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uestra_airbnb_nyc" sheetId="1" r:id="rId4"/>
  </sheets>
  <definedNames/>
  <calcPr/>
</workbook>
</file>

<file path=xl/sharedStrings.xml><?xml version="1.0" encoding="utf-8"?>
<sst xmlns="http://schemas.openxmlformats.org/spreadsheetml/2006/main" count="42774" uniqueCount="16104">
  <si>
    <t>id</t>
  </si>
  <si>
    <t>name</t>
  </si>
  <si>
    <t>summary</t>
  </si>
  <si>
    <t>description</t>
  </si>
  <si>
    <t>experiences_offered</t>
  </si>
  <si>
    <t>neighborhood_overview</t>
  </si>
  <si>
    <t>transit</t>
  </si>
  <si>
    <t>house_rules</t>
  </si>
  <si>
    <t>host_id</t>
  </si>
  <si>
    <t>host_since</t>
  </si>
  <si>
    <t>host_response_time</t>
  </si>
  <si>
    <t>host_response_rate</t>
  </si>
  <si>
    <t>host_is_superhost</t>
  </si>
  <si>
    <t>host_listings_count</t>
  </si>
  <si>
    <t>host_identity_verified</t>
  </si>
  <si>
    <t>street</t>
  </si>
  <si>
    <t>neighbourhood</t>
  </si>
  <si>
    <t>latitude</t>
  </si>
  <si>
    <t>longitude</t>
  </si>
  <si>
    <t>property_type</t>
  </si>
  <si>
    <t>room_type</t>
  </si>
  <si>
    <t>accommodates</t>
  </si>
  <si>
    <t>bathrooms</t>
  </si>
  <si>
    <t>bedrooms</t>
  </si>
  <si>
    <t>beds</t>
  </si>
  <si>
    <t>bed_type</t>
  </si>
  <si>
    <t>amenities</t>
  </si>
  <si>
    <t>price</t>
  </si>
  <si>
    <t>guests_included</t>
  </si>
  <si>
    <t>extra_people</t>
  </si>
  <si>
    <t>minimum_nights</t>
  </si>
  <si>
    <t>calendar_updated</t>
  </si>
  <si>
    <t>has_availability</t>
  </si>
  <si>
    <t>availability_30</t>
  </si>
  <si>
    <t>availability_60</t>
  </si>
  <si>
    <t>availability_90</t>
  </si>
  <si>
    <t>availability_365</t>
  </si>
  <si>
    <t>number_of_reviews</t>
  </si>
  <si>
    <t>number_of_reviews_ltm</t>
  </si>
  <si>
    <t>review_scores_rating</t>
  </si>
  <si>
    <t>review_scores_accuracy</t>
  </si>
  <si>
    <t>review_scores_cleanliness</t>
  </si>
  <si>
    <t>review_scores_checkin</t>
  </si>
  <si>
    <t>review_scores_communication</t>
  </si>
  <si>
    <t>review_scores_location</t>
  </si>
  <si>
    <t>review_scores_value</t>
  </si>
  <si>
    <t>instant_bookable</t>
  </si>
  <si>
    <t>cancellation_policy</t>
  </si>
  <si>
    <t>calculated_host_listings_count</t>
  </si>
  <si>
    <t>calculated_host_listings_count_entire_homes</t>
  </si>
  <si>
    <t>calculated_host_listings_count_private_rooms</t>
  </si>
  <si>
    <t>calculated_host_listings_count_shared_rooms</t>
  </si>
  <si>
    <t>reviews_per_month</t>
  </si>
  <si>
    <t>check_in_24h</t>
  </si>
  <si>
    <t>air_conditioning</t>
  </si>
  <si>
    <t>high_end_electronics</t>
  </si>
  <si>
    <t>bbq</t>
  </si>
  <si>
    <t>balcony</t>
  </si>
  <si>
    <t>nature_and_views</t>
  </si>
  <si>
    <t>bed_linen</t>
  </si>
  <si>
    <t>breakfast</t>
  </si>
  <si>
    <t>tv</t>
  </si>
  <si>
    <t>coffee_machine</t>
  </si>
  <si>
    <t>cooking_basics</t>
  </si>
  <si>
    <t>white_goods</t>
  </si>
  <si>
    <t>elevator</t>
  </si>
  <si>
    <t>gym</t>
  </si>
  <si>
    <t>child_friendly</t>
  </si>
  <si>
    <t>parking</t>
  </si>
  <si>
    <t>outdoor_space</t>
  </si>
  <si>
    <t>host_greeting</t>
  </si>
  <si>
    <t>hot_tub_sauna_or_pool</t>
  </si>
  <si>
    <t>internet</t>
  </si>
  <si>
    <t>long_term_stays</t>
  </si>
  <si>
    <t>pets_allowed</t>
  </si>
  <si>
    <t>private_entrance</t>
  </si>
  <si>
    <t>secure</t>
  </si>
  <si>
    <t>self_check_in</t>
  </si>
  <si>
    <t>smoking_allowed</t>
  </si>
  <si>
    <t>accessible</t>
  </si>
  <si>
    <t>event_suitable</t>
  </si>
  <si>
    <t>random</t>
  </si>
  <si>
    <t>Comfortable 3 bedroom in Heart of Manhattan</t>
  </si>
  <si>
    <t>This is a 3 bedroom apartment that can sleep up to 7 people. It is a very clean and newly furnished place with new linens and fixtures. The neighborhood is lively and extremely convenient with restaurants, bars, 24-hour diner in addition to grocery and drugstores within a couple of blocks. It is walking distance from many sites and is 2 blocks from the subway. *The gas stove is currently not working, but we have provided 4 electric burners, toaster oven &amp; microwave to prepare simple meals.</t>
  </si>
  <si>
    <t>This is a 3 bedroom apartment that can sleep up to 7 people. It is a very clean and newly furnished place with new linens and fixtures. The neighborhood is lively and extremely convenient with restaurants, bars, 24-hour diner in addition to grocery and drugstores within a couple of blocks. It is walking distance from many sites and is 2 blocks from the subway. *The gas stove is currently not working, but we have provided 4 electric burners, toaster oven &amp; microwave to prepare simple meals. The three bedrooms and a full length couch can accommodate up to 7 people. Two bedrooms have queen beds, the other has a double and the couch can sleep a child or smaller adult. This is a fully functional 3 bedroom apartment equipped with everything you would need to live in NYC for a night or a month including pots, pans, plates and silverware for cooking and eating. Brand new linens (Bed sheets and towels) in addition to bathroom essentials are provided. Take-out to casual to elegant dining is righ</t>
  </si>
  <si>
    <t>none</t>
  </si>
  <si>
    <t>Take-out to casual to elegant dining is right out the front door. A 24 hour diner is two doors down, Starbucks is 3 doors down, and a 24 hour deli is on the corner. Times Square, the Theatre District, Grand Central, Central Park, The United Nations, Moma, 5th and Madison Ave. shopping are all within walking distance. Other tourist sites are either a longer walk or a short cab or train ride away.</t>
  </si>
  <si>
    <t>The apartment is on 2nd Ave and 51st St. two blocks from the entrance to the subway for the E, M, and 6 train which can get you uptown, downtown, west, and to Queens, Brooklyn and The Bronx. Grand Central is a 10 minute walk away if you need to leave the city and taxis can get you anywhere else you don't want to walk or take a citibike.</t>
  </si>
  <si>
    <t>within a few hours</t>
  </si>
  <si>
    <t>New York, NY, United States</t>
  </si>
  <si>
    <t>Manhattan</t>
  </si>
  <si>
    <t>Apartment</t>
  </si>
  <si>
    <t>Entire home/apt</t>
  </si>
  <si>
    <t>Real Bed</t>
  </si>
  <si>
    <t>{TV,Wifi,"Air conditioning",Kitchen,Heating,"Family/kid friendly","Smoke detector","Carbon monoxide detector","First aid kit","Fire extinguisher",Essentials,Shampoo,Hangers,"Hair dryer",Iron}</t>
  </si>
  <si>
    <t>today</t>
  </si>
  <si>
    <t>strict_14_with_grace_period</t>
  </si>
  <si>
    <t>Large luxury apartment in Tribeca</t>
  </si>
  <si>
    <t>Luxurious 1 bedroom apartment located in Tribeca complete with amenities and close to the best shopping and sight seeing areas in Manhattan. Views of the Empire State Building and Chrysler building. Perfect for couples. The apartment is newly renovated and decorated  with brand new modern, chic and cozy furniture</t>
  </si>
  <si>
    <t>Luxurious 1 bedroom apartment located in Tribeca complete with amenities and close to the best shopping and sight seeing areas in Manhattan. Views of the Empire State Building and Chrysler building. Perfect for couples. The apartment is newly renovated and decorated  with brand new modern, chic and cozy furniture There is a pool, gym, and rooftop terrace available for use Guests have access to the pool, gym, laundry, and two rooftop terraces. I will remain available through phone/text throughout your stay Within walking distance to Soho, Brooklyn. Bridge, and The WTC memorial There is a parking garage located below the building. It is within walking distance and a short taxi ride to all of the best areas in downtown Manhattan</t>
  </si>
  <si>
    <t>Within walking distance to Soho, Brooklyn. Bridge, and The WTC memorial</t>
  </si>
  <si>
    <t>There is a parking garage located below the building. It is within walking distance and a short taxi ride to all of the best areas in downtown Manhattan</t>
  </si>
  <si>
    <t>Tribeca</t>
  </si>
  <si>
    <t>{Pool,Kitchen,Gym,Elevator,Washer,Dryer,"Smoke detector","Carbon monoxide detector",Essentials}</t>
  </si>
  <si>
    <t>2 weeks ago</t>
  </si>
  <si>
    <t>flexible</t>
  </si>
  <si>
    <t>1 br Woodside - close to LGA!</t>
  </si>
  <si>
    <t>Located in Woodside, Queens, my room available is in a secure elevator building with laundry located on the 1st floor. The apartment has a balcony, great for dining al fresco.  The neighborhood is quiet and safe, conveniently located near LGA and JFK. 30 minutes to Grand Central Station or 1 stop to Penn Station, Manhattan on the LIRR.</t>
  </si>
  <si>
    <t>Located in Woodside, Queens, my room available is in a secure elevator building with laundry located on the 1st floor. The apartment has a balcony, great for dining al fresco.  The neighborhood is quiet and safe, conveniently located near LGA and JFK. 30 minutes to Grand Central Station or 1 stop to Penn Station, Manhattan on the LIRR. You will have access to the balcony, kitchen, bathroom and living room. There is a TV with Netflix, Hulu, HBO and Showtime. Conveniently located near the 7 train, the M,R,N,W,E,F are nearby. The LIRR will get you to Penn Station in 15 minutes. The Q32 &amp; Q60 take you right into Manhattan, while the Q47 will take you to LGA.</t>
  </si>
  <si>
    <t>Conveniently located near the 7 train, the M,R,N,W,E,F are nearby. The LIRR will get you to Penn Station in 15 minutes. The Q32 &amp; Q60 take you right into Manhattan, while the Q47 will take you to LGA.</t>
  </si>
  <si>
    <t>Please don't leave dirty dishes or food in the bedroom.</t>
  </si>
  <si>
    <t>Queens, NY, United States</t>
  </si>
  <si>
    <t>Queens</t>
  </si>
  <si>
    <t>Private room</t>
  </si>
  <si>
    <t>Airbed</t>
  </si>
  <si>
    <t>{Wifi,"Air conditioning",Kitchen,"Pets allowed",Elevator,"Buzzer/wireless intercom",Heating,Washer,Dryer,"Smoke detector","Fire extinguisher",Essentials,Shampoo,"Lock on bedroom door",Hangers,"translation missing: en.hosting_amenity_49","translation missing: en.hosting_amenity_50"}</t>
  </si>
  <si>
    <t>28 months ago</t>
  </si>
  <si>
    <t>moderate</t>
  </si>
  <si>
    <t>ROOM 1</t>
  </si>
  <si>
    <t>Charming box-style (no railroad!) 2 bedroom apartment located in Stuyvesant Heights, Brooklyn. Kitchen,  EXCELLENT LOCATION! Less than 3-minute walk to the Kingston/Throop C train and 10-minute from the Nostrand Ave A train. 5-minutes to the Barclay's Center, 15 minutes to lower Manhattan and 30 to Midtown and 25 minutes to/from JFK Airport. B26 bus right outside the door 25 minutes to Barclay's Center</t>
  </si>
  <si>
    <t>Charming box-style (no railroad!) 2 bedroom apartment located in Stuyvesant Heights, Brooklyn. Kitchen,  EXCELLENT LOCATION! Less than 3-minute walk to the Kingston/Throop C train and 10-minute from the Nostrand Ave A train. 5-minutes to the Barclay's Center, 15 minutes to lower Manhattan and 30 to Midtown and 25 minutes to/from JFK Airport. B26 bus right outside the door 25 minutes to Barclay's Center 2 Bedroom + Kitchen  1 Full Sized Real Bed in Private Room  1 Twin Sized Real bed and a Futon Bathroom on the small and cozy side  Full use of kitchen: stove, oven, pots, pans.  TV / Cable in both rooms Wireless Internet Network  Heating/Air Conditioning  Sheets and towels provided  Laundromat at the corner. TRANSPORTATION  C train (Kingston/Troop) 2 blocks  A train (Nostrand Ave)  B26 (right outside unit)  B25 (4 blocks at fulton st)  * Both buses are great for just going shopping downtown Brooklyn DINNER/FUN in the area  •Halsey Grill  •Peaches Hothouse  •Voudou bar&amp; lounge  •Ms Dahlia</t>
  </si>
  <si>
    <t>DINNER/FUN in the area  •Halsey Grill  •Peaches Hothouse  •Voudou bar&amp; lounge  •Ms Dahlia Cafe  •Macs Landin (Website hidden by Airbnb) Royal Rib House •Rocco Pizza About Room: A medium sized room. Room contains a full sized mattress, and a twin sized also twin futon. There's a mantle for you to store belongings and there's a closet in the bedroom which you can use. Full access to the kitchen.Famous Rib house and Coffee cafe across the street, Rocco's Pizza and laundry Mat at the corner, Chinese store and Fish fry around the corner About BedStuy:  Despite the largest recession to hit the United States in the last 70 years, gentrification continues steadily throughout the neighborhood, if not accelerated by the affordable prices of living in Bedford Stuyvesant. The strong community and abundant brownstone townhouses in the neighborhood contribute to its growth and charm. Since 2008 a score of new cafes, restaurants, bakeries, boutiques, galleries and wine bars have sprung up in the area</t>
  </si>
  <si>
    <t>NO NOISE AFTER 10PM DURING THE WEEK</t>
  </si>
  <si>
    <t>Brooklyn, NY, United States</t>
  </si>
  <si>
    <t>Brooklyn</t>
  </si>
  <si>
    <t>House</t>
  </si>
  <si>
    <t>{TV,Wifi,"Air conditioning",Kitchen,Heating,"Smoke detector","Carbon monoxide detector","Fire extinguisher",Essentials,Hangers,"Laptop friendly workspace","Self check-in",Keypad,"Hot water"}</t>
  </si>
  <si>
    <t>a week ago</t>
  </si>
  <si>
    <t>On Top Of The Ridge (Wood)</t>
  </si>
  <si>
    <t>One private bedroom in a newly renovated apartment in Ridgewood. It has redone bedrooms, bathroom, kitchen &amp; living room. I'm easygoing and I'll do what I can do make your stay more enjoyable. I live here alone, but sometimes rent out the 3rd room on ABNB. It's a 8 min walk to the M or L Subway and a 20 minute to the city. Check-in/out times are flexible &amp; you can leave your bags late on last day - just ask.</t>
  </si>
  <si>
    <t>One private bedroom in a newly renovated apartment in Ridgewood. It has redone bedrooms, bathroom, kitchen &amp; living room. I'm easygoing and I'll do what I can do make your stay more enjoyable. I live here alone, but sometimes rent out the 3rd room on ABNB. It's a 8 min walk to the M or L Subway and a 20 minute to the city. Check-in/out times are flexible &amp; you can leave your bags late on last day - just ask. It's a 3 bedroom apartment, guests will have to share the kitchen/living room and a bathroom with me. The space has just been renovated. Full kitchen with all amenities and a bathroom with a tub is in your disposal. You can reach me anytime via this app or by texting me on my number. Ridgewood is officially part of Queens, however it is attached to Bushwick and East Williamsburg so much that it has totally Brooklyn vibes. It is one of the safest neighborhoods of New York city.  The apartment is walking distance to New York's some of the most famous venues - House of Yes (20 min) an</t>
  </si>
  <si>
    <t>Ridgewood is officially part of Queens, however it is attached to Bushwick and East Williamsburg so much that it has totally Brooklyn vibes. It is one of the safest neighborhoods of New York city.  The apartment is walking distance to New York's some of the most famous venues - House of Yes (20 min) and Nowadays (25 min). There are plenty of nice restaurants/bars just 10 min walk away, between DeKalb and Jefferson stops.  There is always something going on in this neighborhood, that's why it is fun to stay here.</t>
  </si>
  <si>
    <t>There are 2 different subway lines near the apartment L and M, both about 10 min walk. If you are taking L train - you will have to jump off at DeKalb station. Walk 3 blocks eastward on Wyckoff Ave, then turn  north (left)  on Greene Ave and in 5 blocks you will find the apartment.  If you are coming with M train - get off at Seneca stop. Head west on Seneca Ave. In 6 blocks turn right on Greene Ave. and in 2 blocks will be the house.  Easy :))</t>
  </si>
  <si>
    <t>Please, no guests outside of the reservation allowed at any time! And definitely no parties :) Please note, CHECK OUT is at 11AM with a grace period of 15 minutes. I need to clean and turnover the room at this time to prepare for the next guests arrival. Prep ahead of time to make sure you're good to go! :) As always, you may leave your bags at the apartment if you have a later flight.</t>
  </si>
  <si>
    <t>within an hour</t>
  </si>
  <si>
    <t>Ridgewood</t>
  </si>
  <si>
    <t>{Wifi,"Air conditioning",Kitchen,Heating,"Smoke detector","Carbon monoxide detector","First aid kit","Fire extinguisher",Essentials,Shampoo,"Lock on bedroom door",Hangers,"Hair dryer",Iron,"Laptop friendly workspace","Self check-in",Lockbox,"Private living room","Coffee maker",Refrigerator,"Dishes and silverware","Cooking basics",Oven,Stove,"Luggage dropoff allowed"}</t>
  </si>
  <si>
    <t>yesterday</t>
  </si>
  <si>
    <t>Sunrise &amp; Sunset in Penthouse - 20min to Manhattan</t>
  </si>
  <si>
    <t>Hi Airbnbers! This is a triple floor penthouse smart home loft in the heart of Bushwick and Ridgewood. Full views of the NYC Skyline! We are on top of a 100+ year old textile factory that consists of studios for film, photography, live music, fine arts, and more; it is a strong co-living community of DIY freelance photographers, musicians, dancers, and everything in between! We love to host globe-hopping fellows who love to create, collaborate, recycle, contribute, and enjoy communal living :)</t>
  </si>
  <si>
    <t>Hi Airbnbers! This is a triple floor penthouse smart home loft in the heart of Bushwick and Ridgewood. Full views of the NYC Skyline! We are on top of a 100+ year old textile factory that consists of studios for film, photography, live music, fine arts, and more; it is a strong co-living community of DIY freelance photographers, musicians, dancers, and everything in between! We love to host globe-hopping fellows who love to create, collaborate, recycle, contribute, and enjoy communal living :) This loft is unique because it is inside an old textile factory.  The layout includes 3 floors, 6 private single bedrooms and 2 full service bathrooms. A gorgeous bonus is the direct views of NYC Skyline and the Empire State Building from our shared office desk and our dining table. Our space is unique due to its location among a community of artists, both within our building, and within the greater Bushwick neighborhood. Also, we offer many amenities that will help you relax during your city get</t>
  </si>
  <si>
    <t>Located in the heart of a growing creative and artsy neighborhood. The street art scene is world renowned. The live music scene is equally famous. There are more vintage thrift stores and flea markets here than the rest of NYC because we do our best to recycle and reupholster. Urban farming is covering our warehouse roofs. This truly is a neighborhood of DIYers. You will not be disappointed if you are coming to NYC to explore and engage with a dynamic, eco-conscious, and arts-focused community.  The streets are overflowing with breweries, pubs, galleries, art studios, film studios, tattoo parlors, artisanal coffee, and live music venues. All the best vintage thrift stores in NYC are right here. The largest open air warehouse nightclub in North America is 10 minutes away. Some of the best DJs in the world play 3 blocks away at a venue called Nowadays even on weeknights. One of the oldest underground collectives still throws events at a secret basement in a bar nearby. Some of the best o</t>
  </si>
  <si>
    <t>You can use the L train (2 min walk away) or the M (10min walk) which takes you straight into Manhattan in 20 minutes.  The B26 bus takes you to Downtown Brooklyn and the Q58 bus takes you to Flushing, largest Chinatown in NYC. Street parking is free, just follow street cleaning signs.</t>
  </si>
  <si>
    <t>Smoking allowed on the roof. Small gatherings allowed on the roof,  no more than 5.</t>
  </si>
  <si>
    <t>Loft</t>
  </si>
  <si>
    <t>{Internet,Wifi,"Air conditioning",Pool,Kitchen,Gym,"Free street parking","Hot tub","Buzzer/wireless intercom",Heating,Washer,Dryer,"Smoke detector","Carbon monoxide detector","First aid kit","Safety card","Fire extinguisher",Essentials,Shampoo,"Hair dryer",Iron,"Laptop friendly workspace","Hot water",Microwave,"Coffee maker",Refrigerator,Dishwasher,"Dishes and silverware","Cooking basics",Oven,Stove,"BBQ grill","Long term stays allowed","Host greets you"}</t>
  </si>
  <si>
    <t>Relaxing Private Bedroom~Hamilton Heights, NY</t>
  </si>
  <si>
    <t>Relaxing private bedroom located on the second floor of our Brownstone Townhouse-Located in Hamilton Heights, NY.  The room has wonderful natural lighting, two ceiling fans, flat screen-smart tv, work space desk and has a comfortable and two cozy warm twin sized bed.  Just a walk from Riverside park, a bus ride to Yankee Stadium, 15 minutes to Times Square, and a train ride to the famous Apollo Theater.</t>
  </si>
  <si>
    <t>Relaxing private bedroom located on the second floor of our Brownstone Townhouse-Located in Hamilton Heights, NY.  The room has wonderful natural lighting, two ceiling fans, flat screen-smart tv, work space desk and has a comfortable and two cozy warm twin sized bed.  Just a walk from Riverside park, a bus ride to Yankee Stadium, 15 minutes to Times Square, and a train ride to the famous Apollo Theater. We live on the premises in a separate part of the house. Myself and or my fiancé will greet our guest... We are here to accommodate the best way we can ...whether to answer any questions and or help with any concerns you may have. We also have a lock box for those guest who will have a late night check in .  We will provide instruction on how to retrieve the keys. We are also on Whats App for our international guests! The neighborhood is very diverse and very safe Lots of eat in and out restaurants-wonderful in the summer time, near shopping areas and malls, many pubs, host of grocery s</t>
  </si>
  <si>
    <t>The neighborhood is very diverse and very safe</t>
  </si>
  <si>
    <t>Townhouse</t>
  </si>
  <si>
    <t>{TV,"Cable TV",Wifi,"Air conditioning",Kitchen,"Free street parking","Indoor fireplace",Heating,"Smoke detector","Carbon monoxide detector","Fire extinguisher",Essentials,Shampoo,"Lock on bedroom door",Hangers,"Hair dryer",Iron,"Laptop friendly workspace","Hot water","Bed linens","Extra pillows and blankets",Microwave,"Coffee maker",Refrigerator,"Dishes and silverware","Cooking basics",Oven,Stove}</t>
  </si>
  <si>
    <t>Private room with a private backyard</t>
  </si>
  <si>
    <t>Come stay in our spacious apartment in the heart of Brooklyn - centrally located close to Williamsburg, Clinton Hill, East river, Bushwick and 15 minutes to Manhattan. A great home base to explore all that New York City has to offer. Perfect for solo travelers, couples, and friends.</t>
  </si>
  <si>
    <t xml:space="preserve">Come stay in our spacious apartment in the heart of Brooklyn - centrally located close to Williamsburg, Clinton Hill, East river, Bushwick and 15 minutes to Manhattan. A great home base to explore all that New York City has to offer. Perfect for solo travelers, couples, and friends. We want our guest(s) to feel at home in our affordable spacious apartment. There are plenty of places to lounge on.  Enjoy the living room equipped with cable TV ( Netflix,HBO etc..) , fully stocked kitchen with all your cooking necessities, and a private backyard for one bedroom, AC units for Summer days as well as plenty of storage space (full closet/dresser). Guests will have access to the entire floor. This includes a living room, your bedroom with a private backyard, bathroom. At the time of your stay, there may be another Airbnb guest in the adjacent room. We're both internationals and have travelled a lot and we would be happy to interact with our guests but also respect guest's privacy. However, we </t>
  </si>
  <si>
    <t>The neighbourhood is quiet, tree-shaded peaceful streets within a block away from Clinton Hill area, a short walk to Bushwick, Williamsburg and the east river. It's located off the G train that gets you to Manhattan in 15 minutes.</t>
  </si>
  <si>
    <t>It's located off the G train that gets you to Manhattan within 15-20 minutes.</t>
  </si>
  <si>
    <t>Bedford-Stuyvesant</t>
  </si>
  <si>
    <t>{TV,Wifi,"Air conditioning",Kitchen,"Pets allowed","Free street parking","Hot tub",Heating,Washer,Dryer,"Smoke detector","First aid kit",Essentials,"Lock on bedroom door",Hangers,Iron,"Self check-in",Lockbox,"Hot water","Paid parking on premises"}</t>
  </si>
  <si>
    <t>14 months ago</t>
  </si>
  <si>
    <t>queen sized room for one-Great View</t>
  </si>
  <si>
    <t>this is 1 bedroom in a 3 room apartment. would prefer female occupant.mostly you will have the place to yourself. Bathroom is shared with one other person. great roof deck and laundry in building. Discount for More than one week Stay</t>
  </si>
  <si>
    <t>{Internet,Kitchen,Doorman,Elevator,Washer,Dryer}</t>
  </si>
  <si>
    <t>51 months ago</t>
  </si>
  <si>
    <t>omoh comfort</t>
  </si>
  <si>
    <t>It is a room in a duplex house,set up for 3 people, spacious living room and  one flight up, also a luxurious bathroom with a shower bathtub room is spacious enough to put an extra bed and a couch,14 minutes to JFK airport,close to many groceries stores,popoyes,farmers pizza grill,smokehouse eatery,chinese restaurant dollar vans to jamaica center financial centers around capital one ,bank of america ,municipal,it is a nice and safe neighbourhood area good for relaxation.</t>
  </si>
  <si>
    <t>It is a room in a duplex house,set up for 3 people, spacious living room and  one flight up, also a luxurious bathroom with a shower bathtub room is spacious enough to put an extra bed and a couch,14 minutes to JFK airport,close to many groceries stores,popoyes,farmers pizza grill,smokehouse eatery,chinese restaurant dollar vans to jamaica center financial centers around capital one ,bank of america ,municipal,it is a nice and safe neighbourhood area good for relaxation. families with kids not younger than 8years guest only access to the room, living room and bathroom i respect guest space ,am always available through text messages safe neighborhood with free street parking,no disturbance, enough relaxation places around good transportations close to jamaica center,Q3 to jfk airport,q4  jamaica center,q111,dollar vans,also good walking routes . no fighting,no pets,no smoking,no noise.</t>
  </si>
  <si>
    <t>safe neighborhood with free street parking,no disturbance, enough relaxation places around</t>
  </si>
  <si>
    <t>good transportations close to jamaica center,Q3 to jfk airport,q4  jamaica center,q111,dollar vans,also good walking routes .</t>
  </si>
  <si>
    <t>{TV,Wifi,"Air conditioning","Free street parking",Heating,"Family/kid friendly",Essentials,Shampoo,"Lock on bedroom door",Hangers,Iron,"Self check-in",Keypad,Bathtub,"Hot water","Bed linens","Extra pillows and blankets","Ethernet connection",Microwave,Refrigerator,Oven,"Extra space around bed"}</t>
  </si>
  <si>
    <t>8 months ago</t>
  </si>
  <si>
    <t>1BR APT in LES with PRIVATE BACKYARD</t>
  </si>
  <si>
    <t>This is a beautiful 1 br apt with a huge private backyard in the heart of LES! The apartment features a queen-size bed in a separate room and a sofabed in the living room. Separate kitchen and bathroom. Equiped to live in. You will feel like home!</t>
  </si>
  <si>
    <t>This is a beautiful 1 br apt with a huge private backyard in the heart of LES! The apartment features a queen-size bed in a separate room and a sofabed in the living room. Separate kitchen and bathroom. Equiped to live in. You will feel like home! This is a beautiful 1 br apartment with a huge backyard in the heart of LES! The apartment features a new full-size bed in the separate bedroom and a sofa bed in the living room that unfolds and is large enough for two people to sleep on. The apartment is also equipped with a separated kitchen with fridge, gas stove, toaster, Nespresso machine, coffee maker, pots, pans, flatware... Additionally, flat screen TV (with Hulu and Netflix ), along with free Wi-Fi. It also has a good size bathroom, hardwood floors, comfortable/design furniture and a huge private terrace with outdoor furniture to enjoy the sun.  You'd feel at home! You have access to the full apartment and private terrace! True authentic LES living! The apartment is located in one of</t>
  </si>
  <si>
    <t>True authentic LES living! The apartment is located in one of the best and trendiest locations in NYC. Just steps away from the coolest galleries, trendy bars, clubs, restaurants and great shopping.</t>
  </si>
  <si>
    <t>Different subway lines (B, D, F, M, J, 6, ) is withing a couple of blocks and will take you anywhere you need to go in NY.</t>
  </si>
  <si>
    <t>I'd like to find the place in good condition, in the same condition I have left it for the guests. The place is NO SMOKING, please respect that. You can smoke outside on the terrace but please don't throw the cigarrettes on the floor. Please lock the terrace door everytime you leave the apartment. Please throw the garbage before leaving. Please wash dishes and kitchen utensils before you leave and take off the sheets.</t>
  </si>
  <si>
    <t>Lower East Side</t>
  </si>
  <si>
    <t>{TV,"Cable TV",Internet,Wifi,"Air conditioning",Kitchen,"Buzzer/wireless intercom",Heating,"Family/kid friendly","Fire extinguisher",Essentials,Shampoo,Hangers,"Hair dryer",Iron,"Laptop friendly workspace","Private living room",Bathtub,"Children’s books and toys","Hot water","Bed linens","Extra pillows and blankets","Coffee maker",Refrigerator,"Dishes and silverware","Cooking basics",Oven,Stove,"BBQ grill","Patio or balcony","Garden or backyard","Beach essentials","Wide hallways","Wide entrance for guests","Flat path to guest entrance","Well-lit path to entrance","Host greets you"}</t>
  </si>
  <si>
    <t>2 months ago</t>
  </si>
  <si>
    <t>Private Room in Williamsburg</t>
  </si>
  <si>
    <t xml:space="preserve">This adorable private room in located in the heart of Williamsburg. Surrounded by bars, restaurants, entertainment, 2 blocks from Bedford ave and has an view of the Williamsburg bridge. This is a private room located in a 2 bdr apartment. </t>
  </si>
  <si>
    <t>This adorable private room in located in the heart of Williamsburg. Surrounded by bars, restaurants, entertainment, 2 blocks from Bedford ave and has an view of the Williamsburg bridge. This is a private room located in a 2 bdr apartment.  This adorable private room in located in the heart of Williamsburg. Surrounded by bars, restaurants, entertainment, 2 blocks from Bedford ave and has an view of the Williamsburg bridge. This is a private room located in a 2 bdr apartment.  This space is in a pre-war building.  We speculate it was once an old factory.  There is a great deal of exposed brick and an outdoor back patio where we like to grill.  My roommates are both totally cool and great people.  You will love them Close to the J,M,Z and L train My roommates are both totally cool and great people.  You will love them Close to the J,M,Z and L train My roommates are both totally cool and great people.  You will love them Close to the J,M,Z and L train</t>
  </si>
  <si>
    <t>Close to the J,M,Z and L train</t>
  </si>
  <si>
    <t>Brooklyn , NY, United States</t>
  </si>
  <si>
    <t>Williamsburg</t>
  </si>
  <si>
    <t>{Internet,Wifi,"Air conditioning",Kitchen,Essentials}</t>
  </si>
  <si>
    <t>36 months ago</t>
  </si>
  <si>
    <t>CLEAN STYLISH SUNNY &amp; COMFORTABLE ONE-BED in L.E.S</t>
  </si>
  <si>
    <t>My home is a newly renovated beautiful one bedroom apartment in the Lower East Side, of Manhattan just steps away from the Williamsburg bridge. Its the perfect sanctuary from the bustling streets of NYC. It offers convenience, privacy, comfort, in the heart of one of  N.Y.C's most vibrant neighborhoods.  Its perfect for couples, solo adventurers, business travelers any season. Filled with plants, along with a great double bed for a rested night's sleep, its a great location to explore.</t>
  </si>
  <si>
    <t>My home is a newly renovated beautiful one bedroom apartment in the Lower East Side, of Manhattan just steps away from the Williamsburg bridge. Its the perfect sanctuary from the bustling streets of NYC. It offers convenience, privacy, comfort, in the heart of one of  N.Y.C's most vibrant neighborhoods.  Its perfect for couples, solo adventurers, business travelers any season. Filled with plants, along with a great double bed for a rested night's sleep, its a great location to explore. Needless to say, I've put a lot of love into my home. I actually live there when not traveling!  I keep it extremely clean and have furniture and plants that I care about. The mattress and is something I have invested in, its soft and comfortable. I have a small kitchen supplied with everything you'd need to eat in but there are so many amazing restaurants in the area! The bathroom is compact but that's typical in this type of historic building.  The apartment is located the right in heart of downtown Ne</t>
  </si>
  <si>
    <t>Grocery stores - 2 min to historic Essex Street Market, 10 min to Whole Foods (walking). 5min to Trader Joes. Equipt Kitchen - Microwave, French Press, Standard dishes.    New York's lower east side is filled with the best restaurants, small cafes and coffee shops, boutique shopping, galleries, and museums, you could live here for years and still discover something new. The L.E.S is known for its legendary nightlife, there are many amazing rooftop bars and live music. I have mentioned a lot about lower east side above, but the apartment is also in very close proximity to Chinatown, Soho, Little Italy, East Village - ALL these neighborhoods are within walking distance.</t>
  </si>
  <si>
    <t>This apartment is 2 blocks away from the F,M,J and Z subways lines (Essex Street Station) that will get you anywhere within the five boroughs. The 6 train or green line (spring street) is about 10 min walk.   There is citibike close by (public bike rental) and uptown, downtown and crosstown busses.. and always available taxi's.  If you are coming from JFK airport there is a direct way to get to the apartment using the AirTrain to the J train at JFK.  An extremely convenient location for getting anywhere in NY.</t>
  </si>
  <si>
    <t>No Smoking  Your cleaning fee covers the normal cleaning of the apartment but you are expected to clean up behind yourself and do your own dishes. If you do leave a mess you will be charged a fee to compensate the housekeeper for the extra work. Remove all your garbage down stairs (disposal in the backyard - please take it out when you leave or when full). Please recycle.  Thank you kindly in advance for taking care of my home.</t>
  </si>
  <si>
    <t>{Internet,Wifi,"Air conditioning",Kitchen,Heating,"Family/kid friendly","Smoke detector","Carbon monoxide detector",Essentials,Shampoo,"Lock on bedroom door",Iron,"Laptop friendly workspace","translation missing: en.hosting_amenity_50","Self check-in",Lockbox,Bathtub,"Hot water","Well-lit path to entrance"}</t>
  </si>
  <si>
    <t>Bright 1 Bed w/Lrg Private Balcony in Williamsburg</t>
  </si>
  <si>
    <t>Bright, spacious one bedroom, one bathroom apartment with large private balcony in central Williamsburg. The apartment is lined with floor to ceiling windows, making the space airy and well-lit. It features modern decor, and is located close to everywhere you need to be in Williamsburg!</t>
  </si>
  <si>
    <t>Bright, spacious one bedroom, one bathroom apartment with large private balcony in central Williamsburg. The apartment is lined with floor to ceiling windows, making the space airy and well-lit. It features modern decor, and is located close to everywhere you need to be in Williamsburg! My apartment is a spacious two bedroom, however you'll only have access to one bedroom.  The large living room area and kitchen is an open floor plan, lined with floor to ceiling windows that look onto a large private, furnished balcony. The living room has a couch and coffee table, and a table with 2 chairs that can serve as a dining space or work space. Chairs can be moved to sit around the coffee table as well. Kitchen has everything you need to cook simples meals - oven, stove, microwave, dishwasher and refrigerator. Whole Foods, a natural food store and regular grocery store are all less than a 5 minute walk away.  Given the delicate and irreplaceable nature of my decor, I do not allow anyone under</t>
  </si>
  <si>
    <t>Williamsburg is a Brooklyn hotspot, and you'll be in the thick of it if you stay at my place! Various lively bars and restaurants are walking distance from my apartment, however my apartment is located on a quiet block.</t>
  </si>
  <si>
    <t>Citibike station 2 blocks away; Bedford L subway stop is an 8 min walk; Marcy JMZ subway stop is a 15 min walk; Ferry is 10 min walk.</t>
  </si>
  <si>
    <t>PRIOR TO DEPARTURE: Beds must be stripped of linens. All used dishes must be left in sink/dishwasher - please wash if you can.  Kitchen garbage must be placed in trash/recycle in hallway trash bins. If balcony is used, cigarettes must be put out in an ashtray, and thrown away. Any trash must be thrown out. Key must be returned to KeyCafe drop box.  If anything is damaged, you are liable to pay for replacement. No more than 3 people may stay in the apartment. Otherwise security deposit will be kept + an additional $50 per night will be charged. Please be respectful of neighbors. No loud music to be played on balcony as the sound carries throughout the courtyard.</t>
  </si>
  <si>
    <t>{TV,Wifi,"Air conditioning",Kitchen,Gym,"Pets live on this property",Elevator,Heating,Washer,Dryer,"Smoke detector","Carbon monoxide detector",Essentials,"Hair dryer",Iron,"Laptop friendly workspace","Self check-in",Lockbox,"Private living room","Hot water","Bed linens","Extra pillows and blankets",Microwave,Refrigerator,Dishwasher,"Dishes and silverware","Cooking basics",Oven,Stove,"Single level home","Patio or balcony","No stairs or steps to enter","Wide entrance for guests","Flat path to guest entrance","Well-lit path to entrance","No stairs or steps to enter","No stairs or steps to enter","No stairs or steps to enter"}</t>
  </si>
  <si>
    <t>3 weeks ago</t>
  </si>
  <si>
    <t>Big Sunny Room in Apartment With Views</t>
  </si>
  <si>
    <t>A big, simple one bedroom will give you everything you need in an apartment with tremendous views. The room has a huge window for light, storage, couch and a big, clean  comfortable bed. The massive living room has huge windows and good amenities.</t>
  </si>
  <si>
    <t>A big, simple one bedroom will give you everything you need in an apartment with tremendous views. The room has a huge window for light, storage, couch and a big, clean  comfortable bed. The massive living room has huge windows and good amenities. The East Village is a wonderful neighborhood but is made up of old building with tiny apartments. Our home is different! It is very very large and has hug windows to people watch down a very busy avenue as we are in the heart of the East Village action. Really close to great bars and restaurants. The room, living room, kitchen, dining and bathrooms are free for you to access all you like. The other bedrooms are not available for access :)</t>
  </si>
  <si>
    <t>East Village</t>
  </si>
  <si>
    <t>{TV,Internet,Wifi,"Air conditioning",Kitchen,"Paid parking off premises","Free street parking","Buzzer/wireless intercom",Heating,"Family/kid friendly",Washer,Dryer,"Smoke detector","Carbon monoxide detector","First aid kit",Essentials,Shampoo,"Lock on bedroom door",Hangers,"Hair dryer",Iron,"Hot water","Bed linens",Microwave,"Coffee maker",Refrigerator,Dishwasher,"Dishes and silverware","Cooking basics",Oven,Stove,"Wide hallways","Wide entrance for guests","Well-lit path to entrance",Other}</t>
  </si>
  <si>
    <t>Bedroom 7 Bed D</t>
  </si>
  <si>
    <t>Hostel for gypsies and travelers or for people waiting for their apartments in the city. Most of our guests are people focused on spending more money in experiences and food and just to have a place where to crash. We provide one towel, one blanket, clean sheets, pillow and hand soap. You'll share some common areas so you will meet people form all around the world and make new friends. It's really a cultural experience. Flexible check in time following instructions.</t>
  </si>
  <si>
    <t>Hostel for gypsies and travelers or for people waiting for their apartments in the city. Most of our guests are people focused on spending more money in experiences and food and just to have a place where to crash. We provide one towel, one blanket, clean sheets, pillow and hand soap. You'll share some common areas so you will meet people form all around the world and make new friends. It's really a cultural experience. Flexible check in time following instructions. My place has the basics to make your staying comfortable. Nothing luxurious. We are doing improvements little by little. Please bring your own soap and lock if you need to use the lockers. I can't promise I will be in the building all the time. This is a very safe neighborhood. There are restaurants and stores nearby. The train station is 2 blocks away. Bus stop and The laundromat in the front of the building and we are 20 mins walking to Williamsburg. Some Rules: Please do not put your belongings in other beds. Do not smok</t>
  </si>
  <si>
    <t>This is a very safe neighborhood. There are restaurants and stores nearby. The train station is 2 blocks away. Bus stop and The laundromat in the front of the building and we are 20 mins walking to Williamsburg.</t>
  </si>
  <si>
    <t>Throw away your food and take your belongings out of the bathroom when you check out. Don't slap the doors. Don't smoke in the property. Don't put your belongings in other beds. Don't take the things from other beds such as pillows and blankets. Clean after you. Don't flush trash or a lot of toilet paper. Don't eat in the bedrooms. Don't bring additional guests inside the building. Do not share the instructions to check in. Turn off the stove after using it. Do not move the furniture.</t>
  </si>
  <si>
    <t>Hostel</t>
  </si>
  <si>
    <t>Shared room</t>
  </si>
  <si>
    <t>{TV,Wifi,Kitchen,"Free street parking",Heating,"Fire extinguisher",Essentials,"Self check-in",Keypad,"Hot water","Bed linens"}</t>
  </si>
  <si>
    <t>Sunnyside room mins to Times Square &amp; JFK.</t>
  </si>
  <si>
    <t>This room space place is situated in prime Queens location just minutes from Midtown Manhattan and JFK International airport. Very close to Empire State Building by #7 subway. Building is just 7 min from 40 St and 46 St stations! This 283 sqft of private room space is part of a 4BR Sunnyside sharing townhouse. This is the master's with own bath. There is a big TV in the living room with 2 chairs and ottomans. The furnished kitchen has all you need for daily cooking. High speed WiFi too!</t>
  </si>
  <si>
    <t xml:space="preserve">This room space place is situated in prime Queens location just minutes from Midtown Manhattan and JFK International airport. Very close to Empire State Building by #7 subway. Building is just 7 min from 40 St and 46 St stations! This 283 sqft of private room space is part of a 4BR Sunnyside sharing townhouse. This is the master's with own bath. There is a big TV in the living room with 2 chairs and ottomans. The furnished kitchen has all you need for daily cooking. High speed WiFi too! Room features: ･283 sq.ft., with a west- facing window  ･hardwood floors ･two huge closets ･full size bed, table, shelf ･comforter, pillow, mattress and bed sheets provided ･couples or up to 2 people OK! Spacious shared living room features: ･163 sq.ft. with a north-facing window  ･TV (NETFLIX, YOUTUBE) ･Sofa, table, floor light ･DVD player Enjoy daily cooking with the kitchen's: ･large shared fridge ･gas stove with 4 eyes ･microwave, rice cooker, oven,toaster ･cookware and tableware ･kitchen equipment </t>
  </si>
  <si>
    <t>Leaving the busy metropolitan called Manhattan, across the Queensboro bridge, passing the Roosevelt island, Queens welcome you with all that are available in Manhattan but without the craziness and exorbitant price tags. Located in one of the most peaceful neighborhoods in New York, Sunnyside Gardens, Sunnyside 43 St boasts a highly advantageous location. With only 7 minutes away from the Lowery St station and many cool surrounding coffee shops, the house offer “right at your fingertips” convenience. Not to mention, you are only seconds away from a few of the best ethnic restaurants. If you are in the mood for some Filipino food, Tito Rad’s Grill is your best bet. Want some Italian, head two blocks to the rustic SoleLuna. Feeling Korean? Sik Gaek will satisfy your urge, especially during the colder period. Wanna save money and have some DIY food at home instead? How about Fresh’n Save for some groceries. There are also many Asian markets. Duane Reader and Rite Aid is also just couple o</t>
  </si>
  <si>
    <t>7 min from 40 St and 46 St station (7). 5 mins from Q104 bus stop on 48 St/Skillman Ave 15 minutes subway ride from Midtown. Convenient location for commuting to your job or school! Nearby, there are a Japanese supermarket and a sushi bar. There are also grocery stores, restaurants, cafes, drugstores and major banks (Chase, Bank of America) near the station. 5 minute walk to deli, supermarket and laundry.</t>
  </si>
  <si>
    <t>- Please send inquiry before reservation - Please respect the spaces and keep them clean - Quiet Hours 10 PM to 10 AM - Housekeeping will come once a week - No shoes inside - Recycling rules and keep the common spaces clean - General house rules upon entering share house - Designated spaces in the kitchen cabinets and fridge - Common sense rules like keeping area clean, keep ones own items in their personal space and respecting the household and roommates - I’m taking offs on Sundays. I will reply on Monday for messages received from Saturday night to Sunday!</t>
  </si>
  <si>
    <t>Sunnyside</t>
  </si>
  <si>
    <t>{TV,Wifi,"Air conditioning",Kitchen,Heating,"Smoke detector","Carbon monoxide detector",Hangers,"Laptop friendly workspace","Hot water","Bed linens",Microwave,Refrigerator,Oven,Stove,"Long term stays allowed",Other}</t>
  </si>
  <si>
    <t>Luxury Brooklyn 1BR just minutes from Manhattan</t>
  </si>
  <si>
    <t>Great 1 bedroom apartment in new doorman Brooklyn building! Located just a 10 minute subway ride or a 30 minute walk from Manhattan. The apartment features a large bedroom, bathroom, balcony, washer-dryer, living room and kitchen. The closest subway station is located 2 minutes away so the location couldn't get more convenient. There are several grocery stores on the same block along with great restaurants in the Fort Greene neighborhood.</t>
  </si>
  <si>
    <t>Great 1 bedroom apartment in new doorman Brooklyn building! Located just a 10 minute subway ride or a 30 minute walk from Manhattan. The apartment features a large bedroom, bathroom, balcony, washer-dryer, living room and kitchen. The closest subway station is located 2 minutes away so the location couldn't get more convenient. There are several grocery stores on the same block along with great restaurants in the Fort Greene neighborhood. The apartment has an elevator so no need to climb any stairs! Full access to the gym and 2nd floor terrace which has two communal gas grills. Grilling tools provided! Anchored by its namesake park, Fort Greene is a family-friendly, tree-lined neighborhood of Brooklyn. The community's diversity is evident in the mix of casual eateries, hip bars and indie shops, many of which line DeKalb and Myrtle avenues. Locals and visitors throng the Brooklyn Flea's seasonal market, performances at the Brooklyn Academy of Music, and concerts and sports events at the</t>
  </si>
  <si>
    <t>Anchored by its namesake park, Fort Greene is a family-friendly, tree-lined neighborhood of Brooklyn. The community's diversity is evident in the mix of casual eateries, hip bars and indie shops, many of which line DeKalb and Myrtle avenues. Locals and visitors throng the Brooklyn Flea's seasonal market, performances at the Brooklyn Academy of Music, and concerts and sports events at the nearby Barclays Center.</t>
  </si>
  <si>
    <t>Closest subway station: - DeKalb Avenue (Q, R, B trains) 2 minute walk from apartment - Jay Street Metro-Tech (A, C, F, R trains) is a 5 minute walk from apartment - Borough Hall (2, 3, 4, 5 trains) is a 10 minute walk from apartment</t>
  </si>
  <si>
    <t>Fort Greene</t>
  </si>
  <si>
    <t>{TV,Wifi,"Air conditioning",Kitchen,Gym,Elevator,Heating,Washer,Dryer,Essentials,Shampoo,Hangers,"Laptop friendly workspace"}</t>
  </si>
  <si>
    <t>6 months ago</t>
  </si>
  <si>
    <t>Huge Williamsburg private br + ba, in spacious 2br</t>
  </si>
  <si>
    <t>Located in the center of Williamsburg, one block away from the L subway station - this huge two-bedroom with Private bathroom is the perfect starting point to your New York adventure. Around the corner of the always buzzing Bedford Avenue, in walking distance (8min) to McCarren Park, and a 5min subway ride (1 stop!) away from Manhattan's East Village, there is always something to do!. My place is good for couples, solo adventurers, and business travelers.</t>
  </si>
  <si>
    <t>{Wifi,"Air conditioning",Kitchen,Heating,Washer,Dryer,"Smoke detector","Carbon monoxide detector",Essentials,"Lock on bedroom door",Hangers,"Laptop friendly workspace","translation missing: en.hosting_amenity_49","translation missing: en.hosting_amenity_50"}</t>
  </si>
  <si>
    <t>Bright, Sunny and Budget friendly rental</t>
  </si>
  <si>
    <t>Welcome to Room 3! This sunny, warm and inviting home away from home is located in the historical Saint Alban's section of Queens. 15 minute drive from JFK and 30 minute drive from Laguardia with free parking available in the home and free (no alternate side/no payment) street parking. The room has a TV, WiFi, (Hidden by Airbnb) Chrome. Wine is provided and complimentary.  Cereal, oatmeal, grits, coffee, tea and hot chocolate are provided. Please note, we are an hour away from Manhattan via bus then train.</t>
  </si>
  <si>
    <t xml:space="preserve">Welcome to Room 3! This sunny, warm and inviting home away from home is located in the historical Saint Alban's section of Queens. 15 minute drive from JFK and 30 minute drive from Laguardia with free parking available in the home and free (no alternate side/no payment) street parking. The room has a TV, WiFi, (Hidden by Airbnb) Chrome. Wine is provided and complimentary.  Cereal, oatmeal, grits, coffee, tea and hot chocolate are provided. Please note, we are an hour away from Manhattan via bus then train. Room Three (3) is located on the second floor of the house. Room Three (3) can hold two adults. Room three (3) has its own keypad lock This space is the guest part of the house. The guest house has its own kitchen and bathroom.  For those renting room 2 only, please note the kitchen and bathroom room or one flight (stair case) down/below the guest room. Available by email and phone when needed. But work between the hours of 7am - 8pm. My mother likes to say hi and introduced herself </t>
  </si>
  <si>
    <t>Addisleigh Park is a U.S. historic district where many notable African Americans have lived, including Jackie Robinson, W. E. B. Du Bois, and many jazz musicians and entertainers including Fats Waller, Ella Fitzgerald, Lena Horne, and Count Basie.</t>
  </si>
  <si>
    <t>Q83 is the local bus that runs on Murdock Ave and brings you to Jamaica Terminal where you can connect to the E train to midtown Manhattan and downtown Manhattan (World Trade Center). It takes about 25 mins to get to the E train and 30 - 45 minutes to get to midtown and downtown respectively.</t>
  </si>
  <si>
    <t>- Please confirm the front door is LOCKED once you leave. You will use the code provided at check in to lock the door. please check that it is locked from the outside.  - Quiet Hours between 10pm - 6am</t>
  </si>
  <si>
    <t>Jamaica</t>
  </si>
  <si>
    <t>{TV,Wifi,Kitchen,"Free parking on premises",Breakfast,Heating,"Smoke detector","Carbon monoxide detector","First aid kit","Fire extinguisher",Essentials,Shampoo,"Lock on bedroom door",Hangers}</t>
  </si>
  <si>
    <t>2 Bedroom Astoria Beautiful</t>
  </si>
  <si>
    <t>Beautiful 2 Bedroom.  Private Entry and Porch.  5 Minute walk to Astoria Park on the East River with views of Manhattan Skyline.  Many Amazing Greek Restaurants. Manhattan is a 20 minute train ride.  1 Bath. Office. Dining Room and Sitting Room.</t>
  </si>
  <si>
    <t>Beautiful 2 Bedroom.  Private Entry and Porch.  5 Minute walk to Astoria Park on the East River with views of Manhattan Skyline.  Many Amazing Greek Restaurants. Manhattan is a 20 minute train ride.  1 Bath. Office. Dining Room and Sitting Room. Entire home. Parking on the street. N W trains to Manhattan.</t>
  </si>
  <si>
    <t>Parking on the street. N W trains to Manhattan.</t>
  </si>
  <si>
    <t>{TV,Wifi,"Air conditioning",Kitchen,"Free street parking",Heating,"Family/kid friendly","Smoke detector","Carbon monoxide detector","First aid kit",Essentials,Shampoo,"Lock on bedroom door",Hangers,"Hair dryer",Iron,"Laptop friendly workspace","Private living room","Private entrance",Bathtub,"Hot water","Bed linens","Extra pillows and blankets","Ethernet connection",Microwave,"Coffee maker",Refrigerator,"Dishes and silverware","Cooking basics",Oven,Stove,"Single level home","Patio or balcony","Garden or backyard","Long term stays allowed","Host greets you"}</t>
  </si>
  <si>
    <t>Private Bedroom in Original Bed-Stuy Apartment</t>
  </si>
  <si>
    <t>I live in a charming apartment in the heart of Bedford-Stuyvesant across the street from Herbert Von King Park and only two blocks from the Bedford-Nostrand G train, which will take you into Manhattan. It comes with access to a kitchen, bathroom and beautiful meditation room with a massage table. This 20th century apartment still has its original feel, with exposed brick, fireplace, and red floors making for a cozy getaway in what I'd like to think is authentic Brooklyn.</t>
  </si>
  <si>
    <t>I live in a charming apartment in the heart of Bedford-Stuyvesant across the street from Herbert Von King Park and only two blocks from the Bedford-Nostrand G train, which will take you into Manhattan. It comes with access to a kitchen, bathroom and beautiful meditation room with a massage table. This 20th century apartment still has its original feel, with exposed brick, fireplace, and red floors making for a cozy getaway in what I'd like to think is authentic Brooklyn. I will be staying in the other bedroom in the apartment during your stay and will be available to answer any of your questions. Brownstone walk-ups line the streets of Bedford-Stuyvesant and it's a predominantly residential neighborhood with many families and pockets of bustling cafes, classy neighborhood joints and community oriented shops, especially along Tomkins and Nostrand Ave, which are more commercial street only  blocks from the apartment. The beautiful Herbert Von King Park is right across the street, where m</t>
  </si>
  <si>
    <t>Brownstone walk-ups line the streets of Bedford-Stuyvesant and it's a predominantly residential neighborhood with many families and pockets of bustling cafes, classy neighborhood joints and community oriented shops, especially along Tomkins and Nostrand Ave, which are more commercial street only  blocks from the apartment. The beautiful Herbert Von King Park is right across the street, where many local neighborhood folks come out to gather in the bandshell, barbeque in the summer, and attend films under the stars. It's one of the most centrally located neighborhoods in Brooklyn, and has the best of both worlds, being located on a quiet street but in close proximity to many local joints having convenient accessibility to public transportation.</t>
  </si>
  <si>
    <t>The Bedford-Nostrand G train is only two blocks away, which will take you to the A/C train at Hoyt-Scherherhorn or to the L train at Metropolitan Avenue, both of which will take you directly into Manhattan. The B38 bus on Lafayette Ave and the B43 bus on Tompkins Ave are only a step away from the apartment and will take you directly into popular neighboring areas like Bushwick. There's a little Health Food Market less than a block away and a Bravo Grocery Store on Dekalb only a five minute walk away. Everything you will need is in close proximity to the apartment.</t>
  </si>
  <si>
    <t>- Quiet hours after 10pm</t>
  </si>
  <si>
    <t>{Wifi,Kitchen,"Free parking on premises",Heating,"Smoke detector","Carbon monoxide detector",Essentials,"Lock on bedroom door",Hangers,"Private entrance"}</t>
  </si>
  <si>
    <t>3 months ago</t>
  </si>
  <si>
    <t>Oasis in Queens: Private BR/ bath</t>
  </si>
  <si>
    <t>Spacious, light-filled bedroom (+private, full bathroom), artsy decor in VERY spacious and comfortable Jackson Heights apt! Enjoy delicious cheap eats in this diverse neighborhood, and easy access to all major subway lines! Female/gay male preferred.</t>
  </si>
  <si>
    <t>Spacious, light-filled bedroom (+private, full bathroom), artsy decor in VERY spacious and comfortable Jackson Heights apt! Enjoy delicious cheap eats in this diverse neighborhood, and easy access to all major subway lines! Female/gay male preferred. Private room for single person: light-filled, spacious. Minimally furnished with stacked futon mattresses (firm and comfortable), nightstand, closet space, and bookshelf. Own private bathroom (with bathtub). Female/ gay male preferred. Access to fully-equipped eat-in kitchen, and beautiful living room with flat-screen TV/ DVD player.  Laundry in basement, with money card. Have a busy NYC schedule, so home is a space of recharging and privacy.  Glad to give you initial orientation to the space and neighborhood, then give you full privacy. FOOD! best restaurants in NYC (indian, thai, afghan, korean, colombian, mexican, tibetan…) and CHEAP, amazing groceries, peaceful apartment and building and street within a vibrant, incredibly diverse neig</t>
  </si>
  <si>
    <t>FOOD! best restaurants in NYC (indian, thai, afghan, korean, colombian, mexican, tibetan…) and CHEAP, amazing groceries, peaceful apartment and building and street within a vibrant, incredibly diverse neighborhood.</t>
  </si>
  <si>
    <t>Jackson Heights is a major transportation hub of subways and buses, one of the most convenient locations in NYC for getting around.</t>
  </si>
  <si>
    <t>Please clean up after yourself and respect the belongings that are in the space, and be comfortable!  (Minimum rental of one week.)</t>
  </si>
  <si>
    <t>Jackson Heights, NY, United States</t>
  </si>
  <si>
    <t>Jackson Heights</t>
  </si>
  <si>
    <t>Futon</t>
  </si>
  <si>
    <t>{TV,"Cable TV",Internet,Wifi,"Air conditioning",Kitchen,"Pets live on this property",Cat(s),Elevator,"Buzzer/wireless intercom",Heating,Washer,Dryer,"Smoke detector","Carbon monoxide detector",Essentials,"Lock on bedroom door"}</t>
  </si>
  <si>
    <t>39 months ago</t>
  </si>
  <si>
    <t>Luxury 2BR Midtown East-Near UN!</t>
  </si>
  <si>
    <t>Located just a few minutes from the UN, Carnegie Hall and Grand Central, this is a superb Eastside address in the heart of lively midtown Manhattan. It's also near many of the most exclusive shops, restaurants and night life in the city.</t>
  </si>
  <si>
    <t>Located just a few minutes from the UN, Carnegie Hall and Grand Central, this is a superb Eastside address in the heart of lively midtown Manhattan. It's also near many of the most exclusive shops, restaurants and night life in the city. The 2BR Presidential Suites at the Wyndham Midtown 45 are luxurious and functional. David Rockwell, renowned for his work on the W hotels and Nobu, designed the suites.  Wyndham Midtown 45 is a serene, sophisticated oasis in the heart of Manhattan. Located on 45th Street between 2nd and 3rd Avenues, the building is within walking distance of many of New York City’s major attractions such as Grand Central Station, the United Nations, Carnegie Hall as well as Park, Madison and Fifth Avenues. It offers easy access to Times Square, the Theater District, the SoHo &amp; Tribeca neighborhoods, and Wall Street. The 2BR Presidential Suites feature: ★ Private Bedrooms that includes: • King Size Bed • Queen Size Bed • Frette Linens • Night Stands  • Flat Screen LCD T</t>
  </si>
  <si>
    <t>An epicenter for ambitious professionals, Midtown East is home to many of Manhattan's best-dressed corporate experts. Wall Street entrepreneurs and 9-to-5 weekend warriors call this high-rise neighborhood home. Although Midtown East is all business by day, its residential community makes a strong evening showing at its myriad restaurants and bars. Outside of the bar scene, Midtown East is home to choice boutiques for the shopping-savvy. I have included pictures of several of the nearby attractions, restaurants, bars and summer pool parties.</t>
  </si>
  <si>
    <t>Guests must be at least 21 years old</t>
  </si>
  <si>
    <t>within a day</t>
  </si>
  <si>
    <t>Midtown</t>
  </si>
  <si>
    <t>Serviced apartment</t>
  </si>
  <si>
    <t>{TV,"Cable TV",Internet,Wifi,"Air conditioning",Kitchen,"Paid parking off premises",Gym,Elevator,Heating,"Family/kid friendly",Washer,Dryer,"Smoke detector",Essentials,Shampoo,"24-hour check-in",Hangers,"Hair dryer",Iron,"Laptop friendly workspace","Self check-in","Building staff","Hot water",Microwave,"Coffee maker",Refrigerator,Dishwasher,"Dishes and silverware","Cooking basics",Oven,Stove,"Luggage dropoff allowed","Paid parking on premises"}</t>
  </si>
  <si>
    <t>Authentic Brklyn Experience - Room B</t>
  </si>
  <si>
    <t>Beautifully renovated 3 floor townhouse. The room with closet space is on the 1st floor with no windows. Hardwood floors and granite kitchen counter tops. - 1 full bed accommodates 2 guests - High speed WiFi included - Central AC and Heat - Bathroom, kitchen and dining room are shared with other AirBnB guests -Private Entrance -Complimentary breakfast items</t>
  </si>
  <si>
    <t>Beautifully renovated 3 floor townhouse. The room with closet space is on the 1st floor with no windows. Hardwood floors and granite kitchen counter tops. - 1 full bed accommodates 2 guests - High speed WiFi included - Central AC and Heat - Bathroom, kitchen and dining room are shared with other AirBnB guests -Private Entrance -Complimentary breakfast items Home is in a residential area away from the hustle and bustle of the city which is close to Williamsburg that has a lot of hip areas for travelers to hang out as well as take a short trip to the city to explore Manhattan. There's a family that lives on the 2nd floor, so, you will hear them moving around from time to time. - Guest has access to all common areas on the 1st floor and the front yard. - Guest has access to all stainless steel appliances in kitchen. Cookware is provided. I am available 24/7 via cell; I can always pop up to assist. I endeavor to give guests as much privacy as possible especially since my entrance is separa</t>
  </si>
  <si>
    <t>L train (which is a block and a half away) takes you to downtown Manhattan/14th St Union square in 35-40 minutes. Cab ride to JFK is 15 minutes off peak. Cab ride to Gateway Center is 10 minutes or less - stores include but not limited to: DSW, JCPenney, Nordstrom Rack, Best Buy, Burlington, etc. 20 minute UBER ride to downtown Brooklyn which includes Barclay Center and Prospect Park. Wide array of buses to move around the city.</t>
  </si>
  <si>
    <t>-  Please always keep gate closed - Stay off grass in front of the gate - Be courteous and keep space clean and free of clutter - Smoking or any other Drugs is not allowed anywhere on the premises including the front steps - Drunkenness is not allowed on premises - After checkout, please leave keys in lock box - All visitors must be announced - Quiet hours are after 12am</t>
  </si>
  <si>
    <t>Canarsie</t>
  </si>
  <si>
    <t>{Wifi,"Air conditioning",Kitchen,"Paid parking off premises","Free street parking",Heating,"Smoke detector","Carbon monoxide detector",Essentials,Shampoo,"Lock on bedroom door",Hangers,"Hair dryer",Iron,"Laptop friendly workspace","Self check-in",Lockbox,"Private living room","Private entrance","Hot water","Bed linens","Extra pillows and blankets",Microwave,Refrigerator,"Dishes and silverware","Cooking basics",Oven,Stove,"Luggage dropoff allowed","Long term stays allowed","Wide entrance for guests","Well-lit path to entrance","Wide entrance"}</t>
  </si>
  <si>
    <t>Oversized one bedroom Midtown, West 57 the St.</t>
  </si>
  <si>
    <t>NYC apt for your comfort and enjoyment. Midtown Manhattan. West 57 Th St. Spacious,  luxury One bedroom One bath. Enjoy spectacular city &amp; water views from private terrace. Stay in the immaculate G on West 57th Street and 9th Ave in  Lincoln Center/ Columbus Circle area with full-time doorman,  and on-site parking. We offer a spacious living area and new appliances including a doorman building. Just one block west of  Columbus Circle subway station A, C,B &amp; 1 trains, Lincoln Center. Central Park</t>
  </si>
  <si>
    <t>NYC apt for your comfort and enjoyment. Midtown Manhattan. West 57 Th St. Spacious,  luxury One bedroom One bath. Enjoy spectacular city &amp; water views from private terrace. Stay in the immaculate G on West 57th Street and 9th Ave in  Lincoln Center/ Columbus Circle area with full-time doorman,  and on-site parking. We offer a spacious living area and new appliances including a doorman building. Just one block west of  Columbus Circle subway station A, C,B &amp; 1 trains, Lincoln Center. Central Park Clean and well maintained apartment. One queen size bed and one full size bed.  892 sq ft plus balcony overlooking a tree line block. Safe and secure area. Paid Parking available Luxury style and new appliances. Cable TV &amp; Wifi Lobby- 24 hour doorman  Elevator We are available for you via phone or text 24/7 One block to Central Park,  3 blocks to Carnegie Hall. 2 blocks to Lincoln Center and the lights of Broadway.  Bring your walking shoes. Everything you need is just steps away. Bring your wa</t>
  </si>
  <si>
    <t>One block to Central Park,  3 blocks to Carnegie Hall. 2 blocks to Lincoln Center and the lights of Broadway.  Bring your walking shoes.</t>
  </si>
  <si>
    <t>Everything you need is just steps away. Bring your walking shoes.</t>
  </si>
  <si>
    <t>Kindly remove shoes. Quiet time after 10pm</t>
  </si>
  <si>
    <t>Condominium</t>
  </si>
  <si>
    <t>{TV,"Cable TV",Wifi,"Air conditioning",Kitchen,Elevator,Heating,Washer,Dryer,"Smoke detector","Carbon monoxide detector","Fire extinguisher",Essentials,Shampoo,Hangers,"Hair dryer",Iron,"Laptop friendly workspace","Private living room","Private entrance","Hot water","Bed linens","Extra pillows and blankets","Coffee maker",Refrigerator,"Dishes and silverware","Patio or balcony","Luggage dropoff allowed","No stairs or steps to enter","No stairs or steps to enter","No stairs or steps to enter","No stairs or steps to enter","Wide entryway","Host greets you","Paid parking on premises"}</t>
  </si>
  <si>
    <t>6 weeks ago</t>
  </si>
  <si>
    <t>Loft Suite at Franklin Guesthouse</t>
  </si>
  <si>
    <t>The Loft Suite is an elegant suite that includes a wall partition, separating the bedroom from the airy living area. The suite contains a queen bed &amp; a comfortable sofa bed providing exceptional comfort for up four guests. Apart from the standard amenities, including coffee maker, mini-fridge, ironing board and hairdryer, each suite also comes fully equipped with individual climate control, warm oak hardwood floors, a writing desk, iPhone Docs, elegant Italian marble bathrooms with rainfall showerheads, and two 43” flat screen TVs with premium cable so you are never too far from your favorite television series. Guests enjoy unrestricted access throughout the hotel. After exploring Brooklyn and Manhattan, hotel guests may choose to relax and unwind in our sauna, or burn some extra calories in our full-service gym, comprising of brand new cardio and weight lifting equipment. For those on business, or just in need of a computer, there is unlimited 24/7 access to iMac computers in our Busi</t>
  </si>
  <si>
    <t>Franklin Guesthouse is a boutique hotel that invites guests to enjoy an authentic Brooklyn Experience. Where industrial allure meets modern elegance; our suites are designed to give guests a sense of home, and unequivocal comfort during their stay. We are located in Greenpoint, Brooklyn, a mere stones-throw from Manhattan and Williamsburg. The vibrant, rapidly transforming neighborhood appeals to all preferences —traditional or contemporary—Greenpoint's homey, unpretentious vibe is palpable and affords guests a chance to connect with the community and a truly unique New York City experience.</t>
  </si>
  <si>
    <t>You must also acknowledge Security Deposit - if you damage the home, you may be charged up to $400</t>
  </si>
  <si>
    <t>Greenpoint</t>
  </si>
  <si>
    <t>{TV,"Cable TV",Internet,Wifi,"Air conditioning",Doorman,Gym,Elevator,Heating,"Family/kid friendly","Smoke detector","Carbon monoxide detector","First aid kit","Fire extinguisher",Essentials,Shampoo,"24-hour check-in",Hangers,"Hair dryer",Iron,"Laptop friendly workspace"}</t>
  </si>
  <si>
    <t>Private Bedroom next to Times Square</t>
  </si>
  <si>
    <t>A private bedroom in a three bedroom apartment in the heart of Hells Kitchen, 5 minute walk to Time Square.  It is surrounded by pubs, restaurants, all necessities and 10 minute walk to major subways.  The roommates are two friendly girls, one 24 and other 30 and keep to themselves. Apartment is spacious enough you will not be on top of each other when in the living room/ kitchen, and they mostly stay in their rooms.</t>
  </si>
  <si>
    <t>A private bedroom in a three bedroom apartment in the heart of Hells Kitchen, 5 minute walk to Time Square.  It is surrounded by pubs, restaurants, all necessities and 10 minute walk to major subways.  The roommates are two friendly girls, one 24 and other 30 and keep to themselves. Apartment is spacious enough you will not be on top of each other when in the living room/ kitchen, and they mostly stay in their rooms. Spacious apartment. Free to use kitchen and all amenities, plus space in fridge if you go grocery shopping. Roommates are respectful and will not eat your things/ go in your room!</t>
  </si>
  <si>
    <t>{Wifi,Kitchen,"Smoke detector",Essentials,Shampoo,"Hair dryer","Laptop friendly workspace","Private living room"}</t>
  </si>
  <si>
    <t>5 months ago</t>
  </si>
  <si>
    <t>Room in furnished &amp; light-filled BRKLYN apartment</t>
  </si>
  <si>
    <t>The neighborhood is filled with green space, only 5 minute walk from Prospect Park and 10 minutes from cafe's and restaurants on Cortelyou Road. The apartment is spacious and full of light during the daytime, and very peaceful at night with no outdoor noise. I'll be around the apartment from time-to-time on weekends (when I'm not at work), and evenings for sleep.</t>
  </si>
  <si>
    <t>The neighborhood is filled with green space, only 5 minute walk from Prospect Park and 10 minutes from cafe's and restaurants on Cortelyou Road. The apartment is spacious and full of light during the daytime, and very peaceful at night with no outdoor noise. I'll be around the apartment from time-to-time on weekends (when I'm not at work), and evenings for sleep. Im generally available, ask for anything (including advice)! Der Pioneer, Werkstatt, The Farm on Adderly, Prospect Park, Kings Theater, Sycamore Bar Nearby the B/Q/F/G trains (also- only 27 minutes to the beach!)</t>
  </si>
  <si>
    <t>Der Pioneer, Werkstatt, The Farm on Adderly, Prospect Park, Kings Theater, Sycamore Bar</t>
  </si>
  <si>
    <t>Nearby the B/Q/F/G trains (also- only 27 minutes to the beach!)</t>
  </si>
  <si>
    <t>Flatbush</t>
  </si>
  <si>
    <t>{Wifi,"Air conditioning",Kitchen,Elevator,Heating,Washer,Dryer,"Smoke detector","Carbon monoxide detector","First aid kit","Fire extinguisher",Essentials,Shampoo,Hangers,"Hair dryer","Laptop friendly workspace","Private living room"}</t>
  </si>
  <si>
    <t>very small room near Columbia Uni med school</t>
  </si>
  <si>
    <t>It is  a small room in 6 BR APT Columbia Uni medical school is just around. Presbyterian Hospital is 2 blocks away. close to everything. deli and subway fast food restaurant - next door 2 min subway station 4 stops to 42nd St</t>
  </si>
  <si>
    <t>{Wifi,Elevator,Heating,"Smoke detector","Carbon monoxide detector",Essentials,"Laptop friendly workspace","Bed linens","Extra pillows and blankets"}</t>
  </si>
  <si>
    <t>3 days ago</t>
  </si>
  <si>
    <t>~ PRIME location Williamsburg sunny 3BR loft ~</t>
  </si>
  <si>
    <t>Our Sunny modern loft in the perfect place for families or multiple couples who are looking to visit NYC while staying in the hottest neighborhood in town - Williamsburg. Our apartment is centrally located yet quiet, with lots of natural light due to its south exposure. Picturesque street with charming shops and great restaurants, we are steps away from the east river park, and 5 minutes walk to the subway.</t>
  </si>
  <si>
    <t>Our Sunny modern loft in the perfect place for families or multiple couples who are looking to visit NYC while staying in the hottest neighborhood in town - Williamsburg. Our apartment is centrally located yet quiet, with lots of natural light due to its south exposure. Picturesque street with charming shops and great restaurants, we are steps away from the east river park, and 5 minutes walk to the subway. Welcome! Our loft is a 1400SF 3 bedroom and 2 bathroom space on the second floor of an elevator building. Stylish and comfortable with 16 foot high ceilings, and although in a new building we recently did grand renovation to the entire space.  All appliances are new and modern. There is also an espresso machine (can't live without it).  On the ground floor we have the leaving room, dining area, kitchen, kids bedroom (pullout sofa and bunk beds), and bathroom with a tub. On the mezzanine level we have the master bedroom (king size bed), and bathroom, guests room (full bed), as well a</t>
  </si>
  <si>
    <t>Our street is one of the most coveted streets in all of NYC. Within 5 minutes walk you can visit some of Williamsburg biggest attraction. Safe neighborhood for families and kids, but also have vivid nightlife. Food: (Less than 1 minute) Radegast hall - the most successful beer garden in the city Mast brothers- a local chocolate factory (recently opened a new location in London)  Egg - THE famous brunch hub Cafe de la Esquina – Mexican feast (5~7 minutes walk) Fetta Sau- a great BBQ place  Freehold- hot spot restaurant /hangout place  Raynard- beautiful restaurant at the Wythe hotel. Also a bar on the 6th floor with gorgeous Manhattan views. Transportation: Subway - 5 minutes walk the Bedford train station (first stop in Brooklyn on the L train) East River Ferry - 5 minutes walk to the river ferry on N5th street. City Bikes – rental and easy, 1 minute walk.  Plenty of car service, uber and Taxi option all around. 2 parking garages on our street </t>
  </si>
  <si>
    <t>{TV,Internet,Wifi,"Air conditioning",Kitchen,Elevator,"Buzzer/wireless intercom",Heating,"Family/kid friendly",Washer,Dryer,"Smoke detector","Carbon monoxide detector","First aid kit","Safety card",Essentials,Shampoo,"Lock on bedroom door",Hangers,"Hair dryer","Laptop friendly workspace","translation missing: en.hosting_amenity_50"}</t>
  </si>
  <si>
    <t>Heart of BK - 1 bedroom w/extra room</t>
  </si>
  <si>
    <t>Close to Fort Greene Park, large apartment sits right in the heart of Brooklyn brownstones.  Minutes from Manhattan with the ambiance of BK, enjoy the local restaurants, shops and pubs (we'll leave you a list of great places to eat and explore).</t>
  </si>
  <si>
    <t>Clinton Hill</t>
  </si>
  <si>
    <t>{TV,Wifi,"Air conditioning",Kitchen,Elevator,"Family/kid friendly",Washer,Dryer,"Smoke detector","Carbon monoxide detector","Fire extinguisher",Essentials,Shampoo,Hangers,Iron,"Laptop friendly workspace"}</t>
  </si>
  <si>
    <t>17 months ago</t>
  </si>
  <si>
    <t>Sonder | The Nash | Central 1BR + Rooftop</t>
  </si>
  <si>
    <t>Featured in The New York Times, The Wall Street Journal, and Fast Company, we’ve hosted over 350k guests in 2,500+ spaces with an average rating of 4.6 stars. Each space is designed and run by us, so you’ll always know what to expect from your stay. At Sonder, we’ve combined the best parts of home and hotel. - 24/7 support via text, email, or phone - Coffee, fresh towels, and bathroom essentials provided - Hotel-standard cleaning before you arrive - Self check-in</t>
  </si>
  <si>
    <t>Featured in The New York Times, The Wall Street Journal, and Fast Company, we’ve hosted over 350k guests in 2,500+ spaces with an average rating of 4.6 stars. Each space is designed and run by us, so you’ll always know what to expect from your stay. At Sonder, we’ve combined the best parts of home and hotel. - 24/7 support via text, email, or phone - Coffee, fresh towels, and bathroom essentials provided - Hotel-standard cleaning before you arrive - Self check-in - Fully equipped kitchen - Sofa bed Building amenities - Rooftop grilling area - Fitness room  - Laundry facilities Midtown East highlights - Walkability score - 100 - 4 minute walk to Little Alley (best Shanghainese restaurant) - 10 minute walk to The Ginger Man (beer on draft and signature cocktails) Getting around - 5 blocks to Grand Central Station   - 16 minute drive to Times Square - 15 minute drive to LGA Airport - 37 minute drive to EWR Airport - 40 minute drive to JFK Airport Midtown East highlights  - Walkability sco</t>
  </si>
  <si>
    <t>Midtown East highlights  - Walkability score - 100  - 4 minute walk to Little Alley (best Shanghainese restaurant) - 10 minute walk to The Ginger Man (beer on draft and signature cocktails)</t>
  </si>
  <si>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</si>
  <si>
    <t>Midtown East</t>
  </si>
  <si>
    <t>{TV,"Cable TV",Wifi,"Air conditioning",Kitchen,Gym,Elevator,Heating,Washer,Dryer,"Smoke detector","Carbon monoxide detector","Fire extinguisher",Essentials,Shampoo,Hangers,"Hair dryer",Iron,"Laptop friendly workspace","Private living room","Hot water","Bed linens",Microwave,"Coffee maker",Refrigerator,Dishwasher,"Dishes and silverware","Cooking basics",Oven,Stove,"BBQ grill","Long term stays allowed","Host greets you"}</t>
  </si>
  <si>
    <t>Clean and Cozy Brooklyn Room in Artsy Apartment</t>
  </si>
  <si>
    <t>Private and spacious bedroom in Prospect Park South. Three minute walk to the BQ Church Ave trains, two minute walk to Prospect Park. Common space is shared with amazing roommates. Bath towel, closet space, and Wifi included.</t>
  </si>
  <si>
    <t>Private and spacious bedroom in Prospect Park South. Three minute walk to the BQ Church Ave trains, two minute walk to Prospect Park. Common space is shared with amazing roommates. Bath towel, closet space, and Wifi included. Guests have access to beautiful and cozy apartment including kitchen, bathroom, and living room. Refrigerator space is available for use as well as all kitchen appliances. Guests also have access to smart TV with Netflix and Amazon Video subscription. Very friendly roommates who can chat over coffee or give guests needed space. Extremely close to prospect park. Scenic neighborhood with good bars and coffee shops minutes away. Street parking available. Three minute walk to BQ Church Ave subway station.</t>
  </si>
  <si>
    <t>Extremely close to prospect park. Scenic neighborhood with good bars and coffee shops minutes away.</t>
  </si>
  <si>
    <t>Street parking available. Three minute walk to BQ Church Ave subway station.</t>
  </si>
  <si>
    <t>{TV,Wifi,"Air conditioning",Kitchen,Elevator,"Free street parking",Heating,"Smoke detector","Carbon monoxide detector",Essentials,"Lock on bedroom door",Hangers,"Hair dryer",Iron,"Laptop friendly workspace","Private living room",Bathtub,"Window guards","Hot water","Extra pillows and blankets",Microwave,"Coffee maker",Refrigerator,"Dishes and silverware","Cooking basics",Oven,Stove,"Long term stays allowed","Wide hallways",Other}</t>
  </si>
  <si>
    <t>Harlem apt</t>
  </si>
  <si>
    <t>Cool and comfortable room available in a two bed room apt. Single professional male quiet non smoker with cable and internet available.</t>
  </si>
  <si>
    <t>a few days or more</t>
  </si>
  <si>
    <t>{"translation missing: en.hosting_amenity_49","translation missing: en.hosting_amenity_50"}</t>
  </si>
  <si>
    <t>4 days ago</t>
  </si>
  <si>
    <t>Brooklyn Brownstone Master Bedroom</t>
  </si>
  <si>
    <t>Basic, affordable option for one or two people who want to experience a historic Brooklyn neighborhood while in New York. Brand New Queen Bed. It is 12' X 16' with natural light, a mirror, and dresser. Trains: 7 min walk to G and 10 min to A.</t>
  </si>
  <si>
    <t>Basic, affordable option for one or two people who want to experience a historic Brooklyn neighborhood while in New York. Brand New Queen Bed. It is 12' X 16' with natural light, a mirror, and dresser. Trains: 7 min walk to G and 10 min to A. The bedroom faces the street and has high ceilings and two huge windows.  The apartment is 2 bedrooms total and includes access to the kitchen and bathroom. The building is over 100 years old so it has a lot of 'character' :) The apartment is spacious and basic. You can have a great time here but don't expect anything fancy, just a regular place for regular people who want to travel on a budget. You have access to a refrigerator and stove as well as the living room and bathroom. I am available for tips on how to get around and places to seek out in the area if you so desire. Myself or my house mate will meet you with the keys. Lots of great architecture, local business's and racial and economic diversity. You can take the B52 bus from a stop on th</t>
  </si>
  <si>
    <t>Lots of great architecture, local business's and racial and economic diversity.</t>
  </si>
  <si>
    <t>You can take the B52 bus from a stop on the same block as the house. This bus is good for traveling to either downtown BK or to Bushwick. The G Train is a 7 minute walk and is good to go to south Brooklyn or to north to Williamsburg where it connects with the L train. The A train is a 10 minute walk and can be taken directly to JFK airport or into Manhattan.</t>
  </si>
  <si>
    <t>Please be respectful of the space and clean up after yourself immediately when preparing food. The dish towel should only be used to dry clean pots and pans and hands while using the dish rack to air dry any other dishes.</t>
  </si>
  <si>
    <t>{Internet,Wifi,Kitchen,Heating,"Smoke detector","Carbon monoxide detector","First aid kit","translation missing: en.hosting_amenity_49","translation missing: en.hosting_amenity_50"}</t>
  </si>
  <si>
    <t>38 months ago</t>
  </si>
  <si>
    <t>Mikey's</t>
  </si>
  <si>
    <t>Awesome 1BR apartment in the heart of the West Village. Clean, comfortable, and incredibly charming city living and centrally located to everything. You'll have the entire place to yourself, but I'll be in the area if you needed assistance with anything.</t>
  </si>
  <si>
    <t xml:space="preserve">Awesome 1BR apartment in the heart of the West Village. Clean, comfortable, and incredibly charming city living and centrally located to everything. You'll have the entire place to yourself, but I'll be in the area if you needed assistance with anything. I gotta say, Mikey's is a pretty cool spot. Aside from the unbeatable location, the apartment itself is clean, comfortable, and very much inspired by the local culture. The space is adorned with beautiful handmade furniture (crafted by yours truly), works of art, and a variety of knick-knacks that Mikey has collected while traveling the world. In other words, the inside of Mikey's apartment is very much a reflection of the vibrance, diversity, and creativity that characterize the West Village. Cheers! Simply put, the West Village is the quintessential New York City experience. This is where it's at and staring at Mikey's will put you right in the middle of everything you could possibly want. A quick walk to the the best restaurants in </t>
  </si>
  <si>
    <t>Simply put, the West Village is the quintessential New York City experience. This is where it's at and staring at Mikey's will put you right in the middle of everything you could possibly want. A quick walk to the the best restaurants in Manhattan, the hottest clubs in the Meatpacking District, a few blocks from The Highline, Washington Square Park, The Stonewall Inn, Chelsea Market, the best shopping on Broadway and Soho. The list goes on and on. I'll be sure to keep guests updated with any special events happening during their stay.</t>
  </si>
  <si>
    <t>Within walking distance to most major subways, including ACE/BDFM/123/456 Trains and the PATH.</t>
  </si>
  <si>
    <t>{TV,Wifi,"Air conditioning",Kitchen,Heating,"Carbon monoxide detector",Essentials,Shampoo,Bathtub,"High chair",Crib,"Hot water","Host greets you"}</t>
  </si>
  <si>
    <t>9 months ago</t>
  </si>
  <si>
    <t>Artful UWS Loft with Terrace Near Central Park,</t>
  </si>
  <si>
    <t>450 square feet with private outdoor balcony and a sitout - located on floors 14 through 16, offering breathtaking Hudson River or Upper West Side views. Amenities include; Signature turn down service, Pure bathroom amenities, in-room safes large enough for a laptop, with Luxury 100% combed cotton triple sheeting, wood flooring and feather free.</t>
  </si>
  <si>
    <t>450 square feet with private outdoor balcony and a sitout - located on floors 14 through 16, offering breathtaking Hudson River or Upper West Side views. Amenities include; Signature turn down service, Pure bathroom amenities, in-room safes large enough for a laptop, with Luxury 100% combed cotton triple sheeting, wood flooring and feather free. Private Room Ideal for a romantic weekend escapade or weekday getaways far from the maddening midtown crowd. The ideal location for a proposal or celebrate a special occasion - the rest will be history! Tucked away in the Upper West Side, Arthouse Hotel New York City occupies a unique space in the landscape of NYC. While walking distance from Central Park, Lincoln Center, the Museum of Natural History, and numerous city subways, our location is also a quiet escape from the hustle and bustle. All taxes are to be collected on property for the guest stay. Nightly tax breakdown are as follows: -New York State: 8.875% -New York City: 5.875% -Occupan</t>
  </si>
  <si>
    <t>Tucked away in the Upper West Side, Arthouse Hotel New York City occupies a unique space in the landscape of NYC. While walking distance from Central Park, Lincoln Center, the Museum of Natural History, and numerous city subways, our location is also a quiet escape from the hustle and bustle.</t>
  </si>
  <si>
    <t>The resort/facility fee includes the following:  Unlimited local &amp; domestic long distance phone calls (within the USA)  Unlimited WiFi public space and Guestrooms  Unlimited use of Fitness Center 24 hours  Printing, faxing and scanning through the Front Desk  Welcome cocktail upon arrival  Two bottles of water in guest room day of arrival  Terrace access with seating area on the 16th floor  Guests are required to show a photo ID and credit card upon check-in. Please note that all Special Requests are subject to availability and additional charges may apply.</t>
  </si>
  <si>
    <t>Upper West Side</t>
  </si>
  <si>
    <t>Hotel</t>
  </si>
  <si>
    <t>{TV,"Cable TV",Wifi,"Air conditioning","Pets allowed",Gym,Elevator,Heating,"Smoke detector","Carbon monoxide detector","First aid kit","Fire extinguisher",Essentials,"Hair dryer",Iron,"Laptop friendly workspace",Bathtub,"Coffee maker","Patio or balcony"}</t>
  </si>
  <si>
    <t>Luxury &amp; Cozy Penthouse in Manhattan</t>
  </si>
  <si>
    <t>.</t>
  </si>
  <si>
    <t>. The apartment has beautiful and fresh look. The bedrooms come with a memory foam mattress, wich will ensure a great night sleep for a much needed rest. This unit comes with a full kitchen wich will included all amenities needed to prepare your meals. The common area host the living room and dining area.  It is decorated with a soft comfortable look, it comes with a multi channel large flat screen TV. Washer and dryer on site. Amazing Penthouse with the following layout:  - Master Bedroom with queen bed up to 2 people an ensuite bathroom  - Second Master bedroom with queen bed up to 2 people  - Complete Bathroom with bathtube and shower - Toilet  - Living room with dining area  - Fully equipped Kitchen  - couch at the living room up to 2 people It has all what you need to enjoy your accommodation while visting New york Access to the whole apartment ! I am always available, please don´t hesitate to contact me. Buses, Subway available all day! House rules have to be observed by the gues</t>
  </si>
  <si>
    <t>Buses, Subway available all day!</t>
  </si>
  <si>
    <t>House rules have to be observed by the guests, non compliance will imply a deposit penalty, I want you to enjoy your stay while respecting the community and neighbours. This is a quiet community, please observe quiet hours at night 23:00 to 08:00. Parties, pets and smoking are not allowed Check in time is from 15:00 to 21:00.  -	Late check in fee of 20 $ from 21:00 to midnight -	Late check in fee of 40 $ after midnight. Early check in and late check out upon availability.</t>
  </si>
  <si>
    <t>Hell's Kitchen</t>
  </si>
  <si>
    <t>{TV,"Cable TV",Wifi,"Air conditioning",Kitchen,"Paid parking off premises",Elevator,Heating,"Family/kid friendly",Washer,Dryer,"Smoke detector","Carbon monoxide detector","Fire extinguisher",Essentials,Shampoo,Hangers,"Hair dryer",Iron,"Hot water","Bed linens","Extra pillows and blankets",Microwave,"Coffee maker",Refrigerator,Dishwasher,"Dishes and silverware","Cooking basics",Oven,Stove,"Patio or balcony","Long term stays allowed","No stairs or steps to enter","No stairs or steps to enter","No stairs or steps to enter"}</t>
  </si>
  <si>
    <t>Beautiful luxury condo heart of Brooklyn</t>
  </si>
  <si>
    <t>Beautiful luxury condo, 1 bedroom in a great location. Close to Nassau station and 10 min walk to Williamsburg, Bedford Avenue L train. Close to trendiest restaurants and bars.</t>
  </si>
  <si>
    <t>Beautiful luxury condo, 1 bedroom in a great location. Close to Nassau station and 10 min walk to Williamsburg, Bedford Avenue L train. Close to trendiest restaurants and bars. Open plan living room, kitchen, large bathroom with steam room and one spacious bedroom with Queen bed . Jacuzzi bathtub. whole apartment Great hip neighborhood, with beautiful views of Manhattan. Lots of trendy restaurants and bars walking distance. 10 mins walk to heard of Williamsburg and McCarren Park is a short 5 min walk. Buses and subway 3-5 min walk from apartment Rooftop access with incredible views of Manhattan</t>
  </si>
  <si>
    <t>Great hip neighborhood, with beautiful views of Manhattan. Lots of trendy restaurants and bars walking distance. 10 mins walk to heard of Williamsburg and McCarren Park is a short 5 min walk.</t>
  </si>
  <si>
    <t>Buses and subway 3-5 min walk from apartment</t>
  </si>
  <si>
    <t>{TV,Wifi,"Air conditioning",Kitchen,Elevator,Heating,Washer,Dryer,"Smoke detector","Carbon monoxide detector",Essentials,Shampoo,"Lock on bedroom door","Hair dryer",Iron,"Bed linens",Microwave,Refrigerator,Dishwasher,Oven,"Patio or balcony"}</t>
  </si>
  <si>
    <t>21 months ago</t>
  </si>
  <si>
    <t>Lux 1600sf 1BR w. Private Terrace</t>
  </si>
  <si>
    <t>Architectural 1BR w. 1000sf private terrace overlooking park. QUIET, views. Amidst galleries, restaurants and shops of chic &amp; trendy lower east side. 2 blocks from: SOHO, Little Italy, Whole Foods, &amp; F, B, D, J, M, 4, 5, 6 subways. Elevator.</t>
  </si>
  <si>
    <t>Architectural 1BR w. 1000sf private terrace overlooking park. QUIET, views. Amidst galleries, restaurants and shops of chic &amp; trendy lower east side. 2 blocks from: SOHO, Little Italy, Whole Foods, &amp; F, B, D, J, M, 4, 5, 6 subways. Elevator. Hi, and thank you for checking out my listing! The apartment is modern but cozy, &amp; a QUIET oasis from the vibrant Lower East Side streets below. It was designed for comfort, style and entertaining ...  The apartment has a large private terrace overlooking a park, which affords peace &amp; quiet, great light and views of the Empire State, Freedom Tower and Chrysler building.  A glass-enclosed dining room with wood slab table seats 10, and an adjacent lounge offers a view of the park from inside. The sliding glass doors can open up to the deck, or remain closed as you dine in warmth and watch the weather around you. (Glass room has heat &amp; A/C.)  The kitchen has Italian marble countertops and stainless steel appliances: gas stove, microwave, dishwasher, f</t>
  </si>
  <si>
    <t>The apartment is located in the heart of the Lower East Side of downtown NYC - an eclectic &amp; historic neighborhood, that attracts artists and tourists alike due to the abundance of boutique restaurants, shops, art galleries, major music venues and museums. Historic Orchard St. is 3 blocks east and the infamous Bowery 2 blocks west. Whole Foods is across the park and a great deli around the corner. Just across Bowery is quaint NOLITA, SOHO, &amp; Little Italy.  Some highlights: Katz's Deli  Russ &amp; Daughters The Meatball Shop Bowery Hotel The Bowery Ballroom The Mercury Lounge The New Museum  The Tenement Museum  Public Hotel w/ Jean Georges restaurant The Box Essex Market (cheap local merchant grocery)</t>
  </si>
  <si>
    <t>Subways are 1-2 blocks away: F, B, D, J, M, Z, 4, 5, 6 with easy access to Penn Station, NJ Transit, Path and Grand Central. (No subway transfer necessary). Cabs &amp; Uber fully accessible. Citibike station across the street. You can find free parking on the surrounding streets, just be aware of street cleaning rules. Parking garages 1/2 blocks away.</t>
  </si>
  <si>
    <t>1. Relax, enjoy and make yourself at home!  2. Respect neighbors and our personal belongings, most of which will be left in the apartment.  3. If anything is damaged or lost, please make us aware.  4. Try to be mindful of turning off the heat &amp; A/C in the sunroom when not in use.  5. Please lock apartment when you leave.</t>
  </si>
  <si>
    <t>{TV,"Cable TV",Internet,Wifi,"Air conditioning","Wheelchair accessible",Kitchen,"Pets allowed","Pets live on this property",Dog(s),Elevator,"Free street parking","Buzzer/wireless intercom",Heating,"Family/kid friendly","Smoke detector",Shampoo,"24-hour check-in",Hangers,"Hair dryer",Iron,Bathtub,Microwave,"Coffee maker",Refrigerator,Dishwasher,"Dishes and silverware","Cooking basics",Oven,Stove,"BBQ grill","Patio or balcony"}</t>
  </si>
  <si>
    <t>Chelsea Private Bedroom and Bathroom</t>
  </si>
  <si>
    <t>Welcome to our freshly renovated home in one of the most conveinent and desirable neighborhoods in the city. We are a couple of blocks from the subway where you can access the best that New York has to offer within a short train ride. Take a short walk to the Chelsea Highline, Hudson River Park, Chelsea Art Galleries, Chelsea Market, as well as the most desirable restaurants and bars in the city. While staying with us, you will have your own private bathroom.</t>
  </si>
  <si>
    <t xml:space="preserve">Welcome to our freshly renovated home in one of the most conveinent and desirable neighborhoods in the city. We are a couple of blocks from the subway where you can access the best that New York has to offer within a short train ride. Take a short walk to the Chelsea Highline, Hudson River Park, Chelsea Art Galleries, Chelsea Market, as well as the most desirable restaurants and bars in the city. While staying with us, you will have your own private bathroom. For those of you are into fitness while traveling, we can obtain guest passes to our gym. This is the perfect place for couples, business travelers, and solo travelers. In addition to your private bedroom and bathroom, feel free to make use of the kitchen and living room. Chelsea is one of the most desirable neighborhoods in New York. We are a quick train or uber ride away from West Village, Meatpacking, Gramercy, SoHo, Midtown, Hell's Kitchen, Hudson Yards, Greenwich Village, Williamsburg, and East Village. All the major tourist </t>
  </si>
  <si>
    <t>Chelsea is one of the most desirable neighborhoods in New York. We are a quick train or uber ride away from West Village, Meatpacking, Gramercy, SoHo, Midtown, Hell's Kitchen, Hudson Yards, Greenwich Village, Williamsburg, and East Village. All the major tourist attractions are also a short walk or train ride away.</t>
  </si>
  <si>
    <t>Subway (C, E, 1 , F, M), Bus, Uber, Lyft, Cabs Citibike. We are also a quick walk to Penn Station, where you can also access the LIRR, New Jersey Transit, and additional subway lines (A, 2, 3).  We are also a quick walk to 14th Street, where you can use the L line to get to Williamsburg, Brooklyn.</t>
  </si>
  <si>
    <t>Chelsea</t>
  </si>
  <si>
    <t>{Wifi,"Air conditioning",Kitchen,Elevator,Heating,Washer,Dryer,Essentials,Shampoo,"Lock on bedroom door",Hangers,"Hair dryer","Private living room"}</t>
  </si>
  <si>
    <t>22 months ago</t>
  </si>
  <si>
    <t>Beautiful Furnished 1 BR Apt near Times Square</t>
  </si>
  <si>
    <t>This beautiful apartment offers residents a fully-equipped kitchen, spacious floor plans, and amazing onsite amenities such as a 24-hour fitness center, 24-hour concierge, private garden entry with a water wall, resident community room, and a roof top deck.garden entry with a water wall, and resident community room.</t>
  </si>
  <si>
    <t>This beautiful apartment offers residents a fully-equipped kitchen, spacious floor plans, and amazing onsite amenities such as a 24-hour fitness center, 24-hour concierge, private garden entry with a water wall, resident community room, and a roof top deck.garden entry with a water wall, and resident community room. This building is centrally located in the heart of New York City’s Chelsea district, one of the most creative and diverse neighborhoods in the world. Here, guests can experience first-hand the cutting-edge art scene, adventurous dining, world-class shopping, and exciting nightlife that make Chelsea a cultural epicenter. Its private garden entrance, state-of-the-art green design, and floor to ceiling windows make this building breathtaking both inside and out. Each unit features hardwood floors, stainless steel appliances, and crisp architectural details. A Wells Fargo bank and Duane Reade drug store are conveniently located in the building’s ground level. Our 24-hour custom</t>
  </si>
  <si>
    <t>Residents will be centered within walking distance to Madison Square Park, Union Square and Chelsea Piers and can find excellent shopping, restaurants and bars all located on 6th avenue.</t>
  </si>
  <si>
    <t>This apt. is conveniently located within walking distance to 1, F, M, N, R and PATH Trains.</t>
  </si>
  <si>
    <t>-	The use of amenities is subject to availability. -	Bed size is subject to change. -	Photos are representative. -	Pet Fee: $75/mo per pet fee -	Pet Policy: Please note that this building may have specific pet restrictions including # pets, pet size and breed. Prior to confirming your reservation, please reach out to the property to check their pet policies. -	To arrange parking, guest must contact us 48 hours before arrival.</t>
  </si>
  <si>
    <t>{TV,"Cable TV",Wifi,"Air conditioning",Kitchen,"Pets allowed",Gym,Elevator,Heating,"Family/kid friendly",Washer,Dryer,"Smoke detector","Carbon monoxide detector",Essentials,Shampoo,"24-hour check-in",Hangers,"Hair dryer",Iron,"Laptop friendly workspace","Self check-in","Building staff",Bathtub,"Hot water","Bed linens",Microwave,"Coffee maker",Refrigerator,Dishwasher,"Dishes and silverware",Oven,Stove}</t>
  </si>
  <si>
    <t>One of a kind, lovely apartment w/private backyard</t>
  </si>
  <si>
    <t>Radiant, ground floor, spacious 2 bedroom apartment filled with lots of love and a private backyard space with outdoor dining area is simply divine! Lots of natural light throughout. Common area is cozy, very spacious and includes complimentary high speed WIFI &amp; TV. Our eat in kitchen features new appliances. Quintessential Brooklyn neighborhood with 4/5 star culinary options at your finger tips! Great for families and couples. Ample Hills Creamery on the same block ;)</t>
  </si>
  <si>
    <t>Radiant, ground floor, spacious 2 bedroom apartment filled with lots of love and a private backyard space with outdoor dining area is simply divine! Lots of natural light throughout. Common area is cozy, very spacious and includes complimentary high speed WIFI &amp; TV. Our eat in kitchen features new appliances. Quintessential Brooklyn neighborhood with 4/5 star culinary options at your finger tips! Great for families and couples. Ample Hills Creamery on the same block ;) Our home is your home. If questions, please inquire. Guests will be renting for complete and private use of 2 bedroom, 1 bathroom apartment. Guests are not permitted to remove or alter backyard furnishings or apartment furnishings during stay. Guests MUST be clean and tidy. Please treat the apartment with respect and take care of it as if it were your actual home, kindly remove your shoes. Any guests found to be in violation of the above may be charged from their security deposit and more to rectify the issue. Here to he</t>
  </si>
  <si>
    <t>We are located in the heart of Prospect Heights, one of Brooklyn’s most vibrant and historic neighborhoods. It's a friendly neighborhood with and tree-lined streets and is walking distance to the Brooklyn Botanic Gardens, Prospect Park, The Brooklyn Museum,  The Brooklyn Library, The Barclays Center, Brooklyn Academy of Music (BAM) and one-of-a-kind shops and award-winning restaurants. Everything you could want is walking distance!</t>
  </si>
  <si>
    <t>I'm happy to answer any questions or make recommendations.  We are a quick 20 minute train ride to Union Square in Manhattan via the 2/3 and the Q/B trains, which are a five or 10 minute walk. Atlantic Center is also only a walk away. Travel time to/from JFK or Laguardia airports is approximately 35 minutes via taxi.</t>
  </si>
  <si>
    <t>{TV,Wifi,"Air conditioning",Kitchen,"Free street parking",Heating,"Smoke detector","Carbon monoxide detector",Essentials,Shampoo,"Lock on bedroom door","Hair dryer",Iron,"Laptop friendly workspace","Private entrance","Children’s books and toys","Children’s dinnerware","Coffee maker",Refrigerator,"Dishes and silverware","Cooking basics",Oven,Stove,"Single level home","BBQ grill","Garden or backyard","Wide hallways","No stairs or steps to enter","Wide entrance for guests","Flat path to guest entrance","No stairs or steps to enter","Wide entrance","Extra space around bed","Accessible-height bed","No stairs or steps to enter","Wide doorway to guest bathroom","No stairs or steps to enter","Wide entryway",Other}</t>
  </si>
  <si>
    <t>4 weeks ago</t>
  </si>
  <si>
    <t>Private Bedroom in cozy apartment</t>
  </si>
  <si>
    <t xml:space="preserve">Comfortable private bedroom in modern Brooklyn apartment. Close to transportation, chill vibe. Amazing location </t>
  </si>
  <si>
    <t>Comfortable private bedroom in modern Brooklyn apartment. Close to transportation, chill vibe. Amazing location  Very comfortable and convenient space. Private bedroom in shared apartment. Brand new building close to transportation via a J, M, Z train lines. Full shared bathroom, kitchen and living room Entire apartment except other guests rooms Texting on the mobile or via the Airbnb app Vibrant neighborhood very close to Manhattan, Williamsburg and other NYC attractions The trains are very convenient the closest train is within two blocks the Myrtle Broadway stop on the JMZ train line</t>
  </si>
  <si>
    <t>Vibrant neighborhood very close to Manhattan, Williamsburg and other NYC attractions</t>
  </si>
  <si>
    <t>The trains are very convenient the closest train is within two blocks the Myrtle Broadway stop on the JMZ train line</t>
  </si>
  <si>
    <t>No more than 2 people.</t>
  </si>
  <si>
    <t>{TV,Wifi,"Air conditioning",Kitchen,Heating,Washer,Dryer,"Smoke detector","Carbon monoxide detector",Essentials,Shampoo,"Lock on bedroom door",Hangers,"Hair dryer","Hot water","Host greets you"}</t>
  </si>
  <si>
    <t>Prime Location NYC 2 Bedrooms</t>
  </si>
  <si>
    <t>THE APARTMENT IS LOCATED IN THE HEART OF MANHATTAN, WALKING DISTANCE TO BROADWAY SHOWS, TIMES SQUARE, HUNDREDS OF RESTAURANTS, BARS AND THE SUBWAY. This apartment is perfect for anyone that's looking for a clean, affordable place to stay in New York . Two bedrooms, hardwood floors, smart TV (includes Netflix, and Roku).</t>
  </si>
  <si>
    <t>THE APARTMENT IS LOCATED IN THE HEART OF MANHATTAN, WALKING DISTANCE TO BROADWAY SHOWS, TIMES SQUARE, HUNDREDS OF RESTAURANTS, BARS AND THE SUBWAY. This apartment is perfect for anyone that's looking for a clean, affordable place to stay in New York . Two bedrooms, hardwood floors, smart TV (includes Netflix, and Roku). The apartment includes:  o A full kitchen – electric stove top ,refrigerator, dishwasher, toaster oven, microwave,coffee maker, cooking and dining utensils  o Roku Streaming TV  o Sofa bed in the living room  o Free WiFi  o Windows in every room  o Clean apartment with fresh linens and towels and bath supplies The keys will be provided personally I am available to help if anything come up as well as a caretaker and a cleaning company if needed. Long Term rentals , 28 days or more , must inquire before reserving , additional requirements might apply.  For early arrival or late check out please note :  Late check ins after 7 pm $40 late fee after 10 pm $80 late fee The ap</t>
  </si>
  <si>
    <t>{TV,Wifi,"Air conditioning",Kitchen,Heating,Essentials,Hangers,"Hair dryer",Iron}</t>
  </si>
  <si>
    <t>Private, Sunny Room—Prime Williamsburg Condo/Loft</t>
  </si>
  <si>
    <t>For all 5-star reviews, see related listing: https://www.airbnb.com/rooms/18498466  --- This modern, 3-bedroom duplex condo is an oasis amid the amazing Brooklyn action—bars, restaurants, shops all at your fingertips! The subway right outside means you can be in Manhattan in 10 minutes, Midtown in 30. Walk or bike everywhere. We've been in this space 8 years and love it, with chill 20/30-something neighbors and one young family. We're looking to share it with a long-term sublettor.</t>
  </si>
  <si>
    <t>For all 5-star reviews, see related listing: https://www.airbnb.com/rooms/18498466  --- This modern, 3-bedroom duplex condo is an oasis amid the amazing Brooklyn action—bars, restaurants, shops all at your fingertips! The subway right outside means you can be in Manhattan in 10 minutes, Midtown in 30. Walk or bike everywhere. We've been in this space 8 years and love it, with chill 20/30-something neighbors and one young family. We're looking to share it with a long-term sublettor. Shared bathroom and private room off the main floor of the apartment. Second shared bathroom upstairs. Roof access from within the apartment, which is a 4th floor walkup. No elevator. The two-story space means plenty of room for everyone and privacy when you need it. The rooftop means epic city views. Our home is your home, including the private roof decks (yes, plural), balcony, living room, and kitchen.  The other bedrooms is private, but you're welcome to use the second bathroom upstairs if you need. Your</t>
  </si>
  <si>
    <t>BROOKLYN!!! Walk, shop, eat, drink, laze in the park, take a bike ride, explore the brownstones of Greenpoint or the warehouses of nearby Bushwick. I work in lifestyle media so have a ton of suggestions. The street itself is peaceful and safe, a mix of long-time Italian residents and newer transplants.</t>
  </si>
  <si>
    <t>L train and G train subway, 2 blocks away. 10 mins to Union Square in Manhattan. Easy street parking if you have a car.</t>
  </si>
  <si>
    <t>- No noise 11pm onward on the roof.</t>
  </si>
  <si>
    <t>{TV,Wifi,"Air conditioning",Kitchen,"Pets allowed","Free street parking",Heating,Washer,Dryer,"Smoke detector","Carbon monoxide detector","First aid kit","Fire extinguisher",Essentials,"Lock on bedroom door",Hangers,"Hair dryer","Self check-in",Keypad,Bathtub,"Room-darkening shades",Microwave,"Coffee maker",Refrigerator,Dishwasher,"Dishes and silverware","Cooking basics",Oven,Stove,"BBQ grill","Patio or balcony","Luggage dropoff allowed","Long term stays allowed","Well-lit path to entrance"}</t>
  </si>
  <si>
    <t>Comfy room close to Columbia</t>
  </si>
  <si>
    <t>Comfortable room in a third floor spacious apartment.  The place is five minutes walk from 116th st subway and Riverside Park, it has a Deli on the corner and a supermarket 7 minutes away. Love to hang out in my spare time!</t>
  </si>
  <si>
    <t>{TV,Internet,Wifi,"Air conditioning",Kitchen,Elevator,"Buzzer/wireless intercom",Heating,Washer,Dryer,Essentials,Hangers,"Hair dryer",Iron,"Laptop friendly workspace"}</t>
  </si>
  <si>
    <t>20 months ago</t>
  </si>
  <si>
    <t>Sweet and Cosy apartment</t>
  </si>
  <si>
    <t>Large Upper West Side apt with huge renovated kitchen/living room. The apartment is shared with two other lovely roommate.  Building includes: - Doorman - Laundry - AC / heating / gas - Fully Furnish - Two elevators - two minutes walk from the 1,2,3 trains</t>
  </si>
  <si>
    <t>{Internet,Wifi,"Air conditioning",Kitchen,Doorman,Elevator,Heating,Washer,Dryer,"24-hour check-in","Hair dryer",Iron,"Laptop friendly workspace"}</t>
  </si>
  <si>
    <t>You can find everything in the neighborhood.</t>
  </si>
  <si>
    <t>In my neighborhood you will find a Zoo  and Botanical Garden on Flatbush Avenue,Brooklyn Museum is a couple blocks on Eastern Parkway. And there are many restaurant on Empire Blvd. You will get the subway and Bus to places you want to travel.</t>
  </si>
  <si>
    <t>In my neighborhood you will find a Zoo  and Botanical Garden on Flatbush Avenue,Brooklyn Museum is a couple blocks on Eastern Parkway. And there are many restaurant on Empire Blvd. You will get the subway and Bus to places you want to travel. If you like to cook there is a Western Beef Grocery and you can do your cooking or I could cook for you. I will be available during your stay for questions or to socialize. You can get breakfast at Mc Donald’s, or Dunkin Donuts on Empire Blvd.  just one block over Flatbush Avenue there is Prospect Park. One block on Flatbush Avenue there is the subway Station,and you can get a Bus on Empire Blvd or Flatbush Avenue.</t>
  </si>
  <si>
    <t>You can get breakfast at Mc Donald’s, or Dunkin Donuts on Empire Blvd.  just one block over Flatbush Avenue there is Prospect Park.</t>
  </si>
  <si>
    <t>One block on Flatbush Avenue there is the subway Station,and you can get a Bus on Empire Blvd or Flatbush Avenue.</t>
  </si>
  <si>
    <t>No outside shoe in house</t>
  </si>
  <si>
    <t>{TV,Wifi,"Air conditioning",Kitchen,"Free street parking",Heating,"Smoke detector","Carbon monoxide detector","First aid kit","Fire extinguisher",Essentials,Shampoo,"Lock on bedroom door",Hangers,Iron,"Private living room","Hot water","Extra pillows and blankets",Microwave,"Coffee maker",Refrigerator,"Dishes and silverware","Cooking basics",Oven,Stove,"Luggage dropoff allowed","No stairs or steps to enter","No stairs or steps to enter","Host greets you"}</t>
  </si>
  <si>
    <t>Large one bedroom Apartment in Ditmas Park</t>
  </si>
  <si>
    <t>I am subletting my large, sunny one bedroom apartment in Ditmas Park The apartment has one bedroom (with a twin-sized bed for my son) and a large living-room with an area sectioned off into a second bedroom with a queen-sized bed.  The bathroom and the kitchen are new and fully functional.The building has a doorman and is located on a quiet, tree-lined block.  3 minute walk to the Cortelyou Road Q train or 10 minute walk to the Newkirk Plaza B train. 35 minute ride to Manhattan.</t>
  </si>
  <si>
    <t>{Wifi,"Air conditioning",Kitchen,Elevator,Heating,"Smoke detector","Carbon monoxide detector","First aid kit",Essentials,Shampoo,Hangers}</t>
  </si>
  <si>
    <t>4 months ago</t>
  </si>
  <si>
    <t>Tiny Magic Room in Historic Park Slope Brownstone</t>
  </si>
  <si>
    <t>A Beautiful and peaceful small room with extremely good vibes in a historic Park Slope brownstone.  The room has a lofted bed, plants, and a sunny window facing a quiet backyard. The house is 2 stories with 2 living rooms, a huge kitchen, a backyard, a Washer/Dryer, a claw-foot tub and a Spiral staircase. The space is a queer, artistic, POC friendly sanctuary with 4 roommates in their 30's on a quiet treelined street in North Park Slope 5 min walk from Barclays/ Atlantic subway.</t>
  </si>
  <si>
    <t xml:space="preserve">A Beautiful and peaceful small room with extremely good vibes in a historic Park Slope brownstone.  The room has a lofted bed, plants, and a sunny window facing a quiet backyard. The house is 2 stories with 2 living rooms, a huge kitchen, a backyard, a Washer/Dryer, a claw-foot tub and a Spiral staircase. The space is a queer, artistic, POC friendly sanctuary with 4 roommates in their 30's on a quiet treelined street in North Park Slope 5 min walk from Barclays/ Atlantic subway. The room is small, warm and peaceful. it has a lofted double bed a little closet and lots of sunshine. Its connected to an upstairs living room (the house has 2 living rooms). I keep my instaments and my dresser in this space. I will be in Australia from Dec 16- Jan 8 but my roommates can help you out if you have questions. We are in Ritzy-ass North Park Slope so: Millions of restaurants, cafes, farmers markets, yoga studios, grocery stores, fancy bodegas, bars  5 blocks away from the entrance of Prospect Park </t>
  </si>
  <si>
    <t>We are in Ritzy-ass North Park Slope so: Millions of restaurants, cafes, farmers markets, yoga studios, grocery stores, fancy bodegas, bars  5 blocks away from the entrance of Prospect Park Walk to the Brooklyn Public Library and the Brooklyn Museum  Super near Fort Green, Gowanus, and Prospect Heights</t>
  </si>
  <si>
    <t>4 min walk to Barclays/ Atlantic 5 min walk to 7th ave stop 3 min walk to Bergin st. Station</t>
  </si>
  <si>
    <t>- My roommates are an artist, a writer, a counselor, and a human rights lawyer. All in late 20's and 30's. Most of us also are in grad school.  We are all quiet and air on the solitary side but like to spend time together if we can. (You have to be cool and respectful about trans issues as 2 of us are gender queer and go by They/Them pronouns)</t>
  </si>
  <si>
    <t>Park Slope</t>
  </si>
  <si>
    <t>{Wifi,Kitchen,Heating,Washer,Dryer,"Smoke detector","Carbon monoxide detector","First aid kit","Fire extinguisher",Essentials,Shampoo,Hangers,"Hair dryer"}</t>
  </si>
  <si>
    <t>7 months ago</t>
  </si>
  <si>
    <t>Furnished Room in Williamsburg</t>
  </si>
  <si>
    <t>Apartment is fully furnished and in a great location in Williamsburg.  It is a quiet neighborhood with a grocery store, laundromat and other amenities within a blocks walk.  Super close to trains (Lorimer L) and only two stops from Manhattan.</t>
  </si>
  <si>
    <t>{TV,Wifi,"Air conditioning",Kitchen,Heating,"Smoke detector","Fire extinguisher",Hangers,"Hair dryer"}</t>
  </si>
  <si>
    <t>37 months ago</t>
  </si>
  <si>
    <t>Perfect for Students/Interns seeking summer rental</t>
  </si>
  <si>
    <t>My place is perfect for incoming Students/Interns who seek safe, convenient, furnished, with all Utilities inclusive. Super convenient location in Brklyn--4 blocks to Express A train. Only 15 Minutes on subway to Manhattan.  We are in the gentrifying diverse neighborhood of Bedford Stuyvesant area.  Artists, students, young professionals have been coming in as residents to complement the historically West Indian, Haitian, and Nigerian communities in Bed Stuy.</t>
  </si>
  <si>
    <t>My place is perfect for incoming Students/Interns who seek safe, convenient, furnished, with all Utilities inclusive. Super convenient location in Brklyn--4 blocks to Express A train. Only 15 Minutes on subway to Manhattan.  We are in the gentrifying diverse neighborhood of Bedford Stuyvesant area.  Artists, students, young professionals have been coming in as residents to complement the historically West Indian, Haitian, and Nigerian communities in Bed Stuy. Art Galleries, museums, cafes, yoga studios, etc.... We are close to all the other great neighborhoods in Brooklyn, Williamsburg, Bushwick, Brooklyn Heights, Prospect Park, etc... Yes, only 4 blocks from A express train.  15 mins to Downtown Manhattan.</t>
  </si>
  <si>
    <t>Art Galleries, museums, cafes, yoga studios, etc.... We are close to all the other great neighborhoods in Brooklyn, Williamsburg, Bushwick, Brooklyn Heights, Prospect Park, etc...</t>
  </si>
  <si>
    <t>Yes, only 4 blocks from A express train.  15 mins to Downtown Manhattan.</t>
  </si>
  <si>
    <t>{Wifi,"Air conditioning",Kitchen,Heating,"Smoke detector","Carbon monoxide detector","First aid kit","Safety card","Lock on bedroom door",Hangers,Iron,"translation missing: en.hosting_amenity_49","translation missing: en.hosting_amenity_50"}</t>
  </si>
  <si>
    <t>Charming 2BR/2BA on Upper West Side</t>
  </si>
  <si>
    <t>Spacious, conveniently located 2BR/2BA on the border of UWS and Morningside Heights. 1300 sq ft of comfort, ease and pre-war charm. Elevator and part time doorman. Laundry in unit.  Two blocks to Riverside and Morningside Parks and three blocks from Central Park. Tons of amazing bars and restaurants in walking distance. Two blocks to train.  Please note: if you’re looking for brand new construction, our apartment is not for you. It’s fun, bright and clean but has a few too many layers of paint.</t>
  </si>
  <si>
    <t>Spacious, conveniently located 2BR/2BA on the border of UWS and Morningside Heights. 1300 sq ft of comfort, ease and pre-war charm. Elevator and part time doorman. Laundry in unit.  Two blocks to Riverside and Morningside Parks and three blocks from Central Park. Tons of amazing bars and restaurants in walking distance. Two blocks to train.  Please note: if you’re looking for brand new construction, our apartment is not for you. It’s fun, bright and clean but has a few too many layers of paint. This is my delightful home in a prime location on the UWS! Quiet but still lots going on. Walking distance to restaurants, bars, grocery store, 1 train, B/C train, M11 bus, M4 bus, M7 bus, M116 bus, St John the Divine cathedral, Riverside Park, Morningside Park, Cental Park, and great shopping.  Bright and sunny  Elevator  Part time doorman Comfortable large sectional couch  New 65” tv with Roku internet cable  WiFi  Hair dryer Full kitchen with dishwasher Dining room table with seating for 4 Be</t>
  </si>
  <si>
    <t>There are tons of things to do within walking distance but it’s easy enough to walk to the subway, hail a yellow cab on Broadway or call a car service.</t>
  </si>
  <si>
    <t>The apartment is for your enjoyment but please don’t forget, it is still my home. Kindly respect our privacy and property for the duration of your stay.</t>
  </si>
  <si>
    <t>{TV,Wifi,Kitchen,Elevator,Heating,Washer,Dryer,"Smoke detector",Essentials,Shampoo,Hangers,"Hair dryer",Iron,"Laptop friendly workspace","Self check-in",Lockbox,"Hot water","Bed linens",Microwave,"Coffee maker",Refrigerator,Dishwasher,"Dishes and silverware","Cooking basics",Oven,Stove}</t>
  </si>
  <si>
    <t>Beautiful full-service UWS studio</t>
  </si>
  <si>
    <t xml:space="preserve">For business or a vacation, I have a beautiful studio just a hop away from the 96th subway stop and within 10 min express train to midtown.  Close to all amenities you need for a safe and fun stay in NYC - in a quiet lovely UWS neighborhood.  Fits 2 </t>
  </si>
  <si>
    <t>{Wifi,"Air conditioning",Kitchen,Doorman,Gym,Elevator,Heating,"Smoke detector","Carbon monoxide detector",Shampoo}</t>
  </si>
  <si>
    <t>45 months ago</t>
  </si>
  <si>
    <t>Comfortable room in gay friendly apt in HK</t>
  </si>
  <si>
    <t>My place is a great location in popular Hells Kitchen. Many great gay bars, Central Park and Time Warner Center are all close by. My place is good for solo adventurers.</t>
  </si>
  <si>
    <t>{TV,Wifi,"Air conditioning",Kitchen,Elevator,Heating,Essentials,"translation missing: en.hosting_amenity_49","translation missing: en.hosting_amenity_50"}</t>
  </si>
  <si>
    <t>Private room in brand new condo</t>
  </si>
  <si>
    <t>Right off the B/Q, you're a 5 minute walk to Prospect Park and a short commute from Manhattan. The space is supremely clean, sports a 4K TV in your room, a balcony, a roof deck, and a full kitchen if you'd like to cook. A place to unwind in peace.</t>
  </si>
  <si>
    <t>{TV,Internet,Wifi,"Air conditioning",Kitchen,Gym,Elevator,"Buzzer/wireless intercom",Heating,Washer,Dryer,"Smoke detector","Carbon monoxide detector",Essentials,Shampoo,Hangers,"Hair dryer",Iron}</t>
  </si>
  <si>
    <t>43 months ago</t>
  </si>
  <si>
    <t>Lower East Trendy Apartment</t>
  </si>
  <si>
    <t>Find an oasis of coziness in a busy city! My apartment is in the heart of the Lower East Side, the coolest neighborhood in Manhattan. Clean, comfortable and cozy, the apartment is the quintessential NYC experience.  Step outside and bars are everywhere to be found. In the daytime, the neighborhood offers great boutique shopping, and I live five minutes from Soho, Chinatown, Nolita, and East Village.  I hope you love my little apartment as much as I do! It's gone tons of character.</t>
  </si>
  <si>
    <t>Find an oasis of coziness in a busy city! My apartment is in the heart of the Lower East Side, the coolest neighborhood in Manhattan. Clean, comfortable and cozy, the apartment is the quintessential NYC experience.  Step outside and bars are everywhere to be found. In the daytime, the neighborhood offers great boutique shopping, and I live five minutes from Soho, Chinatown, Nolita, and East Village.  I hope you love my little apartment as much as I do! It's gone tons of character. Couples Adults Tourists Kitchen Living room Dining area  Bathroom The apartment is your home while you’re here! Always available by phone, text, and email! The neighborhood is a fun, energetic place to be while safe. Just a few blocks away are all of Manhattan’s coolest bars and you are in reach of Chinatown, East Village, Soho, and Nolita with just a ten minute walk. I love living here not only because I can access all the cool neighborhoods around, but I also live right off of the F train. Best way to get a</t>
  </si>
  <si>
    <t>The neighborhood is a fun, energetic place to be while safe. Just a few blocks away are all of Manhattan’s coolest bars and you are in reach of Chinatown, East Village, Soho, and Nolita with just a ten minute walk. I love living here not only because I can access all the cool neighborhoods around, but I also live right off of the F train.</t>
  </si>
  <si>
    <t>Best way to get around in NYC is through the subway. Luckily, my apartment is located 2mins from the F train, allowing you to easily get to tourist sites. If you’re looking for fun downtown, just walk! I’m in walking distance of every major neighborhood.</t>
  </si>
  <si>
    <t>{TV,Wifi,Kitchen,Heating,"Smoke detector","Carbon monoxide detector",Essentials,Shampoo,"Laptop friendly workspace","Private living room",Other}</t>
  </si>
  <si>
    <t>Water View in Battery Park near Statue of Liberty</t>
  </si>
  <si>
    <t>Welcome to beautiful water view 3 min walk away from Brookfield Place and 8 min from Freedom Tower. There are local free shuttle pick you up by the building. This large 1 bdrm is located in a high-rise luxury building above 27th floor in Battery Park right by the water. You can easily go jogging and meet real New Yorkers and many cute dogs. Enjoy a beautiful sunset and luxury gym with views, lounge, Yoga room and more. Very convenient to get to Wall Street and Ferry to Statue of Liberty.</t>
  </si>
  <si>
    <t>Welcome to beautiful water view 3 min walk away from Brookfield Place and 8 min from Freedom Tower. There are local free shuttle pick you up by the building. This large 1 bdrm is located in a high-rise luxury building above 27th floor in Battery Park right by the water. You can easily go jogging and meet real New Yorkers and many cute dogs. Enjoy a beautiful sunset and luxury gym with views, lounge, Yoga room and more. Very convenient to get to Wall Street and Ferry to Statue of Liberty. Downtown NYC, one bedroom doorman building with water views, major tourist attractions nearby, steps away from the Battery Park City marina.  Please No Smoking, No Pets, No Parties, please respect my space and neighbors. South Street Seaport, Wall St, and New York Stock Exchange. You’ll love my place, the light, the neighborhood, and the ambiance. My place is good for couples, solo adventurers, and business travelers. I provide WiFi, clean linens, towels, hair dryer, and iron as well as a few basic nec</t>
  </si>
  <si>
    <t>Wagner Park which is a few steps away gives you views of the Statue of Liberty which is a boat ride away, Battery Park marina,Freedom Tower and Wall Street are ever so close, as well as shopping and fine dining galore,</t>
  </si>
  <si>
    <t>You can Citi bike it, Uber it, jump in a cab,bus, subway, a boat or drive through this beautiful downtown area of New York City.</t>
  </si>
  <si>
    <t>Children over 10 welcome, as screens are required in NYC for children under 10.</t>
  </si>
  <si>
    <t>{TV,"Cable TV",Wifi,"Air conditioning",Kitchen,"Pets allowed",Gym,Elevator,Heating,Washer,Dryer,"Smoke detector","Carbon monoxide detector","First aid kit",Essentials,Shampoo,Hangers,"Hair dryer",Iron,"Laptop friendly workspace",Bathtub,"Room-darkening shades"}</t>
  </si>
  <si>
    <t>1 bedroom in Prime Williamsburg</t>
  </si>
  <si>
    <t>One BD available in Williamsburg. Furnished with full-sized bed, closet, and hangers. Shared bathroom. Short walk to Lorimer L/G train, 3 blocks from McCarren Park and many great bars and restaurants.</t>
  </si>
  <si>
    <t>One BD available in Williamsburg. Furnished with full-sized bed, closet, and hangers. Shared bathroom. Short walk to Lorimer L/G train, 3 blocks from McCarren Park and many great bars and restaurants. One bedroom has a full-sized bed, desk, nightstand and window that gets lots of natural light.  Ideal for guests who wants to explore the city during the day and just needs a place to sleep at night. Guests will have access to shared bathroom and kitchen. There will be two girls in their 20s living in the space. They'll be around to help to find your way around and recommend things to do. 3 blocks from McCarren Park, where there is a pool, a track, and baseball field Many great bars and restaurants within a 5 block radius 10-20 minute walk to the amazing nightlife off Bedford Ave and in Greenpoint 10-15 minute subway ride to Manhattan $15-20 cab ride back to the neighborhood from downtown Manhattan 6-7 minute walk to the Lorimer L/G subway station 1 block from B48 bus 2 blocks from B43 bu</t>
  </si>
  <si>
    <t>3 blocks from McCarren Park, where there is a pool, a track, and baseball field Many great bars and restaurants within a 5 block radius 10-20 minute walk to the amazing nightlife off Bedford Ave and in Greenpoint 10-15 minute subway ride to Manhattan $15-20 cab ride back to the neighborhood from downtown Manhattan</t>
  </si>
  <si>
    <t>6-7 minute walk to the Lorimer L/G subway station 1 block from B48 bus 2 blocks from B43 bus 3 blocks from Q59 bus 4-5 blocks from B62 bus $15-20 cab ride to and from downtown Manhattan $15-20 cab from LGA</t>
  </si>
  <si>
    <t>No smoking inside.</t>
  </si>
  <si>
    <t>{Wifi,Kitchen,Heating,Essentials}</t>
  </si>
  <si>
    <t>54 months ago</t>
  </si>
  <si>
    <t>Cosy bedroom in prime Soho</t>
  </si>
  <si>
    <t>Prime Soho location! Surrounded by restaurants, bars, cute boutiques, coffee shops, art galleries, minutes walk to Washington Square Park and NYU, very close to multiple subway lines, grocery stores (only a minute away from Trader Joe’s) Still enjoy a quite night at home in one of the best of Manhattans neighborhoods. Apartment is fully furnished.</t>
  </si>
  <si>
    <t>Be respectful of (Hidden by Airbnb) and clean after yourself</t>
  </si>
  <si>
    <t>{Wifi,"Air conditioning",Kitchen,Elevator,Heating,Washer,Dryer,Essentials,Shampoo,"Lock on bedroom door",Hangers,"Hair dryer",Iron,"Laptop friendly workspace","Self check-in",Lockbox,"Hot water"}</t>
  </si>
  <si>
    <t>Cozy Home 2</t>
  </si>
  <si>
    <t>Welcome!</t>
  </si>
  <si>
    <t>No smoking</t>
  </si>
  <si>
    <t>{TV,"Cable TV",Wifi,"Air conditioning",Heating,Essentials,Hangers,"Hair dryer","Laptop friendly workspace","Hot water","Bed linens","Extra pillows and blankets"}</t>
  </si>
  <si>
    <t>Times Square/Hells Kitchen Home</t>
  </si>
  <si>
    <t>Located two avenues from Times Square and in the heart of the Broadway theatre and Hells Kitchen restaurant districts -- as well as a few blocks from the USS Intrepid, Space Shuttle and Concorde -- this home is conveniently located for all</t>
  </si>
  <si>
    <t xml:space="preserve">Located two avenues from Times Square and in the heart of the Broadway theatre and Hells Kitchen restaurant districts -- as well as a few blocks from the USS Intrepid, Space Shuttle and Concorde -- this home is conveniently located for all Option to rent either the master bedroom or the entire apartment depending on dates. If private room is selected, additional persons separate from your party may be staying in the 2nd bedroom. For full apartment rentals, please mention in your message and we will confirm availability. If private room is selected, guests will have access to their room and common spaces (e.g. bathroom, kitchen, living room and rooftop). We ask that if other parties are present that guests be mindful of noise generation at late hours. Restaurant row, Broadway, Times Square and proximity to Lincoln  Center all make this apartment and its neighborhood unique. These are living spaces for the apartment lessees. Please be respectful of items left in the rooms, which you did </t>
  </si>
  <si>
    <t>Restaurant row, Broadway, Times Square and proximity to Lincoln  Center all make this apartment and its neighborhood unique.</t>
  </si>
  <si>
    <t>Please behave respectfully. This is a home. Please treat it as such.</t>
  </si>
  <si>
    <t>{TV,Internet,Wifi,"Air conditioning",Kitchen,"Indoor fireplace","Buzzer/wireless intercom",Heating,Essentials,Hangers,Iron,"Laptop friendly workspace"}</t>
  </si>
  <si>
    <t>*New* Big Modern Sunny Space in Bushwick</t>
  </si>
  <si>
    <t>Spacious sunny room in a 3-br apartment. Beautiful, clean, brand new flat in lovely Bushwick.  Awesome area, especially for artists, musicians, and the adventure-oriented. We're right above a small art gallery and across the street from a vintage clothing shop. Try Moninette for food, House of Yes for fun, Happyfun Hideaway for drinks, Secret Project Robot for shows.  All are welcome in our home but please no hateful people! That means you, neo-Nazis.</t>
  </si>
  <si>
    <t>Spacious sunny room in a 3-br apartment. Beautiful, clean, brand new flat in lovely Bushwick.  Awesome area, especially for artists, musicians, and the adventure-oriented. We're right above a small art gallery and across the street from a vintage clothing shop. Try Moninette for food, House of Yes for fun, Happyfun Hideaway for drinks, Secret Project Robot for shows.  All are welcome in our home but please no hateful people! That means you, neo-Nazis. Close to J, M, Z trains. Parking on the street.</t>
  </si>
  <si>
    <t>Close to J, M, Z trains. Parking on the street.</t>
  </si>
  <si>
    <t>Bushwick</t>
  </si>
  <si>
    <t>{TV,Wifi,"Air conditioning",Kitchen,Heating,"Smoke detector",Essentials,Shampoo,"Lock on bedroom door",Hangers,"Hair dryer",Iron,"Self check-in",Lockbox,Bathtub,Microwave,Refrigerator,Dishwasher,"Dishes and silverware","Cooking basics",Oven,Stove}</t>
  </si>
  <si>
    <t>19 months ago</t>
  </si>
  <si>
    <t>Sunny Brooklyn apt. Quick walk to Prospect Park</t>
  </si>
  <si>
    <t>Classic Brooklyn apartment just a 15 minute walk from Prospect Park. Easy subway access to Manhattan on two subway lines- 2,5 at Church Avenue. 20 minute subway ride to Barclays Stadium. We have a kitten on property so if you are not a cat person this is not the apartment for you.</t>
  </si>
  <si>
    <t>Classic Brooklyn apartment just a 15 minute walk from Prospect Park. Easy subway access to Manhattan on two subway lines- 2,5 at Church Avenue. 20 minute subway ride to Barclays Stadium. We have a kitten on property so if you are not a cat person this is not the apartment for you. About the Apartment: The bedroom is equipped with a queen size bed. A couch in the living room and two air mattresses can accommodate more guests. You will have access to reliable wifi and our TV's Roku system where you will find Netflix and Hulu. The whole apartment is yours We will be away the days but we will have someone available for emergencies in the area. 15 minute walk to Prospect Park. Cute bars on Flatbush ave about 10 minute walk away. The 2-5 train at church ave is 4 minute walk away which brings you right into Manhattan. We have a kitten who will require feeding. If you do not like cats this apartment is not for you.</t>
  </si>
  <si>
    <t>15 minute walk to Prospect Park. Cute bars on Flatbush ave about 10 minute walk away.</t>
  </si>
  <si>
    <t>The 2-5 train at church ave is 4 minute walk away which brings you right into Manhattan.</t>
  </si>
  <si>
    <t>{TV,Wifi,"Air conditioning",Kitchen,Elevator,"Free street parking",Heating,"Smoke detector","Safety card",Essentials,Shampoo,"Lock on bedroom door",Hangers,Iron,"Laptop friendly workspace","Self check-in",Lockbox,"Private entrance","Hot water"}</t>
  </si>
  <si>
    <t>25 minutes from Manhattan, shared room</t>
  </si>
  <si>
    <t>This is a Guest House style townhouse with bunk beds in each room located in quiet and secure area of SunsetPark. For a short and long term. Clean sheets and towel will be provided, utilities are included+fast WiFi. Kitchen, living room and bathroom are shared. No deposit. The shared Room is for total of 6 people. The place is pretty quiet, most of the time our guests work/study or discovering the city. 3 minutes from the Subway station.</t>
  </si>
  <si>
    <t>This is a Guest House style townhouse with bunk beds in each room located in quiet and secure area of SunsetPark. For a short and long term. Clean sheets and towel will be provided, utilities are included+fast WiFi. Kitchen, living room and bathroom are shared. No deposit. The shared Room is for total of 6 people. The place is pretty quiet, most of the time our guests work/study or discovering the city. 3 minutes from the Subway station. Our guest can use shared kitchen and living room + (Phone number hidden by Airbnb) call/text/ (Hidden by Airbnb) /viber/Telegram Shared room with bunk beds, shared kitchen and bathroom</t>
  </si>
  <si>
    <t>No drinking alcohol at home, no smoking, no drugs, no shoes, no parties, no friends, and keep place clean</t>
  </si>
  <si>
    <t>Sunset Park</t>
  </si>
  <si>
    <t>{Wifi,"Air conditioning",Kitchen,Heating,"Smoke detector","Carbon monoxide detector","First aid kit","Fire extinguisher",Essentials,Hangers,"Hair dryer",Iron,"Self check-in",Keypad,"Bed linens",Microwave,Refrigerator,"Dishes and silverware","Long term stays allowed"}</t>
  </si>
  <si>
    <t>Luxurious Family apartment-20min to Manhattan</t>
  </si>
  <si>
    <t>Luxurious Designer Family Brownstone apartment with Garden-20min to Manhattan. The garden level apartment contains 2 bedrooms, 1 bathroom, access to the private backyard, and an open concept living area with kitchen. The beautifully restored Brownstone is close to community playgrounds, parks, shops and notable neighborhood hotspots like Saraghina Restaurant/Bar, L'Antagoniste, Peaches Bar, many cafes and much more. Nearby subway lines include the A/C, 20 min to Manhattan.</t>
  </si>
  <si>
    <t>- No shoes in the house - the apartment can only accommodate 4 people</t>
  </si>
  <si>
    <t>{Wifi,"Air conditioning",Kitchen,Breakfast,"Indoor fireplace",Heating,"Smoke detector","Carbon monoxide detector",Essentials,Shampoo,Hangers,"Laptop friendly workspace",Bathtub,"High chair","Children’s books and toys","Babysitter recommendations","Luggage dropoff allowed","Long term stays allowed","Wide entrance for guests","Well-lit path to entrance","No stairs or steps to enter","No stairs or steps to enter"}</t>
  </si>
  <si>
    <t>HUGE Private Bedroom in Midtown Manhattan!</t>
  </si>
  <si>
    <t>This is a HUGE private bedroom with a private (attached) bathroom and walk-in closet. The room has a Queen size bed, couch, coffee table, working desk and chair. You will have access to the kitchen. The apartment is in a high rise-luxury building in the MIDDLE of Manhattan right next to Penn Station, Times Square, Empire State Building etc. Super convenient and lovely location.</t>
  </si>
  <si>
    <t>This is a HUGE private bedroom with a private (attached) bathroom and walk-in closet. The room has a Queen size bed, couch, coffee table, working desk and chair. You will have access to the kitchen. The apartment is in a high rise-luxury building in the MIDDLE of Manhattan right next to Penn Station, Times Square, Empire State Building etc. Super convenient and lovely location. I will be out of town during this time so I am looking for some lovely people to take over my room, where I have been living for 3 years now! I will be out of town but I will be available constantly through phone / email. Almost ALL subway lines are close to this apartment. You can also walk to some famous spots. Getting anywhere in NYC is super convenient! The apartment has 2 other flex rooms, where 2 other mid-20 males are living. They are working professionals and usually not home during the day / keep to themselves. Give them a hi if you see them - they are super easy going :)</t>
  </si>
  <si>
    <t>Almost ALL subway lines are close to this apartment. You can also walk to some famous spots. Getting anywhere in NYC is super convenient!</t>
  </si>
  <si>
    <t>{Wifi,"Air conditioning",Kitchen,Gym,Elevator,Heating,Washer,Dryer,"Smoke detector",Essentials,Shampoo,"Lock on bedroom door",Hangers,Iron,"Laptop friendly workspace"}</t>
  </si>
  <si>
    <t>Balcony Duplex and Loft, Steps from the Subway</t>
  </si>
  <si>
    <t>We hope you'll enjoy the largest room in our spacious loft duplex, steps from the Myrtle JMZ lines and bars, restaurants, and street art in Bushwick. Each bedroom in the new construction comes with private outdoor space, including a private roof.  Enjoy beautiful views of Bushwick through the floor-to-ceiling windows. Cook in our fully-stocked kitchen (with dishwasher) and watch all the Netflix you want on our 65" television.</t>
  </si>
  <si>
    <t>We hope you'll enjoy the largest room in our spacious loft duplex, steps from the Myrtle JMZ lines and bars, restaurants, and street art in Bushwick. Each bedroom in the new construction comes with private outdoor space, including a private roof.  Enjoy beautiful views of Bushwick through the floor-to-ceiling windows. Cook in our fully-stocked kitchen (with dishwasher) and watch all the Netflix you want on our 65" television. Your room in the new construction boasts stunning floor-to-ceiling windows, a comfortable bed, closet and private temperature control. You'll have full access to the apartment. We're brothers and are available as-needed, though we like to give our guests some space. Of Brooklyn’s gentrifying neighborhoods, few have seen such rapid change as Bushwick. The neighborhood has grown as a natural extension of Williamsburg—a haven for creatives and young folks looking for lower rents. But well before its trendy vibe put it on the map, Bushwick was a forested enclave origi</t>
  </si>
  <si>
    <t>Of Brooklyn’s gentrifying neighborhoods, few have seen such rapid change as Bushwick. The neighborhood has grown as a natural extension of Williamsburg—a haven for creatives and young folks looking for lower rents. But well before its trendy vibe put it on the map, Bushwick was a forested enclave originally settled by the Dutch—its name is derived from a Dutch word “Boswijck,”defined as “little town in the woods”—and later, German immigrants who began building breweries and factories. (Excerpt from "A Look at the Neighborhood That’s Dethroned Williamsburg as Brooklyn’s Most Hipster" on the website 6sqft.)</t>
  </si>
  <si>
    <t>The apartment is steps from the Myrtle Ave subway station (a &lt;5 minute walk). On street parking is available but not abundant. It's easier to rely on public transportation or Uber/Lyft.</t>
  </si>
  <si>
    <t>{TV,Wifi,"Air conditioning",Kitchen,Heating,"Family/kid friendly",Washer,Dryer,"Smoke detector","Carbon monoxide detector",Essentials,Shampoo,Hangers,"Laptop friendly workspace"}</t>
  </si>
  <si>
    <t>11 months ago</t>
  </si>
  <si>
    <t>Sun Filled room in New Building</t>
  </si>
  <si>
    <t>Private Bedroom/Bathroom  in 3 bedroom, art apartment. House of Yes and Brookyln/Bushwick bars close. The neighborhood is safe, and classic neo Brooklyn. The apartment is clean and energetic with sunlight pouring into all of the windows. It's full of art made by local artists; skateboard lamps, custom murals and repurposed materials. Appliances are brand new and top of the line. There is beautiful views of Manhattan from the most famous rooftop in Brooklyn. True Brooklyn artist experience.</t>
  </si>
  <si>
    <t>Private Bedroom/Bathroom  in 3 bedroom, art apartment. House of Yes and Brookyln/Bushwick bars close. The neighborhood is safe, and classic neo Brooklyn. The apartment is clean and energetic with sunlight pouring into all of the windows. It's full of art made by local artists; skateboard lamps, custom murals and repurposed materials. Appliances are brand new and top of the line. There is beautiful views of Manhattan from the most famous rooftop in Brooklyn. True Brooklyn artist experience. Apartment Located close to two major transportation lines, L train, (morgan stop) and JMZ train (myrtle broadway). The Apartment is a famous artist community in Brooklyn, New York filled with Brooklyn artists and interesting residents. Key fob, which I will meet you to give you, elevators to roof and to our floor. Amazing artistic neighborhood. Legendary Robertas and Archies pizza. Artist Murals and bright graffiti all over the street. Lil' skips coffee shop. Peaceful blocks with parks in walking dis</t>
  </si>
  <si>
    <t>Amazing artistic neighborhood. Legendary Robertas and Archies pizza. Artist Murals and bright graffiti all over the street. Lil' skips coffee shop. Peaceful blocks with parks in walking distance. House of Yes and Pine Box rocks shop, endless nightlife. In the middle of Bushwick, true New York artist experience.</t>
  </si>
  <si>
    <t>Myrtle Bway JMZ, Morgan L train. And of course, bike and skateboard.</t>
  </si>
  <si>
    <t>{TV,Internet,Wifi,"Air conditioning",Kitchen,Gym,Elevator,"Free street parking",Heating,"Smoke detector","Carbon monoxide detector","First aid kit","Fire extinguisher",Essentials,Shampoo,"Lock on bedroom door","Hair dryer",Iron,"Laptop friendly workspace","translation missing: en.hosting_amenity_49","translation missing: en.hosting_amenity_50","Self check-in",Keypad,"Hot water"}</t>
  </si>
  <si>
    <t>Private room, Williamsburg Brooklyn</t>
  </si>
  <si>
    <t>1 BR in a 4 BR apt. Brand new comfortable queen size bed. Closet space, and air conditioned. Very quiet neighborhood &amp; apt. Large living room &amp; kitchen. Very friendly roommates.5 minutes to the subway and a 15 minute ride right to the heart of NYC.</t>
  </si>
  <si>
    <t>1 BR in a 4 BR apt. Brand new comfortable queen size bed. Closet space, and air conditioned. Very quiet neighborhood &amp; apt. Large living room &amp; kitchen. Very friendly roommates.5 minutes to the subway and a 15 minute ride right to the heart of NYC. Large area.  Plenty of space to hang out in the living room, and bedroom.  Dog friendly. You'll have a private 1 BR with a queen size bed, access to our large living room with our 50" flat screen tv with cable.  Free WiFi.  Kitchen, cooking utensils, refrigerator, freezer and microwave.  2 Bathrooms, both with showers. I will not be there during your stay, but one of my roommates James will be there.  He is happy to help with anything you need. Our neighborhood is very friendly and quiet.  Tons of bars and restaurants minutes away.  Very safe and fun. 20 minutes door to door to Union Square in Manhattan.  4 blocks from the L train that can take you to most other trains to get anywhere in Manhattan. We live in a 2 floor walk up, 4 blocks away</t>
  </si>
  <si>
    <t>Our neighborhood is very friendly and quiet.  Tons of bars and restaurants minutes away.  Very safe and fun.</t>
  </si>
  <si>
    <t>20 minutes door to door to Union Square in Manhattan.  4 blocks from the L train that can take you to most other trains to get anywhere in Manhattan.</t>
  </si>
  <si>
    <t>Just have fun, and be respectful of the space and my roommates.  Alcohol/420 friendly.</t>
  </si>
  <si>
    <t>{"Cable TV",Wifi,"Air conditioning",Kitchen,"Pets allowed","Buzzer/wireless intercom",Heating,"Smoke detector","Carbon monoxide detector","Fire extinguisher",Essentials}</t>
  </si>
  <si>
    <t>50 months ago</t>
  </si>
  <si>
    <t>Private Room 1 Stop From Manhattan</t>
  </si>
  <si>
    <t>Females only, please.  Private room in a large North Williamsburg loft (off Bedford Ave, 1 subway stop from Manhattan). Comfortable room with large windows on a tree lined street. Rooftop with gorgeous views of NYC skyline. Long stays preferred :)</t>
  </si>
  <si>
    <t>Females only, please.  Private room in a large North Williamsburg loft (off Bedford Ave, 1 subway stop from Manhattan). Comfortable room with large windows on a tree lined street. Rooftop with gorgeous views of NYC skyline. Long stays preferred :) Sharing with another very friendly roommate and her small dog, I will be out of town. You basically become a roommate! Given plenty of space and room to roam Cafes, restaurants, shops, proximity to subway stop L train is at 7th and Bedford</t>
  </si>
  <si>
    <t>Cafes, restaurants, shops, proximity to subway stop</t>
  </si>
  <si>
    <t>L train is at 7th and Bedford</t>
  </si>
  <si>
    <t>{TV,"Cable TV",Internet,Wifi,"Air conditioning",Kitchen,"Pets allowed","Pets live on this property",Dog(s),Heating,"Smoke detector","Carbon monoxide detector","First aid kit",Essentials}</t>
  </si>
  <si>
    <t>Terrace Penthouse in Nolita</t>
  </si>
  <si>
    <t>In front of the new museum, the view from this penthouse apartment is breathtaking. You see most of the bridges downtown from a huge living room. I have a private terrace with the view of the west side, One World Trade Center, the Empire State and the Chrysler Building. A big modern barbecue on the terrace. The elevator takes you directly in the penthouse. You only have 7 apartments in the building. One per floor. It's quiet</t>
  </si>
  <si>
    <t>Please take off your shoes when in</t>
  </si>
  <si>
    <t>{TV,"Cable TV",Wifi,"Air conditioning","Wheelchair accessible",Kitchen,Elevator,"Hot tub","Buzzer/wireless intercom",Heating,Washer,Dryer,"Smoke detector","Safety card","Fire extinguisher",Essentials,Shampoo,Hangers,"Hair dryer",Iron,"Laptop friendly workspace"}</t>
  </si>
  <si>
    <t>Charming 1BR by Central Park</t>
  </si>
  <si>
    <t>Welcome to our lovely New York home half a block from Central Park. The neighborhood of Upper West Side has a relaxing uptown feel, not too much noise, yet with bustling bar &amp; restaurant scene. 1 bedroom with a queen bed. 5th floor walk up!</t>
  </si>
  <si>
    <t>Welcome to our lovely New York home half a block from Central Park. The neighborhood of Upper West Side has a relaxing uptown feel, not too much noise, yet with bustling bar &amp; restaurant scene. 1 bedroom with a queen bed. 5th floor walk up! This apartment is ideal if you come to New York for vacation - 3 min walk to Central Park, 5 min walk to the Museum of Natural History, 15 min walk to the MET across the park. 4 min walk to the 81st st subway station. We are happy to recommend our favorite bars &amp; restaurants if you like. This apartment is ideal if you come to New York for vacation - 3 min walk to Central Park, 5 min walk to the Museum of Natural History, 15 min walk to the MET across the park. 4 min walk to the 81st st subway station with C,B trains; 10 min walk to 1 train. Easy to get to pretty much anywhere in the city. Note that the apartment is on the 5th floor of a typical 100 old New York uptown building (no elevator), it will help you stay fit :) Also note we have a dog. It i</t>
  </si>
  <si>
    <t>This apartment is ideal if you come to New York for vacation - 3 min walk to Central Park, 5 min walk to the Museum of Natural History, 15 min walk to the MET across the park.</t>
  </si>
  <si>
    <t>4 min walk to the 81st st subway station with C,B trains; 10 min walk to 1 train. Easy to get to pretty much anywhere in the city.</t>
  </si>
  <si>
    <t>Note that this is our home that we only rent out when travelling, it will not look like a pristine hotel room, but a real New York place with signs of people living there. Please treat it respectfully.</t>
  </si>
  <si>
    <t>{TV,Internet,Wifi,"Air conditioning",Kitchen,"Pets live on this property",Dog(s),"Free street parking","Family/kid friendly",Essentials,Shampoo,"Hair dryer",Iron,"Laptop friendly workspace","Hot water",Other}</t>
  </si>
  <si>
    <t>Comfortable and eclectic UES room.</t>
  </si>
  <si>
    <t>Furnished room with high ceilings and exposed brick. Includes twin bed, WiFi, and access to 36" tv with cable. Shared galley kitchen and full bathroom with 3 roommates. Neighborhood is friendly and safe with walking to laundry/restaurants/6-train.</t>
  </si>
  <si>
    <t>Furnished room with high ceilings and exposed brick. Includes twin bed, WiFi, and access to 36" tv with cable. Shared galley kitchen and full bathroom with 3 roommates. Neighborhood is friendly and safe with walking to laundry/restaurants/6-train. Spacious and eclectic single room with high ceilings and exposed brick. Twin bed with clean sheets, radiator heating, and single window with screens. Guests will have access to 36" tv with cable, two wall-mounted guitars, any books, and free WiFi. Bedroom has lock for privacy. Apartment is shared with three other tenants, each having private bedrooms. Shared spaces include a galley kitchen with sink, oven, and four-range gas stove. Shared bathroom includes sink, toilet, toiletries rack, and full bath/shower. Will not be present in NYC during guest's stay, but will be available by email or telephone. The apartment is located in the Upper East side of NYC. The neighborhood is traditionally family-orientated and residential, though has had an in</t>
  </si>
  <si>
    <t>The apartment is located in the Upper East side of NYC. The neighborhood is traditionally family-orientated and residential, though has had an influx of students and 20-30 somethings in the past few years. There are many restaurants and bars within walking distance and a burgeoning nightlife scene. There is a laundry service next door to the apartment building and a gourmet deli across the street serving made-to-order salads and sandwiches. 15-20 minute walk to Central Park and museum row. One of the safest neighborhoods in Manhattan.</t>
  </si>
  <si>
    <t>Apartment building is located a block from the entry ramp to FDR and the east river, perfect for traversing Manhattan by cab or Uber. Closest metro stops are the 6 train on either 68th or 77th and Lexington. About a 15 minute walk to both.</t>
  </si>
  <si>
    <t>Guests should be respectful of personal objects. No belongings should be removed from the apartment. All shared spaces should be kept clean to the standards of those sharing it. Roommates work different shifts and hours, so quiet hours are flexible. Just be reasonable with noise.</t>
  </si>
  <si>
    <t>Upper East Side</t>
  </si>
  <si>
    <t>{TV,"Cable TV",Internet,Wifi,Kitchen,"Buzzer/wireless intercom",Heating,"Smoke detector","Carbon monoxide detector","Safety card","Fire extinguisher",Essentials,Shampoo,"Lock on bedroom door","Laptop friendly workspace"}</t>
  </si>
  <si>
    <t>41 months ago</t>
  </si>
  <si>
    <t>East Village 1BR Apt with all the amenities</t>
  </si>
  <si>
    <t>You’ll love my place -- a very clean and fun East Village apartment in a new building with private 400 square foot patio.   My place is good for couples, solo adventurers, and business travelers.  Unfortunately, no pets allowed.</t>
  </si>
  <si>
    <t>{TV,Wifi,"Air conditioning",Kitchen,"Free street parking",Heating,Washer,Dryer,"Smoke detector","Carbon monoxide detector",Essentials,Shampoo,"Lock on bedroom door",Hangers,"Hair dryer",Iron,"Laptop friendly workspace","translation missing: en.hosting_amenity_49","translation missing: en.hosting_amenity_50","Hot water",Microwave,"Coffee maker",Refrigerator,Dishwasher,"Dishes and silverware","Cooking basics",Oven,Stove,"Patio or balcony","Garden or backyard","Luggage dropoff allowed",Other}</t>
  </si>
  <si>
    <t>12 months ago</t>
  </si>
  <si>
    <t>In the heart of the West Village</t>
  </si>
  <si>
    <t>Located in the heart of the West Village on Gay Street, this 1 bedroom 1 bath prewar apartment is just steps from Washington Square Park on one of the most charming blocks in the city. This iconic light filled apartment includes kitchen with a dishwasher and stove as well as cable TV and wireless internet, electric and gas. It is minutes from the best West Village shops, restaurants, and other attractions. - Convenient transportation by the  A,C,E, B,D,F,M,1,2,3 subway</t>
  </si>
  <si>
    <t>{TV,Wifi,Kitchen,"Pets allowed",Heating,"Family/kid friendly","Suitable for events",Essentials,Shampoo,"translation missing: en.hosting_amenity_50"}</t>
  </si>
  <si>
    <t>31 months ago</t>
  </si>
  <si>
    <t>Midtown Manhattan Penthouse</t>
  </si>
  <si>
    <t>The most intimate penthouse at the Royalton  featuring soaring 14-foot ceilings, separate living and sleeping quarters with a king-size bed and a deluxe bathroom. Your room charge has been taken prior to your arrival as a deposit. The remaining balance of taxes (NYS Sales Tax: 8.87%, NYC Tax 5.875%, Occupancy tax $4.00, Javits fee $1.50) and facility fee ($34.35) per night will be charged upon arrival. A refundable security deposit of $150 a night will also be taken Must be 21 to check in</t>
  </si>
  <si>
    <t>The most intimate penthouse at the Royalton  featuring soaring 14-foot ceilings, separate living and sleeping quarters with a king-size bed and a deluxe bathroom. Your room charge has been taken prior to your arrival as a deposit. The remaining balance of taxes (NYS Sales Tax: 8.87%, NYC Tax 5.875%, Occupancy tax $4.00, Javits fee $1.50) and facility fee ($34.35) per night will be charged upon arrival. A refundable security deposit of $150 a night will also be taken Must be 21 to check in Private Room A lavish, private terrace with sweeping views of Midtown Manhattan and 44th Street invites guests to begin and end each day with a breath of fresh air. Perfect for extended stays, Penthouse East offers a sophisticated, apartment-like space with all of the amenities of an iconic boutique hotel.</t>
  </si>
  <si>
    <t>Times Square/Theatre District</t>
  </si>
  <si>
    <t>{TV,"Cable TV",Wifi,"Air conditioning",Kitchen,"Paid parking off premises",Gym,"Indoor fireplace",Heating,"Smoke detector","Fire extinguisher",Essentials,Shampoo,"Lock on bedroom door",Hangers,"Hair dryer",Iron,"Laptop friendly workspace","Pack ’n Play/travel crib","Hot water","Bed linens","Extra pillows and blankets",Microwave,Refrigerator,"Luggage dropoff allowed"}</t>
  </si>
  <si>
    <t>Room in heart of East Village</t>
  </si>
  <si>
    <t>Rent 2 (of 3) bedrooms in our apartment in the heart of the East Village.  Our 3 bedroom/2 bathroom apartment is over 1400 sq ft w/ a washer/dryer in the unit.  Steps to 6, NQR, Union Sq.</t>
  </si>
  <si>
    <t>Rent 2 (of 3) bedrooms in our apartment in the heart of the East Village.  Our 3 bedroom/2 bathroom apartment is over 1400 sq ft w/ a washer/dryer in the unit.  Steps to 6, NQR, Union Sq. You will be staying in 2 bedrooms of my 3 bedroom apartment.  You will have access to 2 bathrooms, 1 of which will be shared with me.</t>
  </si>
  <si>
    <t>{TV,"Cable TV",Internet,Wifi,"Air conditioning",Kitchen,"Buzzer/wireless intercom",Heating,Washer,Dryer,"Smoke detector","Carbon monoxide detector",Essentials}</t>
  </si>
  <si>
    <t>Private room in Apartment</t>
  </si>
  <si>
    <t>Uptown Manhattan apartment in Harlem, easy access to the 1 train (literally on the same block as the 1 train) for convenient sight seeing throughout in the city. Nice antique architecture. Short commute to Columbia University (Ivy League) and the City college of New York (first CUNY university in New York). Many nearby parks and restaurants.</t>
  </si>
  <si>
    <t>Uptown Manhattan apartment in Harlem, easy access to the 1 train (literally on the same block as the 1 train) for convenient sight seeing throughout in the city. Nice antique architecture. Short commute to Columbia University (Ivy League) and the City college of New York (first CUNY university in New York). Many nearby parks and restaurants. Guests can use the private room that they are in, the kitchen for cooking (and must clean after themselves), the microwave, the two bathrooms in the apartment are to be shared with the other people residing in the apartment. The mini fridge, the corner desk, the lamps, the closet to hang up clothes, the portable AC, the Flat screen and connected Apple TV (for Netflix only, do not use the Apple music or Hulu app). Guest are not allowed to use the yoga mat, amplifier, white board or weights. I will be in California during your stay but I am readily available anytime via text on the Airbnb app. My roommate will be the one to greet you and answer any a</t>
  </si>
  <si>
    <t>City college of New York, Columbia University, Central Park, metropolitan museum of Art</t>
  </si>
  <si>
    <t>The bus and trains are the most convenient means of transportation throughout the city (parking space is generally rare in Manhattan)</t>
  </si>
  <si>
    <t>Guests should do their dishes, and not wear shoes in the apartment</t>
  </si>
  <si>
    <t>Harlem</t>
  </si>
  <si>
    <t>{TV,Wifi,"Air conditioning",Kitchen,Elevator,"Buzzer/wireless intercom",Heating,"Smoke detector","Carbon monoxide detector",Essentials,"Lock on bedroom door",Hangers,"Laptop friendly workspace","Host greets you"}</t>
  </si>
  <si>
    <t>Cozy Room in Townhouse Apartment</t>
  </si>
  <si>
    <t>My place is close to local restaurants &amp; bars (Bronx AleHouse, Salvatores, Tin Marin, Leche Y Miel Restaurant), outdoor greenery (Van Courtland Park-hiking &amp; Wave Hill), shopping centers w/ Forever21, Target, Marshals, TJ Max, Aldi's and public transportation (1 Train &amp; BX7, BX10, BX3, BX9. You’ll love my place b/c of the neighborhood, the outdoors space, the people, the local ambiance, the mix urban/suburban feel. This place is available to book the entire month of February</t>
  </si>
  <si>
    <t>My place is close to local restaurants &amp; bars (Bronx AleHouse, Salvatores, Tin Marin, Leche Y Miel Restaurant), outdoor greenery (Van Courtland Park-hiking &amp; Wave Hill), shopping centers w/ Forever21, Target, Marshals, TJ Max, Aldi's and public transportation (1 Train &amp; BX7, BX10, BX3, BX9. You’ll love my place b/c of the neighborhood, the outdoors space, the people, the local ambiance, the mix urban/suburban feel. This place is available to book the entire month of February I am super new to renting out my space to people on airbnb but I am a long time user of airbnb and know what I like in a host so hopefully I can be a great one as well. ***My story and why airbnb? My roommate is on a summer internship in Hawaii. We are currently looking to rent from May to September.  We found someone who stay most of the time but are still looking for someone to rent from us in May.  This space is great for business travelers and those coming into the city for the month. I am pretty flexible in ne</t>
  </si>
  <si>
    <t>This neighborhood has so much favor it's ridiculous. 3 blocks down you have Manhattan college (young, mostly Long Island/State Island college students). Therefore, you have a lot of local bars that can get pretty crowded and live at night.  You also have your local urban bronx neighborhood intermingled with 24 hour bodegas (you wont go hungry), latin restaurants (mostly Dominican), and great ethnic grocery stores.  You also have local bars and pubs of all different types (Irish pubs, latin dance, hipster chill).  This neighborhood is a good mix of it all.  If you are outdoosy you have Van Courtland park which has great hiking trails and Wave Hill which a preserved historical mansion and garden.</t>
  </si>
  <si>
    <t>The apartment is very close to the #1 train, Metro North, and the BX 7, 10, 3, and 9 buses. It is such a convenient location and the one train is safe to ride at night. I cant say the same for other trains.</t>
  </si>
  <si>
    <t>- To ensure we keep the floorboards squeaky clean for our guests’ enjoyment, we have a no shoes policy inside our home. It is especially important not to have shoes on any room with a carpet.  Especially the room you are staying in which has a white carpet. - We understand that accidents happen. But we do ask that you please let us know when they do. Chances are we can fix them as effortlessly as possible which also means better chances of having your full security deposit returned too. - What you do in your personal time is entirely up to you, but when staying at our place we have a strict no drug use policy. - We understand that for a whole variety of reasons, you may want additional guests to stay in the place. In the event that you want additional guests to stay, please contact us to let us know. We’re reasonable folk and will try to accommodate  - Guest are allowed to use the kitchen as they please, however, please remember to clean up. Do not leave any food out on the stove overn</t>
  </si>
  <si>
    <t>Bronx, NY, United States</t>
  </si>
  <si>
    <t>Kingsbridge</t>
  </si>
  <si>
    <t>{TV,Internet,Wifi,Kitchen,"Free street parking",Heating,"Smoke detector",Essentials,"24-hour check-in",Hangers,"Hair dryer",Iron,"Laptop friendly workspace","Private living room","Game console","Hot water","Bed linens",Microwave,"Coffee maker",Refrigerator,Dishwasher,"Dishes and silverware","Cooking basics",Oven,Stove,"Single level home","Luggage dropoff allowed","Long term stays allowed"}</t>
  </si>
  <si>
    <t>1200sqft artsy loft SOHO/NOLITA gem</t>
  </si>
  <si>
    <t xml:space="preserve">1200 sq ft unique loft space located in kenmare sq, the charming intersection btwn nolita/soho.  Area loaded w popular restaurants Apt features massive windows lining entire south side of the space, quadruple paned, so you experience the activity and movement of soho’s streets while shielded from the noise. the apt is a work of art, triangular shaped with large 1 bedroom, living room, beautiful kitchen, and entirely separate room that has a floor-to-ceiling library and office.  </t>
  </si>
  <si>
    <t>1200 sq ft unique loft space located in kenmare sq, the charming intersection btwn nolita/soho.  Area loaded w popular restaurants Apt features massive windows lining entire south side of the space, quadruple paned, so you experience the activity and movement of soho’s streets while shielded from the noise. the apt is a work of art, triangular shaped with large 1 bedroom, living room, beautiful kitchen, and entirely separate room that has a floor-to-ceiling library and office.  Artistic in its essence: spacious and open, floor to ceiling windows, a yamaha piano, and a library whole foods 5 min walk away la esquina, Jacks wife freda, Balthazar, sweet green seconds away Every subway Line within 2 min walk: q, r, n, b, f, v, d, 6 Down block from the 6 train (Spring St station), 3 blocks from the BDFV (Bdwy Lafayette), and 2 blocks from NR (Prince Street). Citi-bike literally around the corner.  Boutiques and shopping: all of them ☆</t>
  </si>
  <si>
    <t>whole foods 5 min walk away la esquina, Jacks wife freda, Balthazar, sweet green seconds away Every subway Line within 2 min walk: q, r, n, b, f, v, d, 6</t>
  </si>
  <si>
    <t xml:space="preserve">Down block from the 6 train (Spring St station), 3 blocks from the BDFV (Bdwy Lafayette), and 2 blocks from NR (Prince Street). Citi-bike literally around the corner. </t>
  </si>
  <si>
    <t>Strictly no smoking policy</t>
  </si>
  <si>
    <t>{Internet,Wifi,Kitchen,Heating,Washer,Dryer}</t>
  </si>
  <si>
    <t>Stylish Manhattan Bedroom!!</t>
  </si>
  <si>
    <t>Beautiful, clean, brand new apartment in a fantastic area that is called "Manhattan's Best Kept Secret" in New York City. You will feel right at home in NYC!</t>
  </si>
  <si>
    <t>Beautiful, clean, brand new apartment in a fantastic area that is called "Manhattan's Best Kept Secret" in New York City. You will feel right at home in NYC! This three bedroom apartment is perfect for people who want somewhere clean, affordable, and clutter-free to sleep while they are exploring NYC.  THE APARTMENT/BUILDING We keep a very clean and tidy kitchen (including stove, utensils). The fridge is clean and the pantry is organized. You will have your own sections to store your food and snacks. The bathroom has a toilet, shower/tub, and sink and all are kept extremely clean! We sanitize everything between each reservation. There are towels for you to use and a washer &amp; dryer in the unit. The building is easily accessible and has a private entrance. The ambiance in the building is safe and quiet, mostly families and young couples live here. Clean sheets, pillows, towels, garment rack, table, and chair. There is free WI-FI for internet access and netflix.  Cups, plates/bowls, fry p</t>
  </si>
  <si>
    <t>You are steps away from the 1 train. The station is called Dykman st and will take you to attractions like times square, empire state, world trade center, Brooklyn bridge, Rockefeller Center and more.</t>
  </si>
  <si>
    <t>- After 11:00 is quiet hour, no loud music or parties. NO SMOKING, if any smoke smell is found or any extra cleaning service required you will loose security deposit. - EARLY BAG DROP off is a $50 dollar fee cash after 11:00 AM and before listed check in time. - In case of missing keys a $100 dollar fee will be taken from your Security Deposit.</t>
  </si>
  <si>
    <t>{TV,Wifi,Kitchen,"Free street parking",Heating,Washer,Dryer,"Smoke detector","Carbon monoxide detector",Essentials,Shampoo,"Lock on bedroom door",Hangers,"Hair dryer",Iron,"Private entrance","Hot water"}</t>
  </si>
  <si>
    <t>1 Bedroom Williamsburg Apartment</t>
  </si>
  <si>
    <t>My place is close to JMZ Marcy Ave STN, Havermeyer and Division Ave. In the Chassidic part of Williamsburg and 2 blocks from the Hipster southern part, everything from kosher restaurants and great night life beckons.</t>
  </si>
  <si>
    <t>{Internet,Wifi,"Air conditioning",Kitchen,"Free parking on premises",Heating,Washer,Dryer,"Smoke detector","Carbon monoxide detector",Essentials,Shampoo,"translation missing: en.hosting_amenity_49","translation missing: en.hosting_amenity_50"}</t>
  </si>
  <si>
    <t>29 months ago</t>
  </si>
  <si>
    <t>Private Bedroom in the LES</t>
  </si>
  <si>
    <t>Apartment: Three bed, two bath apt on 3rd floor.  Washer/dryer, fully stocked kitchen, TV w/ cable/Apple TV/Netflix/HBO and WiFi all available inside the apt. Room: largest bedroom, overlooking Rivington St w/ fire escape access. Shares a bathroom with another bedroom and features AC, a queen-sized bed, night table, dresser (w/ 3 shelves available for you) and a desk + chair.  Neighborhood: located right in the heart of the Lower East Side by some of the best nightlife in NYC.</t>
  </si>
  <si>
    <t>{TV,Wifi,"Air conditioning",Kitchen,Heating,Washer,Dryer,Essentials,Shampoo,"Lock on bedroom door",Iron,"Laptop friendly workspace"}</t>
  </si>
  <si>
    <t>Gossip Girl  Pied-à-terre @ Central Park and Plaza</t>
  </si>
  <si>
    <t>Historic landmark building at Central Park on the Golden Mile- the most expensive and coveted real estate strip in Manhattan. A few minutes walk to Barney’s and Bloomies, along with luxury retail shopping on Madison Avenue below your feet. A shopper’s dream!</t>
  </si>
  <si>
    <t>Historic landmark building at Central Park on the Golden Mile- the most expensive and coveted real estate strip in Manhattan. A few minutes walk to Barney’s and Bloomies, along with luxury retail shopping on Madison Avenue below your feet. A shopper’s dream! The apartment is located a step from Central Park.  The Plaza Hotel  The Central Park Zoo at the end of the block Bloomingdales- 5 min walk  Barney’s- 3 min walk  Hermès Flagship- with in 1 block  Chanel Flagship- with in 1 block  Goyard- with in 1 block Walking distance to all Museums on Museum Row.  Taxis can easily be hailed right outside the apartment door or on Madison Avenue.  Easily accessible for Uber/Lyft/Juno/Via  Centrally located between 9 subway lines .... Subway F, Q- 2 blocks  Subway N , R, W- 3 blocks Subway 4, 5, 6 - 5 blocks</t>
  </si>
  <si>
    <t>The apartment is located a step from Central Park.  The Plaza Hotel  The Central Park Zoo at the end of the block Bloomingdales- 5 min walk  Barney’s- 3 min walk  Hermès Flagship- with in 1 block  Chanel Flagship- with in 1 block  Goyard- with in 1 block</t>
  </si>
  <si>
    <t>Walking distance to all Museums on Museum Row.  Taxis can easily be hailed right outside the apartment door or on Madison Avenue.  Easily accessible for Uber/Lyft/Juno/Via  Centrally located between 9 subway lines .... Subway F, Q- 2 blocks  Subway N , R, W- 3 blocks Subway 4, 5, 6 - 5 blocks</t>
  </si>
  <si>
    <t>This beautiful apartment is in the heart of Manhattan’s glamorous Upper East Side and Central Park South. Please do your best to not leave food out and do dishes timely- to avoid unwanted guests :)</t>
  </si>
  <si>
    <t>{TV,Wifi,"Air conditioning",Kitchen,Heating,"Smoke detector","Carbon monoxide detector","Fire extinguisher",Essentials,Hangers,"Hair dryer",Iron,"Laptop friendly workspace","Hot water","Bed linens","Extra pillows and blankets","Ethernet connection","Coffee maker",Refrigerator,"Dishes and silverware","Cooking basics",Oven,Stove,"Long term stays allowed","No stairs or steps to enter","No stairs or steps to enter","No stairs or steps to enter","Wide entryway"}</t>
  </si>
  <si>
    <t>Big loft in Williamsburg</t>
  </si>
  <si>
    <t>Best spot in Brooklyn, it's a big loft with 2 bathrooms. Everyone comes from different countries, Brazil, France, and Ireland. We all have a busy schedule at day and night we hang out in our big living room</t>
  </si>
  <si>
    <t>Best spot in Brooklyn, it's a big loft with 2 bathrooms. Everyone comes from different countries, Brazil, France, and Ireland. We all have a busy schedule at day and night we hang out in our big living room Living room, kitchen, bathrooms Hipster hood with bunch of nice bars and organic stores Train L, get off at Morgan station and walk 2 min towards home 2 min away from the train station And 15 min from Union square ( Manhattan )</t>
  </si>
  <si>
    <t>Hipster hood with bunch of nice bars and organic stores</t>
  </si>
  <si>
    <t>Train L, get off at Morgan station and walk 2 min towards home</t>
  </si>
  <si>
    <t>There is a cleaning once a week so be respectful and do your dishes and clean after using</t>
  </si>
  <si>
    <t>{TV,Wifi,"Air conditioning",Kitchen,"Free parking on premises","Smoking allowed",Elevator,Heating,Washer,Dryer,"Smoke detector","Carbon monoxide detector","Fire extinguisher",Essentials,"Lock on bedroom door",Hangers,"Laptop friendly workspace"}</t>
  </si>
  <si>
    <t>16 months ago</t>
  </si>
  <si>
    <t>NYC Large private bedroom &amp; bathroom</t>
  </si>
  <si>
    <t>Apartment and 1 bedroom available  in a nice neighborhood close to Manhattan.  Good for single person or couple. Train is a 5 minute walk as well as laundry, many restaurants/bars. You’ll love my place because of the high ceilings, the location, the views, and the ambiance.  You will have access to 1 private bedroom and  bathroom,. kitchen, living room.</t>
  </si>
  <si>
    <t>Apartment and 1 bedroom available  in a nice neighborhood close to Manhattan.  Good for single person or couple. Train is a 5 minute walk as well as laundry, many restaurants/bars. You’ll love my place because of the high ceilings, the location, the views, and the ambiance.  You will have access to 1 private bedroom and  bathroom,. kitchen, living room. Spacious, comfortable clean, all amentities. Only one flight up. Bedroom, living room, kitchen, bathroom 5 minutes from all trains and many restaurants, laundry, everything you need!!!! 5 minutes from train to city. Tons of restaurants and grocery laundry within a 5 minute walk. I will have someone coming by to clean and take care of my small rabbit.</t>
  </si>
  <si>
    <t>5 minutes from all trains and many restaurants, laundry, everything you need!!!!</t>
  </si>
  <si>
    <t>5 minutes from train to city. Tons of restaurants and grocery laundry within a 5 minute walk.</t>
  </si>
  <si>
    <t>Expect quiet .</t>
  </si>
  <si>
    <t>{TV,Wifi,"Air conditioning",Kitchen,"Free street parking","Smoke detector","Carbon monoxide detector",Essentials,Shampoo,"Lock on bedroom door",Hangers,"Hair dryer",Iron,"Private living room","Private entrance","Hot water",Microwave,"Coffee maker",Refrigerator,Dishwasher,"Dishes and silverware","Cooking basics",Oven,Stove,"Host greets you"}</t>
  </si>
  <si>
    <t>Cozy bedroom on the cusp of Williamsburg/Bushwick</t>
  </si>
  <si>
    <t>Room in large apartment nestled between Williamsburg/Bushwick and near plenty of street art, restaurants, bars, and transit. Roommates are relaxed, fun-loving, and respectful.</t>
  </si>
  <si>
    <t>{Wifi,Kitchen,"Free street parking",Heating,"Smoke detector","Carbon monoxide detector","Fire extinguisher",Essentials,Hangers,Iron,"Private living room",Microwave,"Coffee maker",Refrigerator,"Dishes and silverware","Cooking basics",Oven,"Garden or backyard","Luggage dropoff allowed","Long term stays allowed"}</t>
  </si>
  <si>
    <t>10 months ago</t>
  </si>
  <si>
    <t>Massive Bedroom by Prospect Park</t>
  </si>
  <si>
    <t>Prospect Park South. Metro Church Av on the B &amp; Q. 20 min to SoHo, 20 min to the Beach. Very spacious top floor apt. The room is perfect for a couple. Quiet, closet. Internet, dishwasher, bathtub, AC, etc.. Subway and 24/7 foods around the corner.</t>
  </si>
  <si>
    <t>{Internet,Wifi,"Air conditioning",Kitchen,"Free parking on premises",Elevator,"Buzzer/wireless intercom",Heating,Washer,Dryer,"Smoke detector","First aid kit",Essentials,Shampoo,"translation missing: en.hosting_amenity_49","translation missing: en.hosting_amenity_50"}</t>
  </si>
  <si>
    <t>34 months ago</t>
  </si>
  <si>
    <t>Crown Heights Hideaway</t>
  </si>
  <si>
    <t>Located in the beautiful and very quiet neighborhood of Crown Heights, this quaint home is perfect for a weekend hideaway or if you just need a place to stay for a bit. Private bedroom with access to  private kitchen and bathroom in a private home  with Wifi located near Kings County, Downstate Hospital and Kingsbrook Jewish Hospital.</t>
  </si>
  <si>
    <t>- Cleaning fee $50 &amp; $25 after first guest</t>
  </si>
  <si>
    <t>{TV,Wifi,Kitchen,"Free parking on premises","Family/kid friendly",Essentials,Shampoo,Hangers,Microwave,"Coffee maker",Refrigerator,"Dishes and silverware",Oven,Stove,"Luggage dropoff allowed"}</t>
  </si>
  <si>
    <t>East Village/Lower East Side Artsy Flat</t>
  </si>
  <si>
    <t>Well located in the borderline between East Village and Lower East Side! You will be in the food paradise of NYC, surrounded by historic sites and charming streets, with close proximity to many parts of Manhattan and Brooklyn! I have a comfy sofa bed to offer you in the furnished living room of my one-bed apartment. The place is suitable for travelers who would enjoy an excellent location in NYC and one or more comfortable sleep at night.</t>
  </si>
  <si>
    <t>Well located in the borderline between East Village and Lower East Side! You will be in the food paradise of NYC, surrounded by historic sites and charming streets, with close proximity to many parts of Manhattan and Brooklyn! I have a comfy sofa bed to offer you in the furnished living room of my one-bed apartment. The place is suitable for travelers who would enjoy an excellent location in NYC and one or more comfortable sleep at night. The space: The apartment is right on East Houston Street, on the third floor of a pre-war walk-up building, and faces onto a back courtyard. You are really in for a treat! The living space has high ceilings, an exposed brick wall (which really warms up the room), and plenty of daylight from windows. The kitchen is fully equipped, if you would like to make tea or cook. You will have full access to the living room, kitchen, and bathroom areas, but the bedroom is private. The living space is cozy but well equipped! The sofa converts into a pullout bed wh</t>
  </si>
  <si>
    <t>You have an amazing location in Lower East Side, which (in my opinion) is one of the last parts of Manhattan which still retains a cool and original character. LES is a cultural and gastronomic treasure of the city, and in the early 1900's, it became one of the most densely populated neighborhoods in the world. Today, you will find plenty of good restaurants, coffee shops, bars, clubs, museums, and shopping all very closeby. Staying in this neighborhood is also a great way to see the city, as you will be close to all of Lower Manhattan and the East River, with easy access to Midtown or Brooklyn. East River Park is also good for scenic bike rides, especially if headed downtown or to Brooklyn.</t>
  </si>
  <si>
    <t>I highly recommend taking public transportation, as parking is very limited in Lower East Side. For the subway, your best options are the F, M, J, or Z lines on the subway, which will take you to Delancey/Essex Station. This station is ideal for picking up and dropping off your keys, as the deposit box in 7-Eleven is just a few doors down the block. Bus lines include the 9, 14A, and SBS 15 (north/south); and the 21 (crosstown). Citi Bike is also a fun and scenic way to get around, especially in good weather. Passes for 1 day or 3 days are available to buy at the kiosk of any Citi Bike Station, and you will have unlimited 45 minute trips in NYC!</t>
  </si>
  <si>
    <t xml:space="preserve">1. No non-paying guests staying or visiting.    2. IMPORTANT:  New York City never sleeps. There is no curfew in the apartment, you’re welcome to come and go as you like anytime. That also means You must acknowledge that this is shared room rental. I am very quiet and respectful when you're around, and will keep noises to the minimum, but you must be aware that some disturbance and noises could be unavoidable (for example, I will need to pass you to get the bathroom, or I will sometimes need to go out for work or come back home pretty late after midnight or even 3-4am,when you might already be sleeping). You also acknowledge and would be comfortable that sometimes I may have a friend over (of course, I will stay in my bedroom and won't hang out in the living room since it's your space). If these terms don’t sound good to you for any reasons or you don’t think you could tolerate minimum noises (such as closing doors, toilet flushing, showering, walking, etc.) at night (12-6am) and also </t>
  </si>
  <si>
    <t>{Wifi,"Air conditioning",Kitchen,Heating,"Smoke detector","First aid kit","Fire extinguisher",Essentials,Shampoo,Hangers,"Hair dryer",Iron,"Laptop friendly workspace","Self check-in",Lockbox,"Hot water","Bed linens",Microwave,"Coffee maker",Refrigerator,"Dishes and silverware","Cooking basics",Oven,Stove}</t>
  </si>
  <si>
    <t>Bright &amp; Spacious 1br in the Heart of UWS</t>
  </si>
  <si>
    <t>The apartment can accommodate up to three people. The third person can sleep on the sofa in the living room. Place is ~650 sf The kitchen is fully equipped, There is an electric kettle, stove and over. The bathroom is spacious and has a bath tub. The apartment has everything you need, including towels, hair-dryer, and iPhone/Mac chargers. ****PLEASE CONTACT ME BEFORE BOOKING. PLEASE INTRODUCE YOUR PARTY AND TELL ME ABOUT THE PURPOSE OF YOUR TRIP Looking forward to hearing from you!!</t>
  </si>
  <si>
    <t>The apartment can accommodate up to three people. The third person can sleep on the sofa in the living room. Place is ~650 sf The kitchen is fully equipped, There is an electric kettle, stove and over. The bathroom is spacious and has a bath tub. The apartment has everything you need, including towels, hair-dryer, and iPhone/Mac chargers. ****PLEASE CONTACT ME BEFORE BOOKING. PLEASE INTRODUCE YOUR PARTY AND TELL ME ABOUT THE PURPOSE OF YOUR TRIP Looking forward to hearing from you!! Personal fav restaurants: Kefi (Greek), Land (Thai), Jin Ramen (Japanese), Peacefood Cafe (Vegan), Good Enough To Eat (Brunch), Cafe Lalo (Famous Bakery literally across the street where they filmed You've Got Mail), Flor De Mayo (Peruvian), Celeste (Italian) Love the above places. All have great reviews on Yelp too 1 on 86th and Broadway 2,3 on 72nd and Broadway BC on 81st and West End Ave (B runs only on weekdays)</t>
  </si>
  <si>
    <t>Personal fav restaurants: Kefi (Greek), Land (Thai), Jin Ramen (Japanese), Peacefood Cafe (Vegan), Good Enough To Eat (Brunch), Cafe Lalo (Famous Bakery literally across the street where they filmed You've Got Mail), Flor De Mayo (Peruvian), Celeste (Italian) Love the above places. All have great reviews on Yelp too</t>
  </si>
  <si>
    <t>1 on 86th and Broadway 2,3 on 72nd and Broadway BC on 81st and West End Ave (B runs only on weekdays)</t>
  </si>
  <si>
    <t>- Quiet Hours after 11pm - No smoking in apt - Tidiness</t>
  </si>
  <si>
    <t>{TV,Wifi,"Air conditioning",Kitchen,Breakfast,Heating,"Family/kid friendly",Essentials,Shampoo,"Hair dryer","Laptop friendly workspace","Self check-in",Lockbox}</t>
  </si>
  <si>
    <t>18 months ago</t>
  </si>
  <si>
    <t>Crown Heights Wellness Gem</t>
  </si>
  <si>
    <t>Private room in a modern, comfortable apartment right around the corner from popular Franklin Ave and a 4-minute walk to the subway (only a 15 min subway ride to the city!) Located in the heart of Brooklyn's beautiful Crown Heights/Prospect Heights neighborhood, the bedroom is bathed in sunlight through large window/sliding door that leads to a secluded and spacious backyard. The kitchen and living room are shared spaces but your host is rarely at home due to work.</t>
  </si>
  <si>
    <t xml:space="preserve">Private room in a modern, comfortable apartment right around the corner from popular Franklin Ave and a 4-minute walk to the subway (only a 15 min subway ride to the city!) Located in the heart of Brooklyn's beautiful Crown Heights/Prospect Heights neighborhood, the bedroom is bathed in sunlight through large window/sliding door that leads to a secluded and spacious backyard. The kitchen and living room are shared spaces but your host is rarely at home due to work. The room is located in a welcoming apartment with modern wood floors, situated on the 1st-floor brand new modern building.  The apartment is also home to your friendly neighborhood host, with the living room and kitchen areas being shared. Your host has access to a separate half bathroom downstairs, and is usually not there most of the time, so he will rarely be seen and the full bathroom will pretty much be entirely yours during your stay.  There is a closet and set of drawers in the room to store your belongings. The room </t>
  </si>
  <si>
    <t>We're right around the corner from the Brooklyn Museum, beautiful Prospect Park and down the street from Barclay's Center. Franklin Ave is the most popular street in the neighborhood, so if you are looking to be close to the action, it doesn't get better than this!</t>
  </si>
  <si>
    <t>The C (blue) train is a brief 4 min stroll from the apartment. Access to the 4/5 (green) and 1/2 (red) lines are within an 8 min walk down Franklin Ave.</t>
  </si>
  <si>
    <t>Crown Heights</t>
  </si>
  <si>
    <t>{TV,Wifi,"Air conditioning",Kitchen,"Free street parking",Heating,Washer,Dryer,"Smoke detector","Carbon monoxide detector","First aid kit",Essentials,Shampoo,"Lock on bedroom door",Hangers,"Hair dryer",Iron,"Self check-in","Smart lock","Private entrance","Hot water","Bed linens","Extra pillows and blankets","Coffee maker",Refrigerator,Dishwasher,"Dishes and silverware","Cooking basics",Oven,Stove,"Garden or backyard","Long term stays allowed","Wide hallways","No stairs or steps to enter","Wide entrance for guests","Well-lit path to entrance"}</t>
  </si>
  <si>
    <t>Spacious apartment close to 96St St</t>
  </si>
  <si>
    <t>2-bedroom apartment one block away from 96 Street Station. One of the bedrooms has one queen bed and the other one has another queen bed with an extra sofa bed in case you need it. There is plenty of space and the bedrooms have a lot of light.</t>
  </si>
  <si>
    <t>{Internet,"Air conditioning",Kitchen,"Pets allowed",Doorman,Elevator,Heating,"Family/kid friendly",Washer,Dryer,"Smoke detector",Shampoo,"Hair dryer",Iron}</t>
  </si>
  <si>
    <t>25 months ago</t>
  </si>
  <si>
    <t>Hell's Kitchen- Times Square</t>
  </si>
  <si>
    <t>Hell's Kitchen- Theatre district. Close to Time's Square, Central Park, Bryant Park.  Wifi Access Bedroom, Livingroom, Kitchen and Bathroom</t>
  </si>
  <si>
    <t>{TV,"Cable TV",Internet,Wifi,"Air conditioning",Kitchen,"Smoking allowed","Pets allowed","Buzzer/wireless intercom",Heating,Essentials,"Hot water","Bed linens"}</t>
  </si>
  <si>
    <t>Nice Apartment in Gramercy Park</t>
  </si>
  <si>
    <t>Nice apartment in one of the best neighbors of NY</t>
  </si>
  <si>
    <t>Nice apartment in one of the best neighbors of NY Simple and nice Will leave the keys, very simple I usually go away went I rent the apt. Not much... It's very well located, close to the subway and a lot of restaurants. 3 blocks to The subway</t>
  </si>
  <si>
    <t>It's very well located, close to the subway and a lot of restaurants.</t>
  </si>
  <si>
    <t>3 blocks to The subway</t>
  </si>
  <si>
    <t>{TV,Internet,Wifi,"Air conditioning",Kitchen,Heating,"Smoke detector",Essentials,Shampoo,Hangers,"Hair dryer",Iron,"Laptop friendly workspace","Self check-in",Lockbox,"Hot water"}</t>
  </si>
  <si>
    <t>Family friendly Williamsburg Apt for Vacation!</t>
  </si>
  <si>
    <t>Large and Sunny with big skylights, our apartment is located in an unique and trendy area of Williamsburg off the Lorimer L stop in Brooklyn. Great for a family with small kids on a vacation. We would love to have you enjoy your time in NYC in our home!</t>
  </si>
  <si>
    <t>Large and Sunny with big skylights, our apartment is located in an unique and trendy area of Williamsburg off the Lorimer L stop in Brooklyn. Great for a family with small kids on a vacation. We would love to have you enjoy your time in NYC in our home! Spacious, Eclectic and Comfy!  Our 900 sq. ft., 2nd Floor apt. sleeps up to 4 people- Queen bed, plus a couch, a queen airmattress and a toddler bed.  Located in one of Brooklyn's "hippest" neighborhoods in central Williamsburg it's a quick 1 stop trip by subway into Manhattan.  Fully Furnished, 2nd floor Apartment includes: TONS of light, Private bedroom, with attached toddler bedroom, kitchen w/ skylight, dining room, bathroom with tub/shower w/ skylight, Living room with large sofa for an additional guest. We also have a Queen air mattress. Laundry mat is directly across the street, fresh produce and Juicery downstairs, 2 chain grocery stores, health food store, 2 Coffee shops, Wine store, Pizza, Sushi, Shopping, multiple bars and re</t>
  </si>
  <si>
    <t>We are right in the heart of tons of cool bars and shopping and we are a quick (1 stop) trip into Manhattan. We have been here for 10 years, so we know all our neighbors and business owners around the area too! We can give you suggestions and many of the businesses know us so if you mention you are staying at our place they will give you great treatment!</t>
  </si>
  <si>
    <t>L train JMZ train G train MTA Bus Stops within 1 block in 2 directions Local Car Service (contact numbers provided) Taxi, Uber, Lyft, Juno, Arro Citibike station within 1 min walk away</t>
  </si>
  <si>
    <t>House Rules Please:  No additional guests (other than pre-approved)  NO entertaining additional guests in the apartment , no parties Cat cannot go outside Cat fed twice daily- we'll leave instructions No one allowed on the roof Make sure to lock all hall doors to the street at night Pick up mail in hall daily Trash is separated in to recycling/ non recycling- trash nights are Thurs, Tues, Sun. if they happen during your stay please take out your trash to the street. No additional pets allowed</t>
  </si>
  <si>
    <t>{TV,"Cable TV",Internet,Wifi,"Air conditioning",Kitchen,"Pets live on this property",Cat(s),"Free street parking",Heating,"Smoke detector","Carbon monoxide detector","First aid kit","Safety card","Fire extinguisher",Essentials,Hangers,"Hair dryer",Iron,"Laptop friendly workspace","translation missing: en.hosting_amenity_49","translation missing: en.hosting_amenity_50","High chair","Children’s books and toys","Pack ’n Play/travel crib","Hot water","Bed linens","Extra pillows and blankets",Other}</t>
  </si>
  <si>
    <t>Cozy Brand New Private Room - Steps from M Train</t>
  </si>
  <si>
    <t>Wake up to this trendy private room in prime Ridgewood. Transportation is easy with the M train 2 minutes away and the L/J not much further. Luxuriously furnished with top appliances, utilities, and free Wi-Fi included, this beautiful unit has been renovated to be completely turnkey. Modern furniture, plush bedding, brand new mattresses, tasteful decor, and an in-unit washer and dryer make this the perfect crash pad or long term rental for students, professionals and travelers alike.</t>
  </si>
  <si>
    <t xml:space="preserve">Wake up to this trendy private room in prime Ridgewood. Transportation is easy with the M train 2 minutes away and the L/J not much further. Luxuriously furnished with top appliances, utilities, and free Wi-Fi included, this beautiful unit has been renovated to be completely turnkey. Modern furniture, plush bedding, brand new mattresses, tasteful decor, and an in-unit washer and dryer make this the perfect crash pad or long term rental for students, professionals and travelers alike. 360 Tour Here : (Website hidden by Airbnb)  I am available 24/7 remotely If you’re on top of all things trending and looking for New York’s newest it spot, you’ve found it! Claimed by many as the new Bushwick, Ridgewood is worth a visit. Sitting on the border of Brooklyn, this Queens neighborhood has a more low profile setting. Having the best of both worlds, its diversity makes it a quite distinguishable neighborhood in NYC. The community is also bordered by Maspeth to the north, Glendale to the east and </t>
  </si>
  <si>
    <t>If you’re on top of all things trending and looking for New York’s newest it spot, you’ve found it! Claimed by many as the new Bushwick, Ridgewood is worth a visit. Sitting on the border of Brooklyn, this Queens neighborhood has a more low profile setting. Having the best of both worlds, its diversity makes it a quite distinguishable neighborhood in NYC. The community is also bordered by Maspeth to the north, Glendale to the east and Middle Village to the northeast. It’s most recognizable historic sites are the Ridgewood Theater and the Stockholm Street Historic District.   With it’s 130+ spoken languages, there’s no surprise that Ridgewood welcomes an array of international cuisines. Some notable eateries in Ridgewood include: Tortilleria Mexicana, Northeast Kingdom, Arepera Guacuco and Bunker Vietnamese. Young professionals have made their way to this direction, due to its hotspots along Myrtle Avenue and Fresh Pond Road. The ideal night out, is covered by buzz-worthy bars like The B</t>
  </si>
  <si>
    <t>L, J, and M trains nearby</t>
  </si>
  <si>
    <t>{TV,Wifi,"Air conditioning",Kitchen,"Free street parking",Heating,Washer,Dryer,"Smoke detector","Carbon monoxide detector",Essentials,Shampoo,Hangers,"Hair dryer",Iron,"Laptop friendly workspace","Self check-in",Lockbox,"Hot water","Bed linens",Microwave,"Coffee maker",Refrigerator,Dishwasher,"Dishes and silverware","Cooking basics",Oven,Stove,"Luggage dropoff allowed","Long term stays allowed","Cleaning before checkout"}</t>
  </si>
  <si>
    <t>Private bedroom in a townhouse</t>
  </si>
  <si>
    <t>Beautiful &amp; spacious townhouse, with terrace and garden in a calm and nice neighborhood in Harlem. Marcus Garvey park right one block away and Central Park only 10 minutes walk. Also shopping center on 125th street with stores like H&amp;M, TJ Max, Whole Foods etc just 10 minutes walk as well. Trains very accessible, 3 blocks away. Gospel churches around the block. Street parking free. Many bars &amp; restaurants around.</t>
  </si>
  <si>
    <t>Beautiful &amp; spacious townhouse, with terrace and garden in a calm and nice neighborhood in Harlem. Marcus Garvey park right one block away and Central Park only 10 minutes walk. Also shopping center on 125th street with stores like H&amp;M, TJ Max, Whole Foods etc just 10 minutes walk as well. Trains very accessible, 3 blocks away. Gospel churches around the block. Street parking free. Many bars &amp; restaurants around. This is a 6000Sq ft Townhouse with 3 outdoors areas  and a basement. we spend our days on the terrace or in the garden. Kitchen, all the outdoor spaces and the living room. Just knock or call if im not home. Up and coming neighborhood with so much that many people in NYC haven't discovered yet.. the gospel churches , the parks , the bars , the multitudes of restaurants and shopping center just few minutes walk away make this neighborhood so special. All the major subway stations A, C, B, D, 2, 3,4 and lines are 5 to 10mn walk away. Feel at home with us.</t>
  </si>
  <si>
    <t>Up and coming neighborhood with so much that many people in NYC haven't discovered yet.. the gospel churches , the parks , the bars , the multitudes of restaurants and shopping center just few minutes walk away make this neighborhood so special.</t>
  </si>
  <si>
    <t>All the major subway stations A, C, B, D, 2, 3,4 and lines are 5 to 10mn walk away.</t>
  </si>
  <si>
    <t>Please take off your shoes when you come in, as we have white carpets. Also please respect our neighbors and after 10 pm don’t play loud music.  You may use the kitchen, but please keep it clean after you use it.  Thank You</t>
  </si>
  <si>
    <t>{TV,"Cable TV",Wifi,"Air conditioning",Kitchen,"Buzzer/wireless intercom",Heating,Washer,Dryer,"Smoke detector","Carbon monoxide detector",Essentials,Shampoo,Hangers,"Hair dryer",Iron}</t>
  </si>
  <si>
    <t>Great  Room in Astoria - New York</t>
  </si>
  <si>
    <t>Nice spacious Apartment  with 02 bedrooms including aircondition in summer &amp; heat in winter located in a second floor private building and close to really good restaurants in Astoria has available a semiprivate room with dividers available for weekly</t>
  </si>
  <si>
    <t>Nice spacious Apartment  with 02 bedrooms including aircondition in summer &amp; heat in winter located in a second floor private building and close to really good restaurants in Astoria has available a semiprivate room with dividers available for weekly very confortable 02 bedrooms Apartment ,furnished close to supermarket and laundromat public transportation 15 minutes from Manhattan  very safe close to public transportation, Bus &amp; subway</t>
  </si>
  <si>
    <t>very safe</t>
  </si>
  <si>
    <t>close to public transportation, Bus &amp; subway</t>
  </si>
  <si>
    <t>no visitors or parties , no smoking, no pets</t>
  </si>
  <si>
    <t>{TV,Internet,"Air conditioning",Kitchen,"Free parking on premises","Indoor fireplace","Buzzer/wireless intercom",Heating,"Smoke detector","Carbon monoxide detector"}</t>
  </si>
  <si>
    <t>Private delightful &amp; calming  Brownstone Room</t>
  </si>
  <si>
    <t>Spacious zen 1 private bedroom in a 3 bedroom apartment located in an eclectic diverse Brooklyn neighborhood; East Williamsburg, North Bedstuy, central Bushwick. Safe and super short distance to the 4 trains (J,M, Z,G) 20 min to Downtown Manhattan. Conveniently located near a variety of shops, organic health food stores, vegan cafes, bodegas, laundromats, bars and yoga studios. Lots of exposure to local cultural street art, live music, and vendors.</t>
  </si>
  <si>
    <t>Spacious zen 1 private bedroom in a 3 bedroom apartment located in an eclectic diverse Brooklyn neighborhood; East Williamsburg, North Bedstuy, central Bushwick. Safe and super short distance to the 4 trains (J,M, Z,G) 20 min to Downtown Manhattan. Conveniently located near a variety of shops, organic health food stores, vegan cafes, bodegas, laundromats, bars and yoga studios. Lots of exposure to local cultural street art, live music, and vendors. I love my beautiful bright plant filled room. Bed is Helix Sleep brand, amazingly comfortable with fresh towels and bedding!  My whole building is completely renovated with roof access and heating/AC in every room.  It is a modern apartment with new appliances.  My space is perfect for solo adventurers, couples, and business travelers. Everything you see in the photos including full kitchen amenities, living room, and roof access. My roommates will be home and available to reach via text/phone call. Our neighborhood is a lovely mix of Artist</t>
  </si>
  <si>
    <t>Our neighborhood is a lovely mix of Artists, Latinos, Jews, Dominican, Caribbean, Families and ever increasing millennials. Very safe and friendly with every kind of bar and restaurants within 10 minutes walking distance.</t>
  </si>
  <si>
    <t>No smoking cigarets in the room. Only allowed at the rooftop and patio. Please wash your own dishes. Clean up after yourself. No stay over guest.  Guest allowed to visit before 12 am.   No parties</t>
  </si>
  <si>
    <t>{Wifi,"Air conditioning",Kitchen,"Smoking allowed","Free street parking",Heating,"Smoke detector",Essentials,Shampoo,"Hair dryer","translation missing: en.hosting_amenity_49","translation missing: en.hosting_amenity_50","Self check-in",Lockbox,"Hot water",Microwave,"Coffee maker",Refrigerator,Dishwasher,"Dishes and silverware","Cooking basics",Oven,Stove}</t>
  </si>
  <si>
    <t>Nobel Expereices -  Central Park &amp; Carnegie Hall</t>
  </si>
  <si>
    <t>Appointed with sleek furniture, our classic rooms offer the traditional comforts of home in one of the most time-honored hotels in New York City.  About your Reservation Your room charge has been taken prior to your arrival as a deposit. The remaining balance of the taxes (NY Sales Tax: 8.875%, NY City Tax: 5.875%, Occupancy Tax: $2.00 &amp; Javits Fee: $1.50) and facility fee ($41.32) per night will be charged upon arrival.</t>
  </si>
  <si>
    <t>Appointed with sleek furniture, our classic rooms offer the traditional comforts of home in one of the most time-honored hotels in New York City.  About your Reservation Your room charge has been taken prior to your arrival as a deposit. The remaining balance of the taxes (NY Sales Tax: 8.875%, NY City Tax: 5.875%, Occupancy Tax: $2.00 &amp; Javits Fee: $1.50) and facility fee ($ (Phone number hidden by Airbnb) per night will be charged upon arrival. This category has three options available, 1 King bed, 2 Double Beds or ADA accessible with a spacious bathroom. Both business and leisure travelers requiring accommodation in New York City will appreciate one of our most popular room types. Guest have complete access to all hotel outlets including Central Market, Hotel Gym Our front desk staff is available 24/7 for any guest inquiries, our in house reservations team is available from 9 to 6 daily, and our central reservations is available 24/7. Please call us at (Phone number hidden by Airbnb</t>
  </si>
  <si>
    <t>The Park Central Hotel makes it easy to enjoy a Broadway show, experience a performance at the world-famous Carnegie Hall, wander the historic Museum of Modern Art, or spend your days shopping, dining and sight-seeing in the greatest city in the world. Let Park Central's specialized concierge assist with planning your trip.</t>
  </si>
  <si>
    <t>(Website hidden by Airbnb)</t>
  </si>
  <si>
    <t>About your Reservation Your room charge has been taken prior to your arrival as a deposit. The remaining balance of the taxes (NY Sales Tax: 8.875%, NY City Tax: 5.875%, Occupancy Tax: $2.00 &amp; Javits Fee: $1.50) and facility fee ($41.32) per night will be charged upon arrival.</t>
  </si>
  <si>
    <t>NEW YORK, NY, United States</t>
  </si>
  <si>
    <t>{TV,"Cable TV",Wifi,"Air conditioning",Gym,"Smoke detector","Carbon monoxide detector","First aid kit","Fire extinguisher",Essentials,Shampoo,Iron,"Laptop friendly workspace",Bathtub,Crib,"Bed linens","Extra pillows and blankets","Coffee maker",Refrigerator}</t>
  </si>
  <si>
    <t>Big king bed + roof + Manhattan view  Bushwick</t>
  </si>
  <si>
    <t>Large loft converted to a one bedroom with custom furniture, king bed, nice kitchen, and a killer roof with great Manhattan views! The Jefferson stop on the L is one block (20 min to Manhattan) and the restaurants and nightlife are the best in Bushwick! Great place to hang after exploring the eclectic neighborhood. Perfect for a couple, but could accommodate three with a big comfy couch.</t>
  </si>
  <si>
    <t>{TV,Wifi,"Air conditioning",Kitchen,Heating,"Family/kid friendly","Smoke detector","Carbon monoxide detector","Fire extinguisher",Essentials,Shampoo,Hangers,"Hair dryer",Iron,"Laptop friendly workspace","Self check-in",Lockbox}</t>
  </si>
  <si>
    <t>Sunny, Spacious 1BR in BoCoCa</t>
  </si>
  <si>
    <t>Bright &amp; sunny brownstone apartment perfectly situated in the Cobble Hill area of Brooklyn.</t>
  </si>
  <si>
    <t xml:space="preserve"> Bright &amp; sunny brownstone apartment perfectly situated in the Cobble Hill area of Brooklyn. Your home away from home:  Lovely hardwood floors throughout, beautiful exposed brick walls, and streams of natural light compliment the tasteful decor of this large 1 bedroom apartment. Spacious open floor plan - clutter-free with great storage space. Fully equipped kitchen with full-size fridge/freezer, microwave, stove/oven, dishwasher, and even a Nespresso machine. Freshly painted bathroom with tub/shower features a skylight overhead; fresh towels are provided. Living-area boasts a decorative fireplace for an intimate candle-lit evening, while the bedroom skylight allows for a peaceful slumber beneath the stars. Complimentary wi-fi is available throughout the apartment and a large screen + DLP projector provides a cinematic experience for your favorite movies streamable over the internet. Guests have private access to entire apartment with the exception of a second bedroom, which is closed </t>
  </si>
  <si>
    <t>Please treat the apartment with the same love and care as you would your own home. And of course - enjoy your stay!</t>
  </si>
  <si>
    <t>{Wifi,"Air conditioning",Kitchen,"Buzzer/wireless intercom",Heating,"Smoke detector","Carbon monoxide detector","Fire extinguisher"}</t>
  </si>
  <si>
    <t>49 months ago</t>
  </si>
  <si>
    <t>Bright 3BR, 2 FULL BATH (15 MINS to MANHATTAN!)</t>
  </si>
  <si>
    <t>This bright, renovated 3 bedroom, 2 full bathroom apartment is a 15-20 minute subway ride to Manhattan! This spacious apartment is on a bustling, characteristically-Brooklyn commercial avenue, a 5-7 minute walk from the subway station (3 &amp; 4 express train). PLEASE NOTE: Two of the bedrooms are 'railroad' style, meaning you walk through one to get to the other.</t>
  </si>
  <si>
    <t>- Quiet Hours - 8pm (20h) and later - Pre-approved Late Check Out Fee - $50+ - Un-approved Late Check Out Fee - $100+ - Noise must be kept at a respectful level at all times during your stay.  - No Shoes in the House. Please take your shoes off as you enter the apartment.  - Sort your waste into the correct garbage/recycling cans in the kitchen and outside the house.  - Make sure to keep the apartment clean and orderly. Please tidy up upon check out, by cleaning up any messes and garbage throughout the apartment, excessive mess will require additional cleaning cost by our cleaners. - Wash all dirty dishes and return them to their rightful places before your check out.  - Dispose of all perishable food. - No Candles. - NO SMOKING INSIDE. - Please remove bed linens and place at the foot of the bed upon check out so that our cleaners know which beds have been used.</t>
  </si>
  <si>
    <t>{TV,Wifi,"Air conditioning",Kitchen,Heating,"Smoke detector","Carbon monoxide detector","Fire extinguisher",Essentials,Shampoo,Hangers,"Hair dryer",Iron,"Laptop friendly workspace","Private entrance"}</t>
  </si>
  <si>
    <t>Sunny 1BR in Heart of Williamsburg</t>
  </si>
  <si>
    <t>Beautiful, sunny condo with a balcony within walking distance of the hottest restaurants and nightlife in Williamsburg. Only 3 blocks to subway. Sleeps up to 3-4 people: 1 queen-sized bed &amp; queen-sized air mattress for the floor.</t>
  </si>
  <si>
    <t xml:space="preserve">Beautiful, sunny condo with a balcony within walking distance of the hottest restaurants and nightlife in Williamsburg. Only 3 blocks to subway. Sleeps up to 3-4 people: 1 queen-sized bed &amp; queen-sized air mattress for the floor. Close to the best Williamsburg hotspots, but for those night when you want to stay in, the apartment has everything. As we love to cook, we have pretty much every appliance you could ask for and some you may not have seen before. The bathroom has a deep soaking tub and a Japanese bidet toilet seat. That's better than what you'll find in most hotels! There's cable TV, Wi-Fi, video games, and movies to enjoy on our 60 inch TV. The apartment building has a shared yard/garden you can use and the apartment has a standing balcony. We will be able to answer emails intermittently, but as we will be traveling and most likely in a different time zone, don't expect a fast response. Though the apartment is just a 10 minute walk and train ride from Manhattan, with so much </t>
  </si>
  <si>
    <t>Though the apartment is just a 10 minute walk and train ride from Manhattan, with so much to do in Williamsburg, why leave? There are a plethora of great bars (Grand National, Huckleberry Bar, Bushwick Country Club, Post Office, Noorman's Kill), restaurants (Fette Sau, Delaware and Hudson, Meadowsweet, Peter Luger Steak House), and activities (Soul Cycle, Brooklyn Boulders, Brooklyn Brewery, Brooklyn Bowl, Vintage Shopping, Nitehawk Cinema, Smorgasburg, walk/run/bike across the Williamsburg Bridge to Manhattan) within easy walking distance.</t>
  </si>
  <si>
    <t>The train stations are very close and we mentioned them in the description. Aside from those, street parking is pretty easy. Just make sure to observe alternate side of the street cleaning rules and no parking signs.</t>
  </si>
  <si>
    <t>Please be respectful of our property and don't stain couches, scratch floors, steal our stuff, or disturb the neighbors; you know, just reasonable human decency type things.</t>
  </si>
  <si>
    <t>{TV,"Cable TV",Internet,Wifi,"Air conditioning",Kitchen,"Pets allowed",Elevator,"Buzzer/wireless intercom",Heating,"Family/kid friendly",Washer,Dryer,"Smoke detector","Carbon monoxide detector","Fire extinguisher",Essentials,Shampoo,"24-hour check-in",Hangers,"Hair dryer"}</t>
  </si>
  <si>
    <t>Cosy private room in luxury condo</t>
  </si>
  <si>
    <t>Full size private room with cable tv, wifi, full length mirror and wardrobe.</t>
  </si>
  <si>
    <t>Full size private room with cable tv, wifi, full length mirror and wardrobe. Luxury condo with great water views on a high floor. I have a very busy schedule so won't be interacting much with the guests (always available if needed tho) 3 major subway stations within a 10-12min walk Citibikes around the corner Walking distance to central park</t>
  </si>
  <si>
    <t>3 major subway stations within a 10-12min walk Citibikes around the corner Walking distance to central park</t>
  </si>
  <si>
    <t>{TV,Wifi,"Air conditioning",Kitchen,Elevator,Heating,Washer,Dryer,"Smoke detector","Carbon monoxide detector","First aid kit","Fire extinguisher",Essentials,"Lock on bedroom door",Hangers,"Hair dryer",Iron,"Private living room"}</t>
  </si>
  <si>
    <t>Sunny apt with Backyard</t>
  </si>
  <si>
    <t>I have a quiet and large 1st floor, 2 bedroom apartment with high ceilings and access to the backyard garden. Only one block from the Nile (the L) to boot. I love it here, hope you enjoy your stay.</t>
  </si>
  <si>
    <t>I have a quiet and large 1st floor, 2 bedroom apartment with high ceilings and access to the backyard garden. Only one block from the Nile (the L) to boot. I love it here, hope you enjoy your stay. There is tons of light all day here, ideal space for interns, those who are just moving to nyc, or anyone needing a sweet refuge to come home to after long days out in the city. It's a 2 bedroom with a bright living room and large kitchen. You can have access to the backyard garden as well. All appliances work seamlessly. Backyard Easy Parking Laundromat next door Health deli across the street café across the street Japanese restaurant 1 block away Many new restaurants &amp; cafes in area Great neighbors I will be reachable via phone or Josefa will be if you have questions. I have lived all over nyc for the last 17 years and this is by far my favorite area. I love the people, the local shops, cafes, amazing bookstores, record shops and there is a of course the L train on my block. The best publi</t>
  </si>
  <si>
    <t>I have lived all over nyc for the last 17 years and this is by far my favorite area. I love the people, the local shops, cafes, amazing bookstores, record shops and there is a of course the L train on my block.</t>
  </si>
  <si>
    <t>The best public transport: L trian one short block away and that is a 15 minute ride to union square</t>
  </si>
  <si>
    <t>No smoking in building. No over night guests that have not be approved , confirmed and paid in advance.  No parties  No pets. Please let me know ahead of time if you wear shoes in the house or not because I will change the rugs accordingly. Be tidy and respectful of my home. Thanks.</t>
  </si>
  <si>
    <t>{TV,Internet,Wifi,"Air conditioning",Kitchen,"Free parking on premises","Buzzer/wireless intercom",Heating,Essentials,Hangers,"Laptop friendly workspace","translation missing: en.hosting_amenity_49","translation missing: en.hosting_amenity_50"}</t>
  </si>
  <si>
    <t>Tourists Summer Getaway in New York</t>
  </si>
  <si>
    <t>The apartment is in the heart of Bushwick, Brooklyn. It’s an artsy neighborhood rich with culture, dive bars, popular events and local as a Brooklyn neighborhood can get. This room is great for those that crave a classic New York adventure and peek into a daily life of how it is to live in the city without the cliche tourist experience. A quick 5-10 minute walk will take you to the L train or M train. Both trains will take you to Manhattan within 20 minutes. Or Williamsburg in under 15 minutes.</t>
  </si>
  <si>
    <t>The apartment is in the heart of Bushwick, Brooklyn. It’s an artsy neighborhood rich with culture, dive bars, popular events and local as a Brooklyn neighborhood can get. This room is great for those that crave a classic New York adventure and peek into a daily life of how it is to live in the city without the cliche tourist experience. A quick 5-10 minute walk will take you to the L train or M train. Both trains will take you to Manhattan within 20 minutes. Or Williamsburg in under 15 minutes. You have access to your very own private bedroom with complimentary wine. With a KING SIZED BED. You will also have your own private bathroom with all toiletries and towels provided. You have a private entrance and exit. And have access to the kitchen and living room. A full sized closet will hold all the clothes you will need for a short or moderate stay. If the dates for this location are taken, please check out my other beautiful room in the same apartment : https://abnb.me/KdQjJMBPAQ Everyth</t>
  </si>
  <si>
    <t>The neighborhood is in the heart of the trendy part of Brooklyn, the L train takes you to New York City within 15-20 minutes and the walk from the train to the apartment is less than 5-10 minutes depending on your pace. If you are looking for a place close to Manhattan you found the right one, however there are multiple dive bars and nightclubs by walking distance as well. A few of my personal favorite bars are Carmelo’s, the Booby trap, there is also Lot 45 which has club types of events, and the world famous Bushwick Collective.</t>
  </si>
  <si>
    <t>The L train is a 5-10 minute walk from the apartment. It will take you into Williamsburg In 7 minutes or to Manhattan in 15-20 minutes. You also have buses accessible that run frequently. From JFK To the apartment: travel time is about an hour. BY TRAIN 1. Take the Airtrain to (Jamaica Station) 2. Take the LIRR from (Jamaica Station) to East New York stop 3. Take the MTA, L train from (Atlantic Av Station) stop to (Dekalb Av) stop and walk 5-10 minutes to the apartment. BY BUS (recommended) 1.) B15 bus (bed-stuy Woodhull Hospital) to (Linden Bl/Cresecent St) 2. Transfer to the B13 bus, stop at (Gates av/Seneca Av) stop and walk 7 minutes to the apartment</t>
  </si>
  <si>
    <t>I don’t have much rules in the house, just be neat, tidy and respectful of the place, you can make noise, play music, but keep it at a suitable volume depending on the time of day, I’m very liberal with most rules and want people to enjoy their stay with little limitations as possible, as long as it’s respectful to other guests and tenants.</t>
  </si>
  <si>
    <t>{TV,"Cable TV",Wifi,"Air conditioning",Kitchen,"Paid parking off premises","Free street parking","Buzzer/wireless intercom",Heating,"Smoke detector","Carbon monoxide detector","First aid kit","Safety card","Fire extinguisher",Essentials,Shampoo,"Lock on bedroom door",Hangers,"Hair dryer",Iron,"Laptop friendly workspace","Self check-in",Lockbox,"Private entrance","Hot water","Coffee maker",Refrigerator,"Dishes and silverware","Cooking basics",Oven,Stove,"Luggage dropoff allowed"}</t>
  </si>
  <si>
    <t>Beautiful Apartment with Garden In Brooklyn</t>
  </si>
  <si>
    <t>Beautiful, cozy, and large comfortable 2BD apartment, has everything you need! Great for couples, friends and small families!  There's a big living room, bed room, and work space (that could easily become an extra private bedroom). The kitchen+ dining area are nice and comfortable, and the Garden is just AMAZING. Easy access to the subway and bus lines. 20 Min to Manhattan.</t>
  </si>
  <si>
    <t>Beautiful, cozy, and large comfortable 2BD apartment, has everything you need! Great for couples, friends and small families!  There's a big living room, bed room, and work space (that could easily become an extra private bedroom). The kitchen+ dining area are nice and comfortable, and the Garden is just AMAZING. Easy access to the subway and bus lines. 20 Min to Manhattan. Guest have access to everything in the house except the work desk I'll be available for any question</t>
  </si>
  <si>
    <t>{Wifi,"Air conditioning","Wheelchair accessible",Kitchen,"Free street parking",Heating,"Family/kid friendly",Washer,Dryer,"Smoke detector","Carbon monoxide detector","First aid kit","Fire extinguisher",Essentials,Shampoo,Hangers,"Hair dryer",Iron,"Laptop friendly workspace","Self check-in",Lockbox,"Private entrance","High chair","Children’s books and toys",Crib,"Pack ’n Play/travel crib","Hot water"}</t>
  </si>
  <si>
    <t>2 days ago</t>
  </si>
  <si>
    <t>Kid's friendly two levels apartment with a yard</t>
  </si>
  <si>
    <t>Our apartment is two blocks from the subway express train (2,3). It is a spacious duplex (2 levels) apartment in Manhattan. There are 3 bedrooms, a spacious living room, 2 bathrooms, and our own private yard.</t>
  </si>
  <si>
    <t>{Internet,Wifi,"Air conditioning",Kitchen,Heating,"Family/kid friendly",Washer,Dryer,"Smoke detector","Carbon monoxide detector","Fire extinguisher",Essentials,Shampoo,Hangers,"Hair dryer",Iron,"Private entrance",Bathtub,"Children’s books and toys","Hot water","Bed linens",Refrigerator,Dishwasher,"Dishes and silverware","Cooking basics",Oven,Stove,"BBQ grill","Garden or backyard"}</t>
  </si>
  <si>
    <t>Gorgeous Room in Downtown Designer Apartment</t>
  </si>
  <si>
    <t>1 private bedroom in a stylish apartment in Downtown Manhattan- brimming with art, culture, restaurants, shopping, and music. A short walk to the  Lower East Side, Nolita, Soho, Tribeca, and FiDi. Easy walk to all major subways.</t>
  </si>
  <si>
    <t>1 private bedroom in a stylish apartment in Downtown Manhattan- brimming with art, culture, restaurants, shopping, and music. A short walk to the  Lower East Side, Nolita, Soho, Tribeca, and FiDi. Easy walk to all major subways. Rest easy in your very own spacious bedroom in a chic 2 bedroom apartment in the epicenter of Downtown Manhattan. Enjoy a fully equipped kitchen, relaxing living area, and a gorgeous sun filled office/ dining room. The bathroom is clean, bright, and white. The bedroom has warm walnut floors, bright white walls, a window with a view. It's not uncommon to see Chinatown dragon dancers practicing on the neighboring roofs! The walk up apartment is situated on the corner of the Lower East Side and Chinatown (6 flights up- worth the climb and the view of freedom tower and the Empire State Building). Bedroom, Living Area, Dining Room, Office, Kitchen, Bathroom. I am happy to liaise with you as much or as little as you would like. I am happy to suggest all the must sees</t>
  </si>
  <si>
    <t>The apartment is located in the hub of best coffee shops, restaurants, bars, music, nightlife, and art galleries of the city in less than 5 minutes. Restaurants: 49 Monroe, Kikis, Chinese Tuxedo, Fat Radish, Nom Wah Tea Parlor, Dimes, JaJaJa, Mission Chinese, Pulqueria, Cafe Petisco, Scarr's Pizza Bars: Mr. Fongs, Apotheke, Forgtmenot, Bar Belly, Clandestino, Beverly's, 169 Bar Coffee: Oliver Coffee, The Good Sort, Little Canal, Cafe Grumpy Art: 56 Henry, Marinaro, SITUATIONS, Shrine, Larrie, FIERMAN, Foxy Productions, Mathew gallery, Causey Contemporary, Strange Loop Gallery, 33 Orchard, Olsen Gruin Gallery, Alden Projects, Miguel Abreau Gallery, Kerry Schuss, SVETLANA, etc.......... Shopping: Coming Soon, 2 Bridges Music Arts, Ginger chi, James Veloria, Labor Skateboard, Alexander Olch, Project No.8, The Sill, Etc....  Movie Theatre: Metrograph</t>
  </si>
  <si>
    <t>Close walk to:  East Broadway F  Grand Street B, D  Brooklyn Bridge/ City Hall 4,5,6 J,M,Z</t>
  </si>
  <si>
    <t>{TV,Wifi,"Air conditioning",Kitchen,"Paid parking off premises","Free street parking",Heating,"Smoke detector","Carbon monoxide detector","First aid kit","Safety card",Essentials,Shampoo,"Lock on bedroom door",Hangers,"Hair dryer",Iron,"Laptop friendly workspace","Self check-in",Lockbox,"Private living room","Hot water","Bed linens","Extra pillows and blankets","Coffee maker",Refrigerator,"Dishes and silverware","Cooking basics",Oven,Stove,"Luggage dropoff allowed","Long term stays allowed"}</t>
  </si>
  <si>
    <t>"Dave's Island Suite"</t>
  </si>
  <si>
    <t>Nice  Apartment located in the heart of Staten Island.</t>
  </si>
  <si>
    <t>Nice  Apartment located in the heart of Staten Island. Your suite will include a coffee maker,coffee ,creamers,microwave,refrigerator, stove,tea kettle,misc.teas,cups ,utensils ,pot,pan ,oil,salt and pepper.paper plates. I work several minutes away in case something should arise. Old Historic Richmond Town 2 miles via auto,La Tourette Golf Course 1.2 miles via auto. Dunkin and a Deli just a 10-12 min. walk. With a 10 minute walk you'll arrive at the The Staten Island Mall ,which features 204 stores,including The New AMC Theatres ,Dave &amp; Busters,etc. Plenty of Local bus service and  Express Bus services that will take you downtown , midtown or uptown NYC, are just a 5-10 minute walk as well. Dunkin and a Deli just a 10-12 min. walk.</t>
  </si>
  <si>
    <t>Old Historic Richmond Town 2 miles via auto,La Tourette Golf Course 1.2 miles via auto. Dunkin and a Deli just a 10-12 min. walk.</t>
  </si>
  <si>
    <t>With a 10 minute walk you'll arrive at the The Staten Island Mall ,which features 204 stores,including The New AMC Theatres ,Dave &amp; Busters,etc. Plenty of Local bus service and  Express Bus services that will take you downtown , midtown or uptown NYC, are just a 5-10 minute walk as well. Dunkin and a Deli just a 10-12 min. walk.</t>
  </si>
  <si>
    <t>Quiet hours: 10PM-9AM Check-in for this home is between 4PM and 10PM and checkout by 11AM. Please make sure your profile picture is provided when booking. Please make sure to leave the apartment clean as you found it. Please be respectful of others no loud noise. Please no outside visitors after 9pm and must be approved by host. Please no vaping, e cigarettes, or smoking of any kind on the premise. Any damage charges will apply upon cost of damage. Security Deposit - if you damage the home, you may be charged up to $1000</t>
  </si>
  <si>
    <t>Staten Island, NY, United States</t>
  </si>
  <si>
    <t>Staten Island</t>
  </si>
  <si>
    <t>{TV,Wifi,"Air conditioning",Kitchen,"Free street parking",Heating,"Smoke detector","Carbon monoxide detector","First aid kit","Fire extinguisher",Essentials,Shampoo,Hangers,"Hair dryer",Iron,"Self check-in",Keypad,"Private entrance","Hot water",Microwave,"Coffee maker",Refrigerator,"Dishes and silverware","Cooking basics",Oven,Stove}</t>
  </si>
  <si>
    <t>Carroll Gardens Brooklyn Apartment</t>
  </si>
  <si>
    <t>This CG apt is floor-through, on the 2nd floor &amp; great for couples or small families.  Also surprisingly spacious for NYC living! On Court St. near Smith St: this foodie neighborhood life is quiet, classic &amp; 2 blocks from the F train, 10min. to NYC.</t>
  </si>
  <si>
    <t>This CG apt is floor-through, on the 2nd floor &amp; great for couples or small families.  Also surprisingly spacious for NYC living! On Court St. near Smith St: this foodie neighborhood life is quiet, classic &amp; 2 blocks from the F train, 10min. to NYC. Pre war style interior.</t>
  </si>
  <si>
    <t>Carroll Gardens</t>
  </si>
  <si>
    <t>{TV,"Cable TV",Wifi,"Air conditioning",Kitchen,"Pets live on this property",Cat(s),"Family/kid friendly","Smoke detector","Carbon monoxide detector","Fire extinguisher"}</t>
  </si>
  <si>
    <t>30 months ago</t>
  </si>
  <si>
    <t>Lovely Spacious Studio in Bedstuy</t>
  </si>
  <si>
    <t>Light filled, secure, spacious studio, big bathroom. Sleeps 4, balcony, elevator, laundry in basement. Close to the A and C trains, 15 mins to the city, many buses. Close to shops and cafes.</t>
  </si>
  <si>
    <t>Light filled, secure, spacious studio, big bathroom. Sleeps 4, balcony, elevator, laundry in basement. Close to the A and C trains, 15 mins to the city, many buses. Close to shops and cafes. I am available to answer any questions during your stay. Take the A express train at Nostrand Avenue, or the C at Franklin Avenue. Many cafes close by and a short bus ride to downtown Brooklyn.</t>
  </si>
  <si>
    <t>Take the A express train at Nostrand Avenue, or the C at Franklin Avenue. Many cafes close by and a short bus ride to downtown Brooklyn.</t>
  </si>
  <si>
    <t>{TV,Wifi,"Air conditioning",Kitchen,Elevator,Heating,Washer,Dryer,"Smoke detector","Carbon monoxide detector","Fire extinguisher",Essentials,"Lock on bedroom door","Laptop friendly workspace"}</t>
  </si>
  <si>
    <t>My Place</t>
  </si>
  <si>
    <t>Amazing 1 bedroom 1 bath home with high-end finishes throughout tons of sun even at snowing days. The apt features wood-floor, beautiful balcony with tables and chairs, big windows, high ceilings, open Manhattan-views and new modern furniture. There is a Queen size bed. Apartment is located on the Upper East Side in Manhattan.</t>
  </si>
  <si>
    <t>Amazing 1 bedroom 1 bath home with high-end finishes throughout tons of sun even at snowing days. The apt features wood-floor, beautiful balcony with tables and chairs, big windows, high ceilings, open Manhattan-views and new modern furniture. There is a Queen size bed. Apartment is located on the Upper East Side in Manhattan. The space Modern Light super comfortable with open NYC views Guest access Pick up key from doorman or I will meet you Other things to note This is my own personal apartment.  I'm traveling a lot becouse my work and the apartment is available when I'm off from town. It is set up as a 1 bedroom with queen size bed and super comfortable sofa in the living-room. The apartment can accommodate 4 people but I prefer couple or couple with kid.</t>
  </si>
  <si>
    <t>{TV,Wifi,"Air conditioning",Kitchen,Elevator,Heating,"Family/kid friendly",Washer,Dryer,"Smoke detector","First aid kit",Essentials,Shampoo,Hangers,"Hair dryer",Iron,"Laptop friendly workspace"}</t>
  </si>
  <si>
    <t>Perfect Downtown Location in Nolita</t>
  </si>
  <si>
    <t>Sunny apartment that is in an amazing location. Soho in one direction, Chinatown and Little Italy in the other direction, and then the Lower East Side in another direction. Step out the door and you'll be steps away from anything you want to do.</t>
  </si>
  <si>
    <t>{Internet,Wifi,"Air conditioning",Kitchen,Heating,"Smoke detector",Essentials}</t>
  </si>
  <si>
    <t>1 sunny bedroom in Parkchester</t>
  </si>
  <si>
    <t>Private bedroom with a single bed in cosy 3 bedroom apartment. Large window overlooking park-like setting. Short walk to #6 train. 25-minute ride on the express train to Grand Central Station. Express bus BxM6 to Manhattan. Local Bx22 bus stop right by the apartment.  Apartment is located close to Albert Einstein College of Medicine, Jacobi Medical Center, Montefiore Medical Center, Yeshiva University, Fordham University, etc. Non-smokers please. Must be okay sharing space with a cat.</t>
  </si>
  <si>
    <t>Private bedroom with a single bed in cosy 3 bedroom apartment. Large window overlooking park-like setting. Short walk to #6 train. 25-minute ride on the express train to Grand Central Station. Express bus BxM6 to Manhattan. Local Bx22 bus stop right by the apartment.  Apartment is located close to Albert Einstein College of Medicine, Jacobi Medical Center, Montefiore Medical Center, Yeshiva University, Fordham University, etc. Non-smokers please. Must be okay sharing space with a cat. You are welcome to share all common spaces:  living/dining room, kitchen, bathroom. Apartment is close to #6 subway stop. BX22 bus stop is located outside the apartment. 5 min walk to Manhattan Express bus stop.</t>
  </si>
  <si>
    <t>Apartment is close to #6 subway stop. BX22 bus stop is located outside the apartment. 5 min walk to Manhattan Express bus stop.</t>
  </si>
  <si>
    <t>Parkchester</t>
  </si>
  <si>
    <t>{Wifi,Kitchen,"Paid parking off premises",Breakfast,Elevator,"Free street parking",Heating,"Smoke detector","Carbon monoxide detector","Fire extinguisher",Essentials,Shampoo,Hangers,"Hair dryer","Laptop friendly workspace","Hot water","Host greets you"}</t>
  </si>
  <si>
    <t>Gramercy~New 1BR~Sleeps4~Rono~</t>
  </si>
  <si>
    <t>Gorgeous, comfortable and Spacious apartment in the heart of Downtown Gramercy  This Beauty and Charm of an apartment offers tons of light! Hardwood Floors, framed walls! Comfortable Bathroom, Wi-Fi, Cable, Flat Screen TV, The living room couch is a Sofa Bed, Designated Smart Work area in Living room, warm and cozy Kitchen space.  The Bedroom offers a queen size bed and a beautiful vanity couch by the window to enjoy the relaxing light with the hustle and bustle downtown view :) Close to everything! Steps from the Subways, Cafe's, Restaurants, Grocery stores, theater, gyms, Shopping, music shops, NYU! Hospitals and more.  within walking distance to Gramercy Park, union square, Meatpacking area and more.  Everything you need is already here, just bring your tooth brush:) One of Downtown best locations for having a true New York experience, close to all major Shopping. Please feel free to ask any other questions you may have by contacting me directly, I want to accommodate every guest so</t>
  </si>
  <si>
    <t>{TV,"Cable TV",Internet,Wifi,"Air conditioning",Kitchen,"Buzzer/wireless intercom",Heating,"Family/kid friendly","Smoke detector",Essentials}</t>
  </si>
  <si>
    <t>Modern room in Williamsburg</t>
  </si>
  <si>
    <t>This is bright and stylish. It has a closet space, desk and comfortable chair. The bed is full size and super comfy! Don't forget to check out living room, backyard and the most importantly-Williamsburg! *Important note-the room might be noisy, because of the road outside. Not suitable for noise- sensitive people*</t>
  </si>
  <si>
    <t>This is bright and stylish. It has a closet space, desk and comfortable chair. The bed is full size and super comfy! Don't forget to check out living room, backyard and the most importantly-Williamsburg! *Important note-the room might be noisy, because of the road outside. Not suitable for noise- sensitive people* You'll have amazing room with two big windows, access to two nice shared bathrooms, cute backyard and comfortable living room and kitchen areas. Backyard, 1 shared full bathrooms, kitchen, living room. Airbnb application, @mail and phone. Neighborhood is safe, trendy, comfortable for transportation. It's very easy to get here on car, bike, Uber,bus.</t>
  </si>
  <si>
    <t>Neighborhood is safe, trendy, comfortable for transportation.</t>
  </si>
  <si>
    <t>It's very easy to get here on car, bike, Uber,bus.</t>
  </si>
  <si>
    <t>Please wash dishes after yourself</t>
  </si>
  <si>
    <t>{Wifi,"Air conditioning",Kitchen,Heating,"Smoke detector","Carbon monoxide detector","First aid kit",Essentials,Shampoo,Hangers,"Hair dryer",Iron,"Laptop friendly workspace","Hot water","Host greets you"}</t>
  </si>
  <si>
    <t>Cute Room Perfect Downtown Location</t>
  </si>
  <si>
    <t>Renting out room in typical New York apartment. Apartment is located in the midst of TriBeCa, Soho, little Italy, Nolita. Walking distance from cute boutique shops, restaurants and bars. Apartment is newly renovated, compact and has everything you need; Kitchen with dishwasher, oven and microwave and natural stone tile bathroom. Don't hesitate to message me for more info! - Paulien</t>
  </si>
  <si>
    <t>{TV,Wifi,"Air conditioning",Kitchen,Heating,"Smoke detector",Essentials,"Lock on bedroom door","translation missing: en.hosting_amenity_49","translation missing: en.hosting_amenity_50"}</t>
  </si>
  <si>
    <t>Bright nordic room in pastel colors</t>
  </si>
  <si>
    <t>Private room in a two bedrooms apartment. Nordic style, with a comfy queen size mattress and lots of natural light. A perfect place to come and rest after spending a long day exploring NYC. Room features a big closet where you can store your belongings and enjoy the tidiness.</t>
  </si>
  <si>
    <t>Private room in a two bedrooms apartment. Nordic style, with a comfy queen size mattress and lots of natural light. A perfect place to come and rest after spending a long day exploring NYC. Room features a big closet where you can store your belongings and enjoy the tidiness. The apartment is located on the 4th floor of the walk up building - NO ELEVATOR**** We work hard, but we can always be reached by phone for all of your questions. If you would like to stay in Manhattan without paying a fortune for it then Upper Manhattan is the right place for you. Skip all downtown/midtown crowd, Upper East/West side monotony, Harlem diversity and go all the way uptown where you can hear birds chirping and even get fresh air to breath. Have a day full of fun but when you get tired run away in your zen room. 10 minutes waking from the Cloisters museum of medieval art. This museum is less crowded, while located in a beautiful Fort Tyron park with an amazing views of Hudson river and George Washingt</t>
  </si>
  <si>
    <t>If you would like to stay in Manhattan without paying a fortune for it then Upper Manhattan is the right place for you. Skip all downtown/midtown crowd, Upper East/West side monotony, Harlem diversity and go all the way uptown where you can hear birds chirping and even get fresh air to breath. Have a day full of fun but when you get tired run away in your zen room. 10 minutes waking from the Cloisters museum of medieval art. This museum is less crowded, while located in a beautiful Fort Tyron park with an amazing views of Hudson river and George Washington bridge.</t>
  </si>
  <si>
    <t>A subway station for a downtown train which will connect you to the most of NYC attractions is 2 minutes walking distance from our building. Distances: Central Park North - 15 minutes on the train Times square/Empire State Building - 30 minutes on the train Downtown Manhattan (Ground Zero/Freedom Tower) - $40-45 minutes on the train</t>
  </si>
  <si>
    <t>{Wifi,Kitchen,Heating,"Smoke detector",Essentials,Hangers,"Hair dryer",Iron}</t>
  </si>
  <si>
    <t>Fort Greene Jamaican vibes !</t>
  </si>
  <si>
    <t>Jamaican and Australian household set in Fort Greene Brooklyn, New York! Great place to come and explore, close transit and yummy food within walking distance you really don't have to go to manhattan! But if you really wish to downtown manhattan is only 10-15 minutes away!</t>
  </si>
  <si>
    <t>Jamaican and Australian household set in Fort Greene Brooklyn, New York! Great place to come and explore, close transit and yummy food within walking distance you really don't have to go to manhattan! But if you really wish to downtown manhattan is only 10-15 minutes away! This space is unique because it is quite old and wooden with some modern touches. It is mainly a lot of antique furniture and art.  It is an overall medium space besides the hallway and bathroom are on the smaller side, if you like quaint and rustic this is the place for you :) They can access the living room, kitchen, bathroom, and back yard. Will greet you when you arrive :) Family and young adult friendly area. Just a 5 minute walk to Fort Greene park, it is the first park built in Brooklyn !  Lots of yummy food  and bars within walking distance on myrtle ave and dekalb ave.  This location allows you to walk to Atlantic ave Mall + Barclays center, as well as jay street metro tech where there are many trains.  I am</t>
  </si>
  <si>
    <t>Family and young adult friendly area. Just a 5 minute walk to Fort Greene park, it is the first park built in Brooklyn !  Lots of yummy food  and bars within walking distance on myrtle ave and dekalb ave.  This location allows you to walk to Atlantic ave Mall + Barclays center, as well as jay street metro tech where there are many trains.  I am also a 20 minute walk to manhattan or Brooklyn bridge which you can walk or cycle over!   If anyone likes thirft stores I can direct you to them :)</t>
  </si>
  <si>
    <t>Closest train is the G train at Clinton and Washington, near that is the C train at layfayette. Further down Dekalb you can catch the B, Q, R, and at Nevins you can catch the 4,5, 2,3, Jay street metro tech is just a few blocks up from Nevins where you can watch the A, C, F and R trains as well.</t>
  </si>
  <si>
    <t>No access to closets or drawers there are personal belongings in there</t>
  </si>
  <si>
    <t>{TV,Wifi,"Air conditioning",Kitchen,"Smoking allowed","Free street parking",Heating,"Smoke detector","Carbon monoxide detector","Fire extinguisher",Essentials,Shampoo,"Hair dryer","Private living room","Private entrance","Hot water","Extra pillows and blankets","Host greets you"}</t>
  </si>
  <si>
    <t>Private Room in Bushwick off of the DeKalb L Stop</t>
  </si>
  <si>
    <t>Private room with skylight available while I'm away on tour. Half a block away from the DeKalb L stop, and 7 min walk from Knickerbocker M stop.  1.5 bath, secure entry, roof &amp; back yard access, and laundry in building. Also on the same corner as the laundromat, grocery store, and Post Office. Close to House of Yes, Heavy Woods and other great bars. Message me for more details!</t>
  </si>
  <si>
    <t>Private room with skylight available while I'm away on tour. Half a block away from the DeKalb L stop, and 7 min walk from Knickerbocker M stop.  1.5 bath, secure entry, roof &amp; back yard access, and laundry in building. Also on the same corner as the laundromat, grocery store, and Post Office. Close to House of Yes, Heavy Woods and other great bars. Message me for more details! Huge private room with windows and closet, 1.5 bath, living room and kitchen total access to the room and all common areas I will be away, but am easily reachable via text/phone/email Great Bushwick neighborhood with tone of art and other things to see. Plenty of bars and restaurants within walking distance  as well. Our place is conveniently located less than one block away from the DeKalb L stop, and a ten-minute walk to the Knickerbocker M stop. You will be living with 4 roommates, but due to our work schedules, the house is pretty vacant at any given time.</t>
  </si>
  <si>
    <t>Great Bushwick neighborhood with tone of art and other things to see. Plenty of bars and restaurants within walking distance  as well.</t>
  </si>
  <si>
    <t>Our place is conveniently located less than one block away from the DeKalb L stop, and a ten-minute walk to the Knickerbocker M stop.</t>
  </si>
  <si>
    <t>Try to keep belongings in common areas to a minimum, and do your dishes immediately after usage.</t>
  </si>
  <si>
    <t>{"Cable TV",Internet,Wifi,"Air conditioning",Kitchen,"Free parking on premises","Buzzer/wireless intercom",Heating,Essentials,"translation missing: en.hosting_amenity_49","translation missing: en.hosting_amenity_50"}</t>
  </si>
  <si>
    <t>Bushwick Apt</t>
  </si>
  <si>
    <t>Private Apt in Bushwick, Brooklyn</t>
  </si>
  <si>
    <t>Private Apt in Bushwick, Brooklyn Entire apt Bushwick- Best place in Brooklyn L, J, M and G train</t>
  </si>
  <si>
    <t>Bushwick- Best place in Brooklyn</t>
  </si>
  <si>
    <t>L, J, M and G train</t>
  </si>
  <si>
    <t>- This is for someone who is looking for a place to crash in a great neigborhood but doesn't plan on spending too much time at the apt</t>
  </si>
  <si>
    <t>{TV,Wifi,"Air conditioning",Kitchen,Heating,Washer,Dryer,"Smoke detector","Carbon monoxide detector",Essentials,Shampoo,"Hair dryer"}</t>
  </si>
  <si>
    <t>Grand Suite Floor Thru in Artist's Duplex loft</t>
  </si>
  <si>
    <t>Separate studio floor thru in a duplex loft, features private living room, TV, a workspace/ desk, wifi, private half bath, King and full bed, new linens. The two modular daybeds when combined form another separate full bed.  There is plenty of space for an additional air mattress (area is 600+sq ft. !)  Dresser drawers, clothes hanger,  shelves and storage under bed. Air purifier/dehumidifier and fan for perfect air quality and temperature, as weather is cool and damp now.</t>
  </si>
  <si>
    <t xml:space="preserve">Separate studio floor thru in a duplex loft, features private living room, TV, a workspace/ desk, wifi, private half bath, King and full bed, new linens. The two modular daybeds when combined form another separate full bed.  There is plenty of space for an additional air mattress (area is 600+sq ft. !)  Dresser drawers, clothes hanger,  shelves and storage under bed. Air purifier/dehumidifier and fan for perfect air quality and temperature, as weather is cool and damp now. The common area with soaring high ceilings and large windows, features a fully stacked kitchen, microwave, dishwasher, blender, juicer and a grand extended dining table as well as a tatami daybed for lounging. There is a small patio for serene breakfast and evening repose. Green efficient home, full AC during hot weather. Washer/Dryer for small loads only, drop off laundromat, one block away provides bulk efficient laundry needs. Full Bathroom is impeccable. You have access to an open kitchen/dining area. There is a </t>
  </si>
  <si>
    <t>My neighborhood is fantastic for nightlife, every day of the week! The neighborhood is hopping, with several bars in walking distance, often featuring exceptional Dj's for what makes Brooklyn famous. During the weekends, there are street markets along the Avenue and Tompkins Park is two blocks away. You can read a little bit more here (Website hidden by Airbnb)</t>
  </si>
  <si>
    <t>A/C train is ten minute walk to Fulton Street, G train is five minute walk. The MTA Trip Planner offers exact timing schedules and connections to get to your destination by public transportation with precision. Street parking is ample. There is plenty of space to park your bike too!</t>
  </si>
  <si>
    <t>{TV,"Cable TV",Wifi,Kitchen,"Smoking allowed","Free street parking",Heating,Washer,Dryer,"Smoke detector","Carbon monoxide detector","First aid kit",Essentials,Shampoo,Hangers,"Hair dryer",Iron,"Laptop friendly workspace","Private living room",Bathtub,"Hot water","Bed linens","Extra pillows and blankets",Microwave,"Coffee maker",Refrigerator,Dishwasher,"Dishes and silverware","Cooking basics",Oven,Stove,"Patio or balcony","Luggage dropoff allowed","Cleaning before checkout","No stairs or steps to enter","Well-lit path to entrance","No stairs or steps to enter","Wide entryway","Host greets you"}</t>
  </si>
  <si>
    <t>Spacious Modern 2bd Whole Flat @ Heart of Brooklyn</t>
  </si>
  <si>
    <t>A brightly lit, warm, modern two bedroom space. Newly renovated with brand new fixtures and furniture. Amazing location, around the corner from the Brooklyn Museum, Botanical Gardens, and  Prospect Park. 5 min walk to 2/3 trains, 8 min walk to B/Q trains-- easy quick access to Manhattan. A bodega next door has all your quick needs, and a few blocks further are some of BK's best restaurants, fun bars, etc. Quiet neighborhood vibe. Entire floor to yourself with people living above and below.</t>
  </si>
  <si>
    <t>A brightly lit, warm, modern two bedroom space. Newly renovated with brand new fixtures and furniture. Amazing location, around the corner from the Brooklyn Museum, Botanical Gardens, and  Prospect Park. 5 min walk to 2/3 trains, 8 min walk to B/Q trains-- easy quick access to Manhattan. A bodega next door has all your quick needs, and a few blocks further are some of BK's best restaurants, fun bars, etc. Quiet neighborhood vibe. Entire floor to yourself with people living above and below. The building is quiet with friendly folks living above and below. Extremely safe and easy to access with a keypad and lockbox ready for you to use. Washer/Dryer in unit and fully stocked kitchen for extended stay. Whole apartment is yours, with 2 bedrooms, full bath, and washer/dryer in unit. There will be someone available for any questions! Located at the bottom of beautiful Prospect Heights, right by Grand Army Plaza at the entrance to gorgeous Prospect Park. The neighborhood is iconic Brooklyn br</t>
  </si>
  <si>
    <t>Located at the bottom of beautiful Prospect Heights, right by Grand Army Plaza at the entrance to gorgeous Prospect Park. The neighborhood is iconic Brooklyn brownstones and very safe. Tons of great coffeeshops, restaurants and bars in every direction. Start with Cheryl's two doors down for breakfast. With the Brooklyn Museum a 6 minute walk away, there's tons to do before you even leave the neighborhood.</t>
  </si>
  <si>
    <t>5 minute walk to the 2/3 trains, and an 8 minute to the B/Q trains--can easily be in Manhattan in a half hour. CitiBike (Manhattan's bike share program) has a rack right outside the building. Street parking available in the neighborhood.</t>
  </si>
  <si>
    <t>No shoes in apartment, please leave outside in basket</t>
  </si>
  <si>
    <t>{TV,Wifi,"Air conditioning",Kitchen,"Free street parking",Heating,Washer,Dryer,"Smoke detector","Carbon monoxide detector","First aid kit","Fire extinguisher",Essentials,Shampoo,"Lock on bedroom door",Hangers,"Hair dryer",Iron,"Laptop friendly workspace","Self check-in",Lockbox,"Private living room","Private entrance",Bathtub,"Hot water","Bed linens","Extra pillows and blankets","Ethernet connection",Microwave,"Coffee maker",Refrigerator,Dishwasher,"Dishes and silverware","Cooking basics",Oven,Stove,"Long term stays allowed"}</t>
  </si>
  <si>
    <t>Sunny &amp; Dreamy Bedstuy Room</t>
  </si>
  <si>
    <t>Sunny bedroom with lots of natural light. A few plants, including a rather large elephant ear. Dreamy vibes and soft string lights for options on brightness as well as overhead light.</t>
  </si>
  <si>
    <t>No shoes in the house please, and please wash your own dishes.</t>
  </si>
  <si>
    <t>{Wifi,Kitchen,"Free street parking",Heating,"Smoke detector","Carbon monoxide detector","First aid kit",Essentials,"Lock on bedroom door","Hair dryer","Hot water","Host greets you"}</t>
  </si>
  <si>
    <t>Bedroom with Private Living Room near Central Park</t>
  </si>
  <si>
    <t>My apartment is a clean 2 BR, 1st floor walk-up in Upper East Side, Manhattan.  I am renting out my 2nd BR which includes a private living room.  You would share the large, sunny kitchen and bathroom with myself and my dog Nugget.  It's a quiet neighborhood for Manhattan. Some highlights - 10 minutes walk to Central Park and East River, 15 minutes subway to Times Square and Grand Central. 6 min walk to subway (express stop). Wholefoods a block away. Many restaurants and bars close by.</t>
  </si>
  <si>
    <t>My apartment is a clean 2 BR, 1st floor walk-up in Upper East Side, Manhattan.  I am renting out my 2nd BR which includes a private living room.  You would share the large, sunny kitchen and bathroom with myself and my dog Nugget.  It's a quiet neighborhood for Manhattan. Some highlights - 10 minutes walk to Central Park and East River, 15 minutes subway to Times Square and Grand Central. 6 min walk to subway (express stop). Wholefoods a block away. Many restaurants and bars close by. You'll get a cozy bedroom with a double bed that attaches to a separate, private living room.  The living room is private, with a door that separates it from the kitchen, and I will not be accessing the living room at anytime.  You also get your own very large closet for clothes.  the kitchen and bathroom are shared  with me and my small Havenese dog.  We also have  laundry in the building.  The shop charges around $1 per pound, or you can do it yourself at a laundry mat around the corner. You'll have acc</t>
  </si>
  <si>
    <t>Lot of Museums, Central Park, East River park</t>
  </si>
  <si>
    <t>There are tons of buses and the subway on 86th St (and Lexington) express stop 6 minutes away.  Also there is a the new Q train 86 and 2nd that takes you to Time Square.</t>
  </si>
  <si>
    <t>Please make sure the air and lights are off when you leave for the day/checkout</t>
  </si>
  <si>
    <t>{TV,Internet,Wifi,"Air conditioning",Kitchen,"Paid parking off premises","Pets live on this property",Dog(s),"Free street parking","Buzzer/wireless intercom",Heating,Washer,Dryer,"Smoke detector","Carbon monoxide detector","First aid kit",Essentials,Shampoo,Hangers,"Hair dryer",Iron,"Laptop friendly workspace","translation missing: en.hosting_amenity_49","translation missing: en.hosting_amenity_50","Private living room","Hot water","Bed linens","Extra pillows and blankets","Coffee maker",Refrigerator,Dishwasher,"Dishes and silverware","Cooking basics",Oven,Stove,"Luggage dropoff allowed","Long term stays allowed","Well-lit path to entrance","Host greets you"}</t>
  </si>
  <si>
    <t>5 weeks ago</t>
  </si>
  <si>
    <t>Cozy Room in Huge place in Prospect Heights</t>
  </si>
  <si>
    <t>The room has a window with indirect light but no views.  The apartment is located on the first floor yay to no stairs!</t>
  </si>
  <si>
    <t>Space strictly for guest on reservation.</t>
  </si>
  <si>
    <t>{Wifi,Kitchen,Heating,"Smoke detector",Essentials,"Lock on bedroom door",Hangers,"Self check-in",Lockbox,"Hot water"}</t>
  </si>
  <si>
    <t>Private bedroom and bathroom near Prospect Park</t>
  </si>
  <si>
    <t>Spacious private room in Brooklyn near Prospect Park and the Metro Line. Perfect for travelers looking to explore an amazing not for tourist area in NYC. The room includes full size bed, dresser, closet space and a private 1/2 bathroom. The shower, kitchen and common area are shared. There are plenty of grocery stores and other shops near by. Near the Brooklyn Museum and the Brooklyn Botanical Gardens.</t>
  </si>
  <si>
    <t>Spacious private room in Brooklyn near Prospect Park and the Metro Line. Perfect for travelers looking to explore an amazing not for tourist area in NYC. The room includes full size bed, dresser, closet space and a private 1/2 bathroom. The shower, kitchen and common area are shared. There are plenty of grocery stores and other shops near by. Near the Brooklyn Museum and the Brooklyn Botanical Gardens. If interested we can discuss details of the area, and I would be happy to help you navigate so you feel comfortable and confident!</t>
  </si>
  <si>
    <t>{Wifi,"Air conditioning",Kitchen,Elevator,Heating,"Family/kid friendly","Smoke detector","Carbon monoxide detector","First aid kit","Safety card","Fire extinguisher",Essentials,Shampoo,"Lock on bedroom door",Hangers,"Laptop friendly workspace"}</t>
  </si>
  <si>
    <t>Sunny Greenpoint 1 Bedroom with vintage feel</t>
  </si>
  <si>
    <t>The recently renovated apartment is sunny and spacious with a seriously vintage feel that will make you feel right at home. Located in the historic section of Greenpoint you're near restaurants, bars, boutiques, and only steps from the G train, two stops to the L.  The apartment boasts large bedroom, eat in kitchen, living room, office and a bathroom w/ a full sized bath. The space is put together thoughtfully to be a quiet and comfortable space to relax.</t>
  </si>
  <si>
    <t>The recently renovated apartment is sunny and spacious with a seriously vintage feel that will make you feel right at home. Located in the historic section of Greenpoint you're near restaurants, bars, boutiques, and only steps from the G train, two stops to the L.  The apartment boasts large bedroom, eat in kitchen, living room, office and a bathroom w/ a full sized bath. The space is put together thoughtfully to be a quiet and comfortable space to relax. The apartment is a total of five rooms. The bedroom is large with a queen sized bed, lots of light, and great view of Manhattan. The living area has a couch, reading area, and a desk, a weights for working out. The office has a desk, closet and drawer space for your clothing. Connected to the office and the entry way to the apartment, the kitchen has antique furnishings and a 1940's feel, with a gas oven, blender, coffee maker, toaster, seltzer maker, great light and lots of plants. The bathroom is large for New York and has a full si</t>
  </si>
  <si>
    <t>Greenpoint is a hip, artsy, historic neighborhood, at the northern most point of Brooklyn. The street the apartment is on is located on a historic block often used to film TV shoots. There are many excellent restaurants, bars, boutiques, within a block, many more within a short walk. There are two parks within a short walk, one with the most stunning views of Manhattan.</t>
  </si>
  <si>
    <t>The apartment is conveniently located a block from the Greenpoint G train and a 10/15 minute walk to the L train. There are also 3 different bus routes within 2 minutes walking and the water taxi which can take you anywhere in the city. The G train is a great way to get around Brooklyn and you are two stops in either direction to transfer to trains that will quickly take you to Manhattan or JFK.</t>
  </si>
  <si>
    <t>No house guests. No parties. Please limit noise in the stairwell (there are families in the building). No direct contact with the landlord it's just a NY thing, but I'll be totally available.</t>
  </si>
  <si>
    <t>{Internet,Wifi,Kitchen,"Buzzer/wireless intercom",Heating,"Family/kid friendly","Smoke detector","Carbon monoxide detector","First aid kit","Fire extinguisher",Essentials,Shampoo,Hangers,"Hair dryer",Iron,"Laptop friendly workspace","translation missing: en.hosting_amenity_49"}</t>
  </si>
  <si>
    <t>Design Swimming Pool!LUX***** 5140</t>
  </si>
  <si>
    <t>Features: **luxury elevator building with doorman ** On-site gym ** On-site swimming pool ** Private outdoor terrace lounge! ** Kitchen equipped with dishwasher ** Dining table ** Flat screen TV with basic channels ** Wireless internet available</t>
  </si>
  <si>
    <t>Electricity/Gas Included But Capped at $100/Month. Regular use of electricity in the unit will not go beyond the cap. No Smoking - $500 Fee Pets Extra Cleaning - $250 Late Check Out After 11:00AM - $100/Hr + Cost of placement of next tenancy. Hotel + Cab will be offered to the next tenants.</t>
  </si>
  <si>
    <t>{TV,"Cable TV",Internet,Wifi,"Air conditioning","Wheelchair accessible",Pool,Kitchen,"Pets allowed",Doorman,Gym,Elevator,Heating,"Family/kid friendly",Washer,Dryer,"Smoke detector","Carbon monoxide detector",Essentials,Shampoo,"24-hour check-in",Hangers,"Hair dryer",Iron,"Laptop friendly workspace","Self check-in","Building staff"}</t>
  </si>
  <si>
    <t>Fire Escape Bedroom in Artist Loft.</t>
  </si>
  <si>
    <t>Hi! This factory artist loft is sunny and cozy, only a 5 minute walk to the L train. Easy commute to Union Square. Also nearby is the J train for Williamsburg Bridge views. Bedroom features a queen bed that comfortably fits two and snug work desk. Feel free to use my portable projector to watch movies on the rooftop or picnic with the sunset city view. Across the building is a park if you're ever missing some nature.</t>
  </si>
  <si>
    <t>Hi! This factory artist loft is sunny and cozy, only a 5 minute walk to the L train. Easy commute to Union Square. Also nearby is the J train for Williamsburg Bridge views. Bedroom features a queen bed that comfortably fits two and snug work desk. Feel free to use my portable projector to watch movies on the rooftop or picnic with the sunset city view. Across the building is a park if you're ever missing some nature. The loft: -16ft ceilings -Exposed industrial pipe -Large sunny windows -Private room locks -Individual ACs -Full Kitchen with microwave -Rain Shower -Wifi/TV -Two adorable cats We'll have: -Fresh Towels and Linens -Shampoo, Conditioner &amp; Body Wash -Hair Blow Dryer -Your own set of keys -Laundry access Loft Rules: I'd be lovely if you didn't have shoes on in the loft. Please keep the common areas clean. If you plan to bring guests over, we'll need advanced notice. You can smoke on the rooftop. There will be another airbnb room active and a room upstairs that I stay in. Plea</t>
  </si>
  <si>
    <t>{TV,Wifi,"Air conditioning",Kitchen,Gym,Heating,Washer,Dryer,"Smoke detector","Carbon monoxide detector","Fire extinguisher",Essentials,Shampoo,"Lock on bedroom door",Hangers,"Hair dryer","Laptop friendly workspace","Self check-in",Keypad,"Hot water","Long term stays allowed"}</t>
  </si>
  <si>
    <t>6 days ago</t>
  </si>
  <si>
    <t>1 bright room in a 4 bdr in Ridgewood / Bushwick</t>
  </si>
  <si>
    <t>Welcoming place, comfy apartment and really bright and nice room. Welcome to my place ! You'll feel good I'm sure and the subway is right across the street, 20 minutes from Manhattan.  You'll share the apartment with my roommates but the room is obviously private.  Ideal place for vacations but also if you need a place for a stay in New York for work ! Everybody is welcome !</t>
  </si>
  <si>
    <t>{TV,Wifi,"Air conditioning",Kitchen,Heating,"Smoke detector",Essentials}</t>
  </si>
  <si>
    <t>23 months ago</t>
  </si>
  <si>
    <t>Great place for a family or a group of friends</t>
  </si>
  <si>
    <t>Lovely one bedroom apartment in the heart of Inwood. Convenient located close to public transportation. Plenty of great restaurants to choose from. Great for a family or a group of friends. Besides the 2 beds (1 Queen, 1 Full) the living room has a sofa bed that fits 2 people, so the place can accommodate up to 6 people.</t>
  </si>
  <si>
    <t>Lovely one bedroom apartment in the heart of Inwood. Convenient located close to public transportation. Plenty of great restaurants to choose from. Great for a family or a group of friends. Besides the 2 beds (1 Queen, 1 Full) the living room has a sofa bed that fits 2 people, so the place can accommodate up to 6 people. Sunny spacious 1 bedroom apartment in Inwood.  -My place is about 30/40 minutes from midtown Manhattan using public transportation.  -Bedding, towels and toiletries provided.  -WiFi provided -AC units in bedroom and living room -Full kitchen with all major appliances  -24 hours Supermarket and Pharmacy within walking distance  -A variety of Restaurants to choose from within walking distance -Train and busses are a block away.  -Street parking available but limited. Public garages are close by (fees apply) -Lovely neighborhood surrounded by parks.  -Historic sites including the Cloisters museum and  Dyckman Farmhouse. Guest have access to the whole apartment. 100% avail</t>
  </si>
  <si>
    <t>Best way to move around the city is to use public transportation. My place is 1 block away from the train station and also the bus routes. Street parking is available but kind of limited.</t>
  </si>
  <si>
    <t>Strict No smoking or drugs policy in the house.  Please treat the house as you would your own.  No parties of any kind  No eating or drinking in the beds  Be respectful of neighbors and keep noise to a minimum especially at night.  No pets allowed    Please remember to always lock the doors when you are leaving the house.  Please take out the trash when you are checking out.</t>
  </si>
  <si>
    <t>Inwood</t>
  </si>
  <si>
    <t>{TV,Wifi,"Air conditioning",Kitchen,"Buzzer/wireless intercom",Heating,"Family/kid friendly",Washer,"Smoke detector","Carbon monoxide detector",Essentials,Shampoo,"Hair dryer",Iron,"Hot water","Host greets you"}</t>
  </si>
  <si>
    <t>BSM2. Shares basement</t>
  </si>
  <si>
    <t>По желанию, могу добавить дополнительные кровати. Отельный вход!</t>
  </si>
  <si>
    <t>По желанию, могу добавить дополнительные кровати. Отельный вход! 5-10 минут пешком находятся станции метро. Рядом находится большой парк (Проспект парк) и Бруклинский ботанический сад. Метро 2 и 5 Стерлинг   - 5 минут пешком.  Метро 3 Кингстон Аве - 10 минут пешком.</t>
  </si>
  <si>
    <t>5-10 минут пешком находятся станции метро. Рядом находится большой парк (Проспект парк) и Бруклинский ботанический сад.</t>
  </si>
  <si>
    <t>Метро 2 и 5 Стерлинг   - 5 минут пешком.  Метро 3 Кингстон Аве - 10 минут пешком.</t>
  </si>
  <si>
    <t>East Flatbush</t>
  </si>
  <si>
    <t>{Wifi,Kitchen,"Paid parking off premises","Free street parking",Heating,"Smoke detector","Carbon monoxide detector","Fire extinguisher",Essentials,Shampoo,Hangers,Iron,"Laptop friendly workspace","Hot water",Other}</t>
  </si>
  <si>
    <t>Large  Sunny Open Brooklyn Apartment</t>
  </si>
  <si>
    <t>Welcome! Enjoy the open floor plan and plenty of sun light. Immerse yourself in a charming two bedroom Boerum Hill Apartment near   Manhattan, The Barclays Stadium and the Brooklyn Foodie Capitol!</t>
  </si>
  <si>
    <t>Welcome! Enjoy the open floor plan and plenty of sun light. Immerse yourself in a charming two bedroom Boerum Hill Apartment near   Manhattan, The Barclays Stadium and the Brooklyn Foodie Capitol! Large, Sunny Brooklyn apartment with a spectacular  300sf. ft.balcony!  We have a two bedroom apartment with an open floor plan and plenty of windows. Our apartment is homey with a little quirk. We have black polished concrete floors, windows to adore and a bidet to cover your big day!  The apartment has a few updated pieces of furniture which are not included in images. ** **Please reach out about specific dates. Access to Netflix, Hulu, and Showtime Balcony, both bedrooms, and even a computer! We are centrally located and populated with boutiques and antiques.  We have bars, parks, and most of all some of the best food in all of NYC. We are only 8 minutes to Manhattan. 2 Min Walk: Citi Bike! FOOD, FOod, Food! 10 min Walk:  BAM Barclays  Stadium ( Brooklyn Nets)  Brooklyn Bridge Park  Govern</t>
  </si>
  <si>
    <t>We are centrally located and populated with boutiques and antiques.  We have bars, parks, and most of all some of the best food in all of NYC. We are only 8 minutes to Manhattan. 2 Min Walk: Citi Bike! FOOD, FOod, Food! 10 min Walk:  BAM Barclays  Stadium ( Brooklyn Nets)  Brooklyn Bridge Park  Governors Island    Fort Green  20 Min walk: Prospect park  Grand Army Plaza Brooklyn Museum  Brooklyn Botanical Gardens</t>
  </si>
  <si>
    <t>Citi Bike, Bus, Subway!</t>
  </si>
  <si>
    <t>Besides being a decent human being we have only two rules: Absolutely no shoes and smoking in the house.</t>
  </si>
  <si>
    <t>Brooklyn, Ny, United States</t>
  </si>
  <si>
    <t>Boerum Hill</t>
  </si>
  <si>
    <t>{TV,Internet,Wifi,"Air conditioning","Wheelchair accessible",Kitchen,Elevator,"Buzzer/wireless intercom",Heating,"Smoke detector",Essentials,Shampoo,Hangers,"Hair dryer","Laptop friendly workspace","Host greets you"}</t>
  </si>
  <si>
    <t>UWS Jewel, oval living room in a charming hometown</t>
  </si>
  <si>
    <t>Gorgeous One bedroom apartment with massive living room. King size bedroom. Separate Kitchen. Charming pre-war building with elevator in a quiet street. 3 min walk to the express subway at the 72nd.</t>
  </si>
  <si>
    <t>{TV,Wifi,"Air conditioning",Kitchen,Elevator,"Free street parking",Heating,Washer,Dryer,"Smoke detector","Carbon monoxide detector","First aid kit","Safety card",Essentials,Shampoo,"Lock on bedroom door",Hangers,"Hair dryer",Iron,"Laptop friendly workspace","Self check-in",Lockbox,"Private entrance","Hot water",Microwave,"Coffee maker",Refrigerator,Dishwasher,"Dishes and silverware","Cooking basics",Oven,Stove,"Paid parking on premises"}</t>
  </si>
  <si>
    <t>Blogger's apartment (w/ a ring light!) in Brooklyn</t>
  </si>
  <si>
    <t>An all-white minimal 1BR apartment in Brooklyn perfect for bloggers! The apartment walls and furniture is all white and it looks almost like a live-in photo studio. You can definitely have a very 'Instagramable' stay at my place. Super convenient to get to any directions including Williamsburg, Queens &amp; Manhattan, all within 20 minutes on the G train! All rooms, including the bathroom, is built with a wifi-app speaker system SONOS so you can even listen to your favorite jam during your shower!</t>
  </si>
  <si>
    <t xml:space="preserve">An all-white minimal 1BR apartment in Brooklyn perfect for bloggers! The apartment walls and furniture is all white and it looks almost like a live-in photo studio. You can definitely have a very 'Instagramable' stay at my place. Super convenient to get to any directions including Williamsburg, Queens &amp; Manhattan, all within 20 minutes on the G train! All rooms, including the bathroom, is built with a wifi-app speaker system SONOS so you can even listen to your favorite jam during your shower! This spacious 1 BR apartment can accommodate a maximum of 4 guests with 1 queen size bed in the master bedroom, 1 couch in the living room, and an extra air-mattress that you can place in the living room! Super modern, minimal, cozy AND convenient! I'll be here to help you check-in and show you the apartment and the neighborhood. I will be traveling in other states so if you have any questions, you can always call me! This neighborhood is a residential area with tons of supermarkets, a huge park </t>
  </si>
  <si>
    <t>This neighborhood is a residential area with tons of supermarkets, a huge park with a playground and a dog park right in front of the apartment, and hipster coffee shops and bars.</t>
  </si>
  <si>
    <t>The G train heading to both directions is equally walkable in 10 minutes. Using the G train you can get to Williamsburg, Manhattan, Queens and other parts of Brooklyn super fast and easily. There are also buses that go in all direction right in front of the house. You can easily walk to tons of deli, supermarket, shops and coffee shops!</t>
  </si>
  <si>
    <t>{Wifi,"Air conditioning",Kitchen,Breakfast,Heating,Washer,Dryer,"Smoke detector",Essentials,Shampoo,"Lock on bedroom door",Hangers,"Hair dryer","Laptop friendly workspace"}</t>
  </si>
  <si>
    <t>Center Located OneBedroom CloseTo LGA Train7/E/F</t>
  </si>
  <si>
    <t>This beautiful one bedroom apartment is newly furnished, located on the second floor of a private house. The bedroom features a queen size bed, and a pullout couch in the living room perfect sleeps for 4. Very close to the train station(going into Manhattan!) and one bus ride away from LGA airport.</t>
  </si>
  <si>
    <t>Elmhurst, NY, United States</t>
  </si>
  <si>
    <t>Elmhurst</t>
  </si>
  <si>
    <t>{TV,Internet,Wifi,"Air conditioning",Kitchen,"Pets allowed",Heating,"Family/kid friendly",Washer,Dryer,"Smoke detector","Carbon monoxide detector","First aid kit","Safety card","Fire extinguisher",Essentials,Shampoo,Hangers,"Hair dryer",Iron,"Laptop friendly workspace","Hot water","Bed linens","Extra pillows and blankets",Other}</t>
  </si>
  <si>
    <t>NEW YORK CITY!!! MANHATTAN!!!</t>
  </si>
  <si>
    <t>Welcome to the center of the universe. New York City is where megastars are born, megatrends set and mega-millions made and lost. Whatever you're after- fashion, food, music, art, architecture, or just a big night out-you'll find it in the Big Apple!</t>
  </si>
  <si>
    <t>Welcome to the center of the universe. New York City is where megastars are born, megatrends set and mega-millions made and lost. Whatever you're after- fashion, food, music, art, architecture, or just a big night out-you'll find it in the Big Apple! Located in the heart of the Upper East Side, conveniently located within walking distance to the subway. Walking distance to Central Park and The Met Museum. Tons of dining/bar locations in the area. High speed wifi, brand new furniture and kitchen, and hardwood floors. Rooms are professionally cleaned before and after each guest stay. Great for business travelers! The bedroom, backyard, kitchen, bathrooms, and laundry area. I  am available as necessary. Get to Time Square in minutes! Here's a room right by the brand new 2nd Ave Q Train!</t>
  </si>
  <si>
    <t>Get to Time Square in minutes! Here's a room right by the brand new 2nd Ave Q Train!</t>
  </si>
  <si>
    <t>- After 11:00 is quiet hour, no loud music or parties. NO SMOKING, if any smoke smell is found or any extra cleaning service required you will loose security deposit. - EARLY BAG DROP off is a $50 dollar fee cash after 10:30 AM and before listed check in time. - In case of missing keys a $60 dollar fee will be applied.</t>
  </si>
  <si>
    <t>{Wifi,"Air conditioning",Kitchen,"Free street parking",Heating,Washer,Dryer,"Smoke detector","Carbon monoxide detector","First aid kit","Safety card","Fire extinguisher",Essentials,"Lock on bedroom door","Hair dryer",Iron,"Private entrance",Microwave,Refrigerator,Dishwasher,"Dishes and silverware","Cooking basics",Oven,Stove,"Patio or balcony","Garden or backyard","Host greets you"}</t>
  </si>
  <si>
    <t>BIG ROOM GREAT LOCATION</t>
  </si>
  <si>
    <t>NEWLY INSTALLED AC UNIT* 7/1/2019-The room is huge with two large windows with fire escape access. It has a closet. Comes with queen size bed . The room is on the back end of the building away from the street so there’s no noise. Also gets nice amount of sunlight.Exposed brick.Hardwood floors.Updated kitchen with stainless steel appliances and furnished common area with couch .Nice clean bathroom with rainfall standing shower. Apt is directly across from the park.</t>
  </si>
  <si>
    <t>NEWLY INSTALLED AC UNIT* 7/1/2019-The room is huge with two large windows with fire escape access. It has a closet. Comes with queen size bed . The room is on the back end of the building away from the street so there’s no noise. Also gets nice amount of sunlight.Exposed brick.Hardwood floors.Updated kitchen with stainless steel appliances and furnished common area with couch .Nice clean bathroom with rainfall standing shower. Apt is directly across from the park. bedroom bathroom  livingroom usually available during the day. ACROSS THE STREET FROM PARK.Right around the corner from dozens of top rated bars restaurants clubs cafés and more... some favorites are Mominette ,Seawolf ,Three diamond door,Precious metal,The rookery, Archies, heavy woods , House of Yes, Bushwick collective . Short commute to Manhattan two blocks from the L train and three blocks from the J,M. I have a friendly puppy ...she is sweet and doesn't bother.</t>
  </si>
  <si>
    <t>ACROSS THE STREET FROM PARK.Right around the corner from dozens of top rated bars restaurants clubs cafés and more... some favorites are Mominette ,Seawolf ,Three diamond door,Precious metal,The rookery, Archies, heavy woods , House of Yes, Bushwick collective .</t>
  </si>
  <si>
    <t>Short commute to Manhattan two blocks from the L train and three blocks from the J,M.</t>
  </si>
  <si>
    <t>no unannounced guest and don't bring party home</t>
  </si>
  <si>
    <t>{Wifi,"Air conditioning",Kitchen,"Smoke detector","First aid kit","Fire extinguisher",Essentials,"Lock on bedroom door",Hangers,"Hot water","Host greets you"}</t>
  </si>
  <si>
    <t>Cosy space,10mins from Manhattan!!</t>
  </si>
  <si>
    <t>{TV,Wifi,"Air conditioning",Kitchen,"Free street parking",Heating,"Smoke detector","Carbon monoxide detector",Essentials,Shampoo,Hangers,"Hair dryer","Private living room","Private entrance","Hot water","Ethernet connection",Refrigerator,Dishwasher,"Dishes and silverware","Cooking basics",Oven,Stove}</t>
  </si>
  <si>
    <t>2 bedroom apartment in heart of Chinatown!</t>
  </si>
  <si>
    <t>My place is close to Chinatown, Subways, Manhattan and Brooklyn Bridges, shops, EVERYTHING!!. You’ll love my place because of the light and the coziness. My place is good for couples, solo adventurers, and families (with kids). Although we fondly call it our palace, it's a small two bedroom apartment with a large bathroom, AC in both rooms and a loft bed in one of the rooms with a futon underneath if you're too tired to to climb up on the loft! Can fit four.</t>
  </si>
  <si>
    <t>{Wifi,"Air conditioning",Kitchen,"Family/kid friendly","Smoke detector","Carbon monoxide detector",Essentials,Shampoo,"Lock on bedroom door","Hair dryer"}</t>
  </si>
  <si>
    <t>Cute double room for the perfect Yankee fan</t>
  </si>
  <si>
    <t>Sunny filled bedroom with upholstered queen size bed, huge comfy bean bag. Minimalist design, full size closet for your access, 47” in tv with all cable channels, Netflix and WiFi.</t>
  </si>
  <si>
    <t>Sunny filled bedroom with upholstered queen size bed, huge comfy bean bag. Minimalist design, full size closet for your access, 47” in tv with all cable channels, Netflix and WiFi. Always just a phone call or text away. Mixed neighborhood near Yankee stadium 5 min walk to bus....10 mins walk to either 167 or 170th street station (D line)</t>
  </si>
  <si>
    <t>Mixed neighborhood near Yankee stadium</t>
  </si>
  <si>
    <t>5 min walk to bus....10 mins walk to either 167 or 170th street station (D line)</t>
  </si>
  <si>
    <t>The Bronx, NY, United States</t>
  </si>
  <si>
    <t>Concourse</t>
  </si>
  <si>
    <t>{TV,Wifi,Kitchen,"Smoking allowed",Heating,"Smoke detector","Carbon monoxide detector","First aid kit",Essentials,Shampoo,"Lock on bedroom door",Hangers,"Hair dryer",Iron}</t>
  </si>
  <si>
    <t>Private Room Off Morgan L Train Stop In Huge Loft</t>
  </si>
  <si>
    <t>Charming bohemian loft apartment with 1 second-floor sunny private bedroom available. Bathroom is separate room entirely from shower (which rocks because different folks can use them at once). Cool roommates who work in journalism, science, and writing. Full-sized bed and desk in room. Curtains can either let beautiful light in or keep it at bay. Will supply clean bedding and towels. Fast wifi. Full kitchen and kitchen supplies for your use. 24hr 'hood with bars, restaurants + Roberta's Pizza!</t>
  </si>
  <si>
    <t>Charming bohemian loft apartment with 1 second-floor sunny private bedroom available. Bathroom is separate room entirely from shower (which rocks because different folks can use them at once). Cool roommates who work in journalism, science, and writing. Full-sized bed and desk in room. Curtains can either let beautiful light in or keep it at bay. Will supply clean bedding and towels. Fast wifi. Full kitchen and kitchen supplies for your use. 24hr 'hood with bars, restaurants + Roberta's Pizza! Five minute walk to the L train at Morgan Ave. Nine minute walk (or three minute bus ride) to the J and M trains.</t>
  </si>
  <si>
    <t>Five minute walk to the L train at Morgan Ave. Nine minute walk (or three minute bus ride) to the J and M trains.</t>
  </si>
  <si>
    <t>{TV,Internet,Wifi,"Air conditioning",Kitchen,"Buzzer/wireless intercom",Heating,Essentials,Shampoo,Hangers,"Hair dryer","Laptop friendly workspace"}</t>
  </si>
  <si>
    <t>Nice and sunny room in Williamsburg!!</t>
  </si>
  <si>
    <t>Hey everyone! We are two Spanish friends living in Williamsburg, one of the coolest neighborhoods in NYC/Brooklyn! We rent a very nice and comfortable bedroom in a beautiful two-bedroom apartment. The location is excellent as the apartment is right in the corner with Bedford Avenue, with plenty of shops, restaurants, bar and pubs around. 5-10 min walk to the L or M metro line (1 stop to Manhattan, 3 to Union Square).</t>
  </si>
  <si>
    <t>Hey everyone! We are two Spanish friends living in Williamsburg, one of the coolest neighborhoods in NYC/Brooklyn! We rent a very nice and comfortable bedroom in a beautiful two-bedroom apartment. The location is excellent as the apartment is right in the corner with Bedford Avenue, with plenty of shops, restaurants, bar and pubs around. 5-10 min walk to the L or M metro line (1 stop to Manhattan, 3 to Union Square). The bedroom  The room is very cozy. It has a queen size bed and two windows to the street. It includes an open closet and an arm-chair. The room is really warm in winter and not too hot in summer. The kitchen is big by New York standards and has a decent range of cooking equipment that you are welcome to use. And of course, we can make room for you in the fridge in case you want to buy some groceries. The kitchen is connected through an opening to the living room. The living room is pretty spacious, with a comfy coach and a desk, in case you need to work or study.  We will</t>
  </si>
  <si>
    <t>{Wifi,"Air conditioning",Kitchen,Heating,Essentials,"Lock on bedroom door",Hangers}</t>
  </si>
  <si>
    <t>Great one bedroom studio</t>
  </si>
  <si>
    <t>Great one bedroom studio close to Brighton Beach.</t>
  </si>
  <si>
    <t>Great one bedroom studio close to Brighton Beach. Great one bedroom apartment studio affordable  for family up to 5 people. We have free parking for your car around here.</t>
  </si>
  <si>
    <t>We have free parking for your car around here.</t>
  </si>
  <si>
    <t>We collect $200 Damage-security deposit at the check in time and refund it next day after check out. Everyone must provide ID. 1. No party 2. No smoking inside the house 3. No littering, no cigarette buts on the property.  4. Do not use iron on the bed or blanket. 5. No loud talking or music after 10pm 6. Never open the door to anyone not staying at the property. 7. Door must be locked at all times. 8. Doors and windows must be closed in order for air conditioner to work.</t>
  </si>
  <si>
    <t>Guest suite</t>
  </si>
  <si>
    <t>{TV,Wifi,"Air conditioning",Kitchen,"Smoking allowed","Free street parking",Heating,Washer,Dryer,"Smoke detector","Carbon monoxide detector","Fire extinguisher",Essentials,Shampoo,Hangers,"Hair dryer",Iron,Crib,"Hot water","Luggage dropoff allowed","Long term stays allowed",Other}</t>
  </si>
  <si>
    <t>Safe,quiet,cozy,Washington Hts Apt</t>
  </si>
  <si>
    <t>This a safe apt space in the Washington Heights area.5 min to a station with three different subway lines.Bus station right in front of the apt building.Easy access to super market, pharmacy, restaurants, banks, etc. Great Hosts. Breakfast served.</t>
  </si>
  <si>
    <t>Washington Heights</t>
  </si>
  <si>
    <t>Bed and breakfast</t>
  </si>
  <si>
    <t>{TV,Wifi,Kitchen,Breakfast,Elevator,Heating,"Family/kid friendly",Washer,Dryer,"Smoke detector","Carbon monoxide detector","First aid kit",Essentials}</t>
  </si>
  <si>
    <t>Cozy LIC-Beautiful garden-Midtown1stop-Breakfast</t>
  </si>
  <si>
    <t>This typical New York townhouse was recently renovated to provide you with the best of comfort in a very convenient location.  We believe that after a day exploring the busy Big Apple, you deserve to find calm in a comfortable home.  The backyard and garden will complete your experience allowing you to enjoy the weather outside on a lazy Sunday morning.</t>
  </si>
  <si>
    <t>This typical New York townhouse was recently renovated to provide you with the best of comfort in a very convenient location.  We believe that after a day exploring the busy Big Apple, you deserve to find calm in a comfortable home.  The backyard and garden will complete your experience allowing you to enjoy the weather outside on a lazy Sunday morning. This house was recently renovated. Our aim was to bring this 100-year-old lady her youth back while respecting her original traits and natural beauty. New York's colonial past meets mid-century modernism with some design details that give our house a special charm -- that's why we love her so much. Our neighbourhood is incredibly calm while close to the city, literally 1 stop away from Midtown Manhattan The same subway line takes you to the Central Park in 2 stops and to Times Square in 3 stops only. We are also served 24/7 as our lines don't stop at night. A late night Uber/Lyft shared drive will cost less than 10 dollars</t>
  </si>
  <si>
    <t>Our neighbourhood is incredibly calm while close to the city, literally 1 stop away from Midtown Manhattan</t>
  </si>
  <si>
    <t>The same subway line takes you to the Central Park in 2 stops and to Times Square in 3 stops only. We are also served 24/7 as our lines don't stop at night. A late night Uber/Lyft shared drive will cost less than 10 dollars</t>
  </si>
  <si>
    <t>No noise after 10pm</t>
  </si>
  <si>
    <t>Astoria</t>
  </si>
  <si>
    <t>{Wifi,Kitchen,Breakfast,Heating,"Smoke detector","Carbon monoxide detector","First aid kit","Fire extinguisher",Essentials,Shampoo,Hangers,"Hair dryer",Iron,"Laptop friendly workspace","Self check-in",Keypad,"Hot water","Bed linens","Extra pillows and blankets"}</t>
  </si>
  <si>
    <t>Swanky 1BR in Central Chelsea w/ Garden by Blueground</t>
  </si>
  <si>
    <t>Discover the best of New York, with this one-bedroom Chelsea apartment. It’ll be easy to simply show up and start living in this fashionably Blueground furnished apartment with its fully-equipped kitchen, lovely living room, and our dedicated, on-the-ground support. (#NYC205)</t>
  </si>
  <si>
    <t>Discover the best of New York, with this one-bedroom Chelsea apartment. It’ll be easy to simply show up and start living in this fashionably Blueground furnished apartment with its fully-equipped kitchen, lovely living room, and our dedicated, on-the-ground support. (#NYC205) Gorgeous furniture, fully-equipped kitchen, smart TV, and a premium wireless speaker are just a few of the amenities you’ll find inside this one-bedroom apartment. Ideally located in New York,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in-floor laundry. Amenities Building amenities unique to this one-bedroom apartment include an on-site:    - In-Floor Laundry - Pet Friendly - Garden - Elevator The entire apartment is yours to enjoy! You’ll either be personally greeted by a</t>
  </si>
  <si>
    <t>This furnished apartment is located in Chelsea, one of the city’s trendiest neighborhoods. Considered an artistic and creative center, there are over 200 galleries to discover. Ranging from classical to experimental art, there is something for every taste. Take a stroll through the High Line park for a unique perspective and a breath of fresh air. What used to be a railroad, now provides stunning views of Manhattan’s architecture. This area is also known for its various fine dining options and hip nightlife.  From Chelsea, JFK Airport is just 30 minutes away by car.</t>
  </si>
  <si>
    <t>- Building amenities may have an extra cost - A passport or ID number and an address have to be provided upon confirming the booking as per building regulations. In case a guest does not provide the above, the check in will be cancelled - Same day check-ins are only guaranteed if booking is made before 4 pm - Our Pet Policy outlines the weight limit and breed restrictions, along with related fees. Guests should notify us of any pets prior to check-in (failing to do so will incur a penalty) - Blueground has the right to enter and inspect the apartment or to show the apartment to a potential tenant any day of the week between 9am and 6pm as long as the tenant has been informed via email at least one day in advance - Please contact us for details</t>
  </si>
  <si>
    <t>{TV,"Cable TV",Wifi,"Air conditioning",Kitchen,"Pets allowed",Elevator,Heating,Washer,Dryer,"Smoke detector","Carbon monoxide detector",Essentials,Shampoo,Hangers,"Hair dryer",Iron,"Self check-in",Lockbox,"Private entrance",Bathtub,"Bed linens",Microwave,"Coffee maker",Refrigerator,Dishwasher,Oven,"BBQ grill","Garden or backyard","Long term stays allowed"}</t>
  </si>
  <si>
    <t>Charming -One bedroom -Williamsburg</t>
  </si>
  <si>
    <t>Hi all, one bedroom available in an amazing appartment in the heart of Williamsburg, Bedford subway station, Brooklyn. Plenty of bars, restaurants, night clubs around. Ideal for couple and friends. You will also enjoy the incredible rooftop. Happy to welcome you !</t>
  </si>
  <si>
    <t>Hi all, one bedroom available in an amazing appartment in the heart of Williamsburg, Bedford subway station, Brooklyn. Plenty of bars, restaurants, night clubs around. Ideal for couple and friends. You will also enjoy the incredible rooftop. Happy to welcome you ! Incredible area Bars, restaurant, gym, rooftop, night-clubs</t>
  </si>
  <si>
    <t>Other</t>
  </si>
  <si>
    <t>{"Smoking allowed","Family/kid friendly","Suitable for events"}</t>
  </si>
  <si>
    <t>Nights and weekends 4 mins to 2,5,3,4, trains</t>
  </si>
  <si>
    <t>No smoking, no loud noise between 10pm and 10am, please be courteous of house rules, keep spaces clean and check out is at 11am.</t>
  </si>
  <si>
    <t>{Wifi,"Air conditioning",Kitchen,Heating,"Smoke detector","Fire extinguisher",Essentials,"Lock on bedroom door",Hangers,"Hair dryer",Iron,"Laptop friendly workspace","Hot water","Host greets you"}</t>
  </si>
  <si>
    <t>2 BEDROOMS 2 PERSONS EACH</t>
  </si>
  <si>
    <t>This newly constructed Modern Luxurious Condominium is located at the foot of Harlem's fabled Sugar Hill, it's the newest residential building in the neighborhood that has seen a marked revitalization over the past 15 years. SLEEPS 4 GUESTS...A SPACIOUS MASTER BEDROOM WITH QUEEN BED, includes a PRIVATE ROOF TERRACE, BATHROOM, PRIVATE EN SUITE REAR BALCONY, MULTIPLE PURPOSE ROOM WITH QUEEN SOFA AND DESK, HEATED BATHROOM FLOORS and PRIVATE ELEVATOR VESTIBULE..Shared common space - Kitchen and Den</t>
  </si>
  <si>
    <t>This newly constructed Modern Luxurious Condominium is located at the foot of Harlem's fabled Sugar Hill, it's the newest residential building in the neighborhood that has seen a marked revitalization over the past 15 years. SLEEPS 4 GUESTS...A SPACIOUS MASTER BEDROOM WITH QUEEN BED, includes a PRIVATE ROOF TERRACE, BATHROOM, PRIVATE EN SUITE REAR BALCONY, MULTIPLE PURPOSE ROOM WITH QUEEN SOFA AND DESK, HEATED BATHROOM FLOORS and PRIVATE ELEVATOR VESTIBULE..Shared common space - Kitchen and Den ** Condo featuring lots of windows throughout  ** Kitchen finishes include countertops, monogram appliances, built-in microwave ** Fully equipped kitchen with utensils, cutlery, etc. ** Wireless internet available ** Flat screen TV with basic channels in common area  ** 2 Bed Size configuration: 2 Queen ** Dining table seats 4 ** Spacious Closets ** Parquet wood flooring ** Towels and Linens provided free of charge ** In-Unit Washer/Dryer ** Private Balcony in the Condo ** Master Suite with bath</t>
  </si>
  <si>
    <t>The area is bordered by Yankee Stadium, Dance Theater of Harlem, Harlem School of the Arts, Harlem Stage, City College, Audubon Terrace, The Schomburg Center and the Apollo Theater.  Nearby shopping centers include the mall at the Bronx Terminal Market and retail stores on 125th Street. Across the street to Jackie Robinson and walking distance to St. Nicholas, Riverbank State, Riverside, High bridge and Mill Pond Parks. The area is within walking distance to restaurants, train stations, subways, parks, sports club, museums, theaters, night clubs, bars, coffee shops, Harlem hospital, major highways (Harlem River Drive &amp; Major Deegan) 20 minutes from   (Times Square) by train.</t>
  </si>
  <si>
    <t>The area is well-served with transportation, in particular the 3, A, B, C and D trains, as well as numerous bus lines serving uptown, downtown and the Bronx. For East Side commuters, the 4, 5 and 6 trains are only a short walk or bus ride away from Grand Concourse.  (A map is available upon reservation confirmation)</t>
  </si>
  <si>
    <t>{TV,Wifi,"Air conditioning",Kitchen,"Paid parking off premises",Elevator,"Free street parking",Heating,Washer,Dryer,"Smoke detector","Carbon monoxide detector","Fire extinguisher",Essentials,Shampoo,Hangers,"Hair dryer","Laptop friendly workspace","Private living room","Private entrance",Microwave,"Coffee maker",Refrigerator,Dishwasher,"Dishes and silverware","Cooking basics",Oven,Stove,"Single level home","BBQ grill","Patio or balcony","Luggage dropoff allowed","Long term stays allowed","Wide hallways","No stairs or steps to enter","Wide entrance for guests","Flat path to guest entrance","Well-lit path to entrance","No stairs or steps to enter","Wide entrance","Extra space around bed","Accessible-height bed","Accessible-height toilet","No stairs or steps to enter","Wide entryway"}</t>
  </si>
  <si>
    <t>Spacious apt. with a great feel</t>
  </si>
  <si>
    <t>This lovely apartment is a big 2 bedroom gem in Washington Heights especially in Fort Washington Ave which is a nice quiet place. There are a few restaurants near also the A is 2 blocks away and 15 min. to Central Park and 20 min. to Times Square.</t>
  </si>
  <si>
    <t>This lovely apartment is a big 2 bedroom gem in Washington Heights especially in Fort Washington Ave which is a nice quiet place. There are a few restaurants near also the A is 2 blocks away and 15 min. to Central Park and 20 min. to Times Square. This is an amazing 900 square feet apartment with 2 big bedrooms. The Master bedroom has a queen size bed and a TV with a Roku. The other room is the Guest/Library/Office room, as you can see its a very spacious room with a sofa bed that converts into a Queen size bed as well. We also have a small GYM equipment in the closet including a indoor bicycle. The Living/Dining room has a very comfy sofa in front of a 60 inch TV with Apple TV, Blu-Ray and Surround Sound. The dinner table can be expanded to fit up to 8 people. The kitchen is fully equipped with all different types of accessories to use, so you can cook to your delight. We have normal size bathroom with a shower head that has multiple speeds. There is also a washer and dryer in the bas</t>
  </si>
  <si>
    <t>Washington Heights is a very interesting neighborhood it has many different culture the biggest is latino. But the the apartment is in Fort Washington Ave. which is a very nice and quiet area its next to a beautiful park for the whole family as well a gorgeous view of the George Washington Bridge. You would be also only a 20 min walk to Fort Tryon Park which is a hidden gem of a park that also has the Cloisters in it.</t>
  </si>
  <si>
    <t>Two blocks up is  the 175th stop on the A train also if you want you can walk down four blocks to the 168th Stop which has the A, C and 1 trains. From the 175th stop to the entrance of Central Park is only 15 minutes by train and to Time Square is 20 minutes.</t>
  </si>
  <si>
    <t>The big rule we have is no smoking in the apartment.</t>
  </si>
  <si>
    <t>{TV,Wifi,Kitchen,Elevator,"Buzzer/wireless intercom",Heating,"Family/kid friendly",Washer,Dryer,"Smoke detector","Carbon monoxide detector",Essentials}</t>
  </si>
  <si>
    <t>Beautiful Apt in Brooklyn w/ Private roof</t>
  </si>
  <si>
    <t>Location location location! The apartment is just a few blocks from express A train station that takes you to lower Manhattan within 15 minutes and only 4 blocks from our local G train that takes you to Brooklyn finest neighborhood - Williamsburg! Brand new apartment - we are the first owners to live in this clean apartment located in a beautiful tree-lined historical block in Bed-Stuy, Brooklyn.</t>
  </si>
  <si>
    <t xml:space="preserve">Location location location! The apartment is just a few blocks from express A train station that takes you to lower Manhattan within 15 minutes and only 4 blocks from our local G train that takes you to Brooklyn finest neighborhood - Williamsburg! Brand new apartment - we are the first owners to live in this clean apartment located in a beautiful tree-lined historical block in Bed-Stuy, Brooklyn. Our home is close to Bed-Vyne Brew, Peaches Hothouse, Captain Dan's, Samurai Papa, Sincerely Tommy. You’ll love the one bedroom apartment because of its charm, unique layout, huge kitchen trendy decor, the architectural details and finishes, the high-end bath products, the coziness and best part - its own private rooftop. The apartment is great for couples, solo adventurers, and business travelers. A great place to experience Brooklyn trendy yet quiet living. The entire apartment will be yours for the visit. i will be out of town but my neighbors will be around and able to help if anything is </t>
  </si>
  <si>
    <t>{TV,"Cable TV",Internet,Wifi,"Air conditioning",Kitchen,"Buzzer/wireless intercom",Heating,"Family/kid friendly",Washer,Dryer,"Smoke detector","Carbon monoxide detector","First aid kit","Fire extinguisher",Essentials,Shampoo,"Lock on bedroom door","24-hour check-in",Hangers,"Hair dryer",Iron,"Laptop friendly workspace","translation missing: en.hosting_amenity_50","Private entrance"}</t>
  </si>
  <si>
    <t>Good Day New York - Comfy Queen</t>
  </si>
  <si>
    <t>Room size varies from 62 to 120 square foot. This room has one queen bed that can comfortably accommodate two guests. Conveniently located just a 1-minute walk from Penn Station, Midtown West Hotel offers free WiFi access, guests can enjoy a street view from all the rooms.</t>
  </si>
  <si>
    <t>Room size varies from 62 to 120 square foot. This room has one queen bed that can comfortably accommodate two guests. Conveniently located just a 1-minute walk from Penn Station, Midtown West Hotel offers free WiFi access, guests can enjoy a street view from all the rooms. A 24-hour front desk is provided for guests’ convenience. Madison Square Garden is a 1-minute walk from the Midtown West Hotel. Access to the A, C and E metro lines is 4 minutes’ walk. Hell's Kitchen is a great choice for travelers interested in sightseeing, city walks and entertainment. New York, NY (LGA-LaGuardia) - 26 min drive New York Penn Station - 2 min walk New York W 32nd St. Station - 10 min walk 34 St. - Penn Station - 5 min walk 28 St. Station (7th Av.) - 6 min walk Not safe or suitable for children (0-12) and pets No smoking, parties, or events Check-in is anytime after 3PM and check out by 11AM Resort Fee: Please note there is a Resort Fee of $15.00 per Night is including the following - Complimentary B</t>
  </si>
  <si>
    <t>Madison Square Garden is a 1-minute walk from the Midtown West Hotel. Access to the A, C and E metro lines is 4 minutes’ walk. Hell's Kitchen is a great choice for travelers interested in sightseeing, city walks and entertainment.</t>
  </si>
  <si>
    <t>New York, NY (LGA-LaGuardia) - 26 min drive New York Penn Station - 2 min walk New York W 32nd St. Station - 10 min walk 34 St. - Penn Station - 5 min walk 28 St. Station (7th Av.) - 6 min walk</t>
  </si>
  <si>
    <t>Resort Fee: Please note there is a Resort Fee of $15.00 per Night is including the following - Complimentary Breakfast - 24-hour Front Desk - Free WiFi - NO Elevator/Lift - Hair Dryer and Iron - Daily Housekeeping (Upon Request ONLY) - Same Day Luggage Service ---------------------------------- Taxes: Please be aware we need to collect the following taxes and fees upon check-in, this is separate from any payment made to Airbnb: New York City Occupancy Tax 5.875%/night  New York State Sales Tax 8.875%/night NYC Hotel Room Occupancy Tax- $2.00/night  NYS Javits Expansion Charge- $1.50/night A deposit of $200USD will be collected upon check-in on a credit card for incidentals. This deposit will be released back into the account if there are no extra charges made to the room upon check-out. ------------------------ Housekeeping Service No daily housekeeping service is available but provide new towels daily. Cleaning fee of $50.00 you paid on Airbnb is a cleaning fee after checking out. Add</t>
  </si>
  <si>
    <t>Boutique hotel</t>
  </si>
  <si>
    <t>{TV,"Cable TV",Wifi,"Air conditioning","Paid parking off premises",Breakfast,Heating,"Smoke detector","Carbon monoxide detector","First aid kit","Fire extinguisher",Essentials,Shampoo,"Lock on bedroom door",Hangers,"Hair dryer",Iron,"Self check-in","Building staff","Hot water","Bed linens","Extra pillows and blankets","Luggage dropoff allowed"}</t>
  </si>
  <si>
    <t>Beautiful 2 Bedroom Apt Near Times Square</t>
  </si>
  <si>
    <t>If you are looking for space, comfort, and a touch of luxury we have just the perfect rental for you! My place is close to everything. You’ll love my apartment because of the neighborhood, a quick walk to Times Square, Madison square garden, Javits Center, convenience of getting around, your ability to walk to anywhere in Midtown. Tons of restaurants all around. Good for couples, solo adventurers, business travelers, and families (with kids).</t>
  </si>
  <si>
    <t>If you are looking for space, comfort, and a touch of luxury we have just the perfect rental for you! My place is close to everything. You’ll love my apartment because of the neighborhood, a quick walk to Times Square, Madison square garden, Javits Center, convenience of getting around, your ability to walk to anywhere in Midtown. Tons of restaurants all around. Good for couples, solo adventurers, business travelers, and families (with kids). Conveniently located in Central NYC you will have: *major subway station 2 blocks away *A few blocks from Penn Station and MSG *A bus stop nearby *Supermarkets, Bodegas all a short walk away *Countless restaurants, cafes, and bars a short walk away Open concept kitchen, dining and living area. Fully stocked and functional kitchen, cozy living area. This unit has all new appliances and everything you need to feel at home. You will have access to the entire unit and everything in it during your stay. We do hope that you are able to relax and enjoy t</t>
  </si>
  <si>
    <t>My place is located at a super safe and quiet neighborhood. Great for families and working professionals that just want to have a comfortable place to rest.</t>
  </si>
  <si>
    <t>{TV,Wifi,"Air conditioning",Kitchen,Heating,"Smoke detector","Carbon monoxide detector","Fire extinguisher",Essentials,Shampoo,Hangers,"Hair dryer",Iron,"Laptop friendly workspace","Hot water","Bed linens","Extra pillows and blankets"}</t>
  </si>
  <si>
    <t>NYC Spacious 3b, new, river view</t>
  </si>
  <si>
    <t>The perfect Manhattan rental.  Enjoy our newly renovated 3 bedroom 2 bathroom New York City- Harlem apartment.  Apartment sits along beautiful Riverside drive  with a  river view. Apartment is fully furnished.  Sleeps 5 but could definitely sleep more.  Current configuration has queen bed in master, twin bed in second room, and bunkbeds in third room(kids room).  Beautiful living room and dining room with all new furnishings.  Brand new kitchen and appliances.  Great and safe building.   All the needs are included.  Plenty of dining space, Internet, tv etc.  We are very clean. Close to transportation.  Close walking distance to 1, A,B,C,D.  Close to Hudson River parkway. As often as necessary but will not be in the building during the rental. Historic neighborhood, great proximity to transportation, grocery, restaurants and personal care needs Convenient to 1,A,B,C,D, Hudson parkway and riverside drive.</t>
  </si>
  <si>
    <t>Historic neighborhood, great proximity to transportation, grocery, restaurants and personal care needs</t>
  </si>
  <si>
    <t>Convenient to 1,A,B,C,D, Hudson parkway and riverside drive.</t>
  </si>
  <si>
    <t>{TV,Internet,Wifi,"Air conditioning",Kitchen,Elevator,Heating,"Family/kid friendly","Smoke detector","Carbon monoxide detector","Fire extinguisher",Essentials,Shampoo}</t>
  </si>
  <si>
    <t>46 months ago</t>
  </si>
  <si>
    <t>Beautiful and bright apartment close to Manhattan!</t>
  </si>
  <si>
    <t>I'm very excited to start hosting for travelers on this wonderful space. Lots of sun light, spacious, simple and relaxing NYC classic apartment with open views, in my favorite side of the Astoria neighborhood in Queens, NYC. It has everything you need to stay comfortable, but let me know if you have any questions or anything specific that you might need.  The apartment is 20 minutes to Manhattan, but removed from its agitation, it's a great area to relax and take a scenic riverside walk.</t>
  </si>
  <si>
    <t>I'm very excited to start hosting for travelers on this wonderful space. Lots of sun light, spacious, simple and relaxing NYC classic apartment with open views, in my favorite side of the Astoria neighborhood in Queens, NYC. It has everything you need to stay comfortable, but let me know if you have any questions or anything specific that you might need.  The apartment is 20 minutes to Manhattan, but removed from its agitation, it's a great area to relax and take a scenic riverside walk. Each room has a double bed with a new mattress and bed frame. There's empty drawers and hangers to store your clothes. There are blackout window shades for better sleep and privacy. In the living room, there is a sleeper couch, also brand new, that can accommodate one person (or perhaps 2 if you're willing). If you do yoga, you'll find that the living room has a perfect wide area for that practice. The eat-in kitchen is equipped for cooking basics. The fridge and stove are new and modern as well. The a</t>
  </si>
  <si>
    <t>This part of Astoria is very safe and quiet, and I think it's also genuine, and preserves the best of the old school NYC - it's a place that true New Yorkers still identify with. Very diverse neighborhood, where you find young people, old people, families, either born and raised, or from different sides of the world. It has more of an European feel than other parts of NYC, but to say only that is limiting. It's very worth getting to know it. There are many cafes, restaurants, and food stores that reflect the diverse demography.</t>
  </si>
  <si>
    <t>- 20 minutes to Manhattan (6 minutes walk to the Astoria Ditmars subway stop) - served by the N and the W trains (that run 24h, including weekends) - served by several bus lines, such as the Q69, the Q100, and the M60 (this one links LaGuardia airport to Manhattan, passing by Astoria) - small supermarket open 24h around the corner - organic markets - restaurants open till late - 24h CVS pharmacy a block away - coffee shop with vegan and gluten free options right by the subway stop - Beer Garden and a beer brewery, both a few minutes walk In the vicinity, it may interest you: - Steinway &amp; Sons pianos factory and museum (15 mins walk) - Astoria Park (13 mins walk) - Museum of the Moving Image (20 mins by train) - Socrates Sculpture Park (22 mins by bus) - Roosevelt Island  Bloomingdale's, in Manhattan, is 22 minutes away.</t>
  </si>
  <si>
    <t>- Always LOCK THE APARTMENT DOOR before you leave it (it doesn't lock by itself). Always close and lock the window that gives access to the fire escape before you leave the house. - NO SHOES in the house - Use the space heater SAFELY (don't block vents, keep it vertical, and away from other objects, turn it off before leaving the house) - Do not turn the tap knob on any of the house's radiators - Generally, keep the noise to a minimum after 10pm and before 8am, but overall, please don't be noisy guests / neighbors - do not throw any paper or other objects into the toilet (toilet paper/ other into the bin next to the toilet) - Please WATER THE PLANTS (half glass every 2 or 3 days on each plant). Thank you :) - Please treat all of the house's objects and equipment with care (do not use abrasive methods to clean the stove stop, for instance) - No smoking in the building</t>
  </si>
  <si>
    <t>Ditmars / Steinway</t>
  </si>
  <si>
    <t>{Wifi,Kitchen,Heating,"Smoke detector","Carbon monoxide detector",Essentials,Shampoo,Hangers,"Hair dryer","Laptop friendly workspace","Hot water",Other}</t>
  </si>
  <si>
    <t>1 Bedroom w/ common space in 4br Loft in Bushwick</t>
  </si>
  <si>
    <t>Our loft is located in Bushwick, Brooklyn. This neighborhood is very central and lively. You can find many bars, restaurants, and nightlife nearby. Central cafe is a few blocks over, two metro stops away are Bizarre and Happy Fun Hideaway, two great bars, and Silent Barn, an cool diy art space and venue. The list goes on. My place is a block from Halsey J Train. The L and the A/C are accesible within a 15 minute walk. The roommates are pretty chill and creative people.</t>
  </si>
  <si>
    <t>Our loft is located in Bushwick, Brooklyn. This neighborhood is very central and lively. You can find many bars, restaurants, and nightlife nearby. Central cafe is a few blocks over, two metro stops away are Bizarre and Happy Fun Hideaway, two great bars, and Silent Barn, an cool diy art space and venue. The list goes on. My place is a block from Halsey J Train. The L and the A/C are accesible within a 15 minute walk. The roommates are pretty chill and creative people. The loft is unusually big for a New York apartment. The kitchen, which guests have access to, is well equipped. There's a dining table and living room, as well as two rooftop spaces accessible to you. Roommates are friendly but also respect your privacy. 420 friendly. Kitchen, living room, dining area, rooftops, 1.5 bathrooms. I will be out of town but my roommates area available for basic questions. Our loft is located in Bushwick, Brooklyn. This neighborhood is very central and lively. You can find many bars, restauran</t>
  </si>
  <si>
    <t>Our loft is located in Bushwick, Brooklyn. This neighborhood is very central and lively. You can find many bars, restaurants, and nightlife nearby. Central cafe is a few blocks over, two metro stops away are Bizarre and Happy Fun Hideaway, two great bars, and Silent Barn, an cool diy art space and venue. The list goes on.</t>
  </si>
  <si>
    <t>My place is a block from Halsey J Train. The L and the A/C are accesible within a 15 minute walk.</t>
  </si>
  <si>
    <t>- Shared with 4 roommates - 420 Friendly</t>
  </si>
  <si>
    <t>{Wifi,Kitchen,"Buzzer/wireless intercom",Heating,Essentials,"Lock on bedroom door","Laptop friendly workspace","translation missing: en.hosting_amenity_49"}</t>
  </si>
  <si>
    <t>Entire place on the upper east side</t>
  </si>
  <si>
    <t>It’s a very cozy apartment on the heart of Upper East Side! My apartment is 5 min walking from the subway metro - Q line and 6 Line. By my street there are tons of restaurants, markets, beauty salons and lots of other things. P.s: only 7 minutes walking from Central Park!!</t>
  </si>
  <si>
    <t>It’s a very cozy apartment on the heart of Upper East Side! My apartment is 5 min walking from the subway metro - Q line and 6 Line. By my street there are tons of restaurants, markets, beauty salons and lots of other things. P.s: only 7 minutes walking from Central Park!! Entire apartment! Nice bars and restaurants There is a bus on the corner also 6 &amp; Q train</t>
  </si>
  <si>
    <t>Nice bars and restaurants</t>
  </si>
  <si>
    <t>There is a bus on the corner also 6 &amp; Q train</t>
  </si>
  <si>
    <t>{TV,Wifi,"Air conditioning",Kitchen,"Free parking on premises","Smoking allowed","Pets allowed",Heating,"Smoke detector","First aid kit","Fire extinguisher",Essentials,Shampoo,"Lock on bedroom door",Hangers,"Hair dryer",Iron,"Private living room","Hot water","Long term stays allowed","Host greets you"}</t>
  </si>
  <si>
    <t>Couch(sofácama), only women, near LGA &amp; Manhattan</t>
  </si>
  <si>
    <t>Departamento nuevo a estrenar, limpio, seguro, acogedor y económico, en pleno centro de Corona-Queens, zona llena de comercios, dely, supermarket, pharmacy, restaurantes, líneas de autobús y más.</t>
  </si>
  <si>
    <t>Departamento nuevo a estrenar, limpio, seguro, acogedor y económico, en pleno centro de Corona-Queens, zona llena de comercios, dely, supermarket, pharmacy, restaurantes, líneas de autobús y más. El departamento es un semibasemant (semisotano), con dos habitaciones idénticas que constan de una cama litera(camarote) y una cama individual, ventanas y closets, como ves en las fotos, tienen seguro en cada puerta y dispondrás de tus propias llaves, afuera hay una sala de estar con un sofacama, una nevera, microondas, cafetera y vajilla más utensilios básicos, y un baño compartido para las dos habitaciones. La entrada es independiente, siéntete libre de salir y entrar a la hora que tu veas conveniente! Si tu reserva es el sofacama déjame decirte que es muy muy cómodo, ideal para descansar pocas noches, si tu estancia es larga te podría acomodar en las camas literas, según disponibilidad! La sala de estar, el baño, mininevera y microondas, son zonas compartidas para todas las niñas. A mi fami</t>
  </si>
  <si>
    <t>La limpieza se hace una vez por semana, por lo que las huéspedes deben tirar su basura, hacer sus camas, lavar los platos y utensilios de cocina después de usarlos y mantener todo limpio y ordenado! Este alojamiento dispone de habitaciones compartidas solo para mujeres que viajan en solitario o en grupo (Only Women). Estan prohibidas las fiestas y toda persona ajena que no sea huésped   Airbnb! Esta habitación es en un semibasemant, tiene ventanas por lo que hay ventilación y claridad, pero es un semisótano!</t>
  </si>
  <si>
    <t>{Wifi,"Air conditioning","Free street parking",Heating,"Smoke detector","Carbon monoxide detector","First aid kit","Fire extinguisher",Essentials,Shampoo,Hangers,"Hair dryer",Iron,"Laptop friendly workspace","Hot water","Bed linens","Extra pillows and blankets",Microwave,"Coffee maker",Refrigerator,"Dishes and silverware","Luggage dropoff allowed","Long term stays allowed","Cleaning before checkout","Wide hallways","Wide entrance for guests","Flat path to guest entrance","Well-lit path to entrance","Host greets you"}</t>
  </si>
  <si>
    <t>Room close to mall</t>
  </si>
  <si>
    <t>House is 7 minutes from train 2 min from bus ,walking distance from Queens center Mall and Grand mall</t>
  </si>
  <si>
    <t>{"Smoking allowed","Smoke detector","Carbon monoxide detector","Fire extinguisher"}</t>
  </si>
  <si>
    <t>XL room in artists' home, Flatbush/Ditmas Park</t>
  </si>
  <si>
    <t>My place is close to  Prospect Park, Cortelyou Road, King's Theatre, Brooklyn Botanical Gardens, Brooklyn Museum. We're in a great location and live with wonderfully warm, funny, and welcoming people (including Buddy the Dog). The neighborhood is lively, diverse, surrounded by parks and historic districts and is serviced by two great train lines. We make our place feel like home.</t>
  </si>
  <si>
    <t>My place is close to  Prospect Park, Cortelyou Road, King's Theatre, Brooklyn Botanical Gardens, Brooklyn Museum. We're in a great location and live with wonderfully warm, funny, and welcoming people (including Buddy the Dog). The neighborhood is lively, diverse, surrounded by parks and historic districts and is serviced by two great train lines. We make our place feel like home. Our lovely apartment is shared by five young professionals, all in our 30's, who love cooking, music, meeting new people, and exploring this wonderful city. We are made up of writers, musicians, archivists, event planners, and phd candidates. You'll have access to all the common areas of the apartment. We have a comfortable living room with a piano you can play, a stereo you can use, and a well stacked kitchen with all the amenities. I won't be around while you're here, but Ryan, Dave, Beltran and Claire will be in an out. We're all very busy, but we also enjoy relaxing in our comfortable home. You'll have you</t>
  </si>
  <si>
    <t>Our apartment is in Prospect Park South, a 7min walk south from Brooklyn's largest public park (585 acres of glory) and on the border of Ditmas Park. Within the neighborhood is the Prospect Park South Historic District, designated by the New York City Landmarks Preservation Commission and listed on the National Register of Historic Places in 1983. All of which is located in the greater historic neighborhood of Flatbush. It's a mostly Caribbean and South Asian neighborhood, which means great food everywhere, and lots of culture.  There are also lots of families in the neighborhood who have lived here for many years/decades, and these days Flatbush is the front lines of complicated dynamics around ever-growing gentrification across Brooklyn. As a temporary/visiting guest, please be respectful and considerate of your presence in the neighborhood for all those who make their home here (and happy to unpack this more with anyone upon arrival as interested!).</t>
  </si>
  <si>
    <t>We're steps away from the Church Av station of the subway. Weekday B and Q service will get you into central Manhattan in 30mins tops, taking you over the Manhattan bridge for some incredible morning views of the city. Weekend Q service is consistent and reliable, as are the multitude of bus routes that can shuttle you all around Brooklyn. Walking through the park will take you to the Prospect Park Shuttle train, and ten minutes west through the park is G and F train service. We're even a short walk to the 2 and 5 on Church Av. Uber, Lyft, and other taxi app services are abundant.</t>
  </si>
  <si>
    <t>{Wifi,"Air conditioning","Wheelchair accessible",Kitchen,"Pets live on this property",Dog(s),Elevator,Heating,Washer,Dryer,"Smoke detector","Carbon monoxide detector","Fire extinguisher",Essentials,"Hair dryer",Iron,"Laptop friendly workspace","translation missing: en.hosting_amenity_49","translation missing: en.hosting_amenity_50"}</t>
  </si>
  <si>
    <t>Bedroom in Crown Heights</t>
  </si>
  <si>
    <t>Comfortable and cozy loft styled room in Crown Heights. 2 min. walk to the 2,3,4,5 trains. Brooklyn Museum, Library and Botanical Garden and Prospect Park all w/in a 15 min walk. Grocery store, Laundromat, Bodegas, and restaurants/bars all w/in a 10 min walk! This room is perfect for someone or two people on a short travel and will be spending most of the time exploring the city and Brooklyn.</t>
  </si>
  <si>
    <t>Comfortable and cozy loft styled room in Crown Heights. 2 min. walk to the 2,3,4,5 trains. Brooklyn Museum, Library and Botanical Garden and Prospect Park all w/in a 15 min walk. Grocery store, Laundromat, Bodegas, and restaurants/bars all w/in a 10 min walk! This room is perfect for someone or two people on a short travel and will be spending most of the time exploring the city and Brooklyn. Small yet spacious ROOM in a railway style apartment. Lofted full-sized bed with futon and lounge space underneath.  I have other roommates who are friendly and whom you might run into. You can use the restroom and shower, of course. I will provide clean towels so you have space to pack other stuff. The kitchen is also available to warm up food or store stuff in the fridge. I will be giving you keys and you can text me at anytime if you need help with anything! Full of cafes, restaurants, and bars. The laundromat and bodegas are open 24hrs. 2,3,4,5 trains get you to Manhattan in 20 min. Easy bus r</t>
  </si>
  <si>
    <t>Full of cafes, restaurants, and bars. The laundromat and bodegas are open 24hrs.</t>
  </si>
  <si>
    <t>2,3,4,5 trains get you to Manhattan in 20 min. Easy bus routes to get you around Brooklyn</t>
  </si>
  <si>
    <t>Just be mindful I have roommates, although they are are very down to earth and you probably won't run into them as often just be respectful of their stuff and don't hog the restroom.</t>
  </si>
  <si>
    <t>{TV,Internet,Wifi,"Air conditioning",Kitchen,"Smoking allowed","Pets live on this property",Cat(s),"Other pet(s)","Buzzer/wireless intercom","Smoke detector","Carbon monoxide detector",Essentials,"24-hour check-in","Hair dryer","translation missing: en.hosting_amenity_49","translation missing: en.hosting_amenity_50"}</t>
  </si>
  <si>
    <t>33 months ago</t>
  </si>
  <si>
    <t>YAYA's COZY One-Bedroom in a Beautiful Brownstone</t>
  </si>
  <si>
    <t>ENTIRE ONE-BEDROOM APARTMENT!! Air conditioning included Cozy one-bedroom apartment located in Brooklyn Brownstone with dining/living room area and a fully functional kitchen. Super-charming and close to everything Bedford-Stuyvesant has to offer.  Lots of great food, super-markets, and cafes less than 5 minutes away. Many restaurants and coffee shops are all easily accessible from the apartment!  Apartment is  a 3 minutes walk from the "A Train".  The train into  Manhattan takes 20 minutes.</t>
  </si>
  <si>
    <t>ENTIRE ONE-BEDROOM APARTMENT!! Air conditioning included Cozy one-bedroom apartment located in Brooklyn Brownstone with dining/living room area and a fully functional kitchen. Super-charming and close to everything Bedford-Stuyvesant has to offer.  Lots of great food, super-markets, and cafes less than 5 minutes away. Many restaurants and coffee shops are all easily accessible from the apartment!  Apartment is  a 3 minutes walk from the "A Train".  The train into  Manhattan takes 20 minutes. Fully furnished one-bedroom apartment in Brooklyn Brownstone. Apartment Features Include: + Wifi access + Modern kitchen + 1 bedroom w/ queen-size bed + one  bathroom  +  Two 47in Flat-Screen TVs  + We provide towels, bedding and body wash I give my guests privacy, but I am available when needed. I live on the property and can be reach by text or phone all day. Venture out into the neighborhood for some of the best shops, restaurants, bars and lounges Bedford-Stuyvesant has to offer all within 5 mi</t>
  </si>
  <si>
    <t>Venture out into the neighborhood for some of the best shops, restaurants, bars and lounges Bedford-Stuyvesant has to offer all within 5 minutes-walking distance. In addition, make some time to check out fine cuisine such as  Dkalabash and Black Nile. The Brooklyn Museum, Brooklyn Botanical Gardens, Prospect Park, Barclay's Center, Brooklyn Academy of Music (BAM),  The Brooklyn Children’s Museum, Restoration Plaza, Billie Holiday Theatre are all easily accessible from the apartment!</t>
  </si>
  <si>
    <t>Getting Around:  The apartment is located 2 blocks (3 minutes walk) from the "A Train".  Once on the train, you are in Manhattan in 20 minutes. The Long Island Railroad is 2 minutes away.   Near JFK and LaGuardia airports(30 minutes drive to the airport).  Parking:  Street parking</t>
  </si>
  <si>
    <t>NO SMOKING ( If you smoke in the apartment, you will be charged $250) NO PARTIES</t>
  </si>
  <si>
    <t>{TV,Wifi,"Air conditioning",Kitchen,"Free street parking",Heating,"Smoke detector","Carbon monoxide detector","First aid kit","Fire extinguisher",Essentials,"Lock on bedroom door",Hangers,"Hair dryer",Iron,"Private living room","Private entrance",Bathtub,"Hot water","Bed linens","Extra pillows and blankets",Microwave,Refrigerator,"Cooking basics",Oven,Stove,"Luggage dropoff allowed","Long term stays allowed","No stairs or steps to enter","Extra space around bed",Other}</t>
  </si>
  <si>
    <t>Gatsby Room 1</t>
  </si>
  <si>
    <t>My place is close to Katz's Delicatessen, Cafe Habana, Balthazar, and Cafe Gitane. You’ll love my place because of the views, the location, the people, and the ambiance. My place is good for couples, solo adventurers, and business travelers.</t>
  </si>
  <si>
    <t>{TV,Wifi,"Air conditioning",Elevator,Heating,"Family/kid friendly","Smoke detector","Carbon monoxide detector","First aid kit","Fire extinguisher",Essentials,Shampoo,"Lock on bedroom door",Hangers,"Hair dryer",Iron,"Laptop friendly workspace","translation missing: en.hosting_amenity_49"}</t>
  </si>
  <si>
    <t>Yellow Room</t>
  </si>
  <si>
    <t>Comfortable private small room, shared bathroom and modern kitchen. Hardwood floors...</t>
  </si>
  <si>
    <t>Comfortable private small room, shared bathroom and modern kitchen. Hardwood floors... • Room features full size bed, twin size folding portable bed, huge closet, night stand, 32" LED TV with Roku, air conditioner, hardwood floors. • Room can accommodate up to 3 guests. Sleeping arrangements will be 2 guests in full size bed and 3rd guest in a folding portable bed. • Shared bathroom, kitchen and living room. • Shampoo, conditioner, body soap and clean fresh towels are provided to each guest. I will be available any time if you need any assistance. Our Neighborhood surrounded with historic brownstones. Stuyvesant Heights is the elegant historic district of Bedford-Stuyvesant, a neighborhood that has produced a host of well-known jazz musicians, rappers, poets, and other artists. The population today mixes multi-generation families deeply rooted in the old community network. Tree-lined streets, beautiful architecture, and dignified manners of neighbors who gracefully welcome new arrivals</t>
  </si>
  <si>
    <t>Our Neighborhood surrounded with historic brownstones. Stuyvesant Heights is the elegant historic district of Bedford-Stuyvesant, a neighborhood that has produced a host of well-known jazz musicians, rappers, poets, and other artists. The population today mixes multi-generation families deeply rooted in the old community network. Tree-lined streets, beautiful architecture, and dignified manners of neighbors who gracefully welcome new arrivals. There are many trendy restaurants and bars in the neighborhood. Most of them offers live music. There is a 24/7 deli and grocery store around the corner.</t>
  </si>
  <si>
    <t xml:space="preserve">• Nearest subway station to our place is Utica Ave station, within 10 mins walking distance. • B26 bus operates between downtown Brooklyn ( Barclays Center) to our location. It stops 1 block (email hidden) / Lewis ave. • Travel time to; - MANHATTAN (Downtown) :15-18 mins via subway "A" train.  - MANHATTAN (Midtown) : 25-30 mins. - JFK Airport, QUEENS: 50 mins - LGA Airport, QUEENS: 65 mins. - EWR Newark Airport, NEW JERSEY: 95 mins. • A and C trains are running at Utica Ave station between Manhattan and Brooklyn every 6 mins.  • "A" trains are running as express stops till 11pm all day long during the weekdays.  • "C" trains are running with local stops until 11pm. Late nights, please use A train instead. C trains doesn't operate after 11pm. Most of subway trains are operating 24 hours . Late night "A" trains are operating every 25 mins and running with local stops. From JFK Airport Terminals: ( 50 mins total travel time ) - Take AirTran to Howard Beach Direction and get off at Howard </t>
  </si>
  <si>
    <t>No Shoes in the house</t>
  </si>
  <si>
    <t>{TV,Wifi,"Air conditioning",Kitchen,"Free parking on premises",Heating,"Smoke detector","Carbon monoxide detector","First aid kit","Fire extinguisher",Essentials,Shampoo,"Lock on bedroom door",Hangers,"Hair dryer",Iron,Microwave,"Coffee maker",Refrigerator,"Dishes and silverware","Cooking basics",Oven,Stove,"Luggage dropoff allowed","Long term stays allowed"}</t>
  </si>
  <si>
    <t>Amazing place Harlem (10 min walk Central Park)</t>
  </si>
  <si>
    <t>Very good bedroom in Harlem, right next to Morningside Park and only 10 min walk from Central Park. Near line A, C, B, D and 1 train. A full size bed, a complete kitchen, tv on bedroom and living room. Two bedrooms and one bath apartment. The bedroom is not huge, but big enough for two. The location is incredible and you can be in less than 30 min in Times Square, you can walk to central park, 20 min to museums. You have supermarket, banks, restaurants, bars, parks, everything really near.</t>
  </si>
  <si>
    <t>Very good bedroom in Harlem, right next to Morningside Park and only 10 min walk from Central Park. Near line A, C, B, D and 1 train. A full size bed, a complete kitchen, tv on bedroom and living room. Two bedrooms and one bath apartment. The bedroom is not huge, but big enough for two. The location is incredible and you can be in less than 30 min in Times Square, you can walk to central park, 20 min to museums. You have supermarket, banks, restaurants, bars, parks, everything really near. Laundry on building.  You will be sharing the common areas with two people (they live in the other room and are very kind!) You'll get access to the living room, the kitchen and, of course, the bathroom. The kitchen has everything you need for cooking, heating, freezing and cooling food. There's TV and WiFi The neighborhood is amazing! Subway stations, cafés, restaurants, graffitis, gospel, supermarkets, parks. Harlem is really a perfect location: cheaper than mid and downtown, but close enough to ev</t>
  </si>
  <si>
    <t>The neighborhood is amazing! Subway stations, cafés, restaurants, graffitis, gospel, supermarkets, parks. Harlem is really a perfect location: cheaper than mid and downtown, but close enough to everything. You're going to love this neighborhood.</t>
  </si>
  <si>
    <t>Really near from upper west side and walking distance from Central Park. It takes only 20 minutes subway ride to get to Times square.</t>
  </si>
  <si>
    <t>{TV,Wifi,"Air conditioning",Kitchen,Breakfast,Heating,Essentials,"Hair dryer"}</t>
  </si>
  <si>
    <t>Views, modern layout, elevator, sweet LES.</t>
  </si>
  <si>
    <t>Spectacular w/elevator, views, located in prime Lower East Side. F, JMZ, and D trains and bike share all 1-5 blocks. Chinatown, Little Italy, Nolita, SoHo, Tribeca, NoHo, East Village, FiDi all within walking distance. Long-term share 1 bdrm in a 3bd/2ba/2balcony apartment. Just moved in, filling with furniture now for July 1st ish. I have amazing reviews as a host and guest on this platform and look forward to meeting more amazing people. Reach out to discuss more - Looking forward to meeting!</t>
  </si>
  <si>
    <t>Spectacular w/elevator, views, located in prime Lower East Side. F, JMZ, and D trains and bike share all 1-5 blocks. Chinatown, Little Italy, Nolita, SoHo, Tribeca, NoHo, East Village, FiDi all within walking distance. Long-term share 1 bdrm in a 3bd/2ba/2balcony apartment. Just moved in, filling with furniture now for July 1st ish. I have amazing reviews as a host and guest on this platform and look forward to meeting more amazing people. Reach out to discuss more - Looking forward to meeting! Just moved in and seeking relatively long-term guests/roommates. I'm actively ordering furniture now. You will either have the bathroom to yourself or share it with one other room if it's occupied. I will be living there and have my own bedroom and bathroom. Any level of availability. My schedule is flexible. Love cooking with friends. Likely the best neighborhood in Manhattan. F, J, M, Z, D trains, buses, bike share all nearby. 4, 5, 6 trains about a 15 min walk. Uber, Lyft, cab, or ferry other</t>
  </si>
  <si>
    <t>Likely the best neighborhood in Manhattan.</t>
  </si>
  <si>
    <t>F, J, M, Z, D trains, buses, bike share all nearby. 4, 5, 6 trains about a 15 min walk. Uber, Lyft, cab, or ferry otherwise.</t>
  </si>
  <si>
    <t>No shoes in house.  No dishes in sink (dishwasher available) Basic considerations for roommates.</t>
  </si>
  <si>
    <t>{Wifi,"Air conditioning",Kitchen,Elevator,Heating,Washer,Dryer,"Smoke detector","Carbon monoxide detector",Essentials,Shampoo,Hangers,"Hair dryer",Iron,"Private living room"}</t>
  </si>
  <si>
    <t>Convenient stay</t>
  </si>
  <si>
    <t>Bronx , NY, United States</t>
  </si>
  <si>
    <t>Morris Heights</t>
  </si>
  <si>
    <t>{TV,Wifi,"Air conditioning",Kitchen,Elevator,Heating,Washer,Dryer,"Smoke detector","Carbon monoxide detector","First aid kit","Fire extinguisher",Essentials,Shampoo,"Lock on bedroom door",Hangers,"Hair dryer",Iron,"Self check-in","Building staff","Private living room","Private entrance","Hot water"}</t>
  </si>
  <si>
    <t>Williamsburg True 1 Bedroom Apartment</t>
  </si>
  <si>
    <t>Located only two blocks from the subway, my apartment is the perfect place to stay for short or long term. Just 1 stop away from Manhattan! Tons of great bars and restaurants around the corner, and apartment is located in one of the quietest and safest hoods in NYC.  South Williamsburg is an incredibly unique and authentic place to visit and explore -- an exciting intersection of fancy hipsters of Brooklyn and old school Hasidic Jewish culture.</t>
  </si>
  <si>
    <t>Located only two blocks from the subway, my apartment is the perfect place to stay for short or long term. Just 1 stop away from Manhattan! Tons of great bars and restaurants around the corner, and apartment is located in one of the quietest and safest hoods in NYC.  South Williamsburg is an incredibly unique and authentic place to visit and explore -- an exciting intersection of fancy hipsters of Brooklyn and old school Hasidic Jewish culture. The neighborhood is super unique, right between hipsters and Hasidic (orthodox) Jewish culture. My apartment in particular is in a primarily jewish part of the neighborhood, so you'll be exposed to what I genuinely think feels like a whole other world culturally. 2 blocks from the JMZ trains and to the williamsburg bridge if taking a car. Super fast commute to Manhattan, and walking distance within what I think is the best hook in BK! **note on cancellation reviews**  -- These are from back and forth cancellations with future guests. Don't worry</t>
  </si>
  <si>
    <t>The neighborhood is super unique, right between hipsters and Hasidic (orthodox) Jewish culture. My apartment in particular is in a primarily jewish part of the neighborhood, so you'll be exposed to what I genuinely think feels like a whole other world culturally.</t>
  </si>
  <si>
    <t>2 blocks from the JMZ trains and to the williamsburg bridge if taking a car. Super fast commute to Manhattan, and walking distance within what I think is the best hook in BK!</t>
  </si>
  <si>
    <t>- No smoking in the building / apt. I share a wall with my landlord.  - Do not go on the fire escape. Again, my landlord is next-door and he finds out about this.  - Parties, loud music or other ‘activities’ are not permitted. Keep things quiet and respectful only for the neighbors!  - No guests. This is my personal apartment, so the safety of my things is really important. No weird guests or surprises. - Two important things to note. The building is nearly 100% orthodox, so it's very unique. This means you need to be quiet and respectful of their culture. Second, the children in the building often play in the hallway. It can be disruptive if you're in the living room, but you don't notice in the bedroom and it's not constant. Just something to be aware of. Happens most often on weekends, so get out and enjoy NYC if you don't fancy children :)</t>
  </si>
  <si>
    <t>{TV,Wifi,"Air conditioning",Kitchen,Elevator,Heating,Essentials,Shampoo,"Lock on bedroom door","Hair dryer",Iron,"Laptop friendly workspace","translation missing: en.hosting_amenity_49","translation missing: en.hosting_amenity_50","Self check-in","Smart lock"}</t>
  </si>
  <si>
    <t>Small &amp; comfy Bedroom near Brooklyn college.</t>
  </si>
  <si>
    <t>We are two young female and male hosts. We have a small bedroom we'd like to share. We’re 420 and LGBTQ friendly! The apartment is 30 minutes from manhattan via 2 or 5 train that is 5 minutes from the apartment. Brooklyn college is within walking distance (about 8 min). There are also plenty of shops and restaurants around the apartment. We have a small dog and a small cat. Both are very friendly and will be kept separate if that is what you wish. Thank you!</t>
  </si>
  <si>
    <t>We are two young female and male hosts. We have a small bedroom we'd like to share. We’re 420 and LGBTQ friendly! The apartment is 30 minutes from manhattan via 2 or 5 train that is 5 minutes from the apartment. Brooklyn college is within walking distance (about 8 min). There are also plenty of shops and restaurants around the apartment. We have a small dog and a small cat. Both are very friendly and will be kept separate if that is what you wish. Thank you! This is a 3 bedroom apartment. You will have access to the bedroom we have on Airbnb and the bathroom and kitchen. We can be more flexible with check in time but please ask! Also please let us know if you’ll be bringing friends over as we do enjoy the living room area quite often. This is a 3 bedroom apartment. You will have access to the bedroom we have on Airbnb and the bathroom and kitchen. Keys will be provided so you can come and go as you please but please be advised that if the keys are not returned you will be charged a fee</t>
  </si>
  <si>
    <t>The apartment is 30 minutes from manhattan via 2 or 5 train that is 5 minutes from the apartment. Brooklyn college is within walking distance (about 8 min). There are also plenty of shops and restaurants around the apartment.</t>
  </si>
  <si>
    <t>We are 10 minutes away from either Kings plaza mall and Atlantic mall by bus and 30 minutes away from manhattan via 2 or 5 trains. 5 minutes away from the junction that has a lot of restaurants and stores including: target, BBQ, chipotle, home goods, Applebee’s, etc.</t>
  </si>
  <si>
    <t>420 is ok, please no cigarettes smoking inside the apartment. Also the food in the fridge and products in the bathroom are off limits. Thank you!</t>
  </si>
  <si>
    <t>{TV,Wifi,"Air conditioning",Kitchen,"Pets allowed",Heating,"Smoke detector","Carbon monoxide detector","First aid kit",Essentials,"Lock on bedroom door","Laptop friendly workspace","Self check-in",Lockbox,"Hot water","Bed linens",Microwave,"Well-lit path to entrance"}</t>
  </si>
  <si>
    <t>Large Studio in Forest Hills</t>
  </si>
  <si>
    <t>This 700 sq. ft. studio features a full kitchenette, living area, bedroom, and full bathroom. Washer/dryer are included as well.</t>
  </si>
  <si>
    <t>This 700 sq. ft. studio features a full kitchenette, living area, bedroom, and full bathroom. Washer/dryer are included as well. Fully furnished and equipped with pots, pans, silverware, plates, glasses, towels, sheets, etc. Lots of closet space and a great size dresser. Television, cable and wifi are all included as well. Forest Hills is the perfect balance between city life and a suburban setting. Its tree lined streets bring the tranquility and quiet vibe most look for in a getaway while being only 20 minutes away from the bustling city by subway. Its local main street, Austin street is chock full of great bars, restaurants, shops, pharmacies, bakeries to fulfill any and all convenience needs. The E and F trains are a quick zip into the city, only about 20 minutes. The LIRR train takes only 8 minutes to get to Penn Station. The studio is located a 5 minute walk from the LIRR and subway stations. Buses are also a great way to get around and are conveniently scattered around the neigh</t>
  </si>
  <si>
    <t>Forest Hills is the perfect balance between city life and a suburban setting. Its tree lined streets bring the tranquility and quiet vibe most look for in a getaway while being only 20 minutes away from the bustling city by subway. Its local main street, Austin street is chock full of great bars, restaurants, shops, pharmacies, bakeries to fulfill any and all convenience needs.</t>
  </si>
  <si>
    <t>The E and F trains are a quick zip into the city, only about 20 minutes. The LIRR train takes only 8 minutes to get to Penn Station. The studio is located a 5 minute walk from the LIRR and subway stations. Buses are also a great way to get around and are conveniently scattered around the neighborhood.</t>
  </si>
  <si>
    <t>Forest Hills</t>
  </si>
  <si>
    <t>{TV,Wifi,"Air conditioning",Kitchen,"Free parking on premises",Heating,Washer,Dryer,"Smoke detector","Carbon monoxide detector","First aid kit","Fire extinguisher",Essentials,Shampoo,"Lock on bedroom door",Hangers,"Hair dryer",Iron,"Laptop friendly workspace","Private entrance"}</t>
  </si>
  <si>
    <t>Trendy East Village apt for 4! Street level apt</t>
  </si>
  <si>
    <t>Trendy, Zen One bedroom apartment located in the heart of the East Village! This apartment is street level which has its own entrance off of the sidewalk. All basic amenities supplied. Perfect for parties of 4 people! Apartment has a very laid back vibe. Fully functional kitchen including pots, pans, utensils, etc</t>
  </si>
  <si>
    <t>Trendy, Zen One bedroom apartment located in the heart of the East Village! This apartment is street level which has its own entrance off of the sidewalk. All basic amenities supplied. Perfect for parties of 4 people! Apartment has a very laid back vibe. Fully functional kitchen including pots, pans, utensils, etc My apartment is extremely cozy! The weekends you can expect more traffic on the street but overall it is a quiet block. Self check ins are standard but I am also available by phone or text! I am always just a text or call away! The East Village is easily one of the most popular neighborhoods in Manhattan! Filled with great restaurants, bars, music venues, and galleries. Community gardens are sprinkled throughout as well. Its a much more unique and local experience than most other areas. Transportation is extremely convenient! The apartment is 3 blocks from the subway (3 minute walk). There is a bus route the same distance away. Of course there are plenty of Taxi's, Ubers, etc</t>
  </si>
  <si>
    <t>The East Village is easily one of the most popular neighborhoods in Manhattan! Filled with great restaurants, bars, music venues, and galleries. Community gardens are sprinkled throughout as well. Its a much more unique and local experience than most other areas.</t>
  </si>
  <si>
    <t>Transportation is extremely convenient! The apartment is 3 blocks from the subway (3 minute walk). There is a bus route the same distance away. Of course there are plenty of Taxi's, Ubers, etc 24/7.  Also there is free street side parking available. Just pay attention to alternate side parking signs.</t>
  </si>
  <si>
    <t>Vegetarian cooking only. Street Level apartment so please do not leave the door open to the street. Use windows instead.</t>
  </si>
  <si>
    <t>{TV,Wifi,"Air conditioning","Smoke detector","Carbon monoxide detector",Essentials,Hangers,"Hair dryer",Iron,"Private entrance"}</t>
  </si>
  <si>
    <t>Quaint, Artsy 1BD in Greenpoint</t>
  </si>
  <si>
    <t>An artsy 1bd 1bath in the beautiful Greenpoint Brooklyn! Second floor walk up right next to two parks, and a few blocks from any food you could imagine.</t>
  </si>
  <si>
    <t>An artsy 1bd 1bath in the beautiful Greenpoint Brooklyn! Second floor walk up right next to two parks, and a few blocks from any food you could imagine. Private entrance, bedroom, and bathroom. Small shared kitchen space. Small patio facing back yard. Quiet, homey space. I'm available anytime by phone and email The G train has the closest stop to my place just a few blocks away and can get you anywhere. Also close to bus stop.</t>
  </si>
  <si>
    <t>The G train has the closest stop to my place just a few blocks away and can get you anywhere. Also close to bus stop.</t>
  </si>
  <si>
    <t>Be respectful of neighbors, keep noise down and clean up after yourself. You are responsible to take your trash outside to the bins.</t>
  </si>
  <si>
    <t>{Wifi,"Air conditioning",Heating,Washer,Dryer,"Smoke detector","Carbon monoxide detector",Essentials,Hangers,"Hair dryer","Private living room","Hot water","Bed linens","Extra pillows and blankets","Patio or balcony",Other}</t>
  </si>
  <si>
    <t>1 bedroom on lower east side</t>
  </si>
  <si>
    <t>850Sq ft 1 bedroom. Beautifully decorated, great neighborhood, elevator bldg, with security. 8 minute walk to F train.  Rent Includes cable/wifi and con ed. $400 security deposit returned when keys are given back and no damage assessed. No smoking.</t>
  </si>
  <si>
    <t>850Sq ft 1 bedroom. Beautifully decorated, great neighborhood, elevator bldg, with security. 8 minute walk to F train.  Rent Includes cable/wifi and con ed. $400 security deposit returned when keys are given back and no damage assessed. No smoking. $185 per night for single guest, $200 per night for a couple. You will be in one of the best and most active neighborhoods in Manhattan.  Lots of restaurants, cafe, bars, shops, galleries, etc F train on Delancey/ Essex will connect you to almost any part of Manhattan.  Busses also take you in front of the apt.</t>
  </si>
  <si>
    <t>F train on Delancey/ Essex will connect you to almost any part of Manhattan.  Busses also take you in front of the apt.</t>
  </si>
  <si>
    <t>Must be considerate, respectful and clean, no pets, no smoking.  $75 cleaning fee applies if you stay longer than 3 nights.</t>
  </si>
  <si>
    <t>{TV,"Cable TV",Internet,Wifi,"Air conditioning",Kitchen,Elevator,Heating,"Smoke detector","Fire extinguisher",Essentials}</t>
  </si>
  <si>
    <t>42 months ago</t>
  </si>
  <si>
    <t>Cozy Room in Beautiful Harlem Apartment, NYC!</t>
  </si>
  <si>
    <t>Welcoming, spacious, and comfortable bedroom in two bedroom apartment with  in a Harlem walk-up. Can sleep 1 or 2 people. Gets GREAT natural light and is close to the A/B/C/D and 3 trains to get you pretty much anywhere in New York City quickly and easily. Perfect for holiday/vacation trips into the city. Grocery stores within a block in both directions, if you choose to cook in our fully stocked kitchen instead of dining out.</t>
  </si>
  <si>
    <t>Welcoming, spacious, and comfortable bedroom in two bedroom apartment with  in a Harlem walk-up. Can sleep 1 or 2 people. Gets GREAT natural light and is close to the A/B/C/D and 3 trains to get you pretty much anywhere in New York City quickly and easily. Perfect for holiday/vacation trips into the city. Grocery stores within a block in both directions, if you choose to cook in our fully stocked kitchen instead of dining out. Bedroom, living room, kitchen, and bathroom are available for access. Generally, one of us will be staying there in case you need anything! Our building is near an elementary school, which keeps the street generally quiet. There is a beautiful flower shop next door. Loads of new restaurants in the neighborhood. 5 minute walk to the 3 train, 8 minute walk to the A/B/C/D trains and bus stops at the end of the block in either direction make it very easy to get around from this location.</t>
  </si>
  <si>
    <t>Our building is near an elementary school, which keeps the street generally quiet. There is a beautiful flower shop next door. Loads of new restaurants in the neighborhood.</t>
  </si>
  <si>
    <t>5 minute walk to the 3 train, 8 minute walk to the A/B/C/D trains and bus stops at the end of the block in either direction make it very easy to get around from this location.</t>
  </si>
  <si>
    <t>{TV,Wifi,"Air conditioning",Kitchen,"Paid parking off premises","Free street parking",Heating,"Smoke detector","Carbon monoxide detector","First aid kit",Essentials,Shampoo,"Lock on bedroom door",Hangers,"Hair dryer",Iron,"Laptop friendly workspace","Self check-in",Lockbox,"Hot water",Microwave,Refrigerator,"Dishes and silverware","Cooking basics",Oven,Stove,"Luggage dropoff allowed","Long term stays allowed","Well-lit path to entrance"}</t>
  </si>
  <si>
    <t>Wash Heights Corner Apt</t>
  </si>
  <si>
    <t>This well-lit corner apartment has great views of the city and the Med Center. You'll also get exercise because it's a 6th floor walk-up! 3 blocks from Columbia University Medical Center. There are also several comfortable ways to bike downtown. There is also a very well behaved and friendly Aussie Shepherd puppy</t>
  </si>
  <si>
    <t>This well-lit corner apartment has great views of the city and the Med Center. You'll also get exercise because it's a 6th floor walk-up! 3 blocks from Columbia University Medical Center. There are also several comfortable ways to bike downtown. There is also a very well behaved and friendly Aussie Shepherd puppy In this apt you have your own private room. The apartment has access to a full kitchen, wireless 50 Mbps, a large TV, a comfortable full size mattress and 1 block to the express subway (downtown in 20 min). The entire apartment, living room, kitchen, and bathroom.</t>
  </si>
  <si>
    <t>If you arrive after 10 pm or before 8 am, you must pick up your key at a 7/11 on 145th and Frederick Douglass so not to disturb neighbors (have your taxi make a stop from the airport). It's on the way from all 3 airports. You must return this late entry key at some point during the trip. There is no extra charge, just an extra step for late arrivals.</t>
  </si>
  <si>
    <t>{TV,Wifi,Kitchen,"Pets allowed","Pets live on this property",Heating,"Smoke detector","Carbon monoxide detector",Essentials,Shampoo,"Lock on bedroom door",Hangers,"Hair dryer",Iron,"Laptop friendly workspace",Microwave,Refrigerator,"Dishes and silverware","Cooking basics",Stove}</t>
  </si>
  <si>
    <t>Studio style Room with private bath</t>
  </si>
  <si>
    <t>Big studio type room with attached bath for rent in Jackson Heights Historical neighborhood. Queen size American Sleeper sofa bed with memory foam mattress. Approx 350 sq feet with 5 big windows. Lots of Natural light. This property is 5 mins to the MTA bus,15-20mins to Subway.</t>
  </si>
  <si>
    <t>Big studio type room with attached bath for rent in Jackson Heights Historical neighborhood. Queen size American Sleeper sofa bed with memory foam mattress. Approx 350 sq feet with 5 big windows. Lots of Natural light. This property is 5 mins to the MTA bus,15-20mins to Subway. Approx 350 sq feet with 5 big windows. Lots of Natural light. Very quite neighborhood. 1.Wifi  2.shared kitchen 3. Shared living room 4. Private access to room. Almost on daily basis but trying not to bother by asking lots of questions. This property is 5 mins to the MTA bus located at 82nd street and northern blvd which will take you to 82nd Street 7train or 75th street at northern blvd to 7,R,E,F,M line train both at Roosevelt Ave. You can walk to both subway stations which will take 15-20 mins. This property has 60" tv with cable.</t>
  </si>
  <si>
    <t>This property is 5 mins to the MTA bus located at 82nd street and northern blvd which will take you to 82nd Street 7train or 75th street at northern blvd to 7,R,E,F,M line train both at Roosevelt Ave. You can walk to both subway stations which will take 15-20 mins.</t>
  </si>
  <si>
    <t>Weekdays and Sunday night quite hour 10pm and Weekend Friday and Saturday is ok till 12am.</t>
  </si>
  <si>
    <t>{TV,"Cable TV",Wifi,"Air conditioning",Kitchen,Heating,"Family/kid friendly","Smoke detector","Carbon monoxide detector","Fire extinguisher",Essentials}</t>
  </si>
  <si>
    <t>Very private/cute/spacious room</t>
  </si>
  <si>
    <t>My place is located in Ridgewood, Queens, the new up and coming neighborhood that borders Bushwick. About a ten minute walk to the L and M trains, 20 minute train to Manhattan. It's a quiet neighborhood located just blocks away from all the cool Bushwick bars and restaurants! There's also quite a few bars in a 3 block radius! 24/hr laundromat only one block away. Located near a liquor store. The place is good for solo adventurers.</t>
  </si>
  <si>
    <t>{Internet,Wifi,"Air conditioning",Kitchen,"Free parking on premises","Lock on bedroom door","translation missing: en.hosting_amenity_49","translation missing: en.hosting_amenity_50"}</t>
  </si>
  <si>
    <t>Entire floor of apartment with separate entrance</t>
  </si>
  <si>
    <t>Entire bottom floor of a two story East Williamsburg apartment. Private half bathroom, bedroom and living room with TV and separate entrance.  You also have outdoor access to a courtyard area with tables and chairs. One minute walk to L train at Montrose Avenue, 15-20 minutes into Manhattan.  This neighborhood is full of bars and restaurants and a short trip to Greenpoint, Bushwick or Bed Stuy.</t>
  </si>
  <si>
    <t>{TV,Wifi,Kitchen,Breakfast,Heating,Washer,Dryer,"Smoke detector",Essentials,Hangers,"Self check-in",Lockbox,"Private living room","Private entrance"}</t>
  </si>
  <si>
    <t>Sunny East Village Bedroom</t>
  </si>
  <si>
    <t>There is one open room in this spacious East Village six bedroom, three bath duplex. The apartment features a dishwasher, hardwood floors, exposed brick, granite counter tops,  washer and dryer in-unit, and a 600 square foot private back yard!</t>
  </si>
  <si>
    <t>{}</t>
  </si>
  <si>
    <t>Room in Williamsburg Duplex</t>
  </si>
  <si>
    <t>This is a furnished room in South Williamsburg, located near the JMZ and L trains, as well as the East River ferry. The house is a quiet 4 bedroom with 3 young professionals occupying the rest of the space. Private room includes Bed, Desk and Couch.</t>
  </si>
  <si>
    <t>{TV,"Cable TV",Internet,Wifi,"Air conditioning",Kitchen,"Pets live on this property",Dog(s),Heating,"Smoke detector","Carbon monoxide detector","First aid kit","Fire extinguisher",Essentials}</t>
  </si>
  <si>
    <t>Cozy private room up in the Heights</t>
  </si>
  <si>
    <t>Situated in the vibrant Washington Heights, this uptown gem is just 2 blocks away from the A &amp; 1 train.  Easy commute to major NYC attractions and a safe neighborhood, it's a perfect room for travel and business.</t>
  </si>
  <si>
    <t>Situated in the vibrant Washington Heights, this uptown gem is just 2 blocks away from the A &amp; 1 train.  Easy commute to major NYC attractions and a safe neighborhood, it's a perfect room for travel and business. It is my spare room in the apt, I live in the other room.  It is a quiet place with just enough amount of common space.   We'll share the kitchen where we can have a nice chat over some food and the bathroom, and that's pretty much it. Feel free to use my fully-equipped kitchen (I'd request that you clean it up after cooking).  Washer/dryer in the basement of the building if you need it.  Of course wifi is included :) I'm a young professional working in the arts.  I've been living in the City for almost 10 years.  I'll be able to answer your questions about where to go for fun, where to grab good food , and if you are into the rich artistic communities in  NYC, I'll be your best guide!! I love Washington Heights!  The A train takes you anywhere - it's less than 20 minutes comm</t>
  </si>
  <si>
    <t>I love Washington Heights!  The A train takes you anywhere - it's less than 20 minutes commute to Times Square, where you can basically transfer to any train.  It's close enough to where everything is happening but far away enough to escape from the crowds and noises.   The hood is super safe - police office/fire dept/hospital are just blocks away.  It's a nice mixture of commercial and residential - families, schools, restaurants, supermarkets, parks (even swimming pool!), banks, it's so convenient!</t>
  </si>
  <si>
    <t>M101 bus station right outside the door.  A/C/1 train 168th St. Stop is just 2 blocks away where you also have M4/M5/M7/M100 bus stops near the train station.</t>
  </si>
  <si>
    <t>{Wifi,Kitchen,Heating,Washer,Dryer,"Smoke detector",Essentials}</t>
  </si>
  <si>
    <t>26 months ago</t>
  </si>
  <si>
    <t>Bed-Stuy modern private room near Williamsburg</t>
  </si>
  <si>
    <t>Beautiful one bedroom with private bathroom at the Bed-Stuy House - newly built space for Outpost Club CoLiving with central air, updated appliances, and hardwood floors. This house is equipped with 17 bedrooms, 6 Kitchens and the basement is a beautiful living room and coworking space. All of the common areas are massive in comparison to your average New York City apartment. This space is move-in ready; all you have to do is show up with your suitcase.</t>
  </si>
  <si>
    <t>Beautiful one bedroom with private bathroom at the Bed-Stuy House - newly built space for Outpost Club CoLiving with central air, updated appliances, and hardwood floors. This house is equipped with 17 bedrooms, 6 Kitchens and the basement is a beautiful living room and coworking space. All of the common areas are massive in comparison to your average New York City apartment. This space is move-in ready; all you have to do is show up with your suitcase. Outpost Club is a network of coliving locations throughout New York. Our goal is to make it super easy to move to New York, and to provide interesting and convenient places for affordable prices. But at Outpost Club, you receive more than just a place to live and work. The Outpost Club platform creates a Coliving community that offers both general and professional networking, which personally benefits all members. Outpost Club provides end-to-end co-living services to tech startups, entrepreneurs, digital nomads, freelancers, remote wor</t>
  </si>
  <si>
    <t>Bedford-Stuyvesant - the historical quarter of Central Brooklyn, better known as Bed-Stuy, very close to the trendy Williamsburg. Noble mansions adjoin to the modern shop windows, and the old residents of the district - with visiting mods. Bed-Stuy has an good reputation now and residents believe in a better future for their area, so open and repair bars and restaurants designed to become new points of attraction.</t>
  </si>
  <si>
    <t>Located at the Bed-Stuy, Brooklyn.. The Bed-Stuy House is a five-minute walk to the M, J, Z trains , Myrtle Ave station and a five-minute walk to the G train  on the Myrtle-Willoughby stop. The location is near coffee shops, pizza joints and a couple of bars.</t>
  </si>
  <si>
    <t>- 1) Price is per person – stay overnight is single only. No overnight guest stays. 2) Wash dishes/kitchen appliances every time after food or drinks, clean the sink of the food remains every time after use. 3) Separate the waste - there is a special container for Plastic, Glass and Metal ONLY. 4) Turn off lights / TV in the main areas when not in use. 5) Check and turn off oven and gas when not in use.  6) Fridge and Food shelves is divided between guests – please use your designated area, otherwise if you leave the food outside your area – it can be removed during cleaning. 7) Alcohol – being a health oriented Club, we recommend to minimize alcohol consumption in Outpost Club. 8) Don’t leave your staff in the common areas – it can be removed to the special Lost and Found boxes. 9) Quite hours – 10 pm – 8 am (no loud music, talks, TV… etc.) 10) Smoking/Drugs are not allowed anywhere in Outpost Club. 11) Clean bathroom / toilet after each use and remove any dirt/hair etc. 12) Night che</t>
  </si>
  <si>
    <t>{TV,Wifi,"Air conditioning",Kitchen,"Paid parking off premises","Free street parking",Heating,Washer,Dryer,"Smoke detector","Carbon monoxide detector","First aid kit","Safety card","Fire extinguisher",Essentials,Shampoo,"Lock on bedroom door",Hangers,"Hair dryer",Iron,"Laptop friendly workspace","Self check-in","Smart lock","Hot water","Long term stays allowed"}</t>
  </si>
  <si>
    <t>Bright, Comfortable space in Historic Brownstone!</t>
  </si>
  <si>
    <t>With stylish furnishings, indoor plants and 100+ year old architecture, this room has so much character of its own. Nothing beats a peaceful retreat and a good nights sleep after a long day of running around the city. From the two large windows you can look out on the backyard which is accessible from the first floor. Your bathroom is adjacent to this room and a Kitchen, Living Room and Laundry Room can be found downstairs.</t>
  </si>
  <si>
    <t>With stylish furnishings, indoor plants and 100+ year old architecture, this room has so much character of its own. Nothing beats a peaceful retreat and a good nights sleep after a long day of running around the city. From the two large windows you can look out on the backyard which is accessible from the first floor. Your bathroom is adjacent to this room and a Kitchen, Living Room and Laundry Room can be found downstairs. You have access to everything except the other roommates' rooms. That includes 2 bathrooms, the kitchen, living room as well as laundry room and backyard space. I can always help via phone or have a roommate help you with something. I am usually out of town when I have a guest over.</t>
  </si>
  <si>
    <t>Quiet time is usually from 10:30pm to 9am. Smoking can be done in the backyard or front steps.</t>
  </si>
  <si>
    <t>{Internet,Wifi,"Air conditioning",Kitchen,"Free street parking",Heating,Washer,Dryer,"Smoke detector","Carbon monoxide detector",Essentials,"Lock on bedroom door","Laptop friendly workspace","Self check-in",Lockbox,"Hot water"}</t>
  </si>
  <si>
    <t>TIME SQ WEST- 2 Bunk Beds for 4 People</t>
  </si>
  <si>
    <t>trendy, comfy queen room with lots of sunshine, modern deco and soft carpet. It's right on 9th ave and 36th street where all the fun in the new hudson yard begins. Just a few blocks from Jacob Javits Center, A, C and E trains, and LIRR on Pen Station. 5 minute walk to Madison Square Garden and High Line. The neighborhood is also one of the best New York City has to offer. Breakfast is provided with all other amenities. Please check the house rule page for taxes and other fees.</t>
  </si>
  <si>
    <t>Resort Fee:  Please note there is a Resort Fee of $15.00 per Night is including the following - Complimentary Breakfast - 24-hour Front Desk - Free WiFi - Elevator/Lift - Hair Dryer and Iron - Daily Housekeeping   - Limo or Town Car Service Available - Same Day Luggage Service ----------------------------------  Taxes: Please be aware we need to collect the following taxes and fees upon check-in, this is separate from any payment made to Airbnb: New York City Occupancy Tax 5.875%/night  New York State Sales Tax 8.875%/night NYC Hotel Room Occupancy Tax- $2.00/night  NYS Javits Expansion Charge- $1.50/night A deposit of $200USD will be collected upon check-in on a credit card for incidentals. This deposit will be released back into the account if there are no extra charges made to the room upon check-out. ------------------------  Housekeeping Service No daily housekeeping service is available but provide new towels daily. Cleaning fee of $50.00 you paid on Airbnb is a cleaning fee afte</t>
  </si>
  <si>
    <t>{TV,Wifi,"Air conditioning",Elevator,Heating,"Smoke detector","Carbon monoxide detector","Fire extinguisher",Essentials,Shampoo,Hangers,"Hair dryer",Iron,"Laptop friendly workspace","Private entrance"}</t>
  </si>
  <si>
    <t>Cozy Room Available in Brooklyn</t>
  </si>
  <si>
    <t>It's a cozy warm and friendly environment, 5 min walk to local trains into the city. This room is in an apartment that is shared with two other people. It's newly renovated with new appliances. Washer and dryer located in the basement.</t>
  </si>
  <si>
    <t>{TV,Internet,Wifi,"Air conditioning",Kitchen,"Free parking on premises","Pets live on this property",Dog(s),"Buzzer/wireless intercom",Heating,Washer,Dryer,Iron}</t>
  </si>
  <si>
    <t>Comfortable place, 15 min from JFK &amp; 30 min to NYC</t>
  </si>
  <si>
    <t>A beautiful room in a 2 family home second floor renovated apartment in the heart of Woodhaven Queens. Bright and spacious bedroom, bathroom, and kitchen. Located in a nice and quiet neighborhood where shopping areas are nearby.  The apartment is located at 30 minutes of downtown Manhattan, 15 minutes to the JFK Airport, and 15 minutes to Rockaway Beach. Transportation is easily accessible. The A and  J train and buses are in walking distance.</t>
  </si>
  <si>
    <t>A beautiful room in a 2 family home second floor renovated apartment in the heart of Woodhaven Queens. Bright and spacious bedroom, bathroom, and kitchen. Located in a nice and quiet neighborhood where shopping areas are nearby.  The apartment is located at 30 minutes of downtown Manhattan, 15 minutes to the JFK Airport, and 15 minutes to Rockaway Beach. Transportation is easily accessible. The A and  J train and buses are in walking distance. This room has a queen size bed but in addition it also has a sofa, which can be converted into a Queen bed.  It also has a small fridge for privacy, nonetheless there is a bigger fridge in the share kitchen area. Train J and A are within walking distance.</t>
  </si>
  <si>
    <t>Train J and A are within walking distance.</t>
  </si>
  <si>
    <t>1.	No smoking allowed  2.	Noise level down after 10 PM. 3.	Kitchen sharing area closes at 10 PM  4.	Keep drinks and snacks in your room’s fridge.  5.	Clean-up after yourself.       a.	Any kitchen gadget should be washed, dried, and placed in the cabinet after being used.       b.	Bathroom/shower area should be kept clean after used.</t>
  </si>
  <si>
    <t>{TV,Wifi,"Air conditioning",Kitchen,"Free street parking",Heating,"Smoke detector","Carbon monoxide detector","Fire extinguisher",Essentials,Shampoo,"Lock on bedroom door",Hangers,"Laptop friendly workspace","Private entrance","Hot water","Bed linens","Extra pillows and blankets",Microwave,"Coffee maker",Refrigerator,"Dishes and silverware","Cooking basics","Wide hallways","Wide entrance for guests","Wide entrance","Extra space around bed","Accessible-height bed","Wide doorway to guest bathroom"}</t>
  </si>
  <si>
    <t>CHARMING ONE BEDROOM APT IN LES/CHINATOWN</t>
  </si>
  <si>
    <t>Entire apartment. Small, but cozy. The bedroom is pretty spacious and sunny... you will have access to the sharing rooftop area. Perfect outdoor space that we all share in the building. I love my apartment... and I want you to feel at home. Perfect for families of 3 max.</t>
  </si>
  <si>
    <t>Entire apartment. Small, but cozy. The bedroom is pretty spacious and sunny... you will have access to the sharing rooftop area. Perfect outdoor space that we all share in the building. I love my apartment... and I want you to feel at home. Perfect for families of 3 max. The bedroom is spacious and has great natural lighting. Sunny room. Our kitchen has everything you need. Our living room is small but comfortable. I have cable tv with all the channels. Netflix and a phone home line . I want you to feel at home. So you have access to everything you need, just be mindful and always clean after your self :) I will be there sometimes if you need me.. I am always available and good on recommending good spots in the neighborhood for food, galleries, bars etc :) The neighborhood is amazing. Very nice local vibe. Full of good people, good restaurants, bars, galleries, coffe shops. The Metro is just a few blocks away and it’s walking distance to a lot of the tourist areas. Waking is the best w</t>
  </si>
  <si>
    <t>The neighborhood is amazing. Very nice local vibe. Full of good people, good restaurants, bars, galleries, coffe shops. The Metro is just a few blocks away and it’s walking distance to a lot of the tourist areas.</t>
  </si>
  <si>
    <t>Waking is the best way to get around and get to know the neighborhood</t>
  </si>
  <si>
    <t>Mi casa es tu casa, just as your would love to have your home clean, I ask for the same... no much, just to clean after you cook and all that :)</t>
  </si>
  <si>
    <t>{TV,Wifi,"Air conditioning",Kitchen,"Pets allowed",Heating,"Smoke detector","First aid kit",Essentials,Shampoo,Hangers,"Hair dryer",Iron,"Hot water",Microwave,"Coffee maker",Refrigerator,"Dishes and silverware","Cooking basics",Oven,Stove,"Patio or balcony","Luggage dropoff allowed","Long term stays allowed","No stairs or steps to enter","No stairs or steps to enter","Host greets you","Fixed grab bars for shower","Fixed grab bars for toilet"}</t>
  </si>
  <si>
    <t>Chelsea/West Village - 2bdrm apt</t>
  </si>
  <si>
    <t>Amazing location! Clean, safe, charming apt in the heart of Chelsea/West Village. 2bdrm - entire apt OR 2nd bdrm shared with host</t>
  </si>
  <si>
    <t>Amazing location! Clean, safe, charming apt in the heart of Chelsea/West Village. 2bdrm - entire apt OR 2nd bdrm shared with host Charming apartment in the great downtown neighborhood of Chelsea/West Village. Close to lower 5th ave and Soho shopping, dining, galleries, &amp; popular nightlife in the infamous Meatpacking District. Outdoor activities 5 min walking distance such as- Westside highway, Chelsea piers, Greenwich village, &amp; the Highline. All major subway trains (4-5-6, 1-2-3, L, M &amp; F, + Path trains) less than a block away!  Apartment has a spacious living room with tv and cable television, as well as wireless high- speed Internet through out the apt. Bright, modern kitchen is equipped with all necessary cookware, and bathroom has a full shower with bathtub. Bedrooms have windows &amp; get plenty of natural sunlight, A/C, dresser, clothing storage, and cozy for rest and relaxation!  Apartment is fully furnished and includes linens &amp; towels. Cable TV, Internet</t>
  </si>
  <si>
    <t>No smoking, No drugs, No pets, No more than one house guest. Please don't wear shoes in the house.  Must be clean, courteous, respectful, responsible, and friendly.</t>
  </si>
  <si>
    <t>{TV,"Cable TV",Internet,Wifi,"Air conditioning",Kitchen,"Buzzer/wireless intercom",Heating,"Smoke detector","Fire extinguisher",Essentials,Shampoo,Hangers,"Hair dryer",Iron,"translation missing: en.hosting_amenity_49","translation missing: en.hosting_amenity_50"}</t>
  </si>
  <si>
    <t>Perfect 1BR / Doorman / 22 St &amp; 2nd Ave</t>
  </si>
  <si>
    <t>amazing gut renovation 1 bedroom and a wonderful location and safe building under 24/7 security. the location has a lot of restaurants and coffee shops. as far as transportation you have bus under the bldg and the train is very close as well.  The apartment is located t 22nd St &amp; 2nd Ave.  Doorman 24/7</t>
  </si>
  <si>
    <t>amazing gut renovation 1 bedroom and a wonderful location and safe building under 24/7 security. the location has a lot of restaurants and coffee shops. as far as transportation you have bus under the bldg and the train is very close as well.  The apartment is located t 22nd St &amp; 2nd Ave.  Doorman 24/7 The Space 750 sq ft of perfection... double windows, very quite place and huge closets. The Neighborhood the location is gramercy and walking distance to Union Square.  lots of restaurants in the area and bars, east access to any of the big gym companies. Other Things to Note: your name will be with the doorman with your arrival and I will explain you details over the phone after reservation is done.  ask me for more details about the location. this listing is includes 5.75% hotel taxes</t>
  </si>
  <si>
    <t>NO SMOKING ($1,000 PENALTY FOR SMOKING INSIDE THE APARTMENT) If any pet (Pet Fee) - $500 (one time non-refundable) We cover up to $100 for the electric bill,  any amount over $100 is will be tenants responsibility.  ALL PAYMENTS WILL BE DONE THROUGH AIRBNB RESOLUTION CENTER.  All tenants must fill out application upon arrival with copy of ID. After reservation is made, we will communicate via email and confirm. Tenants must sign sublease upon arrival.</t>
  </si>
  <si>
    <t>Kips Bay</t>
  </si>
  <si>
    <t>{TV,Internet,Wifi,"Air conditioning",Kitchen,Doorman,Breakfast,Elevator,"Buzzer/wireless intercom",Heating,Washer,Dryer}</t>
  </si>
  <si>
    <t>Gorgeous 2BR, 2BA, Pool + Doorman, near Times Sq by Blueground</t>
  </si>
  <si>
    <t>Show up and start living from day one in New York with this comfortable two-bedroom Blueground apartment. You’ll love coming home to this thoughtfully furnished, beautifully designed, and fully-equipped Midtown West home with stunning high floor views over the city. (#NYC126)</t>
  </si>
  <si>
    <t>Show up and start living from day one in New York with this comfortable two-bedroom Blueground apartment. You’ll love coming home to this thoughtfully furnished, beautifully designed, and fully-equipped Midtown West home with stunning high floor views over the city. (#NYC126) Gorgeous furniture, fully-equipped kitchen, smart TV, and a premium wireless speaker are just a few of the amenities you’ll find inside this two-bedroom apartment. Ideally located in New York,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 Amenities Building amenities unique to this two-bedroom apartment include an on-site:    - Doorman - Pet Friendly - Indoor Shared Pool - Gym - Sauna/Steam Room - Roof Deck - Private Party/Dining Room - Elevator The enti</t>
  </si>
  <si>
    <t>This furnished apartment is located in Midtown West, also known as Hell’s Kitchen. It is one of the city’s most iconic neighborhoods. Home to the bright lights of Times Square and Broadway, the area is constantly buzzing with activity. Along Restaurant Row diners can find a wide variety of flavors to please the extremely diverse crowds. There are countless options to satisfy any craving at any time of day. Midtown West offers serene strolls along the Hudson River, perfect for spending time outdoors on a sunny day. The pier mainly consists of sightseeing boats, which offer a unique way to experience the city. Close by are the relaxing corners of Bryant Park and the New York Public Library. The Midtown West area is easily accessible by public transport. Historic Grand Central Station is only a 20 minute walk away.</t>
  </si>
  <si>
    <t>{TV,"Cable TV",Wifi,"Air conditioning",Pool,Kitchen,"Pets allowed",Gym,Elevator,Heating,Washer,Dryer,"Smoke detector","Carbon monoxide detector",Essentials,Shampoo,Hangers,"Hair dryer",Iron,"Self check-in",Lockbox,"Private entrance",Bathtub,"Bed linens",Microwave,"Coffee maker",Refrigerator,Dishwasher,Oven,"BBQ grill","Long term stays allowed"}</t>
  </si>
  <si>
    <t>Bright and Spacious East Village Apartment</t>
  </si>
  <si>
    <t>Peaceful and sunny two-bedroom East Village apartment. After gut renovating and redecorating a few years ago, I aimed to make the place feel like a real home - to everyone. I would like to think I've succeeded :)</t>
  </si>
  <si>
    <t>Peaceful and sunny two-bedroom East Village apartment. After gut renovating and redecorating a few years ago, I aimed to make the place feel like a real home - to everyone. I would like to think I've succeeded :) This gorgeous 2nd floor (EU 1st) apartment is fully equipped with everything you will need, including a washer and dryer one floor down (or a dry cleaner across the street!). The 6th floor rooftop is accessible with an outdoor deck/dining area and views of the Manhattan skyline. The apartment is situated South of the East Village, a few blocks away from the Lower East Side. Together both neighborhoods make for a hub of cultural and culinary activity within New York City, with some of the best bars and restaurants in the world. The apartment is a six minute walk from the F train on 1st avenue (2nd Avenue station), or a thirteen minute walk from the 6 train on Bleecker.</t>
  </si>
  <si>
    <t>The apartment is situated South of the East Village, a few blocks away from the Lower East Side. Together both neighborhoods make for a hub of cultural and culinary activity within New York City, with some of the best bars and restaurants in the world.</t>
  </si>
  <si>
    <t>The apartment is a six minute walk from the F train on 1st avenue (2nd Avenue station), or a thirteen minute walk from the 6 train on Bleecker.</t>
  </si>
  <si>
    <t>{TV,Wifi,"Air conditioning",Kitchen,"Buzzer/wireless intercom",Heating,"Family/kid friendly",Washer,Dryer,"Smoke detector","Carbon monoxide detector","First aid kit",Essentials,Shampoo,Hangers,"Hair dryer",Bathtub,"Hot water","Bed linens",Microwave,Refrigerator,Dishwasher,"Dishes and silverware","Cooking basics",Oven,Stove,"Patio or balcony"}</t>
  </si>
  <si>
    <t>Home in the Heart of Harlem, Express Subway Stop</t>
  </si>
  <si>
    <t>Located on the same block as the 125th street subway stop in the heart of W Harlem, this large 3 bedroom home comes with heating and air conditioning, 2 full bathrooms, and a full kitchen and living room.  We are a trio of artists who take pride in our home and have a flair for decoration.</t>
  </si>
  <si>
    <t>{TV,Wifi,"Air conditioning",Kitchen,Heating,"Smoke detector","Carbon monoxide detector",Essentials,Shampoo,"Lock on bedroom door",Hangers,"Private living room"}</t>
  </si>
  <si>
    <t>Cozy home in the heart of Astoria</t>
  </si>
  <si>
    <t>Welcome to our warm and friendly home!  Pre war building with high ceilings--great location close to restaurants, coffee shops, and bars.  Features tempurpedic queen bed and pull out twin sofa. Full kitchen with keurig and many appliances</t>
  </si>
  <si>
    <t>Welcome to our warm and friendly home!  Pre war building with high ceilings--great location close to restaurants, coffee shops, and bars.  Features tempurpedic queen bed and pull out twin sofa. Full kitchen with keurig and many appliances Use of whole apt is yours. We will be on call should you need help and have friends designated to help you should any issue arise. Astoria is an incredibly diverse neighborhood--featuring a major Greek influence. Lots of trees, flowers, and homes.  Great for families. 5 min to N, Q trains off the Broadway stop in Astoria. 10 mins to R, M trains at Steinway. Apt is in the heart of Astoria on 31st Avenue, so there is street noise.  We have a noise machine, and do not have trouble sleeping, and nor does our 6 month old baby.</t>
  </si>
  <si>
    <t>Astoria is an incredibly diverse neighborhood--featuring a major Greek influence. Lots of trees, flowers, and homes.  Great for families.</t>
  </si>
  <si>
    <t>5 min to N, Q trains off the Broadway stop in Astoria. 10 mins to R, M trains at Steinway.</t>
  </si>
  <si>
    <t>This is a family friendly building--therefore, no parties.  Neighbors are kind and quiet--and we expect that of our guests as well. Apt is great for a single, couple, or couple with small child.</t>
  </si>
  <si>
    <t>{TV,Internet,Wifi,"Air conditioning",Kitchen,Heating,"Family/kid friendly","Smoke detector","Carbon monoxide detector",Essentials,Hangers,"Hair dryer",Iron}</t>
  </si>
  <si>
    <t>Cozy room in Artistic apt in Little Italy, SoHo</t>
  </si>
  <si>
    <t>Small, 4th floor walk up artist tenement apartment in the center of Nolita. One block from Little Italy, one block from the tip of Chinatown. A short walk to Soho/Broadway, the East Village, Lower East Side... Home to a Sculptor. Apartment is full of art, art books, plants and has a lot of character and good vibes. The room for rent is small and basic. There’s a quiet and lovely cat in the house named Godzilla. Just a note that ‘walk up’ means no elevator, so you’ll get a little exercise;).</t>
  </si>
  <si>
    <t>Small, 4th floor walk up artist tenement apartment in the center of Nolita. One block from Little Italy, one block from the tip of Chinatown. A short walk to Soho/Broadway, the East Village, Lower East Side... Home to a Sculptor. Apartment is full of art, art books, plants and has a lot of character and good vibes. The room for rent is small and basic. There’s a quiet and lovely cat in the house named Godzilla. Just a note that ‘walk up’ means no elevator, so you’ll get a little exercise;). The living room couches are not part of the available space for sleeping I’ll be around and available for guests. Best neighborhood in Manhattan! In the center of Downtown. Just ask me when you’re here and I’ll give you lots of tips depending on what you want to do. All trains are close by (green, yellow, orange and brown lines), within walking distance. Plus, Uber is highly affordable in NYC!</t>
  </si>
  <si>
    <t>Best neighborhood in Manhattan! In the center of Downtown. Just ask me when you’re here and I’ll give you lots of tips depending on what you want to do.</t>
  </si>
  <si>
    <t>All trains are close by (green, yellow, orange and brown lines), within walking distance. Plus, Uber is highly affordable in NYC!</t>
  </si>
  <si>
    <t>Chinatown</t>
  </si>
  <si>
    <t>{Wifi,"Air conditioning",Kitchen,Heating,"First aid kit",Essentials,Shampoo,Hangers,"Hair dryer",Iron,"Laptop friendly workspace","Private entrance","Hot water"}</t>
  </si>
  <si>
    <t>Private big bedroom w/ access to kitchen- Flushing</t>
  </si>
  <si>
    <t>Lightly furnished room in a two bedroom apartment. A quiet and safe neighborhood. Close to Northern Blvd with many options for stores and restaurants by walking. It's a 7 min to the LIRR that takes you to Penn station and more.</t>
  </si>
  <si>
    <t>Lightly furnished room in a two bedroom apartment. A quiet and safe neighborhood. Close to Northern Blvd with many options for stores and restaurants by walking. It's a 7 min to the LIRR that takes you to Penn station and more. Access to kitchen with fridge, microwave, and stove. Room has two windows! A towel is provided for guest to use. Besides the bedroom, the bathroom and kitchen is okay to use. 12pm-3pm and 12am-2am It's a safe and quiet neighborhood.  A few block up the road you have a lot of restaurants, karaoke and bars nearby. The LIRR train is a 7 min walk from the apt. There also a bus stop that will take you into flushing or transfer to the MTA 7 train from the bus. You can also drive, street parking is easy to find. Only one guest allowed.</t>
  </si>
  <si>
    <t>It's a safe and quiet neighborhood.  A few block up the road you have a lot of restaurants, karaoke and bars nearby.</t>
  </si>
  <si>
    <t>The LIRR train is a 7 min walk from the apt. There also a bus stop that will take you into flushing or transfer to the MTA 7 train from the bus. You can also drive, street parking is easy to find.</t>
  </si>
  <si>
    <t>{Kitchen,"Smoke detector","Carbon monoxide detector","First aid kit",Essentials,Shampoo,"Lock on bedroom door",Iron,Bathtub,"Bed linens",Microwave,Refrigerator,"Dishes and silverware",Oven,Stove}</t>
  </si>
  <si>
    <t>Master Suite w/Private Bath &amp; Balcony</t>
  </si>
  <si>
    <t>This is the master bedroom with a private bathroom attached and a door to the deck looking out over the cozy neighborhood and the Manhattan skyline. Our roommate lives in the other bedroom and has his own bathroom down the hall. He is kind and clean and knows all of the good restaurants and music venues!</t>
  </si>
  <si>
    <t>This is the master bedroom with a private bathroom attached and a door to the deck looking out over the cozy neighborhood and the Manhattan skyline. Our roommate lives in the other bedroom and has his own bathroom down the hall. He is kind and clean and knows all of the good restaurants and music venues! In addition to your private bedroom, bathroom, balcony en-suite, as a guest you will have access to use the open kitchen/dining/living room, as well as a front balcony that is excellent for having a morning coffee and watching the Brooklynites in the neighborhood heading out for the day. You will also be able to access the roof of the building where you can catch a glimpse of the the Manhattan skyline and watch the sunset. As this bedroom en-suite is our main dig, if we are renting, we are likely traveling at the moment. However we will be available via (Hidden by Airbnb) , the Airbnb App or by email during our travels and will be happy to assist you. NYC has excellent 24/hr public tra</t>
  </si>
  <si>
    <t>NYC has excellent 24/hr public transportation. The nearest subway station is located at Fulton and Flatbush about 7 minutes walking distance from the apt. There, you can easily purchase a day, week, or single use pass from one of the ticket machines.  If you are intimidated by the subway, there is still a lot of great things to do see and eat within walking distance of the apt. The Brooklyn Museum, the Brooklyn Botanical Garden and Prospect Park are all accessible on foot.  Crown Heights also boast a number of excellent bars, restaurants and coffee shops. Check out our neighborhood guide for recommendations.</t>
  </si>
  <si>
    <t>{TV,Wifi,"Air conditioning",Kitchen,Elevator,Heating,Washer,Dryer,Essentials,Shampoo,"Lock on bedroom door",Hangers,"Hair dryer","Laptop friendly workspace","Self check-in",Keypad}</t>
  </si>
  <si>
    <t>East Village Bedroom in Duplex!</t>
  </si>
  <si>
    <t>Best neighborhood for going out, walking distance / 5 min cab to bars and restaurants in NYC.  Room is cozy with large closet space. Apartment has two floors, two living rooms. Prefered one week minimum On parle Français.  Hablamos Español.</t>
  </si>
  <si>
    <t>Best neighborhood for going out, walking distance / 5 min cab to bars and restaurants in NYC.  Room is cozy with large closet space. Apartment has two floors, two living rooms. Prefered one week minimum On parle Français.  Hablamos Español. The apartment is a unique East Village duplex. This is a five bedroom apartment with a single room open. Long hallway leads to kitchen / living room. Down the stairs there is a living room, where another hallway leads to the bedroom. There is an outdoor area suitable for smoking. Private room and access to both living rooms. Bathroom is shared but comfortable. We are willing to get to know you if you want some guidance! Depending on our schedules, we can show you nightlife/restaurants. Walking distance to bars and restaurants. 10 minute walk to Lower East Side. 10 minute walk to Union Square (Christmas market now!!). 15 minutes  to meatpacking on metro. 15 Minutes to Times Square in cab. Close to subway - Union Square is a ten minute walk which will</t>
  </si>
  <si>
    <t>Walking distance to bars and restaurants. 10 minute walk to Lower East Side. 10 minute walk to Union Square (Christmas market now!!). 15 minutes  to meatpacking on metro. 15 Minutes to Times Square in cab.</t>
  </si>
  <si>
    <t>Close to subway - Union Square is a ten minute walk which will take you anywhere.</t>
  </si>
  <si>
    <t>We want you to have fun! Just respect our private spaces.</t>
  </si>
  <si>
    <t>{TV,"Cable TV",Internet,Wifi,"Air conditioning",Kitchen,"Smoking allowed","Buzzer/wireless intercom",Heating,Washer,Dryer,"Smoke detector",Essentials,"Lock on bedroom door",Hangers,"Hair dryer",Iron,"Laptop friendly workspace"}</t>
  </si>
  <si>
    <t>One Bdrm Apt in Charming South Harlem Brownstone</t>
  </si>
  <si>
    <t>One bedroom private apartment in charming landmark brownstone in South Harlem. Accommodates two comfortably. The apartment has a bedroom with a queen sized bed,  desk,  closet, living room,  kitchen and bathroom.  The apartment is located in South Harlem on 120th Street. The closest subway (2,3) is only a 4 block  walk from the apartment at 116th and Lenox Ave. The train ride  is about 15 minutes ( 4 stops ) to Midtown. The apartment is 10 blocks (~10 minute walk ) away from Central Park.</t>
  </si>
  <si>
    <t>One bedroom private apartment in charming landmark brownstone in South Harlem. Accommodates two comfortably. The apartment has a bedroom with a queen sized bed,  desk,  closet, living room,  kitchen and bathroom.  The apartment is located in South Harlem on 120th Street. The closest subway (2,3) is only a 4 block  walk from the apartment at 116th and Lenox Ave. The train ride  is about 15 minutes ( 4 stops ) to Midtown. The apartment is 10 blocks (~10 minute walk ) away from Central Park. The apartment, #4F, is located on the top floor of the brownstone. It is facing north and the windows overlook the trees and gardens of buildings on 120th and 121st streets. The apartment is very quiet, you probably will be surprised since you'll be in the middle of New York City. You're able to access all spaces inside apartment 4F as well as the common laundry area in the basement. You can contact me via my cell ph (Phone number hidden by Airbnb) , or via email at (Email hidden by Airbnb)  This is f</t>
  </si>
  <si>
    <t>This is from the Explore Harlem NYC website, located here:   (Website hidden by Airbnb)  Unique Facts - The history of Harlem is multi-layered. The artistic, musical and intellectual impact of the Harlem Renaissance during the (Phone number hidden by Airbnb) s is reflected in the vibrant community that exists today. Traces of America’s history at the Morris Jumel Mansion (General George Washington’s headquarters in (Phone number hidden by Airbnb) , the Alexander Hamilton Grange (first Secretary of State) and Trinity Cemetery uptown. - Harlem is the place for living legacies involving new emerging talented individuals similar to the caliber of figures a Louis Armstrong, Duke Ellington, Claude McKay, Zora Neale Hurston, Bessie Smith, Paul Robeson and Langston Hughes. - Many streets and avenues in Harlem are co-named for its famous leaders and residents like Lenox Avenue co-named Malcolm X Blvd., 125th Street co-named Martin Luther King, Jr. Blvd., and Eighth Avenue co-named Frederick Dou</t>
  </si>
  <si>
    <t>The closest subway is the 2,3 train. The stops are located at 116th Street and Lenox Ave. (a 4 block walk) and 125th Street and Lenox Ave. (a5 block walk). The M7  and M102 bus stop is located at 119th and Lenox Ave,  a 1 block walk from the apartment.</t>
  </si>
  <si>
    <t>{TV,"Cable TV",Wifi,"Air conditioning",Kitchen,Heating,Washer,Dryer,"Smoke detector","Carbon monoxide detector",Essentials,Shampoo,Hangers,"Hair dryer","Laptop friendly workspace","Self check-in",Lockbox,Microwave,Refrigerator,"Dishes and silverware","Cooking basics",Stove}</t>
  </si>
  <si>
    <t>Charming Bohemian Bushwick Apt</t>
  </si>
  <si>
    <t>Newly renovated home, with antiquish style and bohemian atmosphere! Laundry in building + wifi. Room w/ comfy full-size futon bed, desk, built in closet, dresser and sewing machine. Great kitchen for cooking in w/dishwasher. Piano in living room!</t>
  </si>
  <si>
    <t>Newly renovated home, with antiquish style and bohemian atmosphere! Laundry in building + wifi. Room w/ comfy full-size futon bed, desk, built in closet, dresser and sewing machine. Great kitchen for cooking in w/dishwasher. Piano in living room! Artsy, charming, creative space with lots of love. In house: Piano, sewing machine, type-writer, dishwasher, laundry, amazing coffee-making equipment... On site: A walk to Bushwick arts, music, coffee and restaurants. Manhattan: Lower East Side, Soho, Chinatown is 30 min away with subway. Williamsburg: 30 min with J train or L train. Genuine, creative, multi-cultural... A lot of great bars, galleries and underground art  a walk away. Williamsburg, Morgantown and Jefferson is a walk or short subway ride away - it's vibrant and creative with the best food in NY, nightlife, design, vintage, movie theaters, cafes... anything you could imagine. Gates J train is 2 min from the apartment and takes you to Williamsburg in 10 min, and  to Manhattan in 3</t>
  </si>
  <si>
    <t>Genuine, creative, multi-cultural... A lot of great bars, galleries and underground art  a walk away. Williamsburg, Morgantown and Jefferson is a walk or short subway ride away - it's vibrant and creative with the best food in NY, nightlife, design, vintage, movie theaters, cafes... anything you could imagine.</t>
  </si>
  <si>
    <t>Gates J train is 2 min from the apartment and takes you to Williamsburg in 10 min, and  to Manhattan in 30 min. L train at Myrtle Wyckoff is a 10 min walk away. Central M train is a 10 walk away and takes you to Manhattan in 30 min. There are plenty of buses that take you both to Jefferson (15min) and to Crown Heights (25 min).</t>
  </si>
  <si>
    <t>{Internet,Wifi,Kitchen,"Buzzer/wireless intercom",Heating,Washer,Dryer,"Smoke detector","Carbon monoxide detector"}</t>
  </si>
  <si>
    <t>XL clean room in Manhattan, 1 block from subway!</t>
  </si>
  <si>
    <t>Private bedroom w/ queen-size bed (ideal for couples and solo travellers) within a 2-bedrooms apartment in the Washington Heights neighborhood of Manhattan. Only 1 block away from the 175th st A train that runs straight to the JFK Airport  and along the west part of Manhattan (15min to Central Park, 23min to Times Square!!!). Make yourself at home in our fully stocked kitchen, spacious living room while exploring nearby restaurants and cafes.</t>
  </si>
  <si>
    <t>Private bedroom w/ queen-size bed (ideal for couples and solo travellers) within a 2-bedrooms apartment in the Washington Heights neighborhood of Manhattan. Only 1 block away from the 175th st A train that runs straight to the JFK Airport  and along the west part of Manhattan (15min to Central Park, 23min to Times Square!!!). Make yourself at home in our fully stocked kitchen, spacious living room while exploring nearby restaurants and cafes. The apartment is huge and very bright, with a large living area, modern kitchen and bathroom, in a really quite area close to the river, the George Washington bridge and the J Hood Wright Park.  The room has a king size bed, desk, dresser, closet, and ac. Living room with couch, dining table, TV (netflix) Kitchen is equipped with microwave and coffee machines for your use. Full bath.  Laundry and elevator in the building. We are glad to help you plan your stay in NYC and answer any questions you may have! The neighborhood has a lot to offer includ</t>
  </si>
  <si>
    <t>The neighborhood has a lot to offer including a gorgeous park, lots restaurants, bars, banks and parks. Seven minute walk to Columbia Presbyterian Hospital. Great retreat to get a solid night's rest for med students or friends/family visiting someone in the hospital. There are two gyms within a block away of the apartment. Lots of grocery stores and nearby shopping.</t>
  </si>
  <si>
    <t>- No noise between 12:00 am to 9:00 am - Access to the kitchen is limited to the use of coffee machine and microwave. Exceptions are admitted upon request.</t>
  </si>
  <si>
    <t>{TV,Wifi,"Air conditioning",Breakfast,Elevator,"Free street parking",Heating,Washer,Dryer,"Smoke detector","Carbon monoxide detector","First aid kit",Essentials,Shampoo,"Lock on bedroom door",Hangers,"Hair dryer",Iron,"Laptop friendly workspace","Private living room","Hot water","Bed linens","Extra pillows and blankets",Microwave,"Coffee maker",Refrigerator,"Dishes and silverware","Host greets you"}</t>
  </si>
  <si>
    <t>Large, beautiful 1 bedroom downtown Manhattan</t>
  </si>
  <si>
    <t>Large 1 bedroom, downtown Manhattan, in Little Italy/Chinatown. It's 700 sqf. In an elevator building with doorman 24/7. Located on the 4th floor. Charming and sun drenched. Location is very convenient, as it's steps away from Tribeca and Financial District and 4/5 minutes walk from Soho and Lower East Side. The neighborhood is lively during the day, quieter at night and always extremely safe.  20% DISCOUNTED as 2 electric burners are a temporary substitute for lack of gas in the building.</t>
  </si>
  <si>
    <t>{Internet,Wifi,"Air conditioning",Kitchen,Doorman,Elevator,"Buzzer/wireless intercom",Heating,Washer,Dryer,"Smoke detector",Essentials,Shampoo,Hangers,"Hair dryer","Laptop friendly workspace","translation missing: en.hosting_amenity_49","translation missing: en.hosting_amenity_50"}</t>
  </si>
  <si>
    <t>Bergen Beach Beauty</t>
  </si>
  <si>
    <t>Recently renovated 1 bedroom walk in apartment in the quiet neighborhood of Bergen Beach. Bus ride from trains. Nearby shopping, laundromat and restaurants.</t>
  </si>
  <si>
    <t>Recently renovated 1 bedroom walk in apartment in the quiet neighborhood of Bergen Beach. Bus ride from trains. Nearby shopping, laundromat and restaurants. If you are looking for your own space then this one bedroom apartment is for you. You have kitchen,living room,bedroom and bathroom all to yourself. I am available by cell phone This is a quiet neighborhood near buses and only 5 minutes away from Kings Plaza shopping mall. There are many restaurants within walking distance. NYC is only 30 minutes by car or 45 by public transportation. We are 20 minutes from JFK airport. Uber and lyft are always a cell phone away. There is public transportation a block away. We are 5 minutes away from exit 11n off the belt parkway This apartment was  originally renovated to be a rental apartment so the furnishings are minimal.</t>
  </si>
  <si>
    <t>This is a quiet neighborhood near buses and only 5 minutes away from Kings Plaza shopping mall. There are many restaurants within walking distance. NYC is only 30 minutes by car or 45 by public transportation. We are 20 minutes from JFK airport.</t>
  </si>
  <si>
    <t>Uber and lyft are always a cell phone away. There is public transportation a block away. We are 5 minutes away from exit 11n off the belt parkway</t>
  </si>
  <si>
    <t>MUST BE 25 YEARS OR OLDER.  No loud noise or loud music allowed. Absolutely No smoking of any kind. Visitor curfew is 10pm or you will be charged an additional $25 per person per night</t>
  </si>
  <si>
    <t>Bergen Beach</t>
  </si>
  <si>
    <t>{Wifi,"Air conditioning",Kitchen,Heating,"Smoke detector","Carbon monoxide detector","Fire extinguisher",Essentials,Shampoo,Hangers,Iron,"Laptop friendly workspace","Self check-in",Lockbox,"Private entrance","Hot water","Bed linens","Extra pillows and blankets",Microwave,"Coffee maker","Dishes and silverware","Long term stays allowed"}</t>
  </si>
  <si>
    <t>Cozy Bedroom in the Lower East Side</t>
  </si>
  <si>
    <t>My place is walking distance to all the bars and restaurants in the Lower East Side. It is also close to subway lines F,M,J, and Z . You’ll love my place because of the neighborhood, the comfy bed, the kitchen, the coziness, and the natural light. My place is good for solo adventurers and business travelers. This is for my 1 BR in a 3BR appt. You will be staying with my 2 roommates who work so much and are barely there. You will have your own room with a lock and your own bathroom.</t>
  </si>
  <si>
    <t>{Wifi,"Air conditioning",Kitchen,"Pets allowed",Heating,Washer,Dryer,"Smoke detector","Carbon monoxide detector","First aid kit","Safety card","Fire extinguisher",Essentials,Shampoo,"Lock on bedroom door",Hangers,"Hair dryer","translation missing: en.hosting_amenity_49","translation missing: en.hosting_amenity_50"}</t>
  </si>
  <si>
    <t>Queen sized bedroom with skyline view - Greenpoint</t>
  </si>
  <si>
    <t>Private bedroom with skyline view in Greenpoint, Brooklyn located on 2nd floor of a two stories loft shared with two professional women. Shared bathroom with another person. WiFi available, washer and dryer inside the apartment, dishwasher and big closet with six drawers. Big living room with balcony and couch available for use. Manhattan avenue with plenty of delis, restaurants and bars right around the corner. G and 7 (one stop away from Manhattan) subways located walking distance.</t>
  </si>
  <si>
    <t>Private bedroom with skyline view in Greenpoint, Brooklyn located on 2nd floor of a two stories loft shared with two professional women. Shared bathroom with another person. WiFi available, washer and dryer inside the apartment, dishwasher and big closet with six drawers. Big living room with balcony and couch available for use. Manhattan avenue with plenty of delis, restaurants and bars right around the corner. G and 7 (one stop away from Manhattan) subways located walking distance. Living room, kitchen, balcony, patio Everywhere besides the two other roommates' rooms! I am available for any request at any time! You will find my number on the instructions given to you. Very close to Williamsburg, walking distance from the G and 7 trains, McCarren Park is 10 minutes walk.</t>
  </si>
  <si>
    <t>Very close to Williamsburg, walking distance from the G and 7 trains, McCarren Park is 10 minutes walk.</t>
  </si>
  <si>
    <t>{TV,Wifi,"Air conditioning",Kitchen,"Pets allowed",Elevator,"Free street parking","Hot tub",Heating,"Family/kid friendly",Washer,Dryer,"Smoke detector",Essentials,Shampoo,"Lock on bedroom door",Hangers,"Laptop friendly workspace","Private living room",Bathtub,"Hot water","Bed linens",Microwave,Refrigerator,Dishwasher,"Cooking basics",Oven,"Patio or balcony","Luggage dropoff allowed","Extra space around bed",Other,Waterfront}</t>
  </si>
  <si>
    <t>The City Horizon</t>
  </si>
  <si>
    <t>spacious 3 bedroom apartment</t>
  </si>
  <si>
    <t>{TV,Wifi,"Air conditioning",Kitchen,"Pets allowed",Gym,Elevator,Heating,Washer,Dryer,"Smoke detector","Carbon monoxide detector",Essentials,Hangers,"Hair dryer",Iron}</t>
  </si>
  <si>
    <t>!!BEAUTIFUL APARTMENT WITH GARDEN!!</t>
  </si>
  <si>
    <t>This is the ideal NYC apartment! It even has a private garden for you to enjoy. Location is fantastic, 1 block away from subway and metro north. The apartment is not in a project building which makes it cozier than most. You'll love it here!</t>
  </si>
  <si>
    <t>This is the ideal NYC apartment! It even has a private garden for you to enjoy. Location is fantastic, 1 block away from subway and metro north. The apartment is not in a project building which makes it cozier than most. You'll love it here! The apartment is part of a private house, not a project building but at the same time it is completely independent. There is a garden! Yes ! a real beautiful garden for you to enjoy while you stay. It is a beautiful and cozy space, ideal for a single person or a couple but I guess up to three people could stay here. You will be really well connected to the city, both subway and metro north are just 1 block away and you can be anywhere in the city in 30 minutes or less. The entire apartment is yours to enjoy, and also the entire garden! There are very interesting people living in the other floors of the house, artists, musicians &amp; poets and you're welcome to go explore. You'll make good friends and have very interesting conversations. If I'm traveli</t>
  </si>
  <si>
    <t>You're very near everything, 30 mins of any location in Manhattan, but at the same time, you're not in the most expensive parts of the city and you get to see real New York! Everything you could need is one block away: Bank, pharmacy, subway, bus, train, gym, supermarket, restaurants, deli etc.</t>
  </si>
  <si>
    <t>You're literally one block away from the subway and also from the Metro North, a fast train that takes you both to Manhattan and to upstate New York in just minutes.</t>
  </si>
  <si>
    <t>Please, no smoking. I'll prepare a beautiful space for you and it would be nice  to find a nice place when I come back home. Thanks!</t>
  </si>
  <si>
    <t>Marble Hill</t>
  </si>
  <si>
    <t>{Internet,Wifi,Kitchen,Gym,Heating,Essentials,Shampoo,"24-hour check-in",Hangers,"Laptop friendly workspace"}</t>
  </si>
  <si>
    <t>Private room 1 block from train</t>
  </si>
  <si>
    <t>A great calm space one block from all the action at the Jefferson L subway stop.  Grocery store, cafes, and nightlife are right around the corner.</t>
  </si>
  <si>
    <t xml:space="preserve">A great calm space one block from all the action at the Jefferson L subway stop.  Grocery store, cafes, and nightlife are right around the corner. The room is located off the kitchen, with AC and a dresser for your use. Towels and blankets provided.  Charming exposed brick and tin ceiling kitchen.  There are windows on 3 sides of the apartment, lending a spacious and open feel to it. Guests have access to all spaces pictured, as well as a patio during warmer months which is accessed directly off the kitchen. Washer/dryer available in hallway. I am available as much as possible.  When guests are present, I stay in a room at the other end of the apartment with a separate entrance.  This means we may not see each other much at all, and it may feel like you have the place to yourself. Bushwick is brimming with nightlife, art, culture, cafes, and restaurants.  There is no shortage of things to explore just blocks from the apartment. You can be on the L train platform in about 1 minute from </t>
  </si>
  <si>
    <t>Bushwick is brimming with nightlife, art, culture, cafes, and restaurants.  There is no shortage of things to explore just blocks from the apartment.</t>
  </si>
  <si>
    <t>You can be on the L train platform in about 1 minute from leaving the apartment door. Extremely easy access to Manhattan, as well as JFK airport in the other direction.  LaGuardia can be as fast as 20 minutes car ride away.  There is street parking available.</t>
  </si>
  <si>
    <t>{Wifi,"Air conditioning",Kitchen,Heating,Washer,Dryer,"Smoke detector","Fire extinguisher",Essentials,"Lock on bedroom door",Hangers,"Private entrance"}</t>
  </si>
  <si>
    <t>Bedroom in central Bushwick</t>
  </si>
  <si>
    <t>My place is close to the subway a few feet away from the M train. great local cafes and entertainment destinations. You’ll love my place because of the modern apartment with nice new finishes and central Heat and Air Conditioning, high-speed internet, the great views of the city, and the quick ride to Manhattan. My place is good for couples, solo adventurers, and business travelers. The room accommodates two people (two maximum).</t>
  </si>
  <si>
    <t>My place is close to the subway a few feet away from the M train. great local cafes and entertainment destinations. You’ll love my place because of the modern apartment with nice new finishes and central Heat and Air Conditioning, high-speed internet, the great views of the city, and the quick ride to Manhattan. My place is good for couples, solo adventurers, and business travelers. The room accommodates two people (two maximum). It's a Dublex apartment You'll be sharing the space with two other people who are always busy working. I’m Always around if you need anything Very hip and chill you have the L and M near you. Tons of resturants and cafes On the M and L train</t>
  </si>
  <si>
    <t>Very hip and chill you have the L and M near you. Tons of resturants and cafes</t>
  </si>
  <si>
    <t>On the M and L train</t>
  </si>
  <si>
    <t>{Wifi,"Air conditioning",Kitchen,Heating,"Smoke detector","Carbon monoxide detector","First aid kit",Essentials,"Lock on bedroom door","Hair dryer","Laptop friendly workspace"}</t>
  </si>
  <si>
    <t>Sunny and cozy Astoria room!</t>
  </si>
  <si>
    <t>5 minute walk from the N/Q train at Astoria-Ditmars, 15 minutes from Manhattan! Supermarkets, bars, restaurants, and all you may need within a two-block radius of the apartment. Few minutes away from Astoria Park!</t>
  </si>
  <si>
    <t>{Wifi,Kitchen,Heating,Washer,Dryer,"Smoke detector","Carbon monoxide detector","First aid kit",Essentials,"Lock on bedroom door",Hangers,"Laptop friendly workspace"}</t>
  </si>
  <si>
    <t>Tompkins Square/East Village Apt.</t>
  </si>
  <si>
    <t>Across the street from Tompkins Square / Tons of wonderful bars, restaurants, and speakeasies all within a 10 minute walk (or less) / Very clean / 3 Bedrooms - 3 full sized beds / 1 Bath / 10 minute walk to the L Train / No living room, only bedrooms</t>
  </si>
  <si>
    <t>Across the street from Tompkins Square / Tons of wonderful bars, restaurants, and speakeasies all within a 10 minute walk (or less) / Very clean / 3 Bedrooms - 3 full sized beds / 1 Bath / 10 minute walk to the L Train / No living room, only bedrooms 3 bedrooms / hallway with folder down table / 1 bathroom / kitchen with microwave, oven, refrigerator, stove Entire apartment access 10 minute walk to the L train (closest train)</t>
  </si>
  <si>
    <t>10 minute walk to the L train (closest train)</t>
  </si>
  <si>
    <t>Alphabet City</t>
  </si>
  <si>
    <t>{Wifi,"Air conditioning",Kitchen,"Buzzer/wireless intercom",Heating,"Smoke detector","Laptop friendly workspace"}</t>
  </si>
  <si>
    <t>Quiet room with exposed brick</t>
  </si>
  <si>
    <t>Quiet room with a Japanese-style futon (mat on the floor, not a frame! -- the pictures do not reflect this!) large closet, and exposed brick is the perfect place to call home while traveling the city. Marble bath with bathtub and shower, kitchen, living room, terrace, and in unit laundry are all yours to use.</t>
  </si>
  <si>
    <t>Quiet room with a Japanese-style futon (mat on the floor, not a frame! -- the pictures do not reflect this!) large closet, and exposed brick is the perfect place to call home while traveling the city. Marble bath with bathtub and shower, kitchen, living room, terrace, and in unit laundry are all yours to use. We love our apartment! Hardwood floors, exposed brick, new appliances and a cozy living space, plus a terrace to have an evening drink, or breakfast. Also, the building has an elevator, though there are 2 stairs up to enter the building from the outside. The room is furnished with a futon and large closet. The window overlooks the terrace, so there is no street noise, and it's right off the kitchen for a stealthy midnight snack. Feel free to cook in our cute kitchen (with dishwasher!), hang out in the living room or on the terrace, enjoy the (shared with one person) marble bath with bathtub/shower, and use our in-unit washing machine and dryer. There are 2 people who live in the a</t>
  </si>
  <si>
    <t>Great neighborhood just a short walk to the East River and to Central Park. Quiet street with families nestled in a vibrant community. Apartment is right around the corner from the grocery store and pharmacy. Mexican, Thai, Chinese, Pizza, bars, cocktail lounges and cafes within minutes. You can also walk to Museo Del Barrio and The Museum of the City of New York.</t>
  </si>
  <si>
    <t>Very convenient location Five minute walk to the Q train. Five minute walk to M96 bus crosstown. Eight minutes to the 6 train. Steps from the M15 bus.</t>
  </si>
  <si>
    <t>- Please treat the space and the people who live in it with respect! - You are quite welcome to use the kitchen and fridge, but please clean up after yourselves.  - Please no smoking or drugs in the apartment or on the terrace.</t>
  </si>
  <si>
    <t>East Harlem</t>
  </si>
  <si>
    <t>{Wifi,Kitchen,Elevator,"Buzzer/wireless intercom",Heating,"Family/kid friendly",Washer,Dryer,"Smoke detector",Essentials,Shampoo,"Lock on bedroom door",Hangers,"Laptop friendly workspace",Microwave,Refrigerator,Dishwasher,"Dishes and silverware","Cooking basics",Oven,Stove,"Patio or balcony","Long term stays allowed","Wide hallways","No stairs or steps to enter"}</t>
  </si>
  <si>
    <t>MyModernCrib w/ Empire State Views</t>
  </si>
  <si>
    <t xml:space="preserve">Your private room in my 2BR apt.  Modern style with old world comfort. Located in the quaint Murray Hill, centrally located near great restaurants &amp; nightlife.  2 blocks from the 6 subway line.   Full kitchen + large living and dining space. </t>
  </si>
  <si>
    <t>Your private room in my 2BR apt.  Modern style with old world comfort. Located in the quaint Murray Hill, centrally located near great restaurants &amp; nightlife.  2 blocks from the 6 subway line.   Full kitchen + large living and dining space.  Private 1 BR with shared closet space and shared living space, shared bathroom with large shower.  My brother lives with me part time so the rental is for the days where he is not in NYC. (as per the available calendar).  Living dining area is pretty huge - especially by NYC standards Fee high-speed wireless internet, large flat screen TV, comfortable spacious living/dining area that seats six, cookware, cutlery &amp; dinnerware, fresh linens, and towels.  Kitchen includes 4 burner gas stove, oven, stainless steel refrigerator, microwave and coffee maker.    I'm rarely home and very chilled when I'm there.   I'm a full time student with a full time job.  My girlfriend lives out of town so sometimes I visit on weekends and may or may not rent out my ro</t>
  </si>
  <si>
    <t>Located on a lively block in Murry Hill on 3rd Avenue between 27th and 28th street.  You'll find Starbucks, juice bar, sports bars, pizza, and higher end cuisine right on our block.  c</t>
  </si>
  <si>
    <t>The bus is one block down and the 6 train subway is 2 blocks away.   There are always taxi's or you can order a convenient Uber car.   It's very safe and you can walk or jog to your destination.</t>
  </si>
  <si>
    <t>No smoking, no pets, no parties, no drugs, no loud music.   Guests limited to two.</t>
  </si>
  <si>
    <t>{TV,"Cable TV",Internet,Wifi,Kitchen,"Buzzer/wireless intercom",Heating,"Smoke detector","Carbon monoxide detector","First aid kit",Shampoo,"translation missing: en.hosting_amenity_49","translation missing: en.hosting_amenity_50"}</t>
  </si>
  <si>
    <t>Designer Brooklyn townhouse with private yard</t>
  </si>
  <si>
    <t>Designer 3 story townhouse with 2 working fireplaces and a private backyard.  This house is filled with priceless art and furniture</t>
  </si>
  <si>
    <t>{TV,"Cable TV",Wifi,"Air conditioning",Kitchen,"Free street parking","Indoor fireplace",Heating,Washer,Dryer,"Smoke detector","Carbon monoxide detector","Fire extinguisher",Essentials,Shampoo,"Lock on bedroom door",Hangers,"Hair dryer",Iron,"Laptop friendly workspace","Private living room","Private entrance","Outlet covers",Bathtub,"High chair","Stair gates","Children’s books and toys","Fireplace guards",Crib,"Pack ’n Play/travel crib","Room-darkening shades","Hot water","Bed linens","Extra pillows and blankets",Microwave,"Coffee maker",Refrigerator,Dishwasher,"Dishes and silverware","Cooking basics",Oven,Stove,"BBQ grill","Patio or balcony","Garden or backyard","Long term stays allowed"}</t>
  </si>
  <si>
    <t>Trendy and Comfortable Brooklyn Abode</t>
  </si>
  <si>
    <t>If Wes Anderson lived in Williamsburg this would be his home! Welcome to your Brooklyn escape. The room available is located in a 5 bedroom house in prime Williamsburg off the Grand L train station, just 10 minutes from Union Square in Manhattan</t>
  </si>
  <si>
    <t>{Wifi,"Air conditioning",Kitchen,"Smoking allowed",Heating,Washer,Dryer,"Smoke detector","Carbon monoxide detector","Fire extinguisher",Essentials,Shampoo,"Lock on bedroom door",Hangers,"Hair dryer"}</t>
  </si>
  <si>
    <t>Beautiful Huge 2Br House w/Backyard</t>
  </si>
  <si>
    <t>Rent an entire 2300sq ft, 3 story, 2Br, 2.5 bath house with backyard and covered porch! Two bedrooms, 2 baths, 2 huge offices, a gym, a huge living room, dining room, and kitchen! You'll have to feed our cat!</t>
  </si>
  <si>
    <t xml:space="preserve">Rent an entire 2300sq ft, 3 story, 2Br, 2.5 bath house with backyard and covered porch! Two bedrooms, 2 baths, 2 huge offices, a gym, a huge living room, dining room, and kitchen! You'll have to feed our cat! A private home is extremely unique in New York City. We have a 3 story house all to ourselves in very green Lefferts Gardens! The top floor includes a large bedroom with a queen bed, dresser, end tables, desk lamps, and 2 big closets with hangars. It also includes a full bathroom with a shower and a small home gym with a weight bench. The second floor includes a large bedroom with a queen bed, dressers, large closet with hangars, end tables, and desk lamps. Next to that there's a linen closet, a full bathroom with a shower, and 2 huge rooms that we have set up as offices. The ground floor has an enormous living room with a big couch, a recliner, a stereo, a movie projector with laptop hookups, and a woodburning fireplace. There's also a large dining room and a large full kitchen. </t>
  </si>
  <si>
    <t>The neighborhood is full of historic, gorgeous single family homes. It's quite different from most of what you'd get in New York City! Also, it's very close to Prospect Park, which is enormous and beautiful. It has a very European vibe to it - you could almost believe you're in Berlin. Within walking distance there are cute hipster cafes, a vegan ice cream shop, amazing NY pizza, a few great bars, and an organic/natural grocery store.</t>
  </si>
  <si>
    <t>The B and the Q trains are express to Manhattan. The station is about 8 minutes' walk from the house, and from there it's about 20 minutes to Union Square. The house is also within walking distance of the 2 and the 5 trains.</t>
  </si>
  <si>
    <t>Absolutely no smoking indoors. Please smoke on the back porch. Please be courteous of our neighbors - the neighborhood is very residential, and our backyard abuts two others, so don't be loud outside after a reasonable hour. Pets are perfectly fine as long as no damage happens to our furniture.</t>
  </si>
  <si>
    <t>{Internet,Wifi,"Air conditioning",Kitchen,"Indoor fireplace",Heating,Washer,Dryer,Shampoo}</t>
  </si>
  <si>
    <t>Sunlit Gem in Happening Greenpoint</t>
  </si>
  <si>
    <t>Welcome to Greenpoint! Greenpoint is an lively but peaceful area located just across the river from Manhattan. The neighborhood is also garnished with plenty of cozy restaurants and stylish bars.</t>
  </si>
  <si>
    <t>Welcome to Greenpoint! Greenpoint is an lively but peaceful area located just across the river from Manhattan. The neighborhood is also garnished with plenty of cozy restaurants and stylish bars. This is a sunny, spacious bedroom within a two-bedroom apartment, two floors up, facing tree-lined Calyer Street in a quiet neighborhood. The two rooms are at opposite sides of the apartment, with my sister occupying the other bedroom. The room is fully furnished with a bed, sofa, dresser, wardrobe, desk, shelves, etc. I will clear out 90% of my belongings so there will be plenty of storage space. The apartment is equipped with all the kitchen plates, utensils, and cooking tools you will need. Utilities are included in the price, with high speed internet and wifi. There is a ceiling fan and an air-conditioner in the bedroom for the hot summer. One toilet, one bath (full bathtub). Everything you need is conveniently located within a few blocks: supermarkets, pharmacies, laundromat, and every ki</t>
  </si>
  <si>
    <t>Everything you need is conveniently located within a few blocks: supermarkets, pharmacies, laundromat, and every kind of restaurant you can think of. McCarren Park in this neighborhood is one of the most beautiful parks I've been to (and has a track and mini-outdoor gym area if you are interested. The waterfront view of Manhattan a few blocks away is also breathtaking, especially during sunset.</t>
  </si>
  <si>
    <t>Getting to Manhattan by subway takes less than 20 minutes. The G train stations are about a five minute walk away (Greenpoint Ave or Nassau Ave station), and the L train station (Bedford Ave) is about 12 minutes away.</t>
  </si>
  <si>
    <t>{Internet,Wifi,"Air conditioning",Kitchen,"Buzzer/wireless intercom",Heating,"Smoke detector","Carbon monoxide detector",Essentials,Shampoo,"Hair dryer","Laptop friendly workspace","translation missing: en.hosting_amenity_49","translation missing: en.hosting_amenity_50"}</t>
  </si>
  <si>
    <t>27 months ago</t>
  </si>
  <si>
    <t>THE CREATIVE CAVE BY CONEY ISLAND</t>
  </si>
  <si>
    <t>Private room. Queen size bed.</t>
  </si>
  <si>
    <t>Private room. Queen size bed. High Quality bedding and air mattress very cozy and warm home for winter . 1guest per room . Guest only have access to bedroom they rent ,bathroom and kitchen . Text . When I’m home I can speak to me . Please keep my home clean I live here and I need my space to respected and maintained while you stay. No food in rooms . If u snack in bedroom please remove all trash and remains immediately thank you</t>
  </si>
  <si>
    <t>{Wifi,Kitchen,Heating,"Smoke detector","Carbon monoxide detector","First aid kit","Fire extinguisher",Essentials,"Hot water","Host greets you"}</t>
  </si>
  <si>
    <t>Charming Brooklyn Heights Apartment</t>
  </si>
  <si>
    <t>Comfortable and cute Brooklyn Heights one bedroom apartment steps away from Brooklyn Bridge Park. Right off Henry Street, with plenty of restaurants and bars. Close to DUMBO and attractions like Jane's Carousel, River Cafe, and East River Ferry.</t>
  </si>
  <si>
    <t>Brooklyn Heights</t>
  </si>
  <si>
    <t>{TV,Wifi,"Air conditioning",Kitchen,"Smoke detector","Carbon monoxide detector",Essentials,"Hair dryer"}</t>
  </si>
  <si>
    <t>Spacious 1 BD in Williamsburg next to L train</t>
  </si>
  <si>
    <t>Our place is in the heart of Williamsburg, steps away from the Graham Ave stop off the L-train. Cozy and quiet apartment in an authentic Brooklyn neighborhood. Parks and trendy nightlife are walking distance. Less than 10 minutes from Manhattan. Great space for couples, solo adventurers, and business travelers who want to be close to New York's hustle and bustle but not in the middle of it .</t>
  </si>
  <si>
    <t>{TV,Internet,Wifi,"Air conditioning",Kitchen,Heating,"Family/kid friendly","Smoke detector","Carbon monoxide detector",Essentials,Shampoo,Hangers,"Laptop friendly workspace"}</t>
  </si>
  <si>
    <t>32 months ago</t>
  </si>
  <si>
    <t>Private room in Williamsburg</t>
  </si>
  <si>
    <t>Our apt is located near bars, restaurants and coffee shops. The laundry is 1 block away. We are 3 blocks away from L train station, 10 min walk from JMZ and 5 min walk from G train. It has a great Manhattan view and it is very sunny. Close to Bedford Ave (2 stops), McCarren Park (15 minutes walk) or Manhattan ( 20 min to Union Square by train). One stop away from Bushwick, where you can eat the best pizza. It is good for couples, solo adventurers, business travelers.</t>
  </si>
  <si>
    <t>Our apt is located near bars, restaurants and coffee shops. The laundry is 1 block away. We are 3 blocks away from L train station, 10 min walk from JMZ and 5 min walk from G train. It has a great Manhattan view and it is very sunny. Close to Bedford Ave (2 stops), McCarren Park (15 minutes walk) or Manhattan ( 20 min to Union Square by train). One stop away from Bushwick, where you can eat the best pizza. It is good for couples, solo adventurers, business travelers. You are able to access the guest bedroom, bathroom, living room, and kitchen. We would love to give you advice about the city! There is no buzzer in our building. Please note, that you will have to call me or my boyfriend to get inside. One of us will come down and let you in.</t>
  </si>
  <si>
    <t>We must insist that no guests are allowed outside of those on the reservation.</t>
  </si>
  <si>
    <t>{Internet,Wifi,"Air conditioning",Kitchen,Heating,Hangers,"Hair dryer",Iron,"Laptop friendly workspace","translation missing: en.hosting_amenity_49","translation missing: en.hosting_amenity_50","Host greets you"}</t>
  </si>
  <si>
    <t>Authentic NYC Getaway - Large 2BR w Priv Rooftop</t>
  </si>
  <si>
    <t>Our beautiful 3rd floor walk up apartment is located just minutes from the heart of Williamsburg and McCarren park.  The living room has high ceilings and is East facing with lots of light streaming in the mornings.  The bedrooms are both West facing backing onto a quiet nature strip to guarantee you a good night sleep.  The crown jewel of the apartment is the private roof deck. The deck is perfect to relax with a glass of wine and watch the sunset. Manhattan is 15 mins away w Subway or Taxi</t>
  </si>
  <si>
    <t>Our beautiful 3rd floor walk up apartment is located just minutes from the heart of Williamsburg and McCarren park.  The living room has high ceilings and is East facing with lots of light streaming in the mornings.  The bedrooms are both West facing backing onto a quiet nature strip to guarantee you a good night sleep.  The crown jewel of the apartment is the private roof deck. The deck is perfect to relax with a glass of wine and watch the sunset. Manhattan is 15 mins away w Subway or Taxi Traditionally considered the hipster neighborhood of New York, Williamsburg has evolved to be an eclectic mix of city life: theaters, bars, nightlife, restaurants, fashion/shopping, and arts as well as relaxation: quiet streets, coffee shops, waterfront parks, food markets, skyline views. It's arguably the most popular neighborhood to spend a sunny weekend afternoon strolling tree-lined streets and waterfront parks. Explore quirky record stores, vintage stores and dine at some of the best restauran</t>
  </si>
  <si>
    <t>Traditionally considered the hipster neighborhood of New York, Williamsburg has evolved to be an eclectic mix of city life: theaters, bars, nightlife, restaurants, fashion/shopping, and arts as well as relaxation: quiet streets, coffee shops, waterfront parks, food markets, skyline views. It's arguably the most popular neighborhood to spend a sunny weekend afternoon strolling tree-lined streets and waterfront parks. Explore quirky record stores, vintage stores and dine at some of the best restaurants in the city: Lilia, Llama Inn, Win-Som. The neighborhood is home to creatives, entrepreneurs, young professionals from around the world as well as pockets of long-time residents from Italian, Polish, Dominican and Puerto Rican communities. It's 15 mins to Manhattan and easy to get to from JFK and LaGuardia.</t>
  </si>
  <si>
    <t>The apartment is a 3 min walk away from the L train that takes you straight to Union Square, the heart of Manhattan in a total of 15 mins. We're close to the Williamsburg Bridge as well, where a short 15 mins cab/uber ride takes you to Downtown Manhattan</t>
  </si>
  <si>
    <t>{Wifi,"Air conditioning",Kitchen,"Paid parking off premises",Breakfast,"Free street parking",Heating,"Smoke detector","Carbon monoxide detector",Essentials,Shampoo,"Laptop friendly workspace","Hot water",Other}</t>
  </si>
  <si>
    <t>HUGE 1Br Converted Art Gallery Loft WILLIAMSBURG</t>
  </si>
  <si>
    <t>-Welcome to this former Art Gallery Loft.   -This is a true BROOKLYN, Williamsburg experience.  -The best location by far.  -This is an entire loft to yourself.  -Enjoy the coolest places while still staying in a quiet area.  -Restaurants /bars on every corner -The best boutiques and art galleries NYC has to offer!  -5-different Subways (J,M,Z,G,L) within 1-8 blocks.  -10-minutes to Manhattan.  -25-minutes to Time Square or World Trade Center. -65 minutes to Rockaway or Coney Island Beach.</t>
  </si>
  <si>
    <t xml:space="preserve">-Welcome to this former Art Gallery Loft.   -This is a true BROOKLYN, Williamsburg experience.  -The best location by far.  -This is an entire loft to yourself.  -Enjoy the coolest places while still staying in a quiet area.  -Restaurants /bars on every corner -The best boutiques and art galleries NYC has to offer!  -5-different Subways (J,M,Z,G,L) within 1-8 blocks.  -10-minutes to Manhattan.  -25-minutes to Time Square or World Trade Center. -65 minutes to Rockaway or Coney Island Beach. Classic Loft converted from an Art Gallery 10-years ago. It is an open concept, charming, no-frills, loft space in one of the most expensive neighborhoods and convenient locations in Brooklyn (Lorimer J,M,Z,L trains).  Big sunny room with queen bed. Guests have access to the following PRIVATE areas: Kitchenette, Bathroom, Living room, Bedroom. I am next door, available via text or phone anytime. Located within 0.5-2 blocks:  Walgreens, Organic Food Market, Subway, Pizza, Coffee Shops, Laundry, Beer, </t>
  </si>
  <si>
    <t>Located within 0.5-2 blocks:  Walgreens, Organic Food Market, Subway, Pizza, Coffee Shops, Laundry, Beer, Liquor.   Located within 2-8 blocks: From Hipster Spots to Luxury Rooftops and Starbucks to Hotel Bars. Fancy to (Website hidden by Airbnb) all very close.</t>
  </si>
  <si>
    <t>J,M,Z Subway @ Hewes (2 stops to Manhattan) or Lorimer (3 stops to Manhattan). G Subway @ Broadway L Subway @ Metropolitan or Montrose</t>
  </si>
  <si>
    <t>For children, we do have a Graco Portable Playard.</t>
  </si>
  <si>
    <t>{Wifi,"Air conditioning",Kitchen,"Pets allowed",Heating,"Smoke detector","Carbon monoxide detector","Fire extinguisher",Essentials,Shampoo,"Lock on bedroom door",Hangers,"Hair dryer",Iron,"Laptop friendly workspace","Self check-in",Lockbox,"Private entrance"}</t>
  </si>
  <si>
    <t>Private Suite</t>
  </si>
  <si>
    <t>Spacious and private one bedroom apartment located in the lower level of Astoria duplex.  Large, breezy bedroom,  kitchen (no stove), living room and bathroom with shower.  Easy access to backyard and laundry room.  Just three short blocks from Steinway Street R/M train, a few stops to East side and Midtown Manhattan (15 min.)  Apartment located in a culturally rich neighborhood filled with restaurants galore and a variety of stores.</t>
  </si>
  <si>
    <t xml:space="preserve">Spacious and private one bedroom apartment located in the lower level of Astoria duplex.  Large, breezy bedroom,  kitchen (no stove), living room and bathroom with shower.  Easy access to backyard and laundry room.  Just three short blocks from Steinway Street R/M train, a few stops to East side and Midtown Manhattan (15 min.)  Apartment located in a culturally rich neighborhood filled with restaurants galore and a variety of stores. This is a two level space with the lower level that is a private suite with kitchenette, bath and lounge  ,  will have some occasional interaction with hosts when entering and leaving the duplex.  You have access to a laundry room and an outside seating space. Guests have access to upstairs living space and kitchen if wanted. I am very easy to reach and there is also another host who lives in space upstairs. There is an organic market mins walk from apartment, a 24 hour Pharmacy and loads of wonderful cafes and authentic restaurants. We're minutes walk to </t>
  </si>
  <si>
    <t>There is an organic market mins walk from apartment, a 24 hour Pharmacy and loads of wonderful cafes and authentic restaurants.</t>
  </si>
  <si>
    <t>We're minutes walk to two Metro stations and 15 min to mid-town Manhattan.</t>
  </si>
  <si>
    <t>{Wifi,"Air conditioning",Kitchen,Heating,Washer,Dryer,"Smoke detector","Carbon monoxide detector","First aid kit","Safety card",Shampoo,"Lock on bedroom door",Hangers,"Host greets you"}</t>
  </si>
  <si>
    <t>Comfortable 2 Bedroom in Brooklyn Heights</t>
  </si>
  <si>
    <t>You’ll love my place because the location is perfect for easy access into manhattan or to enjoy Brooklyn. There are tons of bars and restaurants within walking distance. We are 3 blocks from the Brooklyn Promenade. There are also several subways stops within a few blocks. The apartment has a nice quiet feel and yet you can be in the city within 5 minutes. Large master bedroom, second bedroom has bunk beds and you could use an air mattress, spacious dining room, living room and open kitchen.</t>
  </si>
  <si>
    <t>{TV,Wifi,"Air conditioning",Kitchen,Elevator,Heating,"Family/kid friendly",Washer,Dryer,"Smoke detector",Essentials,"Lock on bedroom door",Hangers,"Hair dryer","Laptop friendly workspace","Children’s books and toys","Babysitter recommendations","Children’s dinnerware","Hot water","Bed linens","Extra pillows and blankets","Coffee maker",Refrigerator,Dishwasher,"Dishes and silverware","Cooking basics",Oven,Stove}</t>
  </si>
  <si>
    <t>Private room in South Slope</t>
  </si>
  <si>
    <t xml:space="preserve">1 room in a 2 bedroom in a new building.  Washer/dryer in the apartment, dishwasher, brand new couch, gym in the building, and even a foosball table!  My room mate Leah will be around, she's quiet and loves brunch.  </t>
  </si>
  <si>
    <t>1 room in a 2 bedroom in a new building.  Washer/dryer in the apartment, dishwasher, brand new couch, gym in the building, and even a foosball table!  My room mate Leah will be around, she's quiet and loves brunch.   The building is new, had a gym in the building.  The room has a washer/dryer, washing machine, and nice big living room.   Free gym, dish washer, washer and dryer.   As much as you'd want.  My room mate Leah will be around.  She's quiet and loves brunch.   Lots of bars and restaurants are nearby.  Plus, we're just a few blocks from Prospect Park A block from the R train, and a few blocks from the F/G trains</t>
  </si>
  <si>
    <t>Lots of bars and restaurants are nearby.  Plus, we're just a few blocks from Prospect Park</t>
  </si>
  <si>
    <t>A block from the R train, and a few blocks from the F/G trains</t>
  </si>
  <si>
    <t>Gowanus</t>
  </si>
  <si>
    <t>{TV,"Cable TV",Internet,Wifi,"Air conditioning",Kitchen,Gym,Elevator,Heating,Washer,Dryer,"Fire extinguisher",Essentials}</t>
  </si>
  <si>
    <t>57 months ago</t>
  </si>
  <si>
    <t>Sonder | Stock Exchange | Incredible 2BR + Kitchen</t>
  </si>
  <si>
    <t>Featured in The New York Times, The Wall Street Journal, and Fast Company, we’ve hosted over 350k guests in 2,500+ spaces with an average rating of 4.6 stars. Each space is designed and run by us, so you’ll always know what to expect from your stay. At Sonder, we’ve combined the best parts of home and hotel. - 24/7 support via text, email, or phone - Coffee, fresh towels, and bathroom essentials provided - Hotel-standard cleaning before you arrive - Self check-in - In-suite laundry - Fully-equipped kitchen Building amenities - 4th-floor lobby - Additional workspace - Reading nook FiDi highlights - Walkability score - 98 - 5 minute walk to The Dead Rabbit Grocery and Grog (top rated two-story bar) - 4 minute walk to Fraunces Tavern (best pub eats and live music) Getting around - 1 block to Broad St subway station - 10 minute subway ride to Lower Manhattan - 30 minute drive to LGA Airport  - 40 minute drive to JFK Airport FiDi highlights - Walkability score - 98 - 5 minute walk to The De</t>
  </si>
  <si>
    <t>FiDi highlights - Walkability score - 98 - 5 minute walk to The Dead Rabbit Grocery and Grog (top rated two-story bar) - 4 minute walk to Fraunces Tavern (best pub eats and live music)</t>
  </si>
  <si>
    <t>Financial District</t>
  </si>
  <si>
    <t>{TV,"Cable TV",Wifi,"Air conditioning",Kitchen,Elevator,Heating,Washer,Dryer,"Smoke detector","Fire extinguisher",Essentials,Shampoo,Hangers,"Hair dryer",Iron,"Laptop friendly workspace","Self check-in",Keypad,"Private living room","Hot water","Bed linens",Microwave,"Coffee maker",Refrigerator,Dishwasher,"Dishes and silverware","Cooking basics",Oven,Stove,"Long term stays allowed"}</t>
  </si>
  <si>
    <t>Private King Luxury Room - 20 Mins to City</t>
  </si>
  <si>
    <t>Private sunny room in a newly renovated 3-bedroom apartment in the heart of Bed-Stuy, Brooklyn. The apartment is on the top floor of a 3-unit building and features an incredible amount of natural sunlight, airy tranquil vibes, and Brooklyn charm. You will be sharing this apartment with me, and other Airbnb guests.  Perfect for curious souls, solo adventurers, friends, or easy going couples who want a laid-back stay and the Brooklyn experience. 8-min walk to train, and 20-minutes to Manhattan</t>
  </si>
  <si>
    <t>Private sunny room in a newly renovated 3-bedroom apartment in the heart of Bed-Stuy, Brooklyn. The apartment is on the top floor of a 3-unit building and features an incredible amount of natural sunlight, airy tranquil vibes, and Brooklyn charm. You will be sharing this apartment with me, and other Airbnb guests.  Perfect for curious souls, solo adventurers, friends, or easy going couples who want a laid-back stay and the Brooklyn experience. 8-min walk to train, and 20-minutes to Manhattan It is a cute room with exposed brick, a queen-sized bed, a dresser, 32-inch TV and AC. There is a bathroom that you will share with me and another guest. Besides that, there is a shared, well-stocked chef kitchen (where you can always grab some tea or coffee) and a nice living room with tons of light, that are cleaned frequently.  I pay extra for the really fast internet so stream video at ease. I also provide professionally laundered fresh sheets and towels, a hair dryer, and shampoo and soap in t</t>
  </si>
  <si>
    <t>Vibrant neighborhood &amp; restaurant culture.</t>
  </si>
  <si>
    <t>*8-minute walk from the Nostrand station - A/C line  *21-minutes to Manhattan *Minutes from the heart of Downtown Brooklyn / Bushwick / Williamsburg  *Easy access to and from JFK and LGA Airport</t>
  </si>
  <si>
    <t>- Quiet Hours: 10 PM- 6AM (Sunday - Thursday) - GUEST POLICY: You’re allowed to have 1 guest - No illegal downloads - 420 Friendly</t>
  </si>
  <si>
    <t>{TV,Wifi,"Air conditioning",Kitchen,"Free street parking",Heating,Washer,Dryer,"Smoke detector","Carbon monoxide detector","First aid kit",Essentials,Shampoo,"Lock on bedroom door",Hangers,"Hair dryer",Iron,"Laptop friendly workspace","Private living room","Hot water",Microwave,"Coffee maker",Refrigerator,Dishwasher,"Dishes and silverware","Cooking basics",Oven,Stove}</t>
  </si>
  <si>
    <t>New York Experience</t>
  </si>
  <si>
    <t>Amazing apartment in a great location! 3 min walk from a subway trains station, lots of restaurants / bars / parks and supermarkets in a few steps away ...</t>
  </si>
  <si>
    <t>{TV,Wifi,"Air conditioning",Kitchen,"Pets allowed",Elevator,"Hot tub",Heating,Washer,Dryer,"First aid kit","Fire extinguisher",Essentials,Shampoo,"Hair dryer","Laptop friendly workspace","Coffee maker",Refrigerator,"Dishes and silverware",Oven,Stove}</t>
  </si>
  <si>
    <t>Coziest 2BD Brownstone in Jefftown</t>
  </si>
  <si>
    <t xml:space="preserve">My cozy 2 bedroom with exposed brick is a true Brooklyn gem! It comfortably fits 4 and is centrally located on a tree-lined street just two blocks from the Jefferson L train stop. Enjoy a gourmet kitchen, soaking tub, and the best hood in BK! </t>
  </si>
  <si>
    <t>{TV,"Cable TV",Wifi,Kitchen,Heating,"Family/kid friendly","Smoke detector","Carbon monoxide detector",Essentials}</t>
  </si>
  <si>
    <t>Clinton Hill Guest Room</t>
  </si>
  <si>
    <t>My place is close to Barclay Center, Brooklyn Academy of Music, Pratt Institute Campus, Variety of Restaurants, Fort Green Park. You’ll love my place because of the high ceilings, the light, the kindness of the hosts. My place is good for solo adventurers and business travelers.</t>
  </si>
  <si>
    <t>{Wifi,"Air conditioning",Kitchen,Washer,Dryer,"Smoke detector","First aid kit",Essentials,Hangers,"Hair dryer",Iron,"Laptop friendly workspace","translation missing: en.hosting_amenity_49","translation missing: en.hosting_amenity_50"}</t>
  </si>
  <si>
    <t>Huge 1br ** Priv.Balcony &amp; River Views ** Gym*Pool</t>
  </si>
  <si>
    <t>PLEASE DO NOT PLACE A RESERVATION REQUEST WITHOUT CONTACTING US FIRST. This luxury apartment has breathtaking views, with a private balcony and tons of sunshine! Located steps from Central Park &amp; Columbus Circle. Enjoy a rooftop terrace, pool &amp; gym.</t>
  </si>
  <si>
    <t>PLEASE DO NOT PLACE A RESERVATION REQUEST WITHOUT CONTACTING US FIRST. This luxury apartment has breathtaking views, with a private balcony and tons of sunshine! Located steps from Central Park &amp; Columbus Circle. Enjoy a rooftop terrace, pool &amp; gym. ***PLEASE DO NOT PLACE A RESERVATION REQUEST WITHOUT CONTACTING US FIRST.*** We have a 30 day minimum. This fabulous 1 bedroom apartment has sweeping views from the 32nd floor.  It is located at Columbus Circle, 2 blocks away from Central Park.  All the best restaurants and bars of Manhattan are outside your door. 750 Square Feet with a PRIVATE BALCONY- a RARE find in NYC.  It has incredibly big windows and is facing South- with lots of sunlight!  INCREDIBLE LOCATION: Steps from the Columbus Circle fountain 1 block from Time Warner Shops, Whole Foods Market and subway Steps to Central Park    AWESOME AMENITIES: Rooftop pool under glass atrium on 44th floor Landscaped / furnished rooftop terrace Fitness Center Membership to the private Sky L</t>
  </si>
  <si>
    <t>Steps from Central Park, The Met, Lincoln Center and Carnegie Hall.  Walk to the MOMA and the new MAD. The neighborhood is very safe and family oriented as it is so close to the park, yet there's a great nightlife with excellent restaurants, theaters and jazz clubs nearby.</t>
  </si>
  <si>
    <t>So close to transportation! The A, B, C, D, 1 subway is 1 block away. The N, Q, R subway is 2 blocks away. The crosstown 57th Street bus is 1 block away.</t>
  </si>
  <si>
    <t>CHECK IN – CHECK OUT:  Check in is after 3PM and check out is by 10AM. For early check in or late check out I will always try to make that possible, but if my apartment is booked by other guests it will depend on their schedules. * * * INSURANCE:  You are responsible for any damages or any injuries to yourself or your guests. * * * GENERAL RULES: NO SMOKING IN THE APARTMENT - No animals please - No parties please. Maximum occupancy is 2 adults, 2 children.  * * *</t>
  </si>
  <si>
    <t>{TV,"Cable TV",Internet,Wifi,"Air conditioning","Wheelchair accessible",Pool,Kitchen,Doorman,Gym,Elevator,"Free street parking","Hot tub","Buzzer/wireless intercom",Heating,"Family/kid friendly",Washer,Dryer,"Smoke detector","Carbon monoxide detector","Fire extinguisher",Essentials,"24-hour check-in",Hangers,"Hair dryer",Iron,"Laptop friendly workspace","Self check-in","Building staff","Hot water","Long term stays allowed","Paid parking on premises"}</t>
  </si>
  <si>
    <t>Welcome to the best area of Williamsburg, NY</t>
  </si>
  <si>
    <t>Lovely renovated space in the real heart of Brooklyn in between the best view of Manhattan and the best area of Brooklyn, only a stop away with some of the fanciest restaurants of the area, such as Peter Lugger and the Williamsburg Savings Bank, 2 blocks away too from J Bieber's apt in Willy ;)</t>
  </si>
  <si>
    <t>{TV,Wifi,"Air conditioning",Kitchen,Breakfast,Elevator,Heating,Washer,Dryer,"Smoke detector","Carbon monoxide detector","First aid kit","Fire extinguisher",Essentials,Shampoo,"Lock on bedroom door",Hangers,"Hair dryer",Iron,"Laptop friendly workspace"}</t>
  </si>
  <si>
    <t>Perfect location, 15 min.Manhattan</t>
  </si>
  <si>
    <t>I have a room which is stay hearth of the Astoria. It is a perfect room for one or Two people. We have also lovely living room and kitchen , you can use</t>
  </si>
  <si>
    <t>I have a room which is stay hearth of the Astoria. It is a perfect room for one or Two people. We have also lovely living room and kitchen , you can use 15 minutes to Manhattan and laundry crose to street, Td bank, Cvs and supermarket very close to my house and we have free wifi and cable, 5 minutes to walk N&amp;Q train, there is a lot of Greek, japan, turkish restaurant,Bar, cafee,  15 min walk to Astoria park, N&amp; Q train 5 minutes to house</t>
  </si>
  <si>
    <t>N&amp; Q train 5 minutes to house</t>
  </si>
  <si>
    <t>{TV,Internet,Wifi,"Air conditioning",Kitchen,"Free street parking",Heating,"Family/kid friendly","Suitable for events",Essentials,"Lock on bedroom door","Hair dryer",Iron,"Hot water","Host greets you"}</t>
  </si>
  <si>
    <t>Private room in HUGE Apartment!</t>
  </si>
  <si>
    <t>Experience a HUGE loft apartment in Brooklyn, NY with 10 ft. ceilings, chandeliers, a bear claw bathtub and an amazing rooftop view of the Manhattan skyline. Experience the what it's like to live with young artists living in Brooklyn!</t>
  </si>
  <si>
    <t>Experience a HUGE loft apartment in Brooklyn, NY with 10 ft. ceilings, chandeliers, a bear claw bathtub and an amazing rooftop view of the Manhattan skyline. Experience the what it's like to live with young artists living in Brooklyn! It is an open loft-type space, but everyone has their own private room. You will have complete access to your private bedroom, the bathrooms and the rest of the open loft space (this includes kitchen, living space, work space). There are 7 people total that live in the loft. We are all young artists, most of us are modern dancers and visual artists. We are all extremely easy to get along with and genuinely happy to entertain. You will definitely receive a warm welcome. You don't have to hesitate asking ANYONE living in the loft anything. Bushwick is a gritty neighborhood known for its street art and great food. There are several awesome coffee shops and bars not too far from the apartment. We also live next to an outdoor train line, so if you need quiet t</t>
  </si>
  <si>
    <t>Bushwick is a gritty neighborhood known for its street art and great food. There are several awesome coffee shops and bars not too far from the apartment. We also live next to an outdoor train line, so if you need quiet this may not be the place for you!</t>
  </si>
  <si>
    <t>We are a 6 minute walk from the Gates Ave J Train Stop. It is about a 25 minute train ride to Essex St. in Manhattan. You get to cross the Williamsburg bridge!</t>
  </si>
  <si>
    <t>Cleanliness is a must! No smoking.</t>
  </si>
  <si>
    <t>{Internet,Wifi,Kitchen,Breakfast,"Pets live on this property",Cat(s),"Buzzer/wireless intercom",Heating,"Smoke detector","Carbon monoxide detector","First aid kit","Fire extinguisher",Essentials,Shampoo,"24-hour check-in",Hangers,"Hair dryer","Laptop friendly workspace"}</t>
  </si>
  <si>
    <t>44 months ago</t>
  </si>
  <si>
    <t>LG Private Room for (3). Metro less than 5 mins.</t>
  </si>
  <si>
    <t>Spacious 2-Bedroom Walk-Up with Great Urban Views and Lovely Decor.</t>
  </si>
  <si>
    <t>Spacious 2-Bedroom Walk-Up with Great Urban Views and Lovely Decor. About the apartment:  This is a 2-Bedroom apartment on the 5th Floor of a well-kept residential building in Spanish Harlem. You walk up 5 flights to a quiet loft-like apartment space.  The apartment boasts a huge kitchen/dining/living room with a loft-like feel. The 2 private bedrooms are separated by a hallway therefore privacy is not an issue. There is a shared bathroom which is quite spacious.  Blocks from Central Park and East River Bike and Walkway. Subway 6-Line is a 3 minute walk to Lexington Avenue. Express and cross-town buses within (1) block. Supermarkets, Laundry(50 ft. away!), Major Banks, Public Library and Post Office within 2-5 minutes.  Totally Private Room with double-bed AND twin-bed that accommodates (3) guests. Fully Furnished. Includes Cable TV, Wi-Fi Internet. Owner Appreciates Foreign Languages and Cultures.  ***PLEASE BE GAY OR GAY-FRIENDLY*** Common Areas. Kitchen/Living/Bathroom/Hallway-Entry</t>
  </si>
  <si>
    <t>Multi-Ethnic and Diverse. Recent gentrification has lured young professionals, university students, artists and intellectuals. The "flavor" of Spanish Harlem remains : ) You should be comfortable mingling with people from all walks of life.</t>
  </si>
  <si>
    <t>Metro with-in 3 minutes. Cross-town and Express buses within 2 minutes. Taxi's are easily found.</t>
  </si>
  <si>
    <t>No guests other than those registered or designated in advance. No Parties or Events unless Pre-Approved. This is a residential building. Please respect my neighbors : )</t>
  </si>
  <si>
    <t>{TV,"Cable TV",Internet,Wifi,"Air conditioning",Kitchen,"Paid parking off premises","Pets allowed","Free street parking","Buzzer/wireless intercom",Heating,"Family/kid friendly",Washer,Dryer,"Smoke detector","Carbon monoxide detector","First aid kit",Essentials,Shampoo,Hangers,"Hair dryer",Iron,"Laptop friendly workspace","Hot water","Coffee maker",Refrigerator,"Dishes and silverware","Cooking basics",Oven,Stove,"Luggage dropoff allowed","Host greets you"}</t>
  </si>
  <si>
    <t>Brooklyn Bedroom with Rooftop and Garden</t>
  </si>
  <si>
    <t>Great bedroom available in beautiful, bi-level apartment. Apartment consists of a living area, kitchen, 1.5 bathrooms and 3 bedrooms. The available room is on the first floor, the other 2 bedrooms are on the bottom floor.  We have access to a wonderful rooftop with views of Manhattan and a lovely backyard where we grill and garden.  We are two women in our 30's. We work during the week and occasionally have friends over for dinner on the weekends. No parties or smoking in the apt.</t>
  </si>
  <si>
    <t>Great bedroom available in beautiful, bi-level apartment. Apartment consists of a living area, kitchen, 1.5 bathrooms and 3 bedrooms. The available room is on the first floor, the other 2 bedrooms are on the bottom floor.  We have access to a wonderful rooftop with views of Manhattan and a lovely backyard where we grill and garden.  We are two women in our 30's. We work during the week and occasionally have friends over for dinner on the weekends. No parties or smoking in the apt. In the summertime, we enjoy hosting rooftop dinners and backyard barbecues! We are here to help! We love New York City and are eager to share our local, hidden gems with you. We are located on the corner of Franklin, which is loaded with bars, cafes and restaurants. The S shuttle @ Park Place is a 2 min walk.  The 2, 3, 4, 5 @ Franklin is a 5 min walk.  The C @ Franklin is a 10 min walk. The Q and B at 7th Ave is a 15 min walk.  Free street parking is also available. We live in the apartment, so we are seekin</t>
  </si>
  <si>
    <t>We are located on the corner of Franklin, which is loaded with bars, cafes and restaurants.</t>
  </si>
  <si>
    <t>The S shuttle @ Park Place is a 2 min walk.  The 2, 3, 4, 5 @ Franklin is a 5 min walk.  The C @ Franklin is a 10 min walk. The Q and B at 7th Ave is a 15 min walk.  Free street parking is also available.</t>
  </si>
  <si>
    <t>- No shoes in the house  - Quiet after 11 pm on weeknights</t>
  </si>
  <si>
    <t>{Wifi,"Air conditioning",Heating,"Smoke detector","Lock on bedroom door",Hangers}</t>
  </si>
  <si>
    <t>East Brodway in Lower East Side, quiete and cute!</t>
  </si>
  <si>
    <t>My place is close to Brooklyn Bridge, Wall Street, Lower East Side, 9/11 Memorial and Museum, World Trade Center. You’ll love my place because of the location and the ambiance. My place is good for couples, solo adventurers, and business travelers.. My place is good for solo adventurers and business travelers.</t>
  </si>
  <si>
    <t>My place is close to Brooklyn Bridge, Wall Street, Lower East Side, 9/11 Memorial and Museum, World Trade Center. You’ll love my place because of the location and the ambiance. My place is good for couples, solo adventurers, and business travelers.. My place is good for solo adventurers and business travelers. It's a cute apartment, with sunlight, quiet and with enough space to feel comfortable in the heart of downtown Manhattan. It has two bedrooms, a living room and kitchen where you can it in, so basically two spaces where you can hung out beyond your room. All the big windows faces the backyard and so there isn't any noise of traffic or trains. On the bedrooms side there is a nice tree and green that you can see from the windows and the sky too, which it's rare thing in Manhattan's apartments. The apartment has been just renewed and so it's very clean and everything works well. In general I'd keep all the utilities included in the rent for being practical. The apartments comes with</t>
  </si>
  <si>
    <t>Staying in Low East Side is about living the real New York City, with most of the coolest bars, art galleries and clubs next door. Still you can enjoy the original fashion of downtown within a quite residential and convenient area. The apartment is located in East Broadway, where there is an interesting mix of Jews, Italians, Chinese and Afroamericans. Yet new gentrification is getting in with several nice hip restaurants and coffee shops. It's also really close to SoHo, Tribecca, NoLita, Little Italy too, all the coolest parts of the city a few blocks away. Chinatown offers very affordable grocery and restaurants and the F trains is basically on door step! The area is very safe, the apartment is next to a two churches and a school, and Chinatown is most of the safest neighborhood in NYC. In the building there are only families.</t>
  </si>
  <si>
    <t xml:space="preserve">It's a very convenient apartment with the entrance of East Broadway stop of the F train subway literally next door, and with the downtown attractions at walking distance. You can get to Wall Street or Battery Park in ten minutes walk, and since the apartment is two blocks from the waterfront you can bike along the East River or catch the ferries to several beaches, Brooklyn or Governor and State Islands. Also a block away there are several so called Chinatown bus stations which are very cheap bus lines and bring you everywhere in the cities on the East Coast, even to Florida! If you like contemporary art, there are tons of galleries on Orchard street also a block away from the apartment, and the New Museum and Tribecca is also very close. Others touristic attractions are the old harbor and Brooklyn bridge that are next door and also Ground Zero is also very close. In general you can get anywhere in Manhattan with the F train, like MOMA and Central Park are also fifteen minutes away by </t>
  </si>
  <si>
    <t>{Internet,Wifi,"Air conditioning",Kitchen,Breakfast,"Indoor fireplace",Heating,"Smoke detector","Carbon monoxide detector","First aid kit",Essentials,Shampoo,"Lock on bedroom door",Hangers,"Hair dryer",Iron,"Laptop friendly workspace","translation missing: en.hosting_amenity_49","translation missing: en.hosting_amenity_50"}</t>
  </si>
  <si>
    <t>Your home in the historic district</t>
  </si>
  <si>
    <t>I will be travelling and renting out my cozy and beautiful 1 bedroom apartment while I am away. This apartment is in a safe building in a beautiful historic neighborhood. Public transportation is excellent. The train ride to Midtown is 15 minutes.</t>
  </si>
  <si>
    <t>Hamilton Heights</t>
  </si>
  <si>
    <t>{TV,Internet,Wifi,"Air conditioning",Kitchen,Elevator,Heating,Washer,Dryer,Essentials,"Hair dryer","Laptop friendly workspace"}</t>
  </si>
  <si>
    <t>Minimalist Urban Jungle with Exposed Brick</t>
  </si>
  <si>
    <t>Cozy apartment just steps from the Montrose L stop. Apartment has renovated kitchen, dishwasher, exposed brick, cozy living room and a whole lot of charm. The apartment is shared with one other person and one of the two rooms is available to you!</t>
  </si>
  <si>
    <t>Cozy apartment just steps from the Montrose L stop. Apartment has renovated kitchen, dishwasher, exposed brick, cozy living room and a whole lot of charm. The apartment is shared with one other person and one of the two rooms is available to you! About the Apartment  - Exposed Brick  - Two bedrooms (each has a full sized bed and allows TONS of natural light)  - One full sized blow up mattress available  - One bathroom  - Dishwasher  - Rooftop Access with incredible NYC views  - 4th floor walkup  - Renovated Kitchen You will have access to the bedroom pictured and the common spaces (kitchen, living room, bathroom). A clothing rack is available to you but the drawers will be full with personal belongings of current tenant and the closet will be locked. We will make sure that you have space in the cabinets and refrigerator for food. You may use all cooking utensils but we kindly ask that you leave any personal belongings alone. If you are unsure about anything you can use, you will have a</t>
  </si>
  <si>
    <t>About the Neighborhood  - Tons of restaurants and bars within walking distance  - Laundromat around the corner  - Street Parking available</t>
  </si>
  <si>
    <t>- 1 block away from the Montrose L stop  - 15 minute subway ride into Manhattan  - 2 minute subway ride to Bushwick</t>
  </si>
  <si>
    <t>We kindly ask that you refrain from smoking in our apartment. We are just a floor below the roof, so if you need to smoke we ask that you do so outside.</t>
  </si>
  <si>
    <t>{TV,Wifi,Kitchen,"Buzzer/wireless intercom",Heating,"Smoke detector","Carbon monoxide detector","First aid kit","Fire extinguisher",Essentials,Shampoo,"24-hour check-in",Hangers,"Hair dryer"}</t>
  </si>
  <si>
    <t>Big room in Williamsburg Penthouse</t>
  </si>
  <si>
    <t>Spacious and sunny room with private balcony in the beautiful and friendly Williamsburg area.  Room includes TV with Roku and twin bed. The apartment is a large and modern penthouse with 2 floors. Shared bathroom with shower and tub. By Subway stop</t>
  </si>
  <si>
    <t>Spacious and sunny room with private balcony in the beautiful and friendly Williamsburg area.  Room includes TV with Roku and twin bed. The apartment is a large and modern penthouse with 2 floors. Shared bathroom with shower and tub. By Subway stop This is an amazing apartment, that is big and sunny all year round. the apartment is over two floors and have several balconies and also a huge private rooftop. All with Manhattan views. The apartment is shared with friendly and respectful room mates who usually is not in the apartment very often, so it possible to use the common areas like living room and kitchen undisturbed during the weekdays. I will be out of the country but the other room mates is very helpful whatever it might be, and I can be reached by phone, (Hidden by Airbnb) and email. The Williamsburg area is amazing, and have endless opportunities when it comes to culture, food, drinks, entertainment and what ever you heart might desire in walking distance. I recommend to eat at</t>
  </si>
  <si>
    <t>The Williamsburg area is amazing, and have endless opportunities when it comes to culture, food, drinks, entertainment and what ever you heart might desire in walking distance. I recommend to eat at Fette Sau, have drinks at Freehold, watch movies at the Nighthawk theater, and can recommend endless other spots if you tell me your preference.</t>
  </si>
  <si>
    <t>The L train runs to Manhattan every 2 minutes from the backside of the building which allows for a easy and convenient commute into the city.</t>
  </si>
  <si>
    <t>We expect guests to be respectful and clean.</t>
  </si>
  <si>
    <t>{TV,"Cable TV",Internet,Wifi,"Air conditioning",Kitchen,Gym,Elevator,"Buzzer/wireless intercom",Heating,"Smoke detector",Essentials,"Lock on bedroom door",Hangers,"Hair dryer",Iron,"Laptop friendly workspace"}</t>
  </si>
  <si>
    <t>Charming Williamsburg Loft - 1 BR</t>
  </si>
  <si>
    <t>Beautiful apartment with lots of light in convenient central Williamsburg location.</t>
  </si>
  <si>
    <t>{Kitchen,Elevator,Washer,Dryer,"Smoke detector","Carbon monoxide detector",Essentials,Hangers,"Hair dryer",Iron,"Laptop friendly workspace","Self check-in",Keypad}</t>
  </si>
  <si>
    <t>7 weeks ago</t>
  </si>
  <si>
    <t>My Home is your Home, cozy East Village</t>
  </si>
  <si>
    <t>Come enjoy my huge (NY standard) 1 bedroom apartment conveniently located on the 1st floor on a cool East Village block.  Great restaurants, bars, coffee shops, vintage shopping and more  Just about 1 block from the subway L train and a short walk to Union Square.  Fast WIFI and Smart TV with Netflix, Hulu, Amazon Prime, CNN, HBO, SHOWTIME and more</t>
  </si>
  <si>
    <t>Come enjoy my huge (NY standard) 1 bedroom apartment conveniently located on the 1st floor on a cool East Village block.  Great restaurants, bars, coffee shops, vintage shopping and more  Just about 1 block from the subway L train and a short walk to Union Square.  Fast WIFI and Smart TV with Netflix, Hulu, Amazon Prime, CNN, HBO, SHOWTIME and more Bedroom is very quiet and comfortable for sleeping. You might hear a little bit of street noise on the weekends but it's very little compared to other neighborhoods in NYC.  The kitchen is stocked and has everything you need to prepare basic meals. Entire apartment What ever you need East Village is one of the best neighborhoods in NYC. So many great restaurants and night life. Subway, Taxi, Uber, or Lyft are best</t>
  </si>
  <si>
    <t>East Village is one of the best neighborhoods in NYC. So many great restaurants and night life.</t>
  </si>
  <si>
    <t>Subway, Taxi, Uber, or Lyft are best</t>
  </si>
  <si>
    <t>Respect the building and neighbors</t>
  </si>
  <si>
    <t>{TV,Wifi,"Air conditioning",Kitchen,Heating,"Family/kid friendly","Smoke detector","Carbon monoxide detector",Essentials,Shampoo,"Lock on bedroom door",Hangers,"Hair dryer",Iron,"Laptop friendly workspace","Self check-in",Lockbox,"Hot water","Long term stays allowed"}</t>
  </si>
  <si>
    <t>Tasteful, calm, central 2BR/2Baths</t>
  </si>
  <si>
    <t xml:space="preserve">15 minutes from Manhattan, in the heart of Williamsburg. Close to park, waterfront, subways, restaurants, bars! Large 2-BR/2-Baths with balcony, tons of light, full kitchen, hardwood floor. Tasteful decorated &amp; calm. The best way to experience NYC! The apartment is large (1,100 sq feet/110 sq meters), full of light (facing south) and open. It is a new construction and has been tastefully decorated with mid-century modern and scandinavian furnitures and lighting. There's wi-fi access, cable TV, washer and drier, dish washer and a full kitchen. The master bedroom has a king bed and the guest bedroom a comfortable sleeper couch. You have access to the apartment as well as our common roof with stunning views of Manhattan.  There is currently a construction project directly across the street. Constructions start on weekdays between 6:30 and 7am and end around 3pm. It does not operate on weekends. The main inconvenience is the lack of parking space down the street. The noise is not an issue </t>
  </si>
  <si>
    <t>This our very dear home and we have decorated with love and care. We look for guest who will respect and appreciate as much: Maximum 4 occupancy.  Non-smoking indoors. No children under 12. Dinner party of 8 maximum (4 guests). No large party (no more than 4 guests). No pets.</t>
  </si>
  <si>
    <t>{TV,"Cable TV",Internet,Wifi,"Air conditioning",Kitchen,Elevator,"Buzzer/wireless intercom",Heating,Washer,Dryer,Essentials,Shampoo}</t>
  </si>
  <si>
    <t>Furnished studio in Union Square</t>
  </si>
  <si>
    <t>This quaint 2nd floor studio nestled between Union Square and Gramercy Park is a prime location for anyone looking to navigate Manhattan or quickly escape to Brooklyn from one of several nearby subway stations. Enjoy the Union Square Farmer's Market or any of the wonderful local eateries within a stones throw.  Fully furnished with full kitchen, full size fridge, bathroom, and Tempurpedic bed.</t>
  </si>
  <si>
    <t>Many personal things in apartment - please be respectful of belongings and treat as your own. Enjoy the convenience of this apartment.</t>
  </si>
  <si>
    <t>{TV,Internet,Wifi,"Air conditioning",Kitchen,Heating,Shampoo}</t>
  </si>
  <si>
    <t>Cozy Bedroom in best area of FiDi</t>
  </si>
  <si>
    <t>Hi everyone, My bedroom is in a huge/atypical apartment perfectly located in the best area of the Financial District. Stone Street with all its bars and restaurants is 20 second walk from my place and a lot of touristic places just few minutes away!</t>
  </si>
  <si>
    <t>Hi everyone, My bedroom is in a huge/atypical apartment perfectly located in the best area of the Financial District. Stone Street with all its bars and restaurants is 20 second walk from my place and a lot of touristic places just few minutes away! My bedroom is perfect for 1 or 2 persons. The apartment is huge, with all amenities and really comfortable compared to ordinary old apartments in this part of the city. The area around Stone Street is the most beautiful and animated area in FiDi! You'll have the feeling to live in a small european village when you're actually in the heart of Wall Street surrounded by its amazing skyscrapers! A lot of touristic places are only a few minutes away: battery park, wall street, the WTC, brooklyn bridge, and south street seaport.  Most of the subway lines are right here too (1-2-3, 4-5, A-C, R and J-Z). You can literally be anywhere in Manhattan and in Brooklyn in less than 20min from here.</t>
  </si>
  <si>
    <t xml:space="preserve">The area around Stone Street is the most beautiful and animated area in FiDi! You'll have the feeling to live in a small european village when you're actually in the heart of Wall Street surrounded by its amazing skyscrapers! A lot of touristic places are only a few minutes away: battery park, wall street, the WTC, brooklyn bridge, and south street seaport. </t>
  </si>
  <si>
    <t>Most of the subway lines are right here too (1-2-3, 4-5, A-C, R and J-Z). You can literally be anywhere in Manhattan and in Brooklyn in less than 20min from here.</t>
  </si>
  <si>
    <t>I have 3 roommates, they might not be here at that time of the year, but even if they are, they are the nicest people in the city, all between 25 and 30, all working, all super fun. They will probably be busy during weekdays but they will warmly welcome you and will be able to tell you a lot about the things to do in the city.</t>
  </si>
  <si>
    <t>{TV,"Cable TV",Internet,Wifi,"Air conditioning",Kitchen,Heating,Washer,Dryer,"Smoke detector",Essentials}</t>
  </si>
  <si>
    <t>Private Studio Non Shared Pvt Washer/Dryer</t>
  </si>
  <si>
    <t>Full private studio in East Harlem 1 block from the trains. 20 Minutes to Grand Cent. Features * Private in Apt Unit Washer and Dryer * Dishwasher * Microwave * Fire Free Stove Top * Oven * Refrigerator *Pots * Pans *Utensils    Quiet building lots of air and plenty of windows. 24 hour store on same block.  Everything newly renovated and clean.</t>
  </si>
  <si>
    <t>Full private studio in East Harlem 1 block from the trains. 20 Minutes to Grand Cent. Features * Private in Apt Unit Washer and Dryer * Dishwasher * Microwave * Fire Free Stove Top * Oven * Refrigerator *Pots * Pans *Utensils    Quiet building lots of air and plenty of windows. 24 hour store on same block.  Everything newly renovated and clean. There are one single twin sized beds in the apt.!Fresh sheets and blankets. 24 hour access to the apt.  Not a share apartment private washer and dryer. Want some fresh air in a hot Harlem NYC day. Go on the fire escape and get fresh air. Easy access to West Harlem 10 minute bus ride to the Famous Apollo Theatre.  Lots of healthy food near by tones of organic restaurants and health food stores many deliver.  Apartment is located two flights of stairs up. a beautiful building. Cooking allowed. Private bathroom stand up shower no tub. HAS A FULL CLOSET WITH DRAWS TO KEEP YOUR CLOTHING AND LUGGAGE.  Has mini side table for eating. Simple set up with</t>
  </si>
  <si>
    <t>Theaters, Plays, 25 minutes to Times Square, One Train Ride to The East/ West Village, Famous Harlem Shops and cultural experience.</t>
  </si>
  <si>
    <t>Take the 6 train to 116 Street it is one block away.</t>
  </si>
  <si>
    <t>Non smoking for one female only no guests no drugs</t>
  </si>
  <si>
    <t>{Kitchen,"Free street parking",Heating,Washer,Dryer,"Smoke detector","Carbon monoxide detector",Essentials,Hangers,"Hair dryer","Self check-in",Lockbox,"Hot water","Bed linens",Microwave,Refrigerator,Dishwasher,"Dishes and silverware","Cooking basics",Oven,Stove}</t>
  </si>
  <si>
    <t>One bedroom in Greenwich Village</t>
  </si>
  <si>
    <t>Beautiful walk-up 1 bedroom in  Greenwich Village.  On 9th street between 5th &amp; 6th aves, the apartment is steps away from Washington Square Park, a few blocks from most subway lines.  10 min walk from SoHo, Union Square and Meatpacking District.</t>
  </si>
  <si>
    <t xml:space="preserve">Beautiful walk-up 1 bedroom in  Greenwich Village.  On 9th street between 5th &amp; 6th aves, the apartment is steps away from Washington Square Park, a few blocks from most subway lines.  10 min walk from SoHo, Union Square and Meatpacking District. Charming apartment in a walk-up building on beautiful 9th Street between 5th and 6th Avenues.  A large living room, small bedroom, kitchen with a stove, microwave, toaster, and small fridge.  3 windows facing 9th street.  It is a 4th floor walkup with a very nice, homey and carpeted stairwell. All white bedding and towels. Apple TV with Netflix, Hulu plus, HBO GO Wifi Available 24 hrs by phone Near almost all major subways. </t>
  </si>
  <si>
    <t>Near almost all major subways.</t>
  </si>
  <si>
    <t>no parties.  If there is going to be a party, I need to know in advance, and there would be an additional fee.</t>
  </si>
  <si>
    <t>{TV,Wifi,"Air conditioning","Buzzer/wireless intercom",Heating,"Smoke detector","Carbon monoxide detector"}</t>
  </si>
  <si>
    <t>Massive Room in Bed-Stuy Clinton Hills</t>
  </si>
  <si>
    <t>This huge room is in the first floor of a Brownstone Building in an up and coming area in Bed-Stuy Brooklyn area. If you’re looking to get the true NYC experience but don’t want to pay Manhattan prices, but still want to stay close to Manhattan, you’ve found the perfect place. This room is clean and reasonably priced, the neighborhood is a perfect mix of students, hipsters, artists, creative professionals, and persons of all races. Walking distance from subway :)</t>
  </si>
  <si>
    <t>This huge room is in the first floor of a Brownstone Building in an up and coming area in Bed-Stuy Brooklyn area. If you’re looking to get the true NYC experience but don’t want to pay Manhattan prices, but still want to stay close to Manhattan, you’ve found the perfect place. This room is clean and reasonably priced, the neighborhood is a perfect mix of students, hipsters, artists, creative professionals, and persons of all races. Walking distance from subway :) This is a huge room with huge closet space, it's own sink, refrigerator and microwave, with 2 large windows facing the street. This property is close to everything. Walking distance to Fast Food Restaurants, Laundromat, Banks, Gym, and houses of worship. The closest grocery stores are Super Foodtown of Bedford Stuyvesant, Chicky's General Store and Manayeyo Grocery Store. Nearby coffee shops include Cozy Coffee, The Honey Baked Ham Company and LE PARIS DAKAR. Nearby restaurants include Applebee's, Wing Cheong, Tastee Pattee Lt</t>
  </si>
  <si>
    <t>This property is close to everything. Walking distance to Fast Food Restaurants, Laundromat, Banks, Gym, and houses of worship. The closest grocery stores are Super Foodtown of Bedford Stuyvesant, Chicky's General Store and Manayeyo Grocery Store. Nearby coffee shops include Cozy Coffee, The Honey Baked Ham Company and LE PARIS DAKAR. Nearby restaurants include Applebee's, Wing Cheong, Tastee Pattee Ltd and Tak King, near Marcy Plaza, Saint Andrews Playground and Hattie Carthan Playground.</t>
  </si>
  <si>
    <t>My place is just one block away from Nostrand Avenue Statio (Website hidden by Airbnb) Trains</t>
  </si>
  <si>
    <t>{TV,Wifi,"Free street parking",Heating,"Smoke detector","Carbon monoxide detector",Essentials,"Private entrance",Microwave,Refrigerator}</t>
  </si>
  <si>
    <t>Plantation House</t>
  </si>
  <si>
    <t>This is a well preserved Townhouse built in 1848 with attention to maintaining décor of the time but adding modern conveniences of wifi, tv etc. Trees and flower Beys line our upper middle class safe streets and there are 3 different subways to mid town Manhattan in about 15 min. buses at the corner. Our neighbors are from all over the world and mostly various professionals. This is Brooklyn with the best restaurants, Nightlife, beaches and child playgrounds.</t>
  </si>
  <si>
    <t>{"Suitable for events"}</t>
  </si>
  <si>
    <t>Classic and Cozy Brooklyn Apartment</t>
  </si>
  <si>
    <t>Cozy and private living room/bedroom space.  Convert the room to your liking!  Private entrance. You will feel at home with everything you need in the apartment.  Drop off laundry right across the street.  2 blocks from local and express trains.  15 minutes from downtown Brooklyn, and 30 minutes into the city. 3 local grocery stores within 2 blocks. A friendly and comfortable neighborhood just right outside your door, and a quick 10 minute walk to Brooklyn's beautiful Prospect Park.</t>
  </si>
  <si>
    <t>Cozy and private living room/bedroom space.  Convert the room to your liking!  Private entrance. You will feel at home with everything you need in the apartment.  Drop off laundry right across the street.  2 blocks from local and express trains.  15 minutes from downtown Brooklyn, and 30 minutes into the city. 3 local grocery stores within 2 blocks. A friendly and comfortable neighborhood just right outside your door, and a quick 10 minute walk to Brooklyn's beautiful Prospect Park. Available 24/7</t>
  </si>
  <si>
    <t>{TV,Wifi,"Air conditioning",Kitchen,Heating,"Smoke detector","Carbon monoxide detector","First aid kit",Essentials,Shampoo,Iron,"Private entrance",Microwave,"Coffee maker",Refrigerator,"Dishes and silverware","Cooking basics",Oven,Stove}</t>
  </si>
  <si>
    <t>Prolonged Traveler's Dream( a month first &amp; more)</t>
  </si>
  <si>
    <t>Welcome to The Big Apple. My house is located Hunter Point peninsula, walking about 8 minutes 6 train subway stop, the train puts you into the center of Manhattan within about 35 minutes. This place is newly renovated. It is perfect for couples or group of friends. I prefer that you make booking a month first if  you like here and fit in here. You would extend the other days.</t>
  </si>
  <si>
    <t>Welcome to The Big Apple. My house is located Hunter Point peninsula, walking about 8 minutes 6 train subway stop, the train puts you into the center of Manhattan within about 35 minutes. This place is newly renovated. It is perfect for couples or group of friends. I prefer that you make booking a month first if  you like here and fit in here. You would extend the other days. This room is large and very bright with a new king sized bed.  Recently renovated. I provide clean sheets, pillow cases and towels upon arrival, (simplicity bed can be made available upon request). Fully furnished, with kitchen &amp; bath shared with other guests when you rent a room. Guest should feel free to make themselves at home and use the kitchen to save on restaurant money. Three food markets &amp; a laundry mart are the corner from my house. Keys will be provided for the entrance and the individual room. I'll check you in, give you a tour, provide you with directions to hunts point and the 6 train(map of subway i</t>
  </si>
  <si>
    <t>Hunter point is a very diverse residential neighborhood with culturally vibrant. It is nice and safety. A ten minute walk to east river park. There you can enjoy the water and the Big Apple skyline. Also in this park you can enjoy free swimming on a floating pool. It is open to the public during summer months by NYC.</t>
  </si>
  <si>
    <t>My place has convenient public transit to get to/from LG airport(via the six train to 125th St. and transfer to the bus service or from the airport taking the m60 bus to 125th and transferring to the Bronx bound six train), JFK(highway access nearby which takes roughly 35 minutes) and the center of Manhattan(via the six train).</t>
  </si>
  <si>
    <t>The Bronx</t>
  </si>
  <si>
    <t>{Wifi,"Air conditioning",Kitchen,"Free street parking",Heating,"Family/kid friendly","Smoke detector","Fire extinguisher",Essentials,"Lock on bedroom door",Hangers,"Hair dryer",Iron,"Laptop friendly workspace","Self check-in","Building staff","Hot water","Extra pillows and blankets",Microwave,"Coffee maker",Refrigerator,"Dishes and silverware","Cooking basics",Oven,Stove,"Luggage dropoff allowed","Long term stays allowed"}</t>
  </si>
  <si>
    <t>Quiet, Bright, 2 Story Home Close to It All</t>
  </si>
  <si>
    <t>You're more than welcome to come stay in our lovely, bright, private, quiet home just a hop skip and a jump from the hustle and bustle of Manhattan. Our home is a short walk to the Subway, Busses, Supermarket, and more. The US Open is a 10 minute car ride and the Bronx Zoo is just one straight bus ride! Queens College and St. John's Univ. are close and easy to get to.</t>
  </si>
  <si>
    <t>{TV,Wifi,"Air conditioning",Kitchen,"Free parking on premises",Heating,"Family/kid friendly","Smoke detector","Carbon monoxide detector","Fire extinguisher",Essentials,Shampoo,Hangers,"Hair dryer",Iron,"Laptop friendly workspace","Private entrance"}</t>
  </si>
  <si>
    <t>Calm apartment in Brooklyn</t>
  </si>
  <si>
    <t>Come and stay in Flatbush Brooklyn conveniently located right next to the 2/5 trains so you can get to Manhattan on the east or west side with ease. Q train is less than a mile away as well. Bust stop directly in from the building. Historically known as "Little Haiti" the area is undergoing bunches of changes. Close to Ditmas Park where there are great cafes, supermarkets, co-ops restaurants wine stores and beautiful Victorian homes. It is a safe cool neighborhood in Brooklyn.</t>
  </si>
  <si>
    <t>Come and stay in Flatbush Brooklyn conveniently located right next to the 2/5 trains so you can get to Manhattan on the east or west side with ease. Q train is less than a mile away as well. Bust stop directly in from the building. Historically known as "Little Haiti" the area is undergoing bunches of changes. Close to Ditmas Park where there are great cafes, supermarkets, co-ops restaurants wine stores and beautiful Victorian homes. It is a safe cool neighborhood in Brooklyn. The apartment is a 2 br, I won't be there when guests stay  but my bedroom will be locked so there's no access to it. I live by myself, no pets , there's backyard access from the fire escape or you can chill on the fire escape.</t>
  </si>
  <si>
    <t>{TV,Wifi,Kitchen,"Free street parking",Heating,"Smoke detector","Carbon monoxide detector","First aid kit",Essentials,Shampoo,"Lock on bedroom door","Hair dryer",Iron,"Laptop friendly workspace","Self check-in",Lockbox,"Private entrance","Hot water",Microwave,"Coffee maker",Refrigerator,"Dishes and silverware","Cooking basics",Oven,Stove,"Single level home","Patio or balcony","Luggage dropoff allowed","Wide entrance","Extra space around bed","Accessible-height bed","No stairs or steps to enter","No stairs or steps to enter","Wide entryway"}</t>
  </si>
  <si>
    <t>Huge apartment on tree-lined street</t>
  </si>
  <si>
    <t>You'll have a full apartment on a beautiful tree-lined street.  It's off of the lively Vanderbilt Avenue, seconds away from cafe's, shops, grocery stores, restaurants, the Brooklyn museum, Prospect Park, and Grand Army Plaza.  It's one 1 block from the Q/B + 2/3 trains, and easily walkable to Park Slope, Fort Greene, Cobble Hill, Crown Heights, and 20min to lower Manhattan. We have a fully equipped kitchen, spacious living room, office area, + light filled bedroom.</t>
  </si>
  <si>
    <t xml:space="preserve">You'll have a full apartment on a beautiful tree-lined street.  It's off of the lively Vanderbilt Avenue, seconds away from cafe's, shops, grocery stores, restaurants, the Brooklyn museum, Prospect Park, and Grand Army Plaza.  It's one 1 block from the Q/B + 2/3 trains, and easily walkable to Park Slope, Fort Greene, Cobble Hill, Crown Heights, and 20min to lower Manhattan. We have a fully equipped kitchen, spacious living room, office area, + light filled bedroom. Our apartment is actually a 2 bedroom (though we'll keep the second room closed off), so it's quite large for a NYC apartment! You could fit 2 people for your stay with ample space.  The kitchen is one of our favorite areas. It has tons of counter space and is bright and cheery. We have a counter table with 2 stools, which is where we eat most of our meals. You're welcome to use all of our kitchen/cooking supplies.  The living room is so homey. We have a rocking chair, a big comfy chair, a couch, and a dining room table. We </t>
  </si>
  <si>
    <t>In our neighborhood, we love:  -Brooklyn Academy of Music -Brooklyn Museum -The green market at Grand Army Plaza (on Saturdays) -picnicking in Prospect Park -going to the Brooklyn Flea We eat at:  -Flatbush Farm -Rose's -James -Maya Taqueira  -Taro Sushi -Stocked</t>
  </si>
  <si>
    <t>1 block from the Q/B train (20min to Canal St. 25min to 14th St) 5min walk from the 2/3 train (very reliable train! 30min to 42nd st.) 1 stop away from Atlantic Barclays station (where you can transfer to almost every train and the Long Island RailRoad) 15min walk to the G train (good for getting to Williamsburg area) Right next to the bus stop for B69 Plenty of car services + very easy to get a cab in this area</t>
  </si>
  <si>
    <t>This is our home, we love our place (and we think you'll love it to) so please take care of it well while we're away. Thanks! :) Please do not:  -smoke in our apartment -bring pets into our apartment -bring a large group of people into our apartment Please:  -have respect for our neighbors. Our building is very quiet and polite.  -take care of our belongings and leave them how you found them.  -leave our space tidy.</t>
  </si>
  <si>
    <t>Prospect Heights</t>
  </si>
  <si>
    <t>{TV,Internet,Wifi,"Air conditioning",Kitchen,"Free street parking","Buzzer/wireless intercom",Washer,Dryer,"Smoke detector","Safety card",Essentials,Shampoo,"24-hour check-in",Hangers,"Hair dryer","Laptop friendly workspace","Hot water",Other}</t>
  </si>
  <si>
    <t>Sunny bedroom in historic Bed Stuy BK brownstone</t>
  </si>
  <si>
    <t>Large comfortable bedroom available in a spacious 4 bedroom brownstone duplex in Bed-Stuy (Bedford Stuyvesant) Brooklyn. Beautiful block, great neighborhood w great restaurants &amp; cafés. Close to trains, buses &amp; bike routes. This bedroom is nicest in the house. The room is tastefully furnished with a queen size bed, a stereo system, large closet, and 5 large windows With an amazing view of trees and backyards. You will have lots of privacy and comfort in this lovely large house.</t>
  </si>
  <si>
    <t xml:space="preserve">Large comfortable bedroom available in a spacious 4 bedroom brownstone duplex in Bed-Stuy (Bedford Stuyvesant) Brooklyn. Beautiful block, great neighborhood w great restaurants &amp; cafés. Close to trains, buses &amp; bike routes. This bedroom is nicest in the house. The room is tastefully furnished with a queen size bed, a stereo system, large closet, and 5 large windows With an amazing view of trees and backyards. You will have lots of privacy and comfort in this lovely large house. The apartment takes up the top two floors of a brownstone that, in addition to 4 bedrooms, features an open kitchen and dining room; a huge living room with entertainment and TV-viewing w/ two full bathrooms and a washer and dryer room! *ROOM AND BATHROOM IS CLEARED OUT OF ALL PERSONAL ITEMS FOR YOUR COMFORT. The room and bathroom is located on the first floor of the house. The other 3 rooms and washer and dryer are upstairs. So you will have lots of privacy. Only shared kitchen and living room. Quiet corner of </t>
  </si>
  <si>
    <t>Quiet corner of Bed-Stuy, Brooklyn (11221), on a block of kind neighbors and multi-generational families. The restaurant, café and bar options are as plentiful in this Stuyvesant Heights section of Bed-Stuy as the diversity of residents and city dwellers alike. Surrounded by other great neighborhoods, clinton hill, fort greene, crown heights, prospect heights, and bushwick, you are not far from lots of great areas to explore and endless options.</t>
  </si>
  <si>
    <t>The A/C and J/Z trains are about 10-min walk away, with bus-lines and bike paths even closer.</t>
  </si>
  <si>
    <t>{TV,Wifi,Kitchen,"Pets live on this property",Cat(s),Heating,"Family/kid friendly",Washer,Dryer,Essentials,"Lock on bedroom door",Hangers,"Hair dryer",Iron,"Laptop friendly workspace","Hot water","Bed linens",Microwave,"Coffee maker",Refrigerator,"Dishes and silverware","Cooking basics",Oven,Stove}</t>
  </si>
  <si>
    <t>CHEAP AND COZY ROOM JUST 20 MIN AWAY FROM TIMES SQ</t>
  </si>
  <si>
    <t>This place is exactly what you're looking for if you're under a strict budget and you still want something in the city. Amazing location, amazing price! Right next to the two main subway lines in Manhattan (C and 1) and just 20 min away from Times Sq. The area is safe, next to a lot fo restaurants, grocery stores, laundromats, bars. There's literally nothing you cannot get here. I've been living here for the past 3 years and I think is definitely great.</t>
  </si>
  <si>
    <t>This place is exactly what you're looking for if you're under a strict budget and you still want something in the city. Amazing location, amazing price! Right next to the two main subway lines in Manhattan (C and 1) and just 20 min away from Times Sq. The area is safe, next to a lot fo restaurants, grocery stores, laundromats, bars. There's literally nothing you cannot get here. I've been living here for the past 3 years and I think is definitely great. The apartment is a 3 bedroom apartment.  I live with two roommates. One is from Colombia and the other one, from New Zealand. We're filmmakers and work on commercials, music videos, tv shows and movies. We're drama free, we like to have everything super tidy and organized. You're gonna have access to the kitchen, all the utilities in it, the dining area and the living room.</t>
  </si>
  <si>
    <t>{Wifi,Kitchen,"Smoke detector","Carbon monoxide detector","First aid kit",Essentials,Hangers}</t>
  </si>
  <si>
    <t>Brooklyn Oasis</t>
  </si>
  <si>
    <t>Cute artist oasis in Bushwick, Brooklyn. The artist's space houses 3 bedrooms, 1 bathrooms( one available.).  The room itself features a queen sized bed, roku tv, ac, wifi and a private fire escape &amp; private lock.   The apartment is located 5 minutes away from the 24hr metro and it only takes 20 minutes to get to Manhattan! The neighboorhood features many cute bars, cafes, vintage stores . Completely safe in the evening hours and caters for a younger crowd in their 20's-30's.</t>
  </si>
  <si>
    <t>{TV,Wifi,"Air conditioning",Kitchen,"Smoking allowed",Essentials,Hangers,"translation missing: en.hosting_amenity_49","translation missing: en.hosting_amenity_50"}</t>
  </si>
  <si>
    <t>Upscale Spacious Condo in the Heart of Brooklyn</t>
  </si>
  <si>
    <t>Stylish and Edgy Condo in the heart of Brooklyn. Very spacious unit with Central Air and a Rooftop with amazing views. Laundry is on premises.</t>
  </si>
  <si>
    <t>Stylish and Edgy Condo in the heart of Brooklyn. Very spacious unit with Central Air and a Rooftop with amazing views. Laundry is on premises. Guest have access to whole apartment. There is laundry on the premises as well as rooftop open to relax and just take in the beautiful scenery. I’m available for any questions about food, sights and NYC. My place is located three blocks away in either direction from the C train as well as the J train. Plenty of restaurants, fast food and grocery stores near by. Uber and Lyft are always the most reliable when traveling in Brooklyn and the train is great for going into manhattan.</t>
  </si>
  <si>
    <t>My place is located three blocks away in either direction from the C train as well as the J train. Plenty of restaurants, fast food and grocery stores near by.</t>
  </si>
  <si>
    <t>Uber and Lyft are always the most reliable when traveling in Brooklyn and the train is great for going into manhattan.</t>
  </si>
  <si>
    <t>No shoes in the house.</t>
  </si>
  <si>
    <t>{TV,"Cable TV",Wifi,"Air conditioning",Kitchen,Breakfast,"Free street parking","Buzzer/wireless intercom",Heating,Washer,Dryer,"Smoke detector","Carbon monoxide detector","Safety card","Fire extinguisher",Essentials,Shampoo,Iron,"Laptop friendly workspace","Hot water","Luggage dropoff allowed","Host greets you"}</t>
  </si>
  <si>
    <t>Cleo’s Royale II</t>
  </si>
  <si>
    <t>Exquisitely designed space with a touch of art. My place is very homely and welcomes every tribe and ethnicity. A great place for families or large groups and pets. Location is very accessible and it's just 5 minutes walk to the A train and 3 minutes to the 1 train. Lively neighborhood with restaurants, bars, shopping areas and lovely people. The park on Dyckman Street is a very nice relaxation spot for families and playing ground for kids.</t>
  </si>
  <si>
    <t>Exquisitely designed space with a touch of art. My place is very homely and welcomes every tribe and ethnicity. A great place for families or large groups and pets. Location is very accessible and it's just 5 minutes walk to the A train and 3 minutes to the 1 train. Lively neighborhood with restaurants, bars, shopping areas and lovely people. The park on Dyckman Street is a very nice relaxation spot for families and playing ground for kids. My place is very homely and welcoming. I'm a lover of Arts so you won't miss that once you step into my apartment. Great place for families or big groups and pets. People from all works of life and background are welcomed into my home. I'm a very warm and sociable individual. I would welcome everyone with a warm embrace. Every guest would love me. I am available in person, by text or phone calls. Safe environment along with its serenity and lovely view. Also it's accessibility to the subways make it convenient to move around easily. Another plus for</t>
  </si>
  <si>
    <t>Safe environment along with its serenity and lovely view. Also it's accessibility to the subways make it convenient to move around easily. Another plus for me is the shopping area. Everything I want is here.</t>
  </si>
  <si>
    <t>Whether you're driving, biking or cabbing. Dyckman is accessible to all roads leading into midtown, uptown and downtown. Besides, the 1 and A train are also there for subway users.</t>
  </si>
  <si>
    <t>Guests must do dishes they use personally. Guests are not allowed to entertain their visitors in apartment. All visitors of guests must be seen outside the building.</t>
  </si>
  <si>
    <t>{TV,Wifi,"Air conditioning",Kitchen,"Paid parking off premises",Elevator,"Free street parking","Hot tub","Indoor fireplace",Heating,Washer,Dryer,"Smoke detector","Carbon monoxide detector","First aid kit","Fire extinguisher",Essentials,Shampoo,"Lock on bedroom door",Hangers,"Hair dryer",Iron,"Laptop friendly workspace","Self check-in","Smart lock",Keypad,"Private living room",Bathtub,"Hot water",Microwave,"Coffee maker",Refrigerator,Dishwasher,"Dishes and silverware","Cooking basics",Oven,Stove,"Long term stays allowed","Wide hallways","Wide entrance for guests","Flat path to guest entrance","Well-lit path to entrance","No stairs or steps to enter","Wide entrance","Extra space around bed","Accessible-height bed","Wide doorway to guest bathroom","Accessible-height toilet","Wide clearance to shower, toilet","No stairs or steps to enter","Wide entryway","Lake access"}</t>
  </si>
  <si>
    <t>City Studio in the Upper East Side</t>
  </si>
  <si>
    <t>Beautiful studio apartment, just blocks away from Central Park, close to the 6 train, 5th Ave shopping and lots of restaurants. Equipped with a small kitchen, bathroom with full-sized tub, TV, desk, queen bed and large sofa bed.</t>
  </si>
  <si>
    <t>{TV,Internet,Wifi,"Air conditioning",Kitchen,"Buzzer/wireless intercom",Heating,"Smoke detector","Carbon monoxide detector","Safety card","translation missing: en.hosting_amenity_49","translation missing: en.hosting_amenity_50"}</t>
  </si>
  <si>
    <t>Bedroom with terrace in the heart of Clinton Hill</t>
  </si>
  <si>
    <t>The apartment was fully renovated last year. It is exposed East/West and gets sunlight all day. The two bedrooms open up on a 300sqft private deck in ipe wood and are fully furnished with a large closet and a full bed. Transportation options within walking distance: G-Train or the C,F,B,D,Q and city bikes across the road. A Ferry stop down the street brings you to Wall Street or 34th street in 10 mins.</t>
  </si>
  <si>
    <t>The apartment was fully renovated last year. It is exposed East/West and gets sunlight all day. The two bedrooms open up on a 300sqft private deck in ipe wood and are fully furnished with a large closet and a full bed. Transportation options within walking distance: G-Train or the C,F,B,D,Q and city bikes across the road. A Ferry stop down the street brings you to Wall Street or 34th street in 10 mins. The space is very bright, clean, and recently renovated. The apartment is on the 2nd floor of a fully refurbished brownstone. The bedroom has a full bed and a large closet. It opens onto a 300sq ft terrace. The terrace isn’t adjacent to any other terraces or neighbors window so nobody else can access it. The light in the room is amazing as it has 2 huge doors opening onto the terrace.  The kitchen is fully equipped and has all the utensils you might need.  There are  two laundromats around the block. About me: I’m an interior designer, I’m 30, from France. I am out a lot but also like to</t>
  </si>
  <si>
    <t>The neighborhood is fantastic, Clinton Hill feels like a little village with New York. The restaurants are amazing, all within 1 to 2 blocks from the house.</t>
  </si>
  <si>
    <t>It is possible to park in the street as this street is pretty quiet. There are plenty of public transportation options with buses around the block, the g train and c train up the street, and the BDQF trains within walking distance.</t>
  </si>
  <si>
    <t>{Wifi,"Air conditioning",Kitchen,"Free street parking","Hot tub",Heating,Washer,Dryer,"Smoke detector",Essentials,Shampoo,"Lock on bedroom door",Hangers,"Laptop friendly workspace","Hot water","Bed linens","Extra pillows and blankets","Ethernet connection","Coffee maker",Refrigerator,Dishwasher,"Dishes and silverware","Cooking basics",Oven,Stove,"Patio or balcony","Luggage dropoff allowed","Long term stays allowed","No stairs or steps to enter","No stairs or steps to enter","Host greets you"}</t>
  </si>
  <si>
    <t>Beautiful huge Williamsburg room with private bath</t>
  </si>
  <si>
    <t>A bright studio sized bedroom in a brand new apt with a huge patio. the room has a queen size bed and a large sleeper sofa, an awesome projector with apple tv, a speaker system and a private bath. The apartment comes with two extremely nice, friendly and helpful roommates, and has a fully equipped kitchen, a huge roof terrace and is located right on the JZM trains, and a short walk from the L. It's the perfect place for a cosy NY visit - read the reviews!</t>
  </si>
  <si>
    <t>A bright studio sized bedroom in a brand new apt with a huge patio. the room has a queen size bed and a large sleeper sofa, an awesome projector with apple tv, a speaker system and a private bath. The apartment comes with two extremely nice, friendly and helpful roommates, and has a fully equipped kitchen, a huge roof terrace and is located right on the JZM trains, and a short walk from the L. It's the perfect place for a cosy NY visit - read the reviews! The room is extremely cozy bright and large, with a bed, sitting area, work desk and a projector connected to Apple TV. It also has a private shower and bathroom. In the apartment you have a fully equipped kitchen and a huge patio with a hammock and sitting. It’s the perfect spot for breakfast, to relax or have a drink :) I am available over the phone or over email for anything you might need. Williamsburg is one of the best neighborhoods in New York today. It has endless restaurants, bars, markets and shops, all at a walking distance</t>
  </si>
  <si>
    <t>Williamsburg is one of the best neighborhoods in New York today. It has endless restaurants, bars, markets and shops, all at a walking distance and with a nice neighborhood vibe that’s much more relaxed than the city. It is also easily connected to lower Manhattan and other neighborhoods in Brooklyn which makes it the perfect base for a vacation in NY</t>
  </si>
  <si>
    <t>{TV,Internet,Wifi,"Air conditioning",Kitchen,Elevator,"Buzzer/wireless intercom",Heating,Washer,Dryer,"Smoke detector","First aid kit",Essentials,Shampoo,"Lock on bedroom door",Hangers,"Laptop friendly workspace","translation missing: en.hosting_amenity_49","translation missing: en.hosting_amenity_50"}</t>
  </si>
  <si>
    <t>Spacious 5 BR house in Brooklyn</t>
  </si>
  <si>
    <t>Gorgeous, airy 5 bedroom,  2.5 bath, 3 story house in Kensington Brooklyn, with off-street parking.  Front porch and large backyard with lovely gardens. Grill, garden, air conditioning, wifi. A perfect home for a large family or 2 families vacationing together. F-train.</t>
  </si>
  <si>
    <t>Gorgeous, airy 5 bedroom,  2.5 bath, 3 story house in Kensington Brooklyn, with off-street parking.  Front porch and large backyard with lovely gardens. Grill, garden, air conditioning, wifi. A perfect home for a large family or 2 families vacationing together. F-train. The house is extremely spacious, quiet and comfortable. It is near the subway. The garden in the back is a haven from the noise and intensity for the city. Almost everything in the house is accessible. Coffee/Microwave - fully equip kitchen. Washer/Dryer. There is a small basement room which is off-limits. Closets in various bedrooms will be closed off. Air conditioning. Hammocks to use in backyard and on front porch. We will not be staying in the house. We will arrange to have house opened and keys exchanged.  The neighborhood is a real NYC melting pot with people from all backgrounds - esp. Russian, Polish, Bangledesh, Mexican, Jewish, and Asian. There are many 24 hour stores around the corner where you can find produ</t>
  </si>
  <si>
    <t>The neighborhood is a real NYC melting pot with people from all backgrounds - esp. Russian, Polish, Bangledesh, Mexican, Jewish, and Asian. There are many 24 hour stores around the corner where you can find produce and products from almost everywhere on the planet.  It's a lively fascinating mix of people. It is also rated one of the safest in the 5 borough of NYC. Walking Distance to Prospect Park.</t>
  </si>
  <si>
    <t>F-trainto Church Ave is 4 short blocks away. There is also an express bus to Downtown Manhattan. We also have off-street parking.</t>
  </si>
  <si>
    <t>{TV,"Cable TV",Internet,Wifi,"Air conditioning",Kitchen,"Free parking on premises","Free street parking",Heating,"Family/kid friendly",Washer,Dryer,"Smoke detector","Carbon monoxide detector","Fire extinguisher",Essentials,Shampoo,"24-hour check-in",Hangers,"Hair dryer",Iron,"Laptop friendly workspace","Self check-in",Keypad,"Private entrance",Bathtub,"Children’s books and toys","Babysitter recommendations","Hot water","Luggage dropoff allowed"}</t>
  </si>
  <si>
    <t>Midtown Manhattan upscale residences</t>
  </si>
  <si>
    <t>A Deluxe Room at the Royalton has everything a traveler could need. Plenty of space to spread out and a beautiful banquet to relax at after a long day exploring NYC. Your room charge has been taken prior to your arrival as a deposit. The remaining balance of taxes (NYS Sales Tas: 8.87%, NYC Tax 5.875%, Occupancy tax $4.00, Javits fee $1.50) and facility fee ($34.35) per night will be charged upon arrival A refundable security deposit of $150 a night will also be taken Must be 21 to check in</t>
  </si>
  <si>
    <t>A Deluxe Room at the Royalton has everything a traveler could need. Plenty of space to spread out and a beautiful banquet to relax at after a long day exploring NYC. Your room charge has been taken prior to your arrival as a deposit. The remaining balance of taxes (NYS Sales Tas: 8.87%, NYC Tax 5.875%, Occupancy tax $4.00, Javits fee $1.50) and facility fee ($34.35) per night will be charged upon arrival A refundable security deposit of $150 a night will also be taken Must be 21 to check in Private Room The bathroom is a sparkling and invigorating space that refreshes and restores, enhanced with rainfall showerheads. Fireplaces and disco tubs are in some deluxe rooms and based on availability</t>
  </si>
  <si>
    <t>{TV,"Cable TV",Wifi,"Air conditioning","Paid parking off premises",Gym,Heating,"Smoke detector","Fire extinguisher",Essentials,Shampoo,"Lock on bedroom door",Hangers,"Hair dryer",Iron,"Laptop friendly workspace","Pack ’n Play/travel crib","Bed linens","Extra pillows and blankets",Refrigerator,"Luggage dropoff allowed"}</t>
  </si>
  <si>
    <t>Spacious apt. in Brownstone</t>
  </si>
  <si>
    <t>In the heart of Park Slope. One block to F/G train!  Near TONS of restaurants. 2 blocks to lovely Prospect Park.  First floor apartment in Brownstone building, approximately 1000 square feet, very large and airy. Hardwood floors through out. Small backyard patio. Queen size bed in bedroom. Plus, small bedroom with toddler bed.</t>
  </si>
  <si>
    <t>In the heart of Park Slope. One block to F/G train!  Near TONS of restaurants. 2 blocks to lovely Prospect Park.  First floor apartment in Brownstone building, approximately 1000 square feet, very large and airy. Hardwood floors through out. Small backyard patio. Queen size bed in bedroom. Plus, small bedroom with toddler bed. Lovely, colorful, nicely furnished 1000 square foot first floor of brownstone building. Hi ceilings, hard wood floors, leather sofa and love seat, queen size bed, small child's bed, and a rare private back patio with patio set. One block to Prospect Park. Tons of restaurants. Kid friendly neighborhood. Lovely architecture. F and G train less than 1 block away. 15 minutes to Manhattan. Street parking is typically not difficult to find and the neighborhood is very safe. Only if needed One block to Prospect Park. Park Slope is one of the nicest neighborhoods in Brooklyn. Tons of restaurants. Kid friendly neighborhood. Lovely architecture. F and G train less than 1 b</t>
  </si>
  <si>
    <t>One block to Prospect Park. Park Slope is one of the nicest neighborhoods in Brooklyn. Tons of restaurants. Kid friendly neighborhood. Lovely architecture.</t>
  </si>
  <si>
    <t>F and G train less than 1 block away. Manhattan is about 15 minutes away.</t>
  </si>
  <si>
    <t>No parties or loud noises or pets.</t>
  </si>
  <si>
    <t>{TV,Internet,Wifi,Kitchen,Heating,"Family/kid friendly",Essentials,"translation missing: en.hosting_amenity_49"}</t>
  </si>
  <si>
    <t>13 months ago</t>
  </si>
  <si>
    <t>A light filled historical</t>
  </si>
  <si>
    <t>Private upstairs of two story bungalow next to Jamaica Bay.  Enjoy your stay on quiet street with beautiful views and private deck looking out to the Sunset.  We are within a three block walk to surf beach and two block walk to Rockaway Beach Surf Club  restaurant and bar. Or just stay at home and enjoy a bbq on the upstairs deck.</t>
  </si>
  <si>
    <t>Private upstairs of two story bungalow next to Jamaica Bay.  Enjoy your stay on quiet street with beautiful views and private deck looking out to the Sunset.  We are within a three block walk to surf beach and two block walk to Rockaway Beach Surf Club  restaurant and bar. Or just stay at home and enjoy a bbq on the upstairs deck. Artsy mix of historical and new elements in a setting oriented to views of historic area of Jamaica Bay.  Downstair's unit stayed in by my permanent tenants who use their space on some weekends. I am always available by phone, text, or email. My neighborhood is a mix of permanent residents and seasonal renters.  The immediate block suffered from Superstorm Sandy and shows various mixes of resurgence success.  It is a two block walk to the Rockaway Beach Surf Club, and a four block walk to the ocean beaches and other restaurants and bars.  There is plentiful off street parking at the end of the block. Their is plenty of transportation options close by.  The su</t>
  </si>
  <si>
    <t>My neighborhood is a mix of permanent residents and seasonal renters.  The immediate block suffered from Superstorm Sandy and shows various mixes of resurgence success.  It is a two block walk to the Rockaway Beach Surf Club, and a four block walk to the ocean beaches and other restaurants and bars.  There is plentiful off street parking at the end of the block.</t>
  </si>
  <si>
    <t>Their is plenty of transportation options close by.  The subway stop at Beach 90th street is five blocks away.  The shuttle bus is close by to take you to and from the ferry which gets you to Manhattan is 45 minutes.  MTA buses stop 3 blocks away which provide service to the rockaways as well as other areas in Queens and Brooklyn.</t>
  </si>
  <si>
    <t>The Rockaways</t>
  </si>
  <si>
    <t>Guesthouse</t>
  </si>
  <si>
    <t>{TV,Wifi,"Air conditioning",Kitchen,Breakfast,Heating,"Smoke detector","Fire extinguisher",Essentials,Shampoo,"Lock on bedroom door",Hangers,"Hair dryer","Laptop friendly workspace","Private entrance"}</t>
  </si>
  <si>
    <t>Spacious creative waterfront loft</t>
  </si>
  <si>
    <t>Located on Franklin Ave, the cutest street of Greenpoint, dotted with cafes and boutiques along the water.  Modern w/ an artisan touch, the apt is filled with handmade furniture from local artists.  Restaurants: Glasserie, Achilles Heel, Alameda, Anella; Cafes: Bakeri, Eagle Trading You’ll love my place because of the high ceilings, floor to ceiling marble bathroom, the water and city views, and large spacious feel. My place is good for couples, solo adventurers, and business travelers.</t>
  </si>
  <si>
    <t>Located on Franklin Ave, the cutest street of Greenpoint, dotted with cafes and boutiques along the water.  Modern w/ an artisan touch, the apt is filled with handmade furniture from local artists.  Restaurants: Glasserie, Achilles Heel, Alameda, Anella; Cafes: Bakeri, Eagle Trading You’ll love my place because of the high ceilings, floor to ceiling marble bathroom, the water and city views, and large spacious feel. My place is good for couples, solo adventurers, and business travelers. Tall ceilings, views of the city.  Fully marbled bathroom that is spacious Large open kitchen that can accommodate several cooks cooking.  Large 10 foot dining table ideal for entertaining. Cozy bedroom nook with a TV situated in front.  Fully finished roofdeck with breathtaking  views of the city- you are right on the water - take a look at the map you can't get closer.  Parks nearby. Access to the entire apartment Situated on a quiet, tree-lined block, Franklin Street is the most charming street in Gr</t>
  </si>
  <si>
    <t>Situated on a quiet, tree-lined block, Franklin Street is the most charming street in Greenpoint. Dotted with quality restaurants, bars, cafes and boutiques, perfect for a weekend stroll around the neighborhood.</t>
  </si>
  <si>
    <t>G train, 7 and E are over the bridge.  The Ferry is a block away for a beautiful trip to the city and other parts of Brooklyn.</t>
  </si>
  <si>
    <t>{Wifi,"Air conditioning",Kitchen,"Buzzer/wireless intercom",Heating,"Family/kid friendly","Smoke detector","First aid kit","Safety card",Essentials,Shampoo,"Hair dryer",Iron,"Laptop friendly workspace"}</t>
  </si>
  <si>
    <t>VINTAGE COZY PLACE</t>
  </si>
  <si>
    <t>Vintage Cozy Apartment in the Heart of Harlem right on Broadway where all the actions is.A lot of restaurants , shopping Centers 1 Train Conveniently available which takes you to times square in less than 20 minutes.</t>
  </si>
  <si>
    <t>Vintage Cozy Apartment in the Heart of Harlem right on Broadway where all the actions is.A lot of restaurants , shopping Centers 1 Train Conveniently available which takes you to times square in less than 20 minutes. You would love to stay here and live like a new yorkers. Have the apartment completely for yourself and you can always take a walk and go for some sushi. Alot of fast food chains. One train. Grocery store , laundromat. Hair and Nail Salons. Great eats good restaurants. Close to 1 train. ABCD  a couple Of blocks down. Riverbank State Park. You can enjoy the New York Experience by Train or theres tons of ubers everywhere:) Walking feels really good as well. Super safe and friendly neighborhood</t>
  </si>
  <si>
    <t>Alot of fast food chains. One train. Grocery store , laundromat. Hair and Nail Salons. Great eats good restaurants. Close to 1 train. ABCD  a couple Of blocks down. Riverbank State Park.</t>
  </si>
  <si>
    <t>You can enjoy the New York Experience by Train or theres tons of ubers everywhere:) Walking feels really good as well. Super safe and friendly neighborhood</t>
  </si>
  <si>
    <t>Tidy up after yourselves please and thank you :)</t>
  </si>
  <si>
    <t>{TV,"Air conditioning",Kitchen,Heating,"Smoke detector",Essentials,Shampoo,Hangers,Iron,"Laptop friendly workspace"}</t>
  </si>
  <si>
    <t>Bed in shared room in Crown Heights</t>
  </si>
  <si>
    <t>Very basic space with a single bed as part of a shared room. The other guy will be there half the time, as he is working out of town for the holidays. Nice roommates (there are 2 others). There's space to work. WiFi included. This is a KOSHER place, so limited use of kitchen (sorry). Can make tea/coffee. No cooking. Close to shops, supermarkets and restaurants on Kingston Avenue. Subway to the city is 7 minute walk away. Perfect for a single person just looking for a place to crash/work.</t>
  </si>
  <si>
    <t>Very basic space with a single bed as part of a shared room. The other guy will be there half the time, as he is working out of town for the holidays. Nice roommates (there are 2 others). There's space to work. WiFi included. This is a KOSHER place, so limited use of kitchen (sorry). Can make tea/coffee. No cooking. Close to shops, supermarkets and restaurants on Kingston Avenue. Subway to the city is 7 minute walk away. Perfect for a single person just looking for a place to crash/work. Great space for someone who just needs sleeping arrangements in this area for 2 weeks to one month...and wants it close to transportation, shopping and restaurants. You have access to the shared room and the common area.  Kitchen is KOSHER only. I am currently abroad. My roommates will be there to help with anything you need. You have the 2 and the 5 subways nearby, which are 30 minutes to Manhattan.</t>
  </si>
  <si>
    <t>You have the 2 and the 5 subways nearby, which are 30 minutes to Manhattan.</t>
  </si>
  <si>
    <t>{Wifi,"Air conditioning",Heating,"Smoke detector","Carbon monoxide detector","Lock on bedroom door",Hangers,Iron,"Laptop friendly workspace","Hot water","Coffee maker","Long term stays allowed","Wide hallways","No stairs or steps to enter","Flat path to guest entrance","No stairs or steps to enter","No stairs or steps to enter","No stairs or steps to enter","Host greets you"}</t>
  </si>
  <si>
    <t>Lovely room with full size bed(suit3)</t>
  </si>
  <si>
    <t>Clean quiet convenient safe  Convenient access to bus . Subway supermarket .restaurant. A quiet  safe and clean house with high quality furnitures 24 hour street parking available</t>
  </si>
  <si>
    <t>Clean quiet convenient safe  Convenient access to bus . Subway supermarket .restaurant. A quiet  safe and clean house with high quality furnitures 24 hour street parking available The Space.Newly renovated quiet comfy room with brand new wooden furniture .cotton sheets.pillow ,quilt and fresh towels.high speed internet. The (Website hidden by Airbnb) quiet yet extremely convenient ,pretty safe and clean community.easy access to all kinds of restaurant . Close the H-mart and a lot Korea food  Bus  Q12 to main street in 10mins.  Main street subway 7 train to Timesquare in 30 mins . Airports: LGA-12mins drive  JFK-20mins drive  步行25分钟或公车8分钟到法拉盛中心區 搭乘火车至曼哈顿只需30分钟,地铁7号线直达曼哈顿,干净,安全,安静的一个纯住宅社区,步行8分钟到韩国区 周边有各式各样的韩国餐馆 粤菜.川菜.东北菜等还有大型中超.H mart 免费高速网络｡以及厨房设备加工简易食品｡ 房东是一位在美生活8年的中国人,走过美国各个州的大小城市,从南至北,从东到西 ,了解每个地方的风土人情和城市｡如果你是一位自由旅行者,可以和房东咨询各种信息,我们也可以提供机场接送服务,和各種旅行信息｡ A 25-minute walk or 8-minute bus ride to downtown flushing and a 30-minute train ride to downtown Manhattan, metro line 7 to Manhattan</t>
  </si>
  <si>
    <t>A 25-minute walk or 8-minute bus ride to downtown flushing and a 30-minute train ride to downtown Manhattan, metro line 7 to Manhattan, a clean, safe, quiet, pure residential neighborhood, 8-minute walk to the Korean neighborhood with a wide variety of Korean restaurants cantonese, sichuan, northeast, etc., as well as the large Chinese super league and H mart</t>
  </si>
  <si>
    <t>flushing, NY, United States</t>
  </si>
  <si>
    <t>Flushing</t>
  </si>
  <si>
    <t>{Wifi,"Air conditioning",Kitchen,Heating,Washer,"Smoke detector","Carbon monoxide detector","First aid kit","Fire extinguisher",Essentials,Shampoo,"Lock on bedroom door",Hangers,"Hair dryer","Self check-in",Lockbox,"Private entrance"}</t>
  </si>
  <si>
    <t>1BR in Prime spot Cozy Stylish Williamsburg Apt</t>
  </si>
  <si>
    <t>NOTE:  The available bedroom will be refurnished on Match 1st to match the vibes of the rest of the apartment and will look a lot than in the pictures.   Me and my girlfriend offering a room in our beautiful Williamsburg apartment. A place where you will right away feel like home far from home.</t>
  </si>
  <si>
    <t>NOTE:  The available bedroom will be refurnished on Match 1st to match the vibes of the rest of the apartment and will look a lot than in the pictures.   Me and my girlfriend offering a room in our beautiful Williamsburg apartment. A place where you will right away feel like home far from home. Welcome in your temporary home. You will move into 1 of the bedrooms of our 2 BR apartment. You will be right in the heart of one of the most desirable neighborhoods in New York.  The apartment comes with a huge open kitchen living room. Which is decorated with a lot of character and to be a little getaway from the stress to be our own Zen sancturary.   We also have our own beautiful privat outdoor patio where I put up a beautiful decorated tent in the summer perfect to relax from the city hustle with a drink and friends.  All giving you the perfect home base to explore and conquer New York. Everything minus my bedroom :) I will work a lot from home If I am not traveling for work. Otherwise my g</t>
  </si>
  <si>
    <t>Williamsburg is filled with the best restaurants, coolest coffe shops, unique shopping and hip bars. It only takes 3 stops to Union Square (L Train) and only 2 Stops to Soho (M Train.) All only 7 min walk from the apartment.</t>
  </si>
  <si>
    <t>7 min to L train  10 min to J and M train</t>
  </si>
  <si>
    <t>No Partys</t>
  </si>
  <si>
    <t>{TV,Internet,Wifi,"Air conditioning",Kitchen,Elevator,Heating,Washer,"translation missing: en.hosting_amenity_49","translation missing: en.hosting_amenity_50",Other}</t>
  </si>
  <si>
    <t>Spacious apt in the Lower East Side</t>
  </si>
  <si>
    <t xml:space="preserve">Very sunny, spacious, and beautiful apartment, centrally located in the Lower East Side but quiet, this apt will be an ideal location for you to enjoy downtown NYC with an easy access to Brooklyn. Everything you need is in this apartment!  </t>
  </si>
  <si>
    <t>{Internet,Wifi,"Air conditioning","Wheelchair accessible",Kitchen,Doorman,Elevator,"Buzzer/wireless intercom",Heating,"Family/kid friendly",Washer,Dryer}</t>
  </si>
  <si>
    <t>Perfect bedroom. Near Subways Columbia CityCollege</t>
  </si>
  <si>
    <t>Spacious, bright and quiet room a in a very nice, clean and bright apartment. Few minutes away from A, C, D, 1 subway lines. Walking distance to City College and Columbia University. The apartment is a 3 bedrooms so in the apartment with you there will be my other two roommates, very nice and welcoming people, also experienced travelers, most likely out at work most of the day.</t>
  </si>
  <si>
    <t>{Wifi,"Air conditioning",Kitchen,Elevator,Heating,"Family/kid friendly",Washer,Dryer,Essentials,"Lock on bedroom door",Hangers,"Laptop friendly workspace","translation missing: en.hosting_amenity_50","Hot water","Bed linens","Extra pillows and blankets",Microwave,Refrigerator,"Cooking basics",Other}</t>
  </si>
  <si>
    <t>Conveniently-Located, Clean + Chic Rm. Hells Ktchn</t>
  </si>
  <si>
    <t>We welcome you to stay as a guest in our beautiful, large room in a chic, nicely decorated apartment with a sunny roof-top deck overlooking the beautiful Manhattan skyline. You’ll love the place because of the views, the location, the people, and the ambiance. We are centrally-located on Restaurant Row, just down the street from the famous musical-sensation Hamilton! You are just steps from countless inexpensive restaurants, bars, Central Park, Lincoln Center, Broadway shows and more.</t>
  </si>
  <si>
    <t>We welcome you to stay as a guest in our beautiful, large room in a chic, nicely decorated apartment with a sunny roof-top deck overlooking the beautiful Manhattan skyline. You’ll love the place because of the views, the location, the people, and the ambiance. We are centrally-located on Restaurant Row, just down the street from the famous musical-sensation Hamilton! You are just steps from countless inexpensive restaurants, bars, Central Park, Lincoln Center, Broadway shows and more. ***** To book, please send me an inquiry and tell me a little bit about yourself and your arrival/departure. I'm also happy to answer any questions you may have. I look forward to hearing from you! Best, Jessica ***** Situated in a clean and spacious three-bedroom apartment (shared with me and my boyfriend), your private room is furnished with amenities, including a dresser, towels, computer desk, closet shelves and a full-size bed.  ***we are getting a bed frame, so the mattress will be off the floor dur</t>
  </si>
  <si>
    <t>If you are looking to experience the authentic NYC experience, this is the place! The neighborhood is filled with restaurants, bars and theaters. If you want a break from the hustle and bustle, you have many options! You can walk a few blocks north and go to Central Park to have a picnic in Sheep's Meadow, visit the gorgeous Bethesda Fountain, or take a boat ride. You can also walk over to the Pier to take the Water Taxi, go Kayaking, visit the Intrepid Museum.</t>
  </si>
  <si>
    <t>MTA Subway is a great and affordable way to experience NYC! We are close to the A/C/E, N/R/W, and 1/2/3. If I am available, I can help you navigate where you are going. Yellow Cabs, Uber, Lyft are all really easy to catch just outside our apartment.</t>
  </si>
  <si>
    <t>{TV,"Cable TV",Internet,Wifi,"Air conditioning",Kitchen,"Buzzer/wireless intercom",Heating,"Smoke detector","First aid kit",Essentials,Shampoo,"Lock on bedroom door",Hangers,"Laptop friendly workspace","Hot water","Bed linens",Microwave,"Coffee maker",Refrigerator,Dishwasher,"Dishes and silverware","Cooking basics",Oven,Stove,Other}</t>
  </si>
  <si>
    <t>Huge luxury 1 bedroom apt in Fidi</t>
  </si>
  <si>
    <t>Spacious 1 bedroom aparment in Financial District. Across the street from South Street Seaport historical district.  24 hour restaurants, grocery store close by, and 2 blocks from Fulton Station subway. Stunning view of Empire State, City Hall, and Freedom Tower.</t>
  </si>
  <si>
    <t>Spacious 1 bedroom aparment in Financial District. Across the street from South Street Seaport historical district.  24 hour restaurants, grocery store close by, and 2 blocks from Fulton Station subway. Stunning view of Empire State, City Hall, and Freedom Tower. The space has stunning city view. Rooftop deck has beautiful waterfront and city view. Please be respect to neighbors. Located across from the Seaport and steps from the chic eateries on quaint, cobblestoned Stone Street, immediate proximity of fine dining and shopping. Wall Street is 3 blocks away. 2 blocks from 4,5,2,3,A,E subway line. Taxi stand across the street. Free Lower Manhattan bus at front door of the building.</t>
  </si>
  <si>
    <t>Located across from the Seaport and steps from the chic eateries on quaint, cobblestoned Stone Street, immediate proximity of fine dining and shopping. Wall Street is 3 blocks away.</t>
  </si>
  <si>
    <t>2 blocks from 4,5,2,3,A,E subway line. Taxi stand across the street. Free Lower Manhattan bus at front door of the building.</t>
  </si>
  <si>
    <t>No parties, smoking or pets.</t>
  </si>
  <si>
    <t>{TV,Wifi,"Air conditioning",Kitchen,Doorman,Gym,Elevator,"Buzzer/wireless intercom",Heating,Washer,Dryer,"Smoke detector","Safety card",Shampoo,Iron,"translation missing: en.hosting_amenity_49","translation missing: en.hosting_amenity_50"}</t>
  </si>
  <si>
    <t>Huge 1BR Luxury Apartment in Williamsburg</t>
  </si>
  <si>
    <t>The apartment is in a beautiful, newly renovated elevator building in Williamsburg.  It is a true one bedroom, with a king size bed in the bedroom and a very spacious living room and kitchen, able to sleep up to 5 guests in the entire space.  The bathroom and kitchen are both renovated with modern features and appliances.  The ceilings are very high with extra large windows, giving the entire apartment a very spacious feeling. There is a washer/dryer and plenty of closet space.</t>
  </si>
  <si>
    <t>The apartment is in a beautiful, newly renovated elevator building in Williamsburg.  It is a true one bedroom, with a king size bed in the bedroom and a very spacious living room and kitchen, able to sleep up to 5 guests in the entire space.  The bathroom and kitchen are both renovated with modern features and appliances.  The ceilings are very high with extra large windows, giving the entire apartment a very spacious feeling. There is a washer/dryer and plenty of closet space. The apartment is in a beautiful, newly renovated elevator building in Williamsburg.  It is a true one bedroom, with a king size bed in the bedroom and a very spacious living room and kitchen, able to sleep up to 5 guests in the entire space.  The bathroom and kitchen are both renovated with beautiful and modern features and appliances.  The ceilings are very high with extra large windows, giving the entire apartment a very spacious feeling and providing a lot of natural light. There is a washer/dryer, as well as</t>
  </si>
  <si>
    <t>This apartment is in the heart of Williamsburg, walking distance from a number of fun bars, great coffee shops and amazing restaurants.  There is a burgeoning food scene in this part of the city, with a number of neighborhood favorites and popular destinations walking distance from the apartment.</t>
  </si>
  <si>
    <t>The apartment is 2 blocks from the Lorimer St. station on the L, with only two stops getting you into Manhattan.  The L is a central line in Manhattan, allowing easy commuting to almost anywhere within the city.</t>
  </si>
  <si>
    <t>{TV,Wifi,"Air conditioning",Kitchen,"Pets allowed",Gym,Breakfast,Elevator,Heating,"Family/kid friendly",Washer,Dryer,"Smoke detector",Essentials,Shampoo,"Lock on bedroom door",Hangers,"Hair dryer",Iron,"Laptop friendly workspace"}</t>
  </si>
  <si>
    <t>HEAVENLY  PLACE</t>
  </si>
  <si>
    <t>Are you looking for a comfortable and clean place while visiting the city but don't want those manhattan hotel prices..  35 minutes train ride train ride to times square 42 STREET (6) train 2 blocks away and (2 &amp; 5) express train 3 blocks away, buses 1/2 block away.  Located in a great family-friendly neighborhood. Also when I cook I share the food with my guess. In my free time I can give you tours around the city or provide you  with directions or tips .The room divide by curtains</t>
  </si>
  <si>
    <t xml:space="preserve">Are you looking for a comfortable and clean place while visiting the city but don't want those manhattan hotel prices..  35 minutes train ride train ride to times square 42 STREET (6) train 2 blocks away and (2 &amp; 5) express train 3 blocks away, buses 1/2 block away.  Located in a great family-friendly neighborhood. Also when I cook I share the food with my guess. In my free time I can give you tours around the city or provide you  with directions or tips .The room divide by curtains Is very clean and peaceful     (Website hidden by Airbnb)   watch this link watch this link in you tube to have view of the neighborhood copy paste (Hidden by Airbnb) . the video is  call longwood. When chekin in most call. There is not intercome on the building. There is a vairuety of restaurants, supermarkets  firness center and  nearby and shopstores. we hand a key I am available to answer any question or concerns over the phone or text. During your stay I will give you your space and privacy and try my </t>
  </si>
  <si>
    <t>There is plenty of stores, fitness center, restaurants and fast food, shop store and museums near by. 12 minutes drive to Yankee Stadium Also Pelham Park where you can ride hourses  its 15 minutes drive away from here and many others. (Website hidden by Airbnb)  here is video of the neighborhood is safe we police station very close by. don't judge a book by cover  the area is very nice</t>
  </si>
  <si>
    <t>You can easily bike, take the bus ,train or taxy  all within a 30 minutes range to the heart of NYC city downtown manhattan</t>
  </si>
  <si>
    <t>{Wifi,Kitchen,"Pets allowed",Heating,"Smoke detector","Carbon monoxide detector",Essentials,Shampoo,"Private living room",Other}</t>
  </si>
  <si>
    <t>Gem Of A Hideout With  Private Deck/Garden</t>
  </si>
  <si>
    <t>My apartment is located in the heart of north Williamsburg. It is a lovely little hide away for couples or solo travelers with access to private deck/garden. A 5 minute walk from the L train or the ferry and one stop away from Manhattan. The best restaurants and bars are all within walking distance. The space is large studio with separate kitchen, full bathroom and private deck with garden. All necessities included.</t>
  </si>
  <si>
    <t>My apartment is located in the heart of north Williamsburg. It is a lovely little hide away for couples or solo travelers with access to private deck/garden. A 5 minute walk from the L train or the ferry and one stop away from Manhattan. The best restaurants and bars are all within walking distance. The space is large studio with separate kitchen, full bathroom and private deck with garden. All necessities included. -Apartment is on the second floor (no elevator) -Fully furnished private deck -Queen size bed -Nespresso machine and tea kettle available for use -Full bathroom amenities (shampoo, conditioner etc) -Wifi access  -Freshly laundered sheets and towels  -Pots, pans, dishes, cups, silverware etc. Access to entire apartment: kitchen, bathroom, living room/bedroom and deck. The apartment is private and I can be contacted at any time to answer questions or give recommendations :) Brunch and bike away the day and lounge and drink away the night in this infinitely hip warehouse-turne</t>
  </si>
  <si>
    <t>Brunch and bike away the day and lounge and drink away the night in this infinitely hip warehouse-turned-loft Brooklyn neighborhood. New York City’s top spot for looking awesome while ordering beers that come in a tall can, Williamsburg is a food, drink, and music lover’s paradise. This ultra-trendy neighborhood completes its super cool repertoire with alternative-looking street art and two-story murals.</t>
  </si>
  <si>
    <t>{Wifi,"Air conditioning",Kitchen,Breakfast,"Free street parking",Heating,"Smoke detector","Carbon monoxide detector",Essentials,Shampoo,Hangers,"Hair dryer",Iron,"Laptop friendly workspace",Bathtub,"Hot water","Bed linens","Extra pillows and blankets","Coffee maker",Refrigerator,"Dishes and silverware","Cooking basics",Oven,Stove,"Extra space around bed","No stairs or steps to enter","No stairs or steps to enter","Host greets you"}</t>
  </si>
  <si>
    <t>SUNNY 2 BEDROOM IN WILLIAMSBURGGGGG</t>
  </si>
  <si>
    <t>One of the last remaining original williamsburg loft buildings. Very quiet &amp; sunny apartment on quirky little artist block with plenty of nyc character. Amazing rooftop. 2 blocks from the east river ferry and plenty of great cafes, restaurants bars.  Brand new elevator, laundry room and newly renovated rooftop with views of manhattan and the brooklyn bridge</t>
  </si>
  <si>
    <t>One of the last remaining original williamsburg loft buildings. Very quiet &amp; sunny apartment on quirky little artist block with plenty of nyc character. Amazing rooftop. 2 blocks from the east river ferry and plenty of great cafes, restaurants bars.  Brand new elevator, laundry room and newly renovated rooftop with views of manhattan and the brooklyn bridge The apartment is a true 2 bedroom apartment with 2 queens size beds, kitchen, bathroom and cozy living area with hammock Guests have access to the entire living space as well as a large shared rooftop. I am available by text, phone or email anytime. This is an excellent neighborhood. The apartment is located in a quiet block just a short walk to many bars, music clubs, restaurants, cafes and shops. Williamsburg is one of the trendiest neighborhoods in NYC with pretty much everything to offer. The apartment is a short walk to the Marcy JMZ (one stop to Manhattan) or a bit longer to the bedford L train or a 20 minute walk over the Wil</t>
  </si>
  <si>
    <t>This is an excellent neighborhood. The apartment is located in a quiet block just a short walk to many bars, music clubs, restaurants, cafes and shops. Williamsburg is one of the trendiest neighborhoods in NYC with pretty much everything to offer.</t>
  </si>
  <si>
    <t>The apartment is a short walk to the Marcy JMZ (one stop to Manhattan) or a bit longer to the bedford L train or a 20 minute walk over the Williamsburg bridge. There is usually alternate street parking available, but the neighborhood is best explored on foot or bicycle. There are plenty of taxis and easy access t the subway or NYC ferry.</t>
  </si>
  <si>
    <t>{Internet,Wifi,Kitchen,"Paid parking off premises","Pets allowed",Elevator,"Free street parking",Heating,"Family/kid friendly","Smoke detector","Carbon monoxide detector","Fire extinguisher",Essentials,Shampoo,"24-hour check-in","Hair dryer","Laptop friendly workspace","Self check-in",Lockbox,"Hot water","Patio or balcony","Garden or backyard","Long term stays allowed","Well-lit path to entrance"}</t>
  </si>
  <si>
    <t>Cozy apartment, SubwayEMR7NW, 5mins to Manhattan</t>
  </si>
  <si>
    <t>Cozy master bedroom with a private bathroom in a brand new luxury apartment building in LIC. Extremely convenient location—- 10 meters away from EMR subway station, and 2 minutes walk to 7NW subway station. Only 5 minutes to Manhattan. A/C available 24/7 doorman services  Kitchen can be shared with other guests.</t>
  </si>
  <si>
    <t>Cozy master bedroom with a private bathroom in a brand new luxury apartment building in LIC. Extremely convenient location—- 10 meters away from EMR subway station, and 2 minutes walk to 7NW subway station. Only 5 minutes to Manhattan. A/C available 24/7 doorman services  Kitchen can be shared with other guests. Very clean and quite, comfortable to stay Guest can share the kitchen with other guests. Indoor washer and dryer are available. Transportation is super convenient —few seconds walk to the Queens Plaza subway station and two minutes walk to Queensboro subway station. Less than 10 minutes walk to MoMA PS1.</t>
  </si>
  <si>
    <t>Transportation is super convenient —few seconds walk to the Queens Plaza subway station and two minutes walk to Queensboro subway station. Less than 10 minutes walk to MoMA PS1.</t>
  </si>
  <si>
    <t>Shampoo is not provided, but body wash is provided. Towels are not provided.</t>
  </si>
  <si>
    <t>Long Island City, NY, United States</t>
  </si>
  <si>
    <t>{Wifi,"Air conditioning",Kitchen,Elevator,"Indoor fireplace",Heating,Washer,Dryer,"Smoke detector","Carbon monoxide detector","Fire extinguisher",Essentials,"Lock on bedroom door",Hangers,"Hair dryer","Laptop friendly workspace","Hot water",Microwave,Refrigerator,Dishwasher,Oven,"Single level home","Garden or backyard","Host greets you"}</t>
  </si>
  <si>
    <t>Sweet room in Brooklyn</t>
  </si>
  <si>
    <t>My place is close to public transport. You’ll love my place because of the coziness. My place is good for couples, solo adventurers, and business travelers.</t>
  </si>
  <si>
    <t>{TV,Wifi,"Air conditioning",Kitchen,Heating,"Family/kid friendly","Smoke detector","Carbon monoxide detector",Essentials,Shampoo,"Lock on bedroom door",Hangers,"Hair dryer",Iron}</t>
  </si>
  <si>
    <t>Clean, Mod &amp; Quick to Times Square</t>
  </si>
  <si>
    <t>Your Harlem home! New, modern apartment w/ queen bed, elevator &amp; laundry. Just 10 mins to Times Square: ONE block from A, D express &amp; B, C local trains and TWO blocks from the 1 train. At your feet: laundry valet, grocery, bars/restaurants, Starbucks</t>
  </si>
  <si>
    <t>{"Cable TV",Internet,Wifi,"Air conditioning",Kitchen,"Free parking on premises",Elevator,"Buzzer/wireless intercom",Heating,"Family/kid friendly",Washer,Dryer,"Smoke detector","Carbon monoxide detector","First aid kit","Safety card","Fire extinguisher",Essentials,Shampoo,"Lock on bedroom door","24-hour check-in",Hangers,"Hair dryer",Iron,"Laptop friendly workspace"}</t>
  </si>
  <si>
    <t>35 months ago</t>
  </si>
  <si>
    <t>Furnished &amp; Renovated. An Astoria NY RM w/ Appeal!</t>
  </si>
  <si>
    <t>Cozy and gorgeous luxury apartment in Astoria NY! Fully furnished private bedroom. Astoria Queens area, the building is recently renovated. Spacious living room with TV and handpicked furniture. Weekly cleaning help in common spaces, toiletries included, etc! Furnished with large TV (with antenna, Netflix and more!) and fast WiFi connection. Just 3 mins to 30th Ave Station (N,W) Internationals welcome! 4 BR | 2 BA | 2F * 1 bathroom in master BR &amp; 1 shared in the kitchen area (this is yours)</t>
  </si>
  <si>
    <t xml:space="preserve">Cozy and gorgeous luxury apartment in Astoria NY! Fully furnished private bedroom. Astoria Queens area, the building is recently renovated. Spacious living room with TV and handpicked furniture. Weekly cleaning help in common spaces, toiletries included, etc! Furnished with large TV (with antenna, Netflix and more!) and fast WiFi connection. Just 3 mins to 30th Ave Station (N,W) Internationals welcome! 4 BR | 2 BA | 2F * 1 bathroom in master BR &amp; 1 shared in the kitchen area (this is yours) Room features: ･121 sq. ft. of private space, with windows ･full-size bed, desk, chair, closet ･hardwood floors ･fast internet connection ･comforter, pillow, mattress and bed sheets provided Kitchen features (shared) ･large shared fridge ･gas stove with four eyes ･microwave, rice cooker, oven, cookware and tableware ･although space is shared, you will have your own designated spaces in the kitchen cabinets and fridge! Living room is spacious with handpicked furniture and TV from our designer. There </t>
  </si>
  <si>
    <t xml:space="preserve">Astoria is probably one of the best neighborhoods in Queens. Over the last few years, lots of young professional types and hipsters have discovered the neighborhood. But unlike what's happened in parts of Brooklyn, they're not really gentrifying the neighborhood, they're just increasing the demand for housing. Astoria has long been a favorite neighborhood of many families who have lived there for generations. If your commute is above Midtown, it's all good. If you have to trek to Lower Manhattan, it'll take awhile.  As an old saying says: “Everything is not what it seems” so do not let the harmonious vibe of Astoria fool you that you will get bored here. As a matter of fact, this gentrifying but historically Greek neighborhood is made up of an array of multinational affordable mom and pops restaurants, coffee shops, bars, parks, and famous sightseeing spots. Just out from below the train tracks at Broadway, the famous Greenbay Marketplace welcomes you with all of the delicious Mexican </t>
  </si>
  <si>
    <t>The N and W subways lines run through the heart of the neighborhood, The apt is just 3 mins walk to 30th Ave Station. Also, just 17 minutes away from Midtown, the building is a very good location to commute to your job or school within the area of Manhattan.</t>
  </si>
  <si>
    <t>- Please send inquiry before reservation - Please respect the spaces and keep them clean - Quiet Hours 10 PM to 10 AM - Housekeeping will come once a week - No shoes inside - Recycling rules and keep the common spaces clean - General house rules upon entering share house - Designated spaces in the kitchen cabinets and fridge! - Common sense rules like keeping area clean, keep ones own items in their personal space and respecting the household and roommates - I’m taking offs on Sundays. I will reply on Monday for messages received from Saturday night to Sunday!</t>
  </si>
  <si>
    <t>{TV,Wifi,"Air conditioning",Kitchen,"Free street parking",Heating,"Smoke detector","Carbon monoxide detector",Hangers,"Laptop friendly workspace","Hot water","Bed linens",Microwave,Refrigerator,Oven,Stove,"Luggage dropoff allowed","Long term stays allowed","Cleaning before checkout","Host greets you"}</t>
  </si>
  <si>
    <t>Williamsburg's BEST location Apartment</t>
  </si>
  <si>
    <t>Luxury apartment located on the heart of Williamsburg- very close to all delicious restaurants, cool bars, and amazing shops! Only 7 Minutes walk from the L Train that takes you in 5 Minutes into the city.</t>
  </si>
  <si>
    <t>{TV,Wifi,"Air conditioning",Kitchen,Elevator,"Free street parking",Heating,"Smoke detector","Carbon monoxide detector","Safety card","Fire extinguisher",Essentials,Shampoo,"Lock on bedroom door","Hot water",Other,"Paid parking on premises"}</t>
  </si>
  <si>
    <t>Monthly discount - 2 bedroom  - upper east side</t>
  </si>
  <si>
    <t>This apartment is perfect for couples and/or families. A Queen bed in the master bedroom and a second, nursery with a crib and an additional full sized loft bed. The living room has a new couch, it can be two Twin Beds or one slides into a Queen (no pullout!). There is air cond in each room, TV in the living room and the master bedroom, Washer/Dryer and a full kitchen. The apartment features triple hung floor to ceiling windows. We also have a full size top of the line pillow top air mattress.</t>
  </si>
  <si>
    <t>This apartment is perfect for couples and/or families. A Queen bed in the master bedroom and a second, nursery with a crib and an additional full sized loft bed. The living room has a new couch, it can be two Twin Beds or one slides into a Queen (no pullout!). There is air cond in each room, TV in the living room and the master bedroom, Washer/Dryer and a full kitchen. The apartment features triple hung floor to ceiling windows. We also have a full size top of the line pillow top air mattress. Enjoy an excellent and much more reasonably priced and comfortable alternative to a New York City hotel. Our newly renovated 2 bedroom is located on the charming, tree lined, park block of 77th Street between York Avenue and John Jay Park -  right in the middle of the very safe (gated and night security patrol), Upper East Side. The apartment is a 5th floor walk-up in a beautiful Historic Old World style building with a central courtyard. This apartment can sleep 6 people.  The apartment is clean</t>
  </si>
  <si>
    <t>Yorkville is a hub for Museums, Any cuisine you can imagine and lots of parks. Close to everything!</t>
  </si>
  <si>
    <t>Monthly rentals only</t>
  </si>
  <si>
    <t>{TV,"Cable TV",Wifi,"Air conditioning",Kitchen,Heating,"Family/kid friendly",Washer,Dryer,"Smoke detector","Carbon monoxide detector","First aid kit","Fire extinguisher",Essentials,Shampoo,"24-hour check-in",Hangers,"Hair dryer",Iron,"Laptop friendly workspace","Self check-in",Lockbox,"Private entrance","Hot water","Bed linens","Extra pillows and blankets","Pocket wifi",Microwave,"Coffee maker",Refrigerator,Dishwasher,"Dishes and silverware","Cooking basics",Oven,Stove,"Long term stays allowed","Well-lit path to entrance","No stairs or steps to enter"}</t>
  </si>
  <si>
    <t>Beautiful brand new apartment !</t>
  </si>
  <si>
    <t>My building has 2 floors 1st level I have 3 bedrooms with private bathroom each, living room, dinning room and kitchen, 2nd level I have 3 bedrooms with private bathroom each and dinning room,  living room and kitchen, I can rent it only one bedroom one night or the 6 bedrooms one month, let me know your needs and I'll make the arrangements for you! I hope to host you soon, All the best !</t>
  </si>
  <si>
    <t>My building has 2 floors 1st level I have 3 bedrooms with private bathroom each, living room, dinning room and kitchen, 2nd level I have 3 bedrooms with private bathroom each and dinning room,  living room and kitchen, I can rent it only one bedroom one night or the 6 bedrooms one month, let me know your needs and I'll make the arrangements for you! I hope to host you soon, All the best ! I have 3 bedrooms with 3 bathrooms each, living room, dinning room and kitchen. Only 2 apartments in the building with your private entrance from the street. You won't see me but I'll be there if you need me. This is super quiete and save neighborhood, with many atracctions just walking distance, great bars, restaurants,  stores, cafes, The Famous Barkleys center for concerts, Brooklyn botanical gardens, Brooklyn Zoo, The beautiful Prospect Park for amazing walks or bike rides, Manhattan Soho in  15 minutes, different beautiful beaches 30 minutes away. You can walk to everything or take a car and be e</t>
  </si>
  <si>
    <t>This is super quiete and save neighborhood, with many atracctions just walking distance, great bars, restaurants,  stores, cafes, The Famous Barkleys center for concerts, Brooklyn botanical gardens, Brooklyn Zoo, The beautiful Prospect Park for amazing walks or bike rides, Manhattan Soho in  15 minutes, different beautiful beaches 30 minutes away.</t>
  </si>
  <si>
    <t>You can walk to everything or take a car and be everywhere in 10 mts or take a bike and have a great experience! Also subways are 5 minutes walking.</t>
  </si>
  <si>
    <t>No shoes, No smoking inside the property!</t>
  </si>
  <si>
    <t>Greenwood Heights</t>
  </si>
  <si>
    <t>{Wifi,"Air conditioning",Kitchen,Gym,"Hot tub",Heating,Washer,Dryer,"Smoke detector","Carbon monoxide detector","First aid kit",Essentials,Shampoo,"Lock on bedroom door",Hangers,"Laptop friendly workspace","Private entrance","Hot water","Bed linens","Extra pillows and blankets","Pocket wifi"}</t>
  </si>
  <si>
    <t>Brownstone Apt, 1min to Subway, 20min to Manhattan</t>
  </si>
  <si>
    <t>Brooklyn at it's best: a completely private apartment, newly renovated, modern and spacious.  This floor-through brownstone apartment is situated on the garden level of our family home. It offers its own secure entrance, central heat &amp; air conditioning, washer &amp; dryer, modern kitchen, full bathroom, high-speed internet, Apple TV, walk-in closets and garden access.  Enjoy great restaurants nearby, easy access to Manhattan, Pratt University, Brooklyn Academy of Music (BAM) and Barclays Center.</t>
  </si>
  <si>
    <t>Brooklyn at it's best: a completely private apartment, newly renovated, modern and spacious.  This floor-through brownstone apartment is situated on the garden level of our family home. It offers its own secure entrance, central heat &amp; air conditioning, washer &amp; dryer, modern kitchen, full bathroom, high-speed internet, Apple TV, walk-in closets and garden access.  Enjoy great restaurants nearby, easy access to Manhattan, Pratt University, Brooklyn Academy of Music (BAM) and Barclays Center. Gut-renovated in 2018, the private garden level of our 1905 brownstone is in pristine condition and comes with plenty of modern amenities: high speed internet/wifi, flat screen TV, Apple TV, and a washer/dryer in the unit for your private use. The apartment is ideal for couples, families, groups of friends or business travelers looking to feel at home in the big city. We are set up with beds for 4 guests but can accommodate up to 6 people with an additional air mattress. The bright and peaceful mas</t>
  </si>
  <si>
    <t>We are located near Pratt Institute, on a tree-lined residential block in the historic neighborhood of Clinton Hill. The G and C trains offer easy access to Manhattan.  https://www.airbnb.com/locations/new-york/clinton-hill The area has a thriving culinary and cultural scene, with excellent restaurants, cafes and specialty food markets literally around the corner: The Michelin starred Finch restaurant is a short block away. Mekelburg's gourmet market, even closer, sells specialty foods and serves excellent sandwiches and drinks until 2AM every day (4AM on weekends). Speedy Romeo and Locanda Vini &amp; Olii represent some of Brooklyn's best pizza and Italian cuisine. Choice Market, Peaches Shrimp &amp; Crab and The Market provide wonderful casual dining options. Dough Donuts and Stone Fruit Cafe offer amazing treats and lunch options, and all of this is within a 2-block radius from our home. We are a short walk from Fort Greene Park, the local Farmers Market, and Brooklyn Academy of Music (BAM)</t>
  </si>
  <si>
    <t>The G train (Classon Avenue) is just a block away and offers an easy connection to Manhattan, BAM, and Barclays Center.  The A and C trains (Clinton-Washington Ave) are only a short walk away and provide more options. There are plenty of bus lines, as well as City Bike options to explore the neighborhood in different ways.</t>
  </si>
  <si>
    <t>– No shoes in the house, please!  – No smoking, vaping, candles, or incense – Please treat the apartment as you would your own home – There is a $200 charge for any lost key (as we will change the lock every time) – Nobody may enter the apartment beside guests who are staying there without our written permission through the Airbnb app.</t>
  </si>
  <si>
    <t>{TV,Wifi,"Air conditioning",Kitchen,"Free street parking",Heating,Washer,Dryer,"Smoke detector","Carbon monoxide detector","First aid kit","Fire extinguisher",Essentials,Shampoo,"Lock on bedroom door",Hangers,"Hair dryer",Iron,"Self check-in",Lockbox,"Private entrance",Bathtub,"Hot water","Bed linens","Extra pillows and blankets","Coffee maker",Refrigerator,Dishwasher,"Dishes and silverware","Cooking basics",Oven,Stove,"Patio or balcony","Garden or backyard","Luggage dropoff allowed"}</t>
  </si>
  <si>
    <t>Big Private Room w/ AC &amp; 5 Blocks to 1 Train</t>
  </si>
  <si>
    <t>The apartment is a spacious 3 BR (about 1700 square feet) with an office and living/dining room and equipped kitchen.</t>
  </si>
  <si>
    <t>The apartment is a spacious 3 BR (about 1700 square feet) with an office and living/dining room and equipped kitchen. The apartment is a spacious 3 BR (about 1700 square feet) with an office and living/dining room and equipped kitchen. The available room is at one end of the apartment and is therefore quite private. The Bedroom is about 15X12 and furnished with a firm pillow-topped queen bed, ceiling fan, bookcase, dresser, and large closet. Apt shared with quiet and easy-going professionals. 5 blocks from 1 train. Close to A, B, D, and C trains at 145th St. 20 minutes to midtown. Safe area and building with doorperson. Lots of shops and cafes, great coffee shops near by. Grocery store across the street. Riverside park one block away. Rent INCLUDES ALL UTILITIES and AIR CONDITIONING and FREE wireless internet. No smoking, no pets. Perfect for graduate student. Near Columbia U, Columbia Presbyterian, and City College. Bathroom, living/dining room, kitchen. We are two professionals who w</t>
  </si>
  <si>
    <t>1, A, B, C, D are very close.</t>
  </si>
  <si>
    <t>subway 5 blocks away!</t>
  </si>
  <si>
    <t>We look forward to your stay. Quiet apartment living and no overnight quests please.  The room is for one person. Please remove shoes when you enter and clean kitchen and bathroom after use.  Many thanks!</t>
  </si>
  <si>
    <t>{Internet,Wifi,"Air conditioning","Wheelchair accessible",Kitchen,Doorman,Elevator,Heating,"Smoke detector","Carbon monoxide detector","Fire extinguisher",Essentials,Shampoo,"Lock on bedroom door",Hangers,"Laptop friendly workspace","translation missing: en.hosting_amenity_49","translation missing: en.hosting_amenity_50","Hot water","Bed linens","Extra pillows and blankets",Microwave,"Coffee maker",Refrigerator,"Dishes and silverware","Cooking basics",Oven,Stove}</t>
  </si>
  <si>
    <t>Spacious Bedroom in Washington Heights, Manhattan</t>
  </si>
  <si>
    <t>Spacious private bedroom, with very comfortable queen size bed. Shared bathroom and kitchen. The apartment is only 30 minutes from Times Square, using the subway. The closest subways are the A and C trains and they are only a 5 minute walk from the apartment, which is in the Washington Heights section of Manhattan. The apartment is also really close to the the Columbia University Medical and Nursing Schools, as well as New York Presbyterian Hospital.</t>
  </si>
  <si>
    <t>Spacious private bedroom, with very comfortable queen size bed. Shared bathroom and kitchen. The apartment is only 30 minutes from Times Square, using the subway. The closest subways are the A and C trains and they are only a 5 minute walk from the apartment, which is in the Washington Heights section of Manhattan. The apartment is also really close to the the Columbia University Medical and Nursing Schools, as well as New York Presbyterian Hospital. You will have access to the entire apartment, except for my bedroom. Near the A, C, and 1 trains</t>
  </si>
  <si>
    <t>Near the A, C, and 1 trains</t>
  </si>
  <si>
    <t>No smoking inside the apartment. No shoes beyond the entrance. slippers/flip-flops are provided. Please remember to bring your own pair if you do not wish to use those that are provided.</t>
  </si>
  <si>
    <t>{TV,Wifi,"Air conditioning",Kitchen,Heating,Washer,Dryer,"Smoke detector","Carbon monoxide detector","First aid kit",Essentials,Shampoo,Hangers,"Hair dryer",Iron,"Laptop friendly workspace","Hot water","Bed linens","Extra pillows and blankets","Ethernet connection",Microwave,"Coffee maker",Refrigerator,"Dishes and silverware","Cooking basics",Oven,Stove,"Handheld shower head"}</t>
  </si>
  <si>
    <t>LUX 1-Bedroom NYC Apartment Near Times Square!</t>
  </si>
  <si>
    <t>This beautifully furnished apartment is complete with a fully-equipped kitchen, living area, and a spacious bedroom. Guests can enjoy the spectacular on site amenities such as the indoor pool, fitness center, rooftop deck and a 24-hr doorman. located in one of the most prime location in NYC, your stay at The Ritz Plaza will be one full of entertainment and adventure!</t>
  </si>
  <si>
    <t>This beautifully furnished apartment is complete with a fully-equipped kitchen, living area, and a spacious bedroom. Guests can enjoy the spectacular on site amenities such as the indoor pool, fitness center, rooftop deck and a 24-hr doorman. located in one of the most prime location in NYC, your stay at The Ritz Plaza will be one full of entertainment and adventure! Since its inception, the building has been an ideal residence for those who enjoy the finer things in life. Located in the heart of Manhattan’s Theatre District, guests are within walking distance to many of the best productions available across the globe. Times Square, Rockefeller Center, and Carnegie Hall are also only steps away, with the remainder of the city easily accessible thanks to the building’s close proximity to Grand Central Station. Each beautifully appointed apartment offers guests expansive windows, parquet flooring, and a fully equipped kitchen with granite countertops. The impressive on-site amenities inc</t>
  </si>
  <si>
    <t>Midtown West captures New York City’s legendary energy &amp; excitement. Diverse, ethnic eateries and prevalent landmarks, including Times Square, define the area. Soaring towers reflect the life below - bright lights, a unique personality, and iconic style upward for all to admire. Major Attractions •	Restaurants –Ippudo Westside (.1 mi), Sardi’s (.3 mi), Gallaghers Steakhouse (.3 mi) •	Whole Foods (.6 mi) for groceries •	Theatre District  – .2 mi  •	Carnegie Hall – .6 mi •	Columbus Circle – .6 mi  •	Grand Central Station  – .8 mi •	Yankee Stadium – 10.2 mi •	Madison Square Garden – .9 mi •	Museum of Natural History – 1.7 mi •	Metropolitan Museum of Art – 2 mi •	Lincoln Center for the Performing Arts – 1 mi •	Times Square – .1 mi •	Rockefeller Center – .4 mi •	Empire State Building – 1 mi •	Central Park – .9 mi</t>
  </si>
  <si>
    <t>The property is conveniently located thirty minutes from Newark Liberty International Airport and twenty-five minutes from LaGuardia Airport. The building has easy access to the 1, C and E lines via the 50th St. stop and the N and R lines via the 49th St. stop.</t>
  </si>
  <si>
    <t>-	The use of amenities is subject to availability. -	Bed size is subject to change. -	Photos are representative. -	Pet Policy: Please note that this building may have specific pet restrictions including # pets, pet size and breed. Prior to confirming your reservation, please reach out to the property to check their pet policies. -	To arrange parking, guest must contact us 48 hours before arrival.</t>
  </si>
  <si>
    <t>{TV,"Cable TV",Internet,Wifi,"Air conditioning",Pool,Kitchen,"Pets allowed",Doorman,Gym,Elevator,Heating,"Family/kid friendly",Washer,Dryer,"Smoke detector","Carbon monoxide detector",Essentials,Shampoo,"24-hour check-in",Hangers,"Hair dryer",Iron,"Laptop friendly workspace","Self check-in","Building staff",Bathtub,"Hot water","Bed linens",Microwave,"Coffee maker",Refrigerator,Dishwasher,"Dishes and silverware",Oven,Stove}</t>
  </si>
  <si>
    <t>The Industrial LOFT #1 NoHo. - Great Location!</t>
  </si>
  <si>
    <t>This is a spectacular 2 bedrooms LOFT; dimensions are unusual (1.000 sq. ft), has a double bed in the 1st room and a queen-size bed in the 2nd one. There is also a nice and cozy sofa in the living-room. The kitchen is completely equipped; coffee maker, toaster, microwave, refrigerator and everything you need for your stay in New York such as hair dryer, iron, ironing board, television, radio, telephone, sheets, towels, central heating and air conditioning.</t>
  </si>
  <si>
    <t>This is a spectacular 2 bedrooms LOFT; dimensions are unusual (1.000 sq. ft), has a double bed in the 1st room and a queen-size bed in the 2nd one. There is also a nice and cozy sofa in the living-room. The kitchen is completely equipped; coffee maker, toaster, microwave, refrigerator and everything you need for your stay in New York such as hair dryer, iron, ironing board, television, radio, telephone, sheets, towels, central heating and air conditioning. Maximum capacity: five passengers. Building with high ceilings and elevator It is located in the SoHo area , the paradise of the artists who have given personality to this place where there were only industrial factories that over time have become the best and most original lofts / apartments in Manhattan. This neighborhood combines remarkable architecture with prestigious art galleries, such as Charles Cowles, Hirsch &amp; Adler, Leo Castelli or Mary Boo. The museums you can visit in the area are Guggenheim Soho, Moma Design, New Musem,</t>
  </si>
  <si>
    <t>It is located in the SoHo area , the paradise of the artists who have given personality to this place where there were only industrial factories that over time have become the best and most original lofts / apartments in Manhattan. This neighborhood combines remarkable architecture with prestigious art galleries, such as Charles Cowles, Hirsch &amp; Adler, Leo Castelli or Mary Boo. The museums you can visit in the area are Guggenheim Soho, Moma Design, New Musem, etc. Number of shops and restaurants, are innumerable.</t>
  </si>
  <si>
    <t>The nearby subways: N / R yellow line and 6 green line. Buses that pass through the area run along 3rd ST. and Broadway AV.</t>
  </si>
  <si>
    <t>{TV,"Cable TV",Wifi,"Air conditioning",Kitchen,Heating,"Family/kid friendly","Smoke detector","Carbon monoxide detector","First aid kit","Fire extinguisher",Essentials,Hangers,"Hair dryer",Iron,"Laptop friendly workspace","Private entrance","Hot water","Bed linens","Extra pillows and blankets",Microwave,"Coffee maker",Refrigerator,"Dishes and silverware","Cooking basics","Long term stays allowed",Other}</t>
  </si>
  <si>
    <t>Sunny bedroom near Times Square 33C2</t>
  </si>
  <si>
    <t>If you've always wanted to visit New York City but don't want to spend too much time getting to the center of the action then this listing is for you. We have a sunny private room 10 minutes from Times SQ and main transportation hub (Penn Station, most subway lines, Port Authority bus terminal).  The apartment is in a convenient location with plenty of coffee shops and dining options to choose from.</t>
  </si>
  <si>
    <t>If you've always wanted to visit New York City but don't want to spend too much time getting to the center of the action then this listing is for you. We have a sunny private room 10 minutes from Times SQ and main transportation hub (Penn Station, most subway lines, Port Authority bus terminal).  The apartment is in a convenient location with plenty of coffee shops and dining options to choose from. The room is in a 4 bedroom apartment with a shared bathroom and is kept clean by a professional cleaning service twice a week and you will find the room clean and organized as you move in.  The apartment is serviced with Wi-Fi. The area is safe, clean and the apartments are operated by keycard. The apartment occupants are usually friendly, quiet and in their mid-20s. You will have access to your room, a shared bathroom and a kitchen area. You will be able to come to me with any issue related to their rooms and the apartments. I will be available to answer any question you might have in orde</t>
  </si>
  <si>
    <t>The room is close to the High Line, Hudson Yard, Bryant Park, Gotham Hall, Madison Square Garden and to clothing stores like Macy's, H&amp;M, American Eagle not to mention all the main Theaters to see the Broadway shows you always wanted to. You also have a variety of lunch and dining options as well as bars, coffee shops and bakeries.</t>
  </si>
  <si>
    <t>The room is close to most subway lines ( (Website hidden by Airbnb) lines), Pennsylvania Station, Port Authority Bus Terminal, Path Train, Grand Central Station.</t>
  </si>
  <si>
    <t>No visitors</t>
  </si>
  <si>
    <t>{Kitchen,Heating,Essentials,"Lock on bedroom door",Hangers,"Hair dryer",Iron,"Self check-in",Lockbox,"Hot water","Bed linens"}</t>
  </si>
  <si>
    <t>XLARGE-Modern-clean master bedroom</t>
  </si>
  <si>
    <t>Transportation: 4  5  6 subway available. Metronorth station located on East 125th st and Park ave. Metrocard must be purchased to travel.  Full furnished room in a private room.  24 hour assistance from owner. Spoken languages: English,Spanish,Italian &amp; Thai. The kitchen and dining area. Always available. We also have part time concierge in the event I am unavailable. Marcus Garvey Park is located 5 minutes away from location. Historic Central Park is located 10 minutes away by subway or bus.</t>
  </si>
  <si>
    <t>Marcus Garvey Park is located 5 minutes away from location. Historic Central Park is located 10 minutes away by subway or bus.</t>
  </si>
  <si>
    <t>The full bathroom may has to be shared with one roommate, proper cleaning after cooking, $50 fee for lost keys $100 one time cleaning fee that includes all the linens, towels, etc.  Shared utility bill. Estimated amount $35-$65 per month.   Staying 28+ days requires first month rent and one month deposit Check out date must be by the end of the month.</t>
  </si>
  <si>
    <t>{Internet,Wifi,"Air conditioning",Kitchen,Heating,"Smoke detector","Carbon monoxide detector","First aid kit","Fire extinguisher",Essentials,Shampoo}</t>
  </si>
  <si>
    <t>Furnished room-5A-1 110th st-3rd Ave.</t>
  </si>
  <si>
    <t>Furnished Room - 110th street -3rd Ave. 4-B/3 (East Harlem)  Furnished room  available in a 3  bedroom apartment. Wifi provided &amp; bed linens are also provided. You will also share the kitchen and bathroom with your roommates .The apartment is so close to the subway station: a few blocks away from the metro #6 local train on 110th st! NO PETS</t>
  </si>
  <si>
    <t>{TV,Wifi,"Air conditioning",Kitchen,"Paid parking off premises","Free street parking",Heating,Washer,Dryer,"Smoke detector","Carbon monoxide detector",Essentials,Hangers,"translation missing: en.hosting_amenity_49","translation missing: en.hosting_amenity_50","Private entrance","Hot water","Bed linens","Extra pillows and blankets",Microwave,"Coffee maker",Refrigerator,"Dishes and silverware","Cooking basics",Oven,Stove}</t>
  </si>
  <si>
    <t>Private bedroom in a 4 bed apartment in Bushwick!</t>
  </si>
  <si>
    <t>My place is good for couples and solo adventurers. The apartment is shared with three of my good friends (2 Irish, 1 Australian - all male, 25-30). The apartment is located in the heart of Bushwick, a short walk to the J and the M line, and just 10 minutes from the L, so access to Manhattan is super easy. Lots of cool bars and restaurants in the area too, within walking distance.</t>
  </si>
  <si>
    <t>{TV,Wifi,"Air conditioning",Kitchen,Heating,"Smoke detector",Essentials,Shampoo,"Hair dryer",Iron,"translation missing: en.hosting_amenity_49","translation missing: en.hosting_amenity_50"}</t>
  </si>
  <si>
    <t>Room in BIG art-filled space in prime Brooklyn</t>
  </si>
  <si>
    <t>Beautiful art-filled space, with murals from street artists and sculpture from residents at Pratt. 3 short blocks from the Nassau G and 12 blocks from the Bedford L.  The room has a closet, and is furnished with a Queen-sized bed, night stand, etc. Available during the month of February. Greenpoint is an amazing neighborhood with great restaurants, night clubs and bars, and a 10-minute walk to prime Williamsburg.</t>
  </si>
  <si>
    <t>Beautiful art-filled space, with murals from street artists and sculpture from residents at Pratt. 3 short blocks from the Nassau G and 12 blocks from the Bedford L.  The room has a closet, and is furnished with a Queen-sized bed, night stand, etc. Available during the month of February. Greenpoint is an amazing neighborhood with great restaurants, night clubs and bars, and a 10-minute walk to prime Williamsburg. Spacious and comfortable, the space includes two large common areas and a full kitchen for your use. You will have a set of keys that includes a key to lock your bedroom. Host is a native New Yorker with a wealth of information about the city.  She can tell you anything from the geology of Manhattan to what night clubs to frequent and how. Greenpoint is one of the most desirable neighborhoods in NYC right now!  Family-friendly during the day, it is full of incredible restaurants and a bustling night life. The house has easy access to the G train, which can get you into Midtown</t>
  </si>
  <si>
    <t>Greenpoint is one of the most desirable neighborhoods in NYC right now!  Family-friendly during the day, it is full of incredible restaurants and a bustling night life.</t>
  </si>
  <si>
    <t>The house has easy access to the G train, which can get you into Midtown Manhattan in 15 minutes with 1 transfer.  It is also accessible to the L train, from which you can travel either to Union Square in downtown Manhattan, or to the creative centers in Bushwick, Brooklyn.</t>
  </si>
  <si>
    <t>{TV,"Cable TV",Internet,Wifi,"Air conditioning",Kitchen,"Smoking allowed","Pets allowed","Buzzer/wireless intercom",Heating,"Family/kid friendly","Smoke detector","Carbon monoxide detector","First aid kit",Essentials,Shampoo,"Lock on bedroom door",Hangers,"Hair dryer",Iron,"Laptop friendly workspace","translation missing: en.hosting_amenity_50"}</t>
  </si>
  <si>
    <t>Amazing Views in The Heart of Time Square</t>
  </si>
  <si>
    <t>Take a chance on this studio alcove. Enjoy the views and the tourist attractions just walking distance. Enjoy uptown and downtown since you are in the middle of it all.  Public Transportation is right downstairs.  Getting around via yellow tax is also an option.</t>
  </si>
  <si>
    <t xml:space="preserve">Take a chance on this studio alcove. Enjoy the views and the tourist attractions just walking distance. Enjoy uptown and downtown since you are in the middle of it all.  Public Transportation is right downstairs.  Getting around via yellow tax is also an option. The Space is a 1 bedroom Alcove with corner views of New York City Times Square and Hudson River views I am available for your assistance 24 hours a day! TheMidtown’s one-of-a-kind sites make braving its crammed streets and dodging its honking taxis worth it. Home to the island’s central business district, Midtown boasts the majority of Manhattan’s skyscrapers, including the Empire State building and the Chrysler Building. This on-the-go neighborhood is renowned for more than its famous architecture—it’s also home to an abundance of hotspots and niche destinations like Koreatown. You can take yellow cabs which I recommend are cheaper than Ubers but you can get Ubers and lyfts anywhere in the city. Trains are close by making it </t>
  </si>
  <si>
    <t>TheMidtown’s one-of-a-kind sites make braving its crammed streets and dodging its honking taxis worth it. Home to the island’s central business district, Midtown boasts the majority of Manhattan’s skyscrapers, including the Empire State building and the Chrysler Building. This on-the-go neighborhood is renowned for more than its famous architecture—it’s also home to an abundance of hotspots and niche destinations like Koreatown.</t>
  </si>
  <si>
    <t>You can take yellow cabs which I recommend are cheaper than Ubers but you can get Ubers and lyfts anywhere in the city. Trains are close by making it easier and faster to transport as well as bikes all over the city.</t>
  </si>
  <si>
    <t>Quiet hours 10pm After 10pm no loud noises please and respect our neighbors</t>
  </si>
  <si>
    <t>{TV,"Cable TV",Wifi,"Air conditioning",Kitchen,Elevator,"Free street parking",Heating,Washer,Dryer,"Smoke detector","Carbon monoxide detector",Essentials,Hangers,"Hair dryer",Iron,"Laptop friendly workspace","Private entrance","Hot water","Bed linens","Extra pillows and blankets",Microwave,"Coffee maker",Refrigerator,Dishwasher,"Dishes and silverware","Cooking basics",Oven,Stove}</t>
  </si>
  <si>
    <t>Spacious &amp; cozy 1BR opposite Prospect Park Lake</t>
  </si>
  <si>
    <t>This spacious 1 bedroom is less than 30 seconds away from Prospect Park, Parkside Av Subway Stop and a grocery store. Filled with plants, musical instruments and mood lighting this home is perfect for creatives, travelers and couples. The home also features a TV and speakers with chromecast, so you can easily cast your favorite shows and music through your phone or change the lights to suit your needs.  Enjoy kayaking, roller skating, running or strolling through the beautiful prospect park.</t>
  </si>
  <si>
    <t>This spacious 1 bedroom is less than 30 seconds away from Prospect Park, Parkside Av Subway Stop and a grocery store. Filled with plants, musical instruments and mood lighting this home is perfect for creatives, travelers and couples. The home also features a TV and speakers with chromecast, so you can easily cast your favorite shows and music through your phone or change the lights to suit your needs.  Enjoy kayaking, roller skating, running or strolling through the beautiful prospect park. Guests can use the entire apartment except the closet in the bedroom. (There is an empty dresser for guests to use). Please do not use the computer or the VR equipment in the bedroom. The equipment is delicate and expensive and if its is damaged, you will be asked to pay the cost. Feel free to play the ukulele or drum pad as long as you don't break anything and are not playing after 10PM. :) Prospect Lefferts Garden is an incredibly diverse residential neighborhood. The building is located across t</t>
  </si>
  <si>
    <t>Prospect Lefferts Garden is an incredibly diverse residential neighborhood. The building is located across the Park, giving you quick access to the Lake, LeFranc Centre, Prospect Park Zoo. Great restaurants like Risbos (Homestyle food + patio) , Parkside (Cocktails and Pizza) are my favorite. There is also a Duane Reede, Laundry, PopEyes and McDonalds around the corner.</t>
  </si>
  <si>
    <t>The apartment is situated pretty much above the Parkside Av Subway stop. You take the express Q train to the city in 20 mins. Prospect Park is steps away from the apartment. Bus lines include the B (Phone number hidden by Airbnb) and B49. There is parking available on 100 Parkside Ave. Rates are here: (Website hidden by Airbnb)</t>
  </si>
  <si>
    <t>Quiet time after 10 PM Please do not touch the computer or the VR equipment Please do not use the closet in the bedroom (There is a dresser and steel rack for guests to use. )</t>
  </si>
  <si>
    <t>{TV,Wifi,"Air conditioning",Kitchen,"Paid parking off premises",Elevator,Heating,"Smoke detector","Carbon monoxide detector","First aid kit",Essentials,Shampoo,"Lock on bedroom door",Hangers,"Hair dryer",Iron,"Laptop friendly workspace","Self check-in",Lockbox,"Hot water","Lake access"}</t>
  </si>
  <si>
    <t>Amazing Location!</t>
  </si>
  <si>
    <t>Want an affordable way to visit NYC?An incredibly spacious room in an amazing location is available to you. 2 blocks toProspect Park and 2 blocks to the Barclay's Center where you can find every subway line. Roommate is laid back and nice</t>
  </si>
  <si>
    <t>Want an affordable way to visit NYC?An incredibly spacious room in an amazing location is available to you. 2 blocks toProspect Park and 2 blocks to the Barclay's Center where you can find every subway line. Roommate is laid back and nice Right in the center of it all! On the border of Prospect Heights and Park Slope, enjoy the best of both worlds with incredible diverse restaurants, cute boutiques, and great grocery stores. Right by any train you need: 2/3, 4/5, B/Q, DNR, G, C... Want green space? Only a 7 minute walk to the park! 20 minutes to Union Square by subway. Guests will have access to the entire apartment. Kitchen is fully stocked with pots, pans, coffee maker, blenders, crockpot, rice cooker, espresso machine, dining room table. Living room has cable TV, comfy couch and chairs. Books games free for use wifi include Roommate will be present, works Monday-Friday. Prospect Heights/Park Slope is the quintessential Brooklyn neighborhood loaded with ethnic restaurants, coffee sho</t>
  </si>
  <si>
    <t>Prospect Heights/Park Slope is the quintessential Brooklyn neighborhood loaded with ethnic restaurants, coffee shops and boutiques.</t>
  </si>
  <si>
    <t>So much transportation!!! Near every major subway line! One block away from the 2/3 and the B/Q. Get to Coney Island in under 30 minutes!</t>
  </si>
  <si>
    <t>Feel free to borrow and use anything but please leave everything as it was when you arrived.</t>
  </si>
  <si>
    <t>{"Cable TV",Wifi,"Air conditioning",Kitchen}</t>
  </si>
  <si>
    <t>Big Room in Brownstone Apartment!</t>
  </si>
  <si>
    <t>Welcome to our cozy and peaceful home in Brooklyn! This is a perfect solution for travelers who need to be well connected to Manhattan but are also curious to explore all the fun things Brooklyn has to offer.    Transport and location: we are a few blocks away from the L and M trains that take you straight to Manhattan (15-20 min) and Williamsburg (10 min). You can also walk to Bushwick in 10 min and enjoy tons of hip bars, restaurants, galleries and street art!</t>
  </si>
  <si>
    <t xml:space="preserve">Welcome to our cozy and peaceful home in Brooklyn! This is a perfect solution for travelers who need to be well connected to Manhattan but are also curious to explore all the fun things Brooklyn has to offer.    Transport and location: we are a few blocks away from the L and M trains that take you straight to Manhattan (15-20 min) and Williamsburg (10 min). You can also walk to Bushwick in 10 min and enjoy tons of hip bars, restaurants, galleries and street art! The vibe in our neighborhood is quiet and chill, and the area is really safe - we've never had issues. We’ve had girls visiting and living at our place and they never felt unsafe or uncomfortable walking back home at night. Close to our place you’ll find many nice cafes and restaurants (+ yoga studios!), and you are also perfectly connected to all the vibrant neighborhoods to go enjoy the Brooklyn night life.  You will share the apartment with two lovely roommates (one guy and one girl) who have lived in NY for a while working </t>
  </si>
  <si>
    <t>{TV,Internet,Wifi,"Air conditioning",Kitchen,Heating,"Smoke detector","Carbon monoxide detector",Essentials,Shampoo,"Lock on bedroom door","24-hour check-in",Hangers,"Hair dryer","Laptop friendly workspace","Hot water","Host greets you"}</t>
  </si>
  <si>
    <t>Bed no.2 in the living room</t>
  </si>
  <si>
    <t>PLEASE READ ALL BEFORE BOOKING! 30-40 min to Manhattan, including a 8 min walk to the nearest metro station: Woodhaven Blvd (R/M). Trick is to switch to express trains E/F after 3 stops at Jackson Heights/Roosevelt Ave station, which are much faster. This is a traditional American house in a residential area, different restaurants and groceries with walking distance, convenient and much cheaper than Manhattan. Very safe too you never have to worry about walking around at night.</t>
  </si>
  <si>
    <t xml:space="preserve">PLEASE READ ALL BEFORE BOOKING! 30-40 min to Manhattan, including a 8 min walk to the nearest metro station: Woodhaven Blvd (R/M). Trick is to switch to express trains E/F after 3 stops at Jackson Heights/Roosevelt Ave station, which are much faster. This is a traditional American house in a residential area, different restaurants and groceries with walking distance, convenient and much cheaper than Manhattan. Very safe too you never have to worry about walking around at night. The whole 1st floor in my house is a big living room with the kitchen next it, it's composed of two joint rooms without a door. This bed is in the corner near the balcony. You'll share the living room with a woman and another possible guest on the other side. I'm often in the living room till midnight watching TV or using my laptop without headphones. So this is designed primarily for travelers sleeping over the night and not staying in other time. If you come to NYC to work, want to sleep early, or are a light </t>
  </si>
  <si>
    <t>Rego Park</t>
  </si>
  <si>
    <t>{Wifi,"Air conditioning","Free parking on premises","Indoor fireplace",Heating,Essentials,Shampoo,"Hair dryer",Iron}</t>
  </si>
  <si>
    <t>15 months ago</t>
  </si>
  <si>
    <t>Upper West Side Manhattan Comfort 1</t>
  </si>
  <si>
    <t>I strive to maintain a clean, serene, and respectful environment for all of my guests.</t>
  </si>
  <si>
    <t>I strive to maintain a clean, serene, and respectful environment for all of my guests. This home is easily suited for two professionals or grad students. Kitchen Bathroom Living room Wi-Fi I interact with each guess base on their availability. I love the nearness of the Restaurants, Movie Theater, Museum, Bars, Supermarkets, and Book store. The Subway or Tube is two short street blocks away. Public bus is one short block away.</t>
  </si>
  <si>
    <t>I love the nearness of the Restaurants, Movie Theater, Museum, Bars, Supermarkets, and Book store.</t>
  </si>
  <si>
    <t>The Subway or Tube is two short street blocks away. Public bus is one short block away.</t>
  </si>
  <si>
    <t>All guests must cook, clean, dry dishes, and put all dishes away once dishes are dried. Dishes, Utensils, and Kitchen Utensils are to be use in the Kitchen only not in the Common areas or Room. Do not treat this HOME as a Motel or a Hotel. No overnight extra guests unless the host is notify first. Extra fee will apply. No extra guests visits past 10:00pm.</t>
  </si>
  <si>
    <t>{Wifi,"Air conditioning",Kitchen,Heating,"Smoke detector","Carbon monoxide detector","First aid kit","Fire extinguisher","Lock on bedroom door","Hot water","Host greets you"}</t>
  </si>
  <si>
    <t>Room avail: Newly-renovated Washington Heights APT</t>
  </si>
  <si>
    <t>Newly-renovated Washington Heights apartment with two lovely roomies. Both actors, very kind and lots of fun. Explore this up-and-coming area just blocks away from the express train (20 minutes from midtown!) Great food in the area, walking distance from the beautiful Cloisters/Fort Tryon Park. Decent sized room with large comfy bed and space for storage. Laundry available in building! Live like a real New Yorker in this diverse and bustling neighborhood conveniently off the A, C and 1 trains :)</t>
  </si>
  <si>
    <t>{TV,Wifi,"Air conditioning",Kitchen,Heating,Washer,Dryer,"Smoke detector","Carbon monoxide detector",Essentials,"Lock on bedroom door",Hangers}</t>
  </si>
  <si>
    <t>Beautiful 1BR in Chelsea</t>
  </si>
  <si>
    <t>Sunny, modern, one bedroom on a quiet tree lined street in Chelsea. Centrally located to great restaurants, shopping, high line, meat packing, west village &amp; more. Subways 1 block away.</t>
  </si>
  <si>
    <t>Sunny, modern, one bedroom on a quiet tree lined street in Chelsea. Centrally located to great restaurants, shopping, high line, meat packing, west village &amp; more. Subways 1 block away. This apartment is impeccably decorated with modern style meets old world charm. Extremely clean. The queen size bed is very luxurious and has a down comforter. Guests will have access to all kitchen supplies including kitchen essentials, and cooking supplies. The bathroom has shampoo/conditioner, soap, fresh towels, first aid, a hairdryer and more! I will be accessible via phone, text and email during your stay to help with anything. Chelsea is filled with great restaurants, tree lined streets, art galleries, several cool hotels, running path on the hudson river and highline among other things. You can also walk pretty much anywhere. Public transportation is extremely close and easy. 1 block away from the A,C,E, 1/2/3, L, F/M lines. There are also Citi Bikes on the block. The building has a doorman. The</t>
  </si>
  <si>
    <t>Chelsea is filled with great restaurants, tree lined streets, art galleries, several cool hotels, running path on the hudson river and highline among other things. You can also walk pretty much anywhere.</t>
  </si>
  <si>
    <t>Public transportation is extremely close and easy. 1 block away from the A,C,E, 1/2/3, L, F/M lines. There are also Citi Bikes on the block.</t>
  </si>
  <si>
    <t>My space is filled with nice things and ask that you respect and treat it as it was your own. Please be mindful of keeping noise down during your stay and leaving the apartment the way you found it!  I have a white couch and bedding. No eating or drinking on couch or in bed. No smoking, pets or parties please.  If you cook just make sure to clean up and turn off the stove. Please take out the trash upon your departure.</t>
  </si>
  <si>
    <t>{TV,"Cable TV",Wifi,"Air conditioning",Kitchen,Doorman,Elevator,"Buzzer/wireless intercom",Heating,Washer,Dryer,"Smoke detector","Carbon monoxide detector",Essentials}</t>
  </si>
  <si>
    <t>Spacious BK Heights room, walk to Brooklyn Bridge</t>
  </si>
  <si>
    <t>Very bright, very sunny two bedroom apartment in super convenient location.  ~15 minutes to gorgeous Brooklyn Bridge Park and Fort Greene Park ~3 minutes to express 2,3,4,5 and R trains (1 subway stop to Manhattan) ~2 minutes to lots of food options (incl. Trader Joe's)  Luxurious Casper bedding for a great nights sleep.  Recently renovated, with new hardwood floors. Large kitchen with tons of counter and storage space, and dishwasher.</t>
  </si>
  <si>
    <t>Very bright, very sunny two bedroom apartment in super convenient location.  ~15 minutes to gorgeous Brooklyn Bridge Park and Fort Greene Park ~3 minutes to express 2,3,4,5 and R trains (1 subway stop to Manhattan) ~2 minutes to lots of food options (incl. Trader Joe's)  Luxurious Casper bedding for a great nights sleep.  Recently renovated, with new hardwood floors. Large kitchen with tons of counter and storage space, and dishwasher. -&lt;5 min walk away. Accessing any part of Manhattan: Walk &lt;5 minutes to express 2/3/4/5/A/C, F, and R trains</t>
  </si>
  <si>
    <t>-&lt;5 min walk away.</t>
  </si>
  <si>
    <t>Accessing any part of Manhattan: Walk &lt;5 minutes to express 2/3/4/5/A/C, F, and R trains</t>
  </si>
  <si>
    <t>{Wifi,"Air conditioning",Kitchen,Heating,"Smoke detector","Carbon monoxide detector","First aid kit",Essentials,Shampoo,Hangers,"Hair dryer","Hot water","Bed linens","Extra pillows and blankets","Luggage dropoff allowed","Long term stays allowed",Other}</t>
  </si>
  <si>
    <t>spacious space privated room #1</t>
  </si>
  <si>
    <t>Brand New Apartment and room ready for solo traveler.</t>
  </si>
  <si>
    <t>{Wifi,"Air conditioning",Kitchen,"Smoke detector","Carbon monoxide detector",Essentials,"Lock on bedroom door","Private entrance"}</t>
  </si>
  <si>
    <t>Beautiful and huge room.</t>
  </si>
  <si>
    <t>Tres Grande chambre climatisée dans grand 2 pièces. Accessibilité à tout l'appartement. Près tout commerce : laverie et grocery à 2 minutes à pieds  Subway : À,B,C et D à 2 min à pieds  Subway : ligne 1 à moins de 10 min à pied</t>
  </si>
  <si>
    <t>Tres Grande chambre climatisée dans grand 2 pièces. Accessibilité à tout l'appartement. Près tout commerce : laverie et grocery à 2 minutes à pieds  Subway : À,B,C et D à 2 min à pieds  Subway : ligne 1 à moins de 10 min à pied It's very big for a 2 rooms and it's near everything (subway, restaurants, laundry) and about 3 stations with the express train A and D from time squares  I speak different languages and I'm very helpful All apartment I'm a travel agent and I speak 4 languages (French, English, Italian and Creole), I have good notion with Spanish and Germain) so if you need a guide ;)) It's very quite and near everything... Subway 2min, grocery store, laundry 1 min, a lot restaurants 5min Subway A,B,C and D train 2 min  Subway 1... 5min The room it's for 2 people but it's very big... Can sleep at 4 max.. But additional fee after 2 people</t>
  </si>
  <si>
    <t>It's very quite and near everything... Subway 2min, grocery store, laundry 1 min, a lot restaurants 5min</t>
  </si>
  <si>
    <t>Subway A,B,C and D train 2 min  Subway 1... 5min</t>
  </si>
  <si>
    <t>Just respect the cleaning. Communication if anything</t>
  </si>
  <si>
    <t>{TV,Internet,Wifi,"Air conditioning",Kitchen,"Hair dryer",Iron}</t>
  </si>
  <si>
    <t>Room in Beautiful Light- &amp; Plant-Filled Apartment</t>
  </si>
  <si>
    <t>Cozy room in recently renovated, light- &amp; plant-filled 3BD apt on quiet street. White panel floors, brick walls, &amp; large windows lend to an open feeling. Modern kitchen &amp; bathroom, roof access. On border of Clinton Hill; 5-min walk to G train, 13-min walk to A/C trains. Nearby highlights: +New York's best Mexican food: Chilos +world-famous Dough Doughnuts +Bedford Hill, Stonefruit, &amp; Kolaches coffee shops +Speedy Romeo pizza +delicious vegan Clementine Bakery +Fort Greene Park &amp; farmers' market</t>
  </si>
  <si>
    <t>If you're a night owl, please keep noise to a minimum after 11pm.</t>
  </si>
  <si>
    <t>{Wifi,"Air conditioning",Kitchen,Heating,Washer,Dryer,"Smoke detector",Essentials,"Lock on bedroom door",Hangers,"Hot water","Bed linens"}</t>
  </si>
  <si>
    <t>Entire home in East Village, 2BD, Family friendly</t>
  </si>
  <si>
    <t>My whole place is available for these dates  while I am in Texas for the Summer. I really take pride in keeping my place clean and neat  for my guests.  Some nearby must do's include walking across St. Mark's Place, cocktails at Death + Company, craft beer at ABC Beer Company, running/walking the East River, checking out the various scenes atTompkins Square Park. Take a short walk to shop in Soho or head to Union Square, where you are within 2 blocks of every subway line in the city.</t>
  </si>
  <si>
    <t>My whole place is available for these dates  while I am in Texas for the Summer. I really take pride in keeping my place clean and neat  for my guests.  Some nearby must do's include walking across St. Mark's Place, cocktails at Death + Company, craft beer at ABC Beer Company, running/walking the East River, checking out the various scenes atTompkins Square Park. Take a short walk to shop in Soho or head to Union Square, where you are within 2 blocks of every subway line in the city. Large two bedroom in alphabet city with plenty of space that you don't feel cramped like typical New York City dwellings. Close to transportation and all the must dos while visiting. **This is not a high rise/luxury apartment, we do our best to keep the apartment as clean as humanely possible but its an older apartment so there are some things that just come with age (i.e ugly cabinets and Linoleum floors). Entire home I will be available via text/app as needed. I won't be there in person but my co-host wi</t>
  </si>
  <si>
    <t>Bohemian, Strollers and people who were born and raised (and never left the area).</t>
  </si>
  <si>
    <t>Every line is no further than 1.4 miles of walking or hop on the frequently running buses right outside my place.</t>
  </si>
  <si>
    <t>- These are condos not apartments, so most of neighbors are home owners --so please use consideration when interacting with them. - No loud noises after 11pm.  - Sup on-site if needed, just call me.</t>
  </si>
  <si>
    <t>{TV,Internet,Wifi,"Air conditioning",Kitchen,"Pets allowed",Breakfast,"Pets live on this property",Heating,"Family/kid friendly","Smoke detector","Carbon monoxide detector","First aid kit",Essentials,Shampoo,Hangers,"Hair dryer",Iron,"Laptop friendly workspace","Stair gates"}</t>
  </si>
  <si>
    <t>Sonder | 116 John | Pleasant 1BR + Gym</t>
  </si>
  <si>
    <t>Featured in The New York Times, The Wall Street Journal, and Fast Company, we’ve hosted over 350k guests in 2,500+ spaces with an average rating of 4.6 stars. Each space is designed and run by us, so you’ll always know what to expect from your stay. At Sonder, we’ve combined the best parts of home and hotel. - 24/7 support via text, email, or phone - Coffee, fresh towels, and bathroom essentials provided - Hotel-standard cleaning before you arrive</t>
  </si>
  <si>
    <t>Featured in The New York Times, The Wall Street Journal, and Fast Company, we’ve hosted over 350k guests in 2,500+ spaces with an average rating of 4.6 stars. Each space is designed and run by us, so you’ll always know what to expect from your stay. At Sonder, we’ve combined the best parts of home and hotel. - 24/7 support via text, email, or phone - Coffee, fresh towels, and bathroom essentials provided - Hotel-standard cleaning before you arrive - Fully-equipped kitchen Building amenities - Fitness center - Rooftop lounge - Laundry facilities Financial District highlights - Walkability score - 100 - 3 minute walk to Blue Spoon Coffee Company (our favorite coffee shop) - 3 minute walk to The Trading Post (best casual dining + cocktails) Getting around - 4 minute walk to Fulton Street subway station - 6 minute walk to Pier 15 - 50 minute drive to LGA Airport - 50 minute drive to EWR Airport - 80 minute drive to JFK Airport Financial District highlights  - Walkability score - 100  - 3 m</t>
  </si>
  <si>
    <t>Financial District highlights  - Walkability score - 100  - 3 minute walk to Blue Spoon Coffee Company (our favorite coffee shop)  - 3 minute walk to The Trading Post (best casual dining + cocktails)</t>
  </si>
  <si>
    <t>House Rules 1. All bookings require a security deposit of $500.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breaking this rule will incur a $300 fine. 5. Most of our locations do not allow pets. 6. Generally, parties or excessive noise are not allowed in our locations. It may be possible to obtain permission to host a party; contact our team to learn more. 7. If a location is left in an exc</t>
  </si>
  <si>
    <t>{TV,"Cable TV",Wifi,"Air conditioning",Kitchen,"Pets allowed",Gym,Elevator,Heating,Washer,Dryer,"Smoke detector","Carbon monoxide detector","Fire extinguisher",Essentials,Shampoo,Hangers,"Hair dryer",Iron,"Laptop friendly workspace","Private living room","Hot water","Bed linens",Microwave,"Coffee maker",Refrigerator,Dishwasher,"Dishes and silverware","Cooking basics",Oven,Stove,"BBQ grill","Long term stays allowed","Host greets you"}</t>
  </si>
  <si>
    <t>True 1 bedroom, with add'l pull out couch</t>
  </si>
  <si>
    <t>Quiet, REAL one bedroom in the West Village. Full kitchen, large bedroom, comfortable queen size pull out couch. Happy to answer any and all questions, just send a message. Can also provide references from other renters outside of Airbnb. Have had many repeat visitors.</t>
  </si>
  <si>
    <t>Quiet, REAL one bedroom in the West Village. Full kitchen, large bedroom, comfortable queen size pull out couch. Happy to answer any and all questions, just send a message. Can also provide references from other renters outside of Airbnb. Have had many repeat visitors. Available for questions, recommendations your entire stay. 6 blocks from Stonewall, subway 1 block away, very central to everything you could need or want!</t>
  </si>
  <si>
    <t>6 blocks from Stonewall, subway 1 block away, very central to everything you could need or want!</t>
  </si>
  <si>
    <t>West Village</t>
  </si>
  <si>
    <t>{TV,Wifi,"Air conditioning",Kitchen,Elevator,Heating,"Smoke detector","Carbon monoxide detector","First aid kit",Essentials,Shampoo,"Lock on bedroom door","Hair dryer","Laptop friendly workspace","Private entrance"}</t>
  </si>
  <si>
    <t>Spacious Bedroom in Brooklyn Very Close to Subway</t>
  </si>
  <si>
    <t>Private bedroom with a cozy bed and Smart Tv. The closet provides storage space. THERE IS NO KITCHEN IN THIS APT</t>
  </si>
  <si>
    <t>Private bedroom with a cozy bed and Smart Tv. The closet provides storage space. THERE IS NO KITCHEN IN THIS APT Very good Neighborhood across the street from Police Academy.</t>
  </si>
  <si>
    <t>Very good Neighborhood across the street from Police Academy.</t>
  </si>
  <si>
    <t>{TV,Wifi,"Air conditioning",Heating,"Smoke detector","Carbon monoxide detector",Essentials,Shampoo,"Lock on bedroom door",Hangers,"Hair dryer",Iron}</t>
  </si>
  <si>
    <t>Enchanted room 5 mins from JFK/ LGA 15 mins away</t>
  </si>
  <si>
    <t>Clean , inviting and relaxing  room 5 mins from John F Kennedy Airport and  15 mins to LaGuardia Airport . Cancelled flight or even layovers ! don’t stay at the Airport come stay with us .  This is our home where we reside , we would like to share our  home with you .Only one guest is allowed at the listing . No outside guest is allowed on the property or around it , no smoking  , no vaping ,no shoes is allowed inside as we keep a clean house and ask that you respect our home while staying here.</t>
  </si>
  <si>
    <t>Clean , inviting and relaxing  room 5 mins from John F Kennedy Airport and  15 mins to LaGuardia Airport . Cancelled flight or even layovers ! don’t stay at the Airport come stay with us .  This is our home where we reside , we would like to share our  home with you .Only one guest is allowed at the listing . No outside guest is allowed on the property or around it , no smoking  , no vaping ,no shoes is allowed inside as we keep a clean house and ask that you respect our home while staying here. Our home is very inviting , you will be treated with respect while staying here, we are close to the Green Acres Mall which boast itself not only of shopping but various cuisine and Sports Bar where you can relax and have fun. Hop on the  nearby LIRR to catch a play in Manhattan  in 30 mins or walk on the beautiful grounds at Central Park . Bathroom and Living area there is a kitchen if you want to cook. We will make ourselves available to you within reasonable times as we do work Quiet neighbo</t>
  </si>
  <si>
    <t>Quiet neighborhood except for the planes that passes by as we are near the Airport . Very easy to go to Brooklyn if you want to watch Basketball at Barclays or just visit the landmarks there . Manhattan has shops and other sites ,World Trade Center  or watch the Baseball at Yankee stadium  the City has a lot to offer</t>
  </si>
  <si>
    <t>You can take Uber ,or train or the MTA Bus  or LIRR ,whichever mode of transportation you want you can get access to from here</t>
  </si>
  <si>
    <t>No shoes in house ,please take off at the entrance  thank you .</t>
  </si>
  <si>
    <t>Laurelton , Queens , NY, United States</t>
  </si>
  <si>
    <t>{Wifi,Kitchen,Heating,"Smoke detector","Carbon monoxide detector",Essentials,Shampoo,"Lock on bedroom door",Hangers,Iron,"Private entrance","Hot water"}</t>
  </si>
  <si>
    <t>Bushwick Brooklyn NY Sunny Apartment</t>
  </si>
  <si>
    <t>Beautiful 3 Bedroom apartment, sun-bathed both summer and winter. Each bed room is equipped with a super comfortable Queens size bed that can sleep 2 adults.  An additional twin size air mattress can be added to each bedroom.  Fully equipped eat-in kitchen and 1 bathroom with shower. Comfortably accommodates 9 people. The apartment is in a beautiful private 3-story brown stone building, in historical district of Bushwick Brooklyn New York. You may be in the middle of NY, but here you will wake up to the sound of birds each morning and the sun shining in the window. You have a number of great Brooklyn coffee shops, restaurants, supermarkets and shopping 1 block away. Check out (especially every first Saturday of the month) Brooklyn Museum, as well as Brooklyn Botanical Garden, Prospect Park and the Brooklyn Academy of Music (theaters and cinemas) are 20 minutes away. Or catch a Brooklyn Nets basketball game at the new Barclays Arena. Walk or bike the Brooklyn Bridge for a unique NY view</t>
  </si>
  <si>
    <t>Public transportation is available by J train to the Halsey St station stop. It is 2 blocks away from my home and only a 3 minute walk. The L train is close also plus the B26, B60 and Q24 bus. Street parking is available for cars. Uber, Lyft and local cabs are in the area. Biking is welcomed. There is a gate right before the brown stone steps were bikes can be chained.  Airport travel time: From JFK by train it will take  approximately 1 hour and 3 mins From LGA by train it will take approximately 1 hour and 22 mins From Newark by train it will take approximately 1 hour and 13 mins</t>
  </si>
  <si>
    <t xml:space="preserve">No Parties or Smoking allowed!!! If this takes place the reservation will be canceled immediately and everyone must leave.  I try to keep my home very clean and would appreciate it if guest do the same.  Guests are free to use the dishes however must clean up after themselves and keep the place neat. After cooking please wash the dishes, wipe down the stove and sweep the floor immediately. If food/grease splatter on the stove, counter top, table, floor, sink, in the microwave or  oven kindly clean it immediately. Please recycle all pizza boxes, water bottles, wine and beer bottles daily by putting them in the recycling blue garbage bin outside the property. It is located down the outside step and to the right. The regular garbage is also located right next to it.  Kindly empty the kitchen garbage and bedroom garbage containing food including Fruit daily.   Please tidy up the bathroom after use. Remove any hair left in the shower/tub, sink or floor. This is a smoke-free home! Guest are </t>
  </si>
  <si>
    <t>{Wifi,"Air conditioning",Kitchen,"Free street parking",Heating,"Smoke detector","Carbon monoxide detector","First aid kit","Fire extinguisher",Essentials,Hangers,Iron,"Laptop friendly workspace","Self check-in",Keypad,"Hot water","Bed linens",Microwave,Refrigerator,"Dishes and silverware","Cooking basics",Oven,Stove}</t>
  </si>
  <si>
    <t>Clean, quiet, lux BR in Midtown</t>
  </si>
  <si>
    <t>Enjoy your NYC experience in this private spacious room in the middle of hell’s kitchen. The big window allows tons of day light to come in but you will also get the quiet you need after a long day of tourist attractions or work in The city as they face the backyard. Also the blinds give you the option to have a completely dark room where to enjoy a movie from the many apps on the Apple TV we provide. Feel free to use kitchen, and living room as needed,  just be clean and respectful.</t>
  </si>
  <si>
    <t>Enjoy your NYC experience in this private spacious room in the middle of hell’s kitchen. The big window allows tons of day light to come in but you will also get the quiet you need after a long day of tourist attractions or work in The city as they face the backyard. Also the blinds give you the option to have a completely dark room where to enjoy a movie from the many apps on the Apple TV we provide. Feel free to use kitchen, and living room as needed,  just be clean and respectful. Guest will have access to their private bedroom, and will share living room, bathroom and kitchen spaces with me as I live in the apartment. Gym, lounge space, barbecue, garden and laundry facility are available for all guest. Ask us to learn more on how to take advantage of these facilities. I work full time so I spend majority of the time out of the apartment but when I am at the apartment I like to share the communal spaces with guest but also respect their time to relax and detach from the world, and I</t>
  </si>
  <si>
    <t>Hell’s Kitchen is one of the best neighborhood in the city. Majority of restaurants of all cuisines are just a walk away. Main tourist attractions as well. Times Square and the theater district (Broadway) is 10/15 minutes walk, as well as Central Park and Columbus Circle. Also we are close enough to experience fully Manhattan by walk but we are also away enough from all the craziness and crowd that you’d like to avoid when the city that never sleeps gets you and you need to sleep and relax.</t>
  </si>
  <si>
    <t>There’s public parking around the neighborhood as well as private parking (to be paid by time). City bike is located only 2 streets away, subway lines ( (Website hidden by Airbnb) 1) are 6 blocks away and can connect you to all other lines you need. Lastly, walking is always the best and cheapest option and from where we are located is easy and enjoyable.</t>
  </si>
  <si>
    <t>{TV,Wifi,"Air conditioning",Kitchen,Gym,Breakfast,Elevator,Heating,Washer,Dryer,"Smoke detector","Carbon monoxide detector",Essentials,Shampoo,"Lock on bedroom door",Hangers,"Hair dryer",Iron,"Laptop friendly workspace","Private living room","Hot water"}</t>
  </si>
  <si>
    <t>Cozy room in Brooklyn &lt;3</t>
  </si>
  <si>
    <t>My apartment is located in a prime location in Brooklyn, close to great restaurants and coffee shops. The home is cozy and my two roommates are nice. This place is ideal for a single traveler or a couple who want to see the hip side of Brooklyn.</t>
  </si>
  <si>
    <t>My apartment is located in a prime location in Brooklyn, close to great restaurants and coffee shops. The home is cozy and my two roommates are nice. This place is ideal for a single traveler or a couple who want to see the hip side of Brooklyn. You will have access to my room and the shared bathroom (with one person).</t>
  </si>
  <si>
    <t>Quiet time after 10pm. Be respectful with roommates.</t>
  </si>
  <si>
    <t>{Wifi,Heating,Essentials,"Lock on bedroom door",Hangers,"Hair dryer",Iron}</t>
  </si>
  <si>
    <t>1 bedroom apt in an awesome part of town</t>
  </si>
  <si>
    <t>The apartment is located in the West Village a block from a buzzing corning on Bleeker and Carmine.  Lots of charming restaurants, bars and shops.</t>
  </si>
  <si>
    <t>The apartment is located in the West Village a block from a buzzing corning on Bleeker and Carmine.  Lots of charming restaurants, bars and shops. A 5min walk to th (Website hidden by Airbnb) and 1 lines</t>
  </si>
  <si>
    <t>A 5min walk to th (Website hidden by Airbnb) and 1 lines</t>
  </si>
  <si>
    <t>{TV,Wifi,"Air conditioning",Kitchen,Heating,Washer,Dryer,"Smoke detector","Fire extinguisher",Essentials,Shampoo,Hangers}</t>
  </si>
  <si>
    <t>Lovely home-y room in Bushwick</t>
  </si>
  <si>
    <t>This is a lovely and very comfortable room. There is Queen size loft bed as well as foldable futon that can be set up. The apartment feels cozy and lived-in. Charming neighborhood with everything you need at walking distance! New and trendy bars and restaurants are within a few blocks radius. J, M and L subway lines are all at walking distance. And last but not least, a rooftop access so you can hang out and enjoy the view!</t>
  </si>
  <si>
    <t>This is a lovely and very comfortable room. There is Queen size loft bed as well as foldable futon that can be set up. The apartment feels cozy and lived-in. Charming neighborhood with everything you need at walking distance! New and trendy bars and restaurants are within a few blocks radius. J, M and L subway lines are all at walking distance. And last but not least, a rooftop access so you can hang out and enjoy the view! This is a lovely and very comfortable room. Charming neighborhood with everything you need at walking distance. Cutest private backyard where you can enjoy a BBQ with friends. J, M and L are all at walking distance. And last but not least, a rooftop access so you can hang out and enjoy the view! Great loft bed designed to maximize the comfort and the space! Backyard Rootftop Coffee Maker Private backyard Fully furnished kitchen, everything you need to cook. Our roommate Sihan is going to be here and can assist in case you need anything. Very quiet and convenient nei</t>
  </si>
  <si>
    <t>Very quiet and convenient neighborhood. Everything you might need can be found at walking distance. 15min to the Jefferson st. area, Brooklyn's most trendy area.</t>
  </si>
  <si>
    <t>Please be respectful of the room, the roommates and the apartment in general!</t>
  </si>
  <si>
    <t>{TV,Internet,Wifi,Kitchen,"Buzzer/wireless intercom",Heating,"Lock on bedroom door",Hangers,"Laptop friendly workspace","Hot water","Bed linens","Extra pillows and blankets"}</t>
  </si>
  <si>
    <t>Heart of Williamsburg 1 bedroom</t>
  </si>
  <si>
    <t>Spacious 1 bedroom on Bedford Ave.   A 10 minute walk to the JMZ and the L train and one stop from Manhattan.  Located near the best bars, restaurants and cafe's.</t>
  </si>
  <si>
    <t>Spacious 1 bedroom on Bedford Ave.   A 10 minute walk to the JMZ and the L train and one stop from Manhattan.  Located near the best bars, restaurants and cafe's. There is a huge fully stocked kitchen. The living room has a TV with apple TV access. Lots of windows with tons of natural light! Please feel free to email me with any questions. Williamsburg is a great walking neighborhood with access to tons of great shopping, restaurants and bars. 10 minutes walk to the L and JMZ trains.  B62 bus stop is directly in front of the building and will take you straight to the L. This is a walk up building so there is no elevator access.</t>
  </si>
  <si>
    <t>Williamsburg is a great walking neighborhood with access to tons of great shopping, restaurants and bars.</t>
  </si>
  <si>
    <t>10 minutes walk to the L and JMZ trains.  B62 bus stop is directly in front of the building and will take you straight to the L.</t>
  </si>
  <si>
    <t>Please be respectful of the space. Since we will be traveling we just ask that you please take out the trash when you check out ( and water the plants if you have a chance! )</t>
  </si>
  <si>
    <t>{TV,Internet,Wifi,Kitchen,Heating,"Smoke detector","First aid kit",Essentials,"Hair dryer",Iron}</t>
  </si>
  <si>
    <t>Private Bedroom in Heart of NYC</t>
  </si>
  <si>
    <t>This is a private room on 29th and Broadway in New York City. It is steps from all major subway lines as well as Madison Square Garden and the Empire State Building. It is walking distance from Union Square, Meatpacking, and Times Square.</t>
  </si>
  <si>
    <t>This is a private room on 29th and Broadway in New York City. It is steps from all major subway lines as well as Madison Square Garden and the Empire State Building. It is walking distance from Union Square, Meatpacking, and Times Square. This is one private fully furnished room in a 6 bedroom apartment with 3 bathrooms. This room has access to the largest of three bathrooms and is in the back of the apartment next to the living room, away from the kitchen. There is laundry in the unit. There is a full service kitchen in the unit. You will have access to the private furnished bedroom, living room, laundry room, kitchen, dining room, and all bathrooms (though preference on the largest bathroom next to the bedroom for showers etc). I will be in Lesbos, Greece working with the refugee crisis during the stay, but roommates will be around. This is the heart of NYC. Next to every single major subway system. There is a police station one block away. There are major restaurants in the neighbor</t>
  </si>
  <si>
    <t>This is the heart of NYC. Next to every single major subway system. There is a police station one block away. There are major restaurants in the neighborhood. The art galleries are a 5 minute walk. Union Square is a 15 minute walk as well as meatpacking. The apartment is in the infamous flower district, so florists line the streets. Located on 29th and 6th Avenue it is the best location at an amazing price.</t>
  </si>
  <si>
    <t>You are one block from the 1, N,R train. You are 5 blocks from New York Penn Station (LIRR, Amtrak, 1, 2, 3, A, C, E). You are 3 blocks from the B, D, F, M. Cabs on every corner and walking distance from Madison Square Garden, Times Square, Union Square, Meatpacking, the Highline, Kips Bay &amp; Bryant Park.</t>
  </si>
  <si>
    <t>Cleaning up after yourself is the main house rule, as well as no late night parties without checking with roommates. The occasional overnight guest is allowed.</t>
  </si>
  <si>
    <t>{Internet,Wifi,Kitchen,"Buzzer/wireless intercom",Heating,Washer,Dryer,Essentials,Hangers,Iron}</t>
  </si>
  <si>
    <t>Cozy/Private Bdrm By Central Park!</t>
  </si>
  <si>
    <t>Hi! I'm offering my private bedroom in a beautiful three bedroom apartment on a quiet street. Centrally located: - Central Park is a 5 minute walk // Riverside Park is 2 blocks away - Subway station is 2 blocks away - Bars/Restaurants &amp; coffee shops on every surrounding street  - Columbia University is 5 blocks away The apartment is shared with 2 females (late 20s).</t>
  </si>
  <si>
    <t>Hi! I'm offering my private bedroom in a beautiful three bedroom apartment on a quiet street. Centrally located: - Central Park is a 5 minute walk // Riverside Park is 2 blocks away - Subway station is 2 blocks away - Bars/Restaurants &amp; coffee shops on every surrounding street  - Columbia University is 5 blocks away The apartment is shared with 2 females (late 20s). I love that this neighborhood is quiet, but also offers SO many great places to go. It's very diverse - you see young professionals, college students, families and elders all on one block. The 1 train is located two short blocks away, the B and C trains are located 3 long blocks away.  There are a few different bus routes and bus stops within the immediate 5 block radius. EASY transportation to any part in the city. The room doesn't not have a door built in yet, there is a curtain in the doorway instead and it keeps the room private. The apartment is very quiet and the other two people that live there are almost never home.</t>
  </si>
  <si>
    <t>I love that this neighborhood is quiet, but also offers SO many great places to go. It's very diverse - you see young professionals, college students, families and elders all on one block.</t>
  </si>
  <si>
    <t>The 1 train is located two short blocks away, the B and C trains are located 3 long blocks away.  There are a few different bus routes and bus stops within the immediate 5 block radius. EASY transportation to any part in the city.</t>
  </si>
  <si>
    <t>{Internet,Wifi,"Air conditioning",Kitchen,"Buzzer/wireless intercom",Heating,"Smoke detector","Carbon monoxide detector","First aid kit",Essentials,Shampoo,Hangers,"Hair dryer",Iron,"Laptop friendly workspace"}</t>
  </si>
  <si>
    <t>Brooklyn Comfy Getaway</t>
  </si>
  <si>
    <t>This apartment has been new upgraded to a modern oasis. All the essentials and basic amenities are available. The area is booming with lots of shopping, dinning, and transportation. You will love everything about your stay. In addition, you will have access to StephLova's Cafe, located right at the main level of the building. As our special guest, you will receive a discount on everything!!!</t>
  </si>
  <si>
    <t>Guest who smoke in the apartment will not receive deposit back.</t>
  </si>
  <si>
    <t>{TV,Wifi,"Air conditioning",Kitchen,Breakfast,Heating,"Smoke detector","Carbon monoxide detector",Essentials,"Lock on bedroom door",Iron,"Laptop friendly workspace","Private entrance"}</t>
  </si>
  <si>
    <t>Sunny 1 Bedroom Apartment - 2 Cats</t>
  </si>
  <si>
    <t>Bright 1 Bedroom Apartment in Lower East Side. Private Balcony, elevator access and laundry in the building. Low price per night (what we pay for rent) because we are primarily looking for someone to look after our 2 lovely cats while we are away! Web interview required.</t>
  </si>
  <si>
    <t>Bright 1 Bedroom Apartment in Lower East Side. Private Balcony, elevator access and laundry in the building. Low price per night (what we pay for rent) because we are primarily looking for someone to look after our 2 lovely cats while we are away! Web interview required. Sunny and spacious one bedroom apartment. Private balcony with views of the Empire State Building, Allen St Mall and the New Museum. The entire apartment is yours to use. TV and free wifi access. Lower East Side to the West, Chinatown on the East. Great area to eat, drink and shop! Happy to provide recommendations. Very convenient location. 3 blocks walk from F, J, B, D trains with the M15 select right outside. Citibike stands a-plenty! Responsibilities includes looking after our 2 cats. Simple feeding and litter box cleaning once a day! Longer stays preferred.</t>
  </si>
  <si>
    <t>Lower East Side to the West, Chinatown on the East. Great area to eat, drink and shop! Happy to provide recommendations.</t>
  </si>
  <si>
    <t>Very convenient location. 3 blocks walk from F, J, B, D trains with the M15 select right outside. Citibike stands a-plenty!</t>
  </si>
  <si>
    <t>{TV,Internet,Wifi,"Air conditioning",Kitchen,"Pets live on this property",Cat(s),Elevator,Heating,Washer,Dryer,"Smoke detector",Essentials,"24-hour check-in","Hair dryer","Laptop friendly workspace"}</t>
  </si>
  <si>
    <t>1 SUNNY MASTER BEDROOM LOWER EAST SIDE</t>
  </si>
  <si>
    <t>Master bedroom available in 2 bedroom apartment  The room is well lit and spacious, boasting three east facing windows, one of which has access to the fire escape ladder. Room will be bright into the late afternoon.  Close to public transport in a thriving area of lower east side, bordering east village, but on a quiet street.  Plenty of great food spots and local hangs.</t>
  </si>
  <si>
    <t>General tidy up after oneself - Dishes to be washed after use - Shoes at the door  - Respect the space and our belongings! :)  Leave it as you found it!</t>
  </si>
  <si>
    <t>{TV,Wifi,Kitchen,Elevator,Heating,"Smoke detector",Essentials,Shampoo,Hangers,"Hair dryer","Laptop friendly workspace"}</t>
  </si>
  <si>
    <t>New York Loft</t>
  </si>
  <si>
    <t>Union Square. Perfect location near NQR12456FML.</t>
  </si>
  <si>
    <t>{Wifi,Kitchen,"Smoking allowed",Breakfast,Heating,"Family/kid friendly",Washer,Dryer,"Smoke detector","Carbon monoxide detector",Essentials,Shampoo,"Lock on bedroom door",Hangers,"Laptop friendly workspace","Private entrance"}</t>
  </si>
  <si>
    <t>Awesome Renovated Room in Brooklyn NYC</t>
  </si>
  <si>
    <t>completely and newly renovated duplex apartment featuring large windows, a brand new luxury kitchen with a dishwasher, fresh and clean bathrooms, hardwood floors, and a backyard. The building is a short walk to the J/M/Z subway stop at Myrtle Avenue. It is approximately 25 minutes from Manhattan. Bus stop on same street. It is also close to many coffee shops, great restaurants, and grocery stores. The bedroom is fully-furnished and includes a spacious closet for storage.</t>
  </si>
  <si>
    <t>{Wifi,Kitchen,Heating,Washer,Dryer,"Smoke detector","Carbon monoxide detector",Essentials,Shampoo,Hangers,"Hair dryer",Iron,"Laptop friendly workspace","Private living room"}</t>
  </si>
  <si>
    <t>Large 1 Bdrm Apartment in Midwood</t>
  </si>
  <si>
    <t>Large, furnished apartment in quiet Brooklyn neighborhood.  Close to subway,  restaurants, Grocery Stores, gyms, department stores and about 45 min. from midtown Manhattan. Looking mainly for rentals of a week or more, hence the large discounts.</t>
  </si>
  <si>
    <t>Large, furnished apartment in quiet Brooklyn neighborhood.  Close to subway,  restaurants, Grocery Stores, gyms, department stores and about 45 min. from midtown Manhattan. Looking mainly for rentals of a week or more, hence the large discounts. The Space My one bedroom apartment is my live and work space - you get the whole thing because I will be gone during the listing period. You'll be able to contact me any time though should you have questions.  It is a clean, quite large, and in a quiet, safe neighborhood close to all necessary amenities. Includes: -free Verizon fios wifi  -great heat -queen size bed with 2 pillows, sheets, blanket, comforter -Large kitchen: sink, microwave, stove, dishes, pans, french press and coffee grinder: refrigerator, dish towel, paper towels -small bathroom with sink, toilet &amp; shower (towels &amp; washcloths provided), hairdryer, toilet paper, tissues, and soap, the shower has a basic shower head  with good water pressure. -small table &amp; 3 chairs -Two closet</t>
  </si>
  <si>
    <t>Within walking distance of many nice restaurants (many ethnic), Grocery stores, department stores, pharmacies, hardware, gyms, liquor stores and other shops.</t>
  </si>
  <si>
    <t>7 min. walk from Q and B train stop so you can get into midtown Manhattan in about 45 min.  Other local buses close by and right outside the door.</t>
  </si>
  <si>
    <t>This is my home so please be respectful of my space and belongings. Thank you! -You must be clean, responsible, and mature. -No smoking, no pets, no large parties, respect noise ordinances (10 am to 9pm) for any kind of music or the like, be courteous to my neighbors.  -This rental is for you and your guest listed on the reservation, no other guests are allowed during your stay. -If items are broken or damaged and/ or keys lost, you will be charged via Airbnb for replacement and repairs.  -please no smoking inside the apartment For checkout, please leave the apartment in the same condition as you found it upon your arrival. Before checking out:  -alert me of any broken/ damaged items during your stay -wash your dishes -dump trash -clean up food &amp; spills with paper towels (not with the dish towels) including water/ spills/ food on floor, counters, or tabletops -leave bed as is, unmade -leave dirty towels hanging in bathroom -remove all personal items including your groceries from the re</t>
  </si>
  <si>
    <t>Sheepshead Bay</t>
  </si>
  <si>
    <t>{Internet,Wifi,"Air conditioning",Kitchen,Gym,Elevator,"Buzzer/wireless intercom",Heating,Washer,Dryer,"Smoke detector","Carbon monoxide detector","Safety card",Essentials,Hangers,"Hair dryer","Laptop friendly workspace"}</t>
  </si>
  <si>
    <t>Quiet 2 Bdrm in Williamsburg</t>
  </si>
  <si>
    <t>Quiet 2 bedroom with outdoor balcony in Williamsburg, a few minute walk to the JMZ, L, G,  and Citi Bike station. There are plenty of hip bars and tasty restaurants just a stone's throw away but without the usual chaos of Williamsburg.</t>
  </si>
  <si>
    <t>Quiet 2 bedroom with outdoor balcony in Williamsburg, a few minute walk to the JMZ, L, G,  and Citi Bike station. There are plenty of hip bars and tasty restaurants just a stone's throw away but without the usual chaos of Williamsburg. Guests have access to: - 48" Smart TV w/ Netflix, Amazon Prime, &amp; Hulu - Playstation 4 - PSVR Headset Full access to the apartment I won't be available in person but will set up a point of contact in New York in case of emergency Williamsburg is the cultural hub of Brooklyn, with a bevy of highly rated restaurants, bars, concert venues, and public parks. Enjoy oysters from every part of the world and an absinthe cocktail at Maison Premiere or watch the sunset over the East River at Bushwick Inlet Park. Feel like dancing all night? Head to nearby Bushwick for a unforgettable experience at the legendary House of Yes. The apartment is located within 0.2 miles of the Hewes JMZ, and Broadway G, or 0.4 miles to the Lorimer L. In addition there is a Citi Bike s</t>
  </si>
  <si>
    <t>Williamsburg is the cultural hub of Brooklyn, with a bevy of highly rated restaurants, bars, concert venues, and public parks. Enjoy oysters from every part of the world and an absinthe cocktail at Maison Premiere or watch the sunset over the East River at Bushwick Inlet Park. Feel like dancing all night? Head to nearby Bushwick for a unforgettable experience at the legendary House of Yes.</t>
  </si>
  <si>
    <t>The apartment is located within 0.2 miles of the Hewes JMZ, and Broadway G, or 0.4 miles to the Lorimer L. In addition there is a Citi Bike station just a couple blocks away.</t>
  </si>
  <si>
    <t>- Please no more than 2 addition guests and also try to be somewhat conscious of noise levels</t>
  </si>
  <si>
    <t>{TV,Wifi,"Air conditioning",Kitchen,Heating,"Smoke detector",Essentials,"Lock on bedroom door",Iron,"Laptop friendly workspace"}</t>
  </si>
  <si>
    <t>Cozy room with stunning view</t>
  </si>
  <si>
    <t>Hi I have a room available in financial district. The room is spacious and furnished. It is in luxury building with gym, door man, roof top, balcony, lounge and 5 mins to the subway lines )2,3,4,5,6,A,C,E,J,Z). Let me know if you are interested. Call/text (PHONE NUMBER HIDDEN).</t>
  </si>
  <si>
    <t>Hi I have a room available in financial district. The room is spacious and furnished. It is in luxury building with gym, door man, roof top, balcony, lounge and 5 mins to the subway lines )2,3,4,5,6,A,C,E,J,Z). Let me know if you are interested. Call/text (PHONE NUMBER HIDDEN). 5 mins walk to subway lines, it is in safe neighborhoods, easy to get to midtown/ Brooklyn. There is a gym and roof top Laundry It is safe and convenient. Next to south street seaport/ east river and many more 2,3,4,5,6,A,C,E , Path and there is free shuttle bus to battery park in front of the building</t>
  </si>
  <si>
    <t>It is safe and convenient. Next to south street seaport/ east river and many more</t>
  </si>
  <si>
    <t>2,3,4,5,6,A,C,E , Path and there is free shuttle bus to battery park in front of the building</t>
  </si>
  <si>
    <t>- Responsible and clean. Polite to existing roommates - Keep noises down after 11pm and no shoes in the house</t>
  </si>
  <si>
    <t>{Internet,Wifi,Kitchen,"Paid parking off premises",Gym,Elevator,"Hot tub",Heating,Washer,Dryer,Essentials,Shampoo,"Lock on bedroom door",Hangers,"Hair dryer",Iron,"Laptop friendly workspace","translation missing: en.hosting_amenity_49","translation missing: en.hosting_amenity_50",Microwave,Refrigerator,"Host greets you"}</t>
  </si>
  <si>
    <t>280 Degree Views Of Manhattan (TS)</t>
  </si>
  <si>
    <t>Master Bedroom: 15ftx12ft, Queen Bed, Attached Bathroom, 180 Degree SW View 2nd Bedroom: 14ftx12ft, Queen Bed, 150 Degree NW View  Living &amp; Dining: 20ftx12ft, Sofa &amp; Chair, Dining Room Table, 55in Plasma TV, Bose Surround Sound Near most transportation: ACE, NQR, 123</t>
  </si>
  <si>
    <t>{TV,"Cable TV",Internet,Wifi,"Air conditioning","Wheelchair accessible",Kitchen,"Pets allowed",Doorman,Gym,Elevator,Heating,"Family/kid friendly",Washer,Dryer,"Smoke detector","Carbon monoxide detector",Essentials,Shampoo}</t>
  </si>
  <si>
    <t>Sunny Room in Trendy Williamsburg</t>
  </si>
  <si>
    <t>Sunny room in a 2-bedroom apartment, quiet, safe street in the middle of bustling Williamsburg. Close to the L,G,M,J lines- 7 mins into the city and only a few minutes' walk from Williamsburg's bars, coffee shops, antique garages, and more!</t>
  </si>
  <si>
    <t>Sunny room in a 2-bedroom apartment, quiet, safe street in the middle of bustling Williamsburg. Close to the L,G,M,J lines- 7 mins into the city and only a few minutes' walk from Williamsburg's bars, coffee shops, antique garages, and more! Character- filled, newly renovated apartment in the heart of bustling Williamsburg. Clean and comfortably fits two. Free Wi-Fi, great water pressure, quiet street, fresh linens and towels. Close to real cool bars, great restaurants, vintage  stores, thrift shops, cute coffee shops, and much more! The neighborhood offers just the right amount of things to do combined with a laid back vibe.</t>
  </si>
  <si>
    <t>Close to real cool bars, great restaurants, vintage  stores, thrift shops, cute coffee shops, and much more! The neighborhood offers just the right amount of things to do combined with a laid back vibe.</t>
  </si>
  <si>
    <t>No smoking, no pets.</t>
  </si>
  <si>
    <t>{Internet,Wifi,"Air conditioning",Kitchen,Heating,"Smoke detector","Carbon monoxide detector","Fire extinguisher",Essentials,Hangers,"Laptop friendly workspace"}</t>
  </si>
  <si>
    <t>Cozy 2 Bedroom Condominium</t>
  </si>
  <si>
    <t>Charming 2 bedroom apartment located in the center of everything. This very comfortable apartment is equipped with all the necessary furniture and supplies to feel like you are in your own home.</t>
  </si>
  <si>
    <t>Charming 2 bedroom apartment located in the center of everything. This very comfortable apartment is equipped with all the necessary furniture and supplies to feel like you are in your own home. Very nice and cozy 2 bedroom apartment. I am available to communicate all the time. Walking distance to subway on 33rd street and Park ave, Buss station right in-front. Walking distance to Empire State Building.</t>
  </si>
  <si>
    <t>Walking distance to subway on 33rd street and Park ave, Buss station right in-front. Walking distance to Empire State Building.</t>
  </si>
  <si>
    <t>{TV,Wifi,"Air conditioning",Kitchen,Heating,"Smoke detector","Carbon monoxide detector",Essentials,Shampoo,"Lock on bedroom door",Hangers,"Hair dryer",Iron,"Private entrance"}</t>
  </si>
  <si>
    <t>Big Bright Room ☼ Lower East Side</t>
  </si>
  <si>
    <t>Live in the hotspot :) On a quiet Lower East Side block in the midst of art galleries, restaurants, and hip people. This spacious room comes fully furnished and with great roommates. All you you need is your suitcase.</t>
  </si>
  <si>
    <t>Live in the hotspot :) On a quiet Lower East Side block in the midst of art galleries, restaurants, and hip people. This spacious room comes fully furnished and with great roommates. All you you need is your suitcase. This is the biggest room in our apartment. Two full windows, full sized bed, desk, comfy chair, closet and storage space. There are two bathrooms and a fully equipped gas kitchen. We have wifi, a cleaning person, and laundry across the street. Two bathrooms and a full gas kitchen. The people who live here are professionals in multiple fields. We keep our own hours and enjoy time spent in solitude or good company. It is a respectful, safe space for people who live in New York City. You live in the middle of everything. Lower East Side, close to Soho, Noho, NoLiTa, Chinatown, Little Italy, Bowery, East River, Alphabet City, East Village, TriBeCa, Williamsburg and Dumbo. Manhattan Bridge is close by. BDFMJZ Subway lines are all walking distance. IDEAL LOCATION! The F train i</t>
  </si>
  <si>
    <t>You live in the middle of everything. Lower East Side, close to Soho, Noho, NoLiTa, Chinatown, Little Italy, Bowery, East River, Alphabet City, East Village, TriBeCa, Williamsburg and Dumbo. Manhattan Bridge is close by. BDFMJZ Subway lines are all walking distance. IDEAL LOCATION!</t>
  </si>
  <si>
    <t>The F train is just 1 minute away. There are also the J, M, Z, B, and D trains within 5 minutes walking distance of the space.</t>
  </si>
  <si>
    <t>{Internet,Wifi,"Air conditioning",Kitchen,"Paid parking off premises",Heating,Essentials,Shampoo,"Lock on bedroom door",Hangers,"Hair dryer","Laptop friendly workspace","Hot water",Other}</t>
  </si>
  <si>
    <t>Chelsea Pre-War Arts Apartment</t>
  </si>
  <si>
    <t>This large one-bedroom is a classic prewar design with original hardwood floors and a sunken living room.  An art lover's apartment, the space is filled with pieces from travels around the world and offers an abundance of books on art, design and photography for those moments when you're not enjoying the sights of NYC.</t>
  </si>
  <si>
    <t xml:space="preserve">This large one-bedroom is a classic prewar design with original hardwood floors and a sunken living room.  An art lover's apartment, the space is filled with pieces from travels around the world and offers an abundance of books on art, design and photography for those moments when you're not enjoying the sights of NYC. Centrally located in the heart of Chelsea, this apartment is within 2 blocks of 7 different subway lines and within easy walking distance of incredible restaurants and bars, the Chelsea Arts District, the Highline, Madison Square Park, Barneys New York, Union Square and the Whitney Museum. During your stay I will be available via text to answer any questions.  Additionally you will find a list of area points of interest, restaurant/bar/coffee recommendations and additional locations which only a local would suggest. Chelsea is known for its food, art and tree-filled neighborhoods populated by brownstones, many over a hundred years old.  Away from what many considered to </t>
  </si>
  <si>
    <t>Chelsea is known for its food, art and tree-filled neighborhoods populated by brownstones, many over a hundred years old.  Away from what many considered to be the hectic side of NYC, the subway lines all stop close by and offer quick transit to any destination.</t>
  </si>
  <si>
    <t>{TV,Wifi,"Air conditioning",Kitchen,Elevator,Heating,Washer,Dryer,"Smoke detector",Essentials,Shampoo,Hangers,"Hair dryer",Iron}</t>
  </si>
  <si>
    <t>Trendy and Stylish Downtown apartment !!!</t>
  </si>
  <si>
    <t>Welcome to my house !  * 1BR apartment located in the heart of Downtown - Lower East Side. Fully equipped kitchen, complimentary tea and coffee. Laundry and CityBike right outside the building.</t>
  </si>
  <si>
    <t>Welcome to my house !  * 1BR apartment located in the heart of Downtown - Lower East Side. Fully equipped kitchen, complimentary tea and coffee. Laundry and CityBike right outside the building. Welcoming apartment with great value for those who like to live like local.  Suitable for families/children. It’s super quite here anytime.  I’ll be more than happy to provide you with clean sheets, towels, shampoo and hairdryer.  Queen sized bed Comfy couch  Apple TV Amazon TV Feel free to ask me anything. If needed I’ll be more than happy to help you with recommendations ... restaurants, bars... etc Should I say that Lower East Side is one of the most historic neighborhoods in NY ?  This is where all the fun begins ... area is filled with great restaurants, bars, speakeasies, live music, sports, rooftops...LES is also known for street art, galleries and shopping.  Apartment is located in the middle of it all. Walking distance from SoHo, East Village, Little Italy and Brooklyn Bridge !!!! 4 blo</t>
  </si>
  <si>
    <t>Should I say that Lower East Side is one of the most historic neighborhoods in NY ?  This is where all the fun begins ... area is filled with great restaurants, bars, speakeasies, live music, sports, rooftops...LES is also known for street art, galleries and shopping.  Apartment is located in the middle of it all. Walking distance from SoHo, East Village, Little Italy and Brooklyn Bridge !!!!</t>
  </si>
  <si>
    <t>4 blocks from Subway/bus station(F,M, J trains)  CityBike outside of the building.  Williamsburg Bridge is just around the corner( great scenic walk to Brooklyn )</t>
  </si>
  <si>
    <t>{TV,Wifi,"Air conditioning",Kitchen,Heating,"Smoke detector",Essentials,Shampoo,Hangers,"Hair dryer",Iron,"Bed linens",Microwave,"Coffee maker",Refrigerator,"Dishes and silverware","Cooking basics",Oven,Stove}</t>
  </si>
  <si>
    <t>Gorgeous Hideout, Close to Everything.</t>
  </si>
  <si>
    <t>Hello Everyone!  We welcome Guests! Come &amp; Stay at my place for your trip in NYC, whether you get off the flight or have a coming up flight. Make it your home. The Room is Clean &amp; Cozy with a private Bathroom next to the room. the bed is Big and Comfortable, the Room always smells Great &amp; feel of being light, Happy &amp; Charming. Only 12 min away from JFK &amp; 10 min Belmont Race track/ Resorts World Casino NYC. The residence is close to the NYC subway, Supermarket, Malls &amp; Restaurants.</t>
  </si>
  <si>
    <t>Hello Everyone!  We welcome Guests! Come &amp; Stay at my place for your trip in NYC, whether you get off the flight or have a coming up flight. Make it your home. The Room is Clean &amp; Cozy with a private Bathroom next to the room. the bed is Big and Comfortable, the Room always smells Great &amp; feel of being light, Happy &amp; Charming. Only 12 min away from JFK &amp; 10 min Belmont Race track/ Resorts World Casino NYC. The residence is close to the NYC subway, Supermarket, Malls &amp; Restaurants. Ideal space for long time stay in NYC. Stay like you live in your own home keys will be provided as you reach, Guests can use anything in the house living room,kitchen, plates and utensils etc.. Free Tea, coffee and snacks. The best way to reach me is the Airbnb app. I’m also reachable via text, email &amp; phone.</t>
  </si>
  <si>
    <t>Woodhaven</t>
  </si>
  <si>
    <t>{TV,"Cable TV",Wifi,"Air conditioning",Kitchen,Breakfast,Heating,Essentials,Shampoo,Hangers,"Hair dryer",Iron,"Private living room","Hot water","Bed linens","Extra pillows and blankets",Microwave,Refrigerator,"Dishes and silverware","Cooking basics",Oven,Stove,"BBQ grill","Garden or backyard","Host greets you"}</t>
  </si>
  <si>
    <t>Brooklyn Heights with a breathtaking terrace</t>
  </si>
  <si>
    <t>This is our oasis in Brooklyn - a peaceful, relaxing and light-filled apartment that boasts an amazing outdoor space. The private terrace is great for an afternoon grill out, or a lazy Sunday brunch. The space indoors has character and is decorated with warmth and comfort. Doesn't matter if for a short dash to NYC or a longer stint wanting to explore more than just Manhattan, you will find everything you need in our spacious 1 bedroom apartment.</t>
  </si>
  <si>
    <t>This is our oasis in Brooklyn - a peaceful, relaxing and light-filled apartment that boasts an amazing outdoor space. The private terrace is great for an afternoon grill out, or a lazy Sunday brunch. The space indoors has character and is decorated with warmth and comfort. Doesn't matter if for a short dash to NYC or a longer stint wanting to explore more than just Manhattan, you will find everything you need in our spacious 1 bedroom apartment. Brooklyn Heights boasts an amazing combination of proximity and connectivity to Manhatten (Subways 1/2/3/4/5/6/A/C/E/F all within 10min!!) with the beauty and calmness of a movie-scene suburb. Complete private access to the terrace that over looks a church. Very private setting. BBQ available too (RiteAid across the road has coals) Limited, will most likely be out of town, but available via cell to help with all emergencies This neighborhood is to die for - if you haven't spent some time here you are missing out. Very peaceful, streets lined wi</t>
  </si>
  <si>
    <t>This neighborhood is to die for - if you haven't spent some time here you are missing out. Very peaceful, streets lined with trees, beautiful red brick buildings and very nice restaurants to choose from.</t>
  </si>
  <si>
    <t>More subways within a few blocks than you could ever dream of, giving you prime access to Manhattan within 15 min Subways: 1/2/3/4/5/6/A/C/E/F all within 10min!!</t>
  </si>
  <si>
    <t>{TV,Wifi,"Air conditioning",Kitchen,Essentials,Shampoo,Hangers,"Hair dryer",Iron,"Laptop friendly workspace"}</t>
  </si>
  <si>
    <t>Bay parkway Private room</t>
  </si>
  <si>
    <t>{Wifi,Kitchen,Heating,Washer,"Lock on bedroom door","Private living room","Private entrance","Hot water"}</t>
  </si>
  <si>
    <t>Spacious &amp; clean room 25 minutes from Manhattan</t>
  </si>
  <si>
    <t>Welcome to Sunnyside, a safe area with many restaurants and stores! Your large room is beautiful and clean! From your front door, in less than 30 minutes, you can arrive at either Grand Central Station, Empire State Building, or Times Square.</t>
  </si>
  <si>
    <t>Welcome to Sunnyside, a safe area with many restaurants and stores! Your large room is beautiful and clean! From your front door, in less than 30 minutes, you can arrive at either Grand Central Station, Empire State Building, or Times Square. Your bedroom has the following: * Queen Bed. * Clothing rack with hangers * Night Table * Air Conditioner You will have WIFI access. You have full access to a kitchen with cooking equipment (pots, pant, etc), plus : * Coffee maker * Quality teas * Blender * Toaster * Toaster oven The bathroom  a big mirror and a wide tub with high flow shower head that will give you a great shower! Kitchen, Wireless Internet As much or as little as they wish. I can help with ideas for NYC Sunnyside is a beautiful and calm neighborhood. Just 2 blocks to all the restaurants and Groceries stores. 8-10  minutes walking to the train station (46th street). Once in the train, it only takes 14 minutes to Grand Central Terminal and 17 minutes to Times Square One of us live</t>
  </si>
  <si>
    <t>Sunnyside is a beautiful and calm neighborhood. Just 2 blocks to all the restaurants and Groceries stores.</t>
  </si>
  <si>
    <t>8-10  minutes walking to the train station (46th street). Once in the train, it only takes 14 minutes to Grand Central Terminal and 17 minutes to Times Square</t>
  </si>
  <si>
    <t>No illegal drugs in house or illegal actions. No extra guests or extra people without approval. No candles, incense or smoking inside the house.</t>
  </si>
  <si>
    <t>{Internet,Wifi,Kitchen,Heating,"Smoke detector","Carbon monoxide detector",Essentials,Shampoo}</t>
  </si>
  <si>
    <t>Modern New York City Penthouse w/ Incredible Views</t>
  </si>
  <si>
    <t>The nearly floor-to-ceiling windows offer breathtaking views of the Hudson River and Downtown Manhattan (including the impressive Freedom Tower).  After a long day, take to the deep soaking tub in the Master Bath to unwind or go to the frameless glass shower with stone interior for an equally spa-like experience. The entire wall of the tub is mirrored, so you can admire your reflection and see how good NYC looks on you. The Master Bath also features a full length mirror, so you can make sure your outfit is on-point before you head out into the concrete jungle - or there are two additional 6+ foot mirrors in the Living Room for that. The Bedroom has a king-sized bed with a brand new Casper mattress and pillows. The shades are operated by a remote control, so you don't even have to leave the comfy bed to feel like you're sleeping in the sky amongst the skyscrapers or shut yourself out in a cocoon of darkness. During your stay, you will have access to this entire sleek and gorgeous pentho</t>
  </si>
  <si>
    <t>My amazing penthouse is close to almost all subway lines! -J/Z (Broad Street Station): Literally across the street from my building. 1 minute walk. -2/3 (Wall Street Station): 0.2 miles. 4 minute walk. -4/5 (Wall Street Station): 0.2 miles. 4 minute walk. -1 (Rector Street Station): 0.3 miles. 5 minute walk. -R/W (Rector Street Station): 0.3 miles. 5 minute walk. -2/3/4/5/A/C/J/Z/R (Fulton Street Station): 0.4 miles. 8 minute walk.</t>
  </si>
  <si>
    <t xml:space="preserve">- If anything becomes damaged during your stay (scratched, stained, scuffed, etc.), you will be responsible for reimbursement. - Absolutely NO unregistered guests without prior approval. - Absolutely NO smoking or drugs in the apartment. - Pets are not allowed. - Unreturned and/or lost house keys will be charged a $100 replacement fee (fob is expensive). - All overnight guests must be approved in advance through the booking process and are subject to an additional fee. - Parties of any kind are not allowed in the apartment or on the property. - Loud music is also not allowed. - Deliveries - apart from food deliveries - are not allowed. This means no Amazon shipments either. There are "Amazon lockers" located throughout the neighborhood where you may pick up deliveries at your convenience. - Garbage should be taken to the refuse room on the same floor.  - Close all windows and doors when using the A/C or heating. - Furniture (the bed, sofa, chairs, table, appliances, etc.) is not to be </t>
  </si>
  <si>
    <t>{TV,Wifi,"Air conditioning",Kitchen,Gym,Elevator,Heating,Washer,Dryer,"Smoke detector","Carbon monoxide detector","First aid kit",Essentials,Shampoo,"Lock on bedroom door",Hangers,"Hair dryer",Iron,Other}</t>
  </si>
  <si>
    <t>The Artist's House &amp; Roof Garden (part 2!)</t>
  </si>
  <si>
    <t>This charming  room is comfortable and cozy! It is a private room in my beautiful two floor Historic row house only two blocks from Prospect Park and the express subway.  There is a full bed, desk, closet and shelving. Relax with a book and a glass of wine by the sunny bay windows in the living room or melt away with the breathtaking sunset on our private roof garden!</t>
  </si>
  <si>
    <t>This charming  room is comfortable and cozy! It is a private room in my beautiful two floor Historic row house only two blocks from Prospect Park and the express subway.  There is a full bed, desk, closet and shelving. Relax with a book and a glass of wine by the sunny bay windows in the living room or melt away with the breathtaking sunset on our private roof garden! Our house is warm and beautiful with a spacious two story lay out.  We have a quiet escape on our roofgarden to enjoy dinner while watching the sun set or to lay in the relaxing hammock.  There is a large living room and kitchen with a dish washer!  There are 4 total bedrooms, but the house is so large there is plenty of space for all of the guests! We have to NYC locals living there to help with any questions about the area or fun things to do! Kitchen, bathrooms (2), living room, dining room, roof garden. I am always free to answer any questions about the house, neighborhood or other questions about NYC! You can call, t</t>
  </si>
  <si>
    <t>Only two blocks from the incredible Prospect Park, and only two subway stops from Park Slope which is filled with bars, cafes, and restaurants.</t>
  </si>
  <si>
    <t>Two blocks away from an express train.  20 minutes to Union Square, and 30 minutes to Times Square.</t>
  </si>
  <si>
    <t>- Clean up after cooking meals. - No overnight guests without asking first. - Quiet after 11pm. - No shoes in house</t>
  </si>
  <si>
    <t>Lefferts Garden</t>
  </si>
  <si>
    <t>{TV,Internet,Wifi,Kitchen,"Pets live on this property",Dog(s),"Free street parking",Heating,"Smoke detector","Carbon monoxide detector","First aid kit","Fire extinguisher",Essentials,Hangers,"Hair dryer",Iron,"Laptop friendly workspace","Private living room","Hot water",Dishwasher,Oven,Stove,"Host greets you"}</t>
  </si>
  <si>
    <t>Williamsburg 1 Bedroom Gem</t>
  </si>
  <si>
    <t>Pleasant sun filled 1 bed apartment right near the Williamsburg bridge in Williamsburg. Explore this awesome are during the day or set out at night and know that you have a comfortable place to return to.  JMZ subway is only a 5-8min walk, meaning NYC is basically on your doorstep. Enjoy a sunset from the rooftop or work on your tan during the if you like!</t>
  </si>
  <si>
    <t>Pleasant sun filled 1 bed apartment right near the Williamsburg bridge in Williamsburg. Explore this awesome are during the day or set out at night and know that you have a comfortable place to return to.  JMZ subway is only a 5-8min walk, meaning NYC is basically on your doorstep. Enjoy a sunset from the rooftop or work on your tan during the if you like! Entire place, with the exception of some cupboards that have stuff stored in. So many cafes and restaurants around the area to enjoy. The place, rooftop and the gym (in the cellar). I’m likely in a different time zone but always have my phone on me so don’t hesitate to get in touch! Marcy Ave station (J,M,Z lines) is a 5-8min walk. Citi bike is everywhere!</t>
  </si>
  <si>
    <t>Marcy Ave station (J,M,Z lines) is a 5-8min walk. Citi bike is everywhere!</t>
  </si>
  <si>
    <t>{TV,Wifi,"Air conditioning",Kitchen,Gym,Elevator,"Buzzer/wireless intercom",Heating,Washer,Dryer,"Smoke detector","Carbon monoxide detector","First aid kit",Essentials,Shampoo,Hangers,"Hair dryer",Iron,"Laptop friendly workspace","Self check-in",Lockbox,"Hot water"}</t>
  </si>
  <si>
    <t>Light-filled full Apt near Cloisters and Parks</t>
  </si>
  <si>
    <t>Close to The Cloisters, Fort Tryon Park, Inwood Hill Park, this one bedroom apartment is still only half an hour away from Time Square. Stay in the neighborhood to enjoy coffee shops, restaurants, the best parks in New York City and the stunning Cloisters, or hop on the subway to be in Midtown in half an hour on one of two convenient subway lines located a block away in either direction. Perfect for a couple enjoying New York City or a solo adventurer.</t>
  </si>
  <si>
    <t>Please, do not put suitcases on the bed or the couch. Bedbugs are a problem in New York City and can be picked up on public transportation or in an airport without you knowing it. I strive to keep my apartment clean and free of such pests. Your help in this matter is greatly appreciated by myself and future guests.</t>
  </si>
  <si>
    <t>{TV,Internet,Wifi,"Air conditioning",Kitchen,"Buzzer/wireless intercom",Heating,"Family/kid friendly","Smoke detector","Carbon monoxide detector","First aid kit","Safety card","Fire extinguisher",Essentials,Shampoo,"Lock on bedroom door",Hangers,"Hair dryer","Laptop friendly workspace"}</t>
  </si>
  <si>
    <t>Steps away from Times Square!! Stylish Queen Room</t>
  </si>
  <si>
    <t>Paramount Hotel is conveniently located in Times Square New York, only steps away from the restaurants, shopping, Broadway shows, transportation, and more. Recently renovated but retaining its historical charm, all of our guestrooms include flat-screen TV, WiFi access, a work desk, and Egyptian cotton sheets. **** Things to know when you book **** Taxes (14.75% of rate and $3.50) and Fees per room per night will be paid separately upon arrival at the hotel. Continue reading below for details.</t>
  </si>
  <si>
    <t>Paramount Hotel is conveniently located in Times Square New York, only steps away from the restaurants, shopping, Broadway shows, transportation, and more. Recently renovated but retaining its historical charm, all of our guestrooms include flat-screen TV, WiFi access, a work desk, and Egyptian cotton sheets. **** Things to know when you book **** Taxes (14.75% of rate and $3.50) and Fees per room per night will be paid separately upon arrival at the hotel. Continue reading below for details. Private Room, 1 Queen Room 160 sq. feet / 14.9 sq. meters. ABOUT YOUR RESERVATION: Your room charge will be taken as a deposit prior to your arrival. The remaining balance of the taxes (NY Sales Tax: 8.875%, NY City Tax: 5.875%, Occupancy Tax: $2.00, Javits Fee: $1.50) and Facility Fee ($40.16) per room per night will be charged upon arrival at the hotel. With the Facility Fee, you will receive the following: • Paramount Pass which offers a wide-variety of discounts to local restaurants, cafes and</t>
  </si>
  <si>
    <t>We are located in the heart of the Theater District and just steps from Times Square NYC. Half a block from Restaurant Row. Adjacent to Hell’s Kitchen. Needless to say, Paramount Hotel is surrounded by a veritable playground of amusements. Local favorites and nearby landmarks include: Bryant Park, High Line, Central Park, Rockefeller Center, Radio City Music Hall, Broadway Musicals, Grand Central Station, Empire State Building, Macy's in Herald Square, Hudson Yards, and more.</t>
  </si>
  <si>
    <t>Valet Parking is available (please contact hotel). A/C/E/N/Q/R/W/1/2/3/S subway trains are all within 5-minute walk. Port Authority Bus Terminal is two blocks away. Penn Station is 10 blocks away.</t>
  </si>
  <si>
    <t>- $34 Facility Fee per night is due upon check-in, and it provides guests with all local, long distance, and international phone calls, WiFi for unlimited devices, 24-hour use of Fitness Center on the 2nd floor, Business Center in the lobby - No pets (service animals accepted) – there is a $125 pet fee and $250 cleaning fee.  - No smoking in guestrooms – there will be a $350 smoking fee. - Please note that a hold of USD 100 per night will be placed on the guest's credit card at the time of check-in for incidentals. The hold will be released at check-out after deducting any incidental charges.  Guests are required to show a photo ID and credit card upon check-in. Please note that all Special Requests are subject to availability and additional charges may apply.</t>
  </si>
  <si>
    <t>{TV,"Cable TV",Wifi,"Air conditioning",Gym,Elevator,Heating,"Smoke detector","Fire extinguisher",Essentials,Shampoo,"Lock on bedroom door",Hangers,"Hair dryer",Iron,"Laptop friendly workspace",Bathtub,"Hot water","Bed linens","Disabled parking spot","Paid parking on premises","Fixed grab bars for shower","Fixed grab bars for toilet"}</t>
  </si>
  <si>
    <t>LES Private Room + Private Bath</t>
  </si>
  <si>
    <t>Apartment is on the second floor on a lively street in NYC's popular Lower East Side.  Tons of food and shopping choices right on Orchard Street with a laid back and local vibe.  So many great places to go out / get a nice dinner in your backyard!</t>
  </si>
  <si>
    <t>{TV,Internet,Wifi,"Air conditioning",Kitchen,"Buzzer/wireless intercom",Heating,"Smoke detector",Essentials,"Lock on bedroom door","Laptop friendly workspace"}</t>
  </si>
  <si>
    <t>Perfect share apartment near Little Italy!</t>
  </si>
  <si>
    <t>Great location, next to restaurants, grocery, laundry, nightlife, subway.</t>
  </si>
  <si>
    <t>{TV,Wifi,"Air conditioning",Kitchen,"Smoking allowed",Heating,"Smoke detector","Carbon monoxide detector",Essentials,Shampoo,Hangers,"Hair dryer",Iron,"Laptop friendly workspace"}</t>
  </si>
  <si>
    <t>5 days ago</t>
  </si>
  <si>
    <t>Bnb n Spa 30 minutes from Manhattan</t>
  </si>
  <si>
    <t>Great retreat, private room in a safe neighborhood. I work from home at my home based day spa in a separate room, separate area.  *5 minute walk to the nearest train station  *1-2 minute walk to the nearest bus stop which can take you to 5 or 6 train to Manhattan *Free street parking available in area. *30 min to Manhattan during express 6 train hrs 6:30-9:30am then Transfer to 4-5 train Common areas including bathroom and kitchen shared.</t>
  </si>
  <si>
    <t>Great retreat, private room in a safe neighborhood. I work from home at my home based day spa in a separate room, separate area.  *5 minute walk to the nearest train station  *1-2 minute walk to the nearest bus stop which can take you to 5 or 6 train to Manhattan *Free street parking available in area. *30 min to Manhattan during express 6 train hrs 6:30-9:30am then Transfer to 4-5 train Common areas including bathroom and kitchen shared. Located in Westchester Village in Bronx, NY 10461. Located walking distance from 6 train some fast food restaurants, and public transportation.  12.5 miles from Times Square  6.5 miles from Yankee stadium Access to balcony, kitchen and living room area. I like to give my guest space but if you need anything feel free to ask. Walking distance from deli’s, Wendy’s, Dunkin’ Donuts, Chase bank and more. 2 blocks from bus stop  5 minute walk to the train station to Manhattan. If you need directions to anywhere in NYC ask away I am a map of the city. Room i</t>
  </si>
  <si>
    <t>Walking distance from deli’s, Wendy’s, Dunkin’ Donuts, Chase bank and more.</t>
  </si>
  <si>
    <t>2 blocks from bus stop  5 minute walk to the train station to Manhattan. If you need directions to anywhere in NYC ask away I am a map of the city.</t>
  </si>
  <si>
    <t>-Please be respectful of the apartment and the building. Respect our neighbors and please try to keep noise levels low.  -No loud music/television after 10pm -You are free to use dishes and anything in the refrigerator and cabinets but as this is a shared space please clean up after yourselves and use of appliances.  -No smoking inside the apartment, if you would like to smoke you may do so on the balcony. Please make sure the door is closed when smoking.  -Please lock the door after use of the balcony. -Please lock all doors when entering or leaving the house.  -Close shower curtains when finished using the bathroom.</t>
  </si>
  <si>
    <t>Westchester Village</t>
  </si>
  <si>
    <t>{TV,Wifi,"Air conditioning",Kitchen,"Paid parking off premises","Free street parking",Heating,"Smoke detector","Carbon monoxide detector","First aid kit",Essentials,Shampoo,"Lock on bedroom door",Hangers,Iron,"Laptop friendly workspace","Hot water","Bed linens",Microwave,"Coffee maker",Refrigerator,"Dishes and silverware","Cooking basics",Oven,Stove,"Patio or balcony","Luggage dropoff allowed",Other}</t>
  </si>
  <si>
    <t>Humble Home in Harlem</t>
  </si>
  <si>
    <t>Quiet harlem shared apartment for your getaway needs. Two bedroom shared 800 square foot living space for myself, your host, and for you and your guests. Hope to see you soon</t>
  </si>
  <si>
    <t>Quiet harlem shared apartment for your getaway needs. Two bedroom shared 800 square foot living space for myself, your host, and for you and your guests. Hope to see you soon My block is home to St. Nicholas Historic District commonly known as Striver's Row is a staple New York City architectural design.  more can be found if you copy and paste this link: (Website hidden by Airbnb)  Bathroom, Kitchen, Closets and Living Room Close to Central Park, 15 minutes to Midtown Manhattan. Many different trains and buses available only 2 blocks away! 2/3 Train on Lenox Avenue or ABCD on St Nicholas Avenue</t>
  </si>
  <si>
    <t>Close to Central Park, 15 minutes to Midtown Manhattan.</t>
  </si>
  <si>
    <t>Many different trains and buses available only 2 blocks away! 2/3 Train on Lenox Avenue or ABCD on St Nicholas Avenue</t>
  </si>
  <si>
    <t>{TV,Wifi,"Air conditioning",Kitchen,Elevator,Heating,Washer,Dryer,"Smoke detector","Carbon monoxide detector",Essentials,Shampoo,"Lock on bedroom door",Hangers,Iron,"Hot water","Bed linens","Extra pillows and blankets","Ethernet connection","Host greets you"}</t>
  </si>
  <si>
    <t>Private Clinton Hill, Brooklyn Apt</t>
  </si>
  <si>
    <t>cozy,  quiet and spacious one bedroom in Clinton Hill,  Brooklyn.   Large bedroom and living room with a fully equipped eat-in kitchen.    Apartment is on the second floor of a well maintained apartment building with an elevator.   Located on a historic and beautiful street in Brooklyn.  Short walk to a variety of  restaurants,  cafes,  bars and shops as well as the Brooklyn Museum,  BAM and Barclay's Center.    Subway is one block away from the subway and a short ride to Manhattan.</t>
  </si>
  <si>
    <t>cozy,  quiet and spacious one bedroom in Clinton Hill,  Brooklyn.   Large bedroom and living room with a fully equipped eat-in kitchen.    Apartment is on the second floor of a well maintained apartment building with an elevator.   Located on a historic and beautiful street in Brooklyn.  Short walk to a variety of  restaurants,  cafes,  bars and shops as well as the Brooklyn Museum,  BAM and Barclay's Center.    Subway is one block away from the subway and a short ride to Manhattan. I am renting my apartment while I am traveling,  so the apartment will be completely private to you during your stay. full of great bars and restaurants and bars in the neighborhood.   Short walk to Prospect Park, Barclay's center,  Ft Greene. close to all major subway lines, you can get into downtown Manhattan in under 30 minutes. C train is on the same block as the apartment.  It's a 10-15 minute walk to Atlantic Avenue / Barclay's Center where you can catch the 2,3,4,5,Q &amp; D Trains and LIRR.</t>
  </si>
  <si>
    <t>full of great bars and restaurants and bars in the neighborhood.   Short walk to Prospect Park, Barclay's center,  Ft Greene. close to all major subway lines, you can get into downtown Manhattan in under 30 minutes.</t>
  </si>
  <si>
    <t>C train is on the same block as the apartment.  It's a 10-15 minute walk to Atlantic Avenue / Barclay's Center where you can catch the 2,3,4,5,Q &amp; D Trains and LIRR.</t>
  </si>
  <si>
    <t>{TV,Internet,Wifi,"Air conditioning",Kitchen,"Smoking allowed","Pets allowed",Elevator,"Buzzer/wireless intercom",Heating,"Family/kid friendly",Essentials,Hangers,"Hair dryer",Iron,"Laptop friendly workspace","Hot water","Bed linens"}</t>
  </si>
  <si>
    <t>Brooklyn, Sundrenched &amp; Peaceful</t>
  </si>
  <si>
    <t>This lovely sundrenched apartment is perfect for a city getaway.  Located just steps from the N train express, you'll be able to arrive into the heart of Manhattan in only 20 min. China Town, delicious mexican food, and open parks are all nearby.</t>
  </si>
  <si>
    <t>This lovely sundrenched apartment is perfect for a city getaway.  Located just steps from the N train express, you'll be able to arrive into the heart of Manhattan in only 20 min. China Town, delicious mexican food, and open parks are all nearby. Spacious, Airy, Bright, Quiet, Cozy, Modern, and Simple wi-fi access, a comfortable pull out sofa-bed, lots of open space to work, think and relax in. little to none Sunset Park is a lively, bustling cultural hub featuring local perks such as lovely walks through the historic and lush Greenwood Cemetary (1/2 block away), gorgeous views of manhattan from atop Sunset Park (3 blocks away), hip events at Industry City, delicious food in Brooklyn Chinatown and the ample choice of authentic Poblano-style Mexican restaurants on 5th Avenue. The N, D and R express trains are just a short 100 ft walk from the front doorstep. New Yorkers know what a blessing it is to live near an express stop,  as it cuts commute time in half. The entire floor is just on</t>
  </si>
  <si>
    <t>Sunset Park is a lively, bustling cultural hub featuring local perks such as lovely walks through the historic and lush Greenwood Cemetary (1/2 block away), gorgeous views of manhattan from atop Sunset Park (3 blocks away), hip events at Industry City, delicious food in Brooklyn Chinatown and the ample choice of authentic Poblano-style Mexican restaurants on 5th Avenue.</t>
  </si>
  <si>
    <t>The N, D and R express trains are just a short 100 ft walk from the front doorstep. New Yorkers know what a blessing it is to live near an express stop,  as it cuts commute time in half.</t>
  </si>
  <si>
    <t>My landloard is an elderly couple that lives just below us.  No loud gatherings are allowed.  No smoking and no pets.  We're looking for quiet, considerate and clean guests.</t>
  </si>
  <si>
    <t>{Wifi,Kitchen,"Smoke detector","Carbon monoxide detector",Essentials,"translation missing: en.hosting_amenity_49","translation missing: en.hosting_amenity_50"}</t>
  </si>
  <si>
    <t>SUTTON PLACE 1BR WITH VIEWS~EAST 57TH</t>
  </si>
  <si>
    <t>My place is good for couples,solo travelers and families with kids.</t>
  </si>
  <si>
    <t>My place is good for couples,solo travelers and families with kids. Spacious, exquisitely furnished and with magnificent views of New York's scintillating skyline, the luxury collection of serviced apartments offer a perfect blend of homely comforts and sophisticated class - just what a discerning traveller would expect. With separate living and sleeping areas, the convenience of having a well-equipped kitchen and amenities such as complimentary high-speed Internet access; an iPod docking station with speakers and a 42" LCD TV within the apartment premises; and all the comforts of professional services found in a hotel, these New York serviced apartments epitomize luxurious living. We understand that you want to feel at home when you’re away—that’s why we completely renovated all apartment suites in 2011 to address your requests for contemporary appointments and classic, comfortable style. This is space for living! Our 33-floor building has a welcoming scale, with a quiet entrance on 5</t>
  </si>
  <si>
    <t>Neighbourhood and Location: Ideally located in Sutton Place, a well-established residential neighbourhood of New York, minutes away from a wealth of dining, shopping and entertainment avenues and almost all major transportation facilities, the Sutton Court collection of Serviced apartments and Residences is perfect for the busy corporate executive and leisure travellers alike. With the N, R, W, 4, 5 and 6 Subway lines just minutes away, a hassle-free commute is a given, be it for business or pleasure. Avid shoppers will find the proximity to Tiffany, Louis Vuitton, Bloomingdales, Bergdorf Goodman and many other shopping destinations perfect. New York's famous Central Park, the Rockefeller Centre, the Empire State Building, Sotheby's Art Auction House and many other attractions are close by as well.</t>
  </si>
  <si>
    <t>TRANSPORTATIO (Website hidden by Airbnb) at Lexington Av-59 St 0.4 miles F Q at 63rd Street 0.41 miles E M 6 at Lexington Av-53 St 0.45 miles F Q at Lexington Av 0.5 miles E M 6 at 51st St 0.54 miles</t>
  </si>
  <si>
    <t>Pet fee is applicable</t>
  </si>
  <si>
    <t>{TV,"Cable TV",Wifi,"Air conditioning",Kitchen,"Pets allowed",Gym,Elevator,"Indoor fireplace",Heating,"Family/kid friendly",Washer,Dryer,"Smoke detector","Carbon monoxide detector","First aid kit","Fire extinguisher",Essentials,"Lock on bedroom door",Hangers,"Hair dryer",Iron,"Laptop friendly workspace","Private entrance",Bathtub,"High chair",Crib,"Hot water","Bed linens","Extra pillows and blankets",Microwave,"Coffee maker",Refrigerator,Dishwasher,"Dishes and silverware","Cooking basics",Oven,Stove,"Patio or balcony",Other}</t>
  </si>
  <si>
    <t>super_strict_60</t>
  </si>
  <si>
    <t>Cute 1 BR in the Lower East Side</t>
  </si>
  <si>
    <t xml:space="preserve">Nice and central appartment in the LES: walking distance from Soho, East Village, Chinatown and Williamsburg. 2mins from FMJZ metro stops. Perfect for couples or friends, one queen size bed + 1 Sofa bed, Wi-fi and all utilities. </t>
  </si>
  <si>
    <t>{Internet,Wifi,"Air conditioning",Kitchen,"Buzzer/wireless intercom",Heating,Washer,Dryer,"Smoke detector",Essentials}</t>
  </si>
  <si>
    <t>never</t>
  </si>
  <si>
    <t>Single private room near train 1</t>
  </si>
  <si>
    <t>one private room in one clean, quiet and comfortable two bedroom apartment. recently renovated. Long stay (one month) is preferred from July 29-Aug 31)</t>
  </si>
  <si>
    <t>{Internet,Wifi,"Air conditioning",Kitchen,"Smoking allowed",Elevator,Heating,Washer,Dryer,"Smoke detector",Essentials,Shampoo}</t>
  </si>
  <si>
    <t>1-Bedroom in Brooklyn Brownstone</t>
  </si>
  <si>
    <t>Enjoy your stay in this comfortable one-bedroom apartment on a tree-lined block in Central Brooklyn! Steps to C/S trains and 10 minutes walk to G/A trains. Comfortable queen bed, large and well-stocked kitchen, warm living room, great neighborhood.</t>
  </si>
  <si>
    <t>{Internet,Wifi,"Air conditioning",Kitchen,"Buzzer/wireless intercom",Heating,"Smoke detector","Carbon monoxide detector","Fire extinguisher",Essentials}</t>
  </si>
  <si>
    <t>Warm and cosy apartment in the heart of New York</t>
  </si>
  <si>
    <t>Warm and cosy 1 bedroom apartment in the heart of East Village. Perfect for a couple visiting New York and willing to experience the city. 5 min walk to Astor Place and 15 min walk to Union Square. The main metro lines are at walking distance and will bring you everywhere in the city in less than 20 min.  Walking distance from amazing restaurants for breakfast, brunch, lunch and dinner. A 24/7 supermarket is 2 blocks away.</t>
  </si>
  <si>
    <t>- No noise after 11 pm</t>
  </si>
  <si>
    <t>{TV,Wifi,"Air conditioning",Kitchen,Heating,"Smoke detector",Essentials,Shampoo,Hangers,"Hair dryer",Iron,"Laptop friendly workspace","Self check-in",Lockbox,"Hot water","Luggage dropoff allowed"}</t>
  </si>
  <si>
    <t>Garden Appartment in Clinton Hill</t>
  </si>
  <si>
    <t>Gorgeous one bedroom apartment filled with art objects I've collected in South America. A huge garden terrace for dining, relaxing, reading. Under an Oak tree, very quiet and peaceful. Conveniently located on the C and G trains, easy access to NYC.</t>
  </si>
  <si>
    <t>Gorgeous one bedroom apartment filled with art objects I've collected in South America. A huge garden terrace for dining, relaxing, reading. Under an Oak tree, very quiet and peaceful. Conveniently located on the C and G trains, easy access to NYC. Beautiful garden, calm and quiet environment, unique art collected from South American artisans. The place is yours, wonderful bars and restaurants in the area. Convenient transportation. There is a Queen air mattress in the closet too. I will not be there, the apartment is private. Clinton Hill is gorgeous, mellow, walking distance to Forte Green and easy access to Manhattan. Lots of restaurants, bars and cafes. The C line and G line Please be careful with glass or ceramic art. I will not be there, the apartment is Private. Only accepting guests who are willing to water the garden during their visit (or allow my neighbor to water them) during the summer so my plants can stay alive .</t>
  </si>
  <si>
    <t>Respect my neighbors by not throwing parties or being unreasonably loud. No pets or smoking.</t>
  </si>
  <si>
    <t>{Internet,Wifi,Kitchen,"Free parking on premises","Buzzer/wireless intercom",Heating,"Smoke detector","Carbon monoxide detector",Essentials,"Hair dryer",Iron}</t>
  </si>
  <si>
    <t>Park Slope Sweet Home 1 Bedroom August Rental</t>
  </si>
  <si>
    <t>Small studio space in 2-bedroom apartment available in summer time (full August). Sublease is approved by landlord with written approval letter available - scam free! Stay for August full month, or 2 weeks minimum. Sorry, but females only.</t>
  </si>
  <si>
    <t>Small studio space in 2-bedroom apartment available in summer time (full August). Sublease is approved by landlord with written approval letter available - scam free! Stay for August full month, or 2 weeks minimum. Sorry, but females only. Private bedroom plus private living room, all furnitured. Share kitchen and bathroom with an amazing girl! I am always available because I live and work in NYC. Don't hold back any questions about the room, apartment, neighborhood and NYC. You will have an amazing female roommate who is quiet, clean and super nice. The neighborhood is in yuppie style! So many good local restaurants, cafes, bars and stores. You could always find your peace here. On weekends there are lots of community events, farm markets, food markets and more. We are also 15 minutes walk away from the greatest park in Brooklyn - Prospect Park. Don't be lazy to do your daily jogging/cycling/entertaining. Smorgasburg food market takes place there every Sunday. Surprise! 3 minutes walk</t>
  </si>
  <si>
    <t>The neighborhood is in yuppie style! So many good local restaurants, cafes, bars and stores. You could always find your peace here. On weekends there are lots of community events, farm markets, food markets and more. We are also 15 minutes walk away from the greatest park in Brooklyn - Prospect Park. Don't be lazy to do your daily jogging/cycling/entertaining. Smorgasburg food market takes place there every Sunday. Surprise!</t>
  </si>
  <si>
    <t>3 minutes walk away to R train @ Prospect Ave. 7 minutes walk away to F &amp; G train @ 4 ave 9 st. Starbucks, laundromat, supermarkets are right in the neighborhood.</t>
  </si>
  <si>
    <t>Agree to the terms in the signed lease with Landlord No apartment damage Quiet Hours: before 8am and after 6pm. No loud noise. Cleaning maintenance with roommate</t>
  </si>
  <si>
    <t>{Wifi,"Air conditioning",Kitchen,"Free street parking",Essentials,Hangers,"Hair dryer",Iron,"Laptop friendly workspace","Private living room","Coffee maker",Refrigerator,"Dishes and silverware","Cooking basics",Oven,Stove}</t>
  </si>
  <si>
    <t>Wonderful apartment with view &amp; Rooftop!!!!</t>
  </si>
  <si>
    <t>I love this apartment because me and Chiara have designed the spaces matching different colors and making this space welcoming and lovely.</t>
  </si>
  <si>
    <t>{TV,Internet,Wifi,"Air conditioning",Kitchen,Gym,Elevator,Heating,Washer,Dryer,Hangers,"Hair dryer",Iron}</t>
  </si>
  <si>
    <t>24 months ago</t>
  </si>
  <si>
    <t>Bushwick modern luxury: 2 bed 2 bath apartment</t>
  </si>
  <si>
    <t>Welcome to my modern 2 bedroom 2 bathroom apartment in Bushwick! I've made this place my home for the last 2 years and I'm happy to share it while I'm away.  The 2 bedrooms are on opposite sides of the apartment for full privacy.  Amenities: High speed wifi (100mb/s), laundry, central A/C, cookware, bath towels, shampoo, etc. Transportation is 30 minutes into Manhattan, with 2 train stations within 5-10 minutes walking distance. Note: Apartment is on the 4th floor, there is no elevator.</t>
  </si>
  <si>
    <t>Welcome to my modern 2 bedroom 2 bathroom apartment in Bushwick! I've made this place my home for the last 2 years and I'm happy to share it while I'm away.  The 2 bedrooms are on opposite sides of the apartment for full privacy.  Amenities: High speed wifi (100mb/s), laundry, central A/C, cookware, bath towels, shampoo, etc. Transportation is 30 minutes into Manhattan, with 2 train stations within 5-10 minutes walking distance. Note: Apartment is on the 4th floor, there is no elevator. You will have the entire apartment to yourself, and I am a message or call away if you need help. Here are some of my favorite places in the neighborhood:  Coffee: - L’imprimerie (French pastries and coffee + tea, best danish I've ever had) - Cup of Brooklyn Restaurants: - Father Knows Best (American cafe and bar with great brunch) - Khem’s Jerk Shop (Caribbean) - Salud Bar &amp; Grill (Latin american) - Industry 1332 (Spanish tapas) - Chuko (Japanese ramen) - Nicandra’s (Italian) Bars: - The Evergreen (Win</t>
  </si>
  <si>
    <t>Here are some of my favorite places in the neighborhood:  Coffee: - L’imprimerie (French pastries and coffee + tea, best danish I've ever had) - Cup of Brooklyn Restaurants: - Father Knows Best (American cafe and bar with great brunch) - Khem’s Jerk Shop (Caribbean) - Salud Bar &amp; Grill (Latin american) - Industry 1332 (Spanish tapas) - Chuko (Japanese ramen) - Nicandra’s (Italian) Bars: - The Evergreen (Wine, beer, cocktails) - Boobie Trap (Dive bar with beer and tropical cocktails) - The Wilky (Beer garden).</t>
  </si>
  <si>
    <t>Transportation: you are 15 minutes from Williamsburg and 25 minutes from Manhattan. The two nearby subway stations are: Wilson Avenue (L train) and Halsey Street (J, M, and Z trains). Uber and Lyft are also very active in the area.  Both train stations are a 10 minute walk from the apartment. I can provide specific travel directions to anywhere you would like to go.</t>
  </si>
  <si>
    <t>- No additional guests without prior approval - No loud music or noise before 9am and after 9pm - No outside shoes or heals in the apartment</t>
  </si>
  <si>
    <t>{TV,Wifi,"Air conditioning",Kitchen,"Free street parking",Heating,Washer,Dryer,"Smoke detector","Carbon monoxide detector",Essentials,Shampoo,"Lock on bedroom door",Hangers,"Hair dryer",Iron,"Laptop friendly workspace","Self check-in","Smart lock","Private living room",Bathtub,"Hot water","Bed linens","Extra pillows and blankets",Microwave,"Coffee maker",Refrigerator,Dishwasher,"Dishes and silverware","Cooking basics",Oven,Stove,"Patio or balcony","Long term stays allowed"}</t>
  </si>
  <si>
    <t>FORT GREENE THE NEW HEART BEAT OF BROOKLYN!</t>
  </si>
  <si>
    <t>Historic Brooklyn Brownstone Garden Apartment. Spacious one bedroom and one full bathroom. The living room and kitchen are combined space. The apartment has an exclusive backyard.</t>
  </si>
  <si>
    <t>{TV,"Cable TV",Wifi,"Air conditioning",Kitchen,"Buzzer/wireless intercom",Heating,"Smoke detector","Carbon monoxide detector","Fire extinguisher",Essentials,Hangers,"Hair dryer",Iron,"Laptop friendly workspace","Private entrance"}</t>
  </si>
  <si>
    <t>Large &amp; Cozy Manhattan LES 2BR Apt</t>
  </si>
  <si>
    <t>In a prime downtown Manhattan location, Lower East Side 2 bedroom apartment. Across the street from the famous Tenement Museum. Less than 5 minutes walk from SoHo, NoLita, Little Italy, East Village. Right on the edge of Chinatown. Near some of the city's top bars and restaurants. 15 minutes train/bus from to Times Square and 10 minutes to Wall Street.</t>
  </si>
  <si>
    <t>In a prime downtown Manhattan location, Lower East Side 2 bedroom apartment. Across the street from the famous Tenement Museum. Less than 5 minutes walk from SoHo, NoLita, Little Italy, East Village. Right on the edge of Chinatown. Near some of the city's top bars and restaurants. 15 minutes train/bus from to Times Square and 10 minutes to Wall Street. Private and cozy 2 Bedroom. Perfect for couples and young professionals. You will have full access to the entire apartment including private bathroom, and a full kitchen. Lower East Side is one of the coolest neighborhood in NYC. Filled with art galleries, skate borders, musicians, bars and restaurants. If you are looking for a real non-Time Square New York experience, this is the place to be. Almost all subway lines are less than 3 minutes away. The D, B, F, M, J and Z are 2 blocks away. M15 bus stop is across the street.</t>
  </si>
  <si>
    <t>Lower East Side is one of the coolest neighborhood in NYC. Filled with art galleries, skate borders, musicians, bars and restaurants. If you are looking for a real non-Time Square New York experience, this is the place to be.</t>
  </si>
  <si>
    <t>Almost all subway lines are less than 3 minutes away. The D, B, F, M, J and Z are 2 blocks away. M15 bus stop is across the street.</t>
  </si>
  <si>
    <t>Please don't bring the party home. Please don't smoke inside the house. Be nice to the neighbor and enjoy your stay :)</t>
  </si>
  <si>
    <t>{TV,"Cable TV",Internet,Wifi,"Air conditioning",Kitchen,Heating,"Smoke detector","Carbon monoxide detector",Essentials,Shampoo,"24-hour check-in",Hangers,"Hair dryer",Iron,"Laptop friendly workspace","translation missing: en.hosting_amenity_49","translation missing: en.hosting_amenity_50"}</t>
  </si>
  <si>
    <t>Humble abode near Prospect Park</t>
  </si>
  <si>
    <t>Guest should treat this home as if it were their own. They should do the dishes. Not wear shoes in the apartment. Do not sleep on the sofa.</t>
  </si>
  <si>
    <t>{TV,Wifi,"Air conditioning",Kitchen,Heating,"Smoke detector","Carbon monoxide detector",Essentials,Iron,"Laptop friendly workspace","Hot water"}</t>
  </si>
  <si>
    <t>Sunny and Spacious Brooklyn Apartment</t>
  </si>
  <si>
    <t>We welcome you to stay in our sunny and spacious apartment, located in Bedford Stuyvesant, Brooklyn, 30 minutes from downtown Manhattan and a 5 minute walk to the J train. Our neighborhood has lovely parks, cafés, restaurants and bars within walking distance. Compared with other listings in our area, this is an excellent value for a three bedroom apartment.</t>
  </si>
  <si>
    <t>We welcome you to stay in our sunny and spacious apartment, located in Bedford Stuyvesant, Brooklyn, 30 minutes from downtown Manhattan and a 5 minute walk to the J train. Our neighborhood has lovely parks, cafés, restaurants and bars within walking distance. Compared with other listings in our area, this is an excellent value for a three bedroom apartment. Hardwood floors, exposed brick wall, Apple TV and wifi. One double bed and two sofa beds. Junior Bed for a young child. Guests will have access to the whole apartment. You will have minimal interaction with the hosts, aside from key exchange. Close proximity to trendy Bushwick, Williamsburg and Fort Greene, Brooklyn. Beautiful Saratoga Park is two blocks from our house. Several excellent coffee shops, restaurants and bars nearby. We are 5 minutes from the Gates Avenue J train station. We are ten minutes from the Ralph Avenue C train. LOCAL TAXI SERVICE: Puerto Rico Car Service  Bushwick Car Service New York Car Service NEARBY PLACES</t>
  </si>
  <si>
    <t>Close proximity to trendy Bushwick, Williamsburg and Fort Greene, Brooklyn. Beautiful Saratoga Park is two blocks from our house. Several excellent coffee shops, restaurants and bars nearby.</t>
  </si>
  <si>
    <t>We are 5 minutes from the Gates Avenue J train station. We are ten minutes from the Ralph Avenue C train. LOCAL TAXI SERVICE: Puerto Rico Car Service  Bushwick Car Service New York Car Service</t>
  </si>
  <si>
    <t>1. Our apartment is strictly "shoes off". We ask all our guests to remove their shoes at the top of the staircase. Our two-year-old spends a lot of time on the floor! 2. Absolutely no smoking in the apartment, staircase or hallways.  3. We ask that our guests leave the apartment in the same condition as it is found during check-in. 4. Please do not light any candles in the apartment.</t>
  </si>
  <si>
    <t>{TV,Internet,Wifi,"Air conditioning",Kitchen,"Free street parking","Family/kid friendly","Smoke detector","Carbon monoxide detector","Fire extinguisher",Essentials,Shampoo,"Hair dryer",Iron,"Laptop friendly workspace","Hot water","Coffee maker",Refrigerator,Dishwasher,"Dishes and silverware","Cooking basics",Oven,Stove,"Host greets you"}</t>
  </si>
  <si>
    <t>Cute east village apartment.</t>
  </si>
  <si>
    <t>Clean and comfy 1 bedroom Apt in the middle of the east village. Close to  shopping, restaurants, nightlife, and subways/buses.</t>
  </si>
  <si>
    <t xml:space="preserve">Clean and comfy 1 bedroom Apt in the middle of the east village. Close to  shopping, restaurants, nightlife, and subways/buses. A very clean and simple apartment in the heart of the east village. Perfect for a couple or 2 fiends. The bedroom has a full size bed and the "spare" room has a single size air-mattress (if needed) plus wireless connection, bed linens, and towels. The apartment is on a nice block with many great restaurants and close to the L, F, N, R, Q, 4, 5, 6 trains, as well as minutes from Union Square and Astor Place. Guests have access to all of the apartment. Guest storage is limited to the bedroom closet. I will be available by phone/text/email and a friendly neighbor will be accessible to the guest. The east village has amazing high-to-low food options, bars, and boutique shops. The neighborhood is excellently situated; one can easily stroll to NoHo, Soho, Lower East Side, Washington Sq, Astor Place, Union Sq, Flat Iron district. The L train is 2 blocks away and can </t>
  </si>
  <si>
    <t>The east village has amazing high-to-low food options, bars, and boutique shops.</t>
  </si>
  <si>
    <t>The neighborhood is excellently situated; one can easily stroll to NoHo, Soho, Lower East Side, Washington Sq, Astor Place, Union Sq, Flat Iron district. The L train is 2 blocks away and can zip you to the meatpacking district or to Brooklyn in minutes. Trains within a few blocks are: 4, 5, 6, N, R, Q, F, L, and several bus lines.</t>
  </si>
  <si>
    <t>Guests must be respectful to neighbors, so no loud music and absolutely no parties.</t>
  </si>
  <si>
    <t>{Internet,Wifi,Kitchen,"Buzzer/wireless intercom",Heating,Essentials,Shampoo,Hangers,"Hair dryer",Iron,"Laptop friendly workspace"}</t>
  </si>
  <si>
    <t>Big Room in the heart of Upper East</t>
  </si>
  <si>
    <t>Welcome to my home. Beautiful, bright and spacious room in a beautiful apartment just 8 minutes from Central Park. Best neighborhood in Manhattan, perfect to catch up with the city.</t>
  </si>
  <si>
    <t>{TV,Internet,Wifi,"Air conditioning",Kitchen,Heating,"Family/kid friendly",Washer,Dryer,"Smoke detector",Essentials,Shampoo}</t>
  </si>
  <si>
    <t>Greenpoint Sun Garden (Entire Loft)</t>
  </si>
  <si>
    <t>A sun drenched loft perfectly situated in-between Williamsburg’s Mccarren Park and Greenpoint’s chill eclectic Franklin Ave. High ceilings, huge windows, a cozy bed and space for your morning sun salutations, this space has everything you need for a peaceful stay. Enjoy the incredible view from the shared roof or hang out at one of the many cafe’s and work spaces within blocks of the apartment.</t>
  </si>
  <si>
    <t>A sun drenched loft perfectly situated in-between Williamsburg’s Mccarren Park and Greenpoint’s chill eclectic Franklin Ave. High ceilings, huge windows, a cozy bed and space for your morning sun salutations, this space has everything you need for a peaceful stay. Enjoy the incredible view from the shared roof or hang out at one of the many cafe’s and work spaces within blocks of the apartment. This spacious loft is located  on the 4th floor of a walkup building. The building community is Brookyn at its finest... considerate crafty creatives. Enjoy the large TV, cozy couch and amble hardwood floor space for yoga and exercsize. This is the perfect spot to cuddle up in, connect and escape from the bustle of the city. Shared access to living room, kitchen and bathroom with full cable package and WiFi. Humidifier and air purifier available in the room for use. Laundry machines in the building. Citibike available across the street. The L train is a 4 minute bike ride away. Ferry 10 minute w</t>
  </si>
  <si>
    <t>Located in arguably the chillest  neighborhood in Brooklyn. You will likely walk thru photo shoots and movie taping as you make your way around the neighborhood. This neighborhood is filled with friendly fascinating individuals and finding something to do is never much harder than walking down the street and seeing what events are happening in the neighborhood. Transmitter Park, Paulie G's pizza and The Norman are some of my favorite spots.</t>
  </si>
  <si>
    <t>Easy access to manhattan Safe walking neighborhood at all hours of the night 5 minute walk from the G 15 minute walk from the L(or 4 minute bike ride if you use citibike) Citibike docks right outside the building East River Ferry 15 minute walk (or 6 minute bike ride)</t>
  </si>
  <si>
    <t>{TV,"Cable TV",Wifi,"Air conditioning",Kitchen,"Pets allowed",Breakfast,Heating,Washer,Dryer,"Smoke detector","Carbon monoxide detector","First aid kit",Essentials,Shampoo,Hangers,"Laptop friendly workspace","Self check-in",Lockbox,Microwave,Refrigerator,"Cooking basics",Oven,Stove,"Patio or balcony"}</t>
  </si>
  <si>
    <t>Ingrid’s Columbia Apt</t>
  </si>
  <si>
    <t>{Wifi,Kitchen,"Pets allowed",Elevator,Heating,Washer,Dryer,"Smoke detector",Hangers,"Laptop friendly workspace","Hot water"}</t>
  </si>
  <si>
    <t>1 BEDROOM BASEMENT APARTMENT NEXT TO ASTORIA PARK</t>
  </si>
  <si>
    <t>Entire 1 bedroom basement apartment with private entrance. 2 twin beds in the bedroom &amp; a sofa bed in the living room.</t>
  </si>
  <si>
    <t>Entire 1 bedroom basement apartment with private entrance. 2 twin beds in the bedroom &amp; a sofa bed in the living room. Entire basement apartment Guests can interact with me whichever way they choose. In Astoria which is the new HOTSPOT of Queens. Has many stores, bars, lounges &amp; restaurants. Block away from Astoria Park. 20 minute drive from LaGuardia airport &amp; 45 minute drive from JFK airport. 20 minute drive to Midtown Manhattan. 15 minute walk to the M60 bus. 5 minute walk to the ferry. Busses and City Bikes within a 3 block radius. Best by public transportation and bike. Since there is a private entrance, you can come and go as you please.  Enjoy NYC! :)</t>
  </si>
  <si>
    <t>In Astoria which is the new HOTSPOT of Queens. Has many stores, bars, lounges &amp; restaurants. Block away from Astoria Park. 20 minute drive from LaGuardia airport &amp; 45 minute drive from JFK airport. 20 minute drive to Midtown Manhattan. 15 minute walk to the M60 bus. 5 minute walk to the ferry. Busses and City Bikes within a 3 block radius.</t>
  </si>
  <si>
    <t>Best by public transportation and bike.</t>
  </si>
  <si>
    <t>{Wifi,Kitchen,"Free street parking","Smoke detector",Essentials,Shampoo,Hangers,"Hair dryer",Iron,"Private entrance","Hot water","Coffee maker",Refrigerator,"Dishes and silverware","Cooking basics",Oven,Stove,"Luggage dropoff allowed","Host greets you"}</t>
  </si>
  <si>
    <t>Gorgeous 4 BR Apt in the Heart of Nolita!</t>
  </si>
  <si>
    <t>Fully furnished gorgeous 4 bedrooms Located in the heart of Soho, Elizabeth corner of E Houston St! The apartment has been recently renovated and decorated with new furniture. The apartment is fully wired with full service cable and wireless internet , Live in a peaceful, quiet building with a vibrant, bustling neighborhood just outside your door.</t>
  </si>
  <si>
    <t>Fully furnished gorgeous 4 bedrooms Located in the heart of Soho, Elizabeth corner of E Houston St! The apartment has been recently renovated and decorated with new furniture. The apartment is fully wired with full service cable and wireless internet , Live in a peaceful, quiet building with a vibrant, bustling neighborhood just outside your door. • Beautiful, private terrace  • Fully furnished apartment  • Three large, private bedrooms  • Amazing design with exposed brick detailing  • Sun-drenched picture windows and custom shades  • Hardwood oak flooring  • Wireless high speed internet  • High definition cable TV  • Towels and linens available  • Cleaning services available  • 30-day rental minimum It only takes a short walk along the stone-paved blocks south of Houston Street to understand why SoHo is one of Manhattan’s most cherished neighborhoods. It’s an area of striking visual and cultural dichotomies with something to offer everyone. Upscale shopping and restaurants stand adjac</t>
  </si>
  <si>
    <t>It only takes a short walk along the stone-paved blocks south of Houston Street to understand why SoHo is one of Manhattan’s most cherished neighborhoods. It’s an area of striking visual and cultural dichotomies with something to offer everyone. Upscale shopping and restaurants stand adjacent to artists’ lofts and street peddlers. City residents covet SoHo apartments because of the combination of chic modernity and classic New York architecture and the opportunity to live in a unique, trend-setting environment. Close to the BDMF, JZ, and 6-Spring Street train</t>
  </si>
  <si>
    <t>We would need a copy of your driver's license or passport and visa; and a brief lease signed before checking in.</t>
  </si>
  <si>
    <t>{TV,Wifi,"Air conditioning",Heating,"Smoke detector","Carbon monoxide detector",Essentials,"Lock on bedroom door",Hangers,"Laptop friendly workspace"}</t>
  </si>
  <si>
    <t>Beautiful East Village Apartment</t>
  </si>
  <si>
    <t>Spacious and modern one bedroom in the heart of East Village. Very safe - located in a doorman building. Less than 5 minutes from the 6, N, and R trains.</t>
  </si>
  <si>
    <t>{TV,Internet,Wifi,"Air conditioning",Kitchen,Doorman,Elevator,"Buzzer/wireless intercom",Heating,Washer,Dryer,Essentials,Shampoo,"24-hour check-in","Hair dryer",Iron,"Laptop friendly workspace","translation missing: en.hosting_amenity_49","translation missing: en.hosting_amenity_50"}</t>
  </si>
  <si>
    <t>Spacious Soho Loft</t>
  </si>
  <si>
    <t>Gorgeous lofty space with floor to ceiling windows, exposed brick and fireplace with a quiet bedroom for getting some much needed rest. Located in the heart of Nolita near the best shops and restaurants he city had to offer.</t>
  </si>
  <si>
    <t>Gorgeous lofty space with floor to ceiling windows, exposed brick and fireplace with a quiet bedroom for getting some much needed rest. Located in the heart of Nolita near the best shops and restaurants he city had to offer. Near world famous Soho but set in a beautiful neighborhood with tree lined streets and cafes aplenty.</t>
  </si>
  <si>
    <t>Near world famous Soho but set in a beautiful neighborhood with tree lined streets and cafes aplenty.</t>
  </si>
  <si>
    <t>Please do not wear shoes in the house. We try to keep NYC streets out of the home!</t>
  </si>
  <si>
    <t>Nolita</t>
  </si>
  <si>
    <t>{TV,Wifi,"Air conditioning",Kitchen,"Indoor fireplace",Heating,"Smoke detector","Carbon monoxide detector",Essentials,Shampoo,Hangers,"Hair dryer",Iron,"Laptop friendly workspace","Hot water"}</t>
  </si>
  <si>
    <t>Stylish, Dog-friendly Williamsburg One-Bedroom</t>
  </si>
  <si>
    <t>Accessible, stylish and comfortable one-bedroom perfect for the solo traveler or couple. Located just blocks away from the city's best bars and restaurants, this apartment is the best of both worlds: a cozy, comfortable place to relax without missing a beat of the bustling Williamsburg scene outside. This is a quiet building and a quiet neighborhood. This apartment gets great natural light, especially in the living room. Also, small-dog friendly :) (under 25 pounds).</t>
  </si>
  <si>
    <t>Accessible, stylish and comfortable one-bedroom perfect for the solo traveler or couple. Located just blocks away from the city's best bars and restaurants, this apartment is the best of both worlds: a cozy, comfortable place to relax without missing a beat of the bustling Williamsburg scene outside. This is a quiet building and a quiet neighborhood. This apartment gets great natural light, especially in the living room. Also, small-dog friendly :) (under 25 pounds). Small-dog friendly apartment in quiet area of Williamsburg. Close to great restaurants and bars, great natural light, large windows in the living room and bedroom. Kitchen comes with an espresso machine and cute dining table--a great place to work and/or eat. Decor is stylish without forfeiting comfort :) The comfy couch is the perfect place to watch my large-screen TV with Netflix and Hulu available. More details listed below! -One-Bedroom with Queen Bed -Air Mattress Available for 2 more guests -Small dogs (under 25 poun</t>
  </si>
  <si>
    <t>JFK Airport: 25 minutes by cab without traffic LaGuardia Airport: 15 minutes by cab without traffic Times Square: 24 minutes by subway  Wall Street / Financial District: 36 minutes by subway</t>
  </si>
  <si>
    <t>*Though I allow children in the space, it is NOT childproof. Please do not bring children too young to handle that. This is not a building with many families. Older, mature children over 10 allowed. *I allow small dogs in my apartment. However, this building is quiet, so if you have a very loud dog, please think twice about bringing your pet. Also, if your dog leaves an abnormal mess, a $200 cleaning charge will be added 1. Please remove your shoes when entering the home. 2. Please keep noise to a minimum between 10:00PM and 9:00AM, so as not to disturb neighbors. 3. No visitors without permission, and no additional or overnight guests. All guests must be included on the reservation, as "guests," including children and infants (On certain channels, infants are not considered "guests," so where infants are permitted, you must list them as "children." If this listing is listed as not suitable for infants, not suitable for children, or not suitable for pets, the applicable (child(s), infa</t>
  </si>
  <si>
    <t>{TV,Wifi,Kitchen,"Pets allowed",Breakfast,Heating,"Smoke detector","Carbon monoxide detector",Essentials,Shampoo,Hangers,"Hot water","Bed linens","Coffee maker",Refrigerator,"Dishes and silverware","Cooking basics",Oven,Stove}</t>
  </si>
  <si>
    <t>Superb loft in Manhattan</t>
  </si>
  <si>
    <t>Huge open space loft with brick walls, wooden floor, sun-drenched, situated in East Harlem. Queen size bed + queen size convertible sofa. Subway line 6 around the corner, takes you midtown in 15 minutes. Separated sleeping corner.</t>
  </si>
  <si>
    <t>Huge open space loft with brick walls, wooden floor, sun-drenched, situated in East Harlem. Queen size bed + queen size convertible sofa. Subway line 6 around the corner, takes you midtown in 15 minutes. Separated sleeping corner. The space is huge and typical of NY (fire escape stairs, brick walls, wooden floor)</t>
  </si>
  <si>
    <t>{Internet,Wifi,Kitchen,"Smoking allowed",Heating,"Family/kid friendly",Essentials,"translation missing: en.hosting_amenity_50"}</t>
  </si>
  <si>
    <t>Private bedroom located in Downtown Manhattan</t>
  </si>
  <si>
    <t>Private spacey bedroom located in lower Manhattan</t>
  </si>
  <si>
    <t>Private spacey bedroom located in lower Manhattan Big master bedroom in a 3-bedroom apartment. The bedroom has a Queen-sized bed and big wardrobe. We will be available during the enitre stay if you have any questions! Located in the centre of Lower Manhattan. 5 minute walking distance to Soho. Close to cozy bars and resturants in the Lower East Side. Great location! Transportation is right outside (B&amp;D Subway station) and walking distance to many other stations.</t>
  </si>
  <si>
    <t>Located in the centre of Lower Manhattan. 5 minute walking distance to Soho. Close to cozy bars and resturants in the Lower East Side. Great location!</t>
  </si>
  <si>
    <t>Transportation is right outside (B&amp;D Subway station) and walking distance to many other stations.</t>
  </si>
  <si>
    <t>{Wifi,"Air conditioning",Kitchen,Heating,"Smoke detector","Carbon monoxide detector",Essentials,"Lock on bedroom door",Hangers,"Hair dryer",Iron,"Hot water","Bed linens"}</t>
  </si>
  <si>
    <t>Luxurious 1BR Gorgeous City View High Elevation</t>
  </si>
  <si>
    <t>This is a real 2-bedroom apartment with great city view and sunlight. My apartment is perfect for a family/business trip for 2-5. Many great restaurants options are right down stairs and even more places are just a block away. It's 5min walking to major subway lines and you will also be getting up to ~$60 taxi credit per person! Also! I've got a movie system in the living room for you to stream YouTube/Netflix. So enjoy your stay ! Just a note, the entire building is non-smoking so any guests who smoke will be fined a smoking fee of $300. Thank you so much for understanding and keeping my apartment smoke-free!</t>
  </si>
  <si>
    <t>This is a real 2-bedroom apartment with great city view and sunlight. My apartment is perfect for a family/business trip for 2-5. Many great restaurants options are right down stairs and even more places are just a block away. It's 5min walking to major subway lines and you will also be getting up to ~$60 taxi credit per person! Also! I've got a movie system in the living room for you to stream YouTube/Netflix. So enjoy your stay ! Just a note, the entire building is non-smoking so any guests who smoke will be fined a smoking fee of $300. Thank you so much for understanding and keeping my apartment smoke-free! The whole apartment! AirBnB is the best way to reach me This is a very quiet neighborhood but is only one block a way from the lively one. It's very safe for sure and close to major subway lines It's 5min walking to major subway lines and you will also be getting up to $60 using my referral code.</t>
  </si>
  <si>
    <t>This is a very quiet neighborhood but is only one block a way from the lively one. It's very safe for sure and close to major subway lines</t>
  </si>
  <si>
    <t>It's 5min walking to major subway lines and you will also be getting up to $60 using my referral code.</t>
  </si>
  <si>
    <t>{TV,Wifi,"Air conditioning",Kitchen,Elevator,Heating,"Smoke detector","Carbon monoxide detector",Essentials,Shampoo,Hangers,"Hair dryer",Iron,"Laptop friendly workspace","Hot water"}</t>
  </si>
  <si>
    <t>Super Sunny, Massive East Village Getaway</t>
  </si>
  <si>
    <t>• Brand new 5BR unit – Newly renovated • Fully furnished and equipped apartment • Bright, sunny bedrooms with great views of the city • High Ceilings • Gorgeous hardwood floors • Wireless high speed internet • High definition cable TV • Cleaning services available • Towels and plush linens available • 30-day rental minimum</t>
  </si>
  <si>
    <t>• Brand new 5BR unit – Newly renovated • Fully furnished and equipped apartment • Bright, sunny bedrooms with great views of the city • High Ceilings • Gorgeous hardwood floors • Wireless high speed internet • High definition cable TV • Cleaning services available • Towels and plush linens available • 30-day rental minimum Located in the heart of East Village, at the corner of 2nd Avenue and 5th Street. A fine example of New York City’s unmatched diversity, East Village/Union Square brings together poets, professionals, protesters, and everyone in between. Anchored by its central plaza, Union Square extends into surrounding streets filled with a mix of corporate giants and neighborhood staples. Farmer’s markets and street  add to Union Square’s cultural significance and popular appeal. Nearby transit:  - Close to the F train at 2nd Av - Close to the 6 train at Astor Place  - Close to the N and R trains at 8th St - Close to the B, D, F, and M trains at Broadway-Lafayette St</t>
  </si>
  <si>
    <t>A fine example of New York City’s unmatched diversity, East Village/Union Square brings together poets, professionals, protesters, and everyone in between. Anchored by its central plaza, Union Square extends into surrounding streets filled with a mix of corporate giants and neighborhood staples. Farmer’s markets and street  add to Union Square’s cultural significance and popular appeal.</t>
  </si>
  <si>
    <t>Nearby transit:  - Close to the F train at 2nd Av - Close to the 6 train at Astor Place  - Close to the N and R trains at 8th St - Close to the B, D, F, and M trains at Broadway-Lafayette St</t>
  </si>
  <si>
    <t>{TV,Wifi,"Air conditioning",Kitchen,Heating,"Smoke detector","Carbon monoxide detector","Fire extinguisher",Essentials,"Lock on bedroom door",Hangers,"Private living room"}</t>
  </si>
  <si>
    <t>Cozy private room in the heart of Bushwick</t>
  </si>
  <si>
    <t>Cozy private room in a 2 bedroom apartment in the heart of Buskwick. Surrounded by hip and eclectic activities. Wind down and relax or visit one of the many funky bars around. We welcome anyone of any race and LGBTQ !!</t>
  </si>
  <si>
    <t>Cozy private room in a 2 bedroom apartment in the heart of Buskwick. Surrounded by hip and eclectic activities. Wind down and relax or visit one of the many funky bars around. We welcome anyone of any race and LGBTQ !! The private room is in the middle of the railroad apartment. The private room is right next to my BF Jose and I's bedroom. We have our own entrance into the apartment so you wont be disturbed by us going through the middle room into the rest of the apartment. The room has it's own closet space as well as six storage drawers on the side of the bed. The building also provides an amazing rooftop view to the city and the rest of the buskwick. Kitchen, Living room, Bathroom and Fridge is shared. If you need anything let me know, I want you to feel at home Bushwick is a working-class neighborhood in the northern part of NYC borough of Brooklyn. Take a 2 minute walk to the Bushwick collective for amazing murals. 15 minute subway commute to Williamsburg. 20 minute commute to Man</t>
  </si>
  <si>
    <t>Bushwick is a working-class neighborhood in the northern part of NYC borough of Brooklyn. Take a 2 minute walk to the Bushwick collective for amazing murals. 15 minute subway commute to Williamsburg. 20 minute commute to Manhattan. Deli’s on pretty much every block. Amazing Mexican restaurant called Mesa azteca a couple minutes away on Wyckoff ave. 2 minute walk to the laundromat called ocean laundry.</t>
  </si>
  <si>
    <t>The L subway line on Jefferson is a 2 minute walk from the apartment and the most common. Sometimes it’s under construction and you have to take the M subway line which is a (Phone number hidden by Airbnb) minute walk on knickerbocker ave. Subway stations sell metro cards. (Hidden by Airbnb) maps is the best way to show you exactly what subway line or bus to take.</t>
  </si>
  <si>
    <t>Clean after yo self</t>
  </si>
  <si>
    <t>{TV,Wifi,Kitchen,"Smoking allowed",Heating,"Suitable for events","Smoke detector",Essentials,"Lock on bedroom door",Hangers,"Private living room","Hot water","Host greets you"}</t>
  </si>
  <si>
    <t>Park Slope House -private room -1 block from metro</t>
  </si>
  <si>
    <t>Spacious 700 sq foot private room rental in Park Slope. Private combined living room and bedroom with queen bed, with bathroom and private upstairs entry door and shared kitchen with one roommate. My roommate Mark is easy going, friendly, and quiet. He will be able to assist should you have any needs or questions.</t>
  </si>
  <si>
    <t xml:space="preserve">Spacious 700 sq foot private room rental in Park Slope. Private combined living room and bedroom with queen bed, with bathroom and private upstairs entry door and shared kitchen with one roommate. My roommate Mark is easy going, friendly, and quiet. He will be able to assist should you have any needs or questions. Welcome to iconic Park Slope Brooklyn! This is a single private room with bathroom and kitchen available in our floor-through brownstone. My roommate Mark is easy going, friendly, and quiet. He will be able to assist should you have any needs or questions. Original pre-war brownstone details like tin ceilings, refurbished hardwood plank pine floors, turn of the century moldings, pocket doors, and arched doorways. It's a truly charming space in the center of Park Slope. It is two flights up with bright sunlight on the south side and beautiful green treetop views on the north. The bathroom has a charming, original claw foot tub. Large bedroom gets fantastic light and is  quiet </t>
  </si>
  <si>
    <t>Be generally courteous to the neighbors below when coming in late at night. Thank you!</t>
  </si>
  <si>
    <t>{TV,"Cable TV",Internet,Wifi,"Air conditioning",Kitchen,"Free parking on premises","Buzzer/wireless intercom",Heating,"Family/kid friendly","Smoke detector","Carbon monoxide detector","Fire extinguisher",Essentials,Shampoo,"Lock on bedroom door",Hangers,"Hair dryer",Iron}</t>
  </si>
  <si>
    <t>Bohemian bed &amp; breakfast in the heart of Astoria!</t>
  </si>
  <si>
    <t>Welcome home! I will be your host. Chill out, rewind and enjoy some complimentary coffee / tea and breakfast in my cozy oasis. Your stay includes a private bedroom with a double bed and a shared living room, bathroom and patio. Take a walk on Ditmars and delve into some authentic Greek food, treat yourself to a cup of artisanal coffee or grab a beer at either the brewery or a local bar.</t>
  </si>
  <si>
    <t>Welcome home! I will be your host. Chill out, rewind and enjoy some complimentary coffee / tea and breakfast in my cozy oasis. Your stay includes a private bedroom with a double bed and a shared living room, bathroom and patio. Take a walk on Ditmars and delve into some authentic Greek food, treat yourself to a cup of artisanal coffee or grab a beer at either the brewery or a local bar. TV (Netflix, Hulu, Youtube, HBO, Amazon Prime) Alexa speaker Places in the area I recommend: Breakfast: Bagel House, Brooklyn Bagel &amp; Coffee Restaurants: Tufino, Thirsty Koala, Kilo Bars: Singlecut Brewery, Bohemian Beer Hall, Jack Jones, The Ditty, The Bonnie Dessert: Martha’s Country Bakery Coffee: Corner Spot, OK Cafe, Mighty Oak Roasters Other: Astoria Park Take the N/W train 15 mins to Manhattan from the Astoria Ditmars station on 31st street. There are two fans to use during the hot summer months.</t>
  </si>
  <si>
    <t>Places in the area I recommend: Breakfast: Bagel House, Brooklyn Bagel &amp; Coffee Restaurants: Tufino, Thirsty Koala, Kilo Bars: Singlecut Brewery, Bohemian Beer Hall, Jack Jones, The Ditty, The Bonnie Dessert: Martha’s Country Bakery Coffee: Corner Spot, OK Cafe, Mighty Oak Roasters Other: Astoria Park</t>
  </si>
  <si>
    <t>Take the N/W train 15 mins to Manhattan from the Astoria Ditmars station on 31st street.</t>
  </si>
  <si>
    <t>Shoes off in the home. Please don’t eat meat in here. You can eat what you prefer outside. I’m strictly vegan and my home is a sacred place. Thank you! No cigarettes (grass is okay).</t>
  </si>
  <si>
    <t>{TV,Wifi,Breakfast,"Free street parking","Smoke detector","Carbon monoxide detector","First aid kit","Fire extinguisher",Essentials,Shampoo,"Laptop friendly workspace","Private entrance","Hot water","Bed linens","Coffee maker",Refrigerator,"Dishes and silverware","Cooking basics",Oven,Stove,"Single level home","Patio or balcony","Extra space around bed"}</t>
  </si>
  <si>
    <t>Sunny spacious apt at Jefferson L!</t>
  </si>
  <si>
    <t>Awesome 1 br railroad apt with a huge kitchen &amp; comfy pullout sofabed, only 2.5 blocks from the Jefferson L. This is in the center of hip Bushwick- 12 amazing bars &amp; restaurants are within 3 blocks. It's 20 min on the train to Union Sq in Manhattan!</t>
  </si>
  <si>
    <t>{TV,Internet,Wifi,"Air conditioning",Kitchen,"Buzzer/wireless intercom",Heating,"Family/kid friendly","Smoke detector","Fire extinguisher",Essentials,Shampoo}</t>
  </si>
  <si>
    <t>Modern Townhouse - Chic Sunny Room - L/J/A/C Train</t>
  </si>
  <si>
    <t>Welcome to the townhouse area of Bushwick! 20 mins from JFK by car, 30 mins from Laguardia. This is our second room, for our main listing with more recent reviews:  https://abnb.me/NFHnK55VWO  The house has central AC, killer roof views and you'd have a bedroom for 2 people to yourself! Located off the L train (Wilson stop), J/Z  (Chauncey stop), and a 12 min walk to the A/C at Broadway Junction.  With cute bars &amp; restaurants in the area you’ll have plenty to do when you want to stay in BK!</t>
  </si>
  <si>
    <t>Welcome to the townhouse area of Bushwick! 20 mins from JFK by car, 30 mins from Laguardia. This is our second room, for our main listing with more recent reviews:  https://abnb.me/NFHnK55VWO  The house has central AC, killer roof views and you'd have a bedroom for 2 people to yourself! Located off the L train (Wilson stop), J/Z  (Chauncey stop), and a 12 min walk to the A/C at Broadway Junction.  With cute bars &amp; restaurants in the area you’ll have plenty to do when you want to stay in BK! The house is comprised of the Level 1 with living room (TV, chrome cast for streaming, Wii for gaming), large dining room/kitchen island area and the backyard on. Level 2 provides a second entrance up the townhouse stairs &amp; roommate bedrooms. Level 3 is where you will find your room along with the stairs leading up to the roof with a view of Manhattan and the trees overlooking Brooklyn - HIGHLY recommend for sunsets photos! Featuring security monitors, central air conditioning for perfect spring/sum</t>
  </si>
  <si>
    <t>Bushwick is an absolutely wonderful neighborhood! I have lived here for 6 years and seen the beautiful progression from warehouse neighborhood to a community of families, artists and young hipsters PERFECT for those looking to surround themselves by both the most creative/minds in Brooklyn as well as the young entrepreneurs living in the area apartment buildings.  The immediate area has a corner bar we love, as well as a neighbor-owned restaurant on the other end of the street that serves up some incredible wings! More east Bushwick is home to some of the best restaurants in all of NYC including Roberta's Pizza, Northeast Kingdom, and Guacuco Venezuelan restaurant. You'll also find some wonderful places to drink whether you're looking for an upscale bar like The Rookery or something vintage looking like The Johnson's. Bushwick is now also home to places to dance: Elsewhere hosting the newest in the DJ world, while Bossa Nova Civic Club is known as an electronic/house hub in the neighbo</t>
  </si>
  <si>
    <t>Bushwick is easy to get to via the L Train but you are also able to take the M/J/Z trains.  Buses are also widely available for easy transport around the Brooklyn borough and Queens as well. Taxi's are always around and Uber is always 5 minutes or less.</t>
  </si>
  <si>
    <t>Our only rules are a quiet time at midnight Sunday-Thursday night. Friday/Saturday night obviously are party nights!  Cigarette smoking is allowed on the rooftop, which we are directly above and boasts gorgeous views I'm sure you'd enjoy. We do smoke 420 and you may smoke in the bedroom but try to keep the smoke out of the common space.  Please just treat our home as you would your own and clean up after yourself :)</t>
  </si>
  <si>
    <t>{TV,Internet,Wifi,"Air conditioning",Kitchen,"Smoking allowed","Free street parking","Buzzer/wireless intercom",Heating,Washer,Dryer,"Smoke detector","Carbon monoxide detector","Safety card",Essentials,Shampoo,"Lock on bedroom door","24-hour check-in",Hangers,"Hair dryer",Iron,"Laptop friendly workspace","translation missing: en.hosting_amenity_49","translation missing: en.hosting_amenity_50","Self check-in",Lockbox,"Hot water",Microwave,"Coffee maker",Refrigerator,Dishwasher,"Dishes and silverware","Cooking basics",Oven,Stove,"BBQ grill","Patio or balcony","Garden or backyard","Luggage dropoff allowed"}</t>
  </si>
  <si>
    <t>Private Room 10 mins away from Central Park</t>
  </si>
  <si>
    <t>{Wifi,"Air conditioning","Free parking on premises","Paid parking off premises",Gym,"Free street parking",Heating,"Smoke detector","Carbon monoxide detector",Essentials,Hangers,"Hair dryer",Iron,"Laptop friendly workspace","Hot water",Microwave,"Coffee maker",Refrigerator,"Dishes and silverware","Flat path to guest entrance","Well-lit path to entrance","Extra space around bed","Accessible-height bed","Handheld shower head","Paid parking on premises"}</t>
  </si>
  <si>
    <t>Sunny room in a 2 bedroom apartment</t>
  </si>
  <si>
    <t>My room is sunny and comfortable with a new queen sized bed.  It is in the convenient neighborhood of East Harlem, and around the corner from the 6 train, which will take you all over the city.  It's the perfect city pad for your visit.</t>
  </si>
  <si>
    <t>{Internet,Kitchen,Elevator,Heating,"Smoke detector",Essentials,Hangers}</t>
  </si>
  <si>
    <t>Historic (&amp; happening!) Prospect Heights, BK</t>
  </si>
  <si>
    <t>Lovely apartment with a spacious common area and cozy bedroom. Amazing location- 5 minute walk to The Brooklyn Museum, 10 minute walk to Prospect Park, Grand Army Plaza, and the library. We're walking distance to the B,Q,2,3,4 &amp; 5 trains, and reasonable walking distance to the A,C. Easy subway ride into Manhattan (I do it every day!), and I often take the A to beach on the weekends. My roommates and I take a lot of pride in our space, and get a lot of great reviews from friends :).</t>
  </si>
  <si>
    <t>Lovely apartment with a spacious common area and cozy bedroom. Amazing location- 5 minute walk to The Brooklyn Museum, 10 minute walk to Prospect Park, Grand Army Plaza, and the library. We're walking distance to the B,Q,2,3,4 &amp; 5 trains, and reasonable walking distance to the A,C. Easy subway ride into Manhattan (I do it every day!), and I often take the A to beach on the weekends. My roommates and I take a lot of pride in our space, and get a lot of great reviews from friends :). You're welcomed to text or email me at any time with questions! So many great restaurants and bars in the area, many with nightly events you won't find anywhere else! Highly recommend-- Tom's Restaurant, Ogliastro, Sunshine &amp; Co., Cheryl's Global Soul, and Shane's for food... and for nightlife, Friends &amp; Lover's, Union Hall, The Way Station, Soda, High Dive, The Bearded Lady... the list goes on! Subway &amp; walking! It's such a beautiful neighborhood to walk around in, rain or shine- I see something nearly ever</t>
  </si>
  <si>
    <t>So many great restaurants and bars in the area, many with nightly events you won't find anywhere else! Highly recommend-- Tom's Restaurant, Ogliastro, Sunshine &amp; Co., Cheryl's Global Soul, and Shane's for food... and for nightlife, Friends &amp; Lover's, Union Hall, The Way Station, Soda, High Dive, The Bearded Lady... the list goes on!</t>
  </si>
  <si>
    <t>Subway &amp; walking! It's such a beautiful neighborhood to walk around in, rain or shine- I see something nearly every day that makes me smile. However, you won't have any trouble hailing a car.</t>
  </si>
  <si>
    <t>{Wifi,"Air conditioning",Kitchen,Breakfast,"Smoke detector",Essentials,Shampoo,"Lock on bedroom door","Hair dryer"}</t>
  </si>
  <si>
    <t>West Village NYC Sun-filled Studio!</t>
  </si>
  <si>
    <t>Location Location Location!  Located on the edge of the West Village and Meatpacking District, this spacious studio is just steps from the popular Highline Park, Westside River Park, destination night-life (The Standard, Jane Ballroom, 675, Meatapacking district) and high-end shopping (Louboutin, Vince, Helmut Lang, DVF, Apple, DWR, Alexander McQueen), enjoy a beautiful, artsy, designer studio in the heart of New York's most desirable neighborhoods. With a lovely shared garden in the back, this studio is the perfect, tranquil base for all of your NYC adventures. The apartment is filled with all toiletries, linens, and cookingware you should need, including tips for favorite local spots. The Village is best explored on foot, however the apt is only a 5-min walk from local bus and subway transportation, and taxis frequently pass coming from the Standard Hotel. Wifi is available in the apt and parking is available evenings and on the wknd on this historic/protected block. You'll likely st</t>
  </si>
  <si>
    <t>No smoking. No pets. No large parties. No major cooking (there's a microwave). Please be considerate of neighbors. Thank you.</t>
  </si>
  <si>
    <t>{Wifi,"Air conditioning",Kitchen,Heating,"Smoke detector","Carbon monoxide detector","Fire extinguisher",Essentials,Shampoo,Hangers,"Hair dryer",Iron,"Laptop friendly workspace","Hot water","Long term stays allowed"}</t>
  </si>
  <si>
    <t>Private room close to the center of Williamburg</t>
  </si>
  <si>
    <t>My place is right above the L and two stops from Manhattan. You’ll love my place because of the neighborhood, the roof access, and the skylight! My place is good for couples, solo adventurers, and business travelers. It's close to Barcade, McCarren Park, Fette Sau, La Superior, Williamsburg Cinemas, St. Anselm, and Maison Premiere.</t>
  </si>
  <si>
    <t>{TV,Wifi,"Air conditioning",Kitchen,"Suitable for events","Fire extinguisher",Essentials,Shampoo,"Lock on bedroom door",Hangers,Iron,"Laptop friendly workspace","translation missing: en.hosting_amenity_49","translation missing: en.hosting_amenity_50"}</t>
  </si>
  <si>
    <t>TINY ROOM FOR ONE PERSON</t>
  </si>
  <si>
    <t>A small room with one window, to lay down and get rest after a long day with fresh blanket and clean sheets  For ONLY 1 PERSON bedroom with a half bathroom inside the small room  (toilet and sink) in a very quiet 2nd floor apartment for shared, With access to the kitchen and the FULL BATHROOM TOO. Only One Large Suitcase allowed in the room. The train is a block way. Number 1 train red line. The stop 137th STREET CITY COLLEGE, IN MAHANTTAN 20 MINUTES TO TIME SQUARE. TO HOLD LUGGAGE $10 DOLLARS</t>
  </si>
  <si>
    <t>A small room with one window, to lay down and get rest after a long day with fresh blanket and clean sheets  For ONLY 1 PERSON bedroom with a half bathroom inside the small room  (toilet and sink) in a very quiet 2nd floor apartment for shared, With access to the kitchen and the FULL BATHROOM TOO. Only One Large Suitcase allowed in the room. The train is a block way. Number 1 train red line. The stop 137th STREET CITY COLLEGE, IN MAHANTTAN 20 MINUTES TO TIME SQUARE. TO HOLD LUGGAGE $10 DOLLARS For a small budget you can stay in very quiet and super clean apartment. The room has a half bathroom (toilet and sink) only for your self, not for shared.  You can lock the door of the room and get keys for it. Spaces for share are the kitchen and the full bathroom.   In the area you will find a ton of markets with fresh fruits, fresh food. Also 24 hours Deli, Mc Donald’s and more. The bed has fresh clean blanket and sheets. Towels and soap will provide, also if you need the iron or hair dryer p</t>
  </si>
  <si>
    <t>This room is 15 minutes away from Central Park. A few steps you will find the Hudson River with bike route having enjoyable view.  Riverbank park is incredible to swim, play basketball, play any other sport  Just 20 minutes to Time Square taking number 1 train.</t>
  </si>
  <si>
    <t>A block away is the number 1 train just taking 20 minutes to Time Square A few blocks away is City bike rental. Also an rental private bike 2 blocks away. Chase bank in right to cross the street. Vimenca western union is downstairs. Many cash machines and check cashing cashiers. Central Park is a 15 minutes away by train. You also can walk depending the weather  An exceptional view by the Hudson River</t>
  </si>
  <si>
    <t>WASHER AND DRYER ARE NOT INCLUDED  PLEASE DO NOT: Bring visitors Slam doors. Eat inside the bedroom Eat others people food. Any type of drugs or smokers.</t>
  </si>
  <si>
    <t>{Wifi,"Air conditioning",Kitchen,"Free street parking",Heating,"Smoke detector","First aid kit","Fire extinguisher",Essentials,Shampoo,"Lock on bedroom door",Hangers,"Hair dryer",Iron,"Hot water",Microwave,"Coffee maker",Refrigerator,"Dishes and silverware","Cooking basics",Oven,Stove,"Host greets you"}</t>
  </si>
  <si>
    <t>Bedroom in spacious apt w/ backyard</t>
  </si>
  <si>
    <t>Need a landing pad in the East Village? Bedroom with queen-size air mattress (it's comfy and stays inflated all night!), shelves + built-in closet. Views on to the backyard - an oasis of peace &amp; quiet. Sharing with my 3 cool roomies.</t>
  </si>
  <si>
    <t>Need a landing pad in the East Village? Bedroom with queen-size air mattress (it's comfy and stays inflated all night!), shelves + built-in closet. Views on to the backyard - an oasis of peace &amp; quiet. Sharing with my 3 cool roomies. We've created a homely comfortable atmosphere, designed to make you feel welcome and relaxed instantly. It has two levels, with a full kitchen, 1 bath, living room and dining area, which opens up on a backyard with hammocks and a BBQ grill. Laundry in the building! You'll be sharing the apartment with my 3 roommates who'll be able to help with anything that comes up. All working professionals in their late-20s; two guys one gal. Very busy and active, so when everyone is home we like to kick back, have a drink or two, and watch some TV or cook dinner. AMAZING location in the heart of Alphabet City in the East Village on a quiet street but just around the corner from the best restaurants, cafes, and nightlife that the East Village and Lower East Side have to</t>
  </si>
  <si>
    <t>AMAZING location in the heart of Alphabet City in the East Village on a quiet street but just around the corner from the best restaurants, cafes, and nightlife that the East Village and Lower East Side have to offer. Walking distance to the East River for runs, bike rides, rollerblading, and more rollerblading.  Close to Whole Foods, 24-hour grocery store &amp; many deli's - you'll literally be able to find anything you need at any time of day or night. We're around the corner from St Mark's, Tompkins Square Park, numerous community gardens and the East River Park and walking distance to Chinatown, Little Italy, Soho, Washington Square Park and Union Square to name a few.</t>
  </si>
  <si>
    <t>Walking distance to the F, J, M, Z, L, and 6 lines, as well as several major bus lines.</t>
  </si>
  <si>
    <t>Keeping the apartment clean and tidy is important and we all do our part to clean up after ourselves - no leaving dishes in the sink, dirty counters, etc. We're very respectful &amp; considerate who know how to have fun but keep it quiet on week nights and ask before inviting guests over.</t>
  </si>
  <si>
    <t>{TV,"Cable TV",Internet,Wifi,"Air conditioning",Kitchen,"Buzzer/wireless intercom",Heating,"Smoke detector","Carbon monoxide detector",Essentials}</t>
  </si>
  <si>
    <t>40 months ago</t>
  </si>
  <si>
    <t>Charming Apartment in Crown Heights</t>
  </si>
  <si>
    <t>A cozy 1.5 bedroom home in Brooklyn, NY near the A, C, 3 trains. A block from the Children's Museum and 15 minutes to Prospect Park! Quiet neighborhood with local flair. Walking distance to great restaurants and local shops. 1 full size bed and futon</t>
  </si>
  <si>
    <t xml:space="preserve">A cozy 1.5 bedroom home in Brooklyn, NY near the A, C, 3 trains. A block from the Children's Museum and 15 minutes to Prospect Park! Quiet neighborhood with local flair. Walking distance to great restaurants and local shops. 1 full size bed and futon Contact us with any questions.   Jack Kubizne (Phone number hidden by Airbnb) (Email hidden by Airbnb)  Julianne Irene (Phone number hidden by Airbnb) (Email hidden by Airbnb)  Children's Museum, local dining, Prospect Park A/C/3 trains, LIRR -Using the Air Conditioner- The A/C unit will be off when you arrive.  If you would like to use it, simply press the “power” button and set to your desired temperature.  -Garbage and Recycling- Garbage is picked up on Monday morning. Both kitchen bags and large black garbage picks can be found under the kitchen sink. Recycling is picked up on Thursday morning.  Recycling must be in a clear or blue bag; these can be found under the kitchen sink as well.  Glass and cans must be separated from paper and </t>
  </si>
  <si>
    <t>Children's Museum, local dining, Prospect Park</t>
  </si>
  <si>
    <t>A/C/3 trains, LIRR</t>
  </si>
  <si>
    <t>• No guests.  Please respect our neighbors and do not bring guests into the house. • The plumbing here is dated.  Please be advised.  Do not overload the toilet or this     will cause serious issues.   • Quiet Hours.  We try to keep the volume low between 11pm-6am.  There is a baby that lives below us and we try to respect their hours.   • Do Not use art materials from the closets.   • Please no smoking in the house.</t>
  </si>
  <si>
    <t>{Internet,Wifi,"Air conditioning",Kitchen,"Free parking on premises",Heating,"Family/kid friendly","First aid kit","Fire extinguisher",Essentials}</t>
  </si>
  <si>
    <t>47 months ago</t>
  </si>
  <si>
    <t>Private room in a  two bedroom apt</t>
  </si>
  <si>
    <t>I am renting my room while I will be traveling to Peru! I will make sure that I remove some of my pictures and leave space for your clothes on hangers and drawers. Anything to make your stay comfortable. Please note that I do not have an AC in the room, but a fan. Feel free to message me anytime if you have further questions,  Thank you!</t>
  </si>
  <si>
    <t>{Wifi,Kitchen,"Pets allowed","Smoke detector","Carbon monoxide detector",Essentials,Shampoo,"Lock on bedroom door",Hangers,"Hair dryer",Iron,"Laptop friendly workspace"}</t>
  </si>
  <si>
    <t>Spacious room in Brooklyn. Only girls please</t>
  </si>
  <si>
    <t>Cozy room in a safe and quiet neighborhood.</t>
  </si>
  <si>
    <t>Cozy room in a safe and quiet neighborhood. This is a private room in a 1 bedroom apartment. The living room is private as well, so you will not walk through my room when going to the kitchen, or bathroom. The room has a lot of natural sunlight.   Feels very roomy, cozy and clean. The F train is 8 minutes walking distance. The Q train is less than 20 minutes of walking distance.  Access to the kitchen is until 9 PM. Extra visitors are not allowed. Smoking it's not permitted in the apartment or building. Quiet hours from 10 pm -7 am No pets.</t>
  </si>
  <si>
    <t>- Remove shoes when entering the apartment. - Quiet hours are from 9PM until 7AM - Please don’t bring your friends or acquaintances. - Respect our neighbors, don't make too much noise if you're getting home late.</t>
  </si>
  <si>
    <t>Midwood</t>
  </si>
  <si>
    <t>{Wifi,Kitchen,Heating,Washer,Dryer,"Smoke detector",Hangers,"Hair dryer",Iron,"Bed linens"}</t>
  </si>
  <si>
    <t>3BR Loft near Times Square! Best Location!</t>
  </si>
  <si>
    <t>A few minutes away  from Times Square! My spacious 3 bedroom right in the middle of the NYC action! Plus washer/dryer in unit! My apartment's location is really amazing for anyone visiting NYC. 5-10 mins walking to Times Square, Penn Station, Javits Center, MSG, Herald Square, Macy's, High Line Park, Bryant Park, Empire State Building, Chelsea, Theatre District, Hudson Yards, plus tons of art galleries, bars and restaurants.</t>
  </si>
  <si>
    <t>A few minutes away  from Times Square! My spacious 3 bedroom right in the middle of the NYC action! Plus washer/dryer in unit! My apartment's location is really amazing for anyone visiting NYC. 5-10 mins walking to Times Square, Penn Station, Javits Center, MSG, Herald Square, Macy's, High Line Park, Bryant Park, Empire State Building, Chelsea, Theatre District, Hudson Yards, plus tons of art galleries, bars and restaurants. It's 3 bedroom, 1 bathroom loft in one of the most sought after neighborhoods in New York City. With well-proportioned bedrooms (for NYC that is!) w/ ample natural light, fully loaded kitchen, and washer/dryer in unit! It's quite spacious for a 3BR in the center of Manhattan. Two bedrooms have full beds, one has a king sized bed, and there is a pull-out sofa that can sleep another 1-2. Great for families, professionals, and tourists. The area can be quite noisy, being in the middle of the City. We are happy to supply earplugs upon request. You will have exclusive a</t>
  </si>
  <si>
    <t>Right above Chelsea and right next to Hudson Yards, below Times Square- You couldn't ask for a better location! Walk everywhere! 5-10 mins walking to Times Square, MSG, Penn Station, Javits Center, Herald Square, Macy's, High Line Park, Bryant Park, Empire State Building, Chelsea, Theatre District, Hudson Yards, plus tons of art galleries, bars and restaurants.</t>
  </si>
  <si>
    <t>To take in the true New York City experience, walking is advised! Almost everything is within walking distance. There's also tons of nearby subway stops and taxis / ubers aplenty. Public transportation is available either with a car service like Uber or a taxi, or through the bus or subway stops that are within walking distance. Closest subway lines - A, C, E, 7, N, Q, R, W, (Phone number hidden by Airbnb) , N, Q, R trains are also within a few blocks.</t>
  </si>
  <si>
    <t>1) Please treat the home like you would treat your own home.  2) You can pick up the keys to the apartment at KeyCafe anytime after 3pm on day of check-in. You should receive access instructions from KeyCafe directly. Let our co-hosts know if you have any questions prior to arrival or any trouble getting into the home.  3) Check out is promptly at 11am. Our cleaner arrives shortly thereafter, so please do not be late. (Late check out without approval is $100/hour)  4) Please be respectful of our neighbors and keep the noise level to a minimum after 11pm. (Noise Policy Violation, guest will be charge for $300) We have a noise level monitoring device to make sure our noise policy and our neighbors are respected. This is NOT a recording device, it only gives us an indication/notification of how loud our guests are.  5) Smoking in the property is subjected to $400 FINE  6)Also, $400 FINE for Pet Policy Violation.  7) Please be aware that we don’t allow Parties of any kind or music on the d</t>
  </si>
  <si>
    <t>{TV,Wifi,"Air conditioning",Kitchen,Heating,"Smoke detector","Carbon monoxide detector",Essentials,Shampoo,Hangers,"Hair dryer"}</t>
  </si>
  <si>
    <t>Sublet in the upper west side</t>
  </si>
  <si>
    <t>Private room, fully furnished, all amenities included, large balcony, laundry washing machine and dryer, gym in building, great location</t>
  </si>
  <si>
    <t>Private room, fully furnished, all amenities included, large balcony, laundry washing machine and dryer, gym in building, great location Bright, cozy, comfortable couch, great TV entertainment and many books to read Fully equipped gym in the building. Laundry units in the apartment all inclusive.  (Email hidden by Airbnb) or (Phone number hidden by Airbnb) Gym in building, whole foods, Chipotle, bareburger, trader Joe's, TJ Max, Home Goods, all door steps away 2 subway stations less than 3 mins walking distance</t>
  </si>
  <si>
    <t>Gym in building, whole foods, Chipotle, bareburger, trader Joe's, TJ Max, Home Goods, all door steps away</t>
  </si>
  <si>
    <t>2 subway stations less than 3 mins walking distance</t>
  </si>
  <si>
    <t>This sublet fits 1 person only. I can only welcome men.</t>
  </si>
  <si>
    <t>{TV,Wifi,"Air conditioning",Kitchen,Gym,Breakfast,Elevator,Heating,Washer,Dryer,"Smoke detector","Carbon monoxide detector",Essentials,Shampoo,"Lock on bedroom door",Hangers,"Hair dryer",Iron,"Laptop friendly workspace","Private living room"}</t>
  </si>
  <si>
    <t>Spacious Astoria Apartment in a Prime Location!</t>
  </si>
  <si>
    <t>Quirky and cosy Astoria apartment with a private backyard space.</t>
  </si>
  <si>
    <t>Quirky and cosy Astoria apartment with a private backyard space. You will be staying in a large, private room with a Queen sized bed. We have a smart TV with DirectTV so you can stream or watch anything from the convenience of our living room. You'll also have access to our fully stocked kitchen. There is plenty to do and see in this area and you won't ever feel like you need to leave! Within a 2 block radius, we have 2 supermarkets, a 24/7 fresh fruit and vegetable market, drugstore, but not limited to tons of eateries and bars! There's so much to do in Astoria. The nearest bar is just next door! This apartment is in a prime location. It is situated 5 minutes walking from the N/W trains. A quick 20 minute train ride in to the city! 10-15 minutes by car from LGA.</t>
  </si>
  <si>
    <t>There is plenty to do and see in this area and you won't ever feel like you need to leave! Within a 2 block radius, we have 2 supermarkets, a 24/7 fresh fruit and vegetable market, drugstore, but not limited to tons of eateries and bars! There's so much to do in Astoria. The nearest bar is just next door!</t>
  </si>
  <si>
    <t>This apartment is in a prime location. It is situated 5 minutes walking from the N/W trains. A quick 20 minute train ride in to the city! 10-15 minutes by car from LGA.</t>
  </si>
  <si>
    <t>{TV,Wifi,"Air conditioning",Heating,Essentials,Shampoo,"Hair dryer","Laptop friendly workspace"}</t>
  </si>
  <si>
    <t>Brooklyn Small but cozy bedroom C close to Subways</t>
  </si>
  <si>
    <t>Small but cozy bedroom in Brooklyn, Bushwick is the coolest and hipster neighborhood in Brooklyn, we are super close to the Subway station, it makes easier to go to Manhattan and everywhere else. also close to Delis, Supermarket, Bus stop, restaurants, Coffee shop and bars. Has Camera in the common area in the apartment, for the safety of all.</t>
  </si>
  <si>
    <t>- Quiet time at 11:00pm</t>
  </si>
  <si>
    <t>{TV,Wifi,"Air conditioning",Kitchen,"Indoor fireplace",Heating,"Smoke detector","Carbon monoxide detector",Essentials,Shampoo,"Lock on bedroom door",Hangers,"Hair dryer",Iron}</t>
  </si>
  <si>
    <t>Private room in shared apartment for 1</t>
  </si>
  <si>
    <t>Private room in occupied apartment with dog.  Shared living room, kitchen, bathroom.</t>
  </si>
  <si>
    <t>Greenwich Village</t>
  </si>
  <si>
    <t>{Wifi,"Air conditioning",Kitchen,Heating,"Smoke detector","Carbon monoxide detector",Essentials,Shampoo,"Hair dryer","translation missing: en.hosting_amenity_49","translation missing: en.hosting_amenity_50"}</t>
  </si>
  <si>
    <t>Large room w private bath &lt;10 mins to Main St!</t>
  </si>
  <si>
    <t>Spacious bedroom in Queens, NY. ● &lt;10 minute walk to Main St, where you can find plenty of transit options: subway, bus, and rail. Manhattan is 20 mins away by LIRR (Long Island Rail Road). ● Features one Queen bed and one double bed with a second roll-out double underneath. All beds and mattresses are brand new! ● Includes complimentary tea, coffee, and delicious homemade breads, as well as light kitchen appliances and dishware. ● Elevator access. We speak English and Korean!</t>
  </si>
  <si>
    <t>Spacious bedroom in Queens, NY. ● &lt;10 minute walk to Main St, where you can find plenty of transit options: subway, bus, and rail. Manhattan is 20 mins away by LIRR (Long Island Rail Road). ● Features one Queen bed and one double bed with a second roll-out double underneath. All beds and mattresses are brand new! ● Includes complimentary tea, coffee, and delicious homemade breads, as well as light kitchen appliances and dishware. ● Elevator access. We speak English and Korean! Warm, spacious bedroom perfect for rest and relaxation, equipped with anything a guest might need. We are very flexible and receptive to any additional accommodations you may anticipate! The room comes with a private bathroom as well as light kitchen appliances. Guests are welcome to use the water filter in the main kitchen to refill water bottles and pitchers. We are happy to interact with our guests totally depending on their level of comfort. We have shared meals with guests or spoke simply to coordinate their</t>
  </si>
  <si>
    <t>An apartment off a quiet block in an otherwise busy neighborhood! &lt;10 minutes to Main St., &lt;30 minutes to Manhattan. Close access to bus, subway, rail, shopping, many services and businesses, parks and recreational centers, and some of the best Chinese and Korean food in all of New York City.</t>
  </si>
  <si>
    <t>&lt;10 minutes to the 7 subway train, Long Island Rail Road, and dozens of buses. Street parking can be difficult to find, but there is are parking garages located nearby at (Phone number hidden by Airbnb) th Ave, and another one at (Phone number hidden by Airbnb) Union St.</t>
  </si>
  <si>
    <t>{TV,"Cable TV",Wifi,Breakfast,Heating,Washer,Dryer,"Smoke detector","Carbon monoxide detector",Essentials,Shampoo,"Lock on bedroom door",Hangers,"Hair dryer",Iron,"Laptop friendly workspace","Host greets you"}</t>
  </si>
  <si>
    <t>Sunny Apartment In The Heart of Lower Manhattan</t>
  </si>
  <si>
    <t>Feel free to explore all that lower manhattan has to offer in this intimate Lower East Side studio apartment. Centrally located, you're just a 10 minute walk from trendy cafes in NoLita,  delicious restaurants in Little Italy, dim sum in Chinatown, and world class shopping in SoHo. The West Village and Brooklyn Bridge are both a 20 minute walk in either direction.  Elevator building. 5 minute walk from the nearest subway stations (F, J, B, D).</t>
  </si>
  <si>
    <t>{TV,Wifi,Kitchen,Breakfast,Elevator,Heating,"Smoke detector","Carbon monoxide detector",Essentials,Shampoo,"Lock on bedroom door","Hair dryer",Iron,"Laptop friendly workspace","Private living room","Private entrance","Bed linens",Other}</t>
  </si>
  <si>
    <t>Private Bedroom Stylish, Cozy Apartment- Gramercy</t>
  </si>
  <si>
    <t>Famous Gramercy Park the best of Downtown Manhattan areas. You will be surrounded with amazing artists as well as designers and movie stars. Your own private bathroom, bedroom, fully equipped kitchen and lovely small balcony will allow you both to rest and recharge in utterly quiet atmosphere. It allows to work overnight if urgent project must be done. There are many well known restaurants and European cafes such as Friends of a farmer, Pete’s Tavern and DP will keep you full and healthy.</t>
  </si>
  <si>
    <t>Famous Gramercy Park the best of Downtown Manhattan areas. You will be surrounded with amazing artists as well as designers and movie stars. Your own private bathroom, bedroom, fully equipped kitchen and lovely small balcony will allow you both to rest and recharge in utterly quiet atmosphere. It allows to work overnight if urgent project must be done. There are many well known restaurants and European cafes such as Friends of a farmer, Pete’s Tavern and DP will keep you full and healthy. You will stay in very Private Room in a spacious, quiet apartment with modern and antique furniture, very open and very clean. Lots of privacy in the apartment and small building its located.  Living room, kitchen and balcony you are welcome to share and use. Safe neighborhood for even late night walks. Walking distance to subways and buses. Easy to get to business meetings, appointments.  Your own Private room: large, high ceilings, the quietest, darker room to get a good night of sleep. Fully equipp</t>
  </si>
  <si>
    <t>Union Square</t>
  </si>
  <si>
    <t>{TV,Wifi,"Air conditioning",Kitchen,"Smoking allowed","Hot tub",Heating,"Smoke detector","Carbon monoxide detector",Essentials,Shampoo,"Lock on bedroom door",Hangers,"Hair dryer",Iron,"Laptop friendly workspace","Hot water","Bed linens","Extra pillows and blankets",Refrigerator,"Cooking basics","Host greets you"}</t>
  </si>
  <si>
    <t>Beautiful, Bright Private-Room in West Harlem!</t>
  </si>
  <si>
    <t>My place is close to Harlem Public, Yankee Stadium, Bono Trattoria, Anchor Wine Bar. You’ll love my place because of the comfy bed, the high ceilings, it is a very bright and clean apt. Big room with lots of light. My place is good for solo adventurers.</t>
  </si>
  <si>
    <t>My place is close to Harlem Public, Yankee Stadium, Bono Trattoria, Anchor Wine Bar. You’ll love my place because of the comfy bed, the high ceilings, it is a very bright and clean apt. Big room with lots of light. My place is good for solo adventurers. My room is huge for New York apartment standards. It is very cozy and has everything you will need. During the Summer there will be AC in the room. You will have access to my bedroom, as well as the living room, kitchen, bathroom which will be shared with two wonderful male roommates. They are both very busy dancing and being a personal trainer so you will not be seeing them much. I will not be available in person to help you out with certain issues, since I will be in the Netherlands. But my roommates are the sweetest and more than willing to help out wherever needed. Street parking is available, but there is also a parking lot two block away from the apartment which is available 24hrs.</t>
  </si>
  <si>
    <t>Street parking is available, but there is also a parking lot two block away from the apartment which is available 24hrs.</t>
  </si>
  <si>
    <t>{TV,Internet,Wifi,"Air conditioning",Kitchen,"Buzzer/wireless intercom",Heating,Essentials,"translation missing: en.hosting_amenity_49","translation missing: en.hosting_amenity_50"}</t>
  </si>
  <si>
    <t>The Dream Room (Private Room)</t>
  </si>
  <si>
    <t>Cozy apartment in East Harlem offering nearby dining, shopping, entertainment and a short walk to Central Park.  NEARBY TRANSPORTATION: 103rd Street &amp; Lexington Avenue  * 	6 Train 110th Street &amp; Lexington Avenue  * 	6 Train 116th Street &amp; Lexington Avenue  * 	6 Train</t>
  </si>
  <si>
    <t>Cozy apartment in East Harlem offering nearby dining, shopping, entertainment and a short walk to Central Park.  NEARBY TRANSPORTATION: 103rd Street &amp; Lexington Avenue  * 	6 Train 110th Street &amp; Lexington Avenue  * 	6 Train 116th Street &amp; Lexington Avenue  * 	6 Train Guests are encouraged to make themselves at home. In addition to the private bedroom, guests are welcome to use the bathroom, kitchen and dining area. Guest can call or text me anytime! I will do my best to respond immediately!</t>
  </si>
  <si>
    <t>{TV,"Cable TV",Wifi,"Air conditioning",Kitchen,"Free parking on premises","Smoking allowed",Breakfast,"Pets live on this property",Elevator,Heating,Washer,Dryer,"Smoke detector","Carbon monoxide detector","First aid kit","Fire extinguisher",Essentials,Shampoo,Hangers,"Hair dryer",Iron,"Laptop friendly workspace","Host greets you"}</t>
  </si>
  <si>
    <t>Sunny room in 3 bedroom apt.</t>
  </si>
  <si>
    <t>Sunny and spacious room in Boerum Hill. 5 minutes from F &amp; G trains, 10 minutes from A, C, 2, &amp; 3 trains. One block away from restaurants and bars.</t>
  </si>
  <si>
    <t>{Internet,Wifi,Kitchen,"Buzzer/wireless intercom",Heating,"Smoke detector","Carbon monoxide detector","First aid kit","Lock on bedroom door","24-hour check-in","Hair dryer",Iron,"Laptop friendly workspace"}</t>
  </si>
  <si>
    <t>Cozy Apartment in Williamsburg</t>
  </si>
  <si>
    <t>You’ll love my place because of the coziness and the location. My place is good for couples, solo adventurers, and business travelers.</t>
  </si>
  <si>
    <t>{TV,Wifi,"Air conditioning",Kitchen,"Pets allowed",Doorman,Gym,Elevator,"Buzzer/wireless intercom",Heating,"Family/kid friendly",Washer,Dryer,"Smoke detector",Essentials,Shampoo,Iron,"Laptop friendly workspace","Self check-in","Building staff",Microwave,"Coffee maker",Refrigerator,Dishwasher,"Dishes and silverware","Cooking basics",Oven,Stove,"BBQ grill"}</t>
  </si>
  <si>
    <t>2 Bedroom/2 Bath Spacious Loft in Clinton Hill</t>
  </si>
  <si>
    <t>A great space for extended family or family with kids!  Our loft-like condo is a spacious 2 bedroom (sleeps 4 adults and 2 kids) + 2 full bath with hardwood floors, a spacious kitchen and living room.  Big north-facing window offers natural light, washer/dryer in unit and a camera intercom system.  Newly-built roof deck with grill, dining table and couch, has sweeping city views.  Steps to Speedy Romeos and Clementine Bakery, two blocks to G, 1/2 miles to C and across the street to B52 bus.</t>
  </si>
  <si>
    <t xml:space="preserve">A great space for extended family or family with kids!  Our loft-like condo is a spacious 2 bedroom (sleeps 4 adults and 2 kids) + 2 full bath with hardwood floors, a spacious kitchen and living room.  Big north-facing window offers natural light, washer/dryer in unit and a camera intercom system.  Newly-built roof deck with grill, dining table and couch, has sweeping city views.  Steps to Speedy Romeos and Clementine Bakery, two blocks to G, 1/2 miles to C and across the street to B52 bus. Bedrooms and Bathrooms: The master bedroom has a king bed, and an en-suite bathroom with jacuzzi tub. The second bedroom has two cribs and the living room includes a credenza that transitions into a memory foam queen bed (very comfortable!)  Our unit can sleep 4 adults and 2 kids.  The bathrooms include glass tile, high-end Italian ceramic tiles and European style vanities.  Kitchen: The kitchen is equipped with large range vented hood, gas stove, stainless steel appliances, marble counter tops and </t>
  </si>
  <si>
    <t>This building is a small boutique condo (6 units) in Clinton Hill: just steps to Speedy Romeos, Black Iris and Clementine Bakery, and one block to Michelin-starred The Finch, Smoking Monkey and Choice Market. Two short blocks to the G train, 1/2 miles to the C train and the B52 bus stop is across the street, which heads directly to Downtown Brooklyn.</t>
  </si>
  <si>
    <t>- Keep shoes in the vestibule please :)</t>
  </si>
  <si>
    <t>{TV,Wifi,"Air conditioning",Kitchen,"Paid parking off premises",Breakfast,"Free street parking",Heating,"Family/kid friendly",Washer,Dryer,"Smoke detector","Carbon monoxide detector","First aid kit","Safety card","Fire extinguisher",Essentials,Shampoo,Hangers,"Hair dryer","Laptop friendly workspace","High chair","Children’s books and toys",Crib,"Pack ’n Play/travel crib","Hot water",Other}</t>
  </si>
  <si>
    <t>Private Bedroom Brownstone Brooklyn</t>
  </si>
  <si>
    <t>This bright, airy bedroom features a double bed, hardwood floors, gorgeous period details and high ceilings.  Conveniently located one long block from the Nostrand Ave 3 subway station, a short walk to Prospect Park, Brooklyn Museums and all local attractions.  Private room.  Living room, full kitchen and bathroom shared with interesting and responsible housemates.</t>
  </si>
  <si>
    <t>This bright, airy bedroom features a double bed, hardwood floors, gorgeous period details and high ceilings.  Conveniently located one long block from the Nostrand Ave 3 subway station, a short walk to Prospect Park, Brooklyn Museums and all local attractions.  Private room.  Living room, full kitchen and bathroom shared with interesting and responsible housemates. Clean, quiet and bright private bedroom in brownstone Brooklyn. The space: The bedroom has a keyed door for privacy, and a queen sized bed, desk and closet. Linens are professionally laundered and we even provide towels. The room has a three, large northern-facing windows overlooking a beautiful yard with lots of trees. Common living room, bathroom and kitchen is shared with just two other people.  List price is for 1 person - additional guests are welcome for an additional fee, which is calculated during AirBnb checkout.  The home: The bedroom is on the top floor of a three-story brownstone which was built in 1899. It is lo</t>
  </si>
  <si>
    <t>Cash $300 security deposit due on arrival, fully refundable minus damage or loss. * Please respect other people's sleep hours (generally 10 pm - 8 am is quiet).   * For the safety and comfort of all our guests, only registered guests may be in the house unless you have written permission from me.   * Please leave the kitchen and common areas as you found them.   THANK YOU! * p.s. Please note: if your airbnb profile is completely devoid of information, your reservation will not likely be accepted.  We appreciate your understanding.</t>
  </si>
  <si>
    <t>{TV,"Cable TV",Internet,Wifi,"Air conditioning",Kitchen,"Free street parking","Buzzer/wireless intercom",Heating,"Smoke detector","Carbon monoxide detector","Fire extinguisher",Essentials,"Lock on bedroom door","Hair dryer","Self check-in",Lockbox,"Hot water"}</t>
  </si>
  <si>
    <t>Entire 1BR Apt, Spacious, Light, 10 mins to LGA</t>
  </si>
  <si>
    <t>Spacious one-bedroom apartment in luxury building in Astoria. Queen bed in bedroom; 7' long sofa in living room is comfortable for person to sleep on. Full open kitchen, bathroom with window and jacuzzi tub, balcony and glass doors that fill apartment with light and air.</t>
  </si>
  <si>
    <t>Spacious one-bedroom apartment in luxury building in Astoria. Queen bed in bedroom; 7' long sofa in living room is comfortable for person to sleep on. Full open kitchen, bathroom with window and jacuzzi tub, balcony and glass doors that fill apartment with light and air. This is my personal home, but I am away every weekend and travel frequently.  The building is modern and quiet, on a quiet street, just minutes from the N and W trains. VERY convenient to La Guardia airport - 10 minutes by cab or Uber!  (Truly. Less than 2 miles away.)  It's a short walk to the train and you're Manhattan in 10 minutes. Broadcast TV with streaming Netflix, Amazon and Hulu. Real kitchen fully stocked with cookware,  plates, glasses, etc. I probably won't see you - check in is noon; check out is 4 pm. Astoria is a very diverse neighborhood, especially  known for its Greek community and wonderful restaurants, Greek and otherwise.  Full of mom and pop stores and international food markets. There is a taxi l</t>
  </si>
  <si>
    <t>Astoria is a very diverse neighborhood, especially  known for its Greek community and wonderful restaurants, Greek and otherwise.  Full of mom and pop stores and international food markets.</t>
  </si>
  <si>
    <t>There is a taxi line at the subway stop, just a 5 minute walk from the apartment.  There are also plenty of Ubers and Lyfts at all times of the day and night, because of the proximity to the airport.</t>
  </si>
  <si>
    <t>{TV,Wifi,"Air conditioning",Kitchen,Elevator,"Free street parking",Heating,Washer,Dryer,"Smoke detector",Essentials,Shampoo,"Lock on bedroom door",Hangers,"Hair dryer","Laptop friendly workspace","Hot water",Microwave,Refrigerator,Dishwasher,"Dishes and silverware","Cooking basics",Oven,Stove,"Patio or balcony",Other}</t>
  </si>
  <si>
    <t>Gorgeous 1 BR/1BA where Soho meets West Village!</t>
  </si>
  <si>
    <t>Spacious full 1 BR/1BA where Soho meets the west Village! Beautiful, light-filled apartment on quiet block. Close to everything - SoHo and West Village are both a stones throw away. Less than one block from the 1 and 4 blocks to A/C/E/B/D/F/M at W4th. Apt has a full, functional kitchen and full bath (including tub). Spacious apartment is great for 2-3 people and will make you truly feel at home.</t>
  </si>
  <si>
    <t>{TV,Wifi,"Air conditioning",Kitchen,Heating,Washer,Dryer,"Smoke detector",Essentials,Hangers,"Laptop friendly workspace"}</t>
  </si>
  <si>
    <t>Beautiful Brownstone Entire Apartment In Manhattan</t>
  </si>
  <si>
    <t>Beautifully renovated Brownstone that keeps many of the original features, so you can feel its history. The House is located in Central Harlem, a safe and vibrant neighborhood. Conveniently located 4 blocks away from the subway that will take you into midtown Manhattan in 10-15 minutes. 5 blocks away from Whole foods supermarket and 125th street, where you will find all the stores, and a wide variety of restaurants and cafes. Right next to Marcus Garvey Park and 10 blocks away from Central Park!</t>
  </si>
  <si>
    <t>Beautifully renovated Brownstone that keeps many of the original features, so you can feel its history. The House is located in Central Harlem, a safe and vibrant neighborhood. Conveniently located 4 blocks away from the subway that will take you into midtown Manhattan in 10-15 minutes. 5 blocks away from Whole foods supermarket and 125th street, where you will find all the stores, and a wide variety of restaurants and cafes. Right next to Marcus Garvey Park and 10 blocks away from Central Park! Full kitchen with dishwasher, spacious living room, large bathroom, two bed rooms( one is used as art studio so basically a just open space so you can use it for any purpose), and laundry machine and dryer(upstairs) There is a painting/printmaking studio in the apartment that guests are welcome to use, either for art making or as an extended space for their use. Our Brownstone is located in Mount Morris district, which is a city landmark. You will find all the Historical Gospel churches, Apollo</t>
  </si>
  <si>
    <t>Our Brownstone is located in Mount Morris district, which is a city landmark. You will find all the Historical Gospel churches, Apollo Theater, Studio museum within walking distance.</t>
  </si>
  <si>
    <t>4 blocks away the # 2 and 3 trains that take you into midtown within 10 min, as well as walking distance from 4,5 and 6 trains. The M1 Bus is half a block away and will take you down 5 av all the way downtown.  Easy walk to Morningside Park, Central Park, Guggenheim museum and The Metropolitan Museum .</t>
  </si>
  <si>
    <t>{TV,Wifi,"Air conditioning",Kitchen,"Indoor fireplace",Heating,Washer,Dryer,"Fire extinguisher",Essentials,Shampoo,"Lock on bedroom door",Hangers,"Hair dryer",Iron,"Laptop friendly workspace","Private entrance","Baby monitor","Outlet covers",Bathtub,"Changing table","High chair","Children’s books and toys","Window guards","Babysitter recommendations",Crib,"Children’s dinnerware","Host greets you"}</t>
  </si>
  <si>
    <t>Cosy.</t>
  </si>
  <si>
    <t>Clean comfortable room in a newly renovated apartment.</t>
  </si>
  <si>
    <t>Clean comfortable room in a newly renovated apartment. Close to public transportation 3 to 4 minutes walk to the # 3 train, 1 minute to the B 83 and B 15 buses, 5 minutes to Gateway Center Mall, lots of restaurant near by. Washer and dryer, backyard for smoking and hanging out ,BBQ grill, room for gathering up to 20 people. I will give guess their space but if needed to i will socialize, guess can contact me by phone My neighborhood is an average Brooklyn neighbourhood, most people are friendly, easy access by public transport to JFK, Gateway Center Mall, Down town Brooklyn, Manhattan, Resort world casino etc, To JFK Airport and Resort world casino B 15 bus, to Gateway Mall B 83 Bus, to Down town Brooklyn # 3 train, to Manhattan # 3,L,A and C trains to Williamsburg 15 bus and L train.</t>
  </si>
  <si>
    <t>My neighborhood is an average Brooklyn neighbourhood, most people are friendly, easy access by public transport to JFK, Gateway Center Mall, Down town Brooklyn, Manhattan, Resort world casino etc,</t>
  </si>
  <si>
    <t>To JFK Airport and Resort world casino B 15 bus, to Gateway Mall B 83 Bus, to Down town Brooklyn # 3 train, to Manhattan # 3,L,A and C trains to Williamsburg 15 bus and L train.</t>
  </si>
  <si>
    <t>Guess should wash the dishes, no shoes inside the house, no food allowed in the bedroom.</t>
  </si>
  <si>
    <t>East New York</t>
  </si>
  <si>
    <t>{TV,Wifi,Breakfast,"Free street parking",Heating,"Smoke detector","Carbon monoxide detector","First aid kit","Fire extinguisher",Essentials,"Lock on bedroom door",Hangers,"Hot water",Microwave,"Coffee maker",Refrigerator,"Dishes and silverware","Cooking basics",Oven,Stove,"BBQ grill","Garden or backyard","Luggage dropoff allowed","Long term stays allowed","Cleaning before checkout","Wide hallways","Wide entrance for guests","Flat path to guest entrance","Well-lit path to entrance","No stairs or steps to enter","Wide entrance","Extra space around bed","Accessible-height bed","No stairs or steps to enter","Accessible-height toilet","No stairs or steps to enter","Wide entryway"}</t>
  </si>
  <si>
    <t>Tu Tranquilidad no tiene precio</t>
  </si>
  <si>
    <t>Mi apartamento está ubicado a 15 minutos de Manhattan, 2. Bloques de distancia al tren N, buses, estación de citibike (bicicletas) restaurantes reconocidos, pastelerías, bares y pizzerías. En la habitación puede disfrutar de una maravillosa vista a la ciudad de Manhattan. Soy una persona calida y respetuosa, podrá sentirse como en su propia casa.</t>
  </si>
  <si>
    <t>Mi apartamento está ubicado a 15 minutos de Manhattan, 2. Bloques de distancia al tren N, buses, estación de citibike (bicicletas) restaurantes reconocidos, pastelerías, bares y pizzerías. En la habitación puede disfrutar de una maravillosa vista a la ciudad de Manhattan. Soy una persona calida y respetuosa, podrá sentirse como en su propia casa. Se puede observar desde sus habitaciones, lindos amaneceres y atardeceres, cuenta con buena iluminación, tranquilidad y silencio para un buen descanso. Si desean pueden contactarme por MSM para resolver algunas inquietudes Acceso a todos los medios de transporte para dirigirse a la Gran Manzana.</t>
  </si>
  <si>
    <t>Acceso a todos los medios de transporte para dirigirse a la Gran Manzana.</t>
  </si>
  <si>
    <t>{Wifi,Kitchen,"Pets allowed","Free street parking",Heating,"Smoke detector","Carbon monoxide detector","Fire extinguisher",Essentials,Hangers,"Hair dryer","Laptop friendly workspace","Hot water","Coffee maker",Refrigerator,"Dishes and silverware",Stove,"Luggage dropoff allowed","Long term stays allowed"}</t>
  </si>
  <si>
    <t>Prime East Village *Sunny &amp; Spacious* 2BR Flat</t>
  </si>
  <si>
    <t>Stay in my spacious and sun-drenched 2 bedroom Manhattan flat in the heart of the East Village, centrally located in NYC and steps from top rated independent restaurants, bars and shops and a 5 min walk to the metro/subway. My place is perfect for families or groups with plenty of space to spread out (a nice perk for this city!). You will have two super-comfortable memory foam queen beds and a pull-out sofa in the living room, pac 'n play, plus plenty of closet of drawer space for your clothes.</t>
  </si>
  <si>
    <t>Stay in my spacious and sun-drenched 2 bedroom Manhattan flat in the heart of the East Village, centrally located in NYC and steps from top rated independent restaurants, bars and shops and a 5 min walk to the metro/subway. My place is perfect for families or groups with plenty of space to spread out (a nice perk for this city!). You will have two super-comfortable memory foam queen beds and a pull-out sofa in the living room, pac 'n play, plus plenty of closet of drawer space for your clothes. My property includes total turn-key and worry free step-in service. All linens, including towels, sheets, extra linens and bedding, Wifi, heat, and air conditioning, closet space with hangers, dresser drawer space and two sets of keys are included for free in the price and waiting for you when you arrive. I also include breakfast foods on the first day you arrive waiting for you including fresh fruit, eggs, bread, milk and other items including olive oil, salt and pepper and basic cooking necess</t>
  </si>
  <si>
    <t>I am located in the heart of the East Village bordering and within a 10 minutes walk to the Lower Eastside, Soho, Noho, Nolita, China town and Little Italy.</t>
  </si>
  <si>
    <t>I am about 5 minutes walking from the nearest Subway Metro stop. Or you can easily hail a yellow taxi or order an uber in my neighborhood as it is a lively area with lots of taxis.</t>
  </si>
  <si>
    <t>Must respect the peace and quiet of my neighbors. No loud music. No yelling or loud voices. No gatherings or parties.</t>
  </si>
  <si>
    <t>{TV,Wifi,"Air conditioning",Kitchen,Breakfast,Heating,"Smoke detector","Carbon monoxide detector",Essentials,Shampoo,Hangers,"Hair dryer",Iron,"Laptop friendly workspace",Crib,"Pack ’n Play/travel crib","Hot water",Microwave,"Coffee maker",Refrigerator,Dishwasher,"Dishes and silverware","Cooking basics",Oven,Stove,"Luggage dropoff allowed","Wide hallways"}</t>
  </si>
  <si>
    <t>Adorable 1BD Home with view of NYC</t>
  </si>
  <si>
    <t>Adorable one bedroom home on 5th floor of secure elevator building with large corner balcony with breath-taking views of the Manhattan skyline. Building is clean, quiet, and safe. A 5 minute walk to subway and 30th avenue bars, cafes, and restaurants. FULL NYC experience!</t>
  </si>
  <si>
    <t>Adorable one bedroom home on 5th floor of secure elevator building with large corner balcony with breath-taking views of the Manhattan skyline. Building is clean, quiet, and safe. A 5 minute walk to subway and 30th avenue bars, cafes, and restaurants. FULL NYC experience! The entire property is new and was built in 2007. Everything is in excellent condition. The building is one of the nicest in the area. The view of Manhattan from the balcony and living room windows is breathtaking and rare. The surrounding area is quiet and charming. You have access to a full bath, kitchen and balcony.  You can find parking on the streets. I will meet you at the apartment on the day you arrive. I will explain everything to you and answer any questions you may have I will not be staying in the building but if you need me I will be just a phone call away. The neighborhood is quiet and safe and very close to the subway, parks, shopping,  and vibrant nightlife. You will find some of the best restaurants w</t>
  </si>
  <si>
    <t>The neighborhood is quiet and safe and very close to the subway, parks, shopping,  and vibrant nightlife. You will find some of the best restaurants with gourmet cuisine in Astoria, plus be in one of the most culturally diverse neighborhoods in the world. Astoria is known for its culture and unique atmosphere. I will provide you with a list of the best restaurants in town!</t>
  </si>
  <si>
    <t>N/Q train is a 5 minute walk away. The M train is about a 15 minute walk away. You can use public transportation to be in Manhattan in 10 minutes! Cabs are easily accessible if you walk up to Crescent ave or 31st street. If you have a car, you are close to expressways and bridges such as the Triboro Bridge and Queensboro Bridge.</t>
  </si>
  <si>
    <t>Unfortunately the building does not allow pets :( No SMOKING inside the apartment or in any common areas of the building, however you may smoke on the balcony.  NO PARTIES!!!  As mentioned, the building is very quiet, so please no loud music or parties after 10pm or before 8am.</t>
  </si>
  <si>
    <t>{Internet,Wifi,"Air conditioning",Kitchen,Elevator,"Buzzer/wireless intercom",Heating,"Family/kid friendly","Smoke detector",Shampoo,Hangers,"Hair dryer",Iron,"Self check-in",Lockbox}</t>
  </si>
  <si>
    <t>Fully equiped room. TV AC</t>
  </si>
  <si>
    <t>Brand new renovated apt. Excellent finishes.</t>
  </si>
  <si>
    <t>{TV,Internet,Wifi,"Air conditioning",Kitchen,"Smoke detector","Carbon monoxide detector",Essentials}</t>
  </si>
  <si>
    <t>HANCOCK VERY SMALL ROOM</t>
  </si>
  <si>
    <t xml:space="preserve">This cozy little room is 9x11 and comes with a loveseat sofa bed.  Work on your laptop at the computer desk with wifi.  Feel free to share use of washer, dryer, refrigerator and other convienences. There are nearby markets, shopping  and a  short two block walk to subway trains which lead to major connections.  I provide fresh towels, sheets, pillows and blankets.  My expectations are that my guests be neat and clean and smoking is allowed outside only where there is access to a patio.     </t>
  </si>
  <si>
    <t>Locked doors behind you at all times Clean up after yourself No large parities No illegal activities Check with host before inviting additional visitors Respect the space and treat the dwelling as if it were your own home Be considerate and respectful Enjoy your stay and please leave a review</t>
  </si>
  <si>
    <t>{TV,Internet,Wifi,"Air conditioning",Kitchen,"Free parking on premises","Smoking allowed",Heating,Washer,Dryer,Essentials,Shampoo}</t>
  </si>
  <si>
    <t>Quiet, Private room in Brooklyn Brownstone</t>
  </si>
  <si>
    <t>The Room is in a Brownstone warm and welcoming house in Bed-Stuyvesant area in Brooklyn.</t>
  </si>
  <si>
    <t>The Room is in a Brownstone warm and welcoming house in Bed-Stuyvesant area in Brooklyn. This location is perfect for those guest that are looking for a peaceful time in Brooklyn. You will find a supermarket, a drugstore, and eateries in the next blocks. The room is my personal bedroom and it's pretty spacious. You're more than welcome to use the TV and my PS4. There isn't a living room but it's definitely plenty of space in the bedroom if you want to have guests over. My roommates are rarely home and I'll be nearby if you need help with anything.   Check-In is anytime after 3:00 PM, the latest checkout time is 10:30 AM. If you are coming to the city earlier you can come and drop off your luggage in our dining room, same if you are leaving the city late, you can leave your luggage in our dining room and pick it up before you leave the city. I love meeting new people. If you want to hang out and talk, I'm down. If you want privacy and time to yourself, I get that too. Also if you have a</t>
  </si>
  <si>
    <t>The neighborhood is fairly quiet and has plenty of food options nearby. My favorite restaurant is Toad Style, a cute little vegan diner about three blocks away that isn't too expensive.</t>
  </si>
  <si>
    <t>PARKING: We don't have a designated parking spot, but parking is free in our neighborhood, and so far our guests had no problems finding a parking spot, only if you come after 5 PM it may take some time but you will definitely find one...When you find Parking spot make sure to check the signs on the street, there are some restrictions because they clean the streets on certain days.  It's very close to the subway A and J train, around 10 minutes walking to each station, one block away from the bus stops (B46, B26, B52 )which makes it very convenient for those guest that need to make to Manhattan or other places in New York. I usually take the A/C Express to Manhattan during the week.</t>
  </si>
  <si>
    <t>{TV,Wifi,"Air conditioning",Kitchen,"Free parking on premises",Heating,"Smoke detector",Essentials,Shampoo,"Lock on bedroom door",Iron,"Laptop friendly workspace"}</t>
  </si>
  <si>
    <t>Large NYC Apartment!</t>
  </si>
  <si>
    <t>This is a 3BR/1Bath apartment in East Harlem. Currently, my brother and I live in two of the bedrooms and the third bedroom will be vacant for 2 weeks (July 17- 31st). There is a full size kitchen with stainless steel appliances including a dishwasher. Open concept living room with dining area and queen sleeper sofa. AC units and windows in all bedrooms. Tiled bathroom with an upgraded shower head. No pets:)</t>
  </si>
  <si>
    <t>This is a 3BR/1Bath apartment in East Harlem. Currently, my brother and I live in two of the bedrooms and the third bedroom will be vacant for 2 weeks (July 17- 31st). There is a full size kitchen with stainless steel appliances including a dishwasher. Open concept living room with dining area and queen sleeper sofa. AC units and windows in all bedrooms. Tiled bathroom with an upgraded shower head. No pets:) Our apartment is located on the back of the building with a prep school to our left, which allows it to be very quiet at night. Guests have access to their private bedroom as well as the shared living room/kitchen/bathroom. My brother and I will both be living in the apartment while you stay. I enjoy cooking and do so about 5-6 nights per week. We both enjoy watching TV (Wheel of Fortune, Food Network, HGTV) and Netflix/HBOGO. Very quiet in the evenings. Two local grocery stores within 100 yards. Deli, Dominoes and McDonalds all on the same block. The 6 subway train is one block aw</t>
  </si>
  <si>
    <t>Very quiet in the evenings. Two local grocery stores within 100 yards. Deli, Dominoes and McDonalds all on the same block.</t>
  </si>
  <si>
    <t>The 6 subway train is one block away (approx. 3 minute walk).</t>
  </si>
  <si>
    <t>- Quiet hours are from 11pm- 7am - No shoes in the house - Must clean up after themselves (dishes/bathroom/etc.) - Respectful of our belongings</t>
  </si>
  <si>
    <t>{TV,Wifi,"Air conditioning",Kitchen,Elevator,Heating,"Family/kid friendly",Washer,Dryer,"Smoke detector","Carbon monoxide detector","First aid kit",Essentials,Shampoo,"Hair dryer","Private living room"}</t>
  </si>
  <si>
    <t>Crown Heights  Haven</t>
  </si>
  <si>
    <t>Serene, lovely 3 bedroom with comfortable new queen size bed.</t>
  </si>
  <si>
    <t>Serene, lovely 3 bedroom with comfortable new queen size bed. Serene, lovely apartment with a comfortable new queen size bed.Right in the central portion of Brooklyn. Only 2 Blocks from the 3/4/5 Trains , 20 min to downtown Manhattan. Walking distance from delis and stores, as well as  Caribbean  and  American restaurants, modern bars and cafes.  Shared space with host- a NYC Small business Juice Bar Owner.Great for singles or couples ready to immerse in NY culture! The have access to the entire apartment I live in the building and I am always available. Up and coming part of Brooklyn, rich in history. Buses and trains are within walking distance, uber and lyft are always around as well. There is a juice bar right downstairs for healthy smoothies and juices</t>
  </si>
  <si>
    <t>Up and coming part of Brooklyn, rich in history.</t>
  </si>
  <si>
    <t>Buses and trains are within walking distance, uber and lyft are always around as well.</t>
  </si>
  <si>
    <t>{TV,Wifi,"Air conditioning",Kitchen,Heating,"Smoke detector","Carbon monoxide detector",Essentials,Shampoo,"Lock on bedroom door",Hangers,"Private entrance","Hot water"}</t>
  </si>
  <si>
    <t>The Bad Pad</t>
  </si>
  <si>
    <t>Prime West Village location - A corner unit on Bleecker St. and West 11th, directly across from Magnolia Bakery. Less than 10 minute walk to the Meatpacking District, West Side Highway, etc. Great Natural Lighting - large living space and kitchen with all the essentials.</t>
  </si>
  <si>
    <t>Prime West Village location - A corner unit on Bleecker St. and West 11th, directly across from Magnolia Bakery. Less than 10 minute walk to the Meatpacking District, West Side Highway, etc. Great Natural Lighting - large living space and kitchen with all the essentials. Charming West Village apartment located across from Magnolia Bakery. I'm available by phone, text, and email! Happy to help in any way possible Tons of shopping, walking distance to the Whitney Museum, the Highline, West Side Highway, Soho, and plenty of greats bars, restaurants, and clubs.  The famous Magnolia Bakery located across the street.</t>
  </si>
  <si>
    <t>Tons of shopping, walking distance to the Whitney Museum, the Highline, West Side Highway, Soho, and plenty of greats bars, restaurants, and clubs.  The famous Magnolia Bakery located across the street.</t>
  </si>
  <si>
    <t>- You may smoke on the fire escape so long as the window is closed and the smoke doesn't draft in. Small groups of people are welcome, but please - no parties.</t>
  </si>
  <si>
    <t>{TV,Wifi,"Air conditioning",Kitchen,"Pets allowed",Heating,"Family/kid friendly","Smoke detector","Carbon monoxide detector",Essentials,Shampoo,"Lock on bedroom door",Hangers,"Hair dryer","Laptop friendly workspace","Hot water","Luggage dropoff allowed","Host greets you"}</t>
  </si>
  <si>
    <t>Luxurious Apartment in Crown Heights</t>
  </si>
  <si>
    <t>Exceptional, Cozy and Huge apartment in the heart of Crown Heights, BrooklynMy place is close to Tom's Restaurant, Gueros Brooklyn, Mayfield, Washington Commons, and Nostrand Avenue Pub. You’ll love my place because of the neighborhood, the coziness, the kitchen, the convenience. My place is good for couples, solo adventurers, business travelers, families (with kids), and big groups.</t>
  </si>
  <si>
    <t>Exceptional, Cozy and Huge apartment in the heart of Crown Heights, BrooklynMy place is close to Tom's Restaurant, Gueros Brooklyn, Mayfield, Washington Commons, and Nostrand Avenue Pub. You’ll love my place because of the neighborhood, the coziness, the kitchen, the convenience. My place is good for couples, solo adventurers, business travelers, families (with kids), and big groups. Apartment Details - Fully Furnished  - A/C and Heat - Fully Equipped Kitchen - Plenty of Natural Light  - Full private bathroom  -Lighting Fast WiFi access -Second Floor (No Elevator)  - Clear HD TV - New Mattress Throughout Apartment  -Closets In Every Room Guests will be able to access the entire apartment!!!! Yes! Of course, I will be available for any questions or concerns. You may call or text me anytime. Also, someone will always be on the first floor for any emergencies. Neighborhood amenities includes: Deli Variety of Restaurants  Local Park Children's Museum Barclays Center (Walking Distance) Clot</t>
  </si>
  <si>
    <t>Neighborhood amenities includes: Deli Variety of Restaurants  Local Park Children's Museum Barclays Center (Walking Distance) Clothing Stores</t>
  </si>
  <si>
    <t>-Free parking on the street  -Nearby trains A, C,3,4, LIRR -Nearby Bus Stops B65, B43</t>
  </si>
  <si>
    <t>{TV,Wifi,"Air conditioning",Kitchen,"Free street parking",Heating,"Family/kid friendly",Washer,Dryer,"Smoke detector","Carbon monoxide detector","First aid kit","Safety card","Fire extinguisher",Essentials,Shampoo,"Lock on bedroom door",Hangers,"Hair dryer",Iron,"Laptop friendly workspace","Pack ’n Play/travel crib","Hot water","Luggage dropoff allowed","Long term stays allowed","Host greets you"}</t>
  </si>
  <si>
    <t>13 Essex St, 202</t>
  </si>
  <si>
    <t>假期出外旅游,cornell march2 architecture学生,有意者联系,只短租15天</t>
  </si>
  <si>
    <t>{TV,Internet,Wifi,"Air conditioning",Kitchen,"Hot tub",Heating,Essentials}</t>
  </si>
  <si>
    <t>48 months ago</t>
  </si>
  <si>
    <t>Whimsical music room in an Artsy W’burg 3br</t>
  </si>
  <si>
    <t>Nestled in Williamsburg and Greenpoint, you are steps away from the best bars, cafes and restaurants this neighborhood has to offer, as well as Bedford Ave (think hipster-watching) and the glorious McCarren Park.</t>
  </si>
  <si>
    <t>Nestled in Williamsburg and Greenpoint, you are steps away from the best bars, cafes and restaurants this neighborhood has to offer, as well as Bedford Ave (think hipster-watching) and the glorious McCarren Park. This is a furnished room that gets great air and light, with an A/C unit in case you're too hot. Apartment has a huge open kitchen/living room, stocked with all kitchen utensils if you plan to cook, as well as a comfy couch with Cable/HBO etc for the rainy days. Looking to host friendly people who are clean, respectful of common areas and who will add to the peaceful friendly vibes we've created!:) Access to clean shared bathroom and spacious open kitchen, with blender, coffee maker, fridge, oven/stove, wok, dishes, etc. Also, high-speed internet, and 170+ channels including HBO, Showtime, and Cinemax! If the room is available, it means I'm out of town - but my awesome roommate is most likely around and/or I am available via text and happy to help with restaurant recommendatio</t>
  </si>
  <si>
    <t>{TV,Wifi,"Air conditioning",Kitchen,Heating,"Smoke detector",Essentials,"Lock on bedroom door",Hangers,Iron,"Self check-in",Lockbox,"Hot water"}</t>
  </si>
  <si>
    <t>beautiful 2br 2bath 2 balconies.</t>
  </si>
  <si>
    <t xml:space="preserve">The space     Thank you for visiting my page! My apartment in the neighborhood of north Bushwick/ north bed stuy is available to be your home away from home on your next trip to NYC.     The apartment is a 2-bedroom, 2-bathroom 2 balconies w/d apt </t>
  </si>
  <si>
    <t>{TV,"Cable TV",Internet,Wifi,"Air conditioning",Kitchen,"Hot tub","Buzzer/wireless intercom",Heating,"Family/kid friendly",Washer,Dryer,"Smoke detector"}</t>
  </si>
  <si>
    <t>Beautiful, Gut-Renovated Central Park 1BR</t>
  </si>
  <si>
    <t>The Apartment: - Quiet, sunny 1BR - Gut renovated in 2019 - Fully equipped kitchen  - 10-ft high ceilings and beautiful hardwood flooring throughout - Unobstructed, 6th-Fl view Steps Away From: - Central Park - NYC’s/the world's best cookies (I promise!) @ Levain Bakery - Lincoln Center - Beacon Theater - American Museum of Natural History - Wonderful shopping - Great restaurants - Fun nightlife - Oh, also NYC’s best cupcakes and banana pudding @ Magnolia Bakery</t>
  </si>
  <si>
    <t>The Apartment: - Quiet, sunny 1BR - Gut renovated in 2019 - Fully equipped kitchen  - 10-ft high ceilings and beautiful hardwood flooring throughout - Unobstructed, 6th-Fl view Steps Away From: - Central Park - NYC’s/the world's best cookies (I promise!) @ Levain Bakery - Lincoln Center - Beacon Theater - American Museum of Natural History - Wonderful shopping - Great restaurants - Fun nightlife - Oh, also NYC’s best cupcakes and banana pudding @ Magnolia Bakery Please enjoy the snacks in the drawer above the sink! I will generally be available via text throughout your stay. Favorite Local Spots: - Levain Bakery: best cookies in NYC/the world - Magnolia Bakery: best banana pudding ever! - Pier i Cafe: right on the water, great, healthy grill, go at sunset!  (open May-Oct) - Blondie's: best, casual sports bar and wings in town! - Playa Betty’s: fun beach-themed, mexican place - Zucker’s: famous NYC Lox - Zurrutto: ramen and dumplings :)  - Parm: famous chicken parms/italian - Vanguard W</t>
  </si>
  <si>
    <t>Favorite Local Spots: - Levain Bakery: best cookies in NYC/the world - Magnolia Bakery: best banana pudding ever! - Pier i Cafe: right on the water, great, healthy grill, go at sunset!  (open May-Oct) - Blondie's: best, casual sports bar and wings in town! - Playa Betty’s: fun beach-themed, mexican place - Zucker’s: famous NYC Lox - Zurrutto: ramen and dumplings :)  - Parm: famous chicken parms/italian - Vanguard Wine Bar: cute, relaxed wine bar - The Owl’s Tail: fun, cocktail bar - Dive 75: fun, neighborhood dive bar with board games, free candy, &amp; a fish tank</t>
  </si>
  <si>
    <t>Transportation: - Subway 1, 2, 3 lines .1 miles, C, B lines 0.2 miles - Citi bike on stop on the corner</t>
  </si>
  <si>
    <t>Shoes off upon entrance, please!</t>
  </si>
  <si>
    <t>{TV,Wifi,"Air conditioning",Kitchen,Elevator,Heating,Washer,Dryer,Essentials,Shampoo,"Hot water",Other}</t>
  </si>
  <si>
    <t>Bright, spacious, private room</t>
  </si>
  <si>
    <t>Hi! I'm traveling to LA this summer and am subletting my room. - Large room with tons of natural light - 3 br, 2 bath (you'll be sharing a full bathroom with one roommate) - Other roommates are two female professionals in their mid to late twenties who work in production and advertising **No couples or pets, please** - Ridgewood off the M/L at Myrtle-Wyckoff -- 2 min walk to the train! 20 min to Manhattan! - Super close to Bushwick (literally one block away)</t>
  </si>
  <si>
    <t>- Please be respectful of housemates' sleeping schedules. They usually wind down at 11:00 PM during the week. - Keep common areas tidy</t>
  </si>
  <si>
    <t>{TV,Wifi,"Air conditioning",Kitchen,Washer,"Smoke detector",Essentials,Shampoo,"Lock on bedroom door",Hangers,"Hair dryer","Laptop friendly workspace"}</t>
  </si>
  <si>
    <t>Beautiful room . Williamsburg / Greenpoint</t>
  </si>
  <si>
    <t>Beautiful one bedroom at the East Williamsburg House - newly built space for Outpost Club CoLiving with central air, updated appliances, and hardwood floors. This house is equipped with 14 bedrooms, 2 Kitchens and the basement is a beautiful living room and coworking space. All of the common areas are massive in comparison to your average New York City apartment. This space is move-in ready; all you have to do is show up with your suitcase.</t>
  </si>
  <si>
    <t>Beautiful one bedroom at the East Williamsburg House - newly built space for Outpost Club CoLiving with central air, updated appliances, and hardwood floors. This house is equipped with 14 bedrooms, 2 Kitchens and the basement is a beautiful living room and coworking space. All of the common areas are massive in comparison to your average New York City apartment. This space is move-in ready; all you have to do is show up with your suitcase. Outpost Club is a network of coliving locations throughout New York. Our goal is to make it super easy to move to New York, and to provide interesting and convenient places for affordable prices. But at Outpost Club, you receive more than just a place to live and work. The Outpost Club platform creates a Coliving community that offers both general and professional networking, which personally benefits all members. Outpost Club provides end-to-end co-living services to tech startups, entrepreneurs, digital nomads, freelancers, remote workers, profess</t>
  </si>
  <si>
    <t>East Williamsburg House is located in East Williamsburg. It is 10 mins walk to the L train (Graham Ave Station) which will take you to Manhattan in 5 mins.   The location is near coffee shops, pizza joints and a couple of bars.</t>
  </si>
  <si>
    <t>{TV,Wifi,"Air conditioning",Kitchen,"Free street parking",Heating,Washer,Dryer,"Smoke detector","Carbon monoxide detector","First aid kit","Safety card","Fire extinguisher",Essentials,Shampoo,"Lock on bedroom door",Hangers,"Hair dryer",Iron,"Laptop friendly workspace","Self check-in","Smart lock","Hot water"}</t>
  </si>
  <si>
    <t>Bedroom Near Queens Center Mall</t>
  </si>
  <si>
    <t>Spacious, comfy room in a 3 bedroom, 1 bath apartment.  10 minute walk to R and M trains. 30-40 minute commute  into Manhattan. Restaurants, Grocery Store and shopping centers all within walking distance!!!  Queens Center Mall a 10 minute walk which has many stores for apparel as well as an amazing food court. Fast Food Places Nearby Include McDonalds, Popeyes and Burger King. Starbucks a 10 minute walk. Rest assured room is private and has own personal lock.</t>
  </si>
  <si>
    <t>Spacious, comfy room in a 3 bedroom, 1 bath apartment.  10 minute walk to R and M trains. 30-40 minute commute  into Manhattan. Restaurants, Grocery Store and shopping centers all within walking distance!!!  Queens Center Mall a 10 minute walk which has many stores for apparel as well as an amazing food court. Fast Food Places Nearby Include McDonalds, Popeyes and Burger King. Starbucks a 10 minute walk. Rest assured room is private and has own personal lock. 10 minute walk to R and M trains. 30-40 minute commute  into Manhattan. Restaurants, Grocery Store and shopping centers all within walking distance!!!  Queens Center Mall a 10 minute walk which has many stores for apparel as well as an amazing food court. Fast Food Places Nearby Include McDonalds, Popeyes and Burger King. Guests can contact me or my roomate via email or phone. Walking to subway is 10 minutes</t>
  </si>
  <si>
    <t>Walking to subway is 10 minutes</t>
  </si>
  <si>
    <t>{TV,Wifi,"Air conditioning",Heating,"Smoke detector",Essentials,Shampoo,"Lock on bedroom door",Hangers,"Hair dryer",Iron,"Hot water"}</t>
  </si>
  <si>
    <t>Penthouse with huge deck and city views</t>
  </si>
  <si>
    <t>Spacious penthouse floor apt with huge deck with expansive city views, a balcony and a 3rd outdoor space which is shared deck on the upper floor of duplex.  Tranquil and quiet with lots of natural light.  Amazing cafes, restaurants, and shops just a short walk away (Paulie Gee's Pizza, Lobster Joint, Eagle Trading cafe, Esme, Bakeri, and so many more)</t>
  </si>
  <si>
    <t>Spacious penthouse floor apt with huge deck with expansive city views, a balcony and a 3rd outdoor space which is shared deck on the upper floor of duplex.  Tranquil and quiet with lots of natural light.  Amazing cafes, restaurants, and shops just a short walk away (Paulie Gee's Pizza, Lobster Joint, Eagle Trading cafe, Esme, Bakeri, and so many more) Minimally decorated and peaceful vibe living room with open kitchen and big counter with stools for hanging out.  Large bedroom has a sumptuous new queen sized mattress bed and its own balcony (please use bench to keep door open in place, it has very sensitive hinges and too much swinging can throw it off).  A nice sized bathroom with the basic toiletries.  Second room is a small nook which we call the "treehouse" located up a short 1 flight spiral steps and has a convertible sofa that turns into a very comfy bed (people are always quite surprised that it's a convertible).   This smaller room has the entrance to another big deck with expa</t>
  </si>
  <si>
    <t>Amazing neighborhood with beautiful shops and cafes.  Franklin street is a wonderful street to walk down and the water is just 4 blocks away</t>
  </si>
  <si>
    <t>G train- Greenpoint ave stop, 7 train - Vernon stop, and bus stops around the block and run all day between Long Island city and Brooklyn</t>
  </si>
  <si>
    <t>- No shoes in the house please! -Smoking ONLY only out on deck, not inside</t>
  </si>
  <si>
    <t>{TV,Wifi,"Air conditioning",Kitchen,Elevator,Heating,"Smoke detector",Essentials,Shampoo,"Laptop friendly workspace"}</t>
  </si>
  <si>
    <t>BEAUTIFUL 1-BEDROOM @ דירה שווה בוויליאמסבורג</t>
  </si>
  <si>
    <t>You’ll love my place because of the neighborhood, the comfy bed, the ambiance, and the light. My place is good for couples, solo adventurers, and business travelers.</t>
  </si>
  <si>
    <t>{TV,Wifi,"Air conditioning",Kitchen,Heating,"Family/kid friendly",Washer,Dryer,Essentials,Iron,"Laptop friendly workspace","translation missing: en.hosting_amenity_50"}</t>
  </si>
  <si>
    <t>Quiet private retreat high above Brooklyn.</t>
  </si>
  <si>
    <t>Hi, and thanks for stopping by. Guests from all over the world have stayed here, traveling for work and otherwise. In-unit washer dryer, full kitchen, terrace with seating and grill. Elevator opens up right into the apartment! Our place is located on a quieter street, but only 15 mins to Manhattan and close to the heart of Williamsburg, Brooklyn. Welcome! [Please note, this summer myself or my roommate may be staying in the other bedrooms, though we are usually either working or traveling]</t>
  </si>
  <si>
    <t>Hi, and thanks for stopping by. Guests from all over the world have stayed here, traveling for work and otherwise. In-unit washer dryer, full kitchen, terrace with seating and grill. Elevator opens up right into the apartment! Our place is located on a quieter street, but only 15 mins to Manhattan and close to the heart of Williamsburg, Brooklyn. Welcome! [Please note, this summer myself or my roommate may be staying in the other bedrooms, though we are usually either working or traveling] There are almost no other buildings like ours (12 stories tall) giving you an uninterrupted view to the North, East and West. Also, the elevator opens up right into the apartment! We have designed it with minimal, simple furniture and plants for a homey but clean feel. Guests have the master bedroom: the first is larger (about 18 ft x 12 ft) with a desk, comfortable lounge chair, walk-in closet and a queen-sized bed.   Guests are of course welcome to use the kitchen to cook, eat at the dining table o</t>
  </si>
  <si>
    <t>Williamsburg, Brooklyn is home to dozens of restaurants, stores, galleries and more that make it the most exciting part of Brooklyn. Our apartment is located on a quiet block, about a 5-minute walk from the subway and many attractions.</t>
  </si>
  <si>
    <t>Just 5 short blocks to the Graham Ave. L-stop! Of course, a quick Uber to Greenpoint or a short walk to the rest of Williamsburg.</t>
  </si>
  <si>
    <t>Check in time is 3PM - 10PM Check out by 1PM (noon) - Smoking on terrace only - Respect the neighbors - Keep it peaceful and clean :)</t>
  </si>
  <si>
    <t>{Wifi,"Air conditioning",Kitchen,"Smoking allowed","Pets allowed",Gym,"Pets live on this property",Dog(s),Elevator,"Free street parking",Heating,"Family/kid friendly",Washer,Dryer,"Smoke detector","Carbon monoxide detector",Essentials,Shampoo,"Lock on bedroom door",Hangers,"Hair dryer",Iron,"Laptop friendly workspace","Hot water","Bed linens","Extra pillows and blankets",Microwave,"Coffee maker",Refrigerator,Dishwasher,"Dishes and silverware","Cooking basics",Oven,Stove,"Single level home","Patio or balcony","Well-lit path to entrance","Accessible-height bed",Other}</t>
  </si>
  <si>
    <t>SPACIOUS &amp; COMFY 3 BDROM/2 BATH APT CLOSE 2 SUBWAY</t>
  </si>
  <si>
    <t>Thanks for checking out my space! There are three large bedrooms, 2 full bathrooms and has fast Wifi connection and Cable TV + netflix. The apartment is super quiet and private located on the  2nd floor of a charming brownstone. The apartment is really warm and cozy features high ten foot cielings and natural light. The apartment comes with everything you would expect in a home away from home as well as a fully kitchen equipped with all your needs for each and every meal. Looking fwrd 2 meeting!</t>
  </si>
  <si>
    <t>Thanks for checking out my space! There are three large bedrooms, 2 full bathrooms and has fast Wifi connection and Cable TV + netflix. The apartment is super quiet and private located on the  2nd floor of a charming brownstone. The apartment is really warm and cozy features high ten foot cielings and natural light. The apartment comes with everything you would expect in a home away from home as well as a fully kitchen equipped with all your needs for each and every meal. Looking fwrd 2 meeting! The Apartment is suitable for 7 people, with spacious 3 bedrooms and 2 bathroom. Walk-up building on the  2nd floor. Apartment Coffee maker and all amenities you need to cook and spend a nice time. Extra linens and Towels, a few blocks from the subway. Laundry available by coin operated machines. Wifi throughout, cable TV, and kitchen that can accommodate dining for 7. Guests will have two sets of keys to the building and apartment to come and go as they please. The building has secure lock doo</t>
  </si>
  <si>
    <t>The apartment is located in a very nice area just next to Subway (1 Line) so you are just 20 minutes away from Times Square where you have the most important subway connections that take you all over Manhattan.</t>
  </si>
  <si>
    <t>The subway is two blocks away and there are buses up and down the avenue. It is super easy to get around the city and if running late it is easy to catch a cab outside your front door !</t>
  </si>
  <si>
    <t>{TV,"Cable TV",Wifi,"Air conditioning",Kitchen,"Smoking allowed","Pets allowed",Heating,Washer,Dryer,Essentials,Shampoo,Hangers,"Hair dryer",Iron,"Laptop friendly workspace","Private entrance","Hot water","Bed linens","Extra pillows and blankets","Ethernet connection"}</t>
  </si>
  <si>
    <t>The Academy - walk to subway + tons of culture!</t>
  </si>
  <si>
    <t>Large 1 bedroom apartment with the best of both worlds: peace and quiet in a lively neighborhood!  My apartment faces the back of the building so there’s no street noise. Boasts central heating and air conditioning, cable TV, Wi-Fi and full kitchen. Smoke-Free!  The well-maintained building has laundry room, elevator and is two city blocks to the 1 train and three blocks to the A train, making this incredibly convenient place to live.</t>
  </si>
  <si>
    <t>Large 1 bedroom apartment with the best of both worlds: peace and quiet in a lively neighborhood!  My apartment faces the back of the building so there’s no street noise. Boasts central heating and air conditioning, cable TV, Wi-Fi and full kitchen. Smoke-Free!  The well-maintained building has laundry room, elevator and is two city blocks to the 1 train and three blocks to the A train, making this incredibly convenient place to live. Live in your own space for an affordable price! Smoke-Free! Although I keep my belongings here, guests access the whole space. I am a professional that works during the day, but I am accessible by email or text, and always close by.  Guests will be given their space, but I'm also happy to socialize, show them the city and the neighborhood, if desired. Neighborhood has lots of restaurants &amp; bars, as well as beautiful parks located within walking distance, e.g., The Cloisters Museum, Fort Tyron Park, and Inwood Hill Park (sprawling river front access). Live</t>
  </si>
  <si>
    <t>Neighborhood has lots of restaurants &amp; bars, as well as beautiful parks located within walking distance, e.g., The Cloisters Museum, Fort Tyron Park, and Inwood Hill Park (sprawling river front access). Lively restaurants and bars at Dyckman Street (including a recently opened rooftop bar/restaurant). Starbucks, Dunkin Donuts, local bakeries, Duane Reade &amp; CVS, all within 5 blocks. Inwood Green Farmers Market happening every Saturday.  This building is located in Inwood. Accessible to the 66-acre Fort Tyron Park (home to The MoMA at The Cloisters Museum), 196-acre Inwood Hill Park (Manhattan’s last primordial forest, with a salt marsh, a bald eagle nursery, water birds, raptors, a wide variety of migratory birds, tennis courts, ball fields, playgrounds, a waterfront promenade, and an abundance of beautiful hiking trails) and the 20-acre Harlem River Park.</t>
  </si>
  <si>
    <t>Two city blocks to the 1 train and three blocks to the A train, and may city bus stops within 1-2 blocks, make this an incredibly convenient place to live.  Close to Columbia University, Yeshiva University, City College, Columbia Presbyterian &amp; the Allen Hospital, Target, Dyckman restaurants strip and more! 30mins train ride to Midtown. There is also very easy and close-by access to the FDR Drive and Westside highways.</t>
  </si>
  <si>
    <t>I do not currently charge a cleaning fee, but all guests must have the understanding that I expect them to leave my apartment as clean as it was at check-in, or a cleaning fee will be charged to the security deposit (totaling the hourly cost of cleaning with a minimum 2hrs = $60).  If something is in disarray during check-in, please take a picture of it and send it to me during your check-in, so that I know that the issue did not happen during your stay.</t>
  </si>
  <si>
    <t>{TV,"Cable TV",Wifi,"Air conditioning",Kitchen,"Paid parking off premises",Elevator,"Free street parking",Heating,Washer,Dryer,"Smoke detector","Carbon monoxide detector",Essentials,Shampoo,"Lock on bedroom door",Hangers,"Hair dryer",Iron,"Laptop friendly workspace","Self check-in",Lockbox,"Private entrance","High chair","Hot water","Bed linens","Ethernet connection",Microwave,Refrigerator,"Dishes and silverware",Oven,Stove,"Long term stays allowed","Wide hallways","Well-lit path to entrance","Extra space around bed"}</t>
  </si>
  <si>
    <t>Bright one bedroom.  Lorimer (J,M) broadway (G)</t>
  </si>
  <si>
    <t>Minimalist one bedroom in South Williamsburg. It is located close to the subway and citi bike stations and a lot of fun bars and restaurants. The apartment is quiet and bright, newly built. Master bedroom with a queen bed, new memory foam mattress, high windows with curtains and black out curtains for perfect rest. Bathroom with shampoo and hair dryer provided as well as towels and linens.</t>
  </si>
  <si>
    <t>Minimalist one bedroom in South Williamsburg. It is located close to the subway and citi bike stations and a lot of fun bars and restaurants. The apartment is quiet and bright, newly built. Master bedroom with a queen bed, new memory foam mattress, high windows with curtains and black out curtains for perfect rest. Bathroom with shampoo and hair dryer provided as well as towels and linens. The whole apartment is yours to use, feel free to enjoy one of the many books around the apartment! I will be out of your way! I only rent my space when I am traveling but I will always be available for questions. A neighborhood of contrasts, Brooklyn has it all. You are about 10min from Grand st in Williamsburg where there is some of the best shopping and dining in the city! The best subway options are the G (Broadway stop) and J or M train (Lorimer). There are also citi bikes on the corner which are a convenient and fun way to get around. If you’d like to give any of the plants a glass of water whe</t>
  </si>
  <si>
    <t>A neighborhood of contrasts, Brooklyn has it all. You are about 10min from Grand st in Williamsburg where there is some of the best shopping and dining in the city!</t>
  </si>
  <si>
    <t>The best subway options are the G (Broadway stop) and J or M train (Lorimer). There are also citi bikes on the corner which are a convenient and fun way to get around.</t>
  </si>
  <si>
    <t>{Wifi,"Air conditioning",Kitchen,"Pets allowed",Elevator,Heating,Washer,Dryer,"Smoke detector","Carbon monoxide detector",Essentials,Hangers,"Hair dryer","Laptop friendly workspace","Self check-in","Smart lock","Hot water"}</t>
  </si>
  <si>
    <t>Brooklyn Home with a Backyard!</t>
  </si>
  <si>
    <t>Come one, come all and relax in our peaceful Brooklyn home! Perfect for a couple or a couple of friends! Well located, just a couple blocks from the G-train and near several bus stops.  Private entrance, backyard, WiFi, fully-equipped kitchen.</t>
  </si>
  <si>
    <t>{Wifi,"Air conditioning",Kitchen,"Pets allowed","Free street parking",Heating,"Smoke detector",Essentials,Shampoo,"Hair dryer","Laptop friendly workspace","Private entrance","Hot water",Other}</t>
  </si>
  <si>
    <t>Cute Private Room in Astoria Duplex</t>
  </si>
  <si>
    <t>Bright and sunny, private room right next to one of two bathrooms in the apartment. You will have use of the kitchen and dining area, as well as the living room downstairs. Close walk to all transportation into the city and lots to do, see and eat on the famous 30th Avenue.</t>
  </si>
  <si>
    <t>Bright and sunny, private room right next to one of two bathrooms in the apartment. You will have use of the kitchen and dining area, as well as the living room downstairs. Close walk to all transportation into the city and lots to do, see and eat on the famous 30th Avenue. Living room, kitchen/dining room, bathrooms. We are not home too much on the weekends and our room is located downstairs , so we can certainly be out of your way. We are happy to entertain and hang if that's something you prefer. We love our little pocket of Queens and can give suggestions or can help with any tips about the city. Astoria, Queens is known for their delicious Greek food. Nearby 30th Avenue has many trendy bars and delicious restaurants. Queens is a true melting pot and you can find almost any cuisine you're craving. Some cool sights to see nearby are Socrates Sculpture Park, Astoria Park and the Museum of the Moving Image.  We are super close to the city (about at 15 minute train ride). The N/W train</t>
  </si>
  <si>
    <t>Astoria, Queens is known for their delicious Greek food. Nearby 30th Avenue has many trendy bars and delicious restaurants. Queens is a true melting pot and you can find almost any cuisine you're craving. Some cool sights to see nearby are Socrates Sculpture Park, Astoria Park and the Museum of the Moving Image.  We are super close to the city (about at 15 minute train ride).</t>
  </si>
  <si>
    <t>The N/W trains are less than a 10 minute walk away. There are plenty of bus lines nearby, including the M60 that goes straight to La Guardia Airport. The R train is about a 15 minute walk from out apartment.</t>
  </si>
  <si>
    <t>{TV,Wifi,"Air conditioning",Kitchen,"Pets allowed",Heating,Washer,Dryer,"Smoke detector","Carbon monoxide detector","First aid kit",Essentials,Shampoo,"Lock on bedroom door",Hangers,"Hair dryer","Laptop friendly workspace","Self check-in",Lockbox,"Private living room","Hot water","Bed linens",Microwave,"Coffee maker",Dishwasher,"Dishes and silverware","Cooking basics",Oven,Stove}</t>
  </si>
  <si>
    <t>Amazing Bright bedroom in Harlem</t>
  </si>
  <si>
    <t>Welcome to Harlem! We're a married couple and our apartment is located only a few steps from the metro line and 20mins from major touristic attractions: Time Square, Radio City Music Hall, Rockefeller Center.</t>
  </si>
  <si>
    <t>Welcome to Harlem! We're a married couple and our apartment is located only a few steps from the metro line and 20mins from major touristic attractions: Time Square, Radio City Music Hall, Rockefeller Center. The bedroom is clean, bright and comfortable with two big windows and a spacious closet. A large open space living room and kitchen are available. Guests can access to the bathroom, living room and kitchen. If you have any question, we will be happy to assist you Metro and buses are a few steps away (3-5mins)</t>
  </si>
  <si>
    <t>Metro and buses are a few steps away (3-5mins)</t>
  </si>
  <si>
    <t>{TV,Internet,Wifi,"Air conditioning",Kitchen,Heating,"Smoke detector","Carbon monoxide detector",Essentials,Shampoo,"Lock on bedroom door",Hangers,"Hair dryer","translation missing: en.hosting_amenity_49","translation missing: en.hosting_amenity_50","Hot water","Host greets you","Paid parking on premises"}</t>
  </si>
  <si>
    <t>Room at East 110th St Upper East/E. Harlem</t>
  </si>
  <si>
    <t>Master bedroom w/double bed in a three bedroom home, two flat mates who are rarely home. Five minute walk to the six train and not far from the 2/3 trains. Central Park is a 10 minute walk away. Plenty of restaurants nearby.We will leave you some simple breakfast foods (eggs, bread, etc) and you are free to use our are free to use our appliances including small grill and magic bullet.The is an A/C window unit in the bedroom.</t>
  </si>
  <si>
    <t>Master bedroom w/double bed in a three bedroom home, two flat mates who are rarely home. Five minute walk to the six train and not far from the 2/3 trains. Central Park is a 10 minute walk away. Plenty of restaurants nearby.We will leave you some simple breakfast foods (eggs, bread, etc) and you are free to use our are free to use our appliances including small grill and magic bullet.The is an A/C window unit in the bedroom. Easy access to subways and Central Park. East Harlem is a cheaper neighborhood but safe. You will save money on groceries and eating out here. Taxi to midtown is less than $20. A clean and tidy kitchen, bathroom, living room with sofa.  We are happy to suggest activities and how to get around the city. Pablo and I are a married couple in (26&amp;31) friendly and happy to host you! Harlem is the birthplace of salsa and has a long interesting history of musicians, jazz, etc. Some cool places are: Red Rooster, Harlem Tavern, Apollo Theater. We are located at the end of th</t>
  </si>
  <si>
    <t xml:space="preserve">Harlem is the birthplace of salsa and has a long interesting history of musicians, jazz, etc. Some cool places are: Red Rooster, Harlem Tavern, Apollo Theater. We are located at the end of the Upper East Side, lower East Harlem just a few avenues from Central Park. The apartment is a 8 minute walk to the subway and 2 minutes from convenient bus services. There is a school located across the street, many families living on our block, very safe. Parking is not bad if you know when to come (weekends are fine and Ill have to explain the alternate-side parking rules). </t>
  </si>
  <si>
    <t>Please do not smoke inside (outside is fine) and no pets. We ask that you respect our neighbors as many of them are families with small children.</t>
  </si>
  <si>
    <t>{Internet,Wifi,"Air conditioning",Kitchen,"Free parking on premises",Breakfast,Heating,"Smoke detector","Carbon monoxide detector",Shampoo,Hangers,"Hair dryer"}</t>
  </si>
  <si>
    <t>Pvt Room in Quiet Home JFK 6mi LGA 10 mi -Silver</t>
  </si>
  <si>
    <t>Lovely tree-line neighborhood conveniently located just 6.5 mi (12min) from John F. Kennedy Airport and 10.6 mi. (16min) from LaGuardia Airport.  Private Room with private half bath adjacent can accommodate upto two persons. Shared full bath located on second level of home.  Great for business trips, layovers, holiday stays, quick getaway, or visiting relatives.  Short stays and long stays friendly... Book for one night, one week, one month... I’m sure my home can meet your needs!</t>
  </si>
  <si>
    <t>Lovely tree-line neighborhood conveniently located just 6.5 mi (12min) from John F. Kennedy Airport and 10.6 mi. (16min) from LaGuardia Airport.  Private Room with private half bath adjacent can accommodate upto two persons. Shared full bath located on second level of home.  Great for business trips, layovers, holiday stays, quick getaway, or visiting relatives.  Short stays and long stays friendly... Book for one night, one week, one month... I’m sure my home can meet your needs! Keyless Entry: self check-in Check-in/Check-out Negotiable Equipped with WiFi  TV: spectrum tv app, firestick, Netflix Light Breakfast Availble: Water, Coffee/Tea, Cereal, Oatmeal, Sugar  Private Room Size: 10ft x 14ft Pets: No Washer/Dryer: off site Parking: Street (No Street Cleaning Regulation on Side Streets) I am available upon arrival to help guest get aquainted with home and neighborhood if requested, otherwise passcode provided within 24hrs of check-in and WiFi passcode posted on message board. 24hr W</t>
  </si>
  <si>
    <t>24hr Walgreens, Dominos Pizza, Dunkin Donuts, Laundymat, Hair Supply Shop, Nail Salon, Check Cashing,  B/P Gas Station, Grocery Store, Deli, Local Food Restaurants: 2 block radius/walking distance.  Chase Bank, 24hr CVS, KFC, McDonalds, Metro PCS: 0.5 mi away Stop n Shop, MCU Bank, Bank of America, Papa Johns, Burger King: 2 mi away</t>
  </si>
  <si>
    <t>Tons of street parking available Public Transportation: Q77, Q83, Q85 steps away from front door.</t>
  </si>
  <si>
    <t>{TV,Wifi,Kitchen,Breakfast,Heating,"Smoke detector","Carbon monoxide detector",Essentials,Shampoo,"Lock on bedroom door",Hangers,"Hair dryer",Iron,"Laptop friendly workspace","Self check-in",Keypad}</t>
  </si>
  <si>
    <t>Family room #5</t>
  </si>
  <si>
    <t>The subways that is near with the house is the L train stop which is Lorimer, the bus stop is in front of the house, many neighborhood markets and a couple blocks from the house there is a big beautiful park with a pool and also a gym.</t>
  </si>
  <si>
    <t>The subways that is near with the house is the L train stop which is Lorimer, the bus stop is in front of the house, many neighborhood markets and a couple blocks from the house there is a big beautiful park with a pool and also a gym. There are two bathrooms on this floor where the guest can use. The kitchen is there to use. Even a place to do laundry. Also in the guests room there is a refrigerator.</t>
  </si>
  <si>
    <t>{Wifi,"Air conditioning",Kitchen,"Free street parking",Heating,"Smoke detector","First aid kit",Essentials,Hangers,"Hair dryer","Hot water",Refrigerator,"Luggage dropoff allowed","Long term stays allowed"}</t>
  </si>
  <si>
    <t>Perfect for couples visiting NYC</t>
  </si>
  <si>
    <t>Charming apartment in an up and coming neighborhood. 3 blocks from major subway lines (4,5 and 6) 3 express stops from times sq. 6 floor walk up (great exercise). I have a toy poodle (hyper allergenic and doesn't shed). This is a vegetarian household so no meat allowed in space.</t>
  </si>
  <si>
    <t>Vegetarian household. No meat allowed in the space. (Dairy is ok)</t>
  </si>
  <si>
    <t>{TV,Internet,Wifi,"Air conditioning",Kitchen,"Pets live on this property",Dog(s),Heating,"Family/kid friendly",Hangers,"Hair dryer",Iron,"Laptop friendly workspace"}</t>
  </si>
  <si>
    <t>Amazing room in spacious 2BR apt in Greenpoint!</t>
  </si>
  <si>
    <t>Hi friends! My room in Greenpoint is available from the 11th till the 18th of October. The apartment has a lot of space and super safe neighborhood with lovely Polish folks. It's right off the Nassau G as well as a short walk away from the Bedford L, which takes you into the city in minutes.  You'll love this place so much you'll probably even offer to take it off the lease from me when I move out in November. You'll have one cool roommate who is in another room as well!</t>
  </si>
  <si>
    <t>{Wifi,"Air conditioning",Kitchen,Heating,"Smoke detector",Essentials,Shampoo,"Lock on bedroom door","Private living room"}</t>
  </si>
  <si>
    <t>Experience Brownstone Living in Brooklyn!</t>
  </si>
  <si>
    <t>Fully renovated brownstone with charming brick walls and decorative fireplace in trendy Bed Stuy. 20-minutes to the city via subway. This 2 bedroom has brand new appliances, dishwasher, fridge, microwave &amp; central AC/Heat. Washer/dryer for your extended stay. Rental bikes (citibike) right around the corner. Walking distance to best restaurants and bars in Bushwick and BedStuy. Pets must be approved on a  case by case basis.  Note that outdoor space is not included.</t>
  </si>
  <si>
    <t>Fully renovated brownstone with charming brick walls and decorative fireplace in trendy Bed Stuy. 20-minutes to the city via subway. This 2 bedroom has brand new appliances, dishwasher, fridge, microwave &amp; central AC/Heat. Washer/dryer for your extended stay. Rental bikes (citibike) right around the corner. Walking distance to best restaurants and bars in Bushwick and BedStuy. Pets must be approved on a  case by case basis.  Note that outdoor space is not included. *Kitchen: coffee machine, microwave, wine glasses, plates, cups, iron, ironing board, dishwasher. *Bedrooms: 2 full size bedrooms with queen sized beds. Large closets and full length mirror to make sure you look your best when leaving the place. Both bedrooms look out into a private garden, which makes you feel peaceful and tranquil even though you are in NYC. *Living Room:  50 inch smart TV. sofa couch that makes into a 3rd bed. Small table for dining and central AC to make you comfortable. *Bathroom: Washer and dryer, sham</t>
  </si>
  <si>
    <t>Bed Stuy is an historic, landmarked neighborhood full of culture, brownstones, trendy restaurants and bars. It's a 10-minute subway ride to Manhattan or 15 minute Uber drive. Many famous artists, celebrities and singers grew up here, including Norah Jones, Spike Lee, Jay-Z, Lena Horne, Aaliyah, Chris Rock, Tracy Morgan, Lena Horne and Mayor Bill DiBlasio.  Bed Stuy neighbors Bushwick, Williamsburg and Clinton Hill - some of the most popular areas of Brooklyn. It's a very friendly and community-oriented neighborhood where locals say "hello" to you on the street.</t>
  </si>
  <si>
    <t>10 minute walk to the subway, which is an Express train to Manhattan. It's less than 20 minutes all-in, depending on how fast or slow you walk.</t>
  </si>
  <si>
    <t>{TV,Wifi,"Air conditioning",Kitchen,"Pets allowed",Heating,"Family/kid friendly",Washer,Dryer,"Smoke detector","Carbon monoxide detector","Fire extinguisher",Essentials,"Lock on bedroom door","Hair dryer","Self check-in","Smart lock","Private entrance"}</t>
  </si>
  <si>
    <t>Cozy, Private West Harlem Hamilton Heights Bedroom</t>
  </si>
  <si>
    <t>My place is close to Anchor Wine Bar, Rokc Raw Bar, The Draft House Pizza, Hogshead Tavern, Geisha Sushi, Bikram Yoga Harlem,  City College of New York, Columbia University.   The ABCD and the 1 Train. You’ll love my place because of the neighborhood, the location, and the people. My place is good for couples and solo adventurers.</t>
  </si>
  <si>
    <t>My place is close to Anchor Wine Bar, Rokc Raw Bar, The Draft House Pizza, Hogshead Tavern, Geisha Sushi, Bikram Yoga Harlem,  City College of New York, Columbia University.   The ABCD and the 1 Train. You’ll love my place because of the neighborhood, the location, and the people. My place is good for couples and solo adventurers. The bedroom has a desk, dresser, lock, and couch.  It has all the essential in a minimal design. There is access to a shared kitchen and shared bedroom. I will not be personally there, but will be able to take care of you through my roommates. Our building is mostly latino families and very kind people.  Harlem's reputation itself as an unsafe neighborhood is not the Harlem I see everyday.  There are mostly minorities (latinos and african americans) and on my block that are mostly made of families.  My block will celebrate with salsa or soul music with cookouts from time to time every few weekends.  I'll say hi to them men discuss politics at the street corne</t>
  </si>
  <si>
    <t>Our building is mostly latino families and very kind people.  Harlem's reputation itself as an unsafe neighborhood is not the Harlem I see everyday.  There are mostly minorities (latinos and african americans) and on my block that are mostly made of families.  My block will celebrate with salsa or soul music with cookouts from time to time every few weekends.  I'll say hi to them men discuss politics at the street corner. or enjoy eachothers company or the weather in front of their building.  So I not only feel generally safe, but generally enriched and grateful to be in this location.</t>
  </si>
  <si>
    <t>5 min walk to the Express and local A, B, C, &amp; D and the 1 train.</t>
  </si>
  <si>
    <t>{Internet,Wifi,"Air conditioning",Kitchen,Elevator,Heating,"Carbon monoxide detector","First aid kit",Essentials,"Lock on bedroom door",Hangers,"Hair dryer",Iron,"Laptop friendly workspace","translation missing: en.hosting_amenity_49","translation missing: en.hosting_amenity_50","Self check-in",Keypad,Lockbox}</t>
  </si>
  <si>
    <t>Pelham south</t>
  </si>
  <si>
    <t>Chill</t>
  </si>
  <si>
    <t>Chill cozy often train and bus</t>
  </si>
  <si>
    <t>train and bus</t>
  </si>
  <si>
    <t>Bronxdale</t>
  </si>
  <si>
    <t>{"Smoking allowed",Elevator}</t>
  </si>
  <si>
    <t>1 BR Bohemian Oasis in Astoria</t>
  </si>
  <si>
    <t>Is it possible to stay in NYC and have a brightly lit, incredibly quiet, lushly decorated 1 BR apartment, 2 mins from the subway and only 20 mins from Times Square all to yourself? Yes. You just found it. Welcome Home.</t>
  </si>
  <si>
    <t>Is it possible to stay in NYC and have a brightly lit, incredibly quiet, lushly decorated 1 BR apartment, 2 mins from the subway and only 20 mins from Times Square all to yourself? Yes. You just found it. Welcome Home. I'm a communication Master.  You need something? I'm there.  Leave you alone? That too. Food glorious food. 20 minutes to Times Square. BOOM.</t>
  </si>
  <si>
    <t>Food glorious food.</t>
  </si>
  <si>
    <t>20 minutes to Times Square. BOOM.</t>
  </si>
  <si>
    <t>No smoking.</t>
  </si>
  <si>
    <t>Astoria, NY, United States</t>
  </si>
  <si>
    <t>{TV,Internet,Wifi,"Air conditioning",Kitchen,"Pets live on this property",Heating,Essentials,Shampoo}</t>
  </si>
  <si>
    <t>Lovely Private Rm in the heart of NYC! Hells Ktchn</t>
  </si>
  <si>
    <t>Charming spacious room in Williamsburg</t>
  </si>
  <si>
    <t>Welcome to my charming, quiet and clean space a.k.a. 'your home away from home'! The room is bright and spacious. Conveniently located, we are approximately a 5 minute walk to the L train (Lorimer) and a 7-10 minute walk to the G train (Metropolitan). Tons to do around Brooklyn but if you prefer to explore the city, the L train will take you right into Manhattan and within 20 minutes you'll have everything at your fingertips!</t>
  </si>
  <si>
    <t>- - Out of respect for our neighbours, quiet hours are between 11 p.m. and 9 a.m. - - We ask that you remove your shoes before entering the house</t>
  </si>
  <si>
    <t>{Wifi,"Air conditioning",Kitchen,Heating,"Smoke detector","Carbon monoxide detector",Essentials,"Lock on bedroom door",Hangers,"Hair dryer",Iron,"Laptop friendly workspace","translation missing: en.hosting_amenity_49","translation missing: en.hosting_amenity_50","Private living room"}</t>
  </si>
  <si>
    <t>Peaceful Chelsea 1BR w/ Balcony, Doorman + Gym by Blueground</t>
  </si>
  <si>
    <t>Feel at home wherever you choose to live with Blueground. You’ll love this pretty Chelsea furnished one-bedroom apartment with its modern decor, fully equipped kitchen, and roomy living room with great balcony views. Ideally located, you’re close to all the best that New York has to offer! (#NYC158)</t>
  </si>
  <si>
    <t>Feel at home wherever you choose to live with Blueground. You’ll love this pretty Chelsea furnished one-bedroom apartment with its modern decor, fully equipped kitchen, and roomy living room with great balcony views. Ideally located, you’re close to all the best that New York has to offer! (#NYC158) Gorgeous furniture, fully-equipped kitchen, smart TV, and a premium wireless speaker are just a few of the amenities you’ll find inside this one-bedroom apartment. Ideally located in New York,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 Amenities Building amenities unique to this one-bedroom apartment include an on-site:    - Doorman - Pet Friendly - Gym - Garden - Courtyard - Elevator The entire apartment is yours to enjoy! You</t>
  </si>
  <si>
    <t>{TV,"Cable TV",Wifi,"Air conditioning",Kitchen,"Pets allowed",Gym,Elevator,Heating,Washer,Dryer,"Smoke detector","Carbon monoxide detector",Essentials,Shampoo,Hangers,"Hair dryer",Iron,"Self check-in",Lockbox,"Private entrance",Bathtub,"Bed linens",Microwave,"Coffee maker",Refrigerator,Dishwasher,Oven,"BBQ grill","Patio or balcony","Garden or backyard","Long term stays allowed"}</t>
  </si>
  <si>
    <t>Cosy bedroom in Upper West Side</t>
  </si>
  <si>
    <t>Nice and cosy bedroom with queen size bed, desk, chair, cupboard, closet, night table. The flat is located 50m from the subway 1 and 300m from subway A &amp; C; the neighbourhood is very quiet and calm. It is located in a 4 bedrooms flat with a nice and quiet French girl and a cool and calm French guy. There are 2 bathrooms, a living room and a kitchen with fridge, oven, boiler, toaster, microwave and cooking material.</t>
  </si>
  <si>
    <t>Nice and cosy bedroom with queen size bed, desk, chair, cupboard, closet, night table. The flat is located 50m from the subway 1 and 300m from subway A &amp; C; the neighbourhood is very quiet and calm. It is located in a 4 bedrooms flat with a nice and quiet French girl and a cool and calm French guy. There are 2 bathrooms, a living room and a kitchen with fridge, oven, boiler, toaster, microwave and cooking material. Kitchen, living room and bathroom.</t>
  </si>
  <si>
    <t>{Wifi,"Air conditioning",Kitchen,Elevator,Heating,"Smoke detector",Essentials,"Lock on bedroom door",Hangers,Iron,"Laptop friendly workspace","Private living room"}</t>
  </si>
  <si>
    <t>Steps to Central Park</t>
  </si>
  <si>
    <t>Immerse yourself in the excitement of New York City steps to Central Park. Located between floors 5 and 29, our Executive City View rooms are luxurious and spacious, with 1 Queen Bed. Your room charge has been taken prior to your arrival as a deposit.  Charges upon arrival:  - Taxes (State: 8.875%, City: 5.875%, Occupancy: $2.00 &amp; Javits Fee: $1.50) - Facility Fee ($40.16) which includes WiFi and $10 F&amp;B credit per room per night - Refundable incidentals hold of $75 per night</t>
  </si>
  <si>
    <t xml:space="preserve">Immerse yourself in the excitement of New York City steps to Central Park. Located between floors 5 and 29, our Executive City View rooms are luxurious and spacious, with 1 Queen Bed. Your room charge has been taken prior to your arrival as a deposit.  Charges upon arrival:  - Taxes (State: 8.875%, City: 5.875%, Occupancy: $2.00 &amp; Javits Fee: $1.50) - Facility Fee ($40.16) which includes WiFi and $10 F&amp;B credit per room per night - Refundable incidentals hold of $75 per night Park Lane Hotel - A Central Park Hotel, is a luxury 46-story hotel with panoramic views of legendary Central Park and the iconic New York City skyline. Spacious, elegant Guest Rooms and Guest Suites offer picture windows and superb views along with exquisite bath products, fine linens and other amenities. This iconic Hotel sits directly on the edge of beautiful Central Park, offering gracious services to ensure a fulfilling stay. From on-site dining at the renowned Park Room Restaurant to cocktails at Harry's New </t>
  </si>
  <si>
    <t>Park Lane Hotel New York sits directly on the edge of beautiful Central Park, offering gracious services to ensure a fulfilling stay. Located directly on Central Park, in the Midtown Manhattan Business District, Park Lane Hotel New York is just steps from Fifth Avenue Shopping, Broadway Theaters, Museum Mile, Carnegie Hall, Radio City Music Hall, Lincoln Center and many other NYC Activities and New York Attractions.</t>
  </si>
  <si>
    <t>Q: How long is the ride between JFK Airport and Park Lane New York?  A: By car the ride takes about 45 minutes to an hour, depending on traffic of course. Q: Which trains run near your NYC Hotel? A: There are several options that include the following: “N, Q and R” are on 59th street and 5th Avenue.  “F” train is on 57th street and 6th Avenue. “A, C, 1, B and D” are on 59th street and 8th Avenue. The Metro Card fare is currently $2.75 per ride.</t>
  </si>
  <si>
    <t>o	Check in is 4 p.m. and check out is 12PM o	Our check-in age is 21 years and older o	When checking in you would need valid identification and a credit card. o	Your room charge prior to arrival is a deposit only and includes taxes (State, City, Javits Center and Occupancy Tax).  Not included in Deposit and Due on arrival: Facility fee ($35+Taxes) for each night and a refundable incidentals security hold of $75 per night. o	Facilities fee of $ (Phone number hidden by Airbnb) including tax) is mandatory and charged upon arrival on property, which includes Hospitality Reception each evening of your stay (5 p.m. to 7 p.m.), including assorted snacks, wine, beer, bottled water and soft drinks 	Secure High-Speed Wireless Internet (Wi-Fi) for up to 6 devices 	All local, long distance and international phone calls 	Unlimited use of our 24/7 Fitness Center with treadmills, bikes, elliptical machines and free weights 	Unlimited use of our Business Center 	Luggage Storage until 11:00 p.m. o	We ac</t>
  </si>
  <si>
    <t>{TV,"Cable TV",Wifi,"Air conditioning",Gym,Elevator,Heating,"Smoke detector","First aid kit","Fire extinguisher",Essentials,Shampoo,"Lock on bedroom door",Hangers,"Hair dryer",Iron,"Laptop friendly workspace","Self check-in","Building staff",Bathtub,Crib,"Hot water","Bed linens","Extra pillows and blankets","Luggage dropoff allowed","Wide hallways","No stairs or steps to enter","Wide entrance for guests","Flat path to guest entrance","Well-lit path to entrance","No stairs or steps to enter","Wide entrance","Extra space around bed","No stairs or steps to enter","Bathtub with bath chair","Wide clearance to shower, toilet","No stairs or steps to enter","Wide entryway","Handheld shower head","Paid parking on premises"}</t>
  </si>
  <si>
    <t>Sunny Bushwick Room w/ Rooftop Manhattan View!</t>
  </si>
  <si>
    <t>Sunny, cozy private room w/ private bathroom in a shared apartment in the heart of Bushwick, Brooklyn. Central AC/heat + washer/dryer in unit. We are right across the street from Maria Hernandez park. Surrounded by tons of coffee shops, restaurants, and vintage stores, this area is a hub for young and old alike! We are 1 block from the train and 15 mins from Manhattan.  We have roof access with an incredible view of the Manhattan Skyline. Guests from all backrounds are welcome in our home!</t>
  </si>
  <si>
    <t>Sunny, cozy private room w/ private bathroom in a shared apartment in the heart of Bushwick, Brooklyn. Central AC/heat + washer/dryer in unit. We are right across the street from Maria Hernandez park. Surrounded by tons of coffee shops, restaurants, and vintage stores, this area is a hub for young and old alike! We are 1 block from the train and 15 mins from Manhattan.  We have roof access with an incredible view of the Manhattan Skyline. Guests from all backrounds are welcome in our home! Whether you are visiting from near or far, for business or for pleasure; come stay with us in our conveniently located Brooklyn apartment.  The apartment is a 3 min walk from the Jefferson Ave Station on the "L" train, or 10 min walk from the Central Ave stop on the "M" train, and is located in a bustling, trendy Brooklyn neighborhood.  This is a 3 bedroom apartment on the 3rd floor of a walk up. We are on the top floor with roof access to an amazing roof with a view of the Manhattan Skyline!  Curren</t>
  </si>
  <si>
    <t>Bushwick is an up and coming hub for young professionals living in New York. Our neighborhood is bustling with new bars, restaurants, shops, and cafes every day. This area has movie theaters and excellent vintage shops. Only 10 minutes from Williamsburg and 15 minutes from Manhattan, Bushwick has become an affordable trendy place for young professionals to live.</t>
  </si>
  <si>
    <t>• 1 block from the L-Jefferson Stop. • 10 minute walk from the M-Central Stop. • 30 mins from LGA - Laguardia Airport by car. • 42 mins from JFK- John F. Kennedy International Airport by car. • 1 hr from Newark International Airport by car.</t>
  </si>
  <si>
    <t>{TV,Wifi,"Air conditioning",Kitchen,Heating,Washer,Dryer,"Smoke detector","Carbon monoxide detector",Essentials,Iron,"Laptop friendly workspace","Self check-in",Lockbox,"Private living room","Hot water","Bed linens","Extra pillows and blankets",Microwave,Refrigerator,Dishwasher,"Dishes and silverware","Cooking basics",Oven,Stove,"BBQ grill","Patio or balcony","Luggage dropoff allowed","No stairs or steps to enter","No stairs or steps to enter","Wide clearance to shower, toilet"}</t>
  </si>
  <si>
    <t>Cozy, E.Vill room w/ private bath!</t>
  </si>
  <si>
    <t>Great space in the heart of Alphabet City. Finished rooftop, laundry in unit. Dishwasher. Quick walks to East Village, LES. Private bathroom. Washer and Dryer available in the apartment unit.</t>
  </si>
  <si>
    <t>Great space in the heart of Alphabet City. Finished rooftop, laundry in unit. Dishwasher. Quick walks to East Village, LES. Private bathroom. Washer and Dryer available in the apartment unit. Skylight, skylight in room as well. You get your own bathroom. Happy to help w/ recommendations! Alphabet City is fantastic. Simple to get to any part of the city, and Brooklyn.</t>
  </si>
  <si>
    <t>Alphabet City is fantastic.</t>
  </si>
  <si>
    <t>Simple to get to any part of the city, and Brooklyn.</t>
  </si>
  <si>
    <t>{TV,"Cable TV",Internet,Wifi,"Air conditioning",Kitchen,"Pets allowed",Heating,Washer,Dryer,"Smoke detector",Essentials,Shampoo,"Lock on bedroom door","24-hour check-in",Hangers,"Laptop friendly workspace"}</t>
  </si>
  <si>
    <t>Large Bedroom in Beautiful, Modern Apartment</t>
  </si>
  <si>
    <t>Beautiful modern 2 Bedroom apartment full of natural light and very quiet.  Fully equipped, recently renovated.  Subway lines very close. 10min walk to Times Square. In the hub of Hell's Kitchen nightlife, restaurants, theaters, museums. All you will need to have a great stay in NYC!</t>
  </si>
  <si>
    <t>{TV,Wifi,"Air conditioning",Kitchen,Heating,Washer,Dryer,"Smoke detector","Carbon monoxide detector",Essentials,Shampoo,Hangers,"Hair dryer","Laptop friendly workspace","Private living room"}</t>
  </si>
  <si>
    <t>Great Appartment with cool roomates in Bushwick</t>
  </si>
  <si>
    <t>My place is close to Williamsburg, and trendy Bushwick. You’ll love my place because of the neighborhood, the comfy bed. My place is good for couples.</t>
  </si>
  <si>
    <t>{TV,Wifi,"Air conditioning",Kitchen,"Suitable for events",Washer,Dryer,"Smoke detector","Carbon monoxide detector","Fire extinguisher",Essentials,"Hair dryer","translation missing: en.hosting_amenity_49","translation missing: en.hosting_amenity_50"}</t>
  </si>
  <si>
    <t>Small Bedroom in Beautiful Duplex</t>
  </si>
  <si>
    <t>Small bedroom with lofted bed and wood floors in beautiful duplex. The bed is lofted with lots of space underneath, overlooking the back garden from the bed. You will need to climb the bed ladder to get on and off the bed. Shelves for storing items/clothing.</t>
  </si>
  <si>
    <t>{Wifi,Kitchen,"Smoke detector","Carbon monoxide detector",Essentials,"Lock on bedroom door","Hair dryer","Private living room"}</t>
  </si>
  <si>
    <t>Brand New 1BDR Apartment within 5 min walk to SOHO</t>
  </si>
  <si>
    <t>Brand new one-bedroom apartment in the intersection of Soho, Lower East Side, Little Italy and East Village. You can walk to any of these neighborhoods  within 5-8 mins. There are more than 30 restaurants and bars within only 100 feet and much more if you walk another 100 feet. The location and place is great for a person who wants to explore the city, shop in Soho or enjoy the nightlife.</t>
  </si>
  <si>
    <t>Brand new one-bedroom apartment in the intersection of Soho, Lower East Side, Little Italy and East Village. You can walk to any of these neighborhoods  within 5-8 mins. There are more than 30 restaurants and bars within only 100 feet and much more if you walk another 100 feet. The location and place is great for a person who wants to explore the city, shop in Soho or enjoy the nightlife. Guest have to walk up two flights of stairs in order to get to the apartment. The size of the apartment is 650 square feet (60 square meters).  All furniture and and design is brand new. I mostly likely won’t be available in person, but my co-host will be available. The M, J,  F subway trains are located in close proximity to the apartment. Bus transportation is also available and can be used with the subway metro card.</t>
  </si>
  <si>
    <t>The M, J,  F subway trains are located in close proximity to the apartment. Bus transportation is also available and can be used with the subway metro card.</t>
  </si>
  <si>
    <t>{TV,Wifi,"Air conditioning",Kitchen,"Free street parking",Heating,"Smoke detector","Carbon monoxide detector",Essentials,Shampoo,Hangers,"Hair dryer",Iron,"Laptop friendly workspace","Private living room","Private entrance","Hot water",Microwave,"Coffee maker",Refrigerator,Dishwasher,"Dishes and silverware","Cooking basics",Oven,Stove,Other}</t>
  </si>
  <si>
    <t>Huge Sunny Private Bedroom in heart of Brooklyn</t>
  </si>
  <si>
    <t>My place is close to Roberta's Pizza, Bushwick Flea market, Subway station (L, J, M trains), Lower Manhattan.</t>
  </si>
  <si>
    <t>My place is close to Roberta's Pizza, Bushwick Flea market, Subway station (L, J, M trains), Lower Manhattan. **INSTANT BOOK*** If you are able to see that the dates are open then they are! Go ahead and book it, no need to wait and see if it is available because it is. The heart of Brooklyn surrounds you in this beautifully designed home. Close proximity to: - Williamsburg - South Manhattan - Roberta's Pizza THE APARTMENT: A designer's dream: The apt is a LARGE 2bdrm apt with a huge dining room, kitchen, and bathroom. It is fully equipped with AC, Microwave, and WiFi!  THE ROOM: The room is private, quiet, and on the opposite end of the apartment which provides privacy. It features southern exposure for abundant sunlight during the day and at night it is dark and quiet. It comes furnished with  a queen size bed, AC, Flat Screen TV and free WiFi.  Fresh towels and linens are included. IS THE BATHROOM SHARED? You will share your bathroom with me, the host. Don't worry I am VERY CLEAN. IS</t>
  </si>
  <si>
    <t>Eclectic fun up and coming Brooklyn neighborhood</t>
  </si>
  <si>
    <t>Close to subway: L (Morgan), J (Broadway/Myrtle), and M (Central)</t>
  </si>
  <si>
    <t>{TV,Wifi,"Air conditioning",Kitchen,Heating,"Smoke detector","Carbon monoxide detector",Essentials,Shampoo,"Lock on bedroom door",Hangers,"Hair dryer",Iron,"Laptop friendly workspace","translation missing: en.hosting_amenity_49","translation missing: en.hosting_amenity_50","Host greets you"}</t>
  </si>
  <si>
    <t>One Bedroom w/Huge Window &amp; Ceiling</t>
  </si>
  <si>
    <t>One bedroom in Manhattan-- entire first floor of a two bedroom flat, with its own entrance and a full kitchen + bathroom. The door to the second floor is completely sound proofed. A huge church window in the bedroom reaches to approximately 13 ft.</t>
  </si>
  <si>
    <t>One bedroom in Manhattan-- entire first floor of a two bedroom flat, with its own entrance and a full kitchen + bathroom. The door to the second floor is completely sound proofed. A huge church window in the bedroom reaches to approximately 13 ft. This is a wonderful home base for any trip to Manhattan. Settled on the fourth floor, just above a Buddhist temple, the apartment overlooks Pike Street and offers a glance of the Manhattan Bridge. Guests will enjoy access to the entire first floor. Josh, who acts as a host while I am away, lives and works upstairs on the second floor, and will be nearby to answer any questions about the apartment or the neighborhood. He uses the first floor only for the bathroom-- once a day, and usually around 9:30 am. Located an easy five minute walk from some of the hottest spots of the Lower East Side, the apartment is right next to the F train, and a short walk from the B and D. While there's a coffee shop on the other side of the block (12 Corners Coffe</t>
  </si>
  <si>
    <t>Located an easy five minute walk from some of the hottest spots of the Lower East Side, the apartment is right next to the F train, and a short walk from the B and D. While there's a coffee shop on the other side of the block (12 Corners Coffee), I like to take my morning walk down Orchard Street, past all its art galleries, to Irving Farms Coffee Roasters (88 Orchard).  For later in the day, Forgetmenot (138 Division Street) is a wonderful local bar, and there are always the famous diners, Dime's and Pies &amp; Thighs, which are both on East Broadway between Orchard and Ludlow.</t>
  </si>
  <si>
    <t>East Broadway on the F train, Grand St. on the B and D.</t>
  </si>
  <si>
    <t>{Internet,Wifi,Kitchen,Heating,"Smoke detector","Carbon monoxide detector","First aid kit","Safety card","Fire extinguisher",Essentials,Shampoo,"Lock on bedroom door",Hangers,"Laptop friendly workspace"}</t>
  </si>
  <si>
    <t>Che’ Randall Deux SoBro 10 minutes to Manhattan!</t>
  </si>
  <si>
    <t>We are 2 blocks from the #2 &amp; 5 trains. 25 minutes to midtown and a 20 minute walk to Yankee Stadium. 3 bedrooms sleep 4 comfortably, 2 full baths, full kitchen, 4 flat screens and cable, living room, backyard and washer/dryer. Central A/C + Heat. Fully carpeted with 1 small friendly cat with 6 toes!</t>
  </si>
  <si>
    <t>We are 2 blocks from the #2 &amp; 5 trains. 25 minutes to midtown and a 20 minute walk to Yankee Stadium. 3 bedrooms sleep 4 comfortably, 2 full baths, full kitchen, 4 flat screens and cable, living room, backyard and washer/dryer. Central A/C + Heat. Fully carpeted with 1 small friendly cat with 6 toes! Common areas include: full use kitchen  (Pots, pans, seasoning, etc...) Washer/Dryer Living Room w 42" flat screen Living Room Kitchen Laundry  Bathroom I'm born and raised in NYC so I'm totally available for any NYC questions and advice. I'm 2 blocks away from the Jackson Ave train station #2 and #5 stops here. 20 minute walk to Yankee Stadium. You can be in midtown in 20 minutes via train. Convenient delis and food shopping. Street Parking is free. Trains and buses nearby and a very Uber friendly neighborhood. My next door neighbor is an Uber driver! I have a small friendly cat named Drogo. He has 6 toes!</t>
  </si>
  <si>
    <t>I'm 2 blocks away from the Jackson Ave train station #2 and #5 stops here. 20 minute walk to Yankee Stadium. You can be in midtown in 20 minutes via train. Convenient delis and food shopping.</t>
  </si>
  <si>
    <t>Street Parking is free. Trains and buses nearby and a very Uber friendly neighborhood. My next door neighbor is an Uber driver!</t>
  </si>
  <si>
    <t>1) No dirty dishes left in the sink overnight. Either was manually or rinse and leave in dishwasher  2) Please leave upstairs bathroom door open after use (for cat) 3) No laundry after midnight.</t>
  </si>
  <si>
    <t>{TV,Wifi,"Air conditioning",Kitchen,"Pets live on this property","Free street parking","Buzzer/wireless intercom",Heating,Washer,Dryer,"Smoke detector","Carbon monoxide detector","First aid kit","Fire extinguisher",Essentials,"Lock on bedroom door",Hangers,"Hair dryer",Iron,"Laptop friendly workspace","Hot water","Bed linens","Extra pillows and blankets",Microwave,"Coffee maker",Refrigerator,Dishwasher,"Dishes and silverware","Cooking basics",Oven,Stove,"Garden or backyard","Host greets you"}</t>
  </si>
  <si>
    <t>Comfy shared room near Subway close to Manhattan</t>
  </si>
  <si>
    <t>Beautiful spacious 2-person shared room at the East Williamsburg House - newly built space for Outpost Club CoLiving with central air, updated appliances, and hardwood floors. This house is equipped with 14 bedrooms, 2 Kitchens and the basement is a beautiful living room and coworking space. All of the common areas are massive in comparison to your average New York City apartment. This space is move-in ready; all you have to do is show up with your suitcase.</t>
  </si>
  <si>
    <t>Beautiful spacious 2-person shared room at the East Williamsburg House - newly built space for Outpost Club CoLiving with central air, updated appliances, and hardwood floors. This house is equipped with 14 bedrooms, 2 Kitchens and the basement is a beautiful living room and coworking space. All of the common areas are massive in comparison to your average New York City apartment. This space is move-in ready; all you have to do is show up with your suitcase. Outpost Club is a network of coliving locations throughout New York. Our goal is to make it super easy to move to New York, and to provide interesting and convenient places for affordable prices. But at Outpost Club, you receive more than just a place to live and work. The Outpost Club platform creates a Coliving community that offers both general and professional networking, which personally benefits all members. 4 Outpost Club provides end-to-end co-living services to tech startups, entrepreneurs, digital nomads, freelancers, rem</t>
  </si>
  <si>
    <t>{TV,Wifi,"Air conditioning",Kitchen,Heating,Washer,Dryer,"Smoke detector","Carbon monoxide detector","First aid kit","Safety card","Fire extinguisher",Essentials,Shampoo,"Lock on bedroom door",Hangers,"Hair dryer",Iron,"Laptop friendly workspace"}</t>
  </si>
  <si>
    <t>Charming Apt in the heart of Manhattan</t>
  </si>
  <si>
    <t>Charming entire one bedroom apartment in the heart of Manhattan close to everything.</t>
  </si>
  <si>
    <t>{Wifi,Kitchen,Heating,"Smoke detector",Essentials,Shampoo,Hangers,"Hair dryer",Iron,"Laptop friendly workspace","Hot water","Luggage dropoff allowed","Long term stays allowed",Other}</t>
  </si>
  <si>
    <t>Spacious and Homey 2 bedroom, Express Subway Stop</t>
  </si>
  <si>
    <t>Charming 2 bedroom apartment in a 2 family house. The apartment is right by the express A/C at Utica, you can be in downtown Brooklyn in 15 minutes and in lower Manhattan in 20. The apartment has a full kitchen, living room, 1 bathroom, and is recently renovated.  You’ll love my place because of the diverse neighborhood, the variety of architecture, and the comfortable beds. My place is good for couples, solo adventurers, business travelers, and families (with kids).</t>
  </si>
  <si>
    <t>Charming 2 bedroom apartment in a 2 family house. The apartment is right by the express A/C at Utica, you can be in downtown Brooklyn in 15 minutes and in lower Manhattan in 20. The apartment has a full kitchen, living room, 1 bathroom, and is recently renovated.  You’ll love my place because of the diverse neighborhood, the variety of architecture, and the comfortable beds. My place is good for couples, solo adventurers, business travelers, and families (with kids). Welcome to my cozy home! I love hosting guests in my guest room, and renting out the entire apartment when I'm out of town. Don't worry, my best friends live right upstairs, and will take great care of you if I'm not present.  I think you'll love my collection of theater posters and art, as well as the opportunity to experience a unique community in Brooklyn.  This is a 2 bedroom, ground floor apartment.  Please note, we're near an above ground train (the LIRR). Most people get used to it quickly, but it can be heard in th</t>
  </si>
  <si>
    <t>Crown Heights is a vibrant and diverse area. As Brooklyn neighborhoods are changing, this is one area that is very much in touch with it's roots. The area is full of mom and pop delis and Caribbean restaurants. Many of our surrounding streets feature classic brownstone row house architecture. This particular block is mixed use for industrial and residential.  There's a grocery store about a 5-6 minute walk west of here, and a 24 hour laundry mat about a 5 minute walk south.  2 of the best restaurants in Bed Stuy, Peaches and Chez Oskar, are less than a 10 minute walk away. The famous Saraghina is a 15 minute walk.</t>
  </si>
  <si>
    <t>Getting here is a breeze, we're just 2 blocks from the A/C express at Utica, so there's easy access to Manhattan, downtown Brooklyn, and JFK. We're also very close to the B65 and the B45 buses, which offer quick access to Downtown Brooklyn and Boerum Hill.</t>
  </si>
  <si>
    <t>{Internet,Wifi,Kitchen,"Free street parking",Heating,"Smoke detector","Carbon monoxide detector","First aid kit","Safety card","Fire extinguisher",Essentials,Shampoo,Hangers,"Hair dryer",Iron,"translation missing: en.hosting_amenity_49","translation missing: en.hosting_amenity_50","Hot water","Host greets you"}</t>
  </si>
  <si>
    <t>Small Private Room with backyard</t>
  </si>
  <si>
    <t>Private bedroom available in 2-bedroom duplex in Bed-Stuy. Very quiet block, only 2 units in the building. Fully furnished house and equipped kitchen with private backyard. 5 year old friendly dog named Nutella lives here. 2 adults that work fulltime share a bedroom downstairs so house is empty and very quiet during the day. Perfect for travelers or students.</t>
  </si>
  <si>
    <t>Private bedroom available in 2-bedroom duplex in Bed-Stuy. Very quiet block, only 2 units in the building. Fully furnished house and equipped kitchen with private backyard. 5 year old friendly dog named Nutella lives here. 2 adults that work fulltime share a bedroom downstairs so house is empty and very quiet during the day. Perfect for travelers or students. Bedroom, kitchen, bathroom, backyard Bedroom. Closet. Bathroom. Kitchen. Porch. Backyard. Available to chat, give recommendations, etc. but also will respect your privacy and try to stay out of your way. Residential area. Von King Park. Grocery store. Cafes and restaurants. Free, ample on-street parking. Bus stops right in front of the house. 5-10 minute walk to A/C/G train. Laundromat is right across the street</t>
  </si>
  <si>
    <t>Residential area. Von King Park. Grocery store. Cafes and restaurants.</t>
  </si>
  <si>
    <t>Free, ample on-street parking. Bus stops right in front of the house. 5-10 minute walk to A/C/G train.</t>
  </si>
  <si>
    <t>{TV,"Cable TV",Wifi,"Air conditioning",Kitchen,"Smoking allowed","Free street parking",Heating,"Smoke detector","Carbon monoxide detector",Essentials,Shampoo,Hangers,"Hair dryer","Hot water","Bed linens","Extra pillows and blankets",Microwave,"Coffee maker",Refrigerator,"Dishes and silverware","Cooking basics",Oven,Stove,"Garden or backyard","Host greets you"}</t>
  </si>
  <si>
    <t>Lovely Big Bedroom in Clinton Hill</t>
  </si>
  <si>
    <t>Large room available with private bathroom and tub. Two peaceful and accommodating roommates in their own rooms. Sweet kitty named Zonin. Great neighborhood with lots of bars and restaurants close! 30m to Manhattan.</t>
  </si>
  <si>
    <t>{TV,Wifi,"Air conditioning",Kitchen,"Pets live on this property",Cat(s),Elevator,"Buzzer/wireless intercom",Heating,"Smoke detector","Carbon monoxide detector",Essentials,Shampoo}</t>
  </si>
  <si>
    <t>Washington Heights Getaway Bedroom</t>
  </si>
  <si>
    <t>Very spacious quiet and clean bedroom in a pre-war building. Fully furnished with fully equipped kitchen, separate living room. Train and public transportation blocks away. Laundry facilities half a block away. The apartment has 3 bedrooms. Included in the Bedroom is a private closet with hangers. It also comes with a personal fridge, dresser and a vanity with chair and ample room for laptop.</t>
  </si>
  <si>
    <t>Must maintain bedroom and apartment clean at all times.</t>
  </si>
  <si>
    <t>{TV,"Cable TV",Wifi,Kitchen,"Paid parking off premises","Free street parking",Heating,"Smoke detector","Carbon monoxide detector","First aid kit","Fire extinguisher",Essentials,"Lock on bedroom door",Hangers,"Laptop friendly workspace","Private living room","Hot water","Bed linens",Microwave,"Coffee maker",Refrigerator,"Dishes and silverware","Cooking basics",Oven,Stove,"Long term stays allowed","Well-lit path to entrance","No stairs or steps to enter","Host greets you"}</t>
  </si>
  <si>
    <t>Large Private Room Perfect for 3-4 people!</t>
  </si>
  <si>
    <t>One private bed RM in a 3 bedroom spacious apt. You will have a private entrance into a secure building in the heart of Greenpoint and walking distance to Williamsburg and the Greenpoint ferry! Greenpoint is a quaint area in Brooklyn that offers a lot of culture, shops, cafes, restaurants and much more! Even, the HBO hit series, "Girls" was shot in this Polish town. I love my neighborhood and hope you will too! If looking for an amazing experience in Brooklyn, check out my drone experience too!</t>
  </si>
  <si>
    <t>One private bed RM in a 3 bedroom spacious apt. You will have a private entrance into a secure building in the heart of Greenpoint and walking distance to Williamsburg and the Greenpoint ferry! Greenpoint is a quaint area in Brooklyn that offers a lot of culture, shops, cafes, restaurants and much more! Even, the HBO hit series, "Girls" was shot in this Polish town. I love my neighborhood and hope you will too! If looking for an amazing experience in Brooklyn, check out my drone experience too! The apartment is newly remodeled and equipped with everything you’ll need to have a more than a pleasant stay. This is one large room that will fit 3 people comfortably, but up to 4 people, if two people are willing to share a futon. This is a two story apartment. NOTE: You will occupy one room in the apt with shared bathroom. There is a fridge, coffee machine and Private entrance to your room and full kitchen upstairs. You can also use the washer and dryer located in your private space. The roo</t>
  </si>
  <si>
    <t>Amazing neighborhood! Close to restaurants, bars and cafes! Walking distance to Mccaran park and Williamsburg. The best part is you can walk to the Ferry (10 min walk) straight down India st to hop on Ferry and see the best view of the entire city! I highly recommend this experience to ALL guests!</t>
  </si>
  <si>
    <t>One block from the G train and only 20 min to Manhattan and Time Square! And the BEST part, we are a 5 min walk to the ferry down India st that will has the most beautiful scenic view of the city on the water that goes towards DUMBO, Wall St and NYC!</t>
  </si>
  <si>
    <t>{Internet,Wifi,"Air conditioning",Kitchen,"Free street parking",Heating,"Family/kid friendly",Washer,Dryer,"Smoke detector","Carbon monoxide detector","Fire extinguisher",Essentials,Shampoo,"Lock on bedroom door",Hangers,"Hair dryer",Iron,"Laptop friendly workspace","Private entrance","Hot water",Other}</t>
  </si>
  <si>
    <t>Cozy Vintage Studio in Flushing (Close to LGA/JFK)</t>
  </si>
  <si>
    <t>Our sunny, post-war apartment, in a chill urban community feeling without the traffic of Manhattan. Perfect for business travelers, potential SJU students checking out the school, and solo weekend travelers. It's conveniently located on a quiet street, walking distance to LIRR and bus to Main St/Flushing.</t>
  </si>
  <si>
    <t xml:space="preserve">Our sunny, post-war apartment, in a chill urban community feeling without the traffic of Manhattan. Perfect for business travelers, potential SJU students checking out the school, and solo weekend travelers. It's conveniently located on a quiet street, walking distance to LIRR and bus to Main St/Flushing. Open Living Space in Quiet, Residential Building near the famous Kim-Chi Belt of Queens! This is a vintage studio space in an quiet, excellent community in North Flushing/Bayside. I'm offering my space which has a Queen Size Futon bed from IKEA.  We have good amenities at the unique post war apartment. Inside, the kitchen is full of love, a washer/dryer downstairs, 1 bathroom, security system, fast internet/wifi, etc. The location is situated close to LaGuardia airport (15mins), JFK airport (35mins) and major highways. We are just minutes away from CitiField, home of the New York Mets, and the US Open for those tennis lovers! We're 3 minutes away from the Long Island Rail Road, which </t>
  </si>
  <si>
    <t>Quiet, middle class neighborhood with great nature and Asian, European influence.</t>
  </si>
  <si>
    <t>LIRR, MTA Bus &amp; 7 Train</t>
  </si>
  <si>
    <t>This apartment is post war and has a vintage kitchen and bathroom. Quiet building in a residential neighborhood. Great energy.  Rules are simple : Have fun , enjoy your stay, your very welcome here. While your enjoying yourself, please: no smoking, shoes off at the door, be mindful of neighbors, respectful of the space, and be respectful of the eclectic library of yoga / new age books. Namaste</t>
  </si>
  <si>
    <t>{Internet,Wifi,Kitchen,Elevator,"Free street parking","Buzzer/wireless intercom",Heating,"Smoke detector","Carbon monoxide detector","First aid kit",Hangers,"translation missing: en.hosting_amenity_49","translation missing: en.hosting_amenity_50","Hot water","Bed linens","Ethernet connection",Refrigerator,"Dishes and silverware","Cooking basics",Stove,Other}</t>
  </si>
  <si>
    <t>private bedroom in greenpoint pad</t>
  </si>
  <si>
    <t>Cute bedroom in a 2-bedroom apartment on the top story of a three-floor walk up. The area is very safe and has many cute cafes and bars.  Very close to the G train and about a 20 minute walk to the L train where it is one stop away from the city. Unfortunately, at least for now, this listing is for FEMALES ONLY.  3 night minimum and I am open to negotiating the price for individuals interested in longer stays.  Feel free to message me with any questions you have, its a really cute apartment:)</t>
  </si>
  <si>
    <t>{Wifi,"Air conditioning",Kitchen,"Smoke detector","Carbon monoxide detector","First aid kit",Essentials}</t>
  </si>
  <si>
    <t>Brownstone Brooklyn Private Room with a View</t>
  </si>
  <si>
    <t>Our home was built in 1905, but has been updated with modern conveniences while still maintaining an old world charm. Enjoy coffee on our front stoop in warm weather and take in the neighborhood.</t>
  </si>
  <si>
    <t>Our home was built in 1905, but has been updated with modern conveniences while still maintaining an old world charm. Enjoy coffee on our front stoop in warm weather and take in the neighborhood. Just one flight up, and you will be in your own cozy private room with a view.  The sofa converts to a full-sized bed and sleeps two. Just down the hallway from your room is a full bathroom and kitchen with refrigerator, stove and oven you are welcome to use.  Both are shared with our tenant who lives upstairs in a separate apartment and/or another AirBnB guest.  Just ask us and we can let you know who might be around during your stay. We will make ourselves available and happy to answer questions and give our favorite recommendations for restaurants and activities in the area. The home is non-smoking and we do not allow additional guests, pets or parties. We also kindly ask that you keep the noise to a minimum between 8pm and 7am. Beka And Strat’s home is located in Brooklyn, New York, United</t>
  </si>
  <si>
    <t>Beka And Strat’s home is located in Brooklyn, New York, United States. We live in Prospect Lefferts Gardens (PLG), Brooklyn and we love it. PLG is a unique part of Brooklyn that many tourists don't know about, and thus retains it's unique neighborhood feel. We are close to vibrant Flatbush Avenue with restaurants and cafes. In about 5 minutes you can walk to Prospect Park or hop on the Q train to Manhattan, with a view of downtown as you ride over the bridge. Other neighborhood highlights include the Prospect Park Zoo (great for kids) or the Brooklyn Botanical Garden (great for when you need a break from city life).  In the summer visit the Lefrak Center with the kids just inside  Prospect Park to roller skate or cool off under the water spray jets at the Splash Pad!  If you want the beach scene we are a short subway ride to Coney Island!</t>
  </si>
  <si>
    <t>We are centrally located in between the Parkside and the Prospect Park subway lines on the B/Q line which runs straight up the middle of Manhattan. You can also take the Shuttle train from the Prospect Park station and easily connect to the 2/3 or 4/5 trains to access the west or east sides of the city.</t>
  </si>
  <si>
    <t>{Wifi,Kitchen,"Free street parking",Heating,"Smoke detector","Carbon monoxide detector","First aid kit","Fire extinguisher",Essentials,Shampoo,"Lock on bedroom door",Hangers,"Hair dryer",Iron,"Laptop friendly workspace","Outlet covers",Bathtub,"Window guards","Hot water","Bed linens","Extra pillows and blankets","Coffee maker",Refrigerator,"Dishes and silverware","Cooking basics",Oven,Stove,"Host greets you"}</t>
  </si>
  <si>
    <t>Spacious Master Bedroom Exposed Brick in Harlem</t>
  </si>
  <si>
    <t>Clean, spacious room with natural light in an amazing Harlem neighborhood. The apartment is conveniently located around the corner from the 2/3 express subway as well as the C and B trains.  Minutes away from restaurants, museums, parks, coffee shops, bars, music venues, theaters, and more.</t>
  </si>
  <si>
    <t>Clean, spacious room with natural light in an amazing Harlem neighborhood. The apartment is conveniently located around the corner from the 2/3 express subway as well as the C and B trains.  Minutes away from restaurants, museums, parks, coffee shops, bars, music venues, theaters, and more. We live in a spacious three-bedroom apartment. This bedroom is in the back of the apartment, and away from the other rooms. The bedroom includes a full sized bed that comfortably sleeps two, closet with hangers, and shelves for your belongings. The room also has a hammock where you can enjoy a nice book!! If you look out your window you can see the Empire State Building. Tons of natural light. In addition to your private bedroom, you have access to the shared bathroom, living room with TV, and kitchen. I am available for questions all through your stay! Really need something in the apartment, let me know. :) I live nearby! I love Harlem! This apartment is minutes away from landmarks such as The Apol</t>
  </si>
  <si>
    <t>I love Harlem! This apartment is minutes away from landmarks such as The Apollo where you can enjoy concerts and amateur night, or museums where you can take in the African American culture such as The Schomburg center or The Studio Museum. Enjoy popular restaurants like Ponty Bistro, Red Rooster, Corner Social or Sylvia's Soul Food. Harlem is full of attractions!</t>
  </si>
  <si>
    <t>The apartment is a few blocks away from the subway that can take you anywhere you need to go. It is minutes away from Central Park and a few stops away from Time Square.</t>
  </si>
  <si>
    <t>{Wifi,"Air conditioning",Kitchen,Elevator,Heating,"Family/kid friendly","Smoke detector",Essentials,"Lock on bedroom door",Hangers,Iron,"Private living room",Microwave,"Coffee maker",Refrigerator,"Dishes and silverware","Cooking basics",Oven,Stove,"Long term stays allowed","No stairs or steps to enter","Extra space around bed","Accessible-height bed","No stairs or steps to enter","No stairs or steps to enter"}</t>
  </si>
  <si>
    <t>Getaway 2 Bed 1 Bath close to park</t>
  </si>
  <si>
    <t>Located on the corner of east 86th Street and Second Avenue, steps away from Central Park, in the heart of the Upper East Side. Full service building, with 24 Hour Doorman, Concierge Services and a vast array of amenities. The neighborhood is in the vicinity of endless shopping, restaurants, and cuisines to satisfy every craving. Numerous supermarkets including Fairway Market are conveniently within a half a block distance. Spectacular fully furnished 2 bedrooms / 1 bathroom apartment</t>
  </si>
  <si>
    <t>Located on the corner of east 86th Street and Second Avenue, steps away from Central Park, in the heart of the Upper East Side. Full service building, with 24 Hour Doorman, Concierge Services and a vast array of amenities. The neighborhood is in the vicinity of endless shopping, restaurants, and cuisines to satisfy every craving. Numerous supermarkets including Fairway Market are conveniently within a half a block distance. Spectacular fully furnished 2 bedrooms / 1 bathroom apartment elevator building with 24Hr doorman ** Apartment featuring lots of windows throughout entire apartment ** Kitchen finishes include countertops, appliances, built-in microwave and Dishwasher ** Fully equipped kitchen with utensils, cutlery,etc. ** Wireless internet available ** Flat screen TV with basic channels in Master bedroom (40″) and in living room (55″) ** Bed Size configuration: 2 Full Size Bed in Master Bedroom, and 1 Queen Size bed in 2nd Bedroom ** Comfortable sofa bed in living room ** Dining t</t>
  </si>
  <si>
    <t>{TV,"Cable TV",Wifi,"Air conditioning",Pool,Kitchen,"Pets allowed",Gym,Elevator,"Free street parking","Hot tub",Heating,"Family/kid friendly",Washer,Dryer,"Smoke detector","Carbon monoxide detector",Essentials,"Lock on bedroom door",Hangers,"Hair dryer",Iron,"Hot water","Bed linens","Extra pillows and blankets",Microwave,"Coffee maker",Refrigerator,Dishwasher,"Dishes and silverware","Cooking basics",Oven,Stove,"Patio or balcony","Host greets you","Paid parking on premises"}</t>
  </si>
  <si>
    <t>NEW CHARMING 1BR in Prospect/Lefferts Garden</t>
  </si>
  <si>
    <t>A Newly renovated fully furnished one bedroom apartment on a tree-lined block. The apartment is in a private brownstone located in Prospect/Lefferts Garden. The space has a living room, an office area for studying, a closet, a kitchenette (newly installed), full bathroom. It is nearest the 2, 5, Q, and B44 Express bus and in walking distance to Prospect Park, the Botanical Garden, supermarkets, and strips of shops along Flatbush and Nostrand Ave. THIS LISTING IS NEW TO THE MARKET.</t>
  </si>
  <si>
    <t>A Newly renovated fully furnished one bedroom apartment on a tree-lined block. The apartment is in a private brownstone located in Prospect/Lefferts Garden. The space has a living room, an office area for studying, a closet, a kitchenette (newly installed), full bathroom. It is nearest the 2, 5, Q, and B44 Express bus and in walking distance to Prospect Park, the Botanical Garden, supermarkets, and strips of shops along Flatbush and Nostrand Ave. THIS LISTING IS NEW TO THE MARKET. Guest have a separate entrance to the apartment The rental is close to transportation.  The 2/5 trains Sterling Ave stop or Q Prospect Park stop Guests will have the option to use a larger kitchen on the 2nd floor of the townhouse. The kitchen can be shared if needed.</t>
  </si>
  <si>
    <t>The rental is close to transportation.  The 2/5 trains Sterling Ave stop or Q Prospect Park stop</t>
  </si>
  <si>
    <t>{TV,Wifi,Kitchen,"Free street parking",Heating,"Smoke detector","Carbon monoxide detector",Essentials,Hangers,Iron,"Laptop friendly workspace","Hot water","Luggage dropoff allowed","Long term stays allowed","Host greets you"}</t>
  </si>
  <si>
    <t>Heart Of Hell's Kitchen</t>
  </si>
  <si>
    <t>This lovely apartment is right around the corner from the Crossroads of the World! A five minute walk to Times Square, every major transportation hub in NYC, every major tourist destination, and all major shopping and dining areas in The Big Apple!</t>
  </si>
  <si>
    <t>This lovely apartment is right around the corner from the Crossroads of the World! A five minute walk to Times Square, every major transportation hub in NYC, every major tourist destination, and all major shopping and dining areas in The Big Apple! Located on a quiet cross street at the bottom of Hell's Kitchen near the Garment District, this apartment is on the fourth floor of a charming pre-war walk-up in between the major transportation areas of Pennsylvania Station and the Port Authority Bus Terminal. Half a block walk to the famous "Restaurant Row" that stretches along 9th Avenue where you will find quite literally every worldly cuisine you could imagine and a five minute walk to the famed Madison Square Garden as well as Times Square. You will have access to the full apartment.  No shared rooms, no shared apartment and complete privacy! I will always be available to answer questions, help with guest issues, or provide any information you require. Apartment is a brief walk to Penn</t>
  </si>
  <si>
    <t>Apartment is a brief walk to Pennsylvania Station (Trains and Subway), Port Authority Bus Terminal, Times Square Subway and High Line Walking Path and Madison Square Garden.  Closest Subway lines are 34th Street A,C,E and 34th Street 1,2,3 but all major subway lines are accessible via Times Square.</t>
  </si>
  <si>
    <t>Please -  No loud music or parties after 10pm. Respect our neighbors, they're nice. Other than that, enjoy yourself and have a fun, relaxing, enjoyable NYC experience.</t>
  </si>
  <si>
    <t>{TV,"Cable TV",Internet,Wifi,"Air conditioning",Kitchen,"Pets allowed","Buzzer/wireless intercom",Heating,"Smoke detector","Carbon monoxide detector",Shampoo,Hangers,"Hair dryer",Iron}</t>
  </si>
  <si>
    <t>Sanctuary steps from the heart of downtown</t>
  </si>
  <si>
    <t>Serenity in the city:  Quiet, bright, spacious, safe, clean, full-floor 1 bedroom with 8 large windows on 3 sides. Approximately 1,000 square feet with 10' ceilings, one flight up.  Original hardwood floors, soundproof windows. 1.5 baths (6' bear claw tub), full kitchen, washer/dryer, wifi, a/c, 3 ceiling fans, even a hammock. 2 blocks from 2nd Avenue F train, 7 blocks from B/D/F/6 trains at Broadway-Lafayette. Minutes from restaurants, shops, art, culture, all the reasons you come to New York.</t>
  </si>
  <si>
    <t xml:space="preserve">Serenity in the city:  Quiet, bright, spacious, safe, clean, full-floor 1 bedroom with 8 large windows on 3 sides. Approximately 1,000 square feet with 10' ceilings, one flight up.  Original hardwood floors, soundproof windows. 1.5 baths (6' bear claw tub), full kitchen, washer/dryer, wifi, a/c, 3 ceiling fans, even a hammock. 2 blocks from 2nd Avenue F train, 7 blocks from B/D/F/6 trains at Broadway-Lafayette. Minutes from restaurants, shops, art, culture, all the reasons you come to New York. I converted this former 3-bedroom apartment into a 1-bedroom to create a spacious and quiet haven in the city.  Soundproof windows keep the street side of the floor-through peaceful, and the silent tenants of the historic New York City Marble Cemetery outside the garden side of the floor assure your rest (and a serene view of trees, lawn, and plenty of birds).  If you saw the 2015 Jake Gyllenhaal film "Demolition", then you'll recognize the cemetery from the funeral scenes! Within the walls are </t>
  </si>
  <si>
    <t>The East Village is home to hundreds of restaurants, shops, nightlife (which, no worries, is NOT outside the door to this home), parks, community gardens, distractions, and attractions.  The SoHo, NoHo, NoLita, Little Italy, and Lower East Side neighborhoods are steps away.  Art and culture abound, with The International Center of Photography, Lower East Side Tenement Museum, New Museum, and multiple cinemas, galleries, and performance theaters all a few minutes' walk from the home as well.</t>
  </si>
  <si>
    <t>The New York subway's 2nd Avenue F-train stop is two blocks away.  The B/D/F/6 trains are seven blocks away at Broadway-Lafayette station.  The N and R trains are eight blocks away at Prince Street. If you're taking the bus, the M15 stops one block away, either at East 4th Street when heading downtown or at East 2nd Street when heading uptown. If you're enjoy Citibike to explore the city, there are three stations, all within one block!</t>
  </si>
  <si>
    <t>- New York can be celebratory and then some - but please keep the party outside.  No loud celebrations and no loud music.  No guests beyond you.  This is a lovely home, and your keeping it as wonderful as when you arrived is greatly appreciated.  Thank you for watering the plants each morning.  $50 replacement fee for any lost keys.  Thank you for respecting your neighbors while enjoying the home.</t>
  </si>
  <si>
    <t>{Wifi,"Air conditioning",Kitchen,Heating,Washer,Dryer,"Smoke detector","Carbon monoxide detector","Fire extinguisher",Essentials,Shampoo,Hangers,Iron,"Laptop friendly workspace","translation missing: en.hosting_amenity_49","translation missing: en.hosting_amenity_50",Bathtub,Microwave,Refrigerator,Dishwasher,"Dishes and silverware","Cooking basics",Stove}</t>
  </si>
  <si>
    <t>Charming Brooklyn One Bedroom</t>
  </si>
  <si>
    <t>Located in the Cobble Hill section of Brooklyn, just south of Brooklyn Heights. Walkable to several trains for easy access to Manhattan. Tons of wonderful restaurants, quaint coffee shops, boutiques, parks and waterfront views of Manhattan.</t>
  </si>
  <si>
    <t xml:space="preserve">Located in the Cobble Hill section of Brooklyn, just south of Brooklyn Heights. Walkable to several trains for easy access to Manhattan. Tons of wonderful restaurants, quaint coffee shops, boutiques, parks and waterfront views of Manhattan. We take pride in making our living space a calming, comfortable respite from the hustle and bustle of the city. We have everything you need to relax, cook a meal, or get some work done – though hopefully you won't have to do too much of that :). We live on a safe and quiet tree-lined street, but we're just two blocks away from more lively streets filled with restaurants, shops, bakeries and bars. - One bedroom with a Queen-size bed - Dining space / table in living room - Eat-in kitchen stocked with essentials (coffee pot, pots and pans, dishes) - 1 bathroom  *We can also make-up the couch as a single bed for a third guest, by request. Note: If you have a baby or small child, we do have a pack-n-play that we can make available for you and will leave </t>
  </si>
  <si>
    <t>We absolutely love our neighborhood and have lived here for 7 years. There are tons of amazing restaurants within walking distance, great coffee shops and authentic Italian bakeries, great bars, boutiques for shopping, parks for relaxing or strolling, and waterfront views of Manhattan and the Statue of Liberty. Several playgrounds nearby for kids.</t>
  </si>
  <si>
    <t>Easy access to several trains that can take you anywhere in the city. Cabs are also easy to come by on Clinton St. (one block away from our apartment) and it's only about a 15 minute ride to downtown Manhattan. There is public parking on the streets, and a few parking garages nearby. *There are also CitiBike stations just a few blocks away if you want to explore the neighborhood by bike.</t>
  </si>
  <si>
    <t>- Make yourself at home! - Please do not wear shoes in our house, as we have a baby who likes to crawl all over the place and then put his hands in his mouth :)  - Please no loud music or noise, we have neighbors with children - Check-in 3 p.m. (some flexibility) - Check-out 11 a.m. (some flexibility) - Please put any dirty dishes in the dishwasher, and run it before you leave if there are enough dishes to fill it. Dish pods are under the sink - You can leave used linens on the bed. Towels can go in hamper by window in bedroom. - Please takeout trash and recycling. Bags are located under sink. Bins are outside, to the right of the building. You can reach through the gate to unlock the door. - In general, please leave try to leave things as you found them. Thank you!</t>
  </si>
  <si>
    <t>Cobble Hill</t>
  </si>
  <si>
    <t>{TV,"Cable TV",Internet,Wifi,"Air conditioning",Kitchen,Heating,"Family/kid friendly","Smoke detector","Carbon monoxide detector","Fire extinguisher",Essentials,Iron,"Laptop friendly workspace"}</t>
  </si>
  <si>
    <t>Beautiful West Harlem brownstone</t>
  </si>
  <si>
    <t>Two rooms fully furnished  in West Harlem brownstone on quiet beautiful tree-lined block of brownstones.  Hardwood floors. Full bath with skylight and antique bathtub. Large fully equipped kitchen. Minimum 30 day stay $2100  for both rooms.</t>
  </si>
  <si>
    <t>Two rooms fully furnished  in West Harlem brownstone on quiet beautiful tree-lined block of brownstones.  Hardwood floors. Full bath with skylight and antique bathtub. Large fully equipped kitchen. Minimum 30 day stay $2100  for both rooms. Large 20x25 ft room with fireplace . Second room is 8x20 ft Broadband Internet Host is on site Half block from Riverside Park. Half block from bus and 2 blocks from subway Easy access to Columbia University and CUNY</t>
  </si>
  <si>
    <t>Half block from Riverside Park.</t>
  </si>
  <si>
    <t>Half block from bus and 2 blocks from subway</t>
  </si>
  <si>
    <t>No smoking.  Only one occupant per room.</t>
  </si>
  <si>
    <t>{Internet,Wifi,"Air conditioning",Kitchen,Heating,"Smoke detector","Carbon monoxide detector","Fire extinguisher",Essentials}</t>
  </si>
  <si>
    <t>Spacious Penthouse Bedroom</t>
  </si>
  <si>
    <t>300 Mercer is nestled between West Village, East Village, and Soho and our 35th floor balcony offers an unobstructed view of the Williamsburg and Manhattan Bridges.</t>
  </si>
  <si>
    <t>{TV,"Cable TV",Internet,Wifi,"Air conditioning","Wheelchair accessible",Pool,Kitchen,"Pets allowed",Doorman,Elevator,"Buzzer/wireless intercom",Heating,"Family/kid friendly",Washer,Dryer,Essentials,"24-hour check-in",Hangers,Iron,"Laptop friendly workspace"}</t>
  </si>
  <si>
    <t>Convienent 1-bedroom near Columbia</t>
  </si>
  <si>
    <t>Our apartment comfortably fits two and it is conveniently located in the beautiful neighborhood of Morningside Heights.  Enjoy living close to Riverside Park and Central Park, a walk away from Harlem and around the corner from the cathedral of Saint John the Divine! ** clarification: For our December available dates, we will be moving to a slightly bigger apartment. However I will not get the chance to change the photos but you can expect the apartment to look pretty similar.</t>
  </si>
  <si>
    <t>Our apartment comfortably fits two and it is conveniently located in the beautiful neighborhood of Morningside Heights.  Enjoy living close to Riverside Park and Central Park, a walk away from Harlem and around the corner from the cathedral of Saint John the Divine! ** clarification: For our December available dates, we will be moving to a slightly bigger apartment. However I will not get the chance to change the photos but you can expect the apartment to look pretty similar. Our home in New York City is a two bedroom but we rent it as a ONE bedroom since one of the bedrooms can only fit our baby's crib and we mostly use it to store things and open space for our guests. Other than our baby's bedroom, you will have the whole place for yourself!  We expect visitors to treat it  like if it was their own, and enjoy this great neighborhood as much as we do.  Cleanliness is greatly appreciated! For those of you who like this, you will feel just like at home! It is a second floor apartment wi</t>
  </si>
  <si>
    <t>The area is calm and well connected. It is surrounded by parks - you are 3 blocks away from Central Park, 1 block from Morningside Park and 2 blocks from River Side Park – and you'll find metro stations (line 1, C &amp; B), grocery shops, cafes and restaurants all within a 3 block radius.  It is also very close the Columbia University Campus, the beautiful Cathedral of Saint John the Divine and the culturally rich Harlem neighborhood.</t>
  </si>
  <si>
    <t>Buses to the museum mile( upper east side): M3 and M4 Buses to and from La Guardia Airport: M60 Subway lines: 1, B and C Name of subway station: 110 street, Cathedral parkway</t>
  </si>
  <si>
    <t>Treat this place as if it was your own :).  Cleanliness greatly appreciated.</t>
  </si>
  <si>
    <t>{Internet,Wifi,"Air conditioning",Kitchen,Elevator,Heating,"Family/kid friendly",Washer,Dryer,Essentials,Shampoo,"Laptop friendly workspace"}</t>
  </si>
  <si>
    <t>Gorgeous Centrally Located Manhattan Apartment</t>
  </si>
  <si>
    <t>This is a brand new listing. Gorgeous quiet one bedroom apartment in the heart of NYC in Midtown Manhattan. You'll be steps away from 5th, Madison, and Park avenue, busy shopping district at Herald Square, Empire State and Chrysler Building, among many other NYC landmarks. Subway stop is right outside, but you can walk everywhere as you'll be in the epicenter of Manhattan. Grocery shopping, restaurants, bars, designer stores -- it's all close by.</t>
  </si>
  <si>
    <t>This is a brand new listing. Gorgeous quiet one bedroom apartment in the heart of NYC in Midtown Manhattan. You'll be steps away from 5th, Madison, and Park avenue, busy shopping district at Herald Square, Empire State and Chrysler Building, among many other NYC landmarks. Subway stop is right outside, but you can walk everywhere as you'll be in the epicenter of Manhattan. Grocery shopping, restaurants, bars, designer stores -- it's all close by. You'll have the whole place for yourself. It's very convenient to walk around the city, everything is close by. If you want to take a subway or a cross-town bus, it's right outside.</t>
  </si>
  <si>
    <t>It's very convenient to walk around the city, everything is close by. If you want to take a subway or a cross-town bus, it's right outside.</t>
  </si>
  <si>
    <t>Murray Hill</t>
  </si>
  <si>
    <t>{TV,Wifi,"Air conditioning",Kitchen,Elevator,"Indoor fireplace",Heating,"Smoke detector","Carbon monoxide detector","First aid kit",Essentials,Shampoo,Hangers,"Hair dryer",Iron,"Laptop friendly workspace","Self check-in",Lockbox,"Private entrance","Hot water","Bed linens","Extra pillows and blankets",Refrigerator,"Dishes and silverware","Cooking basics",Oven,Stove}</t>
  </si>
  <si>
    <t>Cozy private bedroom in West Harlem</t>
  </si>
  <si>
    <t>My place is close to Harlem Tavern, Silvana, and Melba's. You’ll love my place because of the location, it is central to 4 different train lines and two busses just steps from the front door. The bedroom is quiet, but everything you could want is right outside the door. My place is good for couples, solo adventurers, and business travelers.</t>
  </si>
  <si>
    <t>{TV,Wifi,"Air conditioning",Kitchen,Elevator,Heating,"Family/kid friendly","Smoke detector","Carbon monoxide detector",Essentials,"Lock on bedroom door",Hangers,"Laptop friendly workspace"}</t>
  </si>
  <si>
    <t>5 Minutes Walking Distance to Subway Station #2</t>
  </si>
  <si>
    <t>Private room located in the safe and nice neighborhood in Brooklyn. 5 minutes to subway station, walking distance to restaurants, bars and super markets. Private bedroom features split air conditioner system, queen size bed, love seat, smart TV, and large closet. Modern eat-in kitchen features all stainless steel appliances and granite countertop, equipped with under counter water filtration system, guests never need to buy drinking water!  Spacious walking-in shower features rain shower head.</t>
  </si>
  <si>
    <t>Bensonhurst</t>
  </si>
  <si>
    <t>{TV,Wifi,"Air conditioning",Kitchen,Heating,"Smoke detector","Carbon monoxide detector","First aid kit",Essentials,Shampoo,"Lock on bedroom door",Hangers,"Hair dryer",Iron,"Window guards","Room-darkening shades","No stairs or steps to enter","Wide clearance to shower, toilet"}</t>
  </si>
  <si>
    <t>2 Bedroom 1 Bathroom Marry Hill</t>
  </si>
  <si>
    <t>2 Bedrooms with 2 Large Beds and 1 bathroom. **  elevator building with 24Hr doorman ** Kitchen finishes include white granite countertops, appliances, built-in microwave and Maple wood custom cabinetry ** Wireless internet available ** Flat screen TV with cable channels in master bedroom and in living room ** Comfortable sofa bed in living room ** Spacious Closets ** Parquet wood flooring ** Towels and Linens provided free of charge</t>
  </si>
  <si>
    <t>{TV,Wifi,"Air conditioning",Kitchen,"Pets allowed",Gym,Elevator,Heating,"Smoke detector","Carbon monoxide detector",Essentials,Hangers,"Hair dryer",Iron}</t>
  </si>
  <si>
    <t>Perfect Place to just Sleep while you explore NYC</t>
  </si>
  <si>
    <t>In the heart of Lower East Side, this apartment is right in the center of it all. This is my beloved home surrounded by many unique restaurants, bars, shops, galleries, museums and cafes. The room features two bunk beds in a windowed room with private door. Basically a great place for you to just come and sleep as you enjoy NYC. Kitchen and bathroom will be shared. Feel free to use everything. Washer/Dryer is in apt, so free laundry. There is also access to an outdoor private patio.</t>
  </si>
  <si>
    <t>In the heart of Lower East Side, this apartment is right in the center of it all. This is my beloved home surrounded by many unique restaurants, bars, shops, galleries, museums and cafes. The room features two bunk beds in a windowed room with private door. Basically a great place for you to just come and sleep as you enjoy NYC. Kitchen and bathroom will be shared. Feel free to use everything. Washer/Dryer is in apt, so free laundry. There is also access to an outdoor private patio. Living room, kitchen, bathroom &amp; patio. Living room, kitchen, patio &amp; bathroom. I work very flexible so I'll have time to tell you where the coolest spots are. It's one of the most popular neighborhoods in NYC. You can use drawer for your clothes in the living room.</t>
  </si>
  <si>
    <t>It's one of the most popular neighborhoods in NYC.</t>
  </si>
  <si>
    <t>- No Shoes In House - Can't bring friends over except the guests - No Smoking Inside or Drinking - No Party or Loud Music</t>
  </si>
  <si>
    <t>{Wifi,"Air conditioning",Kitchen,Heating,Washer,Dryer,"Smoke detector","Carbon monoxide detector","First aid kit",Essentials,Shampoo,"Lock on bedroom door",Hangers,"Hair dryer","Private living room"}</t>
  </si>
  <si>
    <t>Modern Comfort Room w/ Patio 7 mins to Manhattan</t>
  </si>
  <si>
    <t>ABOUT THE LISTING : A Clean spacious and Comfortable place that is just at 2 minutes walk to the train and 15 minutes train ride to Time Square would be just perfect for your visit to New York City!!</t>
  </si>
  <si>
    <t xml:space="preserve">ABOUT THE LISTING : A Clean spacious and Comfortable place that is just at 2 minutes walk to the train and 15 minutes train ride to Time Square would be just perfect for your visit to New York City!! The place is quiet and relaxing . The apartment is fresh and welcoming. It was newly renovated and decorated by myself . In the Apartment, you will have access to Free WIFI from your Bedroom, The Patio, the half bath, the Shower in the master bathroom, the living room Smart TV that can Connect to your NetFlix, Hulu and Amazon accounts if needed, Fridge to store your food and Microwave . I am  am easy going here to make sure you have your best stay in New York so feel free to ask me anything. Do not Worry , the apartment is very safe it is inside a gated community and you will be surrounded by mostly families and nothing but kind people . Around the train station you have a rite aid, supermarkets and a few delis and restaurants . For Shopping and a taste of diverse food, you will have easy </t>
  </si>
  <si>
    <t>Do not Worry , the apartment is very safe it is inside a gated community and you will be surrounded by mostly families and nothing but kind people . Around the train station you have a rite aid, supermarkets and a few delis and restaurants . For Shopping and a taste of diverse food, you will have easy access to Harlem 125st at just 7 minutes train ride</t>
  </si>
  <si>
    <t>PUBLIC TRANSPORTATION The Subway in NY is open 24 hours a day. The price for a 7-Day Metrocard (subway pass) is $32 and provides unlimited use of both the subway and buses.  You may also pay as you go at $2.75 per ride (more expensive). We are at a Perfect LOCATION at just a few steps you can catch the 2 or the 5 EXPRESS train to TIME SQUARE in just 15 minutes  Taxi/Uber/Lyft: LaGuardia Airport: approximately a 25 minutes taxi ride depending on conditions. By public transportation it's a combination of the bus to the subway and takes about an hour which is really easy, convenient and highly recommended. JFK Airport: approximately 40 minutes taxi ride depending on conditions. By public transportation approximately 2 - 2.5 hours . Newark Airport: the best option is public transportation which takes approximately 1 hour and a half. It's actually quite fast and the cheapest option. I have used this method many times since I always travel internationally out of Newark. Megabus-Manhattan bus</t>
  </si>
  <si>
    <t>- NO SHOES in the home please take them off before entering. slippers OK - Clean Up After Yourself !! - Turn Off All lights when Leaving a Room and the Apartment - Always Lock the Doors when You Arrive and Leave - Please Respect My Items, Property and Neighbors</t>
  </si>
  <si>
    <t>{TV,Wifi,"Air conditioning",Kitchen,Heating,"Smoke detector","Carbon monoxide detector","First aid kit",Essentials,Shampoo,"Lock on bedroom door",Hangers,"Private living room"}</t>
  </si>
  <si>
    <t>Cozy, Sunny, UWS Junior One Bedroom</t>
  </si>
  <si>
    <t>My place is a unique New York  experience  and is perfect for solo adventurers and business travelers. It's a relaxing and quiet spot with great light. Completely furnished with bed, dresser, and kitchen ware, all you need to bring is your suitcase!</t>
  </si>
  <si>
    <t>My place is a unique New York  experience  and is perfect for solo adventurers and business travelers. It's a relaxing and quiet spot with great light. Completely furnished with bed, dresser, and kitchen ware, all you need to bring is your suitcase! You'll have access to storage, bathroom, kitchen, and the whole apartment! I will be available by phone throughout your stay. Surrounded by the two biggest parks in NYC( Riverside and Central Park) there is also lots of shopping, restaurants, and bars and a theatre just 2 blocks away. 2 blocks from the express and local 1,2,3 trains, and just a few more blocks to the B/C trains. Uptown and downtown busses run down the avenues just a block away as well. The luxurious bed is located in a cozy sleeping loft. No oven use. High Speed Wifi.</t>
  </si>
  <si>
    <t>Surrounded by the two biggest parks in NYC( Riverside and Central Park) there is also lots of shopping, restaurants, and bars and a theatre just 2 blocks away.</t>
  </si>
  <si>
    <t>2 blocks from the express and local 1,2,3 trains, and just a few more blocks to the B/C trains. Uptown and downtown busses run down the avenues just a block away as well.</t>
  </si>
  <si>
    <t>{Internet,Wifi,"Air conditioning",Kitchen,Elevator,"Free street parking","Buzzer/wireless intercom",Heating,Washer,Dryer,"Smoke detector","Carbon monoxide detector",Essentials,Shampoo,"Lock on bedroom door",Hangers,"Hair dryer",Iron,"Laptop friendly workspace","translation missing: en.hosting_amenity_49","translation missing: en.hosting_amenity_50","Private entrance","Hot water","Bed linens","Ethernet connection","Pocket wifi",Other}</t>
  </si>
  <si>
    <t>Absolutely Beautiful!</t>
  </si>
  <si>
    <t>The apartment is art filled with exposed brick. A comfy home away from home.  We are near all major trains, Central Park South, Time Square entertainment, Riverside park and more, with a view that takes your breath away!</t>
  </si>
  <si>
    <t>The apartment is art filled with exposed brick. A comfy home away from home.  We are near all major trains, Central Park South, Time Square entertainment, Riverside park and more, with a view that takes your breath away! An absolute incredible location.  The apartment features lots of art handmade by me.  It is a quiet retreat near the center of the city.  This is a place to rest your head and relax after a long day in the city.  We have everything you need for a perfect stay in New York City. Guests can use the rooftop area, kitchen, private room and bathroom. There is also a washer and drier in the basement that is takes quarters if you need to wash clothing. You can contact me anytime and Ill be available to assist. There are 2 roommates that can assist if you have questions at night, but they are gone most days at work. The neighborhood is lively, just off of the main 9th avenue pack with plenty of restaurants, cafes, bars, and grocery.  People are very friendly and it is safe 24 h</t>
  </si>
  <si>
    <t>The neighborhood is lively, just off of the main 9th avenue pack with plenty of restaurants, cafes, bars, and grocery.  People are very friendly and it is safe 24 hours. Bars are open from 10am-4am, restaurants 6am-12am. Time Square is very close and always alive. There is also a police station a block and a half away.</t>
  </si>
  <si>
    <t>Near all major trains. (1,2,3) (a,c,e) (b,d,f,m) (n,q,r) as well as bus lines M11 south and M12 north. Taxi, Uber, Lyft -- all easily accessible and available by the minute 24hrs. Street Parking is free if you follow the correct signs. It is best to park on 53rd street, by the elementary school. There is Garage parking for paid service.</t>
  </si>
  <si>
    <t>You may not have guests or visitors unless you have notified me with permission.</t>
  </si>
  <si>
    <t>{Wifi,"Air conditioning",Kitchen,Elevator,"Free street parking","Buzzer/wireless intercom",Heating,Washer,Dryer,"Smoke detector","Carbon monoxide detector","First aid kit",Essentials,Hangers,"Hair dryer",Iron,"Laptop friendly workspace",Bathtub,"Hot water",Microwave,Refrigerator,Dishwasher,"Dishes and silverware","Cooking basics",Oven,Stove,"Patio or balcony","Long term stays allowed"}</t>
  </si>
  <si>
    <t>THE VILLAGE OF HARLEM....NEW YORK !</t>
  </si>
  <si>
    <t>WELCOME TO OUR INTERNATIONAL URBAN COMMUNITY This Spacious 1 bedroom  is with Plenty of Windows with a View....... Sleeps.....Four Adults.....two in the Livingrm. with (2) Sofa-beds.  (Website hidden by Airbnb) two in the Bedrm.on a very Comfortable Queen Size Bed... A Complete Bathrm.....With Shower and Bathtub....... Fully Equipped with Linens &amp; Towels........ Spacious Living Room......Flat ScreenTelevision.....DVD Player with Movies available for your viewing during your stay............................................................................. Dining Area.....for Morning Coffee or Tea..................................................... The Kitchen Area is Modern with Granite Counter Top... includes the use of a Coffee Maker...Microwave to Heat up a Carry Out/In Meal.... Not suited for a Gourmet Cook...or Top Chef......Sorry!!!! . This Flat is located in HISTORIC HARLEM.... near the Appollo Theater and The Museum Mile...on Fifth Avenue. Sylvia's World Famous Resturant...loca</t>
  </si>
  <si>
    <t>Upon arrival please have a legibile copy of your Passport  and / or State Photo. ID. as well as your confirmation letter. Please NO SMOKING ...LOUD TALKING or PARTIES of any kind. Security Deposit and Cleaning Fees in CASH at time of arrival. Security deposit will be refunded within 72hrs pending no damages. .Cleaning fees are non-refundable. At Check Out... Please dispose of all trash/garbage in the bins located outside behind the entrance stairs. Please place all dirty linens and towels in the dirty laundry bin. Please don't leave any dishes in the sink and dispose of all Plastic Dishes/Plastic Culinary. If you need a late check-out please contact the Emergency Contact Telephone Numbers that are listed in the Flat. PLEASE LEAVE ALL KEYS IN THE FLAT and BE CERTAIN THE DOORS ARE LOCKED. WE HOPE YOU ENJOYED YOUR STAY and will write positve comments and will visit again.</t>
  </si>
  <si>
    <t>Pull-out Sofa</t>
  </si>
  <si>
    <t>{"Cable TV",Internet,Wifi,"Air conditioning",Kitchen,"Buzzer/wireless intercom",Heating,"Smoke detector","Carbon monoxide detector","translation missing: en.hosting_amenity_49","translation missing: en.hosting_amenity_50"}</t>
  </si>
  <si>
    <t>Modern 1br apt, Manhattan skyline views!</t>
  </si>
  <si>
    <t>Gorgeous skyline views of manhattan in all the rooms! Only 5 min one metro stop to manhattan, 10 min to Central park with subway.  1br with open kitchen to living room. Gym in building, laundry/dryer in the apt, dishwasher microwave full equipped kitchen.  Bedroom with a full king sized bed and a small walk in closet.  Happy to send more pictures, any questions let me know :)  Regards  anna</t>
  </si>
  <si>
    <t>Roosevelt Island</t>
  </si>
  <si>
    <t>{TV,"Cable TV",Internet,Wifi,"Air conditioning",Pool,Kitchen,"Pets allowed",Doorman,Gym,Breakfast,Elevator,Heating,"Family/kid friendly",Washer,Dryer,"Smoke detector","Carbon monoxide detector","Fire extinguisher",Essentials,"Lock on bedroom door","24-hour check-in","Hair dryer",Iron,"Laptop friendly workspace"}</t>
  </si>
  <si>
    <t>Private and Spacious Queen Room Across From MSG</t>
  </si>
  <si>
    <t>Avoid the the hustle and bustle of midtown Manhattan and enjoy a restful night in our Executive Queen, modern and spacious they include flat screen TV, work space, and iHome docking station. Can accommodate up to 2 guests. *Please read House Rules/ Policies before booking *Please be aware taxes and fees are collected upon check-out, this is separate from any payment made to Airbnb</t>
  </si>
  <si>
    <t>Avoid the the hustle and bustle of midtown Manhattan and enjoy a restful night in our Executive Queen, modern and spacious they include flat screen TV, work space, and iHome docking station. Can accommodate up to 2 guests. *Please read House Rules/ Policies before booking *Please be aware taxes and fees are collected upon check-out, this is separate from any payment made to Airbnb Private Room, Executive Queen Guests have access to Niles NYC Restaurant and Bar, the corner store, concierge,  fitness center, and business center We look forward to welcoming you to Stewart Hotel.  If there is anything further we can assist you with prior to your arrival, please don't hesitate to contact us. Stewart Hotel is located in ultra-fashionable neighborhood — Manhattan, Midtown! You will be staying near fascinating NYC landmarks such as Times Square, the Broadway Theater District, and Empire State Building. Also, the hotel is located across the street from Madison Square Garden and Pennsylvania Sta</t>
  </si>
  <si>
    <t>Stewart Hotel is located in ultra-fashionable neighborhood — Manhattan, Midtown! You will be staying near fascinating NYC landmarks such as Times Square, the Broadway Theater District, and Empire State Building. Also, the hotel is located across the street from Madison Square Garden and Pennsylvania Station. Come and enjoy the magnificent midtown atmosphere!</t>
  </si>
  <si>
    <t>Stewart Hotel is located in the city's bustling Midtown. Madison Square Garden and Penn Station are across the street, and Times Square - the hub of the Broadway Theater District - is a 15-minute walk. Top-of-the-world views from the Empire State Building are even closer - 10 minutes on foot.</t>
  </si>
  <si>
    <t>Please note upon arrival your credit card will be authorized for $85 incidentals per night.  The deposit of $85 per night will cover the hotel taxes, and facilities fee which will be paid upon check-out.  The facility fee per room, per night includes the following:  • All local, long distance and international phone calls  • 20% off at Niles Restaurant and Bar for dinner  • WiFi for unlimited devices  • Unlimited use of the business center  • Unlimited use of the 24/7 fitness center  • Access to exclusive Stewart NYC Pass •  Please note, rollaway beds are subject to availability. Your room charge has been taken prior to your arrival as a deposit. The remaining balance of the taxes (NY Sales Tax: 8.875%, NY City Tax: 5.875%, Occupancy Tax: $6.00 &amp; Javits Fee: $1.50) and facility fee ($40.16) per night will be charged upon check-out. Guests are required to show a photo ID and credit card upon check-in. Please note that all Special Requests are subject to availability and additional charg</t>
  </si>
  <si>
    <t>{TV,"Cable TV",Wifi,"Air conditioning","Pets allowed",Gym,Elevator,Heating,Washer,Dryer,"Smoke detector","Carbon monoxide detector","First aid kit","Fire extinguisher",Essentials,Shampoo,"Lock on bedroom door",Hangers,"Hair dryer",Iron,"Laptop friendly workspace","Private entrance",Bathtub,Crib,"Pack ’n Play/travel crib","Hot water","Bed linens","Extra pillows and blankets","Coffee maker","Paid parking on premises","Fixed grab bars for shower","Fixed grab bars for toilet"}</t>
  </si>
  <si>
    <t>Whimsical Greenpoint Get Away</t>
  </si>
  <si>
    <t>Our apartment is magical/charming. There's access to a garden, the bedroom is spacious, and the neighborhood is wonderful! Close to so many wonderful restaurants, coffee shops, and bars. Happy to offer recommendations on where to go. 5 min walk to the G train, 25 min to Midtown Manhattan, 15 min walk to Williamsburg.  In the trendy section of Brooklyn, but tucked away enough to be a quiet oasis. My place is good for couples, solo adventurers, and families (with baby). Crib, highchair, available</t>
  </si>
  <si>
    <t>Our apartment is magical/charming. There's access to a garden, the bedroom is spacious, and the neighborhood is wonderful! Close to so many wonderful restaurants, coffee shops, and bars. Happy to offer recommendations on where to go. 5 min walk to the G train, 25 min to Midtown Manhattan, 15 min walk to Williamsburg.  In the trendy section of Brooklyn, but tucked away enough to be a quiet oasis. My place is good for couples, solo adventurers, and families (with baby). Crib, highchair, available Brightly colored, one-bedroom railroad.  Piano available, feel free to play. Garden view, possible garden access.  Endless books, read away. Entire apartment. Available at all times through, airbnb.  Host liaison in the neighborhood, if assistance is needed. Greenpoint is wonderful!  Nice balance of quiet, family neighborhood, with trendy, hipster vibe moving in. Historically this has been a very polish neighborhood.  You'll still hear many of it's residents speaking primarily in Polish. Many, m</t>
  </si>
  <si>
    <t>Greenpoint is wonderful!  Nice balance of quiet, family neighborhood, with trendy, hipster vibe moving in. Historically this has been a very polish neighborhood.  You'll still hear many of it's residents speaking primarily in Polish. Many, many bars, restaurants, and coffee shops within a few blocks.  I can share my favorites.  Free public pool ten minute walk away.  Park directly across  the street.  Grocery store one block away.  Neighborhood has everything!</t>
  </si>
  <si>
    <t>Five minute walk to the G train, 15 minute walk to the L train, bus stop across the street.  Easy transport!</t>
  </si>
  <si>
    <t>{Wifi,"Air conditioning",Kitchen,Heating,"Family/kid friendly","Smoke detector","Carbon monoxide detector","First aid kit",Essentials,"Lock on bedroom door","Hair dryer",Iron,"Laptop friendly workspace"}</t>
  </si>
  <si>
    <t>Room 25 min away from Manhattan 7train/busQ67</t>
  </si>
  <si>
    <t>Hello everyone this is a  cozy room perfect for one or two people, the neighborhood has plenty good restaurants around, there is a 24hrs supermarket, we also pharmacies, laundromats and bus stops all around. Buses can take you city or Brooklyn that's pretty convenient. Perfect place if you are traveling by your own because it's really safe to walk around at anytime of the day</t>
  </si>
  <si>
    <t>{Wifi,"Air conditioning",Kitchen,Heating,Essentials,Shampoo,"Lock on bedroom door","Hair dryer",Iron,"Laptop friendly workspace","Hot water"}</t>
  </si>
  <si>
    <t>Brooklyn Brownstone Clinton hill</t>
  </si>
  <si>
    <t>Beautiful 2BR in Clinton Hill. Washer/Dryer Dishwasher Hardwood Floors Lots of Light 2 Decorative Fireplaces  5 minutes from train (C) Many Shops, Restaurants and Bars Supermarket 1 block away Roof Access</t>
  </si>
  <si>
    <t>Beautiful 2BR in Clinton Hill. Washer/Dryer Dishwasher Hardwood Floors Lots of Light 2 Decorative Fireplaces  5 minutes from train (C) Many Shops, Restaurants and Bars Supermarket 1 block away Roof Access Beautiful 2BR in Clinton Hill. Washer/Dryer Dishwasher Hardwood Floors Lots of Light 2 Decorative Fireplaces  5 minutes from train (C) Many Shops, Restaurants and Bars Supermarket 1 block away Roof Access Full of original features and charm. Stylishly decorated interior that comfortably fits four people. Two bedrooms, large bathroom and a open plan kitchen. Light steams in from both sides of the building that sits on a quite street in Clinton hill.  Washer and dryer in apartment with roof access above! Will greet and introduce guests on arrival.  Clinton hill is full of history and charm. Row's of beautiful brownstone streets. Apartment is across the street from a superb Italian (local favorite) and walking distance to some of Brooklyn's best restaurants and bars. It has a quieter pac</t>
  </si>
  <si>
    <t>Clinton hill is full of history and charm. Row's of beautiful brownstone streets. Apartment is across the street from a superb Italian (local favorite) and walking distance to some of Brooklyn's best restaurants and bars. It has a quieter pace which is lovely to come back to after a long day exploring the city.</t>
  </si>
  <si>
    <t>One block from the C train which gets you into Manhattan in minutes. Three blocks from the G train.</t>
  </si>
  <si>
    <t>young working professionals in the building. Please respect the apartment and keep noise down in the late hours. No smoking inside or pets allowed.</t>
  </si>
  <si>
    <t>{TV,Internet,Wifi,"Air conditioning",Kitchen,"Hot tub",Heating,"Family/kid friendly",Washer,Dryer,"Smoke detector","Carbon monoxide detector","First aid kit",Essentials,Shampoo}</t>
  </si>
  <si>
    <t>Cozy Room in Fairy Bushwick Apartment</t>
  </si>
  <si>
    <t>Come enjoy a stay in our Mystic Faerie Apt in Bushwick, located just minutes from Brooklyn's best street art and nightlife. You'll find all your amenities within walking distance- laundry, 24 Hr grocery store, bookstore open until midnight, a park for running or dog-watching. You can socialize or watch TV with us in the common space - we love wine! Or indulge in the very private space of this downstairs room. We welcome people of all backgrounds and walks of life! Reach out with questions.</t>
  </si>
  <si>
    <t>Come enjoy a stay in our Mystic Faerie Apt in Bushwick, located just minutes from Brooklyn's best street art and nightlife. You'll find all your amenities within walking distance- laundry, 24 Hr grocery store, bookstore open until midnight, a park for running or dog-watching. You can socialize or watch TV with us in the common space - we love wine! Or indulge in the very private space of this downstairs room. We welcome people of all backgrounds and walks of life! Reach out with questions. Our space is a unique hub of creative Brooklyn transplants - all with different stories and lifestyles. Come ready to meet new friends! If you prefer space - you can have it! But we are also social hosts. :) Neighborhood consists of plenty of great food nearby - Mexican, gourmet sandwiches, Lebanese, Peruvian, Japanese, Thai, French, you name it! A bakery on the corner as well as many thrift shops within walking distance. Close to the L train, about 7 minutes walking! Buses also accessible. Please no</t>
  </si>
  <si>
    <t>Neighborhood consists of plenty of great food nearby - Mexican, gourmet sandwiches, Lebanese, Peruvian, Japanese, Thai, French, you name it! A bakery on the corner as well as many thrift shops within walking distance.</t>
  </si>
  <si>
    <t>Close to the L train, about 7 minutes walking! Buses also accessible.</t>
  </si>
  <si>
    <t>- 420 Friendly - Using public space OK</t>
  </si>
  <si>
    <t>{TV,Wifi,"Air conditioning",Kitchen,Breakfast,Heating,"Smoke detector","Carbon monoxide detector",Essentials,Shampoo,Hangers,"Hair dryer","Laptop friendly workspace","Private living room"}</t>
  </si>
  <si>
    <t>The Artist's Loft</t>
  </si>
  <si>
    <t>Open floor plan filled with books and light. Comfortable refuge from busy downtown NYC. Plenty of seating, full kitchen and bathroom, and a private outdoor space make this apartment both luxurious as well as really cozy. Think of this as an artist or writer's getaway. Books, art and quiet.</t>
  </si>
  <si>
    <t xml:space="preserve">Open floor plan filled with books and light. Comfortable refuge from busy downtown NYC. Plenty of seating, full kitchen and bathroom, and a private outdoor space make this apartment both luxurious as well as really cozy. Think of this as an artist or writer's getaway. Books, art and quiet. Ground floor studio apartment, large living room and seating area, full kitchen and dining area, lead into a spacious bedroom with king sized bed and en suite full bathroom and private outdoor deck space. Guests have total access to the entire first floor apartment loft from front living to dining to bedroom to bathroom, laundry and outdoor patio. You can reach me by phone, text or email at any time! Walking distance to the best of East Village and the most trendy parts of the Lower East Side and a wide assortment of excellent bars, restaurants, and entertainment, with plenty more easily accessible by train or car. The immediate surroundings include several community gardens, grocery stores, and the </t>
  </si>
  <si>
    <t>Walking distance to the best of East Village and the most trendy parts of the Lower East Side and a wide assortment of excellent bars, restaurants, and entertainment, with plenty more easily accessible by train or car. The immediate surroundings include several community gardens, grocery stores, and the best coffee in NYC.</t>
  </si>
  <si>
    <t>The nearest bus stops right outside your door, and 15 minute walk to the L train on 1st ave. You can easily get to midtown in half an hour on public transit.</t>
  </si>
  <si>
    <t>{Wifi,"Air conditioning",Kitchen,Breakfast,Heating,Washer,Dryer,"Smoke detector","Carbon monoxide detector",Essentials,Shampoo,Hangers,"Laptop friendly workspace","Self check-in",Lockbox,"Private entrance","Dishes and silverware"}</t>
  </si>
  <si>
    <t>King Bedroom w/ Private Bath: BUSHWICK L Train</t>
  </si>
  <si>
    <t>Our spacious apartment is on a quiet tree-lined street, short walk to cafes, bars, coffee shops and a 5 min walk to Jefferson L in the heart of Bushwick. 15m to Union Square. The bright, airy room features a brand new king sized memory foam bed and private en-suite bathroom.</t>
  </si>
  <si>
    <t>Our spacious apartment is on a quiet tree-lined street, short walk to cafes, bars, coffee shops and a 5 min walk to Jefferson L in the heart of Bushwick. 15m to Union Square. The bright, airy room features a brand new king sized memory foam bed and private en-suite bathroom. Stand alone apt in a 2family house.  Plenty of space and natural sunlight.  Kitschy and quaint decor gives the feel of a suburban getaway tucked in the heart of Bushwick.  Only 15min commute to Union Square in Manhattan, East Village, Lower Easy side and Midtown.  Transit connection hub to all subway lines. Spacious living room, dining room, fully loaded kitchen with all appliances, cozy bright private ensuite bathroom, airy and sundrenched King sized bedroom with plenty of storage, and a urban garden oasis It's a 3 bedroom 2 bath apartment. 2 rooms are occupied by a freelance artist and a other guests.  We keep non-traditional hours, so some days we'll be around to join you for coffee or wine in the evening and ot</t>
  </si>
  <si>
    <t>Quiet tree lined street, suburban feel but with a convenience to great coffee shops,  wyckoff starr, The Keep, House Of Yes nightclub, many bars, nightlife walking distance to House of Yes and super easy commute to Manhattan</t>
  </si>
  <si>
    <t>5 min walk to L train- 15min to Union Square, also the B38 bus to downtown Brooklyn and the B52 bus to Dumbo. M train is only a short walk away and take u directly to downtown manhattan.</t>
  </si>
  <si>
    <t>{TV,"Cable TV",Internet,Wifi,"Air conditioning",Kitchen,"Pets live on this property",Cat(s),"Free street parking",Heating,"Family/kid friendly","Smoke detector","Carbon monoxide detector","First aid kit","Fire extinguisher",Essentials,Shampoo,"24-hour check-in",Hangers,"Hair dryer",Iron,"Laptop friendly workspace","Self check-in",Lockbox,"Room-darkening shades","Hot water","Bed linens","Extra pillows and blankets","Coffee maker",Refrigerator,Dishwasher,"Dishes and silverware","Cooking basics",Oven,Stove,"Luggage dropoff allowed","Long term stays allowed"}</t>
  </si>
  <si>
    <t>Private bedroom in Harlem, NY ..</t>
  </si>
  <si>
    <t>Newly renovated 3 bedroom apartment located in Harlem, NY! Stay here to get a taste of Harlem's rich, diverse culture!</t>
  </si>
  <si>
    <t>Newly renovated 3 bedroom apartment located in Harlem, NY! Stay here to get a taste of Harlem's rich, diverse culture! Very clean, cozy bedroom in a 3 bedroom apartment. Great for short term or long term stay. A/C and heating system, free WIFI, microwave, toaster and coffee maker. Every room in the apartment has a smart TV with access to Netflix, Hulu, HBO and more. All spaces, excluding other guests' bedrooms, are available to you. As your host, I will completely respect your privacy in order to allow you to make yourselves at home. My wife and I may stop by to make sure every thing is in order and all needs are being met but please remember, if you need us, we are just a text/call away.  Also, please note we are located on a fifth floor walk-up building so if help is needed with luggage, be sure to contact me one day in advance. The neighborhood is pleasant. There is a supermarket across the street, Starbucks coffee around the corner and plenty of public transportation close by to ge</t>
  </si>
  <si>
    <t>The neighborhood is pleasant. There is a supermarket across the street, Starbucks coffee around the corner and plenty of public transportation close by to get around NYC quickly and effectively. Let us know what you plan on doing while in the city and we will gladly let you know the fastest most efficient way to get there.</t>
  </si>
  <si>
    <t>Use the subway!! We are located 3 blocks from the A, B, C and D trains and surrounded by different bus routes (less than one block away) that take you to other subway lines such as the 1, 2, 3, 4, 5 and 6 trains. Our apartment is basically a center point to get you anywhere in the city via public transportation. Just ask us how! :)</t>
  </si>
  <si>
    <t>You may notify host if you have heavy luggage a day in advance so we may help.  BE ADVISED, THIS IS A FIVE STORY WALK UP. MUST CLIMB STAIRS TO FIFTH FLOOR.  No packages will/are delivered in the apartment</t>
  </si>
  <si>
    <t>{TV,Wifi,"Air conditioning",Kitchen,Heating,"Smoke detector",Essentials,Shampoo,"Lock on bedroom door",Hangers,"Hair dryer","Self check-in",Lockbox,"Hot water","Bed linens",Microwave,"Coffee maker",Refrigerator,"Dishes and silverware",Oven,Stove}</t>
  </si>
  <si>
    <t>Heart of East Village, Middle of Everything</t>
  </si>
  <si>
    <t>Located in the heart of East Village aka the middle of everything.  You can easily get anywhere in the city from here and there is everything outside your door.  One of the roommates is going on vacation for a few weeks so their room is being put up, everyone else is here long-term.  You get your own private room. This is a lived in apartment, please don't expect something spotless or in amazing shape.  There is also a spiral staircase, but that should be no problem, just a note.</t>
  </si>
  <si>
    <t>Located in the heart of East Village aka the middle of everything.  You can easily get anywhere in the city from here and there is everything outside your door.  One of the roommates is going on vacation for a few weeks so their room is being put up, everyone else is here long-term.  You get your own private room. This is a lived in apartment, please don't expect something spotless or in amazing shape.  There is also a spiral staircase, but that should be no problem, just a note. A duplex with 4 other roommates who all permanently live here. This is on the first floor of the building, and your bedroom will be in the lower level. Also on the LL are 2 other BDR &amp; Bathroom, the upper level has a living room, kitchen, 2 BDR, bathroom.  Your room is the only one in the apartment that is kind of isolated as you won't share any walls with anyone else.  Kitchen and LR (with TV) are open and shared. Their room, Living Room, Kitchen, both bathrooms. As much as they want. What is around you?  Eve</t>
  </si>
  <si>
    <t>What is around you?  Everything, within a few minute walk you have all of the following: Sweets: Oddfellows, Big Gay Ice Cream,  The Spot, Chikalicious, Cha-An, Macaron Parlour, Butter Lane, Cupcake Market (adorable shop), Wafels &amp; Dinges, Veneiro's, Clinton St. Bakery, il laboratorio, Morgenstern's For food you have the Momofuku's (Ko, Ssam, Noodle, Fuku), Ippudo, Hearth, Superiority Burger, Empellon, Xi'an/Biang, Caracas, Cagen, Kyo-Ya, Jeepney, Motorino, Mighty Quinn's, Somtum Der, Tim Ho Wan, Cafe Mogador and many many more. A handful of cities best bars are within a 5 minute walk; Amor y Amargo, PDT, Pouring Ribbons, Death &amp; Co., Mace, Angels Share.  Along with coffee shops Abraco, Ninth St. Espresso, Coffee Project.</t>
  </si>
  <si>
    <t>7 minute walk to the F or L subway lines, 10 minute walk to the 4/6/N/Q/R/W subway lines.</t>
  </si>
  <si>
    <t>{Wifi,Kitchen,Heating,"Smoke detector","Carbon monoxide detector","Fire extinguisher",Essentials,"translation missing: en.hosting_amenity_49","translation missing: en.hosting_amenity_50"}</t>
  </si>
  <si>
    <t>Taste of  the Old World</t>
  </si>
  <si>
    <t>Classic turn of Century. Old New York Style.  A bit of taste of the Old World.  Two blocks away from the A, B, C,  and D trains.  Walking distance to Banana Republic, Old Navy, Magic Johnson Theater, Blink  Fitness, Planet Fitness, and lots of other stores, Banks and ATM's on 125th street.  7 minutes away from Time Square on the train.</t>
  </si>
  <si>
    <t>Classic turn of Century. Old New York Style.  A bit of taste of the Old World.  Two blocks away from the A, B, C,  and D trains.  Walking distance to Banana Republic, Old Navy, Magic Johnson Theater, Blink  Fitness, Planet Fitness, and lots of other stores, Banks and ATM's on 125th street.  7 minutes away from Time Square on the train. Couple or single person. Two blocks away from the A, B, C and D trains. Two stops on the A express train to Time Square. Two Stops on the express D train to Bryan Park.</t>
  </si>
  <si>
    <t>Two blocks away from the A, B, C and D trains. Two stops on the A express train to Time Square. Two Stops on the express D train to Bryan Park.</t>
  </si>
  <si>
    <t>{Wifi,"Air conditioning",Kitchen,Heating,Washer,Dryer,"Smoke detector","Carbon monoxide detector","First aid kit","Safety card","Fire extinguisher",Essentials,Shampoo,Hangers,"Hair dryer",Iron,"Laptop friendly workspace","Private living room","Hot water","Host greets you"}</t>
  </si>
  <si>
    <t>One Bedroom Apt in NYC on 1st Floor!</t>
  </si>
  <si>
    <t>Classy. Cozy. Convenient. Continental.  Located in the heart of Washington Heights, my FIRST FLOOR one bedroom apartment features all the comforts of home. The neighborhood is lively, with dining, banks,  pharmacy, grocery etc all nearby. Steps away from the A/1/C trains. 30 mins from Midtown.</t>
  </si>
  <si>
    <t>Classy. Cozy. Convenient. Continental.  Located in the heart of Washington Heights, my FIRST FLOOR one bedroom apartment features all the comforts of home. The neighborhood is lively, with dining, banks,  pharmacy, grocery etc all nearby. Steps away from the A/1/C trains. 30 mins from Midtown. You have a fully furnished One Bedroom Apt. Featuring a Queen Size bed with a Memory Foam mattress, you are sure to get a good nights rest. The remainder  includes Kitchen, Bathroom, Closet and Living Room. Including Wireless high speed internet. Not suitable for guests allergic to dogs.</t>
  </si>
  <si>
    <t>{TV,Wifi,"Air conditioning",Kitchen,"Pets allowed","Pets live on this property",Dog(s),Heating,"Smoke detector",Essentials,Hangers,"translation missing: en.hosting_amenity_49"}</t>
  </si>
  <si>
    <t>Entire Home in Gramercy, Duplex Loft</t>
  </si>
  <si>
    <t>Spacious 1 Bedroom Loft in Gramercy w/ 24 hour doorman, clean, private outdoor space with great amenities. Central location next to 4/5/6 &amp; NQR train station and Whole Foods, restaurants, Madison Square Park etc. Great for couples, solo, or business travelers.</t>
  </si>
  <si>
    <t>Spacious 1 Bedroom Loft in Gramercy w/ 24 hour doorman, clean, private outdoor space with great amenities. Central location next to 4/5/6 &amp; NQR train station and Whole Foods, restaurants, Madison Square Park etc. Great for couples, solo, or business travelers. Clean and spacious, loft one-bedroom, amenities in doorman building, near subways and Gramercy area (restaurants, bars, park). Laundry, patio, rooftop available Gramercy area accessible to several subway lines, restaurants, Madison square garden, bars, shopping etc.</t>
  </si>
  <si>
    <t>Gramercy area accessible to several subway lines, restaurants, Madison square garden, bars, shopping etc.</t>
  </si>
  <si>
    <t>Please remove shoes when in the home, thank you!</t>
  </si>
  <si>
    <t>{TV,Wifi,"Air conditioning",Kitchen,Elevator,"Free street parking",Heating,Washer,Dryer,"Smoke detector",Essentials,Shampoo,Hangers,"Hair dryer","Laptop friendly workspace","translation missing: en.hosting_amenity_49","translation missing: en.hosting_amenity_50","Self check-in","Building staff","Hot water","Luggage dropoff allowed","Paid parking on premises"}</t>
  </si>
  <si>
    <t>Cozy room prime Williamsburg, 3 min to waterfront</t>
  </si>
  <si>
    <t>Cozy room in prime Williamsburg. 3 minute walk to amazing waterfront! If you like to explore, you will love this area :) Plenty of bars, restaurants, and boutiques in the direct neighborhood. Williamsburg is one of the most desired neighborhoods is whole New York. You will be perfectly connected to Manhattan, but can escape the noise and rush if you want to.</t>
  </si>
  <si>
    <t>Cozy room in prime Williamsburg. 3 minute walk to amazing waterfront! If you like to explore, you will love this area :) Plenty of bars, restaurants, and boutiques in the direct neighborhood. Williamsburg is one of the most desired neighborhoods is whole New York. You will be perfectly connected to Manhattan, but can escape the noise and rush if you want to. You will share the apartment with a French couple, working in fashion and marketing, and an Egyptian architect. All in their mid 25s or early 30s. They are great (Hidden by Airbnb) , well traveled, and will respect your privacy. The L-Subway is just one block away (one minute walk) and runs very frequently, day-time about every 5 minutes and night-time about every 10 minutes. It brings to in less than 15 minutes to Manhattan. Form Union Square you are perfectly connected to explore Manhattan :) The reason, why this great room in a supreme neighborhood is so cheap, is because it has no direct window to the outside. Daylight comes th</t>
  </si>
  <si>
    <t>The L-Subway is just one block away (one minute walk) and runs very frequently, day-time about every 5 minutes and night-time about every 10 minutes. It brings to in less than 15 minutes to Manhattan. Form Union Square you are perfectly connected to explore Manhattan :)</t>
  </si>
  <si>
    <t>{Wifi,Kitchen,"Paid parking off premises",Heating,"Suitable for events","Smoke detector","Carbon monoxide detector","Safety card",Essentials,"Lock on bedroom door",Hangers,"Laptop friendly workspace","Hot water",Other}</t>
  </si>
  <si>
    <t>Spacious Harlem room in tidy 4th-floor walkup</t>
  </si>
  <si>
    <t>Hardwood floors, plenty of natural light (though not direct, so the place doesn't get too hot), near several good subway and bus lines, non-crazy neighbors, plenty of restaurants nearby, not much street noise, nice and clean!</t>
  </si>
  <si>
    <t>Hardwood floors, plenty of natural light (though not direct, so the place doesn't get too hot), near several good subway and bus lines, non-crazy neighbors, plenty of restaurants nearby, not much street noise, nice and clean! Private bedroom, shared living room/bathroom/kitchen. TV, stove, oven, Keurig etc. all available for guest use. We can hang out if you want, or I can give you space. I'm available for any NYC-related questions! Busy Harlem neighborhood, good food nearby. One block from the 3 train, 3 blocks from the A/B/C/D. The BX-19 bus runs west-east along 145th if you don't feel like climbing that big hill. Please note that it's a walk-up. Much quieter than the ground floor!</t>
  </si>
  <si>
    <t>Busy Harlem neighborhood, good food nearby.</t>
  </si>
  <si>
    <t>One block from the 3 train, 3 blocks from the A/B/C/D. The BX-19 bus runs west-east along 145th if you don't feel like climbing that big hill.</t>
  </si>
  <si>
    <t>{TV,"Cable TV",Wifi,"Air conditioning",Kitchen,Heating,"Smoke detector","First aid kit",Essentials,Shampoo,"Lock on bedroom door",Hangers,"Hair dryer",Iron,"Laptop friendly workspace","translation missing: en.hosting_amenity_49","translation missing: en.hosting_amenity_50","Hot water","Bed linens","Extra pillows and blankets",Microwave,"Coffee maker",Refrigerator,"Dishes and silverware",Oven,Stove,"Host greets you"}</t>
  </si>
  <si>
    <t>Quaint 1 Bedroom in Beautiful Astoria Queens</t>
  </si>
  <si>
    <t>Cozy private 1 bedroom in cute and quaint neighborhood of Astoria Queens, just 20-25 minutes from 5th Ave shopping area &amp; Times Square off the N train.</t>
  </si>
  <si>
    <t>Cozy private 1 bedroom in cute and quaint neighborhood of Astoria Queens, just 20-25 minutes from 5th Ave shopping area &amp; Times Square off the N train. It's a clean, minimalistic apartment with all your essentials to enjoy your stay - Netflix, fully-equipped kitchen, and on-site laundromat. I'm available as needed but try my best to stay out of your way and give you your privacy. Everything except my room. Beautiful, family-friendly neighborhood in the iconic Astoria Queens, less than 25 minutes from Midtown Manhattan. There are three 24-hour super markets in the neighborhood so you never have to worry about going hungry :) There's a great eclectic mix of restaurants and bars in the area from authentic Australian cuisine, to Polish, Thai, Mexican food and more. There is off-site street parking available, just make sure to read the street signs. The N and W train from Astoria-Ditmars station, 4-min walk from the apartment.</t>
  </si>
  <si>
    <t>Beautiful, family-friendly neighborhood in the iconic Astoria Queens, less than 25 minutes from Midtown Manhattan. There are three 24-hour super markets in the neighborhood so you never have to worry about going hungry :) There's a great eclectic mix of restaurants and bars in the area from authentic Australian cuisine, to Polish, Thai, Mexican food and more.</t>
  </si>
  <si>
    <t>There is off-site street parking available, just make sure to read the street signs. The N and W train from Astoria-Ditmars station, 4-min walk from the apartment.</t>
  </si>
  <si>
    <t>{TV,Wifi,"Air conditioning",Kitchen,"Smoking allowed","Free street parking",Heating,Washer,Dryer,"Smoke detector","Carbon monoxide detector",Essentials,Shampoo,"Lock on bedroom door",Hangers,"Hair dryer",Iron,Microwave,Refrigerator,"Dishes and silverware","Cooking basics",Oven,Stove,"Luggage dropoff allowed"}</t>
  </si>
  <si>
    <t>New York Home with a back yard in Central Harlem.</t>
  </si>
  <si>
    <t>Beautiful ground floor apartment with brick walls and a private tropical back yard in central Harlem. Walking distance (3 mn) from Red Rooster, Corner Social, Sylvia, the Shrine...and many other restaurants and bars. Central Park is just 15 minutes away walking on Malcom X Blvd.</t>
  </si>
  <si>
    <t>Beautiful ground floor apartment with brick walls and a private tropical back yard in central Harlem. Walking distance (3 mn) from Red Rooster, Corner Social, Sylvia, the Shrine...and many other restaurants and bars. Central Park is just 15 minutes away walking on Malcom X Blvd. Private tropical back yard Red Rooster, Apollo theatre 3 minutes walking from 2, 3, A, B, C, D trains.</t>
  </si>
  <si>
    <t>Red Rooster, Apollo theatre</t>
  </si>
  <si>
    <t>3 minutes walking from 2, 3, A, B, C, D trains.</t>
  </si>
  <si>
    <t>{TV,Wifi,"Air conditioning",Kitchen,"Hot tub",Heating,Washer,Dryer,"Smoke detector","Carbon monoxide detector",Essentials,Shampoo,Hangers,"Hair dryer",Iron,"Laptop friendly workspace","Private entrance"}</t>
  </si>
  <si>
    <t>Happy big family</t>
  </si>
  <si>
    <t>{TV,"Cable TV",Internet,Wifi,Kitchen,Elevator,"Buzzer/wireless intercom",Washer}</t>
  </si>
  <si>
    <t>True 2 BR in heart of Chelsea</t>
  </si>
  <si>
    <t>Amazing apartment in the heart of Chelsea - 2 bed 1 bath. Full kitchen. Large living area. Fireplace. Sleeps 4 in the beds and 1 on the couch w/ room for air mattresses if you have On top of the L, A, C, E trains, Chelsea Market and the Highline.</t>
  </si>
  <si>
    <t>Amazing apartment in the heart of Chelsea - 2 bed 1 bath. Full kitchen. Large living area. Fireplace. Sleeps 4 in the beds and 1 on the couch w/ room for air mattresses if you have On top of the L, A, C, E trains, Chelsea Market and the Highline. Super comfortable living room with surround sound system, wifi, and 65 inch HD TV. Exposed brick and fireplace. Two true bedrooms with full-sized comfortable beds, couch and room for air mattress for additional sleeping accommodations. Neighborhood is as good as it gets. In the heart of Chelsea, just north of Meatpacking District and West Village with awesome bars and restaurants all around. Top restaurants include Morimoto, Buddakhan, Tao, Crispo, Colichio &amp; Sons, Rosemary's, Mighty Quinn's BBQ (our favorite). Steps from the 7 subway lines, one stop from Madison Square Garden and two stops from Times Square and Union Square.</t>
  </si>
  <si>
    <t>Neighborhood is as good as it gets. In the heart of Chelsea, just north of Meatpacking District and West Village with awesome bars and restaurants all around. Top restaurants include Morimoto, Buddakhan, Tao, Crispo, Colichio &amp; Sons, Rosemary's, Mighty Quinn's BBQ (our favorite).</t>
  </si>
  <si>
    <t>Steps from the 7 subway lines, one stop from Madison Square Garden and two stops from Times Square and Union Square.</t>
  </si>
  <si>
    <t>{TV,"Cable TV",Internet,Wifi,"Air conditioning",Kitchen,"Indoor fireplace","Buzzer/wireless intercom",Heating,"Family/kid friendly","Smoke detector","Carbon monoxide detector",Essentials,Shampoo,Iron,"Laptop friendly workspace"}</t>
  </si>
  <si>
    <t>Crown Heights Haven</t>
  </si>
  <si>
    <t>Hi, Traveler! Join us in our sunny, spacious, rooftop access apartment. You will be located in a Brooklyn HOT SPOT, close to the best eats, culture, and attractions. Focus 100% of your trip on relaxing as we'll provide the essentials like clean sheets, towels, A/C. Book now since days get filled up fast. Please note the room is pretty spartan: bed and side table. Like we said, the essentials :)</t>
  </si>
  <si>
    <t>Hi, Traveler! Join us in our sunny, spacious, rooftop access apartment. You will be located in a Brooklyn HOT SPOT, close to the best eats, culture, and attractions. Focus 100% of your trip on relaxing as we'll provide the essentials like clean sheets, towels, A/C. Book now since days get filled up fast. Please note the room is pretty spartan: bed and side table. Like we said, the essentials :) The apartment itself boasts a lot of coveted features: rooftop, in-unit washer/dryer, newly renovated. Feel free to hang out on the roof and of course you will have access to a private bedroom (that overlooks a park + school), shared bathroom (with 2 permanent residents), kitchen, dining area, and livingroom. We'll be available to offer directions around NYC, recommendations, and good convo. Lovely, charming, across from a school, museum, and a park :) Close to 3, 4, C, and A train, plus buses (B43/B44) to quickly take you in any direction! Please note the room is for one overnight guest only. A</t>
  </si>
  <si>
    <t>Lovely, charming, across from a school, museum, and a park :)</t>
  </si>
  <si>
    <t>Close to 3, 4, C, and A train, plus buses (B43/B44) to quickly take you in any direction!</t>
  </si>
  <si>
    <t>-Smoking on rooftop only -Shoes off at the door :)</t>
  </si>
  <si>
    <t>{Wifi,"Air conditioning",Kitchen,"Free street parking",Heating,Washer,Dryer,"Smoke detector","Carbon monoxide detector",Essentials,Hangers,"translation missing: en.hosting_amenity_49","translation missing: en.hosting_amenity_50","Private entrance","Hot water","Host greets you"}</t>
  </si>
  <si>
    <t>BOUTIQUE LUXURY 2 Bedroom, 2 bath Apt in Chelsea</t>
  </si>
  <si>
    <t>Full home. Brand new boutique doorman building, located in prime Flatiron-Chelsea, steps from Madison Sq Park and all subways and shopping. Floor through apartment with south and north exposures and SUN DRENCHED lounge. 2 large bedrooms with queen beds and 2 full bathrooms with heated marble floors. Eric Ripert designer Kitchen. Private and quiet apartment in a secure doorman building.</t>
  </si>
  <si>
    <t>{TV,"Cable TV",Internet,Wifi,"Air conditioning",Kitchen,Doorman,Gym,Elevator,"Hot tub","Buzzer/wireless intercom",Heating,"Family/kid friendly",Washer,Dryer,"Smoke detector","Carbon monoxide detector","First aid kit","Safety card","Fire extinguisher",Essentials,Shampoo}</t>
  </si>
  <si>
    <t>TRANQUILITY</t>
  </si>
  <si>
    <t>jfk airport, long island railroad. greenacers shopping mall, sunrise hwy with restaurants. Three level home. Bedrooms located on top floor. 1 bedroom has queens size bed. 1 bedroom has two twin size beds each bedroom has  dresser, and closet. Private bathroom tub, shower toilet and sink, l</t>
  </si>
  <si>
    <t>jfk airport, long island railroad. greenacers shopping mall, sunrise hwy with restaurants. Three level home. Bedrooms located on top floor. 1 bedroom has queens size bed. 1 bedroom has two twin size beds each bedroom has  dresser, and closet. Private bathroom tub, shower toilet and sink, l BOOK 2 BEDROOMS FOR THE LISTED PRICE @ $151.00 OR YOU CAN BOOK 1 BEDROOM FOR $87.00 PER NIGHT. EACH BEDROOM SLEEPS 2 QUEST. 1 or two bedrooms, private bath peaceful loving neighborhood. Neighbors work together in ensuring a safe and beautiful neighborhood. 10 mins by car to Resort World Casino and Racetrack.</t>
  </si>
  <si>
    <t>peaceful loving neighborhood. Neighbors work together in ensuring a safe and beautiful neighborhood.</t>
  </si>
  <si>
    <t>{TV,Wifi,"Air conditioning",Kitchen,"Free parking on premises",Heating,Washer,Dryer,Essentials,Hangers,"Private living room"}</t>
  </si>
  <si>
    <t>Doorman Laundry One bedroom!5134</t>
  </si>
  <si>
    <t>Features: ** Elevator building with doorman ** Kitchen equipped with appliances including dishwasher, oven, fridge, etc ** Wireless internet available ** Flat screen TV with basic channels ** Comfortable sofa bed in living room ** Dining table</t>
  </si>
  <si>
    <t>Late Check Out After 11:00AM  - $100/Hr + Cost of placement of next tenancy. Hotel + Cab will be offered to the next tenants. No Smoking - $500 Fee Pets Extra Cleaning - $250 Electricity/Gas Included But Capped at $100/Month. Regular use of electricity in the unit will not go beyond the cap.</t>
  </si>
  <si>
    <t>{TV,Wifi,"Air conditioning",Kitchen,"Pets allowed","Family/kid friendly","Smoke detector","Carbon monoxide detector",Essentials,Shampoo,"24-hour check-in",Hangers,"Hair dryer",Iron,"Laptop friendly workspace","Self check-in","Building staff"}</t>
  </si>
  <si>
    <t>Room steps away from TIME SQUARE</t>
  </si>
  <si>
    <t>Welcome to our home! Imagine spending your vacation experiencing New York from the center of it all. Our Apartment is located a short walk away from Times Square. In the perfect safe location surrounded by New York City's greatest attractions, iconic restaurants and Fifth Avenue shopping. Our home is surrounded by all the action but still located on a quiet side street so you can relax and get your rest ahead a day full of seightseeing and action. Looking forward to hosting you :)</t>
  </si>
  <si>
    <t>{TV,Wifi,"Air conditioning",Kitchen,Heating,"Smoke detector","Carbon monoxide detector",Essentials,Shampoo,"Lock on bedroom door",Hangers,"Hair dryer"}</t>
  </si>
  <si>
    <t>PAULINE'S PLACE 1 BR APT 5 Min from JFK</t>
  </si>
  <si>
    <t>Pauline's, home away from home;  You get Hotel accommodations for less. 5 mins from JFK, 20 mins from LGA Airport.  We provide Continental Breakfast, toiletries,towels,  comfortable beds and a very clean place. Each guest have a private bedrooms, share living room, bathroom and kitchen. Our place is very cozy and quite.  I take the time to meet my guest and make sure they are not in need of anything.  It is my pleasure to serve so I take pride in what I do and look forward to serve you.</t>
  </si>
  <si>
    <t>Pauline's, home away from home;  You get Hotel accommodations for less. 5 mins from JFK, 20 mins from LGA Airport.  We provide Continental Breakfast, toiletries,towels,  comfortable beds and a very clean place. Each guest have a private bedrooms, share living room, bathroom and kitchen. Our place is very cozy and quite.  I take the time to meet my guest and make sure they are not in need of anything.  It is my pleasure to serve so I take pride in what I do and look forward to serve you. We have private bedrooms, each bedroom have locks on their doors. Shared bathroom, living room  and kitchen. I am always available for any questions or concerns.  i also check on my guest to make sure they are doing OK. We are located in a quite residential neighborhood 5 min from JFK and 10 min from The Resort Casino; Near a variety of Restaurants, Papa John's &amp; Domino's Pizza;  3 blocks from Van Wyck Express (I 678), Belt Prkwy; 1 1/2 block to Q7 to the A train &amp; Q 40 to E F J Airtrain LIRR.   Neighbo</t>
  </si>
  <si>
    <t>We are located in a quite residential neighborhood 5 min from JFK and 10 min from The Resort Casino; Near a variety of Restaurants, Papa John's &amp; Domino's Pizza;  3 blocks from Van Wyck Express (I 678), Belt Prkwy; 1 1/2 block to Q7 to the A train &amp; Q 40 to E F J Airtrain LIRR.   Neighborhood is quite accessible to public transportation to the City and around.</t>
  </si>
  <si>
    <t>We are walking distance from the Q7 to A train to Brooklyn Barclay Center, downtown Brooklyn and Manhattan (NYC); Q40 to (Jamaica Center)  E F J LIRR &amp; Airtrain. Q7 bus goes to  The Resort Casino and  A train station on Rockaway Blvd and Cross Bay Blvd.</t>
  </si>
  <si>
    <t>Please adhere to house rules that is posted</t>
  </si>
  <si>
    <t>{TV,Wifi,Kitchen,"Free parking on premises",Breakfast,"Free street parking",Heating,"Smoke detector","Carbon monoxide detector",Shampoo,"Lock on bedroom door",Hangers,Iron,"Laptop friendly workspace","Private living room","Private entrance"}</t>
  </si>
  <si>
    <t>Historic Brooklyn Heights Apt</t>
  </si>
  <si>
    <t>Beautifully furnished apartment in historic, cozy Brooklyn Heights.  Great for couples wanting to experience New York in a quiet, lovely neighborhood.  3 block walk to subway (2/3 or A/C), 7 mins from Manhattan.  Walk to promenade, Brooklyn Bridge Park, DUMBO.  Restaurants, cafes, shopping.</t>
  </si>
  <si>
    <t>Beautifully furnished apartment in historic, cozy Brooklyn Heights.  Great for couples wanting to experience New York in a quiet, lovely neighborhood.  3 block walk to subway (2/3 or A/C), 7 mins from Manhattan.  Walk to promenade, Brooklyn Bridge Park, DUMBO.  Restaurants, cafes, shopping. Our apartment, turn of the century, retains its original charm - original brick fireplaces, high ceilings, large windows - and was completely renovated five years ago.  It is full of light and quiet.  The cozy bedroom is in the back of the apartment with lots of closet space.  Ideal for a single person, couple or couple with one child.  Small dogs are welcome. Brooklyn Heights Neighborhood of Brooklyn 62 Montague Street between Pierrepont Place and Hicks Street in Brooklyn Heights (Phone number hidden by Airbnb) Montague Street between Pierrepont Place and Hicks Street in Brooklyn Heights (Phone number hidden by Airbnb) Brooklyn Heights is located in New York City Brooklyn HeightsBrooklyn Heights Lo</t>
  </si>
  <si>
    <t xml:space="preserve">Brooklyn Heights Neighborhood of Brooklyn 62 Montague Street between Pierrepont Place and Hicks Street in Brooklyn Heights (Phone number hidden by Airbnb) Montague Street between Pierrepont Place and Hicks Street in Brooklyn Heights (Phone number hidden by Airbnb) Brooklyn Heights is located in New York City Brooklyn HeightsBrooklyn Heights Location in New York City Show map of New York City Show map of New York Show map of the US Show all Coordinates: (Phone number hidden by Airbnb) ″WCoordinates: (Phone number hidden by Airbnb) ″W Country	 United States State	 New York City	New York City Borough	Brooklyn Languages[1]	 List[show] Area  • Total	0.320 sq mi (0.83 km2) Population (Phone number hidden by Airbnb) • Total	20,256  • Density	63,000/sq mi (24,000/km2) Demographics (Phone number hidden by Airbnb) [2]  • White	77%  • Black	7%  • Hispanic (of any race)	8%  • Asian	5%  • Other	3% ZIP Codes (Phone number hidden by Airbnb) Median household income	$ (Phone number hidden by Airbnb) ] </t>
  </si>
  <si>
    <t>Two blocks walk to either the A/C or the 2/3 subways, 7 min ride to Manhattan.</t>
  </si>
  <si>
    <t>{Wifi,"Air conditioning",Kitchen,"Paid parking off premises","Pets allowed",Heating,Washer,Dryer,"Smoke detector","First aid kit","Fire extinguisher",Essentials,Shampoo,"Lock on bedroom door",Hangers,"Hair dryer",Iron,"Laptop friendly workspace","Private entrance","Hot water",Microwave,"Coffee maker",Refrigerator,"Dishes and silverware","Cooking basics",Oven,Stove,"Long term stays allowed","Host greets you"}</t>
  </si>
  <si>
    <t>Be Comfy Loft Bedroom</t>
  </si>
  <si>
    <t>Feel free to use the spacious shared kitchen and living room. The bedroom itself is a spacious fit for two people, but big enough for four people as well.</t>
  </si>
  <si>
    <t>Feel free to use the spacious shared kitchen and living room. The bedroom itself is a spacious fit for two people, but big enough for four people as well. I live in very safe neighborhood with many little restaurants, boutiques and discount clothes stores and supermarkets. The subway station is a couple minutes away. My apartment is very spacious, you won't feel cramped. You can use the large kitchen that we have. I won't charge extra for two people as long as you both use the same large bed. If you want two beds I charge extra. It's up to you, but lately I have had more time on my hands, which means I am glad to help or hang out with guests. The neighborhood is very safe and conveniently located to the subway There is free parking on the street as well as two covered parking garages that are paid by the day or hour. If you're patient and can walk you can always find a free spot on the street though.</t>
  </si>
  <si>
    <t>The neighborhood is very safe and conveniently located to the subway</t>
  </si>
  <si>
    <t>There is free parking on the street as well as two covered parking garages that are paid by the day or hour. If you're patient and can walk you can always find a free spot on the street though.</t>
  </si>
  <si>
    <t>{TV,Internet,Wifi,"Air conditioning",Kitchen,"Free parking on premises",Heating,Washer,Dryer,"Smoke detector","First aid kit",Essentials,Shampoo,"Lock on bedroom door","24-hour check-in",Hangers,"Hair dryer","Laptop friendly workspace"}</t>
  </si>
  <si>
    <t>Trendy and Tranquil Brooklyn Duplex</t>
  </si>
  <si>
    <t>Enjoy the best Brooklyn has to offer in our bright and beautiful duplex apartment, perfect for a family or group of friends. Set near the iconic Williamsburg Bridge, you are steps from a 15 minute subway ride into Manhattan, or a gorgeous walk over the Williamsburg bridge. The space is close to the all of the trendy cafe's, shops, galleries, street art, restaurants, and bars of Williamsburg, deeper Brooklyn, and the Lower East Side of Manhattan.</t>
  </si>
  <si>
    <t xml:space="preserve">Enjoy the best Brooklyn has to offer in our bright and beautiful duplex apartment, perfect for a family or group of friends. Set near the iconic Williamsburg Bridge, you are steps from a 15 minute subway ride into Manhattan, or a gorgeous walk over the Williamsburg bridge. The space is close to the all of the trendy cafe's, shops, galleries, street art, restaurants, and bars of Williamsburg, deeper Brooklyn, and the Lower East Side of Manhattan. This apartment is right in the heart of Brooklyn giving you the best of local food and art while keeping you steps away from the bustling lights of the city. The apartment itself is filled with comfy linens, decor from local artists, and fresh plants. A spacious basement equipped with a smart TV awaits your group for low key moments and the fully stocked kitchen has everything you need to prepare meals at home. We take pride in our cozy space and hope you do too! The entire duplex apartment: 2 spacious bedrooms, basement with sleeper sofa, and </t>
  </si>
  <si>
    <t>I have noted down all of my neighborhood favorites for your reference during your stay in the house manual.  I hope you get a chance to visit some of my can't miss spots!</t>
  </si>
  <si>
    <t>An MTA subway map will be available for your reference.  The Myrtle Avenue JMZ subway station is just a few blocks away.</t>
  </si>
  <si>
    <t>{TV,Wifi,"Air conditioning",Kitchen,"Paid parking off premises",Heating,"Smoke detector","Carbon monoxide detector","First aid kit","Fire extinguisher",Essentials,Shampoo,Hangers,"Hair dryer",Iron,"Laptop friendly workspace","Hot water","Bed linens",Microwave,"Coffee maker",Refrigerator,"Dishes and silverware","Cooking basics",Oven,Stove,"Garden or backyard","Luggage dropoff allowed"}</t>
  </si>
  <si>
    <t>Midtown 2 Bed Large Full Kitchen &amp; Free Breakfast</t>
  </si>
  <si>
    <t>Perfect location to start a journey in NYC. Midtown East 2 blocks from UN. New Flat, has 1 queen bed in each room and sofa bed, sleeps comfortably upto 6 ppl. This is a fully furnished apartment including stacked kitchen with 24/7 concierge, gym, laundry services and complimentary continental breakfast on the go (coffee, bagels,pastries) Has an amazing rooftop bar in the building, with magnificent 360 degree view of city skyline .   We will make your stay with us very pleasant and comfortable.</t>
  </si>
  <si>
    <t>Perfect location to start a journey in NYC. Midtown East 2 blocks from UN. New Flat, has 1 queen bed in each room and sofa bed, sleeps comfortably upto 6 ppl. This is a fully furnished apartment including stacked kitchen with 24/7 concierge, gym, laundry services and complimentary continental breakfast on the go (coffee, bagels,pastries) Has an amazing rooftop bar in the building, with magnificent 360 degree view of city skyline .   We will make your stay with us very pleasant and comfortable. The Beekman Tower is an Art deco historic landmark located in a great neighborhood by the United Nations, in a small exclusive block on 1st Avenue and 49th Street, Mitchell Place. Both 1st Avenue and 49th Street, are restaurants, deli and pizza places, groceries/supermarket; major banking institutions; barber shop &amp; hair salons; garages nearby, etc. Subway/bus rides: Subway station on 3rd Avenue, between 52nd &amp; 53rd Street; Grand Central Terminal on 42nd Street &amp; Lexington Avenue; uptown buses al</t>
  </si>
  <si>
    <t>The Beekman Tower is an Art deco historic landmark located in a great neighborhood by the United Nations, in a small exclusive block on 1st Avenue and 49th Street, Mitchell Place. Both 1st Avenue and 49th Street, are restaurants, deli and pizza places, groceries/supermarket; major banking institutions; barber shop &amp; hair salons; garages nearby, etc.</t>
  </si>
  <si>
    <t>Subway/bus rides: Subway station on 3rd Avenue, between 52nd &amp; 53rd Street; Grand Central Terminal on 42nd Street &amp; Lexington Avenue; uptown buses along 1st Avenue; downtown buses on 2nd Avenue; cross town bus on 49th Street Supermarkets: D’Agostino between 52nd &amp; 53rd Street on 1st Avenue; Morton Williams between 55th &amp; 56th Streets on 1st Avenue; Wholefoods on 57th Street, between 2nd &amp; 3rd Avenues</t>
  </si>
  <si>
    <t>{TV,Wifi,"Air conditioning",Kitchen,Gym,Breakfast,Elevator,Heating,Washer,Dryer,"Smoke detector","Carbon monoxide detector",Essentials,Hangers,"Hair dryer",Iron}</t>
  </si>
  <si>
    <t>Cosy private Bedroom in Williamsburg</t>
  </si>
  <si>
    <t>This is a very cozy appartement with a nice patio for everyone to enjoy. You’ll have your own private room and we’ll share the kitchen and bathroom.  Washer dryer in the apartment.  This is the perfect place to stay in Williamsburg and get accustomed with Brooklyn and the City. Few minutes from the M,J &amp; Z train at Marcy Av. as well as L train at Berdford and G line at métropolitain.</t>
  </si>
  <si>
    <t>{Wifi,"Air conditioning",Kitchen,"Smoking allowed","Pets allowed","Free street parking","Buzzer/wireless intercom",Heating,Washer,Dryer,"Smoke detector",Essentials,Shampoo,Hangers,"Hair dryer",Iron,"Laptop friendly workspace","Hot water",Microwave,"Coffee maker",Refrigerator,Dishwasher,"Dishes and silverware","Cooking basics",Oven,Stove,"Patio or balcony","Luggage dropoff allowed","Long term stays allowed","Wide entrance for guests","Well-lit path to entrance","No stairs or steps to enter","Extra space around bed",Waterfront}</t>
  </si>
  <si>
    <t>Lovely 1 Bdrm Boerum Hill Apt</t>
  </si>
  <si>
    <t>My apartment is one floor of a unique old Brownstone, on a tree lined street in the Historic district of Boerum Hill. I am 1 block away from the F and G train, an 8 minute walk from the A/C trains, and about 15 minutes to Atlantic terminal (2, 3, 4, 5, B, D, N, Q, R and W trains) and Barclays center.</t>
  </si>
  <si>
    <t>My apartment is one floor of a unique old Brownstone, on a tree lined street in the Historic district of Boerum Hill. I am 1 block away from the F and G train, an 8 minute walk from the A/C trains, and about 15 minutes to Atlantic terminal (2, 3, 4, 5, B, D, N, Q, R and W trains) and Barclays center. My apartment is the entire third floor in an 100+ year old brownstone. Windows in every room ensure good light, and fresh air. A wood-burning fireplace adds a cozy atmosphere!  It is a walk up, one flight of stoop steps and one flight once you're inside. Sitting on the stoop with a glass of wine in the evening, people watching, is one of my favorite activities and a real New York local pastime (you might see my neighbors doing the same!). I have walls of books, please feel free to enjoy them while you're here. You'll have access to the whole apartment. I will be available nearby. Possibly the best kept secret in all of Brooklyn, Boerum Hill is a true gem. Quiet, tree-lined streets boast go</t>
  </si>
  <si>
    <t>Possibly the best kept secret in all of Brooklyn, Boerum Hill is a true gem. Quiet, tree-lined streets boast gorgeous Brownstones, and the area has a great neighborhood vibe (feel free to say hey to Toby the sweetest dog who lives a few doors down). You will be a mere block away from Smith Street, home to countless boutiques, restaurants of all kinds, coffee shops and bars. The famous Mile End Deli is a few blocks away, and the arguably the best bar in Brooklyn - The Brooklyn Inn - is right across the street.</t>
  </si>
  <si>
    <t>There is a B65 bus that stops at the corner, and the F/G, A/C, and 2/3 trains are all within 10 minute walk from here for your manhattan adventures. Its about a 15 minute walk to Atlantic terminal (2, 3, 4, 5, B, D, N, Q, R and W trains). Also, your feet can take you to some of the best restaurants and bars in Brooklyn because they're all just a short walk away.</t>
  </si>
  <si>
    <t>No smoking inside, please be quiet and respectful of the other occupants in the brownstone. The building was once a single family home and has been built as such, thus the floors are thin and loud noise carries. You don't have to speak in whispers but keep music down and try not to stomp around. I take my shoes off when I get into the house simply because the city is dirty! But if you feel more comfortable with them on, please don't wear hard soled shoes that make a lot of noise as there is someone who lives beneath you.</t>
  </si>
  <si>
    <t>{Internet,Wifi,"Air conditioning",Kitchen,"Free street parking","Indoor fireplace",Heating,Essentials,Shampoo,"translation missing: en.hosting_amenity_49","translation missing: en.hosting_amenity_50","Coffee maker",Refrigerator,"Dishes and silverware","Cooking basics",Oven,Stove}</t>
  </si>
  <si>
    <t>Cozy room in Prospect Heights</t>
  </si>
  <si>
    <t>My place is good for couples and solo adventurers.</t>
  </si>
  <si>
    <t>My place is good for couples and solo adventurers. Close to A/C/G/4/5/2/3/Q/B trains.</t>
  </si>
  <si>
    <t>Close to A/C/G/4/5/2/3/Q/B trains.</t>
  </si>
  <si>
    <t>- There will likely be other people in the house during your stay, so please have common sense about sharing spaces. They are lovely, so please be lovely back. :)</t>
  </si>
  <si>
    <t>{TV,Wifi,Kitchen,Heating,Washer,Dryer,"Smoke detector","Carbon monoxide detector","First aid kit","Fire extinguisher",Essentials,Shampoo,"Lock on bedroom door",Hangers,"Hair dryer","Host greets you"}</t>
  </si>
  <si>
    <t>Bright &amp; Spacious / Red Brick, Modern Kitchen!</t>
  </si>
  <si>
    <t>This is a 3 story, 6 unit walk up building on Grove Street in Bushwick. It is not far from Myrtle Avenue, Brooklyn’s go-to spot for shopping, dining and enjoying a wide variety of nightlife options.  NOTE: This unit is professionally managed by Bedly, a furnished housing provider. Bedding, pillows, towels, &amp; toiletries are NOT provided, so please plan accordingly.</t>
  </si>
  <si>
    <t>This is a 3 story, 6 unit walk up building on Grove Street in Bushwick. It is not far from Myrtle Avenue, Brooklyn’s go-to spot for shopping, dining and enjoying a wide variety of nightlife options.  NOTE: This unit is professionally managed by Bedly, a furnished housing provider. Bedding, pillows, towels, &amp; toiletries are NOT provided, so please plan accordingly. This room is a part of Bedly, a members only, furnished housing community. This space is professionally managed and the Bedly customer support team is available 7 days a week from 9am to 9pm. You will receive full contact information when your reservation is accepted. This is a co-living space and other Bedly residents currently live in other rooms in this unit. -Free Cleaning (2x Monthly) -High-Speed WiFi  -Customer Support Team All Bedly guests must complete and clear a background check online (free of charge) before their reservation is accepted. Once accepted, Bedly will request your contact information so that we can kee</t>
  </si>
  <si>
    <t>{Wifi,"Air conditioning",Kitchen,Heating,"Smoke detector","Lock on bedroom door",Hangers,"Laptop friendly workspace"}</t>
  </si>
  <si>
    <t>Cozy Nights In The Village</t>
  </si>
  <si>
    <t>A comfortable and cozy place located in Manhattan's East Village. Full time doorman building with gym and beautiful roof top. A great place to stay for all types of groups coming to see the Big Apple!</t>
  </si>
  <si>
    <t>{TV,Wifi,"Air conditioning",Kitchen,Elevator,Heating,Washer,Dryer,"Smoke detector","Carbon monoxide detector","Fire extinguisher",Essentials,Shampoo,"Lock on bedroom door",Hangers,"Hair dryer",Iron,"Private entrance"}</t>
  </si>
  <si>
    <t>"The quick get a way"</t>
  </si>
  <si>
    <t>A cozy 1 bedroom, 1 full size bed in a duplex house. The room has a closet; soft white lighting; freshly painted  blue wall with white trimmings.Natural day lights beams through the windows. Access to private back yard space and Kicthen. Private living room is accessible aswell with host permission. Host lives on property.</t>
  </si>
  <si>
    <t>A cozy 1 bedroom, 1 full size bed in a duplex house. The room has a closet; soft white lighting; freshly painted  blue wall with white trimmings.Natural day lights beams through the windows. Access to private back yard space and Kicthen. Private living room is accessible aswell with host permission. Host lives on property. You will be sharing my living space. Therefore; the expectation is that all areas utilize by you left in a respectable manner. Open Lock box for key to the main entrance, THEN use the code (will be given to you on day of travel) to open second door to duplex. As your host, I would like for you to have a great experience while you're here; I'll be available in person or phone to answer questions and provide assistance if needed. The neighborhood is "up and coming." And has many unique  places to visit and restaurants: the Yankee Stadium, Bronx zoo and Fordham University. Conservatory Garden, Bird watching area to name a few. 8 mins wlk to trains and 4mins to buses. Ab</t>
  </si>
  <si>
    <t>The neighborhood is "up and coming." And has many unique  places to visit and restaurants: the Yankee Stadium, Bronx zoo and Fordham University. Conservatory Garden, Bird watching area to name a few.</t>
  </si>
  <si>
    <t>8 mins wlk to trains and 4mins to buses. About 35 mins to midtown Manhattan.Also, new cycling route.</t>
  </si>
  <si>
    <t>No shoes to be worn in house</t>
  </si>
  <si>
    <t>{TV,"Cable TV",Wifi,"Air conditioning",Kitchen,Gym,"Free street parking",Heating,"Smoke detector","Carbon monoxide detector","First aid kit","Fire extinguisher",Essentials,Shampoo,"Lock on bedroom door",Hangers,"Hair dryer",Iron,"Laptop friendly workspace","Self check-in",Keypad,"Room-darkening shades","Hot water","Bed linens","Extra pillows and blankets","Ethernet connection",Microwave,"Coffee maker",Refrigerator,"Dishes and silverware","Cooking basics",Oven,Stove,"BBQ grill","Garden or backyard","Luggage dropoff allowed","Long term stays allowed","Wide hallways","No stairs or steps to enter","Well-lit path to entrance","Accessible-height bed","No stairs or steps to enter","Wide doorway to guest bathroom","Accessible-height toilet","No stairs or steps to enter","Wide entryway","Handheld shower head","Fixed grab bars for shower","Fixed grab bars for toilet","Shower chair"}</t>
  </si>
  <si>
    <t>Modern Living</t>
  </si>
  <si>
    <t>This rental is very private, consisting of the entire first floor.  Only common areas are the first-floor bathroom's shower and kitchen are shared with me.  There are two friendly cute cat sisters.  They roam around the first floor at day time but stay in my room at night.  Nice and safe neighborhood with supermarket across the street. Accessible to subway lines M/J, G and L.  Entire first floor and backyard.  Nice and safe neighborhood with supermarket close by.  Accessible to subway line M, G and L.</t>
  </si>
  <si>
    <t>Maximum 2 guest and no party.  Please be clean and responsible.</t>
  </si>
  <si>
    <t>{Essentials}</t>
  </si>
  <si>
    <t>Ideal Bedroom in a Friendly Neighborhood</t>
  </si>
  <si>
    <t>Enjoy a great stay at this modern &amp; cozy bedroom within my home, great for a business trip or mini vacation which is located about 30-45 mins away from NYC, Brooklyn and NJ! All without the hassle but still enjoying the NYC bustle.</t>
  </si>
  <si>
    <t>Enjoy a great stay at this modern &amp; cozy bedroom within my home, great for a business trip or mini vacation which is located about 30-45 mins away from NYC, Brooklyn and NJ! All without the hassle but still enjoying the NYC bustle. Private Entrance w/ keypad Access to the backyard Free parking on premises, that fits up to 3 cars Laundry Room Available Upon Request for an Additional Fee Apple TV w/ DirectTVNow Work Desk w/ Printer Available Upon Request Dog Friendly (Small, Must Advise First) *Upper level is completely off limits, guarded by a small chunky Pug How active or inactive I am during your stay is completely up to you. I can best respond your questions or concerns during your stay via text. However, I am more than happy to help guide  you or assist you during your stay. As a frequent Airbnb guest myself, I always enjoyed the interactions with hosts and would love to bring that same positive experience to my guests! Great Location- delicious Mexican Restaurant/Bar &amp; fine Italia</t>
  </si>
  <si>
    <t>Great Location- delicious Mexican Restaurant/Bar &amp; fine Italian Dining right around the block, fast food just a block away, liquor stores, banks, pharmacies and supermarkets on Hylan Blvd right behind the house, and a quick bus or drive away to a bowling alley, plazas, cafes, bakeries, restaurants, and more!</t>
  </si>
  <si>
    <t>A short walk to local &amp; express buses to NYC, BK &amp; S.I., blocks away from train to South Ferry, as well as a quick and easy drive to get onto the highway.</t>
  </si>
  <si>
    <t>Do not engage in illegal activities anywhere on the property. If you or your guest(s) break or damage any item, please contact me ASAP to arrange replacement/payment. Please do not re-arrange our furniture. Do not leave any food out that will attract uninvited pests. Our guests will have a designated trash bin.</t>
  </si>
  <si>
    <t>{TV,Wifi,"Air conditioning","Free parking on premises","Pets allowed",Heating,Washer,Dryer,"Smoke detector","Carbon monoxide detector","First aid kit",Essentials,Shampoo,"Lock on bedroom door",Hangers,"Hair dryer",Iron,"Laptop friendly workspace","Private entrance"}</t>
  </si>
  <si>
    <t>luxurious &amp; light-filled apartment in williamsburg</t>
  </si>
  <si>
    <t>our home is full of art &amp; light. two private balconies bookend either end of the apartment. our kitchen is state of the art with all the latest appliances. our home has two full newly renovated bathrooms - with a deep soak tub &amp; glass-enclosed shower. there's access to a lovely furnished rooftop with views of manhattan. the building also has a gym, courtyard, and laundry room. our home has central a/c and heating, and there is art adorning all the walls. the apartment is comfortable &amp; spacious.</t>
  </si>
  <si>
    <t>our home is full of art &amp; light. two private balconies bookend either end of the apartment. our kitchen is state of the art with all the latest appliances. our home has two full newly renovated bathrooms - with a deep soak tub &amp; glass-enclosed shower. there's access to a lovely furnished rooftop with views of manhattan. the building also has a gym, courtyard, and laundry room. our home has central a/c and heating, and there is art adorning all the walls. the apartment is comfortable &amp; spacious. the apartment is large, filled with natural light, and extremely comfortable and chic. It's right in the middle of williamsburg (a 4 minute walk to the nearest L train station!). you'll truly get a good feel for brooklyn by staying in our apartment (as it's owned by two brooklynites!) I'll be available when needed via phone! williamsburg is honestly just the most incredible part of brooklyn. it's lively, artistic, interesting, and fun! 4 minute walk to the L train station. approximately 10 minut</t>
  </si>
  <si>
    <t>williamsburg is honestly just the most incredible part of brooklyn. it's lively, artistic, interesting, and fun!</t>
  </si>
  <si>
    <t>4 minute walk to the L train station. approximately 10 minutes from apartment to manhattan via train!</t>
  </si>
  <si>
    <t>{Wifi,"Air conditioning",Kitchen,"Pets allowed",Gym,Elevator,Heating,Washer,Dryer,"Smoke detector","First aid kit",Essentials,"Lock on bedroom door",Hangers,"Hair dryer","Laptop friendly workspace"}</t>
  </si>
  <si>
    <t>AS CENTRAL AS YOU CAN GET ~SUTTON PLACE 3BR-LUXURY</t>
  </si>
  <si>
    <t>You’ll love my place because of the outdoors space, the neighborhood, the light, the comfy bed, and the kitchen. My place is good for couples, solo adventurers, business travelers, families (with kids), big groups, and furry friends (pets).</t>
  </si>
  <si>
    <t xml:space="preserve">You’ll love my place because of the outdoors space, the neighborhood, the light, the comfy bed, and the kitchen. My place is good for couples, solo adventurers, business travelers, families (with kids), big groups, and furry friends (pets). This giant, trapezoidal, through-block, apartment tower radically departs from the city's regimented building alignment with its rectilinear midtown grid. Luxury Building with an abundance of amenities! Located in the prestigious Sutton Place neighborhood in Manhattan, nestled on 54th Street between 1st Avenue and Sutton Place, the perfect choice for your extended stay in NYC. These furnished apartments have unmatched views and offers an onsite wine cellar, a bicycle room and a spectacular landscaped plaza for your enjoyment. Our monthly furnished rentals are just one block from the East River, a short walk to Park Avenue for the best New York City shopping, restaurants and nightlife, all this and just minutes to Midtown Manhattan. This building is </t>
  </si>
  <si>
    <t>Occupying a few city blocks just north of Midtown East, Sutton Place overlooks the gorgeous East River and Roosevelt Island. Sutton Place’s waterfront townhouses and co-op high-rises define this neighborhood, drawing from the adjacent Upper East Side.</t>
  </si>
  <si>
    <t>E M 6 at Lexington Av-53 St  E M 6 at 51st St (Website hidden by Airbnb) at Lexington Av-59 St  F Q at 63rd Street F Q at Lexington Av</t>
  </si>
  <si>
    <t>{TV,"Cable TV",Internet,Wifi,"Air conditioning","Wheelchair accessible",Kitchen,Doorman,Gym,Elevator,"Indoor fireplace","Buzzer/wireless intercom",Heating,"Family/kid friendly",Washer,Dryer,"Smoke detector","Carbon monoxide detector","First aid kit","Fire extinguisher",Essentials,"Lock on bedroom door","24-hour check-in",Hangers,"Hair dryer",Iron,"Laptop friendly workspace","Private entrance",Bathtub,"High chair",Crib,"Hot water","Bed linens","Extra pillows and blankets",Microwave,"Coffee maker",Refrigerator,Dishwasher,"Dishes and silverware","Cooking basics",Oven,Stove,"Luggage dropoff allowed","Long term stays allowed",Other}</t>
  </si>
  <si>
    <t>Beautiful Sun-filled Loft in Prime Williamsburg</t>
  </si>
  <si>
    <t>Beautiful, spacious sun-filled loft apartment right in the heart of Williamsburg, Brooklyn.</t>
  </si>
  <si>
    <t>Beautiful, spacious sun-filled loft apartment right in the heart of Williamsburg, Brooklyn. With 2 huge two-story floor to ceiling windows, the space flooded with radiant light and energy all day, and then transitions to beautiful sunsets at night. The apartment faces inside (not toward the street) so even though you're in the middle of bustling Williamsburg, you'll have a quiet escape from the day and filled with lush green views.  There's a full sized kitchen, fridge &amp; dishwasher for all your cooking needs, a queen sized bed with a beautiful view of outside, large dining table, breakfast counter, couch and TV with an Apple TV. There are two sliding doors in the windows which lead to a juliette balcony, so you can enjoy some fresh air. The bathroom is on the first floor and offers a deep soaking tub.  Decorated with lots of plants, art and books, my apartment is filled with a relaxing vibe that balances the exciting NYC energy perfectly! // Williamsburg Williamsburg is a hip neighborh</t>
  </si>
  <si>
    <t>// Williamsburg Williamsburg is a hip neighborhood in Brooklyn that draws the young and the fashionable to its chic boutiques, trendy cafes and buzzy restaurants. Street art brightens residential thoroughfares and repurposed factories, while the waterfront provides stunning views of Manhattan and seasonal venues for outdoor concerts and food markets. Dance clubs, happening bars and music halls liven up the nightlife scene. // Apartment Location The apartment is located right on Bedford Ave, which is the main energy of Williamsburg. You'll be surronded by so many boutiques, shops, cafe's and restaurants that are unique to Brooklyn, yet also just 3 blocks down from large stores like Whole Foods, Sephora, Apple, Urban Outfitters etc.</t>
  </si>
  <si>
    <t>Since you're in the heart of Williamsburg, your feet are your best bet to stumble upon all it has to offer! If you're looking to go to Manhattan, the subway L stop is a 5 minute walk away, and just one stop will get you there! Last but not least, Uber &amp; Lyft &amp; taxis swarm the area, it's never a long wait.</t>
  </si>
  <si>
    <t>{TV,Wifi,"Air conditioning",Kitchen,"Free street parking",Heating,"Smoke detector","Carbon monoxide detector",Essentials,Shampoo,Hangers,"Hair dryer","Self check-in",Lockbox,"Hot water","Coffee maker",Refrigerator,Dishwasher,"Dishes and silverware","Cooking basics",Oven,Stove,"Patio or balcony"}</t>
  </si>
  <si>
    <t>Room # 5 Near from JFK &amp; LGA Diner 7/24 open</t>
  </si>
  <si>
    <t>Make sure you read  it's only for one guests it has a refrigerator inside  used to be  Kitchen  before</t>
  </si>
  <si>
    <t>{Wifi,"Air conditioning",Heating,Essentials,"Lock on bedroom door","Hot water"}</t>
  </si>
  <si>
    <t>1 bedroom in sunny Nolita apartment</t>
  </si>
  <si>
    <t>One bedroom in a sunny newly renovated 3 bedroom apartment in the heart of Nolita in lower Manhattan. Tons of restaurants, bars, and shops right outside the door and the subway is a 5 minute walk. This is one of the most popular neighborhoods in NYC - people take selfies right outside the building every day! Guests will share the apartment with me and on occasion, another roommate. We keep our place clean and consider it a comfortable retreat from the bustling city.</t>
  </si>
  <si>
    <t>One bedroom in a sunny newly renovated 3 bedroom apartment in the heart of Nolita in lower Manhattan. Tons of restaurants, bars, and shops right outside the door and the subway is a 5 minute walk. This is one of the most popular neighborhoods in NYC - people take selfies right outside the building every day! Guests will share the apartment with me and on occasion, another roommate. We keep our place clean and consider it a comfortable retreat from the bustling city. Our recently renovated three-bedroom, one-bath apartment has a sunny common area with new appliances, wood floors, and bathroom fixtures. Guests will have full access to the common areas - living room, kitchen, bathroom - and one of three bedrooms. I will likely be at the apartment in the evenings and mornings while you are there and am otherwise available via phone/text and email. Happy to chat and share recs for places to go and things to see or can stay out of your way! Nolita is one of the most popular destinations in N</t>
  </si>
  <si>
    <t>Nolita is one of the most popular destinations in NYC and for very good reason! The small blocks in this picturesque neighborhood are packed with unique shops, great restaurants, and fun bars. One of the best escapes in the city is Elizabeth Street Garden, which is less than 2 blocks from the apartment on Elizabeth between Spring &amp; Prince.  In addition to the many options in the immediate blocks around our apartment, you are also within short walking distance to the fun &amp; unique scenes of the Lower East Side, the East Village, SoHo, and Chinatown.  Some recommendations during your stay: Egg Shop - across the street on Elizabeth at Kenmare - name says it all, consistently draws a crowd for breakfast &amp; brunch Lovely Day - Elizabeth between Spring &amp; Prince - fantastic home-cooked Thai with a hipster vibe Cafe Select - Lafayette &amp; Kenmare - European style cafe, great for a late night drink &amp; bite. Known for their fondue during cold months (make a reservation!) Taim - Corner of Mulberry &amp; S</t>
  </si>
  <si>
    <t>The apartment is close to four subway lines: J,Z - less than a block away (corner of Bowery &amp; Delancey) 6 - less than a 5 minute walk (Spring at Lafayette) NQRW - 8 minute walk (Prince at Broadway) BDFM - 8 minute walk (Houston at Lafayette) There are several CitiBike stations within a 5 minute walk of the apartment.</t>
  </si>
  <si>
    <t>{Wifi,"Air conditioning",Kitchen,Heating,"Smoke detector","Carbon monoxide detector",Essentials,"Lock on bedroom door","Hair dryer","translation missing: en.hosting_amenity_49","translation missing: en.hosting_amenity_50"}</t>
  </si>
  <si>
    <t>Brooklyn Duplex with Terrace near Park</t>
  </si>
  <si>
    <t>Modern duplex 3 bedroom, 2 bath + studio apartment in Prospect Heights.  Large, private terrace. Access to pool, gym, playroom, screening room, roof deck and other common areas.  Close to restaurants, public transportation, schools.  Walking distance to Botanic Gardens, Brooklyn Museum, Public Library, and Prospect Park.  Great for families and professionals commuting to Manhattan who want access to open areas, museums and the park.</t>
  </si>
  <si>
    <t>Modern duplex 3 bedroom, 2 bath + studio apartment in Prospect Heights.  Large, private terrace. Access to pool, gym, playroom, screening room, roof deck and other common areas.  Close to restaurants, public transportation, schools.  Walking distance to Botanic Gardens, Brooklyn Museum, Public Library, and Prospect Park.  Great for families and professionals commuting to Manhattan who want access to open areas, museums and the park. Current configuration: the first floor has the master bedroom and office, and 2 bathrooms. The living room, office and bedroom all have floor to ceiling sliding glass doors that open to terrace. The upstairs has 2 more bedrooms, one of which has floor to ceiling windows overlooking terrace.  Modern furnishings, including floor heating in bathrooms, Nest thermostat, ceiling fans, terrace lighting. Access to common areas including pool, sauna, billiards and pingpong room, screening room, gym, playroom. Will be available by (Hidden by Airbnb) , email, and will</t>
  </si>
  <si>
    <t>Prospect heights is situated next to the Botanic Gardens, Brooklyn Museum. Many restaurants, cafes, and stores along Vanderbuilt, Underhill and Washington avenues.</t>
  </si>
  <si>
    <t>Convenient access to all subways, 5 min to A/C, 10 minutes to Q/B, 2/3 lines.</t>
  </si>
  <si>
    <t>{TV,Wifi,"Air conditioning",Pool,Kitchen,Gym,Elevator,"Free street parking",Heating,Washer,Dryer,"Smoke detector","Carbon monoxide detector","First aid kit","Fire extinguisher",Essentials,Shampoo,Hangers,"Hair dryer",Iron,"Laptop friendly workspace","Private entrance","Children’s books and toys","Bed linens","Long term stays allowed","Host greets you"}</t>
  </si>
  <si>
    <t>Union Square Industrial Loft Apartment - 1 Bedroom</t>
  </si>
  <si>
    <t>Industrial loft one-bedroom apartment in the perfect Manhattan location — Union Square.</t>
  </si>
  <si>
    <t>Industrial loft one-bedroom apartment in the perfect Manhattan location — Union Square. Industrial loft supremely in the center of downtown Manhattan. New renovations throughout. Updated kitchen and bathroom, modern appliances, recessed lighting with programmable dimmers, hardwood floors and modern furniture. Queen-sized bed with Serta mattress, crisp hotel sheets and towels. There is one bedroom (with one bed), one bathroom, and one open-plan loft room which includes the living room, dining room and kitchen.  Suitable for solo travelers and couples. Note: Air BnB has a bug that sometime inaccurately shows this apartment as having two beds, when really there's just one bed. It's a great queen-sized bed. But there's just one. Guests have full access to the entire home. Nothing is shared. Total privacy. We’re available via phone and text anytime for help, questions or concerns. But you'll have total privacy during your stay and will have the place entirely to yourself. Union Square is th</t>
  </si>
  <si>
    <t>Union Square is the most central location in Downtown Manhattan. The station is served by nearly every train in NYC ( (Website hidden by Airbnb) Q) and from here you can walk to most downtown neighborhood in 5, 10, or 15 mins, and reach most of the others by train in 5, 10, 15, 20 or 30 mins.</t>
  </si>
  <si>
    <t>TRAINS/SUBWAY The classic way to travel. Just buy a Metro Card, and you can ride the trains, which are fast, wide-reaching and which run 24 hours a day.  &lt;3 mins CABS/TAXIS &amp; UBER/RIDE-SHARES Classic NYC yellow cabs are everywhere and easy to hail — just stick out our hand when you see one coming. All the major ride-share services are also easy to call via their apps — Uber, Uber Pool, Lyft, Via, Gett, etc. Uber Pool is often an affordable way to get around (and to meet locals!) AIRPORTS Easy access to NY’s three major airports.  La Guardia (LGA) is (Phone number hidden by Airbnb) mins by cab/ride share (about $45), in about (Phone number hidden by Airbnb) mins by express bus to/from Grand Central and train (about $25) in about and (Phone number hidden by Airbnb) mins by public bus and train (just $2.75!) John F Kennedy (JFK) is (Phone number hidden by Airbnb) mins by cab/ride share (about $55), in about (Phone number hidden by Airbnb) mins by express bus to/from Grand Central and trai</t>
  </si>
  <si>
    <t>{Wifi,"Air conditioning",Kitchen,"Paid parking off premises",Elevator,Heating,"Smoke detector","Carbon monoxide detector",Essentials,Shampoo,Hangers,"Hair dryer",Iron,"Laptop friendly workspace","Private living room","Hot water","Bed linens","Extra pillows and blankets",Microwave,Refrigerator,Dishwasher,"Dishes and silverware","Cooking basics",Oven,Stove,"Long term stays allowed","Host greets you"}</t>
  </si>
  <si>
    <t>A Studio fit for a King</t>
  </si>
  <si>
    <t>The Studio combines elegance and practicality, design features and classic luxury details, a stylish reflection of the city’s eclectic multicultural spirit.  About your Reservation Your room charge has been taken prior to your arrival as a deposit. The remaining balance of the taxes (NY Sales Tax: 8.875%, NY City Tax: 5.875%, Occupancy Tax: $2.00 &amp; Javits Fee: $1.50) and facility fee ($48.20) per night will be charged upon arrival.</t>
  </si>
  <si>
    <t>The Studio combines elegance and practicality, design features and classic luxury details, a stylish reflection of the city’s eclectic multicultural spirit.  About your Reservation Your room charge has been taken prior to your arrival as a deposit. The remaining balance of the taxes (NY Sales Tax: 8.875%, NY City Tax: 5.875%, Occupancy Tax: $2.00 &amp; Javits Fee: $1.50) and facility fee ($48.20) per night will be charged upon arrival. Studio With King Bed - 495 sq ft / 46sqm - Free WiFi -Marble Bath - 55 gal tub - custom toiletries - Boudoir Chairs TUTTE LE STRADE PORTANO AL MICHELANGELO- All roads lead to The Michelangelo  Where Central Park meets Broadway and Rockefeller Center touches the famous 5th Avenue, The Michelangelo is truly in the heart of the action. Most subway stations are within walking distance.</t>
  </si>
  <si>
    <t>TUTTE LE STRADE PORTANO AL MICHELANGELO- All roads lead to The Michelangelo  Where Central Park meets Broadway and Rockefeller Center touches the famous 5th Avenue, The Michelangelo is truly in the heart of the action.</t>
  </si>
  <si>
    <t>Most subway stations are within walking distance.</t>
  </si>
  <si>
    <t>Please note that the mandatory Residence Fee ($48.20) includes the following  *  $10 Beverage allowance per day, redeemable in the Lobby Bar *  Use of Handy Cellphone with Complimentary International calls *  Complimentary Citi Bike Daily Pass *  $10 discount on any car service, when booked directly through the Hotel’s Concierge *  $10 off entry fee to the swimming pool at the Equitable Center’s Athletic &amp; Swim Club *  15% off your next reservation, when booked directly at (Website hidden by Airbnb) Use code “Grazie” *  Complimentary Wi-Fi &amp; Unlimited International &amp; Long Distance phone calls</t>
  </si>
  <si>
    <t>{TV,"Cable TV",Wifi,"Air conditioning","Pets allowed",Gym,Elevator,Heating,"Smoke detector","Carbon monoxide detector","First aid kit","Fire extinguisher",Essentials,Shampoo,"Lock on bedroom door",Hangers,"Hair dryer","Laptop friendly workspace","Private entrance",Bathtub,"Bed linens","Extra pillows and blankets"}</t>
  </si>
  <si>
    <t>Wonderful Private Room with Spacious Outdoor Patio</t>
  </si>
  <si>
    <t>You’ll love my place because of the outdoor patio, the kitchen, the comfy bed, convenient access to the L train (12 minutes to Manhattan), and the close proximity to tons of great restaurants, bars and shopping. There is also rooftop access with gorgeous views of the Empire State Building, Freedom Tower and Chrysler Building. My place is good for couples, solo adventurers, and business travelers.</t>
  </si>
  <si>
    <t>{TV,"Cable TV",Wifi,"Air conditioning",Kitchen,Breakfast,Heating,"Family/kid friendly","Smoke detector","Carbon monoxide detector",Essentials,"Lock on bedroom door","Hair dryer",Iron,"Laptop friendly workspace","translation missing: en.hosting_amenity_49","Hot water","Bed linens","Extra pillows and blankets",Microwave,"Coffee maker",Refrigerator,Dishwasher,"Dishes and silverware","Cooking basics",Oven,Stove,"Patio or balcony"}</t>
  </si>
  <si>
    <t>Sumptin' Simple on Sumpter</t>
  </si>
  <si>
    <t>One private bedroom in a newly renovated apartment in Bed Stuy, Brooklyn. It has redone bedrooms, bathroom, kitchen, and living room with central heat and AC. I'm easygoing and I'll do what I can do make your stay more enjoyable. I live here alone, but sometimes rent out the 3rd room on AirBnB. It's a 4 min walk to the A and C subways and a 7 minute to the J and L subways. Check-in/out times are flexible &amp; you can leave your bags late on last day - just ask.</t>
  </si>
  <si>
    <t>Please, no guests outside of the reservation allowed at any time! And definitely no parties :) Please note, CHECK OUT is at 11AM with a grace period of 15 minutes. We need to clean and turnover all rooms at this time to prepare for the next guests arrival. Prep ahead of time to make sure you're good to go! :) As always, you may leave your bags at the apartment if you have a later flight.</t>
  </si>
  <si>
    <t>{Wifi,"Air conditioning",Kitchen,Heating,"Smoke detector","Carbon monoxide detector","First aid kit","Fire extinguisher",Essentials,Shampoo,"Lock on bedroom door",Hangers,"Hair dryer",Iron,"Laptop friendly workspace","Private living room",Oven}</t>
  </si>
  <si>
    <t>Columbia UN Area 127 st And convent Ave</t>
  </si>
  <si>
    <t>If this room full check out my other listings  127 st and convent ave NYC  In the airbnb same price same room same location search section  Sunny 2 big windows</t>
  </si>
  <si>
    <t>If this room full check out my other listings  127 st and convent ave NYC  In the airbnb same price same room same location search section  Sunny 2 big windows One block from ABCD subway  10 minutes from Times Square Room description  Your bedroom features a two big widows with a southeastern view  Hardwood floor modern furnishings, The room has a two twin bed, flat screen TV DVD, desk, storage to put your language, The Apartment  It's a cozy 3 bedroom apartment located on the 4th floor walk up building  In upper west side , The kitchen and the bathroom are shared with the roommate and the owner of the apartment,who occupies the 1st bedroom  There is laundromat on 128 street and convent Ave one block up Location Best for everyone and students from Columbia university and city college, Two block from Main  125 street   Shopping  key food supermarket domino pizza Pharmacy, retail stores, H&amp;M , old navy,  Transportation  Just one block from the subway  Walk one block from 127 street to st</t>
  </si>
  <si>
    <t>Key food and domino and subway train around the corner Room description  Your bedroom features a two big widows  with a southeastern view  Hardwood floor modern furnishings, The room has a two twin bed, flat screen TV DVD, desk, storage to put your language, The Apartment  It's a cozy 3 bedroom apartment located on the 4th floor walk up building  In upper west side , The kitchen and the bathroom are shared with the roommate and the owner of the apartment,who occupies the 1st bedroom  There is laundromat on 128 street and convent Ave one block up Location Best for everyone and students from Columbia university and city college, Two block from Main  125 street   Shopping  key food supermarket domino pizza Pharmacy, retail stores, H&amp;M , old navy,  Transportation  Just one block from the subway  Walk one block from 127 street to st Nicholas and 127th street  You can get the express trainA&amp;D, and two local train B&amp;C Walking to Columbia university and city college Ez  Enjoy your stay</t>
  </si>
  <si>
    <t>ABCD subway train one block away</t>
  </si>
  <si>
    <t>No smoking No pets No loud sounds  Respect neighbors</t>
  </si>
  <si>
    <t>{TV,Internet,Wifi,"Air conditioning",Kitchen,"Free street parking","Hot tub",Heating,"Family/kid friendly",Washer,"Smoke detector","Carbon monoxide detector",Essentials,Shampoo,"Lock on bedroom door",Hangers,"Hair dryer",Iron,"Laptop friendly workspace","Self check-in",Lockbox,"Hot water","Paid parking on premises"}</t>
  </si>
  <si>
    <t>Beautiful Apartment across from Carnegie Hall</t>
  </si>
  <si>
    <t>Perfect for couples &amp; small groups, our beautiful Manhattan apartment, directly across from legendary Carnegie Hall, is located 2 blocks from Central Park, close to Columbus Circle and all major subways. Walking distance to Times Square. Exceptional Doormen, Elevator, laundry in building, cable TV,  Free wireless high speed internet, kitchen looking out onto a spacious living room, with all new appliances including a dishwasher, stove &amp; oven, refrigerator, French coffee press, toaster oven and soda stream. The bedroom looks out onto 7th Avenue and boasts a very comfortable King size Bed.  Full bath, fresh linens, soap, shampoo/conditioner, towels, iron &amp;  ironing board and hairdryer, of course;)  Enjoy our special place!</t>
  </si>
  <si>
    <t>{TV,Wifi,"Air conditioning",Kitchen,"Paid parking off premises",Gym,Elevator,"Hot tub",Heating,Washer,Dryer,"Smoke detector","Carbon monoxide detector","First aid kit",Essentials,Shampoo,Hangers,"Hair dryer",Iron,"Laptop friendly workspace",Bathtub,"Window guards","Hot water","Bed linens","Extra pillows and blankets","Coffee maker",Refrigerator,Dishwasher,"Dishes and silverware","Cooking basics",Oven,Stove,"Luggage dropoff allowed","Long term stays allowed",Other,"Paid parking on premises"}</t>
  </si>
  <si>
    <t>Brownstone Duplex with Garden,Deck &amp; 8' pool table</t>
  </si>
  <si>
    <t>Stay in the 'best hood in NY city' Perfect home from home for a family or 3-4 people visiting. Duplex with 2 bedrooms 2 full baths. High ceilings, open plan living/dining &amp; Kitchen. Large Deck leading to Garden. New addition to the home - a Full size 8' Pool table!</t>
  </si>
  <si>
    <t>Stay in the 'best hood in NY city' Perfect home from home for a family or 3-4 people visiting. Duplex with 2 bedrooms 2 full baths. High ceilings, open plan living/dining &amp; Kitchen. Large Deck leading to Garden. New addition to the home - a Full size 8' Pool table! Large open concept living room, dining room &amp; kitchen leading out to the deck and garden. 2 huge double Bedrooms. TV and wireless Internet included.   Garden, Deck with large gas grill for entertaining. New addition to the home - a Full size 8' Pool table!  Close to the most wonderful boutique shopping area, restaurants and gastro-style bars Park Slope. Hottest neighborhood in NYC.  Best restaurants, pubs, very close to the park. Very close to all subways and the LIRR ( 20mins to JFK!) The whole house bar the middle room and small office - where our stuff will be stored. I have family living next door so if im away they will be there to help settle you in and help with any questions.</t>
  </si>
  <si>
    <t>{TV,"Cable TV",Internet,Wifi,"Air conditioning",Kitchen,Heating,"Family/kid friendly","Smoke detector","Carbon monoxide detector","First aid kit","Fire extinguisher",Essentials,Shampoo,"24-hour check-in",Hangers,"Hair dryer",Iron,"Laptop friendly workspace","translation missing: en.hosting_amenity_50"}</t>
  </si>
  <si>
    <t>2 bdrm in center of Williamsburg</t>
  </si>
  <si>
    <t>Full 2 bedroom apartment in the heart of Williamsburg. Cozy second floor walk up with fully equipped kitchen, bathroom, living room and two rooms with double beds. Central to all the great north Brooklyn bars and restaurants and a short walk to L.</t>
  </si>
  <si>
    <t>{TV,Internet,Wifi,Kitchen,"Buzzer/wireless intercom",Heating,Dryer,Shampoo,"24-hour check-in",Hangers,Iron,"Laptop friendly workspace"}</t>
  </si>
  <si>
    <t>Entire Apartment Available in Astoria</t>
  </si>
  <si>
    <t>A beautiful apartment close to many lounges, supermarkets and restaurants is about 10 - 15 minutes away from the N Q and R trains. It is also 20 minutes away from LGA Airport. There's a bus that stops 30 seconds away that takes you straight to LGA Aiport. I currently reside in the living room of the apartment and I am looking to rent the one bedroom. The best part is that I am barely ever home as I have a very intense work schedule, so you'll be having the whole apartment mostly to yourself.</t>
  </si>
  <si>
    <t>A beautiful apartment close to many lounges, supermarkets and restaurants is about 10 - 15 minutes away from the N Q and R trains. It is also 20 minutes away from LGA Airport. There's a bus that stops 30 seconds away that takes you straight to LGA Aiport. I currently reside in the living room of the apartment and I am looking to rent the one bedroom. The best part is that I am barely ever home as I have a very intense work schedule, so you'll be having the whole apartment mostly to yourself. You’ll love my place because of the ambiance and the location The avenue I live in has a lot of greenery and it is very quiet during the day and the night. However, &lt; 30 seconds away are avenues of shops, stores, variety of restaurants (Greek, Italian, Indian, Chinese, you name it). Living Room (you can use the day bed facing the TV), Kitchen, Bathroom I am barely ever at home. Astoria is a very safe and very demanding neighborhood to live in. It is also one of the most diverse neighborhoods in New</t>
  </si>
  <si>
    <t>Astoria is a very safe and very demanding neighborhood to live in. It is also one of the most diverse neighborhoods in New York. Property prices here are soaring because of how close it is to Manhattan ( Less than 20 min train ride). This neighborhood is filled with young people like me but also has a fair share of baby boomers and middle aged people. The nightlife here is evident with its hookah lounges which it is known for! You will see over 15 hookah lounges near the house along with a plethora of restaurants. There are many places around the neighborhood that are open 24/7, so be rest assured that you will have a blast and won't ever have to worry about the accessibility of things.</t>
  </si>
  <si>
    <t>My place is close to Subway ( N, Q, W) - 10 min walk  Subway (R) - 20 - 25 min walk  M60 bus to LGA - &gt; 1 min away ( can be caught below the house)  Many buses available around neighborhood. About an hour away from JFK.</t>
  </si>
  <si>
    <t>1) Please keep the room clean 2) Clean up your mess 3) No smoking or drinking allowed in the house</t>
  </si>
  <si>
    <t>{TV,Wifi,"Air conditioning",Kitchen,Heating,Shampoo,"Lock on bedroom door",Hangers,"Laptop friendly workspace","Private living room","Hot water","Extra pillows and blankets",Microwave,Refrigerator,"Dishes and silverware","Cooking basics",Stove,"Long term stays allowed","Host greets you"}</t>
  </si>
  <si>
    <t>Stunning Brooklyn Townhouse</t>
  </si>
  <si>
    <t>Our townhouse is in Park Slope, a beautiful area in Brownstone Brooklyn, close to great restaurants and shops, and Prospect Park. Easy access to subways to Manhattan.  Good for families (with kids), big groups, and furry friends (pets).</t>
  </si>
  <si>
    <t>{Wifi,"Air conditioning",Kitchen,"Pets allowed","Indoor fireplace",Heating,"Family/kid friendly",Washer,Dryer,"Smoke detector","Carbon monoxide detector","First aid kit","Fire extinguisher",Essentials,Shampoo,Hangers,"Hair dryer",Iron,"Laptop friendly workspace"}</t>
  </si>
  <si>
    <t>Cozy, boho room in heart of Bedstuy</t>
  </si>
  <si>
    <t>A private room in a large, cozy brownstone apt in the Bedstuy area of Brooklyn. A few blocks from some great bars, cafes, and restaurants; 5 minutes from multiple buses and trains, and Citi bike rentals out front! Great location, great apartment!</t>
  </si>
  <si>
    <t>A private room in a large, cozy brownstone apt in the Bedstuy area of Brooklyn. A few blocks from some great bars, cafes, and restaurants; 5 minutes from multiple buses and trains, and Citi bike rentals out front! Great location, great apartment! The Space The apartment is a classic brownstone, a very common style of architecture for homes here in Stuyvesent Heights. This is a three bedroom, two bathroom apartment (so there will be two other people staying in the apt.) Each room is arranged around a entrance hallway and your room is located right by the door and close to the bathroom-  so you have a lot of privacy (the building is old and has very solid walls so sounds do not come through from the rest of the apartment.)   Your room comes furnished with a full size bed, desk, task lamps for reading, a closet, fresh sheets, clean blankets, four pillows, and towels. Guest Access The house has three rooms including a two bathrooms with a bathtub/shower , and a large, brand new kitchen equ</t>
  </si>
  <si>
    <t>The heart of the Historic district of Bedford Stuyvesent - the neighborhood was once the home to Biggie, JayZ, Aaliyah and many many more. Great bars and restaurants as well as yoga, shopping, a small grocers, dry cleaners and a spot to drop off laundry. Beautiful tree lined streets with charming brownstones. Close to many buses and a quick walk to the A/C and J/M/Z trains. Check it out on Wikipedia!  (Website hidden by Airbnb)</t>
  </si>
  <si>
    <t>10 minute walk to the A/C trains, 10-12 minute walk to the J/M/Z trains. B15, B26, B52 bus stops located within 1-3 blocks</t>
  </si>
  <si>
    <t>{TV,"Cable TV",Internet,Wifi,"Air conditioning",Kitchen,"Free street parking","Buzzer/wireless intercom",Heating,Washer,Dryer,"Smoke detector","Carbon monoxide detector","First aid kit","Fire extinguisher",Essentials,Shampoo,"Lock on bedroom door","24-hour check-in",Hangers,"Hair dryer",Iron,"Laptop friendly workspace","translation missing: en.hosting_amenity_49","translation missing: en.hosting_amenity_50","Hot water","Host greets you"}</t>
  </si>
  <si>
    <t>1 Bedroom in Crown Heights</t>
  </si>
  <si>
    <t>This is a freshly renovated 1 bedroom apartment in Crown Heights. Close to the 4/5 + 2/3 trains. Great roof with awesome view of Manhattan. Fun bars and restaurants close by.</t>
  </si>
  <si>
    <t>{Internet,Wifi,"Air conditioning",Kitchen,Heating,"Smoke detector","Carbon monoxide detector","First aid kit",Essentials,"Laptop friendly workspace"}</t>
  </si>
  <si>
    <t>Updated Midtown East 2 Bedroom 3 Beds</t>
  </si>
  <si>
    <t>Updated 2 bedroom in the heart of Midtown. This is a beautiful listing with 3 total beds inside the 2 bedrooms. There's a granite kitchen, and a marble tiled bathroom. This is fully furnished.</t>
  </si>
  <si>
    <t>1) All reservations must be for full calendar month's (move-in date on the first of the month, and move-out date on the last day of the month). If the apartment vacancy is mid month, then the move in date should be on that date, and move out date in the last day of the month. WE CAN NOT ACCOMMODATE PARTIAL MONTH STAYS.  2) We reserve the right to show the unit to prospective renters during your stay. This will only be done on Monday-Friday between 12-5 pm. We will also give you one days advance notice.   3) The minimum stay is one month. This applies to all guests that may occupy the apartment.   4) Utilities are included in the rental rate. However, there is a $250 monthly utility cap. If your utilities exceed this amount, then the tenant must pay the difference.</t>
  </si>
  <si>
    <t>{TV,Internet,Wifi,"Air conditioning",Kitchen,"Buzzer/wireless intercom",Heating,"Family/kid friendly",Essentials,Shampoo,"24-hour check-in","Hair dryer",Iron,"Laptop friendly workspace","Hot water","Bed linens","Extra pillows and blankets"}</t>
  </si>
  <si>
    <t>Brooklyn Artist Loft-Style</t>
  </si>
  <si>
    <t>Open loft-style floor-thru w/ back yard near L &amp; M trains in Bushwick. Lots of artistic, fun details to love! Room for a hammock in the living room:) Huge TV w/ Roku, full kitchen w/ dishwasher, 2 desks, lots of light &amp; SPACE! Dining table sits 7!</t>
  </si>
  <si>
    <t>Open loft-style floor-thru w/ back yard near L &amp; M trains in Bushwick. Lots of artistic, fun details to love! Room for a hammock in the living room:) Huge TV w/ Roku, full kitchen w/ dishwasher, 2 desks, lots of light &amp; SPACE! Dining table sits 7! Bed situation: 1 queen-size memory foam mattress (sleeps 2); 1 queen-size air mattress (sleeps 2); one awesome hammock (sleeps 1); one leather couch (sleeps 1). Guests are welcome to use our 2 bicycles. Lots of coffee shops, great restaurants (India, Mexican, Asian, Burgers).</t>
  </si>
  <si>
    <t>Lots of coffee shops, great restaurants (India, Mexican, Asian, Burgers).</t>
  </si>
  <si>
    <t>You must take out garbage and recycling to the back of the building, through the garden gate, and into the appropriate containers. No smoking. No drugs. No pets.</t>
  </si>
  <si>
    <t>{TV,Internet,Wifi,"Air conditioning",Kitchen,"Buzzer/wireless intercom",Heating,Washer,Dryer,"Smoke detector","Carbon monoxide detector","First aid kit","Safety card","Fire extinguisher",Essentials,Shampoo,Hangers,"Hair dryer",Iron,"Laptop friendly workspace"}</t>
  </si>
  <si>
    <t>Perfect, Charming Greenpoint Bedroom in 3BR Apt</t>
  </si>
  <si>
    <t>My place is close to Anella, Alameda, Achilles Heel, Troost, Bakeri, and many more amazing bars and restaurants. You’ll love my place because of the location, the people, the views, the backyard, and the overall fun but calm and relaxing vibes. My place is good for couples, solo adventurers, business travelers, and furry friends (pets). Guest Access</t>
  </si>
  <si>
    <t>My place is close to Anella, Alameda, Achilles Heel, Troost, Bakeri, and many more amazing bars and restaurants. You’ll love my place because of the location, the people, the views, the backyard, and the overall fun but calm and relaxing vibes. My place is good for couples, solo adventurers, business travelers, and furry friends (pets). Guest Access It is a very friendly share situation in a three-bedroom apartment where you’ll have a private bedroom room with full shared access to kitchen, large and sunny living room, and bathroom. Bedroom comfortably accommodates two with queen size bed, closet, and dresser! Fast wifi is included. We are two calm, kind, and friendly young professionals that are busy but fun and more than happy to chat over wine and answer any questions you have about the neighborhood whether it be restaurant recommendations or best place for rooftop happy hour! It is a five minute walk from the G train, 20 min walk to the L train, blocks away from East River Ferry, a</t>
  </si>
  <si>
    <t>It is a five minute walk from the G train, 20 min walk to the L train, blocks away from East River Ferry, and even closer to convenient busses. Encompassed by amazing restaurants, bars, and health food stores, it is the ideal location to experience Brooklyn without sacrificing peace and quiet. There are also laundromats and full grocery stores just a couple blocks away, as well as Citibikes and tons of cabs and Ubers.</t>
  </si>
  <si>
    <t>The bedroom is within my home, so please treat it with respect as you would your own and keep living spaces clean and replace any food or alcohol used. Music and socializing welcomed but please be mindful of noise levels in the evening. No smoking inside, but more than welcome in the backyard or on the stoop.</t>
  </si>
  <si>
    <t>{Wifi,"Air conditioning",Kitchen,"Smoking allowed","Pets allowed",Heating,"Family/kid friendly","Smoke detector",Essentials,Hangers,"Hair dryer"}</t>
  </si>
  <si>
    <t>Beautiful Quiet Bedroom near City College</t>
  </si>
  <si>
    <t>Our beautifully furnished apartment is across the street from the picturesque City College campus and within easy walking distance of the ABCD &amp; 1 trains. Your bedroom is a quiet retreat with high ceilings, wood floors, an antique desk, and double bed. The bright window has an air conditioner with a thermostat to keep you cool in the New York summer. You also have access to a large living room with a dining area, and a clean, well-equipped kitchen.</t>
  </si>
  <si>
    <t>{Wifi,"Air conditioning",Kitchen,Heating,"Smoke detector","Carbon monoxide detector",Essentials,Shampoo,"Lock on bedroom door","24-hour check-in",Hangers,"Hair dryer",Iron,"Laptop friendly workspace","translation missing: en.hosting_amenity_49","translation missing: en.hosting_amenity_50"}</t>
  </si>
  <si>
    <t>LUX Big Apple Apartment near the UN w/ WasherDryer</t>
  </si>
  <si>
    <t>Clean and chic apartment where you can rest after exploring the big Apple. The apartment has a homey feel where you can feel at home while being away from your home. If you need any other help with concierge services such as; -Restaurant reservations -Tourism around NYC -Car services -Party planning -Catering etc Please let us know and we can help with that as well.</t>
  </si>
  <si>
    <t>Clean and chic apartment where you can rest after exploring the big Apple. The apartment has a homey feel where you can feel at home while being away from your home. If you need any other help with concierge services such as; -Restaurant reservations -Tourism around NYC -Car services -Party planning -Catering etc Please let us know and we can help with that as well. The Space is decorated with high end furnishings and bedding.  All sheets are designer sheets along with the pillows and blankets. "Home is where the heart is" and therefore in order for us to achieve our main goal which is "make you feel at home", we have to put a lot of love and care into every detail of the home. You can easily access the apartment as it is located on first floor. Very quiet and very peaceful. No street noise. Everything you will need is close to the apartment; -Pharmacy -Grocery -Markets -Restaurants -Parks and entertainment -Shopping Subway lines are located 2 blocks away. Taxi and Uber service availab</t>
  </si>
  <si>
    <t>Everything you will need is close to the apartment; -Pharmacy -Grocery -Markets -Restaurants -Parks and entertainment -Shopping</t>
  </si>
  <si>
    <t>Subway lines are located 2 blocks away. Taxi and Uber service available right in front of the apartment.</t>
  </si>
  <si>
    <t>{TV,"Cable TV",Wifi,"Air conditioning","Wheelchair accessible",Kitchen,"Pets allowed",Elevator,Heating,"Family/kid friendly",Washer,Dryer,"Smoke detector","Carbon monoxide detector",Essentials,Shampoo,Hangers,"Hair dryer",Iron,"Laptop friendly workspace","Self check-in",Keypad,"Private living room","Hot water","Bed linens","Extra pillows and blankets",Microwave,"Coffee maker",Refrigerator,Dishwasher,"Dishes and silverware","Cooking basics",Oven,Stove}</t>
  </si>
  <si>
    <t>Sunny spacious quiet bedroom with a full bath.</t>
  </si>
  <si>
    <t>Located less than a min walk from the subway ( A,C), this gorgeous gut renovated apartment which comes with full stainless still appliances,  offers a room with a private full bath. Offering you both convenience and good night sleep, There are multiple bars and restaurants all in walking distance and you are less than 25 mins away from Manhattan !!!   Please feel free to reach out if you have any questions and yes we are pet-friendly :)</t>
  </si>
  <si>
    <t>Located less than a min walk from the subway ( A,C), this gorgeous gut renovated apartment which comes with full stainless still appliances,  offers a room with a private full bath. Offering you both convenience and good night sleep, There are multiple bars and restaurants all in walking distance and you are less than 25 mins away from Manhattan !!!   Please feel free to reach out if you have any questions and yes we are pet-friendly :) great common space living room kitchen available</t>
  </si>
  <si>
    <t>{TV,Wifi,"Air conditioning",Kitchen,"Free parking on premises","Pets allowed",Heating,"Family/kid friendly","Smoke detector","Carbon monoxide detector","First aid kit",Essentials,Hangers,Iron,"Hot water","Bed linens","Extra pillows and blankets",Microwave,Refrigerator,Dishwasher,"Dishes and silverware","Cooking basics",Oven,Stove}</t>
  </si>
  <si>
    <t>Artist Brooklyn Heights Home</t>
  </si>
  <si>
    <t>Best place to stay. It’s away from the city noise, yet very close to everything.  It’s the perfect place in brooklyn heights. One of NYC’s charms!!</t>
  </si>
  <si>
    <t>Best place to stay. It’s away from the city noise, yet very close to everything.  It’s the perfect place in brooklyn heights. One of NYC’s charms!! Stay in the most desirable neighborhood in Brooklyn Heights. Brooklyn Bridge Park , Heights Cafe, Le Pain Quotidien, and Forno Rosso Pizzeria. It's close to all the subways and walking distance to Brooklyn Bridge, 20 minutes walking to BAM.. My place is good for couples, solo adventurers, and business travelers. It's in the best location in a small building with lots of light and a lovely church as a view. It's pretty quiet for NYC. Wifi, kitchen equipped for cooking, air conditioning, clean linens and towels, Starbucks downstairs, great restaurants and bakeries. Everything in within a few minutes. We can help you with anything. This part of brooklyn is easy to get everywhere. We usually walk over the brooklyn bridge in the evening. It's great exercise. Laundry is 2 buildings down. Great healthy restaurants and coffee places to hang out. Ta</t>
  </si>
  <si>
    <t>We are a bridge away from the Lower East Side from the Manhattan Bridge or the Brooklyn Bridge at the Seaport!</t>
  </si>
  <si>
    <t>Citi bikes, walking and public transportation is right at your doorstep!</t>
  </si>
  <si>
    <t>- No piano playing after 9pm No smoking No partying or loud noises.</t>
  </si>
  <si>
    <t>{Internet,Wifi,"Air conditioning",Kitchen,Heating,"Smoke detector","Carbon monoxide detector","First aid kit","Fire extinguisher",Essentials,Shampoo,"Lock on bedroom door",Hangers,"Hair dryer",Iron,"Laptop friendly workspace","translation missing: en.hosting_amenity_49","translation missing: en.hosting_amenity_50","Host greets you"}</t>
  </si>
  <si>
    <t>Cozy Room with Private Bathroom</t>
  </si>
  <si>
    <t>This is a Cozy Room with private bathroom. Good location near trains.</t>
  </si>
  <si>
    <t>This is a Cozy Room with private bathroom. Good location near trains. The guests can use the kitchen and the first floor.</t>
  </si>
  <si>
    <t>{TV,Wifi,Kitchen,Heating,"Smoke detector","Carbon monoxide detector","First aid kit","Fire extinguisher",Essentials,Shampoo,"Lock on bedroom door",Hangers,"Hair dryer",Iron,"Private living room"}</t>
  </si>
  <si>
    <t>Cozy Clean XL Studio</t>
  </si>
  <si>
    <t>This XL studio apt has  600 square feet of private everything. Sleeps 3 to 4 people. This studio apartment is located one block off the G train line in brooklyn. two stops away from the brand new Barclay stadium, home of the Brooklyn Nets ..   What a location for you to Enjoy.... You also have Tompkins park. two short blocks away, for all out door activity. theres a store on every corner ... in brooklyn we refer to them as  corner stores.  If you drive there usually street parking ...</t>
  </si>
  <si>
    <t>This XL studio apt has  600 square feet of private everything. Sleeps 3 to 4 people. This studio apartment is located one block off the G train line in brooklyn. two stops away from the brand new Barclay stadium, home of the Brooklyn Nets ..   What a location for you to Enjoy.... You also have Tompkins park. two short blocks away, for all out door activity. theres a store on every corner ... in brooklyn we refer to them as  corner stores.  If you drive there usually street parking ... great space for you and 3 others. The entire apartment is your space. I am available by text all the time. I like to give my guest their space. I will not check in With you every day. Or monetary or anything you’re doing. Barclay center Marcy pool Tompkins park Best means of transportation is either G train DeKalb Avenue bus Myrtle Avenue bus Uber, Lyft, and Juno is always a great option. Cab Service The super lives two apartments above. So if anything starts happening out of the ordinary I would be notif</t>
  </si>
  <si>
    <t>Barclay center Marcy pool Tompkins park</t>
  </si>
  <si>
    <t>Best means of transportation is either G train DeKalb Avenue bus Myrtle Avenue bus Uber, Lyft, and Juno is always a great option. Cab Service</t>
  </si>
  <si>
    <t>{TV,"Cable TV",Wifi,"Air conditioning","Indoor fireplace",Heating,"Family/kid friendly","Smoke detector","Carbon monoxide detector","First aid kit","Safety card","Fire extinguisher",Essentials,Shampoo,"Lock on bedroom door",Hangers,"Hair dryer",Iron,"Laptop friendly workspace","Self check-in",Keypad,"Private living room","Private entrance","Hot water","Bed linens","Extra pillows and blankets","Luggage dropoff allowed","Long term stays allowed","Wide entrance for guests","Well-lit path to entrance","Wide entrance","Extra space around bed","Accessible-height bed","Wide entryway"}</t>
  </si>
  <si>
    <t>Sexy red room with the softest bed!</t>
  </si>
  <si>
    <t>Comfortable room in quite place. 4 minutes to A, C trains Ralph Ave station, 8 minutes to J train Halsey st. 25 minutes to Manhattan. Renovated building, spacious room, soft full-size bed, shower, air conditioner, hi-speed Internet. Washer and dryer in building. Access to a rooftop with an amazing view!</t>
  </si>
  <si>
    <t>Comfortable room in quite place. 4 minutes to A, C trains Ralph Ave station, 8 minutes to J train Halsey st. 25 minutes to Manhattan. Renovated building, spacious room, soft full-size bed, shower, air conditioner, hi-speed Internet. Washer and dryer in building. Access to a rooftop with an amazing view! Kitchen, bathroom, basement with laundry, rooftop with a wonderful view! You can use it anytime! If you have any questions -- feel free to contact me via + (Phone number hidden by Airbnb) =) Smoking is allowed on the rooftop.</t>
  </si>
  <si>
    <t>Only 2 very simple but very important rules: 1). Keep common areas clean after yourself. 2). Do not bother other tenants. That’s it! Hope you will enjoy your staying! P.S. Smoking is only allowed on the roof while you enjoy a beautiful view :)</t>
  </si>
  <si>
    <t>{Wifi,"Air conditioning",Kitchen,"Smoking allowed","Pets allowed","Free street parking",Heating,Washer,Dryer,"Smoke detector","Carbon monoxide detector","First aid kit",Essentials,Shampoo,"Lock on bedroom door",Hangers,"Hair dryer",Iron,"Laptop friendly workspace","Self check-in",Lockbox,"Private living room","Room-darkening shades","Hot water","Bed linens",Microwave,"Coffee maker",Refrigerator,"Dishes and silverware","Cooking basics",Oven,Stove,"Patio or balcony","Luggage dropoff allowed","Long term stays allowed"}</t>
  </si>
  <si>
    <t>Beautiful Bedroom in a brand new apartment! 3L-1</t>
  </si>
  <si>
    <t>Private bedroom in a furnished, turnkey 4 bedroom apartment is available immediately in Ridgewood, Queens. The apartment features 2 deluxe bathrooms, 4 big bedrooms and a completely stocked kitchen. All amenities are provided, including WiFi, TVs for every room, Chromecast and a washer/dryer.</t>
  </si>
  <si>
    <t>Private bedroom in a furnished, turnkey 4 bedroom apartment is available immediately in Ridgewood, Queens. The apartment features 2 deluxe bathrooms, 4 big bedrooms and a completely stocked kitchen. All amenities are provided, including WiFi, TVs for every room, Chromecast and a washer/dryer. Having one simple way to rent real apartments has been long overdue. Stoop brings an alternative to classic apartment renting, without the classic hassle. Backed by modern technology, a wide network of homes, and the burning desire to simplify your house hunt, Stoop puts you control. With flexible, commitment-free leasing, all you do is search, select, and step into your next live-ready home. Equipped with the highest quality furniture, TVs and Chromecasts in every room, high speed wifi, utilities (heat, hot water, gas, and electric) included, maintenance tracking, bi-weekly cleaning, exclusive community events, and a community manager too, Stoop is your flexible housing solution. Stay for a month</t>
  </si>
  <si>
    <t>Transportation: L,J,M trains Groceries: Associated Supermarkets, Food Bazaar Supermarket Gym: Force fitness, Planet Fitness" 30-40 minute commute to Grand Central Terminal, NYC 40-45 minute commute to Penn Station, NYC  Street Parking is available</t>
  </si>
  <si>
    <t>{TV,Wifi,"Air conditioning",Kitchen,"Paid parking off premises","Free street parking",Heating,Washer,Dryer,"Smoke detector","Carbon monoxide detector","Fire extinguisher",Essentials,Shampoo,Hangers,"Hair dryer",Iron,"Laptop friendly workspace","High chair",Microwave,"Coffee maker",Refrigerator,Dishwasher,Oven,Stove,"Luggage dropoff allowed","Long term stays allowed","Cleaning before checkout"}</t>
  </si>
  <si>
    <t>Full size room</t>
  </si>
  <si>
    <t>This apartment is brand new, duplex with 2 bedroom upstairs and 1 bathroom, one basement with bathroom. Big living room, kitchen with all staff. The room has a tv, closet and refrigerator. This room has a private backyard. Bathroom is to share with only 1 person live in the other room.</t>
  </si>
  <si>
    <t>This apartment is brand new, duplex with 2 bedroom upstairs and 1 bathroom, one basement with bathroom. Big living room, kitchen with all staff. The room has a tv, closet and refrigerator. This room has a private backyard. Bathroom is to share with only 1 person live in the other room. The guest can use the living room, the kitchen, the bathroom and the private backyard. This apartment has a mini market at the corner, pizzeria, laundromat and also One MC Donald’s around the corner. This place is very central. Between queens and Brooklyn close to the heart of busckwick area with a lot restaurants and bars. This place is around 15 mins of Williamsburg one of the best places and artístic área in brooklyn. You can get to Manhattan in 35 mins.</t>
  </si>
  <si>
    <t>This place is very central. Between queens and Brooklyn close to the heart of busckwick area with a lot restaurants and bars. This place is around 15 mins of Williamsburg one of the best places and artístic área in brooklyn. You can get to Manhattan in 35 mins.</t>
  </si>
  <si>
    <t>{TV,Wifi,"Air conditioning",Kitchen,Heating,Essentials,Shampoo,Iron,"Hot water"}</t>
  </si>
  <si>
    <t>Heart of Williamsburg, Sunny &amp; Quiet Room</t>
  </si>
  <si>
    <t>You are in the heart of Williamsburg, 1.5 blocks from the L train on Bedford Avenue. The apartment is super quiet and gets direct sunlight for almost the entire day. The sun sets in your room too :)  It's a 3 story walk up and no neighbors on top which keeps it even quieter. There are 24 hour deli's all around, bars, restaurants, stores, cafes, vintage stores, second hand book stores, you name it. Williamsburg needs no introduction !</t>
  </si>
  <si>
    <t>You are in the heart of Williamsburg, 1.5 blocks from the L train on Bedford Avenue. The apartment is super quiet and gets direct sunlight for almost the entire day. The sun sets in your room too :)  It's a 3 story walk up and no neighbors on top which keeps it even quieter. There are 24 hour deli's all around, bars, restaurants, stores, cafes, vintage stores, second hand book stores, you name it. Williamsburg needs no introduction ! It is a 2 bedroom apartment, with rooms on either side which is always pleasant. The apartment gets direct sunlight which is very important for our souls and our plants. It's one and a half blocks away from the Bedford L train which is 1 stop into Manhattan. Couples are welcome. My personal bed is a twin and quite small, but it can fit two people. The apartment has a kitchen and a shared bathroom which is spacious, with a closet shower and a fire escape for late night reflections. I may or may not be traveling. I work in film so everything is full or surpr</t>
  </si>
  <si>
    <t>Everything, literally everything. And whole foods ! Apple store as well, if you're into that :)</t>
  </si>
  <si>
    <t>The L train is 1.5 blocks away at Bedford Avenue. Manhattan is one stop away and other cool neighborhoods are within reach via the L or buses or G line.</t>
  </si>
  <si>
    <t>- Quiet hours after 11 pm.  - Preferably shoes off at entrance.</t>
  </si>
  <si>
    <t>{Wifi,Kitchen,"Pets allowed",Heating,"Smoke detector","Fire extinguisher",Essentials,"Lock on bedroom door",Hangers,"Laptop friendly workspace","Self check-in",Lockbox,"Hot water","Luggage dropoff allowed"}</t>
  </si>
  <si>
    <t>Adorable room in AMAZING Chelsea apartment!</t>
  </si>
  <si>
    <t>Adorable room in Chelsea apartment! Conveniently located on a quiet street in Chelsea, this apartment is close to Chelsea market, the High Line and subway.</t>
  </si>
  <si>
    <t>{TV,Wifi,"Air conditioning",Kitchen,Heating,Essentials,Shampoo,Hangers,"Hair dryer"}</t>
  </si>
  <si>
    <t>NYC Bedroom!! - Minutes to Central Park!!</t>
  </si>
  <si>
    <t>Beautiful, clean, brand new apartment in a fantastic area that is called "Manhattan's Best Kept Secret" in New York City. You will feel right at home in NYC! This five bedroom and three bathroom apartment is perfect for people who want somewhere clean, affordable, and clutter-free to sleep while they are exploring NYC.  THE APARTMENT/BUILDING We keep a very clean and tidy kitchen (including stove, utensils). The fridge is clean and the pantry is organized. You will have your own sections to store your food and snacks. The bathroom has a toilet, shower/tub, and sink and all are kept extremely clean! We sanitize everything between each reservation. There are towels for you to use and a washer &amp; dryer in the unit. The building is easily accessible and has a private entrance. The ambiance in the building is safe and quiet, mostly families and young couples live here. Clean sheets, pillows, towels, garment rack, table, and chair. There is free WI-FI for internet access and netflix.  Cups, p</t>
  </si>
  <si>
    <t>- After 11:00 is quiet hour, no loud music or parties. NO SMOKING, if any smoke smell is found or any extra cleaning service required you will loose security deposit. - EARLY BAG DROP off is a $50 dollar fee cash after 11:00 AM and before listed check in time. - In case of missing keys a $60 dollar fee will be applied.</t>
  </si>
  <si>
    <t>{Wifi,Kitchen,"Free street parking",Heating,"Smoke detector","Carbon monoxide detector",Essentials,Shampoo,Hangers,"Hair dryer",Iron,"Hot water"}</t>
  </si>
  <si>
    <t>Bright room in Williamsburg</t>
  </si>
  <si>
    <t>Sunny quiet room in spacious apartment in the heart of Brooklyn's trendiest neighborhood (1 block to Bedford Ave). Great kitchen &amp; dining table makes cooking a delight. Super close to Manhattan - 5min walk to both L train (Union Sq in 8min) and JMZ</t>
  </si>
  <si>
    <t>{Internet,Wifi,Kitchen,Heating,"Family/kid friendly","Smoke detector",Essentials,"Lock on bedroom door"}</t>
  </si>
  <si>
    <t>Lower East Side at East Broadway 2b</t>
  </si>
  <si>
    <t>It's a very cute apartment, with much sunlight, very quiet and enough space to feel comfortable in downtown Manhattan. It's very convenient between Lower East Side, East Broadway and Chinatown and the subway stop of the F train is on the door step!</t>
  </si>
  <si>
    <t xml:space="preserve">It's a very cute apartment, with much sunlight, very quiet and enough space to feel comfortable in downtown Manhattan. It's very convenient between Lower East Side, East Broadway and Chinatown and the subway stop of the F train is on the door step! It's a renovated apartment, with big windows, very quiet and with much space to feel good in the heart of the best of downtown Manhattan! It has two bedrooms, a living room and kitchen where you can cook and eat in, basically two spaces where you can hung out beyond your room. All the big windows faces the backyard and so there isn't any noise of traffic or trains. On the bedrooms side there is a nice tree and green that you can see from the windows and the sky too, which it's rare thing in Manhattan's apartments. The apartment has been just renewed and so it's very clean and everything works well. In general I'd keep all the utilities included in the rent for being practical. The apartments comes with equipped kitchen, AC, WiFI, bathtub, a </t>
  </si>
  <si>
    <t>Staying in Low East Side is about living the real New York City, with most of the coolest bars, art galleries and restaurants next door. Still you can enjoy the original fashion of downtown within a quite residential and convenient area. The apartment is located in East Broadway, where there is an interesting mix of Jews, Italians, Chinese and Afroamericans. Yet new gentrification is getting in with several nice hip restaurants and coffee shops.   It's also really close to SoHo, Tribecca, NoLita, Little Italy too, all the coolest parts of the city a few blocks away. Chinatown offers very affordable grocery and restaurants and the F trains is basically on door step! The area is very safe, the apartment is next to a two churches and a school, and Chinatown is most of the safest neighborhood in NYC. In the building there are only families.</t>
  </si>
  <si>
    <t>It's a very convenient apartment with the entrance of East Broadway stop of the F train subway literally next door, and with the downtown attractions at walking distance. You can get to Wall Street or Battery Park in ten minutes walk, and since the apartment is two blocks from the waterfront you can bike along the East River or catch the ferries to several beaches, Brooklyn or Governor and State Islands. The Brooklyn Bridge is five minutes walk ! Also a block away there are several so called Chinatown bus stations which are very cheap bus lines and bring you everywhere in the cities on the East Coast, even to Florida! If you like art, there are tons of galleries on Orchard street also a block away from the apartment, and the New Museum and Tribecca is also very close. Others touristic attractions are the old harbor and Brooklyn bridge that are next door and also Ground Zero is also very close.  In general you can get anywhere in Manhattan with the F train, like MOMA and Central Park ar</t>
  </si>
  <si>
    <t>{Wifi,"Air conditioning",Kitchen,Heating,"Smoke detector","Carbon monoxide detector","First aid kit",Essentials,"Lock on bedroom door",Hangers,"Hair dryer",Iron,"Laptop friendly workspace","Private entrance"}</t>
  </si>
  <si>
    <t>Beautiful Luxury Brownstone Apt in Brooklyn</t>
  </si>
  <si>
    <t>The apartment is fully furnished with all of the amenities to make our guests comfortable. It has its own private bathroom, as well as kitchen and extra bedroom. Towels and fresh linen are provided as well as pots, pans and other cooking utensils. The home itself boasts of the original architecture and fittings making it a landmark on this historic block. It is truly a home away from home.</t>
  </si>
  <si>
    <t>The apartment is fully furnished with all of the amenities to make our guests comfortable. It has its own private bathroom, as well as kitchen and extra bedroom. Towels and fresh linen are provided as well as pots, pans and other cooking utensils. The home itself boasts of the original architecture and fittings making it a landmark on this historic block. It is truly a home away from home. You have complete privacy in the entire space which includes two bedrooms,  the bathroom and kitchen. Guests are also encouraged to sit on the front stoop and enjoy the welcoming Brooklyn atmosphere. You have complete privacy in the entire space which includes two bedrooms,  the bathroom and kitchen. Guests are also encouraged to sit on the front stoop and enjoy the welcoming Brooklyn atmosphere. The space is completely yours as i have my own living space downstairs. I am always available for contact and my son, who manages the property, is also on hand to take care of any needs that may arise if I a</t>
  </si>
  <si>
    <t>The Bedford Stuyvesant area is home to NYCs creative, entrepreneurial and artistic community. Laden with historic brownstones and tree lined blocks, it is the heart of Brooklyn’s own artistic renaissance. There are so many amazing restaurants and bars that we wouldn’t be surprised if our guests forego their jaunts to the city to enjoy the warmth and welcoming BedStuy atmosphere. We are just minutes away from Prospect Park, Brooklyn Museum, Grand Army Plaza and a short bike or bus ride to Williamsburg.</t>
  </si>
  <si>
    <t>This area has just about every form of transportation known to man save horse and carriage. The A/C train line is minutes away as well as several bus lines. There is also a Citibike station on the corner for those who enjoy biking. I have often walked over the Brooklyn Bridge to New York City as the property is fairly close to downtown Brooklyn.</t>
  </si>
  <si>
    <t>Please wash dishes and take out garbage before checking out</t>
  </si>
  <si>
    <t>{Wifi,"Air conditioning",Kitchen,Heating,"Smoke detector","Carbon monoxide detector",Essentials,Shampoo,Hangers,"Hair dryer",Iron,"Laptop friendly workspace","Self check-in",Lockbox,"Hot water"}</t>
  </si>
  <si>
    <t>1 Bedroom East Village, NYC</t>
  </si>
  <si>
    <t>Come enjoy this 1.5 bedroom Apartment in the East with all the amenities. 1 Full sized bed for 1 adult 5 minutes to East River, City bikes near by, bus infront of door, subway 5 min. tons of restaurant and Art Gallaries.</t>
  </si>
  <si>
    <t>Come enjoy this 1.5 bedroom Apartment in the East with all the amenities. 1 Full sized bed for 1 adult 5 minutes to East River, City bikes near by, bus infront of door, subway 5 min. tons of restaurant and Art Gallaries. You will have A  private room with a full size bed .</t>
  </si>
  <si>
    <t>{Internet,Wifi,Kitchen,"Pets live on this property",Cat(s),"Buzzer/wireless intercom",Heating,"Family/kid friendly",Washer,Dryer}</t>
  </si>
  <si>
    <t>Sunny, spacious bedroom with a view</t>
  </si>
  <si>
    <t>My sunny and spacious bedroom comfortably fits two people, and is part of a conveniently located two-bedroom apartment right at the nexus of Park Slope and Boerum Hill. Enjoy a gourmet kitchen, a deck looking South over Brooklyn, a view of South Brooklyn and Barclay's Center, and a 5-7 minute walk to almost every subway line at Atlantic Avenue-Barclay's Center!</t>
  </si>
  <si>
    <t>My sunny and spacious bedroom comfortably fits two people, and is part of a conveniently located two-bedroom apartment right at the nexus of Park Slope and Boerum Hill. Enjoy a gourmet kitchen, a deck looking South over Brooklyn, a view of South Brooklyn and Barclay's Center, and a 5-7 minute walk to almost every subway line at Atlantic Avenue-Barclay's Center! You will sleep wonderfully on the pillow-top mattress, relax in our spacious apartment, catch a glimpse of One World Trade Center and downtown Brooklyn from the shower, and then explore the neighborhoods of Park Slope and Boerum Hill or catch the nearby subway to wherever you need to go! You will be sharing the common spaces with my very friendly female roommate, including our fully-equipped kitchen, cushy couch area with cable TV, and our balcony and shared roof access with views of Brooklyn and Manhattan.  My roommate will be in the apartment during your visit, but will be at work during the day. We live at the nexus of Park S</t>
  </si>
  <si>
    <t xml:space="preserve">We live at the nexus of Park Slope, Boerum Hill, and Gowanus, with Cobble Hill, Fort Greene, and Prospect Park not much further, so there are endless restaurants, bars, and shops to explore. </t>
  </si>
  <si>
    <t>We are a 5-minute walk to Atlantic Avenue-Barclays Center, where you can catch the 2, 3, 4, 5, B, Q, D, N, and R trains. The A, C, and G trains are a short 15 minute walk away. If you need to grab a cab, they are constantly available a half block away.</t>
  </si>
  <si>
    <t>Please be respectful of the space and clean up after yourself. Quiet time after 11pm. No smoking, pets, or unannounced guests in the apartment, please.</t>
  </si>
  <si>
    <t>{TV,"Cable TV",Internet,Wifi,"Air conditioning",Kitchen,Elevator,"Buzzer/wireless intercom",Heating,Washer,Dryer,"Smoke detector","Carbon monoxide detector",Essentials,Shampoo,"Lock on bedroom door","24-hour check-in",Hangers,"Hair dryer",Iron,"Laptop friendly workspace","translation missing: en.hosting_amenity_49","translation missing: en.hosting_amenity_50"}</t>
  </si>
  <si>
    <t>Spacious home in quiet Forest Hills</t>
  </si>
  <si>
    <t>No shoes in house.  Slippers available for use.  No smoking</t>
  </si>
  <si>
    <t>{TV,Wifi,"Air conditioning",Kitchen,"Free parking on premises",Breakfast,Heating,Washer,Dryer,"Smoke detector","Carbon monoxide detector",Essentials,Shampoo,Hangers,"Hair dryer",Iron,"Laptop friendly workspace","Hot water","Host greets you"}</t>
  </si>
  <si>
    <t>Sunny One-Bedroom Apartment in a Brownstone</t>
  </si>
  <si>
    <t>Beautiful, one-bedroom brownstone apartment on a quiet, tree-lined block. We've put a lot of love into making this apartment feel like an escape from the bustle of the city. When you're home, the rooms are sunny and warm, outfitted with a vinyl turntable, a Queen-sized bed, comfy couch, and full kitchen. You're around the corner from the subway, steps away from the restaurants, bars, and coffee shops Bed-Stuy + Crown Heights, a 15-min walk to Prospect Park, and 15-min subway ride to Manhattan.</t>
  </si>
  <si>
    <t>Beautiful, one-bedroom brownstone apartment on a quiet, tree-lined block. We've put a lot of love into making this apartment feel like an escape from the bustle of the city. When you're home, the rooms are sunny and warm, outfitted with a vinyl turntable, a Queen-sized bed, comfy couch, and full kitchen. You're around the corner from the subway, steps away from the restaurants, bars, and coffee shops Bed-Stuy + Crown Heights, a 15-min walk to Prospect Park, and 15-min subway ride to Manhattan. The keys will be in a lockbox at the building. I live a few blocks away and can help out if anything arises. Located on the border of Bed-Stuy and Crown Heights. Both neighborhoods are rich with culture, parks, and things to do. Not to mention that 15-min walk will get you to Prospect Park, the Central Park of Brooklyn. The A &amp; C train line is around the corner (literally). The G train is a 10-min walk away. And the S Shuttle is three blocks away. Several bus lines also operate within a three blo</t>
  </si>
  <si>
    <t>Located on the border of Bed-Stuy and Crown Heights. Both neighborhoods are rich with culture, parks, and things to do. Not to mention that 15-min walk will get you to Prospect Park, the Central Park of Brooklyn.</t>
  </si>
  <si>
    <t>The A &amp; C train line is around the corner (literally). The G train is a 10-min walk away. And the S Shuttle is three blocks away. Several bus lines also operate within a three block radius.</t>
  </si>
  <si>
    <t>{TV,Wifi,"Air conditioning",Kitchen,Heating,"Smoke detector","Carbon monoxide detector","First aid kit",Essentials,Shampoo,"Lock on bedroom door",Hangers,"Laptop friendly workspace","Self check-in",Lockbox,"Private entrance"}</t>
  </si>
  <si>
    <t>Beautiful Private Room in Brooklyn</t>
  </si>
  <si>
    <t>We are very happy to welcome guests to our home,  We are British and moved to Brooklyn 8 years ago, our style is very European and comes with a very high standard of hygiene and cleanliness.  We are unique in that we are cater for special diets including fully kosher and vegetarian as an extra.  The house is  is set in a very quiet neighbours with its own private terrace and back yard filled with fruit trees and landscaped back garden.</t>
  </si>
  <si>
    <t>We are very happy to welcome guests to our home,  We are British and moved to Brooklyn 8 years ago, our style is very European and comes with a very high standard of hygiene and cleanliness.  We are unique in that we are cater for special diets including fully kosher and vegetarian as an extra.  The house is  is set in a very quiet neighbours with its own private terrace and back yard filled with fruit trees and landscaped back garden. We are very happy to welcome guests to our home,  We are British and moved to Brooklyn 8 years ago, our style is very European and comes with a very high standard of hygiene and cleanliness.  The house has its own private terrace and back yard filled with fruit trees and landscaped back garden. Our guest would have full access to the kitchen furnished with washer and dryer full bathroom. front yard and porch Since we live on the first floor we will be available to greet you on arrival and hand you over your keys and insure you are settled in comfortably!</t>
  </si>
  <si>
    <t>Bensonhurst has long been portrayed in film, art and literature; Thomas Wolfe mentions it in the 1930s in his short story, "Only The Dead Know Brooklyn", noted for being written entirely in "brooklynese". Later in the 1950s it was brought to fame by the television series The Honeymooners, and in the 1970s with Welcome Back Kotter, featuring a mixed-race cast, that was set in Bensonhurst. Several notable films and television programs were set there, some whose subject matter reflected the tension of the times. Of note are the Spike Lee film Jungle Fever and the cult classic movie The Warriors, about rival gangs. More recently The Bensonhurst Spelling Bee by Funny or Die with Kelly Ripa, featured a spelling-bee parody, making fun of stereotypical Italians. JoAnn from Bensonhurst, premiering in 2011, was based on her larger-than-life personality. The Honeymooners is set in Bensonhurst.</t>
  </si>
  <si>
    <t>Public transportation The D train, which runs on the BMT West End Line above 86th Street, provides a direct connection to Grand Street in Manhattan[14] while the N train, which runs on the BMT Sea Beach Line near 63rd Street, provides a direct connection to Canal Street. This provides convenient commutes into Manhattan's Chinatown for the growing Bensonhurst Chinese population.[15] The Sea Beach Line has a station at Eighth Avenue in Brooklyn's Sunset Park Chinatown and a transfer to the West End Line is available at New Utrecht Avenue / 62nd Street. The IND Culver Line along McDonald Avenue, carrying the F train, also runs through the most northeastern end of Bensonhurst between the Bay Parkway and Kings Highway stations. Subway stations in the neighborhood include New Utrecht Avenue / 62nd Street, 71st Street, 79th Street, 18th Avenue, 18th Avenue, 20th Avenue, 20th Avenue, Bay Parkway, Bay Parkway, 25th Avenue, Avenue N and Avenue P. The B4, and B82 bus lines operate through Bensonh</t>
  </si>
  <si>
    <t>-  We are very much into healthy and fun living. However some some social rules do apply,  We request that no loud music to be played between the hours of 11 pm and 8 am as well as we have a no smoking rule .  As well as no pets . we also kindly request before you make a reservation to upload a government ID to the airbnb website without that we cannot accept a reservation</t>
  </si>
  <si>
    <t>{Wifi,"Air conditioning",Kitchen,Heating,"Family/kid friendly",Washer,Dryer,"Smoke detector","Carbon monoxide detector",Essentials,Shampoo,Hangers,"Hot water","Bed linens","Extra pillows and blankets","Host greets you"}</t>
  </si>
  <si>
    <t>Penthouse - 2 Floors with Private Outdoor Patio</t>
  </si>
  <si>
    <t>Duplex with an amazing private outdoor space in the heart of Williamsburg. Cafes, restaurants, boutique shopping, subways, waterfront and the unique Brooklyn charm all await you. This is the perfect place to stay while you explore New York City. The JMZ subway is just blocks away, and the L is a short walk, making the entire city easily accessible.</t>
  </si>
  <si>
    <t>Duplex with an amazing private outdoor space in the heart of Williamsburg. Cafes, restaurants, boutique shopping, subways, waterfront and the unique Brooklyn charm all await you. This is the perfect place to stay while you explore New York City. The JMZ subway is just blocks away, and the L is a short walk, making the entire city easily accessible. This is a spacious Williamsburg penthouse apartment with two floors. There is one bedroom and one full bath on each floor.  The duplex apartment features a tastefully decorated living room. as well as a large outdoor space with an outdoor couch, dining room table, lights, speakers and more.  Modern features throughout the apartment include Philips Hue lighting allowing you to control the colors of the lights in the living room and the bedrooms. The outdoor speakers have wireless bluetooth speakers. One bedroom includes a large TV with an Amazon fire stick as well, the other has a desk. There's a FULLY stocked kitchen for your convenience, co</t>
  </si>
  <si>
    <t>{TV,Wifi,"Air conditioning",Kitchen,Heating,Washer,Dryer,"Smoke detector","Carbon monoxide detector",Essentials,"Lock on bedroom door",Hangers,"Hair dryer",Bathtub,"Hot water","Bed linens","Extra pillows and blankets","Ethernet connection",Microwave,"Coffee maker",Refrigerator,"Dishes and silverware","Cooking basics",Oven,Stove,"BBQ grill","Patio or balcony","Garden or backyard","Luggage dropoff allowed","Well-lit path to entrance"}</t>
  </si>
  <si>
    <t>The Blue Floaty Studio</t>
  </si>
  <si>
    <t>Light filled second floor private studio apartment across from parks; Bus stop is in front of the door; Ten minutes away from Jamaica business district with stores like the Gap, Old Navy, Marshalls and other discount stores. You’ll love my place because it is easy travel to many places in NY. Across from the Addisleigh Park Historic district. 15 min bus ride to E or J train; short bus ride or 21 min walk (or 6 min bus ride) to LIRR; 15 min car ride to JFK. 23 min car ride to LaGuardia.</t>
  </si>
  <si>
    <t>{TV,Wifi,"Air conditioning",Kitchen,"Free street parking",Heating,"Family/kid friendly","Smoke detector","Carbon monoxide detector","Fire extinguisher",Essentials,Hangers,Iron,"Coffee maker",Oven}</t>
  </si>
  <si>
    <t>Private Room in Brooklyn Loft Oasis</t>
  </si>
  <si>
    <t>Private bedroom available in spacious two-bedroom loft with huge 20 foot ceilings in trendy Greenpoint, just steps from many great bars and restaurants. You will be sharing the apartment with a couple who have lived in NY for 3+ years.  Having been extensive users of AirBnB over the years we know what can make a great experience and have applied great attention to detail in designing your space and experience.</t>
  </si>
  <si>
    <t>Private bedroom available in spacious two-bedroom loft with huge 20 foot ceilings in trendy Greenpoint, just steps from many great bars and restaurants. You will be sharing the apartment with a couple who have lived in NY for 3+ years.  Having been extensive users of AirBnB over the years we know what can make a great experience and have applied great attention to detail in designing your space and experience. Your private room includes a true Queen size bed (very comfortable!) with a separate area for relaxing, including a sofa and plenty of open closet space to unpack from your suitcase and settle in. Shared bathroom is stocked with Brooklinen towels, Aesop hand soap/cream, and complimentary personal shampoo, shower &amp; bath gel, and moisturizer. We have a huge lounge space to chill out in, 8 foot windows, loads of natural light. Indoor plants and original artwork (local and abroad, collected over many years) decorate the expansive white walls, giving our place a truly unique feel. Mas</t>
  </si>
  <si>
    <t>Greenpoint is Brooklyn's trendiest suburb with many new and established restaurants and bars, being recognised amongst NYC's best! There is no shortage of cafes and small boutique stores for you to explore.</t>
  </si>
  <si>
    <t>We are only a 20-25 minute commute into the heart of midtown or downtown Manhattan.  By ferry: A few blocks from the Greenpoint ferry which takes you straight to Midtown or under the bridges to Wall St. By subway:  Three blocks to the G train; a 15 min walk over the Pulanski bridge to the 7 train in Long Island City; or 20 min walk to the L train Bedford Avenue stop. By bike: There is a Citibike stands only two blocks away.  Or: Stay in Greenpoint (our preference!) and enjoy the delights that this funky neighbourhood and surrounding Williamsburg and Bushwick have to offer.</t>
  </si>
  <si>
    <t>- No guests (although we’re not totally strict on this - just ask us first!) - Please take great care of all kitchen equipment - we take pride in our kitchen and hope you will treat it as you would your own - Quiet time 11 pm - 7 am - Please clean up after yourself in the common areas, bathroom and kitchen - We enforce a shoe-free policy in the house</t>
  </si>
  <si>
    <t>{TV,Wifi,"Air conditioning",Kitchen,Heating,Washer,Dryer,"Smoke detector","Fire extinguisher",Essentials,Shampoo,"Lock on bedroom door",Hangers,Iron,"Coffee maker",Refrigerator,"Dishes and silverware","Cooking basics",Oven,Stove,"Host greets you"}</t>
  </si>
  <si>
    <t>Newly Renovated 2 Br 7min  LGA/JFK/7 mile Midtown</t>
  </si>
  <si>
    <t>Newly renovated 2 Bedroom apartment 2nd Floor in the heart of Queens. Quiet neighborhood with supermarkets, drugstores, banks, bar, Liquor &amp; Wine store &amp; beauty Salons within walking distance 7 min drive from LGA. Near by public transportation. 18 min drive from JFK airport. 30 min to Times Square.</t>
  </si>
  <si>
    <t>Newly renovated 2 Bedroom apartment 2nd Floor in the heart of Queens. Quiet neighborhood with supermarkets, drugstores, banks, bar, Liquor &amp; Wine store &amp; beauty Salons within walking distance 7 min drive from LGA. Near by public transportation. 18 min drive from JFK airport. 30 min to Times Square. Guest Access 2nd Floor Apartment# A. 2 bedrooms, bathroom &amp; living room. I'm always available by text. My co-hosts are also available by text or in person as they live right next door. The neighborhood Quite and diverse neighborhood with multiple ethnic cuisine. Affordable restaurants and farmers market available within walking distance on Sundays. Park nearby with children playground and basketball and handball courts. Street Parking, public transportation available- Q32, Q33, Q66, E, F, M, R and 7 trains.</t>
  </si>
  <si>
    <t>The neighborhood Quite and diverse neighborhood with multiple ethnic cuisine. Affordable restaurants and farmers market available within walking distance on Sundays. Park nearby with children playground and basketball and handball courts.</t>
  </si>
  <si>
    <t>Street Parking, public transportation available- Q32, Q33, Q66, E, F, M, R and 7 trains.</t>
  </si>
  <si>
    <t>{TV,"Cable TV",Wifi,"Air conditioning","Paid parking off premises","Free street parking",Heating,"Smoke detector","Carbon monoxide detector","First aid kit",Essentials,Shampoo,"Lock on bedroom door",Hangers,"Hair dryer",Iron,"Laptop friendly workspace","Self check-in",Lockbox,"Private entrance","Outlet covers","Stair gates","Children’s books and toys","Window guards",Crib,"Room-darkening shades","Hot water","Bed linens","Extra pillows and blankets",Microwave,"Coffee maker",Refrigerator,"Dishes and silverware","Luggage dropoff allowed","Long term stays allowed","Cleaning before checkout","Wide hallways","Wide entrance for guests","Well-lit path to entrance","Wide entrance","Extra space around bed","No stairs or steps to enter","Wide doorway to guest bathroom","Accessible-height toilet","Wide clearance to shower, toilet","No stairs or steps to enter","Wide entryway"}</t>
  </si>
  <si>
    <t>Amazing Room! Awesome Price! Can’t wait to meet U!</t>
  </si>
  <si>
    <t>Very spacious room with queen size bed, closet, refrigerator and microwave in room.  Laptop table and chair.</t>
  </si>
  <si>
    <t>Very spacious room with queen size bed, closet, refrigerator and microwave in room.  Laptop table and chair. You have access to 2 share bathroom, a living room and a kitchenette area. Guest are free to contact me at anytime for any questions or concerns, I’m always happy to assist. My neighborhood, has many shops and restaurants ( it’s a melting pot of many different kinds of people). To get around the NYC, you can take the A Train at Grant Ave to Time Square, to lots of museums and parks in NYC, to just about anything the city has to offer.  I’m only a 2 or 3 minute walk to the train.</t>
  </si>
  <si>
    <t>My neighborhood, has many shops and restaurants ( it’s a melting pot of many different kinds of people).</t>
  </si>
  <si>
    <t>To get around the NYC, you can take the A Train at Grant Ave to Time Square, to lots of museums and parks in NYC, to just about anything the city has to offer.  I’m only a 2 or 3 minute walk to the train.</t>
  </si>
  <si>
    <t>Absolutely No Smoking of any Sort is allowed in the room, house or premises. Extra charges will apply for any smoking on the throughout the property premises. Please smoke on the sidewalk and allow time for airing out.  No party or events of any sort.  No Visitors without permission.  Please keep noise level down after 10 PM. Reservations must be made for traveling parties. Reservations cannot be made on behalf of another person or for another person.  Reservations and government ID name must match. Bathroom are share with others and myself, please keep it clean.  Recycling is mandatory in New York City so please separate your trash and take it out to it specific trash can.  Lost keys will be a charge of $100 to replace locks and remake new copies of keys. Please conserve electricity take off all lights, fans,AC, or any other electron it device that may be used while on the premises.  Please keep all places clean and neat. Check in time is 3:00 pm to 10:00 pm. If you will be later or e</t>
  </si>
  <si>
    <t>{TV,Wifi,"Air conditioning",Heating,"Smoke detector","Carbon monoxide detector",Essentials,Shampoo,"Lock on bedroom door",Hangers,Iron,"Laptop friendly workspace","Hot water","Host greets you"}</t>
  </si>
  <si>
    <t>Penn Station / Chelsea North room</t>
  </si>
  <si>
    <t>Small private furnished room in a 3 bdrm apartment 1 block from Madison Square Garden and Penn Station. Full memory foam bed, sitting space and plenty of closet space. 2 male roommates that are super cool. Cleanliness and courtesy is a absolute must.</t>
  </si>
  <si>
    <t>Small private furnished room in a 3 bdrm apartment 1 block from Madison Square Garden and Penn Station. Full memory foam bed, sitting space and plenty of closet space. 2 male roommates that are super cool. Cleanliness and courtesy is a absolute must. The bedroom is inside of a 3 bedroom apartment. Small and quaint private room but by NYC standards, plenty of room. The small size is overruled by the great neighborhood and centralized location! It's on the 3rd floor of a 4-story walk-up close to public transportation (subways lines 1, 2, 3, A, B, C, D, E, F, N, Q, R, W) The room is furnished with a memory foam bed, sitting chair and plenty of closet space.  The apartment has a kitchen and living area which are common spaces. There is a very spacious living room and kitchen area; of course you can use the utensils+plates+cookware. Citibike station is around the corner on the same block as well as by the USPS building which is open 7 days a week Wifi (included with stay) The apartment is i</t>
  </si>
  <si>
    <t>The apartment is in the middle of Manhattan, 1 short block away from Penn Station, and Madison Square Garden so you can get to anywhere in the city and outside city (buses/trains from other cities stop around Penn Station/PA) and just a few blocks away from PATH and Port Authority. There are plenty of shops, bars and restaurants within 1 block radius, the 34th AMC theater 4 short blocks away, Macy's and the 34th shopping area 5 blocks away, cool restaurants within the area, Citibike station is around the corner on the same block as well as by the USPS building which is open 7 days a week. Chelsea is a neighborhood on the West Side of the borough of Manhattan in New York City. To the north of Chelsea is the neighborhood of Hell's Kitchen, also known as "Clinton", as well as the Hudson Yards; to the northeast is the Garment District; to the east are NoMad and the Flatiron District; to the southwest is the Meatpacking District; and to the southeast is Greenwich Village and the West Villag</t>
  </si>
  <si>
    <t>2 male roommates that live in the space. They are cool to hang out with or you can do your own thing. We ask that you be mindful of the roommates as the roommates work daily.</t>
  </si>
  <si>
    <t>{TV,"Cable TV",Wifi,"Air conditioning",Kitchen,"Smoke detector","Carbon monoxide detector",Essentials,"Lock on bedroom door","24-hour check-in",Hangers,Iron,"Laptop friendly workspace"}</t>
  </si>
  <si>
    <t>Great 1 bedroom apartment in Manhattan</t>
  </si>
  <si>
    <t>1 bedroom apartment, great for couples, with child or friend, relative; sunnyside all day, fully furnished, 1 queen size bed, 1 couch/sofa bed, fully equiped kitchen w/espresso machine, juicer to wok... Clean and safe place. A (express train), C or 1 train 3 minutes walking away on 168th or 175th street. 20 minutes to Times Square. Grocery store vegan/health store, bank, 24h Pharmacy all 1 minute away, diverse restaurants from Chinese to Indian and Pizza place all 2 - 10 minutes walking</t>
  </si>
  <si>
    <t>{TV,Wifi,"Air conditioning",Kitchen,Elevator,"Hot tub",Heating,"Family/kid friendly",Washer,Dryer,"Smoke detector","Carbon monoxide detector",Essentials,Shampoo,"Lock on bedroom door",Hangers,"Hair dryer",Iron,"Laptop friendly workspace"}</t>
  </si>
  <si>
    <t>Luxury, doorman Building- FIDI</t>
  </si>
  <si>
    <t>Apt features shared living room w/ Apple TV.  Bdrm: 40 inch TV- full cable, Queen Size Bed.  Building: 24 hour doorman, gym, sauna, and steamroom. Less than 5 min to many subway lines. Your stay includes wash &amp; fold service from our cleaning lady.  You'll love it here!</t>
  </si>
  <si>
    <t>{TV,"Cable TV",Internet,Wifi,"Air conditioning",Kitchen,Doorman,Gym,Elevator,Heating,"Family/kid friendly",Washer,Dryer,"Smoke detector","First aid kit","Fire extinguisher",Essentials,Shampoo,"Lock on bedroom door","24-hour check-in",Hangers,"Hair dryer",Iron,"Laptop friendly workspace"}</t>
  </si>
  <si>
    <t>Loft Apartment in Williamsburg</t>
  </si>
  <si>
    <t>Excellent location, right on top of the subway and in the heart of the trendy Williamsburg neighborhood of Brooklyn. Apartment is new, large, high ceilings, lots of light, common rooftop, and great view of Manhattan skyline.</t>
  </si>
  <si>
    <t>Excellent location, right on top of the subway and in the heart of the trendy Williamsburg neighborhood of Brooklyn. Apartment is new, large, high ceilings, lots of light, common rooftop, and great view of Manhattan skyline. All the necessary, modern appliances inside the apartment. High speed internet, big screen TV, dishwasher and washer/dryer. You'll be very comfortable in your stay. The bed is extremely comfortable. Elevator building, with rooftop access (sunchairs, bar area, tables for dining), and a complete gym in the basement. You'll have 20 hour/day access to a doorman who can help with most issues, and my property manager will be available to meet you within 15 minutes if any issues arise. Williamsburg is the most trendy, bustling neighborhood in all of Brooklyn, and has the best subway and taxi access to Manhattan (10 minutes into Manhattan). Enjoy the extra space and relaxed vibe without compromising on access to Manhattan. The neighborhood is full of amazing restaurants, n</t>
  </si>
  <si>
    <t>Williamsburg is the most trendy, bustling neighborhood in all of Brooklyn, and has the best subway and taxi access to Manhattan (10 minutes into Manhattan). Enjoy the extra space and relaxed vibe without compromising on access to Manhattan. The neighborhood is full of amazing restaurants, nightlife, charming bars/cafes, shopping, and quirky hangout spots.</t>
  </si>
  <si>
    <t>1/2 block to the L train, for direct access to Manhattan. Short (10-15 minute) taxi rides over the Williamsburg Bridge if you prefer to drive. The neighborhood is full of amazing places - all within easy walking distance of the apartment. My neighborhood guide has a lot of excellent, local spots for you to explore!</t>
  </si>
  <si>
    <t>No smoking inside the apartment - the shared roof space is just one story up!</t>
  </si>
  <si>
    <t>{TV,"Cable TV",Wifi,"Air conditioning",Kitchen,Doorman,Gym,Elevator,"Buzzer/wireless intercom",Heating,"Family/kid friendly",Washer,Dryer,"Smoke detector","Safety card","Fire extinguisher",Essentials,Shampoo,Iron,"Laptop friendly workspace","translation missing: en.hosting_amenity_50"}</t>
  </si>
  <si>
    <t>AMAZING COLUMBUS CIRCLE LOCATION :)</t>
  </si>
  <si>
    <t>This fabulous 1 bedroom apartment is located at Columbus Circle, Two block away from Central Park and all the best restaurants and bars of Manhattan on 9th Ave, 800 Square Feet- a RARE find in NYC it has incredibly big windows for lots of sunlight! INCREDIBLE LOCATION:  Steps from the Columbus Circle fountain  Directly across street from Time Warner Shops, Whole Foods, Equinox, subway  Diagonal from Central Park  Prime Columbus circle Location .Next to All shopping area/  Subway in the Area / N-R-W /1-2-3 Beautiful Furniture's  State of the art windowed kitchen with microwave and black granite counters  Sparking granite bathroom with full bath and window  Brand new luxury queen bed  Sheets and towels  Wifi ready  42" Samsung HDTV in living room  this listing is includes 5.75% hotel taxes</t>
  </si>
  <si>
    <t>NO SMOKING ($1,000 PENALTY FOR SMOKING INSIDE THE APARTMENT) If any pet (Pet Fee) - $500 (one time non-refundable) ALL PAYMENTS WILL BE DONE THROUGH AIRBNB RESOLUTION CENTER.  All tenants must fill out application upon arrival with copy of ID. After reservation is made, we will communicate via email and confirm. Tenants must sign sublease upon arrival.</t>
  </si>
  <si>
    <t>{TV,Internet,Wifi,"Air conditioning",Kitchen,"Pets allowed",Elevator,"Buzzer/wireless intercom",Heating,"Family/kid friendly",Washer,Dryer,"Smoke detector"}</t>
  </si>
  <si>
    <t>Cozy room in heart of NYC</t>
  </si>
  <si>
    <t>Wake up in this comfy cozy privet bedroom in the heart of NYC. Just 2 block from the subway and Central Park.  l have a 2 bed apartment. I have 3 listings for the same place. (Listing 1.) The entire apartment  2 beds for up to 4 people. (Listing 2) The white room master bedroom for 2 people. (Listing 3) The junior room same pic as the listing for the entire apartment thats why the pics are the same.</t>
  </si>
  <si>
    <t>Wake up in this comfy cozy privet bedroom in the heart of NYC. Just 2 block from the subway and Central Park.  l have a 2 bed apartment. I have 3 listings for the same place. (Listing 1.) The entire apartment  2 beds for up to 4 people. (Listing 2) The white room master bedroom for 2 people. (Listing 3) The junior room same pic as the listing for the entire apartment thats why the pics are the same. access to all areas of the apartment</t>
  </si>
  <si>
    <t>{TV,Wifi,"Air conditioning",Kitchen,Elevator,Heating,Washer,Dryer,"Smoke detector","Carbon monoxide detector",Essentials,Shampoo,"Hair dryer",Iron,"Hot water"}</t>
  </si>
  <si>
    <t>Huge and Sunny Mid Century 1BR</t>
  </si>
  <si>
    <t>This is a super sunny 900 Sqft 1BR, hardwood floors, beautiful Mid Century furniture (the Mad Men look), cozy bedroom and huge bathroom and tub. About 8 minute walk from a tom of subways stops, 20-25 minutes to Manhattan.</t>
  </si>
  <si>
    <t>{TV,Internet,Wifi,"Air conditioning","Wheelchair accessible",Kitchen,Elevator,"Free street parking","Hot tub","Buzzer/wireless intercom",Heating,"Family/kid friendly",Washer,Dryer,"Smoke detector",Essentials,Shampoo,"24-hour check-in",Hangers,"Hair dryer",Iron,"Laptop friendly workspace","Self check-in",Lockbox,"High chair","Children’s books and toys",Crib,"Hot water"}</t>
  </si>
  <si>
    <t>Garden apt 15 mins from Manhattan</t>
  </si>
  <si>
    <t>Love the city but want some space and a place to relax? The bedroom faces the courtyard with huge 50 year old lush trees. The double-sized window gets morning sunlight and fresh air. The eat-in kitchen is equipped with cookware which you are welcome to use responsibly or dine out with a variety of choices within walking distance.  Close to everything NYC and peaceful at the same time. 15 minutes from midtown Manhattan.  Supermarket 1 block away, subway or bus less than 5 mins away.</t>
  </si>
  <si>
    <t>Love the city but want some space and a place to relax? The bedroom faces the courtyard with huge 50 year old lush trees. The double-sized window gets morning sunlight and fresh air. The eat-in kitchen is equipped with cookware which you are welcome to use responsibly or dine out with a variety of choices within walking distance.  Close to everything NYC and peaceful at the same time. 15 minutes from midtown Manhattan.  Supermarket 1 block away, subway or bus less than 5 mins away. Cozy and comfortable but spacious and airy with a view of the courtyard. In the summer it stays cool because of the huge trees in the courtyard but in the winter it's warm. There is a full size bed and a mini fridge for your convenience.  The room also has a huge window with morning sunlight coming through and there is an elevator for your convenience. You are welcome to use the kitchen as well as household items for cooking. There is no microwave but there is a toaster oven. If you need anything, I'm availa</t>
  </si>
  <si>
    <t>This is a great neighborhood that has a little of everything.  There is Turkish, Thai, and Italian food just to name a few.  There is a great little movie theatre that is located nearby and little shops that make you feel like you are in a town.  Sunnyside Strolls puts on events in the summer and there are wonderful events throughout the year like 'Taste of Sunnyside' food festival where 30 local Sunnyside restaurants, local breweries and food markets participated.</t>
  </si>
  <si>
    <t>NYC subway is the way to go.  It is about a 5 min walk and runs 24/7.  But if you like the bus, that is convenient also.</t>
  </si>
  <si>
    <t>Quiet hours between 10pm-7AM Keep common areas clean. No unannounced or overnight guests without prior written approval.</t>
  </si>
  <si>
    <t>{TV,Wifi,"Air conditioning",Kitchen,Elevator,Heating,"Smoke detector","Carbon monoxide detector",Essentials,Shampoo,Hangers,Iron,"Laptop friendly workspace","translation missing: en.hosting_amenity_49","translation missing: en.hosting_amenity_50","Hot water","Bed linens","Extra pillows and blankets",Refrigerator,"Dishes and silverware","Cooking basics",Oven,Stove,"Long term stays allowed"}</t>
  </si>
  <si>
    <t>Sun-lit room w/in steps of best of Williamsburg</t>
  </si>
  <si>
    <t>Great location in Williamsburg. The stay is for a private room in a 2BR apt. The apt is on the 2nd floor of a 4-story walk-up and just one subway stop from Manhattan and within steps of the best food, drink, culture and fun Williamsburg has to offer!</t>
  </si>
  <si>
    <t>Great location in Williamsburg. The stay is for a private room in a 2BR apt. The apt is on the 2nd floor of a 4-story walk-up and just one subway stop from Manhattan and within steps of the best food, drink, culture and fun Williamsburg has to offer! The apartment includes a shared kitchen and bathroom.  The private spacious bedroom, which we use as a living room when we do not have guests, includes a comfortable full convertible couch to bed. We also have an air mattress if you prefer. The room includes A/C, heat, TV, and natural daylight from 3 large windows. There are no clothing racks in the room but we can offer some hall closet space if you wish to hang items and an over the door hanger is provided.  The kitchen has a full stove and fridge. Guests are welcome to use the dishes, pots/pans, spices, and other kitchen utensils if you'd like to cook during your stay. All we ask is that you please clean up after yourself after use. The bathroom has a full bathtub/shower. Guests have ac</t>
  </si>
  <si>
    <t>The neighborhood is amazing! Everything you need is within a few steps of the apartment - restaurants, coffee shops, bars, music, grocery/convenience stores, laundry, etc...</t>
  </si>
  <si>
    <t>The apartment is a 2min walk to the J, M, Z subway lines at Marcy Ave and a 10min walk to the L  at Bedford Ave...makes for easy access within Brooklyn and to Manhattan and Queens. There are also buses, citi bikes, and places to rent other bikes nearby. We often use an app called car2go when we wish to rent a car for a small fee for quick trips around Brooklyn as well.</t>
  </si>
  <si>
    <t>Please be sure to clean up after yourselves after cooking or eating. Cleaning supplies can be used under sink if you need. Please keep voices low when entering/exiting apartment. Be sure to turn off air conditioner/heater when you are leaving apt or when not in use. Make sure door is locked after entering/exiting apt.</t>
  </si>
  <si>
    <t>{TV,"Cable TV",Wifi,"Air conditioning",Kitchen,Heating,"Smoke detector",Essentials,"Lock on bedroom door","Hair dryer",Iron,"Laptop friendly workspace","translation missing: en.hosting_amenity_49","translation missing: en.hosting_amenity_50","Hot water","Bed linens"}</t>
  </si>
  <si>
    <t>Live Brooklyn II - 2 Bedroom Apt  5 Min to Subway!</t>
  </si>
  <si>
    <t>Private light filled 2-bedroom apartment sleeps 6 conveniently located in Bedford Stuyvesant Brooklyn. You will reside among a diverse community with friendly neighbors.   Bedstuy marches to the beat of its own drum in a great way. Every block has its own vibe. There's always something interesting and unique to see as you walk through. Oh yes, Manhattan is 20 minutes away via the Subway. Come Explore.</t>
  </si>
  <si>
    <t>Private light filled 2-bedroom apartment sleeps 6 conveniently located in Bedford Stuyvesant Brooklyn. You will reside among a diverse community with friendly neighbors.   Bedstuy marches to the beat of its own drum in a great way. Every block has its own vibe. There's always something interesting and unique to see as you walk through. Oh yes, Manhattan is 20 minutes away via the Subway. Come Explore. Conveniently located 5-8 minutes from the subway, a Light filled 3rd floor Brownstone  apartment is now available for your enjoyment. The space includes 2 bedrooms with pillow topped mattresses one King and one queen. A queen sized memory foam sofa bed provides additional sleeping options for two.  Every room has a smart television equipped with Netflix,  apps, and local TV stations The kitchen features a 5 burner stove, microwave, full refrigerator, and dishwasher for your convenience.  There is also a drop leaf table that can be expanded to seat more guests for a home cooked meal. I lik</t>
  </si>
  <si>
    <t>Parking is available on the street for free. Just be sure to observe signs for street cleaning days and times.</t>
  </si>
  <si>
    <t>No Parties at all.</t>
  </si>
  <si>
    <t>{TV,Wifi,"Air conditioning",Kitchen,Heating,"Smoke detector","Carbon monoxide detector","First aid kit","Fire extinguisher",Essentials,Shampoo,"Lock on bedroom door",Hangers,"Hair dryer",Iron,"Laptop friendly workspace","Self check-in",Keypad,"Private living room","Private entrance","Hot water","Bed linens","Extra pillows and blankets"}</t>
  </si>
  <si>
    <t>Spacious room in mid manhattan!</t>
  </si>
  <si>
    <t>Spacious 1bed1bath room located in one of Manhattan's most exclusive neighborhoods. Lux doorman building 2 blocks from Bloomingdales, major metro stations, gourmet restaurants, and designer stores. A few blocks from Central Park, Grand Central, and +</t>
  </si>
  <si>
    <t>{TV,"Cable TV",Wifi,"Air conditioning","Wheelchair accessible",Kitchen,Doorman,Breakfast,Elevator,"Hot tub",Heating,"Family/kid friendly",Washer,Dryer,Essentials,Shampoo,"24-hour check-in",Hangers,"Hair dryer","Laptop friendly workspace"}</t>
  </si>
  <si>
    <t>Spectacular one bedroom Close to Park</t>
  </si>
  <si>
    <t>Located on the corner of east 86th Street, steps away from Central Park.Full service building, the neighborhood is in the vicinity of endless shopping, restaurants,and numerous supermarkets including Fairway Market and Whole food .</t>
  </si>
  <si>
    <t>Located on the corner of east 86th Street, steps away from Central Park.Full service building, the neighborhood is in the vicinity of endless shopping, restaurants,and numerous supermarkets including Fairway Market and Whole food . **Apartment featuring lots of windows throughout entire apartment ** Kitchen finishes include countertops, appliances, built-in microwave and Dishwasher ** Fully equipped kitchen with utensils, cutlery,etc. ** Wireless internet available ** Flat screen TV with basic channels in Master bedroom (40″) and in living room (55″) ** Bed Size configuration: 1 King Size Bed ** Comfortable sofa bed in Living Room ** Dining table seats 4 ** Spacious Closets ** Parquet wood flooring ** Towels and Linens provided free of charge ** Private Balcony in the Apartment Transportation: Lexington Avenue and 59th Street:4/5/6/N/Q/R Lexington Avenue and 63rd Street – F Amenities: Renovated units feature stainless-steel appliances, granite countertops, marble bathrooms, and hardwoo</t>
  </si>
  <si>
    <t>Close to central parK Close to Carlz Schurz Park  Close Gracie Mansion    Close Museum of the City of New York and Guggenheim Museum</t>
  </si>
  <si>
    <t>Transportation: Lexington Avenue and 86th Street:4/5/6 New Subaway Q train</t>
  </si>
  <si>
    <t>{TV,"Cable TV",Wifi,"Air conditioning",Pool,Kitchen,"Pets allowed",Doorman,Gym,Elevator,"Free street parking","Hot tub",Heating,"Family/kid friendly",Washer,Dryer,"Smoke detector","Carbon monoxide detector","Lock on bedroom door",Hangers,"Hair dryer",Iron,"Hot water","Bed linens",Microwave,"Coffee maker",Refrigerator,Dishwasher,"Dishes and silverware","Cooking basics",Oven,Stove,"Patio or balcony","Host greets you","Paid parking on premises"}</t>
  </si>
  <si>
    <t>Sonder | Stock Exchange | Private 1BR + Sofa Bed</t>
  </si>
  <si>
    <t>{TV,"Cable TV",Wifi,"Air conditioning",Kitchen,Elevator,Heating,Washer,Dryer,"Smoke detector","Carbon monoxide detector","Fire extinguisher",Essentials,Shampoo,Hangers,"Hair dryer",Iron,"Laptop friendly workspace","Self check-in",Keypad,"Private living room","Hot water","Bed linens",Microwave,"Coffee maker",Refrigerator,Dishwasher,"Dishes and silverware","Cooking basics",Oven,Stove,"Long term stays allowed"}</t>
  </si>
  <si>
    <t>1BD SAFE &amp; AFFORDABLE  WITH TV  FULLY RENOVATED</t>
  </si>
  <si>
    <t>All Equipment is brand new and recently installed. Very safe and friendly neighborhood. Shared bathroom on the ground floor. Private closet inside the bedroom. Private entrance to the home.</t>
  </si>
  <si>
    <t>All Equipment is brand new and recently installed. Very safe and friendly neighborhood. Shared bathroom on the ground floor. Private closet inside the bedroom. Private entrance to the home. Space has a Full-size bed, with a bathroom right outside the bedroom door. One closet perfect for a couple. All shared area is located on the ground floor.. The guest will be able to use the kitchen and bathroom. Guests will be allowed to use their private room with a key.  One shared bathroom &amp; kitchen. Toiletries and other hygiene products in the bathroom. Ninja Coffeemaker, kitchen essentials. This is a very cultural neighborhood, during the weekend you might hear some music, activities going on but everybody appreciates the neighborhood and respect each other 10 minute walk to subway (2, &amp; 5 trains) • 30 minutes to all NYC Airports. The host lives in the second-floor apartment. Located in one of the Bronx most safe area and upcoming. 10 minutes away from the mall at the bay plaza and Fordham str</t>
  </si>
  <si>
    <t>This is a very cultural neighborhood, during the weekend you might hear some music, activities going on but everybody appreciates the neighborhood and respect each other</t>
  </si>
  <si>
    <t>10 minute walk to subway (2, &amp; 5 trains) • 30 minutes to all NYC Airports. The host lives in the second-floor apartment. Located in one of the Bronx most safe area and upcoming. 10 minutes away from the mall at the bay plaza and Fordham strip.</t>
  </si>
  <si>
    <t>Williamsbridge</t>
  </si>
  <si>
    <t>{TV,Wifi,Kitchen,Heating,"Smoke detector","Carbon monoxide detector",Essentials,Shampoo,"Lock on bedroom door",Hangers,Iron}</t>
  </si>
  <si>
    <t>2bdr BIG Oasis. Price cut for cat caretakers.</t>
  </si>
  <si>
    <t>Must feed our cat twice a day during stay (2 mins a day of your time). 2 floor duplex with a wonderful backyard. Washer and dryer in the unit and close to trains that will take you all across NYC. Convenient, social and safe area that will make your NYC stay wonderful. This is a really large 2 bedroom apartment that will give your party of people a lot of room. Our super friendly cat does not make any noise and will not freak out over noise because she is deaf. Feeding her a must.</t>
  </si>
  <si>
    <t>Must feed our cat twice a day during stay (2 mins a day of your time). 2 floor duplex with a wonderful backyard. Washer and dryer in the unit and close to trains that will take you all across NYC. Convenient, social and safe area that will make your NYC stay wonderful. This is a really large 2 bedroom apartment that will give your party of people a lot of room. Our super friendly cat does not make any noise and will not freak out over noise because she is deaf. Feeding her a must. On all other listings they claim to have huge apts. This is two full floors in a brownstone with a backyard almost the size of the apt. This is likely two times+ the space of a regular 2 bdr in the area. It is big. Close to all trains to take you anywhere you want. It's a supernice calm, safe area with plenty of restaurants. Throw a bbbq in our backyard and enjoy a garden full of every organically grown vegetable you can think of. Grab what you like and add it to your burger :) Queen size bed shown in the pic</t>
  </si>
  <si>
    <t>You are a 10 min bike ride from williamsburg, 10 mins from downrown brooklyn, 15 mins to brooklyn bridge, 30 mins to union square, 50 mins to central park</t>
  </si>
  <si>
    <t>Park right outside. Lift your bike inside the front gate and its safe</t>
  </si>
  <si>
    <t>{TV,"Cable TV",Internet,Wifi,"Air conditioning",Kitchen,"Pets allowed",Gym,"Free street parking",Heating,"Family/kid friendly","Suitable for events",Washer,Dryer,"Smoke detector","Carbon monoxide detector","Fire extinguisher",Essentials,Shampoo,"Lock on bedroom door","24-hour check-in",Hangers,"Hair dryer",Iron,"Laptop friendly workspace","High chair","Children’s books and toys","Hot water",Other}</t>
  </si>
  <si>
    <t>Cozy East-Village Walk, Blocks from Union Square</t>
  </si>
  <si>
    <t>My place is close to Momofuku Noodle Bar. You’ll love my place because of the coziness, the location, east-village charm, transpiration, quiet, comfortable, pre-war building, rooftop view of the Empire State Building and the Freedom Tower, near great restruants, NYU adjacent . My place is good for couples, solo adventurers, girls weekend in NYC and Parents visiting their NYU student.</t>
  </si>
  <si>
    <t>{Wifi,"Air conditioning",Kitchen,Heating,"Family/kid friendly","Smoke detector","Carbon monoxide detector",Essentials,Shampoo,"Lock on bedroom door",Hangers,"Hair dryer","Laptop friendly workspace","translation missing: en.hosting_amenity_50"}</t>
  </si>
  <si>
    <t>Master Bedroom- Beautiful Bed Stuy</t>
  </si>
  <si>
    <t>This cozy apartment is located in the historic brownstone- tree lined street in Bed Stuy. It's open living kitchen/living room/dining room is illuminated by the warm sunlight that hits the apartment everyday.</t>
  </si>
  <si>
    <t xml:space="preserve">This cozy apartment is located in the historic brownstone- tree lined street in Bed Stuy. It's open living kitchen/living room/dining room is illuminated by the warm sunlight that hits the apartment everyday. Large and spacious apartment located on the third and top floor of an apartment building. Three bedrooms and two bathrooms with a plus! A washer and dryer unit (really one of it's best qualities) All common area And all kitchen essentials One or two of the roommates, D or T, will be home at some point throughout the day. But we are all busy ladies, so the apartment is free most of the time! On the cusp of Bed Stuy and Clinton Hill, two up and coming neighborhoods in Brooklyn.  The neighborhood is filled with great restaurants and bars, which we will recommend to you depending on what vibe you're looking for. Alice's Arbor for a great dinner and drink or brunch, Glorietta Baldy for a good cocktail in a dark bar, Oaxaca for spicy mexican, One Last Shag for remembering all the early </t>
  </si>
  <si>
    <t>On the cusp of Bed Stuy and Clinton Hill, two up and coming neighborhoods in Brooklyn.  The neighborhood is filled with great restaurants and bars, which we will recommend to you depending on what vibe you're looking for. Alice's Arbor for a great dinner and drink or brunch, Glorietta Baldy for a good cocktail in a dark bar, Oaxaca for spicy mexican, One Last Shag for remembering all the early 2000s songs you forgot about. Brooklyn has it all! Bogedas located with one block in every direction and a huge quality supermarket that is open til 2 AM located two blocks away.</t>
  </si>
  <si>
    <t>Located 5 minutes from the C train, which gets you to Downtown Manhattan in 20 minutes and 5 minutes from the G train, which lets you explore more of Brooklyn!</t>
  </si>
  <si>
    <t>-good vibes only -no pets -no smoking -cleanliness is a must -nyc is dirty, we take shoes off in the hallway :)</t>
  </si>
  <si>
    <t>{Internet,Wifi,"Air conditioning",Kitchen,"Buzzer/wireless intercom",Heating,Washer,Dryer,"Smoke detector","Carbon monoxide detector","First aid kit","Fire extinguisher",Essentials,Shampoo,"Lock on bedroom door","24-hour check-in",Hangers,"Laptop friendly workspace"}</t>
  </si>
  <si>
    <t>Huge private bedroom. Heart of Bed-Stuy.</t>
  </si>
  <si>
    <t>Laundry, Coffee Shops, Grocery, Deli, Bars, Subway  G bed-nos stop are less than a block away.</t>
  </si>
  <si>
    <t>Laundry, Coffee Shops, Grocery, Deli, Bars, Subway  G bed-nos stop are less than a block away. Big room, work desk, home gym. Maybe you can borrow my bicycle. Everything you need is close by. 20-30mins from Manhattan and Queens by bicycle or subway. 45-60mins from Rockaway Beach or Coney Island by subway. Safe neighborhood. A 24hour deli is next door. Late night foods close by. Three big parks nearby. G, A, C subway stations are close by.</t>
  </si>
  <si>
    <t>Safe neighborhood. A 24hour deli is next door. Late night foods close by. Three big parks nearby.</t>
  </si>
  <si>
    <t>G, A, C subway stations are close by.</t>
  </si>
  <si>
    <t>{TV,Wifi,"Air conditioning",Kitchen,Heating,"Smoke detector","Fire extinguisher","Lock on bedroom door",Hangers,"Laptop friendly workspace"}</t>
  </si>
  <si>
    <t>Luxury Doorman Apt in Midtown East!</t>
  </si>
  <si>
    <t>Be able to relax in this gorgeous 1 Bedroom in Midtown east with 24-hour full service doorman and amazing location to the east river, United Nations, Bryant Park, Grand Central and just a 15 minute walk to Times Square! Forget hotels, this is a steal</t>
  </si>
  <si>
    <t>{TV,"Cable TV",Internet,Wifi,"Air conditioning","Wheelchair accessible",Pool,Kitchen,Doorman,Gym,Elevator,"Hot tub",Heating,"Family/kid friendly",Washer,Dryer,"Smoke detector","Carbon monoxide detector","First aid kit","Safety card","Fire extinguisher"}</t>
  </si>
  <si>
    <t>"ADORABLE CENTRAL 1BD LITTLE ITALY/SOHO"</t>
  </si>
  <si>
    <t>Monthly Discounts for long term stay! This 1BD always surprises because it’s really a very cosy, comfy adorable space in the coolest area ever. Really!! You’re surrounded by everything in downtown.  It has separate living area + full kitchen - 2.5 flights of steps.  Nice building - corner apt so no one bothers you!  Heart of Nolita! All Transport nearby. This gem is in the heart of all the best NY downtown offers :)</t>
  </si>
  <si>
    <t>Monthly Discounts for long term stay! This 1BD always surprises because it’s really a very cosy, comfy adorable space in the coolest area ever. Really!! You’re surrounded by everything in downtown.  It has separate living area + full kitchen - 2.5 flights of steps.  Nice building - corner apt so no one bothers you!  Heart of Nolita! All Transport nearby. This gem is in the heart of all the best NY downtown offers :) Cosy &amp; Comfortable. Not too small - Just right for a 1BD! All space Available at check in and out and of course to answer any questions or help guide you in my favorite city! You will have every market at your convenience as well as entertain yourself between the numerous bars, restaurants, coffee shops, parks and beauty spas.  Steps from Soho, LES, Tribeca, Fidi, East Village &amp; a quick walk or ride across the bridges to BK! Surrounded by all major transit. Closest is B &amp; D on Grand St or all of the subways of Canal and Lafayette St.</t>
  </si>
  <si>
    <t>You will have every market at your convenience as well as entertain yourself between the numerous bars, restaurants, coffee shops, parks and beauty spas.  Steps from Soho, LES, Tribeca, Fidi, East Village &amp; a quick walk or ride across the bridges to BK!</t>
  </si>
  <si>
    <t>Surrounded by all major transit. Closest is B &amp; D on Grand St or all of the subways of Canal and Lafayette St.</t>
  </si>
  <si>
    <t>{TV,Wifi,"Air conditioning",Kitchen,"Pets allowed",Heating,"Smoke detector",Essentials,"Lock on bedroom door",Hangers,"Hair dryer",Iron,"Laptop friendly workspace","Private living room","Private entrance","Hot water","Bed linens",Refrigerator,"Dishes and silverware","Cooking basics",Oven,Stove,"Long term stays allowed","Cleaning before checkout"}</t>
  </si>
  <si>
    <t>Large 1 Bedroom 2 Blocks from Central Park</t>
  </si>
  <si>
    <t>Large one bedroom right outside Central Park. Perfect subway access. Close to both Upper West Side and Harlem restaurants and nightlife. Right around the corner from Columbia University.</t>
  </si>
  <si>
    <t>Large one bedroom right outside Central Park. Perfect subway access. Close to both Upper West Side and Harlem restaurants and nightlife. Right around the corner from Columbia University. High ceilings, great natural light, large windows with cross breeze, 4th floor walk up, Amazon Fire Stick, Netflix, HBO Now. AC in the bedroom only. 3 minute walk to the B/C, 8 minute walk to the 2/3, 13 minute walk to the 1. Parking is a mix of metered and non-metered - finding a long term space is doable.</t>
  </si>
  <si>
    <t>3 minute walk to the B/C, 8 minute walk to the 2/3, 13 minute walk to the 1. Parking is a mix of metered and non-metered - finding a long term space is doable.</t>
  </si>
  <si>
    <t>{TV,Wifi,"Air conditioning",Kitchen,Heating,"Smoke detector",Essentials,Shampoo,"Lock on bedroom door",Iron,"Laptop friendly workspace","Self check-in",Lockbox,Microwave,Refrigerator,"Dishes and silverware","Cooking basics",Oven,Stove}</t>
  </si>
  <si>
    <t>Sonder | View 34 | Vibrant 1BR + Rooftop</t>
  </si>
  <si>
    <t>Featured in The New York Times, The Wall Street Journal, and Fast Company, we’ve hosted over 350k guests in 2,500+ spaces with an average rating of 4.6 stars. Each space is designed and run by us, so you’ll always know what to expect from your stay. At Sonder, we’ve combined the best parts of home and hotel. - 24/7 support via text, email, or phone - Coffee, fresh towels, and bathroom essentials provided - Hotel-standard cleaning before you arrive - Fully-equipped kitchen Building amenities - Fitness room - TV lounges - Business center - Communal rooftop Midtown East highlights - Walkability score - 98 - 17 minute walk to Scarpetta (handmade pasta and a cool vibe) - 18 minute walk to Riki (low-key Japanese izakaya bar) Getting around - 5 blocks to 33rd Street station - 20 minute drive to downtown - 23 minute drive to LGA Airport - 50 minute drive to JFK Airport Midtown East highlights  - Walkability score - 98  - 17 minute walk to Scarpetta (handmade pasta and a cool vibe)  - 18 minute</t>
  </si>
  <si>
    <t>Midtown East highlights  - Walkability score - 98  - 17 minute walk to Scarpetta (handmade pasta and a cool vibe)  - 18 minute walk to Riki (low-key Japanese izakaya bar)</t>
  </si>
  <si>
    <t>Queens home in quiet neighborhood Room 2</t>
  </si>
  <si>
    <t>This listing is for one single room in a quiet Queens neighborhood.  *There are two bedrooms available to book. The other bedroom is listed under: Queens home in quiet neighborhood.* Single room is $45 per night.  15 minute drive from JFK airport and close to public transportation to take you into Manhattan (about 45 minutes away). Check in between 5 pm and 10 pm. Check out by 10am. *non-smoking house*</t>
  </si>
  <si>
    <t>This listing is for one single room in a quiet Queens neighborhood.  *There are two bedrooms available to book. The other bedroom is listed under: Queens home in quiet neighborhood.* Single room is $45 per night.  15 minute drive from JFK airport and close to public transportation to take you into Manhattan (about 45 minutes away). Check in between 5 pm and 10 pm. Check out by 10am. *non-smoking house* House is in residential area in Saint Albans, Queens. It has a front yard and back yard, as well as a balcony. Each bedroom has a single bed, desk, and closet, with access to a shared bathroom.  We have no indoor pets, and unfortunately guests' pets are not allowed. Guest will have access to private room, shared bathroom, and shared dining room and living room. My husband and I will be residing in the home as well, and will be available to answer any questions and suggestions about your stay in New York City! Neighborhood is a relatively quiet residential neighborhood. Supermarket, Chine</t>
  </si>
  <si>
    <t>Neighborhood is a relatively quiet residential neighborhood. Supermarket, Chinese food restaurant, and other restaurants are 5-10 minutes walk away. Very safe area.</t>
  </si>
  <si>
    <t>Parking is available on the premises. House is walking distance (3-5 minutes) from Q2, Q3, and Q83 buses which connect to E and F trains. House is also walking distance from the LIRR train.</t>
  </si>
  <si>
    <t>{Wifi,"Free parking on premises","Free street parking","Smoke detector","Carbon monoxide detector",Essentials,Shampoo,Hangers,"Hair dryer",Iron,"Laptop friendly workspace","Private living room","Hot water","Host greets you"}</t>
  </si>
  <si>
    <t>Bedroom in Upper Westside Apartment</t>
  </si>
  <si>
    <t>Located in Manhattan, within walking distance of Central Park, Riverside Park, the Museum of Natural History and Columbia University. This apartment is perfect for someone looking for some peace amongst the chaos of NYC.</t>
  </si>
  <si>
    <t>{TV,Internet,Wifi,Kitchen,"Smoking allowed","Pets allowed","Pets live on this property",Cat(s),"Buzzer/wireless intercom",Heating,"Smoke detector","Carbon monoxide detector","First aid kit","Safety card","Fire extinguisher","Lock on bedroom door","Laptop friendly workspace"}</t>
  </si>
  <si>
    <t>Private Room near LGA</t>
  </si>
  <si>
    <t>- Room in family home with a shared bathroom. Second Floor Apartment.  - Room is intended to be for a SINGLE ADULT.  - Easy check in/out. Late check in welcome.  - Great neighborhood. Near houses of worship, restaurants, supermarket, grocery store, pharmacy and public transportation (bus to the #7 train) - Approx 20 min walk to LGA; 8 mins by car.  YOU MUST BE: clean/considerate/appreciative/respectful/independent/low maintenance/generally laid back</t>
  </si>
  <si>
    <t xml:space="preserve">- Room in family home with a shared bathroom. Second Floor Apartment.  - Room is intended to be for a SINGLE ADULT.  - Easy check in/out. Late check in welcome.  - Great neighborhood. Near houses of worship, restaurants, supermarket, grocery store, pharmacy and public transportation (bus to the #7 train) - Approx 20 min walk to LGA; 8 mins by car.  YOU MUST BE: clean/considerate/appreciative/respectful/independent/low maintenance/generally laid back Room with a Full size bed for a SINGLE ADULT.  NO smoking  NO VISITORS permitted on the premises at any time.  No pets allowed SHARED Bathroom Check In - 11AM (flexible) Check Out - 12 PM  *Guests who checkout late without permission will incur extra charges. *Guests who leave bags before/after check in/out without permission will incur extra charges. -Towels and sheets are inside the dresser in the bedroom.  *All stains on towels, rugs &amp; bedding are subject to extra cleaning fee or replacement fee. - Anything you need just ask. If we have </t>
  </si>
  <si>
    <t>Great neighborhood. Near houses of worship, restaurants, supermarket, grocery store, pharmacy and public transportation (bus to the trains). There’s the occasional party at my neighborhood’s house, but nothing crazy.</t>
  </si>
  <si>
    <t>Q49 bus to 74th Street and Roosevelt (E, R, M, F &amp; 7 trains)  Q 19 bus to Astoria or Flushing.  Q72 bus to #7 train</t>
  </si>
  <si>
    <t>{TV,Wifi,"Air conditioning",Kitchen,"Free street parking",Heating,"Smoke detector","Carbon monoxide detector",Essentials,Shampoo,"Lock on bedroom door",Hangers,"Hair dryer",Iron,Microwave,"Coffee maker",Refrigerator,"Dishes and silverware","Cooking basics",Oven,Stove}</t>
  </si>
  <si>
    <t>Modern &amp; Sun-filled 1BR Condo in Prospect Heights</t>
  </si>
  <si>
    <t>Welcome to a beautiful and spacious apartment on the 3rd floor of a condo building in Prospect Heights. You will love the private balcony with table and chairs, the 11 feet ceilings, the modern fully equipped kitchen, central heating and AC system, the floor to ceiling windows overlooking trees on the southern side, the elevator, the washer and dryer inside the apartment, the elegant bathroom, the rooftop with sweeping views of the city. Rental preferred for more than 30 days</t>
  </si>
  <si>
    <t>Welcome to a beautiful and spacious apartment on the 3rd floor of a condo building in Prospect Heights. You will love the private balcony with table and chairs, the 11 feet ceilings, the modern fully equipped kitchen, central heating and AC system, the floor to ceiling windows overlooking trees on the southern side, the elevator, the washer and dryer inside the apartment, the elegant bathroom, the rooftop with sweeping views of the city. Rental preferred for more than 30 days The place has been designed and furnished very thoughtfully to make it at the same time comfortable, convenient and beautiful. The kitchen is fully equipped with brand new integrated appliances, including a Fisher &amp; Paykel induction cooktop. The space also includes nespresso machine, a sonos sound system, some art work and iconic pieces of furniture. The apartment is at the border of Prospect Heights, Fort Greene, Clinton Hill and Crown Heights. It is close to Barclays Center, Prospect Park, BAM, Botanic Garden,..</t>
  </si>
  <si>
    <t>The apartment is at the border of Prospect Heights, Fort Greene, Clinton Hill and Crown Heights. It is close to Barclays Center, Prospect Park, BAM, Botanic Garden,... The restaurants and bars in the area are amazing (Olmsted, Chucko, Locanda Vino &amp; Olli, Faun, Tigershark, Weather Up, Covenhoven, Ample Hills...).</t>
  </si>
  <si>
    <t>The apartment is 4 minutes away walking from the C train. Q, B, 2, 3, 4 and 5 trains are all within 10 minutes. Two citibike stations are a block away. It is usually possible to park in the street.</t>
  </si>
  <si>
    <t>{TV,Wifi,"Air conditioning",Kitchen,"Pets allowed",Elevator,Heating,Washer,Dryer,"Smoke detector","Carbon monoxide detector",Essentials,Shampoo,Hangers,"Hair dryer","Laptop friendly workspace","Self check-in",Keypad,"Hot water"}</t>
  </si>
  <si>
    <t>Cool Private Apt in Manhattan w/ Comfy Queen Bed!</t>
  </si>
  <si>
    <t>1 bedroom, 1 bathroom apt available in West Harlem/Hamilton Heights area. Super comfortable Casper queen bed can accommodate 2 adults. Very close to 5 subway lines (A/B/C/D/1) Budding neighborhood with new coffee shops, restaurants &amp; bars. Apt is recently renovated and has everything from dishes, pots, pans, towels, air-conditioning, fans, WiFi, TV &amp; great water pressure in the shower! Just bring your clothes and toiletries! Walk up building. 5th floor apt. No elevator. Must be okay with stairs.</t>
  </si>
  <si>
    <t>1 bedroom, 1 bathroom apt available in West Harlem/Hamilton Heights area. Super comfortable Casper queen bed can accommodate 2 adults. Very close to 5 subway lines (A/B/C/D/1) Budding neighborhood with new coffee shops, restaurants &amp; bars. Apt is recently renovated and has everything from dishes, pots, pans, towels, air-conditioning, fans, WiFi, TV &amp; great water pressure in the shower! Just bring your clothes and toiletries! Walk up building. 5th floor apt. No elevator. Must be okay with stairs. 1 bedroom, 1 bathroom apartment. Comfy queen bed (Casper Mattress.) The apt has a living room and a full kitchen. The apartment is very quiet and peaceful. I absolutely love living here. The best part is the apt is very close to 5 subway lines (A/B/C/D/1) so you can get anywhere very easily. As I said in the summary section, the apt was recently renovated (about 4 years ago) so everything is in really good condition. You will have access to your bedroom (Queen Bed w/ a Casper Mattress), the bat</t>
  </si>
  <si>
    <t>This neighborhood is great because we have 5 subway lines (A/B/C/D/1) You can get to 59th Street/Columbus Circle in just 2 stops on the express A or D, which takes about 12 minutes. The neighborhood is budding with tons of new coffee shops, restaurants and bars. Overall, it's pretty quiet up here. There's a nice park and a huge public swimming pool around the corner, which is actually pretty nice! I go once in a while. Supermarket around the corner, Dunkin Donuts, Starbucks, banks, pizza, coffee, sushi, cute cafes, etc etc etc...</t>
  </si>
  <si>
    <t>This neighborhood is great because we have 5 subway lines (A/B/C/D/1) You can get to 59th Street/Columbus Circle in just 2 stops, which takes about 12 minutes... The A/B/C/D trains are a 3 minute walk from my door and the 1 train is a 10 minute walk. There are also buses. It is also easy to call Uber/UberPool or Lyft/LyftLine and they usually arrive within 3 minutes. If you rent a car, there is street parking and also a parking garage across the street.</t>
  </si>
  <si>
    <t>No drugs, no extra guests, no loud music, no smoking, no pets.</t>
  </si>
  <si>
    <t>{TV,Internet,Wifi,"Air conditioning",Kitchen,"Buzzer/wireless intercom",Heating,"Smoke detector","First aid kit",Essentials,Shampoo,"Lock on bedroom door",Hangers,"Hair dryer","Laptop friendly workspace","translation missing: en.hosting_amenity_49","translation missing: en.hosting_amenity_50","Self check-in",Lockbox,Microwave,Refrigerator,"Dishes and silverware","Cooking basics",Oven,Stove}</t>
  </si>
  <si>
    <t>Pretty private room in Brooklyn by Prospect park</t>
  </si>
  <si>
    <t>最寄りのｽﾎﾟｯﾄはProspect park, Brooklyn botanical garden｡ It's a up and coming nice area. There are new cafes, restaurants and bars. The station is Q, B and S train, Prospect park. Only 5 minute walk to get there. My apartment is very clean and neat. You will love my place. I'm very easy going. I'd love to help your travel :)｡ﾘｽﾃｨﾝｸﾞはひとり旅と出張旅行者にぴったりです｡</t>
  </si>
  <si>
    <t>最寄りのｽﾎﾟｯﾄはProspect park, Brooklyn botanical garden｡ It's a up and coming nice area. There are new cafes, restaurants and bars. The station is Q, B and S train, Prospect park. Only 5 minute walk to get there. My apartment is very clean and neat. You will love my place. I'm very easy going. I'd love to help your travel :)｡ﾘｽﾃｨﾝｸﾞはひとり旅と出張旅行者にぴったりです｡ The private room has a queen bed, a closet, a heat and big windows with plenty of sunlight. You can access a kitchen, a living room and bath room. You can put your food in a refrigerator. And also I have a water purifier, you don't have to worry about drinking water. My apartment is located along the street. Usually not so noisy.</t>
  </si>
  <si>
    <t>{Wifi,Kitchen,Heating,"Smoke detector",Essentials,Hangers,"Hair dryer",Iron,"Laptop friendly workspace","translation missing: en.hosting_amenity_49","translation missing: en.hosting_amenity_50"}</t>
  </si>
  <si>
    <t>Monica’s cozy room</t>
  </si>
  <si>
    <t>No loud noise ! Must walk low on heal no heavy foot steeps  !</t>
  </si>
  <si>
    <t>{TV,Wifi,"Air conditioning",Breakfast,"Hot tub",Heating,"Smoke detector","Carbon monoxide detector","First aid kit",Essentials,"Laptop friendly workspace","Hot water"}</t>
  </si>
  <si>
    <t>Prime Wburg renovated 2 bedroom</t>
  </si>
  <si>
    <t>Newly renovated 2 bedroom apartment in the heart of Williamsburg.  Close to the water, restaurants, boutiques and public transport.  The perfect base for your NY vacation. The apartment is the entire third floor of the building and has all the amenities you could need for your stay.</t>
  </si>
  <si>
    <t>Newly renovated 2 bedroom apartment in the heart of Williamsburg.  Close to the water, restaurants, boutiques and public transport.  The perfect base for your NY vacation. The apartment is the entire third floor of the building and has all the amenities you could need for your stay. Close to the JMZ and L trains and the East River Ferry.  10 minutes into the heart of downtown Manhattan.</t>
  </si>
  <si>
    <t>Close to the JMZ and L trains and the East River Ferry.  10 minutes into the heart of downtown Manhattan.</t>
  </si>
  <si>
    <t>Please be respectful to neighbors in the building as noise travels.</t>
  </si>
  <si>
    <t>{TV,Internet,Wifi,"Air conditioning",Kitchen,Heating,Washer,Dryer,"Smoke detector","Fire extinguisher",Essentials}</t>
  </si>
  <si>
    <t>2 Bedrooom- near Columbus Circle</t>
  </si>
  <si>
    <t>1100 Sf Ft Apt - all amenities - 24 hour- Very Good Available during the holidays.   Cable, Internet, near Central Park,  Times Square, Lincoln Center,  Parking Avail $50/day , 2 BR, also air mattress</t>
  </si>
  <si>
    <t>1100 Sf Ft Apt - all amenities - 24 hour- Very Good Available during the holidays.   Cable, Internet, near Central Park,  Times Square, Lincoln Center,  Parking Avail $50/day , 2 BR, also air mattress Near all subways  (Columbus Circle), across from Central Park, laundry machines available,  Cable, WiFi, Espresso and Coffee machines, microwave, dishwasher, 1.5 baths Able to provide help in planning your trip once here in NY  Across the street from Central Park  Six subway lines are available</t>
  </si>
  <si>
    <t>Across the street from Central Park</t>
  </si>
  <si>
    <t>Six subway lines are available</t>
  </si>
  <si>
    <t>{TV,"Cable TV",Internet,Wifi,"Air conditioning",Kitchen,"Pets allowed",Doorman,Elevator,Heating,"Smoke detector","Carbon monoxide detector","Fire extinguisher"}</t>
  </si>
  <si>
    <t>Light and airy room in Soho/Nolita</t>
  </si>
  <si>
    <t>Beautiful light and airy room in Soho/Nolita. Best spot in NYC, close to amazing restaurants, cafes and shopping. Easily can walk west and east and also less than 5 mins walk to three subway lines. Second floor walk up. Bathroom and kitchen are small.</t>
  </si>
  <si>
    <t>{Wifi,Kitchen,"Buzzer/wireless intercom",Essentials}</t>
  </si>
  <si>
    <t>#5 Quadruple private bedroom for 1-4 people</t>
  </si>
  <si>
    <t>This is bedroom with full size futon bed and 2 single beds  is on the 3rd floor. is exclusive to you.  Computer table and  walk in closet. great deal if you are family on a budget  The host provides all essentials  for one week. Additional fresh sheets and towels must be paid for OR  washed by the guest in a nearest laundromat.There is a blink surveillance camera in the kitchen area for safety purpose. The surveillance camera is there to monitor the temperature and overall safety  in the house.</t>
  </si>
  <si>
    <t>This is bedroom with full size futon bed and 2 single beds  is on the 3rd floor. is exclusive to you.  Computer table and  walk in closet. great deal if you are family on a budget  The host provides all essentials  for one week. Additional fresh sheets and towels must be paid for OR  washed by the guest in a nearest laundromat.There is a blink surveillance camera in the kitchen area for safety purpose. The surveillance camera is there to monitor the temperature and overall safety  in the house. TO AVOID INACCURATE REVIEWS AND EXPECTATIONS PLEASE READ CAREFULLY There is a blink surveillance camera in the kitchen area for safety purpose, in case guests forgot electrical devices on. surveillance camera mostly monitors the temperature in the house and in the kitchen. The room is exclusive to you with a key but the Common areas are shared with other guests.  there are a total of 3 guests rooms, One full kitchen, and one kitchenette, two full-size bathrooms, more than plenty for everyone.  P</t>
  </si>
  <si>
    <t>South Bronx is the closest neighborhood to Manhattan. Due to its proximity to the center and  very convenient subway lines and competitive prices it is being in the process of serious rehabilitation and gentrification South Bronx is no longer considered " a dangerous area" , in fact that is a myth.  It's been 3rd year  that we've been enjoying living and hosting  in this neighborhood. We love it! Obviously   demographic make  of Bronx is different from that of Manhattan. Often times unsophisticated guests engage  in premeditated profiling of the neighborhood based on its demographics. I ask all my guests  to embrace  diversity and be open minded about Bronx, otherwise please DO NOT BOOK.  Often time the foreigner guests perceive seeing the Police in the streets as a sign of danger but please understand that You are in the World Capital the NYC and police is omnipresent here.  On the contrary you should feel safe.</t>
  </si>
  <si>
    <t>Our metro station is 149 street and 3rd ave, just 2 blocks away from our place. There are 2 express trains running on this station - #2 and #5. #2 train (red line) runs from Bronx to via Manhattan West-side all the way to Brooklyn. #5 runs from Bronx via Manhattan East side all the way to Brooklyn. Your commute cannot get better than this in NYC. From these trains you have access to both sides of Manhattan and can connect to any other trains on Major stops of ( 145th st, 135th st, 125th st, Time square, 34th st, 23st,14st, West4 st, Canal st and etc.) Please download NYC subway map prior to your trip and either keep it as a photo on your device or have a print out. NYC train maps ARE NOT generously offered on the stations. Other things to note Please take good look on the map that is provided by airbnb, the map indication is accurate. it take 3 minutes to get to the train.  New York metro offers options to purchase UNLIMITED RIDES for a week or for a month. UNLIMITED metro card for a w</t>
  </si>
  <si>
    <t>- quiet after 11pm and before 10am. -Recycling mandatory ( instructions provide)  - One time cleaning fee applies to after check out cleaning.  -All guest must clean all common areas (toilet, kitchen) after using them.</t>
  </si>
  <si>
    <t>{Internet,Wifi,"Air conditioning",Kitchen,"Free street parking",Heating,"Smoke detector","Carbon monoxide detector","First aid kit","Safety card","Fire extinguisher",Essentials,Shampoo,"Lock on bedroom door",Hangers,"Hair dryer",Iron,"Laptop friendly workspace","Self check-in",Lockbox,"Window guards","Hot water","Ethernet connection",Microwave,"Coffee maker",Refrigerator,"Dishes and silverware","Cooking basics",Oven,Stove,"Patio or balcony","Long term stays allowed","Cleaning before checkout"}</t>
  </si>
  <si>
    <t>Large Manhattan Apartment: Ideal Location - Inwood</t>
  </si>
  <si>
    <t>Spacious 1-Bedroom Apartment in Inwood, the Upper Manhattan neighborhood known for its beautiful parks, rich history, and vibrant streets. Neighborhood: Gated complex blocks out city sounds. Parks give area urban, bucolic feel unique to Manhattan (1 block north of Fort Tryon Park, 1 block east of Inwood Hill Park, and Isham Park is 5 minutes away). Dyckman Street, which is popular for its dining/nightlife scene, is also a block away, and 207th Street is a couple blocks up.</t>
  </si>
  <si>
    <t>Spacious 1-Bedroom Apartment in Inwood, the Upper Manhattan neighborhood known for its beautiful parks, rich history, and vibrant streets. Neighborhood: Gated complex blocks out city sounds. Parks give area urban, bucolic feel unique to Manhattan (1 block north of Fort Tryon Park, 1 block east of Inwood Hill Park, and Isham Park is 5 minutes away). Dyckman Street, which is popular for its dining/nightlife scene, is also a block away, and 207th Street is a couple blocks up. Very spacious; minimalist decor Courtyard Access I am available to my guests as needed. - Diverse NYC Neighborhood - Lush Parks Everywhere - Rich Dominican Culture - Trendy Nightspots - Grocery Store Across the Street - Subway Across the Street Trains: Express A train is across the street (25 minute ride to midtown) and the 1 train is a couple of blocks away. Buses taking you downtown and to the Bronx are located 1 block away on Broadway.</t>
  </si>
  <si>
    <t>Trains: Express A train is across the street (25 minute ride to midtown) and the 1 train is a couple of blocks away. Buses taking you downtown and to the Bronx are located 1 block away on Broadway.</t>
  </si>
  <si>
    <t>- Please remove your shoes. The house was just mopped. - No loud music. There are neighbors :) - Do not leave any food out that will attract uninvited pests. Our home is pest-free and we intend to keep it that way with your help.  - No parties, no outside visitors, no overnight guests without previous approval from your host. - If you break or damage something, please let me know and arrange for its replacement or repair. - Besides turning the A/C on and off, please do not move or adjust its placement in the window, and do not attempt to adjust the window in which it's secured. - Please turn off A/C and lights when not in use (especially when not in the house).</t>
  </si>
  <si>
    <t>{TV,Wifi,"Air conditioning",Kitchen,"Paid parking off premises","Free street parking",Heating,Washer,Dryer,"Smoke detector","Carbon monoxide detector","First aid kit",Essentials,Shampoo,Hangers,Iron,"Laptop friendly workspace","translation missing: en.hosting_amenity_49","translation missing: en.hosting_amenity_50","Hot water",Microwave,Refrigerator,"Dishes and silverware","Cooking basics",Oven,Stove,"Luggage dropoff allowed","Long term stays allowed","Host greets you"}</t>
  </si>
  <si>
    <t>Home 4 Medical Professionals- The "Fasciculation"</t>
  </si>
  <si>
    <t>Our company is dedicated to providing clean, safe housing for medical professionals in the New York region including Medical and PA students, Residents, Externs, Nurses, etc.  We offer short term/long term leasing options.</t>
  </si>
  <si>
    <t>Our company is dedicated to providing clean, safe housing for medical professionals in the New York region including Medical and PA students, Residents, Externs, Nurses, etc.  We offer short term/long term leasing options. STAT Living, LLC is dedicated to providing quality housing in the New York area to medical professionals including rotating Medical and PA Students, Residents, Fellows, Externs, Nurses, etc. We are dedicated to providing fast, reliable, convenient, clean, and safe housing and your satisfaction is our number one goal. This home is a 3 bedroom 1.5 bathroom apartment. Our listing is for booking  1 bedroom. There is the shared space of living, dining, bathroom(s) and kitchen. The apartment is fully furnished and all utilities included We are readily available when needed :-) Homes are close to and within walking distance of hospitals. Public transportation available nearby. Far Rockaway section of Queens. All units within walking distance of public transportation. Q22 Bu</t>
  </si>
  <si>
    <t>Homes are close to and within walking distance of hospitals. Public transportation available nearby. Far Rockaway section of Queens.</t>
  </si>
  <si>
    <t>All units within walking distance of public transportation. Q22 Bus, A Train, LIRR.</t>
  </si>
  <si>
    <t>{TV,"Cable TV",Internet,Wifi,"Air conditioning",Kitchen,"Free parking on premises","Smoking allowed",Heating,Washer,Dryer,"Smoke detector","Carbon monoxide detector",Essentials,"Lock on bedroom door","24-hour check-in",Hangers,Iron,"Laptop friendly workspace","translation missing: en.hosting_amenity_49","translation missing: en.hosting_amenity_50"}</t>
  </si>
  <si>
    <t>Wonderful room located in charming East Village</t>
  </si>
  <si>
    <t>Stylish modern apartment located perfectly between the bustling LES night life, and the quaint character filled East Village. A true travelers area of Manhattan. A short walk to uniquely "NYC" restaurants, bars and clubs. You wont find an Outback Steakhouse in this part of town. Apartment is complete with a comfortable couch/living area, washer/dryer, and everything else you would need for the perfect NYC get-away.</t>
  </si>
  <si>
    <t>Stylish modern apartment located perfectly between the bustling LES night life, and the quaint character filled East Village. A true travelers area of Manhattan. A short walk to uniquely "NYC" restaurants, bars and clubs. You wont find an Outback Steakhouse in this part of town. Apartment is complete with a comfortable couch/living area, washer/dryer, and everything else you would need for the perfect NYC get-away. Access to washer/dryer (in unit), oven/stove/cooking supplies (but you're in NYC go eat out!), flat screen TV/HBO GO/Netflix/Xbox One A few blocks from Thompson square park or the east river walkway, both perfect for strolls or a jog. In the middle of a mecca of restaurants, bars and nightlife options. 10 minute walk to MJZF trains.  15 minute walk to 6 train.  Recommend downloading Via app. Car service like Uber but charges 5 dollars where ever you would like to go.  NYC Taxis easy to pick up on Houston st. Uber always a good option Walking  Right next to Citi Bike stop</t>
  </si>
  <si>
    <t>A few blocks from Thompson square park or the east river walkway, both perfect for strolls or a jog. In the middle of a mecca of restaurants, bars and nightlife options.</t>
  </si>
  <si>
    <t>10 minute walk to MJZF trains.  15 minute walk to 6 train.  Recommend downloading Via app. Car service like Uber but charges 5 dollars where ever you would like to go.  NYC Taxis easy to pick up on Houston st. Uber always a good option Walking  Right next to Citi Bike stop</t>
  </si>
  <si>
    <t>Do not go on the roof, there are cameras up there and we will get in trouble. Please turn air conditioner and lights off when you leave the apartment, electricity is very expensive in the city. Thank you!</t>
  </si>
  <si>
    <t>{TV,"Cable TV",Wifi,"Air conditioning",Kitchen,"Pets allowed",Heating,"Family/kid friendly",Washer,Dryer,"Smoke detector","Carbon monoxide detector","Fire extinguisher",Essentials,Shampoo,"Lock on bedroom door","Hair dryer","Laptop friendly workspace","translation missing: en.hosting_amenity_50","Private living room"}</t>
  </si>
  <si>
    <t>Gorgeous Loft in Nolita with Elevator and Balcony!</t>
  </si>
  <si>
    <t>Stunning newly developed LOFT apartment with ELEVATOR located right in the heart of Nolita , Manhattan. Floor to ceiling windows! Exclusive balcony with 1000 square foot terrace! Suitable to fit up to 4-5 guests at once from all backgrounds, families or business travelers - trundle bed located in the living room that can comfortably fit 2 guests, and large queen sized bed suitable for 2-3 guests at once. This apartment is ideal for anyone seeking for upscale living in Manhattan for a good price!</t>
  </si>
  <si>
    <t>{TV,"Cable TV",Wifi,"Air conditioning",Kitchen,"Pets allowed",Elevator,"Free street parking",Heating,"Family/kid friendly","Suitable for events",Washer,Dryer,"Smoke detector","Carbon monoxide detector","Fire extinguisher",Essentials,Shampoo,Hangers,"Hair dryer",Iron,"Laptop friendly workspace","Private entrance","High chair","Hot water","Bed linens","Extra pillows and blankets",Microwave,"Coffee maker",Refrigerator,Dishwasher,"Dishes and silverware","Cooking basics",Oven,Stove,"Patio or balcony","Long term stays allowed","Wide hallways","Wide entrance for guests","Well-lit path to entrance","Wide entrance","No stairs or steps to enter","Host greets you"}</t>
  </si>
  <si>
    <t>Elegant Ft. Greene One-Bedroom, 5 min from Subway</t>
  </si>
  <si>
    <t>Elegant and modern one bedroom apartment located in prime Ft. Greene Brooklyn steps away from multiple subway lines, 1 subway stop away from Manhattan and The Barclays Center.  The apartment is also perfectly situated for easy exploring of Brooklyn's most charming neighborhoods including Ft. Greene, Park Slope, Carroll Gardens, Gowanus, Prospect Park and Downtown Brooklyn.  The apartment is also very conveniently located to both JFK and La Guardia airports.</t>
  </si>
  <si>
    <t>Elegant and modern one bedroom apartment located in prime Ft. Greene Brooklyn steps away from multiple subway lines, 1 subway stop away from Manhattan and The Barclays Center.  The apartment is also perfectly situated for easy exploring of Brooklyn's most charming neighborhoods including Ft. Greene, Park Slope, Carroll Gardens, Gowanus, Prospect Park and Downtown Brooklyn.  The apartment is also very conveniently located to both JFK and La Guardia airports. This one bedroom apartment is a serene oasis in the middle of busy NYC perfect for resting, relaxing and cooking.  One bedroom with a queen bed is situated in the rear of the apartment and is quiet, and cozy space.  The living room has a daybed with twin mattress, dining table and desk/office nook.  A spacious kitchen provides plenty of space for cooking and is open into the living space.  The set up makes it comfortable for two guests to each have their own sleeping spaces.  Located in a charming 3-story brick townhouse in Ft. Gree</t>
  </si>
  <si>
    <t>{TV,Wifi,"Air conditioning",Kitchen,Heating,"Smoke detector","Carbon monoxide detector","Fire extinguisher",Essentials,Shampoo,Hangers,"Hair dryer",Iron,"Laptop friendly workspace"}</t>
  </si>
  <si>
    <t>Large pre-war apartment UWS</t>
  </si>
  <si>
    <t>Great location, 2 block from River Side Park and 4 blocks from Central Park, 2 blocks from subway (line 1), lots of light, large kitchen and bathroom, elevator, large entryway and living room, tall ceilings, great for a family with kids</t>
  </si>
  <si>
    <t>{TV,Internet,Wifi,"Air conditioning",Kitchen,"Pets allowed",Doorman,"Pets live on this property",Dog(s),Elevator,Heating,"Family/kid friendly","24-hour check-in"}</t>
  </si>
  <si>
    <t>Peaceful and Spacious ENTIRE Sunlit Apartment</t>
  </si>
  <si>
    <t>Huge, gorgeous, sun-lit apartment in the heart of crown-heights, Brooklyn. The master bedroom is spacious with a reading nook area, a beautiful work/study desk, &amp; a king sized bed that feels like a cloud! The second bedroom has a comfy full size bed &amp; large closet space. We enriched the living room with gorgeous trees &amp; plants to create a relaxing atmosphere. Our neighborhood is vibrant with Caribbean flavor, perfect for foodies &amp; travelers who enjoy a good local meal. Ask us questions!</t>
  </si>
  <si>
    <t>Huge, gorgeous, sun-lit apartment in the heart of crown-heights, Brooklyn. The master bedroom is spacious with a reading nook area, a beautiful work/study desk, &amp; a king sized bed that feels like a cloud! The second bedroom has a comfy full size bed &amp; large closet space. We enriched the living room with gorgeous trees &amp; plants to create a relaxing atmosphere. Our neighborhood is vibrant with Caribbean flavor, perfect for foodies &amp; travelers who enjoy a good local meal. Ask us questions! Welcome to our home! We look forward to hosting you. We designed the apartment to have a relaxed and serene atmosphere. The space is large enough to host groups of 4-5 with a sofabed in the living room for extra sleep space. The kitchen is fully equipped for use, with an island and bar stools. We offer fresh towels and toiletries. The laundry machines are located in the basement of the building, and there is an elevator in the building. We hope you enjoy the apartment! There is a beautiful community gar</t>
  </si>
  <si>
    <t>A favorite coffee shop is one block away called The Cotton Bean, they have amazing cold brew and a unique selection of teas. There is an amazing Caribbean breakfast gem called and smoothie/juice spot right next to the train station about 5 blocks away. The neighborhood has a collection of stylish bars and hip coffee shops, but doesn't lose it's roots in Caribbean culture and food! If you haven't tried ROTI yet, definitely try it while you are here! There is a famous roti restaurant right by the train station called "Ali's Trinidad Roti Shop". The supermarket is one block away, and there are a few organic markets nearby.</t>
  </si>
  <si>
    <t>The best way to get around is by subway/train. The A/C train is located on Nostrand ave &amp; Fulton St. The A train runs express into Manhattan and the C train runs local.</t>
  </si>
  <si>
    <t>{TV,Wifi,"Air conditioning","Wheelchair accessible",Kitchen,Elevator,"Free street parking",Heating,"Family/kid friendly",Washer,Dryer,"Smoke detector","First aid kit",Essentials,Shampoo,Hangers,"Hair dryer",Iron,"Laptop friendly workspace","Private living room","Hot water","Bed linens","Extra pillows and blankets","Host greets you"}</t>
  </si>
  <si>
    <t>New York City Dream Apartment</t>
  </si>
  <si>
    <t>Beautiful two floor apartment located 30 minutes from the heart of Manhattan, safe and fun neighborhood, supermarket, subway and restaurant located a block away. Renovated historic brownstone building, eclectic decoration, full equipped kitchen, big living room and neat new bathroom. Huge room with 5 windows looking to the tree top and quiet street. Enjoy the best of Brooklyn and Manhattan in this great location.</t>
  </si>
  <si>
    <t>{Internet,Wifi,"Air conditioning",Kitchen,"Buzzer/wireless intercom",Heating,"Family/kid friendly"}</t>
  </si>
  <si>
    <t>Sunny 1 Bedroom in Historic Lower East Side</t>
  </si>
  <si>
    <t>Beautiful 1 bedroom apartment right in the center of the lower east side. 1 block from JMZF subways. Steps from the cities most amazing resturants, bars, galleries, and museums.</t>
  </si>
  <si>
    <t>Beautiful 1 bedroom apartment right in the center of the lower east side. 1 block from JMZF subways. Steps from the cities most amazing resturants, bars, galleries, and museums. This is a quiet (for new york) large 1 bedroom apartment. The bedroom includes a queen bed, wardrobe closet, drawers mirror work desk, chair and high speed wifi!  There is a fully equipped kitchen with a large couch that can be converted into a sofa bed. The bathroom is average size (again for new york) but with everything you need.</t>
  </si>
  <si>
    <t>{Wifi,"Air conditioning",Heating,"Smoke detector","Carbon monoxide detector",Essentials,Hangers,"Laptop friendly workspace"}</t>
  </si>
  <si>
    <t>TIMES SQUARE PRIVATE YARD 4 GUEST APARTMENT</t>
  </si>
  <si>
    <t>This beautiful apartment is located in the heart of New York City with Central park and Times Square just outside. Steps away from some of the most famous restaurants and attractions in the whole world; NYC is at your doorstep.</t>
  </si>
  <si>
    <t>This beautiful apartment is located in the heart of New York City with Central park and Times Square just outside. Steps away from some of the most famous restaurants and attractions in the whole world; NYC is at your doorstep. The full apartment includes a private yard, two beds, one queen sized bed and one futon,Brand new stainless kitchen includes tea &amp; coffee, renovated bathroom complete with soap and towels. Really feels like home. I will personally be assisting you from start to finish. Anything you may need, simply give me a call. The subway station is across the street, along with taxis and other public transportation everywhere you look.</t>
  </si>
  <si>
    <t>The subway station is across the street, along with taxis and other public transportation everywhere you look.</t>
  </si>
  <si>
    <t>{TV,"Cable TV",Wifi,"Air conditioning",Kitchen,Breakfast,Heating,Washer,"Smoke detector","Carbon monoxide detector","Fire extinguisher",Essentials,Shampoo,"Lock on bedroom door",Hangers,"Hair dryer",Iron,"Hot water","Bed linens","Extra pillows and blankets","Ethernet connection"}</t>
  </si>
  <si>
    <t>Throsneck</t>
  </si>
  <si>
    <t>Quiet walk  in one bedroom apartment.</t>
  </si>
  <si>
    <t>{TV,Wifi,Kitchen,Heating,"Smoke detector","First aid kit","Fire extinguisher",Essentials,Shampoo,"Lock on bedroom door",Iron,"Laptop friendly workspace","Private entrance"}</t>
  </si>
  <si>
    <t>Williamsburg Apt Flexible for December</t>
  </si>
  <si>
    <t>Three artists  with an extra room in our Williamsburg apartment. The apartment is conveniently located between the Lorimer and Graham Ave stops w/ additional convenient access to the G train. Lots of great bars, restaurants, parks, etc nearby.  We are all late 20s/early 30s and all spend much of our time in city/at our studios. From Memphis, Copenhagen and Sydney. We keep it low key around the home w/ the occasional small dinner but really treat this more as the home than the party.</t>
  </si>
  <si>
    <t xml:space="preserve">Three artists  with an extra room in our Williamsburg apartment. The apartment is conveniently located between the Lorimer and Graham Ave stops w/ additional convenient access to the G train. Lots of great bars, restaurants, parks, etc nearby.  We are all late 20s/early 30s and all spend much of our time in city/at our studios. From Memphis, Copenhagen and Sydney. We keep it low key around the home w/ the occasional small dinner but really treat this more as the home than the party. Large room, with lots of plants and great natural light.  Epic location, out of the way of, but accessible to all the Bedford Ave  and Greenpoint action.  L, G, JMZ trains all close. </t>
  </si>
  <si>
    <t xml:space="preserve">Epic location, out of the way of, but accessible to all the Bedford Ave  and Greenpoint action. </t>
  </si>
  <si>
    <t xml:space="preserve">L, G, JMZ trains all close. </t>
  </si>
  <si>
    <t>Just be respectful please.</t>
  </si>
  <si>
    <t>{TV,Internet,Wifi,"Air conditioning",Kitchen,Heating,"Smoke detector","translation missing: en.hosting_amenity_49","translation missing: en.hosting_amenity_50"}</t>
  </si>
  <si>
    <t>Enormous, Beautiful Apartment near Prospect Park</t>
  </si>
  <si>
    <t>We love our place, but we'll be traveling overseas. Hence, we are offering it you!  We are minutes away from Prospect Park, the biggest park in Brooklyn, and the historic Kings Theatre. There's a gym on the block, plenty of eateries and grocery stores nearby, easy access to the B/Q, and 2/5 subway lines, making Downtown Brooklyn 15 minutes away and Manhattan 20 minutes away. Our place is good for couples, solo adventurers, business travelers, families (with kids), and furry friends (pets).</t>
  </si>
  <si>
    <t>We love our place, but we'll be traveling overseas. Hence, we are offering it you!  We are minutes away from Prospect Park, the biggest park in Brooklyn, and the historic Kings Theatre. There's a gym on the block, plenty of eateries and grocery stores nearby, easy access to the B/Q, and 2/5 subway lines, making Downtown Brooklyn 15 minutes away and Manhattan 20 minutes away. Our place is good for couples, solo adventurers, business travelers, families (with kids), and furry friends (pets). We've curated the art and furnishings to reflect our values and experiences, exhibiting pieces made by local artists and gathered during our travels. We would love to share the story of any art piece you see that strikes you. You'll have access to a large desk/working space, an iMac computer in the house, a projector that you can connect to any Mac or PC laptop, a fully equipped kitchen, a bountiful library, our beloved hookah, and a traditional, Arabic style seating area. You are also welcome to bor</t>
  </si>
  <si>
    <t>The neighborhood offers you the rich cultural life of New York's Caribbean community, including delicious Roti, Jerk Chicken, fresh coconut water and Sugar Cane Juice, handmade Caribbean and West African arts and crafts from Caton Market around the corner. Our block has a public library, a gym and plenty of street parking! Prospect Park is a 7 minute walk away. We're also minutes away from adorable Park Slope and quaint Prospect Heights. Everything you need is also within a walking distance including: convenience stores/delis, pharmacies, home goods stores, laundromats, restaurants, coffee shops, grocery stores, and produce stands.</t>
  </si>
  <si>
    <t>We are a 5-7 minute walk from the B/Q line, which are a few stops from Manhattan, and a 10 minute walk away from the 2 and 5 lines. We are also near many, many bus lines including B (Phone number hidden by Airbnb) and B44.</t>
  </si>
  <si>
    <t>- No shoes in the house please!</t>
  </si>
  <si>
    <t>{Wifi,"Air conditioning",Kitchen,"Pets allowed",Elevator,Heating,"Family/kid friendly","Smoke detector","Safety card",Essentials,Shampoo,"Lock on bedroom door",Hangers,Iron,"Laptop friendly workspace","translation missing: en.hosting_amenity_50"}</t>
  </si>
  <si>
    <t>Location Top Manhattan</t>
  </si>
  <si>
    <t>A lovely and cozy room in a huge four bedroom apartment in West Side New York.</t>
  </si>
  <si>
    <t>{TV,"Cable TV",Internet,Wifi,Kitchen,Heating,Essentials,"translation missing: en.hosting_amenity_49","translation missing: en.hosting_amenity_50"}</t>
  </si>
  <si>
    <t>Large Private Bedroom with a High-rise View in NYC</t>
  </si>
  <si>
    <t>Modern apartment in a door-man, high rise building in the heart of NYC. Walking distance to bars, restaurants, parks, yet quiet at night. In unit washer, dryer, dishwasher, 24/7 full gym access, street parking as well as a garage on the same block.  8Min walk to the L, 4, 6, N, Q, R. Bicycle rental station across the street  Breakfast cafe under the building  Grocery stores within a 3min walk  10min walk from Union Square</t>
  </si>
  <si>
    <t>Modern apartment in a door-man, high rise building in the heart of NYC. Walking distance to bars, restaurants, parks, yet quiet at night. In unit washer, dryer, dishwasher, 24/7 full gym access, street parking as well as a garage on the same block.  8Min walk to the L, 4, 6, N, Q, R. Bicycle rental station across the street  Breakfast cafe under the building  Grocery stores within a 3min walk  10min walk from Union Square Bedroom, bathroom, kitchen, dining area, laundry, gym Close walk to bars, restaurants, shopping, yet positioned in a unique location where its quiet at night.  Subway stations for lines L, 4, 5, 6, N, Q, R, etc.  Union square within 10min walk  East river walk within 10min walk  East village within 5 min walk Subway, bicycles , parking around the neighborhood as well as a garage on the same block</t>
  </si>
  <si>
    <t>Close walk to bars, restaurants, shopping, yet positioned in a unique location where its quiet at night.  Subway stations for lines L, 4, 5, 6, N, Q, R, etc.  Union square within 10min walk  East river walk within 10min walk  East village within 5 min walk</t>
  </si>
  <si>
    <t>Subway, bicycles , parking around the neighborhood as well as a garage on the same block</t>
  </si>
  <si>
    <t>Kindly load your dishes into the dishwasher</t>
  </si>
  <si>
    <t>Gramercy Park</t>
  </si>
  <si>
    <t>{Wifi,Kitchen,Gym,Elevator,Heating,Washer,Dryer,"Smoke detector",Essentials,Shampoo,"Lock on bedroom door",Hangers,"Hair dryer",Iron,"Laptop friendly workspace","Hot water"}</t>
  </si>
  <si>
    <t>Spacious Brooklyn Room for 1 or 2 Guests.</t>
  </si>
  <si>
    <t>Room can have two or a couple! This is a cozy &amp; spacious room in the heart of a prime Bushwick neighborhood. If you need a place to stay in Brooklyn, this is a perfect place for you. Tourists, travelers, digital nomads. students, pros, internationals - we welcome all. The whole apartment was renovated last year. The living room has been expanded and a smart TV installed with an antenna, Netflix, Youtube and more!  Roommates are spotless and super nice! You can ask them anything about the city.</t>
  </si>
  <si>
    <t>Room can have two or a couple! This is a cozy &amp; spacious room in the heart of a prime Bushwick neighborhood. If you need a place to stay in Brooklyn, this is a perfect place for you. Tourists, travelers, digital nomads. students, pros, internationals - we welcome all. The whole apartment was renovated last year. The living room has been expanded and a smart TV installed with an antenna, Netflix, Youtube and more!  Roommates are spotless and super nice! You can ask them anything about the city. Room features: ･142sq.ft. of private space ･3 windows, curtain, floor light, closet ･full-size bed, desk, chair, cabinet ･comforter, pillow, mattress and bed sheets provided Kitchen features (shared): ･big shared fridge ･4 gas stoves, big cabinet ･microwave, rice cooker, oven,cookware and tableware This apartment is a shared space, I do not live here (just within the area) and would take pleasure in helping your stay be as awesome as possible! I enjoy hosting people from all over the world and ha</t>
  </si>
  <si>
    <t xml:space="preserve">Bushwick sits in the north side of the borough, spanning from Flushing Avenue to Broadway to Conway St and the Cemetery of the Evergreens. The area is a haven for creatives and young professionals looking for affordable place to stay. Bushwick is also home to up and coming galleries that are certainly worth exploring. Why not stop by Momenta Art – an artist-run, non-profit organization that aims to bridge the connection of art and society. The area is also known to be the home of superb Italian restaurants. For example, try Saraghina. Their bacon is very high quality, organic TYVM to be exact, and super crispy. The Margherita pizza and the winter beet and citrus salad are golden combination. The pizza has a beautiful thin but soft crust with sweet sauce. Trust us, you will not regret your choices! Stop by Cup of Brooklyn for light bites. The fresh doughnuts, croissants, super soft cookies is divine. Some favorites are the rice ball, roasted eggplant parmigiana, he roasted eggplant and </t>
  </si>
  <si>
    <t>15 min to L line Mytle Wyckoff Avs  10 min to J line Halsey St 25 min to Manhattan (Union Square Station) The townhouse is close to the subway and great local cafes and entertainment destinations. It's just been renovated last year and redecorated this year. You will surely enjoy your stay with our high-speed internet, the great views of the city, and the quick ride to Manhattan. The room can accommodate two people.</t>
  </si>
  <si>
    <t>{TV,Wifi,"Air conditioning",Kitchen,"Free street parking",Heating,"Smoke detector","Carbon monoxide detector","Hair dryer","Laptop friendly workspace","Hot water","Bed linens",Microwave,Refrigerator,Oven,Stove,"Long term stays allowed","Host greets you"}</t>
  </si>
  <si>
    <t>Large Lofted Brooklyn Studio</t>
  </si>
  <si>
    <t>This is a very large, studio that is best for a couple or a single.  It's in a very hip, up &amp; coming neighborhood of Bushwick (border of Bedstuy) which is the next Williamsburg!  The neighborhood is changing literally every week</t>
  </si>
  <si>
    <t>This is a very large, studio that is best for a couple or a single.  It's in a very hip, up &amp; coming neighborhood of Bushwick (border of Bedstuy) which is the next Williamsburg!  The neighborhood is changing literally every week This is a very large studio with exposed brick walls, wood floor and decent light. There is an upstairs loft that has a queen sized bed (a third person could sleep on couch downstairs -extra charge), but it is best suitable for 1 or 2 people.   The space is cool, comfy and super charming!  Anyone who visits my place says they love it! -You have to climb the small wood stairs to get to loft bedroom but no one seems to mind and there is a whole other room up there for luggage, clothing, etc. *The subway (JMZ line,  Myrtle/Broadway stop) is only one block away and   *is 15 minutes in to the city (Soho/Chinatown, LES and 10 minutes from Williamsburg) *The neighborhood is being called the next Williamsburg and although this particular stop is not super built up yet,</t>
  </si>
  <si>
    <t>I have some favorite hangout spots that I will link here asap!</t>
  </si>
  <si>
    <t>Only 1 block to subway and great train line -JMZ into NYC! (15-20 minutes away!)</t>
  </si>
  <si>
    <t>please be respectful of property and if anything breaks or anything happens, just text me. I will always be on call!</t>
  </si>
  <si>
    <t>{TV,Wifi,"Air conditioning",Kitchen,"Pets allowed",Heating,"Smoke detector","Carbon monoxide detector",Essentials,Hangers,Iron,"Hot water",Microwave,"Coffee maker",Refrigerator,"Dishes and silverware","Cooking basics",Oven,Stove,"Patio or balcony","Long term stays allowed","Host greets you"}</t>
  </si>
  <si>
    <t>Shared male room with bunk beds for rent for MALE</t>
  </si>
  <si>
    <t>This is a nice 3 bedroom duplex. Shared rooms with bunk beds for rent. 15 minutes away from Manhattan, 4 minutes away from subway station. Banks, grocery etc. close to the apartment. Shared kitchen and bathroom. Unisex Rooms, room for 6 people, and for 4 people, bunk beds only. Also we have extra Bunk bed which is near to the kitchen no private room, the bunk bed has curtain. And in the living room we do have a couch. So your bed will be one of the bed which described above.</t>
  </si>
  <si>
    <t>This is a nice 3 bedroom duplex. Shared rooms with bunk beds for rent. 15 minutes away from Manhattan, 4 minutes away from subway station. Banks, grocery etc. close to the apartment. Shared kitchen and bathroom. Unisex Rooms, room for 6 people, and for 4 people, bunk beds only. Also we have extra Bunk bed which is near to the kitchen no private room, the bunk bed has curtain. And in the living room we do have a couch. So your bed will be one of the bed which described above. This 3 bedroom duplex 15 away from Manhattan We have shared bathroom, restroom, fully equipped kitchen and living room I am available by phone (Hidden by Airbnb) /viber/telegram/email It’s located in the heart of Bedford Stuyvesant which is next area to Williamsburg which downtown Brooklyn. It just takes about 15 by train to get from our apartment to downtown Manhattan. Please no outdoor shoes at home because the place is very clean we clean it almost every day. Thank you</t>
  </si>
  <si>
    <t>It’s located in the heart of Bedford Stuyvesant which is next area to Williamsburg which downtown Brooklyn. It just takes about 15 by train to get from our apartment to downtown Manhattan.</t>
  </si>
  <si>
    <t>No wearing outside shoes at home, no drinking alcohol, smoke or drugs at home.</t>
  </si>
  <si>
    <t>{Wifi,"Air conditioning",Kitchen,"Free street parking",Essentials,Hangers,"Hair dryer","Hot water","Host greets you"}</t>
  </si>
  <si>
    <t>Charming West Village Brownstone Apartment</t>
  </si>
  <si>
    <t>Experience the charm and history of an authentic true West Village brownstone home over 100 years old. The owner of the building lives on premise and loves to welcome travelers from all over the world who will appreciate the unique opportunity to stay here. The location is unbeatable near many popular shops and restaurants.  Subways L, ACE, 123, BDFM are close. You’ll love my place because of the ambiance, the location, the authentic charm and history of the building.</t>
  </si>
  <si>
    <t>Experience the charm and history of an authentic true West Village brownstone home over 100 years old. The owner of the building lives on premise and loves to welcome travelers from all over the world who will appreciate the unique opportunity to stay here. The location is unbeatable near many popular shops and restaurants.  Subways L, ACE, 123, BDFM are close. You’ll love my place because of the ambiance, the location, the authentic charm and history of the building. All areas of the apartment.</t>
  </si>
  <si>
    <t>- This is a three family home. You must be a kind and courteous person to your neighbors.  - We keep the floors clean - shoes off inside the apartment. Thank you!</t>
  </si>
  <si>
    <t>{Wifi,"Air conditioning",Kitchen,"Indoor fireplace",Heating,"Family/kid friendly","Smoke detector","Carbon monoxide detector","Fire extinguisher",Essentials,Shampoo,Hangers,"Hair dryer",Iron,"Laptop friendly workspace","Hot water","Luggage dropoff allowed","Long term stays allowed",Other}</t>
  </si>
  <si>
    <t>East Village Bedroom Available</t>
  </si>
  <si>
    <t>Hi, I have a clean 1 bedroom available in an apartment in the vibrant East village. It is close to all that Manhattan has to offer including great restaurants, cafes and parks. The apartment also has two private balconies over looking the city.</t>
  </si>
  <si>
    <t>{TV,Internet,Wifi,"Air conditioning",Kitchen,Doorman,Gym,Heating,Washer,Dryer,Essentials,Shampoo,"24-hour check-in",Hangers,"Hair dryer",Iron,"Laptop friendly workspace"}</t>
  </si>
  <si>
    <t>Beautiful furnished bedroom in Crown Heights!!!</t>
  </si>
  <si>
    <t>Beautiful bedroom furnished with a Queen size bed, night stand, closet and storage compartments. 4 br/2 full bathroom apt in Crown Heights shared with 3 amazing actors. You will have full access to Wi-Fi, Central AC/Heating, washer, dryer, and complete kitchen + dishwasher! Walking distance to a lot of bars + restaurants, close to Prospect Park, Brooklyn Museum and a Botanical Garden. Easy access to 2/3/4/5 trains (3-5min walk depending on station). 35min to SoHo, and 40min to Times Square!</t>
  </si>
  <si>
    <t>Beautiful bedroom furnished with a Queen size bed, night stand, closet and storage compartments. 4 br/2 full bathroom apt in Crown Heights shared with 3 amazing actors. You will have full access to Wi-Fi, Central AC/Heating, washer, dryer, and complete kitchen + dishwasher! Walking distance to a lot of bars + restaurants, close to Prospect Park, Brooklyn Museum and a Botanical Garden. Easy access to 2/3/4/5 trains (3-5min walk depending on station). 35min to SoHo, and 40min to Times Square! I will always be reachable via text.</t>
  </si>
  <si>
    <t>- Leave shoes at the entrance. - Be respectful in terms of noise past 11pm.</t>
  </si>
  <si>
    <t>{Wifi,"Air conditioning",Kitchen,"Hot tub",Heating,Washer,Dryer,"Smoke detector",Essentials,"Lock on bedroom door","Private living room",Refrigerator,Dishwasher,"Dishes and silverware","Cooking basics",Oven,Stove,"Long term stays allowed","No stairs or steps to enter","Extra space around bed","No stairs or steps to enter","No stairs or steps to enter"}</t>
  </si>
  <si>
    <t>Bohemian cozy</t>
  </si>
  <si>
    <t>Very simply cozy apt with partial brick wall, few plants to feel comfy and brings life. Medium light, kids friendly</t>
  </si>
  <si>
    <t>Please treat the apt as if it was your own. Please clean the dishes when your finish</t>
  </si>
  <si>
    <t>{TV,Wifi,Kitchen,"Pets allowed","Buzzer/wireless intercom","Smoke detector","Carbon monoxide detector",Essentials,"Hair dryer",Iron,"Host greets you"}</t>
  </si>
  <si>
    <t>Private room in NYC!! Walking to Central Park!!</t>
  </si>
  <si>
    <t>Welcome to the best city in the world and a place where dreams come true, welcome to New York City! My place is perfect for family and business travelers who wants to share a home with others and open to make connections.  If you are interested do not hesitate to request or even book it right way to make sure you have your place kept in New York City.</t>
  </si>
  <si>
    <t>Welcome to the best city in the world and a place where dreams come true, welcome to New York City! My place is perfect for family and business travelers who wants to share a home with others and open to make connections.  If you are interested do not hesitate to request or even book it right way to make sure you have your place kept in New York City. My home is a brand new 2 bedroom apartment and 1 shared bathroom located on the 5th floor walking steps (no elevator) in a great and safe area in East Harlem, surrounded by food and cultural diversity.  You will be sharing your experience with other international guests who definitely is open to meet new people and make great connections.  My home has one master bathroom that fits perfectly for a 2 bedroom apartment. You will be sharing common areas such as kitchen, dining area and bathroom.  Your bedroom has its own door lock which makes you feel even more safe and make sure everything is on place when you return home late night or night</t>
  </si>
  <si>
    <t>My neighborhood is located in a perfect area, within 5 minutes walking you have easy access to restaurants, super market, shopping, delis, bars, club and even Central Park that is located just 10 minutes away and Times Square 15 minutes away.</t>
  </si>
  <si>
    <t>The nearest subway station is the 135th (B-C lines). Walking distance/subway to Central Park and 15 minutes away from Times Square.</t>
  </si>
  <si>
    <t>- Kitchen and bathroom are shared with other tenants and the guest must be considered in leaving the place clean after yourself.  - Check-out time is 11:00 AM if the guest stay over without authorization the security deposit will be charged.  - Quiet hours from 11:00PM - 7:00AM  - No parties, no loud music and no smoking.</t>
  </si>
  <si>
    <t>{Wifi,Kitchen,Heating,"Smoke detector",Essentials,Shampoo,"Lock on bedroom door",Hangers,"Hair dryer",Iron,"Private entrance"}</t>
  </si>
  <si>
    <t>Beautiful Greenwich Village Apartment</t>
  </si>
  <si>
    <t>A 2 bedroom 1 bath apartment in the West Village.  All amenities, including AC, WiFi, TV, CD player, dishwasher.  Includes elevator, doorman, laundry in basement.  Close to all transportation.  Neighborhood is safe and full of restaurants and shops.</t>
  </si>
  <si>
    <t>A 2 bedroom 1 bath apartment in the West Village.  All amenities, including AC, WiFi, TV, CD player, dishwasher.  Includes elevator, doorman, laundry in basement.  Close to all transportation.  Neighborhood is safe and full of restaurants and shops. This apartment is available for a minimum of 4 weeks.</t>
  </si>
  <si>
    <t>{TV,"Cable TV",Internet,Wifi,"Air conditioning","Wheelchair accessible",Kitchen,Doorman,Elevator,"Buzzer/wireless intercom",Heating,Washer,"Smoke detector","Carbon monoxide detector","Fire extinguisher",Essentials}</t>
  </si>
  <si>
    <t>Cosy One Bedroom in Greenpoint</t>
  </si>
  <si>
    <t>This lovely one bedroom is a perfect place to call home. Located on a quiet street in Greenpoint, close to all the best restaurants. The apartment is bright and airy, very clean and minimal. Fully equipped with a chefs kitchen.</t>
  </si>
  <si>
    <t xml:space="preserve">This lovely one bedroom is a perfect place to call home. Located on a quiet street in Greenpoint, close to all the best restaurants. The apartment is bright and airy, very clean and minimal. Fully equipped with a chefs kitchen. This cosy 1 bedroom is perfect for a single or couple. There is one large bedroom with two big windows, a full size bed and linen bedding. A fully outfitted kitchen for all your culinary needs. There are two farmers markets that happen nearby on the weekends. Off the kitchen there is a small dining room with a four person dining table. The bathroom has a large shower stall with a small window. The apartment is very clean and the neighbors are quiet. Greenpoint is located just north of young and vibrant Williamsburg. Everything you could ever want is within walking distance. Endless amazing restaurants, bars and boutiques. A 20 minute walk to the Bedford Ave L train or a 10 minute walk to Nassau G train. Easy access to Union Square and downtown. Be in midtown in </t>
  </si>
  <si>
    <t>Greenpoint is located just north of young and vibrant Williamsburg. Everything you could ever want is within walking distance. Endless amazing restaurants, bars and boutiques.</t>
  </si>
  <si>
    <t>A 20 minute walk to the Bedford Ave L train or a 10 minute walk to Nassau G train. Easy access to Union Square and downtown. Be in midtown in 25 minutes. Green cabs and car services are easy to come by.</t>
  </si>
  <si>
    <t>Please be a clean and respectful person. Someone who appreciates a nice space and will take care of my things. If you are looking for a cosy home to come back to after a long day this is the place for you. My neighbors are quiet and I expect the same.</t>
  </si>
  <si>
    <t>{Internet,Wifi,"Air conditioning",Kitchen,"Buzzer/wireless intercom",Heating,"Smoke detector","Carbon monoxide detector",Essentials}</t>
  </si>
  <si>
    <t>Vie's NY Unique crashpad apts sleep 14, metro*wifi</t>
  </si>
  <si>
    <t>I'm offering 2 crashpad apartments on the same property. Upper level crashpad has 4 guestrooms, sleeps 10  has 2 bathrooms.. Guests must exit the upper level apt; go outside to enter the lower level crashpad apt which sleeps4 Lower level crashpad apts has 2bedrooms w/shower..</t>
  </si>
  <si>
    <t>No dirty dishes or pots to be left in sinks. No parties, no events, no pets, no smoking</t>
  </si>
  <si>
    <t>{TV,Wifi,"Air conditioning",Kitchen,"Free street parking",Heating,"Smoke detector","Carbon monoxide detector","First aid kit","Fire extinguisher",Essentials,Shampoo,Hangers,"Hair dryer","Laptop friendly workspace","Self check-in",Keypad,Bathtub,"Hot water",Microwave,"Coffee maker",Refrigerator,"Dishes and silverware","Cooking basics",Oven,Stove,"Luggage dropoff allowed","Long term stays allowed","Well-lit path to entrance"}</t>
  </si>
  <si>
    <t>Spacious Room in Heart of Brooklyn</t>
  </si>
  <si>
    <t>We live in the heart of Crown Heights, Brooklyn, just a 30 minute train ride from downtown Manhattan. We live next to delicious Caribbean food, fun restaurants and bars, the Brooklyn Museum, the central library, the botanic gardens &amp; Prospect Park!</t>
  </si>
  <si>
    <t>We live in the heart of Crown Heights, Brooklyn, just a 30 minute train ride from downtown Manhattan. We live next to delicious Caribbean food, fun restaurants and bars, the Brooklyn Museum, the central library, the botanic gardens &amp; Prospect Park! Our apartment is clean and cozy. We have a home theater set up you are welcome to use (requires a laptop). Your room includes access to a fire escape you can sit on and enjoy the outdoors. You are welcome to the entire place, except for the smaller bedroom where other AirBnB guests are staying. This includes your room, a bathroom, living room and kitchen. We will be happy to answer any questions you have and recommend fun things to do in New York! This is the best neighborhood! Across the street is a 24-hour bodega where you can buy all your grocery essentials. Downstairs is a 24-hour Dunkin Donuts (with good coffee!). Also on our block: our favorite Carribean Roti shop (filling and cheap!). We live by lots of fun cafes, restaurants, bars, p</t>
  </si>
  <si>
    <t>This is the best neighborhood! Across the street is a 24-hour bodega where you can buy all your grocery essentials. Downstairs is a 24-hour Dunkin Donuts (with good coffee!). Also on our block: our favorite Carribean Roti shop (filling and cheap!). We live by lots of fun cafes, restaurants, bars, plus wonderful Brooklyn attractions: the museum, the botanic gardens, the central branch of the library, and beautiful Prospect Park!</t>
  </si>
  <si>
    <t>Our place is super convenient: we are located off of three train lines: the 2, 3, and 5 as well as several bus routes. It is also fairly easy to find parking in our neighborhood, though the cars do need to be moved regularly for street sweeping. If you are planning to bring a car, we can give you tips.</t>
  </si>
  <si>
    <t>Please no smoking or pets. Check with us before bringing over any friends.</t>
  </si>
  <si>
    <t>{Internet,Wifi,Kitchen,Breakfast,"Buzzer/wireless intercom",Heating,"Smoke detector","Carbon monoxide detector","First aid kit","Safety card","Fire extinguisher",Essentials,Shampoo}</t>
  </si>
  <si>
    <t>Spectacular 2BR with NYC SKYLINE VIEW + ROOF DECK</t>
  </si>
  <si>
    <t>My place is close to Union Pool, Barcade, Dun-Well Doughnuts, Il Passatore, and Sweet Science. You’ll love my place because of the high ceilings, the views, and the location. My place is good for couples, solo adventurers, business travelers, families (with kids), and big groups.</t>
  </si>
  <si>
    <t>My place is close to Union Pool, Barcade, Dun-Well Doughnuts, Il Passatore, and Sweet Science. You’ll love my place because of the high ceilings, the views, and the location. My place is good for couples, solo adventurers, business travelers, families (with kids), and big groups. Our home is a spacious Williamsburg two-bedroom one-bathroom apartment, freshly renovated with up-to-date stainless steel appliances. Enjoy a sunset on our roof deck! Guests will have access to all areas of our home except for storage areas and places that common sense would dictate one should avoid (for example, please don't go through our personal belongings). I will be overseas during your stay. Please do not email or call using the email or phone number on my listing, as you will likely not receive any response. Good news though! I have a service that looks after my home while I am away. They can respond to messages directly through Airbnb, so please keep all communication on Airbnb. They'll get back to pr</t>
  </si>
  <si>
    <t>Nearest subways are the L and M trains. JFK Airport: 25 minutes by cab without traffic LaGuardia Airport: 15 minutes by cab without traffic Times Square: 24 minutes by subway  Wall Street / Financial District: 36 minutes by subway</t>
  </si>
  <si>
    <t>By requesting a reservation, you are agreeing to the house rules below. https://www.airbnb.com/help/article/472/what-are-house-rules   1.     No smoking, drugs, or illegal activity. 2.     No pets. 3.     Please remove your shoes when entering the home. 4.     Please keep noise to a minimum between 10:00PM and 9:00AM, so as not to disturb neighbors. 5.     No visitors without permission, and no additional or overnight guests. All guests must be included on the reservation, including children and infants. 6.     No third-party reservations. The person who booked the reservation must be staying in the unit; you cannot book a reservation on behalf of someone else. 7.     All communication must be conducted on AirBnB through the messaging portal. 8.     Turn off lights and all appliances (especially air conditioners) when you are not in the apartment; and do not run air conditioners with the windows open at the same time. 9.     If there is an air conditioner in a window, DO NOT, under any</t>
  </si>
  <si>
    <t>{TV,"Cable TV",Internet,Wifi,"Air conditioning",Kitchen,Elevator,"Buzzer/wireless intercom",Heating,"Smoke detector","Carbon monoxide detector","First aid kit",Essentials,Shampoo,"24-hour check-in",Hangers,"Hair dryer",Iron,"Laptop friendly workspace"}</t>
  </si>
  <si>
    <t>Beautiful bedroom on Riverside!</t>
  </si>
  <si>
    <t>Beautiful bedroom on 137th and Riverside, 3 bed 1 bath apartment. Laundry, elevator, and free 24 hour gym downstairs! Also tv and lounge. Apt is totally renovated, with big windows and dishwasher. Room is furnished, with bed and dresser, desk.</t>
  </si>
  <si>
    <t>Beautiful bedroom on 137th and Riverside, 3 bed 1 bath apartment. Laundry, elevator, and free 24 hour gym downstairs! Also tv and lounge. Apt is totally renovated, with big windows and dishwasher. Room is furnished, with bed and dresser, desk. Sunny, huge, luxury 3bed. Totally renovated, sunny, right by the 1 train at 137th street and the Hudson River! Living room, kitchen, bathroom Quiet, peaceful street in a vibrant neighborhood. Right by Columbia and CCNY so lots of students and families. 500 ft from the 1 train! 10 min walk to the A</t>
  </si>
  <si>
    <t>Quiet, peaceful street in a vibrant neighborhood. Right by Columbia and CCNY so lots of students and families.</t>
  </si>
  <si>
    <t>500 ft from the 1 train! 10 min walk to the A</t>
  </si>
  <si>
    <t>{TV,Wifi,"Air conditioning",Kitchen,Gym,Elevator,Washer,Dryer,"Smoke detector","Carbon monoxide detector","First aid kit",Essentials,Shampoo,Hangers,"Laptop friendly workspace","Private living room"}</t>
  </si>
  <si>
    <t>New house in Rockaway Beach, NYC!</t>
  </si>
  <si>
    <t>Very bright and contemporary, enjoy a Venice Beach style house 50 min away from Downtown Manhattan, and a few blocs away from the actual beach.</t>
  </si>
  <si>
    <t>Very bright and contemporary, enjoy a Venice Beach style house 50 min away from Downtown Manhattan, and a few blocs away from the actual beach. Our house has 2 bedrooms, 1 bathroom (with bath, a large, fully equipped kitchen and dining area, as well as a garden. You will have access to the two bedrooms, bathroom, kitchen dining area and garden at anytime. The back of the house has one additional bedroom that is locked and separate from all the common areas and other bedrooms, where we sometimes come on the weekends (but don't use any of the rented common areas). We recommend bringing or renting bikes to move seamlessly throughout the peninsula. Otherwise, driving is great and Uber is available too.</t>
  </si>
  <si>
    <t>We recommend bringing or renting bikes to move seamlessly throughout the peninsula. Otherwise, driving is great and Uber is available too.</t>
  </si>
  <si>
    <t>{TV,Wifi,Kitchen,"Free parking on premises","Free street parking",Washer,Dryer,"Carbon monoxide detector",Essentials,"Lock on bedroom door","Laptop friendly workspace","Hot water","Bed linens",Microwave,"Coffee maker",Refrigerator,Dishwasher,"Dishes and silverware",Oven,Stove,"Garden or backyard","Luggage dropoff allowed","No stairs or steps to enter","Extra space around bed","Accessible-height bed","No stairs or steps to enter","Accessible-height toilet","No stairs or steps to enter",Other}</t>
  </si>
  <si>
    <t>Get away Private Bedroom in New York City #6</t>
  </si>
  <si>
    <t>To be updated.</t>
  </si>
  <si>
    <t>To be updated. To be updated. To be updated. To be updated.</t>
  </si>
  <si>
    <t>{Wifi,Kitchen,"Smoke detector","Carbon monoxide detector",Essentials,"Lock on bedroom door","Private entrance"}</t>
  </si>
  <si>
    <t>1bdr in luxury 2bdr apt - 45 floor</t>
  </si>
  <si>
    <t>One bedroom in a high-rise luxury 2-bdr apartment, overloooking Hudson river, big windows with amazing view, 24h doorman, 3 min walking distance from Times Square.  Queen size bed, 1 living room with kitchen, bathroom to share with my housemate</t>
  </si>
  <si>
    <t>{TV,Wifi,"Air conditioning",Kitchen,Doorman,Elevator,Heating,Washer,Dryer,Essentials,"24-hour check-in",Hangers,"Hair dryer"}</t>
  </si>
  <si>
    <t>Luxury High Rise Near Central Park</t>
  </si>
  <si>
    <t>Luxury, doorman, high-rise building just 5 blocks to Central Park.  Lincoln Center, MOMA, Broadway, Times Square, &amp; Rockefeller Center only a 10-15 minute walk. Best location in Manhattan.  Modern 1bdr. apt. on 46th floor w/AMAZING VIEWS.</t>
  </si>
  <si>
    <t>Luxury, doorman, high-rise building just 5 blocks to Central Park.  Lincoln Center, MOMA, Broadway, Times Square, &amp; Rockefeller Center only a 10-15 minute walk. Best location in Manhattan.  Modern 1bdr. apt. on 46th floor w/AMAZING VIEWS. The apartment is gorgeous.  It is a 1-bedroom apartment on the 46th floor with ceiling to floor windows with panoramic views of the Manhattan skyline both from the living room and the bedroom. The views are absolutely spectacular.   The kitchen is new with modern, stainless steel appliances and high-end finishes and a glass kitchen table for 4.  The living room has a caramel brown leather sofa and a 48 inch flat screen SMART tv.  The bedroom is all windows with an incredibly comfortable queen-sized bed and a brand new flat screen t.v.  The bathroom is marvelous with modern lighting, a great shower with strong water pressure, and a full-sized bathtub. The entire experience will make you feel like you are staying in a luxurious 1-bedroom suite in a Manh</t>
  </si>
  <si>
    <t>{TV,"Cable TV",Internet,Wifi,"Air conditioning",Kitchen,Doorman,Elevator,"Buzzer/wireless intercom",Heating,Essentials}</t>
  </si>
  <si>
    <t>1BR apartment with a spectacular view!</t>
  </si>
  <si>
    <t>My place is a large 1 bedroom apartment located in the heart of Manhattan within a 5 minute walk of Columbus Circle, Theatre District, Broadway, Hell’s Kitchen, Central Park and Midtown. It has a spectacular view from the 28th floor overlooking Broadway. We have high-speed Wi-Fi and a large flat screen smart TV where you can access all of our apps: HBO, Netflix, Hulu, etc. It is good for couples, solo adventurers, and business travelers. There is no better area to access all the wonders of NYC!</t>
  </si>
  <si>
    <t xml:space="preserve">My place is a large 1 bedroom apartment located in the heart of Manhattan within a 5 minute walk of Columbus Circle, Theatre District, Broadway, Hell’s Kitchen, Central Park and Midtown. It has a spectacular view from the 28th floor overlooking Broadway. We have high-speed Wi-Fi and a large flat screen smart TV where you can access all of our apps: HBO, Netflix, Hulu, etc. It is good for couples, solo adventurers, and business travelers. There is no better area to access all the wonders of NYC! You will have the entire full apartment to yourself. The laundry room and a small gym are located on the first floor, which are shared with the other building tenants. There is also a rooftop with spectacular views that is shared with the other building tenants. I will be available during my guests' stay. My place is close to Broadway, Theatre District, Central Park, Hell's Kitchen, Times Square and many major NYC tourist attractions like Columbus Circle, Rockefeller Center and the Empire State </t>
  </si>
  <si>
    <t>My place is close to Broadway, Theatre District, Central Park, Hell's Kitchen, Times Square and many major NYC tourist attractions like Columbus Circle, Rockefeller Center and the Empire State Building.</t>
  </si>
  <si>
    <t>You’ll love my place because of the easy access to subways - it is within short walking distance to the N/Q/R, 1/2/3 and A/C/E. These subways can quickly take you all over the city! By subway, you can get downtown to World Trade Center within 30 minutes and uptown to the museums within 20 minutes.</t>
  </si>
  <si>
    <t>{TV,Wifi,"Air conditioning",Kitchen,Elevator,Heating,Washer,Dryer,"Smoke detector","First aid kit",Essentials,Shampoo,Hangers,"Hair dryer",Iron,"Laptop friendly workspace","translation missing: en.hosting_amenity_49","translation missing: en.hosting_amenity_50"}</t>
  </si>
  <si>
    <t>Ladies  Flower Youth Hostel(only for girls )</t>
  </si>
  <si>
    <t>Clean dishes after cooking , change slippers and enter the house</t>
  </si>
  <si>
    <t>{Wifi,Kitchen,Heating,Essentials,Shampoo,"Hot water"}</t>
  </si>
  <si>
    <t>Pretty Light Filled Apartment to Share</t>
  </si>
  <si>
    <t>Great  light-filled, clean apartment in safe, quiet building. The apartment is lovely and offers a calm zen sanctuary to the hustle-bustle of New York City. The location is ONLY 10 minutes away from 60th Street and 5th Ave in Manhatten. Everything you require is 1 - 4 blocks away. I  am well informed on what's happening in NYC and available to assist you in whatever manner I can and then I'm off doing my thing.  Reach out with any questions.</t>
  </si>
  <si>
    <t>Great  light-filled, clean apartment in safe, quiet building. The apartment is lovely and offers a calm zen sanctuary to the hustle-bustle of New York City. The location is ONLY 10 minutes away from 60th Street and 5th Ave in Manhatten. Everything you require is 1 - 4 blocks away. I  am well informed on what's happening in NYC and available to assist you in whatever manner I can and then I'm off doing my thing.  Reach out with any questions. Your own private bedroom in pretty, clean, quiet, light-filled apt in safe, convenient neighborhood. Ten minutes to midtown Manhattan. Easily accessible to all relevant sights in New York City.  3 mins walk to subway. 4th stop on the subway is  60th Street and 5th Ave. R &amp; M subway. You will be sharing the apartment with friendly, city-knowledgeable,  female who work with autistic children.  10 days minimum, longer is Great.  Please check house rules. Thanks and looking forward.  I also ask that you fill out your profile fully. Add a PICTURE before</t>
  </si>
  <si>
    <t>Everything you need is a stone throw away from the apt. The laundrymat is up the block. Massive international supermarket a block away. Super convienient and safe. Yoga center is 2 blocks away.</t>
  </si>
  <si>
    <t>R and M train is 3 mins walk from apt. E is 2 stops away. Green taxis are frequent. I also have a car service I use once in a while. Happy to pass on the contact info.</t>
  </si>
  <si>
    <t xml:space="preserve">No Drugs No smoking  NOGUEST - no husbands, boyfriends etc. NO Loud Talking on The phone that can be heard outside the apt down the HALL! Please LOCK THE DOOR behind you when you go IN or OUT quietly, please do not slam door( I have neighbors across the hall) This a safe neighborhood but let's not test its limits!!!  Also, PLEASE  make sure the stove is turned OFF fully...please check! Please keep the common areas (kitchen and bathroom) clean. No need to go crazy scrubbing but just wash your own dishes and put them away IMMEDIATELY, please do NOT leave them 'drying' on the counter for 10 HOURS. This and the hair in the bathroom are my achilles heels - pick up your hair in the bathroom etc. (this is the part that most people seem to forget!)  The kitchen rule is everything on the table...tea, coffee, sugar you are welcome to....the rule for everything else is pretty much if you did not buy it please don't consume it without asking and please for goodness sake don't finish it!!!  Sorry, </t>
  </si>
  <si>
    <t>{Internet,Wifi,"Air conditioning",Kitchen,"Buzzer/wireless intercom",Heating,"Smoke detector",Essentials,Shampoo,"Lock on bedroom door",Hangers,"Hair dryer",Iron,"Laptop friendly workspace","Private living room"}</t>
  </si>
  <si>
    <t>Brooklyn in the house Private Apt Midwood Q subway</t>
  </si>
  <si>
    <t>The heart of Brooklyn. Feel safely at home in the center of everything Brooklyn has to offer. Enjoy Midwood near Kings highway. Located  just 3 blocks from Q subway.  Private apartment 1 king bead bedroom, living room leather couch, kitchen, bathroom, WiFi, cable, new Futon, Kosher restaurants,  Russian language 1 bed room, living room, new Futon, kitchen fully stocked w pots, privacy, bath tube, you are on your way to enjoy the very best New York has to offer.</t>
  </si>
  <si>
    <t>The heart of Brooklyn. Feel safely at home in the center of everything Brooklyn has to offer. Enjoy Midwood near Kings highway. Located  just 3 blocks from Q subway.  Private apartment 1 king bead bedroom, living room leather couch, kitchen, bathroom, WiFi, cable, new Futon, Kosher restaurants,  Russian language 1 bed room, living room, new Futon, kitchen fully stocked w pots, privacy, bath tube, you are on your way to enjoy the very best New York has to offer. I bedroom nice size  Living room  Kitchen  Bathroom  Nice apartment The entire apartment: living room full kitchen, king bedroom, and bathroom. There are a few personal items stored in apartment kitchen and hallway (Phone number hidden by Airbnb)  Kenny Manhattan  Brighton Beach  Long Island Prospect Park  Barclays Center Three blocks to the Q train and plenty of taxis Uber Lyft Juno Via Very close to the Q subway  Kosher resturant Russian Food Sushi</t>
  </si>
  <si>
    <t>Manhattan  Brighton Beach  Long Island Prospect Park  Barclays Center</t>
  </si>
  <si>
    <t>Three blocks to the Q train and plenty of taxis Uber Lyft Juno Via</t>
  </si>
  <si>
    <t>{TV,"Cable TV",Wifi,"Air conditioning",Kitchen,"Free street parking","Buzzer/wireless intercom",Heating,"Smoke detector","Carbon monoxide detector","First aid kit","Fire extinguisher",Essentials,Shampoo,Hangers,"Laptop friendly workspace",Bathtub,"Hot water","Bed linens",Microwave,Refrigerator,"Dishes and silverware","Cooking basics",Oven,Stove,"Host greets you"}</t>
  </si>
  <si>
    <t>Spare Room in newly finished apartment</t>
  </si>
  <si>
    <t>Newly renovated apartment with a spare room available for the summer. Located on the border between East &amp; West Harlem, there's plenty of places to eat and things to do. Yankee Stadium is minutes away, as is Times Square Apartment Amenities - Hot Water - Electric - WiFi - Friendly Host - Exposed Brick / Newly Finished - Overhead Shower</t>
  </si>
  <si>
    <t>pretty easy going - don't be gross</t>
  </si>
  <si>
    <t>{Wifi,Kitchen,"Smoking allowed","Buzzer/wireless intercom","Suitable for events","Smoke detector","Carbon monoxide detector",Essentials,"Hair dryer"}</t>
  </si>
  <si>
    <t>Casually chic 2+bedroom townhouse</t>
  </si>
  <si>
    <t>Close to everything's that great about Brooklyn, including Prospect Park &amp; fabulous restaurants and bars.  150 year old house with original floors, high tin ceilings, 4 decorative fireplaces &amp; top of the line renovations with an eye to keeping the charm but adding industrial edge and modern comforts (central AC and a modern deck.)  Fun and eclectic art collection.   Includes use of backyard and Spirit grill.  Good for couples, business travelers, and families with kids.</t>
  </si>
  <si>
    <t>{TV,Wifi,"Air conditioning",Kitchen,Heating,"Family/kid friendly","Smoke detector","Carbon monoxide detector","Fire extinguisher",Essentials,Shampoo,Hangers,"Hair dryer",Iron}</t>
  </si>
  <si>
    <t>The real New York experience</t>
  </si>
  <si>
    <t>Cozy and ample apt. Walking distance to everything and anything your heart may desire. Very low key but also happening area. If you want quiet but also fun and artsy, this is your place. It is a 3 bedroom apt with 1 female living in one of the bedrooms who is very friendly and quiet (myself)Beautifully located in the heart of everything in New York. If you’re visiting for holidays or just a few days and want a real New York experience, this is the place for you without breaking the bank.</t>
  </si>
  <si>
    <t>Cozy and ample apt. Walking distance to everything and anything your heart may desire. Very low key but also happening area. If you want quiet but also fun and artsy, this is your place. It is a 3 bedroom apt with 1 female living in one of the bedrooms who is very friendly and quiet (myself)Beautifully located in the heart of everything in New York. If you’re visiting for holidays or just a few days and want a real New York experience, this is the place for you without breaking the bank. There is a common area/foyer living room area with a  couch, but you do have your own entrance to your bedroom. The bathroom and kitchen are shared. You can access the bathroom and kitchen along with common living space Walking distance to everything from bars, cafes, supermarkets, shopping center in the opposite direction 5 blocks away, nail salons, gyms and thrift shop galore but also a couple of blocks away from the L train which will have you in the city in 15 mins or in south williamsburg within 1</t>
  </si>
  <si>
    <t>Walking distance to everything from bars, cafes, supermarkets, shopping center in the opposite direction 5 blocks away, nail salons, gyms and thrift shop galore but also a couple of blocks away from the L train which will have you in the city in 15 mins or in south williamsburg within 10 mins. The J and M train are 4 blocks away and will have you in the city within 20 mins.</t>
  </si>
  <si>
    <t>The L train is closer and your best friend but the J and M trains are 4-5 blocks away also and that leaves you in manhattan with 20 mins.</t>
  </si>
  <si>
    <t>There are 2 other rooms which I will be renting so you would need to just wash your dishes after use.</t>
  </si>
  <si>
    <t>{TV,Wifi,"Air conditioning",Kitchen,"Pets live on this property","Free street parking",Heating,Washer,Dryer,"Smoke detector","Carbon monoxide detector",Essentials,Shampoo,"Lock on bedroom door",Hangers,"Hair dryer",Iron,"Laptop friendly workspace","Private entrance","Hot water",Microwave,Refrigerator,"Dishes and silverware","Cooking basics",Oven,Stove,"Luggage dropoff allowed","Long term stays allowed","Wide hallways","Wide entrance for guests","Well-lit path to entrance","No stairs or steps to enter","Wide entrance","Extra space around bed","Accessible-height bed","No stairs or steps to enter","Accessible-height toilet","No stairs or steps to enter","Wide entryway","Host greets you"}</t>
  </si>
  <si>
    <t>Cosy apartment in heart of the East Village</t>
  </si>
  <si>
    <t>Quiet studio/one bedroom, lots of natural light, kitchen, small dining area, bathroom with a bathtub. On the 4th floor of a walk up on a quiet street overlooking a cemetery, so very peaceful considering it's location.  Perfect location in the heart of the lively East Village, walking distance from many East Village and Lower East Side bars and restaurants. 5 minutes walk to the 2nd Avenue subway F line and 10 minutes walk to Broadway/Lafayette/Bleeker on the 6 line.</t>
  </si>
  <si>
    <t>Quiet studio/one bedroom, lots of natural light, kitchen, small dining area, bathroom with a bathtub. On the 4th floor of a walk up on a quiet street overlooking a cemetery, so very peaceful considering it's location.  Perfect location in the heart of the lively East Village, walking distance from many East Village and Lower East Side bars and restaurants. 5 minutes walk to the 2nd Avenue subway F line and 10 minutes walk to Broadway/Lafayette/Bleeker on the 6 line. Towels, shower gel, shampoo, conditioner and hairdryer provided, as well as clean sheets for the bed. I will most likely be out of town, but fully available to communicate via phone or email. You'll be able to pick up the keys from an easy location close to the apartment. Some favourite restaurants and bars nearby:  Frank - Italian Prune - French Good Thanks - Aussie cafe Public Hotel - great rooftop bar Katz Deli - classic diner  Ivan Ramen - ramen! Speakeasies - Blind Barbour, Please Don't Tell Can walk a lot around downt</t>
  </si>
  <si>
    <t>Some favourite restaurants and bars nearby:  Frank - Italian Prune - French Good Thanks - Aussie cafe Public Hotel - great rooftop bar Katz Deli - classic diner  Ivan Ramen - ramen! Speakeasies - Blind Barbour, Please Don't Tell</t>
  </si>
  <si>
    <t>Can walk a lot around downtown:  Lower East Side / Nolita / Little Italy - 5-10 minutes walk Soho / Chinatown - 15 minutes walk West Village / Tribeca - 20 minutes walk Chelsea - 30 minutes walk Subway to Midtown - 15-20 minutes Subway to Central Park - 25-30 minutes</t>
  </si>
  <si>
    <t>{Wifi,"Air conditioning",Kitchen,Heating,"Smoke detector","Carbon monoxide detector",Essentials,Shampoo,"Hair dryer",Refrigerator,"Dishes and silverware","Cooking basics",Oven,Stove}</t>
  </si>
  <si>
    <t>The clove</t>
  </si>
  <si>
    <t>Brand new studio...ceiling fan,A.C. ect ect</t>
  </si>
  <si>
    <t>{"Air conditioning",Kitchen,Elevator,Heating,Washer,Dryer,"Smoke detector","Carbon monoxide detector","First aid kit",Essentials,Hangers,"Laptop friendly workspace","Host greets you"}</t>
  </si>
  <si>
    <t>Room in Brownstone Apartment</t>
  </si>
  <si>
    <t>Unfurnished room in an apartment in Park Slope one block away from Prospect Park.  This is a very basic, with an air mattress and closet space.  Use of common areas, internet and bathroom.   Close to F, G and 2, 3 stops.</t>
  </si>
  <si>
    <t>Unfurnished room in an apartment in Park Slope one block away from Prospect Park.  This is a very basic, with an air mattress and closet space.  Use of common areas, internet and bathroom.   Close to F, G and 2, 3 stops. You'll have the whole room to yourself along with access to one of our bathrooms.  Guests are welcome to use the living room and kitchen as they please. Only one other person living there now who can help you put with anything, plus I can always be reached by phone. Park Slope is a beautiful, quiet neighborhood but also has a lot to do around the area.  I can give you good suggestions for restaurants, bars, etc. About a 10-15 minute drive from LGA.  Street parking is available. Train stops:  7th Ave for F, G (closest), Grand Army Plaza for 2, 3 and 7th Ave for Q (both right next to each other, about 10 minute walk) , Atlantic Ave-Barclays Center for (B, Q, 2, 3, 4, and LIRR (about 20 minute walk).</t>
  </si>
  <si>
    <t>Park Slope is a beautiful, quiet neighborhood but also has a lot to do around the area.  I can give you good suggestions for restaurants, bars, etc.</t>
  </si>
  <si>
    <t>About a 10-15 minute drive from LGA.  Street parking is available. Train stops:  7th Ave for F, G (closest), Grand Army Plaza for 2, 3 and 7th Ave for Q (both right next to each other, about 10 minute walk) , Atlantic Ave-Barclays Center for (B, Q, 2, 3, 4, and LIRR (about 20 minute walk).</t>
  </si>
  <si>
    <t>Clean up after yourself, especially with dishes and food.  Please make bed and gang towels when you leave.</t>
  </si>
  <si>
    <t>{Internet,Wifi,Kitchen,"Buzzer/wireless intercom","Smoke detector","Carbon monoxide detector","Fire extinguisher","24-hour check-in"}</t>
  </si>
  <si>
    <t>Upper East Side 2 bedroom- close to Hospitals-</t>
  </si>
  <si>
    <t>Contemporary 2 bedroom apartment located on the 5th floor of a charming walk-up building. ( 4 flights up - no elevator) It features two bright private bedrooms with queen size bed in each room. Convenient Location close to most of the Upper East Side Hospitals</t>
  </si>
  <si>
    <t xml:space="preserve">Contemporary 2 bedroom apartment located on the 5th floor of a charming walk-up building. ( 4 flights up - no elevator) It features two bright private bedrooms with queen size bed in each room. Convenient Location close to most of the Upper East Side Hospitals Contemporary 2 bedroom apartment located on the top (5th) floor- no elevator. Features two bright private bedrooms, facing East. Queen-size bed in the master bedroom, with closet Full-size bed in the second bedroom, with closet Open plan living area with contemporary furnishings. Updated kitchen has beautiful wood cabinetry, black granite counter tops and stainless steel appliances.  Full-size sofa in the living area folds down to sleep two comfortably. Perfect location close to Upper East side hospitals for travel nurses, medical interns, and those here for medical treatments. Complimentary laundry room on lower level of the building. Laundry room on the lower level with complimentary washers and dryers. We are available at all </t>
  </si>
  <si>
    <t>The building is ideally situated on the desirable Upper East Side of Manhattan in a safe and vibrant neighborhood well known for its array of wonderful restaurants and great shopping. Close to most of the Upper East Side Hospitals. Nearby stores are available to accommodate your every need; groceries and exquisitely prepared foods from the Whole Foods which is situated 57th Street close to 2nd Avenue, pharmacies, banks, liquor stores, Starbucks, unique clothing and gift boutiques, Bed Bath and Beyond and many others. The location is convenient to shopping at Bloomingdale's just a few blocks away on Third Avenue, the renowned Madison Avenue and Fifth Avenue shopping department stores such as Saks Fifth Avenue, Bergdorf Goodman and Barneys, Tiffany's and the Nike Store, cultural sites like the famous Fifth Avenue 'museum mile' with the Metropolitan Museum and Guggenheim Museums among them, and other tourist attractions such as Central Park (has a small zoo), Rockefeller Center, 'MoMa' Mo</t>
  </si>
  <si>
    <t>If the weather is good- walking is an ideal way to see the sights of the city and this apartment is convenient to subways and buses- just a few minutes walk away!</t>
  </si>
  <si>
    <t>NO SMOKING! We must reiterate that there is absolutely NO SMOKING allowed in the apartment or anywhere on the building premises, including in front of the building entrance. We aim to maintain a completely smoke-free environment and appreciate your cooperation.  Kindly be considerate of neighbors in the building and refrain from hosting parties or playing loud music. Please dispose of all garbage on a daily basis according to the instructions listed on the information sheet in the apartment. Splendid Management reserves the express right to cancel any guest at any time during their stay without advance notice, if it deemed that they pose a risk to themselves, the property, and/or the wellbeing of other tenants in the building. Furthermore, at the discretion of the management, any guest who arrives for check in, that is perceived to pose a risk of any kind, will immediately be denied access to the rental property and will receive a full refund for the booking. By making a reservation an</t>
  </si>
  <si>
    <t>{TV,Internet,Wifi,"Air conditioning",Kitchen,"Paid parking off premises","Pets allowed","Buzzer/wireless intercom",Heating,"Family/kid friendly",Washer,Dryer,"Smoke detector","Carbon monoxide detector","First aid kit","Safety card","Fire extinguisher",Essentials,Shampoo,Hangers,"Hair dryer",Iron,"Laptop friendly workspace","Self check-in",Keypad,"Pack ’n Play/travel crib","Hot water","Bed linens","Extra pillows and blankets","Long term stays allowed"}</t>
  </si>
  <si>
    <t>Cozy Private One Bedroom</t>
  </si>
  <si>
    <t>30 mins into the city on either the M, J, or L train. Cozy private bedroom with extra long twin bed. Just moved, so desk, nightstand and other furniture not pictured. Microwave, fridge, gas stove/oven, and toaster. Full bath. Simple affordable room. Many bodegas, bars &amp; shopping nearby. Close to famous pizza places like Roberta's and one block from Archie's Pizza. Apart. is railroad style, therefore to enter the living room/bathroom guest will have to walk through the building hallway.</t>
  </si>
  <si>
    <t>Guests should do the dishes. Guests cannot go on the fire escape other than for emergency.  Guests cannot leave anything in apartment hallways.  Guests cannot have parties or gatherings for there are other people staying in the apartment.  Guests must leave the heater on Auto NOT on ON. Guests cannot eat the food that is stored in the apartment or use or borrow anything that is not specified as something they can use.</t>
  </si>
  <si>
    <t>{Wifi,Kitchen,Heating,"Smoke detector",Essentials,Hangers,"Hair dryer"}</t>
  </si>
  <si>
    <t>Ideally located cozy, quiet apartment</t>
  </si>
  <si>
    <t>Cozy, quiet apartment ideally located within walking distance of Central Park, Times Square, West Side Highway, theater district, museums and all major subway lines.  Excellent place to stay for the holidays! See the decorations at 30 Rock, and watch the ball drop on NYE!  One bedroom, full bathroom and couch available for 3rd guest. This apartment is perfect for active travelers who want to be close to everything!</t>
  </si>
  <si>
    <t>{TV,Wifi,"Air conditioning",Kitchen,Heating,"Smoke detector","Carbon monoxide detector",Essentials,"Lock on bedroom door","Hair dryer"}</t>
  </si>
  <si>
    <t>Large Private Room near Central Park with Key</t>
  </si>
  <si>
    <t>Beautiful historical authentic Brownstone in the heart of Harlem.Walk to Central Park.Whole FOODS ,Outlet shopping ,Sylvia's +Red Rooster Restaurants,Gospel Church.EXPRESS SUBWAY BLOCK AWAY.TIMES SQUARE 15 min. by subway .Spacious private room with key.Your own mini fridge.Electric kettle Microwave and satelite.Free wifi.Comfortable bed.No kitchen access.Space is for a perfect vacation.Leave in th.Great bathroom,unwind and relax  after (Website hidden by Airbnb) children allowed . Perfect vacation getaway</t>
  </si>
  <si>
    <t>Beautiful historical authentic Brownstone in the heart of Harlem.Walk to Central Park.Whole FOODS ,Outlet shopping ,Sylvia's +Red Rooster Restaurants,Gospel Church.EXPRESS SUBWAY BLOCK AWAY.TIMES SQUARE 15 min. by subway .Spacious private room with key.Your own mini fridge.Electric kettle Microwave and satelite.Free wifi.Comfortable bed.No kitchen access.Space is for a perfect vacation.Leave in th.Great bathroom,unwind and relax  after (Website hidden by Airbnb) children allowed . Perfect vacation getaway Have an authentic experience in New York Brownstone..Close to Metro,shopping Restaurants.A private space with key and privacy. Private room with key, no kitchen In 5 minutes you have access to, Red rooster restaurant,Sylvia's restaurant,Shake Shack Burgers and plenty of bars restaurants and jazz clubs.Outlet shopping,Burlington,Marshalls,Tj. Maxx,Victoria Secret Footlocker,and so much more.Apollo Theater,Gospel Churches. 15 minutes to Central Park. Subway is 5 minutes away. easy acces</t>
  </si>
  <si>
    <t>In 5 minutes you have access to, Red rooster restaurant,Sylvia's restaurant,Shake Shack Burgers and plenty of bars restaurants and jazz clubs.Outlet shopping,Burlington,Marshalls,Tj. Maxx,Victoria Secret Footlocker,and so much more.Apollo Theater,Gospel Churches. 15 minutes to Central Park.</t>
  </si>
  <si>
    <t>Subway is 5 minutes away. easy access from JFK  OR NEWARK  OR LAGUARDIA</t>
  </si>
  <si>
    <t>no access to kitchen no visitors allowed. no friends or family can come by.</t>
  </si>
  <si>
    <t>{TV,Wifi,"Indoor fireplace",Heating,"Smoke detector","Carbon monoxide detector","Fire extinguisher",Essentials,"Lock on bedroom door",Hangers,"Hair dryer",Iron,"Laptop friendly workspace"}</t>
  </si>
  <si>
    <t>Greenpoint Brooklyn</t>
  </si>
  <si>
    <t>1 bedroom is available in a 3 beds, 2 baths, 1,500 ft² Beautiful 3 BR duplex in the coveted neighborhood of Greenpoint, Brooklyn. Fully equipped eat-in kitchen, combined living room / dining room, 2 full bathrooms, and exclusive access to 1,600 sq ft private backyard. Easy commute: 15 mins to mid-town Manhattan. Quiet residential street: one block to deli, wine store, coffee shop; two blocks to large grocery store; 3 blocks to main strip with restaurants, shops, bars, subway.</t>
  </si>
  <si>
    <t>- Quiet Time from 11 PM -7AM.  No Shoes in the house.</t>
  </si>
  <si>
    <t>{Wifi,"Air conditioning",Kitchen,Heating,"Smoke detector","Carbon monoxide detector","First aid kit","Fire extinguisher",Essentials,Shampoo,"Lock on bedroom door",Hangers,"Hair dryer",Iron,"Private living room"}</t>
  </si>
  <si>
    <t>Big beautiful bedroom in huge Bushwick apartment</t>
  </si>
  <si>
    <t>The room has two giant windows and one small window. It’s at one end of the railroad style apartment. It comes with a queen bed, closet, desk, chest of drawers, TV with chrome cast and a night stand. Sheets, towels and toiletries are provided. Please let us know if you need storage. The apartment is on the third floor and is a walk up. The bathroom and kitchen are both clean and stocked. Our living area is massive with a skylight and we have couches a projector.</t>
  </si>
  <si>
    <t>The room has two giant windows and one small window. It’s at one end of the railroad style apartment. It comes with a queen bed, closet, desk, chest of drawers, TV with chrome cast and a night stand. Sheets, towels and toiletries are provided. Please let us know if you need storage. The apartment is on the third floor and is a walk up. The bathroom and kitchen are both clean and stocked. Our living area is massive with a skylight and we have couches a projector. We have a large railroad style apartment with a bedroom on one end of the apartment and a lofted room above it (both completely private) and your large large bedroom at the other end of the apartment beside the bathroom. We have a lot of space in the rooms and in the living area which is rare for New York. It’s so big I can workout at home! We have a new kitchen and new bathroom and can provide as little or as much as you need in terms of personal effects and toiletries and fixings for food. It’s a great space whether you’re co</t>
  </si>
  <si>
    <t>Our neighbourhood is in a great part of Bushwick that’s a mix of young artists and families. We’re steps from bodegas, coffee shops, and less than 3 minutes from grocery stores (Mr. Lemon) and pharmacies. You’ll find cafes, book stores, great restaurants, local mom and pop spots, vintage and new clothing stores, gyms, yoga studios and just about everything you might need.</t>
  </si>
  <si>
    <t>Our part of Bushwick is very walking friendly. The M train is a 2 minute walk away. The DeKalb or Myrtle-Wycoff L is an 8-10 minute walk away and will take you to Union Square/14th Street in 30 minutes or less. The Kosciusko JMZ is an 8-10 minute walk away and will take you to Williamsburg or downtown Manhattan in 20-30 minutes. There is some limited street parking on our block. You can take cabs or car service easily in our area - Uber, Lyft, Via, Juno all work.</t>
  </si>
  <si>
    <t>{TV,Wifi,"Air conditioning",Kitchen,Breakfast,"Free street parking",Heating,"Smoke detector","Carbon monoxide detector","First aid kit","Fire extinguisher",Essentials,Shampoo,"Lock on bedroom door",Hangers,"Hair dryer",Iron,"Laptop friendly workspace","Self check-in",Lockbox,"Private living room","Hot water","Bed linens","Extra pillows and blankets","Luggage dropoff allowed","No stairs or steps to enter","No stairs or steps to enter"}</t>
  </si>
  <si>
    <t>Cool, clean and confortable 1 bedroom in Bushwick</t>
  </si>
  <si>
    <t>Clean and comfortable 1 bedroom in the best part of Bushwick. Steps to all the main restaurants, bars, clubs, art galleries and supermarkets Bushwick has to offer. 3 min walk to the L train at Jefferson. 10 min walk to the JMZ at Myrtle and Wyckoff.  30 min to any part of Manhattan on either train.</t>
  </si>
  <si>
    <t>Clean and comfortable 1 bedroom in the best part of Bushwick. Steps to all the main restaurants, bars, clubs, art galleries and supermarkets Bushwick has to offer. 3 min walk to the L train at Jefferson. 10 min walk to the JMZ at Myrtle and Wyckoff.  30 min to any part of Manhattan on either train. You can use everything in the apt. Just be respectful and mindful of the neighbors.</t>
  </si>
  <si>
    <t>Leave the place as found. Clean dishes and take out trash.</t>
  </si>
  <si>
    <t>{TV,Wifi,"Air conditioning",Kitchen,"Smoking allowed","Pets allowed",Heating,Washer,Dryer,"Smoke detector",Essentials,"Laptop friendly workspace","Hot water"}</t>
  </si>
  <si>
    <t>Cute Apartment in Williamsburg</t>
  </si>
  <si>
    <t xml:space="preserve">A very cute and cozy apartment in Williamsburg. It is a railroad place. One bedroom, an office and living room. Close to restaurants, bars, laundry, McCarren Park, cool shops, etc.  10 min to Manhattan on the L train at Graham stop. </t>
  </si>
  <si>
    <t xml:space="preserve">A very cute and cozy apartment in Williamsburg. It is a railroad place. One bedroom, an office and living room. Close to restaurants, bars, laundry, McCarren Park, cool shops, etc.  10 min to Manhattan on the L train at Graham stop.  The neighborhood is really amazing, very trendy and full of great options to hang out. </t>
  </si>
  <si>
    <t xml:space="preserve">The neighborhood is really amazing, very trendy and full of great options to hang out. </t>
  </si>
  <si>
    <t>{TV,Internet,Wifi,Kitchen,"Hot tub","Buzzer/wireless intercom",Heating}</t>
  </si>
  <si>
    <t>53 months ago</t>
  </si>
  <si>
    <t>Modern, Stylish and Peaceful Sanctuary</t>
  </si>
  <si>
    <t>The place is modern yet simple with everything you need for a great stay. Tons of natural light comes into the entire apartment. It is clean and spacious with newer hardwood floors. There is a large closet, four large drawers and  a ton of storage space above the closet. Guests can use all amenities available in the apartment I like to give my guests space so i have then check in with keys stored in the lockbox. I can be reached 24/7 through txt or call. I usually respond within a few minutes The place is close to a few bus lines as well as a major subway line  (A, C, 1 train). There are dozens of restaurants and bars within walking distance. It is also one street away from the New York Presbyterian Hospital, which was ranked sixth best hospital  in the country in 2018 by the U.S News and World Report The place is close to a few bus lines as well as a major subway line  (A, C &amp; 1 train). You can use this subway to get anywhere in the city.</t>
  </si>
  <si>
    <t>The place is close to a few bus lines as well as a major subway line  (A, C, 1 train). There are dozens of restaurants and bars within walking distance. It is also one street away from the New York Presbyterian Hospital, which was ranked sixth best hospital  in the country in 2018 by the U.S News and World Report</t>
  </si>
  <si>
    <t>The place is close to a few bus lines as well as a major subway line  (A, C &amp; 1 train). You can use this subway to get anywhere in the city.</t>
  </si>
  <si>
    <t>Please treat the house as if it were yours. Thank you!</t>
  </si>
  <si>
    <t>{TV,Wifi,Kitchen,Elevator,"Free street parking",Heating,Washer,Dryer,"Smoke detector","Carbon monoxide detector",Essentials,Shampoo,"Lock on bedroom door",Hangers,Iron,"Self check-in",Lockbox,"Private living room","Hot water","Bed linens","Extra pillows and blankets",Microwave,Refrigerator,Dishwasher,"Dishes and silverware","Cooking basics",Oven,Stove,"No stairs or steps to enter","Extra space around bed","No stairs or steps to enter"}</t>
  </si>
  <si>
    <t>Beautifully Renovated Brownstone Apartment</t>
  </si>
  <si>
    <t>This historic Brownstone was recently renovated in 2016 with custom industrial-luxe fittings, climate control A/C + heating, pressed-tin ceiling and exposed-brick walls. We've fully decked out the palace with a chef-friendly kitchen, faux-designer furniture, futuristically-fast internet, binge-ready streaming channels, and the piece-de-resistance - the washer/dryer closet. Family friendly with crib, high chair, infant bath and toys.</t>
  </si>
  <si>
    <t>This historic Brownstone was recently renovated in 2016 with custom industrial-luxe fittings, climate control A/C + heating, pressed-tin ceiling and exposed-brick walls. We've fully decked out the palace with a chef-friendly kitchen, faux-designer furniture, futuristically-fast internet, binge-ready streaming channels, and the piece-de-resistance - the washer/dryer closet. Family friendly with crib, high chair, infant bath and toys. - The second bedroom is currently a nursery that we can easily convert to single-bedroom for a child or an adult relative for a few nights.  - We'll make adequate closet space available for clothes and suitcases  - The house will be fully stocked with bathroom, kitchen and laundry sundries.  - The TV is mounted on a rotating bracket that pans to your ideal viewing angle. You will have the entire property to yourselves. I will be contactable via phone and email. - It's a two minute walk to Saragina - This triple-threat has a cafe, bakery and restaurant. They</t>
  </si>
  <si>
    <t>- It's a two minute walk to Saragina - This triple-threat has a cafe, bakery and restaurant. They also make some dangerously good pizzas.  - It's a 10 minute walk to Peaches Hot House which serves up some of the city's best southern fried chicken. Great brunch spot.  - The local deli is well stocked with fresh produce as well as some boutique artisanal organic chocolates.</t>
  </si>
  <si>
    <t>- 25 min taxi/car ride from JFK - The A train is a seven min walk away and takes about 30 mins to Lower Manhattan.  - It's a short car ride to Williamsburg, Fort Greene or Downtown Brooklyn. Off peak $20 Lyft to Lower Manhattan.</t>
  </si>
  <si>
    <t>Take off shoes upon entry please</t>
  </si>
  <si>
    <t>{TV,"Cable TV",Wifi,"Air conditioning",Kitchen,"Free street parking","Buzzer/wireless intercom",Heating,Washer,Dryer,"Smoke detector",Essentials,Shampoo,Hangers,"Hair dryer",Iron,"Laptop friendly workspace","Self check-in",Lockbox,"Private living room","Outlet covers",Bathtub,"Baby bath","Changing table","High chair","Children’s books and toys","Table corner guards","Babysitter recommendations",Crib,"Pack ’n Play/travel crib","Children’s dinnerware","Hot water","Bed linens","Extra pillows and blankets",Microwave,"Coffee maker",Refrigerator,Dishwasher,"Dishes and silverware","Cooking basics",Oven,Stove}</t>
  </si>
  <si>
    <t>Brooklyn Apartment/ Guaranteed Perfect Stay</t>
  </si>
  <si>
    <t>Comfortable and very quiet, perfect for a single person or a couple visiting looking for a safe clean and nice place to rest as they enjoy the city.</t>
  </si>
  <si>
    <t>Comfortable and very quiet, perfect for a single person or a couple visiting looking for a safe clean and nice place to rest as they enjoy the city. Guest have access to living kitchen and bathroom. I’ll be available for anything you need. The apartment is walking distance from the A/C train.</t>
  </si>
  <si>
    <t>The apartment is walking distance from the A/C train.</t>
  </si>
  <si>
    <t>No shoes in apartment.</t>
  </si>
  <si>
    <t>{TV,Wifi,"Air conditioning",Kitchen,"Free parking on premises","Smoking allowed",Heating,"Smoke detector","First aid kit",Essentials,"Lock on bedroom door",Hangers,Iron,"Laptop friendly workspace","Hot water"}</t>
  </si>
  <si>
    <t>Rare Penthouse Master Bedroom/Bath Nolita</t>
  </si>
  <si>
    <t>You will not find other spaces like this in AirBnB for this price and the best neighborhood! This is the Master Suite of a Penthouse Apt in Nolita. Room has a big screen tv, large balcony looking out over downtown, private bath and shower. Elevator opens directly into apt. Great access to nightlife, Subway Lines (6, NQR, BDFM, JZ), restaurants etc. i hope to host you!</t>
  </si>
  <si>
    <t>You will not find other spaces like this in AirBnB for this price and the best neighborhood! This is the Master Suite of a Penthouse Apt in Nolita. Room has a big screen tv, large balcony looking out over downtown, private bath and shower. Elevator opens directly into apt. Great access to nightlife, Subway Lines (6, NQR, BDFM, JZ), restaurants etc. i hope to host you! This apartment has the best views of downtown due to it being a Penthouse apartment and a private balcony. It is super quiet with lots of natural light and is the master suite with private large bathroom. Private balcony, building rooftop, large living room, large kitchen, in suite washer and dryer. I'm very available. This is the most convenient neighborhood in the city. Access to over 7 train lines ... down the street from Williamsburg and Manhattan bridge to go to brooklyn. World class restaurants and nightlife in every direction. Citi bike is an method as are the various train lines close by (B, D, F, M, N, Q, R, 6, J</t>
  </si>
  <si>
    <t>This is the most convenient neighborhood in the city. Access to over 7 train lines ... down the street from Williamsburg and Manhattan bridge to go to brooklyn. World class restaurants and nightlife in every direction.</t>
  </si>
  <si>
    <t>Citi bike is an method as are the various train lines close by (B, D, F, M, N, Q, R, 6, J, Z).</t>
  </si>
  <si>
    <t>{TV,"Cable TV",Internet,Wifi,"Air conditioning",Kitchen,Elevator,"Buzzer/wireless intercom",Heating,Washer,Dryer,"Smoke detector","Fire extinguisher",Essentials,Shampoo,"Lock on bedroom door"}</t>
  </si>
  <si>
    <t>Spacious Studio Apt on Upper East side</t>
  </si>
  <si>
    <t>Cozy and clean  studio apt in prime location on upper east side of manhattan , easy access to train station. And central location of shops and restaurants ! Easy check in and check out process . Perfect for business travelers or for pleasure .</t>
  </si>
  <si>
    <t>Cozy and clean  studio apt in prime location on upper east side of manhattan , easy access to train station. And central location of shops and restaurants ! Easy check in and check out process . Perfect for business travelers or for pleasure . business  traveler ready . Dedicated WiFi and A/C to best the heat this summer I’m always available to assist Best dining experience , shops, super markets, walking distance to the Q or 6 subway lines Close to all public transportation . Your steps away from the best shopping district and dining experience</t>
  </si>
  <si>
    <t>Best dining experience , shops, super markets, walking distance to the Q or 6 subway lines</t>
  </si>
  <si>
    <t>- No noise or music after 10pm</t>
  </si>
  <si>
    <t>{TV,Wifi,"Air conditioning",Kitchen,Heating,"Smoke detector","Carbon monoxide detector","Fire extinguisher",Essentials,Shampoo,Hangers,"Hair dryer",Iron,"Laptop friendly workspace","Hot water","Bed linens","Extra pillows and blankets",Other}</t>
  </si>
  <si>
    <t>East Harlem hideaway</t>
  </si>
  <si>
    <t>Cozy, quiet East Harlem apartment with funky art, lots of books, and a spacious layout. I'm an architect and designer with a love for good coffee and good reading. Come and enjoy the neighborhood's amazing tacos, chill vibe and proximity to Central Park and subway lines. Ideal for a couple.</t>
  </si>
  <si>
    <t>Cozy, quiet East Harlem apartment with funky art, lots of books, and a spacious layout. I'm an architect and designer with a love for good coffee and good reading. Come and enjoy the neighborhood's amazing tacos, chill vibe and proximity to Central Park and subway lines. Ideal for a couple. Guests have access to one bedroom, living room, bathroom and kitchen. We would meet during check in and check out, and if you have any concerns during your stay. The apartment is 30 seconds from the 6-line and a 10-minute walk from the 2-3-line. The apartment is a one-bedroom: ideal for a couple,  but could fit up to four people for a shorter stay if the sofa bed is in use. Unfortunately I do not accept guests for stays longer than 6 nights at this time.</t>
  </si>
  <si>
    <t>The apartment is 30 seconds from the 6-line and a 10-minute walk from the 2-3-line.</t>
  </si>
  <si>
    <t>- No shoes allowed in the house. Quiet hours between 10pm and 7am. - I do not accept guests for stays longer than 6 nights at this time.</t>
  </si>
  <si>
    <t>{TV,Internet,Wifi,"Air conditioning",Kitchen,"Paid parking off premises",Elevator,"Free street parking",Heating,"Family/kid friendly","Smoke detector","Carbon monoxide detector",Essentials,Shampoo,"Lock on bedroom door",Hangers,"Hair dryer",Iron,"Laptop friendly workspace","translation missing: en.hosting_amenity_50","Hot water",Other}</t>
  </si>
  <si>
    <t>Unique &amp; Whimsical-Entire 1-BRM Apt UWS</t>
  </si>
  <si>
    <t>Lovely artist's one-bedroom apartment with a Southwestern/Mexican flair located in a fab Upper West Side neighborhood.  Harlem-adjacent.  Quiet, clean, and beautiful space. Located two blocks away from Central Park.  Close to restaurants and subways.</t>
  </si>
  <si>
    <t>Lovely artist's one-bedroom apartment with a Southwestern/Mexican flair located in a fab Upper West Side neighborhood.  Harlem-adjacent.  Quiet, clean, and beautiful space. Located two blocks away from Central Park.  Close to restaurants and subways. My home is a special place, and I ask that you would treat it with love and respect.  Please be gentle with the art and furniture. I am usually out of town, but reachable by phone.  I also have two fabulous neighbors, who will be available to help in any way. The neighborhood is just south of the trendy Harlem.  It is an area sometimes called Manhattan Valley and, lately, SoHa (South of Harlem)  There are restaurants, coffee shops, and bike rentals very close by.  With two parks--including Central Park--a stone's throw away, it is perfect for a morning jog or walk.  Also, it is close to the Lasker Swimming Pool near Central Park North, which morphs into an ice skating rink in the winter. It's an easy subway to Midtown, Broadway Theaters, a</t>
  </si>
  <si>
    <t>The neighborhood is just south of the trendy Harlem.  It is an area sometimes called Manhattan Valley and, lately, SoHa (South of Harlem)  There are restaurants, coffee shops, and bike rentals very close by.  With two parks--including Central Park--a stone's throw away, it is perfect for a morning jog or walk.  Also, it is close to the Lasker Swimming Pool near Central Park North, which morphs into an ice skating rink in the winter. It's an easy subway to Midtown, Broadway Theaters, and the more touristy neighborhoods, but has a more of an authentic NYC neighborhood feel.</t>
  </si>
  <si>
    <t>Very close to the B, C, and semi-close to the 1 train.  There are also many buses.  City Bikes are a block away, if you are adventurous and want to explore the city by bike.  Cabs are easy to catch at the corner, and Uber, Lyft, Via, and multiple car companies service the area..</t>
  </si>
  <si>
    <t>My home is my sanctuary, and I hope you will treat it with great care. No smoking and no pets.  I do my best to keep NYC dirt outside, so I do not wear shoes inside, and ask that you do the same.   Check in time is 3:00pm, but if there is an issue, and one needs to be there sooner or later, I do my best to arrange a key. Check out time is 12:00pm.  Again, if you need a bit more time, just let me know. IN SUMMER:  Please be mindful that the air conditioner is huge expense, for which I do not charge.  If you would be so kind as to turn it off when you are not around, I would truly appreciate it.  Enjoy my Casita!</t>
  </si>
  <si>
    <t>{TV,"Cable TV",Internet,Wifi,"Air conditioning",Kitchen,"Pets live on this property",Dog(s),Elevator,"Buzzer/wireless intercom",Heating,Washer,Dryer,"Smoke detector","Carbon monoxide detector","Safety card",Essentials,Shampoo,Hangers,"Hair dryer",Iron,"Laptop friendly workspace","translation missing: en.hosting_amenity_49","translation missing: en.hosting_amenity_50","Private living room","Hot water","Bed linens","Extra pillows and blankets","Wide hallways","Well-lit path to entrance",Other}</t>
  </si>
  <si>
    <t>Best Cozy &amp; Modern Room in Town</t>
  </si>
  <si>
    <t>Located in the beautiful Victorian neighborhood of Ditmas Park+Flatbush, our newly renovated apartment with 3 bedrooms with 3 separate individual bathrooms for maximum privacy and comfort. Express trains to Manhattan are just 10 mins walk.</t>
  </si>
  <si>
    <t>Located in the beautiful Victorian neighborhood of Ditmas Park+Flatbush, our newly renovated apartment with 3 bedrooms with 3 separate individual bathrooms for maximum privacy and comfort. Express trains to Manhattan are just 10 mins walk. You will get to have a modern, quiet, and cozy room with a private full bathroom to yourself. Your hosts will be living in the 2 other rooms. Living room and kitchen are shared. You'll have access to practically every spaces (kitchen, living room, and the basement) except your suite mates' rooms. You can request washer and dryer access that are located in the basement for extra one time fee of $5. We won't be available throughout the day 8am-7pm. If you need any help or questions during the day, please message me. Otherwise, we can accommodate your needs at night. Located right in between beautiful Ditmas Park &amp; Flatbush, the neighorhood is Street Parking is free. Express major metro lines are within 5-15mins radius. 30mins to Manhattan. Feel free to</t>
  </si>
  <si>
    <t>Located right in between beautiful Ditmas Park &amp; Flatbush, the neighorhood is</t>
  </si>
  <si>
    <t>Street Parking is free. Express major metro lines are within 5-15mins radius. 30mins to Manhattan.</t>
  </si>
  <si>
    <t>Please be courteous and respectful for your suite mates. Absolutely no partying. Quiet hours at night. No leaving left-over food in the room.</t>
  </si>
  <si>
    <t>{Internet,Wifi,"Air conditioning",Kitchen,"Free parking on premises","Hot tub","Buzzer/wireless intercom",Heating,Washer,Dryer,"Smoke detector",Essentials,Shampoo}</t>
  </si>
  <si>
    <t>♥Private-Keyed Room #1 - Desk, closet, Queen-bed♥</t>
  </si>
  <si>
    <t>This private keyed bedroom is located in a trendy location. You are literally at the intersection of Chelsea, Flatiron and Greenwich Village. Your room includes a built in closet for plenty of storage, a convenient desk and chair for workspace and a very comfy King-size bed!! Walk out your door and find amazing entertainment, bars, restaurants and cultural venues within just a few blocks. Surrounded by public transportation including the A,C,E,F,M,L,1,2,3,4,5,6,N,Q,R subways and several buses.</t>
  </si>
  <si>
    <t>This private keyed bedroom is located in a trendy location. You are literally at the intersection of Chelsea, Flatiron and Greenwich Village. Your room includes a built in closet for plenty of storage, a convenient desk and chair for workspace and a very comfy King-size bed!! Walk out your door and find amazing entertainment, bars, restaurants and cultural venues within just a few blocks. Surrounded by public transportation including the A,C,E,F,M,L,1,2,3,4,5,6,N,Q,R subways and several buses. Oversized 2300sqf loft space in bustling downtown Manhattan. Shared space includes a huge living room space, kitchen, dining area, laundry room, and 2 full size bathroom plus a back small terrace. You will have access to all the common spaces during your stay. Please be respectful of the other guests in the loft. You can use all the common spaces in the apartment. We won't be in the apartment but feel free to reach out with questions or needed recommendations. You are literally at the intersectio</t>
  </si>
  <si>
    <t>You are literally at the intersection of Chelsea, Flatiron and Greenwich Village. You can walk anywhere in the city or just on any of the multiple subways on the block.</t>
  </si>
  <si>
    <t>All major subways are available on the same block.</t>
  </si>
  <si>
    <t>Flatiron District</t>
  </si>
  <si>
    <t>{TV,Wifi,"Air conditioning",Kitchen,"Free street parking",Heating,Washer,Dryer,"Smoke detector","Carbon monoxide detector",Essentials,Shampoo,"Lock on bedroom door",Hangers,"Hair dryer",Iron,"Laptop friendly workspace","Hot water","Bed linens",Microwave,Refrigerator,Dishwasher,"Dishes and silverware","Cooking basics",Oven,Stove,"Long term stays allowed","Host greets you"}</t>
  </si>
  <si>
    <t>Private 1 Bedroom on Top Floor Apartment Building</t>
  </si>
  <si>
    <t>Top floor apartment in lively neighborhood in heart of Manhattan. Around the corner from the iconic Katz Deli and Russ &amp; Daughters Cafe. Steps from subway.  The Lower east side is known for its artistic and vibrant scene. Home to many of the best local restaurant and bars in the city.</t>
  </si>
  <si>
    <t>{TV,Wifi,"Air conditioning",Kitchen,Heating,Washer,Dryer,"Smoke detector","Carbon monoxide detector","First aid kit","Safety card","Fire extinguisher",Essentials,Shampoo,"Lock on bedroom door",Hangers}</t>
  </si>
  <si>
    <t>Beautiful private 2 bedroom in prime Greenpoint</t>
  </si>
  <si>
    <t>Private railroad 2 bedroom on a lovely quiet block in one of NYC's coolest neighborhoods  Close to McCarren and McGolrick Parks, The Greenpoint Waterfront and countless restaurants and bars, and walkable from both the G train (at Nassau) and the L train (at Bedford).  Perfect for couples, apt comes with a large bedroom fully furnished with private entrance and queen sized bed, a secondary room, and a fully furnished living room with a pullout sofa bed.</t>
  </si>
  <si>
    <t>Private railroad 2 bedroom on a lovely quiet block in one of NYC's coolest neighborhoods  Close to McCarren and McGolrick Parks, The Greenpoint Waterfront and countless restaurants and bars, and walkable from both the G train (at Nassau) and the L train (at Bedford).  Perfect for couples, apt comes with a large bedroom fully furnished with private entrance and queen sized bed, a secondary room, and a fully furnished living room with a pullout sofa bed. Our beautiful space is in a great location -steps away from countless restaurants, bars, music venues, 2 amazing parks, great outdoor markets, and is located on a lovely tree lined street. Guests will have the entire home to themselves and have access to two bedrooms, a living room, kitchen, and bathroom. Greenpoint is truly one of the best neighborhoods in the city and we have happily lived here for 5 years. It has an excellent mix of old school authentic NY charm, with tons of local Polish restaurants, bakeries, and candy shops to choo</t>
  </si>
  <si>
    <t>Greenpoint is truly one of the best neighborhoods in the city and we have happily lived here for 5 years. It has an excellent mix of old school authentic NY charm, with tons of local Polish restaurants, bakeries, and candy shops to choose from. There is also a great young creative vibe to the neighborhood, with lots of unique stores, bars, galleries, and restaurants around, especially near the waterfront on Franklin Ave.  Greenpoint is also very safe and family friendly. We are also only a short walk from the heart of Williamsburg which has a great nightlife scene as well.</t>
  </si>
  <si>
    <t>-We are 2 blocks away from the G train at Nassau  -10 minute walk from the L train at Bedford Ave -15 minute walk to the East River Ferry  -Easy access from both LGA and JFK (ask us if you need directions!)</t>
  </si>
  <si>
    <t>Please leave the room/apartment clean after your stay. NO Smoking indoors (you may use the fire escape)</t>
  </si>
  <si>
    <t>{TV,Internet,Wifi,"Air conditioning",Kitchen,"Buzzer/wireless intercom",Heating,"Family/kid friendly","Smoke detector","Carbon monoxide detector","First aid kit",Essentials,"Lock on bedroom door",Hangers,"Laptop friendly workspace"}</t>
  </si>
  <si>
    <t>Massive room seconds from Bushwick graffiti</t>
  </si>
  <si>
    <t>This is a private room in my Bushwick house, a short walk to the subway that goes to Manhattan in 20 minutes. There are many cool restaurants, bars, and coffee shops within walking distance, including House of Yes and Sey coffee, as well as grocery stores if you prefer to cook and save money to explore the city. There's an AC in the room, so you can stay as hot or as cool as you want, which makes this place perfect for couples or business travelers.</t>
  </si>
  <si>
    <t>This is a private room in my Bushwick house, a short walk to the subway that goes to Manhattan in 20 minutes. There are many cool restaurants, bars, and coffee shops within walking distance, including House of Yes and Sey coffee, as well as grocery stores if you prefer to cook and save money to explore the city. There's an AC in the room, so you can stay as hot or as cool as you want, which makes this place perfect for couples or business travelers. My room is eclectic to say the least, my interests are colorful but I'm a coffee nerd at heart. My space is cozy, organized, cool and quiet. You're free to use any of our amenities. We have a coined washer and dryer in the basement of the building (takes $2 per load)  -WiFi -Iron -Body wash -Shampoo -A/C -TV I share the apartment with my friend Enzo who goes to school for film. He keeps pretty busy so most days I have the place all to myself! If you have any questions or need to reach me I'm available 24/7 The area is bustling with trade wo</t>
  </si>
  <si>
    <t>The area is bustling with trade workers in the morning, from importing companies to welders and bottling plants. This area is booming! Minutes away from "Morgantown" where you can shop till you drop at the lovely vintage shops and the famed Roberta's pizza for that NY pie.</t>
  </si>
  <si>
    <t>Tons of street parking in the neighborhood. The place is located between the Morgan or Jefferson L trains which will take you into Manhattan in 15 minutes (even in rush hour). The B57 bus is a 30 min ride which can take you into Jay st/ metrotech area (Downtown Brooklyn) for the Barclays center. If you choose to Lyftline or Uberpool, rides are typically no more than $20 into Manhattan.</t>
  </si>
  <si>
    <t>Be mindful of the shared space. Pickup after yourself. My cat Ostra is very friendly but allow him an exit if you let him into the room. Crack a window if you choose to smoke. Avoid loud noise after 11pm (unless it's the weekend).</t>
  </si>
  <si>
    <t>{TV,Wifi,"Air conditioning",Kitchen,"Free parking on premises","Smoking allowed",Heating,Washer,Dryer,"Smoke detector","First aid kit","Safety card",Essentials,Shampoo,"Lock on bedroom door","Hot water","Bed linens","Extra pillows and blankets",Other}</t>
  </si>
  <si>
    <t>Sunny room on quiet block</t>
  </si>
  <si>
    <t>Comfortable sunny room in one bedroom apartment in the best block on Upper West Side Historic district. Near Museums, Central Park, Lincoln Center. Great markets, museums, parks, theaters. Easy access to all major subway lines. Ideal for single, professional. Apartment will share with me.</t>
  </si>
  <si>
    <t>Comfortable sunny room in one bedroom apartment in the best block on Upper West Side Historic district. Near Museums, Central Park, Lincoln Center. Great markets, museums, parks, theaters. Easy access to all major subway lines. Ideal for single, professional. Apartment will share with me. This is one bedroom apartment and it is comfortable for 2 people ( me and professional female). It is a great location and safe, trendy block. Bathroom and kitchen are shared. It is necessary to keep it clean and tidy. No major cooking. Great markets, museums, parks, theaters.. Guest is required to keep a place clean.</t>
  </si>
  <si>
    <t>Great markets, museums, parks, theaters..</t>
  </si>
  <si>
    <t>No visitors. No pets. No smoking. No unreasonable noise such as loud music.</t>
  </si>
  <si>
    <t>{Wifi,"Air conditioning",Kitchen,Heating,Dryer,"Smoke detector",Essentials,Hangers,"Hair dryer",Iron,"Laptop friendly workspace","Hot water",Microwave,"Coffee maker",Refrigerator,"Dishes and silverware",Stove}</t>
  </si>
  <si>
    <t>Sunny Bedroom at Union Square</t>
  </si>
  <si>
    <t>An artsy bedroom  in a shared apartment at the heart of Manhattan. This is the dreamy bedroom on top floor of a 200-year old brownstone --filled with sunlight from windows and large skylights. Find yourself pampered in this comfort and unbeatable location of Union Square!</t>
  </si>
  <si>
    <t xml:space="preserve">An artsy bedroom  in a shared apartment at the heart of Manhattan. This is the dreamy bedroom on top floor of a 200-year old brownstone --filled with sunlight from windows and large skylights. Find yourself pampered in this comfort and unbeatable location of Union Square! This sunny bedroom is in a funky shared loft located right in Union Square where you can enjoy the city at its most without trading off the space. We understand after a long day, there's nothing better than resting on a super comfy bed. The bed you have in this room is a queen size with top quality mattress.  Don't make yourself walking a few blocks to get a laundry like majority of New Yorkers have to. Put them in our washing and drying machine before bed and wake up with clean clothes for a productive day (the most valuable thing of a listing in NewYork!!) There is also a large kitchen. Join us cooking and prepare your own meals.  Detergent, softener as well as tea, coffee are complimentary. Guests will have access </t>
  </si>
  <si>
    <t>{Wifi,Kitchen,"Smoking allowed","Pets allowed",Breakfast,Heating,"Suitable for events",Washer,Dryer,"Smoke detector","Fire extinguisher",Essentials,Shampoo,"Lock on bedroom door",Hangers,"Hair dryer",Iron,"Laptop friendly workspace","Self check-in",Lockbox,"Hot water"}</t>
  </si>
  <si>
    <t>Joy &amp; Gladness double room</t>
  </si>
  <si>
    <t>J &amp; G Comfort Cove offers a comfortable and homely feeling.  Located minutes from JFK airport, across from Seaview/Canarsie Park  and walking distance to many shops. The 3 bedrooms Comfort Cove have the ability to be rented separately by rooms or as an entire unit. This room contains 2 double beds which can sleep 4 persons. Additional charges for anyone over 2 persons per night at $25. per person.  It contained a TV.  Suitable for a small family. All other spaces and equipment are shared.</t>
  </si>
  <si>
    <t>J &amp; G Comfort Cove offers a comfortable and homely feeling.  Located minutes from JFK airport, across from Seaview/Canarsie Park  and walking distance to many shops. The 3 bedrooms Comfort Cove have the ability to be rented separately by rooms or as an entire unit. This room contains 2 double beds which can sleep 4 persons. Additional charges for anyone over 2 persons per night at $25. per person.  It contained a TV.  Suitable for a small family. All other spaces and equipment are shared. Each room is colored differently, with a shared kitchen, living rooms, and dining room.  There is extra space for sitting or working on your computer.  Tea and coffee is available.  Guests will be viewed as royalty,  and the expectation is that they treat their space in like manner. My availability is flexible.  I will be a phone call away, or on the same premises. I will check in with guests occasionally to make sure that they are comfortable. There is Seaview Park a few steps away from the location.</t>
  </si>
  <si>
    <t>There is Seaview Park a few steps away from the location.  It is designed to accommodate both adults and children. There are exercise equipment throughout the park, and many activities take place there. We are close to some strip malls, and a few mins from 2 larger malls. There are also a number of gyms close by.</t>
  </si>
  <si>
    <t>The location is 2 blocks from the bus, which will transport to the trains if needed.  Uber is a good choice , and the area is safe for walking. Again, we are located approximately 5 exits from JFK airport.</t>
  </si>
  <si>
    <t>Quiet hours, no shoes in the house.  House slippers only. No events or parties allowed without prior approval, especially if other guests are on site.  Food contained in dining area anly. No smoking, no illegal drugs on premises. You are responsible for your room key until checkout. TV, and Internet provided in all rooms, and in shared area.  You can use your own NetFlix account.  Check in time 3:00 p.m., check out at 12 noon.</t>
  </si>
  <si>
    <t>{TV,Wifi,"Air conditioning",Kitchen,"Free parking on premises",Heating,"Smoke detector","Carbon monoxide detector","First aid kit","Fire extinguisher",Essentials,Shampoo,"Lock on bedroom door",Hangers,Iron,"Laptop friendly workspace","Private living room","Private entrance","Host greets you"}</t>
  </si>
  <si>
    <t>Very comfortable  QNS bed judge yourselfg</t>
  </si>
  <si>
    <t>Newly renovated beautiful place, big room , shared living room and bathroom. Very close to Manhattan, next to Staten Island ferry boats next to Jefferson Avenue train station next to all the express passes and the local Nyc Buses .Board walk and swimming beach also very close to Shopping centers and restaurants</t>
  </si>
  <si>
    <t xml:space="preserve">Newly renovated beautiful place, big room , shared living room and bathroom. Very close to Manhattan, next to Staten Island ferry boats next to Jefferson Avenue train station next to all the express passes and the local Nyc Buses .Board walk and swimming beach also very close to Shopping centers and restaurants One Queen size bed, You will have your own private bedroom with the key bedroom . Shared  full kitchen, dining area and a bathroom. Safety safety safety, good manners . There is a living room a kitchen area dining room area and the bathroom it’s all shared.  I am available via text telephone number email to provide any assistance is needed very safe, A beautiful atmosphere nice neighborhood very quiet, shopping, Food Pizza Fish seafood Duncan Donuts . walk around the blocks Driving to here is very easy this is a dead end street plenty of parking spots on the street very close to the Verrazano bridge to Brooklyn and to Manhattan with no traffic 20 minutes to Manhattan Right next </t>
  </si>
  <si>
    <t>very safe, A beautiful atmosphere nice neighborhood very quiet, shopping, Food Pizza Fish seafood Duncan Donuts . walk around the blocks</t>
  </si>
  <si>
    <t>Driving to here is very easy this is a dead end street plenty of parking spots on the street very close to the Verrazano bridge to Brooklyn and to Manhattan with no traffic 20 minutes to Manhattan Right next to Jefferson Avenue station New York City subway,  All the express passes to Manhattan. All the New York City local buses. Staten island Ferry Boats to Manhattan. Staten Island ferry boat is free and goes around the Statue of Liberty for free. Walking distance from shopping center pharmacies restaurants and all kind of deliveries Amazon delivery</t>
  </si>
  <si>
    <t>Must be decent in shared area,  No smoking on premises, smokers outside the premises. If you make mistakes you own them.</t>
  </si>
  <si>
    <t>{Wifi,"Air conditioning",Kitchen,"Free parking on premises","Pets allowed",Breakfast,Heating,"Smoke detector","Carbon monoxide detector","First aid kit","Fire extinguisher",Essentials,"Lock on bedroom door",Hangers,"Hair dryer",Iron,"Laptop friendly workspace","Private living room","Private entrance","Hot water","Host greets you"}</t>
  </si>
  <si>
    <t>Airy 1BR in Midtown East by Sonder</t>
  </si>
  <si>
    <t>At this Sonder, you'll love the bright living space, chic decor, and sleek fully-equipped kitchen with modern appliances. During your unforgettable stay in NYC's Midtown East, you'll find delicious restaurants and eclectic bars on every corner.</t>
  </si>
  <si>
    <t>At this Sonder, you'll love the bright living space, chic decor, and sleek fully-equipped kitchen with modern appliances. During your unforgettable stay in NYC's Midtown East, you'll find delicious restaurants and eclectic bars on every corner. Home to Manhattan's most iconic skyscrapers and determined corporate professionals, Midtown East is the classic New York City that you've seen in movies and television shows. Nicknamed the business hub, this prestigious neighborhood floats along the East River and provides easy access to anywhere in the city, making it the perfect spot for business travelers. With an assortment of cultural attractions, A-list shopping boutiques, and a vibrant nightlife, there's never a dull moment on these streets. Don't miss a chance to grab a bite at one of the various chic eateries near Rockefeller Center or the Chrysler Building. Pets are allowed in this building for an additional fee. For security purposes, this building requires a background check. This ap</t>
  </si>
  <si>
    <t>Home to Manhattan's most iconic skyscrapers and determined corporate professionals, Midtown East is the classic New York City that you've seen in movies and television shows. Nicknamed the business hub, this prestigious neighborhood floats along the East River and provides easy access to anywhere in the city, making it the perfect spot for business travelers. With an assortment of cultural attractions, A-list shopping boutiques, and a vibrant nightlife, there's never a dull moment on these streets. Don't miss a chance to grab a bite at one of the various chic eateries near Rockefeller Center or the Chrysler Building.</t>
  </si>
  <si>
    <t>West Village: the best part of town</t>
  </si>
  <si>
    <t>I live in a 3BR with two roommates and we occasionally make our rooms available for travelers. Our apartment is in a pre-war apartment building with elevator in the heart of the beautiful West Village at the intersection of West 11th St and 7th Ave</t>
  </si>
  <si>
    <t>I live in a 3BR with two roommates and we occasionally make our rooms available for travelers. Our apartment is in a pre-war apartment building with elevator in the heart of the beautiful West Village at the intersection of West 11th St and 7th Ave You will have access to one bedroom, the bathroom, and our living room. You can use our television (with cable) and our XBOX One. I may be in and out and am happy to be helpful when I am around. The West Village is the greatest neighborhood in New York! Near all of the City's best restaurants and nightlife. We are very close to the 1/2/3 (one block), A/C/E and L (two blocks), and B/D/F/M (about five blocks)</t>
  </si>
  <si>
    <t>The West Village is the greatest neighborhood in New York! Near all of the City's best restaurants and nightlife.</t>
  </si>
  <si>
    <t>We are very close to the 1/2/3 (one block), A/C/E and L (two blocks), and B/D/F/M (about five blocks)</t>
  </si>
  <si>
    <t>Use of the kitchen (stove/oven) will not be permitted, but you are welcome to lounge in our living room</t>
  </si>
  <si>
    <t>{TV,"Cable TV",Internet,Wifi,"Air conditioning",Kitchen,Elevator,"Buzzer/wireless intercom",Heating,"Smoke detector","Carbon monoxide detector"}</t>
  </si>
  <si>
    <t>Spacious room within minutes to A express train!</t>
  </si>
  <si>
    <t>My place is a minute from the A express train that'll take you to midtown in 15 minutes. The George Washington Bridge is right outside the apartment building. Fort Tryon Park, The Met Cloisters are all a short walk away. And there are lots of great places to eat in the neighborhood. You’ll love my place because of the spaciousness, and the proximity to midtown and downtown Manhattan. My place is good for couples, solo adventurers, and business travelers.</t>
  </si>
  <si>
    <t>{TV,"Cable TV",Internet,Wifi,"Air conditioning",Kitchen,Elevator,"Buzzer/wireless intercom",Heating,"Family/kid friendly",Washer,Dryer,Essentials,Shampoo,Hangers,"translation missing: en.hosting_amenity_49"}</t>
  </si>
  <si>
    <t>Compact cosy studio with separate kitchen</t>
  </si>
  <si>
    <t>Compact cosy private studio , separate kitchen and bathroom. 10 mins from LGA , 15 mins from grand central , easy access t (Website hidden by Airbnb) trains</t>
  </si>
  <si>
    <t>Compact cosy private studio , separate kitchen and bathroom. 10 mins from LGA , 15 mins from grand central , easy access t (Website hidden by Airbnb) trains Fully equipped studio apt with separate kitchen , close to Mets stadium , restraunts and bars easy access t (Website hidden by Airbnb) trains ! Roof access with views of the city Guests have access to entire properity I’m available by phone at all times and will be close by if needed Quiet neighbourhood and building !  Great restraunts and bars all walking distance ! 3 stops from Mets stadium !  Close to flushing ! 15 mins to grand central Best way to get around is train subway !!   Studio is walking distance t (Website hidden by Airbnb) trains - and Long Island railroad Kitchen is fully equipped with cooking utensils ! Studio sleeps 2 comfortably</t>
  </si>
  <si>
    <t>Quiet neighbourhood and building !  Great restraunts and bars all walking distance ! 3 stops from Mets stadium !  Close to flushing ! 15 mins to grand central</t>
  </si>
  <si>
    <t>Best way to get around is train subway !!   Studio is walking distance t (Website hidden by Airbnb) trains - and Long Island railroad</t>
  </si>
  <si>
    <t>{TV,"Cable TV",Wifi,"Air conditioning",Kitchen,"Pets allowed",Heating,Essentials,Hangers,Iron,"Laptop friendly workspace","Hot water","Bed linens","Extra pillows and blankets","Long term stays allowed"}</t>
  </si>
  <si>
    <t>private room in artist's home. prime WILLIAMSBURG.</t>
  </si>
  <si>
    <t>I live on the first floor of a cute old Brooklyn apartment building. My home is full of art and feels cozy. no TV. The kitchen is small, but functional. The neighborhood is excellent and safe. Lots of fun bars and restaurants nearby as well as a bookstore, apple store, and Whole Foods.  Walk over the Williamsburg bridge or down to the new Domino park on the East River. 10 min walk to L train at Bedford or J/ M at Marcy.</t>
  </si>
  <si>
    <t>I live on the first floor of a cute old Brooklyn apartment building. My home is full of art and feels cozy. no TV. The kitchen is small, but functional. The neighborhood is excellent and safe. Lots of fun bars and restaurants nearby as well as a bookstore, apple store, and Whole Foods.  Walk over the Williamsburg bridge or down to the new Domino park on the East River. 10 min walk to L train at Bedford or J/ M at Marcy. I live on the first floor of a cute old Brooklyn apartment building. My home is full of art and feels cozy. no TV. The kitchen is small, but functional. You'll have a private bedroom and will share the living room, kitchen, and bathroom I live in the other room in the apartment The neighborhood is excellent and safe. Lots of fun bars and restaurants nearby as well as a bookstore, apple store, and Whole Foods.  Walk over the Williamsburg bridge or down to the new Domino park on the East River. 10 min walk to L train at Bedford or J/ M at Marcy the B62 bus stops just outs</t>
  </si>
  <si>
    <t>The neighborhood is excellent and safe. Lots of fun bars and restaurants nearby as well as a bookstore, apple store, and Whole Foods.  Walk over the Williamsburg bridge or down to the new Domino park on the East River.</t>
  </si>
  <si>
    <t>10 min walk to L train at Bedford or J/ M at Marcy the B62 bus stops just outside my door.</t>
  </si>
  <si>
    <t>Please no smoking of any kind in the apartment. Thanks.</t>
  </si>
  <si>
    <t>{Wifi,"Air conditioning",Kitchen,Heating,"Smoke detector","Carbon monoxide detector",Essentials,"Laptop friendly workspace","Hot water","Bed linens"}</t>
  </si>
  <si>
    <t>Homey Private Room in Bushwick!</t>
  </si>
  <si>
    <t>Peace  Welcome to Bushwick!! I am a young afro Caribbean womyn, mid 20s, &amp; hosting a room in my apt! Hardwood floors, high ceilings, I have a back entrance &amp; you'll have the main entrance, a shared bathroom, &amp; large shared walk in closet with separate entrances (never have to worry about not having privacy). I enjoy cooking but feel free to take over the kitchen if you enjoy cooking as well.  Perfect for a quick getaway, quiet, homey, &amp; simple events/ small parties.</t>
  </si>
  <si>
    <t>Peace  Welcome to Bushwick!! I am a young afro Caribbean womyn, mid 20s, &amp; hosting a room in my apt! Hardwood floors, high ceilings, I have a back entrance &amp; you'll have the main entrance, a shared bathroom, &amp; large shared walk in closet with separate entrances (never have to worry about not having privacy). I enjoy cooking but feel free to take over the kitchen if you enjoy cooking as well.  Perfect for a quick getaway, quiet, homey, &amp; simple events/ small parties. 420 friendly, &amp; queer friendly, walking distance from parks, bars, shops, buses, and trains. Laundry right across the corner of our block. 15-30min from city. access to common living room, kitchen, walk in closet, and bathroom. We are close to all the major trains that get you into Manhattan 20 minutes or less!!  M/L/J trains</t>
  </si>
  <si>
    <t>We are close to all the major trains that get you into Manhattan 20 minutes or less!!  M/L/J trains</t>
  </si>
  <si>
    <t>{Wifi,Kitchen,"Smoking allowed","Pets allowed",Breakfast,Heating,"Suitable for events","Smoke detector","Carbon monoxide detector","Safety card","Fire extinguisher",Essentials,"Lock on bedroom door",Hangers,Iron,"Private entrance"}</t>
  </si>
  <si>
    <t>Brand new 1Bedroom apartment with private terrace</t>
  </si>
  <si>
    <t>Unit has a large private terrace with dining table and sunbeds. Oven, dishwasher and large fridge.</t>
  </si>
  <si>
    <t>Unit has a large private terrace with dining table and sunbeds. Oven, dishwasher and large fridge. 2 rooftops and a big outside common area with BBQ's. N, R, W, Q, E, M and 7 Train. 1 stop from Manhattan.  Great coffee spots, breakfast and dinner restaurants in walking distance from apartment</t>
  </si>
  <si>
    <t>N, R, W, Q, E, M and 7 Train. 1 stop from Manhattan.  Great coffee spots, breakfast and dinner restaurants in walking distance from apartment</t>
  </si>
  <si>
    <t>Quiet hours after 10 pm</t>
  </si>
  <si>
    <t>{TV,Wifi,"Air conditioning",Kitchen,"Pets allowed",Gym,Elevator,Heating,Washer,Dryer,"Smoke detector","Carbon monoxide detector",Essentials,"Lock on bedroom door","Hair dryer",Iron,"Laptop friendly workspace","Private entrance"}</t>
  </si>
  <si>
    <t>Cozy 1 Bedroom on Upper West Side</t>
  </si>
  <si>
    <t>1 bedroom apartment available in prewar, renovated building on the UWS of Manhattan. Two blocks from Central Park, conveniently located to multiple subway lines, multiple restaurants and shops in the neighborhood. Apartment is quiet and cozy, and provides all the amenities you need for your stay.</t>
  </si>
  <si>
    <t>1 bedroom apartment available in prewar, renovated building on the UWS of Manhattan. Two blocks from Central Park, conveniently located to multiple subway lines, multiple restaurants and shops in the neighborhood. Apartment is quiet and cozy, and provides all the amenities you need for your stay. Blocks from Central Park, Lincoln Center, Riverside Park, Museum of Natural History, Endless Restaurants and Bars. Near multiple subway lines, taxis frequent the area, easily accessible via Uber or Lyft. Parking on the street or in nearby garages.</t>
  </si>
  <si>
    <t>Blocks from Central Park, Lincoln Center, Riverside Park, Museum of Natural History, Endless Restaurants and Bars.</t>
  </si>
  <si>
    <t>Near multiple subway lines, taxis frequent the area, easily accessible via Uber or Lyft. Parking on the street or in nearby garages.</t>
  </si>
  <si>
    <t>{TV,Wifi,"Air conditioning",Kitchen,Heating,"Smoke detector","Carbon monoxide detector","Fire extinguisher",Essentials,"Lock on bedroom door","Hair dryer",Iron,Other}</t>
  </si>
  <si>
    <t>Huge Private Suite in shared apt</t>
  </si>
  <si>
    <t>You’ll love my place because it is a HUGE, private suite with a bedroom, living room and bathroom, all for you. The suite is in a large apartment with a shared kitchen. Your space is beautiful with simple furnishings and two big windows. There is a big kitchen with all of the cookware and counter space you could need.  My place is close to the A/C Subway Line, coffee shops, restaurants, laundry mats, and a Walgreens.</t>
  </si>
  <si>
    <t>You’ll love my place because it is a HUGE, private suite with a bedroom, living room and bathroom, all for you. The suite is in a large apartment with a shared kitchen. Your space is beautiful with simple furnishings and two big windows. There is a big kitchen with all of the cookware and counter space you could need.  My place is close to the A/C Subway Line, coffee shops, restaurants, laundry mats, and a Walgreens. You will have access to the bedroom, private living room with attached bathroom and closet. Additionally, you may use the shared kitchen and appliances. I may or may not be home as i travel a lot, but I will be reachable by text or email. If i am home, I will share the kitchen with you. Please do not go into the other rooms. This is a residential neighborhood with beautiful trees and lots of families. There is a fantastic crepe restaurant, adorable coffee shops, and the famous Peaches Hothouse serving Nashville-style fried chicken, all within blocks. The A/C subway line is</t>
  </si>
  <si>
    <t>This is a residential neighborhood with beautiful trees and lots of families. There is a fantastic crepe restaurant, adorable coffee shops, and the famous Peaches Hothouse serving Nashville-style fried chicken, all within blocks.</t>
  </si>
  <si>
    <t>The A/C subway line is a short walk away, as well as the B43 bus line. Street parking is easy and convenient, just be aware of alternate side parking rules.</t>
  </si>
  <si>
    <t>{Wifi,"Air conditioning",Kitchen,"Free street parking",Heating,"Smoke detector","Carbon monoxide detector",Essentials,"Lock on bedroom door",Hangers,"Hair dryer","Laptop friendly workspace","Self check-in",Lockbox,"Private living room","Hot water","Bed linens",Microwave,"Coffee maker",Refrigerator,"Dishes and silverware","Cooking basics",Oven,Stove}</t>
  </si>
  <si>
    <t>Cuarto acogedor para gente que quiera disfrutar NY</t>
  </si>
  <si>
    <t>Estamos cerca del aeropuerto la Guardia, estación del tren 7, mall de flushing. Sector muy seguro.</t>
  </si>
  <si>
    <t>Estamos cerca del aeropuerto la Guardia, estación del tren 7, mall de flushing. Sector muy seguro. Nosotros trabajamos y no estamos mucho  tiempo en el apartamento. Pero estaremos pendientes de cualquier inquietud. Estamos a pocos minutos del parque de flushing donde hay museo, zoológico y mucho espacio para practicar deporte. El transporte es muy fácil esta la estación de main st, donde llega el tren 7 y más de 10 rutas de buses que te pueden dejar a unos pocos bloques del aparatamento.</t>
  </si>
  <si>
    <t>Estamos a pocos minutos del parque de flushing donde hay museo, zoológico y mucho espacio para practicar deporte.</t>
  </si>
  <si>
    <t>El transporte es muy fácil esta la estación de main st, donde llega el tren 7 y más de 10 rutas de buses que te pueden dejar a unos pocos bloques del aparatamento.</t>
  </si>
  <si>
    <t>{TV,"Cable TV",Wifi,"Air conditioning",Kitchen,Elevator,Heating,"Smoke detector",Essentials,"Lock on bedroom door","Ethernet connection","Long term stays allowed","No stairs or steps to enter","Accessible-height bed","No stairs or steps to enter"}</t>
  </si>
  <si>
    <t>Experiencing Tranquility in Private home, Room # 3</t>
  </si>
  <si>
    <t>Our room is bright, airy and spacious. Enjoy restaurants, shopping centers and public transportation, all within walking distance. Also enjoy a quick 25 minute ride into Manhattan. 2 blocks away from the subway. The place is great for couples, solo adventures and business travelers.</t>
  </si>
  <si>
    <t>Our room is bright, airy and spacious. Enjoy restaurants, shopping centers and public transportation, all within walking distance. Also enjoy a quick 25 minute ride into Manhattan. 2 blocks away from the subway. The place is great for couples, solo adventures and business travelers. This is our private home with 4 rooms, a full Kitchens and a full bathroom. The space Welcome to our home, it’s comfortable, clean and quiet. It’s a perfect place for a beautiful NYC getaway. Located in the Flatbush area of Brooklyn, you will love this place. It’s a very clean Brooklyn-style home. Each room is clean and quiet with its own privacy. The descriptions are as follows:  Rooms #1 2 &amp; 3 can sleep 2 comfortably and R#4 can sleep 1. Our price is $50 nightly and $25 nightly for each additional guest in all of our rooms.  Please note: This is our home so we will be sharing the house with you.  The immediate neighborhood offers great restaurants, shops, clubs, and parks. And, the prices are low compared</t>
  </si>
  <si>
    <t>Closet Subway station... 2 blocks away ( Church Ave 2 &amp; 5 train ) Closet Bus Station ......(1/2) block away ( # 44 Bus takes you into North Brooklyn)</t>
  </si>
  <si>
    <t>- Quiet time 11pm-7am - No Alcohol or Illegal drugs on the premise  -  No loud music -No outside Guest - Guest checking in or out after time posted will be charged an additional $25.00. -$25.00 cleaning fee per room. -Price listed is for 1 Guest per room. Additional Guest in the same room will be charged an additional $25 per night</t>
  </si>
  <si>
    <t>{Wifi,Kitchen,"Free street parking",Heating,"Smoke detector","Carbon monoxide detector","First aid kit","Fire extinguisher",Essentials,Shampoo,"Lock on bedroom door",Hangers,"Hair dryer",Iron,"Laptop friendly workspace","Hot water","Bed linens","Extra pillows and blankets",Microwave,"Coffee maker",Refrigerator,"Dishes and silverware","Cooking basics",Oven,Stove,"Long term stays allowed","Wide entrance for guests","Well-lit path to entrance","No stairs or steps to enter","Wide entrance","Extra space around bed","Accessible-height bed","No stairs or steps to enter","Accessible-height toilet","No stairs or steps to enter","Wide entryway","Host greets you"}</t>
  </si>
  <si>
    <t>Room Three with loft bed_3</t>
  </si>
  <si>
    <t>Airy walk-up In Washington Heights</t>
  </si>
  <si>
    <t>The rental is done through airbnb, however, life at the apartment is a roommate situation. Please be mindful and considerate toward other occupants of the apartment. This means that every occupant is responsible for the cleanliness and up-keeping of the apartment.  -Please respect other guest's privacy and property.  - Quiet tone of voice when talking on the phone late at night. - During summer months, doors &amp; windows should be closed when the     AC is ON and turned OFF when you LEAVE the apartment.  - Be sure to also TURN OFF any electronic/electric device such as iron     when not in use. Bathroom - Clean after use ( remove hair from the bath tub, wipe off ring/ soap scum forming around the tub, flush the toilet). -Remove any extraneous personal items. Kitchen - After using the kitchen please wipe off the counter top and any splatter    or spills.  - Don't leave any dirty dishes in the sink.  - Pots and pans should be clean and put the away after usage. - Perishable food should be s</t>
  </si>
  <si>
    <t>{Internet,Wifi,Kitchen,"Paid parking off premises","Free street parking","Buzzer/wireless intercom",Heating,"Family/kid friendly","Smoke detector","Carbon monoxide detector","First aid kit","Safety card","Fire extinguisher",Essentials,Shampoo,"translation missing: en.hosting_amenity_50","Coffee maker",Refrigerator,Dishwasher,"Dishes and silverware","Cooking basics",Oven,Stove,"Luggage dropoff allowed","Long term stays allowed"}</t>
  </si>
  <si>
    <t>1 week ago</t>
  </si>
  <si>
    <t>Queen Studio Room In Boutique Hotel</t>
  </si>
  <si>
    <t>Clean and Modern Studio Room in a Park Slope/Gowanus. Private bath and shower, daily housekeeping upon request, along with high speed wifi and a 32" LCD with HBO. The subway is nearby and a 24hr reception for comfortable/flexible check in.</t>
  </si>
  <si>
    <t>21 and Over</t>
  </si>
  <si>
    <t>{TV,Wifi,"Air conditioning",Doorman,Elevator,Heating,"Family/kid friendly","Smoke detector","Carbon monoxide detector","Safety card","Fire extinguisher",Essentials,Shampoo,"Lock on bedroom door","24-hour check-in",Hangers,"Hair dryer",Iron,"Laptop friendly workspace","Self check-in","Building staff","Hot water","Luggage dropoff allowed"}</t>
  </si>
  <si>
    <t>Cozy Apartment in long island city /Astoria</t>
  </si>
  <si>
    <t>Apartment located 15 mints away  from Manhattan (R) (F) (N) safe neighborhood with lot of amenities ,gyms ,Starbucks, Kaufman studios , museum of movies and image ,movie theater , food basar super market  lot of excellent restaurants to choose from</t>
  </si>
  <si>
    <t>Apartment located 15 mints away  from Manhattan (R) (F) (N) safe neighborhood with lot of amenities ,gyms ,Starbucks, Kaufman studios , museum of movies and image ,movie theater , food basar super market  lot of excellent restaurants to choose from safe neighborhood with lot of amenities ,gyms ,Starbucks, Kaufman studios , museum of movies and image ,movie theater , food basar super market  lot of excellent restaurants to choose from 15 mints away  from Manhattan (R) (F) (N)</t>
  </si>
  <si>
    <t>safe neighborhood with lot of amenities ,gyms ,Starbucks, Kaufman studios , museum of movies and image ,movie theater , food basar super market  lot of excellent restaurants to choose from</t>
  </si>
  <si>
    <t>15 mints away  from Manhattan (R) (F) (N)</t>
  </si>
  <si>
    <t>{TV,Wifi,"Air conditioning",Kitchen,Heating,"Smoke detector","Carbon monoxide detector",Essentials,Shampoo,Hangers,"Private entrance"}</t>
  </si>
  <si>
    <t>Huge and cozy bedroom in the heart of Williamsburg</t>
  </si>
  <si>
    <t>Huge Bedroom with three windows in the heart of Williamsburg.  Off the L/G train Lorimer stop and close to the J/M Hewes stop.  You are minutes from Mccarren Park, all the Northside has to offer as well as the Southside of Williamsburg.  The bedroom has a queen size bed, plenty of closet and drawer space and a work desk.  The communal area offers a comfortable couch, TV, dining area and an upright piano.    1 cat and two cool young women live in the apartment.  Washer dryer in building.</t>
  </si>
  <si>
    <t>Huge Bedroom with three windows in the heart of Williamsburg.  Off the L/G train Lorimer stop and close to the J/M Hewes stop.  You are minutes from Mccarren Park, all the Northside has to offer as well as the Southside of Williamsburg.  The bedroom has a queen size bed, plenty of closet and drawer space and a work desk.  The communal area offers a comfortable couch, TV, dining area and an upright piano.    1 cat and two cool young women live in the apartment.  Washer dryer in building. This bedroom is the size of a studio apartment.  There is plenty of sunlight with blinds if you would like it dark.  The work desk is spacious and the upright piano is just outside the bedroom if you would like to play.  I provide towels, soap and shampoo/conditioner. Guests have access to all common areas of the house and are welcome to veg out and watch TV in the living room.  There is a washer dryer in the building that accepts coins. Either myself or one of my good friends will be greeting you for k</t>
  </si>
  <si>
    <t>Everything you  need is just outside the apartment from Key foods, UPS/Fed ex drop off, various restaurants and my favorite coffee shop The West.  There's a Starbucks nearby not to mention Barcade and Union Pool are just a couple of blocks away.  Feel free to Seamless and eat a meal in the dining room area or living room.  Warma Cafe is around the corner on Lorimer St. and they make the best breakfast food and empanadas.</t>
  </si>
  <si>
    <t>You have the L/G train off the Lorimer stop which is just the 2nd stop outside of Manhattan.  You also have the J/M train off the Hewes stop which is also the 2nd stop outside Manhattan.  You can uber very easily around or rent a citibike which is just around the corner from the apartment on Union Ave.</t>
  </si>
  <si>
    <t>I would like guests to treat this place the same as they would treat their own home.</t>
  </si>
  <si>
    <t>{TV,"Cable TV",Internet,Wifi,"Air conditioning",Kitchen,"Pets live on this property",Cat(s),"Buzzer/wireless intercom",Heating,Washer,Dryer,"Smoke detector",Essentials,Shampoo,Hangers,Iron,"Laptop friendly workspace","translation missing: en.hosting_amenity_49","translation missing: en.hosting_amenity_50"}</t>
  </si>
  <si>
    <t>Bright and Hip in Morningside</t>
  </si>
  <si>
    <t>My roommates are professional women who are 420 friendly. We are QTPOC Friendly space!! This room is in our apartment on the top floor of a beautifully renovated prewar building, steps from Morningside park, a short walk from Columbia, and twenty feet from the ACBD subway station</t>
  </si>
  <si>
    <t>My roommates are professional women who are 420 friendly. We are QTPOC Friendly space!! This room is in our apartment on the top floor of a beautifully renovated prewar building, steps from Morningside park, a short walk from Columbia, and twenty feet from the ACBD subway station This beautiful, spacious room faces the interior courtyard of the building, so while it still gets a lot of light its very quiet.  Simply furnished by my roommate (who works at a record label and is thus much hipper than I am), the room has a large double closet and a chest of drawers for your use Guests will have access to all the public spaces in the apartment, including the beautiful kitchen and bathroom, and the serene light-filled living room Our interaction with guests will be minimal We are located at the nexus of Morningside Heights, The Upper West Side, and West Harlem.  The neighborhood is a vibrant crossection of cultures, with all manner of vendors one block to our north, and the serenely quiet Mor</t>
  </si>
  <si>
    <t>We are located at the nexus of Morningside Heights, The Upper West Side, and West Harlem.  The neighborhood is a vibrant crossection of cultures, with all manner of vendors one block to our north, and the serenely quiet Morningside park one block to our south.  Many lovely restaurants and cafes within walking distance, and Columbia university is a ten minute walk across the park.</t>
  </si>
  <si>
    <t>We are extremely conveniently located next to the AC/BD 125th st subway station, which will take you pretty much anywhere you wanna go in the city. The A and D express trains from our station take you to 59th street in one stop, then continue running express all the way downtown on the west and east sides, respectively cabs are extremely easy to procure outside our door</t>
  </si>
  <si>
    <t>420 friendly, smoking permitted on the fire escape.  I have used Airbnb for years as a guest and have always found that if I treat the space with care and respect there are never any issues.</t>
  </si>
  <si>
    <t>{TV,Wifi,"Air conditioning",Kitchen,Elevator,"Smoke detector","Carbon monoxide detector",Essentials,Shampoo}</t>
  </si>
  <si>
    <t>Full mattress in the living room</t>
  </si>
  <si>
    <t>PLEASE READ ALL BEFORE BOOKING! 30-40 min to Manhattan, including a 8 min walk to the nearest metro station: Woodhaven Blvd (R/M). Trick is to switch to express trains E/F after 3 stops at Jackson Heights/Roosevelt Ave station,  which are much faster. This is a traditional American house in a residential area, different restaurants and groceries with walking distance, convenient and much cheaper than Manhattan. Very safe too you never have to worry about walking around at night.</t>
  </si>
  <si>
    <t xml:space="preserve">PLEASE READ ALL BEFORE BOOKING! 30-40 min to Manhattan, including a 8 min walk to the nearest metro station: Woodhaven Blvd (R/M). Trick is to switch to express trains E/F after 3 stops at Jackson Heights/Roosevelt Ave station,  which are much faster. This is a traditional American house in a residential area, different restaurants and groceries with walking distance, convenient and much cheaper than Manhattan. Very safe too you never have to worry about walking around at night. The whole 1st floor in my house is a big living room with the kitchen next it, it's composed of two joint rooms without a door. This bed is in the corner near the front door. You'll share the living room with a woman and another possible guest who stays on the bed in the picture. I'm often in the living room till midnight watching TV or using my laptop without headphones. So this is designed primarily for travelers sleeping over the night and not staying in other time. If you come to NYC to work, want to sleep </t>
  </si>
  <si>
    <t>{Wifi,"Free parking on premises","Indoor fireplace",Heating,"Smoke detector","Fire extinguisher",Essentials,Shampoo,"Hair dryer",Iron}</t>
  </si>
  <si>
    <t>Affordable Suite Steps from Central Park</t>
  </si>
  <si>
    <t>The Manhattan Club is the perfect combination of luxury and location in the heart of New York City. Spend time in one of the oversized suites complete with amenities or explore nearby in Times Square or Central Park. Incidentals: $300 authorization at Check-in. Must present valid credit card and government ID (at least 21 years of age) Price Includes All Taxes/Fees (There will be no additional tax or daily fees charged during your stay. )</t>
  </si>
  <si>
    <t>The Manhattan Club is the perfect combination of luxury and location in the heart of New York City. Spend time in one of the oversized suites complete with amenities or explore nearby in Times Square or Central Park. Incidentals: $300 authorization at Check-in. Must present valid credit card and government ID (at least 21 years of age) Price Includes All Taxes/Fees (There will be no additional tax or daily fees charged during your stay. ) The Manhattan Club offers a variety of suites, each designed to be larger than average hotel rooms to provide guests with ample space. The contemporary styles of the rooms are designed with warm colors and tones to give is a relaxing atmosphere away from the city hustle and bustle. The elegant furnishings add a classy touch to each room. Located in the heart of Manhattan, you’re never far away from the major attractions in New York City. Just blocks away you could be strolling through Central Park or checking out a popular play in the city’s Theatre D</t>
  </si>
  <si>
    <t>We are located between Central Park and Times Square. Whether its shopping, dining, or seeing a show, you will be within a few minutes walk.</t>
  </si>
  <si>
    <t>We are accessible by a variety of subway lines and buses.</t>
  </si>
  <si>
    <t>Provide a valid credit card and government ID (21 years of age or older) at check-in. The credit card will be required for a $300 authorization for incidentals, which will be released at check-out.</t>
  </si>
  <si>
    <t>{TV,"Cable TV",Wifi,"Air conditioning",Kitchen,"Paid parking off premises",Gym,Elevator,Heating,"Smoke detector","First aid kit","Fire extinguisher",Essentials,Shampoo,"Lock on bedroom door",Hangers,"Hair dryer",Iron,"Laptop friendly workspace","Self check-in","Building staff","Private living room","Pack ’n Play/travel crib","Hot water","Bed linens","Extra pillows and blankets",Microwave,"Coffee maker",Refrigerator,"Luggage dropoff allowed","Cleaning before checkout"}</t>
  </si>
  <si>
    <t>private oasis in sunnyside, queens</t>
  </si>
  <si>
    <t>My place is close to Salt &amp; Fat, Venturo Osteria &amp; Wine Bar, Turkish Grill. You’ll love my place because of Interior courtyard apartment steps from the 7train, quiet, you can only hear the birds chirping in the courtyard.  My place is good for couples, solo adventurers, business travelers, and families (with kids).</t>
  </si>
  <si>
    <t>My place is close to Salt &amp; Fat, Venturo Osteria &amp; Wine Bar, Turkish Grill. You’ll love my place because of Interior courtyard apartment steps from the 7train, quiet, you can only hear the birds chirping in the courtyard.  My place is good for couples, solo adventurers, business travelers, and families (with kids). The apartment is located right at the corner of 40th and queens blvd, the subway stop is 40th and Lowery on the 7 train. This is a local stop, the 7 runs express (red diamond on the train) and local (green circle) . the express train skips the 40th and Lowery stop, so make sure to catch the local train !</t>
  </si>
  <si>
    <t>The apartment is located right at the corner of 40th and queens blvd, the subway stop is 40th and Lowery on the 7 train. This is a local stop, the 7 runs express (red diamond on the train) and local (green circle) . the express train skips the 40th and Lowery stop, so make sure to catch the local train !</t>
  </si>
  <si>
    <t>Cabin</t>
  </si>
  <si>
    <t>{TV,"Cable TV","Air conditioning",Kitchen,"Free parking on premises","Pets allowed","Buzzer/wireless intercom",Heating,"Family/kid friendly",Washer,Dryer,"Smoke detector","Carbon monoxide detector","Fire extinguisher",Essentials,Shampoo,Hangers,"Hair dryer","Laptop friendly workspace","Hot water","Bed linens","Extra pillows and blankets",Other}</t>
  </si>
  <si>
    <t>Cozy Room in Upper West Side Near Central Park</t>
  </si>
  <si>
    <t>My place is close to Central Park. You'll love my place because of the neighborhood and the comfy bed. My place is good for couples, solo adventurers, and business travelers.</t>
  </si>
  <si>
    <t>Please be respectful of noise after late hours in both building and apartment. Do your own dishes &amp; clean up after yourself during your stay.</t>
  </si>
  <si>
    <t>{Internet,Wifi,"Air conditioning",Kitchen,"Smoking allowed",Elevator,"Buzzer/wireless intercom",Heating,Washer,Dryer,"Smoke detector","Carbon monoxide detector","Fire extinguisher",Essentials,"Lock on bedroom door",Hangers,"translation missing: en.hosting_amenity_49","translation missing: en.hosting_amenity_50"}</t>
  </si>
  <si>
    <t>KingSize Dream Room</t>
  </si>
  <si>
    <t>All you can dream of in one bedroom in a 3 bed room apartment with a private entrance separate from the kitchen, living room and toilet. It Features a very comfortable King Size bed, 55 inch smart TV with access to Netflix, Hulu, Prime Video &amp; an Xbox One plus a mini fridge. It also has a couch that can be opened into a sofa bed. Its on the third floor located on the border of Gowanus &amp; Park Slope on Union Street. Subway (R) stop is a 2 min walk away.  Downtown Manhattan 18 min away.</t>
  </si>
  <si>
    <t>All you can dream of in one bedroom in a 3 bed room apartment with a private entrance separate from the kitchen, living room and toilet. It Features a very comfortable King Size bed, 55 inch smart TV with access to Netflix, Hulu, Prime Video &amp; an Xbox One plus a mini fridge. It also has a couch that can be opened into a sofa bed. Its on the third floor located on the border of Gowanus &amp; Park Slope on Union Street. Subway (R) stop is a 2 min walk away.  Downtown Manhattan 18 min away. Guests have access to King size bed, sofa, 55 inch tv, and mini fridge in the room for only themselves. The room has stunning views to Downtown Brooklyn and Manhattan. It also features a rooftop. Guests can share kitchen, living room and kitchen with 2 wonderful roommates who have busy schedules and are rarely home I am available through (Hidden by Airbnb) , call or message Very safe beautiful neighborhood within walking distance to Park Slope with amazing bars and restaurants within walking distance. 15 m</t>
  </si>
  <si>
    <t>Very safe beautiful neighborhood within walking distance to Park Slope with amazing bars and restaurants within walking distance. 15 min walk to Prospext Park</t>
  </si>
  <si>
    <t>20 Min by subway to Downtown Manhattan  In Brooklyn’s most popular neighborhood Park Slope you can find whatever your heart desires. 15 min walk to Prospect Park</t>
  </si>
  <si>
    <t>{TV,Wifi,Kitchen,Heating,"Smoke detector",Essentials,Shampoo,"Lock on bedroom door","Hair dryer","Private living room","Private entrance"}</t>
  </si>
  <si>
    <t>Spacious studio between NoLiTa and LES</t>
  </si>
  <si>
    <t>Spacious studio. 5 minute walk to NoLiTa / LES / SoHo. Best location in Lower Manhattan with the premiere shops and restaurants only blocks away.</t>
  </si>
  <si>
    <t>{Wifi,"Air conditioning",Kitchen,Heating,"Family/kid friendly","First aid kit","Fire extinguisher",Essentials,Shampoo,"Lock on bedroom door","Hair dryer","Laptop friendly workspace"}</t>
  </si>
  <si>
    <t>Penthouse in Bedford Stuyvesant</t>
  </si>
  <si>
    <t xml:space="preserve">Two bedroom, two bath, duplex apartment available for Thanksgiving week in New York City. The apartment is located in the heart of Bedford Stuyvesant that is close to mass transit.  The spacious apartment comes with stainless steel appliances as well as washer and dryer. </t>
  </si>
  <si>
    <t>{TV,"Cable TV",Wifi,"Air conditioning",Kitchen,Heating,Washer,Dryer}</t>
  </si>
  <si>
    <t>NY HUDSON RIVER DOUBLE DOUBLE ROOM</t>
  </si>
  <si>
    <t>Hudson River is the perfect place to explore a wide variety of NYC major attractions, restaurants, shopping and entertainment. You will be in the middle of city for celebrating fashion, art, food and culture of New York City and in the prime location to success your business.  Hudson River Hotel has all ingredients to accommodate you in buzzing and vibrant district.  Hell's Kitchen Manhattan is a great choice for travelers interested in sightseeing, theater and entertainment.</t>
  </si>
  <si>
    <t xml:space="preserve">Hudson River is the perfect place to explore a wide variety of NYC major attractions, restaurants, shopping and entertainment. You will be in the middle of city for celebrating fashion, art, food and culture of New York City and in the prime location to success your business.  Hudson River Hotel has all ingredients to accommodate you in buzzing and vibrant district.  Hell's Kitchen Manhattan is a great choice for travelers interested in sightseeing, theater and entertainment. 24 Hours Front Desk Specialists Available Coffee Service Available Lobby Area Front Desk Staff will be available for 24 hours. It's located in a central of Manhattan Midtwon.  Guests will be easy to access to the major attractions like Time Square, Madison Square Garden, Empire State Building and Central Park etc.  These attractions are walkable distance. The closest subway station is 34th Penn Station. 1.  No Extra Guests in Room 2.  Important: Air bnb doesn't collect the local taxes.  The host will charge below </t>
  </si>
  <si>
    <t>It's located in a central of Manhattan Midtwon.  Guests will be easy to access to the major attractions like Time Square, Madison Square Garden, Empire State Building and Central Park etc.  These attractions are walkable distance.</t>
  </si>
  <si>
    <t>The closest subway station is 34th Penn Station.</t>
  </si>
  <si>
    <t>1.  No Extra Guests in Room 2.  Important: Air bnb doesn't collect the local taxes.  The host will charge below taxes at time of check in.  Please be aware of the local tax charges from the host. Thank you. - NYS Sales &amp; NYC Hotel Room Taxes: 14.75% - Room Occupancy and City Unit Fee: $3.50 per night.</t>
  </si>
  <si>
    <t>{TV,Wifi,"Air conditioning","Paid parking off premises",Elevator,Heating,"Smoke detector","Carbon monoxide detector","First aid kit","Fire extinguisher",Essentials,Shampoo,"Lock on bedroom door",Hangers,"Hair dryer",Iron,"Laptop friendly workspace","Hot water","Luggage dropoff allowed","Host greets you"}</t>
  </si>
  <si>
    <t>Large artist one bedroom in Williamsburg!</t>
  </si>
  <si>
    <t>Spacious artist loft in east Williamsburg with hip restaurants and coffee shops. Steps away from downtown Williamsburg.  Only 2 stops on the L to Manhattan.</t>
  </si>
  <si>
    <t>Spacious artist loft in east Williamsburg with hip restaurants and coffee shops. Steps away from downtown Williamsburg.  Only 2 stops on the L to Manhattan. Spacious Brooklyn (Williamsburg) artist one bedroom with high ceilings 2 stops away from the City Free access to gym which is located in the building. We will be available throughout your stay to provide recommendations for restaurants in Brooklyn and in Manhattan Quaint east Williamsburg neighborhood with hip restaurants and coffee shops.  8 minute walk to downtown Williamsburg. 2 stops on the Subway into the City (maximum 10 min) Steps away from the L subway which takes you directly into the city within 10 minutes</t>
  </si>
  <si>
    <t>Quaint east Williamsburg neighborhood with hip restaurants and coffee shops.  8 minute walk to downtown Williamsburg. 2 stops on the Subway into the City (maximum 10 min)</t>
  </si>
  <si>
    <t>Steps away from the L subway which takes you directly into the city within 10 minutes</t>
  </si>
  <si>
    <t>{TV,Internet,Wifi,"Air conditioning","Wheelchair accessible",Kitchen,Gym,Elevator,"Free street parking","Buzzer/wireless intercom",Heating,Washer,Dryer,"Smoke detector",Essentials,Shampoo,"24-hour check-in",Hangers,"Hair dryer",Iron,"Laptop friendly workspace","translation missing: en.hosting_amenity_49","translation missing: en.hosting_amenity_50","Hot water",Other}</t>
  </si>
  <si>
    <t>Light-filled urban cabin</t>
  </si>
  <si>
    <t>Welcome to the crossroads of hip Bed-Stuy and beautiful Clinton Hill!  This 3-bdrm townhouse is an oasis after a day of exploring the city.  With cozy beds, clever design details, and an incredible kitchen, this is a terrific home-base for travelers.</t>
  </si>
  <si>
    <t xml:space="preserve">Welcome to the crossroads of hip Bed-Stuy and beautiful Clinton Hill!  This 3-bdrm townhouse is an oasis after a day of exploring the city.  With cozy beds, clever design details, and an incredible kitchen, this is a terrific home-base for travelers. A warm and comfortable home with personalized touches everywhere!  Rustic and welcoming with vintage fixtures, remodeled bathrooms, all-new kitchen equipment, and newly renovated kitchen extension that is perfect for enjoying morning sun with a coffee and the paper.   On the first floor you will find the living room, kitchen, half bath, and library nook.  The living room has an oversized daybed that is also a sleeping option, about the size of a full mattress, sleeps two.  There is a large flat-screen TV hidden from view in the pictures.  It is on wheels and is easily moved into the large opening of the living room, fills the width of the entryway.  Great for lounging on the daybed and watching a movie or your favorite program.  Stays out </t>
  </si>
  <si>
    <t>The house is located at the crossroads of Clinton Hill and Bed-Stuy, two terrific neighborhoods in the north central portion of Brooklyn.  Cafes, restaurants, bars, and cultural centers all within walking distance or short subway ride.  Both BAM and the Barclays center are within a 10 minute taxi ride!  Check out the Guidebook for this listing for a detailed map and recommendations! Please note: there is a friendly cat in residence here. He's an outdoor cat, but nevertheless comes and goes.</t>
  </si>
  <si>
    <t>Just a block and half away is the Franklin subway stop where you can catch the A and the C train.  This subway line zips you into Manhattan (20 minutes to West Village) and connects with many other lines for easy transferring.   Take the A or the C three stops to the Lafayette Ave. stop where you can hop off and explore the lovely neighborhood of Fort Greene.  Enjoy the park and the farmer's market on the weekend.  BAM (Brooklyn Academy of Music) is about a 5 minute walk from the Lafayette stop.  The Barclays Center is about an 8 minute walk.     Take the C three stops to Hoyt-Schermerhorn, you will find yourself in Downtown Brooklyn.  Walk a couple blocks to Atlantic Avenue where you will find boutiques and antique shops.  The Transit Museum is also right here, showing the history of the New York Subway system, including old train cars! The neighborhoods of Boreum Hill, Carroll Gardens, and Brooklyn Heights are all within walking distance from the Hoyt-Schermerhorn stop.  These tree-l</t>
  </si>
  <si>
    <t>Please remove your shoes upon entering the house.  This helps to keep the floors and rugs in good shape, and who wants to where shoes inside anyway?   No pets, please.  Thanks. Feel free to open up all the windows on the first floor when you are home.  The breeze through the living room and kitchen is delightful.  When you leave, please be sure to close up and lock the windows.  Please also draw the blinds in the living room before you go out.   In the summer months, when using the air conditioners, please do so with an energy-conserving mindset.  The window units are just for cooling down the bedrooms, please close the bedroom doors when air conditioning units are in use.   In the winter months, when using the wood burning stoves, please be alert and very cautious.  Be careful and tidy with the wood and ash.  If you are not comfortable using a wood-burning stove, please do not use them.</t>
  </si>
  <si>
    <t>{TV,"Cable TV",Internet,Wifi,"Air conditioning",Kitchen,"Free parking on premises","Smoking allowed","Pets live on this property",Cat(s),"Indoor fireplace",Heating,"Family/kid friendly","Suitable for events",Washer,Dryer,"Smoke detector","Carbon monoxide detector",Essentials,Shampoo,"24-hour check-in",Hangers,"Hair dryer",Iron,"Laptop friendly workspace"}</t>
  </si>
  <si>
    <t>Private Master Bedroom</t>
  </si>
  <si>
    <t>Hi there! Welcome to our beautiful and sunny Brooklyn apartment. We have a spacious master bedroom available, along with its connecting outdoor patio. With a washer/dryer, central air, rooftop and fully equipped kitchen, our home can make you feel at home. We would love to have you!</t>
  </si>
  <si>
    <t>{TV,Wifi,"Air conditioning",Kitchen,"Free street parking",Heating,Washer,Dryer,"Smoke detector","Fire extinguisher",Essentials,Shampoo,"Lock on bedroom door","Hair dryer",Iron,"Laptop friendly workspace","Hot water",Microwave,"Coffee maker",Refrigerator,Dishwasher,"Dishes and silverware","Cooking basics",Oven,Stove,"Patio or balcony"}</t>
  </si>
  <si>
    <t>Stylish 1 Bedroom in the Heart of the LES</t>
  </si>
  <si>
    <t>Located on the corner of Ludlow &amp; Rivington, this is an unusually spacious 1 bedroom apartment with an excellent layout. In the epicenter of the hip and historic Lower East Side, our Elegant Antique Filled One Bedroom is an urban oasis with sleek, modern design. Please ALWAYS send a message first before booking! We really love to know who will be staying at our place!</t>
  </si>
  <si>
    <t>Located on the corner of Ludlow &amp; Rivington, this is an unusually spacious 1 bedroom apartment with an excellent layout. In the epicenter of the hip and historic Lower East Side, our Elegant Antique Filled One Bedroom is an urban oasis with sleek, modern design. Please ALWAYS send a message first before booking! We really love to know who will be staying at our place! The apartment is decorated with Venetian mirrors, white furniture and beautiful antique furniture. The kitchen is equipped with new appliances and foyer with bistro table, the bathroom newly renovated, very bright with two windows in each room, walk in closet, and bedroom room has a flat screen TV with lounging chaise. ★ AMENITIES ★ o Spacious 3 rooms + closets o Apartment is newly renovated in a clean and secure building o Fully equipped kitchen + dining/cooking supplies o Large windows in each room with pleasant views o Flat screen TV with cable, Roku, Starz, Hulu, and Netflix  o WIFI/Internet o Queen size bed  o Speake</t>
  </si>
  <si>
    <t>The Lower East Side has recently become the epicenter of NYC restaurant culture and nightlife. There is a plethora of 25+ Zagat rated restaurants, bars and clubs, live music shows and art galleries within a 3 block radius. Located on the third floor of the building, it shares a wall with the Rivington Hotel, on the neighborhood's most popular corner. This central location provides access to Nolita, SOHO, and East Village, all within just a few blocks.</t>
  </si>
  <si>
    <t>The F, J, M and Z trains are all just one block away, providing full access to all of NYC.</t>
  </si>
  <si>
    <t>{TV,Wifi,"Air conditioning",Kitchen,"Free street parking",Heating,Essentials,Shampoo,Hangers,"Hair dryer",Iron,"Laptop friendly workspace","Coffee maker",Refrigerator,"Dishes and silverware","Cooking basics",Oven,Stove,"Luggage dropoff allowed","Long term stays allowed","Cleaning before checkout"}</t>
  </si>
  <si>
    <t>Private room in a perfect location in the city</t>
  </si>
  <si>
    <t>The perfect location in the city. 10 min walk to Central Park.. close to almost every subway- E, 4,5,6,R,N,W,F,M,Q. Clean space don’t need to bring nothing with you. In the apartment stays one female roommate quite and almost never home. Big room with a queen size bed, enough space to put your stuff, empty shelves for your own use. Kitchen with everything so you can make breakfast and more.</t>
  </si>
  <si>
    <t>{Wifi,"Air conditioning",Kitchen,Heating,"Smoke detector","Fire extinguisher",Essentials,Shampoo,"Lock on bedroom door","Hair dryer","Hot water"}</t>
  </si>
  <si>
    <t>Apartment w/ 2 bedrooms in the heart of E. Village</t>
  </si>
  <si>
    <t>Great space in upscale apt building in the east village (alphabet city) - doorman building, awesome roof (great views &amp; furniture) &amp; small gym (weights, treadmill, elliptical etc), in building laundry (costs $) close to F train and walking distance throughout lower east side, east village &amp; SoHo. Backyard BBQ area as well. Great comfy safe home base for visiting the city. Great map of cool under-the-radar places available.</t>
  </si>
  <si>
    <t>Great space in upscale apt building in the east village (alphabet city) - doorman building, awesome roof (great views &amp; furniture) &amp; small gym (weights, treadmill, elliptical etc), in building laundry (costs $) close to F train and walking distance throughout lower east side, east village &amp; SoHo. Backyard BBQ area as well. Great comfy safe home base for visiting the city. Great map of cool under-the-radar places available. Main bedroom is pic with the plants in the photo, 2nd room is smaller with great views of courtyard &amp; garden, living room/kitchen combo has a nice pullout Guests can use the kitchen, living room &amp; rooms obviously- rooftop access (its furnished) &amp; a bbq area in the back yard patio as well. Gym in basement. My roommate or I will be available via phone and to greet ppl East village - great restaurants &amp; bars steps away. 10 minutes from east river park, five minutes from Thompkins Sq park. F train super close, five minute walk. 6 train at astor place a ten minute walk. B</t>
  </si>
  <si>
    <t>East village - great restaurants &amp; bars steps away. 10 minutes from east river park, five minutes from Thompkins Sq park.</t>
  </si>
  <si>
    <t>F train super close, five minute walk. 6 train at astor place a ten minute walk. Bike stations 2 minutes from apt.</t>
  </si>
  <si>
    <t>- quiet hours after 11PM</t>
  </si>
  <si>
    <t>{TV,Wifi,"Air conditioning",Kitchen,"Pets allowed",Gym,Elevator,"Free street parking",Heating,"Family/kid friendly",Washer,Dryer,"Smoke detector","Carbon monoxide detector","Fire extinguisher",Essentials,Shampoo,"Hair dryer",Iron,"Laptop friendly workspace","translation missing: en.hosting_amenity_50","Hot water","Host greets you"}</t>
  </si>
  <si>
    <t>ENTIRE HOME- UPPER EAST SIDE, NYC</t>
  </si>
  <si>
    <t>Cozy 1BR with queen size bed and a small sofa bed in the living room. Full kitchen with microwave and dishwasher. Only 3 blocks away from Q train on 2nd ave and 4 blocks away from 4,5,6 trains. Surrounded by great restaurants, bars, supermarkets, shopping, movie theaters and parks.</t>
  </si>
  <si>
    <t>Cozy 1BR with queen size bed and a small sofa bed in the living room. Full kitchen with microwave and dishwasher. Only 3 blocks away from Q train on 2nd ave and 4 blocks away from 4,5,6 trains. Surrounded by great restaurants, bars, supermarkets, shopping, movie theaters and parks. I will assist you as soon as possible when needed and I can be reached by txt or phone call or email Only a few blocks away from the Q, 4,5,6 trains. Surrounded by great restaurants and bars, supermarkets, drugstores and shops. Walking distance from Central Park, Carl Schurz Park and East River Promenade. Short walk up to second floor. No elevator in the building.</t>
  </si>
  <si>
    <t>Only a few blocks away from the Q, 4,5,6 trains. Surrounded by great restaurants and bars, supermarkets, drugstores and shops. Walking distance from Central Park, Carl Schurz Park and East River Promenade.</t>
  </si>
  <si>
    <t>{TV,"Cable TV",Wifi,"Air conditioning",Kitchen,"Paid parking off premises","Free street parking","Buzzer/wireless intercom",Heating,"Smoke detector","Carbon monoxide detector","Fire extinguisher",Essentials,Shampoo,Hangers,"Hair dryer","translation missing: en.hosting_amenity_49","translation missing: en.hosting_amenity_50",Bathtub,"Hot water","Host greets you"}</t>
  </si>
  <si>
    <t>one bedroom in the middle of it all</t>
  </si>
  <si>
    <t>Beautiful one bedroom on the edge of hell's kitchen and midtown north, in the theatre district and by delicious restaurants!  Steps from central park and all major train lines. Building has laundry, gym, and roof access. Incredible shower water pressure. Long term only! Minimum stay one month</t>
  </si>
  <si>
    <t>Beautiful one bedroom on the edge of hell's kitchen and midtown north, in the theatre district and by delicious restaurants!  Steps from central park and all major train lines. Building has laundry, gym, and roof access. Incredible shower water pressure. Long term only! Minimum stay one month I am new to airbnb and love your feedback and helpful hints on how to improv my space! I have provided fresh new linens and towels based on previous reviews. Thank you for helping me make your stay a great one! Please. No pets in the building.</t>
  </si>
  <si>
    <t>Please do not smoke inside in the apartment.</t>
  </si>
  <si>
    <t>{TV,"Cable TV",Internet,Wifi,"Air conditioning",Kitchen,Doorman,Gym,Elevator,Heating,Washer,Dryer,Essentials,"24-hour check-in",Hangers,"Hair dryer",Iron,"translation missing: en.hosting_amenity_49","translation missing: en.hosting_amenity_50"}</t>
  </si>
  <si>
    <t>Beautiful Home 美麗之家</t>
  </si>
  <si>
    <t>Welcome!  Room pictures will be updated soon.</t>
  </si>
  <si>
    <t>{TV,"Cable TV",Wifi,"Air conditioning",Heating,Essentials,"Lock on bedroom door",Hangers,"Hair dryer","Laptop friendly workspace","Hot water","Bed linens","Extra pillows and blankets"}</t>
  </si>
  <si>
    <t>Brooklyn home with the view</t>
  </si>
  <si>
    <t>apt on the bay with the water view ,     absolutely privet room with privet bathroom laundry is available in the building. Many  cafes and restaurants 2 min , boat rids,  10 minutes walk to the beach ,  buss to Manhattan  across the st and  train   10 minutes walk .</t>
  </si>
  <si>
    <t>apt on the bay with the water view ,     absolutely privet room with privet bathroom laundry is available in the building. Many  cafes and restaurants 2 min , boat rids,  10 minutes walk to the beach ,  buss to Manhattan  across the st and  train   10 minutes walk . I am available for texts, phone call . Apsolutly no smoking and no party's in the apt and if  pet is accepted then he/she cannot be left alone .</t>
  </si>
  <si>
    <t>Small pets allowed with the hosts discretions plus pet fee will be added.</t>
  </si>
  <si>
    <t>{TV,Wifi,"Air conditioning","Pets allowed",Elevator,"Free street parking",Heating,Washer,Dryer,"Smoke detector","Carbon monoxide detector",Essentials,Shampoo,Hangers,"Hair dryer",Iron,"Laptop friendly workspace","Hot water","Long term stays allowed","Host greets you"}</t>
  </si>
  <si>
    <t>Stunning triplex in East Williamsburg</t>
  </si>
  <si>
    <t>High ceilings, double height windows with two great balconies. The bedrooms in this units are on different floor levels so the main room is very private.  The second room is located on a loft with sliding doors for privacy and opens up to the main double height living area.</t>
  </si>
  <si>
    <t>{TV,Wifi,"Air conditioning",Kitchen,Heating,Washer,Dryer,"Smoke detector",Essentials,Shampoo,"Lock on bedroom door","Hair dryer",Iron,"Laptop friendly workspace"}</t>
  </si>
  <si>
    <t>LUXURY PRVT ROOM NEAR PROSPECT PARK</t>
  </si>
  <si>
    <t>LUXURY furnished  private 1 bedroom/ 1 bathroom with FURNISHED BALCONY in a 2bedroom apartment. Apartment is shared with my quiet &amp; private female roommate.  Amenities: -ROOFTOP with city views -elevator -game room lounge -24/7 gym -laundry room -bike storage -parking garage Located 10 mins bike ride from Prospect Park! 8 min walk to Subway, F station.</t>
  </si>
  <si>
    <t>LUXURY furnished  private 1 bedroom/ 1 bathroom with FURNISHED BALCONY in a 2bedroom apartment. Apartment is shared with my quiet &amp; private female roommate.  Amenities: -ROOFTOP with city views -elevator -game room lounge -24/7 gym -laundry room -bike storage -parking garage Located 10 mins bike ride from Prospect Park! 8 min walk to Subway, F station. Available 24/7 via text and phone. Not on site during guest stay. Roommate maybe in apartment, depending what week booking is.</t>
  </si>
  <si>
    <t>Kensington , NY, United States</t>
  </si>
  <si>
    <t>{TV,"Cable TV",Wifi,"Air conditioning",Kitchen,"Paid parking off premises","Pets allowed",Gym,Elevator,"Free street parking",Heating,Washer,Dryer,"Smoke detector","Carbon monoxide detector","Fire extinguisher",Essentials,Shampoo,Hangers,"Hair dryer",Iron,"Laptop friendly workspace","Hot water","Bed linens","Extra pillows and blankets",Microwave,Refrigerator,Dishwasher,"Dishes and silverware","Cooking basics",Oven,Stove,"BBQ grill","Patio or balcony","Luggage dropoff allowed","Wide hallways","Well-lit path to entrance","No stairs or steps to enter","Wide entryway","Host greets you"}</t>
  </si>
  <si>
    <t>Cozy Room in Boerum Hill</t>
  </si>
  <si>
    <t>Cozy apartment, less than a 5 minute walk to the nearest subway station and only a 15 minute subway ride into Manhattan. Prime Brooklyn location, with tons of cute restaurants and bars nearby. You won't want to leave!</t>
  </si>
  <si>
    <t>{TV,Internet,Wifi,"Air conditioning",Kitchen,Heating,"Smoke detector","Carbon monoxide detector","Fire extinguisher",Essentials,"Lock on bedroom door"}</t>
  </si>
  <si>
    <t>Big furnitured room in UWS for August!</t>
  </si>
  <si>
    <t>Big, furnitured room located on the Upper West Side. 1 min walk to the 96th st station (123 subway lines - including express). Nice, calm residential area close to several bars and restaurants. 7 min walk to Central Park and Riverside Park.  The bedroom has a full bed, a bedside table, full body mirror, shelves, a dresser and big closet space. Also lots of storage space under the bed and above the closet.  Unfortunately the room is only available for the month of August.</t>
  </si>
  <si>
    <t>We let our shoes at the entrance :)</t>
  </si>
  <si>
    <t>{TV,"Cable TV",Wifi,Kitchen,"Smoking allowed","Pets allowed","Pets live on this property","Buzzer/wireless intercom",Heating,"Smoke detector","Carbon monoxide detector",Essentials,Hangers}</t>
  </si>
  <si>
    <t>Tranquil Columbus Cir. 1BR, Doorman, River Views by Blueground</t>
  </si>
  <si>
    <t>Feel at home wherever you choose to live with Blueground. You’ll love this cozy Midtown West furnished one-bedroom apartment with its modern decor, fully equipped kitchen, and lovely living room with great high floor views. Ideally located, you’re close to all the best that New York has to offer! (#NYC149)</t>
  </si>
  <si>
    <t>Feel at home wherever you choose to live with Blueground. You’ll love this cozy Midtown West furnished one-bedroom apartment with its modern decor, fully equipped kitchen, and lovely living room with great high floor views. Ideally located, you’re close to all the best that New York has to offer! (#NYC149) 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New York vibes or bring the entertainment to you with the premium wireless speaker or smart TV.  This apartment also offers in-floor laundry. Amenities Building amenities unique to this one-bedroom apartment include an on-site:    - Doorman - In-Floor Laundry - Pet Friendly - Gym - Garden - Courtyard - Bike Storage - Elevator The en</t>
  </si>
  <si>
    <t>{TV,"Cable TV",Wifi,"Air conditioning",Kitchen,"Pets allowed",Gym,Elevator,Heating,Washer,Dryer,"Smoke detector","Carbon monoxide detector",Essentials,Shampoo,Hangers,"Hair dryer",Iron,"Self check-in",Lockbox,"Private entrance",Bathtub,"Bed linens",Microwave,"Coffee maker",Refrigerator,Dishwasher,Oven,"BBQ grill","Garden or backyard","Long term stays allowed"}</t>
  </si>
  <si>
    <t>Shh!@Belindas</t>
  </si>
  <si>
    <t>Wash own dishes. And keep shoes off</t>
  </si>
  <si>
    <t>{TV,Wifi,"Air conditioning",Kitchen,"Free parking on premises","Smoking allowed",Breakfast,Elevator,Heating,"Smoke detector","Carbon monoxide detector","First aid kit","Fire extinguisher",Essentials,Shampoo,Hangers,"Hair dryer",Iron,"Laptop friendly workspace","Hot water"}</t>
  </si>
  <si>
    <t>Sunny Green Apt (L&amp;M trains) Bklyn/Queens border</t>
  </si>
  <si>
    <t>Welcome to Planthouse! We are very happy to have you!! Our bright and brand new living space is the perfect place for you to relax and enjoy your time in New York. If you are hoping to stay for the month of December and onwards, please inquire before booking!</t>
  </si>
  <si>
    <t>Welcome to Planthouse! We are very happy to have you!! Our bright and brand new living space is the perfect place for you to relax and enjoy your time in New York. If you are hoping to stay for the month of December and onwards, please inquire before booking! We live in a two bedroom apartment, filled with light and love. We work during the day, so you will have the place to yourself most of the time. There is a living room with a TV, a fully stocked kitchen, brand new beautiful bathroom (with a deep tub!). There are also pool tables and ping pong tables available in the communal spaces of the building, which you will be giving full access to. In the basement of the building, you will also find washers and dryers for all your laundry needs. You will be given a key to the apartment, as well as a fob to access the building itself, with all its amenities, including the laundry room in the basement. I will also be staying in or around the apartment while you are here, but I work during the</t>
  </si>
  <si>
    <t>Ridgewood is a cool little area, with really good food options, lots of close by shopping, and very close to Brooklyn staples like Bushwick, Williamsburgh, and Greenpoint.</t>
  </si>
  <si>
    <t>We are one block away from the L and M trains at "Myrtle-Wyckoff", where the ride into Union Square or Downtown Manhattan is only 20 minutes.</t>
  </si>
  <si>
    <t>420 friendly Feel free to cook but please respect the space</t>
  </si>
  <si>
    <t>{TV,Wifi,"Air conditioning",Kitchen,"Smoking allowed","Pets allowed",Doorman,Breakfast,Elevator,"Buzzer/wireless intercom",Heating,"Suitable for events",Washer,Dryer,"Smoke detector","Carbon monoxide detector","First aid kit","Safety card","Fire extinguisher",Essentials,Shampoo,"Lock on bedroom door",Hangers,Iron,"Laptop friendly workspace","Self check-in",Keypad,"Private living room"}</t>
  </si>
  <si>
    <t>Fully Private Cozy Studio Close to NY Attractions!</t>
  </si>
  <si>
    <t>-Close to the 2 and 5 train (40 min Commute to Grand central) -Metro North (few stops to Manhattan) - Within 5 mile radius of: The Bronx Zoo, Botanical Garden, City Island, Orchard Beach, Yonkers Casino, and Mosholu/Van Cortlandt Golf courses -Major highways (95, 87, and Bronx River Parkway) -3 Big Shopping malls within 5 miles ( Bay Plaza, Cross County, Ridge Hill) *** LONG TERM DISCOUNTS AVAILABLE ***</t>
  </si>
  <si>
    <t>-Close to the 2 and 5 train (40 min Commute to Grand central) -Metro North (few stops to Manhattan) - Within 5 mile radius of: The Bronx Zoo, Botanical Garden, City Island, Orchard Beach, Yonkers Casino, and Mosholu/Van Cortlandt Golf courses -Major highways (95, 87, and Bronx River Parkway) -3 Big Shopping malls within 5 miles ( Bay Plaza, Cross County, Ridge Hill) *** LONG TERM DISCOUNTS AVAILABLE *** Entirely Private Studio with your own entrance + DIRECT outdoor back space accessible for the guest. Entry height level during the first step inside is low so please be cautious.  Inside the studio you have access to free WiFi, 42 inch Smart TV, Keurig coffee machine, various types of tea and a FULL kitchenette. Outdoor back space 100 percent self check in system; due to my busy schedule I won’t be able to greet guests but, I’m ALWAYS around my phone and hands on if you need help in your travels! IF YOU WANT TO CONTACT ME BEFORE 1PM; PLEASE CALL.  24/7 for emergencies Bronx Zoo, Beaches</t>
  </si>
  <si>
    <t>Bronx Zoo, Beaches, Highways, Golf Courses, Malls, Seafood, Schools</t>
  </si>
  <si>
    <t>2 and 5 train + Metro North</t>
  </si>
  <si>
    <t>Please put items back where you find it.</t>
  </si>
  <si>
    <t>{TV,Wifi,"Air conditioning",Kitchen,"Pets allowed",Breakfast,"Free street parking",Heating,"Smoke detector","Carbon monoxide detector","First aid kit","Fire extinguisher",Essentials,Shampoo,"Lock on bedroom door",Hangers,"Hair dryer",Iron,"Laptop friendly workspace","Self check-in","Smart lock","Private entrance","High chair","Hot water","Bed linens","Extra pillows and blankets",Microwave,"Coffee maker",Refrigerator,"Dishes and silverware","Cooking basics",Oven,Stove,"Patio or balcony","Garden or backyard","Luggage dropoff allowed","Long term stays allowed","Wide hallways","Wide entrance for guests","Well-lit path to entrance","No stairs or steps to enter","Wide entryway","Handheld shower head"}</t>
  </si>
  <si>
    <t>Beautiful Room in Brooklyn Apartment</t>
  </si>
  <si>
    <t>The apartment is close to Cafe Madeline, Cafe Tibet, Prospect Park, Brooklyn College, Sycamore Bar, and direct buses to several different beaches. The apartment has a new comfortable bed, new appliances, brick walls, dishwasher, new hardwood floors, and a deep bathtub. It is situated in a charming neighbourhood, close to Ditmas Park Historic District, and it is close to direct subways to Manhattan. The apartment is perfect for couples, people travelling alone or together, and for business travel</t>
  </si>
  <si>
    <t>The apartment is close to Cafe Madeline, Cafe Tibet, Prospect Park, Brooklyn College, Sycamore Bar, and direct buses to several different beaches. The apartment has a new comfortable bed, new appliances, brick walls, dishwasher, new hardwood floors, and a deep bathtub. It is situated in a charming neighbourhood, close to Ditmas Park Historic District, and it is close to direct subways to Manhattan. The apartment is perfect for couples, people travelling alone or together, and for business travel Newly renovated, exposed brick walls, cosy atmosphere Kitchen, Livingroom, Bedroom, Bathroom</t>
  </si>
  <si>
    <t>{Wifi,Kitchen,"Buzzer/wireless intercom",Heating,"Family/kid friendly","Smoke detector","Carbon monoxide detector","Fire extinguisher",Essentials,Shampoo,Hangers,Iron,"Laptop friendly workspace"}</t>
  </si>
  <si>
    <t>Lovely room in Prospect Heights</t>
  </si>
  <si>
    <t>An ideal space located in one of Brooklyn's most sought after neighborhoods. The apartment is within walking distance of the Brooklyn Museum and Prospect Park, in addition to a number of wonderful restaurants and coffee shops. Easy access to subway.</t>
  </si>
  <si>
    <t>An ideal space located in one of Brooklyn's most sought after neighborhoods. The apartment is within walking distance of the Brooklyn Museum and Prospect Park, in addition to a number of wonderful restaurants and coffee shops. Easy access to subway. The room is large for a room in Prospect Heights. It's tall, vast windows give the space superb natural lighting. In addition to a comfortable bed , there is room for guest to hang his or her clothes on a large stainless steel rack attached to door. Guest will have access to kitchen, bathroom, living room and private room. There are two other roommates living in the apartment. They are both in their mid-to-late twenties. One is completing his M.B.A at NYU and the other works full time in marketing. They both are respectful, cordial and quiet.  The neighborhood is one of the best in Brooklyn, hands down. There are a number of fine restaurants, coffee shops and eateries on Vanderbilt Ave, Washington Avenue and Franklin Avenue-all major thorou</t>
  </si>
  <si>
    <t>The neighborhood is one of the best in Brooklyn, hands down. There are a number of fine restaurants, coffee shops and eateries on Vanderbilt Ave, Washington Avenue and Franklin Avenue-all major thoroughfares within a ten minute walk from the space. Moreover, the neighborhood has a lively bar scene with most spots offering live music on any given weekday.</t>
  </si>
  <si>
    <t>Easy access to a number of major subway lines: 2/3,4/5/6,B/Q</t>
  </si>
  <si>
    <t>No pets are allowed.</t>
  </si>
  <si>
    <t>{Internet,Wifi,"Air conditioning",Kitchen,"Buzzer/wireless intercom",Heating,"Smoke detector","First aid kit",Essentials}</t>
  </si>
  <si>
    <t>Heaven On Earth</t>
  </si>
  <si>
    <t>This is a beautiful colonial house located in a quiet residential area of Williams Bridge, Bronx. Three blocks away from the 2/5 train lines, and walking distance from the Williams Bridge Metro North station as well as all major highways. We have plenty of street parking space available. Minutes away from: The Bronx Zoo, Botanical Gardens, Yankee Stadium, Mall at Bay Plaza, Cross County Shopping Mall and the Ridge Hill shopping/ entertainment center</t>
  </si>
  <si>
    <t>This is a beautiful colonial house located in a quiet residential area of Williams Bridge, Bronx. Three blocks away from the 2/5 train lines, and walking distance from the Williams Bridge Metro North station as well as all major highways. We have plenty of street parking space available. Minutes away from: The Bronx Zoo, Botanical Gardens, Yankee Stadium, Mall at Bay Plaza, Cross County Shopping Mall and the Ridge Hill shopping/ entertainment center This is a beautiful private and cozy room in the second level of our home with two full size beds and a closet, equipped  with a smart tv, wifi and a full functional kitchen Upon check in, you'll get a key to your room and front entrance We are friendly family, willing to interact with our guests but will follow you lead Our neighborhood is quiet but friendly with plenty stores, markets, walking paths to make your stay more enjoyable Our house is close to: The Bronx Zoo, Botanical Gardens, Yankee Stadium, Mall at Bay Plaza, Cross County Sho</t>
  </si>
  <si>
    <t>Our neighborhood is quiet but friendly with plenty stores, markets, walking paths to make your stay more enjoyable</t>
  </si>
  <si>
    <t>Our house is close to: The Bronx Zoo, Botanical Gardens, Yankee Stadium, Mall at Bay Plaza, Cross County Shopping Mall and the Ridge Hill shopping/ entertainment center..</t>
  </si>
  <si>
    <t>No foul language, no smoking no loud noise. Please respect our home and treat it as if it was your own.</t>
  </si>
  <si>
    <t>{TV,Wifi,"Air conditioning",Kitchen,Heating,"Smoke detector","Carbon monoxide detector",Essentials,Hangers,"Hair dryer","Laptop friendly workspace"}</t>
  </si>
  <si>
    <t>Charming 1BR in the East Village</t>
  </si>
  <si>
    <t>An adorable apartment and an excellent downtown location to call home during your stay! Comfortable and cozy light-filled 1BR apartment.  Three separate rooms, all with exposed brick and decorative fireplaces which add charm and character.  Prime location in the happening East Village, but on a quiet tree-lined street.</t>
  </si>
  <si>
    <t>An adorable apartment and an excellent downtown location to call home during your stay! Comfortable and cozy light-filled 1BR apartment.  Three separate rooms, all with exposed brick and decorative fireplaces which add charm and character.  Prime location in the happening East Village, but on a quiet tree-lined street. The Apartment: -Spacious bedroom with big windows -Queen-size bed with large built-in drawers for storage -Clean linens and towels provided -Kitchen area includes an island with stools, making it easy to eat in or enjoy a glass of wine -Oven, stove, and fridge are all available for use -Help yourself to dishes and cooking utensils -Free Wifi -Our cozy living space is small but comfy, with a couch to rest on after a long day of exploring the city -The bathroom is also small but equipped with a full shower/bathtub -As the apartment is located on the top floor, we get a lot of light through windows and skylights- something which many Manhattan apartments are missing! The Bu</t>
  </si>
  <si>
    <t>{Wifi,"Air conditioning",Kitchen,"Pets allowed","Buzzer/wireless intercom",Heating,Essentials,"translation missing: en.hosting_amenity_49","translation missing: en.hosting_amenity_50"}</t>
  </si>
  <si>
    <t>Vintage 3BR Chelsea Loft! Best Location!</t>
  </si>
  <si>
    <t>My spacious 3 bedroom 1 bathroom, vintage-furnished, Chelsea apartment is in the BEST LOCATION for exploring NYC! A block away from Madison Square Garden and Penn Station! Walking distance to Times Square, Empire State Building, The High Line, Javits Center, Hudson Yards, Meatpacking District, Herald Square, Chelsea Market. Surrounded by amazing culture, art galleries, restaurants, and nightlife!</t>
  </si>
  <si>
    <t>My spacious 3 bedroom 1 bathroom, vintage-furnished, Chelsea apartment is in the BEST LOCATION for exploring NYC! A block away from Madison Square Garden and Penn Station! Walking distance to Times Square, Empire State Building, The High Line, Javits Center, Hudson Yards, Meatpacking District, Herald Square, Chelsea Market. Surrounded by amazing culture, art galleries, restaurants, and nightlife! Designed with hardwood floors and exposed brick walls, this upscale and antique Chelsea loft features 3 spacious bedrooms and 1 bathroom. My apartment has vintage charm and sleeps up to 7 guests comfortably. The spacious master and guest bedrooms feature queen size beds with amazing views of the city. The apartment is decorated with beautiful antique furniture and is designed with white exposed brick walls, hardwood floors, a flat screen TV, and a plush sofa in the living area. The kitchen has white cabinetry and contains top of the line appliances, perfect for cooking an amazing meal! The ope</t>
  </si>
  <si>
    <t>Chelsea is considered New York’s premier contemporary art district. Whether you want to explore art, lounge in greenery, shop at Chelsea Market or bar hop, Chelsea has everything you need to have an amazing day out in the city. My apartment is 2 blocks away from Chelsea Market and Madison Square Garden and is surrounded by premier shopping and dining destinations. You'll be just steps away from all the best NYC attractions including Penn Station, Empire State Building, Times Square and Herald Square!</t>
  </si>
  <si>
    <t>This area is very walkable. The apartment is also a block from Penn Station and a 3-5 minute walk to the A, C, E, 1, 2, 3 trains. Daily errands do not require a car. Ubers, lyft and taxis are available 24/7.</t>
  </si>
  <si>
    <t>1) Please treat the home like you would treat your own home. 2) You can pick up the keys to the apartment at KeyCafe anytime after 3pm on day of check-in. You should receive access instructions from KeyCafe directly. Let our co-hosts know if you have any questions prior to arrival or any trouble getting into the home.  3) Check out is promptly at 11am. Our cleaner arrives shortly thereafter, so please do not be late.  (Late check out without approval is  $100/hour) 4) Please be respectful of our neighbors and keep the noise level to a minimum after 11pm. (Noise Policy Violation, guest will be charge for $300) We have a noise level monitoring device to make sure our noise policy and our neighbors are respected. This is NOT a recording device, it only gives us an indication/notification of how loud our guests are. 5) Smoking in the property is subjected to $400 FINE 6)Also, $400 FINE for Pet Policy Violation. 7) By agreeing to this AIRBNB, you agree to abide by all NYC regulations. NYC d</t>
  </si>
  <si>
    <t>{TV,Wifi,"Air conditioning",Kitchen,Heating,"Smoke detector","Carbon monoxide detector",Essentials,Shampoo,Hangers,"Hair dryer",Iron,"Hot water","Bed linens"}</t>
  </si>
  <si>
    <t>Charming 1 bedroom, great location!</t>
  </si>
  <si>
    <t xml:space="preserve">Cozy, comfortable one bedroom railroad, a block from Grand St L train. Steps to coffee shops, bars, restaurants and Cooper park.  Enjoy exploring the popular East Williamsburg location! Please feel free to email me with any questions.  </t>
  </si>
  <si>
    <t>{TV,"Cable TV",Wifi,"Air conditioning",Kitchen,Heating,Essentials,Shampoo}</t>
  </si>
  <si>
    <t>56 months ago</t>
  </si>
  <si>
    <t>Great Manhattan 25min Barclays Center 15 minutes</t>
  </si>
  <si>
    <t>, this is a multicultural neighborhood we are located one block away from shopping centers restaurants medical centers train station is two blocks away. THE bus is one block away the room has large TVs ,Wi-Fi ac  good heat desk computer all  very quiet comfortable place.</t>
  </si>
  <si>
    <t>, this is a multicultural neighborhood we are located one block away from shopping centers restaurants medical centers train station is two blocks away. THE bus is one block away the room has large TVs ,Wi-Fi ac  good heat desk computer all  very quiet comfortable place. They can reach me at anytime The people are friendly the neighborhood is safe BUSSES  and TRAIN or cab service at the corner That I am a terrific host</t>
  </si>
  <si>
    <t>The people are friendly the neighborhood is safe</t>
  </si>
  <si>
    <t>BUSSES  and TRAIN or cab service at the corner</t>
  </si>
  <si>
    <t>No shoes no smoking no company</t>
  </si>
  <si>
    <t>{TV,"Cable TV",Wifi,Kitchen,"Free street parking",Heating,"Smoke detector","Carbon monoxide detector","First aid kit","Fire extinguisher",Essentials,Shampoo,"Lock on bedroom door",Hangers,"Laptop friendly workspace","Hot water","Bed linens","Extra pillows and blankets","Ethernet connection","Pocket wifi",Microwave,"Coffee maker",Refrigerator,"Dishes and silverware","Cooking basics",Oven,Stove,"Patio or balcony","Long term stays allowed","Host greets you"}</t>
  </si>
  <si>
    <t>Modern 2 bedroom apartment</t>
  </si>
  <si>
    <t>Safe family friendly neighborhood. 5 min walk to  Subway. Close to Prospect Park and Luna Park</t>
  </si>
  <si>
    <t>Safe family friendly neighborhood. 5 min walk to  Subway. Close to Prospect Park and Luna Park It’s a cozy warm apartment, lots of sunlight coming into the guest rooms.  The plans Is welcoming and guest can use the house as if it’s their own, we are always willing to make the stay as pleasant as can be. Guest have full access to a big kitchen, there’s also a spacious living room with a tv for movies. We are very social and friendly but respect the guest space and privacy.  we are always available via text messages or just a phone call away. It’s a quiet family neighborhood, lots of grocery stores, coffee shops and restaurants around. Luna park and Coney Island is only 15 minutes away by train or bike ride. Easiest way to get around is by train, it’s fast and efficient. There’s plenty of street parking on E 9th and E8th st</t>
  </si>
  <si>
    <t>It’s a quiet family neighborhood, lots of grocery stores, coffee shops and restaurants around. Luna park and Coney Island is only 15 minutes away by train or bike ride.</t>
  </si>
  <si>
    <t>Easiest way to get around is by train, it’s fast and efficient. There’s plenty of street parking on E 9th and E8th st</t>
  </si>
  <si>
    <t>{TV,Wifi,"Air conditioning","Pets allowed","Free street parking",Heating,Washer,Dryer,"Smoke detector","Carbon monoxide detector","First aid kit","Safety card",Essentials,Shampoo,"Lock on bedroom door",Hangers,"Hair dryer",Iron,"Hot water","Host greets you"}</t>
  </si>
  <si>
    <t>Upper West 1 Bedroom / 1 Bath. Lincoln Center</t>
  </si>
  <si>
    <t>APARTMENT FEATURES Excellent Condition AC: Central Corner Apt Entry Foyer Closets [2] KITCHEN Open Dishwasher EXPOSURE / VIEW South Open</t>
  </si>
  <si>
    <t>APARTMENT FEATURES Excellent Condition AC: Central Corner Apt Entry Foyer Closets [2] KITCHEN Open Dishwasher EXPOSURE / VIEW South Open BUILDING AMENITIES Bike Room Garage Shuttle Service Fitness Facility Basketball Court Valet Playroom Common Storage Digital TV Features: ** 12th floor of Elevator/Full Service building ** Standard kitchen appliances including microwave, oven and dishwasher ** 1 King sized bed in unit ** Modern leather sofa in living area ** Flat screen TV in each room with cable channels ** Wireless internet ** Heated and air conditioned via central air ** Dining table seats 4 ** Linens and Towels provided BUILDING DESCRIPTION Post-war Built 2000 High-rise 35 Floors 504 Apartments Elevator Full Service</t>
  </si>
  <si>
    <t>Extra $20 Fees for checking in after 9:00PM</t>
  </si>
  <si>
    <t>{TV,"Cable TV",Wifi,"Air conditioning",Kitchen,"Pets allowed",Gym,Elevator,Heating,"Family/kid friendly","Suitable for events",Washer,Dryer,"Smoke detector","Carbon monoxide detector",Essentials,"Lock on bedroom door",Hangers,"Hair dryer",Iron,"Laptop friendly workspace","Private entrance","Window guards",Crib,"Hot water","Bed linens","Extra pillows and blankets",Microwave,"Coffee maker",Refrigerator,Dishwasher,"Dishes and silverware","Cooking basics",Oven,Stove,"Luggage dropoff allowed","Long term stays allowed","Host greets you"}</t>
  </si>
  <si>
    <t>Luxury 1 Bedroom Condo in Central Park South</t>
  </si>
  <si>
    <t>Beautiful Newly Renovated Condo in the Heart of Manhattan, New York City. Steps away from Central Park. Great Convinient Locations. Walk to Columbus Circle, Fifth Avenue, Time Warner Building, Lincoln Center. Subways are just steps away. Brand New Luxurious Furnishing with Master Bedroom, Master Bathroom, Half Bath, Walk in Closet, TV, Kitchen and Dining.</t>
  </si>
  <si>
    <t>{TV,"Air conditioning",Kitchen,Gym,Elevator,Heating,"Family/kid friendly",Washer,Dryer,"Smoke detector",Essentials,Shampoo,"Lock on bedroom door",Hangers}</t>
  </si>
  <si>
    <t>Private room in astoria for a month!</t>
  </si>
  <si>
    <t>{Wifi,"Air conditioning",Kitchen,Heating,Essentials,"Lock on bedroom door","Hair dryer","Laptop friendly workspace"}</t>
  </si>
  <si>
    <t>Stunning 2 Bed 15 min from Midtown w/ Backyard</t>
  </si>
  <si>
    <t>Beautiful large two bedroom apartment int he heart of NYC in a convenient location. My home is the perfect in between of a quiet apartment when you are ready to come home from exploring nyc, and the convince of getting here easily and having access to super markets laundromats and restaurants all within three blocks.</t>
  </si>
  <si>
    <t xml:space="preserve">Beautiful large two bedroom apartment int he heart of NYC in a convenient location. My home is the perfect in between of a quiet apartment when you are ready to come home from exploring nyc, and the convince of getting here easily and having access to super markets laundromats and restaurants all within three blocks. My best friend is an interior designer and helped me design my apartment. We put a lot of care and thought into putting it together. I travel with Airbnb frequently myself and I know sometimes time does not allow for socializing with hosts. So I leave it up to you to decide. Astoria is a very diverse neighborhood. Within walking distance you can find Mexican, Japanese, Chinese, Italian, Brazilian, Colombian, middle eastern, Greek restaurants and much more!Long island city which is right next to Astoria also has a beautiful view of Manhattan. If you love taking picture I would highly recommend going to gantry park. There are three subway stations near the apartment. One is </t>
  </si>
  <si>
    <t>Astoria is a very diverse neighborhood. Within walking distance you can find Mexican, Japanese, Chinese, Italian, Brazilian, Colombian, middle eastern, Greek restaurants and much more!Long island city which is right next to Astoria also has a beautiful view of Manhattan. If you love taking picture I would highly recommend going to gantry park.</t>
  </si>
  <si>
    <t>There are three subway stations near the apartment. One is two blocks away and three stops to Midtown Manhattan. The secound is 5 blocks away and 2 statins from Midtown and the third is a 7 minute walk away. If you plan on visiting different boughs like the Brooklyn this is super convenient because all lines go into Manhattan but also take you to different parts on uptown Manhattan and Brooklyn. Astoria and long island city have become very popular neighboorhoods in NYC the past few years. This is because it is very close to Manhattan but it is a lot more quiet in terms of noise pollution. Food, restaurants and other services are also a lot more affordable as you are close to Manhattan but not in Manhattan.</t>
  </si>
  <si>
    <t>No smoking Please be respectful of your neighboors  Please be respectful of our neighbors outdoor space.   Lost Items: We are not responsible for any belonging left behind after check out. Please do a walk though the apartment to insure you have all of your belongings. No smoking indoors. We take pride in our home and the first impression that our guests experience when they walk in the door. Cigarette odors are hard to get rid of so we ask that you smoke outdoors so we can maintain the fresh, clean smell of our home for all of our guests. No Smoking anything indoors including marijuana.  Most things in the apartment are new and our cleaning staff goes over the entire apartment before someone checks in and after someone checks out. If you notice anything broken or damaged upon your arrival, please notify us immediately to ensure you are not held accountable for it.   - We know accidents do happen. If you break or damage anything in the apartment during your stay, please notify us right</t>
  </si>
  <si>
    <t>{TV,Wifi,"Air conditioning",Kitchen,Heating,"Smoke detector","Carbon monoxide detector",Essentials,Shampoo,Hangers,"Hair dryer",Iron}</t>
  </si>
  <si>
    <t>sunny room one block from the beach</t>
  </si>
  <si>
    <t>Bright and sunny private room with a shared bathroom one block from the beach. 5-10 minute walk to shops and restaurants and 2 blocks from the subway. Excellent spot for a beachy getaway in lovely Rockaway Beach!  .</t>
  </si>
  <si>
    <t>Bright and sunny private room with a shared bathroom one block from the beach. 5-10 minute walk to shops and restaurants and 2 blocks from the subway. Excellent spot for a beachy getaway in lovely Rockaway Beach!  . Private sun-soaked room with a Tempurpedic mattress with ocean views and a balcony. Whether you're spending the morning with a cup of coffee on the balcony or relaxing after a day at the beach, our cozy apartment feels a world away from the commotion and noise of NYC. The bedroom comfortably fits two people so is perfect for a romantic weekend. The kitchen is fully stocked with pots and pans and there's a grocery store a 5 minute walk away. Feel free to read a book from our library on the premises, or use our Roku account to watch movies/TV on Netflix, Hulu, HBOnow or Amazon. We'll be in and out but are available at any time by text or phone. We're happy to provide suggestions for restaurants etc! Rockaway Beach, known as the "hipster Hamptons", is a thriving beach communit</t>
  </si>
  <si>
    <t>Rockaway Beach, known as the "hipster Hamptons", is a thriving beach community with tons to do. The apartment is a block from the beach and a 5-10 minute walk from beachfront restaurants and bars. Enjoy burgers, arepas or incredible fish tacos at one of the many boardwalk vendors. Throughout the summer there are beach concerts, movie nights and art shows so there's always something to do!</t>
  </si>
  <si>
    <t>The apartment is two blocks from the A train where you can access JFK (4 subway stops), Brooklyn (30-45 mins) or Manhattan (45 mins - 1 hour). Rockaway Beach is easily explored by foot and there are bikes available for rental. There is a bus that takes you up and down the peninsula as well.</t>
  </si>
  <si>
    <t>Rockaway Beach , NY, United States</t>
  </si>
  <si>
    <t>{TV,Wifi,"Air conditioning",Kitchen,Washer,Dryer,Essentials,"translation missing: en.hosting_amenity_49","translation missing: en.hosting_amenity_50"}</t>
  </si>
  <si>
    <t>AMAZING ONE BED IN MEATPACKING/CHELSEA MARKET!!</t>
  </si>
  <si>
    <t>Close to the Chelsea Market and the High Line Park. Easy access to subway options, 14th Street stop (A, C, E), the 8th Avenue stop (L), the 14th Street PATH station, which makes for easy access to New Jersey and midtown.</t>
  </si>
  <si>
    <t>Close to the Chelsea Market and the High Line Park. Easy access to subway options, 14th Street stop (A, C, E), the 8th Avenue stop (L), the 14th Street PATH station, which makes for easy access to New Jersey and midtown. Welcome to New York City! The entire city is at your fingertips from this centrally-located luxury apartment. You are walking distance from the highlights of Manhattan. Our sunny, private 1-bedroom, apartment can host up to 4 comfortably with double-sized mattress and a comfortable sofa. The apartment has a relaxing living room and cozy bedrooms, but it's main attraction is it's location; unparalleled in NYC! The Living Space includes: - Brand new, modern furniture as of March 2018 - Flat-screen LED TV with Roku with all the apps logged in and high-speed WiFi internet access  - Fully-stocked kitchen ready for your cooking needs. Including microwave, stove, oven, coffee maker, electric kettle, pots &amp; pans and all the dinnerware - Iron and ironing board - Dining table an</t>
  </si>
  <si>
    <t>No noise past 11pm.  $40 late check in fee after 10pm</t>
  </si>
  <si>
    <t>Brooklyn City Abode</t>
  </si>
  <si>
    <t>Walk to everything! Hop on the 2 train straight to Time Square! Station is 0.1 miles (1.5 minute walk). En route are many famous stops (Barclays, Junior's, China Town, Little Italy, 34th St, many more!) All famous attractions easily accessible using the train or bus footsteps away.</t>
  </si>
  <si>
    <t>Walk to everything! Hop on the 2 train straight to Time Square! Station is 0.1 miles (1.5 minute walk). En route are many famous stops (Barclays, Junior's, China Town, Little Italy, 34th St, many more!) All famous attractions easily accessible using the train or bus footsteps away. Locally you can enjoy all your favorites in 0.3 miles such as Target, Home Goods, Applebee's and New York's famous Dallas BBQs. Enjoy an array of the best local cuisines! All boroughs within a half hour away! Loft Phone, text or email Brooklyn Botanical Garden Prospect Park Zoo Taxis, buses and trains accessible; parking</t>
  </si>
  <si>
    <t>Brooklyn Botanical Garden Prospect Park Zoo</t>
  </si>
  <si>
    <t>Taxis, buses and trains accessible; parking</t>
  </si>
  <si>
    <t>Quiet after 1am Please wash dishes</t>
  </si>
  <si>
    <t>{TV,Wifi,"Air conditioning",Kitchen,Breakfast,"Free street parking",Heating,"Smoke detector","Carbon monoxide detector","First aid kit","Safety card","Fire extinguisher",Essentials,Shampoo,"Lock on bedroom door",Hangers,"Hair dryer","Laptop friendly workspace","Self check-in",Lockbox,"Private entrance","Hot water"}</t>
  </si>
  <si>
    <t>Trundle bed in unprivate space</t>
  </si>
  <si>
    <t>Charming, naturally well-lit 3 bedroom 2 bathroom apartment in nice neighborhood. Close to Kings Theatre, trains and buses, shops, nightlife on Flatbush Avenue, and walking distance to the Whole Foods.  hardwood flooring throughout..</t>
  </si>
  <si>
    <t>{TV,Internet,Wifi,"Air conditioning","Wheelchair accessible",Kitchen,Elevator,Heating,"Family/kid friendly",Washer,Dryer,"Smoke detector","Carbon monoxide detector","Fire extinguisher"}</t>
  </si>
  <si>
    <t>Rockaway Beach Oasis</t>
  </si>
  <si>
    <t>Private apartment with a shared back porch just a few blocks from the ocean. The space includes a full kitchen, comfy couch, full bed, record player, and projector setup. The outdoor area has a table, chairs, and BBQ grill - the perfect place to enjoy your morning coffee or an evening cocktail. Walking distance from the best spots in Rockaway Beach including the surfing area, great restaurants, and fun bars. Three blocks from the subway station.</t>
  </si>
  <si>
    <t xml:space="preserve">Private apartment with a shared back porch just a few blocks from the ocean. The space includes a full kitchen, comfy couch, full bed, record player, and projector setup. The outdoor area has a table, chairs, and BBQ grill - the perfect place to enjoy your morning coffee or an evening cocktail. Walking distance from the best spots in Rockaway Beach including the surfing area, great restaurants, and fun bars. Three blocks from the subway station. Colorful surfer/artist's pad with lots of windows and plants. The perfect place to come home to after a day of fun at the beach. It's an incredibly comfortable living space with bedroom, living room, full kitchen and bath, plus a lovely back porch. This is a private apartment in a two-family home. The backyard is shared with the upstairs neighbor. Please be considerate of shared areas and respectful with noise. I will be out of town but will be available by phone and email. This area of Rockaway Beach feels like a little slice of California in </t>
  </si>
  <si>
    <t>This area of Rockaway Beach feels like a little slice of California in New York City. The nearby surfing area and artsy community makes for a vibe that is that is hip and full of summer fun. It's easy to find live music and delicious meals at nearby bars and restaurants. Everything you need to experience Rockaway Beach is within walking distance.</t>
  </si>
  <si>
    <t>Two blocks from the subway for an easy commute to Manhattan.</t>
  </si>
  <si>
    <t>{Wifi,"Air conditioning",Kitchen,Heating,Essentials,Shampoo,"Hair dryer",Iron,"Laptop friendly workspace","Self check-in",Lockbox}</t>
  </si>
  <si>
    <t>Cute private room in friendly shared living space</t>
  </si>
  <si>
    <t>Quiet, clean, and cute living quarters in the heart of Bedford-stuyvesant, Brooklyn. Close to bars, restaurants, parks and G, A, and C subway stations!  Live like a local on this safe and neighborly tree lined block!</t>
  </si>
  <si>
    <t>{Wifi,"Air conditioning",Kitchen,Heating,"Smoke detector","Fire extinguisher",Essentials,"Lock on bedroom door",Hangers,"Laptop friendly workspace","Private living room"}</t>
  </si>
  <si>
    <t>Room available for long term</t>
  </si>
  <si>
    <t>My place is close to Two blocks away from the train station, 15 minutes away from Manhattan. You’ll love my place is a very nice area, where you can relax or explore, we have restaurants, coffee shops. My place is good for solo adventurers, business travelers, and small furry friends (pets).</t>
  </si>
  <si>
    <t>{Wifi,Kitchen,"Pets allowed",Elevator,Heating,Washer,Dryer,Hangers,"Private living room"}</t>
  </si>
  <si>
    <t>Private room in stylish uptown apartment</t>
  </si>
  <si>
    <t>Private room in a beautifully furnished apartment,  available for short-term or longer term stays. Rent for a day, a few days, or a few weeks at a time.  Apartment is fully equipped (wifi, dishwasher, cable TV, etc), spacious, and comfortable. One shared bathroom. Bright, sunny, and cheerful. Room is tastefully furnished with queen-sized bed, desk, lamp, and reading chair. Closet available.  You would be sharing with me. The apartment is kept very clean. Cleaning service comes regularly.</t>
  </si>
  <si>
    <t>{TV,Wifi,"Air conditioning",Kitchen,Breakfast,Elevator,Heating,"Family/kid friendly","Smoke detector","Carbon monoxide detector",Essentials,Shampoo,"Lock on bedroom door",Hangers,"Hair dryer",Iron,"Laptop friendly workspace","translation missing: en.hosting_amenity_49","Private living room"}</t>
  </si>
  <si>
    <t>Newly Renovated Apartment (47 Buffalo 1F Room #2)</t>
  </si>
  <si>
    <t>A beautiful, newly renovated Bushwick apartment. Its just few blocks away from famous bars, restaurants and coffee shops. A five minute walk would bring you to the A train with just a 30 minute commute to Manhattan.</t>
  </si>
  <si>
    <t>A beautiful, newly renovated Bushwick apartment. Its just few blocks away from famous bars, restaurants and coffee shops. A five minute walk would bring you to the A train with just a 30 minute commute to Manhattan. We will always be just a phone call away! This is a quiet residential neighborhood very close to the city. You can enjoy the fast paced city all whilst having a good nights rest. The A train can take you to just about anywhere in Brooklyn.</t>
  </si>
  <si>
    <t>This is a quiet residential neighborhood very close to the city. You can enjoy the fast paced city all whilst having a good nights rest.</t>
  </si>
  <si>
    <t>The A train can take you to just about anywhere in Brooklyn.</t>
  </si>
  <si>
    <t>{Wifi,"Air conditioning",Kitchen,"Smoke detector","Carbon monoxide detector",Essentials,Shampoo,"Hair dryer"}</t>
  </si>
  <si>
    <t>Brand New Hamilton Heights Apartment</t>
  </si>
  <si>
    <t>This is a private room in a brand new 3 bedroom apartment. The room has two windows that allow for a lot of wonderful natural light. The room has a full size bed and access to storage. The apartment has an in-unit washer and dryer for all your laundry needs and a dishwasher in the kitchen.</t>
  </si>
  <si>
    <t>This is a private room in a brand new 3 bedroom apartment. The room has two windows that allow for a lot of wonderful natural light. The room has a full size bed and access to storage. The apartment has an in-unit washer and dryer for all your laundry needs and a dishwasher in the kitchen. This is a temporary stay situation in uptown Manhattan. Perfect for someone in town for a few weeks or the month. You will share the space with 2 roommates. I can be as available as you need by phone or text. I'm also happy to meet you in person if you'd like. This neighborhood is wonderful! One block away, Broadway has coffee shops like The Chipped Cup and lots of yummy restaurants like Harlem Public, as well as some wonderful bars like Honeywell and At the Wallace. There are also 3-4 grocery stores in a few block radius. The apartment is located just 5 minutes away from express and locals trains (ABCD) in one direction and 5 minutes away from the 1 train in the other direction.</t>
  </si>
  <si>
    <t>This neighborhood is wonderful! One block away, Broadway has coffee shops like The Chipped Cup and lots of yummy restaurants like Harlem Public, as well as some wonderful bars like Honeywell and At the Wallace. There are also 3-4 grocery stores in a few block radius.</t>
  </si>
  <si>
    <t>The apartment is located just 5 minutes away from express and locals trains (ABCD) in one direction and 5 minutes away from the 1 train in the other direction.</t>
  </si>
  <si>
    <t>{Wifi,"Air conditioning",Kitchen,Heating,Washer,Dryer,"Smoke detector","Carbon monoxide detector","Lock on bedroom door",Hangers,"Private living room"}</t>
  </si>
  <si>
    <t>Large, bright, 2bdr Manhattan apt</t>
  </si>
  <si>
    <t>This large, bright and modern 2 bedroom apt is located in a gated, lush complex in Manhattan, steps from buses and subway station, 15 minutes to Central Park and Times Square. 1 bedroom has a queen size bed and the other 2 twin beds. With Laundry, cable and dishwasher.</t>
  </si>
  <si>
    <t>This large, bright and modern 2 bedroom apt is located in a gated, lush complex in Manhattan, steps from buses and subway station, 15 minutes to Central Park and Times Square. 1 bedroom has a queen size bed and the other 2 twin beds. With Laundry, cable and dishwasher. Large and bright. Full of trees Laundry in the basement, living room, kitchen with dishwasher The building is located in a gated, quiet complex with plenty of trees and flowers. Conveniently located minutes to Central and Time Square. Yes. Access to 2 and 3 train and numerous buses.</t>
  </si>
  <si>
    <t>The building is located in a gated, quiet complex with plenty of trees and flowers. Conveniently located minutes to Central and Time Square.</t>
  </si>
  <si>
    <t>Yes. Access to 2 and 3 train and numerous buses.</t>
  </si>
  <si>
    <t>{TV,Internet,Wifi,"Air conditioning",Kitchen,"Pets live on this property",Elevator,Heating,"Family/kid friendly",Washer,Dryer,"Smoke detector","Carbon monoxide detector","First aid kit",Essentials,Hangers,"Host greets you"}</t>
  </si>
  <si>
    <t>Lovely Two Bedroom Next to Central Park</t>
  </si>
  <si>
    <t>Your home is waiting for you in central manhattan. The upper west side is near central park, trains, restaurants, galleries, ballet, opera and more. This space is prime NY living, with 2 bedrooms and an open living room kitchen space.</t>
  </si>
  <si>
    <t>Your home is waiting for you in central manhattan. The upper west side is near central park, trains, restaurants, galleries, ballet, opera and more. This space is prime NY living, with 2 bedrooms and an open living room kitchen space. The apartment has two large bedrooms and a big renovated kitchen and bathroom with a sizable living room equipped with netflix, wifi and dining room table for nice dinners.  The apartment is very close to central park and broadway and on the avenue (but faces the back) so you get the best of both worlds: quiet living space but restaurants, coffee shops and commerce outside your front door.  There are many subways within a short walking distance. Natural History muesum is one of my favorites and its a short few blocks away. A very simple beautiful convenient apartment for a fair price in manhattan. Hope to meet you soon! Guests will be met on arrival and can come and go as you please. I will check you in to the apartment and if you have any questions or wa</t>
  </si>
  <si>
    <t>Central Park, Broadway, Subways, Convenient, Restaurants, Coffee, Mueseums all at your finger tips</t>
  </si>
  <si>
    <t>The 1 train The B,C train Uber, Lyft, Juno and Via</t>
  </si>
  <si>
    <t>{TV,"Cable TV",Wifi,"Air conditioning",Kitchen,Heating,"Smoke detector","Carbon monoxide detector","First aid kit","Fire extinguisher",Essentials,Shampoo,"Lock on bedroom door",Hangers,"Hair dryer",Iron,"Laptop friendly workspace","Private living room","Hot water","Bed linens","Extra pillows and blankets","Ethernet connection",Microwave,"Coffee maker",Refrigerator,Dishwasher,"Dishes and silverware","Cooking basics",Oven,Stove}</t>
  </si>
  <si>
    <t>Lrg sunny aprtmt, UWS/Central Park</t>
  </si>
  <si>
    <t>Large one bedroom apartment with tons of light, one block from Central Park. Fully stocked kitchen so come to cook or not - it's NYC! We're in between two subway lines so a quick hop downtown. Steps away from best part of UWS, Columbia and Harlem!</t>
  </si>
  <si>
    <t>Large one bedroom apartment with tons of light, one block from Central Park. Fully stocked kitchen so come to cook or not - it's NYC! We're in between two subway lines so a quick hop downtown. Steps away from best part of UWS, Columbia and Harlem! Large one bedroom apartment on the 9th floor (with elevator) -- super quiet and windows in every room so it's super sunny and bright. Unlike most Manhattan apartments, we have a full dining room and stocked kitchen with everything you could need to make a meal. But also, we're steps away from some of the best international food in the city and just as close to one of the best up-and-coming neighborhoods in NY -- Harlem which has amazing bars, a critically acclaimed food scene and excellent local music. We're one block from Central Park so you can stroll, run or bike if you choose. Within walking distance of two of the greatest museums in NY -- which are free of charge. The apartment is just 2 blocks from two different subway lines so if you'r</t>
  </si>
  <si>
    <t>•Subway (run 24/7) o1 train (red line) at 103rd Street and Broadway oC train (blue line) and B train (orange line – only runs on weekdays) at 103rd Street and Central Park West •Taxi – best place to catch a taxi is at 104th Street and Columbus Ave. •Uber/Lyft – Download the apps to get around the city</t>
  </si>
  <si>
    <t>Please don't put wine/cocktail glasses, chef knives or cooking pans in the dishwasher. Everything else can go in.  Please tidy up after yourself when done with the apartment (wash dishes or put them in the dishwasher). Please take trash to the trash can which is in the stairwell on our floor (you can keep recycling in the apartment).  No smoking.  Help yourself to anything in the kitchen and spirits. Please do not use the Canondale bikes (do not leave other bikes outside unattended).  Always lock the door when you leave apartment. In warm months, turn off Air conditioners when not in the room or when you have left the apartment. In cooler months, if using portable heater, turn it off if not in the room or have left the apartment.</t>
  </si>
  <si>
    <t>{TV,Internet,Wifi,"Air conditioning",Kitchen,Elevator,"Buzzer/wireless intercom",Heating,"Family/kid friendly",Washer,Dryer,"Smoke detector","Carbon monoxide detector","Fire extinguisher",Essentials,Shampoo,"24-hour check-in",Hangers,"Hair dryer",Iron,Bathtub}</t>
  </si>
  <si>
    <t>Cozy bedroom in NYC great for your next vacation!</t>
  </si>
  <si>
    <t>Cozy private bedroom in beautiful Hamilton Heights! Steps from the 1 and A,B,C, and D trains, this is the perfect place for your Thanksgiving NYC vacation. Wifi and smart tv available.</t>
  </si>
  <si>
    <t>Cozy private bedroom in beautiful Hamilton Heights! Steps from the 1 and A,B,C, and D trains, this is the perfect place for your Thanksgiving NYC vacation. Wifi and smart tv available. Lovely private bedroom in Hamilton Heights! Close to the 1, A,B,C and D trains, this apartment is the perfect location to spend your thanksgiving. Away from the hustle and bustle of New York, my room is my personal oasis. I love the coziness of my apartment and so will you! Guests are welcome to use our living room, kitchen, and obviously the restroom along with the bedroom. These spaces are shared with my roommate so we just ask that you are respectful with your noise levels. Hamilton Heights is amazing! There's a grocery store on our block, along with short walking distance to amazing bars and cute coffee shops. Also the best noodle place in town is 2 blocks away if you're into noodles. There is street parking on our block, but I recommend the subways. Subway: 1, A, B, C, D trains close by. Lots of bus</t>
  </si>
  <si>
    <t>Hamilton Heights is amazing! There's a grocery store on our block, along with short walking distance to amazing bars and cute coffee shops. Also the best noodle place in town is 2 blocks away if you're into noodles.</t>
  </si>
  <si>
    <t>There is street parking on our block, but I recommend the subways. Subway: 1, A, B, C, D trains close by. Lots of buses.</t>
  </si>
  <si>
    <t>{TV,Wifi,Kitchen,Heating,"Smoke detector","Carbon monoxide detector","First aid kit","Fire extinguisher",Hangers,"Hair dryer",Iron,"Laptop friendly workspace"}</t>
  </si>
  <si>
    <t>Beautiful 2BR Bed Stuy Apartment</t>
  </si>
  <si>
    <t>Our home has been recently renovated and features beautiful architectural details throughout mixed with modern updates. Located on a tree-lined brownstone block, the apartment is good for couples, solo adventurers, business travelers, and families (with kids).</t>
  </si>
  <si>
    <t>Our home has been recently renovated and features beautiful architectural details throughout mixed with modern updates. Located on a tree-lined brownstone block, the apartment is good for couples, solo adventurers, business travelers, and families (with kids). Newly renovated 2BR garden apartment located between Bedford Stuyvesant and Crown Heights Brooklyn. You will have a private entry and be able to enjoy a full floor (800 sq. feet) of a pre-war brownstone. The apartment features new furniture, appliances, and plumbing fixtures, as well as centralized AC units. We provide coffee and tea, shampoo/conditioner/shower gel in the bathroom. You will also have access to our back yard. We live in the floors above the rental apartment and love providing recommendations for entertainment in the neighborhood. Feel free to reach us by phone, email, or ringing the bell upstairs! to answer any questions. The beautiful architecture of Bed Stuy and Crown Heights, the people and cultures, the fishmo</t>
  </si>
  <si>
    <t>The beautiful architecture of Bed Stuy and Crown Heights, the people and cultures, the fishmongers, the children's museum and the great restaurants: Glady's, Chavela's, Catfish, Madame Poupon, Eugene &amp; Co and Saraghina to name a few. Jess &amp; Hagan’s home is located in Brooklyn, New York, United States. This is one of Brooklyn's most culturally vibrant neighborhoods, and it's undergoing a recent boom in popularity due to the hip restaurants, coffee shops, and beautiful historic details throughout its blocks. It's location is a great home-base to explore other neighborhoods in Brooklyn (Williamsburg, Bushwick, Clinton Hill), as well as offer great access to Manhattan via the A express train.</t>
  </si>
  <si>
    <t>We have great transportation options: citibike: 1 block away A &amp; C: 2 blocks away LIRR (to Long Island and the Hamptons): 1/2 block away Bus B44 (to Williamsburg): in front of the apartment It is a quick cab ride from/to both JFK and LGA airports. JFK is also very easily accessible by A train or LIRR. Total commute time door-to-door from the apartment to Soho/Times Square/East Village is 30-40 minutes. It is also 40 minutes to the best beaches in Far Rockaway! If you are coming by car, there is street parking.</t>
  </si>
  <si>
    <t>- quiet hours between 11 pm and 8 am - removing shoes and leaving in the front entryway  - no smoking anywhere on the premises  - no illegal drugs, activities  - leaving the apartment as orderly as you found it  - no parties  - not having unregistered guests or visitors  - recycling paper, plastic, glass &amp; metal items  - turn off lights when you leave  - SUMMER: set A/C to Off or at 78 when you leave/check out - no pets</t>
  </si>
  <si>
    <t>{Wifi,"Air conditioning",Kitchen,"Free street parking",Heating,"Smoke detector","Carbon monoxide detector","Fire extinguisher",Essentials,Shampoo,Hangers,"Hair dryer","Laptop friendly workspace","Self check-in",Lockbox,"Private living room","Private entrance","Outlet covers",Bathtub,"Window guards","Babysitter recommendations","Pack ’n Play/travel crib","Hot water","Bed linens","Extra pillows and blankets","Coffee maker",Refrigerator,Dishwasher,"Dishes and silverware","Cooking basics",Stove,"Patio or balcony","Long term stays allowed","Cleaning before checkout","Well-lit path to entrance","Handheld shower head"}</t>
  </si>
  <si>
    <t>Attractive one bedroom suite in midtown Manhattan</t>
  </si>
  <si>
    <t>Furnished one bedroom suite  in midtown Manhattan. 3 blocks from Grand Central Station and within walking distance of the Empire State Building. All utilities, cable, wifi, local calls, bi-weekly housekeeping, toiletries, in-room coffee and tea supplies and the use of our gym and business center included in price. 24 Hour Reception and Concierge desk.Doorman. Laundry room. Approx 9.5% NYC taxes to be paid to property upon arrival.</t>
  </si>
  <si>
    <t>Furnished one bedroom suite  in midtown Manhattan. 3 blocks from Grand Central Station and within walking distance of the Empire State Building. All utilities, cable, wifi, local calls, bi-weekly housekeeping, toiletries, in-room coffee and tea supplies and the use of our gym and business center included in price. 24 Hour Reception and Concierge desk.Doorman. Laundry room. Approx 9.5% NYC taxes to be paid to property upon arrival. Private apartment in safe midtown east side neighborhood. Onsite host available 24 hours. The bedroom in this spacious apartment  consists of 2 double beds or one king bed if desired,  night stands, dresser,  phone, TV, safe deposit box and lots of closet space. Large living room with queen sleeper sofa, dining table and chairs, cocktail table, desk, phone, TV, iron and ironing board and more closet space. Full kitchen with stove/oven combo, full size refrigerator, microwave, toaster, coffee maker with free coffee and tea supplies, cooking utensils, silverwar</t>
  </si>
  <si>
    <t>We're located in a safe and quiet residential neighborhood on Manhattan's East Side, yet we're within walking distance of Broadway theaters, Grand Central Station, the United Nations, the Empire State Building and the city’s many museums</t>
  </si>
  <si>
    <t>Our address is 149 East 39th Street, New York, NY 10016. We’re on 39th street between 3rd and Lexington. If you’re  coming in from any of the area airports by taxi, just give them our address and they will find us by GPS. If you’re arriving at Penn Station or the Port Authority Bus Terminal, you’ll have to take a taxi over to us. You may also take the Number 1 train from Penn Station to Times Square, then take the Times Square Shuttle to Grand Central Station. From Grand Central, you have to walk three blocks south then make a left onto 39th street then walk less than a block. You’ll see us on the left side. From the Port Authority, follow the same directions starting with the Number 1 train from Times Square.</t>
  </si>
  <si>
    <t>{TV,"Cable TV",Wifi,"Air conditioning",Kitchen,Gym,Elevator,Heating,"Family/kid friendly",Washer,Dryer,"Smoke detector","Carbon monoxide detector","Fire extinguisher",Essentials,Shampoo,Hangers,"Hair dryer",Iron,"Laptop friendly workspace","Hot water"}</t>
  </si>
  <si>
    <t>A Bedroom in a Kosher Appartment</t>
  </si>
  <si>
    <t>Great location, close to the subway, shopping malls and grocery stores. Laundromat is in the basement The appartment is kosher, full kosher kitchen, bathroom, living room, wifi Smoking is not allowed Crib is available</t>
  </si>
  <si>
    <t>Rego Park, NY, United States</t>
  </si>
  <si>
    <t>{TV,Internet,Wifi,"Air conditioning","Wheelchair accessible",Kitchen,Elevator,"Hot tub","Family/kid friendly",Washer,Dryer,"Smoke detector","Carbon monoxide detector","First aid kit","Safety card",Essentials,Shampoo}</t>
  </si>
  <si>
    <t>Sun-Drenched 1 BR/1BA near Grand Army Plaza #10313</t>
  </si>
  <si>
    <t>I can't help but to think you'll fall head over heals in love with this neighborhood, this building, and most important - this apartment - as hard as I did. Situated near Grand Army Plaza, if the charming space isn't enough to wow you, the neighborhood will. While you may not care that you're rubbing shoulders with celebrities during your stay, it's still nice to know the area attracts NYC's elite.  This apartment is perfectly set up for 1-2 adults or families of up to 2 adults and 2 children.</t>
  </si>
  <si>
    <t>I can't help but to think you'll fall head over heals in love with this neighborhood, this building, and most important - this apartment - as hard as I did. Situated near Grand Army Plaza, if the charming space isn't enough to wow you, the neighborhood will. While you may not care that you're rubbing shoulders with celebrities during your stay, it's still nice to know the area attracts NYC's elite.  This apartment is perfectly set up for 1-2 adults or families of up to 2 adults and 2 children. This is a 1 bedroom/1 bath apartment.  Located on the 4th floor, you will find ample sun and less street noise than lower level apartments.  The bedroom features a queen-sized bed, with a queen-sized sleeper in the living room. The bathroom is en suite, with french doors separating the bedroom and living area. For your comfort and convenience, washer + dryer are available, along with fresh linens and towels, plenty of additional blankets, and even an electric blanket for those who prefer their ev</t>
  </si>
  <si>
    <t>Quite, intellectual, and family friendly Park Slope is filled to the brim with cute cafes, organic grocers and endless  streets lined with stunning brownstones. Residents flock here for the gorgeous architecture, relatively clean streets, low crime rate, and access to NY'ers favorite park, Prospect Park (Designed by the same team as Central Park, less touristy, and perfect for your morning run).</t>
  </si>
  <si>
    <t>You have several transit options within walking distance. The 2,3,4 trains at Grand Army Plaza at Flatbush Ave. are 5 minutes away. The B &amp; Q express trains at 7 Ave and Flatbush Ave. are 7 minutes away. The F &amp; G local trains at 7 Ave and 9th St. are 13 minutes away.</t>
  </si>
  <si>
    <t>- Please remove your shoes - Please respect our neighbors and keep noise at a minimum 9PM - 9AM - Please Recycle - Please keep off fire escape, except in case of emergency - Please keep out of locked closet (Just my personal odds &amp; ends) - No local stays (no exceptions, sorry!) - No unapproved commercial use of any kind, including but not limited to photography, video and audio recording. Please let us know in advance if you will be bringing professional photography, video, or audio equipment.</t>
  </si>
  <si>
    <t>{TV,Wifi,"Air conditioning",Kitchen,Heating,Washer,Dryer,"Smoke detector",Essentials,Hangers,"Hair dryer","Laptop friendly workspace","Self check-in",Lockbox}</t>
  </si>
  <si>
    <t>Room in heart of Williamsburg on Bedford Ave.</t>
  </si>
  <si>
    <t>Cozy private Bedroom in Williamsburg that's equal distance (6min walk) from both the L and JMZ train. Both subway lines run into Manhattan and through Brooklyn.  Apartment is two bedroom, but owner is not there often. Guests have a private bedroom on Williamsburg's popular Bedford Ave. Variety of restaurants, bars, parks and vintage shopping in close walking distance. Two of the top Brunch restaurants in Williamsburg right across the street from building's entrance.</t>
  </si>
  <si>
    <t>- Quiet Hours starting at 11pm</t>
  </si>
  <si>
    <t>{TV,Wifi,"Air conditioning",Kitchen,"Smoking allowed","Pets allowed",Heating,"Suitable for events",Washer,Dryer,"Smoke detector","Carbon monoxide detector",Essentials,Shampoo,"Lock on bedroom door","Hair dryer","Host greets you"}</t>
  </si>
  <si>
    <t>Comfortable Midtown Appartment 2BR</t>
  </si>
  <si>
    <t>My place is close to The United Nations building, FDR, the 6, E and M Trains, Walking distance from Grand Central Station and Central Park. You’ll love my place because of the neighborhood, the light, and the privacy. My place is good for couples, solo adventurers, and business travelers.</t>
  </si>
  <si>
    <t>My place is close to The United Nations building, FDR, the 6, E and M Trains, Walking distance from Grand Central Station and Central Park. You’ll love my place because of the neighborhood, the light, and the privacy. My place is good for couples, solo adventurers, and business travelers. Feel free to message me with any questions about the house/ area/ or places to visit! Plenty of bars, restaurants, bagel shops and coffee shops less then a block away. we are close to 6 train (entrance on 51/Lex) as well as the E and M train (entrance on 53/3rd)</t>
  </si>
  <si>
    <t>Plenty of bars, restaurants, bagel shops and coffee shops less then a block away.</t>
  </si>
  <si>
    <t>we are close to 6 train (entrance on 51/Lex) as well as the E and M train (entrance on 53/3rd)</t>
  </si>
  <si>
    <t>Please leave everything as clean as it was when you came, and try to be respectful of our neighbors as the walls are not sound proof.</t>
  </si>
  <si>
    <t>{Wifi,"Air conditioning",Kitchen,"Buzzer/wireless intercom","Smoke detector",Essentials,Shampoo,"24-hour check-in","Hair dryer",Iron,"Laptop friendly workspace","translation missing: en.hosting_amenity_49","translation missing: en.hosting_amenity_50"}</t>
  </si>
  <si>
    <t>Gramercy Getaway</t>
  </si>
  <si>
    <t>Eclectic, warm, and charming completely private 2 bedroom apartment in the heart of Gramercy Park.  Conveniently located in the center of the city, you're steps away from the best restaurants, bars, and shopping NY has to offer--blocks away from Union Square, Irving Place, Nomad, Flatiron, Madison Square park and more. With tree-lined streets that converge at the famously exclusive Gramercy Park (we too wish we had a key!) our bright and spacious home is your perfect city escape.</t>
  </si>
  <si>
    <t>Eclectic, warm, and charming completely private 2 bedroom apartment in the heart of Gramercy Park.  Conveniently located in the center of the city, you're steps away from the best restaurants, bars, and shopping NY has to offer--blocks away from Union Square, Irving Place, Nomad, Flatiron, Madison Square park and more. With tree-lined streets that converge at the famously exclusive Gramercy Park (we too wish we had a key!) our bright and spacious home is your perfect city escape. Our apartment is a typical NY railroad style apartment. It's a series of rooms that are accessed from one hallway (pictured) that runs the length of the apartment from the front entrance to the kitchen. We have a great eat-in breakfast nook stocked with everything you may need to cook for a night in and our spacious and bright living room faces north east. It's a very easy 1 floor walk-up with only one neighbor next door. So no need to worry about upstairs or downstairs noise! We're in the heart of the city, e</t>
  </si>
  <si>
    <t>{TV,"Cable TV",Wifi,"Air conditioning",Kitchen,Heating,"Family/kid friendly","Smoke detector","First aid kit","Safety card",Essentials,Shampoo,"Lock on bedroom door",Hangers,"Hair dryer","Laptop friendly workspace","Private entrance","Hot water","Bed linens","Extra pillows and blankets",Microwave,"Coffee maker",Refrigerator,Dishwasher,"Dishes and silverware","Cooking basics",Oven,Stove}</t>
  </si>
  <si>
    <t>Cozy room,25 minutes to Manhattan</t>
  </si>
  <si>
    <t>3 blocks to subway N/R which takes about 25 minutes to downtown Manhattan. Have grocery, pharmacy and laundry nearby.</t>
  </si>
  <si>
    <t>3 blocks to subway N/R which takes about 25 minutes to downtown Manhattan. Have grocery, pharmacy and laundry nearby. N /R train 3 blocks away Please respect other tenants on this floor.</t>
  </si>
  <si>
    <t>N /R train 3 blocks away</t>
  </si>
  <si>
    <t>{Wifi,Kitchen,"Hot tub",Heating,"Smoke detector","Carbon monoxide detector",Shampoo,Hangers}</t>
  </si>
  <si>
    <t>Antonio's place</t>
  </si>
  <si>
    <t>Artist loft, with incredible Manhattan skyline view in a safe commercial area . great introductory rates since  I m a new host Great  for the artist loft experience and to explore the city with easy access to 3 different subway station, all first stops from Manhattan, (Website hidden by Airbnb) train 14 feet ceiling, close to restaurants  but not overwhelmed by them. next to a bakery , so you get the smell of fresh bread for free :-)</t>
  </si>
  <si>
    <t>Artist loft, with incredible Manhattan skyline view in a safe commercial area . great introductory rates since  I m a new host Great  for the artist loft experience and to explore the city with easy access to 3 different subway station, all first stops from Manhattan, (Website hidden by Airbnb) train 14 feet ceiling, close to restaurants  but not overwhelmed by them. next to a bakery , so you get the smell of fresh bread for free :-) high ceiling and plenty of space  you wont feel claustrophobic  also access to a roof with an incredible view of the  Manhattan skyline you have access to all the spaces except my bedroom. I m originally  Italian and je parle Francais e tanbien Espanole  you will have access to tea and coffee and all the ingredients  such as oil , spices  I used to be a tour guide in the city   so I can give you some suggestion on activity and place to visit also can offer interpreting services for Italian, Spanish and French speaking people and have a pick up truck,  whic</t>
  </si>
  <si>
    <t>Long Island city is developing at an enormous speed, there ard restaurant , supermarkets , subways station  and even a climbing wall gym, all close by all within from 3 minutes to 6 minutes walk but by no means around the corner all about 2 to 3 blocks</t>
  </si>
  <si>
    <t>M E  5 minutes walk  NR W 10 minutes  7   11 minutes walk Ferry to Manhattan  and entire bay  11 minutes walk the latter highly recommended for tourists</t>
  </si>
  <si>
    <t>- smoking allowed on rooftop terrace only, vapes are ok - no heavy meat cooking in kitchen , such as frying bacon etc ,barbecue grill is available on roof top for guests that stay for extended period of time  -party and event allowed upon approval -pets may be  allowed upon approval and charged as an extra person, no larger then 20lb  or very hairy dogs , sorry ! -quite hours are after 11 pm and 12pm on weekend occasional friends visits up to  2 persons , maybe allowed for guests that stay longer then a week , upon approval no overnight guests allowed</t>
  </si>
  <si>
    <t>Long Island City</t>
  </si>
  <si>
    <t>{Wifi,"Air conditioning",Kitchen,"Free street parking",Heating,Washer,Dryer,"Smoke detector","Carbon monoxide detector","Fire extinguisher",Essentials,Shampoo,"Lock on bedroom door",Hangers,"Hair dryer",Iron,"Laptop friendly workspace","Private living room","Hot water","Bed linens","Extra pillows and blankets","Ethernet connection","Pocket wifi",Microwave,"Coffee maker",Refrigerator,"Dishes and silverware","Cooking basics",Oven,Stove,"BBQ grill","Patio or balcony","Luggage dropoff allowed","Long term stays allowed","Wide hallways","No stairs or steps to enter","No stairs or steps to enter","Wide entryway","Host greets you"}</t>
  </si>
  <si>
    <t>Luxury Loft in Renovated Warehouse with 2 terraces</t>
  </si>
  <si>
    <t>Extremely sunny, 1 BR duplex in luxury elevator building. Floor to ceiling windows. 2 Balconies (one on each floor), central air conditioning, laundry in building. My place is close to Diner, Marlow &amp; Sons, Pies-n-Thighs, Le Barricou, and Barcade. You’ll love my place because of the ambiance, the outdoors space, the neighborhood, the light, and the comfy bed. My place is good for couples, solo adventurers, and business travelers.</t>
  </si>
  <si>
    <t>{TV,"Cable TV",Internet,Wifi,"Air conditioning","Wheelchair accessible",Kitchen,Breakfast,"Pets live on this property",Elevator,"Buzzer/wireless intercom",Heating,"Family/kid friendly",Washer,Dryer,"Smoke detector","Carbon monoxide detector","First aid kit",Essentials,Shampoo,"Lock on bedroom door",Hangers,"Hair dryer",Iron,"Laptop friendly workspace","translation missing: en.hosting_amenity_49"}</t>
  </si>
  <si>
    <t>Bright, Crown Heights 2BR (15 Mins to Manhattan!)</t>
  </si>
  <si>
    <t>This bright, spacious, newly-renovated apartment has high windows that bathe the space in daylight and offers 5 'real' beds and 2 sofa beds. (NOTE: NO CHECK-INS ON SATURDAY) Located in Crown Heights, on tree-lined Eastern Parkway, steps from 2 subway stations (3 and 4 express trains will reach Manhattan in 10-15 minutes). Only a 5-minute walk to 770 Eastern Parkway, this apartment offers a kosher kitchen! For a night out, the apartment is steps to plenty of restaurants, cafes and supermarkets!</t>
  </si>
  <si>
    <t>{TV,Wifi,"Air conditioning",Kitchen,Heating,"Smoke detector","Carbon monoxide detector","Fire extinguisher",Essentials,Shampoo,"Lock on bedroom door",Hangers,"Hair dryer",Iron,"Laptop friendly workspace","Private entrance"}</t>
  </si>
  <si>
    <t>Peaceful apartment for 2</t>
  </si>
  <si>
    <t>2 bedroom apt located in a peaceful neighborhood. There's a Shopping center with Supermarket, Laundromat, pharmacy, coffee shop, post-office and other stores 2 blocks away. 15 mins from major train station. q47 bus stop is on the corner. Tons of restaurants and night life nearby. Parks nearby. It's a Beautiful Neighborhood. I have a cat who is friendly with children and adults alike. You'll have the apt to yourself.</t>
  </si>
  <si>
    <t>2 bedroom apt located in a peaceful neighborhood. There's a Shopping center with Supermarket, Laundromat, pharmacy, coffee shop, post-office and other stores 2 blocks away. 15 mins from major train station. q47 bus stop is on the corner. Tons of restaurants and night life nearby. Parks nearby. It's a Beautiful Neighborhood. I have a cat who is friendly with children and adults alike. You'll have the apt to yourself. 3rd and top floor of a residential home, it's sunny and cozy. With a full kitchen at your disposal, comfortable living room area (including a large screen TV), jacuzzi bathtub, and a private room, you'll have a relaxing stay. I'm available anytime by phone or txt. There's a Shopping center with Supermarket, Laundromat, pharmacy, coffee shop, post-office and other stores 2 blocks away. Tons of restaurants and night life nearby. Parks nearby. It's a Beautiful Neighborhood. 15 mins from major train station: (E, F, M, R, 7)  q47 bus stop is on the corner I have a friendly cat.</t>
  </si>
  <si>
    <t>There's a Shopping center with Supermarket, Laundromat, pharmacy, coffee shop, post-office and other stores 2 blocks away. Tons of restaurants and night life nearby. Parks nearby. It's a Beautiful Neighborhood.</t>
  </si>
  <si>
    <t>15 mins from major train station: (E, F, M, R, 7)  q47 bus stop is on the corner</t>
  </si>
  <si>
    <t>Please simply clean up after yourself. I prefer no shoes in the house.</t>
  </si>
  <si>
    <t>{TV,"Air conditioning",Kitchen,"Free street parking",Heating,"Smoke detector","Carbon monoxide detector","First aid kit",Essentials,"Lock on bedroom door",Hangers,"Hair dryer","Laptop friendly workspace","Children’s books and toys","Hot water","Luggage dropoff allowed",Other}</t>
  </si>
  <si>
    <t>LUXURY SUTTON PLACE RESIDENCY~DOORMAN/GYM/ELEVATOR</t>
  </si>
  <si>
    <t>My place is good for couples, solo adventurers, business travelers, families (with kids), and furry friends (pets).</t>
  </si>
  <si>
    <t xml:space="preserve">My place is good for couples, solo adventurers, business travelers, families (with kids), and furry friends (pets). Our 33-floor building has a welcoming scale, with a quiet entrance on 57th Street and a residential-style lobby with friendly and knowledgeable staff on duty 24 hours a day. Each floor has only four apartments. The ambience is intimate, and you will soon recognize friendly faces, including those of our helpful and accommodating staff. Our one-bedroom, offer 600 square feet of space, highlighted by modern, well-organized kitchens, soothing color schemes, chic furnishings and designer touches like crown molding and vessel sink vanities. And each apartment has what every New Yorker dreams of having: a wall of windows to let in natural light. Because Sutton Court is taller than surrounding buildings, many of our apartments feature mesmerizing views of Manhattan’s skyline, the East River, the Queensboro Bridge and the Roosevelt Island Tramway, one of the few commuter trams in </t>
  </si>
  <si>
    <t>Midtown has all that any traveller needs for when they wish to relax or take business seriously. No wonder then that business travellers use it as a hub to find the best corporate apartments in New York. Skyscrapers like the Chrysler Building and the Empire State Building define the skyline of  Midtown East. Head dwon to 5th Avenue's big-name luxury stores, or visit landmarks like Grand Central Terminal train station and the UN Headquarters. Many businesses call this neighbourhood their home, including firms on Madison Avenue. Perfect for any traveller. Grand Central Terminal is the closest station to the residence and will help you get to where you need to go.</t>
  </si>
  <si>
    <t>Transport link: Underground Stations :  Grand Central station is within 0.8 miles  Penn Station is within 2.5 miles  Airports :  John F. Kennedy is within 18 miles</t>
  </si>
  <si>
    <t>{TV,"Cable TV",Internet,Wifi,"Air conditioning","Wheelchair accessible",Kitchen,"Pets allowed",Doorman,Gym,Elevator,"Indoor fireplace","Buzzer/wireless intercom",Heating,"Family/kid friendly",Washer,Dryer,"Smoke detector","Carbon monoxide detector","First aid kit","Fire extinguisher",Essentials,Shampoo,"Lock on bedroom door","24-hour check-in",Hangers,"Hair dryer",Iron,"Laptop friendly workspace","Private entrance",Bathtub,"High chair",Crib,"Bed linens",Microwave,"Coffee maker",Refrigerator,Dishwasher,"Dishes and silverware","Cooking basics",Oven,Stove,"Patio or balcony",Other}</t>
  </si>
  <si>
    <t>Luxury Midtown West 2BR w/pool, wifi</t>
  </si>
  <si>
    <t>This beautiful apartment offer residents fully equipped kitchens, gorgeous hardwood flooring, oversized windows, and large ceiling fans. The building offers a fantastic landscaped sundeck, a sauna (fees apply), pool (fees apply), a fitness center (fees apply), and a beautiful outdoor lounge area (fees apply).</t>
  </si>
  <si>
    <t>This beautiful apartment offer residents fully equipped kitchens, gorgeous hardwood flooring, oversized windows, and large ceiling fans. The building offers a fantastic landscaped sundeck, a sauna (fees apply), pool (fees apply), a fitness center (fees apply), and a beautiful outdoor lounge area (fees apply). The beautiful interiors of our apartment include fully-equipped kitchens with stainless steel appliances, elegant bathrooms, private balconies and much more. Our apartment offers private accommodations with plenty of room to work or relax. Property amenities include:  • Swimming pool (fees apply) • Sundeck (fees apply) • Health club (fees apply) • Sauna and steam room (fees apply) • Private spa treatment rooms (fees apply) • Community laundry facility (fees apply) • Basketball court (fees apply) • Outdoor lounge (fees apply) The private bedroom features a deluxe Queen bed with our indulgent custom linens, fluffy duvet, and plush pillows, two night tables with lamps, clock radio, d</t>
  </si>
  <si>
    <t>The Sky apartment homes are located in Midtown West, one of Manhattan’s most dynamic neighborhoods. It is only a few blocks from world-class theater and restaurants, the High Line and Hudson River Park.</t>
  </si>
  <si>
    <t>Sky Shuttle provided to all tenants, 6:30am to 9:30am and 5pm – 8pm Sun-Fri. Route starts at 42nd &amp; 11th and goes down until 2nd Ave. Tenants can use an app to track the shuttle real time.  Nearby trains: 1,2,3,7,A,C,E</t>
  </si>
  <si>
    <t>Please remember that this is a residential building. The building rules, apartment occupancy restrictions and the year-round tenants must be respected.  Parties and smoking are not allowed under any circumstances and incur significant fees.</t>
  </si>
  <si>
    <t>{TV,"Cable TV",Internet,Wifi,"Air conditioning",Kitchen,"Pets live on this property",Dog(s),Cat(s),Heating,"Family/kid friendly",Washer,Dryer,"Smoke detector",Essentials,Shampoo,"24-hour check-in",Hangers,"Hair dryer",Iron,"Laptop friendly workspace",Bathtub,"Hot water","Bed linens","Ethernet connection",Microwave,"Coffee maker",Refrigerator,Dishwasher,"Dishes and silverware","Cooking basics",Oven,Stove}</t>
  </si>
  <si>
    <t>Sunny bedroom with amazing view in East Village</t>
  </si>
  <si>
    <t>The apartment is located in East Village aka the best neighborhood in the New York City. You'll be located across the street from multiple charming cafés, and around the corner from many amazing restaurants and bars. Sunny and quiet private master bedroom with big windows and work area, high-speed internet, Apple TV, Netflix, a Playstation 4.  Close to F, N, R, 6 and L train. East Village is the best location in NYC. Really nice view of the Empire State Building from the balcony.</t>
  </si>
  <si>
    <t xml:space="preserve">The apartment is located in East Village aka the best neighborhood in the New York City. You'll be located across the street from multiple charming cafés, and around the corner from many amazing restaurants and bars. Sunny and quiet private master bedroom with big windows and work area, high-speed internet, Apple TV, Netflix, a Playstation 4.  Close to F, N, R, 6 and L train. East Village is the best location in NYC. Really nice view of the Empire State Building from the balcony. The apartment has 3 sleeping rooms, a living area, kitchen and bathroom. Your room: AC unit, speakers, Apple display, lamp. Kitchen: cooking equipment (pots, pans, baking pan, knives, cutting board, spatula, ladle); toaster Bathroom: Hairdryer, toothpaste, shampoo, conditioner, soap, mouthwash, towels, face wash, lotion. Other supplies: iron, ironing board, hangers The building: · Video intercom  · Laundry room · Elevator building with stainless steel cab · Roof access · Gym kitchen, living room, dining area, </t>
  </si>
  <si>
    <t>You can find: - 2 city-bike stations across from the building - multiple subway stations a few blocks away</t>
  </si>
  <si>
    <t>{TV,"Cable TV",Internet,Wifi,"Air conditioning","Wheelchair accessible",Kitchen,Gym,"Buzzer/wireless intercom",Heating,Washer,Dryer,"Smoke detector","Carbon monoxide detector","Safety card","Fire extinguisher",Essentials,Shampoo,"24-hour check-in",Hangers,"Hair dryer",Iron,"Laptop friendly workspace","translation missing: en.hosting_amenity_49","translation missing: en.hosting_amenity_50",Bathtub,"Game console"}</t>
  </si>
  <si>
    <t>Cozy house in Sunnyside gardens</t>
  </si>
  <si>
    <t>Cozy, spacious, open, bright, house. Ideal for families or groups of friends. Located in the Sunnyside residential neighborhood, know by its passages of centenary trees, diversity of flowers and gardens. Ideal if you're looking for a quiet, calm place, and at the same time enjoy the adventure of NYC. Very close to train 7, twenty minutes from Midtown Manhattan</t>
  </si>
  <si>
    <t>Cozy, spacious, open, bright, house. Ideal for families or groups of friends. Located in the Sunnyside residential neighborhood, know by its passages of centenary trees, diversity of flowers and gardens. Ideal if you're looking for a quiet, calm place, and at the same time enjoy the adventure of NYC. Very close to train 7, twenty minutes from Midtown Manhattan I'll be out of the city, but available for questions. There will be a neighbor in charge in case of emergencies. Sunnyside is a residential neighborhood, know by its passages of centenary trees, diversity of flowers and gardens. Ideal if you're looking for a quiet, calm place, and at the same time enjoy the adventure of NYC. Very close to train 7, twenty minutes from Midtown Manhattan. In the past years, it has become very trendy, there are cool bars and excellent places to eat. Very close to the 7 line, on the 46th st.</t>
  </si>
  <si>
    <t>Sunnyside is a residential neighborhood, know by its passages of centenary trees, diversity of flowers and gardens. Ideal if you're looking for a quiet, calm place, and at the same time enjoy the adventure of NYC. Very close to train 7, twenty minutes from Midtown Manhattan. In the past years, it has become very trendy, there are cool bars and excellent places to eat.</t>
  </si>
  <si>
    <t>Very close to the 7 line, on the 46th st.</t>
  </si>
  <si>
    <t>{Wifi,Washer,Dryer,"Smoke detector","Carbon monoxide detector",Essentials,Hangers}</t>
  </si>
  <si>
    <t>Room in Hells Kitchen for short term stay!</t>
  </si>
  <si>
    <t>Room is in the two bedroom apartment in Hells Kitchen. Area is known for good restaurants and bars, few minutes walk to Times Square. Also, Central Park is walking distance from the area. MOMA also.</t>
  </si>
  <si>
    <t>Room is in the two bedroom apartment in Hells Kitchen. Area is known for good restaurants and bars, few minutes walk to Times Square. Also, Central Park is walking distance from the area. MOMA also. Kitchen and bathroom are well equipped. Kitchen and bathroom, that are to be shared with a guy in his late twenties, who can also show around the area and support during the stay. Optional. Apartment is to be shared with the outgoing guy in his late twenties who can show around, recommend places to eat drink and dance. Young neighborhood with great restaurants, with many different food options. Many bars, wine bars, pier is close and walkable. Times Square, Central Park, MOMA, all within walking distance. Walk or use city bikes, also subway stops few blocks away.</t>
  </si>
  <si>
    <t>Young neighborhood with great restaurants, with many different food options. Many bars, wine bars, pier is close and walkable. Times Square, Central Park, MOMA, all within walking distance.</t>
  </si>
  <si>
    <t>Walk or use city bikes, also subway stops few blocks away.</t>
  </si>
  <si>
    <t>{TV,Wifi,"Air conditioning",Heating,"Smoke detector",Essentials,Hangers,"Hair dryer","translation missing: en.hosting_amenity_49","translation missing: en.hosting_amenity_50"}</t>
  </si>
  <si>
    <t>Gorgeous Cozy Getaway In Harlem 1 Block From Train</t>
  </si>
  <si>
    <t>Stylish, quiet &amp; lovingly decorated private room within a spacious, newly-renovated apartment situated on the top floor of a beautiful historic Harlem building. Conveniently located half a block from the express subway stop (ABCD train) at 145th St and within easy walking distance to some of the best bars, cafes and restaurants in Harlem.</t>
  </si>
  <si>
    <t>Stylish, quiet &amp; lovingly decorated private room within a spacious, newly-renovated apartment situated on the top floor of a beautiful historic Harlem building. Conveniently located half a block from the express subway stop (ABCD train) at 145th St and within easy walking distance to some of the best bars, cafes and restaurants in Harlem. Situated in a classic New York 3-bedroom/ 1 Bathroom apartment, it has an extremely comfy queen size bed, decent closet space, is newly renovated &amp; quiet - a lovely retreat from the New York business &amp; a sanctuary to rest in. The apartment is extremely close to public transport (a New York City must have!) - right next to the 145th stop on the ABCD line - 15 mins to midtown &amp; 20 mins to lower Manhattan, and is particularly helpful if you're coming from JFK as you can go straight from the skytrain to the A train &amp; be checking into your room in an hour. Guests have access to the entire apartment including the kitchen, bathroom &amp; living area, with the ex</t>
  </si>
  <si>
    <t>There is a wonderful NYC  neighborhood vibe without the craziness of midtown. And yes, it is safe in this area. Plenty of restaurants and bars to be enjoyed in the area &amp; a great running track along the west side highway with views of the Hudson River and NJ.</t>
  </si>
  <si>
    <t>Literally steps from the express stop at 145th St on the ABCD line. 15mins to midtown!! Also 5 mins walk to the 1 train ... So many options!!!</t>
  </si>
  <si>
    <t>Please just have respect for the apartment &amp; the other people living in the building/apartment as if it were your own home .... please clean up after yourself if you're cooking  (e.g. Do your dishes if you cook, spill something then wipe it up etc) keep your voices down after midnight &amp; replace anything that you break.</t>
  </si>
  <si>
    <t>{Wifi,Kitchen,Elevator,Heating,"Family/kid friendly","Smoke detector","Carbon monoxide detector",Hangers,"Hair dryer","Bed linens","Extra pillows and blankets","Host greets you"}</t>
  </si>
  <si>
    <t>Your PRIME 2 Bedroom Apartment in best Area LES</t>
  </si>
  <si>
    <t>This two Bedroom Apartment has a very wonderful touch that provides the most comfortable stay possible. Combined with its lovely spirit it will guarantee the best experience in one of the favorite neighborhoods of Manhattan Downtown, the Lower East Side. An Apartment that will satisfy all your needs. Ideal Location, homey place, enough space and much more.</t>
  </si>
  <si>
    <t xml:space="preserve">This two Bedroom Apartment has a very wonderful touch that provides the most comfortable stay possible. Combined with its lovely spirit it will guarantee the best experience in one of the favorite neighborhoods of Manhattan Downtown, the Lower East Side. An Apartment that will satisfy all your needs. Ideal Location, homey place, enough space and much more. The Apartment consists of two bedrooms( with two full size beds) a cute living area, a great TV, comfortable couch and flawless kitchen with supplies and a spotless bathroom. I am available if guests need to reach out to me. The Lower East Side is considered as one of the most magnificent areas of Manhattan Downtown. Surrounded by plenty of various restaurants with delicious cuisines (American food, Thai, Mexican, Mediterranean etc.) on top of that you will have a great choice of Coffee Shops, Juice Places and not to forget the hip and iconic bars. For the ones who love shopping you will be happy to find the awesome clothing stores, </t>
  </si>
  <si>
    <t>The Lower East Side is considered as one of the most magnificent areas of Manhattan Downtown. Surrounded by plenty of various restaurants with delicious cuisines (American food, Thai, Mexican, Mediterranean etc.) on top of that you will have a great choice of Coffee Shops, Juice Places and not to forget the hip and iconic bars. For the ones who love shopping you will be happy to find the awesome clothing stores, chic boutiques and much more.</t>
  </si>
  <si>
    <t>The subway station is about 5 minutes of walking distance from the apartment. Station: Essex/Delancey  Trains that will get you to most desirable destinations: F, M, J, Z The Williamsburg bridge is near by too that connects you to another famous neighborhood.</t>
  </si>
  <si>
    <t>agree to refer to host as friend in order to avoid complications in the building!</t>
  </si>
  <si>
    <t>{TV,Wifi,"Air conditioning",Kitchen,Heating,"Smoke detector","Carbon monoxide detector","First aid kit",Essentials,Hangers,"Hair dryer",Iron}</t>
  </si>
  <si>
    <t>One-bedroom in Morningside Heights</t>
  </si>
  <si>
    <t>apa</t>
  </si>
  <si>
    <t>apa You can access laundry downstairs. I'll be away traveling during your stay, but the building has a doorman and therefore it is very easy to get access to the apartment. The place is right next to Columbia University campus and three parks - Morningside Park, Riverside Park and the Central Park. There are good restaurants and bars in the neighborhood, you can walk to Harlem in 10 min. The place is close to multiple subway stops: you can take 1 train at 116th. st, ABCD on 125th st.</t>
  </si>
  <si>
    <t>The place is right next to Columbia University campus and three parks - Morningside Park, Riverside Park and the Central Park. There are good restaurants and bars in the neighborhood, you can walk to Harlem in 10 min.</t>
  </si>
  <si>
    <t>The place is close to multiple subway stops: you can take 1 train at 116th. st, ABCD on 125th st.</t>
  </si>
  <si>
    <t>{Internet,Wifi,"Wheelchair accessible",Kitchen,Doorman,Elevator,"Buzzer/wireless intercom",Heating,"Family/kid friendly",Washer,Dryer,"Smoke detector","Carbon monoxide detector","Fire extinguisher",Essentials,Shampoo,"24-hour check-in",Hangers,Iron,"Laptop friendly workspace"}</t>
  </si>
  <si>
    <t>Cute Apartment Near Prospect Park</t>
  </si>
  <si>
    <t>I am offering a special low rate for a private room in a beautiful 3-bedroom duplex next to prospect park. This duplex is close the 2/5 &amp; B/Q and a short 20 minute ride to get you anywhere in Manhattan.</t>
  </si>
  <si>
    <t>{TV,Internet,Wifi,"Air conditioning",Kitchen,"Pets allowed","Pets live on this property",Heating,Washer,Dryer,Shampoo}</t>
  </si>
  <si>
    <t>big cozy room in Bed-Stuy with separate entrance</t>
  </si>
  <si>
    <t>My place is close to coffee shops and bars in the area, easy access to Manhattan via the C and J line</t>
  </si>
  <si>
    <t>{Wifi,Kitchen,Essentials,"translation missing: en.hosting_amenity_49","translation missing: en.hosting_amenity_50"}</t>
  </si>
  <si>
    <t>1BR on the best block in the East Village</t>
  </si>
  <si>
    <t>Charming 1BR apartment in the heart of the East Village all to yourself! Surrounded by great bars and restaurants.  Full size bed fits 2 w/ separate bedroom, living room, kitchen, and bathroom. 1 block from the L train and 10 min walk to Union Square. Just 1 flight of stairs to walk up.</t>
  </si>
  <si>
    <t>Charming 1BR apartment in the heart of the East Village all to yourself! Surrounded by great bars and restaurants.  Full size bed fits 2 w/ separate bedroom, living room, kitchen, and bathroom. 1 block from the L train and 10 min walk to Union Square. Just 1 flight of stairs to walk up. The apartment is small and cozy with a good layout. There isn't any cable/service for the TV, but there is wifi and Chromecast if you'd like to stream anything. It's generally pretty quiet in here despite the lively atmosphere when you walk out of the building into the heart of the East Village :) You'll have the entire apartment to yourselves. I will be away, but you'll be able to contact me via phone or email.</t>
  </si>
  <si>
    <t>No pets and no smoking please!</t>
  </si>
  <si>
    <t>{TV,Wifi,"Air conditioning",Kitchen,"Pets live on this property",Dog(s),Cat(s),"Other pet(s)","Buzzer/wireless intercom",Heating,"Smoke detector",Essentials,"Hair dryer",Iron,"Laptop friendly workspace","Hot water","Long term stays allowed",Other}</t>
  </si>
  <si>
    <t>Bushwick Loft Apartment w/ Stunning Manhattan View</t>
  </si>
  <si>
    <t>Spacious and artistic loft apartment in the heart of Bushwick with a view of the Manhattan skyline - from the Freedom Tower in lower Manhattan to the Chrysler Building in Midtown. Excellent neighborhood nightlife and speedy access to trains all over the city.</t>
  </si>
  <si>
    <t xml:space="preserve">Spacious and artistic loft apartment in the heart of Bushwick with a view of the Manhattan skyline - from the Freedom Tower in lower Manhattan to the Chrysler Building in Midtown. Excellent neighborhood nightlife and speedy access to trains all over the city. 1000 sq ft sun and plant-filled loft apartment perfect for relaxing in the heart of Bushwick. Sleeping arrangements - sleeps up to 6 in total: Master Bedroom: Queen Size Casper Mattress with Manhattan Skyline views 2nd Bedroom: Full size mattress with glass French doors facing into the light-filled living room Denim couch in living room also has a queen size pull-out couch.   Full kitchen and bathroom. Private apartment in loft building with full access to kitchen, bedrooms, living room, dining room and bathroom. There are speakers in the living room which work well, but the TV doesn't have any cables (feel free to figure out setting up the TV, though).  Keys available in lockbox. I will be out of the country but can be contacted </t>
  </si>
  <si>
    <t>Bushwick is full of unique hip restaurants, coffee shops, flea markets, thrift stores, street art, art galleries, venues, and bars. Walking distance to world famous 'Roberta's.' 1 block from Maria Hernandez Park. Grocery store right next to the building and fantastic bar across the street.</t>
  </si>
  <si>
    <t>Apartment is within 2 blocks of the Jefferson St and Dekalb Av L train subway stations. About 15 minutes to Union Sq., and less than 10 to Williamsburg by Subway. Street/Alternate side parking available. 2.5 blocks from Jefferson St L train subway station 1.5 blocks from Dekalb Av L train subway station Less than 15 minutes walk to Central M train subway station 1.5 blocks from B38 Bus, which will take you directly to Bedstuy, Clinton Hill, Fort Greene, and Downtown Brooklyn.</t>
  </si>
  <si>
    <t>{Wifi,"Air conditioning",Kitchen,Elevator,Heating,Washer,Dryer,"Smoke detector","Carbon monoxide detector","First aid kit","Fire extinguisher",Essentials,Shampoo,"Lock on bedroom door",Hangers,"Hair dryer",Iron,"Laptop friendly workspace","Private entrance","Host greets you"}</t>
  </si>
  <si>
    <t>king size bed in hip LES -subway outside</t>
  </si>
  <si>
    <t>great room in a newly renovated apartment  5th floor walk up single to king size bedroom located in hip LES/ chinatown with the subway literal steps outside the door close to great restaurants, and nightlife  15 min to one world trade  20 min to times square  bed can be a single, two singles or a king  room has a tv (not that you'll need it when you're in new york) with hulu and netflix</t>
  </si>
  <si>
    <t>{TV,Wifi,"Air conditioning",Kitchen,Heating,"Smoke detector",Essentials,Shampoo,"Lock on bedroom door",Hangers,"Hair dryer",Iron,"Bed linens",Other}</t>
  </si>
  <si>
    <t>Cozy room in a charming, spacious apartment</t>
  </si>
  <si>
    <t>This is a beautiful, charming, spacious apartment right in the heart of Chelsea. We have the whole floor, about 1000 square feet, shared between three people.</t>
  </si>
  <si>
    <t>This is a beautiful, charming, spacious apartment right in the heart of Chelsea. We have the whole floor, about 1000 square feet, shared between three people. There are two large living areas, a large kitchen, and three very cozy bedrooms (we built two of them, so they're just big enough for a bed plus some extra space). The space is well equipped for working, cooking, and entertaining guests. We have a wall-width projector for watching movies, and a great workspace set up in the dining area. You'll have access to the entire apartment, less two of the three bedrooms which are privately occupied. I have two great housemates will help make sure that you have everything you need for your stay.</t>
  </si>
  <si>
    <t>{Wifi,"Air conditioning",Kitchen,Heating,"Smoke detector","Carbon monoxide detector",Essentials,Shampoo,"Lock on bedroom door","Laptop friendly workspace"}</t>
  </si>
  <si>
    <t>Sunny Heart of Park Slope 1 Bedroom</t>
  </si>
  <si>
    <t>Sunny, classic, Brooklyn railroad apartment on a beautiful block in Park Slope.  This top floor apartment has the character it inherited over many years. Comfortable and full of the residents' original artwork, you'll feel immediately at home.</t>
  </si>
  <si>
    <t>Sunny, classic, Brooklyn railroad apartment on a beautiful block in Park Slope.  This top floor apartment has the character it inherited over many years. Comfortable and full of the residents' original artwork, you'll feel immediately at home. The apartment has lots of charm, which can be short hand for small and old, but in this case it really does.  It is old, but it's spacious for a NYC one bedroom, and the building and layout couldn't be more typical of the city, with the exception that this apartment has lots of light, something that many can't say here.  There's a comfortable queen size bed,  a real kitchen, and lots of the resident's own artwork to make it feel like a home. There is a small room adjacent to the bedroom which can be used as work space if needed. The living room is small but has everything you need with a sofa, coffee table  and TV. The kitchen is quite roomy with north exposed windows  and has a table with chairs you can comfortably eat your breakfast. The apartm</t>
  </si>
  <si>
    <t>Park Slope is one of the liveliest and most desirable neighborhoods in Brooklyn, and some of it's blocks are arguably among the most beautiful in New York.  5th and 7th Avenues are lined with shops and restaurants.  Nearby Gowanus is a fast changing neighborhood with some new restaurants and venues, and you'll be within walking distance of Ft Greene, Carroll Gardens and Bohrum Hill, all great neighborhoods as well.     All of these and Park Slope are a solid mix of families and young people, and generally have a more laid back atmosphere than the very trendy neighborhoods of north Brooklyn.  Still, there's more eating and drinking options than you'll be able to get to in a few weeks, and we'll leave a list of some of our favorites in and around the neighborhood.  Lastly, nearby Prospect Park is one of the centers of life in Brooklyn.   It will be winter, so not prime time for parks, but should it snow there aren't many more beautiful spots.</t>
  </si>
  <si>
    <t>The apartment is minutes from the R train, and a 10 to 15 min walk to the N, Q, R, B, D, 4, 5, 2 and 3 trains and Long Island Railroad (convenient for JFK airport) at the Atlantic/Pacific Barclays Center station, so literally more than 3/4 of the subway lines in the city.  From there, any of the trains will get you to Manhattan within 15 minutes.</t>
  </si>
  <si>
    <t>This is our home and the home of our neighbors.  The building is showing it's age but everyone is quiet and respectful, and we expect our guests to be  too.  No smoking in the apartment or on the fire escape.  Otherwise make yourself at home. We will provide you with some drawers and some space in  the closet as well as clean towels and bed sheets for your stay. You can also use what ever you need in the kitchen, minus any food, if you prefer to cook in the apartment. All we ask is that you water our plants a couple times during your stay.  There's only a few, but they won't survive two weeks.  We'll leave some instructions for them...nothing complicated, just to make things easy.</t>
  </si>
  <si>
    <t>{TV,Internet,Wifi,"Air conditioning",Kitchen,"Buzzer/wireless intercom",Heating,"Smoke detector","Carbon monoxide detector","First aid kit","Safety card","Fire extinguisher",Essentials,"Hair dryer",Iron,"Laptop friendly workspace"}</t>
  </si>
  <si>
    <t>Upper East Side Brand New Apt</t>
  </si>
  <si>
    <t>Live in the heart of the exciting Upper East Side. The apartment is a brand new renovated (Website hidden by Airbnb) is convenient to several fun restaurants and bars. It is convenient to go anywhere in the city by subway since the 4,5 and 6 trains are near.</t>
  </si>
  <si>
    <t>Live in the heart of the exciting Upper East Side. The apartment is a brand new renovated (Website hidden by Airbnb) is convenient to several fun restaurants and bars. It is convenient to go anywhere in the city by subway since the 4,5 and 6 trains are near. It is a 1 bedroom apartment with 2 private rooms. The kitchen area is open and will be shared space. The bedroom has a real bed and a small night table. Bedroom is a little small. Fits a bed, night table and small walking space. I will be available for the guests whole stay. Best bars and restaurants in town. There is very convenient public transportation available. The location is close to the green line which gives you access to the express 4 and 5 trains but also acess to the local train 6 as well. Extremely convenient to get to anywhere in the city. One person lives in the other private room</t>
  </si>
  <si>
    <t>Best bars and restaurants in town.</t>
  </si>
  <si>
    <t>There is very convenient public transportation available. The location is close to the green line which gives you access to the express 4 and 5 trains but also acess to the local train 6 as well. Extremely convenient to get to anywhere in the city.</t>
  </si>
  <si>
    <t>Should clean up after themselves. Not create too much of a mess or noise.</t>
  </si>
  <si>
    <t>{TV,"Cable TV",Internet,Wifi,Kitchen,"Smoking allowed","Pets allowed","Buzzer/wireless intercom",Heating,"Family/kid friendly",Washer,Dryer,"Smoke detector","Safety card","Lock on bedroom door","Hair dryer",Iron,"translation missing: en.hosting_amenity_49"}</t>
  </si>
  <si>
    <t>Spacious master bedroom in Forest Hills</t>
  </si>
  <si>
    <t>My place is close to Subway, bus, shopping, restaurants.</t>
  </si>
  <si>
    <t>{TV,Wifi,"Air conditioning",Kitchen,Elevator,"Free street parking",Heating,"Family/kid friendly",Washer,Dryer,"Smoke detector",Essentials,Shampoo,Hangers,"Hair dryer","translation missing: en.hosting_amenity_50","Hot water",Other}</t>
  </si>
  <si>
    <t>Private bedroom in the Upper East!</t>
  </si>
  <si>
    <t>Furnishedprivate bedroom in a beautiful apartment in Carnegie Hill! The bedroom has two twin beds and is very large. Five minute walk from Central Park, Metropolitan Museum and subway station!</t>
  </si>
  <si>
    <t>{Internet,Wifi,"Air conditioning",Kitchen,"Pets allowed",Elevator,"Buzzer/wireless intercom","Family/kid friendly",Essentials,"24-hour check-in","Hair dryer"}</t>
  </si>
  <si>
    <t>Artist 1.5 bedroom WHOLE apartment!</t>
  </si>
  <si>
    <t>See the great things NYC has to offer starting at the best location in town, in a modern, elegant, and stylish apartment in the middle of the city!</t>
  </si>
  <si>
    <t>See the great things NYC has to offer starting at the best location in town, in a modern, elegant, and stylish apartment in the middle of the city! Welcome to the greatest place in NYC! My apartment is a newly renovated artist apartment with wooden floors and modern finishes. It has 1 bedroom, and an extended bedroom, a spacey living room, a fully equipped kitchen, and a projector/cinema area. I'll be out of town for a few days so luck you, you'll get the chance to love NY even more from my apartment.  The location couldn't be more perfect: It's on Union Square/Gramercy Park, that's right in the center of EVERYTHING in Manhattan so it's perfect location for shopping, eating at cute little chick hidden places, hanging out, and getting around anywhere, anytime in the city. There are 24-hour buses and subways just around the corner. The lower east-side (LES) is 3 blocks down so you can walk there for really famous bars and restaurants of all kinds. There is also a supermarket and a laundr</t>
  </si>
  <si>
    <t>This area is super close to everything, it's very safe and peaceful, you'll see nice people walking around their dogs, you'll have access to the park, and there are so many fun things to do nearby.</t>
  </si>
  <si>
    <t>The L train is around the corner, as well as an express bus. Union Square is about 5-7 mins walk, and connects you to the most centric subway lines in the city. All public transport, buses, subways, and taxis are just around the corner. It's very easy to get to anywhere in the city from this location.</t>
  </si>
  <si>
    <t>-This will be your temporary home in New York, so please treat it with the same respect as your own home.  -Please remove your shoes inside the apartment.  -No smoking inside the apartment at any time.  -Please keep volume at minimum during 10:00pm - 9:00am.  -Please respect all items in this home, and don't operate any devices besides your own.  -Keep your belongings neat and in the rented space.  -To ensure your stay is the best I can provide, please note no visitors are allowed. Thank you.</t>
  </si>
  <si>
    <t>{Internet,Wifi,"Air conditioning",Kitchen,"Free parking on premises","Pets live on this property",Cat(s),"Buzzer/wireless intercom",Heating,"Family/kid friendly",Washer,Dryer,"Smoke detector","First aid kit",Essentials}</t>
  </si>
  <si>
    <t>Sunny One Bedroom in Bed Stuy Close to Train</t>
  </si>
  <si>
    <t>One bedroom garden level apartment in two family home in Bed Stuy. Apartment has access to the backyard.  Close right across the street from the A/C train. Just a 20 minutes train ride to downtwon Manhattan.</t>
  </si>
  <si>
    <t>One bedroom garden level apartment in two family home in Bed Stuy. Apartment has access to the backyard.  Close right across the street from the A/C train. Just a 20 minutes train ride to downtwon Manhattan. Guests have their own entrance and access to the entire one apartment with large living room, bathroom, and kitchen. Guests have a separate entrance to the garden level apartment, which occupies the entire bottom floor of the house. Guests are welcome to enjoy the front yard which has a small bench. I provide guests with my contact information and my partners contact information. A/C train is right across the street To maintain a cool temperature in the bedroom, we remind you to keep the door closed while the unit is on. Additionally, to conserve energy, we ask that you switch the unit off when you leave for the day.</t>
  </si>
  <si>
    <t>A/C train is right across the street</t>
  </si>
  <si>
    <t>New York , NY, United States</t>
  </si>
  <si>
    <t>{TV,Wifi,"Air conditioning",Kitchen,Heating,"Smoke detector","Carbon monoxide detector",Essentials,"Self check-in",Lockbox,Bathtub,"Hot water",Microwave,"Coffee maker",Refrigerator,Dishwasher,"Dishes and silverware","Cooking basics",Oven,Stove,"Single level home","Garden or backyard"}</t>
  </si>
  <si>
    <t>Modern Bedstuy private bedroom</t>
  </si>
  <si>
    <t>- Fully renovated Bedstuy brownstone private bedroom - 10 min walk to JMZ subway stop - 10-15 min walk to many popular cafes &amp; restaurants in Bushwick &amp; Bedstuy</t>
  </si>
  <si>
    <t>{Wifi,"Air conditioning",Heating,"Smoke detector",Essentials,Shampoo,Hangers}</t>
  </si>
  <si>
    <t>Very Sunny, Couple/Family-friendly</t>
  </si>
  <si>
    <t>20mn from the City(LIRR) Quite Area, spacious and cute apartment</t>
  </si>
  <si>
    <t>{TV,Wifi,"Air conditioning",Kitchen,"Buzzer/wireless intercom",Heating,"Family/kid friendly",Shampoo,Hangers,"Hair dryer",Iron,"Laptop friendly workspace"}</t>
  </si>
  <si>
    <t>1 BEDROOM / HIGH FLOOR / BALCONY /COLUMBUS CIRCLE</t>
  </si>
  <si>
    <t>Stay in the middle of all the action in a luxury Columbus Circle elevator building. BUILDING DESCRIPTION This 52-story tower boasts a prime location and extraordinary views of the city and the Hudson River. The amenities, such as a stunning roof deck, garage, and complimentary fitness center with pool are all part of the South Park Tower experience.</t>
  </si>
  <si>
    <t>{TV,"Cable TV",Wifi,"Air conditioning",Pool,Kitchen,"Pets allowed",Gym,Elevator,Heating,"Family/kid friendly","Suitable for events",Washer,Dryer,"Smoke detector","Carbon monoxide detector",Essentials,"Lock on bedroom door",Hangers,"Hair dryer",Iron,"Laptop friendly workspace","Private living room","Private entrance",Bathtub,"Window guards","Pack ’n Play/travel crib","Room-darkening shades","Hot water","Bed linens","Extra pillows and blankets",Microwave,"Coffee maker",Refrigerator,Dishwasher,"Dishes and silverware","Cooking basics",Oven,Stove,"BBQ grill","Luggage dropoff allowed","Long term stays allowed","Wide hallways","No stairs or steps to enter","Wide entrance for guests","Flat path to guest entrance","Well-lit path to entrance","No stairs or steps to enter","Wide entrance","Extra space around bed","Accessible-height bed","No stairs or steps to enter","Accessible-height toilet","No stairs or steps to enter","Host greets you"}</t>
  </si>
  <si>
    <t>Furnished Room with View of E River</t>
  </si>
  <si>
    <t>This one bedroom apartment is furnished with a comfortable tempurpedic bed, a pull out couch, desk, coffee table and TV. Single bathroom with renovated kitchen. Gorgeous view of the E River. Walking distance from the L and 6 Trains. Great location!</t>
  </si>
  <si>
    <t>{TV,"Cable TV",Internet,Wifi,"Air conditioning","Wheelchair accessible",Kitchen,"Smoking allowed",Doorman,Elevator,"Buzzer/wireless intercom",Heating,Washer,Dryer,"Smoke detector","Carbon monoxide detector",Essentials,"translation missing: en.hosting_amenity_49","translation missing: en.hosting_amenity_50"}</t>
  </si>
  <si>
    <t>GREAT SPACIOUS PRIVATE ROOM</t>
  </si>
  <si>
    <t>Spacious one bedroom in a 4 bedroom apartment. Spacious Closet. Fully furnished. One bathroom. It has a washer/dryer in the unit to do your laundry if needed. Two blocks from the 137th 1 Train. Easy 25 min. access to Time Square. Great neighborhood.</t>
  </si>
  <si>
    <t>{TV,Internet,Wifi,"Air conditioning",Kitchen,"Buzzer/wireless intercom",Heating,"Family/kid friendly",Washer,Dryer,"Smoke detector","Carbon monoxide detector",Essentials}</t>
  </si>
  <si>
    <t>Ultimate Pad in Prime Williamsburg with huge ktchn</t>
  </si>
  <si>
    <t>Decent light since its on the 3rd floor, facing North and just partially obstructed views.</t>
  </si>
  <si>
    <t>Decent light since its on the 3rd floor, facing North and just partially obstructed views. in the heart of Williamsburg, 1/2 block away from Bedford Ave. Apple store and Whole Foods around the block</t>
  </si>
  <si>
    <t>- Quiet Hours, 10:30PM-10AM</t>
  </si>
  <si>
    <t>{TV,Wifi,Kitchen,"Smoking allowed",Heating,Essentials,Shampoo,Hangers,"Hot water"}</t>
  </si>
  <si>
    <t>PERFECT LONG TERM RENTAL~1 BR- EAST 60TH STREET!</t>
  </si>
  <si>
    <t>My place is good for couples, solo adventurers, business travelers, and families (with kids).</t>
  </si>
  <si>
    <t>My place is good for couples, solo adventurers, business travelers, and families (with kids). Apartment Description: Close to the picturesque Queensboro Bridge with Manhattan's prestigious Upper West Side and Upper East Side up north, these studio, 1 bedroom and 2 bedroom serviced apartments in New York City are the perfect choice for long or short term stays for business as well as pleasure travellers. Individually controlled heating and air-conditioning, LCD TV with Cable connection, kitchen appliances including dining and cookware, private tiled baths with bed and bath linen have been thoughtfully set up in these apartments to please guests especially those here for an extended stay. Central location facilitates easy walk down to many offices in Midtown while several tourist spots nearby make it the most enviable place to stay. Neighbourhood and Location: On the 60th Street in the New York City borough of Manhattan, these New York City serviced apartments have easy access to the sub</t>
  </si>
  <si>
    <t>Located in the heart of Manhattan's prestigious Upper East Side, these Suites are the ideal choice for traveling professionals, corporate relocations, long-stay medical visitors or tourists seeking the privacy and comforts of home while away. A rich choice of restaurants, shopping and personal services is located within walking distance of the  Suites, while the city's transportation network can whisk you everywhere.</t>
  </si>
  <si>
    <t>Transit Information N Q R Lexington Ave / 59th Street 0.31 mi 4 5 6 6X 59th street 034 mi F Lexington Ave / 63th Street 0.36 mi</t>
  </si>
  <si>
    <t>{TV,"Cable TV",Internet,Wifi,"Air conditioning",Kitchen,Doorman,"Indoor fireplace","Buzzer/wireless intercom",Heating,"Family/kid friendly","Smoke detector","Carbon monoxide detector","First aid kit","Fire extinguisher",Essentials,"Lock on bedroom door",Hangers,"Hair dryer",Iron,"High chair",Crib,"Hot water","Bed linens","Extra pillows and blankets",Microwave,Refrigerator,"Dishes and silverware","Cooking basics",Stove,"Luggage dropoff allowed","Long term stays allowed",Other}</t>
  </si>
  <si>
    <t>Airy, light-flooded 2-bath West Village apartment</t>
  </si>
  <si>
    <t>Our place is close to The High Line, Whitney Museum, Hudson Riverfront, Standard Hotel &amp; Beer Garden, Meatpacking District, Starbucks, Pain Quotidien, Juice Press, Equinox, Waverly Inn, Westville, Murray's Cheese Shop, Artichoke Basille's Pizza &amp; Brewery, Buvette, IFC Center, Washington Square Park. You’ll love our place because of the views, the location, the people, the ambiance, the outdoor space. Our place is good for couples, solo adventurers, and business travelers.</t>
  </si>
  <si>
    <t>Our place is close to The High Line, Whitney Museum, Hudson Riverfront, Standard Hotel &amp; Beer Garden, Meatpacking District, Starbucks, Pain Quotidien, Juice Press, Equinox, Waverly Inn, Westville, Murray's Cheese Shop, Artichoke Basille's Pizza &amp; Brewery, Buvette, IFC Center, Washington Square Park. You’ll love our place because of the views, the location, the people, the ambiance, the outdoor space. Our place is good for couples, solo adventurers, and business travelers. This apartment is located in an historic New York building in the West Village. Soaring ceilings and immense, south-facing windows mean you'll enjoy the space all day -- when you're not exploring the restaurants, cultural spots and shopping in this iconic New York neighborhood. The building has a magnificent rooftop with seating and entertainment spaces. There is a Brooklyn Fare grocery store directly downstairs. I'll be available to address any questions concerns via email. Enjoy the best neighborhood in the big city</t>
  </si>
  <si>
    <t>Enjoy the best neighborhood in the big city! There are countless shops, restaurants, cafes and walking routes for you to enjoy. Stroll by the riverfront toward One World Trade Center, or take in the nightlife in the nearby Meatpacking District. Or enjoy the sights from above on an expansive roof deck overlooking the city and the Hudson.</t>
  </si>
  <si>
    <t>The building is located near the PATH and 1 trains, and is a short walk from B, D, F and M trains. There are two CitiBike rental stations nearby.</t>
  </si>
  <si>
    <t>{TV,"Cable TV",Wifi,"Air conditioning","Wheelchair accessible",Kitchen,"Pets allowed",Doorman,Gym,"Pets live on this property",Dog(s),Cat(s),Elevator,Heating,"Family/kid friendly","Suitable for events",Washer,Dryer,"Smoke detector","Carbon monoxide detector","First aid kit","Safety card","Fire extinguisher",Essentials,Shampoo,"24-hour check-in",Hangers,"Hair dryer",Iron,"Laptop friendly workspace","Self check-in","Building staff","Hot water","Bed linens","Extra pillows and blankets",Microwave,"Coffee maker",Refrigerator,Dishwasher,"Dishes and silverware","Cooking basics",Oven,Stove,"BBQ grill","Luggage dropoff allowed","Well-lit path to entrance"}</t>
  </si>
  <si>
    <t>Private bedroom and bathroom in spacious apartment</t>
  </si>
  <si>
    <t>Located steps away from the A, C and 1 Trains, close walk to the 6 train; this bedroom (one in an apartment of three) includes a queen mattress, AC unit, 50 inch TV, two shared bathrooms and drawers and large closet. The apartment is very large by Manhattan standards and includes a full kitchen and living space. There are several bars, restaurants and shopping nearby.</t>
  </si>
  <si>
    <t>Located steps away from the A, C and 1 Trains, close walk to the 6 train; this bedroom (one in an apartment of three) includes a queen mattress, AC unit, 50 inch TV, two shared bathrooms and drawers and large closet. The apartment is very large by Manhattan standards and includes a full kitchen and living space. There are several bars, restaurants and shopping nearby. Located steps away from the A, C and 1 Trains, close walk to the 6 train; this bedroom (one in an apartment of three) includes a queen mattress, AC unit, 32 inch TV, two shared bathrooms and drawers and large closet. The apartment is very large by Manhattan standards and includes a full kitchen and living space. There are several bars, restaurants and shopping nearby. My roommates and I are all friendly, nice and respectful and will help you out with anything you may need or even leave you alone if that is what you prefer. Towels and linens will be provided Guests will have access to whole apartment My roommates and I liv</t>
  </si>
  <si>
    <t>{TV,"Cable TV",Wifi,"Air conditioning",Kitchen,Elevator,Heating,Washer,Dryer,"Smoke detector","Carbon monoxide detector",Essentials}</t>
  </si>
  <si>
    <t>Renovated Boutique Rough Luxe Apartment</t>
  </si>
  <si>
    <t>Renovated Rough Luxe Apartment in Midtown West. A clean and comfortable apartment with modern style and a huge kitchen. Located right between Broadway Shows, The Hudson River, Restaurant Mile and Times Square.</t>
  </si>
  <si>
    <t>{TV,Wifi,"Air conditioning",Kitchen,Heating,Washer,Dryer,"Smoke detector","Carbon monoxide detector","First aid kit","Fire extinguisher",Essentials,Shampoo,"Lock on bedroom door",Hangers,Iron,"Laptop friendly workspace","Private entrance"}</t>
  </si>
  <si>
    <t>Very clean/comfortable shared room</t>
  </si>
  <si>
    <t>This is a nice little place ideally situated 2 blocks from the 1 train and just a few minutes from arguably the nicest park in NYC, Fort Tryon. Comes with Air Conditioning, perfect for a relaxing vacation. You'll be extremely comfortable.</t>
  </si>
  <si>
    <t>{Internet,Wifi,"Air conditioning",Kitchen,"Buzzer/wireless intercom",Heating,"Family/kid friendly",Washer,Dryer,"Smoke detector","First aid kit",Essentials,Shampoo}</t>
  </si>
  <si>
    <t>North Brooklyn Experience.</t>
  </si>
  <si>
    <t>NOTE:  I find that guests have the best experience when they read my listing in its entirety, as it likely answers any questions you have: One Bedroom with private use of kitchen, dining room, bathroom and Foyer. * Private Secure Entrance. * Quiet Private Bedroom. * Large Eat in Kitchen.  This is a Brownstone type Town House in the Northern Section of Brooklyn.  The Apartment is on the 3rd Floor.  The space you will be renting is completely private.</t>
  </si>
  <si>
    <t>NOTE:  I find that guests have the best experience when they read my listing in its entirety, as it likely answers any questions you have: One Bedroom with private use of kitchen, dining room, bathroom and Foyer. * Private Secure Entrance. * Quiet Private Bedroom. * Large Eat in Kitchen.  This is a Brownstone type Town House in the Northern Section of Brooklyn.  The Apartment is on the 3rd Floor.  The space you will be renting is completely private. Bedroom is very quiet with room darkening shades and window coverings.   Kitchen is very large with a full sized Refrigerator, gas oven and cooktop and center island.  Dining area seats 4 comfortably. Bathroom has full sized tub and stand up shower, supplied with ample toiletries.  * Private Secure Entrance. * Quiet Private Bedroom. * Large Eat in Kitchen. Top floor living area and private entry way with private entrance. If you have any questions please feel free to contact me via text at (phone number hidden) Surrounded by CBS studio soun</t>
  </si>
  <si>
    <t>Surrounded by CBS studio sound stages.  ( Blue Bloods, The Good Fight, The Marvelous Mrs. Maisel ) A block away from Slick Willie and Cafe Grumpy.  This area is  known for the visual artist, and is considered "Hollywood East".  Minutes from the Brooklyn 5 Points.</t>
  </si>
  <si>
    <t>There is access to two trains: The G and the L train.  NYC Ferry @ Greenpoint Landing &amp; Williamsburg Landing.  3 Minutes to Midtown Tunnel, 4 minutes to Williamsburg Bridge to Manhattan.</t>
  </si>
  <si>
    <t>Extra guests Overnight Extra Guests must be agreed upon before check-in and/or during stay.  There is an additional charge for Overnight Guests.   Limit for occupants in this space are 2. Please refrain from visitors during stay.  Smoking No Smoking inside of apartment.  Smoking may happen on OUTSIDE of Brownstone steps. Off-limit areas DO NOT ENTER ANY ROOMS OR CLOSETS THAT ARE LOCKED.  In event of emergency contact Host and 911.  Eating areas Please eat in designated dining room table in the rental unit. Cleaning procedures If kitchen garbage can is full, please place garbage in cans on the ground level of Brownstone.  Please make sure to separate recyclables in proper bins.  More information can be found NYC 311. Please clean any dishes, dry and put away. Please wipe up any spills to floors or surfaces.  Cleaning supplies can be found under sink and in kitchen closet. Laundry Place any soiled sheets and used towels in Hamper behind bedroom door. Gatherings or Parties NO GATHERINGS N</t>
  </si>
  <si>
    <t>{TV,"Cable TV",Internet,Wifi,"Air conditioning",Kitchen,Heating,"Smoke detector","First aid kit","Fire extinguisher",Essentials,Shampoo,Hangers,Iron,"Laptop friendly workspace","translation missing: en.hosting_amenity_49","translation missing: en.hosting_amenity_50","Private entrance",Bathtub,"Room-darkening shades","Hot water","Bed linens","Extra pillows and blankets",Refrigerator,"Dishes and silverware","Cooking basics",Oven,Stove,Other}</t>
  </si>
  <si>
    <t>Modern and bright duplex in central Cobble Hill</t>
  </si>
  <si>
    <t>Come home to your kid-friendly 2BR/2BA apartment located on the lower levels of our family’s townhouse.   This 1,500 SF duplex has recently been renovated head to toe, and is the perfect combination of style and comfort - everyone should feel right at home.  Ideally suited for extended stays during home renovations, business travel, relocation, or visiting family.  Located in historic Cobble Hill and close to shopping, restaurants/bars, subways and everything in between.</t>
  </si>
  <si>
    <t>Come home to your kid-friendly 2BR/2BA apartment located on the lower levels of our family’s townhouse.   This 1,500 SF duplex has recently been renovated head to toe, and is the perfect combination of style and comfort - everyone should feel right at home.  Ideally suited for extended stays during home renovations, business travel, relocation, or visiting family.  Located in historic Cobble Hill and close to shopping, restaurants/bars, subways and everything in between. *Comfortable open living / kitchen / dining layout; great for cooking and entertaining.  *Quiet master bedroom with large closets and queen-sized bed. Second bedroom/office is approximately 400 square feet with plenty of room to sleep, play and work *Two full bathrooms, each with bathtub  *In-unit washer/dryer *Central heat and air conditioning *Tons of closets throughout Cobble Hill is a great neighborhood bordering Brooklyn Heights and Carroll Gardens - all of which are filled with quaint and award-winning restaurant</t>
  </si>
  <si>
    <t>Cobble Hill is a great neighborhood bordering Brooklyn Heights and Carroll Gardens - all of which are filled with quaint and award-winning restaurants, shops, cafes and parks. Admire the 1800s architecture as you stroll through this historic neighborhood - you may even decide to spend the day exploring this area rather than venture into Manhattan.  We are also in walking distance to Dumbo and Brooklyn Bridge Park, as well as Barclays Arena. https://www.airbnb.com/locations/new-york/cobble-hill</t>
  </si>
  <si>
    <t>*Walking distance to 9 subway lines F-G-A-C-4-5-2-3-R -  *Get to your destination in Manhattan from Wall Street to Central park in 10-25 minutes! *Multiple CitiBike locations within a few blocks</t>
  </si>
  <si>
    <t>GUESTS - This booking is meant for you and the guests indicated in your booking confirmation. If you intend to have anyone else in the apartment during you stay, please let us know prior. No one other than guests indicated in the booking should stay overnight in the apartment unless advance permission is granted in writing by host.</t>
  </si>
  <si>
    <t>{TV,"Cable TV",Internet,Wifi,"Air conditioning",Kitchen,Heating,"Family/kid friendly",Washer,Dryer,"Smoke detector","Carbon monoxide detector","First aid kit","Safety card","Fire extinguisher",Essentials,Shampoo,Hangers,"Hair dryer",Iron,"Laptop friendly workspace","translation missing: en.hosting_amenity_49","Private entrance"}</t>
  </si>
  <si>
    <t>Private room in Times Square, HEART of the city!</t>
  </si>
  <si>
    <t>Located in the heart of Times Square and the theatre district, my apartment is GREAT for people wanting to be near the action! Almost all the trains are within a 1 block radius, walking distance to all Broadway shows and all the restaurants you could ever want to the west of me in Hell's Kitchen! The apartment is cozy, room is cute and has 2 big windows for light, overlooking popular 8th avenue. Central AC, comfy living room with wifi and shared full kitchen/bathroom with shower stall.</t>
  </si>
  <si>
    <t>{Wifi,"Air conditioning",Kitchen,Heating,"Smoke detector","Carbon monoxide detector","Fire extinguisher",Essentials,Hangers,"Hair dryer"}</t>
  </si>
  <si>
    <t>Large private 1BR with backyard - Williamsburg</t>
  </si>
  <si>
    <t>Quiet, comfortable and 100% private apartment in the heart of Williamsburg. Private BACKYARD! TV with cable, lightning fast WIFI, air conditioner are available. Full kitchen ideal for cooking! Perfect place to rest and recharge! Ideally located: close to the Bedford and Lorimer L stops and the Marcy JMZ. Tons of delicious restaurants are nearby, as well as the new Whole Foods and Apple store. Very close to cool shops and bars! As a host, I will make your stay as smooth and comfy as possible!</t>
  </si>
  <si>
    <t xml:space="preserve">Quiet, comfortable and 100% private apartment in the heart of Williamsburg. Private BACKYARD! TV with cable, lightning fast WIFI, air conditioner are available. Full kitchen ideal for cooking! Perfect place to rest and recharge! Ideally located: close to the Bedford and Lorimer L stops and the Marcy JMZ. Tons of delicious restaurants are nearby, as well as the new Whole Foods and Apple store. Very close to cool shops and bars! As a host, I will make your stay as smooth and comfy as possible! Beautiful newly renovated 1 bedroom studio in the center of Williamsburg! It has a FULL kitchen, a FULL bathroom with a bathtub, and a large private backyard.  Super fast wifi and large flat screen TV with Cable, Netflix, all the good stuff! There is a window air conditioning unit. The bedroom is large and has beautiful hardwood floors. The bed is full size and can sleep two people comfortably. It has a super comfy down pillow top! It's on the ground floor of the apartment building on Metropolitan </t>
  </si>
  <si>
    <t>Williamsburg is the most dynamic neighborhood in NYC. Bars, convenience stores, grocery stores, shops, are all within walking distance. Everything is open late and easy to access.</t>
  </si>
  <si>
    <t>The apartment is super close to both the Bedford and Lorimer L trains, 10mn from Manhattan. It's also a 5mn walk from the JMZ subway line.</t>
  </si>
  <si>
    <t>- Smoking NOT allowed indoor.  - No parties please.  - Only the people that made the booking can stay in the apartment - Take out trash on check-out day - Please leave the apartment as you found it!</t>
  </si>
  <si>
    <t>{TV,"Cable TV",Internet,Wifi,"Air conditioning",Kitchen,"Buzzer/wireless intercom",Heating,Essentials,"Hair dryer",Iron,"Laptop friendly workspace"}</t>
  </si>
  <si>
    <t>Cozy Room 1 in Brooklyn</t>
  </si>
  <si>
    <t>This is a great family home on a peaceful street in Bedsty. It is close to Bushwick and Williamsburg. It's very easy to get around. There's a bus stop across the street and trains about 5 mins walk from the house. 25 minutes from NYC!!!</t>
  </si>
  <si>
    <t>This is a great family home on a peaceful street in Bedsty. It is close to Bushwick and Williamsburg. It's very easy to get around. There's a bus stop across the street and trains about 5 mins walk from the house. 25 minutes from NYC!!! This is home away from home. You will enjoy the space and the neighborhood. Most of all you will enjoy your trip to New York! Guest will have access to their private room, shared bathroom, and living room. I am always at your service. Getting around is no problem at all. We have three train lines and four bus lines around the house. You have access to the A, C, and J trains. You also have access to the B46, B47, B52, and B38 busses. Guest will have access to their private room, shared bathroom, and shared living room. I always love to interact with my guests but I also understand that some guests do enjoy their privacy. I’m all about meeting and getting to know my guests and help them get around the city. My family and I are always ready to answer any q</t>
  </si>
  <si>
    <t>Getting around is no problem at all. We have three train lines and four bus lines around the house. You have access to the A, C, and J trains. You also have access to the B46, B47, B52, and B38 busses.</t>
  </si>
  <si>
    <t>{TV,Wifi,"Air conditioning",Kitchen,"Free parking on premises",Heating,"Smoke detector","Carbon monoxide detector",Essentials,"Lock on bedroom door",Hangers,"Hair dryer",Iron,"Hot water"}</t>
  </si>
  <si>
    <t>Lincoln Center 1 Bedroom Apartment</t>
  </si>
  <si>
    <t>Only 2 blocks from Central Park! Located in the Lincoln Center neighborhood of Manhattan, my place is a luxury condominium building, with a 24-hour doorman, pool, gym, basketball court, and squash court.  My place is a large 1-bedroom, 1.5 bathroom, with spacious balcony, and is good for couples, solo adventurers, and business travelers.</t>
  </si>
  <si>
    <t>{TV,Wifi,"Air conditioning",Pool,Kitchen,Gym,Elevator,"Hot tub",Heating,"Family/kid friendly",Washer,Dryer,"Smoke detector","Carbon monoxide detector",Essentials,"Lock on bedroom door","Hair dryer","translation missing: en.hosting_amenity_50"}</t>
  </si>
  <si>
    <t>Garden, Exotic  Lounge Apartment</t>
  </si>
  <si>
    <t>This is a Gem!  Centrally located. Easy commute, to Airport &amp; attractions. Private 2 familyTownhouse. We offer a whole floor, with a private entrance, fraught with a private balcony, garden, designer Kitchen &amp; bath, stain glass &amp; antiques.</t>
  </si>
  <si>
    <t>This is a Gem!  Centrally located. Easy commute, to Airport &amp; attractions. Private 2 familyTownhouse. We offer a whole floor, with a private entrance, fraught with a private balcony, garden, designer Kitchen &amp; bath, stain glass &amp; antiques. Private Townhouse. Entire 1st floor. Large. We offer a whole floor, with 2 private entrances. Ground floor.        By trade, I work for My Realty licensed Real Estate Broker. This place is a bargain. It is a $600 per night value. This apartment is large and beautiful. I will be happy to broker this deal for you.   First and foremost, we do not charge per person. There is only one flat rate for service. Bring your friends with you. Enjoy the space. Help yourself to the wine bar, coffee or whatever. I offer an exchange opportunity. The estate holder wants you to take care of this apartment like it is your own. There is a huge garden with flowers that require dedication. On very hot days, you will need to turn on the sprinklers (Website hidden by Airbnb</t>
  </si>
  <si>
    <t>Location This charming whole floor, 1 bedroom apartment is located on the 1st floor, in a small vintage 3 story historic, 2 family townhouse.  It is situated, on a tree lined street, in the 130's; which is centrally located, in Manhattan. The area is fraught with a window of cultural activity and among them and within walking distance, there are famous Harlem  jazz clubs, museums, gourmet shops, fabulous restaurants, night clubs, The Apollo Theater, the Cotton Club, The famous Sylvia’s Restaurant, The Red Rooster Restaurant and nightclub, ( Owned and managed by a celebrated, former White House Chief), Columbia University, Saint John the Divine, must see (the largest Roman Gothic Cathedral in the world) and most notably, Central Park.</t>
  </si>
  <si>
    <t>You can take the A train from J.F.K. A directly Airport directly to the apartment, with out switching trains and arrive, within walking distance to the apartment.  You can save $140 round trip.  If you come Laguardia Airport, the M60 bus, drops you off in walking distance. From Newark Airport, take the Path train to 34th street and take the A train directly to the apartment. This apartment is so centrally located. Every train line passes within walking distance to the apartment. There are several bus lines at your doorstep. By car you can access every major highway out of Manhattan, within 10 minutes. You can drive to, New Jersey, Queens and the Bronx within 15 minutes. You can drive to Brooklyn in 30 minutes. There are maps in the apartment if you need guidance.</t>
  </si>
  <si>
    <t xml:space="preserve">- You will also need to show a valid picture ID.. You must be 18 years of age or older, unless accompanied by a guardian. - You must must sign our legal agreement(s). - The purpose is to protect you and comply with N.Y.C.Real Estate Laws. We are represented by, a New York, Licensed  Real Estate Brokerage firm and legal advisers. - There are no additional charges, connected with signing our document(s). However, we guarantee, by signing our documents,  you will not have any problems or violate any New York City Laws. -  - A $100 security deposit is required through AIRBNB. -  - This apartment has a large fish tank in the living room. The fish are very important to the owner. The oldest is nine years old. They need to be feed twice a day.  We provide the food and you provide the love! Taking care of the fish and the garden is not an option!!! However, in return, one will get this apartment, an excepted,  bargaining  fringe benediction. -  -  -  - You can do leave at any time. - No shoes </t>
  </si>
  <si>
    <t>{TV,"Cable TV",Internet,Wifi,"Air conditioning",Kitchen,"Smoking allowed","Buzzer/wireless intercom",Heating,"Smoke detector","Carbon monoxide detector",Essentials,Shampoo,Hangers,"Hair dryer",Iron,"Laptop friendly workspace","Private entrance"}</t>
  </si>
  <si>
    <t>Gorgeous Big &amp; Bright Greenpoint Apt</t>
  </si>
  <si>
    <t>Our apt has the vintage charm such as the original tin ceilings and moldings that you will love with the modern convenience of granite counter tops and a dishwasher.  You will have access to our shared garden equipped with BBQ! We will have little to no interaction with our guests as we will be away while you are here.  We love how quiet and safe our neighborhood is  yet how close we are to everything going on in Williamsburg and Manhattan. There are cafes, restaurants, and bars all within a short stroll from the apt.  The Nassua G is a 10 minute walk and the Graham L is a 12 minute walk. All the NYC airports are accessible to our apt via public transport or cabs.  We have a lovely cat named Sebastian who is a Devon Rex. He is about as dog like as any cat can be! He very social and even fetches! Another huge plus is he doesn't shed and is nearly hypoallergenic :) You will have access to our beautiful apartment and the garden downstairs.  You will have minimal if any interaction with us</t>
  </si>
  <si>
    <t xml:space="preserve">Greenpoint is one of the few last neighborhoods that seems still very unchanged from it's origins. You will still find many of the family owned Polish delis and shops and then next door will be a trendy restaurant or boutique. It truly is the perfect mix of cute, quaint, and quiet with trend and artsy. </t>
  </si>
  <si>
    <t>We are conveniently located within a 10 min walk to the Nassau G train and a 10 min walk to the Graham L train.</t>
  </si>
  <si>
    <t>No Smoking Indoors Please!</t>
  </si>
  <si>
    <t>{TV,Internet,Wifi,"Air conditioning",Kitchen,"Pets live on this property",Cat(s),"Buzzer/wireless intercom",Heating,"Family/kid friendly","Smoke detector","Carbon monoxide detector","First aid kit","Fire extinguisher",Essentials,Shampoo,"Laptop friendly workspace",Bathtub,"Room-darkening shades","Game console"}</t>
  </si>
  <si>
    <t>Charming East Village 1 Bedroom Apt close to all</t>
  </si>
  <si>
    <t>Super convenient apartment located in the East Village neighborhood of NYC.  My apt is on the 2nd floor of a walk-up building. You’re within walking distance to the subway (6 train - Astor Place) &amp; (L train - 1st Avenue) both stations are within 5-10 mins stroll. Walk-able to Union Square, boutique shops, great restaurants, &amp; Tompkins Square Park. Bedroom has a Queen size bed. The living room couch can sleep one additional person. 24 hours Laundry Room available in building.</t>
  </si>
  <si>
    <t>Super convenient apartment located in the East Village neighborhood of NYC.  My apt is on the 2nd floor of a walk-up building. You’re within walking distance to the subway (6 train - Astor Place) &amp; (L train - 1st Avenue) both stations are within 5-10 mins stroll. Walk-able to Union Square, boutique shops, great restaurants, &amp; Tompkins Square Park. Bedroom has a Queen size bed. The living room couch can sleep one additional person. 24 hours Laundry Room available in building. Guest(s) can enjoy the entire apartment. Living Room has Smart TV for you to connect. You can always contact me by text or email. I will do my best to make your NYC visit as enjoyable as possible. Close to NYU, Restaurants, Boutique Shops, very lively St. Marks Street,  and other night life areas. Best way to get around is by subway (6 &amp; L train), Uber, Lyft, Walk, CitiBike, or Buses. Manhattan is very walking friendly. Therefore, you can explore neighboring areas like Soho, Union Square, West Village, &amp; Lower East</t>
  </si>
  <si>
    <t>Close to NYU, Restaurants, Boutique Shops, very lively St. Marks Street,  and other night life areas.</t>
  </si>
  <si>
    <t>Best way to get around is by subway (6 &amp; L train), Uber, Lyft, Walk, CitiBike, or Buses. Manhattan is very walking friendly. Therefore, you can explore neighboring areas like Soho, Union Square, West Village, &amp; Lower East Side.</t>
  </si>
  <si>
    <t>{TV,Wifi,"Air conditioning",Kitchen,"Buzzer/wireless intercom",Heating,Washer,Dryer,"Smoke detector","Carbon monoxide detector",Essentials,Shampoo,Hangers,"Hair dryer","Laptop friendly workspace","Private living room","Hot water","Bed linens",Microwave,"Coffee maker",Refrigerator,"Dishes and silverware","Cooking basics",Stove,"Long term stays allowed","Host greets you"}</t>
  </si>
  <si>
    <t>HARLEM, NY MASTER BEDROOM EN SUITE BATH &amp; BALCONY</t>
  </si>
  <si>
    <t>This newly constructed Modern Luxurious Condominium is located at the foot of Harlem's fabled Sugar Hill, Baldwin Park Condominium is the newest residential building in the neighborhood that has seen a marked revitalization over the past 15 years. SLEEPS 2 GUESTS...A SPACIOUS MASTER BEDROOM, includes a PRIVATE ROOF TERRACE, PRIVATE EN SUITE REAR BALCONY, WASHER and DRYER IN UNIT, MONOGRAM APPLIANCES, HEATED BATHROOM FLOORS and PRIVATE ELEVATOR VESTIBULE...Shared common space - Kitchen and Den</t>
  </si>
  <si>
    <t>This newly constructed Modern Luxurious Condominium is located at the foot of Harlem's fabled Sugar Hill, Baldwin Park Condominium is the newest residential building in the neighborhood that has seen a marked revitalization over the past 15 years. SLEEPS 2 GUESTS...A SPACIOUS MASTER BEDROOM, includes a PRIVATE ROOF TERRACE, PRIVATE EN SUITE REAR BALCONY, WASHER and DRYER IN UNIT, MONOGRAM APPLIANCES, HEATED BATHROOM FLOORS and PRIVATE ELEVATOR VESTIBULE...Shared common space - Kitchen and Den ** Condo featuring lots of windows throughout  ** Kitchen finishes include countertops, monogram appliances, built-in microwave ** Fully equipped kitchen with utensils, cutlery, etc. ** Wireless internet available ** Flat screen TV with basic channels in common area  ** Bed Size configuration: 1 Queen ** Dining table seats 4 ** Spacious Closets ** Parquet wood flooring ** Towels and Linens provided free of charge ** In-Unit Washer/Dryer ** Private Balcony in the Condo ** Master Suite with bathroom</t>
  </si>
  <si>
    <t>{TV,Wifi,"Air conditioning",Kitchen,Elevator,Heating,Washer,Dryer,"Smoke detector","Carbon monoxide detector","Fire extinguisher",Essentials,Shampoo,Hangers,"Hair dryer","Laptop friendly workspace","Private living room","Private entrance"}</t>
  </si>
  <si>
    <t>Private Sunny Bedroom Close to Prospect Park</t>
  </si>
  <si>
    <t>-Large, peaceful bedroom with a tall ceiling. -Furnished with full size bed, dresser, drawers A/C and heat, and full kitchen. -Nestled on the top floor of a beautiful &amp; well kept clean, pre-war building with elevator and laundry in basement (new machines)! -Pin-drop silence, two large windows, overlooking a large tree. -30 second walk from the B/Q trains. 20 minute ride into Manhattan, 20 minute ride to beaches -2 blocks walk to South entrance of Prospect Park -Close to restaurants, bars</t>
  </si>
  <si>
    <t>{Wifi,"Air conditioning",Kitchen,Elevator,Heating,Washer,Dryer,"Smoke detector",Essentials,Shampoo,Hangers,"Laptop friendly workspace"}</t>
  </si>
  <si>
    <t>Quiet 1BR in Ft Greene! Close to Ft Greene park</t>
  </si>
  <si>
    <t>Cute, sunny 1 bedroom apartment on a friendly and beautiful block in Ft. Greene. Lovely park at the end of the block where there is a farmer's market on Saturdays. Close to Barclays center, BAM, and Dekalb Market Hall.  Other restaurants  and shops within walking distance also. Well behaved pets under 20 lbs allowed. No smoking please.</t>
  </si>
  <si>
    <t>Cute, sunny 1 bedroom apartment on a friendly and beautiful block in Ft. Greene. Lovely park at the end of the block where there is a farmer's market on Saturdays. Close to Barclays center, BAM, and Dekalb Market Hall.  Other restaurants  and shops within walking distance also. Well behaved pets under 20 lbs allowed. No smoking please. This is a really great neighborhood where we all know each other by name. As someone who works in Manhattan, I love being able to leave that at the end of the day. On my way home I can grab a bottle of wine from the wine shop by the train, and sit on my stoop, listen to music, and catch up with my neighbors. Or I want a little more privacy, I can go to the backyard where we have tomatoes, herbs, eggplants, and peppers growing. I enjoy snacking on the cherry tomatoes and so could you! The whole apartment will be yours. The backyard is shared amongst the 4 units in the building. I will be out of town, but I can be reached by phone. My downstairs neighbor h</t>
  </si>
  <si>
    <t>Ft Greene is a quiet, historic neighborhood. Fairly family oriented, but still with plenty to do. Very dog friendly community.</t>
  </si>
  <si>
    <t>Trains nearby: 2, 3, 4, 5, B, C, D, G, N, Q, R, LIRR(good for getting to and from JFK airport)</t>
  </si>
  <si>
    <t>{TV,Wifi,"Air conditioning",Kitchen,"Pets allowed",Breakfast,Essentials,"Hair dryer",Iron,"Laptop friendly workspace"}</t>
  </si>
  <si>
    <t>Spacious East Village apt near it all</t>
  </si>
  <si>
    <t>The apt is in a great location. Generously sized and pretty central to a lot of things. East village has a lot of great coffee shops, restaurants and shops. Very close to Washington Square park and Tompkins Sq park. Conveniently close to Union Sq which is a big train hub in NYC. The apt has wifi, air conditioning, cable, anything you would need.  Please feel free to ask any questions.</t>
  </si>
  <si>
    <t xml:space="preserve">The apt is in a great location. Generously sized and pretty central to a lot of things. East village has a lot of great coffee shops, restaurants and shops. Very close to Washington Square park and Tompkins Sq park. Conveniently close to Union Sq which is a big train hub in NYC. The apt has wifi, air conditioning, cable, anything you would need.  Please feel free to ask any questions. Cozy apt in the East Village available. Very close to Union Square and Soho. Plenty of stuff to do in the area and walking distance to most trains. </t>
  </si>
  <si>
    <t>{TV,"Cable TV",Internet,Wifi,"Air conditioning",Kitchen,Heating,"Smoke detector","Carbon monoxide detector","First aid kit",Essentials,Hangers,Iron,"Laptop friendly workspace"}</t>
  </si>
  <si>
    <t>Great East Harlem spot for 1 or 2</t>
  </si>
  <si>
    <t>This spot in El Barrio is great for someone who needs a place to live while looking for an apartment in the city or travelers looking for a little local flavor. The convenient location and comfortable room make it a great fit for anyone!</t>
  </si>
  <si>
    <t>This spot in El Barrio is great for someone who needs a place to live while looking for an apartment in the city or travelers looking for a little local flavor. The convenient location and comfortable room make it a great fit for anyone! My fully furnished bedroom will be available in late June and early July—perfect for a 4th of July celebration in the Big Apple. The room is located in a three-bedroom apartment with a furnished living room and  kitchen. There's a laundromat on the corner and a grocery store a couple blocks away. There's also a liquor store downstairs and a deli on the other corner. Guests have full access to the living room, bathroom, and kitchen. The kitchen has pots and pans, silverware and dishes. We are generally pretty relaxed about sharing staples such as rice, milk, eggs, etc. There is also a nice roof, which can be very pleasant when the weather cooperates. WiFi is included. There are two other bedrooms in the apartment. One is occupied by a friend who's a stu</t>
  </si>
  <si>
    <t>The neighborhood is bustling and noisy with pop-up taco stands and street vendors during the day, but surprisingly quiet at night. The roof is a great place to read a book, soak up some sun, or have a drink or picnic!</t>
  </si>
  <si>
    <t>The apartment is a few blocks from the 6 stop on 116th Street and not far from the 4/5 at 125th. The 2/3 train is about fifteen minutes away by foot. It's only nine blocks north of Central Park and a quick M60 ride from LaGuardia.</t>
  </si>
  <si>
    <t>{Internet,Wifi,Kitchen,"Buzzer/wireless intercom",Heating,"Family/kid friendly","Smoke detector","Carbon monoxide detector","First aid kit",Essentials,Shampoo,Iron,"Laptop friendly workspace"}</t>
  </si>
  <si>
    <t>SPECTACULAR LOFT OVERLOOKING THE MANHATTAN SKYLINE</t>
  </si>
  <si>
    <t>This loft is a real gem with astonishing views of the Brooklyn Bridge, the Empire State Building, and the East River. Right on the waterfront with 6 floor-to-ceiling arched windows. 1,235 square feet in a century-old Brooklyn warehouse with a 24/7 doorman.</t>
  </si>
  <si>
    <t>Tenants have to fill out a lease application for the board to review 20 days before arrival.</t>
  </si>
  <si>
    <t>{Wifi,"Air conditioning",Kitchen,Gym,Breakfast,Elevator,"Hot tub",Heating,Washer,Dryer,"Smoke detector",Essentials,Shampoo,Hangers,"Hair dryer",Iron,"Laptop friendly workspace","Private entrance","Hot water"}</t>
  </si>
  <si>
    <t>Large Sunny Private Bedroom</t>
  </si>
  <si>
    <t>Beautiful private bedroom with a shared kitchen and bathroom. Located 2 blocks from Manhattan-bound Subway trains (travel to Manhattan takes 15 minutes), roof access with an amazing view of lower Manhattan, and lots of restaurants and bars nearby.</t>
  </si>
  <si>
    <t>{Internet,Wifi,"Air conditioning",Kitchen,Heating,"Smoke detector","First aid kit",Essentials}</t>
  </si>
  <si>
    <t>A Beach House in Brooklyn</t>
  </si>
  <si>
    <t>Located conveniently in the heart of Bed-Stuy, Brooklyn, this spacious duplex is a rare gem of a find. Among grocery markets, coffee shops, parks, antique stores, tons of great bars and excellent restaurants, it's a gorgeous, plant-filled home that my friends refer to as "the Brooklyn beach house," a reflection of my California roots. It's within walking distance to Clinton Hill, Bushwick, plenty of public transit and just about any kind of cuisine or restaurant experience you can ask for.</t>
  </si>
  <si>
    <t>Located conveniently in the heart of Bed-Stuy, Brooklyn, this spacious duplex is a rare gem of a find. Among grocery markets, coffee shops, parks, antique stores, tons of great bars and excellent restaurants, it's a gorgeous, plant-filled home that my friends refer to as "the Brooklyn beach house," a reflection of my California roots. It's within walking distance to Clinton Hill, Bushwick, plenty of public transit and just about any kind of cuisine or restaurant experience you can ask for. The house is a large three bedroom, two bathroom duplex on the third and fourth floor of a privately-owned two-unit building. The downstairs living space is filled with plants, books and a large kitchen at your disposal. There's a big dining table that's great for getting work done or enjoying the delicious takeout available in the neighborhood. Your spacious bedroom has a closet, a few dressers and a full-size bed. You'll have your own bathroom located right next to your room upstairs. You'll have a</t>
  </si>
  <si>
    <t>Bedford Stuyvesant is an up and coming neighborhood in the heart of some of the best parts of Brooklyn, but without all the noise. On the next blocks over you can find local coffee shops, a grocery market, a few bars, restaurants, thrift stores, galleries, a ceramics studio, bodegas-a-plenty and a great record store. The best pizza in all of New York is a lovely 15 minute walk away. Our neighborhood is known for being the setting for Spike Lee's seminal 'Do the Right Thing', and more currently, many scenes from Broad City. Within a five minute walking distance, you can find some of the most famous works of graffiti art depicting legendary recording artists. There are also thrift stores, galleries,</t>
  </si>
  <si>
    <t>It's a 10-15 minute walk from Pratt College, the brownstone-clad Clinton Hill, 20-30 mins to Downtown Brooklyn, Park Slope and Manhattan. Close to the A/C/G subways and many bus stops. We're a five minute walk from either the Franklin C, S shuttle to Prospect Park, and the Nostrand A/C trains. About a ten minute walk from the Bedford/Nostrand G train. The B26 stops right outside our place, and there are a few other very close bus lines that can take you pretty much everywhere. I'm also available by text for tips on how to get around!</t>
  </si>
  <si>
    <t>{Wifi,Kitchen,"Pets allowed","Family/kid friendly","Smoke detector","Carbon monoxide detector","Fire extinguisher",Essentials,"Lock on bedroom door",Hangers,"Laptop friendly workspace"}</t>
  </si>
  <si>
    <t>Warm Cozy Apt in Brooklyn</t>
  </si>
  <si>
    <t>My place is close to the subway and great local cafes and entertainment(Come On Everybody,Do or Dive and Captain Dans Bar) You'll love my place very cozy and warm feeling! In the heart of beautiful Bedstuy. My place is good for couple, small family,solo travelers.</t>
  </si>
  <si>
    <t>- Please don't feed/take turtle out the tank. Please don't use the fire pit. No smoking In the house. Do not touch music equipment. No parties or more than 1 guest.</t>
  </si>
  <si>
    <t>{"Air conditioning",Kitchen,"Pets allowed",Heating,"Smoke detector","Carbon monoxide detector",Essentials,"Lock on bedroom door",Hangers,"Self check-in",Lockbox,"Private entrance"}</t>
  </si>
  <si>
    <t>Sunny one-bedroom in Prospect Heights</t>
  </si>
  <si>
    <t>Bright, sunny bedroom available in beautiful Prospect Heights!</t>
  </si>
  <si>
    <t>{TV,Wifi,"Air conditioning",Kitchen,Elevator,Heating,Washer,Dryer,"Smoke detector","Carbon monoxide detector",Essentials,Shampoo,"Hair dryer",Iron}</t>
  </si>
  <si>
    <t>Lovely 1-bedroom apartment in SoHo!</t>
  </si>
  <si>
    <t>Hi! A wonderful 1 bedroom apartment on Spring street in the middle of SoHo. Amenities include coffee machine, wifi, and fully equipped kitchen... On top of a bedroom, the apartment also has a nice, convertible sofa.</t>
  </si>
  <si>
    <t>Hi! A wonderful 1 bedroom apartment on Spring street in the middle of SoHo. Amenities include coffee machine, wifi, and fully equipped kitchen... On top of a bedroom, the apartment also has a nice, convertible sofa. Very well located in the heart of SoHo! The place is in the middle of SoHo!</t>
  </si>
  <si>
    <t>The place is in the middle of SoHo!</t>
  </si>
  <si>
    <t>{Internet,Wifi,Kitchen,"Pets allowed",Heating,Essentials,Shampoo,Hangers,Iron,"Laptop friendly workspace"}</t>
  </si>
  <si>
    <t>Brooklyn Garden House</t>
  </si>
  <si>
    <t>One family home set on the back of the property with a separate entrance and access to a shared private garden. Family owned &amp; operated. 15 min walk from Prospect Park.  7 min walk to the Clinton Washington C train. 25 minutes to Manhattan. Excellent bars and restaurants within walking distance.</t>
  </si>
  <si>
    <t>One family home set on the back of the property with a separate entrance and access to a shared private garden. Family owned &amp; operated. 15 min walk from Prospect Park.  7 min walk to the Clinton Washington C train. 25 minutes to Manhattan. Excellent bars and restaurants within walking distance. The Brooklyn Garden House is a excellent place to come back after a day out  exploring New York.  There are tons of great restaurants that you can walk to or have food delivered.  The house is also fully equipped to cook if you prefer to make food at home.  A wonderful place for a family to visit and relax after a  busy day out.  Please get in touch with any questions. Shared access to private garde Available via Airbnb and email Fun, hip, younger, family friendly, trendy and safe. The C train at Clinton Washington - 7 minute walk up Washington Ave 35 Minutes to Manhattan via the C Train</t>
  </si>
  <si>
    <t>Fun, hip, younger, family friendly, trendy and safe.</t>
  </si>
  <si>
    <t>The C train at Clinton Washington - 7 minute walk up Washington Ave 35 Minutes to Manhattan via the C Train</t>
  </si>
  <si>
    <t>Be respectful No smoking inside No strangers No parties Clean up after your self</t>
  </si>
  <si>
    <t>{TV,Internet,Wifi,"Air conditioning",Kitchen,"Pets allowed","Pets live on this property",Dog(s),"Buzzer/wireless intercom",Heating,"Family/kid friendly",Washer,Dryer,"Smoke detector","Fire extinguisher",Essentials,"Host greets you"}</t>
  </si>
  <si>
    <t>Bright &amp; modern West Village unit w/ elevator</t>
  </si>
  <si>
    <t>Come stay in our sunny, renovated apartment in the West Village just steps to Soho, Washington Square Park and major subway lines.   We're relocating and opening this space as a *one-time thing* before we move out!  It will be fully furnished as shown in pictures. The apartment has modern furnishings: washer/dryer, renovated kitchen and bathroom.  The building has a doorman, elevator and gym. We'll provide everything you need for a comfortable stay: linens, kitchenware, toiletries, tea &amp; coffee.</t>
  </si>
  <si>
    <t>Come stay in our sunny, renovated apartment in the West Village just steps to Soho, Washington Square Park and major subway lines.   We're relocating and opening this space as a *one-time thing* before we move out!  It will be fully furnished as shown in pictures. The apartment has modern furnishings: washer/dryer, renovated kitchen and bathroom.  The building has a doorman, elevator and gym. We'll provide everything you need for a comfortable stay: linens, kitchenware, toiletries, tea &amp; coffee. The bedroom has a queen-size bed and the living area has a large daybed which can accommodate a 3rd guest.  Linens for the daybed will be provided if requested. The bright open kitchen gets sunlight all day and is an amazing spot to have breakfast, coffee or get some work done.  We also have a large desk with a monitor. We have wifi in the apartment and an Apple TV with access to Netflix and HBO. You'll have the space all to yourself but we'll be available via phone/ email/ text for any questio</t>
  </si>
  <si>
    <t>The building is just a few blocks from Washington Square Park, a must visit in the summer.  There is an unlimited number of options for grab food and drinks around the apartment and we're happy to share our favorites to suit your preferences.  We also have a Trader Joe's just a 5 minute walk away if you'd rather cook and plenty of options for takeaway and delivery.</t>
  </si>
  <si>
    <t>We recommend walking all around the West Village and the nearby neighborhoods (Soho, Greenwich Village, Tribeca, East Village).  If you're heading to mid-town or Upper East/ Upper West we have 2 subway stations both a couple of blocks away (West 4th station and Houston station).  Bike share service also available a block away.</t>
  </si>
  <si>
    <t>No shoes in the apartment please!</t>
  </si>
  <si>
    <t>{TV,Wifi,"Air conditioning",Kitchen,Gym,Breakfast,Elevator,Heating,Washer,Dryer,"Smoke detector","Carbon monoxide detector","Fire extinguisher",Essentials,Shampoo,"Lock on bedroom door",Hangers,"Hair dryer",Iron,"Laptop friendly workspace","Self check-in","Building staff","Private entrance"}</t>
  </si>
  <si>
    <t>NYC luxury apt in W Style building</t>
  </si>
  <si>
    <t>Live like a true Manhattanite in this full service 'W Hotel style' luxury building! Fabulous amenities inc - FREE breakfast Monday-Friday, lounge with FREE wifi, awesome rooftop terrace, full gym, outdoor basketball court, concierge &amp; valet service..</t>
  </si>
  <si>
    <t>Live like a true Manhattanite in this full service 'W Hotel style' luxury building! Fabulous amenities inc - FREE breakfast Monday-Friday, lounge with FREE wifi, awesome rooftop terrace, full gym, outdoor basketball court, concierge &amp; valet service.. A very spacious 680 sqft 1 bedroom apartment, great for entertaining and incredibly quite. Which is rare in FiDi! Features include: - Brand new apt with high-end finishes - Fully Furnished in Ralph Lauren style - Huge windows with plenty of light and ventilation - Spacious Lounge and Dinning (with dinning table for 4) - Full service Kitchen, marble bench tops and dishwasher - Washer and Dryer in apt!!! - Great marble Bathroom, shower with full length bathtub - Very spacious bedroom with Queen Size bed and side tables - A huge walk-in wardrobe! Plus extra storage space in apt. - Control your temperature with heating and air-con unit in apt. This is an awesome place to live with MANY great boutique bars (Dead Rabbit is a must), cafe’s (I lov</t>
  </si>
  <si>
    <t>This is an awesome place to live with MANY great boutique bars (Dead Rabbit is a must), cafe’s (I love Jacks &amp; Bluestone) and restaurants (Barbalu great food &amp; wine).  Stone street and South Seaport area’s all within 5 mins walk. Wholefoods is just in TriBeCa - but why bother about going to the store, just use Instacart!  Love this service - order online from Wholefoods, Fairway, Costco and Breads Bakery -  and get delivered within 2 hours!</t>
  </si>
  <si>
    <t>Very convenient and with 3 mins walking distance to 1,2,3,4,5,A,C,J, Z, R subway lines! Taxi's always out front &amp; UBER if your preference.</t>
  </si>
  <si>
    <t>Must be clean and financially responsible.  No smoking or Pets allowed.  Available now until April 29 2016.</t>
  </si>
  <si>
    <t>{Internet,Wifi,"Air conditioning","Wheelchair accessible",Kitchen,Doorman,Gym,Breakfast,Elevator,"Indoor fireplace","Buzzer/wireless intercom",Heating,"Family/kid friendly","Suitable for events",Washer,Dryer,"Smoke detector","Carbon monoxide detector",Essentials,"24-hour check-in",Hangers,Iron,"Laptop friendly workspace"}</t>
  </si>
  <si>
    <t>Home For Medical Professionals - "The Macula"</t>
  </si>
  <si>
    <t>Thanks for choosing STAT Living! The #1 trusted company for housing for medical professionals.  Our Linden Apartments have 4 bedrooms and 3 bathrooms each. This room is one of standard rooms which comes with a full sized bed, chest of drawers, and study desk. This room shares a bathroom with one of our other standard rooms - "The Palatine".  All shared spaces in the apartment including the bathrooms are cleaned weekly free of charge.</t>
  </si>
  <si>
    <t>Thanks for choosing STAT Living! The #1 trusted company for housing for medical professionals.  Our Linden Apartments have 4 bedrooms and 3 bathrooms each. This room is one of standard rooms which comes with a full sized bed, chest of drawers, and study desk. This room shares a bathroom with one of our other standard rooms - "The Palatine".  All shared spaces in the apartment including the bathrooms are cleaned weekly free of charge. Kings County Hospital - 3 minutes Kingsbrook Jewish Medical Center - 3 minutes SUNY Downstate Medical Center - 3 minutes Brookdale University Hospital - 8 minutes Interfaith Medical Center - 9 minutes Many other local hospitals and clinics easily accessible within 20 to 30 minutes Guests have access to a shared kitchen, living room, as well as a washer and dryer which is in the apartment. This room shares a bathroom with our other standard room "The Xenon".  Although the bathroom is shared we clean all common areas of our apartment weekly free charge.</t>
  </si>
  <si>
    <t>{TV,Wifi,"Air conditioning",Kitchen,Heating,Washer,Dryer,Essentials,Hangers,Iron,"Laptop friendly workspace","Self check-in","Smart lock","Private living room"}</t>
  </si>
  <si>
    <t>Gorgeous 1 BR in N Williamsburg</t>
  </si>
  <si>
    <t>Brand-new, luxury building close to the Bedford stop in the best area of trendy Williamsburg just one stop out of Manhattan. Overlook McCarren Park, enjoy the sauna &amp; many other great amenities in this building.</t>
  </si>
  <si>
    <t>Brand-new, luxury building close to the Bedford stop in the best area of trendy Williamsburg just one stop out of Manhattan. Overlook McCarren Park, enjoy the sauna &amp; many other great amenities in this building. Bedford L is a few blocks away, 1 stop to Manhattan.</t>
  </si>
  <si>
    <t>Bedford L is a few blocks away, 1 stop to Manhattan.</t>
  </si>
  <si>
    <t>{TV,Internet,Wifi,"Air conditioning",Kitchen,"Free parking on premises",Doorman,Gym,Elevator,"Buzzer/wireless intercom",Heating,"Family/kid friendly","Suitable for events",Washer,Dryer}</t>
  </si>
  <si>
    <t>1 bed entire apartment Williamsburg</t>
  </si>
  <si>
    <t>Gorgeous 1 bedroom apartment in the heart of Williamsburg. The apartment has an open plan kitchen and living room leading out to a small balcony overlooking driggs avenue. The bedroom has a queen sized bed and walking closet. There is air-conditioning/heating, TV, cable, wifi, Bluetooth surround sound system, full kitchen, fridge/freezer, iron. Also access to gym in building, roof deck and laundry room.</t>
  </si>
  <si>
    <t>{TV,Wifi,"Air conditioning",Kitchen,Gym,Elevator,Heating,Washer,Dryer,"Smoke detector",Essentials,Shampoo,"Lock on bedroom door",Hangers,Iron,"Private entrance"}</t>
  </si>
  <si>
    <t>Modern and convenient</t>
  </si>
  <si>
    <t>Modern one bedroom apartment with everything you need in the heart of UES.</t>
  </si>
  <si>
    <t>Modern one bedroom apartment with everything you need in the heart of UES.  *for some reason I'm not able to post more photos. If you are interested to see more, please message me and I'll forward them via email. Modern spacious apartment 1.5 blocks from the 4,5,6 subway lines and right across big supermarket and within limitless options for restaurants and everything you could possibly need for a comfortable stay. You will have a full kitchen (it's been renovated now, but I can provide you with pics from a neighbor's apartment same kitchen) and laundry in the basement.  Quick note: I don't have TVs, but you will have access to super fast WiFi, so you can watch TV on computer. UES is a great neighborhood to live in. Everything you could possibly need: restaurants, groceries, pharmacies, dry-cleaners, french bistros, Italian cafes, kosher/vegan restaurants, bars -  you name it! - it's all within blocks from the apartment.  Central Park is 4 blocks west. Metropolitan,  Guggenheim, Jewish</t>
  </si>
  <si>
    <t xml:space="preserve">UES is a great neighborhood to live in. Everything you could possibly need: restaurants, groceries, pharmacies, dry-cleaners, french bistros, Italian cafes, kosher/vegan restaurants, bars -  you name it! - it's all within blocks from the apartment.  Central Park is 4 blocks west. Metropolitan,  Guggenheim, Jewish Museum, Neue Gallery and more are within 10 min walking distance. Safe neighborhood. I walk at night all the time. </t>
  </si>
  <si>
    <t>4,5,6 trains stop just a block and half away.</t>
  </si>
  <si>
    <t>This is my home. I'm opening the doors to share it because many other people shared their homes with me. I hope you treat it with same love and care, as I've treated it.</t>
  </si>
  <si>
    <t>{Wifi,"Air conditioning",Kitchen,Elevator,"Buzzer/wireless intercom",Heating,"Family/kid friendly",Washer,Dryer,"Smoke detector","Carbon monoxide detector","First aid kit","Fire extinguisher",Essentials,Shampoo}</t>
  </si>
  <si>
    <t>Greenwich Village - BEST NEIGHBORHOOD</t>
  </si>
  <si>
    <t>Simple &amp; minimal decor usually lived in by 2 working professionals. Houses great natural light, from multiple windows. One of the best neighborhood in all of Manhattan</t>
  </si>
  <si>
    <t>{Wifi,Kitchen,Heating,"Smoke detector","Safety card",Essentials,Shampoo,"Laptop friendly workspace"}</t>
  </si>
  <si>
    <t>True 1BR in Prime West Village</t>
  </si>
  <si>
    <t>Wake up in prime West Village in this perfectly sized 1 bedroom in downtown Manhattan. Open kitchen, great sized living room and bedroom, you'll have plenty of space. No elevator, 5th floor walk up, but the 6th floor is the roof with views of WTC.</t>
  </si>
  <si>
    <t>{TV,Wifi,"Air conditioning",Kitchen,Heating,"Family/kid friendly","Smoke detector","Carbon monoxide detector","Fire extinguisher",Essentials,Shampoo,"24-hour check-in",Hangers,"Hair dryer",Iron,"Laptop friendly workspace"}</t>
  </si>
  <si>
    <t>Room in beautiful duplex brownstone with garden</t>
  </si>
  <si>
    <t>The duplex apartment is located on pretty Eastern Parkway, a block and a a half from subway station (Franklin Ave.) 2, 3, 4, 5 and S.  There are coffee shops/restaurants on Franklin Avenue.  Only 30-45 mins. to JFK, depending on traffic.  The room is in a renovated brownstone, however, all of the original features are intact.  Very quiet house which is good for solo adventurers and business travelers.  Walking distance to Brooklyn Museum and Prospect Park.  Share with only 2 professionals.</t>
  </si>
  <si>
    <t>The duplex apartment is located on pretty Eastern Parkway, a block and a a half from subway station (Franklin Ave.) 2, 3, 4, 5 and S.  There are coffee shops/restaurants on Franklin Avenue.  Only 30-45 mins. to JFK, depending on traffic.  The room is in a renovated brownstone, however, all of the original features are intact.  Very quiet house which is good for solo adventurers and business travelers.  Walking distance to Brooklyn Museum and Prospect Park.  Share with only 2 professionals. Share with one female who works in finance and male who works in film business.  Share large kitchen, separate living room and two bathrooms.  Outdoor garden.  Cleaning lady twice a month.  High speed WiFi.  Washer/dryer.  Dishwasher/microwave.  Coffee facilties provided in room, if wanted. Host will meet guests when they arrive.  Keys will be provided for guest after their arrival. Guests have access to kitchen, living room, and garden. I will be contactable throughout the day to answer any question</t>
  </si>
  <si>
    <t>This is a wonderful neighborhood with a mixture of coffee shops, restaurants and bars.  It is very close to Brooklyn Museum and Prospect Park. It is one stop away from Barclays Center for concerts and Atlantic Center for shopping. Check out searches for Franklin Avenue, Nostrand Avenue restaurants.  Very convenient to both.</t>
  </si>
  <si>
    <t>The subway is one and a half blocks away.  There are many subways lines at that stop, going to East side of Manhattan and West side.  Downtown Manhattan takes 20 mins. and midtown takes 40 mins.</t>
  </si>
  <si>
    <t>{Wifi,"Air conditioning",Kitchen,"Pets live on this property",Cat(s),Heating,Washer,Dryer,"Smoke detector","Carbon monoxide detector","First aid kit",Essentials,Shampoo,Hangers,"Hair dryer",Iron,"Laptop friendly workspace","translation missing: en.hosting_amenity_49","Private living room",Other}</t>
  </si>
  <si>
    <t>Unique Artist's Apartment</t>
  </si>
  <si>
    <t>Cozy and eclectic artist's apartment in the heart of the Upper West Side!</t>
  </si>
  <si>
    <t>Cozy and eclectic artist's apartment in the heart of the Upper West Side! Amazing eclectic artists apartment with an artist studio. If you are an artist this is the perfect setup- my mom has an easel and work space in a private studio in addition to a sleeping area and living/dining room.  Please note the bed is a Full size bed, a bit smaller than a queen size. Also, depending on the stay check-in /out can be flexible, just ask ahead of time. The whole apartment. It's my moms place and she is out of town. I live nearby so will be close by if anything comes up Close to Central Park and riverside park, steps from the 72nd street 1 and 2 train and 1 stop to Times Square The apartment is very lived in and could use some updating in a couple areas, but it is very homey and warm- the perfect environment for an artist type.</t>
  </si>
  <si>
    <t>Close to Central Park and riverside park, steps from the 72nd street 1 and 2 train and 1 stop to Times Square</t>
  </si>
  <si>
    <t>Please treat the place with respect!</t>
  </si>
  <si>
    <t>{Wifi,"Air conditioning",Kitchen,Elevator,Heating,Washer,Dryer,"Smoke detector",Essentials,Shampoo,Hangers,"Hair dryer",Iron,"Laptop friendly workspace","translation missing: en.hosting_amenity_49","translation missing: en.hosting_amenity_50","Bed linens","Extra pillows and blankets"}</t>
  </si>
  <si>
    <t>Bright room located in the middle of Manhattan!</t>
  </si>
  <si>
    <t>Bright room located in the middle of Manhattan - perfect for people visiting NYC! Close to the N,Q, R, W &amp; 6 subway, trendy restaurants and view over Madison Square Park and The Empire State Building!  Hope you like art and colors because there's lots of it :)</t>
  </si>
  <si>
    <t>Bright room located in the middle of Manhattan - perfect for people visiting NYC! Close to the N,Q, R, W &amp; 6 subway, trendy restaurants and view over Madison Square Park and The Empire State Building!  Hope you like art and colors because there's lots of it :) Well just look at the photos and see for yourself ;) My roommate and I are big art enthusiasts and believe in good karma. Therefore our place was designed to make you feel good, energized and welcome. The location is also so amazingly centered that you can walk to any of the coolest neighborhoods in NYC. 1 bedroom in a 2 bedroom apartment.  We also don't mind sharing our living room and our couch as long as you're respectful to the things around and like to smile :) Named after the iconic wedge-shaped Flatiron Building, this commercial neighborhood is also home to tall apartment buildings and office high-rises. Locals and tourists frequent the hip bars, stalls at Italian food emporium Eataly, play ping pong and have a beer at the</t>
  </si>
  <si>
    <t>Named after the iconic wedge-shaped Flatiron Building, this commercial neighborhood is also home to tall apartment buildings and office high-rises. Locals and tourists frequent the hip bars, stalls at Italian food emporium Eataly, play ping pong and have a beer at the iconic SPIN club and enjoy eating at eclectic food trucks along Fifth Avenue during the summer. A focal point is Madison Square Park, known for its seasonal art installations and the long line at the original Shake Shack.</t>
  </si>
  <si>
    <t>Listed above!</t>
  </si>
  <si>
    <t>{TV,Wifi,Kitchen,Heating,"Smoke detector",Essentials,Shampoo,Hangers,"Hair dryer","Private living room"}</t>
  </si>
  <si>
    <t>Amazing 1BR Heart of East Village!</t>
  </si>
  <si>
    <t>Our clean, cozy 1BR apartment gives you Manhattan at your fingertips! In the heart of the East Village with easy access to amazing restaurants/bars, parks, shows, the East River, trains, and the city life! Our place comfortably fits 4, perfect for any couple getaway or group fun in NYC!</t>
  </si>
  <si>
    <t xml:space="preserve">Our clean, cozy 1BR apartment gives you Manhattan at your fingertips! In the heart of the East Village with easy access to amazing restaurants/bars, parks, shows, the East River, trains, and the city life! Our place comfortably fits 4, perfect for any couple getaway or group fun in NYC! Our apartment fits 4 people including 1 queen sized bed and a large pull-out couch. Full bathroom with kitchen including full stovetop, oven, and refrigerator for your use Guests have access to all the amenities of the apartment including wifi, A/C, heat, Apple TV and access to all of the easy-to-use appliances. You will have the apt to yourselves! I will be easy to reach via phone to meet any guests needs in terms of questions about the apartment or city. I may or may not be present for apartment hand-off. Our neighborhood is known for the bustling nightlife, parks, access to any green-space and eateries NYC has to offer. Just walk outside and you are immediately immersed in endless entertainment. Our </t>
  </si>
  <si>
    <t>Our neighborhood is known for the bustling nightlife, parks, access to any green-space and eateries NYC has to offer. Just walk outside and you are immediately immersed in endless entertainment.</t>
  </si>
  <si>
    <t>Our apartment is located 4 blocks from the L train for easy access to Williamsburg, Greenwich Village, West Village and Chelsea. Easy access to 6, N, R, and F trains to Upper Manhattan including Central Park and Times Square, and Lower Manhattan, Brooklyn, and Queens. For short distances, taxis and ubers are easy to hail in seconds!</t>
  </si>
  <si>
    <t>In exchange for access to our place, we ask that you respect our neighborhood, neighbors, and our home.</t>
  </si>
  <si>
    <t>{TV,Wifi,"Air conditioning",Kitchen,Heating,"Smoke detector","Carbon monoxide detector",Essentials,Shampoo,"Lock on bedroom door",Hangers,"Hair dryer",Iron,"Laptop friendly workspace","Hot water","Bed linens","Extra pillows and blankets",Microwave,"Coffee maker",Refrigerator,"Cooking basics",Oven,Stove}</t>
  </si>
  <si>
    <t>Sonder | Stock Exchange | Cozy 1BR + Laundry</t>
  </si>
  <si>
    <t>Esther Home</t>
  </si>
  <si>
    <t>This is a simple quiet home which you would enjoy and love.  It is pretty much not far from the down town area.  G train, B44 Bus &amp; B38 Bus is just around the corner.  A and C trains is within walking distance. Not far from the JFK Airport. You are within walking distance to the down town shopping area and also the Barkley Center.</t>
  </si>
  <si>
    <t>This is a simple quiet home which you would enjoy and love.  It is pretty much not far from the down town area.  G train, B44 Bus &amp; B38 Bus is just around the corner.  A and C trains is within walking distance. Not far from the JFK Airport. You are within walking distance to the down town shopping area and also the Barkley Center. My neighborhood is quiet, nice and very friendly.</t>
  </si>
  <si>
    <t>My neighborhood is quiet, nice and very friendly.</t>
  </si>
  <si>
    <t>{TV,Wifi,"Air conditioning",Kitchen,Breakfast,Heating,"Smoke detector","Carbon monoxide detector","First aid kit","Fire extinguisher",Essentials,Shampoo,"Lock on bedroom door",Hangers,"Hair dryer",Iron,"Private entrance","Host greets you"}</t>
  </si>
  <si>
    <t>Central Park 4 Bed Steps to Train + Ground floor!</t>
  </si>
  <si>
    <t>Live NYC in Style in this Luxury 4 Bedroom on the ground floor (no stairs!), a 30 second walk to Central Park.  We are experienced hosts offering 360 experience: fully stocked apt with bath, kitchen, room essentials;  SuperHosts with 8AM-Midnight concierge and check in/out support.   You are steps to several trains that bring you anywhere in NYC and a short walk to some of NYC's best restaurants, bars, and nightlife.  Enjoy the magic of NYC with us!</t>
  </si>
  <si>
    <t>Live NYC in Style in this Luxury 4 Bedroom on the ground floor (no stairs!), a 30 second walk to Central Park.  We are experienced hosts offering 360 experience: fully stocked apt with bath, kitchen, room essentials;  SuperHosts with 8AM-Midnight concierge and check in/out support.   You are steps to several trains that bring you anywhere in NYC and a short walk to some of NYC's best restaurants, bars, and nightlife.  Enjoy the magic of NYC with us! The apt is in a great building (no bugs, no gross things!) and you'll be well taken care of from beginning to end.  You have keyless entry into the building to avoid lockouts. Apt is fully renovated recently-  New baths/ fixtures etc. and we use local art to make your trip feel authentic. We use luxury quality furniture as well.  Flat Screen TV with Roku (Netflix, Youtube, Hulu, News, etc--sorry no cable!)   -West Elm extendable table which comfortably seats 6-8 guests. -Sleeper Sofa if need an additional bed in a pinch -New tile throughout</t>
  </si>
  <si>
    <t>You are in the Central Park West.  It's a stunning area of beautiful architecture and the true NYC feel.  You can stroll to Central Park in literally 30 seconds! You are almost ON Central Park.</t>
  </si>
  <si>
    <t>There is a B/C Train at 110 and Central Park West-- 2 blocks away.   There is a 1 train at 110 and Broadway, about 8-10 minutes walk away.</t>
  </si>
  <si>
    <t>For Security purposes: Kindly ensure that your Airbnb profile is verified and your profile picture will match the ID you will present upon check in. If you are booking for someone else - please let us know ahead of time and kindly share a photo of his/her ID before we provide the check in info 2 days before check in date. Quiet hours: Please observe quiet hours from 10pm to 8AM (everyday). - No Smoking inside the apartment at all.  We will keep your security deposit if you smoke. -Please no additional guests, and absolutely no parties -Leave my home as you found it as best you can. -All trash goes into the containers outside the building; if possible separate trash and recycling (paper, plastic, glass)</t>
  </si>
  <si>
    <t>{TV,Wifi,"Air conditioning",Kitchen,"Paid parking off premises","Free street parking",Heating,Washer,Dryer,"Smoke detector","Carbon monoxide detector","Fire extinguisher",Essentials,Shampoo,Hangers,"Hair dryer",Iron,"Laptop friendly workspace","Pack ’n Play/travel crib","Hot water","Bed linens","Extra pillows and blankets",Microwave,"Coffee maker",Refrigerator,Dishwasher,"Dishes and silverware","Cooking basics",Oven,Stove,"Luggage dropoff allowed"}</t>
  </si>
  <si>
    <t>Charming space in the heart of the East Village</t>
  </si>
  <si>
    <t>Very big fully furnished one bedroom loft in the heart of East Village. The apartment is located on a charming street with cute coffee shops and restaurants. Two super comfy couches, projector on the wall (with Apple TV and Netflix), fully equipped kitchen, bar area, shower in the toilet, king size bed in the bedroom and workspace with desk area. Ideal for a couple or friends who are looking to explore the city by foot. Also ideal for creative professionals working from home</t>
  </si>
  <si>
    <t>Very big fully furnished one bedroom loft in the heart of East Village. The apartment is located on a charming street with cute coffee shops and restaurants. Two super comfy couches, projector on the wall (with Apple TV and Netflix), fully equipped kitchen, bar area, shower in the toilet, king size bed in the bedroom and workspace with desk area. Ideal for a couple or friends who are looking to explore the city by foot. Also ideal for creative professionals working from home My apartment is inspired by danish and mexican design -- very colorful, minimal and cozy. I keep it clean and tidy. Light in the living room and bedroom is great. Quiet, serene and creative space to work and hangout Guest have access to Wifi. Can connect there iTunes and Netflix accounts to my Apple TV. Projector on wall. I will communicate with my guests if they have any questions and occasionally ask about them if they need anything during their stay. The neighborhood is very central, residential and vibrant. Tom</t>
  </si>
  <si>
    <t>The neighborhood is very central, residential and vibrant. Tompkins Square Park is around the corner for a morning stroll. My favorite breakfast spot is a bagel place called Tompkins Square bagels. My favorite coffee shop is called Nine Street Espresso, a must go in the Village. Loads of restaurants with a lot of different cuisines like Momofuku, Robataya, Cafe Mogador, Edi and the Wolf. The village is also famous for jazz bars and live bands like Nublu, Rue B, Mona’s and Coney Island baby. Not to miss are speakeasies with great cocktails like Third man and Death and co.</t>
  </si>
  <si>
    <t>L train is 2 minutes away at 1st Avenue stop 6 train is 8 minutes away at Astor Place stop M14 bus is 2 minutes away on 1st Avenue Yellow cabs are very accessible around</t>
  </si>
  <si>
    <t>{TV,Wifi,"Air conditioning",Kitchen,Heating,Washer,Dryer,"Smoke detector","Carbon monoxide detector","First aid kit",Essentials,Shampoo,Hangers,"Hair dryer",Iron,"Laptop friendly workspace","Private living room","Window guards","Hot water","Bed linens","Extra pillows and blankets",Microwave,"Coffee maker",Refrigerator,Dishwasher,"Dishes and silverware","Cooking basics",Oven,Stove,"Luggage dropoff allowed","Long term stays allowed","Host greets you"}</t>
  </si>
  <si>
    <t>2 BR Designer's Apt in Heart of NYC</t>
  </si>
  <si>
    <t>This newly renovated two bedroom apartment is located right in the heart of downtown Manhattan, walking distance from the best shops and restaurants that New York City offers. Walking distance to nearly a dozen trains, you can get anywhere, quickly.</t>
  </si>
  <si>
    <t>This newly renovated two bedroom apartment is located right in the heart of downtown Manhattan, walking distance from the best shops and restaurants that New York City offers. Walking distance to nearly a dozen trains, you can get anywhere, quickly. Beautiful 2 Bedroom apartment in the heart of downtown Manhattan, close to the best shopping and dining NYC has to offer—all within walking distance. The apartment was entirely renovated and features a working gas fireplace, exposed brick throughout, exposed original supportive beams, air conditioning, real hardwood floors, a tree swing, rooftop views of the Empire State Building and the new World Trade Center (rooftop is open 24/7, so you can access it whenever you wish), a jacuzzi bathtub, marble bathroom tiles, granite countertops, stainless steel appliances, WiFi, 40 inch and 32 inch TVs in each room with AppleTV including Netflix and Hulu Plus, so you can watch movies if you want! --- TWO BEDROOMS First Bedroom: This is the master bedr</t>
  </si>
  <si>
    <t>This apartment is located in Little Italy which is supremely central. Directly west of us (a block away) is SoHo, directly east of us is the Lower East side, North of us (~2 blocks away) is Nolita and directly south of us is Chinatown. Our backyard includes the best restaurants and shopping in New York City. And that is actually not an exaggeration. Within a 10 minute walk, you can access the best shops and the most famous restaurants NYC offers. We can give you tips on all the best spots. The neighbourhood is also very safe.</t>
  </si>
  <si>
    <t>We are about a 2-5 minute walk to about 9 different trains that can get you anywhere in the city. We are also a block away from bikes that you can rent for 24 hours slots. Cabs are also everywhere.</t>
  </si>
  <si>
    <t>• Check-in time is 2PM. • Check-in time is 2PM. Please be considerate of other residents of the building by entering and leaving the apartment building quietly. Please refrain from wearing your shoes in the apartment.  For our lovely female guests, please try not to dry your face with the white bath towels (or white bathrobes) provided, as this usually stains them with makeup. Instead, we have provided black face cloths (which are OK to use to wipe makeup).</t>
  </si>
  <si>
    <t>Soho</t>
  </si>
  <si>
    <t>{TV,Internet,Wifi,Kitchen,"Indoor fireplace",Heating,"Smoke detector","Carbon monoxide detector",Essentials,Shampoo,"24-hour check-in",Hangers,"Hair dryer",Iron,"Laptop friendly workspace","Hot water",Other}</t>
  </si>
  <si>
    <t>Private Cozy Bedroom In Bed Stuy</t>
  </si>
  <si>
    <t>Good sunlight, and very quiet and private. This room is at the back of the apartment and therefore there is very minimal street noise. The room is large, and has a lofted bed as well as an optional sofa that can be made into a bed pretty easily.</t>
  </si>
  <si>
    <t>Please do your own dishes and don’t leave left overs in the fridge. Please no cooking before 10 am and after 12 midnight.</t>
  </si>
  <si>
    <t>{Wifi,"Air conditioning","Smoking allowed","Free street parking",Heating,"Smoke detector","Carbon monoxide detector","Fire extinguisher",Essentials,"Lock on bedroom door","Laptop friendly workspace","Hot water",Other}</t>
  </si>
  <si>
    <t>Rooms in Spacious East Village Apt.</t>
  </si>
  <si>
    <t>Private rooms in a quiet two-bedroom East Village apartment on 7th St. Between Avenues B and C. Half a block from Tompkins Square Park. 6th floor of a 6 floor walk-up. Renovated bathroom and kitchen. Tons of light. You will have the whole apartment to yourselves.</t>
  </si>
  <si>
    <t>{"Air conditioning",Kitchen,Heating,"Family/kid friendly",Essentials,Hangers,"Private living room","Bed linens"}</t>
  </si>
  <si>
    <t>One master bedroom near Q10,Q24 BUS STOP, A train</t>
  </si>
  <si>
    <t>Q10 , Q24 BUS STOP WALKING DISTANCE JUST THREE MINUTE ,, ( A )TRAIN AND ( E )TRAIN</t>
  </si>
  <si>
    <t>No shoes inside the house  Leave shoes  in the shoe rack  No anyfood allowed from out side ...  No guests  No visitors  No drinking alcohol or beer  No loud music or loud talking</t>
  </si>
  <si>
    <t>{Wifi,"Air conditioning","Free street parking",Heating,Essentials,Shampoo,Hangers,"Hair dryer",Iron,"Laptop friendly workspace","Self check-in","Building staff",Microwave,Refrigerator}</t>
  </si>
  <si>
    <t>Amazing huge 2BR apartment in Park Slope</t>
  </si>
  <si>
    <t>For rent a two bedrooms apartment with an outdoor space in Park Slope, Brooklyn.  The apartment is fully furnished and can sleep up to 5 adults comfortably and one baby is needed. It is perfect for a family or group of friends wanting to visit Brooklyn and NYC at an affordable price. Park Slope is home to some NYC's best restaurants, bars family friendly. The apartment is one block away from the subway and 10 mins ride from the city. We welcome you to our home and we hope you have a great stay.</t>
  </si>
  <si>
    <t>For rent a two bedrooms apartment with an outdoor space in Park Slope, Brooklyn.  The apartment is fully furnished and can sleep up to 5 adults comfortably and one baby is needed. It is perfect for a family or group of friends wanting to visit Brooklyn and NYC at an affordable price. Park Slope is home to some NYC's best restaurants, bars family friendly. The apartment is one block away from the subway and 10 mins ride from the city. We welcome you to our home and we hope you have a great stay. The apartment is 1400 square feet with a big livingroom open to the kitchen, 2 bedrooms equal sizes, a bathroom with a bathtub and an outside space.  The bedrooms have queen size bed that sleeps two, a sofa that sleeps one and a bed for child up to 2 years old.  You will have access to stocked kitchen with pots, pans, refrigerator.  There is high speed internet with an Ipad Netflix. The apartment is heated and cooled with central air conditioning. There is also a washer and dryer in the bathroom</t>
  </si>
  <si>
    <t>Park Slope is one of Brooklyn’s largest and most diverse neighborhoods. Entertainments: About 20 mins walk, Prospect Park is 585 acre public park with plenty of amenities like the Prospect Park Zoo, the Prospect Park Carousel and horseback riding at Kensington Stables.</t>
  </si>
  <si>
    <t>The M and R trains are one block away, less than 5 minutes walk and bring you in manhattan in most of the tourists spots in about 20 mins. The F, G, M and R trains are 10 mins to walk on 10th street and 4th avenue and it also bring you fast to the city. If you use the car you will be right on the Brooklyn Express Highway to go to north or south, and there is plenty of parking on the block of the apartment.</t>
  </si>
  <si>
    <t>{TV,Wifi,"Air conditioning",Kitchen,"Smoking allowed","Free street parking",Heating,Washer,Dryer,"Smoke detector","Carbon monoxide detector","First aid kit",Essentials,Shampoo,Hangers,"Hair dryer",Iron,"Laptop friendly workspace","Self check-in",Lockbox,"Private entrance","High chair","Hot water",Microwave,Refrigerator,Dishwasher,"Dishes and silverware","Cooking basics",Oven,Stove,"Single level home","Patio or balcony","Wide entrance for guests","No stairs or steps to enter","Wide entrance","Extra space around bed","Accessible-height bed","No stairs or steps to enter","Wide doorway to guest bathroom","Wide clearance to shower, toilet","No stairs or steps to enter","Wide entryway","Handheld shower head"}</t>
  </si>
  <si>
    <t>upper west side, 15' from Colombia, calm &amp; light</t>
  </si>
  <si>
    <t>not far from washington bridge, nice neightbourghood full of shops and restaurants; train express A direct to Time Square : 30 minutes ou just by  train 1. Private alcove (closed with bookchelves and a lock) in the sitting room, great for 1 person</t>
  </si>
  <si>
    <t>not far from washington bridge, nice neightbourghood full of shops and restaurants; train express A direct to Time Square : 30 minutes ou just by  train 1. Private alcove (closed with bookchelves and a lock) in the sitting room, great for 1 person it's a one bedroom apartment and the sitting room is divided , the part with the windows is made as an alcove, separate from the rest with bookshelves. During day time, you may have a big open space and set it up more private while you fell like. You may access anywhere, the laundry is in the basement.  There is a lift. easy... i'm a what's up lover :) NICE neighbourghood, mainly dominicans ...if you speak spanish, you won't feel lost! :) many shops and restaurants. train 1, 5’ walk, stop 191 and A, 10’ walk, stop 181 busses m3 etc...5 to 10’ walk Look at MTA New York please be clean and quiet, you share bathroom and kitchen.... with who is in the apartment by the time you are staying. there is a lift and a laundry in the basement</t>
  </si>
  <si>
    <t>NICE neighbourghood, mainly dominicans ...if you speak spanish, you won't feel lost! :) many shops and restaurants.</t>
  </si>
  <si>
    <t>train 1, 5’ walk, stop 191 and A, 10’ walk, stop 181 busses m3 etc...5 to 10’ walk Look at MTA New York</t>
  </si>
  <si>
    <t>{Wifi,"Air conditioning",Kitchen,"Paid parking off premises",Elevator,"Free street parking",Heating,Washer,Dryer,"Smoke detector",Essentials,"Lock on bedroom door","Hair dryer","Laptop friendly workspace","Hot water",Other}</t>
  </si>
  <si>
    <t>Sonder | Stock Exchange | Lovely 1BR + Sofa Bed</t>
  </si>
  <si>
    <t>Private Sunny Mid-century Feng Shui Apartment</t>
  </si>
  <si>
    <t>Situated on the 4th floor of a beautiful post war building in the historic Hamilton Heights neighborhood of Manhattan, discover our minimally inspired Mid-century modern apartment with thoughtful zen Japanese accents throughout to accentuate a feeling of light, warmth, and peace. Both the apartment and room come adorned with beautiful hardwood floor detailing, plenty of unfiltered morning light, and dazzling views of the evening sunset  The bathroom also features a euphoric rain shower head.</t>
  </si>
  <si>
    <t>Situated on the 4th floor of a beautiful post war building in the historic Hamilton Heights neighborhood of Manhattan, discover our minimally inspired Mid-century modern apartment with thoughtful zen Japanese accents throughout to accentuate a feeling of light, warmth, and peace. Both the apartment and room come adorned with beautiful hardwood floor detailing, plenty of unfiltered morning light, and dazzling views of the evening sunset  The bathroom also features a euphoric rain shower head. Guests have full access to the living room space, kitchen &amp; appliances, as well as the bathroom. Train conveniently located on the block for a fast commute to Central Park, Columbus circle, The Metropolitan Museum of Art, Times Square,  Hudson River Park, Columbia University, The Lincoln Center, the High Line, Carnegie Hall, and the Cloisters.</t>
  </si>
  <si>
    <t>Train conveniently located on the block for a fast commute to Central Park, Columbus circle, The Metropolitan Museum of Art, Times Square,  Hudson River Park, Columbia University, The Lincoln Center, the High Line, Carnegie Hall, and the Cloisters.</t>
  </si>
  <si>
    <t>- Please let us know your arrival time prior to check-in - Please leave shoes near the apartment door when entering - Overnight guests must be announced to host, for security &amp; safety reasons,  - Trash needs to be discarded in the trash chute to the right in the hallway</t>
  </si>
  <si>
    <t>{Wifi,"Air conditioning",Kitchen,Elevator,Heating,Washer,Dryer,"Smoke detector","Carbon monoxide detector",Essentials,Shampoo,"Lock on bedroom door",Hangers,"Hair dryer",Iron,"Laptop friendly workspace","Self check-in",Lockbox,"Hot water","Bed linens","Extra pillows and blankets"}</t>
  </si>
  <si>
    <t>Bright big bedroom in Brooklyn</t>
  </si>
  <si>
    <t>Bright and big bedroom close to the f and q trains. Kensington is a very safe area with a couple of good restaurants nearby. It's a great place to be, with the f train just 2 blocks away and the q train a 5 minute walk. You're in Manhattan with no hassles.    The room is big with lots of light and windows to open. The apartment has a large bathroom, a fully equipped kitchen and it's own washer dryer.</t>
  </si>
  <si>
    <t>Bright and big bedroom close to the f and q trains. Kensington is a very safe area with a couple of good restaurants nearby. It's a great place to be, with the f train just 2 blocks away and the q train a 5 minute walk. You're in Manhattan with no hassles.    The room is big with lots of light and windows to open. The apartment has a large bathroom, a fully equipped kitchen and it's own washer dryer. Ideal for two people, up to 2 additional guests can stay in our spare room You may make use of my bike and helmet if you'd like to explore the area or visit prospect park (highly recommended) We also have a spare bedroom for additional guest. We will not be around, but my roommate will meet you when you arrive. He's away most of the time. Kensington is very safe and friendly, a bunch of interesting stores like Russian supermarkets around and some very nice places to eat down Corteleou road F and Q trains are very close, the bikepath to coney island is right in front of our door.</t>
  </si>
  <si>
    <t>Kensington is very safe and friendly, a bunch of interesting stores like Russian supermarkets around and some very nice places to eat down Corteleou road</t>
  </si>
  <si>
    <t>F and Q trains are very close, the bikepath to coney island is right in front of our door.</t>
  </si>
  <si>
    <t>{Internet,Wifi,Kitchen,Elevator,Heating,Washer,Dryer,"Smoke detector",Essentials,Shampoo,"Lock on bedroom door","Hair dryer","Laptop friendly workspace","translation missing: en.hosting_amenity_49","translation missing: en.hosting_amenity_50"}</t>
  </si>
  <si>
    <t>Lovely 2 bdr loft in Clinton Hill, Brooklyn</t>
  </si>
  <si>
    <t>Beautiful sun-soaked 2 bedroom/1 bathroom apartment in the heart of Brooklyn. 5 minutes to Downtown Brooklyn, 7 minutes to Williamsburg, near Fort Greene Park and several cafes, restaurants and shops. 15 minutes to Manhattan. The neighborhood is covered in trees and absolutely stunning in the spring, summer and fall. just 1 block from Pratt Institute.</t>
  </si>
  <si>
    <t>Beautiful sun-soaked 2 bedroom/1 bathroom apartment in the heart of Brooklyn. 5 minutes to Downtown Brooklyn, 7 minutes to Williamsburg, near Fort Greene Park and several cafes, restaurants and shops. 15 minutes to Manhattan. The neighborhood is covered in trees and absolutely stunning in the spring, summer and fall. just 1 block from Pratt Institute. Laundry in the building!  Basement floor under the tunnel.  Roof access also available from the staircases. My neighbors Seda &amp; Zeke will be taking care of the check-in and check-out process for your convenience. In the heart of Clinton Hill, Fort Greene, Bedford-Stuyvesant. The neighborhood is surrounded by tree-lined brownstone streets, the beautiful Pratt Institute,  awesome cafes and restaurants. It's an absolutely gorgeous neighborhood. Two blocks from the G train - easy transfer to the L in Williamsburg, or to the A which gets you to Manhattan. 5 minutes from Downtown Brooklyn, 7 minutes from Williamsburg and 15 minutes from the Low</t>
  </si>
  <si>
    <t>In the heart of Clinton Hill, Fort Greene, Bedford-Stuyvesant. The neighborhood is surrounded by tree-lined brownstone streets, the beautiful Pratt Institute,  awesome cafes and restaurants. It's an absolutely gorgeous neighborhood.</t>
  </si>
  <si>
    <t>Two blocks from the G train - easy transfer to the L in Williamsburg, or to the A which gets you to Manhattan. 5 minutes from Downtown Brooklyn, 7 minutes from Williamsburg and 15 minutes from the Lower East Side.</t>
  </si>
  <si>
    <t>Please turn off the air conditioner when you leave the house. It is very costly in the summertime.  Please no loud music or any loud noise between 11:00PM and 10:30AM. The walls are thin and I do not want to disturb the neighbors.  Thank you!</t>
  </si>
  <si>
    <t>{TV,Wifi,"Air conditioning",Kitchen,Elevator,"Free street parking",Heating,"Family/kid friendly",Washer,Dryer,"Smoke detector","Carbon monoxide detector",Essentials,"Lock on bedroom door",Hangers,"Hair dryer",Iron,"Laptop friendly workspace","Private living room","Private entrance","Hot water","Bed linens","Extra pillows and blankets","Coffee maker",Refrigerator,"Dishes and silverware","Cooking basics",Oven,Stove,"Host greets you"}</t>
  </si>
  <si>
    <t>Cozy one bedroom apartment perfect for couples</t>
  </si>
  <si>
    <t>Cozy one bedroom that rooms 3 ppl comfortably, in the nicest neighborhood in Brooklyn.  Literally steps away from the train station and 20 mins away from Manhattan. This beautiful neighborhood is surrounded by victorian homes and pre-war buildings on tree line blocks.  Perfect neighborhood to take a stroll and jog.  This safe haven of a community is filled with culture, restaurants, bars, shops, and markets.  Come and enjoy Ditmas Park!</t>
  </si>
  <si>
    <t xml:space="preserve">Cozy one bedroom that rooms 3 ppl comfortably, in the nicest neighborhood in Brooklyn.  Literally steps away from the train station and 20 mins away from Manhattan. This beautiful neighborhood is surrounded by victorian homes and pre-war buildings on tree line blocks.  Perfect neighborhood to take a stroll and jog.  This safe haven of a community is filled with culture, restaurants, bars, shops, and markets.  Come and enjoy Ditmas Park! My apartment gives a very soothing vibe.  You'll be greeted by my plants, and the place is so cozy, you'll have to force yourself to leave. Lol.   There is HDTV, cable connection, a few kitchen appliances, a heater if you want it very hot and a/c for the summer.  Enjoy accents of art in the apartment...I am an artist. Guest can use the full apartment.   With a few minor exceptions. I meet the guest for the first time and also when they leave.  Guest can contact me via phone. -Tree line victorian homes -Steps from the subway  -Restaurants, bars, markets </t>
  </si>
  <si>
    <t>Please water plants on Sunday's</t>
  </si>
  <si>
    <t>{TV,Wifi,"Air conditioning",Kitchen,"Free street parking",Heating,"Smoke detector","Carbon monoxide detector",Essentials,Hangers,Iron,"Laptop friendly workspace","Hot water","Host greets you"}</t>
  </si>
  <si>
    <t>Ditmas Park Brooklyn private room</t>
  </si>
  <si>
    <t>Large private room in a duplex house, perfect for a budget vacation or staycation. Beautiful neighborhood with cute bars, restaurants and shops, easy subway access, close to Prospect Park, easygoing housemates, washer/dryer, wifi, cable.</t>
  </si>
  <si>
    <t xml:space="preserve">Large private room in a duplex house, perfect for a budget vacation or staycation. Beautiful neighborhood with cute bars, restaurants and shops, easy subway access, close to Prospect Park, easygoing housemates, washer/dryer, wifi, cable. The bedroom you'll be renting is a roomy 170' sq. with bay windows, warm, plenty of closet space, a large desk, and a queen sized futon that easily and comfortably sleeps two. I share the top two floors of a Victorian house with six housemates (4 women, 2 men), with varied lives (some are home a lot, others hardly at all). The space is very large, and most of the housemates sleep on the top floor, whereas your room is on the second floor. You will have access to a hi-tech washer and dryer, cable TV in the living room, a full kitchen if you want to cook, and free wifi. You will have access to the bedroom with complete privacy, a bathroom which you will share with one male housemate, and the common areas - kitchen and living room. You will have your own </t>
  </si>
  <si>
    <t>For those who are unfamiliar with the neighborhood, Ditmas Park is beautiful residential neighborhood in central Brooklyn, south of Prospect Park, about 30 minutes by subway from Manhattan. We are equidistant from both the Beverly Road and Cortelyou Q train stops, about a 5 minute walk to either. The neighborhood itself feels like a New England suburb in places: street after street of large, beautiful houses. People who visit there for the first time say they can't believe they're still in New York City. Nearby Cortelyou Road has an abundance of excellent bars and restaurants including The Farm on Adderley, The Castillo Plan, Mimi's Hummus, Bashi Channel, Sycamore and Bar Chord, just for starters. There are two large grocery stores nearby, a Duane Reade, and even a 7-11! Gorgeous Prospect Park - Brooklyn's own, better version of Central Park - is a 20 minute walk or two stops on the subway.</t>
  </si>
  <si>
    <t>If you have a car, there is ample street parking. Definitely not like Manhattan, where you have to circle for an hour to find a spot. If travelling by subway (recommended, always), the Q train is a five minute walk to two different stops, depending on which way you're going. A longer walk, 10-15 minutes depending on your pace, will lead you to the Church Ave. F/G station for another train option.</t>
  </si>
  <si>
    <t>Nothing major, just basic common sense and courtesy. Clean up after yourself including dishes, food, etc. Keep your belongings inside the bedroom (trust me, there's plenty of room) and keep the bedroom door shut (the cat, see above).</t>
  </si>
  <si>
    <t>{"Cable TV",Wifi,Kitchen,Heating,Washer,Dryer,Essentials,Shampoo,Hangers,Iron,"Laptop friendly workspace"}</t>
  </si>
  <si>
    <t>Gorgeous, spacious Brooklyn Studio</t>
  </si>
  <si>
    <t>See more images and learn more about the (Email hidden by Airbnb)  - Brand new amenities in a brand new building (including Dishwasher and in-unit Washer/Dryer) - Rooftop pool with views of Manhattan (Freedom Tower) and Downtown Brooklyn - Private deck with garden - Grill deck - Lots of natural sunlight - Walking distance from hotspots like Pig Beach, Lavender Lake Bar, Public Record, Royal Palms, Union Hall, and much more - 5 minute walk to Whole Foods, 15 minute walk to Trader Joe's</t>
  </si>
  <si>
    <t>See more images and learn more about the (Email hidden by Airbnb)  - Brand new amenities in a brand new building (including Dishwasher and in-unit Washer/Dryer) - Rooftop pool with views of Manhattan (Freedom Tower) and Downtown Brooklyn - Private deck with garden - Grill deck - Lots of natural sunlight - Walking distance from hotspots like Pig Beach, Lavender Lake Bar, Public Record, Royal Palms, Union Hall, and much more - 5 minute walk to Whole Foods, 15 minute walk to Trader Joe's Entire studio is available as well as rooftop, pool, lounge, and courtyard. Any and all You’ll have the entire place to yourself! I’ll even leave a key with the front desk for you. - Walking distance from hotspots like Pig Beach, Lavender Lake Bar, Public Record, Royal Palms, Union Hall, and much more - 5 minute walk to Whole Foods, 15 minute walk to Trader Joe's Close to the Carroll St F train and the Union Ave N. One stop from Barclays center where you can transfer to just about every train. There is al</t>
  </si>
  <si>
    <t>- Walking distance from hotspots like Pig Beach, Lavender Lake Bar, Public Record, Royal Palms, Union Hall, and much more - 5 minute walk to Whole Foods, 15 minute walk to Trader Joe's</t>
  </si>
  <si>
    <t>Close to the Carroll St F train and the Union Ave N. One stop from Barclays center where you can transfer to just about every train. There is also a Citibike dock right outside.</t>
  </si>
  <si>
    <t>{TV,Wifi,"Air conditioning",Pool,Kitchen,"Pets allowed",Gym,Breakfast,Elevator,"Free street parking",Heating,"Suitable for events",Washer,Dryer,"Smoke detector","Carbon monoxide detector","Laptop friendly workspace",Bathtub,"Room-darkening shades","Hot water",Microwave,Refrigerator,Dishwasher,Oven,Stove,"BBQ grill","Patio or balcony","Long term stays allowed"}</t>
  </si>
  <si>
    <t>Room on 5th Ave between Washington Sq and Union Sq</t>
  </si>
  <si>
    <t>Located in Greenwich Village, my place faces 5th Avenue and is a few blocks away from Washington Square Park and Union Square. Location Location Location... My place is good for couples and solo adventurers. The apartment is shared with three other rooms but this room has complete privacy since its very removed from the other three. There is a kitchen you can use to cook, WiFi and an ample living room area for you to use. Enjoy your visit to the Big Apple! You'll be living right in its heart!</t>
  </si>
  <si>
    <t>{TV,Internet,Wifi,"Air conditioning",Kitchen,Heating,Essentials,Shampoo,"Lock on bedroom door",Hangers,"translation missing: en.hosting_amenity_49","translation missing: en.hosting_amenity_50"}</t>
  </si>
  <si>
    <t>Queen-Sized Private Bedroom in Historic Harlem</t>
  </si>
  <si>
    <t>Exposed bricks and decorative fireplace throughout the home with a huge bonus of a shared backyard!  Furnished Queen Sized bedroom available in a beautiful sunny shared 3-story 6 bedroom townhouse in Historic Harlem.</t>
  </si>
  <si>
    <t xml:space="preserve">Exposed bricks and decorative fireplace throughout the home with a huge bonus of a shared backyard!  Furnished Queen Sized bedroom available in a beautiful sunny shared 3-story 6 bedroom townhouse in Historic Harlem. The townhouse is a shared living environment, with friendly professionals in their 30's. We prefer guests looking for longer term stays of at least 1 month and especially welcome individuals looking for 6 months or more....the potential for a longer term lease is also possible. Room rate includes all amenities, heat, AC, cable, internet, wifi, laundry, etc. The first floor is completely open and spacious, with a living room, dining room and kitchen all spilling out onto a back deck with access to a southern facing, sun drenched backyard....even a grill is included :) Features · Harlem's Restaurant Row · Apollo Theater · Close to Trains · townhouses · historic · brownstones From its inception, Harlem has kept a cadence like no other. Best known for its role in creating the </t>
  </si>
  <si>
    <t>Features · Harlem's Restaurant Row · Apollo Theater · Close to Trains · townhouses · historic · brownstones From its inception, Harlem has kept a cadence like no other. Best known for its role in creating the 1920s cultural movement, the Harlem Renaissance, the neighborhood still celebrates its African American roots and vibrant culture. From the galleries of its iconic theatres to the dusky insides of its monumental jazz clubs, Harlem’s influential rhythm permeates the perservering neighborhood. Having reinvented itself many times over, its inimitable beat continues to attract attention.</t>
  </si>
  <si>
    <t>The townhouse is approximately a 5-7 min walk to two major train stations. There is street parking for those who are driving; however, please be aware of alternative side parking.</t>
  </si>
  <si>
    <t>- Security Deposit - if you damage the home, you may be charged up to $1000 - All residents must recycle - Paper and Plastic must always be separated - Do not flush sanitary products down the toilet - Do not flush baby wipes down the toilet - All resident's guests must be accompanied at all times</t>
  </si>
  <si>
    <t>{Wifi,"Air conditioning",Kitchen,"Free street parking",Heating,Washer,Dryer,"Smoke detector","Carbon monoxide detector",Essentials,"Lock on bedroom door",Hangers,Refrigerator,Dishwasher,"Dishes and silverware",Oven,Stove,"BBQ grill","Patio or balcony","Garden or backyard","Long term stays allowed"}</t>
  </si>
  <si>
    <t>Quiet, 2-Bedroom Haven in hip Crown Heights</t>
  </si>
  <si>
    <t>Quiet, top floor haven ideal for solo travelers or couples. Apartment in a beautiful and safe pre-war building with an elevator. Walking distance to subway (A, C, 2, 3, 4, 5), Long Island Rail Road (to JFK and beyond), Franklin Avenue and many cool bars, restaurants and cafes. Easy ride to Manhattan. Prospect Park walking distance.</t>
  </si>
  <si>
    <t>Quiet, top floor haven ideal for solo travelers or couples. Apartment in a beautiful and safe pre-war building with an elevator. Walking distance to subway (A, C, 2, 3, 4, 5), Long Island Rail Road (to JFK and beyond), Franklin Avenue and many cool bars, restaurants and cafes. Easy ride to Manhattan. Prospect Park walking distance. Two bedroom, one bath apartment. The guest room has a full(double) size bed with a closet. There's also a love seat and a desk. So perfect for solo travlers or a couple. There is a laundry room in the basement which can also be accessed.</t>
  </si>
  <si>
    <t>- Quiet hours between 10pm and 8am on weekdays. After midnight on weekends.</t>
  </si>
  <si>
    <t>{Wifi,Kitchen,Elevator,Heating,"Family/kid friendly",Washer,Dryer,"Smoke detector","Carbon monoxide detector",Essentials,Hangers,"Laptop friendly workspace","translation missing: en.hosting_amenity_49"}</t>
  </si>
  <si>
    <t>Cozy Loft Bedroom With lil Couch Underneath. =]</t>
  </si>
  <si>
    <t>It's a great space to crash. I am a musician with a small pup named Pizza. She's the coolest pup you might ever meet. I record and work on music during day, and I'm mostly not around at all during the nights. This apartment is close to Yankee Stadium, and step away from the 2 4 and 5 trains. Only 2 stops to get into Manhattan. (Yerrrr). If you want to hang, let me know, otherwise your privacy is my priority. If you are bringing pets, please add them as an extra guest when booking.</t>
  </si>
  <si>
    <t>It's a great space to crash. I am a musician with a small pup named Pizza. She's the coolest pup you might ever meet. I record and work on music during day, and I'm mostly not around at all during the nights. This apartment is close to Yankee Stadium, and step away from the 2 4 and 5 trains. Only 2 stops to get into Manhattan. (Yerrrr). If you want to hang, let me know, otherwise your privacy is my priority. If you are bringing pets, please add them as an extra guest when booking. The space is super cozy, and art is always being produced in it.  If you're looking for a little getaway not far from Manhattan, come kick it with my pup Pizza and I.  I m a musician, so I will be playing music during the day, and I perform often at night throughout the city. If you're interested in checking a show out, just let me know!   If you're into the neighborhood thing and would like an authentic BX experience, you.can check out the Bronx Documentary Center just steps away, various gardens within a 10</t>
  </si>
  <si>
    <t>Close to several restaurants, grocery stores, and shopping. Steps away from Yankee Stadium and very close to public transportation. Plenty of places to shop for clothing, appliances, food, whatever your heart desires. Just remember you are staying in the Bronx. It is not a luxury neighborhood. But it does have a lot of character.</t>
  </si>
  <si>
    <t>There is parking outside on the street and various parking garages around within blocks of the property. Public Transportation is about 4-5 min walk from the apartment. And we are located 2 stops outside of manhattan.</t>
  </si>
  <si>
    <t>- Just smoke by the window please! No parties, loud music not permitted after 10pm. Pets must be added as extra guest!</t>
  </si>
  <si>
    <t>{TV,Wifi,"Air conditioning",Kitchen,"Paid parking off premises","Smoking allowed","Pets allowed","Free street parking",Heating,"Smoke detector","Carbon monoxide detector","First aid kit",Essentials,Shampoo,"Lock on bedroom door",Hangers,"Laptop friendly workspace","Private living room","Private entrance","Hot water","Bed linens","Coffee maker",Refrigerator,"Dishes and silverware","Cooking basics",Oven,Stove,"Luggage dropoff allowed","Long term stays allowed","No stairs or steps to enter","No stairs or steps to enter","Host greets you"}</t>
  </si>
  <si>
    <t>Beautiful Brooklyn Brownstone</t>
  </si>
  <si>
    <t>This private studio apartment is a great way to experience New York City's historical architecture. With its original details and light filled room, this romantic unit is a one of a kind space. Free wifi and 15 minutes to Manhattan.</t>
  </si>
  <si>
    <t>{Wifi,"Air conditioning",Kitchen,"Buzzer/wireless intercom",Washer,Dryer}</t>
  </si>
  <si>
    <t>MASTER BEDROOM IN THE HEART OF MIDTOWN EAST!</t>
  </si>
  <si>
    <t>Master bedroom in the heart of midtown east! 7 min walk to Grand Central, close to the 4, 5, 6, 7, S, E and M train, 24h doorman, elevator and private balcony. Private bathroom with washer and drier, fully equipped kitchen AND a mini fridge in the room for your comfort! Grocery stores, pharmacies and everything you need 1 block away.</t>
  </si>
  <si>
    <t>Master bedroom in the heart of midtown east! 7 min walk to Grand Central, close to the 4, 5, 6, 7, S, E and M train, 24h doorman, elevator and private balcony. Private bathroom with washer and drier, fully equipped kitchen AND a mini fridge in the room for your comfort! Grocery stores, pharmacies and everything you need 1 block away. Amazing condo building, with full access to the gym and pool on the rooftop. Building with doormen 24h, elevator, close to grocery stores and pharmacies and walking distance to Times Square, Rockefeller, Saint Patrick’s, Grand Central, Chrysler Building and the UN. The whole apartment is available for my guests. My room has a queen bed, sofa and TV with Apple TV. I will not be around most of the day and evening but guests can contact me via text at any time! The apartment is just 7 blocks away from Grand Central, 15 min walk to Times Square, 2 blocks away from United Nations, 5 blocks away from the Chrysler Building and 7 blocks away from the Rockefeller a</t>
  </si>
  <si>
    <t>The apartment is just 7 blocks away from Grand Central, 15 min walk to Times Square, 2 blocks away from United Nations, 5 blocks away from the Chrysler Building and 7 blocks away from the Rockefeller and St Patrick’s Cathedral.</t>
  </si>
  <si>
    <t>{TV,"Cable TV",Wifi,"Air conditioning","Wheelchair accessible",Kitchen,"Paid parking off premises","Smoking allowed","Pets allowed",Doorman,"Pets live on this property",Elevator,"Buzzer/wireless intercom",Heating,Washer,Dryer,"Smoke detector","Carbon monoxide detector","First aid kit","Fire extinguisher",Essentials,Shampoo,"Lock on bedroom door",Hangers,"Hair dryer",Iron,"Laptop friendly workspace","Self check-in","Building staff","Hot water"}</t>
  </si>
  <si>
    <t>Sonder | 116 John | Vibrant 1BR + Fitness Room</t>
  </si>
  <si>
    <t>Featured in The New York Times, The Wall Street Journal, and Fast Company, we’ve hosted over 350k guests in 2,500+ spaces with an average rating of 4.6 stars. Each space is designed and run by us, so you’ll always know what to expect from your stay. At Sonder, we’ve combined the best parts of home and hotel. - 24/7 support via text, email, or phone - Coffee, fresh towels, and bathroom essentials provided - Hotel-standard cleaning before you arrive - Fully-equipped kitchen - Sleep sofa Building amenities - Fitness center - Rooftop lounge - Laundry facilities Financial District highlights - Walkability score - 100 - 3 minute walk to Blue Spoon Coffee Company (our favorite coffee shop) - 3 minute walk to The Trading Post (best casual dining + cocktails) Getting around - 4 minute walk to Fulton Street subway station - 6 minute walk to Pier 15 - 50 minute drive to LGA Airport - 50 minute drive to EWR Airport - 80 minute drive to JFK Airport Financial District highlights  - Walkability score</t>
  </si>
  <si>
    <t>{TV,"Cable TV",Wifi,"Air conditioning",Kitchen,"Pets allowed",Gym,Elevator,Heating,Washer,Dryer,"Smoke detector","Carbon monoxide detector","Fire extinguisher",Essentials,Shampoo,Hangers,"Hair dryer",Iron,"Laptop friendly workspace","Private living room","Hot water","Bed linens",Microwave,Refrigerator,Dishwasher,"Dishes and silverware","Cooking basics",Oven,Stove,"BBQ grill","Long term stays allowed","Host greets you"}</t>
  </si>
  <si>
    <t>Basement Sublet Space open from June 28th-July17th</t>
  </si>
  <si>
    <t>My place is close to Train  Station (L &amp; M Lines) CVS,RITE,DUANE READE Associated Food Market Bazar Food Market Ample Restaurants in the area . You’ll love my place because of the area is really nice, great friendly block, the kitchen, the light, the high ceilings, laundry in building for $2 wash and $2 dry (in quarters), 2 baths rooms, big table, common space . My place is good for couples, solo adventurers, and business travelers.</t>
  </si>
  <si>
    <t>My place is close to Train  Station (L &amp; M Lines) CVS,RITE,DUANE READE Associated Food Market Bazar Food Market Ample Restaurants in the area . You’ll love my place because of the area is really nice, great friendly block, the kitchen, the light, the high ceilings, laundry in building for $2 wash and $2 dry (in quarters), 2 baths rooms, big table, common space . My place is good for couples, solo adventurers, and business travelers. I am subletting my apartment while I am on tour from June 28th to July 17th. I have two other roommates, one will be present during your stay.  Due to regulation and other factors, I will not be subletting my own room, and that space will be locked. I will be making the basement the space in which you will be staying. The basement has a bathroom, shown in one of the picture as well as access to the laundry room. Additionally the basement has its own heat/AC unit you can set to you discretion. The upstairs is a great open space with a very long table, and tw</t>
  </si>
  <si>
    <t>It's SUPER close the train transportation that can take you straight into Manhattan. The L line is fantastic, with an approximately 30min commute. The M line is also great which take you into the Lower East Side of Manhattan when you first enter the island. Super close to convenience stores, different diverse restaurants, and very very close to super markets.</t>
  </si>
  <si>
    <t>The TRAIN is awesome.</t>
  </si>
  <si>
    <t>{Wifi,"Air conditioning",Kitchen,"Family/kid friendly",Washer,Dryer,"Smoke detector","Carbon monoxide detector",Essentials,"translation missing: en.hosting_amenity_49"}</t>
  </si>
  <si>
    <t>Two  Bedroom in 2 Family House in Brooklyn</t>
  </si>
  <si>
    <t>This is the second apartment in a 2 family house.  It sleeps 9 people as there are day beds with trundle beds under them.  There is a walk up of 2 flights to get to your house.  The house is located just minutes from where Spike Lee shot his film "do the right thing".  It is about 15 minutes from lower Manhattan and about 30 to 45 minutes from Times Square.  We are about 15 minutes from Barclays and 15 minutes from the Statue of Liberty Port.  The J train is just a 2 minute walk away.</t>
  </si>
  <si>
    <t>This is the second apartment in a 2 family house.  It sleeps 9 people as there are day beds with trundle beds under them.  There is a walk up of 2 flights to get to your house.  The house is located just minutes from where Spike Lee shot his film "do the right thing".  It is about 15 minutes from lower Manhattan and about 30 to 45 minutes from Times Square.  We are about 15 minutes from Barclays and 15 minutes from the Statue of Liberty Port.  The J train is just a 2 minute walk away. We are very friendly but we try not to be overbearing with communication.  We absolutely do not accept parties or events or proms graduations or anything of the sought.  This place is simply not right for hosting events.  Please do not attempt to host an event here because we do have surveillance cameras in front of the house and we will definitely shut the party down by asking you and your guest to leave.  All guest need to be pre-approved.  This is just so I can be sure that it is a comfortable place fo</t>
  </si>
  <si>
    <t>They neighborhood is special because it is just centrally located to every borough in NYC and quick to travel in between neighborhoods.  It is a middle class neighborhood that is very mixed culturally.  It is still considered a neighborhood in the middle of gentrification.  There are changes in the neighborhood daily.  New Cafe's, Bars and shops popping up regularly.  New buildings everywhere you turn.  This neighborhood gets more and more pretty by the days.  I am so proud and happy to be living in my constantly gentrifying neighborhood and always excited to walk and see the changes.</t>
  </si>
  <si>
    <t>The J train is about a block and a half away.  It transfers to almost every NYC train and is very accessible.  It will take you about 2 to  4 minutes to walk there.</t>
  </si>
  <si>
    <t>NO PARTIES OR EVENTS PLEASE. NO SMOKING OF ANYTHING ALLOWED Please leave your shoes at the door with the shoe rack</t>
  </si>
  <si>
    <t>{TV,Wifi,"Air conditioning",Kitchen,Heating,"Smoke detector","Carbon monoxide detector",Essentials,Hangers,"Hair dryer",Iron,"Self check-in","Smart lock","Private entrance"}</t>
  </si>
  <si>
    <t>Beautiful, Clean, Private &amp; Chic furnished Apt.</t>
  </si>
  <si>
    <t>My place is completely renovated.  Close to Columbia University, 30mins or less to NYU, Riverbank State Park, Amsterdam Social, Tsion Cafe &amp; Bakery, Starbucks, Chase, Capital One bank, Bank of America, New York Sports Club, Yankee stadium &amp; Lounge Harlem. You’ll love my place because of Its chic interior, location and its convince to anywhere in Manhattan. The light, the comfy bed, the kitchen, the coziness is great. My place is good for couples, solo adventurers, and business travelers.  Really quite area and quiet neighbors. Minutes away from central park, 15mins by subway to Grand Central or Time Square, 20mins to Union Square. Enjoy!!! The apartment is completely renovation.  Trains that's are very close and walking distance: 1,2,3,4,5,  Right on the corner is the train station for A,B,C,D</t>
  </si>
  <si>
    <t>My place is completely renovated.  Close to Columbia University, 30mins or less to NYU, Riverbank State Park, Amsterdam Social, Tsion Cafe &amp; Bakery, Starbucks, Chase, Capital One bank, Bank of America, New York Sports Club, Yankee stadium &amp; Lounge Harlem. You’ll love my place because of Its chic interior, location and its convince to anywhere in Manhattan. The light, the comfy bed, the kitchen, the coziness is great. My place is good for couples, solo adventurers, and business travelers.  Really quite area and quiet neighbors. Minutes away from central park, 15mins by subway to Grand Central or Time Square, 20mins to Union Square. Enjoy!!! The apartment is completely renovation.  Trains that's are very close and walking distance: 1,2,3,4,5,  Right on the corner is the train station for A,B,C,D Pre-war co-op bldg with Charm. Stylish modern finishings, oak wood custom wall units for creative storage possibilities. This studio with large separate windowed kitchen is available BEAUTIFUL/ C</t>
  </si>
  <si>
    <t>Here are two links with the historic history of the neighborhood   (Website hidden by Airbnb)   (Website hidden by Airbnb)</t>
  </si>
  <si>
    <t>Personal car, train, bus or bike</t>
  </si>
  <si>
    <t>{Wifi,Kitchen,"Free parking on premises","Paid parking off premises","Smoking allowed","Pets allowed","Free street parking",Heating,"Smoke detector","Carbon monoxide detector","Fire extinguisher",Essentials,Shampoo,Hangers,"Hair dryer",Iron,"Laptop friendly workspace","translation missing: en.hosting_amenity_49","translation missing: en.hosting_amenity_50","Hot water","Bed linens","Extra pillows and blankets",Microwave,"Coffee maker",Refrigerator,"Dishes and silverware","Cooking basics",Oven,Stove,"Long term stays allowed","Host greets you"}</t>
  </si>
  <si>
    <t>The Manhattan Club New York Oct 6-13, 2019</t>
  </si>
  <si>
    <t>1BR, 2Bath, Pull out Sofa designed for 4 adults.  The unit has a separate living room with pull out sofa bed, kitchenette, dining area, 2 full marble baths, DVD, two TV's, internet access, valet parking, gym and private lounge serving breakfast and drinks. Just a short walk from Theaters, Rockefeller Center, Carnegie Hall,  and Central Park.</t>
  </si>
  <si>
    <t>{TV,Wifi,"Air conditioning",Kitchen,"Free parking on premises",Gym,Elevator,Heating,Essentials,"Hair dryer",Iron,"Laptop friendly workspace"}</t>
  </si>
  <si>
    <t>♀ Large Sunny Room in Newly Renovated Apt Popular</t>
  </si>
  <si>
    <t>♀ Large Sunny Room in Female only apartment.  Weekly Housekeeping and Linens Included.  Ask about our other room and Coed options.  Must be compliant with all local laws.</t>
  </si>
  <si>
    <t>- - Women Only - - Must provide ID directly to host - - All guests must be registered - - Quiet Hours 10pm-10am - - No cooking 12am - 5am - - Cash deposit required for long term stays</t>
  </si>
  <si>
    <t>{Wifi,"Air conditioning",Kitchen,"Free parking on premises",Heating,"Smoke detector","Carbon monoxide detector","First aid kit","Safety card","Fire extinguisher",Essentials,Hangers,"Hair dryer",Iron,"Laptop friendly workspace"}</t>
  </si>
  <si>
    <t>Large sunny room close to N&amp;D train LGBTQ friendly</t>
  </si>
  <si>
    <t>Large size sunny and airy room in a private house close to the N and D trains at 18th Avenue  The room is fully furnished with Memory king size bed , It comes with a share full bathroom .new kitchen / dinner, fully equipped, gas range, dishwasher</t>
  </si>
  <si>
    <t>Large size sunny and airy room in a private house close to the N and D trains at 18th Avenue  The room is fully furnished with Memory king size bed , It comes with a share full bathroom .new kitchen / dinner, fully equipped, gas range, dishwasher It is a large well ventilated room with high ceilings comfortable bed and parquet flooring. We supply towels fresh linen etc We have an amazing backyard with a  Sun Tanning area This is a very large home with lots of space.  any questions feel free to text or phone me at anytime Bensonhurst has long been portrayed in film, art and literature; Thomas Wolfe mentions it in the 1930s in his short story, "Only The Dead Know Brooklyn", noted for being written entirely in "brooklynese". Later in the 1950s it was brought to fame by the television series The Honeymooners, and in the 1970s with Welcome Back Kotter, featuring a mixed-race cast, that was set in Bensonhurst. Several notable films and television programs were set there, some whose subject m</t>
  </si>
  <si>
    <t>We are 5 blocks away from  the N train  D train is in walking distance. Having express trains to the city  Local busses are close by</t>
  </si>
  <si>
    <t>-This Airbnb only accepts travelers/visitors from out of state.  -Not to be used for in-state residents. -I require a copy of your ID sent through Airbnb Also we would like 1 weeks notice in advance of your booking</t>
  </si>
  <si>
    <t>{Wifi,"Air conditioning",Kitchen,"Free street parking",Heating,Washer,Dryer,"Smoke detector","Carbon monoxide detector","First aid kit","Fire extinguisher",Essentials,Shampoo,Hangers,"Hair dryer","Laptop friendly workspace",Bathtub,"Room-darkening shades","Hot water","Bed linens","Extra pillows and blankets",Microwave,Refrigerator,Dishwasher,"Dishes and silverware","Cooking basics",Oven,Stove,"Garden or backyard","Luggage dropoff allowed","Wide hallways","Wide entrance for guests","Well-lit path to entrance","Host greets you","Handheld shower head"}</t>
  </si>
  <si>
    <t>1 sunny Bedroom in a Boho style apartment</t>
  </si>
  <si>
    <t>I'm renting my 1 room in a nice sunny 2 br apartment in Bushwick, Brooklyn. Living room has a sky light view and in the evening you can enjoy movies on a projector.  Bedroom has queen size bed, desk and a dresser. tons of light and plants. I'm renting it for 2 weeks only while I'm away. Apartment is close to 3 different MTA trains.(J,M,L) you can get to Manhattan within 30-40 min. Also Bushwick is an amazing area if you're looking for artsy bars, night clubs(House of Yes) and restaurants.</t>
  </si>
  <si>
    <t>I'm renting my 1 room in a nice sunny 2 br apartment in Bushwick, Brooklyn. Living room has a sky light view and in the evening you can enjoy movies on a projector.  Bedroom has queen size bed, desk and a dresser. tons of light and plants. I'm renting it for 2 weeks only while I'm away. Apartment is close to 3 different MTA trains.(J,M,L) you can get to Manhattan within 30-40 min. Also Bushwick is an amazing area if you're looking for artsy bars, night clubs(House of Yes) and restaurants. second bedroom is occupied by a couple(my best friends) and if you'll have any questions they will be happy to help you. Bushwick is a very artsy neighborhood. There is our favorite coffee  shop( Caffeine Underground)just next block. If you're looking for inexpensive food shopping options there are 3 huge supermarkets within 10 min walk. 3 trains for you convenience. J(10 min walking distance) M/L -15 min walking distance.</t>
  </si>
  <si>
    <t>Bushwick is a very artsy neighborhood. There is our favorite coffee  shop( Caffeine Underground)just next block. If you're looking for inexpensive food shopping options there are 3 huge supermarkets within 10 min walk.</t>
  </si>
  <si>
    <t>3 trains for you convenience. J(10 min walking distance) M/L -15 min walking distance.</t>
  </si>
  <si>
    <t>{Wifi,Kitchen,Washer,Dryer,"Smoke detector",Essentials,Shampoo,Hangers,"Laptop friendly workspace"}</t>
  </si>
  <si>
    <t>Cozy Europa</t>
  </si>
  <si>
    <t>My apt is located in a nice neighborhood in Harlem ,  next to a park and 3 mns walk to all major subways that will take you 10 mns to get to midtown and 20 to soho,  bike ride to Central Park about 10 mns ride !</t>
  </si>
  <si>
    <t>My apt is located in a nice neighborhood in Harlem ,  next to a park and 3 mns walk to all major subways that will take you 10 mns to get to midtown and 20 to soho,  bike ride to Central Park about 10 mns ride ! Lots space and guess will be alone most time Tv, Internet ,  bikes Depending of their personality !  Don't mind showing them around and help Quiet and multi cultural All the major trains are 5 mns walk</t>
  </si>
  <si>
    <t>Quiet and multi cultural</t>
  </si>
  <si>
    <t>All the major trains are 5 mns walk</t>
  </si>
  <si>
    <t>Just be respectful of the apt.</t>
  </si>
  <si>
    <t>PRIVATE studio/not shared/ SAFE/ CLEAN/Affordable</t>
  </si>
  <si>
    <t>IKEA Twin bed, sleeps one ONLY. large studio and intimate living room area for relaxation and comfort in a big "easy" leather chair. Bathroom includes sink, medicine cabinet, step-in ceramic tiles shower with toilet and towel bar with vent in bathroom. Kitchen has cabinet, filled with dishes,  utensils and sink and microwave, with refrig,  toaster, and coffee maker. Private entrance with security lights for easy access and visibility. VERIFIED ID w/ REVIEWS a MUST. Booking accepted w/requiremet</t>
  </si>
  <si>
    <t>IKEA Twin bed, sleeps one ONLY. large studio and intimate living room area for relaxation and comfort in a big "easy" leather chair. Bathroom includes sink, medicine cabinet, step-in ceramic tiles shower with toilet and towel bar with vent in bathroom. Kitchen has cabinet, filled with dishes,  utensils and sink and microwave, with refrig,  toaster, and coffee maker. Private entrance with security lights for easy access and visibility. VERIFIED ID w/ REVIEWS a MUST. Booking accepted w/requiremet Studio Apartment Available For Rent Gas and Electric Included! Only  Studio apartment in QUIET residential neighbood! Affordable - Ideal for student. or SOLO traveler Large closet in bedroom! Recently renovated! Parking Available for Private or Commercial Vehicle. Variety of shopping options ONLY a few blocks away! Walk around the corner to a bakery, a market, a laundromat! Instant access to Long Island Expressway! Minutes away from Manhattan and Brooklyn! Accesible to public transportation:  Me</t>
  </si>
  <si>
    <t>safe area with homeowner close by to the unit, affordable markets, 2 blocks away to laundromat and and markets, SAFE area day &amp; night. If you walk 1-3 blocks in any direction you can catch a bus that will take you on a 7-10 min ride to any subway, in actuality you can be midtown NYC (42nd street) in approx 40 min, but I always allow extra time, this is a city with 8 million people.!</t>
  </si>
  <si>
    <t>parking on the street, commercial vehicles until 9pm, walk one and half block in any direction to take the short bus ride to any of the subway stops.</t>
  </si>
  <si>
    <t>No guests, no smoking, wonderful quiet clean apt. for one person short or long term. ideal for biz traveler, twin (real) bed. with all apt. provisions for living .</t>
  </si>
  <si>
    <t>{Kitchen,"Free street parking",Heating,"Smoke detector","Carbon monoxide detector","First aid kit","Fire extinguisher",Essentials,Shampoo,Hangers,"Hair dryer",Iron,"Laptop friendly workspace","Private entrance","Hot water","Bed linens","Extra pillows and blankets","Luggage dropoff allowed","Long term stays allowed","Host greets you"}</t>
  </si>
  <si>
    <t>Bright Designers' Apartment in Historic Brownstone</t>
  </si>
  <si>
    <t>Located on one of Greenpoint's most beautiful, historic street, this is a top floor sun-drenched apartment impeccably designed with a modern esthetic.</t>
  </si>
  <si>
    <t>Located on one of Greenpoint's most beautiful, historic street, this is a top floor sun-drenched apartment impeccably designed with a modern esthetic. The apartment features beautiful vintage details like moulding in every room and cutout doorways. Our guests will have access to every room in our home, from the cute 1950s kitchen, to the brightly lit mid-century styled living room, the cozy queen bedroom, the minimal kid’s room with a solid wood crib and a selection of wooden toys, to the airy bathroom lit by a beautiful old skylight. Our interaction with guests will be minimal, but we are always available to answer any questions, troubleshoot any concerns, and give recommendations for neighborhood activities. Located on the most beautiful, historic block in Greenpoint, our home is steps away from trendy Franklin street and its coffee shops, upscale clothing boutiques and vintage furniture stores frequented by creatives and young families.  The apartment also boasts easy access to a CV</t>
  </si>
  <si>
    <t>Located on the most beautiful, historic block in Greenpoint, our home is steps away from trendy Franklin street and its coffee shops, upscale clothing boutiques and vintage furniture stores frequented by creatives and young families.  The apartment also boasts easy access to a CVS pharmacy, several banks, and The Garden, an organic natural grocery store, all located in Manhattan Avenue.  Finally, we are within short walking distance from several playgrounds and two lovely parks: Transmitter Park on thé waterfront (with incrédule and the larger McCarren Park that sits between the Williamsburg and Greenpoint neighborhoods.</t>
  </si>
  <si>
    <t>2 blocks from the G subway line (Greenpoint Ave stop), a 10-minute walk to the East River Ferry and a 20-minute walk to the L subway line.</t>
  </si>
  <si>
    <t>Please remove your shoes in the house. Kindly avoid using the records and record player!</t>
  </si>
  <si>
    <t>{TV,"Cable TV",Wifi,"Air conditioning",Kitchen,"Buzzer/wireless intercom",Heating,"Family/kid friendly","Smoke detector","Carbon monoxide detector",Essentials,Shampoo,"Hair dryer",Iron,"Outlet covers",Bathtub,"Baby bath","Changing table","High chair","Stair gates","Children’s books and toys","Window guards","Babysitter recommendations",Crib,"Pack ’n Play/travel crib","Room-darkening shades","Children’s dinnerware","Host greets you"}</t>
  </si>
  <si>
    <t>Designed By Stark!Basket Ball Gym 5150</t>
  </si>
  <si>
    <t>Features: ** Luxury modern furniture ** Queen Bed ** Sofa Bed ** Artfully Painted ** Elevator Boutique rental building with doorman ** Featuring high windows throughout entire apartment ** Kitchen equipped with applia</t>
  </si>
  <si>
    <t>{TV,"Cable TV",Internet,Wifi,"Air conditioning","Wheelchair accessible",Pool,Kitchen,"Pets allowed",Doorman,Gym,Breakfast,Elevator,"Buzzer/wireless intercom",Heating,Washer,Dryer,"Smoke detector","Carbon monoxide detector",Essentials,Shampoo,"24-hour check-in",Hangers,"Hair dryer",Iron,"Laptop friendly workspace","Self check-in","Building staff"}</t>
  </si>
  <si>
    <t>Private New Brooklyn Room</t>
  </si>
  <si>
    <t>New Brooklyn private room - unit is only 7 months old. Easy to get to Manhattan, lots of local places around, and shared living spaces with 4 University of Florida graduates, early 20s.</t>
  </si>
  <si>
    <t>New Brooklyn private room - unit is only 7 months old. Easy to get to Manhattan, lots of local places around, and shared living spaces with 4 University of Florida graduates, early 20s. Private room in 2nd floor apartment, in a two story unit. Central air conditioning/heating, and a window air coniditioning unit should want it. Lots of natural light through the bedroom window, and skylights in both the living areas and bathrooms. Coined laundry in the basement. Bedroom: Queen Sized bed, towels, sheets, etc. provided. Dresser, closet, and small bed side table with small space for clothing. Piano, a fish named (Hidden by Airbnb) , TV with a blu-ray and Netflix/Hulu/Amazon Video. There is a main bedroom light, Christmas lights around the window, a lava lamp, and a bedside lamp. Full length and wall mirror. Decorated with movie posters, a small world map, and a large warm rug. Bathroom: There are two bathrooms in the apartment, one is used by a couple, the other is shared between three roo</t>
  </si>
  <si>
    <t>Lots of local food, bars, bodegas, and grocery near-by. Papa Johns, Grocery, 4 bodegas, 3 liquor stores, Checkers, Dunkin Donuts, lots of pubs.</t>
  </si>
  <si>
    <t>3 minute walk to Myrtyle-Broadway stop on the M, J, Z train (30 minutes door to door to 34th street - Midtown Manhattan). 18 minute walk to G train. Road bike provided.</t>
  </si>
  <si>
    <t>{TV,Wifi,"Air conditioning",Kitchen,"Pets allowed",Heating,Washer,Dryer,"Smoke detector","Carbon monoxide detector",Essentials,Shampoo,"Lock on bedroom door",Hangers,"Hair dryer",Iron}</t>
  </si>
  <si>
    <t>Charming 1-bed apt w/ private deck</t>
  </si>
  <si>
    <t>Charming brownstone apt on gorgeous tree-lined street with a lovely shaded, private garden terrace. . Only steps from own street entrance into Central Park and less than one block from many restaurants and bars. 1block to B/C line, 3blocks from 1/2/3. Please do not try to rent if you don't have multiple good reviews. Thank you!</t>
  </si>
  <si>
    <t>Charming brownstone apt on gorgeous tree-lined street with a lovely shaded, private garden terrace. . Only steps from own street entrance into Central Park and less than one block from many restaurants and bars. 1block to B/C line, 3blocks from 1/2/3. Please do not try to rent if you don't have multiple good reviews. Thank you! Lovely one bedroom on the 3rd floor (walk-up) of a beautiful brownstone. Half a block from Central Park. The apartment has a beautiful kitchen, a bathroom with a dual shower-head walk-in shower, a large living room with brick wall and decorative fireplace, a dining table, a large bedroom with a queen size bed overlooking the private tree-canopied terrace, which you can access from the living room. Guests will have access to the whole apartment. I will not be around during your stay but will always be reachable in case you need anything! This home is only steps from its own street entrance into Central Park and less than one block from Columbus Avenue, with Magno</t>
  </si>
  <si>
    <t>This home is only steps from its own street entrance into Central Park and less than one block from Columbus Avenue, with Magnolia Bakery, Vive la Crepe, Reiss, Intermix, Muffins Cafe, and other fantastic restaurants and shops. One block to the B/C line, three blocks to the 1/2/3 lines and Lincoln Center. Trader Joe's, Fairway, Citarella, the AMC Loews movie theaters, all a few blocks away. You cannot beat this location!</t>
  </si>
  <si>
    <t>One block to the B/C line, three blocks to the 1/2/3 lines and Lincoln Center.</t>
  </si>
  <si>
    <t>The apartment is located in a very quiet co-op. Please be aware of the neighbors.</t>
  </si>
  <si>
    <t>{TV,Wifi,"Air conditioning",Kitchen,"Free street parking","Indoor fireplace","Buzzer/wireless intercom",Heating,"Smoke detector","Carbon monoxide detector",Essentials,Shampoo,"24-hour check-in",Hangers,"Hair dryer",Iron,"Laptop friendly workspace","translation missing: en.hosting_amenity_49","translation missing: en.hosting_amenity_50","Self check-in",Lockbox,"Hot water"}</t>
  </si>
  <si>
    <t>Cozy, quiet, one-bedroom West Village apartment</t>
  </si>
  <si>
    <t>Small, cozy, and quiet one-bedroom apartment on one of the most charming streets in Manhattan.   When the day is over, know you can escape the hustle of NYC in this apartment in the heart of the West Village.  It’s hard to believe this quiet beautiful street is just a few feet from all of the action.   Located in the Historic section and walking distance to restaurants, bars, music venues, theaters, and train stations.  Message me if you have any questions.  I can also recommend places to go!</t>
  </si>
  <si>
    <t>{TV,"Cable TV",Wifi,"Air conditioning",Kitchen,"Pets live on this property","Buzzer/wireless intercom",Heating,"Smoke detector","Carbon monoxide detector","First aid kit","Fire extinguisher",Essentials,Shampoo,Hangers,"Hair dryer",Iron,"Laptop friendly workspace","Host greets you"}</t>
  </si>
  <si>
    <t>2 Bedroom Apt Newly renovated-10 Min to Times SQ.</t>
  </si>
  <si>
    <t>Brand New Renovated 2 bedroom apartment in Queens.  10 minutes toTimes Square-JUST ONE STOP TO MANHATTAN! Cozy, Clean &amp; Comfortable apartment is everything anyone visiting NYC could ask for!  Located footsteps to the subway which will take you straight to Times Square and The Empire State Building.  The bus is also conveniently located directly in front of the building which will bring you to Manhattan in minutes. It is also very easy and inexpensive to catch a cab into Manhattan if you prefer.</t>
  </si>
  <si>
    <t>Brand New Renovated 2 bedroom apartment in Queens.  10 minutes toTimes Square-JUST ONE STOP TO MANHATTAN! Cozy, Clean &amp; Comfortable apartment is everything anyone visiting NYC could ask for!  Located footsteps to the subway which will take you straight to Times Square and The Empire State Building.  The bus is also conveniently located directly in front of the building which will bring you to Manhattan in minutes. It is also very easy and inexpensive to catch a cab into Manhattan if you prefer. Guests have access to Air conditioners. 2 queen size pillow top  beds, 1 queen size memory foam pull out sofa bed, dinning table, 2 smart TV,  Wifi, Microwave, Hair Dryer, Iron etc. I am available at all times via text to help accommodate guest's requests and/or questions. The apartment is located in a safe, cultured neighborhood with many things to do! Walking distance to many surrounding local restaurants, cafes, super markets, grocery stores, bakery, laundromats, museums, movie theater, parks</t>
  </si>
  <si>
    <t>The apartment is located in a safe, cultured neighborhood with many things to do! Walking distance to many surrounding local restaurants, cafes, super markets, grocery stores, bakery, laundromats, museums, movie theater, parks, retail shopping, and a great night life.</t>
  </si>
  <si>
    <t>{TV,Wifi,"Air conditioning",Kitchen,"Buzzer/wireless intercom",Heating,"Smoke detector","Carbon monoxide detector",Essentials,Shampoo,Hangers,"Hair dryer",Iron,"Laptop friendly workspace","Hot water","Bed linens","Extra pillows and blankets",Microwave,"Coffee maker",Refrigerator,Dishwasher,"Dishes and silverware","Cooking basics",Oven,Stove,"Long term stays allowed","Host greets you"}</t>
  </si>
  <si>
    <t>Dean St</t>
  </si>
  <si>
    <t>Large room in the heart of Brooklyn. Closed to Atlantic/Barclays Center where you could take trains easily to Manhattan and Other Brooklyn borough. (8min walk). Close to the C(Fulton st) /G (Lafayette) train (12min walk) and 2/3 train (5min) at Bergen st. Really easily accessible from anywhere in NYC.</t>
  </si>
  <si>
    <t>If you use any ustensiles / plates / forks / knives, don’t forget to clean it afterwards :)</t>
  </si>
  <si>
    <t>{TV,Wifi,"Air conditioning",Kitchen,"Buzzer/wireless intercom",Heating,Washer,Dryer,"Smoke detector","Carbon monoxide detector",Essentials,Hangers,"Hair dryer","Laptop friendly workspace"}</t>
  </si>
  <si>
    <t>Large Room In 3Bed Home w/ Washer/Dryer</t>
  </si>
  <si>
    <t>This exquisite home is conveniently in the Flatbush Brooklyn neighborhood. Located a 5 minute walk to the Church Ave train station. The home is in walking distance to  restaurants, bars, shops, and grocery stores.   The house includes: Android TV Gigabit wifi G00GLE Home Max Stainless steel appliances,  Linen, flatware   Kitchen appliances, utensils, etc.,  Office w/ a whiteboard wall  Washer/dryer Huge backyard with a hammock.</t>
  </si>
  <si>
    <t>This exquisite home is conveniently in the Flatbush Brooklyn neighborhood. Located a 5 minute walk to the Church Ave train station. The home is in walking distance to  restaurants, bars, shops, and grocery stores.   The house includes: Android TV Gigabit wifi G00GLE Home Max Stainless steel appliances,  Linen, flatware   Kitchen appliances, utensils, etc.,  Office w/ a whiteboard wall  Washer/dryer Huge backyard with a hammock. -Washer -Dryer -Backyard -All Kitchen appliances Elegantly furnished 3BR in the East Flatbush neighborhood. Located a 5 minute walk to the train station, walking distance to  restaurants, bars, shops, and grocery stores.  Washer &amp; dryer, dishwasher located in the apartment. Linen, flatware and all kitchen utensils, etc., Cable and wifi all included. The first 2 bedrooms include queen-sized Beautyrest memory foam mattress, and the third room includes a queen sized sleeper sofa.</t>
  </si>
  <si>
    <t>Elegantly furnished 3BR in the East Flatbush neighborhood. Located a 5 minute walk to the train station, walking distance to  restaurants, bars, shops, and grocery stores.  Washer &amp; dryer, dishwasher located in the apartment. Linen, flatware and all kitchen utensils, etc., Cable and wifi all included. The first 2 bedrooms include queen-sized Beautyrest memory foam mattress, and the third room includes a queen sized sleeper sofa.</t>
  </si>
  <si>
    <t>{TV,"Cable TV",Internet,Wifi,"Air conditioning",Kitchen,Heating,Washer,Dryer,"Smoke detector","Carbon monoxide detector","First aid kit","Fire extinguisher",Essentials,Shampoo,"Lock on bedroom door",Hangers,Iron,"Private living room","Private entrance"}</t>
  </si>
  <si>
    <t>Clean private room near Central Park, NYC</t>
  </si>
  <si>
    <t>The apartment is located in the Upper East Side. The neighborhood is nice, safe, family oriented, and surrounded by nice restaurants, bars, cafés and shoppings walking distance.  The subways (Q &amp; 6) are about 7-10 minutes walking distance.  It’s only 20 minutes walking to Central Park or you can take a quick bus ride.  You can walk around safely, and It’s very convenient to commute to other places through the city.  The east river is only 2 blocks away, where you can take walks.</t>
  </si>
  <si>
    <t>The apartment is located in the Upper East Side. The neighborhood is nice, safe, family oriented, and surrounded by nice restaurants, bars, cafés and shoppings walking distance.  The subways (Q &amp; 6) are about 7-10 minutes walking distance.  It’s only 20 minutes walking to Central Park or you can take a quick bus ride.  You can walk around safely, and It’s very convenient to commute to other places through the city.  The east river is only 2 blocks away, where you can take walks. The place is a two bedroom Apartment. I live in one of the rooms and rent the 2nd BR for guests, so you’ll be sharing the space with me.  The common shared area are only the kitchen and the bathroom. There is no living room.  The kitchen: The guests are welcome to use the kitchen for light cooking, and to put stuff in the fridge. Usually I live an empty space in the fridge for guests.  The bathroom: The bathroom is small with a shower and no bathtub.  There is an empty shelf in the shower and in the bathroom ca</t>
  </si>
  <si>
    <t>It’s walking distance to Central Park, and about 7 minutes to the subway on E 72nd St and 2nd Ave. There are plenty of restaurants, bars and cafes just around the corner.</t>
  </si>
  <si>
    <t>You can just walk to get around the neighborhood and parks. But there are buses and subways near by if you need to go farther.</t>
  </si>
  <si>
    <t>This is a drug free apartment. In any circumstances, NO smoking cigarettes, nor any kind of drugs are allowed in the apartment.  I have a severe allergy of shrimp, so I would prefer that you don’t cook shrimp in the Apt. Please do your dishes. Please, kindly clean out the hair that falls off when you wash you hair, and put it in  the trash to avoid the drainer getting stuck. Please don’t use shoes in the bathroom. House shoe that wasn’t used on the street is ok.  Please, don’t slam the doors at any time, be gentle with the doors, as the walls are thin, and I am a light sleeper.  Thank you for reading. I hope you have a great stay!</t>
  </si>
  <si>
    <t>{Wifi,"Air conditioning",Kitchen,Elevator,Heating,Washer,Dryer,"Smoke detector","Carbon monoxide detector",Essentials,"Lock on bedroom door",Hangers,"Hair dryer",Iron,"Laptop friendly workspace","Self check-in",Lockbox,"Hot water"}</t>
  </si>
  <si>
    <t>Modern Bright 3bd/2ba (10 mins to NYC) w Roof Deck</t>
  </si>
  <si>
    <t>Large 1,200 SF Williamsburg, Brooklyn apartment w/ Roof Deck located on the 2nd Floor! Just a few blocks from the L train Graham/Lorimer stops. 3 large private bedrooms (w/ queen size beds) and 1 pull out sofas that together sleep up to 8 people 2 full bathrooms Large 43” TV with fast WIFI Brand new kitchen with all the amenities for cooking Linens/towels/soap/shampoo included Large roofdeck w/ table and chairs Great for couples, kid friendly, and very convenient for business travelers!</t>
  </si>
  <si>
    <t>Large 1,200 SF Williamsburg, Brooklyn apartment w/ Roof Deck located on the 2nd Floor! Just a few blocks from the L train Graham/Lorimer stops. 3 large private bedrooms (w/ queen size beds) and 1 pull out sofas that together sleep up to 8 people 2 full bathrooms Large 43” TV with fast WIFI Brand new kitchen with all the amenities for cooking Linens/towels/soap/shampoo included Large roofdeck w/ table and chairs Great for couples, kid friendly, and very convenient for business travelers! Spacious (1,200 sq ft / 120 m2) apartment with a beautiful roof deck.  There is a cozy living room which is great for hanging with friends or cooking dinner. The bright bedrooms are well-insulated and have super comfy beds so you can get a nice, quiet night's rest. Large kitchen with everything you need to prepare a feast. And the bathrooms and showers are fully stocked as well. THE BEDROOMS There are three bedrooms and each bedroom sleeps two people. They all have a queen-sized bed. The living area has</t>
  </si>
  <si>
    <t>Williamsburg is an eclectic and VERY safe neighborhood. You will be right around the corner from vintage boutiques, restaurants, Cafe's, nightlife, a thriving music scene, and great transit options.  If driving you can easily find free parking on the street. The house itself is situated on a very quiet tree lined street. There alerts of great kids parks and pool just blocks away. Williamsburg is one of the hottest, fastest growing neighborhoods in all of New York City. With an active nightlife, restaurant scene, and shopping locations, Williamsburg is not to be missed! Safe and convenient location, steps away from McCarren Park, Brooklyn Bowl, Brooklyn Brewery, the Whyte Hotel, Output etc.</t>
  </si>
  <si>
    <t>5 - 10 min walk to Apple store, Whole foods, Equinox, We Work, Bedford cheese shop, Brooklyn Bowl, etc... This home is located a few blocks from the the L train on the Lorimer/Graham stop and is 10 min away from Manhattan So if driving or by train you can be in Manhattan in a matter of minutes.  But walking around the neighborhood you will find all the shops, restaurants you will need.</t>
  </si>
  <si>
    <t>{TV,Wifi,"Air conditioning",Kitchen,"Pets allowed","Free street parking",Heating,Washer,Dryer,"Smoke detector","Carbon monoxide detector","First aid kit","Safety card","Fire extinguisher",Essentials,Shampoo,"Lock on bedroom door",Hangers,"Hair dryer",Iron,"Laptop friendly workspace","Self check-in",Keypad,"Private entrance",Bathtub,"Baby bath","Hot water","Bed linens","Extra pillows and blankets",Microwave,"Coffee maker",Refrigerator,Dishwasher,"Dishes and silverware","Cooking basics",Oven,Stove,"BBQ grill","Patio or balcony","Garden or backyard","Luggage dropoff allowed","Long term stays allowed"}</t>
  </si>
  <si>
    <t>Prime Williamsburg balcony cityview</t>
  </si>
  <si>
    <t>Right in the middle of trendy Williamsburg. Rooftop with view of entire NYC skyline and views of Empire State and Freedom Tower from apartment. 2 blocks from L and G subway line. 2 stops from Manhattan. Steps from NYCs best bars and restaurants.</t>
  </si>
  <si>
    <t>Right in the middle of trendy Williamsburg. Rooftop with view of entire NYC skyline and views of Empire State and Freedom Tower from apartment. 2 blocks from L and G subway line. 2 stops from Manhattan. Steps from NYCs best bars and restaurants. True one bedroom. Air mattress if needed. Balcony. Roof Deck. Laundry in building Someone is close by if you need anything</t>
  </si>
  <si>
    <t>{TV,"Cable TV",Internet,Wifi,"Air conditioning",Kitchen,"Free parking on premises",Elevator,"Buzzer/wireless intercom",Heating,"Family/kid friendly",Washer,Dryer,"Smoke detector","Carbon monoxide detector"}</t>
  </si>
  <si>
    <t>SUPER COZY Apartment in Manhattan (1 Bedroom!)</t>
  </si>
  <si>
    <t>Welcome to this super cozy apartment meant to accommodate you like no other! 1 Bedroom + 1 Bath entirely for yourself! Keep in mind personal items are in this apartment.</t>
  </si>
  <si>
    <t>Welcome to this super cozy apartment meant to accommodate you like no other! 1 Bedroom + 1 Bath entirely for yourself! Keep in mind personal items are in this apartment. This is a 1 bedroom + 1 Bathroom ENTIRELY set for guests. 2nd story walk-up (very short steps). Nobody will live nor come in and out while you stay. Due to strict building laws, we ask you to be super quit when entering the building, walking up the stairs, as well as not hanging out in front of the building. Please keep in mind there is NO A/C however we do have ceiling fans :) The guests can access a lot of things in the house such as a clothes organizer specifically for your stay, super clean bathroom, and a convenient kitchen with appliances. Bardia will interact with the guests and can help them out with any questions they have Pretty touristy, popular, and trendy restaurants! This apartment gets rented out only a couple days out of the month so you will see the stuff the current resident has in the apartment.</t>
  </si>
  <si>
    <t>Pretty touristy, popular, and trendy restaurants!</t>
  </si>
  <si>
    <t>Early check in: additional $10 Late checkout: additional $10 This includes storing luggage No parties.  No smoking.  No pets.  No loud music or talking after 10 pm.  You may NOT bring additional guests other than what’s reported on Airbnb These are all "house rules" as defined by Airbnb - if you break them you may be asked to leave with no chance of a refund. Please be sure you understand the "strict cancellation" terms on Airbnb.. Please be sensitive to the neighbors' need for quiet. Thanks!</t>
  </si>
  <si>
    <t>{TV,Wifi,"Air conditioning",Kitchen,"Free street parking",Heating,"Smoke detector","Carbon monoxide detector","First aid kit","Fire extinguisher",Essentials,Shampoo,Hangers,"Hair dryer",Iron,"Laptop friendly workspace","Hot water","Host greets you"}</t>
  </si>
  <si>
    <t>1 Room in 2 Bed Apt in the heart of Nolita/Soho</t>
  </si>
  <si>
    <t>I travel for work frequently so when I am out of town my room inside this 2 bedroom apartment is available to good people with good vibes. My flatmate Luis is in his mid 30's and is a cool, chill Californian. He is never really around too much, but will certainly be there to answer any questions or needs you have throughout your stay. The apartment is typical for NYC living, and the location is SUBLIME! You are literally in the center of downtown cool!</t>
  </si>
  <si>
    <t xml:space="preserve">I travel for work frequently so when I am out of town my room inside this 2 bedroom apartment is available to good people with good vibes. My flatmate Luis is in his mid 30's and is a cool, chill Californian. He is never really around too much, but will certainly be there to answer any questions or needs you have throughout your stay. The apartment is typical for NYC living, and the location is SUBLIME! You are literally in the center of downtown cool! Our 2 bedroom apartment is on the seventh floor of a modern building on Bowery. The apartment is in an elevator building, with great views of downtown and a terrace.  Located in the heart of downtown on Bowery and Spring, Nolita is one of the most scenic and hippest areas in all of NYC. The apartment is within steps of some of the best and coolest restaurants in NYC: Carbone, Parm, La Esquina, Cafe Select, Rubirosa, Mother's Ruin, Cafe Gitane, Cafe Havana, and Tacombi at Fonda Nolita.  In addition, within steps of the apartment, you can </t>
  </si>
  <si>
    <t>Nolita, sometimes written as NoLIta, and deriving from "NOrth of Little ITAly" is a neighborhood in the borough of Manhattan in New York City. Nolita is bounded on the north by Houston Street, on the east by the Bowery, on the south roughly by Broome Street, and on the west by Lafayette Street. It lies east of SoHo, south of NoHo, west of the Lower East Side, and north of Little Italy and Chinatown. The neighborhood is one of the most desirable in all of NYC, and it has the sophistication of the West Village, with a little bit more of edgyness to it. The scene is definitely very modern and hip, and is a great place for walking around, eating, drinking, and shipping.</t>
  </si>
  <si>
    <t>There are many options for getting around. The J train at Bowery can take you into Brooklyn, or to downtown Financial District. The 4/5/6 trains on Spring can take you uptown or downtown Brooklyn. The F train on 2nd Ave can also take you into Carroll Gardens/Park Slope in BK, or uptown as well on the 6th Avenue line. Lastly, the N/Q/R is also available on Broadway, just a short walk into Soho.</t>
  </si>
  <si>
    <t>{TV,Wifi,"Air conditioning",Kitchen,Elevator,Heating,"Smoke detector","Carbon monoxide detector","First aid kit",Shampoo,"Lock on bedroom door",Hangers,"Hair dryer","translation missing: en.hosting_amenity_49","translation missing: en.hosting_amenity_50"}</t>
  </si>
  <si>
    <t>Cozy room in Astoria close to Manhattan</t>
  </si>
  <si>
    <t>Cozy room in Astoria located in a safe and friendly neighborhood, close to supermarkets, restaurants, cafes, bars and shopping stores. Apartments are very close to Manhattan and LaGuardia Airport. It’s about 5-7 minutes walk to the Astoria Blvd N/W subway station, only 10-15 min ride to Central Park, 30 min ride to Times Square and 8 min bus/cab ride to LGA.</t>
  </si>
  <si>
    <t>Cozy room in Astoria located in a safe and friendly neighborhood, close to supermarkets, restaurants, cafes, bars and shopping stores. Apartments are very close to Manhattan and LaGuardia Airport. It’s about 5-7 minutes walk to the Astoria Blvd N/W subway station, only 10-15 min ride to Central Park, 30 min ride to Times Square and 8 min bus/cab ride to LGA. It's a three bedroom apartment, located on a 4th floor, which is also last one so you won't have any noise from the neighbors. 24/7 recoded surveillance.  The living room and kitchen are very specious and have tons of light. You might use the appliances that kitchen has. You'll share living room, kitchen and bathroom with two more people. Bedroom is private and has queens size bed, closet and dresser. Bedroom door twistlocks only from inside for privacy. You may use kitchen to cook, living room to hang out and watch TV (Netflix, Hulu, Amazon Prime),  shared bathroom and use roof access to relax/smoke/watch sunset.  I'll provide fre</t>
  </si>
  <si>
    <t>Friendly and safe Greek neighborhood, with lots of amazing restaurants and great night life.  Astoria park is very close, and it has spectacular views on Manhattan (especially during the sunset hour).</t>
  </si>
  <si>
    <t>Very close to train / subway station, the train takes you to Manhattan in 5 to 10 minutes. Or you can take the bus, which is very fast too (7 to 15 minutes to Manhattan).</t>
  </si>
  <si>
    <t>- No loud noise after 10pm - Clean after you cook - Take trash out after yourself - Be friendly</t>
  </si>
  <si>
    <t>{TV,Wifi,"Air conditioning","Free street parking",Heating,"Smoke detector","Carbon monoxide detector",Essentials,Shampoo,"Lock on bedroom door",Hangers,"Hair dryer",Iron,"Hot water",Microwave,Refrigerator,"Dishes and silverware","Cooking basics",Oven,Stove,"Host greets you"}</t>
  </si>
  <si>
    <t>Bright &amp; Spacious Fort Greene 1 Bed</t>
  </si>
  <si>
    <t>This full floor of a 1930s building is the perfect place for anyone looking to explore Brooklyn's stoops, leafy streets and eclectic culture. Close enough to Manhattan to be tourist, far enough away to get a unique perspective.</t>
  </si>
  <si>
    <t>This full floor of a 1930s building is the perfect place for anyone looking to explore Brooklyn's stoops, leafy streets and eclectic culture. Close enough to Manhattan to be tourist, far enough away to get a unique perspective. One of the most spacious and light apartments you'll come across in the city. Very quiet as the bedroom is at the back and only one other apartment in the building. - Large queen bedroom with adjoining full size bathroom.  - The living room is very spacious with a dining table that seats six comfortably and a lounge area in front of a 42" TV. The kitchen in partitioned by a bar and comes fully loaded with everything you need to cook up a meal or two (even with wok and raclette machine should you get adventurous)  - Superb local amenities from the farmer's market to the flea market, delicatessen and artisan coffee shops right on the doorstep. Use whatever you like, from the record player to the Apple TV (HBO GO, Netflix etc) with full surround sound system. I wil</t>
  </si>
  <si>
    <t>Fort Greene is a classic Brooklyn neighborhood that's diverse and accessible. Beyond the lush greenery of Fort Greene Park, you'll find bustling flea markets, Renowned cultural institutions (like BAM) and a thriving entertainment scene - all anchored by a refreshingly tight-knit community. But don't take my word for it, check out this review: (website hidden)_guides/fort_greene/</t>
  </si>
  <si>
    <t>The apartment is situated right above the C and G trains for very fast access into the city (C train - esp, West Village and Meatpacking) and northern Brooklyn (G train to Williamsburg and Greenpoint). Atlantic Terminal, Brooklyn's biggest subway station is just a 4-5 min walk away.</t>
  </si>
  <si>
    <t>Please no pets and no smoking. Treat the place like you would wish your own to be treated.</t>
  </si>
  <si>
    <t>{TV,Internet,Wifi,"Air conditioning",Kitchen,Heating,"Family/kid friendly",Essentials,Shampoo}</t>
  </si>
  <si>
    <t>Heart of the city</t>
  </si>
  <si>
    <t>Safe, clean, within 1 to 4 blocks of all major subways, heart of theatre district, a block from restaurant road, great views.  Great for business or fun.</t>
  </si>
  <si>
    <t>{TV,Wifi,"Air conditioning",Kitchen,Elevator,Heating,Washer,Dryer,"Smoke detector","Carbon monoxide detector",Essentials,Shampoo,"Lock on bedroom door",Hangers,"Hair dryer",Iron,"Laptop friendly workspace","Hot water","Luggage dropoff allowed","Host greets you"}</t>
  </si>
  <si>
    <t>Apartment 2</t>
  </si>
  <si>
    <t>An urban oasis outfitted for even the most discerning traveler. Whether you are visiting friends, traveling for work, or ready to live like a local Apt. 2  is where you'll want to relax after a day of enjoying the city.</t>
  </si>
  <si>
    <t>An urban oasis outfitted for even the most discerning traveler. Whether you are visiting friends, traveling for work, or ready to live like a local Apt. 2  is where you'll want to relax after a day of enjoying the city. A spacious apartment, located just steps away from Central Park. A  private entrance will take you to your fully furnished accommodations, where you’ll be greeted with hardwood floors, sun-cast windows and a sprawling suite.  Featuring two full-sized beds, living and dinning areas, this apartment will comfortably sleep five. The entire apartment is for your use! The apartment is private but we are located minutes away if needed! The Neighborhood –Located along Harlem’s Gold Coast, Apt. 2 sits near Morningside Park and Central Park and borders Columbia University. Harlem is home to some of New York’s most celebrated bars, cocktail lounges and eateries, while also anchoring a host of fabled cultural institutions. An array of transportation options centralized within short</t>
  </si>
  <si>
    <t>The Neighborhood –Located along Harlem’s Gold Coast, Apt. 2 sits near Morningside Park and Central Park and borders Columbia University. Harlem is home to some of New York’s most celebrated bars, cocktail lounges and eateries, while also anchoring a host of fabled cultural institutions. An array of transportation options centralized within short walking distance makes access to the rest of the city a breeze as well. Located minutes from... Central Park Morningside Park Columbia University Apollo Theater American Museum of Natural History Barnard College Red Rooster Sylvia's Metropolitan Museum of Art Guggeheim Museum Times Square Union Theological Seminary New York Theological Seminary Jewish Theological Seminary of America Manhattan School of Music The Cathedral School of St. John the Divine Tom's Restaurant Grant's Tomb Riverside Church Mount Morris Park Historic District Studio Museum in Harlem Carniege Hall Lincoln Center for the Performing Arts Juilliard School American Folk Art M</t>
  </si>
  <si>
    <t>Access to the rest of the city is a breeze! Subway B, C , 2 minute walk. 2, 3, 6 minute walk. M (Phone number hidden by Airbnb) buses all stop within one or two blocks of the apartment.</t>
  </si>
  <si>
    <t>{Wifi,Kitchen,Heating,"Smoke detector",Essentials,Shampoo,Hangers,"Hair dryer",Iron,"Laptop friendly workspace","Private entrance"}</t>
  </si>
  <si>
    <t>Private room, shared bathroom.</t>
  </si>
  <si>
    <t>Beautiful, sun-filled, furnished condo (new construction) in vibrant residential neighborhood above Manhattanville Coffee Shop. Easy 5th floor walkup, 2 blocks from the 145th St Subway, 2 blocks from City College, Pathmark, Starbucks.</t>
  </si>
  <si>
    <t>Brooklyn,  KingsHwy . 1 room for 1 person</t>
  </si>
  <si>
    <t>The room is fully furnished, clean, bright with two large windows with good views, new air conditioning, large closets. The apartment is quiet, clean, comfortable, the kitchen is fully equipped. Excellent transport location 1 block of the subway Kings Hwy Q, B  (express) trains - 30min to Manhattan, many buses. In walking distance all: shops, banks, pharmacies, beauty salons, restaurants, cafes, grocery 24/7, TGmaxx, gyms.</t>
  </si>
  <si>
    <t>The room is fully furnished, clean, bright with two large windows with good views, new air conditioning, large closets. The apartment is quiet, clean, comfortable, the kitchen is fully equipped. Excellent transport location 1 block of the subway Kings Hwy Q, B  (express) trains - 30min to Manhattan, many buses. In walking distance all: shops, banks, pharmacies, beauty salons, restaurants, cafes, grocery 24/7, TGmaxx, gyms. in free access kitchen: dishes, kettle,juicer, cooker,blender,microwave,stove,tea,coffee,milk,water room, kitchen, bathroom, busses, train Q,  B - express 25-30 min for Manhattan big windows with very good view</t>
  </si>
  <si>
    <t>busses, train Q,  B - express 25-30 min for Manhattan</t>
  </si>
  <si>
    <t>take off your shoes and leave the dishes behind you clean. in the bathroom leave behind a clean and do not throw into the toilet no foreign objects,</t>
  </si>
  <si>
    <t>{Wifi,"Air conditioning",Kitchen,"Pets live on this property",Heating,"First aid kit",Essentials,Shampoo,"Lock on bedroom door",Hangers,"Hair dryer",Iron,"Laptop friendly workspace","Private living room"}</t>
  </si>
  <si>
    <t>Very large sunny one bedroom that can be for 2-3</t>
  </si>
  <si>
    <t>One very large sunny bedroom with a lot of space. Queen size bed and air mattress if additional guests. Plenty of space for clothes and belongings. Discount for weekly bookings. All amenities. Washer/dryer in apartment. Cozy shared living spaces. Brand new renovated! There is also a twin double high air mattress you can put in room if you have an extra guest.</t>
  </si>
  <si>
    <t>One very large sunny bedroom with a lot of space. Queen size bed and air mattress if additional guests. Plenty of space for clothes and belongings. Discount for weekly bookings. All amenities. Washer/dryer in apartment. Cozy shared living spaces. Brand new renovated! There is also a twin double high air mattress you can put in room if you have an extra guest. You have access to all common areas. Full use of kitchen and living room  You can cook meals, there is a grocery store two blocks away. It’s cozy , clean and comfortable. I am always willing to give you your private time if your cooking dinner or want to hang out in living room to relax or watch TV. Bathroom, living room, kitchen and washer/ dryer As little or as much as you need/ like There is a bus right in front of building or  subway a few blocks away Great restaurants near by The easiest way to get around is by bus or subway. Street parking can be tricky, but there is a garage two blocks away. I have 3 small dogs which I main</t>
  </si>
  <si>
    <t>There is a bus right in front of building or  subway a few blocks away Great restaurants near by</t>
  </si>
  <si>
    <t>The easiest way to get around is by bus or subway. Street parking can be tricky, but there is a garage two blocks away.</t>
  </si>
  <si>
    <t>Guests need to clean up all garbage and uneaten food. Place in basement.</t>
  </si>
  <si>
    <t>{Wifi,"Air conditioning",Kitchen,"Pets allowed","Pets live on this property",Elevator,"Buzzer/wireless intercom",Heating,Washer,Dryer,"Smoke detector","Carbon monoxide detector",Essentials,Shampoo,Hangers,"Hair dryer",Iron,"Laptop friendly workspace","Hot water","Bed linens","Extra pillows and blankets",Microwave,Refrigerator,Dishwasher,"Dishes and silverware","Cooking basics",Oven,Stove,"Luggage dropoff allowed","Cleaning before checkout","Wide hallways","No stairs or steps to enter","No stairs or steps to enter","Host greets you"}</t>
  </si>
  <si>
    <t>Charming East Village One Bedroom</t>
  </si>
  <si>
    <t xml:space="preserve">Beautifully appointed, art-filled, cozy one bedroom in heart of East Village in Manhattan on quaint block near restaurants, shops, and subway.  Equidistant from Tompkins Park and Astor Place. Full kitchen (with all cooking essentials), full bath with bathtub/shower, televisions in living room and bedroom. Cable and wifi. </t>
  </si>
  <si>
    <t xml:space="preserve">Beautifully appointed, art-filled, cozy one bedroom in heart of East Village in Manhattan on quaint block near restaurants, shops, and subway.  Equidistant from Tompkins Park and Astor Place. Full kitchen (with all cooking essentials), full bath with bathtub/shower, televisions in living room and bedroom. Cable and wifi. The quiet, Christmas-lite lit block, known for it's shopping, is full of vintage and specialty shops and just around the corner from many quaint restaurants.  Laundress/dry cleaning on the block. 24 hour bodega on the corner with anything you will need and delivers. Centrally located near all modes of transport: Blocks away from the Astor Place stop of the 4/5/6 &amp; the 8th Street stop of the N/R &amp; the 1st ave stop of the L train. Cabs always available either on 2nd ave or on 9th street in front of the apartment building. City Bike station one block away. Fourth floor walk-up. Apartment is not handicap accessible. </t>
  </si>
  <si>
    <t>The quiet, Christmas-lite lit block, known for it's shopping, is full of vintage and specialty shops and just around the corner from many quaint restaurants.  Laundress/dry cleaning on the block. 24 hour bodega on the corner with anything you will need and delivers.</t>
  </si>
  <si>
    <t>Centrally located near all modes of transport: Blocks away from the Astor Place stop of the 4/5/6 &amp; the 8th Street stop of the N/R &amp; the 1st ave stop of the L train. Cabs always available either on 2nd ave or on 9th street in front of the apartment building. City Bike station one block away.</t>
  </si>
  <si>
    <t>Enjoy looking but please no touching the art. Smoking if you must, but blow out the window. Trash taken down to bins on the ground floor, upon departure. No additional guests beyond those agreed to upon booking.</t>
  </si>
  <si>
    <t>{TV,"Cable TV",Internet,Wifi,Kitchen,Heating,"Family/kid friendly"}</t>
  </si>
  <si>
    <t>PRIVATE ROOM in Peacuful 2-Bedroom</t>
  </si>
  <si>
    <t>PRIVATE ROOM.........Totally Private Room Accommodates (1). Walk-Up Bldg.</t>
  </si>
  <si>
    <t>PRIVATE ROOM.........Totally Private Room Accommodates (1). Walk-Up Bldg. About the apartment:  This is a 2-Bedroom apartment on the Top Floor of a well-kept residential building in Spanish Harlem. You walk up 5 flights to a quiet loft-like apartment space.  The apartment boasts a huge kitchen/dining/living room with a loft-like feel. The 2 private bedrooms are separated by a hallway therefore privacy is not an issue. There is a shared bathroom which is quite spacious.  Blocks from Central Park and East River Bike and Walkway. Subway 6-Line is a 3 minute walk to Lexington Avenue. Express and cross-town buses within (1) block. Supermarkets, Laundry(50 ft. away!), Major Banks, Public Library and Post Office within 2-5 minutes.  Totally Private Room. Fully Furnished. Includes Cable TV access and Wi-Fi Internet. You Share with Gay Male . Enjoys Visual &amp; Performance Arts. Appreciates Foreign Languages and Cultures.  ***PLEASE BE GAY OR GAY-FRIENDLY*** Common Areas i.e. Kitchen, Living, Dini</t>
  </si>
  <si>
    <t>Ethnically Diverse and Convenient to Many Neighborhoods. Immerse Yourself in Modern Day Spanish Harlem!</t>
  </si>
  <si>
    <t>Major Subway 3 Minute Walk. Express and Cross-Town Buses With-In 1-Block.</t>
  </si>
  <si>
    <t>Feel Free to Enjoy Your Stay. No Guests other than those Registered. No Parties or Events unless Pre-Approved. This is a residential building. Please respect my neighbors : )</t>
  </si>
  <si>
    <t>{TV,"Cable TV",Internet,Wifi,"Air conditioning",Kitchen,"Pets allowed","Buzzer/wireless intercom",Heating,"Family/kid friendly","Smoke detector","Carbon monoxide detector","First aid kit",Essentials,Shampoo,"translation missing: en.hosting_amenity_50","Coffee maker",Refrigerator}</t>
  </si>
  <si>
    <t>Loft-like + Roomy Dumbo Studio w/ Office, Doorman by Blueground</t>
  </si>
  <si>
    <t>Show up and start living from day one in New York with this cheery one-bedroom Blueground apartment. You’ll love coming home to this thoughtfully furnished, beautifully designed, and fully-equipped Dumbo home. (#NYC219)</t>
  </si>
  <si>
    <t>Show up and start living from day one in New York with this cheery one-bedroom Blueground apartment. You’ll love coming home to this thoughtfully furnished, beautifully designed, and fully-equipped Dumbo home. (#NYC219) Thoughtfully designed with bespoke finishes, modern furnishings, and a fully-equipped kitchen, you’ll enjoy that “I’m home” feeling with this Blueground apartment. Whether you’re lounging in your pretty living room streaming the latest and greatest entertainment on the smart TV or premium wireless speaker, or getting some well-earned rest on the superior quality mattress with luxury linens, you’ll fall in love with everything this Dumbo apartment has to offer.  Amenities Building amenities unique to this one-bedroom apartment include an on-site:    - Doorman - In-Building Laundry - Pet Friendly - Roof Deck - Garden - Bike Storage - Elevator The entire apartment is yours to enjoy! You’ll either be personally greeted by a Blueground team member or given self check-in inst</t>
  </si>
  <si>
    <t>This furnished apartment is located in the hip Brooklyn neighborhood of DUMBO. The area’s unique name is actually short for Down Under the Manhattan Bridge Overpass. Here, cobblestone streets and converted warehouses are mixed with high-end restaurants and trendy boutiques. Offering unparalleled views of the iconic Manhattan skyline, DUMBO is perfect for a stroll on a sunny day. By the waterfront is St. Ann’s Warehouse, which is a former tobacco factory now turned into the location of a thriving art gallery and performance scene. From here, the rest of the city is easily accessible. Times Square is only a 35-minute Subway ride away.</t>
  </si>
  <si>
    <t>{TV,"Cable TV",Wifi,"Air conditioning",Kitchen,"Pets allowed",Elevator,Heating,Washer,Dryer,"Smoke detector","Carbon monoxide detector",Essentials,Shampoo,Hangers,"Hair dryer",Iron,"Self check-in",Lockbox,"Private entrance","Bed linens",Microwave,Refrigerator,Oven,"BBQ grill","Garden or backyard","Long term stays allowed"}</t>
  </si>
  <si>
    <t>LUXE bedroom in HUGE 2BR APT! Wash/Dry! Terrace!</t>
  </si>
  <si>
    <t>PRIVATE BEDROOM in Gorgoeus true LUXURY 2 bedroom apartment in NEW BUILDING Elevator. Washer &amp; Dryer in unit. Floor to ceiling windows in all rooms. 3 TVs. Full kitchen! Private terrace plus shared rooftop with amazing views of city! ONE BLOCK TO L TRAIN lorimer stop!</t>
  </si>
  <si>
    <t>PRIVATE BEDROOM in Gorgoeus true LUXURY 2 bedroom apartment in NEW BUILDING Elevator. Washer &amp; Dryer in unit. Floor to ceiling windows in all rooms. 3 TVs. Full kitchen! Private terrace plus shared rooftop with amazing views of city! ONE BLOCK TO L TRAIN lorimer stop! Amazing location a BLOCK to L train LORIMER and also one to GRAHAM L train stop! TVs in every room and bedrooms! Work Desk and chair in both bedrooms! Dishwasher. Washer and dryer. Bathroom with bathtub plus separate shower.</t>
  </si>
  <si>
    <t>No parties</t>
  </si>
  <si>
    <t>{TV,Internet,Wifi,"Air conditioning",Kitchen,"Free parking on premises","Smoking allowed",Breakfast,Elevator,"Indoor fireplace",Heating,"Family/kid friendly",Washer,Dryer,"Smoke detector","Carbon monoxide detector","First aid kit","Safety card","Fire extinguisher",Essentials,Shampoo,"24-hour check-in",Hangers,"Hair dryer",Iron,"Laptop friendly workspace"}</t>
  </si>
  <si>
    <t>Williamsburg Luxury</t>
  </si>
  <si>
    <t>The apartment is situated on Broadway, with full amenities, including a washer/dryer inside the apartment, a gym, WIFI, dishwasher, controlled AC/Heating, Balcony, the Sofa-Bed is brand-new and very comfortable!</t>
  </si>
  <si>
    <t>The apartment is situated on Broadway, with full amenities, including a washer/dryer inside the apartment, a gym, WIFI, dishwasher, controlled AC/Heating, Balcony, the Sofa-Bed is brand-new and very comfortable! Access to Shared room and bathroom.</t>
  </si>
  <si>
    <t>Smoking permitted on Balcony</t>
  </si>
  <si>
    <t>{TV,Internet,Wifi,"Air conditioning","Wheelchair accessible",Kitchen,Doorman,Gym,Breakfast,Elevator,"Buzzer/wireless intercom",Heating,Washer,Dryer,"Smoke detector","Carbon monoxide detector",Essentials,Shampoo,"24-hour check-in","Hair dryer","Laptop friendly workspace","translation missing: en.hosting_amenity_49","translation missing: en.hosting_amenity_50"}</t>
  </si>
  <si>
    <t>Beautiful Apartment in Cobble Hill</t>
  </si>
  <si>
    <t>A stunning floor-through apartment on a prime block in Cobble Hill.  Access to great restaurants, markets and shopping stores.  Subway is located at the end of the block, only 3 stops from Manhattan. Building is family oriented.</t>
  </si>
  <si>
    <t>A stunning floor-through apartment on a prime block in Cobble Hill.  Access to great restaurants, markets and shopping stores.  Subway is located at the end of the block, only 3 stops from Manhattan. Building is family oriented. Beautiful and serene open floor plan. The living room, kitchen and dining space are combined in one big space.  The bedroom and office space are separated by a hallway and face the front of the building.  Lots of closet space with a washer and dryer in the house.  It's a 4 unit condo building each on a separate floor. Located on a quiet street and there is a lot of natural light that flows thru. Front door access and access to the whole apartment. Virginia, the house manager will be available for any questions or concerns during your stay. Just off Smith and Court Streets in Cobble Hill.  The area has beautiful and well-maintained nineteenth-century homes.  Wonderful shopping and great restaurants within walking distance.  Super convenient location and only a f</t>
  </si>
  <si>
    <t>Just off Smith and Court Streets in Cobble Hill.  The area has beautiful and well-maintained nineteenth-century homes.  Wonderful shopping and great restaurants within walking distance.  Super convenient location and only a few stops into lower Manhattan. Walking distance to other wonderful Brooklyn neighborhoods (Brooklyn Heights, Carroll Gardens, Boerum Hill, Park Slope, DUMBO), Barclays Center and the Brooklyn &amp; Manhattan Bridges.</t>
  </si>
  <si>
    <t>Right off the F train, just 3 stops to Manhattan.  Less than a ten minute walk to the A, C, R, 2, 3, 4 &amp;5 trains.  Plenty of buses and green taxis in the area. Many places you can walk to.</t>
  </si>
  <si>
    <t>It is a 4 unit condo building that is family oriented and a fairly quiet building. We ask that guests respect our neighbors.    If possible, we ask that you do not wear shoes in the apartment.</t>
  </si>
  <si>
    <t>{TV,"Cable TV",Internet,Wifi,"Air conditioning",Kitchen,"Buzzer/wireless intercom",Heating,"Family/kid friendly",Washer,Dryer,Essentials}</t>
  </si>
  <si>
    <t>Awesome East Village Apartment!</t>
  </si>
  <si>
    <t>Super clean, modern and all newly renovated apartment in the heart of Manhattan! Walk to Union Square, East Village, Greenwich, Flatiron, etc. Subway access is a block away. Secured access and really safe neighborhood. Gourmet kitchen and much more.</t>
  </si>
  <si>
    <t xml:space="preserve">Super clean, modern and all newly renovated apartment in the heart of Manhattan! Walk to Union Square, East Village, Greenwich, Flatiron, etc. Subway access is a block away. Secured access and really safe neighborhood. Gourmet kitchen and much more. The apartment is fully furnished, super comfortable, with all new furniture and appliances, flat screen TV's  in each bedroom with netflix, Amazon prime and etc., super fast computer and full desk, 155 Mbps internet with WiFi, HD video intercom and more. Big all new gourmet kitchen with top of the line blender, professional cappuccino/ espresso machine, big gas stove, and any other kitchen item one would need. The bedrooms are beautiful and very spacious with a massive king size bed in the master bedroom, queen in second bedroom and a spare queen available as well. Everything has been recently purchased so beds, sheets, linens, appliances and etc. are all new and super clean.  Lots of closet space and a beautiful full bathroom with shower, </t>
  </si>
  <si>
    <t>The neighborhood is extremely safe with a very relaxing feeling but surrounded by all that Manhattan has to offer and both immediately and conveniently accessible. The apartment is ideally positioned and centralized to anywhere in Manhattan you would want to go.</t>
  </si>
  <si>
    <t>All the major subway lines can be accessed with a 2 to 3 minute walk and there are also multiple bus stops in under a 2 minute walk. From the apartment you only have to walk a few minutes to the subway and can easily travel anywhere in any of the five boroughs and much farther if desired. Taxi service, Uber and the like are also available directly in front of the building with convenient drop off and pick up space available. You can simply and very easily walk as we do every day to Kips Bay, Union Square, East Village, Gramercy, Flatiron, Greenwich, SoHo, NoHo, and etc. We often walk with a baby stroller to all the previously mentioned and also Chelsea, Korea Town, and anywhere else in midtown.</t>
  </si>
  <si>
    <t>Please enjoy your time here and treat our home as you would treat your home. Also please be considerate of the neighbors and do not play loud music or be excessively noisy as the noise ordinances in New York are strictly enforced.</t>
  </si>
  <si>
    <t>{TV,"Cable TV",Internet,Wifi,"Air conditioning",Kitchen,Elevator,"Buzzer/wireless intercom",Heating,"Family/kid friendly",Washer,Dryer,"Smoke detector","Carbon monoxide detector","Safety card",Essentials,Shampoo,"24-hour check-in",Hangers,"Hair dryer",Iron,"Laptop friendly workspace"}</t>
  </si>
  <si>
    <t>Gorgeous 1BR brownstone</t>
  </si>
  <si>
    <t xml:space="preserve">Gorgeous 1BR brownstone apartment in Harlem New York, complete with exposed brick, high ceilings and hard wood floors. Apartment also has a back yard space with a charcoal barbeque grill.  JUST 1 BLOCK AWAY FROM THE SUBWAY! Happy to give suggestions on restaurants, Broadway shows, as well as other hot spots and things to do around NYC! Apartment is PRIVATE, QUIET and SECURE. Above neighbors are quiet and respectful.  Apartment includes: - AC and heat - High Speed Wireless Internet  - Flat screen TV with video streaming (including HBO and Epix) PlayStation 3/DVR and Blue-ray player  - Kitchen with kosher (separate for meat and dairy) dishes and flatware, fridge, microwave, toaster oven, coffee machine and gas stove  - Laundry machine and drier on premises Additional features: -2 minute walk to the train station (2 train, 3 stops from Time Square) -20 minute train ride to Midtown East via 4, 5 and 6 lines (Grand Central, Chrysler Building, etc.) -15 minute train ride to Times Square via </t>
  </si>
  <si>
    <t>{TV,Internet,Wifi,"Air conditioning",Kitchen,Heating,"Family/kid friendly",Washer,Dryer,Essentials}</t>
  </si>
  <si>
    <t>Furnished bedroom with queen bed desk and wifi</t>
  </si>
  <si>
    <t>Renting out the studio sized bedroom room in my HUGE one bedroom.  I’ll sleep in living room which is nearly half a block away on far end.  Furnished with queen bed, desk, chair, WiFi and closet space.  Shared dining area, enclosed kitchen, and bathroom. Very Large bedroom.  Very private.  Bathroom is right next to bedroom at far end.  Do not have to cross into living room for access to bathroom, kitchen, dining area or front door.   Living room can sleep 3-5 also open for rent.</t>
  </si>
  <si>
    <t>Renting out the studio sized bedroom room in my HUGE one bedroom.  I’ll sleep in living room which is nearly half a block away on far end.  Furnished with queen bed, desk, chair, WiFi and closet space.  Shared dining area, enclosed kitchen, and bathroom. Very Large bedroom.  Very private.  Bathroom is right next to bedroom at far end.  Do not have to cross into living room for access to bathroom, kitchen, dining area or front door.   Living room can sleep 3-5 also open for rent. Entire apartment.  When I’m not sleeping the living room shall remain open, with TV, blue tooth speaker, hbo, Netflix, Amazon, Hulu.  Only when sleeping will living room be closed off. Feel free to shoot me any questions.  I’m also a good for recommending options if looking for particular things to do in nyc.  Or guide. 3 blocks from Utica express stop on A and C subway lines.  5 stops or 15-20 from lower Manhattan.  35 mins to midtown</t>
  </si>
  <si>
    <t>3 blocks from Utica express stop on A and C subway lines.  5 stops or 15-20 from lower Manhattan.  35 mins to midtown</t>
  </si>
  <si>
    <t>{TV,Wifi,"Air conditioning",Kitchen,Heating,"Smoke detector","Carbon monoxide detector","First aid kit","Fire extinguisher",Essentials,Hangers,Iron,"Laptop friendly workspace","Hot water",Refrigerator,"Dishes and silverware","Cooking basics",Oven,Stove,"Beach essentials","Luggage dropoff allowed","Long term stays allowed","Host greets you"}</t>
  </si>
  <si>
    <t>Modern Co-Living Space 2R-2</t>
  </si>
  <si>
    <t>Join this diverse and vibrant section of Brooklyn, most recognized by its historical brownstones and reinvented cultural landmarks. Situated in the creative hub of Forte Greene, this private bedroom is part of our 3 bedroom co-living space and all amenities included. With a striking decor that matches the character of its unique neighborhood, you’ll fall for this bedroom.  3D Tour Link Here : (Website hidden by Airbnb)</t>
  </si>
  <si>
    <t>Join this diverse and vibrant section of Brooklyn, most recognized by its historical brownstones and reinvented cultural landmarks. Situated in the creative hub of Forte Greene, this private bedroom is part of our 3 bedroom co-living space and all amenities included. With a striking decor that matches the character of its unique neighborhood, you’ll fall for this bedroom.  3D Tour Link Here : (Website hidden by Airbnb)  Relax on the fresh linen and take advantage of having your own desk, that doubles as extra storage space. With your own TV in your bedroom, you’ll find it hard to leave your comfy space. Still, our designers have thoroughly designed the rest of our apartment, with the seasonal and longer term guests in mind. Featuring hardwood floors, luxurious decor and touches of gold, it all comes together with our modern spin. Stainless steel appliances and common areas makes room for an optimized living space. Reside with Fort Greene’s up and coming artists, within this legendary n</t>
  </si>
  <si>
    <t>A ride away from Manhattan, Fort Greene oozes a distinguished character. An artist’s dream, this Brooklyn neighborhood serves as a central hub of talented residents. Offering a more relaxed pace, it maintains a youthful, vibrant energy. As you walk through the brownstones in the Fort Greene Historic District, recall the familiar scenes from your favorite Spike Lee movie. With starting roots of legendary names like Chris Rock and Erykah Badu, embrace the culture and make the most out of this remote neighborhood. Take a break and take in the greenery, as Richard Wright did while writing his acclaimed novel Native Son, at Fort Greene Park.  A lot has changed in this section of Brooklyn, but the strong presence of community still strides. You’ll notice the punch of flavor within its many eateries along Dekalb Avenue, and pizazz throughout its upscale speakeasies; including Karasu and Dick and Jane’s. Get carried away, while visiting the recognizable Brooklyn Flea and reinvented cultural in</t>
  </si>
  <si>
    <t>Brooklyn Navy Yard</t>
  </si>
  <si>
    <t>{TV,Wifi,"Air conditioning",Kitchen,Gym,Heating,Washer,Dryer,Essentials,Shampoo,Hangers,"Hair dryer",Iron,"Laptop friendly workspace",Bathtub,"Game console","Bed linens",Refrigerator,Dishwasher,"Dishes and silverware","Cooking basics",Stove,"Luggage dropoff allowed","Long term stays allowed","Cleaning before checkout"}</t>
  </si>
  <si>
    <t>Lge bedroom (2 pers) in Bushwick</t>
  </si>
  <si>
    <t>Large double bed, 2 huge windows. Common spaces (with balcony and roof!) shared with 4 super friendly roommates. Elevator in the building (4th floor). 5 min from the J-Z-M trains, 15 min from L train. Lots of shops, nice and cheap area to go out!</t>
  </si>
  <si>
    <t>Bushwick is the new trendy area of Brooklyn! Art galleries, cafés, musical venues, bars, second-hand shops are available within a 10-15 minutes walk. I can leave you nice addresses if you want to! Or again, ask my roommates! Food shopping is very to do: there are 3 delis very close to my place, a fruit shop and a big supermarket next to the Myrtle avenue metro station (5 min away). The laundry is also at 5 min.</t>
  </si>
  <si>
    <t>The J-Z-M trains are available at Myrtle avenue, 5 minutes away (45 minutes metro-ride to JFK airport) and the L (Montrose avenue or Morgan avenue) is at a 15 minutes walking distance (this is the line I take to go to work, I do it every morning!).</t>
  </si>
  <si>
    <t>{Internet,Wifi,"Air conditioning",Kitchen,Elevator,"Buzzer/wireless intercom",Heating,"Smoke detector",Essentials,Shampoo,"Lock on bedroom door","24-hour check-in",Hangers,Iron,"Laptop friendly workspace"}</t>
  </si>
  <si>
    <t>Charming Brooklyn apartment in historic brownstone</t>
  </si>
  <si>
    <t>My home is the second floor of an historic and lovingly maintained brownstone. It is close to all Fort Greene and Clinton Hill have to offer - great restaurants like Roman's, Walter's, and Dough; Pratt and it's beautiful sculpture garden; and convenient subway access to Manhattan.  My place is good for couples, solo adventurers, business travelers, and families (with small kids).  The neighborhood's most-loved playground is on the corner, and we are just blocks to Prospect Park.</t>
  </si>
  <si>
    <t xml:space="preserve">My home is the second floor of an historic and lovingly maintained brownstone. It is close to all Fort Greene and Clinton Hill have to offer - great restaurants like Roman's, Walter's, and Dough; Pratt and it's beautiful sculpture garden; and convenient subway access to Manhattan.  My place is good for couples, solo adventurers, business travelers, and families (with small kids).  The neighborhood's most-loved playground is on the corner, and we are just blocks to Prospect Park. This apartment has lots of charm in an historic preservation brownstone.,  The neighbors in the other 3 apartments are quiet and friendly. One neighbor has a very well behaved dog. The entire apartment is yours! I will be out of town, but there will be people nearby to meet you and help you find your way around, offer dining and entertainment suggestions and any other help you need. The neighborhood is charming, friendly and very accessible to transportation. Street parking is available and parking lots are in </t>
  </si>
  <si>
    <t>The neighborhood is charming, friendly and very accessible to transportation.</t>
  </si>
  <si>
    <t>Street parking is available and parking lots are in the neighborhood within a few blocks as well.</t>
  </si>
  <si>
    <t>- There is a queen bed and a cot.  The couches are comfortable for up to 2 people.  This house is on the second floor of a building with no elevator.</t>
  </si>
  <si>
    <t>{TV,"Cable TV",Wifi,"Air conditioning",Kitchen,"Paid parking off premises","Free street parking","Buzzer/wireless intercom","Family/kid friendly","Smoke detector","Carbon monoxide detector","First aid kit","Fire extinguisher",Essentials,Shampoo,Hangers,"Hair dryer",Iron,"Laptop friendly workspace","translation missing: en.hosting_amenity_50","Children’s books and toys","Hot water","Bed linens","Extra pillows and blankets",Microwave,"Coffee maker",Refrigerator,"Dishes and silverware","Cooking basics",Oven,Stove,"Luggage dropoff allowed","No stairs or steps to enter","No stairs or steps to enter","No stairs or steps to enter",Other}</t>
  </si>
  <si>
    <t>Private room in Park Slope</t>
  </si>
  <si>
    <t>Private bedroom is available from Aug 22'nd to Sept 17'th.  Only available for the whole period of the time!!!</t>
  </si>
  <si>
    <t>Private bedroom is available from Aug 22'nd to Sept 17'th.  Only available for the whole period of the time!!! The bedroom comes with a queen size organic latex mattress. It has two big windows facing the street. It is very bright and sunny. It was converted from a living room, so it is bigger than an average New York city bedroom. It has Direct TV and Netflix, 100mb/s wireless internet, ceiling fan and remote controlled window air conditioner. The room located on 18 street, between 5-6 ave. Park Slope is one of the most desirable neigbourhoods in New York. It has a lot a tree lining streets. Prospect Park is only minutes away from the apartment.    The building is 2 blocks from the R train Prospect ave station, 3 stops from Atlantic Ave Barclays center where you can transfer any of these trains for easy city acccess  (B, D, N, Q, 2, 3, 4, 5 ,6) There are two roommates  on this floor. You'll be sharing the bathroom and the kitchen with them. They are cool, very laid back and they are b</t>
  </si>
  <si>
    <t xml:space="preserve">The room located on 18 street, between 5-6 ave. Park Slope is one of the most desirable neigbourhoods in New York. It has a lot a tree lining streets. Prospect Park is only minutes away from the apartment.   </t>
  </si>
  <si>
    <t>The building is 2 blocks from the R train Prospect ave station, 3 stops from Atlantic Ave Barclays center where you can transfer any of these trains for easy city acccess  (B, D, N, Q, 2, 3, 4, 5 ,6)</t>
  </si>
  <si>
    <t>Everybody must wash all the dishes and must respect the other teanants.</t>
  </si>
  <si>
    <t>{TV,"Cable TV",Wifi,"Air conditioning",Kitchen,"Buzzer/wireless intercom","Family/kid friendly"}</t>
  </si>
  <si>
    <t>Hudsonview Terrace in Hell's Kitchen</t>
  </si>
  <si>
    <t>My place is a high rise building with a door man.  You are in walking distance to Times Square and the Theatre District, the Intrepid, Lincoln Center, Central Park, 5th Avenue, and lots of amazing restaurants and places to shop. You’ll love my place because it's very clean and decorated.  The apartment is newly renovated with plenty of amenities.  My bedroom also gives you a full view of midtown Manhattan including the Empire State Building.</t>
  </si>
  <si>
    <t>{Wifi,"Air conditioning",Kitchen,Elevator,Washer,Dryer,"Smoke detector","First aid kit",Essentials,"translation missing: en.hosting_amenity_49","translation missing: en.hosting_amenity_50"}</t>
  </si>
  <si>
    <t>Nice and Cozy Room in Astoria Close to Manhattan.</t>
  </si>
  <si>
    <t>A nice, cozy and big room in Astoria, Queens.</t>
  </si>
  <si>
    <t>A nice, cozy and big room in Astoria, Queens. This space is the biggest room out of 2 bedrooms. It has 2 big windows,  closet, a drawer and a desk&amp;chair.  This apartment is a RAILROAD STYLE designed, so the room is separated from living room, bathroom and kitchen. You have to go through the hallway to use it. You can always texting or email me if you have any questions. Train station is only 3mins away and Manhattan is only 3stops away. You can even shop and go to many restaurants around here. Also there's a big grocery market is in 5mins. Really convenient! You can get to anywhere in Manhattan, Queens and Brooklyn by the subway from the apartment. Once again,  his apartment is a RAILROAD STYLE designed, so the room is separated from living room, bathroom and kitchen. You have to go through the hallway to use it. Check in-out time can be changed and managed. Let us know how and when you alive and leave.</t>
  </si>
  <si>
    <t>Train station is only 3mins away and Manhattan is only 3stops away. You can even shop and go to many restaurants around here. Also there's a big grocery market is in 5mins. Really convenient!</t>
  </si>
  <si>
    <t>You can get to anywhere in Manhattan, Queens and Brooklyn by the subway from the apartment.</t>
  </si>
  <si>
    <t>Please 1. Wash dishes you used. 2. Do not wear shoes in the apartment. We have extra indoor shoes if you need.  3. Lock the door locks when you leave.  4. Do not open windows in the kitchen. 5. Ask us if you need something else.</t>
  </si>
  <si>
    <t>{Wifi,Kitchen,Essentials,Hangers,"Hair dryer","Laptop friendly workspace","Hot water"}</t>
  </si>
  <si>
    <t>Kosher, newly renovated, stylish 1 bedroom</t>
  </si>
  <si>
    <t>2 blocks from 770 Lots of kosher restaurants walking distance. Subway entrance on the same block as apartment. Subway (3,4 lines) are located on the same block as apartment. (Utica Avenue)</t>
  </si>
  <si>
    <t>2 blocks from 770 Lots of kosher restaurants walking distance. Subway entrance on the same block as apartment.</t>
  </si>
  <si>
    <t>Subway (3,4 lines) are located on the same block as apartment. (Utica Avenue)</t>
  </si>
  <si>
    <t>The kitchen is kosher.</t>
  </si>
  <si>
    <t>NY, NY, United States</t>
  </si>
  <si>
    <t>{Wifi,"Air conditioning",Kitchen,Breakfast,Elevator,Heating,"Smoke detector","Carbon monoxide detector",Essentials,Shampoo,Hangers,"Laptop friendly workspace","Private living room"}</t>
  </si>
  <si>
    <t>20 steps to subway!!</t>
  </si>
  <si>
    <t>20 steps from subway.  two bedrooms with queen.  extra room with bed.  Key lockbox Check-in provided.  come and go as you please. private enterance.</t>
  </si>
  <si>
    <t>- Quiet Hours after 09:00 PM</t>
  </si>
  <si>
    <t>{Wifi,Kitchen,"Smoke detector","Carbon monoxide detector","First aid kit","Safety card","Fire extinguisher",Essentials,Shampoo,"Lock on bedroom door",Hangers,"Hair dryer","Private entrance"}</t>
  </si>
  <si>
    <t>Cozy Oasis is Clinton Hill.</t>
  </si>
  <si>
    <t>Our place is like an oasis in the heart of the city... we have many plants and herbs and the apartment is vast and gets plenty of sunlight. We love cooking so we have a large open kitchen! The place is perfect for couples as it is in a very cozy neighborhood, Clinton Hill, surrounded by amazing bars and restaurants. Subways and buses run close to the house and it is a very quick commute to the city.</t>
  </si>
  <si>
    <t>Our place is like an oasis in the heart of the city... we have many plants and herbs and the apartment is vast and gets plenty of sunlight. We love cooking so we have a large open kitchen! The place is perfect for couples as it is in a very cozy neighborhood, Clinton Hill, surrounded by amazing bars and restaurants. Subways and buses run close to the house and it is a very quick commute to the city. We love to add positive energy to our home, so the more guests the better. Clinton Hill is just gorgeous, cafes and bars everywhere with a very cozy feel! Our building is located facing Pratt campus and the neighborhood is very lively.</t>
  </si>
  <si>
    <t>Clinton Hill is just gorgeous, cafes and bars everywhere with a very cozy feel! Our building is located facing Pratt campus and the neighborhood is very lively.</t>
  </si>
  <si>
    <t>Please make yourself at home and please do not smoke in the house. There a super cool rooftop upstairs if you want to smoke.</t>
  </si>
  <si>
    <t>{TV,Wifi,"Air conditioning",Kitchen,Elevator,"Free street parking",Heating,"Family/kid friendly",Washer,Dryer,"Smoke detector",Essentials,Shampoo,Hangers,"Hair dryer",Iron,"Laptop friendly workspace","Hot water",Other}</t>
  </si>
  <si>
    <t>Amazing 2 Bed in Luxury Building with Gym #6105</t>
  </si>
  <si>
    <t>Fully-furnished 2-Bedrooms / 2-Bathrooms featuring a wealth of thoughtful amenities and superior personal service. One of the finest luxury rentals in a long line of great Upper West Side apartments. These elegant, pet-friendly apartments boast a pre-war look and feel, yet offer a lifestyle that is decidedly 21st century. Please note that all guests must sign a lease agreement and provide a copy of ID prior to check in.</t>
  </si>
  <si>
    <t>Fully-furnished 2-Bedrooms / 2-Bathrooms featuring a wealth of thoughtful amenities and superior personal service. One of the finest luxury rentals in a long line of great Upper West Side apartments. These elegant, pet-friendly apartments boast a pre-war look and feel, yet offer a lifestyle that is decidedly 21st century. Please note that all guests must sign a lease agreement and provide a copy of ID prior to check in. This Upper West Side apartment building also features a children’s playroom, landscaped rooftop sun terrace with BBQ grills and stunning views, entertainment lounge and state-of-the-art health and fitness center. – Luxe Upper West Side apartments near Central Park and Riverside Park – Rooftop terrace with breathtaking views – Located near a crosstown bus at 86th Street and just steps to the subway at the 1 train stop at 86th Street and Broadway, as well as the B and C trains at 86th Street and Central Park West. – Chef-inspired kitchens featuring Ceasar-stone countertop</t>
  </si>
  <si>
    <t>{TV,"Cable TV",Wifi,"Air conditioning",Kitchen,"Pets allowed",Gym,Elevator,"Hot tub",Heating,"Family/kid friendly",Washer,Dryer,"Smoke detector","Carbon monoxide detector",Essentials,"Lock on bedroom door",Hangers,"Hair dryer",Iron,"Laptop friendly workspace","Self check-in","Building staff","Private entrance","Hot water","Bed linens","Extra pillows and blankets",Microwave,"Coffee maker",Refrigerator,Dishwasher,"Dishes and silverware","Cooking basics",Oven,Stove,"Long term stays allowed","Paid parking on premises"}</t>
  </si>
  <si>
    <t>Private Room in Spacious Chelsea Loft</t>
  </si>
  <si>
    <t>A beautiful loft with all the important amenities! Located in Chelsea, this apartment is in the heart of Manhattan and is close more than half of all the trains in the city (1, 2, 3, R, Q, F, M, A, C ).</t>
  </si>
  <si>
    <t>A beautiful loft with all the important amenities! Located in Chelsea, this apartment is in the heart of Manhattan and is close more than half of all the trains in the city (1, 2, 3, R, Q, F, M, A, C ). This converted warehouse loft is our enormous 5-bedroom/2-bath apartment that we've called home for 8 years. It's pretty much the greatest apartment in New York and we think you'll love it. The vibe is incredibly easy-going and fun-loving yet it's in an incredibly central location. If you're visiting and want to know what living in New York is really like, this is the place for you – except that you'll have a lot more room to stretch out than anywhere else you can stay. The apartment boasts a HUGE living room, washer/dryer, full kitchen, dishwasher and piano! Despite being very large, the wood furnishings give a cozy, homey atmosphere. Room includes a full sized bed, beautiful oak desk and two large windows that let in a ton of light. Room has AC for those hot city summer days and a hea</t>
  </si>
  <si>
    <t>Being in the heart of the garment district and a couple avenues away from the Chelsea Highline, Chelsea is a great place to stay if you love art, taking walks or fashion. The apartment is also conveniently located no more than 3 blocks away from a bunch of great grocery stores, including Whole Foods, Trader Joe's and Fairways, so no need to worry about food while you're here.</t>
  </si>
  <si>
    <t>Very close to the 1, C, E, F, M, N and R trains! It's a snap to get anywhere in the city.</t>
  </si>
  <si>
    <t>{TV,Wifi,"Air conditioning",Kitchen,"Smoking allowed",Heating,Washer,Dryer,"Smoke detector",Essentials,"Lock on bedroom door","Laptop friendly workspace"}</t>
  </si>
  <si>
    <t>Massive 1BR in the Lower East Side</t>
  </si>
  <si>
    <t>The perfect 1bed/1 bath in the best part of the city: the Lower East Side! Beautifully decorated apartment that has everything you'll need for an amazing stay.</t>
  </si>
  <si>
    <t>{TV,Internet,Wifi,"Air conditioning",Kitchen,Elevator,"Buzzer/wireless intercom",Heating,"Family/kid friendly","Smoke detector","Carbon monoxide detector",Essentials}</t>
  </si>
  <si>
    <t>Cozy Master Suite, Sunny &amp; Charming Loft w/ a View</t>
  </si>
  <si>
    <t>Cozy private room and bathroom nested on the upper floor of a 3-bedroom loft in Williamsburg (Graham stop, 10 mn to Manhattan). Please, note there's an internal facing window and ceiling height is a little lower than usual (6'5).   The apartment itself is very bright and spacious + very high ceilings and includes a lovely Manhattan facing balcony, unbeatable open rooftop views, dishwasher, and a completely furnished open kitchen/dining/living common space.</t>
  </si>
  <si>
    <t>Cozy private room and bathroom nested on the upper floor of a 3-bedroom loft in Williamsburg (Graham stop, 10 mn to Manhattan). Please, note there's an internal facing window and ceiling height is a little lower than usual (6'5).   The apartment itself is very bright and spacious + very high ceilings and includes a lovely Manhattan facing balcony, unbeatable open rooftop views, dishwasher, and a completely furnished open kitchen/dining/living common space. I will provide clean sheets, towels, soap and toilet paper. Coffee and tea will be at your disposal. Kitchen, living room, private balcony (of the apartment) and shared rooftop. Feel free to contact me if you have any question!</t>
  </si>
  <si>
    <t>{Wifi,"Air conditioning",Kitchen,Breakfast,Heating,Essentials,Shampoo,"Lock on bedroom door",Hangers,"Hair dryer",Iron,"Laptop friendly workspace"}</t>
  </si>
  <si>
    <t>Bushwick Duplex 3 min walk to subway</t>
  </si>
  <si>
    <t>This is a 3bd 2 bath townhouse that my roommate and i just moved into. It’s 3 min walking distance to the subway and Manhattan is a 28 min train ride.  You will have the lower half of the home pretty much to yourself. We work full time and are rarely home.</t>
  </si>
  <si>
    <t>This is a 3bd 2 bath townhouse that my roommate and i just moved into. It’s 3 min walking distance to the subway and Manhattan is a 28 min train ride.  You will have the lower half of the home pretty much to yourself. We work full time and are rarely home. All common areas are available for guests to use. There is a laundry facility located on the 1st floor and a gym on premises as well. We are located next to many coffee shops and dining areas. Our home is walking distance to the J train and 28 mins to Manhattan</t>
  </si>
  <si>
    <t>We are located next to many coffee shops and dining areas. Our home is walking distance to the J train and 28 mins to Manhattan</t>
  </si>
  <si>
    <t>Use a dish, please wash.</t>
  </si>
  <si>
    <t>{Wifi,"Air conditioning",Kitchen,Gym,"Pets live on this property","Buzzer/wireless intercom",Heating,Washer,Dryer,"Smoke detector",Essentials,Shampoo,"Lock on bedroom door",Hangers,"Self check-in","Building staff","Private living room"}</t>
  </si>
  <si>
    <t>ﾏﾝﾊｯﾀﾝ､駅から徒歩4分でどこに行くのにも便利な場所!女性の方希望,ｷﾚｲなお部屋｡</t>
  </si>
  <si>
    <t>I cannot speak English. I can speak only Japanese. Plaease make reservation people who can speak Japanese. Thank you. 地下鉄4,5,6ﾗｲﾝの125st駅から徒歩4分｡どこに行くにも便利｡ 綺麗な個室です｡ｷｯﾁﾝも自由に使っていただけます｡室内洗濯機あり(有料)｡</t>
  </si>
  <si>
    <t>I cannot speak English. I can speak only Japanese. Plaease make reservation people who can speak Japanese. Thank you. 地下鉄4,5,6ﾗｲﾝの125st駅から徒歩4分｡どこに行くにも便利｡ 綺麗な個室です｡ｷｯﾁﾝも自由に使っていただけます｡室内洗濯機あり(有料)｡ お部屋は個室です｡ 洗濯機も室内にございます｡ ｷｯﾁﾝ､ﾊﾞｽﾙｰﾑ お互いの都合が合えば一緒にお食事などする場合もあります｡ 駅から近く夜遅くても安心です｡ 近所にはｽｰﾊﾟｰやお店がございます｡ 駅､ﾊﾞｽ停ともに徒歩4分 織り物体験(有料)も出来ます｡</t>
  </si>
  <si>
    <t>駅から近く夜遅くても安心です｡ 近所にはｽｰﾊﾟｰやお店がございます｡</t>
  </si>
  <si>
    <t>駅､ﾊﾞｽ停ともに徒歩4分</t>
  </si>
  <si>
    <t>- ｹﾞｽﾄ禁止､土足禁止</t>
  </si>
  <si>
    <t>{Wifi,Kitchen,"Indoor fireplace",Heating,Washer,Dryer,"Smoke detector",Essentials,Shampoo,Hangers,"Hair dryer","Laptop friendly workspace","Hot water","Bed linens","Host greets you"}</t>
  </si>
  <si>
    <t>Garden flat in most artistic New York Bushwick</t>
  </si>
  <si>
    <t>Private apartment with its own private patio in New York's most artistic neighborhood ! Enjoy a comfortable stay in a soothing environment after a long day of exploring the City. There are no stairs to climb and we are on the backyard side of the building. Our home is located in the heart of Bushwick Brooklyn, super close to two major subway lines to be in Manhattan in 20min !</t>
  </si>
  <si>
    <t>Private apartment with its own private patio in New York's most artistic neighborhood ! Enjoy a comfortable stay in a soothing environment after a long day of exploring the City. There are no stairs to climb and we are on the backyard side of the building. Our home is located in the heart of Bushwick Brooklyn, super close to two major subway lines to be in Manhattan in 20min ! Entire apartment with full kitchen and private patio Guests have complete access to the flat without any sharing. The patio is private and they have access to the common backyard Me or a friend is always close by Bushwick has been ranked by Vogue Magazine the 7th coolest neighborhood of the world. It is the only one in New York that's part of that ranking ! A lot of celebrities invest or visit Bushwick for its unique flare, street arts, food and alternative art scene. Jay-Z and Beyonce, former President Clinton and more visited Roberta's for their famed Pizzas. Anthony Bourdain got inked by Takashi’s tattoo artis</t>
  </si>
  <si>
    <t>Bushwick has been ranked by Vogue Magazine the 7th coolest neighborhood of the world. It is the only one in New York that's part of that ranking ! A lot of celebrities invest or visit Bushwick for its unique flare, street arts, food and alternative art scene. Jay-Z and Beyonce, former President Clinton and more visited Roberta's for their famed Pizzas. Anthony Bourdain got inked by Takashi’s tattoo artist, one of only a few outside of Japan to practice the centuries old art of tebori (hand carved) tattoo.  It is vibrant with a diversity in styles, people and communities.. It is the place to be to visit New York to enjoy an authentic, safe and artistic neighborhood whilst being only 20min away from the City with the fast L train or the scenic M line</t>
  </si>
  <si>
    <t>Our neighborhood has direct access to Manhattan without transfer ! super close to : - the L at Jefferson or Morgan - the M at Central - the J/M/Z at Myrtille-Broadway - buses 38/54/60 - Uber/Lyft/Juno are also available with reasonable pool options (useful if you have heavy luggages )</t>
  </si>
  <si>
    <t>respect the quiet hours between 11pm-8am, especially the patio No extra guests are allowed</t>
  </si>
  <si>
    <t>{TV,Wifi,"Air conditioning",Kitchen,Heating,"Smoke detector","Carbon monoxide detector","First aid kit","Fire extinguisher",Essentials,Shampoo,"Lock on bedroom door",Hangers,"Hair dryer",Iron,"Private entrance"}</t>
  </si>
  <si>
    <t>IDEAL location in Brooklyn, Cozy private room</t>
  </si>
  <si>
    <t>Private bedroom in a 2-bedroom cozy and beautiful apartment. You will be sharing the apartment with my great roommate. Quick 3 min walk to Atlantic Barclay's Station and Atlantic Center Mall. Quick 15 min subway ride into Manhattan. You can also walk to Prospect Park, Ft. Greene, Dumbo &amp; Brooklyn Heights. Coney Island easily accessible too. You are welcome to come home anytime but please do not bring non-reserved guests home.</t>
  </si>
  <si>
    <t>Private bedroom in a 2-bedroom cozy and beautiful apartment. You will be sharing the apartment with my great roommate. Quick 3 min walk to Atlantic Barclay's Station and Atlantic Center Mall. Quick 15 min subway ride into Manhattan. You can also walk to Prospect Park, Ft. Greene, Dumbo &amp; Brooklyn Heights. Coney Island easily accessible too. You are welcome to come home anytime but please do not bring non-reserved guests home. Renovated two bedroom walk up apartment a block away from the Barclays center. Room is small but does its job! Brand new daybed/mattress. Kitchen, spacious deck, &amp; living room You will be sharing your stay with my roomate.</t>
  </si>
  <si>
    <t>{TV,Wifi,"Air conditioning",Kitchen,"Smoke detector",Essentials,"Laptop friendly workspace","Private living room"}</t>
  </si>
  <si>
    <t>Large, furnished room in a 2 bedroom!</t>
  </si>
  <si>
    <t>This is a large room in a first floor apartment in a prewar building in historic Crown Heights. Close to major subway lines, Long Island Rail Road, Brooklyn Museum, Prospect Park and Botanical Gardens.</t>
  </si>
  <si>
    <t>This is a large room in a first floor apartment in a prewar building in historic Crown Heights. Close to major subway lines, Long Island Rail Road, Brooklyn Museum, Prospect Park and Botanical Gardens. We have a lovely two bedroom apartment in Crown Heights on Eastern pkwy, half a block from the 3 train stop on Nostrand avenue available immediately. We live in the other bedroom with my cat, Viktor. Available per night. Price negotiable if you stay for 7 days or more! Here are the details: The space: 2BR/living room/kitchen. Lots of cross ventilation, and bedrooms don't share walls. I also have a lot of sunlight, brand new bathroom, lovely large living room, fully functioning kitchen and access to all the wonderful things Crown Heights has to offer including a brand new laundromat extremely close by.  The room: furnished with brand new full bed (with mattress), dresser, chest of drawers, 2 night stands, and desk.  More about us: We are a young, professional lesbian couple with full-time</t>
  </si>
  <si>
    <t>Crown Heights is a true microcosm of New York City. You have access to dozens of local restaurants from a dizzying number of cultures. The neighborhood is beautiful and safe. It is also easily accessible to the Big Apple.</t>
  </si>
  <si>
    <t>Closest subway stations are Nostrand Ave 3 (half a block away), President Street 2 and 5 (two blocks away). Long Island Rail Road (10 minutes walk). Express bus to Williamsburg (two blocks away) Alternative street parking available outside. Parking garage two blocks away.</t>
  </si>
  <si>
    <t>No smoking indoors. CANNOT BE ALLERGIC TO CATS. Please wash linens before you leave or ensure that I have $10 to do so myself.</t>
  </si>
  <si>
    <t>{Wifi,"Air conditioning",Kitchen,"Pets live on this property",Dog(s),Cat(s),"Buzzer/wireless intercom",Heating,"Family/kid friendly","Smoke detector","Carbon monoxide detector",Essentials,Shampoo,"24-hour check-in",Hangers,"Hair dryer",Iron,"Laptop friendly workspace","translation missing: en.hosting_amenity_50"}</t>
  </si>
  <si>
    <t>Serene FiDi 1BR w/ Gym, Doorman + Roof deck by Blueground</t>
  </si>
  <si>
    <t>Show up and start living from day one in New York with this cozy one-bedroom Blueground apartment. You’ll love coming home to this thoughtfully furnished, beautifully designed, and fully-equipped Financial District home. (#NYC208)</t>
  </si>
  <si>
    <t xml:space="preserve">Show up and start living from day one in New York with this cozy one-bedroom Blueground apartment. You’ll love coming home to this thoughtfully furnished, beautifully designed, and fully-equipped Financial District home. (#NYC208) 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New York vibes or bring the entertainment to you with the premium wireless speaker or smart TV.  This apartment also offers in-apartment laundry. Amenities Building amenities unique to this one-bedroom apartment include an on-site:    - Doorman - Pet Friendly - Gym - Roof Deck - Garden - Elevator The entire apartment is yours to enjoy! You’ll either be personally greeted by a Blueground team member or given </t>
  </si>
  <si>
    <t>This furnished apartment is located in the Financial District, also known as FiDi. Home to Wall Street, One World Trade Center, the South Street Seaport, and Bowling Green  it is a constant hub of activity. During the week the sidewalk is always bustling and the restaurants are filled with professionals. The glittering skyscrapers and well-known landmarks make this one of the city’s most recognizable and historic neighborhoods. By subway, Times Square is about 20 minutes away.</t>
  </si>
  <si>
    <t>{TV,"Cable TV",Wifi,"Air conditioning",Kitchen,"Pets allowed",Gym,Elevator,Heating,Washer,Dryer,"Smoke detector","Carbon monoxide detector",Essentials,Shampoo,Hangers,"Hair dryer",Iron,"Self check-in",Lockbox,"Private entrance",Bathtub,"Bed linens",Microwave,Refrigerator,Dishwasher,Oven,"BBQ grill","Garden or backyard","Long term stays allowed"}</t>
  </si>
  <si>
    <t>Spacious Private Room in Williamsburg!</t>
  </si>
  <si>
    <t>Our homey unit features a private bedroom in the back of the apartment.  The beautiful large living room, patio, and rooftop are all accessible to guests.  4 hosts live in the apartment, and all of us are eager to show you the hip and happening williamsburg/bushwick neighborhoods!   With our location on the M train and fast access to midtown, we’re perfect for individuals on a work trip or those just visiting!</t>
  </si>
  <si>
    <t>{Wifi,Kitchen,Heating,"Smoke detector","Carbon monoxide detector","Lock on bedroom door",Hangers}</t>
  </si>
  <si>
    <t>Center of Flushing 2, Queens, Near Sheraton Hotel</t>
  </si>
  <si>
    <t>Center of Flushing, Queens, New York City.  25 minutes  to JFK and La Guardia Airport. Near Sheraton Hotel and the new Citifield  Mets  Stadium. Walk to Main Street No. 7 train to Manhattan or Brooklyn.  Walk to Bank, Shopping and many restaurants. Private room in a 3 bedroom, 2 baths apartment. Living room with terrace. 4th Floor Walk up building no elevator. Kitchen privileges, Camera Intercom. Use of Laundry machines with extra charges</t>
  </si>
  <si>
    <t>{Wifi,Kitchen,Heating,Washer,Dryer,"Smoke detector","Fire extinguisher",Essentials,Shampoo,"Lock on bedroom door","Hair dryer","Hot water","Bed linens",Refrigerator,"Dishes and silverware","Cooking basics",Oven,Stove}</t>
  </si>
  <si>
    <t>Sunny Room on Historic Clinton Ave. in Fort Greene</t>
  </si>
  <si>
    <t>We are on beautiful Clinton Ave. on the border of Fort Greene and Clinton Hill, a Historic District steps away from the Brooklyn Flea Market, BAM, Barclays Center, Pratt, Ft Greene Park and farmer's market, restaurants, Downtown Brooklyn, DUMBO. The G train on the block, the C train is a 5min walk, and the B,D,N,R,Q,2,3,4,5, LIRR trains are a 10min walk. The room is clean and sunny with a queen bed, full closet, a desk and chair. It is good for couples, solo adventurers, and business travelers.</t>
  </si>
  <si>
    <t>We are on beautiful Clinton Ave. on the border of Fort Greene and Clinton Hill, a Historic District steps away from the Brooklyn Flea Market, BAM, Barclays Center, Pratt, Ft Greene Park and farmer's market, restaurants, Downtown Brooklyn, DUMBO. The G train on the block, the C train is a 5min walk, and the B,D,N,R,Q,2,3,4,5, LIRR trains are a 10min walk. The room is clean and sunny with a queen bed, full closet, a desk and chair. It is good for couples, solo adventurers, and business travelers. Beautiful Landmarked old historic Georgian mansion. Lots of charm and character. The two tenants are both designers and artists and have a refined sense of design- Modern with a little bit of quirk! The house decor is design forward but still very comfortable, cozy, and bohemian. The bedroom is clean and bright with the right balance of design, plants, charm and comfort.  We keep the room and apartment the way we would expect others to keep theirs when we travel - with fresh linens, towels, spar</t>
  </si>
  <si>
    <t>Incredible charming historic brownstone neighborhood rich in culture and diversity. Quintessentially Classic Brooklyn. Super convenient to other parts of Brooklyn and Manhattan. We are on beautiful Clinton Ave. on the border of Fort Greene and Clinton Hill in a Historic District just steps away from the Brooklyn Flea Market, farmer's market, Barclays Center, BAM, Fort Greene Park, Pratt University, many bars and restaurants, Downtown Brooklyn and DUMBO. The G train is around the corner, the C train is a 5 min walk, and the B,D,N,R,Q,2,3,4,5, LIRR trains are a 10 min walk. https://www.airbnb.com/locations/new-york/fort-greene</t>
  </si>
  <si>
    <t>The G train is around the corner, the C train is a 5 min walk, and the B,D,N,R,Q,2,3,4,5, LIRR trains are a 10 min walk. Many bus routes too. Also easy to get a taxi or uber, and public citi bikes are around the corner.  Subway stations nearby are Clinton-Washington, Lafayette, Fulton, DeKalb, Atlantic-Barclays, Nevins. Long Island Railroad (LIRR) trains at Atlantic Terminal. Free street parking available nearby.</t>
  </si>
  <si>
    <t>{Internet,Wifi,"Air conditioning",Kitchen,"Pets live on this property","Free street parking",Heating,"Smoke detector","Carbon monoxide detector","First aid kit","Fire extinguisher",Essentials,"Lock on bedroom door",Hangers,"Hair dryer",Iron,"Laptop friendly workspace","translation missing: en.hosting_amenity_49","translation missing: en.hosting_amenity_50","Hot water","Bed linens","Extra pillows and blankets",Other}</t>
  </si>
  <si>
    <t>1 BR in Williamsburg with private balcony!</t>
  </si>
  <si>
    <t>My place is close to Maison Premiere, Fette Sau, Williamsburg Cinemas, Union Pool, Variety Cafe, and The Knitting Factory. You’ll love my place because of the comfy bed, private balcony, large rooftop and other communal spaces. My place is good for couples,  best friends traveling together, or just someone needing to the stay the night!</t>
  </si>
  <si>
    <t>{TV,Wifi,"Air conditioning",Kitchen,"Smoking allowed","Pets allowed",Gym,Elevator,Heating,"Smoke detector","Carbon monoxide detector","First aid kit","Fire extinguisher",Essentials,Shampoo,"Lock on bedroom door",Hangers,Iron,"Laptop friendly workspace","translation missing: en.hosting_amenity_49","translation missing: en.hosting_amenity_50"}</t>
  </si>
  <si>
    <t>Musician's Private Room</t>
  </si>
  <si>
    <t>Bright. Artsy. Hip. Williamsburg. L Train. Quick commute. East village 10 min. West village 15 min. Fully stocked kitchen. Stainless steel appliances. Dishwasher. TempurPedic bed. Artist. Bluegrass Musician.</t>
  </si>
  <si>
    <t xml:space="preserve">Bright. Artsy. Hip. Williamsburg. L Train. Quick commute. East village 10 min. West village 15 min. Fully stocked kitchen. Stainless steel appliances. Dishwasher. TempurPedic bed. Artist. Bluegrass Musician. Room comes with lock and key. Nice bed with fresh linens and towels. Closet to hang clothes large work desk and A/C unit for those hotter months. Williamsburg is the hottest neighborhood in NYC and is atop the Brooklyn Renaissance. Bars, Restaurants, Bodegas and grocery within a stones throw of the front door. The area is filled with artists and musicians. The foodie culture has exploded and the nightlife is plentiful. You could never leave the neighborhood and have an amazing vacation. You will have access to your room and all the common areas – living room, bathroom, kitchen, and outdoor space. We are both hard-working freelancers, which means a different, busy schedule every day. We often don't have much time to hang out, but should be around enough to help with any problems or </t>
  </si>
  <si>
    <t>Williamsburg is the hottest neighborhood in NYC and is atop the Brooklyn Renaissance. Bars, Restaurants, Bodegas and grocery within a stones throw of the front door. The area is filled with artists and musicians. The foodie culture has exploded and the nightlife is plentiful. You could never leave the neighborhood and have an amazing vacation.</t>
  </si>
  <si>
    <t>If you are looking for mobility the 2 minute walk to the L train a main artery into Manhattan is ideal. The L train runs 24 hours a day and puts you in the East village in 7 min. Union Square in 10 min. West village in 13. It also connects to just about every other train in NYC.</t>
  </si>
  <si>
    <t>No drugs No guests Quiet hour is 10pm Thank you!</t>
  </si>
  <si>
    <t>{Internet,Wifi,"Air conditioning",Kitchen,"Free street parking",Heating,"Smoke detector","Carbon monoxide detector","First aid kit","Safety card","Fire extinguisher",Essentials,Shampoo,"Lock on bedroom door",Hangers,"Hair dryer",Iron,"translation missing: en.hosting_amenity_49","translation missing: en.hosting_amenity_50",Bathtub,"Hot water","Bed linens","Extra pillows and blankets",Microwave,"Coffee maker",Refrigerator,Dishwasher,"Dishes and silverware","Cooking basics",Oven,Stove,"Garden or backyard","Luggage dropoff allowed","Long term stays allowed"}</t>
  </si>
  <si>
    <t>Quiet room near beach in residential area.</t>
  </si>
  <si>
    <t>House is located 4 blocks from beach and 3 miles from the Verrazzano Narrows Bridge.  Great Location to stay for the TCS NYC Marathon! I will even drive you to your starting point so you don't have to wait outdoors for hours. Located in a quiet residential area with nearby restaurants and easy transportation. Located about 25 minutes from the Staten Island Ferry by local bus, or a 40 minute Express Bus to Mid-Town Manhattan that will connect you to all the main attractions in the city.</t>
  </si>
  <si>
    <t>House is located 4 blocks from beach and 3 miles from the Verrazzano Narrows Bridge.  Great Location to stay for the TCS NYC Marathon! I will even drive you to your starting point so you don't have to wait outdoors for hours. Located in a quiet residential area with nearby restaurants and easy transportation. Located about 25 minutes from the Staten Island Ferry by local bus, or a 40 minute Express Bus to Mid-Town Manhattan that will connect you to all the main attractions in the city. Room can accommodate 2 adults. Air mattress available for another person at a cost of $30 per night. Guests can use kitchen, have private bathroom and TV in room with WiFi.  Street parking available. I will be present for your assistance.  Open for conversations or watching TV in main livingroom. If you just want to unwind, your privacy is respected Will drive guests to starting point of marathon. Quiet residential area near beach and three miles from Verrazzano Narrows Bridge. Local bus to Ferry going i</t>
  </si>
  <si>
    <t>Quiet residential area near beach and three miles from Verrazzano Narrows Bridge.</t>
  </si>
  <si>
    <t>Local bus to Ferry going into Manhattan or Express Buses into Manhattan. Car service/Uber available to many restaurants within short distance.</t>
  </si>
  <si>
    <t>- Owners do live in home.  Please respect their privacy and do not wonder around house other than the room you are renting, guest bathroom, kitchen and living room. No late night entry. All guests must be in house by midnight.  - If using kitchen, please clean-up after self.   - Any breakage of any items will result in a fee. - Check-in: 3:00pm or after - Check-out: 11:00am - NO SMOKING INSIDE HOUSE</t>
  </si>
  <si>
    <t>Midland Beach</t>
  </si>
  <si>
    <t>{TV,"Cable TV",Internet,Wifi,"Air conditioning",Kitchen,"Free street parking",Heating,"Family/kid friendly","Smoke detector","Carbon monoxide detector","First aid kit","Fire extinguisher",Essentials,Shampoo,"Lock on bedroom door",Hangers,"Hair dryer",Iron,"Laptop friendly workspace","translation missing: en.hosting_amenity_50","Hot water","Bed linens","Extra pillows and blankets",Microwave,Refrigerator,"Dishes and silverware","Host greets you"}</t>
  </si>
  <si>
    <t>Sunny Harlem penthouse</t>
  </si>
  <si>
    <t>This unique luminous 1 BR is located at the top of a newly renovated Harlem brownstone, steps from the subway, local bars and shops. It has two fully equipped outdoor terraces with gardens, lawn chairs, deck furniture and of course the sun shining through the window doors all day. (This is a 5 story walk-up.)</t>
  </si>
  <si>
    <t>This unique luminous 1 BR is located at the top of a newly renovated Harlem brownstone, steps from the subway, local bars and shops. It has two fully equipped outdoor terraces with gardens, lawn chairs, deck furniture and of course the sun shining through the window doors all day. (This is a 5 story walk-up.) People love this space for its luminous quality: it’s a perch where there’s tons of light and openness from front to back. Front terrace, living room, kitchen, bedroom, bathroom, washer/dryer and back terrace. Walking distance to all kinds of bustling bars, coffee shops, restaurants and jazz clubs. 2 min walk from 2-3 train 5-10 min walk from both 4-5-6, and A-B-C-D This is a really fun and lively neighborhood with nightlife, museums and parks. You can walk down to Central Park for a stroll, over to the Apollo Theater for a concert, or Sylvia’s across the street for some delicious grub!</t>
  </si>
  <si>
    <t>Walking distance to all kinds of bustling bars, coffee shops, restaurants and jazz clubs.</t>
  </si>
  <si>
    <t>2 min walk from 2-3 train 5-10 min walk from both 4-5-6, and A-B-C-D</t>
  </si>
  <si>
    <t>Light up OUTSIDE only RESPECT the neighbors, this is a quiet building NO pets Leave the place AS WAS And, of course, ENJOY</t>
  </si>
  <si>
    <t>{TV,Internet,Wifi,"Air conditioning",Kitchen,Breakfast,"Buzzer/wireless intercom",Heating,"Family/kid friendly",Washer,Dryer,"Smoke detector","Carbon monoxide detector",Essentials,Shampoo,"24-hour check-in",Hangers,"Laptop friendly workspace","Self check-in",Lockbox}</t>
  </si>
  <si>
    <t>Cozy and Modern 3BR for upto 6 ppl - 4min to metro</t>
  </si>
  <si>
    <t>this is a brownstone house and we are renting out a entire floor to you! You will never see us or our family because the entrance is separate :) only 4min walk to C-line subway (Kingston-Throop ave station!) so you can go to Manhattan within 25min (downtown) or 40min (midtown)</t>
  </si>
  <si>
    <t>this is a brownstone house and we are renting out a entire floor to you! You will never see us or our family because the entrance is separate :) only 4min walk to C-line subway (Kingston-Throop ave station!) so you can go to Manhattan within 25min (downtown) or 40min (midtown) my cousin will be always at your disposal. he lives 15mins away and whatever happens to the apartment he can help out! I will have all the list of coffee shops and restaurants prepared for you !! Kingston-Throop Ave station (C) -4min walk Kingston station (3 and 4) - 10min walk B43 bus -&gt; takes you to Bushwick and Williamsburg!!! all the hip areas</t>
  </si>
  <si>
    <t>I will have all the list of coffee shops and restaurants prepared for you !!</t>
  </si>
  <si>
    <t>Kingston-Throop Ave station (C) -4min walk Kingston station (3 and 4) - 10min walk B43 bus -&gt; takes you to Bushwick and Williamsburg!!! all the hip areas</t>
  </si>
  <si>
    <t>keep quiet after 10:30pm</t>
  </si>
  <si>
    <t>{Wifi,"Air conditioning",Kitchen,Heating,"Smoke detector","Fire extinguisher",Essentials,Shampoo,Hangers,"Hair dryer",Iron,"Laptop friendly workspace"}</t>
  </si>
  <si>
    <t>Spacious 1 BR Near the Water UES</t>
  </si>
  <si>
    <t>A large 1 bedroom with full size dining area, living room, 2 large closets, and large bathroom with tub. Located in the heart of the upper east side, a block from the east river and close to many unique restaurants and bars. The apartment comes complete with a flatscreen TV, wifi, full kitchen and building amenities include a gym, sauna, and 24 hour doorman.</t>
  </si>
  <si>
    <t>Hi! Everything is in great working order except for the stove. Please do not use it. Sorry for any inconvenience.</t>
  </si>
  <si>
    <t>{TV,Internet,Wifi,"Air conditioning",Kitchen,Doorman,Gym,Elevator,Heating,"Family/kid friendly",Washer,Dryer,"Smoke detector","Carbon monoxide detector","First aid kit","Fire extinguisher","translation missing: en.hosting_amenity_50"}</t>
  </si>
  <si>
    <t>Sunny loft-  private room &amp; private living-room</t>
  </si>
  <si>
    <t>This is a lofted space inside a historic building known as the Monarch Luggage Factory. We have white brick walls and handsome archways. Our space is lit with natural light from a skylight ceiling.  The apartment is decorated with old books, antiques, and plants that we collect. We have a 15-year-old pug mix named Niko - he sleeps and watches people eat. Laundry is in our building. There is a great outside common space to be shared with the building, you are welcome to use our grill.</t>
  </si>
  <si>
    <t>This is a lofted space inside a historic building known as the Monarch Luggage Factory. We have white brick walls and handsome archways. Our space is lit with natural light from a skylight ceiling.  The apartment is decorated with old books, antiques, and plants that we collect. We have a 15-year-old pug mix named Niko - he sleeps and watches people eat. Laundry is in our building. There is a great outside common space to be shared with the building, you are welcome to use our grill. Your space is on the second level and features your own private common space to hang out in. The bed is a queen size mattress. Your room gets great natural light! You will have space to hang clothing. There are a table and chair for any work that you might need to do.  You will share the kitchen, bathroom and main living room with myself, Connor (my fiancé) and Dan (my brother-in-law). Since the space is in the second floor of a lofted space, the ceilings measure to 6 feet. You will have full access to you</t>
  </si>
  <si>
    <t>The building is located in Red Hook, Brooklyn. The waterfront and ferry are only a 6-minute walk away!  A 15-minute walk from the F/G train in Carroll Gardens. Coffey Park is across the street.  We have a great view of the Statue of Liberty from the park near the Waterfront Museum. 10 minute walk away.  The neighborhood has many new restaurants, cafes, and bars. Sunny's bar is a historic destination or many people with live bluegrass music on Wed/Saturdays. Other popular restaurants are HomeTown BBQ, Brooklyn Crab, The Good Fork, Lobster Pound, and Amplehills icecream.  There are a couple of distilleries and chocolate factories in the neighborhood who offer tours and tastings. There is even a chocolate making class you can take!</t>
  </si>
  <si>
    <t>We are a 15-minute walk from the F/G train in Caroll Gardens. A 6-minute walk to the Ferry. A 4-minute walk to the bus (B61 &amp; B57).</t>
  </si>
  <si>
    <t>We ask that you do not smoke inside. We ask that you do your dishes and sort your recycling in the appropriate bins. We ask that you do not have any extra guests during your stay (unless 2 guests has already been confirmed from the beginning).  Please communicate a shower/bathroom time/schedule. We will do our best to coordinate shower/bathroom times.</t>
  </si>
  <si>
    <t>{Wifi,"Air conditioning",Kitchen,"Free street parking",Heating,Washer,Dryer,"Smoke detector","Carbon monoxide detector","First aid kit","Fire extinguisher",Essentials,"Lock on bedroom door",Hangers,"Hair dryer",Iron,"Laptop friendly workspace","Self check-in",Lockbox,"Private living room",Microwave,"Coffee maker",Refrigerator,"Dishes and silverware","Cooking basics",Oven,Stove,"BBQ grill","Garden or backyard","Luggage dropoff allowed","Long term stays allowed","Cleaning before checkout"}</t>
  </si>
  <si>
    <t>Student/Family Friendly Near Schools Parks Dining</t>
  </si>
  <si>
    <t>Lovely, clean, newly renovated, student and family friendly apartment located in the most ideal residential neighborhood in Manhattan--Morningside Heights, in the Upper Westside.   There 2 bedrooms, an office, 1 full bathroom, 1/2 bathroom, full kitchen, dining area, and living room. Near everything you can imagine--Columbia University, parks (Central Park, Riverside Park, Morningside Park), shopping, museums, trains, buses, taxis, restaurants, cafes, convenience stores, supermarkets.</t>
  </si>
  <si>
    <t>Lovely, clean, newly renovated, student and family friendly apartment located in the most ideal residential neighborhood in Manhattan--Morningside Heights, in the Upper Westside.   There 2 bedrooms, an office, 1 full bathroom, 1/2 bathroom, full kitchen, dining area, and living room. Near everything you can imagine--Columbia University, parks (Central Park, Riverside Park, Morningside Park), shopping, museums, trains, buses, taxis, restaurants, cafes, convenience stores, supermarkets. Clean, spacious, family friendly 2 bedroom apartment in a family-oriented neighborhood in Manhattan close to all subways, buses, and taxis.  You'll be minutes from all major tourist attractions without having to stay in the midst of all the tourists and hotels-- you get to live like real New Yorkers!  There are 2 bedrooms, office area, 1 full bathroom, 1/2 bath, full sized kitchen with all appliances. The apartment is airy and bright with window-filled living room. Bedrooms also have windows. The living r</t>
  </si>
  <si>
    <t>We live in a beautiful residential neighborhood, away from tourists and all the busy hotels-- yet so close to all the site-seeing you will do during your stay.  We are near subways, buses, and lots of taxis-- so getting around will be the least of your worries.  You will be within walking distance to some of the best restaurants in Manhattan (French, Caribbean, Italian, Asian, Middle Eastern, and much more) and a selection for every budget (lots of cafes as well). Columbia University, Cathedral of St. John the Divine, Riverside Park, Central Park, Museum of Natural History-- just to name a few areas of interest. Convenience stores everywhere (Duane Reade, CVS), there are 4 supermarkets (Westside Market, Whole Foods, Central Markets), 4 local grocery stores (bodegas). Lots of shopping on Broadway and on Columbus Avenue (Columbus Square).  You are 15 minutes from 34th Street Herald Square (Penn Station), Times Square, and Grand Central Station (Metro-North).</t>
  </si>
  <si>
    <t>We are 20 minutes from LaGuardia Airport and 45 minutes from JFK.  Via public transportation the easiest way to get here from LaGuardia is via the M60.  From JFK, the best way would be to take a taxi or Uber. We are near all major trains and buses. (Trains: 1,2,3,B,C / Bus: M (Phone number hidden by Airbnb) )</t>
  </si>
  <si>
    <t>No smoking, no pets. We simply ask that you leave the house the way you found it-- pretty please.</t>
  </si>
  <si>
    <t>{TV,Internet,Wifi,"Air conditioning",Kitchen,"Paid parking off premises",Doorman,Elevator,"Free street parking","Buzzer/wireless intercom",Heating,"Family/kid friendly",Washer,Dryer,"Smoke detector","First aid kit",Essentials,Shampoo,Hangers,"Hair dryer",Iron,"Laptop friendly workspace","Children’s books and toys","Window guards","Babysitter recommendations","Room-darkening shades","Children’s dinnerware","Game console","Hot water","Bed linens","Extra pillows and blankets",Microwave,"Coffee maker",Refrigerator,"Dishes and silverware","Cooking basics",Oven,Stove,"Garden or backyard","Long term stays allowed","Wide hallways","No stairs or steps to enter","Flat path to guest entrance","Well-lit path to entrance","No stairs or steps to enter","Wide entrance","Extra space around bed","No stairs or steps to enter","No stairs or steps to enter","Wide entryway","Host greets you"}</t>
  </si>
  <si>
    <t>Gorgeous Two Bedroom in Soho</t>
  </si>
  <si>
    <t>AVAILABLE OCTOBER 1 Brand new two bedroom one bathroom apartment FULLY FURNISHED in the heart of Nolita all with the following top features: - tiled flooring - stainless steel stove and appliances - spacious living room - humongous closet space Location - two blocks away from the Grand Street train station - 5 blocks away from the Canal Street train station - 3 blocks away from all major bus lines - 3 blocks away from SoHo</t>
  </si>
  <si>
    <t>{TV,Wifi,"Air conditioning",Kitchen,"Smoking allowed","Pets allowed","Free street parking",Heating,"Smoke detector","Carbon monoxide detector",Essentials,Shampoo,"Lock on bedroom door",Hangers,"Hair dryer",Iron,"Laptop friendly workspace","Private entrance","Hot water","Long term stays allowed",Other}</t>
  </si>
  <si>
    <t>Private bedroom in cozy apt near Central Park</t>
  </si>
  <si>
    <t>Cozy bedroom in a two-bedroom apartment super convenient to many NYC amenities in a residential neighborhood. You're staying in one bedroom, and I'll be in the other. Close to the following: 2 blocks to Central Park 4 blocks to Columbia University 2 blocks to Cathedral of St. John the Divine 10 blocks to Apollo Theatre 2 blocks to B/C subway (Website hidden by Airbnb) 10 min to Yankee Stadium (Website hidden by Airbnb) min to Natural History Museum (Website hidden by Airbnb) 10 min to MOMA (Website hidden by Airbnb) 10 min to Times Square/Broadway</t>
  </si>
  <si>
    <t>Cozy bedroom in a two-bedroom apartment super convenient to many NYC amenities in a residential neighborhood. You're staying in one bedroom, and I'll be in the other. Close to the following: 2 blocks to Central Park 4 blocks to Columbia University 2 blocks to Cathedral of St. John the Divine 10 blocks to Apollo Theatre 2 blocks to B/C subway (Website hidden by Airbnb) 10 min to Yankee Stadium (Website hidden by Airbnb) min to Natural History Museum (Website hidden by Airbnb) 10 min to MOMA (Website hidden by Airbnb) 10 min to Times Square/Broadway Have your own private bedroom with a new queen Casper Wave mattress in a quaint two-bedroom apartment. I've been a Superhost for a long time, and I recently moved to New York City, so I'm excited in sharing my new home with you. There is a shared bathroom, although I often shower at the gym and I stay out of your way to give you privacy. Please note that this is a shared apartment. I'll be staying in the second bedroom. I give you space. If y</t>
  </si>
  <si>
    <t>This quiet, residential neighborhood is close to Columbia, and it's your springboard to Morningside Park, which is directly across the street, and Central Park, which is just two blocks away. Stroll a couple blocks away to try a wide variety of restaurants, coffee shops, and bars on Columbus Ave, Amsterdam Ave., and Frederick Douglas Blvd, or walk fifteen minutes and explore Harlem, the Apollo Theatre, and other attractions.</t>
  </si>
  <si>
    <t>The apartment is two blocks away from the B/C line and ten minutes away from the 1 line. The area is extremely pedestrian friendly, and there is free street parking (with street cleaning restrictions of Mondays and Thursdays on one side of the street and Tuesdays and Fridays for the other side of the street).</t>
  </si>
  <si>
    <t>{TV,Wifi,"Air conditioning",Kitchen,Breakfast,Heating,Washer,Dryer,"Smoke detector","First aid kit","Fire extinguisher",Essentials,Shampoo,"Lock on bedroom door",Hangers,"Hair dryer",Iron,"Laptop friendly workspace","Self check-in",Lockbox,"Hot water","Bed linens","Extra pillows and blankets"}</t>
  </si>
  <si>
    <t>Bedroom #1  in Queens</t>
  </si>
  <si>
    <t>Have the finest  restaurant one block from  home movie theater 10 mins away Dubi night club 10 mins two malls.For family's  the biggest  park in Queens is two blocks  down lots on lots of entertainment and oh the two airports  is within 15 minutes  away.</t>
  </si>
  <si>
    <t>{TV,Wifi,"Air conditioning",Kitchen,"Free parking on premises",Heating,"Family/kid friendly","Smoke detector","Carbon monoxide detector",Essentials,Shampoo,"Lock on bedroom door",Hangers,"Hair dryer","Private living room","Hot water",Other}</t>
  </si>
  <si>
    <t>Private rooms in heart of Chelsea</t>
  </si>
  <si>
    <t>I have a 2BR, in the center of Manhattan, in the great neighborhood of Chelsea.  The 2nd Private bedroom is available with a shared renovated bathroom.</t>
  </si>
  <si>
    <t>I have a 2BR, in the center of Manhattan, in the great neighborhood of Chelsea.  The 2nd Private bedroom is available with a shared renovated bathroom. Great apartment share in the Center of Chelsea-- 8th Avenue between 18th and 19th Street.  Close access to Meat Packing and Gallery District as well as in the center of Chelsea Restaurant and Bar Scene. Share Sunny renovated apartment in 4th floor walk- up.  Have own private bed and share the Living room, Kitchen and Bathroom.  The second bedroom is in secluded wing of the apartment. I am an easy going architect with an office in the neighborhood. Great neighborhood, centrally located with the best restaurants, bars, and Chelsea Art Galleries. A few blocks from the famous Highline park and a few blocks south is the trendy meatpacking district full of shopping, nightlife and more great restaurants. Close to the subway ACE and 123 making it easy to get around town and to and from the train station and/or JFK or LGA NYC airports.</t>
  </si>
  <si>
    <t>Great neighborhood, centrally located with the best restaurants, bars, and Chelsea Art Galleries. A few blocks from the famous Highline park and a few blocks south is the trendy meatpacking district full of shopping, nightlife and more great restaurants.</t>
  </si>
  <si>
    <t>Close to the subway ACE and 123 making it easy to get around town and to and from the train station and/or JFK or LGA NYC airports.</t>
  </si>
  <si>
    <t>No smoking in the apartment please</t>
  </si>
  <si>
    <t>{TV,Internet,Wifi,"Air conditioning",Kitchen,"Pets allowed","Buzzer/wireless intercom",Heating,"Family/kid friendly",Essentials}</t>
  </si>
  <si>
    <t>Private Room &amp; Balcony in New York</t>
  </si>
  <si>
    <t xml:space="preserve">Close to Prospect Park, Botanical Garden and Atlantic Av.(all subways)/ Union st. closest. New Building with elevator.  Cozy quiet room with balcony.  Full size bed, 1.5 bathrooms. Open big leaving room &amp; spacious kitchen. Nice host and a cat.  </t>
  </si>
  <si>
    <t>Close to Prospect Park, Botanical Garden and Atlantic Av.(all subways)/ Union st. closest. New Building with elevator.  Cozy quiet room with balcony.  Full size bed, 1.5 bathrooms. Open big leaving room &amp; spacious kitchen. Nice host and a cat.  The space is clean, spacious and well divided. shared kitchen and  leaving room. Because there are two bathroom one will be all yours, for the access to shower need to use the main one.</t>
  </si>
  <si>
    <t>No Smoking Allowed Inside. Only on Balcony or Rooftop</t>
  </si>
  <si>
    <t>{TV,Internet,Wifi,"Air conditioning",Kitchen,"Pets live on this property",Cat(s),Elevator,"Buzzer/wireless intercom",Heating,Washer,Dryer,"Smoke detector","Carbon monoxide detector",Essentials}</t>
  </si>
  <si>
    <t>Private Bedroom, LGBTQ Friendly</t>
  </si>
  <si>
    <t>The apartment is in the heart of Hell’s Kitchen, on 49th Street between 9th and 8th. Major subway lines(123ACENQWRBDFM) are all within 3-15 min walking distance, commute time to most places in Manhattan, Brooklyn, and Queens is less than 30 minutes. Amish market and Duane Reade right across the street plus many good restaurants close by.</t>
  </si>
  <si>
    <t>The apartment is in the heart of Hell’s Kitchen, on 49th Street between 9th and 8th. Major subway lines(123ACENQWRBDFM) are all within 3-15 min walking distance, commute time to most places in Manhattan, Brooklyn, and Queens is less than 30 minutes. Amish market and Duane Reade right across the street plus many good restaurants close by. This is a no-frills single bed in a private bedroom, and the price reflects that. I am not a super host here, but I will do my best to help you have a comfortable experience. The room/bed is great for a single traveller looking for comfortable short-term stay. I work standard 9-5 hours, and will be at work most of the time. When I'm home, I'm happy to give tips and advise on anything NYC.</t>
  </si>
  <si>
    <t>No loud noises after 10pm. There is also a no shoes policy for both living room and bedroom.</t>
  </si>
  <si>
    <t>{TV,Wifi,"Air conditioning",Kitchen,Heating,"Smoke detector","Carbon monoxide detector","First aid kit",Essentials,Shampoo,"Lock on bedroom door",Hangers,"Hair dryer",Iron,"Laptop friendly workspace",Other}</t>
  </si>
  <si>
    <t>Charming Fort Greene studio, dream location</t>
  </si>
  <si>
    <t>Comfortable, well-designed studio apartment situated at the cultural epicenter of Brooklyn, Fort Greene.  With a private ground-floor entrance, the apartment is a hard-to-find entirely private space within a 9 unit co-op building. Newly remodeled kitchen has everything you need to make a great meal and the bathroom is surprisingly spacious.  With small outdoor patio and free laundry, this apartment truly has it all.</t>
  </si>
  <si>
    <t>Comfortable, well-designed studio apartment situated at the cultural epicenter of Brooklyn, Fort Greene.  With a private ground-floor entrance, the apartment is a hard-to-find entirely private space within a 9 unit co-op building. Newly remodeled kitchen has everything you need to make a great meal and the bathroom is surprisingly spacious.  With small outdoor patio and free laundry, this apartment truly has it all. This 500 ft studio is situated on the ground floor of a quiet tree-lined block voted "Best Block for Brownstones" by L Magazine. Original 19th century wooden detailing and the  remodeled kitchen and bathroom strike a balance of character and class. I've put a great amount of care into making the most of the space - it is a comfortable, inspiring living environment, in the best Brooklyn location imaginable.  Half a block away you have beautiful Ft. Greene park. 2 blocks and you're at a lively intersection (Fulton/Lafayette) complete with restaurants, coffee shops, boutiques,</t>
  </si>
  <si>
    <t>Music must be kept to a reasonable volume.</t>
  </si>
  <si>
    <t>{Internet,Wifi,"Air conditioning",Kitchen,"Pets allowed","Free street parking","Buzzer/wireless intercom",Heating,"Family/kid friendly",Washer,Dryer,"Smoke detector","Fire extinguisher",Essentials,Hangers,"Hair dryer",Iron,"Laptop friendly workspace","Self check-in",Lockbox,"Hot water","Long term stays allowed"}</t>
  </si>
  <si>
    <t>Luxury Chelsea penthouse w private terrace &amp; view!</t>
  </si>
  <si>
    <t>Downtown penthouse apartment with a private wraparound terrace offering 360 degree views of Manhattan.  North, east and south exposure so all rooms have amazing city views and get lots of light.  Two extra-large bedrooms with ensuite bathrooms in a  24 hour doorman building.  Located at the intersection of Chelsea, West Village, Greenwich Village, Flatiron and Meatpacking districts so all the good dining, shopping, entertainment and tourist attractions are only a short walk away.</t>
  </si>
  <si>
    <t>Downtown penthouse apartment with a private wraparound terrace offering 360 degree views of Manhattan.  North, east and south exposure so all rooms have amazing city views and get lots of light.  Two extra-large bedrooms with ensuite bathrooms in a  24 hour doorman building.  Located at the intersection of Chelsea, West Village, Greenwich Village, Flatiron and Meatpacking districts so all the good dining, shopping, entertainment and tourist attractions are only a short walk away. On Pride parade route.  Watch the parade from the private terrace or downstairs to be part of the action. It's really about the location.  We are close to many of the major destinations in Manhattan.  The Meatpacking, West Village, Highline, Chelsea Market, Union Square, Flatiron, West side highway, Greenwich Village are all less than a 10 minute walk. Centrally located and very convenient to subway stations: 1 block away from 1,2,3, F,M, L lines (14 street station) 1 avenue away from A, C, E lines 1 avenue aw</t>
  </si>
  <si>
    <t>It's really about the location.  We are close to many of the major destinations in Manhattan.  The Meatpacking, West Village, Highline, Chelsea Market, Union Square, Flatiron, West side highway, Greenwich Village are all less than a 10 minute walk.</t>
  </si>
  <si>
    <t>Centrally located and very convenient to subway stations: 1 block away from 1,2,3, F,M, L lines (14 street station) 1 avenue away from A, C, E lines 1 avenue away from PATH (to NJ) Short walk to Union Square to access 4,5,6 line</t>
  </si>
  <si>
    <t>{TV,Wifi,"Air conditioning",Kitchen,"Pets allowed",Elevator,"Indoor fireplace",Heating,"Family/kid friendly",Washer,Dryer,"Smoke detector","Carbon monoxide detector","Fire extinguisher",Essentials,Shampoo,"Hair dryer",Iron,"Laptop friendly workspace"}</t>
  </si>
  <si>
    <t>Lovely Lofted Artist's Room</t>
  </si>
  <si>
    <t>Homey Artist household in the heart of Brooklyn. Quiet, cozy apartment filled with art, homemade decor, record player, disco ball, and tiny tree-house loft. Warm people, lots of authentic charm, and central Bed-Stuy location.</t>
  </si>
  <si>
    <t>Homey Artist household in the heart of Brooklyn. Quiet, cozy apartment filled with art, homemade decor, record player, disco ball, and tiny tree-house loft. Warm people, lots of authentic charm, and central Bed-Stuy location. Our space is a homey artist-household in central Bed-Stuy. We are working artists in visual art, puppetry and theatre and have built a home we enjoy living in. We are excited to share it with you. Our house is full of art, home made decor, and custom-built lofted furniture. It's a 3-Bedroom apartment with 2 full time roommates that you will share the space with. Your room is private and all yours during your stay. Your room is private and all yours. The kitchen and living room are shared spaces that you can use as well. Our kitchen comes fully stocked with dishes, pots, pans, utensils. You can use our sundries (oils, spices, garlic etc.) while you are here, and there is space in the fridge for your personal food. The living room is a great work-space and a great p</t>
  </si>
  <si>
    <t>We live in the heart of Bed-Stuy, a diverse neighborhood with many families in the building and on the block. We are one block from Von-King Park. There is a coffee-shop and organic food store 3 blocks away. Laundry and basic supermarket are around the corner. Along Nostrand and Bedford Aves there are lots more restaurants, wine shops, coffee shops and cafes.</t>
  </si>
  <si>
    <t>G Train at Bedford-Nostrand (10 Min Walk), J/M/Z Train at Myrtle-Broadway (15 Min Walk), C at Kingston-Throop (15 min Walk), B38 bus, B15 Bus.</t>
  </si>
  <si>
    <t>We expect guests to be respectful of shared spaces and use common sense and courtesy when using them. Please clean up after yourself in the common spaces, especially dishes in the sink. Also keep in mind that we live in a big city and security is a concern-- all windows should be closed when leaving the apartment, and doors should be locked when leaving the apartment, even if just for a few minutes. We don't allow smoking inside the apartment. We also do not have pets.</t>
  </si>
  <si>
    <t>{Internet,Wifi,"Air conditioning",Kitchen,"Buzzer/wireless intercom",Heating,Essentials,"Hair dryer","Laptop friendly workspace"}</t>
  </si>
  <si>
    <t>Manhattan Marble Hill Private Sleep'n Suites</t>
  </si>
  <si>
    <t>A true New York hidden gem tucked away in historic Marble Hill is a private and comfortable location at an amazing price. Situated in a diverse neighborhood brimming with culture, food and convenient public transportation with a budget friendly 23-minute Metro-North ride to Grand Central Station and a gorgeous view of the Hudson or a short walk to MTA subway #1 to downtown Manhattan. The area is well served by restaurants within walking distance, with shops Target, Starbucks and Post Office.</t>
  </si>
  <si>
    <t>A true New York hidden gem tucked away in historic Marble Hill is a private and comfortable location at an amazing price. Situated in a diverse neighborhood brimming with culture, food and convenient public transportation with a budget friendly 23-minute Metro-North ride to Grand Central Station and a gorgeous view of the Hudson or a short walk to MTA subway #1 to downtown Manhattan. The area is well served by restaurants within walking distance, with shops Target, Starbucks and Post Office. A nice feature of our space is the natural light and warm colored oak floors when you wake up in the morning to the smell of freshly brewed coffee. Our rain shower bathroom will have you ready for a great adventure in my city.  The room is furnished with a new bed and mattress pad for your added comfort, with a cozy pillow wrapped in soft 100% cotton linens draped with a fleece blanket and topped off with a fabulous comforter. An alarm clock you can control for that extra hour of sleep as your mult</t>
  </si>
  <si>
    <t>The area is well served by restaurant’s with Latin, Chinese, and Italian food all within a walking distance and all provide delivery service. There are two local shopping malls with popular shops like Target, Marshall’s, TJ Maxx, Party City, Starbucks, Chipotle, Dunkin Donuts, Boston Market, Popeyes, Staples and the US Post Office. Marble Hill is the northernmost neighborhood in the New York City borough of Manhattan. It is the only Manhattan neighborhood on the mainland of North America. Marble Hill was occupied as a Dutch colonial settlement in 1646 and gained its current name in 1891 because of marble deposits underneath the neighborhood. Politically a part of Manhattan and New York County, Marble Hill became an island in the Harlem River when it was separated from the island of Manhattan by the construction of the Harlem Ship Canal in 1895. In 1914, the Harlem River was filled in on the north side of Marble Hill, connecting it to the North American mainland and the Bronx. Because o</t>
  </si>
  <si>
    <t>We are within a very short (15 second) walking distance to Metro-North Hudson line with 15-minute service (weekend City Pass is only $4.25) to Grand Central Station or an even shorter (1 minute) walk to local subway #1 (fare is $2.75).</t>
  </si>
  <si>
    <t>- Quiet hours 10:00 PM to 8:00 AM - No Cooking - No Drinking Alcohol - No Drugs - No loud disturbing music - Use proper trash, recycle bins available  - Do not flush anything other than toilet paper in toilet - Clean up after using your cups, dishes and silverware - Returning late? Keep noise level low - DO NOT DISTURB everyone's sleep. - Coffee is served from 6:30 - 8:00 AM  - Do not bring or leave food trash in your room garbage-use proper receptacles in common area - There is a one time $50 dollar cleaning charge - $300 Security Deposit - No muddy shoes in bedrooms, please leave them in foyer area - No shoes in the house, please wear clean socks</t>
  </si>
  <si>
    <t>{Wifi,"Air conditioning",Kitchen,"Free street parking",Heating,"Smoke detector","Carbon monoxide detector","First aid kit","Fire extinguisher",Essentials,Shampoo,"Lock on bedroom door",Hangers,"Hair dryer",Iron,"Laptop friendly workspace","Hot water","Bed linens",Microwave,"Coffee maker",Refrigerator,"Dishes and silverware","Cooking basics",Oven,Stove,"Patio or balcony","Long term stays allowed","Wide hallways","Wide entrance for guests","Well-lit path to entrance","No stairs or steps to enter","Wide entrance","Extra space around bed","Accessible-height bed","No stairs or steps to enter","Wide doorway to guest bathroom","Accessible-height toilet","Wide clearance to shower, toilet","No stairs or steps to enter","Wide entryway","Host greets you"}</t>
  </si>
  <si>
    <t>Cozy Room in East Williamsburg!</t>
  </si>
  <si>
    <t>Private room in a 3 BR apartment with full kitchen/ bath, hardwood floors, high ceilings, &amp; roof access. Across the street &amp; around the corner are cafes, restaurants/bars, 24 food market &amp; shopping. The Morgan Ave. L train subway is 3 blocks away.</t>
  </si>
  <si>
    <t>Private room in a 3 BR apartment with full kitchen/ bath, hardwood floors, high ceilings, &amp; roof access. Across the street &amp; around the corner are cafes, restaurants/bars, 24 food market &amp; shopping. The Morgan Ave. L train subway is 3 blocks away. The neighborhood has a great artist community with lots of street-art/ murals to view. There are lots of coffee shops, thrift shops, bars &amp; restaurants to check out plus there is always a good party going on in a whearhouse, on a rooftop, or at a dance club. The Morgan L subway train stop is 3 blocks from the apt. which offers easy access in to the city and connecting trains. There are also bus stops 1 block away for travel within Brooklyn. If you have a car there is street parking.</t>
  </si>
  <si>
    <t>The neighborhood has a great artist community with lots of street-art/ murals to view. There are lots of coffee shops, thrift shops, bars &amp; restaurants to check out plus there is always a good party going on in a whearhouse, on a rooftop, or at a dance club.</t>
  </si>
  <si>
    <t>The Morgan L subway train stop is 3 blocks from the apt. which offers easy access in to the city and connecting trains. There are also bus stops 1 block away for travel within Brooklyn. If you have a car there is street parking.</t>
  </si>
  <si>
    <t>Don't be a dick.</t>
  </si>
  <si>
    <t>{Internet,Wifi,"Air conditioning",Kitchen,"Smoking allowed",Heating,"Smoke detector","Carbon monoxide detector","First aid kit","Fire extinguisher",Essentials,Shampoo}</t>
  </si>
  <si>
    <t>Big New Family Friendly Great Location</t>
  </si>
  <si>
    <t>Huge 2 family recently renovated home in safe, family-friendly neighborhood.  3000 SF space with 4+ private bedrooms, 2 kitchens, 3 bath, office, laundry, backyard. Central neighborhood of Greenwood Heights, between Park Slope &amp; Sunset Park, and 3 blocks from the very hot Industry City area.  24 hour access to public transportation, restaurants, shopping &amp; amenities. Street parking in abundance. N/R B/D/M trains are 5 min walk, 20 minutes to lower Manhattan. 3rd floor can lock as separate apt.</t>
  </si>
  <si>
    <t>- Outside areas should be quiet after 11pm due to respect for neighbors.</t>
  </si>
  <si>
    <t>{TV,Wifi,"Air conditioning",Kitchen,"Pets allowed",Heating,"Family/kid friendly",Washer,Dryer,"Smoke detector","Carbon monoxide detector","First aid kit","Safety card","Fire extinguisher",Essentials,"Lock on bedroom door","Hair dryer",Iron,"Laptop friendly workspace","Private entrance"}</t>
  </si>
  <si>
    <t>Luxury Condo-gym,pool,sundeck,sauna in bldg</t>
  </si>
  <si>
    <t>South facing apt. (~800 sq ft) with plenty of sunlight. Balcony adjacent to the bedroom. Sofa can fit 4 people. Queen sized air mattress available. Fully equipped kitchen. View to Empire State Building. Amenities in the building include swimming pool, 60K sq ft. terrace for sun bathing, hot tub, sauna, steam room, pool table, children's room, gym, golf simulator and ping pong table. Grocery store and 24 hour pharmacy (DR) within 5 mins of walking. Grand Central subway is 10 mins from the apt..</t>
  </si>
  <si>
    <t>South facing apt. (~800 sq ft) with plenty of sunlight. Balcony adjacent to the bedroom. Sofa can fit 4 people. Queen sized air mattress available. Fully equipped kitchen. View to Empire State Building. Amenities in the building include swimming pool, 60K sq ft. terrace for sun bathing, hot tub, sauna, steam room, pool table, children's room, gym, golf simulator and ping pong table. Grocery store and 24 hour pharmacy (DR) within 5 mins of walking. Grand Central subway is 10 mins from the apt.. We have books and board games you can use in the apartment. I am available through text if you need anything! Close to Grand Central subway station (10 min walk) and 33rd Street 6 train (12 min walk). Grocery stores, delis and Duane Reade within 5 mins of walking.  Lots of restaurants/ cafes/ bars within 5 mins of walking.  Park within 5 mins of walking.</t>
  </si>
  <si>
    <t>Close to Grand Central subway station (10 min walk) and 33rd Street 6 train (12 min walk). Grocery stores, delis and Duane Reade within 5 mins of walking.  Lots of restaurants/ cafes/ bars within 5 mins of walking.  Park within 5 mins of walking.</t>
  </si>
  <si>
    <t>No smoking (not even on the balcony), no drugs, no parties or random guests allowed. This is a family building and entering the building requires you to be on the list that I provide the doormen.</t>
  </si>
  <si>
    <t>{TV,"Cable TV",Wifi,"Air conditioning","Wheelchair accessible",Pool,Kitchen,Doorman,Gym,Breakfast,Elevator,"Hot tub","Buzzer/wireless intercom",Heating,"Family/kid friendly",Washer,Dryer,"Smoke detector","Carbon monoxide detector","First aid kit",Essentials,Shampoo,Hangers,"Hair dryer",Iron,"Laptop friendly workspace","Self check-in","Building staff","Window guards","Hot water","Bed linens","Extra pillows and blankets"}</t>
  </si>
  <si>
    <t>Midtown East Room</t>
  </si>
  <si>
    <t>Welcome to NYC! Go strait from the airport to the first stop in Manhattan in the heart of Midtown East. A cozy private room and clean bed set are ready for you. The room available on Tuesday and open for coming Halloween weekend.</t>
  </si>
  <si>
    <t>{Wifi,"Air conditioning",Kitchen,Elevator,"Buzzer/wireless intercom",Heating,Washer,Dryer,"Smoke detector","Carbon monoxide detector",Essentials,Shampoo,"24-hour check-in",Hangers,"Hair dryer",Iron}</t>
  </si>
  <si>
    <t>Bright 1BR in Heart of Williamsburg, Brooklyn</t>
  </si>
  <si>
    <t>Bright 1BR in Heart of Williamsburg, Brooklyn This charming, bright &amp; quiet 1BR apartment is located in the heart of Williamsburg, surrounded by trees, cute shops, cafes, and some of the best restaurants in NY. Tons of light in the bedroom, living room, kitchen, and dining room. Perfect for 2 people!</t>
  </si>
  <si>
    <t xml:space="preserve">Bright 1BR in Heart of Williamsburg, Brooklyn This charming, bright &amp; quiet 1BR apartment is located in the heart of Williamsburg, surrounded by trees, cute shops, cafes, and some of the best restaurants in NY. Tons of light in the bedroom, living room, kitchen, and dining room. Perfect for 2 people! A large, sunny, quiet 1BR apartment in the heart of Williamsburg in Brooklyn. The apartment includes: -Spacious living room, bedroom, and dining rooms with tons of light in each. The apartment is located on a quiet street, allowing for a good night's sleep or getting work done. -The apartment has it's own separate bedroom with a Queen sized bed that sleeps 2, and a closet space. Fresh sheets are provided. -There is a fully functioning kitchen with stove, oven, microwave, coffee machine, and fridge, and a dining room with a dining table that can seat up to 8-10 people. -The bathroom is clean and includes a sink, shower, toilet, and cabinet to store your accessories. -The bedroom has an Air </t>
  </si>
  <si>
    <t>Features · brownstone · nightlife · trendy · quaint · well preserved · winding streets Jean-Marc’s home is located in Williamsburg, Brooklyn, New York, United States. The apartment is walking distance from so many cute little shops, cafes and some of the finest restaurants in NY. If you love running, within 6 blocks you're at the East river where you can jog uptown or downtown.</t>
  </si>
  <si>
    <t>There is a Citibike stop 2 blocks from the apartment, and the apartment is 2 blocks aways from the L train and 10 minute walking distance from the J,M,Z train and the G train. Taxis pass by very frequently, making for easy access to all of Brooklyn as well as New York City!</t>
  </si>
  <si>
    <t>- Please take off shoes - You must also acknowledge Security Deposit - if you damage the home, you may be charged up to $500</t>
  </si>
  <si>
    <t>{Wifi,"Air conditioning",Kitchen,Heating,"Smoke detector","Carbon monoxide detector","First aid kit",Essentials,Shampoo,Hangers}</t>
  </si>
  <si>
    <t>Private Bedroom (Back) In A Beautiful Apartment</t>
  </si>
  <si>
    <t>Beautiful bedroom (back) in a spacious apartment.</t>
  </si>
  <si>
    <t>- Cleanliness is a must! - Quiet hours. No dirty shoes in the house!</t>
  </si>
  <si>
    <t>{Kitchen,"Indoor fireplace",Heating,"Family/kid friendly","Smoke detector","Carbon monoxide detector","Private living room"}</t>
  </si>
  <si>
    <t>Welcoming Brooklyn Artist's Room in Williamsburg</t>
  </si>
  <si>
    <t>Welcome to an extraordinarily comfortable and luxurious pre-war apartment in the best part of Williamsburg. You are mere steps away from the Marcy JMZ subway stop, putting you in the city in 10 minutes. The neighborhood is filled with entertainingly hipster vibes, great cafes, cool restaurants and tons to see. It's safe and welcoming, yet still rough enough around the edges to avoid being a tourist-overloaded destination. Plus you will enjoy the company of two friendly and curious cats.</t>
  </si>
  <si>
    <t>Welcome to an extraordinarily comfortable and luxurious pre-war apartment in the best part of Williamsburg. You are mere steps away from the Marcy JMZ subway stop, putting you in the city in 10 minutes. The neighborhood is filled with entertainingly hipster vibes, great cafes, cool restaurants and tons to see. It's safe and welcoming, yet still rough enough around the edges to avoid being a tourist-overloaded destination. Plus you will enjoy the company of two friendly and curious cats. Enjoy staying in the room of a Brooklyn-based artist, where there is a ton of character and charm that will make you feel instantly welcome. While Heidi is away traveling you can take advantage of her room being available and experience Brooklyn as if you lived here. I believe in having a good night's sleep and have therefore outfitted the spare room with an extremely comfortable bed and soft bedding. I'm easygoing, very friendly and love to meet new people when I'm not busy with my day job. The apartme</t>
  </si>
  <si>
    <t>We are located in South Williamsburg, which is alive and thriving with amazing cafes, restaurants, yoga, gyms and much more. It's very, very safe and great for exploring on foot.</t>
  </si>
  <si>
    <t>Our apartment is perfectly located. The Marcy Ave. J/M/Z subway is located two minutes from our apartment. Additionally there is a CitiBike dock located steps away and the footbridge entrance of the Williamsburg Bridge is a five minute walk away.</t>
  </si>
  <si>
    <t>{Wifi,Kitchen,"Free street parking",Washer,"Smoke detector","Carbon monoxide detector",Essentials,Shampoo,"Hair dryer","Self check-in",Lockbox,"Hot water",Microwave,"Coffee maker",Refrigerator,Dishwasher,"Dishes and silverware","Cooking basics",Oven,Stove}</t>
  </si>
  <si>
    <t>Upper East Side Apartment</t>
  </si>
  <si>
    <t>Spacious one bedroom/one bath apartment in Upper East Side Manhattan. Short walk to Central Park, Museum Mile and East River Greenway. Bus stop and 2 Subway stations (Q and 6) get you virtually anywhere in the city. Lots of restaurants, great stores and entertainment a few steps away. Very clean safe residential area.</t>
  </si>
  <si>
    <t>{TV,Wifi,"Air conditioning",Kitchen,"Pets allowed",Heating,"Family/kid friendly","Smoke detector","Carbon monoxide detector",Shampoo,Hangers,Iron,"Private entrance","Host greets you"}</t>
  </si>
  <si>
    <t>Large Chic Uptown NYC Apartment</t>
  </si>
  <si>
    <t>Brand new apartment located in NYC's historic area of Washington Heights. With exposed brick, modern accents and 2 spacious bedrooms I'm sure you'll enjoy your stay. Located close to the A &amp; C Train, you are just 15 minutes from Time Square and easily accessible to other attractions.</t>
  </si>
  <si>
    <t>{TV,Wifi,"Air conditioning",Kitchen,Heating,Essentials,Hangers,"Hair dryer",Iron,"Laptop friendly workspace"}</t>
  </si>
  <si>
    <t>Bedroom (double bed) in a 5BR Apartment</t>
  </si>
  <si>
    <t>Sunny and coufy bedroom, with a double bed and a spacious wardrobe.  2 minutes by walk to the subway station (Graham Ave. - L train) 15 minutes to Union Square</t>
  </si>
  <si>
    <t>Sunny and coufy bedroom, with a double bed and a spacious wardrobe.  2 minutes by walk to the subway station (Graham Ave. - L train) 15 minutes to Union Square 2floor Apartment, with a large living room, an open kitchen and a garden 2 bedrooms on the basement (private bathroom), 3 bedrooms on the 1st floor (additionnal bathroom). 1 bedroom, living room, 1 bathroom, kitchen, garden I will be out of ton but my roomates will be able to help Perfect district and neighborhood 2 minutes by walk to the subway station (Graham Ave. - L train) 15 minutes to Union Square</t>
  </si>
  <si>
    <t>Perfect district and neighborhood</t>
  </si>
  <si>
    <t>2 minutes by walk to the subway station (Graham Ave. - L train) 15 minutes to Union Square</t>
  </si>
  <si>
    <t>{Wifi,"Air conditioning",Kitchen,Heating,Washer,Dryer,"Smoke detector",Essentials,"Lock on bedroom door",Hangers,Iron,Bathtub,Microwave,"Coffee maker",Dishwasher,"Dishes and silverware","Cooking basics",Oven,Stove,"Garden or backyard","Cleaning before checkout"}</t>
  </si>
  <si>
    <t>Comfort home</t>
  </si>
  <si>
    <t>{TV,Wifi,"Air conditioning",Kitchen,Heating,"Smoke detector","Carbon monoxide detector","Fire extinguisher",Essentials,Shampoo,"Lock on bedroom door",Hangers,"Hair dryer","Hot water"}</t>
  </si>
  <si>
    <t>Home 4 Medical Professionals - The "Clinomania"</t>
  </si>
  <si>
    <t>We cater to medical professionals. This is a private room that sits in an apartment of a total of three bedrooms, two bathrooms. It is a lovely apartment. This room is our master suite and it comes with its own private bathroom.</t>
  </si>
  <si>
    <t xml:space="preserve">We cater to medical professionals. This is a private room that sits in an apartment of a total of three bedrooms, two bathrooms. It is a lovely apartment. This room is our master suite and it comes with its own private bathroom. We cater to medical professionals. Students and other professionals are welcome upon review. We create homely conditions for studying and convenience. This apartment is incredibly close to Kingsbrook Jewish Medical Center. Also, to public transportation. You may access the city in  no time via subway. As aforementioned, this room is one of three bedrooms. This bedroom houses a full sized bed, dresser with mirror, 2 night stands, chest of drawers, a study desk, and one very large and accommodating closet. It is a sizable room with a private bathroom and priced as such. STAT Living makes lovely accommodations for all of our clients. You will surely enjoy your stay! Guests have access to the shared areas - living room, dinning area, and kitchen. There are a total </t>
  </si>
  <si>
    <t>I love that it is so close to the hospital, for those that work there. Literally, you can walk there in 2-3 minutes. I love that public transportation is nearby, as well. I love Brooklyn, altogether, because of the variety of cuisines available, the diversity of the people, and the all-around convenience. This apartment is in a home located on a quiet, tree lined block. There is street parking.</t>
  </si>
  <si>
    <t>Access to the B (Phone number hidden by Airbnb) trains.</t>
  </si>
  <si>
    <t>We house to professionals only because we want to maintain a quiet environment of like-minded individuals. No partying. No smoking. No loud music.</t>
  </si>
  <si>
    <t>{TV,Internet,Wifi,"Air conditioning",Kitchen,Heating,Washer,Dryer,"Smoke detector","Carbon monoxide detector"}</t>
  </si>
  <si>
    <t>Comfortable!  2 Bed Rm Apt. in House~20 min to NYC</t>
  </si>
  <si>
    <t>An entire apartment located in historic Clason Point. The space, in a pre-war building has lots of sunlight on a 2nd floor.  Parks close by, safe, quiet, residential neighborhood.  30 Minute Ferry ride to Midtown Manhattan - 34th street. 22 min drive from LGA.   35 min from JFK Applicable discounts 10% off for any stay longer than 5 nights. 15% off for weekly. 20% off for 2 weeks.  Thanks!</t>
  </si>
  <si>
    <t>An entire apartment located in historic Clason Point. The space, in a pre-war building has lots of sunlight on a 2nd floor.  Parks close by, safe, quiet, residential neighborhood.  30 Minute Ferry ride to Midtown Manhattan - 34th street. 22 min drive from LGA.   35 min from JFK Applicable discounts 10% off for any stay longer than 5 nights. 15% off for weekly. 20% off for 2 weeks.  Thanks! Bed Room 1 Queen Sized Bed  Sleeps 2.  Bed Room 2 Full Size Bed Sleeps 2.  Living room also available for your stay xbox and Netflix for free.  Sofa bed is full size.  Sleeps 2. Quiet area 15-20 minute drive to midtown at night.  Fantastic location, hidden gem. Nice and quiet, come home and relax after a hectic day or night in out the city.  Ideal if you are traveling for work, as well. WiFi, PC, Shredder, Desk, Office Quality printer, copier, scanner. I like giving them their space.  They can certainly count on me to tell them how to get around what’s good to eat. They can text and call me anytime b</t>
  </si>
  <si>
    <t>Lots of Parks close to the bay, quiet residential area.  NYC Bus stops conveniently in front of property.  Lots of UBEReats and Doordash options close by.  30 Minute Ferry ride to Midtown Manhattan - 34th street 22 minutes from LGA.  40 minutes from JFK.</t>
  </si>
  <si>
    <t>Bx27 Bx39, NYC Ferry &amp; 6 Train, Uber. Plenty of parking on street.</t>
  </si>
  <si>
    <t>No Outside Visitors</t>
  </si>
  <si>
    <t>{TV,Wifi,"Air conditioning",Kitchen,"Pets allowed","Free street parking",Heating,"Smoke detector","Carbon monoxide detector","First aid kit","Fire extinguisher",Essentials,Shampoo,"Lock on bedroom door",Hangers,"Hair dryer",Iron,"Laptop friendly workspace","Self check-in",Lockbox,"Private living room","Hot water","Bed linens",Microwave,"Coffee maker",Refrigerator,"Dishes and silverware","Cooking basics",Oven,Stove,"Luggage dropoff allowed","Long term stays allowed","Well-lit path to entrance","Extra space around bed","No stairs or steps to enter"}</t>
  </si>
  <si>
    <t>3 Floors for over 16 guests minutes from NYC!</t>
  </si>
  <si>
    <t>Enjoy 3 floors of space, perfect for very large families and gatherings of friends! You basically would be getting two AirBnB apartments for one! One of which is a 2 floor, 3 bedroom, 4 beds, 3 bathroom duplex that comfortably sleeps 10-12+ people. The other of which is a 1 floor 2 bedroom, 1 bathroom apartment that sleeps 6. That means 2 kitchens, 2 living rooms, plenty of seating and entertainment for all, all packed in 3000 square feet of space.</t>
  </si>
  <si>
    <t>Enjoy 3 floors of space, perfect for very large families and gatherings of friends! You basically would be getting two AirBnB apartments for one! One of which is a 2 floor, 3 bedroom, 4 beds, 3 bathroom duplex that comfortably sleeps 10-12+ people. The other of which is a 1 floor 2 bedroom, 1 bathroom apartment that sleeps 6. That means 2 kitchens, 2 living rooms, plenty of seating and entertainment for all, all packed in 3000 square feet of space. Welcome to what is easily one of the largest accommodations to be found on AirBnB in Brooklyn! You will enjoy almost 3000 square feet of expansiveness. All Bamboo Wood floors, and a plethora of Windows keep the space airy and light. In the Duplex, Granite countertops, with Stainless Steel appliances appoint your entrance. A breakfast bar for four, and Dinning with seating for 6. Two bedrooms each with a queen bed, and a large master with double queens and ensuite bathroom, comfortably sleeps 8+. Memory foam mattresses in every bed ensure the</t>
  </si>
  <si>
    <t>Ranked the 7th coolest, most stylish neighborhood in the world by Vogue, Bushwick has a lot going for itself. With a buzzing and thriving art, night, and  restaurant scene, you are never to run out of things to do in and around Bushwick. And being just minutes away from Manhattan, feel free to take your sightseeing just over the Williamsburg Bridge.</t>
  </si>
  <si>
    <t>We are just three blocks from two entrances to the J train, Gates and Halsey stops, which get you into Manhattan in 20 minutes. We are very accessible by public transportation to and from JFK. We are also 30-45 minute drive to/from both LGA and JFK airports (however traffic can change that drastically). Everywhere is an Uber ride away! There is also a taxi stand at the end of the block!</t>
  </si>
  <si>
    <t>{TV,"Cable TV",Wifi,"Air conditioning",Kitchen,Breakfast,"Free street parking",Heating,"Family/kid friendly","Suitable for events","Smoke detector","Carbon monoxide detector","First aid kit","Fire extinguisher",Essentials,Shampoo,Hangers,"Hair dryer",Iron,"Laptop friendly workspace","Self check-in",Keypad,"Private living room","Private entrance",Bathtub,"Baby bath","High chair","Stair gates","Children’s books and toys",Crib,"Pack ’n Play/travel crib","Children’s dinnerware","Hot water","Bed linens","Extra pillows and blankets",Microwave,"Coffee maker",Refrigerator,"Dishes and silverware","Cooking basics",Oven,Stove,"BBQ grill","Luggage dropoff allowed","Wide hallways","Wide entrance for guests","Well-lit path to entrance","No stairs or steps to enter","Extra space around bed","Accessible-height bed","No stairs or steps to enter","Wide entryway","Handheld shower head"}</t>
  </si>
  <si>
    <t>The house of Tranquility</t>
  </si>
  <si>
    <t>Welcome to my amazing apartment. I love living here. Sun-soaked and full of plants, my apartment has incredible hard wood floors, and stained glass hanging in the windows. I have lived here with my partner - we collect weird old things. The apartment is comfortable and spacious with an eclectic feel. The bedroom has two south-facing windows, and the morning light is dappled and lovely.</t>
  </si>
  <si>
    <t>Welcome to my amazing apartment. I love living here. Sun-soaked and full of plants, my apartment has incredible hard wood floors, and stained glass hanging in the windows. I have lived here with my partner - we collect weird old things. The apartment is comfortable and spacious with an eclectic feel. The bedroom has two south-facing windows, and the morning light is dappled and lovely. The shared living room has a comfy couch and lots of pillows to lounge on. All guest have access to the stereo and the record collection. I will be out of town during your stay - but I’ll make sure you have a list of food suggestions and a map of the neighborhood! Flatbush has been a Caribbean neighborhood for over thirty years now. The people are friendly and it feels like a community. This is a great location, with access to Prospect Park, the ice skating rink, and the tennis courts, as well as some amazing jerk chicken spots (Peppa's) and good coffee (Erv's). We are located close to the B, Q, 2, 5 tra</t>
  </si>
  <si>
    <t>Flatbush has been a Caribbean neighborhood for over thirty years now. The people are friendly and it feels like a community. This is a great location, with access to Prospect Park, the ice skating rink, and the tennis courts, as well as some amazing jerk chicken spots (Peppa's) and good coffee (Erv's).</t>
  </si>
  <si>
    <t>We are located close to the B, Q, 2, 5 train lines (B,Q at Church, Q at Parkside, 2,5 at Winthrop) as well as the B48 bus and the SBS B44 bus, which will take you directly to Williamsburg.</t>
  </si>
  <si>
    <t>- No shoes in the house. And please check all faucets are tightly turned off before you leave. It’s an old building and things are funny.</t>
  </si>
  <si>
    <t>{Wifi,"Air conditioning",Kitchen,Elevator,Heating,"Smoke detector","Fire extinguisher",Essentials,Shampoo,"Hair dryer","Self check-in","Smart lock","Private living room","Wide hallways","No stairs or steps to enter","Wide entrance for guests","Well-lit path to entrance"}</t>
  </si>
  <si>
    <t>2 Bd/1 Bath Apartment Upper East Side NYC</t>
  </si>
  <si>
    <t>The top-floor apartment is close to 72nd St Subway Station and Central Park. Most museums are within a 30 minute walk or a 15 minute subway ride. There is every option of coffee and cuisine within a few blocks, including a grocery store. The apartment is on the 6th floor of a walk-up building. Many tenants have lived in the building for decades.</t>
  </si>
  <si>
    <t>The top-floor apartment is close to 72nd St Subway Station and Central Park. Most museums are within a 30 minute walk or a 15 minute subway ride. There is every option of coffee and cuisine within a few blocks, including a grocery store. The apartment is on the 6th floor of a walk-up building. Many tenants have lived in the building for decades. Guests have access to the entire apartment. Host will be available via text, phone, or e-mail during the guests stay. The apartment is between 1st and 2nd avenue which has many new restaurants, shops, and a grocery store a block away. The apartment is located a 5-10 minute walk from the following trains: 4, 5, 6, F, N, R, Q, &amp; W. All of which can get you anywhere downtown in Manhattan with 30 minutes. A cross town bus makes it easy to get to Central Park or across to the Upper West Side of Manhattan. Please keep in mind there is no Elevator.</t>
  </si>
  <si>
    <t>The apartment is between 1st and 2nd avenue which has many new restaurants, shops, and a grocery store a block away.</t>
  </si>
  <si>
    <t>The apartment is located a 5-10 minute walk from the following trains: 4, 5, 6, F, N, R, Q, &amp; W. All of which can get you anywhere downtown in Manhattan with 30 minutes. A cross town bus makes it easy to get to Central Park or across to the Upper West Side of Manhattan.</t>
  </si>
  <si>
    <t>Out of respect for neighbors, request that guests respect quiet hours from 10PM - 7AM</t>
  </si>
  <si>
    <t>{TV,"Cable TV",Wifi,"Air conditioning",Kitchen,Heating,Washer,Dryer,"Smoke detector","Carbon monoxide detector",Essentials,Shampoo,"Lock on bedroom door",Hangers,"Hair dryer",Iron,"Laptop friendly workspace","translation missing: en.hosting_amenity_50","Self check-in",Lockbox,Bathtub,"Game console","Hot water","Bed linens","Extra pillows and blankets","Ethernet connection",Microwave,"Coffee maker",Refrigerator,Dishwasher,"Dishes and silverware","Cooking basics",Oven,Stove}</t>
  </si>
  <si>
    <t>Peaceful Room in Williamsburg</t>
  </si>
  <si>
    <t>Rare find for Williamsburg! A short walk from Bedford street and a number of great restaurants and boutiques. Your home is down the block J, M, Z subway line that will take you to the city center in a matter of minutes. The Williamsburg bridge is only 10-min stroll away. Spacious living room with 4K LED TV and a home theater system.  The guest bedroom and the master bedroom located on opposite sides of the apartment giving lots of privacy to each bedroom. Guest room is equipped with AC.</t>
  </si>
  <si>
    <t>Rare find for Williamsburg! A short walk from Bedford street and a number of great restaurants and boutiques. Your home is down the block J, M, Z subway line that will take you to the city center in a matter of minutes. The Williamsburg bridge is only 10-min stroll away. Spacious living room with 4K LED TV and a home theater system.  The guest bedroom and the master bedroom located on opposite sides of the apartment giving lots of privacy to each bedroom. Guest room is equipped with AC. Guests can access spacious living room space with TV, the bathroom, which will be next door, and  the kitchen. You will be sharing home with a friendly, yet maintaining privacy young professional with a very busy schedule.</t>
  </si>
  <si>
    <t>- Quite Hours 11 pm - 7 am</t>
  </si>
  <si>
    <t>{TV,Wifi,"Air conditioning",Kitchen,"Free street parking","Smoke detector",Essentials,Shampoo,"Lock on bedroom door",Hangers,"Hair dryer","Hot water",Other}</t>
  </si>
  <si>
    <t>Cozy, updated 2 bedroom in Nolita!</t>
  </si>
  <si>
    <t>Cute + cozy gut renovated 2 bedroom apt in Nolita. Everything is brand new! AMAZING location- walking distance to the best cafes, bars, restaurants, shops, subways-anything you could need or want! Safe building with door code.</t>
  </si>
  <si>
    <t xml:space="preserve">Cute + cozy gut renovated 2 bedroom apt in Nolita. Everything is brand new! AMAZING location- walking distance to the best cafes, bars, restaurants, shops, subways-anything you could need or want! Safe building with door code. Gut renovated apartment-we just moved in January 2015. High ceilings, stainless steel appliances, tile + hardwood floors, stone shower &amp; glass sink in bathroom, video intercom, keycode access to building, roof access. Step outside to Nolita, Soho, Little Italy, Chinatown, LES - some of the best neighborhoods in NYC! You'll have full access to both bedrooms, kitchen/living area, bathroom and roof! Bedroom 1: Back of the apartment, faces Mott street-larger of the 2 bedrooms. New full size bed that sleeps 2 comfortably. Very powerful AC unit with remote to keep you cool or radiator to keep you warm. 2 Large windows that allow in plenty of light. Sorry, no space in the closet or empty drawers for clothes! Will provide fresh linens. Bedroom 2: Smaller of the 2 rooms. </t>
  </si>
  <si>
    <t>You're steps away from the heart of little Italy and surrounded by all of the best neighborhoods in NYC.</t>
  </si>
  <si>
    <t>All of the major subways are within a 5 minute walk.</t>
  </si>
  <si>
    <t>- Please keep the apartment clean &amp; tidy and leave it in the condition that you found it :) - Please throw out trash each day and upon your departure-there is a trash chute just outside the door! - No guests other than those booked may stay over at the apartment - No smoking</t>
  </si>
  <si>
    <t>{TV,Internet,Wifi,"Air conditioning",Kitchen,"Buzzer/wireless intercom",Heating,Essentials,Shampoo,"Hair dryer"}</t>
  </si>
  <si>
    <t>Brownstone in Clinton Hill</t>
  </si>
  <si>
    <t>Great apartment on first floor of Clinton Hill brownstone with garden access. One block away from the subway.</t>
  </si>
  <si>
    <t>{"Cable TV",Wifi,Kitchen,Heating,"Smoke detector"}</t>
  </si>
  <si>
    <t>Spacious beautifully designed modern 2-bedroom</t>
  </si>
  <si>
    <t>Spacious, well-lit 2 bedroom apartment in the heart of Morningside Heights, just steps to Columbia University campus and major subway lines. Can sleep 4 adults and 3-4 children. The apartment is located in the well managed complex with 24 hr security and beautifully maintained grounds.  Sixth floor unit is tastefully and minimally designed with stylish furnishings and a state of the art fully functional kitchen and bathroom. Gets a lot of natural sunlight and quite and respectful neighbors.</t>
  </si>
  <si>
    <t>Spacious, well-lit 2 bedroom apartment in the heart of Morningside Heights, just steps to Columbia University campus and major subway lines. Can sleep 4 adults and 3-4 children. The apartment is located in the well managed complex with 24 hr security and beautifully maintained grounds.  Sixth floor unit is tastefully and minimally designed with stylish furnishings and a state of the art fully functional kitchen and bathroom. Gets a lot of natural sunlight and quite and respectful neighbors. An additional toddler bed can be placed in the second bedroom or living room. Available on demand. Please ask. available via phone or email Safe and quite neighborhood with a mix of families and college campus students. Steps away from Columbus University. Close to Apollo Theater and historic Harlem. Near Dinosaur BBQ, Fairway supermarket and 125 St shopping district.  7 minute walk to express A and D trains which will get you to Columbus Circle in 15 minutes. 5 minute walk to 1, 9 subway line. 5 mi</t>
  </si>
  <si>
    <t>Safe and quite neighborhood with a mix of families and college campus students. Steps away from Columbus University. Close to Apollo Theater and historic Harlem. Near Dinosaur BBQ, Fairway supermarket and 125 St shopping district.  7 minute walk to express A and D trains which will get you to Columbus Circle in 15 minutes. 5 minute walk to 1, 9 subway line.</t>
  </si>
  <si>
    <t>5 minute walk to 1, 9 subway line and 7-10 minute walk to the express stop on A and D subway lines, just one stop from Columbus Circle stop.</t>
  </si>
  <si>
    <t>{TV,Wifi,"Air conditioning",Kitchen,"Pets allowed",Elevator,Heating,Washer,Dryer,Essentials,Shampoo,"Lock on bedroom door","Hair dryer",Iron,"Laptop friendly workspace"}</t>
  </si>
  <si>
    <t>Suite with stunning view in convenient location</t>
  </si>
  <si>
    <t>Luxury suite near times square</t>
  </si>
  <si>
    <t>{Wifi,"Air conditioning",Kitchen,Gym,Elevator,Heating,Washer,Dryer,"Smoke detector",Essentials,Shampoo,"Lock on bedroom door",Hangers,"Hair dryer","Private living room"}</t>
  </si>
  <si>
    <t>one-bedroom available in Murray Hill NYC</t>
  </si>
  <si>
    <t>My place is close to the east river and plenty of great bars and restaurants. You’ll love my place because of its location. It is very well located in the city to get just about anywhere.. My place is good for couples, solo adventurers, business travelers, and families (with kids).</t>
  </si>
  <si>
    <t>{TV,Wifi,"Air conditioning",Kitchen,Elevator,Heating,Washer,Dryer,"Smoke detector","Carbon monoxide detector",Essentials,"Lock on bedroom door","Private living room"}</t>
  </si>
  <si>
    <t>Beautiful Chelsea Home Near The High Line &amp; More!</t>
  </si>
  <si>
    <t>Come stay in our relaxing and spacious apartment, in a beautiful and very central part of the city! We're just a few blocks from so many of the best places to visit, such as The High Line, Chelsea Piers, The West Village, Madison Square Park, Penn Station, Madison Square Garden, and so much more! We're also right next to many subway stations (the A, C, E, 1, 2, F, and M lines are all within a 5-10 minute walk).</t>
  </si>
  <si>
    <t>Come stay in our relaxing and spacious apartment, in a beautiful and very central part of the city! We're just a few blocks from so many of the best places to visit, such as The High Line, Chelsea Piers, The West Village, Madison Square Park, Penn Station, Madison Square Garden, and so much more! We're also right next to many subway stations (the A, C, E, 1, 2, F, and M lines are all within a 5-10 minute walk). Fully equipped kitchen with appliances and cookware provided High-speed Internet Roku TV Air Conditioning Lots of light Amazing central NYC location just steps from the city's biggest attractions You will have access to the entire space. You'll have the entire place to yourselves with complete privacy, but for any help or assistance I'll always be reachable. Here are just a few of the places walking distance from our apartment: The High Line The Chelsea Art District Chelsea Piers Chelsea Riverside Park The West Village Madison Square Park Times Sqaure Herald Square Madison Squar</t>
  </si>
  <si>
    <t>Here are just a few of the places walking distance from our apartment: The High Line The Chelsea Art District Chelsea Piers Chelsea Riverside Park The West Village Madison Square Park Times Sqaure Herald Square Madison Square Garden Penn Station  The Whitney Museum Hudson River Park Many incredible Chelsea restaurants A host of bars, clubs, and music venues More specific recommendations can be found in our welcome book!</t>
  </si>
  <si>
    <t>Very close to public transportation. We have a handful of convenient lines within a block of us.</t>
  </si>
  <si>
    <t>- No shoes in the home beyond the entryway - We have a powerful air conditioning unit, but please be responsible with your usage. In the summer NYC raises the prices to astronomical rates, and we'd like to prevent a massive energy bill! - Please put away any food at night, and wash your own dishes and take out the trash before you leave. - Keep your noise to a minimum after 10pm as there are some families in the building.</t>
  </si>
  <si>
    <t>{TV,Wifi,"Air conditioning",Kitchen,"Paid parking off premises",Heating,"Smoke detector","Carbon monoxide detector","Fire extinguisher",Essentials,Shampoo,"Lock on bedroom door","Laptop friendly workspace","Hot water",Microwave,Refrigerator,"Dishes and silverware","Cooking basics",Oven,Stove,Other}</t>
  </si>
  <si>
    <t>Beautiful Room in Fort Greene</t>
  </si>
  <si>
    <t>My lovely apartment is in the heart of Fort Greene, and is conveniently located near several of Brooklyn's top attractions. Its a 10 min walk to the Barclays Center, BAM, Ft. Greene Park, Brooklyn Flea, great shopping and awesome restaurants and bars. It is also walking distance to many (11) subways lines. at Atlantic Ave/ Barclays which is only 15 minutes by subway to Manhattan. There is wifi, AC and a washer / dryer in the unit! The apt was renovated in 2016, so its very clean, quiet &amp; modern.</t>
  </si>
  <si>
    <t>My lovely apartment is in the heart of Fort Greene, and is conveniently located near several of Brooklyn's top attractions. Its a 10 min walk to the Barclays Center, BAM, Ft. Greene Park, Brooklyn Flea, great shopping and awesome restaurants and bars. It is also walking distance to many (11) subways lines. at Atlantic Ave/ Barclays which is only 15 minutes by subway to Manhattan. There is wifi, AC and a washer / dryer in the unit! The apt was renovated in 2016, so its very clean, quiet &amp; modern. Your room contains a full sized bed, window, night stand, AC Unit and closet. You will have full access to all communal parts of the apartment including the kitchen (with dishwasher), private laundry (washer and dryer with detergent), the living room, dining area and both bathrooms. Apartment is equipped with high speed wireless internet (400mbps!). I am available to assist throughout your stay. Feel free to contact me via Airbnb for any needs. Keyless entry/self check in will make for a smooth</t>
  </si>
  <si>
    <t>The apartment is situated near the many train lines (2,3,4,5,B,C,D,N,Q,R,LIRR).</t>
  </si>
  <si>
    <t>Guiding principle: leave the place in a same condition to how you found it. 1.  Leave dishes in the dishwasher 2. Take the garbage out near the entrance to the apartment (when you leave) 3.  Please take off shoes in the apartment</t>
  </si>
  <si>
    <t>{TV,Wifi,"Air conditioning",Kitchen,"Free street parking",Heating,Washer,Dryer,"Smoke detector",Essentials,Shampoo,"Lock on bedroom door",Hangers,Iron,"Hot water","Bed linens",Microwave,Refrigerator,Dishwasher,"Dishes and silverware","Cooking basics",Oven,Stove,Other}</t>
  </si>
  <si>
    <t>Spectacular 2 bed 2 bath with W/D in the APT #6117</t>
  </si>
  <si>
    <t>Full service white glove doorman and concierge staff. Building amenities include a tenant’s lounge, roof garden, conference room, children’s playroom, on-site parking and valet. Please note that all guests must sign a lease agreement and provide a copy of ID prior to check in.  Gym membership is not included</t>
  </si>
  <si>
    <t>Full service white glove doorman and concierge staff. Building amenities include a tenant’s lounge, roof garden, conference room, children’s playroom, on-site parking and valet. Please note that all guests must sign a lease agreement and provide a copy of ID prior to check in.  Gym membership is not included Fully Furnished 2 bedrooms 2 full bathrooms with Washer/Dryer in unit ! The building is located in Murray Hill. South Effortless access to the city’s rewards. Restaurants, shopping, theater, nightlife. Home Turn-Key Move-In Services Interior Design Child Care Housekeeping Cleaning In-Home Technology Handy Men Fine Art Shipping Installation Auto Shipping Installation Home Office Set-Up Telecom Activation Storage Welness Personal Trainer Nutritionists Group Fitness Class Bookings Beauty Grooming In Home Spa Services Acupuncture 24-hour concierge, white glove doorman, Abigal Michaels conceirge, on-site valet and attentive manager fulfill your every request. Housekeeping, dry cleaning,</t>
  </si>
  <si>
    <t>{TV,"Cable TV",Wifi,"Air conditioning",Kitchen,"Paid parking off premises",Gym,Breakfast,Elevator,"Hot tub",Heating,"Family/kid friendly",Washer,Dryer,"Smoke detector","Carbon monoxide detector",Essentials,Hangers,"Hair dryer",Iron,"Laptop friendly workspace","Self check-in","Building staff","Hot water","Bed linens","Extra pillows and blankets",Microwave,"Coffee maker",Refrigerator,Dishwasher,"Dishes and silverware","Cooking basics",Oven,Stove,"Long term stays allowed"}</t>
  </si>
  <si>
    <t>1BR/Studio Superb for a professional (Hidden by Airbnb) Home</t>
  </si>
  <si>
    <t>Large studio or a 1 bedroom. Fast wifi. Heater and AC available. 50" tv with cable. Large bathroom with no tub. This is a 4th floor walk up.  Perfect for professionals 7,A,C,E are 5 mins away and time square is one stop away Perfect for professionals</t>
  </si>
  <si>
    <t>Large studio or a 1 bedroom. Fast wifi. Heater and AC available. 50" tv with cable. Large bathroom with no tub. This is a 4th floor walk up.  Perfect for professionals 7,A,C,E are 5 mins away and time square is one stop away Perfect for professionals Large studio or a 1 bedroom. Fast wifi. Heater and AC available. 50" tv with cable. Large bathroom with no tub. This is a 4th floor walk up.  Perfect for professionals 7,A,C,E are 5 mins away and time square is one stop away Perfect for professionals All  (Email hidden by Airbnb)  Between Chelsea and hells kitchen 2 aves from time square 7 a,c,e No partying. Not enough space. Clean up the best way you can before leaving</t>
  </si>
  <si>
    <t>Between Chelsea and hells kitchen 2 aves from time square</t>
  </si>
  <si>
    <t>7 a,c,e</t>
  </si>
  <si>
    <t>No couples. Clean up best way you can before leaving. No cooking</t>
  </si>
  <si>
    <t>{TV,"Cable TV",Wifi,"Air conditioning",Kitchen,Breakfast,Heating,"Smoke detector","Carbon monoxide detector","First aid kit","Safety card",Essentials,Shampoo,Hangers,Iron,"Hot water","Luggage dropoff allowed",Other}</t>
  </si>
  <si>
    <t>Bright &amp; Cozy Private Room—Williamsburg, Brooklyn</t>
  </si>
  <si>
    <t>Light filled apartment in trendy South Williamsburg near Hewes JMZ train available! The apartment has a large spacious living room, with exposed brick, two couches, two large windows that fill the space with lots of natural light, a Roku TV. The kitchen is equipped with plenty of cooking supplies should you need to cook. There is a shared, fully tiled bathroom with a tub.  The bedroom also has exposed brick, a window with an A/C, a very soft and comfortable full bed, and a small desk for use.</t>
  </si>
  <si>
    <t>{TV,Wifi,"Air conditioning",Kitchen,"Pets allowed",Heating,"Smoke detector","Carbon monoxide detector",Essentials,Shampoo,"Lock on bedroom door",Hangers,"Hair dryer",Iron,"Laptop friendly workspace","Hot water",Other}</t>
  </si>
  <si>
    <t>Cozy Modern Getaway 30 mins from Manhattan (1Bdrm)</t>
  </si>
  <si>
    <t>Make the most of Your NYC trip from this Charming, comfortable, Modern styled 2- Bedroom Apartment. Take a quick  30 min ride  downtown to discover  the big, bright, unforgettable Time Square , or stay locally to experience  the amazing exhibits and wildlife attractions at the Bronx Zoo only  7 mins away.  You'll have a  private entrance and access to a fully furnished Kitchen, Dining room , Living room ,  bathroom and one of our Aroma therapeutic bedrooms.</t>
  </si>
  <si>
    <t>Make the most of Your NYC trip from this Charming, comfortable, Modern styled 2- Bedroom Apartment. Take a quick  30 min ride  downtown to discover  the big, bright, unforgettable Time Square , or stay locally to experience  the amazing exhibits and wildlife attractions at the Bronx Zoo only  7 mins away.  You'll have a  private entrance and access to a fully furnished Kitchen, Dining room , Living room ,  bathroom and one of our Aroma therapeutic bedrooms. Our Crotona Park East apartment is minutes away from the 2, 5, 6 train lines, Buses #5,#19,#11, several local Bronx eateries (available for delivery),   the beautiful Crotona Park, Banks, and Southern boulevard Shopping Center. The family lives in the house below the AirBNB rental.  Feel free to contact us , should you have any questions throughtout your stay. Street parking is available, but please be vigilant of parking signs to avoid parking tickets.</t>
  </si>
  <si>
    <t>- Quiet hours start at 10 pm   - No shoes in the houses</t>
  </si>
  <si>
    <t>{TV,Wifi,"Air conditioning",Kitchen,"Free parking on premises",Breakfast,"Free street parking",Heating,"Smoke detector","Carbon monoxide detector",Essentials,Shampoo,"Lock on bedroom door",Hangers,"Hair dryer",Iron,"Self check-in",Lockbox,"Private entrance","Hot water","Bed linens","Extra pillows and blankets",Microwave,"Coffee maker",Refrigerator,Dishwasher,"Dishes and silverware","Cooking basics",Oven,Stove,"Patio or balcony","Wide entrance for guests","Well-lit path to entrance"}</t>
  </si>
  <si>
    <t>Charming TriBeCa Loft - Avail for Summer</t>
  </si>
  <si>
    <t>Charming TriBeCa loft on TriBeCa/Soho border - avail for summer.  Great location, large, luxurious space, everything you need.</t>
  </si>
  <si>
    <t>Charming TriBeCa loft on TriBeCa/Soho border - avail for summer.  Great location, large, luxurious space, everything you need. Wifi/AC/1 short flight up stairs. Great area in downtown Manhattan, close to Soho shopping district and the bars, restaurants, parks and WTC of TribeCa. All subways nearby.</t>
  </si>
  <si>
    <t>Great area in downtown Manhattan, close to Soho shopping district and the bars, restaurants, parks and WTC of TribeCa.</t>
  </si>
  <si>
    <t>All subways nearby.</t>
  </si>
  <si>
    <t>Please be considerate of upstairs neighbor</t>
  </si>
  <si>
    <t>{TV,Wifi,"Air conditioning",Kitchen,Heating,Washer,Dryer,"Smoke detector","Fire extinguisher",Essentials,Hangers,Iron,"Laptop friendly workspace","Private entrance"}</t>
  </si>
  <si>
    <t>BRIGHT, STUNNING ROOM WITH AMAZING VIEWS.</t>
  </si>
  <si>
    <t>Amazing room in a 2 bedroom apartment. Building with doorman and gym. Wifi, cable, washer/drier. Full kitchen and bathroom recently renovated</t>
  </si>
  <si>
    <t>Amazing room in a 2 bedroom apartment. Building with doorman and gym. Wifi, cable, washer/drier. Full kitchen and bathroom recently renovated The guests will use their private room and private bathroom. The livingroom areas and kitchen areas are also available to use. Living Room, Kitchen Area, Gym, Bathroom, laundry, dog park, 5th floor terrace Happy to socialize and help the guests with anything. I will give  maximum privacy if the guest requires. Bloomingdales across the street Apple Store 4 blocks away (5 minute walk) Central Park 4 blocks away y (5 minute walk) Movie Theatre on the same block Whole Foods 2 blocks away (3 minute walk) Pharmacy 2 blocks away (3 minute walk) Multiple restaurants and touristic attractions with minutes of walk N R W trains below the building 4 5 6 trains a block away</t>
  </si>
  <si>
    <t>Bloomingdales across the street Apple Store 4 blocks away (5 minute walk) Central Park 4 blocks away y (5 minute walk) Movie Theatre on the same block Whole Foods 2 blocks away (3 minute walk) Pharmacy 2 blocks away (3 minute walk) Multiple restaurants and touristic attractions with minutes of walk</t>
  </si>
  <si>
    <t>N R W trains below the building 4 5 6 trains a block away</t>
  </si>
  <si>
    <t>{TV,Internet,Wifi,"Air conditioning",Kitchen,"Pets allowed",Gym,Elevator,"Indoor fireplace",Heating,"Family/kid friendly",Washer,Dryer,"Smoke detector","Carbon monoxide detector","First aid kit",Shampoo,Hangers,"Hair dryer",Iron,"Laptop friendly workspace","Hot water"}</t>
  </si>
  <si>
    <t>Midtown Manhattan - Cozy Triple Room</t>
  </si>
  <si>
    <t>This 158  square foot room has one queen bed  and one twin bed that can comfortably accommodate three guests. Conveniently located just a 1-minute walk from Penn Station, Midtown West Hotel offers free WiFi access. Guests can enjoy a street view from all the rooms.</t>
  </si>
  <si>
    <t>This 158  square foot room has one queen bed  and one twin bed that can comfortably accommodate three guests. Conveniently located just a 1-minute walk from Penn Station, Midtown West Hotel offers free WiFi access. Guests can enjoy a street view from all the rooms. A flat-screen cable TV is included in each modern guest room at Midtown West Hotel. The private bathrooms are equipped with a hairdryer and free toiletries. A 24-hour front desk is provided for guests’ convenience. Dry cleaning services are available. Madison Square Garden is a 1-minute walk from the Midtown West Hotel. Access to the A, C and E metro lines is 4 minutes’ walk. Hell's Kitchen is a great choice for travelers interested in sightseeing, city walks and entertainment. New York, NY (LGA-LaGuardia) - 26 min drive New York Penn Station - 2 min walk New York W 32nd St. Station - 10 min walk 34 St. - Penn Station - 5 min walk 28 St. Station (7th Av.) - 6 min walk Not safe or suitable for children (0-12) and pets No smok</t>
  </si>
  <si>
    <t>A flat-screen cable TV is included in each modern guest room at Midtown West Hotel. The private bathrooms are equipped with a hairdryer and free toiletries. A 24-hour front desk is provided for guests’ convenience. Dry cleaning services are available. Madison Square Garden is a 1-minute walk from the Midtown West Hotel. Access to the A, C and E metro lines is 4 minutes’ walk. Hell's Kitchen is a great choice for travelers interested in sightseeing, city walks and entertainment.</t>
  </si>
  <si>
    <t>{TV,"Cable TV",Wifi,"Air conditioning","Paid parking off premises",Breakfast,Heating,Dryer,"Smoke detector","Carbon monoxide detector",Shampoo,"Lock on bedroom door",Hangers,"Hair dryer",Iron,"Self check-in","Building staff","Hot water","Bed linens","Luggage dropoff allowed","Long term stays allowed"}</t>
  </si>
  <si>
    <t>Elegant room in Manhattan only for woman</t>
  </si>
  <si>
    <t>A nice cozy and clean room in Manhattan apartment with two cats</t>
  </si>
  <si>
    <t>A nice cozy and clean room in Manhattan apartment with two cats Small room with curtains One block from subway (1 train) - No shoes in the apartment - $200 Lost keys</t>
  </si>
  <si>
    <t>One block from subway (1 train)</t>
  </si>
  <si>
    <t>No friends over - No shoes in the apartment - $200 Lost keys - $300 for damages - No cooking - A check in after 11 pm without previous agreement with the host will not guarantee the available of the room  - A late check out will be change as a full day</t>
  </si>
  <si>
    <t>{TV,Wifi,"Air conditioning","Indoor fireplace",Heating,"Smoke detector","Carbon monoxide detector",Essentials,Shampoo,Hangers,"Hair dryer",Iron,"Hot water","Bed linens"}</t>
  </si>
  <si>
    <t>Home 4 Medical Professionals - The "Necrosis"</t>
  </si>
  <si>
    <t>We cater to Medical Professionals. This is a private room that sits in an apartment of a total of five bedrooms, two bathrooms steps from entrance to Wyckoff Heights Medical Center. It is a beautiful, newly renovated, and fully furnished apartment.</t>
  </si>
  <si>
    <t>We cater to Medical Professionals. This is a private room that sits in an apartment of a total of five bedrooms, two bathrooms steps from entrance to Wyckoff Heights Medical Center. It is a beautiful, newly renovated, and fully furnished apartment. We cater to Medical Professionals (ex. rotating medical students, residents, fellows, nurses, etc.) Other professionals are welcome upon review. We create homely conditions for studying and convenience. This apartment is incredibly close to Wyckoff Heights Medical Center. Also, to public transportation. You may access the city in  no time via the L train.  As aforementioned, this room is one of five bedrooms. This bedroom houses a twin sized bed, chest of drawers, study desk, and full length mirror with a closet. STAT Living makes lovely accommodations for all of our clients. You will surely enjoy your stay! Guests have access to the shared areas - living room, dinning area, bathroom and kitchen.  There is WEEKLY CLEANING of all common areas</t>
  </si>
  <si>
    <t>I LOVE that it is so close to the hospital, for those that work there. Literally, you can walk there in 2 minutes. I love that public transportation is nearby, as well (L train and many buses).  I love Brooklyn, altogether, because of the variety of cuisines available, the diversity of the people, and the all-around convenience. This apartment is located in the heart of Bushwick with it's many restaurants, bars, and live bands.  It is a truly wonderful location.</t>
  </si>
  <si>
    <t>L train at Dekalb avenue is a 1 minute walk.  Also there are many local NYC buses in the area</t>
  </si>
  <si>
    <t>Professionals only</t>
  </si>
  <si>
    <t>Eclectic sun-filled LES one bedroom</t>
  </si>
  <si>
    <t>Eclectic, quiet, sun-filled apartment. All new appliances &amp; fully renovated. Memory foam mattress, air conditioning, cable &amp; Apple TV. A NYC sanctuary &lt;3</t>
  </si>
  <si>
    <t>Eclectic, quiet, sun-filled apartment. All new appliances &amp; fully renovated. Memory foam mattress, air conditioning, cable &amp; Apple TV. A NYC sanctuary &lt;3 5 minute walk to F train subway station 10 minute walk to JMZ train subway station 5 minute walk to nearby citibike station (NYC bicycle ride share system) Williamsburg, Soho, Union Square, Chinatown, West Village, DUMBO all within a 10 minute Uber/taxi ride</t>
  </si>
  <si>
    <t>5 minute walk to F train subway station 10 minute walk to JMZ train subway station 5 minute walk to nearby citibike station (NYC bicycle ride share system) Williamsburg, Soho, Union Square, Chinatown, West Village, DUMBO all within a 10 minute Uber/taxi ride</t>
  </si>
  <si>
    <t>Please remove your shoes at the door to keep NYC dirt out and to reduce noise levels for our neighbors underneath :) Please do not go out on the fire escape Please treat my home as if it were your own. &lt;3</t>
  </si>
  <si>
    <t>{TV,"Cable TV",Wifi,"Air conditioning",Kitchen,"Buzzer/wireless intercom",Heating,"Smoke detector",Essentials,"Laptop friendly workspace","Hot water"}</t>
  </si>
  <si>
    <t>sweet Bushwick spot with backyard</t>
  </si>
  <si>
    <t>Spacious Bushwick one bedroom with private backyard. Great morning light, stays cool in the summer, awesome heat in winter. First floor apartment in small building with friendly neighbors. Great neighborhood with coffee shops, bars, restaurant, yoga, YMCA, hemp shop &amp; small park. 10 block walk to L or JMZ subways.</t>
  </si>
  <si>
    <t>Spacious Bushwick one bedroom with private backyard. Great morning light, stays cool in the summer, awesome heat in winter. First floor apartment in small building with friendly neighbors. Great neighborhood with coffee shops, bars, restaurant, yoga, YMCA, hemp shop &amp; small park. 10 block walk to L or JMZ subways. lock box with keys. I am available by phone. Bushwick bordering Ridgewood L train JMZ train Bus routes</t>
  </si>
  <si>
    <t>Bushwick bordering Ridgewood</t>
  </si>
  <si>
    <t>L train JMZ train Bus routes</t>
  </si>
  <si>
    <t>{Wifi,Kitchen,"Pets allowed","Free street parking",Heating,"Smoke detector","Carbon monoxide detector","Fire extinguisher",Essentials,Hangers,"Laptop friendly workspace","Self check-in",Lockbox,"Private entrance","Hot water","Bed linens",Refrigerator,"Dishes and silverware","Cooking basics",Oven,Stove,"Single level home","Garden or backyard"}</t>
  </si>
  <si>
    <t>Huge Gorgeous Park View Apartment!</t>
  </si>
  <si>
    <t>Beautiful, huge and homey apt- Sleeps 4 comfortably!</t>
  </si>
  <si>
    <t>Beautiful, huge and homey apt- Sleeps 4 comfortably! Stay in my GORGEOUS 2 bedroom apartment!  20 mins from Union Sq!  All utilities included, fully furnished and equipped with all necessities (full list listed below). The apartment offers a large living-room with a sofa that opens into a full size bed and two bedrooms (One Bedroom with a queen-size bed, and another bigger bedroom with a day bed, work area and magnificent park view!) with wooden floors, a complete bathroom (with tub) and kitchen. -Internet (Wi-Fi)  -Air Conditioning in the living room and the bigger bedroom -Fans  -Piano- musician friendly ;)  -A complete kitchen (refrigerator, big stove-oven, microwave, coffee maker, electric kettle, pop-up toaster, toaster oven, pots&amp;pans, dishes, silverware and all other kitchen utensils)  -Dining table + 4 chairs  -32" Flat Screen TV  -Office chair and desk  -Queen-size bed  -Full-Size Day bed -Sofa that opens to a full size bed -Supply of bed linen &amp; towels The apartment is on the</t>
  </si>
  <si>
    <t>The apartment is on the border of Lefferts Gardens and Prospect Park South- two very sought after neighborhoods. It has a view to the gorgeous Prospect Park which was built by the same designers as Central Park. Prospect Park opens a window to nature inside Brooklyn's urban setting and is offering many kinds of attractions such as row boats, horse back riding, biking, beautiful lakes, trails and wild life. There's everything you need in the area- a laundromat and supermarket across the street, a quaint neighborhood coffee shop (with excellent coffee and food!), all kinds of restaurants- sushi, Indian, Jamaican, Italian, Thai, Mexican as well as McDonalds, Dunkin Donuts, Duane Reade and Staples.</t>
  </si>
  <si>
    <t>Across the street from the express Q train to Manhattan. (15 minutes to China Town, 20 minutes to Union Square, 35 min to Times Square!)</t>
  </si>
  <si>
    <t>Please NO smoking or drugs inside the house  Please be clean and respectful of my belongings  Simply, have fun and enjoy your stay and your new (temporary) home in NYC :)</t>
  </si>
  <si>
    <t>{TV,Internet,Wifi,"Air conditioning",Kitchen,"Pets allowed","Buzzer/wireless intercom",Heating,"Family/kid friendly","Smoke detector","Carbon monoxide detector",Essentials,Shampoo}</t>
  </si>
  <si>
    <t>307 east 44th street fully furnished</t>
  </si>
  <si>
    <t>This spacious fully furnished apartment is located near Rockefeller center and conveniently walking distance to most of New York’s best restaurants. Their is a doorman, elevator and beautiful gym during your stay. Looking forward to having you!!</t>
  </si>
  <si>
    <t>{TV,"Cable TV",Wifi,"Air conditioning","Wheelchair accessible",Kitchen,Doorman,Gym,Elevator,"Buzzer/wireless intercom",Heating,Washer,Dryer,"Smoke detector","Carbon monoxide detector","First aid kit","Safety card","Fire extinguisher",Essentials,Shampoo,Hangers,"Hair dryer",Iron,"Laptop friendly workspace"}</t>
  </si>
  <si>
    <t>Riverside Drive Harlem Apartment</t>
  </si>
  <si>
    <t>This is a 2 bedroom (1 occupied by host) within close proximity to the 1 train and 20 minutes from downtown! The most comfortable couch in the world resides here and it's all loaded with cable wifi and wonderfully comfortable.</t>
  </si>
  <si>
    <t>{TV,"Cable TV",Internet,Wifi,"Air conditioning",Kitchen,Heating,"Smoke detector","Carbon monoxide detector",Essentials,"24-hour check-in"}</t>
  </si>
  <si>
    <t>Upper West Side Studio</t>
  </si>
  <si>
    <t>Bright, fully furnished studio in quiet elevator building one block to Columbia University on Manhattan's Upper West Side. King bed and queen air mattress provided. Five minute walk to the 1 train downtown, Times Square, Chelsea, and West Village. Flexible Availability from 12/15/18 to 1/20/19. Please call John with any questions (Phone number hidden by Airbnb)</t>
  </si>
  <si>
    <t>Bright, fully furnished studio in quiet elevator building one block to Columbia University on Manhattan's Upper West Side. King bed and queen air mattress provided. Five minute walk to the 1 train downtown, Times Square, Chelsea, and West Village. Flexible Availability from 12/15/18 to 1/20/19. Please call John with any questions (Phone number hidden by Airbnb) Fully equipped studio apartment.  I have a fully stocked kitchen. Feel free to use any of the utensils, including the new Instant Pot I will be available by phone, text, and Airbnb message throughout your stay.</t>
  </si>
  <si>
    <t>{TV,Kitchen,Elevator,Heating,"Smoke detector",Essentials,Shampoo,"Lock on bedroom door",Hangers,"Hair dryer",Iron,"Laptop friendly workspace"}</t>
  </si>
  <si>
    <t>Great quiet room,great location</t>
  </si>
  <si>
    <t>The room is very cozy and clean and is located in a quiet building few steps from the subway lines and 12 minutes away from midtown Manhattan by car, and minutes away from the citifield stadium</t>
  </si>
  <si>
    <t>1.no smoking allowed 2.no drinking 3.keep bathroom and room clean</t>
  </si>
  <si>
    <t>queens, NY, United States</t>
  </si>
  <si>
    <t>{Wifi,"Family/kid friendly","Smoke detector","Carbon monoxide detector"}</t>
  </si>
  <si>
    <t>Cool &amp; Cosy apt in best part of Williamsburg!</t>
  </si>
  <si>
    <t>Our humble little abode is perfect for a little escape, in ideal location in Williamsburg. Its a comfortable setting with lots of interior plants, books, treasures and get incredible light through the sky lights scattered through the rooms all day!</t>
  </si>
  <si>
    <t>Our humble little abode is perfect for a little escape, in ideal location in Williamsburg. Its a comfortable setting with lots of interior plants, books, treasures and get incredible light through the sky lights scattered through the rooms all day! on the 2nd story of a 3 apartment building. Shared access via the main door leads into a small staircase  to our place. Open plan amazing kitchen ( we love to cook &amp; the kitchen is setup perfect for this) a few steps up to the living room that runs into the main bedroom. everything can be accessed including the washer/ dryer. the only thing off limits is our personal wardrobe room, which will be closed during your stay....other than that its yours! On the same block as some of the best restaurants, bars and shopping in the area. Is within 8 min walk of both the L and JMZ lines.</t>
  </si>
  <si>
    <t>On the same block as some of the best restaurants, bars and shopping in the area.</t>
  </si>
  <si>
    <t>Is within 8 min walk of both the L and JMZ lines.</t>
  </si>
  <si>
    <t>{TV,Wifi,"Air conditioning",Kitchen,Heating,"Family/kid friendly",Washer,Dryer,"Smoke detector","Carbon monoxide detector",Essentials,Shampoo,"Lock on bedroom door","Hair dryer","Laptop friendly workspace"}</t>
  </si>
  <si>
    <t>Large 2 BR, loft-like apartment in historic house</t>
  </si>
  <si>
    <t xml:space="preserve">Unique and large, This two bedroom apartment is ideal for a couple’s or group extended stay in NewYork City.  Located on the top floor of a large historic house, you’ll enjoy High ceilings and new hardwood flooring throughout.  New Dishwasher and refrigerator in kitchenette.  Berber carpet in bedrooms. View of Manhattan skyline through dining room window. Only 30 minutes to Manhattan on the iconic Staten Island ferry, which is walkable from the house in 15 minutes, or take a bus and get there in 4 minutes.  The ferry is heated, always free, has a snack bar, and operates 24/7. You have access to the front lobby, back deck, front porch, and of course your apartment. I am available to answer any questions by text or email, but usually won’t be in the house.  There are 3 other guests on the first and second floor of the property, whom you may run into on occasion. Diverse and safe neighborhood.  Many delies, shops, and  restaurants within walking distance. A car is recommended for the mid </t>
  </si>
  <si>
    <t>Diverse and safe neighborhood.  Many delies, shops, and  restaurants within walking distance.</t>
  </si>
  <si>
    <t>A car is recommended for the mid and southern part of Staten Island, but here on the north shore, it is not necessary.  You’re just a 15 min walk or 4 min bus ride to the Staten Island ferry.   A network of busses pick up passengers at the Ferry terminal whenever a boat comes in.  A total of 5  bus lines  run within walking distance, of the house.  The S42and S52 bus tops directly in front of the house, when coming from ferry.   If you drive, there is parking in my driveway as well as free parking on the street.</t>
  </si>
  <si>
    <t>Please remove shoes.</t>
  </si>
  <si>
    <t>{"Cable TV",Wifi,"Air conditioning",Kitchen,"Free parking on premises","Pets allowed","Pets live on this property",Heating,Washer,Dryer,"Smoke detector","Carbon monoxide detector","First aid kit","Fire extinguisher",Essentials,Shampoo,"Lock on bedroom door",Hangers,"Hair dryer",Iron,"Laptop friendly workspace","Self check-in",Lockbox,"Private living room"}</t>
  </si>
  <si>
    <t>Fort Greene Parlor</t>
  </si>
  <si>
    <t>Beautiful parlor level apartment in a historic house in the heart of Fort Greene.</t>
  </si>
  <si>
    <t>Beautiful parlor level apartment in a historic house in the heart of Fort Greene. This is our private apartment that we are renting while travelling, so you will certainly be very comfortable during your stay. The fully equipped kitchen has everything you could possibly need, including a dishwasher. There is a washer and dryer in the unit. The bedroom has a king size bed. The living room is comfortable for reading, watching TV and hanging out. You can enjoy the garden as well. The apartment will be entirely yours for your stay. We will be out of town during your stay. We will have a contact person in Brooklyn for emergencies. Fort Greene is an historic tree-lined neighborhood in the heart of brownstone Brooklyn. It's diverse community, great restaurants, bars and shopping and proximity to many subway lines makes it one of the most desirable neighborhoods in Brooklyn. The apartment is located just 2 minutes from both the C and G train. The 2,3,4,5,D,B,N,Q and R trains are an easy 10 min</t>
  </si>
  <si>
    <t>Fort Greene is an historic tree-lined neighborhood in the heart of brownstone Brooklyn. It's diverse community, great restaurants, bars and shopping and proximity to many subway lines makes it one of the most desirable neighborhoods in Brooklyn.</t>
  </si>
  <si>
    <t>The apartment is located just 2 minutes from both the C and G train. The 2,3,4,5,D,B,N,Q and R trains are an easy 10 minute walk away. The ride to Lower Manhattan is about ten minutes long. Essentially, this is one of the most easily accessible locations in Brooklyn. Major bus lines pass though the neighborhood and, of course, there and dozens of car services.</t>
  </si>
  <si>
    <t>{TV,Wifi,"Air conditioning",Kitchen,"Free street parking",Heating,Washer,Dryer,"Smoke detector","Carbon monoxide detector","Fire extinguisher",Essentials,Hangers,Iron,"Laptop friendly workspace","Self check-in",Lockbox,"Hot water"}</t>
  </si>
  <si>
    <t>Huge Luxury Brooklyn Apartment</t>
  </si>
  <si>
    <t>Brand new building, brand new modern and cozy 3 bedroom apartment, fully equated. It will accommodate 5 people. Has 2 full bathrooms, with jacuzzi bathtub. It has a large living room and chef's open kitchen. 2 big balconies with outdoor furniture. We are friendly, fun, helpful and nice to all our guests. If you need a guidance about NY, or you need extra stuff, we are happy to help. 5 minutes away from the subway, shops, restaurants and pretty close to the beach. You'll love it here.</t>
  </si>
  <si>
    <t>Brand new building, brand new modern and cozy 3 bedroom apartment, fully equated. It will accommodate 5 people. Has 2 full bathrooms, with jacuzzi bathtub. It has a large living room and chef's open kitchen. 2 big balconies with outdoor furniture. We are friendly, fun, helpful and nice to all our guests. If you need a guidance about NY, or you need extra stuff, we are happy to help. 5 minutes away from the subway, shops, restaurants and pretty close to the beach. You'll love it here. It's large, lux, modern, private, cozy apartment. Big enough to accommodate a big family/group of friends and cozy enough to have a private romantic getaway. There are 2 big bedrooms and one small one with a single bed. Master bedroom has a private full bathroom. 2 balconies with outdoor sitting. We'll provide everything you need: fresh towels, linen, soap, shampoo, toothpaste, fully acquitted kitchen, Nespresso machine, good coffee, dishwasher, washer/dryer, iron, hairdryer, just ask for it. There is a fr</t>
  </si>
  <si>
    <t>Very safe, close to the subway, the beach, shops and it's only 25-35 minutes to Manhattan.</t>
  </si>
  <si>
    <t>The Q and B train as nearest stops at Kings Highway station. Very easy to get around.</t>
  </si>
  <si>
    <t>{TV,"Cable TV",Wifi,"Air conditioning",Kitchen,Breakfast,Elevator,"Free street parking",Heating,"Family/kid friendly","Suitable for events",Washer,Dryer,"Smoke detector","Carbon monoxide detector","First aid kit","Fire extinguisher",Essentials,Shampoo,"Lock on bedroom door",Hangers,"Hair dryer",Iron,"Laptop friendly workspace","Children’s books and toys","Hot water","Bed linens","Extra pillows and blankets",Microwave,"Coffee maker",Refrigerator,Dishwasher,"Dishes and silverware","Cooking basics",Oven,Stove,"Luggage dropoff allowed","Long term stays allowed","Host greets you"}</t>
  </si>
  <si>
    <t>private spacious sunny bedroom</t>
  </si>
  <si>
    <t>large bedroom in a cozy spacious apartment. king size bed with closet/drawer space. fully equipped kitchen. laundry in building. 30min subway ride from Union Sq + 10min walk to either Q/B or F subway line. very quiet and safe residential neighborhood in Kensington, Brooklyn shared living room, dining room and kitchen private bedroom, shared bathroom, kitchen, living room I'll be here too, mostly in my office/bedroom when I'm home and will be as helpful as I could with anything. very quiet and safe residential neighborhood it's 10 min walk to 3 subway lines</t>
  </si>
  <si>
    <t>very quiet and safe residential neighborhood</t>
  </si>
  <si>
    <t>it's 10 min walk to 3 subway lines</t>
  </si>
  <si>
    <t>I'm really easy going. all I ask is be responsible and considerate. please clean up after oneself. no smoking. no pets. sorry I'm allergic :( the cat you see in photo no longer lives here.</t>
  </si>
  <si>
    <t>{Internet,Wifi,"Air conditioning",Kitchen,Elevator,"Hot tub",Heating,Washer,Dryer,"Fire extinguisher",Essentials}</t>
  </si>
  <si>
    <t>Peaceful Private Bedroom, Upper West Side 107</t>
  </si>
  <si>
    <t>Your private bedroom awaits! Our 6 bedroom co-living apartment features original artwork, to keep you inspired to live like a true New Yorker. Featuring a modern and luxurious design, its spacious common area will have you wanting to host dinner for your new crew. Cheers, to your new space in Morningside Heights!</t>
  </si>
  <si>
    <t>Your private bedroom awaits! Our 6 bedroom co-living apartment features original artwork, to keep you inspired to live like a true New Yorker. Featuring a modern and luxurious design, its spacious common area will have you wanting to host dinner for your new crew. Cheers, to your new space in Morningside Heights! Elevator access and a virtual doorman is featured in this building. While you make yourway to your new hangout spot, you’ll be on the corner of Morningside Park, Central Park and Columbia University. The Upper West Side is in between Central Park and Riverside Park, the most iconic parks in the world! This Manhattan neighborhood is the perfect combination of culture and class. Feel like a star in your own right, as this neighborhood is the most favorable location for filmmakers. You’ll notice familiar sightings of your favorite films and TV sitcoms that take place in NYC! Home of the A-listers, you’ll have the chance to brush shoulders with celebrities along the way. The popul</t>
  </si>
  <si>
    <t>The Upper West Side is in between Central Park and Riverside Park, the most iconic parks in the world! This Manhattan neighborhood is the perfect combination of culture and class. Feel like a star in your own right, as this neighborhood is the most favorable location for filmmakers. You’ll notice familiar sightings of your favorite films and TV sitcoms that take place in NYC! Home of the A-listers, you’ll have the chance to brush shoulders with celebrities along the way. The popularity of this enticing neighborhood, is due to its alluring historical attractions, including Lincoln Center and the Beacon Theatre. With entertainment for every taste, the UWS offers a shopping spree for every budget. Fulfil your appetite, with options of the local eatery at Milk Bar, the popular brunch spot of Jason’s Pickles, and upscale dining of Per Se. End your day with the best happy hour at The Dead Poet, wine out in Vanguard and head to the rooftop at The Empire Hotel. Making your way to this iconic n</t>
  </si>
  <si>
    <t>Transportation:  1, 2, 3, A, B, C and D trains Groceries: Fairway market, Pioneer Supermarket Gyms: X 93 Fitness, Equinox, Refine Method Upper West Side</t>
  </si>
  <si>
    <t>{TV,Wifi,"Air conditioning",Kitchen,Heating,Washer,Dryer,Essentials,Shampoo,Hangers,"Hair dryer",Iron,"Laptop friendly workspace",Microwave,"Coffee maker","Cooking basics",Oven,"Luggage dropoff allowed","Long term stays allowed","Cleaning before checkout"}</t>
  </si>
  <si>
    <t>Cozy Apt in Centrally Located Brooklyn Heights</t>
  </si>
  <si>
    <t>This is a spacious one bedroom apt just minutes away from Manhattan, great subway lines 2 - 4 blocks away (2,3,4,5,R,A,C and F trains). The apartment is fully equipped, close to the Brooklyn Bridge Park with incredible views of Manhattan. There's plenty of restaurants in the neighborhood and super markets like Trader Joe's. Safe and beautiful area all around!</t>
  </si>
  <si>
    <t xml:space="preserve">This is a spacious one bedroom apt just minutes away from Manhattan, great subway lines 2 - 4 blocks away (2,3,4,5,R,A,C and F trains). The apartment is fully equipped, close to the Brooklyn Bridge Park with incredible views of Manhattan. There's plenty of restaurants in the neighborhood and super markets like Trader Joe's. Safe and beautiful area all around! There are only two occupied units in our building, and the second floor is occupied by very close friends of ours who will be more than happy to help out with whatever you need during your stay! Guests will have access to the entire apartment except for a closet where personal stuff will be stored as this is an apartment we live in. Our neighbors will be around in case you need anything. Our apartment is located in the beautiful neighborhood of Brooklyn Heights and is VERY close to almost all of the public transit necessary to access the best NYC has to offer. Close by there's plenty of movie theaters, restaurants, bars, shopping </t>
  </si>
  <si>
    <t>Our apartment is located in the beautiful neighborhood of Brooklyn Heights and is VERY close to almost all of the public transit necessary to access the best NYC has to offer. Close by there's plenty of movie theaters, restaurants, bars, shopping stores and the incredible Brooklyn Bridge Park, where there's soccer fields, volleyball, kayak, basketball courts, picnic and bbq areas. It also connects to the trendy neighborhood of Dumbo and there are ferris to Manhattan and Williamsburg.</t>
  </si>
  <si>
    <t>Subways are all around the apartment, as close as a two minute walk. The furthest one is no longer than 10 minutes away.  The lines are the 2, 3, 4, 5, R, A, C and F.</t>
  </si>
  <si>
    <t>{TV,Wifi,"Air conditioning",Kitchen,Heating,"Smoke detector","Carbon monoxide detector",Essentials,Shampoo,Hangers,"Hair dryer","Laptop friendly workspace","Private entrance",Bathtub,"Room-darkening shades","Game console","Hot water","Bed linens","Extra pillows and blankets",Microwave,Refrigerator,Dishwasher,"Dishes and silverware","Cooking basics",Oven,Stove}</t>
  </si>
  <si>
    <t>Master Bedroom w/Private bath Artsy Apt in Bushwik</t>
  </si>
  <si>
    <t>Nestled in the heart of Bushwick, all kinds of creative types live in this neighborhood. It is currently the trendiest place to live and is close to its ultra-hip neighbor to the west, Williamsburg. Room has a built in closet&amp;you have your own private bathroom. The apt. is close to nice restaurants in the area, and you will have access to an AMAZING rooftop with a 360 view of NYC with cool playground rides&amp;even a dog park! Movie theatre, laundry room, rec room plus a gym are all in the building!</t>
  </si>
  <si>
    <t xml:space="preserve">Nestled in the heart of Bushwick, all kinds of creative types live in this neighborhood. It is currently the trendiest place to live and is close to its ultra-hip neighbor to the west, Williamsburg. Room has a built in closet&amp;you have your own private bathroom. The apt. is close to nice restaurants in the area, and you will have access to an AMAZING rooftop with a 360 view of NYC with cool playground rides&amp;even a dog park! Movie theatre, laundry room, rec room plus a gym are all in the building! You will be sharing the two bedroom apartment with access to common area which is the living room and kitchen. You have your own private bathroom, a nice spacious built in closet with lots of indirect sun light throughout the day. Please note that there are lovely plants in the room. If you are not able to water them for any reason YOU MUST let me know so I can arrange for someone to access the room to water them. I have put in a lot of love and care for them and they are very dear to me!  The </t>
  </si>
  <si>
    <t>10 minute walk from the heart of Bushwick's best walks and restaurants.</t>
  </si>
  <si>
    <t>The apt is located a short walk from JMZ Myrtle/Broadway or Central Ave stop (8 minutes walk) and the Morgan L Train (11minutes)</t>
  </si>
  <si>
    <t>{Wifi,"Air conditioning",Kitchen,Gym,Elevator,"Free street parking",Heating,"Family/kid friendly","Suitable for events",Washer,Dryer,"Smoke detector",Essentials,"Lock on bedroom door",Hangers,"Hair dryer",Iron,"Laptop friendly workspace","Private living room","Hot water","Long term stays allowed",Other}</t>
  </si>
  <si>
    <t>Modern, Central Park relaxation</t>
  </si>
  <si>
    <t>5 minute walk to the subway train and Central Park, make this a convenient stay while touring Manhattan and New York City. Perfect for couples, double couples, and small families. Convenience stores and coffee shops are around the corner.</t>
  </si>
  <si>
    <t>5 minute walk to the subway train and Central Park, make this a convenient stay while touring Manhattan and New York City. Perfect for couples, double couples, and small families. Convenience stores and coffee shops are around the corner. 3 separate bedrooms plus a common space with a sofa and table to eat. The place is cozy and perfect for up to 4 guests. The entire apartment is yours while staying here. Full use of the kitchen is allowed</t>
  </si>
  <si>
    <t>{TV,Internet,Wifi,"Air conditioning",Kitchen,"Buzzer/wireless intercom",Heating,"Family/kid friendly","Smoke detector","Carbon monoxide detector","First aid kit",Essentials,Shampoo,"24-hour check-in",Hangers,"Hair dryer",Iron,"Laptop friendly workspace"}</t>
  </si>
  <si>
    <t>Cute, spacious room in Crown Heights</t>
  </si>
  <si>
    <t>Cute private room in a newly renovated Brooklyn apartment. Great lighting and space for a great price. Close to the 3 / 4 trains.</t>
  </si>
  <si>
    <t>- Must be ok with 2 cats in the apartment</t>
  </si>
  <si>
    <t>{TV,Wifi,"Air conditioning",Kitchen,Gym,Elevator,"Free street parking",Heating,Washer,Dryer,"Smoke detector","Carbon monoxide detector","First aid kit",Essentials,Shampoo,"Lock on bedroom door",Hangers,"Hair dryer",Iron,"Laptop friendly workspace","translation missing: en.hosting_amenity_49","translation missing: en.hosting_amenity_50","Self check-in",Lockbox,"Hot water","Bed linens","Extra pillows and blankets",Microwave,"Coffee maker",Refrigerator,Dishwasher,"Dishes and silverware","Cooking basics",Oven,Stove,"Luggage dropoff allowed"}</t>
  </si>
  <si>
    <t>Cozy 2 Story Home in U-UES</t>
  </si>
  <si>
    <t>Have a cozy, NYC stay in this cute-as-a-button secret penthouse on the Upper Upper East Side. A few blocks from Central Park, 1 block from the 6 train, this two story apt, with 2 private patios, is the perfect place to relax after a day of adventure.</t>
  </si>
  <si>
    <t>{TV,Internet,Wifi,"Air conditioning",Kitchen,"Pets allowed","Buzzer/wireless intercom",Heating,"Family/kid friendly","Smoke detector","Safety card",Essentials,Shampoo,Hangers,"Hair dryer",Iron,"Laptop friendly workspace"}</t>
  </si>
  <si>
    <t>Spacious 2 Bedroom, 2 Bath, 5th Avenue Entire Apt</t>
  </si>
  <si>
    <t>Large 2 bedroom 2 bathroom apartment perfect for temporary sublet.  30 day minimum.  24 hour doorman, edge of Central Park, very close to transportation, fully furnished, utilities included.</t>
  </si>
  <si>
    <t>Large 2 bedroom 2 bathroom apartment perfect for temporary sublet.  30 day minimum.  24 hour doorman, edge of Central Park, very close to transportation, fully furnished, utilities included. The apt is near the northeast corner of Central Park and has a 24 hr doorman and elevator. The apartment has hardwood floors throughout, an open living/dining room area, separate kitchen with stainless steel appliances and granite countertops, 2 full size bedrooms &amp; 2 full baths, large windows and will come fully furnished. Utilities will also be included (electric, gas, &amp; wi-fi). The building is 1 avenue from the 2/3 subway line and 3 avenues from the 6 subway making it convenient to get anywhere in Manhattan. (Times Square is only 3  stops away) Also, the M1 bus stop is across the street from the building.  Also included in every room are televisions with access to both Netflix and Hulu.  The neighborhood is safe and also has nearby grocery stores, restaurants, &amp; bars.  It's also at the end of 'M</t>
  </si>
  <si>
    <t>Neighborhood has local grocers, restaurants, bars &amp; 1 block from Central Park entrance.  Many museums including the Guggenheim and The Metropolitan Museum of Art are within walking distance.</t>
  </si>
  <si>
    <t>2/3 Subway is 1 avenue away, (Times Square is 3 train stops - about 10 minutes) and the 6 subway is 3 short avenues (5-7 minute walk) making it convenient to anywhere in Manhattan.</t>
  </si>
  <si>
    <t>The building has a 24 hour doorman and is secure so only those renting the space will be permitted in the building for the safety and respect of other tenants in the building.   All individuals who will be occupying the space must be named before the guest arrives to occupy the apartment.  Failure to do so could result in guest reservations being terminated if unnamed additional guests are found occupying the space.   Guests agree to leave in a timely manner on the date of expiration for their reservation.  Any extension of the guests' stay on the premises will only be permitted if agreed upon by both parties (host &amp; guest). Like most New York City apartments, our apartment does not have central heat/air. There is however, very warm baseboard heating throughout the apartment and window unit air conditioners in the bedrooms.</t>
  </si>
  <si>
    <t>{TV,"Cable TV",Wifi,"Air conditioning",Kitchen,"Paid parking off premises",Doorman,Elevator,"Free street parking",Heating,Washer,Dryer,"Smoke detector","Carbon monoxide detector",Essentials,Shampoo,Hangers,"Hair dryer",Iron,"Laptop friendly workspace","Hot water","Bed linens","Extra pillows and blankets",Microwave,"Coffee maker",Refrigerator,Dishwasher,"Dishes and silverware","Cooking basics",Oven,Stove,"Long term stays allowed",Other}</t>
  </si>
  <si>
    <t>Upper East Side Manhattan 2 Bedroom</t>
  </si>
  <si>
    <t>One of a kind apartment! Beautiful two Bedroom in Prime Upper East Pre-War Townhouse.  Near numerable high-end retail shops, 1 block from Central Park, and 2 blocks from the 4-5-6 subway line.  Walking distance to the Met, MoMA, and Guggenheim.</t>
  </si>
  <si>
    <t>One of a kind apartment! Beautiful two Bedroom in Prime Upper East Pre-War Townhouse.  Near numerable high-end retail shops, 1 block from Central Park, and 2 blocks from the 4-5-6 subway line.  Walking distance to the Met, MoMA, and Guggenheim. One of a kind apartment! Beautiful two Bedroom in Prime Upper East Pre-War Townhouse.  Near numerable high-end retail shops, 1 block from Central Park, and 2 blocks from the 4-5-6 subway line.  Walking distance to the Met, MoMA, and Guggenheim. Please feel free to text me with any questions: (PHONE NUMBER HIDDEN) Delicious French bistro, Bel Ami, on the ground level!  Safe, quiet, and lovely. Please feel free to text me with any questions: (PHONE NUMBER HIDDEN) Delicious French bistro, Bel Ami, on the ground level!  Safe, quiet, and lovely.</t>
  </si>
  <si>
    <t>{TV,Internet,Wifi,"Air conditioning",Kitchen,"Buzzer/wireless intercom",Heating,"Smoke detector","Carbon monoxide detector","Fire extinguisher",Essentials,Shampoo}</t>
  </si>
  <si>
    <t>Gorgeous NewModern_BestLocation!NYC</t>
  </si>
  <si>
    <t>New and Modern! this Gorgeous, inviting and Cozy 1 Bedroom apartment is located in Prime midtown west, just a couple blocks from Colombus circle! !  Subway Station Lines are conveniently situated all around. Steps from central park, 9th avenue wide variety of restaurants and cuisines, Rockefeller center, times square, Broadway Theaters, 5th avenue prime shopping, Time Warner Mall and cultured packed Lincoln center!  This is the Perfect location for anyone coming to the city for Work or Pleasure! Museums, Great Cafe's, Delis, Restaurants, Gyms, Bars and Pubs, Live Music and Lovely Hudson highway boardwalk. Come and get your taste of a real New Yorkers life This Apartment is Completely NEW! Designed and furnished with great emphasis on comfort, luxury and detail, Bright and full of light this homey apt is warm and sophisticated.  The kitchen is fully equipped with brand NEW appliances, even a Washer and Dryer! A/C. Modern and Chic Bathroom, Dining Table, Spacious Fun and warm Living area</t>
  </si>
  <si>
    <t>No Smoking, No Pets.</t>
  </si>
  <si>
    <t>{TV,"Cable TV",Internet,Wifi,"Air conditioning","Wheelchair accessible",Kitchen,Elevator,"Hot tub","Buzzer/wireless intercom",Heating,"Family/kid friendly",Washer,Dryer}</t>
  </si>
  <si>
    <t>Peaceful BR in Historic Brownstone</t>
  </si>
  <si>
    <t>Leaving town for 9 days and my room is up for grabs! If any are interested feel free to contact me. You will be sharing the space with my awesome roommate who lives across the hall.</t>
  </si>
  <si>
    <t>Leaving town for 9 days and my room is up for grabs! If any are interested feel free to contact me. You will be sharing the space with my awesome roommate who lives across the hall. Located on a beautiful tree-lined block this apartment is within walking distance of bars, restaurants, cafes, and many more! Local spots such as: BarLunatico Casablanca Saraghina Mannys and many more! Fall is a beautiful time in Brooklyn, come and enjoy it!</t>
  </si>
  <si>
    <t>{Wifi,Kitchen,"Pets live on this property",Heating,"Smoke detector","Carbon monoxide detector","First aid kit","Fire extinguisher"}</t>
  </si>
  <si>
    <t>Parkside Place</t>
  </si>
  <si>
    <t>"You'll never believe you're in The Bronx," its the primary expression visitors exchange from the minute they walk in.  If you're looking for a pleasant ambiance of peace, coziness, and comfort, this is your spot. As your host, you'll be in great hands of an entrepreneur,  home chef, writer &amp; yogi, who will make sure all your needs are accommodated.  Including complimentary breakfast at check-out.</t>
  </si>
  <si>
    <t>"You'll never believe you're in The Bronx," its the primary expression visitors exchange from the minute they walk in.  If you're looking for a pleasant ambiance of peace, coziness, and comfort, this is your spot. As your host, you'll be in great hands of an entrepreneur,  home chef, writer &amp; yogi, who will make sure all your needs are accommodated.  Including complimentary breakfast at check-out. My home is designed to bring you internal peace and leave with a reenergized aura. There is a large spacious living room, at your convenience to sit, Listen to a classic vinyl on the record player,  or read a book from the library. This is an eco-friendly home and fully powered by Alexa. You'll find an echo in every room. Depending on your stay, I'll be just one door, down and away to assist you with whatever you made need. A complimentary Breakfast is served for check-out, at your time of preference. If you're interested in Lunch or Dinner, you're invited to submit your request for a two-cou</t>
  </si>
  <si>
    <t>In the beautiful heart of Norwood, surrounded by History, Tall 100+-year-old Trees, a variety of Restaurants, authentic bars, and activities for days.  Located next to the beautiful Bronx River Park, that has a gorgeous trail for joggers, but if you're more of a track field jogger, the Williamsbridge Resivor is just a 5-minute walk. Only 5 minutes from New York's Gorgeous Botanical Garden.</t>
  </si>
  <si>
    <t>- Metro-North to Williams Bridge - a 5-minute walk.  - MTA: D Train to the last stop, 205th Street, a 5-minute walk. - MTA: 41BX Bus is also nearby on Gunhill/Webster Ave.</t>
  </si>
  <si>
    <t>No shoes in home.</t>
  </si>
  <si>
    <t>Norwood</t>
  </si>
  <si>
    <t>{TV,Wifi,"Air conditioning",Kitchen,Breakfast,"Free street parking",Heating,"Smoke detector","Carbon monoxide detector",Essentials,Shampoo,"Lock on bedroom door",Hangers,"Hair dryer",Iron,"Laptop friendly workspace","Private living room",Bathtub,"Window guards","Hot water",Microwave,Refrigerator,"Dishes and silverware","Cooking basics",Oven,Stove,"Single level home","Host greets you"}</t>
  </si>
  <si>
    <t>Room in a lovely UWS Apartement</t>
  </si>
  <si>
    <t>A wonderful apartment w/ rooftop has everything you need for your vacation. Fully furnished, in the center of the UWS with everything you need just a stone's throw away. 1 block from Central Park. 3 blocks from 1 train. Bars, restaurants, Subway, Wifi, Kitchen, Bathroom.  Enjoy the Big Apple.</t>
  </si>
  <si>
    <t>{TV,"Cable TV",Internet,Wifi,"Air conditioning",Kitchen,"Smoking allowed","Pets allowed","Buzzer/wireless intercom",Heating,Essentials}</t>
  </si>
  <si>
    <t>Sonder | 116 John | Intimate 1BR + Gym</t>
  </si>
  <si>
    <t>Comfortable room in the heart of Williamsburg!!</t>
  </si>
  <si>
    <t>Natural light and close to the L train on Bedford ave and one block to the east river state Park. Features a beautiful spacious yard. Washer and dryer in unit , conveniently. There's a lot of bars and restaurants few steps away from location. You could find a diverse cuisine all around . One block away from the greatest view to do yoga, run or picnic. 1 stop away  from Manhattan .</t>
  </si>
  <si>
    <t>Natural light and close to the L train on Bedford ave and one block to the east river state Park. Features a beautiful spacious yard. Washer and dryer in unit , conveniently. There's a lot of bars and restaurants few steps away from location. You could find a diverse cuisine all around . One block away from the greatest view to do yoga, run or picnic. 1 stop away  from Manhattan . All the utilities for your necesities. *we accommodate with a TV programs with NETFLIX  under fast WiFi  *washer dryer  *bathroom   *small fridge in the room    *patio with table  *drawer in the room Patio with table You can text or call me if you need any help any time! There's a lot of bars restaurants and great view of the city!! L Train are 2 blocks away only  Ferry 1 block away Communicate concerns and needs</t>
  </si>
  <si>
    <t>There's a lot of bars restaurants and great view of the city!!</t>
  </si>
  <si>
    <t>L Train are 2 blocks away only  Ferry 1 block away</t>
  </si>
  <si>
    <t>{TV,Wifi,"Free street parking",Heating,Washer,Dryer,"Smoke detector","First aid kit","Fire extinguisher",Essentials,Shampoo,"Lock on bedroom door",Hangers,"Hair dryer","Self check-in",Lockbox,"Hot water","Bed linens","Extra pillows and blankets",Microwave,"Dishes and silverware","Single level home","Patio or balcony","Long term stays allowed","Cleaning before checkout","Wide entrance for guests","Well-lit path to entrance","Extra space around bed","Accessible-height bed","No stairs or steps to enter","Wide clearance to shower, toilet",Waterfront,"Fixed grab bars for shower"}</t>
  </si>
  <si>
    <t>Sunlit oasis in WILLIAMSBURG BK</t>
  </si>
  <si>
    <t>Some people find my bustling neighborhood to be hip and cool and their favorite neighborhood in New York, but it’s not for everyone. Alas, welcome to my old-school Williamsburg apartment! I currently live here with my dog (very friendly &amp; will only roam apartment while I'm there) and roommate (who spends most of her time on the West coast). I work during the day so you will have the apartment mostly to yourself. I'm very happy to meet new people and give good advice about exploring the city.</t>
  </si>
  <si>
    <t>Some people find my bustling neighborhood to be hip and cool and their favorite neighborhood in New York, but it’s not for everyone. Alas, welcome to my old-school Williamsburg apartment! I currently live here with my dog (very friendly &amp; will only roam apartment while I'm there) and roommate (who spends most of her time on the West coast). I work during the day so you will have the apartment mostly to yourself. I'm very happy to meet new people and give good advice about exploring the city. My apartment has original old-school Williamsburg architectural details, custom interior finishes and original artwork. This bedroom is super cozy! This apartment is located on the third floor so be prepared to walk up ~3 flights of stairs. You will have access to a private bedroom, common area, and bathroom (shared with myself). There's also a great rooftop with amazing views of the city. This apartment is located on the third floor so be prepared to walk up ~3 flights of stairs. Williamsburg is o</t>
  </si>
  <si>
    <t>Williamsburg is one of the most unique neighborhoods in the city with an amazing range of restaurants and cultural experiences within walking distance from my apartment. Three blocks away from the beautiful waterfront Domino park, Whole foods, Apple store, and many more! Please note, the streets around my apartment are fully of energy!</t>
  </si>
  <si>
    <t>The L and JMZ trains (only one stop into Manhattan) are a few minutes walk away. Also, ferries to Manhattan are close by. Bus service right on Bedford ave.</t>
  </si>
  <si>
    <t>No smoking . No guests / parties.  No shoes in the house. Please clean up after yourself. Please be quiet and low key. Please keep cooking to a minimum.</t>
  </si>
  <si>
    <t>{Wifi,"Air conditioning",Kitchen,"Free street parking",Heating,"Smoke detector","Carbon monoxide detector","First aid kit","Safety card","Fire extinguisher",Essentials,Shampoo,"Lock on bedroom door",Hangers,"Hair dryer",Iron,"Self check-in",Lockbox,"Hot water","Bed linens","Extra pillows and blankets",Microwave,Refrigerator,"Dishes and silverware","Cooking basics",Oven}</t>
  </si>
  <si>
    <t>Midtown-Luxury-Safe!  Nearby UN, NYU &amp; Bellevue.</t>
  </si>
  <si>
    <t>Stay in the heart of Manhattan - Midtown East. Luxury high rise, high security doorman building with a lounge and a gym. With access to rooftop - view of Empire State Building.  1 bedroom apartment with balcony with a great view of the East River. Restaurants and shopping nearby, Stores open 24hours/7days, City-bike next block, Movie theater 1 block away, Supermarket 2 blocks away, very close to parks and outdoor activities.. Crosstown bus takes you straight to Macy's Herald Square.</t>
  </si>
  <si>
    <t>Stay in the heart of Manhattan - Midtown East. Luxury high rise, high security doorman building with a lounge and a gym. With access to rooftop - view of Empire State Building.  1 bedroom apartment with balcony with a great view of the East River. Restaurants and shopping nearby, Stores open 24hours/7days, City-bike next block, Movie theater 1 block away, Supermarket 2 blocks away, very close to parks and outdoor activities.. Crosstown bus takes you straight to Macy's Herald Square. My space is very clean, neat and cozy. I have a pull out sofa in the living room and you will stay there. No worries the mattress is very soft and comfortable. Will have clean blanket and pillows for you. There is a big TV in your room, I have cable TV and you will have access to my WiFi. Your area is separated with a chinese wall and you will have your privacy. The living room connects to the open kitchen. The kitchen has appliances you can use them if you like. Pls no cooking in the kitchen.  The bathroom</t>
  </si>
  <si>
    <t>Murray Hill is in in midtown east It’s a upscale, clean, young neighborhood.  Everything is in walking distance: CVS, Walgreens, Starbucks.. Bus, Subway, City Bike Movie Theater is only 2 blocks away Supermarkets Fairway, Trader Joe Stores, Shopping and Banks  Restaurants, Bars, Diners  Parks and East River</t>
  </si>
  <si>
    <t>Right in front of the building is a Bus Stop. Crosstown bus takes you straight to Macy's Herald Square.  Park Avenue Subway Station (Green line 5,6 trains) is only 3 blocks away.  Taxi and Uber is always easy to find. Around the corner is 2nd Avenue bus stop, it will take you all the way down to the East Village, Wall Street, the Staten Island Ferry, Statue of Liberty and World Trade Center!</t>
  </si>
  <si>
    <t>- No shoes, quiet hours 11pm-7am</t>
  </si>
  <si>
    <t>{TV,"Cable TV",Wifi,"Air conditioning",Gym,Elevator,Heating,Washer,Dryer,"Smoke detector","Carbon monoxide detector","First aid kit",Essentials,Shampoo,Hangers,"Hair dryer","Laptop friendly workspace","Self check-in","Building staff","Hot water","Bed linens","Extra pillows and blankets",Microwave,"Coffee maker",Refrigerator,Dishwasher,"Dishes and silverware","Single level home","Patio or balcony","Luggage dropoff allowed","Long term stays allowed","Cleaning before checkout","Wide hallways","No stairs or steps to enter","Wide entrance for guests","Flat path to guest entrance","Well-lit path to entrance","No stairs or steps to enter","Wide entrance","Extra space around bed","Accessible-height bed","No stairs or steps to enter","Wide doorway to guest bathroom","Accessible-height toilet","No stairs or steps to enter","Wide entryway",Waterfront}</t>
  </si>
  <si>
    <t>Huge 1 bedroom in the East Village</t>
  </si>
  <si>
    <t>1 Bedroom apt on the border of NY's two best Neighborhoods- East Village and Lower East Side. 10 minute walk to Soho and Union Square. Various subway lines and buses right downstairs. Central to NY's trendiest nightlife spots, parks and shopping!</t>
  </si>
  <si>
    <t>{TV,"Cable TV",Internet,Wifi,"Air conditioning",Kitchen,Elevator,"Buzzer/wireless intercom",Heating,"Family/kid friendly",Washer,Dryer,"Smoke detector","Carbon monoxide detector","First aid kit","Safety card",Essentials,Shampoo}</t>
  </si>
  <si>
    <t>Spacious 2 bedroom loft (1600 sf)</t>
  </si>
  <si>
    <t>Very spacious loft with a king size bed in one bedroom, and a full size and twin bunk bed on the other. Amenities include, washer and dryer, working fire place, 10 people dinning table, Internet, cable TV, Central AC.</t>
  </si>
  <si>
    <t>Very spacious loft with a king size bed in one bedroom, and a full size and twin bunk bed on the other. Amenities include, washer and dryer, working fire place, 10 people dinning table, Internet, cable TV, Central AC. Makes it unique the 20 foot high ceilings, small building with Elevetor located in the middle of Tribeca and just one block to whole foods and greatest restaurants . Welcome  you at the apartment show you around and give you keys As often as the guest needs. It's quite, next to all trains, battery park, and kids friendly. 1-2-3 trains on same block, 3-4-5 and 6 trains one block away.</t>
  </si>
  <si>
    <t>It's quite, next to all trains, battery park, and kids friendly.</t>
  </si>
  <si>
    <t>1-2-3 trains on same block, 3-4-5 and 6 trains one block away.</t>
  </si>
  <si>
    <t>Please keep apartment clean and dont throw parties as its a quite building. No guests are aloud besides your immediate family.</t>
  </si>
  <si>
    <t>{TV,"Cable TV",Internet,Wifi,"Air conditioning","Wheelchair accessible",Kitchen,Elevator,"Indoor fireplace","Buzzer/wireless intercom",Heating,"Family/kid friendly",Washer,Dryer,"Smoke detector","Carbon monoxide detector","Fire extinguisher",Shampoo,Hangers,"Hair dryer",Iron,Bathtub,"Window guards"}</t>
  </si>
  <si>
    <t>Big, beautiful, central 1BD in Brooklyn</t>
  </si>
  <si>
    <t>Our beautiful, spacious one-bedroom apartment is located two blocks from the Brooklyn Botanical Gardens, Brooklyn Museum and Prospect Park. Just a short walk from major subway lines (20 mins to Manhattan) and awesome restaurants.</t>
  </si>
  <si>
    <t>Our beautiful, spacious one-bedroom apartment is located two blocks from the Brooklyn Botanical Gardens, Brooklyn Museum and Prospect Park. Just a short walk from major subway lines (20 mins to Manhattan) and awesome restaurants. Wonderful neighborhood, great building, beautiful apartment, rooftop views of Manhattan... what could be better? Prospect Heights is the best. It has a diverse selection of great restaurants and bars, and is centrally located near Brooklyn's best park (Prospect!) and the beautiful Brooklyn Museum and Botanical Garden. Check out first Saturdays at the Brooklyn Museum for live music and free events. Just walking down the street is a lovely experience. The apartment is a short walk to the 2,3,4,5,Q and B trains. There are plenty of buses as well that will take you to other neighborhoods in Brooklyn. Neighborhoods you can easily get to include: Park Slope, Crown Heights, Fort Greene, Clinton Hill.</t>
  </si>
  <si>
    <t>Prospect Heights is the best. It has a diverse selection of great restaurants and bars, and is centrally located near Brooklyn's best park (Prospect!) and the beautiful Brooklyn Museum and Botanical Garden. Check out first Saturdays at the Brooklyn Museum for live music and free events. Just walking down the street is a lovely experience.</t>
  </si>
  <si>
    <t>The apartment is a short walk to the 2,3,4,5,Q and B trains. There are plenty of buses as well that will take you to other neighborhoods in Brooklyn. Neighborhoods you can easily get to include: Park Slope, Crown Heights, Fort Greene, Clinton Hill.</t>
  </si>
  <si>
    <t>No pets, no smoking. Please be clean and courteous to the neighbors.</t>
  </si>
  <si>
    <t>{Internet,Wifi,"Air conditioning",Kitchen,"Buzzer/wireless intercom",Heating,Essentials}</t>
  </si>
  <si>
    <t>Semi Private Bedroom</t>
  </si>
  <si>
    <t>Very spacious living room with divider (where you will occupy) (there is no private room with door) kitchen bathroom and friendly kitten  Free events in Bronx N.Y. , many Latin restaurants nearby, great food  4 train, D train, 1/2/32 buses bronx-bound</t>
  </si>
  <si>
    <t>Very spacious living room with divider (where you will occupy) (there is no private room with door) kitchen bathroom and friendly kitten  Free events in Bronx N.Y. , many Latin restaurants nearby, great food  4 train, D train, 1/2/32 buses bronx-bound Kitchen, Bathroom 4 train, D  and B trains , 1/2/32 bronx bound buses</t>
  </si>
  <si>
    <t>4 train, D  and B trains , 1/2/32 bronx bound buses</t>
  </si>
  <si>
    <t>Take shoes off at door</t>
  </si>
  <si>
    <t>{Wifi,"Air conditioning",Kitchen,"Smoking allowed","Smoke detector","Carbon monoxide detector","First aid kit",Essentials,Shampoo,Hangers,"Hot water","Host greets you"}</t>
  </si>
  <si>
    <t>Super Cute 1 Bedroom Best Location</t>
  </si>
  <si>
    <t>Stunning 1 bedroom apartment with tons of character right in the heart of Gramercy/Murray Hill. The location is amazing, you are steps from the subway, and many supermarkets, shops, and restaurants. The apartment is very quiet and offers 1 bedroom with a large closet, full kitchen, and bathroom.</t>
  </si>
  <si>
    <t>{TV,Wifi,"Air conditioning",Kitchen,Heating,Washer,Dryer,"Smoke detector","Carbon monoxide detector",Essentials,Shampoo,Hangers,"Hair dryer",Iron,"Laptop friendly workspace"}</t>
  </si>
  <si>
    <t>211 east 34 Room 7</t>
  </si>
  <si>
    <t>{TV,Wifi,"Air conditioning",Kitchen,Heating,"Smoke detector","Carbon monoxide detector","Fire extinguisher",Essentials,Shampoo,"Lock on bedroom door",Hangers,"Hair dryer","Self check-in",Lockbox,"Private entrance","Hot water","Bed linens",Microwave,"Coffee maker",Refrigerator,"Dishes and silverware","Cooking basics",Oven,Stove,"Luggage dropoff allowed","Long term stays allowed"}</t>
  </si>
  <si>
    <t>sunny airy bohemian rm, private bath! hip 'shwick</t>
  </si>
  <si>
    <t>A full private bathroom makes you very comfortable in your own suite! This room faces East on our quiet street and gets amazing light in the morning. Tall ceilings, big windows, calming decor. Very Private - room at end of long hall from other rooms. Nice living room with large TV, kitchen with all the essentials. Top floor of bldg! Located in hip Bushwick, filled with cool bars, restaurants, multicultural families, artists, murals, groceries and bodegas, late night eateries, funky shops.</t>
  </si>
  <si>
    <t>A full private bathroom makes you very comfortable in your own suite! This room faces East on our quiet street and gets amazing light in the morning. Tall ceilings, big windows, calming decor. Very Private - room at end of long hall from other rooms. Nice living room with large TV, kitchen with all the essentials. Top floor of bldg! Located in hip Bushwick, filled with cool bars, restaurants, multicultural families, artists, murals, groceries and bodegas, late night eateries, funky shops. Large square room, full private bathroom in hall, tall ceilings, 2 large windows, queen mattress, dresser drawers available for your use. Living room has huge beautiful skylight, comfy couch, coffee tables, and tv with netflix, amazon, etc so you can watch things. Kitchen you are welcome to use anything in. Note: photos currently are of my room. The current guest room is the same shape and size, but with just a bed, table and desk, no extra things or furniture, for the time being. Also the guest bathr</t>
  </si>
  <si>
    <t>Interesting street art, people watching, awesome bars and restaurants, general liveliness, Maria Hernandez park, House of YES awesome alt nightcub! Lots of coffee shops, bagel places, we're right next to the subway for easy access (~15 min) to Manhattan!</t>
  </si>
  <si>
    <t>We're less than one block away from the L train subway which takes you directly to Manhattan, where you can transfer to just about any train at union square. We're also close to the J/M</t>
  </si>
  <si>
    <t>For any questions you must contact us, do not attempt to contact the building management or ask the neighbors. We will be available for any help you may need =) The stairs in the building are a little loud, please take care to walk up them quietly so as to not unduly impact the building neighbors. In general please be quiet and respectful when entering and exiting the building/ apartment. As there are neighbors below, please be respectful in the apartment as well - no vacuuming in the middle of the night ;)</t>
  </si>
  <si>
    <t>{TV,Internet,Wifi,"Air conditioning",Kitchen,"Free street parking","Buzzer/wireless intercom",Heating,"Family/kid friendly",Washer,Dryer,"Smoke detector","Carbon monoxide detector",Essentials,Shampoo,Hangers,"Hair dryer","Self check-in",Lockbox,"Hot water","Bed linens","Extra pillows and blankets",Microwave,Refrigerator,"Dishes and silverware","Cooking basics",Oven,Stove,"Luggage dropoff allowed","Long term stays allowed"}</t>
  </si>
  <si>
    <t>Beautiful Modern Lower East Side Apartment!</t>
  </si>
  <si>
    <t>This is a cute and private one bedroom apartment in a cozy, quiet building.  It is fully furnished in a modern style and includes a full kitchen, fully stocked with everything you may need, a beautiful bathroom with a shower and bathtub, and many more amenities.</t>
  </si>
  <si>
    <t>This is a cute and private one bedroom apartment in a cozy, quiet building.  It is fully furnished in a modern style and includes a full kitchen, fully stocked with everything you may need, a beautiful bathroom with a shower and bathtub, and many more amenities. The apartment is across the street from a beautiful park with a garden and is in the middle of the very hip, popular and vibrant Lower East Side. You'll be mere steps to dozens of the city's best cafes, bars and amazing restaurants. There are an abundance of great art galleries, museums and landmarks nearby as well. You'll be very close to public transportation, Whole Foods, the new Trader Joe's, Target, Equinox, SOHO, Bowery, the East Village, and more. Please message me with any questions you may have. I look forward to hosting your stay! Available to drop off and pick up keys.  Available 24/7 for phone calls.  Available to answer any questions about things to do and the neighborhood. The Lower East Side is one of the best ne</t>
  </si>
  <si>
    <t>The Lower East Side is one of the best neighborhoods in Manhattan with walking distance access to the best cafes, restaurants, bars and nightclubs in town. There's also tons of beautiful parks, landmarks, art galleries and museums to visit just steps from the apartment.</t>
  </si>
  <si>
    <t>The apartment is walking distance to SOHO, Chinatown, the East Village, Alphabet City, Union Square, Tribeca and the West Village. It's very near the F, J, M, Z, B, D and 6 trains for convenient access to the entire city.</t>
  </si>
  <si>
    <t>Please be quiet in the halls at all times &amp; quiet during the night. No additional people inside the apartment outside of the guests that have reserved the apartment. Please do not leave any food out in the kitchen or anywhere else in the apartment.  Food left out will attract pests.</t>
  </si>
  <si>
    <t>{TV,"Cable TV",Wifi,"Air conditioning",Kitchen,"Paid parking off premises","Free street parking",Heating,Essentials,Shampoo,Hangers,"Hair dryer",Iron,"Laptop friendly workspace","Private living room","Private entrance","Hot water","Bed linens","Coffee maker",Refrigerator,"Dishes and silverware","Cooking basics",Oven,Stove,"No stairs or steps to enter","No stairs or steps to enter",Other}</t>
  </si>
  <si>
    <t>Private &amp; Quaint West Village Gem!</t>
  </si>
  <si>
    <t>Charming pre-war studio apartment in the heart of NYC's West Village. Centrally located steps away from major trains (ACEBDFM&amp;1) &amp; the best shopping &amp; dining NYC has to offer! Nestled on quiet, tree-lined streets Cozy inside, buzzing on the outside!</t>
  </si>
  <si>
    <t xml:space="preserve">Charming pre-war studio apartment in the heart of NYC's West Village. Centrally located steps away from major trains (ACEBDFM&amp;1) &amp; the best shopping &amp; dining NYC has to offer! Nestled on quiet, tree-lined streets Cozy inside, buzzing on the outside! This quaint and cozy pre-war apartment is the perfect amount of space for 2 people to live like NYC locals. Space comes complete with elevator from the ground floor, AC Unit, TV &amp; Wifi, kitchen with fridge, oven, stove-top, coffee maker, and full bath with a tub-shower. I will be available during your stay and encourage you to reach out with questions or needs that arise. This apartment it nestled in the heart of NYC's West Village --famous for the shopping and some of the best world class restaurants! Just steps away, Bleeker Street hosts some of the best shopping from small boutiques to name brand stores such as Marc Jacobs, Intermix, Club Monaco and Steve Madden. Walking distance to NYC's best restaurants Extra Virgin, Buvette, Ofrenda, </t>
  </si>
  <si>
    <t>This apartment it nestled in the heart of NYC's West Village --famous for the shopping and some of the best world class restaurants! Just steps away, Bleeker Street hosts some of the best shopping from small boutiques to name brand stores such as Marc Jacobs, Intermix, Club Monaco and Steve Madden. Walking distance to NYC's best restaurants Extra Virgin, Buvette, Ofrenda, Babbo, Joseph Leonard, Red Farm, Fedora, and Bleeker St. Pizza to name a few. Great for night life or even a light treat just across the street at The Big Gay Ice Cream Shop or Insomnia Cookies! Centrally located with everything you could ever need just steps away, including major train lines: A,C,E,B,D,F,M&amp;1. The streets are buzzing with life all year round. This location truly has something for everyone!</t>
  </si>
  <si>
    <t>Centrally located with everything you could ever need just steps away, including major train lines: A,C,E,B,D,F,M&amp;1. Cabs are always easily accessible as well.</t>
  </si>
  <si>
    <t>NO SMOKING. No extra guests (2 max)--remember, I am sharing my home with you and would appreciate if you treat it like your own. Please be mindful of the neighbors around and below by limiting noise and "aggressive movement" to "normal" day time hours. Feel free to use the kitchen and make what you like, but please do clean up after yourselves.</t>
  </si>
  <si>
    <t>{TV,Wifi,"Air conditioning",Kitchen,Elevator,"Buzzer/wireless intercom",Heating,"Smoke detector"}</t>
  </si>
  <si>
    <t>Nice Room with Water Views</t>
  </si>
  <si>
    <t>Near the williamsburg ferry stop, and 10 min walk to JMZ.</t>
  </si>
  <si>
    <t>Near the williamsburg ferry stop, and 10 min walk to JMZ. Available for recommendations JMZ train, and L train closest to the apartment. or Ferry</t>
  </si>
  <si>
    <t>JMZ train, and L train closest to the apartment. or Ferry</t>
  </si>
  <si>
    <t>{TV,Wifi,"Air conditioning","Free parking on premises",Elevator,Heating,Washer,Dryer,Essentials,Shampoo,Hangers}</t>
  </si>
  <si>
    <t>Large 2 bedroom APT,  20mins to Times Square.</t>
  </si>
  <si>
    <t>Hi, *Please dont use "Instant Booking" without asking first! **Only Long terms in 2018! This is a 2 Bedroom apartment, sunny and spacious. Everything is included. Fully Furnished, large kitchen ready to use. Large closets. Free Street parking/parking garage 1 block away. Steps to many things and metro stations, 5 stops to Times Square on 2/3 trains. 5 mins walk to Central Park Area is nice/safe with a lots of things to do Many museums near by A total of 7 people can fit easily! Thank you Ari</t>
  </si>
  <si>
    <t xml:space="preserve">Hi, *Please dont use "Instant Booking" without asking first! **Only Long terms in 2018! This is a 2 Bedroom apartment, sunny and spacious. Everything is included. Fully Furnished, large kitchen ready to use. Large closets. Free Street parking/parking garage 1 block away. Steps to many things and metro stations, 5 stops to Times Square on 2/3 trains. 5 mins walk to Central Park Area is nice/safe with a lots of things to do Many museums near by A total of 7 people can fit easily! Thank you Ari 2 large bedroom. Kitchen, living room are large as well. Good for 6 or 7 people. Lots of Sunlight- heat and hot water 24/7 All of the apartment Apt is All yours! Alive but not crazy. Steps to Central park and other attractions such as museums. Many bars and restaurants in the area and quite affordable. You will definitely feel like a New Yorker here.. :) 6 train to 103rd stop. Also Q line to 96th street stop Many buses on Lexington and 3rd ave. Quite neighborhood. Very safe. Lots of cameras, super </t>
  </si>
  <si>
    <t>Alive but not crazy. Steps to Central park and other attractions such as museums. Many bars and restaurants in the area and quite affordable. You will definitely feel like a New Yorker here.. :)</t>
  </si>
  <si>
    <t>6 train to 103rd stop. Also Q line to 96th street stop Many buses on Lexington and 3rd ave.</t>
  </si>
  <si>
    <t>No drugs and No smoking indoors. Please take your shoes off when you enter. Please don't mention to anyone about airbnb, you are my guest visiting.. Thank you in advance! :)</t>
  </si>
  <si>
    <t>{TV,"Cable TV",Internet,Wifi,"Air conditioning",Kitchen,"Paid parking off premises","Free street parking","Buzzer/wireless intercom",Heating,Washer,Dryer,"Smoke detector","Carbon monoxide detector","First aid kit","Safety card","Fire extinguisher",Essentials,Shampoo,"24-hour check-in",Hangers,"Hair dryer",Iron,"Laptop friendly workspace","translation missing: en.hosting_amenity_49","translation missing: en.hosting_amenity_50","Hot water","Luggage dropoff allowed","Long term stays allowed","Host greets you"}</t>
  </si>
  <si>
    <t>Home 4 Medical Professionals-Kngbr6</t>
  </si>
  <si>
    <t>We cater to medical professionals. This is a private room that sits in an apartment of a total of three bedrooms, two bathrooms. It is a lovely apartment.</t>
  </si>
  <si>
    <t xml:space="preserve">We cater to medical professionals. This is a private room that sits in an apartment of a total of three bedrooms, two bathrooms. It is a lovely apartment. We cater to medical professionals. Students and other professionals are welcome upon review. We create homely conditions for studying and convenience. This apartment is incredibly close to Kingsbrook Jewish Medical Center. Also, to public transportation. You may access the city in  no time via subway. As aforementioned, this room is one of three bedrooms. This bedroom houses a full sized bed, dresser with mirror, chest of drawers, night stands, and full length mirror with LARGE closet. It is a large room. STAT Living makes lovely accommodations for all of our clients. You will surely enjoy your stay! Guests have access to the shared areas - living room, dinning area, and kitchen. There are a total of 3 bedrooms in the apartment. Two of these bedrooms share 1 bathroom and this is one of them. Not bad! We interact as much or as little </t>
  </si>
  <si>
    <t>Yes. Access to the B (Phone number hidden by Airbnb) trains.</t>
  </si>
  <si>
    <t>We house professionals only because we want to maintain a quiet environment of like-minded individuals. No partying. No smoking. No loud music.</t>
  </si>
  <si>
    <t>{TV,"Cable TV",Internet,Wifi,"Air conditioning",Kitchen,Heating,Washer,Dryer,"Smoke detector","Carbon monoxide detector"}</t>
  </si>
  <si>
    <t>A large Sunny Bedroom in Astoria</t>
  </si>
  <si>
    <t>Located conveniently (15 mins from LGA and 20 mins from midtown Manhattan) and in a hip and vibrant neighborhood, this room can be your perfect base for your stay in the City.  Ideal for a single person or a couple.   We are away from our homes for couple of weeks.  While we are away a friend is staying over in one of our bedrooms.  We are putting up another bedroom here.  While you be sharing the apartment with one other person, you will have plenty of privacy and comfort.</t>
  </si>
  <si>
    <t>Located conveniently (15 mins from LGA and 20 mins from midtown Manhattan) and in a hip and vibrant neighborhood, this room can be your perfect base for your stay in the City.  Ideal for a single person or a couple.   We are away from our homes for couple of weeks.  While we are away a friend is staying over in one of our bedrooms.  We are putting up another bedroom here.  While you be sharing the apartment with one other person, you will have plenty of privacy and comfort. Ours is a cozy 3 bedroom second-floor walk-up apartment in a three-storied building.  We have a spacious sunny living room, a sunny eat-in kitchen, and one bathroom.  Of the three bedrooms, one is our 4 year old son's bedroom, one is a study/guest room, and the other is our bedroom. You will have full access to the bedroom. And you will be sharing the rest of the apartment with our friend/house sitter.  Our son's bedroom will be off limit. We will use it to store some of the things while we are away.    Since we wil</t>
  </si>
  <si>
    <t>Our part of Astoria is residential yet vibrant with the right mix of gentrifiers and old-school folks.  The neighborhood is predominately  Greek, Italian, North African, and Balkan.  But as like any neighborhood in New York, we have people from all over the world.  And, there are tons of Restaurants, bars, patisseries, cafes, etc. within 5 to 10 minutes of walk.  Astoria Park by the East river, where you can take a stroll or ride a bike or go sledging, is only 15 minutes away</t>
  </si>
  <si>
    <t>The Astoria Boulevard station on the N and the W trains, which will take you to midtown Manhattan in 15 minutes, is 5 to 7 minutes walk from our house.  Also stops for M60, Q 19, and Q101 buses are within 5 minutes walk from the house.  M60 will take you to LGA in 15 minutes and to East Harlem in 10 minutes.  Also, entrances to  Grand Central Parkway and BQE are also about 5 minutes away from the house.</t>
  </si>
  <si>
    <t>{TV,Wifi,Kitchen,Heating,"Smoke detector","Carbon monoxide detector","Fire extinguisher",Essentials,Shampoo,"Lock on bedroom door",Hangers,"Hair dryer","Laptop friendly workspace"}</t>
  </si>
  <si>
    <t>East 29th Street, Luxury 1bd</t>
  </si>
  <si>
    <t>This contemporary high-rise building allows residents to enjoy the quiet luxury of an exceptionally elegant atmosphere while enjoying city living. The Flatiron District retains much of the early 20th century New York 'character' making it the perfect choice for anyone wishing to live the "Manhattan lifestyle". This location is minutes from the Historic Madison Square Park, trendy boutiques and restaurants. The apartment includes complimentary Wi-Fi and every other week housekeeping.</t>
  </si>
  <si>
    <t>{TV,"Cable TV",Internet,Wifi,"Air conditioning",Kitchen,Doorman,Gym,Elevator,Heating,Washer,Dryer,"Smoke detector","Carbon monoxide detector",Essentials,Shampoo,"24-hour check-in",Hangers,"Hair dryer",Iron,"Laptop friendly workspace","Self check-in","Building staff","Hot water","Bed linens","Extra pillows and blankets","Long term stays allowed","No stairs or steps to enter","No stairs or steps to enter","No stairs or steps to enter","No stairs or steps to enter"}</t>
  </si>
  <si>
    <t>Temporary habitat home</t>
  </si>
  <si>
    <t>Comfortable, clean, tidy room in the apartment. Super connected by A,B,C,D,1 and 3 trains will get you anywhere in the city in a flash. 20 minutes from Times Square. Just a few stations from Columbia University. The landlord hospitality.</t>
  </si>
  <si>
    <t>Comfortable, clean, tidy room in the apartment. Super connected by A,B,C,D,1 and 3 trains will get you anywhere in the city in a flash. 20 minutes from Times Square. Just a few stations from Columbia University. The landlord hospitality. Beautiful, modern, renovated apartment. Nice brand new kitchen decorated with a white brique style. The room has new furnitures and renovated as well. bed mattress    internet wifi in the room, 1 big windows,  jacket racks behind door. Complete free use of the kitchen, bathroom and living room I will meet with my guests at home to give them keys and information (area, apartment and apartment rules). I give them a physical paper with instructions on how to use the wifi (username+password), get to the train stations in the neighborhood, and convenient grocery store locations. Super connected by A,B,C,D,1 and 3 trains will get you anywhere in the city in a flash. 20 minutes from Times Square. Just a few stations from Columbia University. No Smoking, no pe</t>
  </si>
  <si>
    <t>Super connected by A,B,C,D,1 and 3 trains will get you anywhere in the city in a flash. 20 minutes from Times Square. Just a few stations from Columbia University.</t>
  </si>
  <si>
    <t>No Smoking, no pets, and no unregistered guests. You have access to the kitchen, bathroom and common spaces. Cleanliness is important to us, please help us to keep our space tidy! Do not forget to lock the door of the apartment (when leaving AND coming in) Safety is IMPORTANT If you open a window do not forget to close it before you leave the apartment. Turn off all light after use. Thank you(URL HIDDEN(URL HIDDEN)遵从中华传统文化礼仪,非正式夫妻不可同住一个房间,见谅!｡不吸烟,愛护居住环境,整洁｡Based on the rules of Chinese Traditional Culture,We ask that unmarried couples do not share one room,Thank you for your understanding and help in preserving the purity of my house.smoking and care for the living environment, clean and tidy.</t>
  </si>
  <si>
    <t>{TV,Internet,Wifi,"Air conditioning",Kitchen,"Hot tub",Heating,"Smoke detector","Carbon monoxide detector",Essentials,Shampoo,Hangers,"Hair dryer",Iron}</t>
  </si>
  <si>
    <t>Beautiful Furnished 1 Bedroom NYC Apartment</t>
  </si>
  <si>
    <t>This beautiful apartment offers residents a fully-equipped kitchen, spacious floor plans, and amazing onsite amenities such as a 24-hour fitness center, 24-hour concierge, private garden entry with a water wall, resident community room, and a roof top deck.</t>
  </si>
  <si>
    <t>This beautiful apartment offers residents a fully-equipped kitchen, spacious floor plans, and amazing onsite amenities such as a 24-hour fitness center, 24-hour concierge, private garden entry with a water wall, resident community room, and a roof top deck. This building is centrally located in the heart of New York City’s Chelsea district, one of the most creative and diverse neighborhoods in the world. Here, guests can experience first-hand the cutting-edge art scene, adventurous dining, world-class shopping, and exciting nightlife that make Chelsea a cultural epicenter. Its private garden entrance, state-of-the-art green design, and floor to ceiling windows make this building breathtaking both inside and out. Each unit features hardwood floors, stainless steel appliances, and crisp architectural details. A Wells Fargo bank and Duane Reade drug store are conveniently located in the building’s ground level. Our 24-hour customer and concierge services, perfect location, unrivaled ameni</t>
  </si>
  <si>
    <t>This apartment is conveniently located within walking distance to 1, F, M, N, R and PATH Trains.</t>
  </si>
  <si>
    <t>{TV,"Cable TV",Internet,Wifi,"Air conditioning",Kitchen,"Pets allowed",Doorman,Gym,Elevator,"Buzzer/wireless intercom",Heating,"Family/kid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t>
  </si>
  <si>
    <t>The Green Place</t>
  </si>
  <si>
    <t>Brand new unit with all new appliances. Beautiful dark grey flooring, with white walls that pop. Right in the middle of the countries fastest growing neighborhood, Long Island City! All you need to enjoy the beauty of New York, while staying at my place. Subway trains are literally under us. 10-15 train ride into Manhattan. 15 min car ride into Manhattan.  Many places to eat close by, some open very late as well!</t>
  </si>
  <si>
    <t>Brand new unit with all new appliances. Beautiful dark grey flooring, with white walls that pop. Right in the middle of the countries fastest growing neighborhood, Long Island City! All you need to enjoy the beauty of New York, while staying at my place. Subway trains are literally under us. 10-15 train ride into Manhattan. 15 min car ride into Manhattan.  Many places to eat close by, some open very late as well! Guests may use all corners of the place and everything that comes with it!  -Fast WiFi  -TV’s with Netflix  -Full kitchen Everywhere. Ill be available VIA phone calls/texting at any time throughout your stay. Long island city is the countries fastest growing neighborhood. Local park a block away. Tallest building in queens 1 block away. MOMA (Museum of Modern Art) 3 blocks away. LIC piers 10 minute walk. Train station is right under us! 10 minute train ride into Manhattan. If you don't like public transportation, we are in between the 59st bridge and the Queens midtown tunnel;</t>
  </si>
  <si>
    <t>Long island city is the countries fastest growing neighborhood. Local park a block away. Tallest building in queens 1 block away. MOMA (Museum of Modern Art) 3 blocks away. LIC piers 10 minute walk.</t>
  </si>
  <si>
    <t>Train station is right under us! 10 minute train ride into Manhattan. If you don't like public transportation, we are in between the 59st bridge and the Queens midtown tunnel; so your cab ride is only 15 min from the city.</t>
  </si>
  <si>
    <t>NO: - Smoking - Guests - Pets - Partys - Shoes - Loud noise - Moving furniture around  YES: - to having FUN - to SMILLING  - to ENJOYING YOURSELF - to FOLLOWING THE RULES If you open it, close it. If you take it out, put it back.  If you turn it on, turn it off. If you value it, take care of it. If you break it, admit it. If you make a mess, clean it up.  If you’re done with it, put it back.  Penalties for violating rules: -Violations of these rules may end in cancelation of your reservation -No smoking: $100 fee for EACH TIME rule is broken -No Party’s: $200 fee for EACH TIME rule is broken -No Guests: $75 nightly fee for EACH individual not mentioned in reservation agreement -No pets: $75 fee per pet, per night  Note: - there are cameras in and around the property (not inside the apartment) - i will be around personally - violations of these rules are easily provable by me to Airbnb, you WILL get caught. so please, save yourself the trouble if you plan on taking advantage.</t>
  </si>
  <si>
    <t>{TV,Wifi,"Air conditioning",Kitchen,"Free street parking",Heating,"Smoke detector","Carbon monoxide detector","First aid kit","Fire extinguisher",Essentials,Shampoo,"Lock on bedroom door",Hangers,"Hair dryer",Iron,"Laptop friendly workspace","Private entrance",Bathtub,"Window guards","Room-darkening shades","Hot water","Bed linens",Microwave,"Coffee maker",Refrigerator,"Dishes and silverware","Cooking basics",Oven,Stove,"No stairs or steps to enter","Accessible-height bed","No stairs or steps to enter","Accessible-height toilet","No stairs or steps to enter","Host greets you","Fixed grab bars for shower"}</t>
  </si>
  <si>
    <t>One bedroom in Kips Bay / Murray Hill area</t>
  </si>
  <si>
    <t>Perfect location only one block from 6 train subway. Young, safe neighborhood with many bars and restaurants at your doorstep.</t>
  </si>
  <si>
    <t>{TV,Wifi,"Air conditioning",Kitchen,Elevator,Heating,Washer,Dryer,"Smoke detector","Carbon monoxide detector","Fire extinguisher",Essentials,Shampoo,Hangers,"Hair dryer",Iron,"Laptop friendly workspace","translation missing: en.hosting_amenity_49","translation missing: en.hosting_amenity_50"}</t>
  </si>
  <si>
    <t>Lovely exposed brick room to rent in Williamsburg</t>
  </si>
  <si>
    <t>Lovely room available with exposed brick wall and lots of natural light. V.comfy queen bed. The room is in a 4Br/2Ba apartment with a large kitchen/living room area. Large rooftop patio with bbq and furniture. Apartment is directly between the L&amp;G trains and J&amp;M. The other 3 roommates are clean, quiet and respectful females all 30 years old. There are lots of bars, restaurants and coffee shops on the block and within walking distance. My housemate has a cute little kitten.</t>
  </si>
  <si>
    <t>No couples please</t>
  </si>
  <si>
    <t>{Wifi,Kitchen,Heating,"Smoke detector","Carbon monoxide detector",Essentials,"Lock on bedroom door",Hangers}</t>
  </si>
  <si>
    <t>Spacious 2bd apt in the heart of Manhattan</t>
  </si>
  <si>
    <t>Come stay in our spacious, newly renovated light-filled 2bd apartment. Large apartment (1000sq feet). Elevator building. Located in the vibrant East Village. Walking distance to Soho, Noho, Little Italy, Gramercy and Greenwich Village. Close to L subway station, restaurants, cafes, bars, etc. A unique neighborhood- one of the largest green spaces in NYC. Especially suited for families (lots of toys and a family-oriented neighborhood, filled with playgrounds!).  Sleeps 4 adults +2  kids + infant.</t>
  </si>
  <si>
    <t>Come stay in our spacious, newly renovated light-filled 2bd apartment. Large apartment (1000sq feet). Elevator building. Located in the vibrant East Village. Walking distance to Soho, Noho, Little Italy, Gramercy and Greenwich Village. Close to L subway station, restaurants, cafes, bars, etc. A unique neighborhood- one of the largest green spaces in NYC. Especially suited for families (lots of toys and a family-oriented neighborhood, filled with playgrounds!).  Sleeps 4 adults +2  kids + infant. Spacious large 2 bedroom apartment, suited for families, fully equipped kitchen, wooden floor. We are available to solve problems, but unfortunately not to socialize because we will be away. Hey - it's New York city! Truly the most unique neighborhood in Manhattan. All of NYC’s best neighborhoods in walkable distance. Green spaces, playgrounds, fun family-oriented activities. With amazing views and a beautiful living room, huge master bedroom, and one bedroom featuring a crib and a folding twin</t>
  </si>
  <si>
    <t>Hey - it's New York city! Truly the most unique neighborhood in Manhattan. All of NYC’s best neighborhoods in walkable distance. Green spaces, playgrounds, fun family-oriented activities.</t>
  </si>
  <si>
    <t>{TV,Internet,Wifi,"Air conditioning","Wheelchair accessible",Kitchen,Doorman,Elevator,Heating,"Family/kid friendly",Washer,Dryer,"Smoke detector","Carbon monoxide detector",Essentials,"24-hour check-in","Hair dryer",Iron,"Laptop friendly workspace",Bathtub,"Baby bath","Changing table","Children’s books and toys","Babysitter recommendations",Crib,"Room-darkening shades","Children’s dinnerware",Microwave,"Coffee maker",Refrigerator,Dishwasher,"Dishes and silverware","Cooking basics",Oven,Stove}</t>
  </si>
  <si>
    <t>PRIME WEST VILLAGE STUDIO APARTMENT</t>
  </si>
  <si>
    <t>Perfect pied-a-terre for your NY adventure! Quiet , light-filled studio apartment. Convenient pick up keys from the doorman.  Efficient kitchen with basic cooking essentials.  Plenty of storage, large reach-in bedroom closet,  walk-in closet in the living room.  The building laundry room and roof deck. In the West Village - 14th St F/L train - close walk Union Square. Parking garage next door (not included).</t>
  </si>
  <si>
    <t>Perfect pied-a-terre for your NY adventure! Quiet , light-filled studio apartment. Convenient pick up keys from the doorman.  Efficient kitchen with basic cooking essentials.  Plenty of storage, large reach-in bedroom closet,  walk-in closet in the living room.  The building laundry room and roof deck. In the West Village - 14th St F/L train - close walk Union Square. Parking garage next door (not included). Studio apartment converted into a Junior 1 bed.  So there is a separation between bedroom and Living room. Nook for dining area. Doorman building, I work nearby and should be available during business hours for questions. Prime West Village location, close to Union Square and a close walk to Washington Square Park. Conveniently located in the West Village the building is a block from 14th St/6th Ave F &amp; L train lines and a close walk to most other subways lines. There is a parking garage attached to the building.</t>
  </si>
  <si>
    <t>Prime West Village location, close to Union Square and a close walk to Washington Square Park.</t>
  </si>
  <si>
    <t>Conveniently located in the West Village the building is a block from 14th St/6th Ave F &amp; L train lines and a close walk to most other subways lines. There is a parking garage attached to the building.</t>
  </si>
  <si>
    <t>$100 charge for lost keys  Tell other residents, if asked, that you are staying as friends  Follow all other building rules Roof deck access only during posted hours</t>
  </si>
  <si>
    <t>{"Air conditioning",Kitchen,Elevator,Heating,Washer,Dryer,"Smoke detector","Carbon monoxide detector",Essentials,Hangers,"Self check-in","Building staff","Hot water"}</t>
  </si>
  <si>
    <t>NEW! New York City Apartment  7 min walk to Metro!</t>
  </si>
  <si>
    <t>** Please note that this property features 1 interior security camera that face the front door. These are for security purposes and should not be turned off **  Experience life in the Big Apple from the convenience of this New York City area, 3-bedroom, 2-bath vacation rental apartment! Located in Sunnyside, Queens, this 1,138-square-foot apartment sleeps 7 and sits just 4 blocks from the 46th Street-Bliss metro station. Easily reach Midtown or Lower Manhattan or Citi Field within 20 minutes!</t>
  </si>
  <si>
    <t>** Please note that this property features 1 interior security camera that face the front door. These are for security purposes and should not be turned off **  Experience life in the Big Apple from the convenience of this New York City area, 3-bedroom, 2-bath vacation rental apartment! Located in Sunnyside, Queens, this 1,138-square-foot apartment sleeps 7 and sits just 4 blocks from the 46th Street-Bliss metro station. Easily reach Midtown or Lower Manhattan or Citi Field within 20 minutes! Master Bedroom: Full Bed | Bedroom 2: Full Bed | Bedroom 3: Full Bed | Living Room: Futon  Appreciate the urban landscape while staying in Sunnyside, New York! Retreat to this newly renovated apartment after a day exploring the downtown sites.  Complete with new furniture, this unit features an open floor plan and beautiful hardwood floors. Have a seat on the couch that also doubles as a futon to accommodate 2 other travelers.  Search for a new recipe using the complimentary wireless internet. At-</t>
  </si>
  <si>
    <t>The area is very safe, the way to reach the subway or metro is just walking on 47 street for about 7 minutes, many people walks from/to the train even late night.</t>
  </si>
  <si>
    <t>There is free parking on the street. On Mondays and Tuesday there are cleaning regulations in the morning, then you have to more the car across the street.</t>
  </si>
  <si>
    <t>PLEASE READ VERY CAREFULLY, CHECKING-IN IMPLIES ACCEPTANCE OF THESE RULES.  THERE WILL BE "NO REFUNDS" AFTER CHECKING IN. NO PETS. Quiet time is from 10 pm until 7 am. NO ILLEGAL DRUGS IN THE PROPERTY, $ 1,000.00 DOLLARS FINE. POLICE WILL BE CALLED. 1.  NO PARTIES. YOU'LL BE ASKED TO  LEAVE THE APARTMENT WITHOUT THE RIGHT TO ANY REFUND. If you still hold a party there will be a $300.00 dollars fine per occurrence. 2.  ABSOLUTELY NO SMOKING, anywhere, not even in the stairs outside the house if you wish to smoke please do it totally outside, keep the outside gate close all the times. If you smoke there will be a $200.00 dollars fine per occurrence. Keep the outside gate close at all the times. 3.   Locals must contact me before they book. Thanks. 4.   No parties, no outside visitors, no overnight guests without previous approval from your host. 5.  This is a family friendly property.  2 years or older children are welcome but each one must be specified on your reservation or booking. Ch</t>
  </si>
  <si>
    <t>{Wifi,"Air conditioning",Kitchen,"Free street parking",Heating,"Smoke detector","Carbon monoxide detector","Fire extinguisher",Essentials,Shampoo,"Lock on bedroom door",Hangers,"Hair dryer","Laptop friendly workspace","Private entrance","Hot water","Host greets you"}</t>
  </si>
  <si>
    <t>Upscale &amp; Modern Duplex Apartment Sleeps 8</t>
  </si>
  <si>
    <t>Upscale condominium with hardwood floors modern decor adjacent to beautiful Inwood Hill in the Upper Manhattan neighborhood of Inwood. Kitchen has stainless steel appliances including dishwasher/ Caeserstone countertops and Wenge cabinetry. There are two modern tiled bathrooms with sliding glass doors, one with a tub and one with a standup shower. Building has a washer/dryers for your use. It is approximately four blocks to the A train which runs express to Midtown and 6 blocks to the 1 Train.</t>
  </si>
  <si>
    <t xml:space="preserve">Upscale condominium with hardwood floors modern decor adjacent to beautiful Inwood Hill in the Upper Manhattan neighborhood of Inwood. Kitchen has stainless steel appliances including dishwasher/ Caeserstone countertops and Wenge cabinetry. There are two modern tiled bathrooms with sliding glass doors, one with a tub and one with a standup shower. Building has a washer/dryers for your use. It is approximately four blocks to the A train which runs express to Midtown and 6 blocks to the 1 Train. The space is a duplex. On the upper level is the kitchen, living room, one full bath and a bedroom. The lower level does not have windows but does have venting for heating and cooling. There are two full beds, one sofa bed and a full bath on this level. There is a separate entrance to this level as well which can go right to the laundry facilities. I'll be available 24/7 to respond to any questions. Inwood is at the Northern tip of Manhattan. It offers city living with the natural beauty of it's </t>
  </si>
  <si>
    <t>Inwood is at the Northern tip of Manhattan. It offers city living with the natural beauty of it's greenery.  Here's a handy guide: (Website hidden by Airbnb)</t>
  </si>
  <si>
    <t>A train is 4 blocks away, 1 train is 6 blocks away.  There are great restaurants, cafes and bars within walking distance.</t>
  </si>
  <si>
    <t>{TV,Wifi,"Air conditioning",Kitchen,"Pets allowed",Elevator,Heating,Washer,Dryer,"Smoke detector","Carbon monoxide detector","First aid kit","Fire extinguisher",Shampoo,"Lock on bedroom door",Hangers,"Hair dryer",Iron,"Laptop friendly workspace","Private entrance"}</t>
  </si>
  <si>
    <t>Large Room with PRIVATE bathroom! Best NYC rooftop</t>
  </si>
  <si>
    <t>Breath-taking apartment on the 35th floor of a luxury high-rise building with incredible New York City views of the World Trade Center and more iconic NYC buildings. Your Room is large with a Queen Size bed, clean bathroom with shower/bathtub, big closet and is filled with sunlight. Towels + essentials will be provided :)  We are right next to the Subway station, so everything (Soho, Times Square, Central Park) is easily reachable in less than 30 min.</t>
  </si>
  <si>
    <t>Breath-taking apartment on the 35th floor of a luxury high-rise building with incredible New York City views of the World Trade Center and more iconic NYC buildings. Your Room is large with a Queen Size bed, clean bathroom with shower/bathtub, big closet and is filled with sunlight. Towels + essentials will be provided :)  We are right next to the Subway station, so everything (Soho, Times Square, Central Park) is easily reachable in less than 30 min. All the main attractions (World Trader Center, 9/11 Memorial, Statue of Liberty, Soho for Shopping, Times Square, Brooklyn, Central Park etc..) are all within 30 minutes from our apartment Kitchen (with oven, fridge, microwave, dishwasher, silverware etc), living room with floor-to-ceiling windows, breathtaking views of downtown NYC Happy to give tips about NYC, explain you the area, help with directions etc - just let me know :) You're right in downtown Manhattan which means you're close to everything (all the tourist attraction, but als</t>
  </si>
  <si>
    <t>You're right in downtown Manhattan which means you're close to everything (all the tourist attraction, but also the 'cool' restaurant and nightlife spots in Tribeca, Soho etc - they're 5 min with a taxi/subway or 15 min walking away)</t>
  </si>
  <si>
    <t>You can easily reach everything in Manhattan from here via walk, bike, subway or taxi/uber</t>
  </si>
  <si>
    <t>-  Any parties of more than 1 guest, please inquire before booking instantly - This apartment is part of a quiet community; no loud noise after 10 pm - No parties, outside visitors or overnight guests without previous approval from your host. - No pets  - If you break or damage something, please let me know and I arrange for its replacement or repair. - Do not leave any food out that will attract uninvited pests. Our apartment is pest-free and we intend to keep it that way with your help. - No smoking is permitted in the apartment</t>
  </si>
  <si>
    <t>{TV,Wifi,"Air conditioning",Kitchen,"Paid parking off premises",Elevator,Heating,"Smoke detector","Carbon monoxide detector","First aid kit","Safety card",Essentials,Shampoo,"Lock on bedroom door",Hangers,"Hair dryer",Iron,"Laptop friendly workspace",Microwave,"Coffee maker",Refrigerator,Dishwasher,"Dishes and silverware","Cooking basics",Oven,Stove,"Host greets you"}</t>
  </si>
  <si>
    <t>Fantastic Williamsburg Waterfront!</t>
  </si>
  <si>
    <t>This is a cozy, fantastic spot right on the Williamsburg waterfront. Easy access to everything Brooklyn and Manhattan have to offer, in a prime location!</t>
  </si>
  <si>
    <t>This is a cozy, fantastic spot right on the Williamsburg waterfront. Easy access to everything Brooklyn and Manhattan have to offer, in a prime location! What you've got here is a stylish, cozy bedroom in South Williamsburg! Apartment has all of the amenities one could want for a comfortable stay in NYC. Cozy couch, big TV, fully stocked kitchen, affectionate kitty with lots of love to give, WiFi, and big windows! Warm lighting and lots of plants give the space lots of life.  ** Please note, I have a very loving, very affectionate cat named Chaco. He is a lover, and he will try to cuddle with you. He will not pee in your luggage, no worries. He's a good boy! *Bedroom  very comfortable queen size bed  lots of windows-one of which faces east for lots of light -blackout blinds if you don't want to be awoken -space for clothing *Living room 42" TV with HBO, Netflix, Hulu big comfortable couch more windows warm lighting *Kitchen fully stocked with pots, pans, knives, kettle...everything you</t>
  </si>
  <si>
    <t>Williamsburg is a LOT of fun, with no shortage of things to do, places to eat and drink, and shopping to be had. So close to Manhattan, so close to everything.</t>
  </si>
  <si>
    <t>JMZ train 5 minute walk L train 10 minute walk Citibikes EVERYWHERE East River Ferry 4 blocks away-Schaeffer's Landing</t>
  </si>
  <si>
    <t>Please, no smoking inside apt. 420 friendly. MUST be a pet lover. Please clean up after yourself, please respect the apartment and all that is inside of it. Shoes left at the door are appreciated. Please remove sheets and place on floor before you leave.</t>
  </si>
  <si>
    <t>{TV,Wifi,"Air conditioning",Kitchen,"Pets live on this property",Cat(s),Elevator,"Free street parking",Heating,Washer,Dryer,"Smoke detector","Carbon monoxide detector",Essentials,Shampoo,Hangers,"Hair dryer","Laptop friendly workspace","translation missing: en.hosting_amenity_49","translation missing: en.hosting_amenity_50","Self check-in",Lockbox,"Hot water","Bed linens"}</t>
  </si>
  <si>
    <t>SPACIOUS LUXURY 2 bedroom apartment in Brooklyn!</t>
  </si>
  <si>
    <t>You won't find an apartment as spacious as this fully equipped and modern two bedroom apartment! Visit the Big Apple in style! - Laundry conveniently located in the building - Quiet floor with pleasant neighbors - Free Wifi + Netflix / Hulu / HBOGO  -Fully equipped kitchen -Fully stocked grocery store 1 block away</t>
  </si>
  <si>
    <t>You won't find an apartment as spacious as this fully equipped and modern two bedroom apartment! Visit the Big Apple in style! - Laundry conveniently located in the building - Quiet floor with pleasant neighbors - Free Wifi + Netflix / Hulu / HBOGO  -Fully equipped kitchen -Fully stocked grocery store 1 block away This apartment is newly renovated. There is a grocery store right down the block with a large selection. There is one large master bedroom and a large office with a pullout couch and television, and can be used as a guest room.  The common area has an open floor plan with a modern kitchen and bar with 2 bar stools. There is also a kitchen table with 2 chairs and a dish-washing machine (a luxury in NYC). As you can see, there is a huge sectional sofa with a TV for Netflix, Hulu, and HBOGO (regular cable channels not included). This is our real home so please treat it as your own! The entire apartment We will be available via phone or text to answer any questions during your st</t>
  </si>
  <si>
    <t>Get the feel of what its like to be a real Brooklynite! This neighborhood is full of families and young adventurers. So many bars, clubs and local nightlife, you won't need to venture into Manhattan (unless you want to!)</t>
  </si>
  <si>
    <t>Our place is a 4 minute walk from C train Rockaway Ave stop - 12-15 min walk to L, J, A, C, Z trains at Broadway Junction (popular train station) - 45-50 minutes to Times Square - 35 minutes to Soho, Union Square, Chinatown - 30-35 minutes to Williamsburg/Bushwick - 20-25 minutes to Downtown Brooklyn Uber Pool is also $8-12 to get around Brooklyn within an 8 mile radius. You can get to Downtown BK, Bedstuy, Crown Heights, or Williamsburg with no problem.</t>
  </si>
  <si>
    <t>-No loud music between 10pm-9am -No shoes in house -Empty trash and leave by door -Remove all food from refrigerator  -Close all windows and lock all doors before leaving</t>
  </si>
  <si>
    <t>{TV,Wifi,"Air conditioning",Kitchen,Elevator,Heating,Washer,Dryer,"Smoke detector","Carbon monoxide detector",Essentials,Shampoo,Hangers,"Hair dryer",Iron,"Laptop friendly workspace","translation missing: en.hosting_amenity_49","translation missing: en.hosting_amenity_50","Host greets you"}</t>
  </si>
  <si>
    <t>1 Bedroom in Quiet Hamilton Heights Neighborhood.</t>
  </si>
  <si>
    <t>Spacious 1 Bedroom Furnished Apartment For Sublet  Located in the beautiful Sugar Hill District/Harlem West  3 blocks from Riverside Park and 2 blocks from Jackie Robinson Park Within walking distance of restaurants, art galleries, local bars Newly Renovated Building w/Elevator  4 blocks to A, C, D, B trains, Close to 1 train (15 minutes to Times Square!) Bus stop located in front of the building Laundry Room in the basement  HD TV, Roku, WiFi Apartment gets plenty of sunlight</t>
  </si>
  <si>
    <t>Spacious 1 Bedroom Furnished Apartment For Sublet  Located in the beautiful Sugar Hill District/Harlem West  3 blocks from Riverside Park and 2 blocks from Jackie Robinson Park Within walking distance of restaurants, art galleries, local bars Newly Renovated Building w/Elevator  4 blocks to A, C, D, B trains, Close to 1 train (15 minutes to Times Square!) Bus stop located in front of the building Laundry Room in the basement  HD TV, Roku, WiFi Apartment gets plenty of sunlight The neighborhood is a friendly, close-nit community with lots of beautiful gardens and city parks.  There a many new familes and neighbors who have lived here for multiple generations.  Every other person you pass on the street will have a dog.  It is a very dog-friendly neighborhood! It is easy to get around the neighborhood.  There is a bus stop in front of the building and the express train is 4 blocks south and the local train is 2 blocks north.  It takes 15 minutes to get to Times Square.</t>
  </si>
  <si>
    <t>The neighborhood is a friendly, close-nit community with lots of beautiful gardens and city parks.  There a many new familes and neighbors who have lived here for multiple generations.  Every other person you pass on the street will have a dog.  It is a very dog-friendly neighborhood!</t>
  </si>
  <si>
    <t>It is easy to get around the neighborhood.  There is a bus stop in front of the building and the express train is 4 blocks south and the local train is 2 blocks north.  It takes 15 minutes to get to Times Square.</t>
  </si>
  <si>
    <t>{TV,Internet,Wifi,Kitchen,Breakfast,Elevator,"Free street parking",Washer,Dryer,"Smoke detector","Carbon monoxide detector",Essentials,"Lock on bedroom door",Hangers,"Hair dryer","Laptop friendly workspace","translation missing: en.hosting_amenity_49","translation missing: en.hosting_amenity_50","Hot water",Microwave,Refrigerator,Other}</t>
  </si>
  <si>
    <t>1 private bedroom in 3 bedroom apt</t>
  </si>
  <si>
    <t>Big, sunny room in 3 bedroom apartment on tree-lined street in Greenpoint.  Right on the edge of Williamsburg and 2 blocks from some of best restaurants and bars in town:) 10 minute walk to the L train which gets you into Manhattan. Great roommates.</t>
  </si>
  <si>
    <t>{Wifi,"Air conditioning",Kitchen,Heating}</t>
  </si>
  <si>
    <t>South Williamsburg</t>
  </si>
  <si>
    <t>Hey, we're three friends who all work in film / music and travel fairly regularly with work. The apartment is very spacious -- large living areas + kitchen. Chilled environment, close to Marcy JMZ &amp; Bedford L + Williamsburg bars and shops.</t>
  </si>
  <si>
    <t>Hey, we're three friends who all work in film / music and travel fairly regularly with work. The apartment is very spacious -- large living areas + kitchen. Chilled environment, close to Marcy JMZ &amp; Bedford L + Williamsburg bars and shops. N</t>
  </si>
  <si>
    <t>{Wifi,"Air conditioning",Kitchen,"Paid parking off premises","Smoke detector","Carbon monoxide detector","Fire extinguisher",Essentials,Shampoo,"Laptop friendly workspace","translation missing: en.hosting_amenity_49","translation missing: en.hosting_amenity_50","Self check-in",Lockbox,"Private entrance"}</t>
  </si>
  <si>
    <t>Perfect Bedroom  W/En Suite Bath &amp; Terrace Access</t>
  </si>
  <si>
    <t>Private bedroom with en suite marble full bathroom bathtub/shower. Cozy, comfortable and private. Opens to terrace with World TradeTower views. Spectacular 4 bedroom 3 bath historic district northwest TriBeCa triplex penthouse. Located on an extra wide cobblestone street with no through traffic. Best location in Tribeca. Subways 1,2, A,C,E one block away. Walk to best neighborhoods in NYC, SoHo, West Village, Greenwich Village, Chinatown, FiDi. Truly exceptional apartment and location!</t>
  </si>
  <si>
    <t>Private bedroom with en suite marble full bathroom bathtub/shower. Cozy, comfortable and private. Opens to terrace with World TradeTower views. Spectacular 4 bedroom 3 bath historic district northwest TriBeCa triplex penthouse. Located on an extra wide cobblestone street with no through traffic. Best location in Tribeca. Subways 1,2, A,C,E one block away. Walk to best neighborhoods in NYC, SoHo, West Village, Greenwich Village, Chinatown, FiDi. Truly exceptional apartment and location! Please understand that this is our family apartment and that you will be expected to respect our routines during the day and especially in the evenings and at night. Your bedroom is on the 1st level of our triplex apartment. The other 3 bedrooms are located on the 2nd and 3rd level. The building elevator opens directly into the apartment on this bedroom level. We enjoy interacting and occasionally socializing with our guest and have made friendships that extend beyond their stays. We are a two generation</t>
  </si>
  <si>
    <t>1 Block away from Subways 1,2 &amp; A,C &amp; E Canal Street Stations</t>
  </si>
  <si>
    <t>For our guests needing a car during their stay, we participate in Turo car sharing and have high end vehicles available for rent. Let us know once you’ve booked your room and we’ll make sure a car is available.</t>
  </si>
  <si>
    <t>{Wifi,"Air conditioning","Paid parking off premises",Elevator,"Free street parking",Heating,"Smoke detector","Carbon monoxide detector",Essentials,Shampoo,Hangers,"Hair dryer",Iron,"Laptop friendly workspace","Private entrance","Hot water","Patio or balcony","Luggage dropoff allowed","Long term stays allowed","No stairs or steps to enter","Wide entrance","No stairs or steps to enter","Wide doorway to guest bathroom","Host greets you"}</t>
  </si>
  <si>
    <t>FULL VIEW NYC Room in Williamsburg &amp; Giant Terrace</t>
  </si>
  <si>
    <t>%30 WEEKLY DISCOUNT FOR 1-8 JULY !!! Full Skyline view Room on the Water Front, Williamsburg! Private Bathroom. Just renovated building everything is brand new! Shared Living Room, huge terrace with breath taking View as well. Fully equipped Kitchen. Panoramic Roof Top is just one stair away where you can gather with friends!</t>
  </si>
  <si>
    <t>%30 WEEKLY DISCOUNT FOR 1-8 JULY !!! Full Skyline view Room on the Water Front, Williamsburg! Private Bathroom. Just renovated building everything is brand new! Shared Living Room, huge terrace with breath taking View as well. Fully equipped Kitchen. Panoramic Roof Top is just one stair away where you can gather with friends! The Space Master Bedroom facing Skyline View &amp; River with private bathroom available for rent in Williamsburg, below its market value! Available JUNE 1st.   The Bedroom:  Luminous and Spacious room has a mesmerizing view, its great to wake up to the city and Hudson river. It pumps your energy for a great day! The skyline changes color every hour, its especially epic in the Sunrise and sunset. Bed is super comfy and new; mattress is medium firm, Goose down feather pillows and Comforter, 2 duvet cover set will be provided. You may wash and dry clothes in our Private washing machine. Every room has its own bathroom, your bathroom is new, neat and clean. Clothing Rack</t>
  </si>
  <si>
    <t>Williamsburg is the best spot in the most popular neighborhood in Brooklyn. We have CVS, Supermarket on the same street. 2 minutes from Bedford avenue where you can find many bars, restaurants, small boutiques... 2 minutes to Bedford Subway station L train, which can bring you 14th street Union square station in 15 minutes.</t>
  </si>
  <si>
    <t>Veryy easy to get around :) 2 minutes to Bedford Subway station L train, which can bring you 14th street Union square station in 15 minutes. Where you can transfer to other major trains.</t>
  </si>
  <si>
    <t>My Roomates are all girls and they prefer Female Roomate, so we might need to cancel requests by people who doesnt fit. There is no cleaning fee, because this is not a commercial listing! I am renting my room from the price i am actually paying to my landlord!  I am renting only when i am abroad... Everybody in this apartment cleans after their selves we have all the cleaning tools that you can use, please when you are leaving the room, leave it clean of your security deposit will be kept!  There are two sets of bed sheets which you can change, wash &amp; dry in house easyly : ) Please dont bring strangers in the room because i have my personal belongings and you are responsible of the people you let it the house... So better not bringing unknown people.</t>
  </si>
  <si>
    <t>{TV,Wifi,"Air conditioning",Kitchen,"Paid parking off premises",Gym,"Free street parking",Heating,Washer,Dryer,"Smoke detector","Carbon monoxide detector","Fire extinguisher",Essentials,Shampoo,"Lock on bedroom door",Hangers,"Laptop friendly workspace","Hot water","Long term stays allowed",Other,"Lake access"}</t>
  </si>
  <si>
    <t>Luxury NYC Apartment on Central Park West</t>
  </si>
  <si>
    <t>Newly renovated apartment on Central Park West. We are only looking for two guests at this time, ideally a couple who likes cats, but in this case, just one cat. Big rooms, high ceilings, you won't feel crowded. Classic NYC apartment, with beautiful accents.</t>
  </si>
  <si>
    <t>Newly renovated apartment on Central Park West. We are only looking for two guests at this time, ideally a couple who likes cats, but in this case, just one cat. Big rooms, high ceilings, you won't feel crowded. Classic NYC apartment, with beautiful accents. This is not a party place. It is your home on the Upper West Side to set out from in search of your NYC experience, and to come home to have all the amenities and relax on the big couch in front of a fire or a tv with your glass of wine or whatever makes you happy. Central Park, 106th street entrance is across the street. Visit the North Woods. Columbia Univ. NYC. As little as possible, but always available to help. Caring for the cat is required. Subway 2 blocks away, Walk, Uber, Lyft, Via...</t>
  </si>
  <si>
    <t>Subway 2 blocks away, Walk, Uber, Lyft, Via...</t>
  </si>
  <si>
    <t>- Quiet Hours after 10 pm and please remove shoes when you enter, to keep the NYC grime away</t>
  </si>
  <si>
    <t>{TV,"Cable TV",Wifi,"Air conditioning",Kitchen,Elevator,"Free street parking","Indoor fireplace",Heating,"Family/kid friendly",Washer,Dryer,"Smoke detector","Carbon monoxide detector","Fire extinguisher",Essentials,Shampoo,"Lock on bedroom door",Hangers,"Hair dryer",Iron,"Private living room","Private entrance","Baby bath","Changing table",Crib,"Hot water","Coffee maker",Refrigerator,Dishwasher,Oven,Stove}</t>
  </si>
  <si>
    <t>Huge 1 bdr, convenient location!</t>
  </si>
  <si>
    <t>This is a very spacious two bedroom apartment but you'll be using it as one bedroom, since we will keep one bedroom closed. Huge living room, bedroom and kitchen will be all for your use.</t>
  </si>
  <si>
    <t>This is a very spacious two bedroom apartment but you'll be using it as one bedroom, since we will keep one bedroom closed. Huge living room, bedroom and kitchen will be all for your use. This warm apartment is located in Astoria, Queens. It's a beautiful newly renovated and completely furnished apartment. Its on the fifth floor of a six stories elevator building. The whole apartment except bedroom is facing the south/east so its full of light all day long. There is an eat in kitchen with plenty of appliances to make your cooking easier. Spacious living room with 42" TV and Netflix account on. WiFi and AC are included. My son and I will be away for the holidays and we want to open our apartment to someone who would like to spend this time in NYC. You'll be picking up the keys from my friend who lives around the corner. I'll be in States in the same time zone so I'll be available on the phone or email all the time for any questions, concerns or anything that comes up. Beside the best Gr</t>
  </si>
  <si>
    <t>Beside the best Greek restaurants in America, this part of Astoria has two famous beer gardens, numerous 24hour dinners, six 24hr grocery stores in two block radius, tons of Euro style caffes, bakeries, lounges, clubs. Astoria Park is 8 minutes away. Kaufman Astoria movie theater and museum. It's a mecca and the most diversified place on earth, every nation and culture on earth is represented here!</t>
  </si>
  <si>
    <t>Apt is one block from the Ditmars station N and Q trains (12 minutes to midtown Manhattan). Since it's located in the heart of Astoria, there is so much going on around here that you won't even wish to go to the city.</t>
  </si>
  <si>
    <t>{TV,Internet,Wifi,"Air conditioning",Kitchen,Elevator,Heating,"Family/kid friendly","Smoke detector",Essentials}</t>
  </si>
  <si>
    <t>Brooklyn Carriage House</t>
  </si>
  <si>
    <t xml:space="preserve">Come stay in our quirky little carriage house in Prospect Heights. Set off the street past a walled garden in a former stable. Open floor plan on both stories, with a large kitchen/living room on the first floor, and a loft-like master 1.5 BR.    </t>
  </si>
  <si>
    <t>Come stay in our quirky little carriage house in Prospect Heights. Set off the street past a walled garden in a former stable. Open floor plan on both stories, with a large kitchen/living room on the first floor, and a loft-like master 1.5 BR.     Come stay in our quirky little carriage house in Prospect Heights. The house is set off the street in a former stable and features an open floor plan on both stories, with a large kitchen/living room on the first floor, and a loft-like master BR on the second floor. We list this as a 2BR because there is a small child's BR off the master BR. Shared garden space. Creamy terracotta tiled floor. Oriental rugs. Antique movie posters. Tasteful taxidermy. You would never know that it's there from the street. Our place sits behind a two-story former pickle factory. The entrance is through a workshop hallway. When you walk through the front building and pop out the double doors into the garden you'll feel like you're entering in another world. (South</t>
  </si>
  <si>
    <t>For now this is just food Ordering in: Indian…Sapid on Washington (dinner, not lunch, their lunch chef is bad) Jamaican…Islands on Washington (their curried shrimp is the best thing you can get delivered) Thai…Born Thai on Flatbush Burger…Bark on Bergen Pizza…Cataldo on Vanderbilt (wood fired thin crust) Eating out: Chuko - very VERY good ramen and very close (Website hidden by Airbnb)  R&amp;D  (Website hidden by Airbnb)  "The Vanderbilt" (at Bergen) small plate high quality  Dean St: Good burger, nice owners, decent bar food and right around the corner (they always have a game on TV in one room and no game in another) Le Gamin on Vanderbilt for decent French, cute backyard Upscale cocktails at Weather up, Vanderbilt near Dean, no sign, white tile exterior Vini and Oilio: resto in an old pharmacy, a little further walk across Atlantic  (Website hidden by Airbnb)</t>
  </si>
  <si>
    <t>Yes.  5 minute walk to the Clinton-Washington C train and 10 minute walk to the 7th Ave BQ train. Buses galore.</t>
  </si>
  <si>
    <t>We distribute more detailed house rules after reservations are booked, but the top two concerns are: No smoking indoors and be respectful of the shared front hallway and shared courtyard.  The walk to the house is through a shared hallway, when you walk through please keep your voices down.  Once you are at the carriage house, you can hoot and holler to your heart's content!</t>
  </si>
  <si>
    <t>{Wifi,"Air conditioning","Free parking on premises","Family/kid friendly",Washer,Dryer,"Smoke detector","Carbon monoxide detector","Fire extinguisher","Self check-in",Keypad}</t>
  </si>
  <si>
    <t>Executive Museum 1 BR Elevator Best Location</t>
  </si>
  <si>
    <t>Extra Large and bright 1 bedroom apartment just 1 block from the Museum of Natural History. This unit features a spacious KING SIZE bedroom, and a large living room with plenty of space to lounge. There's a separate kitchen, and plenty of closet space. The building features an elevator and laundry on site.</t>
  </si>
  <si>
    <t>Extra Large and bright 1 bedroom apartment just 1 block from the Museum of Natural History. This unit features a spacious KING SIZE bedroom, and a large living room with plenty of space to lounge. There's a separate kitchen, and plenty of closet space. The building features an elevator and laundry on site. Spacious 1 Bedroom.</t>
  </si>
  <si>
    <t>1) All reservations must be for full calendar month's (move-in date on the first of the month, and move-out date on the last day of the month). If the apartment vacancy is mid month, then the move in date should be on that date, and move out date on the last day of the month. WE CAN NOT ACCOMMODATE PARTIAL MONTH STAYS.  2) We reserve the right to show the unit to prospective renters during your stay. This will only be done on Monday-Friday between 12-5 pm. We will also give you one days advance notice.   3) The minimum stay is one month. This applies to all guests that may occupy the apartment.   4) Utilities are included in the rental rate. However, there is a $250 monthly utility cap. If your utilities exceed this amount, then the tenant must pay the difference.</t>
  </si>
  <si>
    <t>{TV,Wifi,"Air conditioning",Kitchen,Elevator,Heating,"Family/kid friendly",Washer,Dryer,"Smoke detector","Carbon monoxide detector",Essentials,Shampoo,Hangers,"Hair dryer",Iron,"Laptop friendly workspace","Hot water","Bed linens","Extra pillows and blankets",Microwave,Refrigerator,"Dishes and silverware","Cooking basics",Oven,Stove,"Long term stays allowed",Other}</t>
  </si>
  <si>
    <t>Midtown Manhattan Private Alcove Suite</t>
  </si>
  <si>
    <t>The Royalton New York's Suite offers you a home away from home with a wood burning fireplace and large bathtub made for soaking. Your room charge has been taken prior to your arrival as a deposit. The remaining balance of taxes (NYS Sales Tax: 8.87%, NYC Tax 5.875%, Occupancy tax $4.00, Javits fee $1.50) and facility fee ($34.35) per night will be charged upon arrival. A refundable security deposit of $150 a night will also be taken Must be 21 to check in</t>
  </si>
  <si>
    <t>The Royalton New York's Suite offers you a home away from home with a wood burning fireplace and large bathtub made for soaking. Your room charge has been taken prior to your arrival as a deposit. The remaining balance of taxes (NYS Sales Tax: 8.87%, NYC Tax 5.875%, Occupancy tax $4.00, Javits fee $1.50) and facility fee ($34.35) per night will be charged upon arrival. A refundable security deposit of $150 a night will also be taken Must be 21 to check in Private Room</t>
  </si>
  <si>
    <t>{TV,"Cable TV",Wifi,"Air conditioning","Paid parking off premises",Gym,"Indoor fireplace","Smoke detector","Carbon monoxide detector","Fire extinguisher",Essentials,Shampoo,"Lock on bedroom door",Hangers,"Hair dryer",Iron,"Laptop friendly workspace",Bathtub,"Fireplace guards","Pack ’n Play/travel crib","Bed linens","Extra pillows and blankets",Refrigerator,"Luggage dropoff allowed"}</t>
  </si>
  <si>
    <t>Cozy large BR steps to AMNH</t>
  </si>
  <si>
    <t>Hello! Please join us in our new 2nd floor apt with an extra guest bedroom. Its cozy but actually very large with a lot of closet space. We provide fresh sheets and towels and a freshly cleaned space. Its minutes away to AMNH, Central Park, and all of restaurants and bars! You'll share the space with 2 girls and a doggy. We both work so will be out of your hair most of the time but will be available via txt for anything you need. Please send any questions</t>
  </si>
  <si>
    <t>Hello! Please join us in our new 2nd floor apt with an extra guest bedroom. Its cozy but actually very large with a lot of closet space. We provide fresh sheets and towels and a freshly cleaned space. Its minutes away to AMNH, Central Park, and all of restaurants and bars! You'll share the space with 2 girls and a doggy. We both work so will be out of your hair most of the time but will be available via txt for anything you need. Please send any questions Upper west side is a super convenient part of NYC! Theres ton to and see nearby but also easy to get to any other area</t>
  </si>
  <si>
    <t>Upper west side is a super convenient part of NYC! Theres ton to and see nearby but also easy to get to any other area</t>
  </si>
  <si>
    <t>{Internet,Wifi,Kitchen,"Pets live on this property",Heating,"Smoke detector",Essentials,Shampoo,Hangers,"Hair dryer",Iron,"translation missing: en.hosting_amenity_49","translation missing: en.hosting_amenity_50"}</t>
  </si>
  <si>
    <t>Charming 1 bedroom for female guest</t>
  </si>
  <si>
    <t>This room is for female guests only.  Welcome, this is my home where I also live. The bedroom  is cozy, clean and bright with a single bed, dresser and closet. We will share space: the kitchen, bathroom &amp; living room. The kitchen &amp; bathroom also have place for you to store your things.  I like to keep my home organized and clean and look forward to sharing space with similar minded people.</t>
  </si>
  <si>
    <t xml:space="preserve">This room is for female guests only.  Welcome, this is my home where I also live. The bedroom  is cozy, clean and bright with a single bed, dresser and closet. We will share space: the kitchen, bathroom &amp; living room. The kitchen &amp; bathroom also have place for you to store your things.  I like to keep my home organized and clean and look forward to sharing space with similar minded people. This is a LGBTIQGNC &amp; POC friendly space. No tolerance for racism, homophobia, transphobia or xenophobia.  The apartment building has 16 units and there are children in the building. It's a relatively quiet building. My apartment is on the 3rd floor and it is a walk up. As we share space, it my request that you are respectful of noise level and sharing the kitchen/bathroom. For female guests only. Living Room, Kitchen, Bathroom You can store food items in the fridge and there is a space in the pantry available to you as well. I'm more than happy to provide suggestions for things to do and see in the </t>
  </si>
  <si>
    <t>The apartment is in Prospect Heights. It's a great walking neighborhood, with a walk score of 97!  The Brooklyn Museum, Botanical Garden, the Brooklyn Museum, Brooklyn Library and Prospect Park are all within a 5-10 minute walk. On Saturday morning, there is an excellent farmers market at Grand Army plaza- a 5 minute walk away. There are several main streets, including Vanderbilt Avenue, Washington Avenue, and Flatbush avenue with some great restaurants, cafes, shops and grocery stores.</t>
  </si>
  <si>
    <t>The neighborhood has a 100 transit score--with 4 subway lines within a 10-15 minute walk, downtown Manhattan within 30-40 subway ride. Lots of bus options to get in and around Brooklyn. Parking is not good in this neighborhood. Lyft and Uber options are excellent, with no more than a 5 minute wait for a pick up.</t>
  </si>
  <si>
    <t>{Wifi,"Air conditioning",Kitchen,Heating,Essentials,Hangers,"Hair dryer",Iron,"Private living room","Hot water","Bed linens",Refrigerator,Dishwasher,"Dishes and silverware","Cooking basics",Oven,Stove,"Luggage dropoff allowed","Host greets you"}</t>
  </si>
  <si>
    <t>Cozy Home In Queens</t>
  </si>
  <si>
    <t>This is a my home which is well kept and clean. It is in Jamaica Queens NY, 8 minutes from JFK airport and 18 minutes from Laguardia airport. WiFi is available in the home. Full kitchen and bathroom accessible. Bedroom is upstairs 2 doors away from my personal room.</t>
  </si>
  <si>
    <t>This is a my home which is well kept and clean. It is in Jamaica Queens NY, 8 minutes from JFK airport and 18 minutes from Laguardia airport. WiFi is available in the home. Full kitchen and bathroom accessible. Bedroom is upstairs 2 doors away from my personal room. My home is around the corner from the bus stops. There are 3 buses available to travel to and from the home. The subway (Jamaica station) is an 10 minute bus ride away. You will have access to the the bedroom and (shared)bathroom on the 2nd floor of the house. The living/family room, on the 1st floor, is available for lounging. The kitchen and dining room also on the 1st floor is available. You will receive a numeric code to unlock the front door. I will be living in the home, 2 bedroom doors away. We will share the upstairs bathroom. (There is a 2nd bathroom available for emergencies). I will be available for any questions and help needed. Everyone in the neighborhood works and/or goes to school. It is quiet at night and b</t>
  </si>
  <si>
    <t>Everyone in the neighborhood works and/or goes to school. It is quiet at night and busy during the day. Summer time, there are bbqs in yards and can last long at night.  Frequent deliveries, garbage truck, and other business transactions occur during the day. Jamaica Queens has several places to go/hang out. Restaurants, shopping, museums late night activities.</t>
  </si>
  <si>
    <t>The city (Manhattan) is a 30 minute subway ride or a 12 minute Long Island Railroad (LIRR) ride away. Brooklyn is easily accessible via public transportation. The home is near 3 major highways. There is a driveway at the home and there is free parking available on the block.</t>
  </si>
  <si>
    <t>I am a working adult that wakes up early. I expect guests to adhere to a respectable level of noise during the late night hours. Parties and extra guest are not allowed. When using the kitchen, I expect guests to clean after themselves utilizing the garbage bins and sink available. Please keep in mind this is my home, I expect all guests to clean any mess they create. Guests will not be allowed to destroyed, damage, or dirty any furniture, walls, etc. If this occurs, a cleaning fee will be attached to the bill. **FOR EVENTS** Small events such as dinner party, game night. No more than 50 guests allowed.</t>
  </si>
  <si>
    <t>{TV,Wifi,"Air conditioning",Kitchen,"Free parking on premises","Pets live on this property",Dog(s),"Free street parking",Heating,"Family/kid friendly","Suitable for events",Washer,Dryer,"Smoke detector","Carbon monoxide detector","Fire extinguisher",Essentials,Shampoo,"Lock on bedroom door",Hangers,"Hair dryer",Iron,"Laptop friendly workspace","Self check-in",Keypad,"Hot water","Bed linens",Microwave,Refrigerator,"Dishes and silverware","Cooking basics",Oven,Stove,"Garden or backyard","Luggage dropoff allowed","Long term stays allowed"}</t>
  </si>
  <si>
    <t>Luxury High Rise Condominium 2 Bedroom</t>
  </si>
  <si>
    <t>Delightful 2 bedroom apartment in super luxury building with fantastic views of New York City. Beautifully located in the heart of NYC and offers a panoramic view of the East River as well as the South East and part of Midtown. The apartment is specious enough for 6 guest. The kitchen is fully equipped with all the cooking essentials and all utensils to prepare a home cooked meal. One of the pleasant surprises that this luxury condominium has is also a complete private terrace with a bbq grill.</t>
  </si>
  <si>
    <t xml:space="preserve">Delightful 2 bedroom apartment in super luxury building with fantastic views of New York City. Beautifully located in the heart of NYC and offers a panoramic view of the East River as well as the South East and part of Midtown. The apartment is specious enough for 6 guest. The kitchen is fully equipped with all the cooking essentials and all utensils to prepare a home cooked meal. One of the pleasant surprises that this luxury condominium has is also a complete private terrace with a bbq grill. One of the most amazing things is the private terrace with bbq and the views of NYC. The apartment has a washer and dryer unit and a dishwasher. Guest can use the gym 24/7 , all the lounges in the building, including the sky lounge and the conference room. Guest could access the 360 rooftop with phenomenal views of NYC. There is as well a game room and a children play room. I am always available Midtown East offers Subway line 33rd and Park ave about 7minute walk and buss station right in front </t>
  </si>
  <si>
    <t>Midtown East offers</t>
  </si>
  <si>
    <t>Subway line 33rd and Park ave about 7minute walk and buss station right in front of the building. Half a block away from the ferry ride of the East River that takes you to Queens, Brooklyn, Wall Street.</t>
  </si>
  <si>
    <t>No Parties, No Loud Music, No Celebration No Gatherings allowed</t>
  </si>
  <si>
    <t>{TV,Wifi,"Air conditioning",Kitchen,"Paid parking off premises",Gym,Elevator,Heating,Washer,Dryer,"Smoke detector","Carbon monoxide detector","First aid kit","Fire extinguisher",Essentials,Shampoo,"Lock on bedroom door",Hangers,"Hair dryer",Iron,"Laptop friendly workspace","Private entrance","Hot water","Bed linens","Extra pillows and blankets",Microwave,"Coffee maker",Refrigerator,Dishwasher,"Dishes and silverware","Cooking basics",Oven,Stove,"BBQ grill","Patio or balcony","Garden or backyard","Long term stays allowed","No stairs or steps to enter","Wide entrance","Extra space around bed","No stairs or steps to enter","Wide clearance to shower, toilet","No stairs or steps to enter","Wide entryway",Waterfront}</t>
  </si>
  <si>
    <t>Spacious 1 BR Home in Hell's Kitchen</t>
  </si>
  <si>
    <t>Stay in this light-filled, spacious one bedroom apartment.</t>
  </si>
  <si>
    <t>{TV,Wifi,"Air conditioning",Kitchen,Heating,"Smoke detector",Essentials,Shampoo,Iron,"Laptop friendly workspace","Hot water",Other}</t>
  </si>
  <si>
    <t>Cozy apartment in Brooklyn</t>
  </si>
  <si>
    <t>Cozy and cute apartment in Brooklyn! Close to A-train – will take you to Manhattan in only 12 min. Up-and-coming neighbourhood. Supermarkets and stores near by, but on a quiet street. Kitchen, one single and one queen sized bed + couch.</t>
  </si>
  <si>
    <t>Cozy and cute apartment in Brooklyn! Close to A-train – will take you to Manhattan in only 12 min. Up-and-coming neighbourhood. Supermarkets and stores near by, but on a quiet street. Kitchen, one single and one queen sized bed + couch. A cute apartment with vintage details in up-and-coming Bed-Stuy.  One single bed and also a queen size bed. The couch is comfortable for sleeping and we also have an air mattress.  Perfect for a couple or a group of friends.  You'll have access to everything, except for the closets.  Rent the apartment alone while we're in Sweden. Enjoy!  Bed-Stuy is an up-and-coming neighbourhood with historic background. A lot of stores and supermarkets close by with a lot of night life, but  the apartment is located on a really quiet street.  Really close to the A-train wich takes you to Manhattan in 12 minutes and also to the Airtrain for JFK Airport. The A- and C-train takes you to tourist attractions such as Times Square (26 min), Central Park and Ground Zero. The</t>
  </si>
  <si>
    <t xml:space="preserve">Bed-Stuy is an up-and-coming neighbourhood with historic background. A lot of stores and supermarkets close by with a lot of night life, but  the apartment is located on a really quiet street. </t>
  </si>
  <si>
    <t xml:space="preserve">Really close to the A-train wich takes you to Manhattan in 12 minutes and also to the Airtrain for JFK Airport. The A- and C-train takes you to tourist attractions such as Times Square (26 min), Central Park and Ground Zero. The station is Nostrand Av. </t>
  </si>
  <si>
    <t>No pets or smoking, please.</t>
  </si>
  <si>
    <t>Brooklyn, New York, NY, United States</t>
  </si>
  <si>
    <t>{Wifi,Kitchen,Elevator,"Buzzer/wireless intercom",Heating,"Family/kid friendly","Smoke detector","Carbon monoxide detector",Essentials,Shampoo,"translation missing: en.hosting_amenity_50"}</t>
  </si>
  <si>
    <t>Shared room in Hell's Kitchen near Times Square 1</t>
  </si>
  <si>
    <t>It’s a 2 bedroom apartment in Hell’s Kitchen where all the restaurants, bars and theaters are. Walking distance to Central Park, Empire State and many more. Only few steps away from Times Square... Please note that it’s a shared room with other guests  One of room with 2 bunk beds and the other one for 2 guests</t>
  </si>
  <si>
    <t>It’s a 2 bedroom apartment in Hell’s Kitchen where all the restaurants, bars and theaters are. Walking distance to Central Park, Empire State and many more. Only few steps away from Times Square... Please note that it’s a shared room with other guests  One of room with 2 bunk beds and the other one for 2 guests It’s a 3 bedroom apartment in Hell’s Kitchen where all the restaurants, bars and theaters are. Walking distance to Central Park, Empire State and many more. Only few steps away from Times Square... It’s a 3 bedroom apartment in Hell’s Kitchen where all the restaurants, bars and theaters are. Walking distance to Central Park, Empire State and many more. Only few steps away from Times Square... Remember, please!  I would like to say thanks for choosing my place,  Please don't forget to leave the electronic key which is matter to me  Every guest has their own key while enjoying their trip, therefore, please don't open the door, who rings the bell for  You are always welcome to my p</t>
  </si>
  <si>
    <t>It’s a 3 bedroom apartment in Hell’s Kitchen where all the restaurants, bars and theaters are. Walking distance to Central Park, Empire State and many more. Only few steps away from Times Square...</t>
  </si>
  <si>
    <t>-it is time to get silent after 12 midnight so the lights go off in living room at this time - guests are not able to drink alcohol in the apartment  - guests are not able to bring their guest -please wash your own dıshes please remove your shoes in the apartment</t>
  </si>
  <si>
    <t>{TV,Wifi,"Air conditioning",Heating,"Smoke detector","Carbon monoxide detector","First aid kit","Fire extinguisher",Essentials,Shampoo,Hangers,"Hair dryer",Iron}</t>
  </si>
  <si>
    <t>Whole Apartment - Beautiful Sunny Studio</t>
  </si>
  <si>
    <t>A full apartment! Enjoy this sunny ground floor studio apartment in the heart of Brooklyn. • Fully furnished - comfy couch and bed; desk area for work. • Full kitchen with dining area. • Lovely hardwood floors. • Easy and quick train access to Manhattan. • Diverse selection of neighborhood restaurants and bars. **NOTE: Bathroom and shower work perfectly, but as a small cosmetic proviso, there is an area around the faucet in the process of being re-tiled; it has a temporary plastic covering.**</t>
  </si>
  <si>
    <t>{Internet,Wifi,"Air conditioning",Kitchen,Essentials,Shampoo,"Laptop friendly workspace","Hot water","Bed linens","Cooking basics",Oven,Stove}</t>
  </si>
  <si>
    <t>INCREDIBLE 1-BEDROOM IN MANHATTAN TOO</t>
  </si>
  <si>
    <t>Guest Access The apartment is just 1/2 block from the 2/3 Express Train - a 10 minute train ride to Times Square, 34th Street, the Theater District, and Lincoln Center. Train runs directly to Chelsea, Tribeca, and Greenwich Village. The apartment is walking distance to Central Park, Museum Row, Upper West Side, restaurants, cafes, and shopping. Interaction with Guests Guests are met at the apartment upon arrival.</t>
  </si>
  <si>
    <t>Guest Access The apartment is just 1/2 block from the 2/3 Express Train - a 10 minute train ride to Times Square, 34th Street, the Theater District, and Lincoln Center. Train runs directly to Chelsea, Tribeca, and Greenwich Village. The apartment is walking distance to Central Park, Museum Row, Upper West Side, restaurants, cafes, and shopping. Interaction with Guests Guests are met at the apartment upon arrival. Gorgeous, spacious loft-style one bedroom apartment in Manhattan. Has full kitchen/bath, wireless Internet, cable TV, &amp; washer/dryer. Great location - just 1/2 block from the Metro, walking distance to Central Park, restaurants, cafes, and shopping. Getting around Just one block from the 2/3 Express Train. Walking distance to Central Park, restaurants, cafes, and shopping. The Space This gorgeous apartment is spacious and well-located. It has 1 bedroom with 2 queen beds in the bedroom, 1 twin bed, and 1 queen sleeper sofa in the living room. The apartment has a full kitchen an</t>
  </si>
  <si>
    <t>The Neighborhood This Manhattan neighborhood is friendly and safe with convenient access to all prime New York City attractions.</t>
  </si>
  <si>
    <t>Getting around Just one block from the 2/3 Express Train. Walking distance to Central Park, restaurants, cafes, and shopping.</t>
  </si>
  <si>
    <t>There is a $300 Deposit for nightly/weekly rentals. And $500 deposit for monthly rentals.  Pets are Considered and that there is a $200 Pet Fee per pet and an additional Pet Deposit is required. Pets must be approved prior to booking.  Please also note that Special Events and parties are not allowed.</t>
  </si>
  <si>
    <t>{TV,Wifi,"Air conditioning",Kitchen,"Pets allowed","Free street parking",Heating,Washer,Dryer,Essentials,"Lock on bedroom door",Hangers,"Hair dryer",Iron,"Self check-in",Keypad,Microwave,"Coffee maker",Refrigerator,Dishwasher,"Dishes and silverware","Cooking basics",Oven,Stove}</t>
  </si>
  <si>
    <t>Authentic Brklyn Experience - Room C</t>
  </si>
  <si>
    <t>Beautifully renovated 3 floor townhouse. This basic but affordable room is on the 1st floor. Natural light from large bay windows that open to the front of the house. Hardwood floors and granite kitchen counter tops. - Small room with a full bed and closet accommodates 2 guests - High speed WiFi included - Central AC and Heat - Bathroom, kitchen and dining room are shared with the other 2 rooms on the floor -Private Entrance -Complimentary breakfast items</t>
  </si>
  <si>
    <t xml:space="preserve">Beautifully renovated 3 floor townhouse. This basic but affordable room is on the 1st floor. Natural light from large bay windows that open to the front of the house. Hardwood floors and granite kitchen counter tops. - Small room with a full bed and closet accommodates 2 guests - High speed WiFi included - Central AC and Heat - Bathroom, kitchen and dining room are shared with the other 2 rooms on the floor -Private Entrance -Complimentary breakfast items Home is in a residential area away from the hustle and bustle of the city which is close to Williamsburg that has a lot of hip areas for travelers to hang out as well as take a short trip to the city to explore Manhattan. There's a family that lives on the 2nd floor, so, you will hear them moving around from time to time. - Guest has access to all common areas on the 1st floor and the front yard. - Guest has access to all stainless steel appliances in kitchen. Cookware is provided. I am available 24/7 via cell; I can always pop up to </t>
  </si>
  <si>
    <t>- -  Please always keep gate closed - Be courteous and keep space clean and free of clutter - Smoking or any other Drugs is not allowed anywhere on the premises including the front steps - Drunkenness is not allowed on premises.  - After checkout, please leave keys in lock box.  - All visitors must be announced.  - Quiet hours are after 10pm.</t>
  </si>
  <si>
    <t>{Wifi,"Air conditioning",Kitchen,"Paid parking off premises","Free street parking",Heating,"Smoke detector","Carbon monoxide detector",Essentials,Shampoo,"Lock on bedroom door",Hangers,"Hair dryer",Iron,"Laptop friendly workspace","Self check-in",Lockbox,"Private living room","Private entrance","Hot water","Bed linens","Extra pillows and blankets",Microwave,Refrigerator,"Dishes and silverware","Cooking basics",Oven,Stove,"Long term stays allowed","Wide hallways","Wide entrance for guests"}</t>
  </si>
  <si>
    <t>1 bedroom in heart of Fort Greene</t>
  </si>
  <si>
    <t>A very sweet well lit one bedroom in the heart of Fort Greene. Close to almost every train.  Above a delicious restaurant and near all the shops and food and park in Fort Greene.  1 queen bed and 1 king size pull out couch that is super comfy.</t>
  </si>
  <si>
    <t xml:space="preserve">A very sweet well lit one bedroom in the heart of Fort Greene. Close to almost every train.  Above a delicious restaurant and near all the shops and food and park in Fort Greene.  1 queen bed and 1 king size pull out couch that is super comfy. This sweet 1 bedroom is in the heart of Fort Greene. a 3 minute walk to Fort Green park, Bam, Brooklyn Flea, Saturday Farmers market and so much more. It' right above the C train subway stop and wonderful restaurant, plus you will be close to all the restaurants on Fulton and Dekalb. You could have amazing weekend just staying in 5 block radius of the apartment. Full kitchen and bathroom, ceiling fans and A/C,  and wifi. The bedroom has a  comfy Queen size bed and the couch is very comfortable for 2 people. </t>
  </si>
  <si>
    <t>no smoking</t>
  </si>
  <si>
    <t>Floorthru Two Bed &amp; Private Yard</t>
  </si>
  <si>
    <t>2 Bedroom floor-through Brooklyn brownstone in the heart of Carroll Gardens with backyard and grill perfect for a summer night. Tons of boutique stores, great restaurants and bars within blocks (on Court St. and Smith St.) make this an ideal stay.</t>
  </si>
  <si>
    <t>2 Bedroom floor-through Brooklyn brownstone in the heart of Carroll Gardens with backyard and grill perfect for a summer night. Tons of boutique stores, great restaurants and bars within blocks (on Court St. and Smith St.) make this an ideal stay. Floor-through brownstone apartment - 1 bedroom + 1 guest bedroom - kitchen leads to private backyard with a gas and charcoal grill for use during your stay. Private entrance. Quiet Brooklyn neighborhood with tons of restaurants, bars and boutique shops nearby. Carroll Park just 1.5 blocks away.  Red Hook, Cobble Hill, Boerum Hill, Brooklyn Heights all within a walk away. Beautiful 20 minute walk to Brooklyn Bridge Park, Smorgasburg.  Walkscore 97 2.5 blocks from F/G subway stop - 20 minutes to Manhattan. F takes you to Lower East Side, West Village directly. G takes you to Fort Greene and Williamsburg.</t>
  </si>
  <si>
    <t>Quiet Brooklyn neighborhood with tons of restaurants, bars and boutique shops nearby. Carroll Park just 1.5 blocks away.  Red Hook, Cobble Hill, Boerum Hill, Brooklyn Heights all within a walk away. Beautiful 20 minute walk to Brooklyn Bridge Park, Smorgasburg.  Walkscore 97</t>
  </si>
  <si>
    <t>2.5 blocks from F/G subway stop - 20 minutes to Manhattan. F takes you to Lower East Side, West Village directly. G takes you to Fort Greene and Williamsburg.</t>
  </si>
  <si>
    <t>{TV,"Cable TV",Internet,Wifi,"Air conditioning",Kitchen,"Pets live on this property",Dog(s),Heating,"Smoke detector","Carbon monoxide detector",Essentials}</t>
  </si>
  <si>
    <t>Bedstuy Home of The Greats (Stuyvesant Heights)</t>
  </si>
  <si>
    <t>In the heart of Bedstuy Brooklyn (Stuyvesant Heights) home of the greats. Experience the first floor of a cozy, high ceiling brownstone. Next to th (Website hidden by Airbnb) Trains. Great food and parking everywhere !</t>
  </si>
  <si>
    <t>In the heart of Bedstuy Brooklyn (Stuyvesant Heights) home of the greats. Experience the first floor of a cozy, high ceiling brownstone. Next to th (Website hidden by Airbnb) Trains. Great food and parking everywhere ! The mood and vibe is what you would like it to be. When you stay here, you can do as you please, for the most part. Feel comfortable to ask any questions ! I have a job so I will be working. Home mostly in the evening. If you need anything or have any request. Feel free to ask. Communication is key ! The neighborhood has great food everywhere. Parking is literally everywhere. Big Daddy Kane has a building he mentioned in one of his raps about where he used to hangout. It’s 2 blocks down ! J M A C Trains</t>
  </si>
  <si>
    <t>The neighborhood has great food everywhere. Parking is literally everywhere. Big Daddy Kane has a building he mentioned in one of his raps about where he used to hangout. It’s 2 blocks down !</t>
  </si>
  <si>
    <t>J M A C Trains</t>
  </si>
  <si>
    <t>{TV,Wifi,"Air conditioning","Smoking allowed",Breakfast,Heating,"Smoke detector","Carbon monoxide detector","First aid kit","Fire extinguisher",Essentials,Shampoo,"Lock on bedroom door",Hangers,"Hair dryer","Laptop friendly workspace","Private living room","Private entrance"}</t>
  </si>
  <si>
    <t>Single Bedroom with private roof top</t>
  </si>
  <si>
    <t>Nice private Bedroom in a 2 bedroom apartment. Private RoofTop, nice views of the city. Small balcony off the living room. Washer and dryer in the apartment.</t>
  </si>
  <si>
    <t xml:space="preserve">Nice private Bedroom in a 2 bedroom apartment. Private RoofTop, nice views of the city. Small balcony off the living room. Washer and dryer in the apartment. Very relaxing home, close to lots of great bars, venues, shop, restaurants and activities in Williamsburg and Greenpoint, and just 20 minutes to Union Square. Best for laid back younger guests. Common areas include: Balcony, Rooftop, Kitchen &amp; Cooking Equipments, Bathroom, Laundry, Living Room, TV. As your host, I'll be available to welcome and answer any questions you may have, sometimes giving insider tips. Brooklyn is home to the maker's movement, so there are always new an inspiring events happening: Here's a few in the neighborhood to plan around or check out: SMORGASBURG: Buzzy seasonal foodie market on Saturdays, offering 75+ vendors &amp; city skyline views. Sundays BROOKLYN FLEA: a market of antiques, makers, and crafts. State of New York- East River State Park  90 Kent Ave NEARBY PARKS &amp; RECREATION: Mcarren Park &amp; McGolrick </t>
  </si>
  <si>
    <t>Brooklyn is home to the maker's movement, so there are always new an inspiring events happening: Here's a few in the neighborhood to plan around or check out: SMORGASBURG: Buzzy seasonal foodie market on Saturdays, offering 75+ vendors &amp; city skyline views. Sundays BROOKLYN FLEA: a market of antiques, makers, and crafts. State of New York- East River State Park  90 Kent Ave NEARBY PARKS &amp; RECREATION: Mcarren Park &amp; McGolrick Park BROOKLYN CONVENTION CENTER: Nearby Greenpoint FOODIES: Greenpoint is home to the best Polish food-bakeries, and surrounded by many other great global cuisines. CRAFT BEVERAGES: NY Distilling, BrooklynWinery &amp; Brooklyn Brewery are good places to check it out.</t>
  </si>
  <si>
    <t>Subway: L train is very convenient and 7 mins walk from the apartment. Car: Theres parking near the apartment and you are 2 mins fro the BQE.</t>
  </si>
  <si>
    <t>{TV,Wifi,"Air conditioning",Kitchen,"Free street parking",Heating,Washer,Dryer,"Smoke detector","Carbon monoxide detector","Fire extinguisher",Essentials,Hangers,"Hair dryer","Hot water","Host greets you"}</t>
  </si>
  <si>
    <t>Large Sunny 3Bedroom Apartment with Office</t>
  </si>
  <si>
    <t>Brand  New Large 3 Bedroom apartment with  home office near Restaurants,  Park, Play Ground, Coffee Shops &amp; Clothing boutiques. Located 3 blocks from the MTA Express &amp; Local train station, the sunny  apartment is 15 minuets away from Manhattan. The apartment is styled with a Rustic Chic Decor.</t>
  </si>
  <si>
    <t>Brand  New Large 3 Bedroom apartment with  home office near Restaurants,  Park, Play Ground, Coffee Shops &amp; Clothing boutiques. Located 3 blocks from the MTA Express &amp; Local train station, the sunny  apartment is 15 minuets away from Manhattan. The apartment is styled with a Rustic Chic Decor. Enter the newly renovated 3 bedroom with extra room that can be used for office or a reading room . The brand new fully equipped kitchen is perfect for breakfast &amp; dinner gatherings. Grocery stores , organic markets &amp; Fish market are all close by . Entire floor through apartment is for the guest exclusive use The train station is 3 short blocks away.  Free street parking around the corner of apartment. Meter parking Monday - Saturday 9AM -7PM in front of the apartment The train station is 3 blocks from the apartment. Parks are 2 blocks away</t>
  </si>
  <si>
    <t>The train station is 3 short blocks away.  Free street parking around the corner of apartment. Meter parking Monday - Saturday 9AM -7PM in front of the apartment</t>
  </si>
  <si>
    <t>{TV,Wifi,"Air conditioning",Kitchen,"Free street parking",Heating,"Smoke detector","Carbon monoxide detector",Essentials,Shampoo,Hangers,"Hair dryer",Iron,"Laptop friendly workspace","Self check-in",Lockbox,"Private entrance",Bathtub,"Hot water",Microwave,"Coffee maker",Refrigerator,"Dishes and silverware","Cooking basics",Oven,Stove,"Luggage dropoff allowed","Long term stays allowed","Cleaning before checkout"}</t>
  </si>
  <si>
    <t>Penthouse with PRIVATE ROOFTOP on Upper West Side</t>
  </si>
  <si>
    <t>This is a truly special space with a private rooftop penthouse. With 1500 sqr ft of living space, and a 2500 sqr ft private wrap around rooftop patio - Views all the way from the Hudson to Central Park!  The room is extremely cozy, sunny, and a very comfortable bed! If you need to rent more than 1 room I can accommodate that, even the entire place - all 3 bedrooms if needed. Just ask and we can work something out!</t>
  </si>
  <si>
    <t>This is a truly special space with a private rooftop penthouse. With 1500 sqr ft of living space, and a 2500 sqr ft private wrap around rooftop patio - Views all the way from the Hudson to Central Park!  The room is extremely cozy, sunny, and a very comfortable bed! If you need to rent more than 1 room I can accommodate that, even the entire place - all 3 bedrooms if needed. Just ask and we can work something out! Upper West Side 17th story Penthouse with a private rooftop overlooking the entire city! 1- Bedroom avail in fabulous 3-bedroom penthouse apartment. I can also rent out the 2 other rooms if you're interested in the entire place or more than 1 room. Views from Central Park to the Hudson River!  One sunlit bedroom with a queen size bed in a three bedroom Penthouse apartment with tons of light and outdoor space!  Feel free to shoot me a message with any questions and I'll respond quickly to anything to make your stay better! Half a block to the 1,2,3 subway trains or three block</t>
  </si>
  <si>
    <t>The Upper West side CANNOT be beat! The restaurants, pubs, attractions, and natural activities hold the true essence of New York City. Only one express stop to Time Square yet still far enough away from the hustle and noise. With parks on either side of you, you can have your pick of outdoor adventure. Strawberry Fields, the boat house on the Central Park Lake, Shakespeare in the Park, the Great Lawn, or Sheeps Meadow all within a 10 minute walk! Or cruise down to the Hudson River where you can walk or run along the water and even stop at the local Boat Basin or Pier 1 for a drink. In the mood for a show? Epic UWS comedy clubs or the legendary Beacon Theater all within 5 minutes of the front door. It really doesn't get any better unless you started your day with Brunch at Sarabeths with one of their world famous Bloody Mary's.</t>
  </si>
  <si>
    <t>Couldn't be any easier to get around. 1,2,3 trains are half a block away or the B &amp; C train lines at the end of W.72nd St. Crosstown buses are available right outside to cross you over to the East side of 72nd St or grab the crosstown over on West End Ave for a ride across 57th St. And over to the MoMa!</t>
  </si>
  <si>
    <t>There is just one roommate who is rarely home. He has another apartment so the place is usually empty.</t>
  </si>
  <si>
    <t>{TV,"Cable TV",Internet,Wifi,"Air conditioning","Pets allowed",Elevator,"Buzzer/wireless intercom",Washer,Dryer,"Smoke detector","Carbon monoxide detector","First aid kit","Fire extinguisher",Essentials,Shampoo,"Lock on bedroom door"}</t>
  </si>
  <si>
    <t>2BR apt 10 min to Midtown!</t>
  </si>
  <si>
    <t>Great location, easy transportation everywhere, awesome neighborhood - all for a great price!</t>
  </si>
  <si>
    <t>Great location, easy transportation everywhere, awesome neighborhood - all for a great price! The apartment is fully furnished including two full sized bed (in each bedroom) and a sofa that opens up to a double size futon in the living room - to accommodate up to 6 people! We have a flat screen TV and a DVD player as well as an extensive movie collection. Plus WiFi too of course. This place is a steal - its size, its location, its beauty, its price... We put our hearts in this place and it's become a true warm home to go back to. You get a copy of the keys and are free to enter and leave the apt whenever you'd like - just be respectful and always lock the door :) You do need to coordinate you check-in and check-out time with me, as my schedule is hectic and I'm not always available to let you in. Please be in contact! I can tell you where to go in the neighborhood for stuff (pharmacy, supermarket, post office etc.) but I'd rather you use (Hidden by Airbnb) for NYC recommendations, plea</t>
  </si>
  <si>
    <t>In a radius of 2-3 blocks are: restaurants, delis, starbucks, every bank imaginable, post office, public library, THE APOLLO THEATER, jazz clubs, pharmacies, soul food landmarks, shopping and much more.</t>
  </si>
  <si>
    <t>Apt is HALF A BLOCK from the A/B/C/D trains - door to door it's 10 min to times square, 20 to union square! Doesn't get much better than that...  1 train is 10 min walk from the apt, 2 and 3 trains are also 10 min walk from apt (in opposite direction). There are plenty of buses, including one that goes directly to LGA airport.</t>
  </si>
  <si>
    <t>NO SMOKING. No pets. No kids or other unannounced guests. No eating outside the kitchen.  Please leave apt in the same condition you receive it. ALWAYS LOCK THE DOOR WHEN YOU LEAVE AND WHEN YOU ENTER. PLEASE COMMUNICATE WITH ME YOUR CHECK IN AND CHECK OUT TIMES.</t>
  </si>
  <si>
    <t>{TV,Wifi,Kitchen,"Buzzer/wireless intercom",Heating,"Family/kid friendly","Smoke detector","Carbon monoxide detector",Essentials,"Laptop friendly workspace"}</t>
  </si>
  <si>
    <t>1Cozy bedsty room</t>
  </si>
  <si>
    <t>nice comfy room for family or traveling friends!</t>
  </si>
  <si>
    <t>{Wifi,"Air conditioning",Kitchen,Heating,Essentials,Hangers,"Hair dryer",Iron,"Private living room"}</t>
  </si>
  <si>
    <t>Large Room in Trendy Bushwick - 2</t>
  </si>
  <si>
    <t>This is a large room located in the trendy Bushwick neighborhood of Brooklyn, NY.  The apartment is very nice. This particular room is to the front of the building so it does receive a significant amount of street noise, compensated by its low price. Please do not place a reservation without contacting me first as to inquire as to those dates. I may have conflicts that are not reflected in my calendar and might be forced to reject any reservations I did not clear beforehand.</t>
  </si>
  <si>
    <t>This is a large room located in the trendy Bushwick neighborhood of Brooklyn, NY.  The apartment is very nice. This particular room is to the front of the building so it does receive a significant amount of street noise, compensated by its low price. Please do not place a reservation without contacting me first as to inquire as to those dates. I may have conflicts that are not reflected in my calendar and might be forced to reject any reservations I did not clear beforehand. There are 2 permanent long term residents in the apartment and is thus this listing is legal under NYC law.  I am managing this listing. Due to local regulations the monthly rate requires a 30 day minimum reservation (not 28 as airbnb allows). Please confirm with me any dates before placing any reservation. On occasion I will reduce certain days' pricing to fill in small holes in this room's availability calendar.  Discounted prices may not be available for 1-2 or other very short term reservations except in certai</t>
  </si>
  <si>
    <t>{Wifi,"Air conditioning",Kitchen,"Free street parking","Buzzer/wireless intercom",Heating,"Family/kid friendly","Smoke detector",Essentials,Shampoo,"Lock on bedroom door","24-hour check-in",Hangers,"Hair dryer",Iron,"Laptop friendly workspace",Bathtub,"Hot water",Microwave,Refrigerator,"Dishes and silverware","Cooking basics",Oven,Stove,"Single level home","Long term stays allowed","Wide entrance for guests","No stairs or steps to enter","Wide entrance","Wide doorway to guest bathroom","No stairs or steps to enter","Wide entryway",Other}</t>
  </si>
  <si>
    <t>Murray Hill Apt (next to 6 train &amp; near Penn/Bus)</t>
  </si>
  <si>
    <t>Perfect for an out and about weekend or holiday getaway in NYC</t>
  </si>
  <si>
    <t xml:space="preserve">Perfect for an out and about weekend or holiday getaway in NYC You MUST message us before requesting to book. We will NOT accept any booking requests without having exchanged some messages with you first.  This is a small and cozy 1 BR 1 bath apt flexed into 2 BR 1 bath. Each room has a full bed. There is also a pull out couch in the living room area, which can sleep 1 (although this makes the apt very cramped).  We live here during the week and will be nearby on the weekends so it’s possible we may pop in to drop something off, but we will always let you know in advance via text/call. The whole apt is free to use when booked. Off limits areas include dressers, closet (though hangers are available), mirror cabinet in the bathroom, and food items in the refrigerator or freezer. However feel free to use the dishes and cookware in the kitchen cabinets! We are always available by phone or email. We will also be nearby if you need anything. *since we will be close we may stop by if needed, </t>
  </si>
  <si>
    <t>We are one block away from the subway (6 train), a 10-15 walk from Penn Station, Grand Central, and Port Authority. Murray Hill is filled to the brim with fun bars, restaurants, cafes, movie theaters, a hospital down the block, and is situated within 10-20 of other fun neighborhoods (Herald Square, Madison Square Park, Flatiron) that are easy to get to!</t>
  </si>
  <si>
    <t>Cabs, Ubers, subway, CitiBike, walking - all methods are easy/readily available nearby!</t>
  </si>
  <si>
    <t>Please respect our space/possessions and be aware that we will check for damage/missing items upon return!</t>
  </si>
  <si>
    <t>{Wifi,"Air conditioning",Kitchen,"Paid parking off premises",Heating,"Smoke detector","Carbon monoxide detector","Fire extinguisher",Essentials,Hangers,"Laptop friendly workspace","Hot water",Microwave,"Coffee maker",Refrigerator,"Dishes and silverware","Cooking basics",Oven,Stove,"Luggage dropoff allowed","Host greets you"}</t>
  </si>
  <si>
    <t>Bright and airy, close to Central Park and museums</t>
  </si>
  <si>
    <t>Hello! Welcome to our bright and airy two bedroom in lively Spanish Harlem!  Situated on the cusp of Harlem and the Upper East Side, this apartments puts you in a prime location for exploring the city. Enjoy fine dining and cocktail bars on the UES as well as fantastic ethnic cuisines and neighborhood dives in Harlem. Five minutes away is Central Park and Museum Mile; across the street is a well maintained community garden complete with BBQ grill, picnic tables, and a playground for children.</t>
  </si>
  <si>
    <t>Hello! Welcome to our bright and airy two bedroom in lively Spanish Harlem!  Situated on the cusp of Harlem and the Upper East Side, this apartments puts you in a prime location for exploring the city. Enjoy fine dining and cocktail bars on the UES as well as fantastic ethnic cuisines and neighborhood dives in Harlem. Five minutes away is Central Park and Museum Mile; across the street is a well maintained community garden complete with BBQ grill, picnic tables, and a playground for children. The apartment is a gut-renovated third floor walk-up with a fully equipped kitchen as well as washer dryer in unit, and pets are permitted with an extra deposit. You'll have the entire apartment to yourself: living spaces, kitchen, living room, and bathroom. Laundry is free for you to use, as well as detergent and softener. I've lived in New York for six years now, having been a resident of Astoria/Queens, Brooklyn, and Manhattan. East Harlem is my new favorite neighborhood, and I'd love to host y</t>
  </si>
  <si>
    <t>Also known as “El Barrio,” East Harlem is a vibrant showcase for Puerto Rican culture. Foodies pilgrimage to its mix of Latin American and Caribbean restaurants, as well as to iconic Italian restaurants like Rao’s and Patsy’s pizzeria. Exhibits at El Museo del Barrio reflect the local culture, as do the neighborhood's colorful street art and murals, some made by famous graffiti artists like Keith Haring.  To the South is picturesque Upper East Side, newly invigorated by the Second Ave train line. It brings an ever increasing number of hip eateries and cocktail bars to a neighborhood already full of options from dive bars to upscale dining.  A five minute walk to the East brings you to the running trails, lakes, and rolling green hills of Central Park, flanked by the cultural institutions that make their home along Museum Mile. Here are some of the City's finest collections of art, history, design and culture from around the globe. Anchoring the downtown end of the Mile is the world-ren</t>
  </si>
  <si>
    <t>On the same block as the 6 train at 103rd street station. From there you have access to the whole city :)</t>
  </si>
  <si>
    <t>{TV,Wifi,"Air conditioning",Kitchen,"Pets allowed","Free street parking",Heating,"Family/kid friendly",Washer,Dryer,"Smoke detector","Carbon monoxide detector","First aid kit",Essentials,Shampoo,"Lock on bedroom door",Hangers,"Hair dryer","Laptop friendly workspace","Self check-in",Lockbox,"Private living room","Hot water",Microwave,"Coffee maker",Refrigerator,"Dishes and silverware","Cooking basics",Oven,Stove,"Luggage dropoff allowed","Long term stays allowed"}</t>
  </si>
  <si>
    <t>A spacious room for females in Clinton Hill aptmnt</t>
  </si>
  <si>
    <t>A brightly lit,spacious room in a 3 bed,1 bath apartment with an in-building laundry and a gym.Located VERY CONVENIENTLY right outside the G-train station and with a grocery store right at the corner.Restaurants and shopping areas are at 5-10 mins walking distance.A new apartment,with elevator access and central heating/cooling.</t>
  </si>
  <si>
    <t>Females only</t>
  </si>
  <si>
    <t>{Wifi,"Air conditioning",Kitchen,Gym,Elevator,Heating,Washer,Dryer,"Smoke detector","Carbon monoxide detector","Lock on bedroom door",Hangers,"Laptop friendly workspace"}</t>
  </si>
  <si>
    <t>Large Private Room in Hip Bushwick</t>
  </si>
  <si>
    <t>Large private room, queen bed, one block away from the L/M Myrtle-Wyckoff. No AC, but there are 3 fans to use that keeps the room cool. 20 minutes to Union Sq, 10 minutes to trendy Williamsburg.</t>
  </si>
  <si>
    <t>{TV,Internet,Wifi,Kitchen}</t>
  </si>
  <si>
    <t>Comfy Wall Street 1BR w/ Speakeasy, Gym, + Rooftop by Blueground</t>
  </si>
  <si>
    <t>Feel at home wherever you choose to live with Blueground. You’ll love this pretty Financial District furnished one-bedroom apartment with its modern decor, fully equipped kitchen, and beautiful living room with great high floor views. Ideally located, you’re close to all the best that New York has to offer! (#NYC11)</t>
  </si>
  <si>
    <t>Feel at home wherever you choose to live with Blueground. You’ll love this pretty Financial District furnished one-bedroom apartment with its modern decor, fully equipped kitchen, and beautiful living room with great high floor views. Ideally located, you’re close to all the best that New York has to offer! (#NYC11) 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New York vibes or bring the entertainment to you with the premium wireless speaker or smart TV.  Amenities Building amenities unique to this one-bedroom apartment include an on-site:    - Doorman - In-Building Laundry - Pet Friendly - Gym - Roof Deck - Media Room - Elevator The entire apartment is yours to enjoy! You’ll ei</t>
  </si>
  <si>
    <t>{TV,"Cable TV",Wifi,"Air conditioning",Kitchen,"Paid parking off premises","Pets allowed",Gym,Elevator,Heating,Washer,Dryer,"Smoke detector","Carbon monoxide detector",Essentials,Shampoo,Hangers,"Hair dryer",Iron,"Self check-in",Lockbox,"Private entrance",Bathtub,"Bed linens",Microwave,Refrigerator,Dishwasher,Oven,"BBQ grill","Long term stays allowed"}</t>
  </si>
  <si>
    <t>Spacious bedroom with large closet &amp; quiet balcony</t>
  </si>
  <si>
    <t>This is the largest room in this shared true 4 bedroom apartment  W/ built in closet &amp; large patio that looks over quiet common area  The apt is shared with 3 very friendly girls in their 20s  The living room is welcoming with TV and couches  kitchen fully supplied and with gas stove</t>
  </si>
  <si>
    <t>This is the largest room in this shared true 4 bedroom apartment  W/ built in closet &amp; large patio that looks over quiet common area  The apt is shared with 3 very friendly girls in their 20s  The living room is welcoming with TV and couches  kitchen fully supplied and with gas stove Hardwood floors with queen size bed and 2 large windows and door to back patio. Large closet area and shelving unit within bedroom You can access the patio from bedroom however patio has another door with shared roommate Shared Flatscreen TV with High speed cable and internet AC unit in Room I will be available in the city if you need anything or have questions Such a lovely neighborhood with everything you need within 2/3 blocks of walking- grocery- hardware- Kmart- Duane reade pharmacy- restaurants- coffee shops- billiards- oldest and well known Webster Hall music venue- post office- movie theater -union square You have citibike 1 block away and the subway 3 blocks away (N,Q,R,4,5,6,L) also the bus stops</t>
  </si>
  <si>
    <t>Such a lovely neighborhood with everything you need within 2/3 blocks of walking- grocery- hardware- Kmart- Duane reade pharmacy- restaurants- coffee shops- billiards- oldest and well known Webster Hall music venue- post office- movie theater -union square</t>
  </si>
  <si>
    <t>You have citibike 1 block away and the subway 3 blocks away (N,Q,R,4,5,6,L) also the bus stops are very close 3rd and 4th ave are great for catching a taxi</t>
  </si>
  <si>
    <t>Respect the common areas- always wash your dishes after use- clean up bathroom - smoking allowed on patio only</t>
  </si>
  <si>
    <t>{TV,"Cable TV",Wifi,"Air conditioning",Kitchen,"Smoking allowed","Pets allowed","Buzzer/wireless intercom",Heating,"Smoke detector","Carbon monoxide detector","Fire extinguisher",Essentials,Hangers,Iron,"Laptop friendly workspace","translation missing: en.hosting_amenity_49","translation missing: en.hosting_amenity_50"}</t>
  </si>
  <si>
    <t>Spacious Room in East Village Apartment</t>
  </si>
  <si>
    <t>Large spacious room available in a fantastic East Village apartment.  Elevator building right next to Tompkins Square Park with tons of great restaurants and bars in the neighborhood. The L train is nearby and connects you with pretty much all other train lines to get anywhere in NYC. You will have access to the rest of the apartment, WiFi, as well as the building rooftop and there is a washer/dryer in the basement. *You must Check In before 5PM*</t>
  </si>
  <si>
    <t>{TV,Internet,Wifi,Kitchen,Elevator,"Buzzer/wireless intercom",Heating,Washer,Dryer,"Smoke detector","Carbon monoxide detector","First aid kit","Safety card","Fire extinguisher",Essentials,Shampoo,"Lock on bedroom door",Hangers,"Hair dryer",Iron,"translation missing: en.hosting_amenity_49","translation missing: en.hosting_amenity_50"}</t>
  </si>
  <si>
    <t>Manhattan modern living by the Chelsea High Line</t>
  </si>
  <si>
    <t>Great loft like condo can accommodate a family of 5 with 2 bedrooms.   A couple, 2 kids and a 3rd adult can live comfortably in about 1000 sq ft. Can add additional trundle bed if necessary to fit 1 more person. Dishwasher, start of the art LG fridge, washer/dryer, etc. The very large bathroom has shower with glass doors and a large soaking bath tub with air jets. The apartment has high speed internet, WIFI throughout, a 60 inch plasma TV in the living room, and internet TV in each bedroom.</t>
  </si>
  <si>
    <t>Great loft like condo can accommodate a family of 5 with 2 bedrooms.   A couple, 2 kids and a 3rd adult can live comfortably in about (Phone number hidden by Airbnb) sq ft. Can add additional trundle bed if necessary to fit 1 more person. Dishwasher, start of the art LG fridge, washer/dryer, etc. The very large bathroom has shower with glass doors and a large soaking bath tub with air jets. The apartment has high speed internet, WIFI throughout, a 60 inch plasma TV in the living room, and internet TV in each bedroom. Washer/Drier in the unit itself, and also washer and dryer in the building basement. The unit is pretty large and contains lots of storage place. Very large bathroom by NYC standards. The bathroom has a separate closed toilet.  From state of the art Nespresso machine kitchen aid robot, you'll find every appliance you need to make your stay enjoyable. Even a fondue and a raclette machine! Each TV is wired with chromecasts so just stream your perfect movies from netflix (pro</t>
  </si>
  <si>
    <t>West Chelsea is known for its avant-garde community and creative history. In addition to the High Line, residents can explore Manhattan’s unrivaled art galleries, renowned restaurants, and soon, the Whitney Museum of American Art.  The nearby Meatpacking District is famous for its thriving night life, while the restored Hudson River Park is a welcome respite for running and biking on the esplanade, sailing the Hudson or just relaxing in the grass. The High Line is a destination that only a few are able to call home. The Chelsea Market is 2 minutes walk and a landmark in NYC to go shopping, eating, etc. Chelsea Piers sports center is also 5 minutes walk and the largest sports complex in NYC.</t>
  </si>
  <si>
    <t>Everything is walking distance in this neighborhood, but there are also 3 subway lines within 5-10 min walk. Bus stops around the block.</t>
  </si>
  <si>
    <t>{TV,Wifi,"Air conditioning",Kitchen,"Pets allowed",Elevator,"Free street parking",Heating,Washer,Dryer,"Smoke detector","Carbon monoxide detector",Essentials,Shampoo,Hangers,"Hair dryer",Iron,"Laptop friendly workspace","Self check-in",Lockbox,"Private entrance",Bathtub,"High chair",Crib,"Children’s dinnerware","Game console",Microwave,"Coffee maker",Refrigerator,Dishwasher,"Dishes and silverware","Cooking basics",Oven,"Luggage dropoff allowed","Long term stays allowed"}</t>
  </si>
  <si>
    <t>Room in Williamsburg close to L/G/M/J/Z trains</t>
  </si>
  <si>
    <t>My place is close to the L, G, M and J train. You can get to Manhattan in 20 minutes. Close to many bars, restaurants and cafés in Williamsburg but in a quiet spot. My place is good for couples and solo adventurers.</t>
  </si>
  <si>
    <t>Sunny 1-bedroom in south Brooklyn</t>
  </si>
  <si>
    <t>One-bedroom apartment in north Sunset Park. Half a block from the D and N trains, which run express, and the R, which runs local. One express stop to Atlantic Barclays, 20 minutes on subway to Manhattan. Extremely convenient to all Brooklyn neighborhoods and Manhattan. Apartment is in a duplex on quiet street; entire floor is private. Neighborhood is largely residential and very safe, with great food and cute cafe a few doors down. There is an extra air mattress if needed.</t>
  </si>
  <si>
    <t>One-bedroom apartment in north Sunset Park. Half a block from the D and N trains, which run express, and the R, which runs local. One express stop to Atlantic Barclays, 20 minutes on subway to Manhattan. Extremely convenient to all Brooklyn neighborhoods and Manhattan. Apartment is in a duplex on quiet street; entire floor is private. Neighborhood is largely residential and very safe, with great food and cute cafe a few doors down. There is an extra air mattress if needed. I will be abroad for the available dates but am happy to offer neighborhood recommendations ahead of time and will be available by phone during your stay.</t>
  </si>
  <si>
    <t>{Internet,Wifi,Kitchen,Heating,"Smoke detector","Carbon monoxide detector",Essentials}</t>
  </si>
  <si>
    <t>1850 Sq Brownstone duplex with  backyard</t>
  </si>
  <si>
    <t>Great artist place , located in the heart  of historic  Bushwick Brooklyn  . Bushwick trendiest neighborhood. Lovingly restored original wood parquet , hight ceiling with original details. The living room and dinning room are separated by pocket doors. And  the   1250 SQ backyard Located three minutes away from the J train subway . TV Netflix,  Hi speed Wi-Fi, Keetsa matrasse . Great restaurants and bars  walking distance. Smoking allowed outside in the backyard  not indoor.</t>
  </si>
  <si>
    <t>Great artist place , located in the heart  of historic  Bushwick Brooklyn  . Bushwick trendiest neighborhood. Lovingly restored original wood parquet , hight ceiling with original details. The living room and dinning room are separated by pocket doors. And  the   1250 SQ backyard Located three minutes away from the J train subway . TV Netflix,  Hi speed Wi-Fi, Keetsa matrasse . Great restaurants and bars  walking distance. Smoking allowed outside in the backyard  not indoor. You have the entire apartment . The duplex is located on the 2 and 3 floor of the house . 2 private bedroom with a queen size bed on bedroom . It's a share Backyard with  the  1 floor tenant . You have you private entrance  to the back yard . They will be a Keys box for check in . The house is located. Two minutes away by walking distance to  supermarket coffee place or small restaurants for  brunch. The J train is 3 minutes by walk . The L train is 11 minutes by walk . If you have any questions I'll be glad to ans</t>
  </si>
  <si>
    <t>The house is located. Two minutes away by walking distance to  supermarket coffee place or small restaurants for  brunch.</t>
  </si>
  <si>
    <t>The J train is 3 minutes by walk . The L train is 11 minutes by walk .</t>
  </si>
  <si>
    <t>{TV,Wifi,Kitchen,Gym,"Free street parking","Hot tub","Indoor fireplace",Heating,"Smoke detector","Carbon monoxide detector","Fire extinguisher",Essentials,Shampoo,Hangers,"Hair dryer",Iron,"Private entrance",Bathtub,"Coffee maker",Refrigerator,"Dishes and silverware","Cooking basics",Oven,Stove,"Garden or backyard"}</t>
  </si>
  <si>
    <t>Spacious &amp; Simple 1BR Apartment for the Holidays!</t>
  </si>
  <si>
    <t>Hello! Come stay in our very sparse, minimalist apartment! We are currently packing to move, so there will be neatly organized boxes throughout the apartment. And that means that you will have tons of space! We're right across the street from the incredibly peaceful Fort Tryon Park. Our place is great if you're looking for something very simple and sparse to enjoy your holidays!</t>
  </si>
  <si>
    <t>Hello! Come stay in our very sparse, minimalist apartment! We are currently packing to move, so there will be neatly organized boxes throughout the apartment. And that means that you will have tons of space! We're right across the street from the incredibly peaceful Fort Tryon Park. Our place is great if you're looking for something very simple and sparse to enjoy your holidays! In the living room, there is a pretty great tv is set up with loads of channels, a couch, and several bookshelves (though they will probably be packed up). In the bedroom, there is a new Casper queen-sized mattress, a chest of drawers, and a desk where you can work. We also have a black-out curtain in the window. The kitchen has all the usual things and we'll be sure to leave things out for you. We won't be here, so you'll have the place to yourself! There are lots of local bars and restaurants. We're also across the street from the amazing Fort Tryon Park and the Cloisters. So beautiful! We are between the 190</t>
  </si>
  <si>
    <t>There are lots of local bars and restaurants. We're also across the street from the amazing Fort Tryon Park and the Cloisters. So beautiful!</t>
  </si>
  <si>
    <t>We are between the 190th and Dyckman stops on the A train. We are also a 5 minute walk to the Dyckman stop on the 1 train.</t>
  </si>
  <si>
    <t>{TV,Wifi,Kitchen,"Pets allowed",Heating,Essentials,"Hair dryer",Iron,"Laptop friendly workspace","Private entrance"}</t>
  </si>
  <si>
    <t>Large apt in heart of Williamsburg</t>
  </si>
  <si>
    <t>A huge, sun-filled apartment awaits you in prime Williamsburg location! Floor-through apartment and views of Manhattan's skyline. Master bedroom, living room with a comfortable sofa bed, TV room with a couch, and an open kitchen-dining room setup make this your perfect getaway!</t>
  </si>
  <si>
    <t>A huge, sun-filled apartment awaits you in prime Williamsburg location! Floor-through apartment and views of Manhattan's skyline. Master bedroom, living room with a comfortable sofa bed, TV room with a couch, and an open kitchen-dining room setup make this your perfect getaway! Our apartment is large, comfortable and memorable. It's the perfect spot to host larger groups or families, while also offering space for privacy. From the kitchen window you look straight at the Chrysler Building and the skyline of Manhattan's Midtown East. The master bedroom is large, with two big windows and a queen sized bed. The redesigned living room is also spacious and features a comfortable sofa bed (not pictured). There is a second cozy couch (pictured) in the TV room that can accommodate a fifth guest during your stay. Attached to the fully equipped kitchen is a large dining table with benches and chairs, which comfortably seat 10 people. Guests will have access to our Apple TV account, wifi internet,</t>
  </si>
  <si>
    <t xml:space="preserve">The apartment is extremely well-located in the heart of the hip Williamsburg neighborhood. With fabulous restaurants, bars, shopping and waterfront-views of Manhattan, you'll hardly want to leave the neighborhood. Contact us for a list of our favorite local spots. </t>
  </si>
  <si>
    <t>Williamsburg is also a great base to explore the rest of the city from. Our apartment is located 2 blocks from the Bedford L subway stop, which is just one stop into Manhattan. You can also bike or walk into Manhattan across the Williamsburg Bridge, which offers some fabulous views of the city. Thanks to the great public transit of NYC, getting to our apartment is straight forward. Don't hesitate to ask if you need help with specific directions. If you come by car, there is plenty of parking in the area.</t>
  </si>
  <si>
    <t>No smoking inside or outside please.</t>
  </si>
  <si>
    <t>{TV,Internet,Wifi,"Air conditioning",Kitchen,"Buzzer/wireless intercom",Heating,"Family/kid friendly",Washer,Dryer,"Smoke detector",Essentials,Shampoo}</t>
  </si>
  <si>
    <t>Bright and Beautiful 1br Apartment in Little Italy</t>
  </si>
  <si>
    <t>My lovely apartment is close to all the famous Soho designer boutiques and amazing local restaurants and bars in Nolita, Soho, LES and East Village.. You’ll love to stay here because of the great location, excellent food in the neighborhood, lively local nightlife, comfy bed, the coziness, daylight all day and the spacious kitchen. Windows AC is installed during summer time (mid-June to mid-Sept). My place is good for couples, friends traveling together, solo adventurers, and business travelers.</t>
  </si>
  <si>
    <t xml:space="preserve">My lovely apartment is close to all the famous Soho designer boutiques and amazing local restaurants and bars in Nolita, Soho, LES and East Village.. You’ll love to stay here because of the great location, excellent food in the neighborhood, lively local nightlife, comfy bed, the coziness, daylight all day and the spacious kitchen. Windows AC is installed during summer time (mid-June to mid-Sept). My place is good for couples, friends traveling together, solo adventurers, and business travelers. My place is walking distance from many subway stations. You can take N, Q, R or 6 and get off at Canal St station. You can take B, D and get off at Grand St. You can take J, Z and get off at Canal St. You can take A, C, E and get off at Canal St. You can also take yellow cab, uber, via or any taxi services from anywhere in Manhattan and pay less than $10 if you are in downtown, pay less than $20 if you are going uptown. The apartment is on the 5th floor and it's a comfortable walk-up. There is </t>
  </si>
  <si>
    <t>My place is walking distance from many subway stations. You can take N, Q, R or 6 and get off at Canal St station. You can take B, D and get off at Grand St. You can take J, Z and get off at Canal St. You can take A, C, E and get off at Canal St. You can also take yellow cab, uber, via or any taxi services from anywhere in Manhattan and pay less than $10 if you are in downtown, pay less than $20 if you are going uptown.</t>
  </si>
  <si>
    <t>{TV,Wifi,"Air conditioning",Kitchen,Heating,"Smoke detector",Essentials,"Lock on bedroom door",Hangers,"Hair dryer","Laptop friendly workspace","translation missing: en.hosting_amenity_49","translation missing: en.hosting_amenity_50","Bed linens","Extra pillows and blankets","Coffee maker",Refrigerator,"Dishes and silverware","Cooking basics",Oven,Stove}</t>
  </si>
  <si>
    <t>NYC East village luxury apt featured in Timeout!</t>
  </si>
  <si>
    <t>Featured in Timeout NYC - 30 most beautiful buildings in NYC 2014 Enjoy your NYC trip in this newly renovated FULL FLOOR, 1 bedroom brownstone with private elevator. One block away from Union Square, in East Village/Gramercy area on 14th st! Luxury amenities such as sauna, custom oversized bathtub, BRAND NEW Carpe Diem Swedish mattress! Right beside so many amazing restaurants, Momofuku is around the corner! L train is 10 steps away, the 4,5,6 and NRQ line is 3min walk away.</t>
  </si>
  <si>
    <t>Featured in Timeout NYC - 30 most beautiful buildings in NYC 2014 Enjoy your NYC trip in this newly renovated FULL FLOOR, 1 bedroom brownstone with private elevator. One block away from Union Square, in East Village/Gramercy area on 14th st! Luxury amenities such as sauna, custom oversized bathtub, BRAND NEW Carpe Diem Swedish mattress! Right beside so many amazing restaurants, Momofuku is around the corner! L train is 10 steps away, the 4,5,6 and NRQ line is 3min walk away. This is newly renovated brownstone condo, features elegant detail such as original exposed brick walls, 9 foot ceilings, and pristine polished concrete floors. Architect designed this building to be like art gallery, clean sleek concrete floors, super high ceiling, and exposed brick. NEW custom kitchen and bath. The windows are doubled-paned, keeping noise to a minimum to create a serene escape from the bustling streets below. Additional level of privacy due to their only being four units in the entire building.  T</t>
  </si>
  <si>
    <t>This property is located just one block from the heart of Union Square, a half block from Trader Joe’s, and one and a half blocks from Whole Foods making it one of the most ideally situated Union Square lofts on the market today. Don’t forget some of the best restaurants and landmark eateries are located here as well, including Casa Mono &amp; Bar Jamon, Gramercy Tavern, Momofuku, and Ippudo.  I have recent NYC tour books and happy to provide personal recommendations on what to do and where to eat as well.</t>
  </si>
  <si>
    <t>Subways L at 3rd Av (10 sec walk) 4,5,6 at Union SQ (3min walk) N,R,Q at Union SQ (3min walk)</t>
  </si>
  <si>
    <t>Must have completed government issued ID verification</t>
  </si>
  <si>
    <t>{TV,Wifi,"Air conditioning",Kitchen,Elevator,Heating,Washer,Dryer,"Smoke detector","Carbon monoxide detector",Essentials,Shampoo,Hangers,"Hair dryer","Laptop friendly workspace",Bathtub}</t>
  </si>
  <si>
    <t>Clinton Hill - pied-à-terre</t>
  </si>
  <si>
    <t>We are offering a sun drenched one bedroom pied-à-terre in our family's brownstone located in Clinton Hill proper, which is one of the most coveted-diverse neighborhoods in Brooklyn. The pied-à-terre is an ideal accommodation for one or two people.</t>
  </si>
  <si>
    <t>We are offering a sun drenched one bedroom pied-à-terre in our family's brownstone located in Clinton Hill proper, which is one of the most coveted-diverse neighborhoods in Brooklyn. The pied-à-terre is an ideal accommodation for one or two people. Located on the top floor of the brownstone the apartment has natural light filtering in from windows on two sides and additionally from skylights. The flat and building retains many of its original details and has wireless wifi and cable television.  The building is located around the corner from Pratt Institute and one block from the train or approximately 10 minute walk to all major subway lines dependent on your stride. In general it is 20 minutes by car or subway to Manhattan and walking distance to BAM, The Barclay Center, and local restaurants, flea and farmer markets. Please be advised that our family-guest flat is accessed by the house's main stair and is located on the top floor of our family's home. We are generally around should y</t>
  </si>
  <si>
    <t>The building is located around the corner from Pratt Institute and one block from the train or approximately 10 minute walk to all major subway lines dependent on your stride. In general it is 20 minutes by car or subway to Manhattan and walking distance to BAM, The Barclay Center, and local restaurants, flea and farmer markets.</t>
  </si>
  <si>
    <t>We request that you take your shoes off upon entering the apartment, and please do not stomp while walking up the stairs or once in the apartment. There is no smoking, a lost key fee of $50 per key, and a final cleaning fee ranging from $150 to $250 depending upon the details of your stay. The security deposit varies (between $500 for shorter terms to a full month for longer terms). The deposit and cleaning fees are due upon arrival and payable by Cash, Money Order, or (Hidden by Airbnb) if they differ from the Airbnb settings but, always discussed and mutually agreed upon in advance. If you elect to send by (Hidden by Airbnb) we request that you cover any fees charged by them. The deposit is fully refundable when you leave after walk through providing there are no damages etc. Understanding accidents happen, we would just appreciate if you let us know and be responsible. Garbage should be recycled and removed to bins located on the side of the house daily if you elect not to have dail</t>
  </si>
  <si>
    <t>{TV,"Cable TV",Wifi,"Air conditioning",Kitchen,Heating,"Family/kid friendly","Smoke detector","Carbon monoxide detector",Essentials,Shampoo,"24-hour check-in",Hangers,"Hair dryer",Iron,"Laptop friendly workspace","Self check-in",Lockbox,"Hot water","Bed linens","Extra pillows and blankets",Microwave,"Coffee maker",Refrigerator,"Dishes and silverware","Cooking basics",Oven,Stove}</t>
  </si>
  <si>
    <t>Cosy Colorful Great Bedstuy location &amp; apt</t>
  </si>
  <si>
    <t>This 2BR apt is clean &amp; comfortable.This is a shared space.Roomie is super cool, friendly, clean, respectful There is a fully equipped kitchen.Room is bright with desk, comfortable chair, drawers and wardrobe.Perfect apt for travelers passing thru the city.Apt located in an area with a lot of cafes, bars and close to some of my favorite music venues!ACG trains are within walking distance taking you straight into Manhattan in less than 30 mins.Citibikes located a couple of blocks away.Good vibes</t>
  </si>
  <si>
    <t>This 2BR apt is clean &amp; comfortable.This is a shared space.Roomie is super cool, friendly, clean, respectful There is a fully equipped kitchen.Room is bright with desk, comfortable chair, drawers and wardrobe.Perfect apt for travelers passing thru the city.Apt located in an area with a lot of cafes, bars and close to some of my favorite music venues!ACG trains are within walking distance taking you straight into Manhattan in less than 30 mins.Citibikes located a couple of blocks away.Good vibes Guests can use the kitchen, living room and shared bathroom. There will be space in fridge and cupboard for guests to leave food if needed. Basic guest access Living room/kitchen/bathroom Mi casa su casa! I am available through email, text or calls. My apartment is close to the AC &amp; G trains as well as bars, coffee shops/bakeries and restaurants.  I️ live a couple of blocks away from a Citibike depot....Perfect if you fancy taking a 15 minute cycle to one of New York’s most prized park- Prospect</t>
  </si>
  <si>
    <t>My apartment is close to the AC &amp; G trains as well as bars, coffee shops/bakeries and restaurants.  I️ live a couple of blocks away from a Citibike depot....Perfect if you fancy taking a 15 minute cycle to one of New York’s most prized park- Prospect Park.</t>
  </si>
  <si>
    <t>I would highly recommend traveling by subway if you plan to take a trip into the city. It’s quick, easy and hassle free that way! My apartment is minutes from the AC &amp; G trains taking you into the city in less than 30 mins depending on what part of the city you are visiting.  Uber and Lyft car services are also a great way to get around if you are feeling tired and don’t mind paying the extra few dollars. I️ also like to use the Uber Pool if I️ want an even cheaper car ride.</t>
  </si>
  <si>
    <t>Shoe free zone</t>
  </si>
  <si>
    <t>{Wifi,"Air conditioning",Kitchen,"Free street parking",Heating,"Smoke detector","Carbon monoxide detector",Essentials,Shampoo,"Lock on bedroom door",Hangers,"Hair dryer",Iron,"Laptop friendly workspace","translation missing: en.hosting_amenity_49","translation missing: en.hosting_amenity_50","Window guards","Hot water","Bed linens","Extra pillows and blankets","Coffee maker",Refrigerator,Dishwasher,"Dishes and silverware","Cooking basics",Oven,Stove,"BBQ grill","Flat path to guest entrance","Extra space around bed","Accessible-height bed","No stairs or steps to enter","Accessible-height toilet","No stairs or steps to enter",Other}</t>
  </si>
  <si>
    <t>Light &amp; Airy Williamsburg Retreat</t>
  </si>
  <si>
    <t>Light and airy guest bedroom overlooking the backyard. Nice and quiet, the bedroom features hotel style sheets, casper mattress, super soft pillows, private closet, and black-out velvet curtains. The house itself has a very large kitchen equipped with all cooking needs, backyard, dining room, living room with TV, and super fast wifi. We are 2 blocks away from the L train for a speedy commute to Manhattan! Neighborhood also features wonderful restaurants, bars, grocery stores, and more.</t>
  </si>
  <si>
    <t>Light and airy guest bedroom overlooking the backyard. Nice and quiet, the bedroom features hotel style sheets, casper mattress, super soft pillows, private closet, and black-out velvet curtains. The house itself has a very large kitchen equipped with all cooking needs, backyard, dining room, living room with TV, and super fast wifi. We are 2 blocks away from the L train for a speedy commute to Manhattan! Neighborhood also features wonderful restaurants, bars, grocery stores, and more. Guests are welcome to use all common spaces of our apartment. We work from home most days so are very available to assist with any needs or give recommendations and directions, but are happy to keep to ourselves if that is preferable!</t>
  </si>
  <si>
    <t>- No bringing extra guests/friends back to house - No wild music past 11:00pm</t>
  </si>
  <si>
    <t>{TV,Wifi,Kitchen,Heating,Washer,Dryer,"Smoke detector","Carbon monoxide detector","First aid kit",Essentials,Shampoo,"Lock on bedroom door",Hangers,"Private living room",Microwave,"Coffee maker",Refrigerator,Dishwasher,"Dishes and silverware","Cooking basics",Oven,Stove,"Luggage dropoff allowed","Host greets you"}</t>
  </si>
  <si>
    <t>Sonder | Stock Exchange | Brilliant 1BR + Laundry</t>
  </si>
  <si>
    <t>Lovely apt in Williamsburg, BK</t>
  </si>
  <si>
    <t>Adorable 1 bedroom apt available with an office/workspace, located in Williamsburg, Brooklyn. This is the amazing area to stay in when visiting New York. Williamsburg is a great neighborhood with tons of bars and restaurants, unique shops and waterfront access.</t>
  </si>
  <si>
    <t>Adorable 1 bedroom apt available with an office/workspace, located in Williamsburg, Brooklyn. This is the amazing area to stay in when visiting New York. Williamsburg is a great neighborhood with tons of bars and restaurants, unique shops and waterfront access. The apartment itself is bright and comfortable. It is the perfect place for a couple or an individual here for work or to enjoy the city. There is a nice big couch to lounge on along with a big red chair to read on. The bedroom is quiet and cozy and has access to a small cute balcony garden. There is also an extra office room that has a desk you are welcome to use. Apartment also has: Full kitchen with espresso machine, french press or pour over for coffee making. (I like coffee). Bed linens and towels. Hair dryer, curling iron, iron, steamer. Small washer perfect for washing clothes while on the road. TV and stereo - connect with your computer with Chromecast. Stream Spotify or iTunes directly from your phone or computer wirele</t>
  </si>
  <si>
    <t>Williamsburg is a lovely Brooklyn neighborhood with endless things to see, drink and eat. It is only one subway stop away from the East Village or the Lower East Side of Manhattan or one beautiful ferry ride to Greenpoint, Dumbo and Manhattan. The waterfront, food market, flea market, McCarren park, cute shops and tons of restaurants and bars are all within walking distance of the apartment. Whole Foods and 2 wine stores are also very close by. I leave all guests a list of good places to check out.</t>
  </si>
  <si>
    <t>The apartment is a short walk to both the Bedford Ave L train stop or the Marcy Ave JMZ train stop. Closest ferry stop is South Williamsburg, though you can also walk to North Williamsburg stop.</t>
  </si>
  <si>
    <t>Smoking is allowed on balcony. Please be clean and considerate and respectful of the space.</t>
  </si>
  <si>
    <t>{TV,Internet,Wifi,"Air conditioning",Kitchen,"Free street parking","Buzzer/wireless intercom",Heating,Washer,"Smoke detector","Carbon monoxide detector","Fire extinguisher",Essentials,Shampoo,Hangers,"Hair dryer",Iron,"Laptop friendly workspace","translation missing: en.hosting_amenity_49","translation missing: en.hosting_amenity_50","Private living room","Hot water","Bed linens","Extra pillows and blankets",Other}</t>
  </si>
  <si>
    <t>Luxury studio w/doorman,gym,sauna,washer/dryer</t>
  </si>
  <si>
    <t>Spacious studio in luxury building 10 minutes away from downtown NYC. Building has a full gym w sauna,washer/dryer,rec room w table tennis/air hockey/pool &amp; a movie theater with lazy boy seating. All new amenities in the apt and building, including a very deep tub that will easily fit 2. Stocked fridge including snacks and drinks and stocked bar. Very clean and can see the empire state bldg from our apartment.</t>
  </si>
  <si>
    <t xml:space="preserve">Spacious studio in luxury building 10 minutes away from downtown NYC. Building has a full gym w sauna,washer/dryer,rec room w table tennis/air hockey/pool &amp; a movie theater with lazy boy seating. All new amenities in the apt and building, including a very deep tub that will easily fit 2. Stocked fridge including snacks and drinks and stocked bar. Very clean and can see the empire state bldg from our apartment. GREAT view from the apartment.  Even better view from the room (seeing all of NYC at night is amazing) You can see the Empire St. Building from our apt.  Pour yourself a drink, relax or play some PS4 Virtual Reality after a long day exploring the city. We will be 5 minutes drive away from you. If you ever need anything you will have access to us 24/7. This area of brooklyn is amazing! Most importantly it's VERY SAFE. We also have a doorman and locked doors that need a code to get into the building. The apartment is a 5 minute walk to 3 different subway stops. It has plentyyyy of </t>
  </si>
  <si>
    <t>This area of brooklyn is amazing! Most importantly it's VERY SAFE. We also have a doorman and locked doors that need a code to get into the building. The apartment is a 5 minute walk to 3 different subway stops. It has plentyyyy of restaurants and bars walking distance from the apartment and it's only a 10 minute subway ride to NYC!!!</t>
  </si>
  <si>
    <t>We live near the C, S, 2,3,4,5,6 trains and they are all walking distance.</t>
  </si>
  <si>
    <t>- Go crazy but no parties! 420 only in the apartment, no cigarettes. You will be charged a $500 smoking penalty if our apartment smells like cigarettes.</t>
  </si>
  <si>
    <t>{TV,Wifi,"Air conditioning","Free parking on premises","Smoking allowed","Pets allowed",Gym,Breakfast,Elevator,Heating,Washer,Dryer,"Smoke detector","First aid kit",Essentials,Shampoo,"Lock on bedroom door",Hangers,"Hair dryer",Iron,"Laptop friendly workspace","Self check-in","Building staff","Private entrance"}</t>
  </si>
  <si>
    <t>Comfy Bedroom in Crown Heights close to Subway</t>
  </si>
  <si>
    <t>Welcome to Brooklyn! This bedroom is spacious with a large queen size bed and ample room to set up an air mattress if needed. I live walking distance to Prospect Park, Brooklyn Botanic Gardens, Brooklyn Museum,  and the bars and restaurants on Franklin. The apartment is a quick 3 minute walk from the 3, 4 line and a 10 minute walk from the 2,5 lines. It takes a short 25 minutes to get into lower Manhattan. We are warm and welcoming and can provide recommendations on things to do in Brooklyn.</t>
  </si>
  <si>
    <t>Nycity-MyHome</t>
  </si>
  <si>
    <t>Amazing apartment in midtown Manhattan , Perfect for couples, renovated and modern apartment, fully equipped, great location. A lot of restaurants and food shops. Also great rooftop area.</t>
  </si>
  <si>
    <t>{TV,Wifi,"Air conditioning",Kitchen,Elevator,"Indoor fireplace",Heating,Washer,Dryer,"Smoke detector","First aid kit","Fire extinguisher",Essentials,Shampoo,Hangers,"Hair dryer",Iron,"Laptop friendly workspace","Hot water"}</t>
  </si>
  <si>
    <t>Entire private top floor 3 bedroom apartment</t>
  </si>
  <si>
    <t>This sunny 3 bedroom features 3 queen sized bed in 3 different rooms. The brick wall room an the French door room goes to the south. The main room/kitchen has all necessary appliances. The large main bedroom is facing a quiet backyard.  The apartment has been newly renovated and is available until the end of July. You’re minutes away to the J, Z, L &amp; M trains, but if you're neighborhood bound, you'll find loads of grocery stores, bars, coffee shops, and restaurants in vibrant  Bushwick.</t>
  </si>
  <si>
    <t xml:space="preserve">This sunny 3 bedroom features 3 queen sized bed in 3 different rooms. The brick wall room an the French door room goes to the south. The main room/kitchen has all necessary appliances. The large main bedroom is facing a quiet backyard.  The apartment has been newly renovated and is available until the end of July. You’re minutes away to the J, Z, L &amp; M trains, but if you're neighborhood bound, you'll find loads of grocery stores, bars, coffee shops, and restaurants in vibrant  Bushwick. 3 Bedroom apt is situated in a beautiful turn-of-the-century brick building. Set up of the apartment is unusually  big -- living and kitchen area one large room. Full access to all kitchen supplies and the shared bathroom. Tons of restaurants, coffee shops, bars and clubs in Bushwick. Closest coffee shop/bar is one block away. Closest subway stop is three blocks away. However you have three other subway options within 10 minutes walking distance. There is no private parking. However street parking is a </t>
  </si>
  <si>
    <t>Tons of restaurants, coffee shops, bars and clubs in Bushwick. Closest coffee shop/bar is one block away.</t>
  </si>
  <si>
    <t>Closest subway stop is three blocks away. However you have three other subway options within 10 minutes walking distance.</t>
  </si>
  <si>
    <t>Sorry, no smoking allowed.</t>
  </si>
  <si>
    <t>{Wifi,Kitchen,Heating,"Family/kid friendly","Smoke detector","Carbon monoxide detector","Fire extinguisher",Essentials,"Lock on bedroom door",Hangers,"Hair dryer","Laptop friendly workspace","Private entrance"}</t>
  </si>
  <si>
    <t>Cosy &amp; quiet room in Brooklyn steps to the subway</t>
  </si>
  <si>
    <t>Cosy and very quiet room located in the heart of Greenpoint. Queen size bed, heater and A/C. 2mn away from the subway with 25mn commute to Midtown and 10mn to Williasmburg. I am leaving for vacations so I am looking for nice and respectful people to stay in my room and enjoy their stay in New York. Perfect for a couple or 2 friends looking for a nice and affordable place to stay.  Bathroom shared with my roomate but she goes to the office early in the morning. NB: I don’t provide the towels</t>
  </si>
  <si>
    <t>Cosy and very quiet room located in the heart of Greenpoint. Queen size bed, heater and A/C. 2mn away from the subway with 25mn commute to Midtown and 10mn to Williasmburg. I am leaving for vacations so I am looking for nice and respectful people to stay in my room and enjoy their stay in New York. Perfect for a couple or 2 friends looking for a nice and affordable place to stay.  Bathroom shared with my roomate but she goes to the office early in the morning. NB: I don’t provide the towels Typical Brooklyn apartment with a rooftop providing an amazing view over the New York skyline. Peaceful and cosy place with everything that you need to feel home. Private room Kitchen Living room Shared bathroom Rooftop Greenpoint is a growing area with more and more nice restaurants, bar and shops. Everything is at a walking distance in Brooklyn and the subway is 2mn away from the apartment with also lots of buses. The door of the room has no key but my roomates are people I trust 100% so no worrie</t>
  </si>
  <si>
    <t>Greenpoint is a growing area with more and more nice restaurants, bar and shops.</t>
  </si>
  <si>
    <t>Everything is at a walking distance in Brooklyn and the subway is 2mn away from the apartment with also lots of buses.</t>
  </si>
  <si>
    <t>{Wifi,"Air conditioning",Kitchen,Heating,Washer,Dryer,"Smoke detector",Essentials,Shampoo,Iron,"Self check-in","Building staff","Private living room"}</t>
  </si>
  <si>
    <t>Room in classic Harlem brownstone</t>
  </si>
  <si>
    <t>One airy bedroom, with shared bathroom, available in classic elegant sunny two bedroom apartment with art deco detailing. The bedroom has a queen bed, a ceiling fan, a chair and there is some shared closet space for hanging clothes. The bedroom gives onto a pretty balcony with herbs and flowers. The apartment is fully renovated, furnished with antiques and beautiful rugs and art-pieces from Africa and the Middle East.  Apartment is shared with two lovable cats.</t>
  </si>
  <si>
    <t>One airy bedroom, with shared bathroom, available in classic elegant sunny two bedroom apartment with art deco detailing. The bedroom has a queen bed, a ceiling fan, a chair and there is some shared closet space for hanging clothes. The bedroom gives onto a pretty balcony with herbs and flowers. The apartment is fully renovated, furnished with antiques and beautiful rugs and art-pieces from Africa and the Middle East.  Apartment is shared with two lovable cats. Please email me enquire about availability before attempting to book. The bedroom is in a two bedroom third floor walk-up, floor-through brownstone apartment, in historic Harlem. The bedroom has a queen bed, a ceiling fan, a chair, some shared closet space for hanging clothes and a small be pretty balcony with flowers and herbs. The apartment has a lovely airy and sunny living and dining room with an open plan modern kitchen. It has a modern bathroom with a bath and shower, and a laundry closet with washer and dryer in the apart</t>
  </si>
  <si>
    <t>Harlem has been undergoing a renaissance and the Mount Morris Park district is filled with historic brownstones that are increasingly beautifully renovated. Harlem is a very energetic part of Manhattan and there are two trendy restaurants just on our street corner (Settepani and Barawine) and a little cafe next to them. Central Park is ten blocks away and hosts carols in the park and a christmas tree lighting just by the pond. During December the sidewalk christmas tree sellers set up, the whole of New York is decorated, and the outdoor ice rinks are great fun.</t>
  </si>
  <si>
    <t>We are very close to public transport. We are a few blocks from two major subway lines (the 2/3 express line to midtown and downtown on the west side and the 4/5/6 line to midtown and downtown on the east side). A trip to 42nd street takes 15 minutes on the subway and a trip to West Village would take 30 mins. There are heaps of taxis, and many car services including Uber and Lyft to get you around the city.  Most New Yorkers walk a lot. It's the best way to see the city so bring your walking shoes!</t>
  </si>
  <si>
    <t>This is my home, and I expect guests to treat it with care. We don't allow smoking indoors or on the balcony. We try to provide a quiet peaceful escape from the bustle of the city.  Please leave shoes outside, no extra guest or visitors in the apartment, and no boisterous behavior late at night.</t>
  </si>
  <si>
    <t>{Internet,Wifi,"Air conditioning",Kitchen,"Pets live on this property",Cat(s),Heating,"Family/kid friendly",Washer,Dryer,"Smoke detector","Fire extinguisher",Essentials,Hangers,"Hair dryer",Iron}</t>
  </si>
  <si>
    <t>Luxury 2 bed apt in WILLIAMSBURG BK</t>
  </si>
  <si>
    <t>Our 2 bedroom home with a large terrace is a great space.  Fully furnished with modern finishings and luxury appliances. Located directly on McCarren Park, 1 block off Bedford ave, 3 mins walk to Bedford Ave subway, 14th street Manhattan in 10mins..</t>
  </si>
  <si>
    <t>Our 2 bedroom home with a large terrace is a great space.  Fully furnished with modern finishings and luxury appliances. Located directly on McCarren Park, 1 block off Bedford ave, 3 mins walk to Bedford Ave subway, 14th street Manhattan in 10mins.. Our 2 bedroom home with a large terrace is a great space.  Fully furnished with modern finishings and luxury appliances. Located directly on McCarren Park, 1 block off Bedford ave, 3 mins walk to Bedford Ave subway, 14th street Manhattan in 10mins..  The space can sleep 5 people very comfortably even 6 with a mattress on the floor :)  If you are hosting the space is awesome and can hold 20 people very comfortably.  Rooftop  No amenities shared I always check my guests in and out, I live in the city and will be available by phone in case guests need anything !!!  Directly on Mccarren Park  3 mins walk to the L train Bedford Subway Rooftop sunset drinks with exquisite views of Manhattan  Bedford Avenue Output Nightclub, Wythe Hotel and Brookl</t>
  </si>
  <si>
    <t>Amazing Area. Young Hip Great Bars  &amp; Restaurants  Rooftop venues with breathtaking views of manhattan.</t>
  </si>
  <si>
    <t>L train  G train  Green Cabs Uber</t>
  </si>
  <si>
    <t>no smoking inside apartment, the terrace is ok.  don't waist electricity, if you leave turn off lights and AC.</t>
  </si>
  <si>
    <t>{TV,"Cable TV",Wifi,"Air conditioning","Wheelchair accessible",Kitchen,"Smoking allowed","Pets allowed",Gym,Elevator,"Hot tub","Buzzer/wireless intercom",Heating,"Family/kid friendly","Suitable for events",Washer,Dryer,Essentials,Shampoo}</t>
  </si>
  <si>
    <t>Great Location - Whole apt - 1 bedroom</t>
  </si>
  <si>
    <t>*** Great Location *** We are away on vacation between November 12th and November 19th, therefore our apartment is available.</t>
  </si>
  <si>
    <t>{TV,Wifi,"Air conditioning",Kitchen,Heating,"Smoke detector","Carbon monoxide detector",Essentials,"Hair dryer",Iron,"translation missing: en.hosting_amenity_49","translation missing: en.hosting_amenity_50"}</t>
  </si>
  <si>
    <t>Sunny private room in renovated apartment (BR 1)</t>
  </si>
  <si>
    <t xml:space="preserve">Large 3 bedroom renovated apartment with original floors restored and high ceilings. Totally private bedroom with access to shared living room, kitchen and bathroom. The large Brooklyn neighborhood of Bedford-Stuyvesant (Bed-Stuy) is famous for its African-American heritage and beautiful brownstone architecture. Do an internet search for "Block by Block Bedford-Stuyvesant" to see a lovely video in the New York Times about this rapidly changing neighborhood. Bed-Stuy is a multi-cultural, up and coming neighborhood that is in transition. Some blocks are grittier than others however. We enjoy the cultural diversity of this neighborhood, quiet streets, community spirit and beautiful architecture. Brooklyn has exploded over the past five years and is a place to explore in and unto itself. Bedford Stuyvesant is one of the most unique neighborhoods you will ever visit anywhere in the world. People are extremely friendly, greeting you on the street and there is a strong sense of community you </t>
  </si>
  <si>
    <t>The large Brooklyn neighborhood of Bedford-Stuyvesant (Bed-Stuy) is famous for its African-American heritage and beautiful brownstone architecture. Do an internet search for "Block by Block Bedford-Stuyvesant" to see a lovely video in the New York Times about this rapidly changing neighborhood. Bed-Stuy is a multi-cultural, up and coming neighborhood that is in transition. Some blocks are grittier than others however. We enjoy the cultural diversity of this neighborhood, quiet streets, community spirit and beautiful architecture. Brooklyn has exploded over the past five years and is a place to explore in and unto itself. Bedford Stuyvesant is one of the most unique neighborhoods you will ever visit anywhere in the world. People are extremely friendly, greeting you on the street and there is a strong sense of community you will encounter. While there are up-and-coming elements of the neighborhood still, each week there are new bars, coffee shops and restaurants opening up as the area ha</t>
  </si>
  <si>
    <t>The closest subway is around the corner under a 2-minute walk to the C train stop at Rockaway Ave. It takes you downtown in 20-30 minuets. The J train stop at Chauncey St and the L train at Bushwick Ave - Aberdeen St is a 5-minuet walk away from the apartment.</t>
  </si>
  <si>
    <t>{TV,Wifi,"Air conditioning",Kitchen,Heating,Washer,Dryer,"Smoke detector","Carbon monoxide detector",Essentials,Shampoo,"Lock on bedroom door",Hangers,"Hair dryer",Iron,"Laptop friendly workspace"}</t>
  </si>
  <si>
    <t>Room for jfk passengers</t>
  </si>
  <si>
    <t>Springfield , NY, United States</t>
  </si>
  <si>
    <t>{TV,Wifi,"Air conditioning","Pets allowed","Smoke detector","Carbon monoxide detector","Fire extinguisher",Essentials,"Lock on bedroom door",Hangers,"Private entrance","Hot water"}</t>
  </si>
  <si>
    <t>Cozy Room in Bushwick.</t>
  </si>
  <si>
    <t>6 trains all of them within 8 mins walk: A,C,L,J,Z and M. They get you everywhere in New York.  - 20 MINS from DOWNTOWN MANHATTAN: L train Station right across the street and goes through BROOKLYN through BUSHWICK &amp; WILLIAMSBURG // MANHATTAN through EAST VILLAGE &amp; WEST VILLAGE.  -Great Deli in the same building that has great food and all the groceries you will need. closes at 4 am.</t>
  </si>
  <si>
    <t>6 trains all of them within 8 mins walk: A,C,L,J,Z and M. They get you everywhere in New York.  - 20 MINS from DOWNTOWN MANHATTAN: L train Station right across the street and goes through BROOKLYN through BUSHWICK &amp; WILLIAMSBURG // MANHATTAN through EAST VILLAGE &amp; WEST VILLAGE.  -Great Deli in the same building that has great food and all the groceries you will need. closes at 4 am. You can use the Kitchen and the Backyard. L train station across the street. (Website hidden by Airbnb) train stations are 10 mins away.</t>
  </si>
  <si>
    <t>L train station across the street. (Website hidden by Airbnb) train stations are 10 mins away.</t>
  </si>
  <si>
    <t>Please clean after yourself and be respectful to my roommates.</t>
  </si>
  <si>
    <t>{"Host greets you"}</t>
  </si>
  <si>
    <t>A Sweet Retreat in Bedstuy</t>
  </si>
  <si>
    <t>Beautiful, spacious room with natural light, a very comfy bed and a desk. Big closet. Your own half bathroom. This is a very private, peaceful room on the opposite side of the apartment from hosts. Perfect for work trips and holidays alike.  This is a very well kept, carefully curated and loved apartment. Your hosts are a native New Yorker and former NYC tour guide, very happy to help with recommendations.</t>
  </si>
  <si>
    <t>Beautiful, spacious room with natural light, a very comfy bed and a desk. Big closet. Your own half bathroom. This is a very private, peaceful room on the opposite side of the apartment from hosts. Perfect for work trips and holidays alike.  This is a very well kept, carefully curated and loved apartment. Your hosts are a native New Yorker and former NYC tour guide, very happy to help with recommendations. The apartment has very high ceilings, wood floors, brick walls, and an upstairs loft/library that opens onto a deck that we share with our immediate neighbor. Great view of lower Manhattan, a grill, etc. We put a lot of work into keeping the space beautiful, clean and cozy, and we hope you enjoy all it has to offer, from the locale to the view, to the record collection, etc. Our happiest guests are those who interested in exploring Brooklyn as well as the usual (and unusual!) Manhattan sites. There is so much to see and do in the area, and it's so easy getting into the city. Our kitc</t>
  </si>
  <si>
    <t>Our place is located in the topmost corner of Bedstuy, which means we are on the borders of Williamsburg, Bushwick and Clinton Hill, and 30 minutes to Manhattan via the G or JMZ lines. There is SO MUCH TO DO; parks and outdoor spaces, nightlife, everything in between. Great food, coffee shops, wine shops. We're lucky to live in a neighborhood that is still beautifully diverse, with newcomers and NYC natives alike. Architecturally there is a mix of new construction and beautifully preserved brownstones on treelined blocks. It's a wonderful place to just walk around and explore.</t>
  </si>
  <si>
    <t>We have two nearby subway lines that connect to many others: the G train at Myrtle Willoughby and the J/M/Z at Myrtle Broadway. Plenty of busses near by for inside-Brooklyn transport, and Citibikes near the G train station. There are almost too many options, so if you need a tip feel free to ask.</t>
  </si>
  <si>
    <t>{Wifi,"Air conditioning",Kitchen,Heating,Washer,Dryer,"Smoke detector","Carbon monoxide detector","First aid kit","Safety card","Fire extinguisher",Essentials,"Lock on bedroom door",Hangers,"Hair dryer",Iron,"Laptop friendly workspace","Private living room"}</t>
  </si>
  <si>
    <t>Amazing Cozy 2 Bedroom | Heart of Lower Manhattan!</t>
  </si>
  <si>
    <t>Live in a clean, quite and cozy 2 bedroom in Chinatown! You'll get to experience the amazing culture around the neighborhood. With great cheap eats and fine dining, you won't have to go far! This apartment in conveniently located minutes away to Chinatown/Lower East Side/Financial District/Soho.</t>
  </si>
  <si>
    <t>Live in a clean, quite and cozy 2 bedroom in Chinatown! You'll get to experience the amazing culture around the neighborhood. With great cheap eats and fine dining, you won't have to go far! This apartment in conveniently located minutes away to Chinatown/Lower East Side/Financial District/Soho. This space is on the 3rd floor. Only 20 short steps up to the third floor. Bedroom 1 : Queen size bed (sleeps 2) Bedroom 2 : Queen bed (sleeps 2) Living Room : 1 couch that folds down.  GETTING AROUND: Walking distance to : Freedom Tower Oculus Tribeca Canal Street Financial District Lower East Side Pace University Heart of Chinatown City Hall There are also many great cheap eats around the neighborhood. Chinatown is filled with amazing cheap food! If you're looking for fine dining, step into Little Italy just minutes away.  Looking to shop? Look no further! Soho is right in the neighborhood about a 15 minute walk to broadway.  Short Train Ride to : 5-20 minutes Time Square Penn Station Chelsea</t>
  </si>
  <si>
    <t>The culture in the neighborhood is amazing. The diversity has hit chinatown but there is still great amazing culture to it.  There are plenty of local coffee shops around, including a cafe right downstairs.</t>
  </si>
  <si>
    <t>Short Train Ride to : 5-20 minutes Time Square Penn Station Chelsea Herald Square South Ferry (Statue of Liberty &amp; Ellis Island) Washington Square Park East Village West Village Union Square Central Park Available Buses:  M15 or M15-SBS goes up 1st ave / down 2nd ave.  M103 goes up and down 3rd ave.  10 mins by bus to St. Marks  10 mins by bus to South Ferry for SI Ferry</t>
  </si>
  <si>
    <t>No Parties Quite hours after 10pm Please respect neighbors!</t>
  </si>
  <si>
    <t>{TV,Wifi,"Air conditioning",Kitchen,"Paid parking off premises","Free street parking",Heating,"Smoke detector","Carbon monoxide detector","First aid kit","Fire extinguisher",Essentials,Shampoo,"Lock on bedroom door",Hangers,"Hair dryer",Iron,"Laptop friendly workspace","Self check-in",Lockbox,Microwave,Refrigerator,"Dishes and silverware",Oven,Stove}</t>
  </si>
  <si>
    <t>Sunny Bedroom off Broadway</t>
  </si>
  <si>
    <t>Very large bedroom with a large window and tons of light. Roommate is female, quiet, sweet, and gone most of the time. Dates are negotiable. -5th floor apt, elevator building -Fully furnished -Door-man building, with package room -Laundry and trash on floor -Two blocks from subway -Three blocks from Columbia</t>
  </si>
  <si>
    <t>{Wifi,"Air conditioning",Kitchen,Elevator,Heating,"Suitable for events",Washer,Dryer,"Smoke detector","Carbon monoxide detector",Essentials,"Lock on bedroom door",Hangers,"Hair dryer","Laptop friendly workspace","Private living room"}</t>
  </si>
  <si>
    <t>Spacious, Family-Friendly NYC Apt</t>
  </si>
  <si>
    <t>Two bedroom, full bathroom apartment located on a wonderful block of a hip NYC neighborhood. Building has an elevator, washer/dryer and gym.  1 block from the 3 and close to A,B,C,D trains, gives fast and easy access to shopping, theaters and museums</t>
  </si>
  <si>
    <t>{TV,"Cable TV",Internet,Wifi,"Air conditioning",Kitchen,Gym,Elevator,"Buzzer/wireless intercom",Heating,"Family/kid friendly",Washer,Dryer,"Smoke detector","Carbon monoxide detector",Essentials,Shampoo,"Hair dryer",Iron,"Laptop friendly workspace"}</t>
  </si>
  <si>
    <t>Comfortable Stay in Crown Heights :)</t>
  </si>
  <si>
    <t>A super sweet Brooklyn flat in Crown Heights! Adorable, well lit, flat at a surprisingly low cost. Situated in a great neighbourhood with wonderful neighbours. A large bedroom, with great Light and a King size bed. A separated and fully equipped kitchen for you to use. A leaving room.  A clean bathroom with a bathtub. It's 7 min walking distance from Subway (Express 4 and the 3 trains: 16 minutes ride to Manhattan, 25 min to Union Square)</t>
  </si>
  <si>
    <t>A super sweet Brooklyn flat in Crown Heights! Adorable, well lit, flat at a surprisingly low cost. Situated in a great neighbourhood with wonderful neighbours. A large bedroom, with great Light and a King size bed. A separated and fully equipped kitchen for you to use. A leaving room.  A clean bathroom with a bathtub. It's 7 min walking distance from Subway (Express 4 and the 3 trains: 16 minutes ride to Manhattan, 25 min to Union Square) -A King size bedroom with a movie theatre. (projector + screen).  -Living room.  -A fully equipped kitchen (full separated room).  -A bathroom with a nice bath.  -A beautiful house garden that needs to be watered once a week. Everywhere ! Call+Text+Mail+Airbnb Very safe and lovely neighbours! This is a non profit listing, we do not ask for a cleaning fee, in return we ask that you keep the house in the same superb condition you received it. Thank you and enjoy!</t>
  </si>
  <si>
    <t>Very safe and lovely neighbours!</t>
  </si>
  <si>
    <t>Be nice to our nice neighbors:) Recycle please! Our small house garden needs to be watered once a week.</t>
  </si>
  <si>
    <t>{TV,Wifi,"Air conditioning",Kitchen,"Free street parking",Heating,Washer,Dryer,"Smoke detector","Carbon monoxide detector","First aid kit",Essentials,Shampoo,"Lock on bedroom door",Hangers,"Hair dryer",Iron,"Laptop friendly workspace","Hot water","Bed linens","Extra pillows and blankets","Ethernet connection","Coffee maker",Refrigerator,"Dishes and silverware","Cooking basics",Oven,Stove,"Host greets you"}</t>
  </si>
  <si>
    <t>Comfort Home</t>
  </si>
  <si>
    <t>Spacious fully furnished apartment suitable for all couples and families! It comfortably accommodates 4 people.  Free street parking! I also have a pass for access to park inside the community for an additional fee.</t>
  </si>
  <si>
    <t>Spacious fully furnished apartment suitable for all couples and families! It comfortably accommodates 4 people.  Free street parking! I also have a pass for access to park inside the community for an additional fee. Spacious furnished 2 bedroom apartment with fully equiped kitchen with a microwave and dishwasher. It has 2 Queen size beds with plenty of storage space featuring deep pocket closets in each room and 43" smart tv's. There's a dining room that seats up to 6 people and washer and dryer. This includes cable and wifi. It is located on the 3rd floor. You are only limited in the 3rd level apartment. Limited interaction Short walk to the boardwalk and beach, local transportation ("A" train and local and express buses), ferry. There's something to do for every lifestyle whether active or low key. Playgrounds for children, basketball, handball, skateboard courts, bike ride to Riis Park, Resort Casino and Aqueduct, Jamaica Wildlife Refuge and so much more! "A" train and local buses a</t>
  </si>
  <si>
    <t>Short walk to the boardwalk and beach, local transportation ("A" train and local and express buses), ferry. There's something to do for every lifestyle whether active or low key. Playgrounds for children, basketball, handball, skateboard courts, bike ride to Riis Park, Resort Casino and Aqueduct, Jamaica Wildlife Refuge and so much more!</t>
  </si>
  <si>
    <t>"A" train and local buses are just a short walk away. 10 minutes to JFK International Airport and the Resort Casino and Aqueduct. 45 minute train ride or ferry ride to Manhattan.</t>
  </si>
  <si>
    <t>- no loud noises after 10pm - no shoes in the apartment</t>
  </si>
  <si>
    <t>{TV,"Cable TV",Wifi,"Air conditioning",Kitchen,"Free street parking",Heating,Washer,Dryer,"Smoke detector","Carbon monoxide detector","Fire extinguisher",Essentials,Hangers,"Hair dryer",Iron,"Laptop friendly workspace","Self check-in",Keypad,"Private entrance","Hot water","Bed linens","Extra pillows and blankets","Ethernet connection",Microwave,"Coffee maker",Refrigerator,Dishwasher,"Dishes and silverware","Cooking basics",Oven,Stove,"Luggage dropoff allowed","Long term stays allowed","No stairs or steps to enter","Accessible-height bed","No stairs or steps to enter","Accessible-height toilet","No stairs or steps to enter",Beachfront,"Handheld shower head"}</t>
  </si>
  <si>
    <t>Hang The World In Your Memory©   (SLEEPS 1 to 5)</t>
  </si>
  <si>
    <t>1. The family thank you for selecting this guest home away from home.  2. Mainly use for guest such as your self. 3. SLEEPS YOU ALONE OR  You &amp;  UP-TO 7 OF YOUR GUEST ...if you have any. 4. Quiet, clean, central to the city, shopping and lots of places to eat or take a drink. 5. PLEASE, ASK US ALL YOUR QUESTIONS BEFORE OFFICIALLY BOOKING!   Thanks</t>
  </si>
  <si>
    <t>1. The family thank you for selecting this guest home away from home.  2. Mainly use for guest such as your self. 3. SLEEPS YOU ALONE OR  You &amp;  UP-TO 7 OF YOUR GUEST ...if you have any. 4. Quiet, clean, central to the city, shopping and lots of places to eat or take a drink. 5. PLEASE, ASK US ALL YOUR QUESTIONS BEFORE OFFICIALLY BOOKING!   Thanks 1.  SLEEPS  1 to 8 2.  FOR GUESTS  3- CONTACT US - with all your questions, before BOOKING. The bedroom(s) &amp; common areas. We are available if you want us t o be. Safe Quiet Secure Privately owned Both commercial and residential. Only 20 minutes to the East-Side of Manhattan NY ( No.6, No.5 &amp; No.4 trains) Express &amp; Local    No.6, No.5 &amp; No.4 Trains BM6  &amp; Bx7 Express bus to and from the City. example#1:  1 Stranger per room example#2: 1 couple or 2 friends per room example#3: up to 7 friends dividing the 2 bedrooms as well as semi private are in another part of the home.</t>
  </si>
  <si>
    <t>Safe Quiet Secure Privately owned Both commercial and residential. Only 20 minutes to the East-Side of Manhattan NY ( No.6, No.5 &amp; No.4 trains)</t>
  </si>
  <si>
    <t>Express &amp; Local    No.6, No.5 &amp; No.4 Trains BM6  &amp; Bx7 Express bus to and from the City.</t>
  </si>
  <si>
    <t>{Wifi,"Air conditioning",Kitchen,Gym,Breakfast,Elevator,Heating,Washer,Dryer,"Smoke detector","Carbon monoxide detector",Essentials,Shampoo,"Lock on bedroom door",Hangers,"Hair dryer",Iron,"Laptop friendly workspace","Hot water","Bed linens"}</t>
  </si>
  <si>
    <t>Bedroom in lovely and welcoming home</t>
  </si>
  <si>
    <t>The room is located in an apartment shared with friendly, welcoming roommates and gets sunlight in the morning. The apartment has two large communal areas frequented by friendly faces for dining, lounging and coworking. We're located very close to a subway stop for easy access to Manhattan.</t>
  </si>
  <si>
    <t xml:space="preserve">The room is located in an apartment shared with friendly, welcoming roommates and gets sunlight in the morning. The apartment has two large communal areas frequented by friendly faces for dining, lounging and coworking. We're located very close to a subway stop for easy access to Manhattan. We have a large communal with a dining table and comfortable couch to hang out, read and co-work. There's also a couch downstairs that is a quiet place to hang out. The nearest subway lines are the J/M/Z and the G. The J Flushing stop is the most convenient as you can take the J or M to the Delancey/Essex in Manhattan and transfer to an F train going uptown.  When coming to Ellery after a night out, DON'T wait for the M while in Manhattan. Take any train to Delancey/Essex and transfer to a J or M there. Otherwise, use any other combination of trains as recommended by (SENSITIVE CONTENTS HIDDEN)- Maps or Citymapper. The household believes that everyone has the right to wear what they are comfortable </t>
  </si>
  <si>
    <t>The nearest subway lines are the J/M/Z and the G. The J Flushing stop is the most convenient as you can take the J or M to the Delancey/Essex in Manhattan and transfer to an F train going uptown.  When coming to Ellery after a night out, DON'T wait for the M while in Manhattan. Take any train to Delancey/Essex and transfer to a J or M there. Otherwise, use any other combination of trains as recommended by (SENSITIVE CONTENTS HIDDEN)- Maps or Citymapper.</t>
  </si>
  <si>
    <t>{Wifi,"Air conditioning",Kitchen,Breakfast,Heating,Washer,Dryer,"Smoke detector","Carbon monoxide detector","Safety card","Fire extinguisher",Essentials,"Lock on bedroom door","Laptop friendly workspace"}</t>
  </si>
  <si>
    <t>Sunny and cozy Williamsburg apartment.</t>
  </si>
  <si>
    <t>Large, bright room available in sunny apartment in the heart of South W'burg. Minutes to fantastic bars and restaurants. A GREAT price for this area! The room is large with queen size bed, wireless internet, desk, and a window. The apartment is super cute and has a full bathroom, kitchen and an open plan dining and living room area. It’s perfect for people traveling and looking for a cozy place to stay that is right in the middle of the coolest part of Williamsburg.</t>
  </si>
  <si>
    <t>Large, bright room available in sunny apartment in the heart of South W'burg. Minutes to fantastic bars and restaurants. A GREAT price for this area! The room is large with queen size bed, wireless internet, desk, and a window. The apartment is super cute and has a full bathroom, kitchen and an open plan dining and living room area. It’s perfect for people traveling and looking for a cozy place to stay that is right in the middle of the coolest part of Williamsburg. The room is warm,  gets tons of light and incredibly cozy.  The apartment is modest and intimate and enjoys radiant heat and also has a humidifier so you never feel too dry. You can also utilize the fire escape that looks out onto the passing JMZ trains and Williamsburg Bridge. Perfect for having morning coffee or a night cap. It is a six floor walk up so that is something to consider but I think of it as a great way to keep by blood pumping! ;-) The guest has access to wireless internet, Landline, Yoga mat and excellent ki</t>
  </si>
  <si>
    <t>Williamsburg is a thriving neighborhood full to the teeth with amazing shopping, theaters, nightlife and beautiful parks. Only one stop away from the city and excellent cafes.</t>
  </si>
  <si>
    <t>Very easy to get around. 5 minutes walk to the JMZ trains as well as the L and G trains.</t>
  </si>
  <si>
    <t>Must be respectful, friendly and tidy</t>
  </si>
  <si>
    <t>{Wifi,"Air conditioning",Kitchen,"Paid parking off premises","Free street parking",Heating,"Smoke detector","Carbon monoxide detector",Essentials,Shampoo,"Lock on bedroom door","Hair dryer",Iron,"Laptop friendly workspace","Self check-in",Lockbox,"Private living room","Private entrance","Hot water","Bed linens","Extra pillows and blankets","Ethernet connection","Coffee maker",Refrigerator,"Dishes and silverware","Cooking basics",Oven,Stove,"Cleaning before checkout","Wide hallways","Wide entrance for guests","Well-lit path to entrance","No stairs or steps to enter","Accessible-height bed","No stairs or steps to enter","No stairs or steps to enter"}</t>
  </si>
  <si>
    <t>Hip-Beautiful Bushwick Room Close to L train (D)</t>
  </si>
  <si>
    <t>Comfortable, spacious room in the heart of Brooklyn: the young, hip, and lively Bushwick. Close to Delis, a few Bar &amp; Grills, acclaimed diners, corner stores, grocery stores, and local fast foods to grab a quick, savory bite to eat. We are super close to the L train which takes you straight to the city of Manhattan in only a few minutes.</t>
  </si>
  <si>
    <t>Comfortable, spacious room in the heart of Brooklyn: the young, hip, and lively Bushwick. Close to Delis, a few Bar &amp; Grills, acclaimed diners, corner stores, grocery stores, and local fast foods to grab a quick, savory bite to eat. We are super close to the L train which takes you straight to the city of Manhattan in only a few minutes. We are very close to train and easy to get Manhattan, 15-18 minutes to Downtown. Hip and young neighborhood.</t>
  </si>
  <si>
    <t>Hip and young neighborhood.</t>
  </si>
  <si>
    <t>{TV,Wifi,"Air conditioning",Kitchen,Heating,"Smoke detector","Carbon monoxide detector",Essentials,Shampoo,"Lock on bedroom door",Hangers,"Hair dryer",Iron,"Laptop friendly workspace"}</t>
  </si>
  <si>
    <t>Four points by Sheraton NY Downtown</t>
  </si>
  <si>
    <t>6 Platt St, New York, NY 10038 The address is here. The airbnb system cannot update.</t>
  </si>
  <si>
    <t>6 Platt St, New York, NY 10038 The address is here. The airbnb system cannot update. Fitness center</t>
  </si>
  <si>
    <t>{TV,Wifi,"Air conditioning",Gym,Breakfast,Elevator,Heating,"Smoke detector","Carbon monoxide detector","First aid kit","Safety card","Fire extinguisher",Essentials,Shampoo,"Lock on bedroom door",Hangers,"Hair dryer",Iron,"Laptop friendly workspace","Hot water","Luggage dropoff allowed","Long term stays allowed","Host greets you","Paid parking on premises"}</t>
  </si>
  <si>
    <t>Doorman 1 bedroom Amazing Location 5151</t>
  </si>
  <si>
    <t>Features: ** Luxury modern furniture ** 1 Queen Bed ** Sofa Bed ** Artfully Painted ** Elevator Boutique rental building with doorman ** Featuring high windows throughout entire apartment ** Kitchen equipped</t>
  </si>
  <si>
    <t>{TV,"Cable TV",Internet,Wifi,"Air conditioning","Wheelchair accessible",Kitchen,"Pets allowed",Doorman,Elevator,"Buzzer/wireless intercom",Heating,"Family/kid friendly",Washer,Dryer,"Smoke detector","Carbon monoxide detector",Essentials,Shampoo,"24-hour check-in",Hangers,"Hair dryer",Iron,"Laptop friendly workspace","Self check-in","Building staff"}</t>
  </si>
  <si>
    <t>Great apartment in Bushwick available in Feb</t>
  </si>
  <si>
    <t>Great neighbourhood and perfect for a short-term stay</t>
  </si>
  <si>
    <t>{TV,Wifi,"Air conditioning",Kitchen,"Free parking on premises",Heating,Washer,Dryer,"Smoke detector","Carbon monoxide detector",Hangers,"Laptop friendly workspace"}</t>
  </si>
  <si>
    <t>Private Bedroom in Bedstuy!</t>
  </si>
  <si>
    <t>This private bedroom in a newly-renovated duplex includes exposed brick and huge windows. It is in a prime location surrounded by great dining 20 minutes from Manhattan. The roommates are friendly students in their early twenties. Happy holidays!</t>
  </si>
  <si>
    <t>{Internet,Wifi,"Air conditioning",Kitchen,"Buzzer/wireless intercom",Heating,Washer,Dryer,"Smoke detector",Essentials,Shampoo,"24-hour check-in",Hangers,"Laptop friendly workspace"}</t>
  </si>
  <si>
    <t>TWO BEDROOM APARTMENT IN BEAUTIFUL BED-STUY</t>
  </si>
  <si>
    <t>A spacious, comfortable, well appointed retreat from the hustle and bustle of the city. Close to restaurants, bars, cafes, attractions, and surrounded by public transportation options. We know and love New York and are happy to offer any advice you may need to make your trip more enjoyable!</t>
  </si>
  <si>
    <t>A spacious, comfortable, well appointed retreat from the hustle and bustle of the city. Close to restaurants, bars, cafes, attractions, and surrounded by public transportation options. We know and love New York and are happy to offer any advice you may need to make your trip more enjoyable! While we're out of town, our Brooklyn retreat is yours to relish. Guests have access to two bedrooms, one bathroom, kitchen, living room and front terrace. This is a three bedroom apartment, however the master bedroom (ours) and adjacent back terrace will be closed and locked during your stay (Website hidden by Airbnb)  The first bedroom is large and airy with a big window, space heater, dresser, bedside table, lamp, and queen sized memory foam mattress. There is also a closet with plenty of space for hanging clothes and coats. Just outside the bedroom is a linen closet should you need additional towels or sheets. The second bedroom is cozy with a big window, space heater, and a full sized memory fo</t>
  </si>
  <si>
    <t>Our apartment is located in a beautiful, diverse, dynamic, convenient area of Bed-Stuy. We're proximate to bars and restaurants, public transportation and many other popular Brooklyn neighborhoods. Door to door, we're 20 minutes or less from Williamsburg, Bushwick, Clinton Hill, Fort Greene, DUMBO, and Downtown Brooklyn.  Some of our favorite neighborhood haunts include Peaches Hothouse, Saraghina, Samurai Papa BS, Bed-Vyne Brew, Project Parlor, Moloko, Lovers Rock and Black Swan, but there are a LOT more to discover.</t>
  </si>
  <si>
    <t>We are 2 blocks from the G train, 5 blocks from the J and M trains, and have 5 different bus lines within a 5 block radius. We are VERY centrally located and in one of the most transportation rich areas of central Brooklyn.</t>
  </si>
  <si>
    <t>There is no smoking in the apartment, however guests are welcome to do so on the front balcony. Please clean any dishes used during your stay. Please make sure the wooden door jam is inserted in the sliding door to lock it when the balcony is not in use. Please pay close attention to the lockbox instructions for obtaining the keys, and be sure to properly lock the box after retrieving the key upon arrival/returning the key upon departure. Guests who do not properly close the lockbox or compromise the keys will be charged for the lockbox replacement, as well as any associated door lock and key replacement deemed necessary to secure the property.</t>
  </si>
  <si>
    <t>{TV,Wifi,"Air conditioning",Kitchen,"Pets live on this property",Dog(s),Heating,"Smoke detector","Carbon monoxide detector","First aid kit","Fire extinguisher",Essentials,Shampoo,"Lock on bedroom door",Hangers,"Hair dryer",Iron,"Self check-in",Lockbox}</t>
  </si>
  <si>
    <t>Huge Bright Bedroom in Brooklyn Townhouse</t>
  </si>
  <si>
    <t>This three story home offers space, privacy, and calm. A wonderful location with a supermarket around the block, dozens of order-in options, nearby restaurants, coffee shops, and delis. 10 minute walk to 3/4 trains. 13 minute walk to A/C. The B15 bus (to JFK) stop is at the end of the block. The house is a 20-minute subway ride away from the Brooklyn Museum, Botanic Garden, and Prospect Park. 25 minutes by train to Barclay’s Center. 30 minutes by train to Manhattan.</t>
  </si>
  <si>
    <t>This three story home offers space, privacy, and calm. A wonderful location with a supermarket around the block, dozens of order-in options, nearby restaurants, coffee shops, and delis. 10 minute walk to 3/4 trains. 13 minute walk to A/C. The B15 bus (to JFK) stop is at the end of the block. The house is a 20-minute subway ride away from the Brooklyn Museum, Botanic Garden, and Prospect Park. 25 minutes by train to Barclay’s Center. 30 minutes by train to Manhattan. The rooms are spacious and comfortable - high ceilings in all rooms, and a 190 sq foot bedroom with ample closet space await you. The house also boasts a separate living room and dining room (plus the eat-in kitchens), so there is always comfortable public space to relax in. In the living room, we have a projector and Roku offering Hulu, Netflix, HBO Now, and Amazon Prime subscriptions, for when you feel like staying in. The living room also has two wonderfully comfortable couches and a cozy little corner reading nook couch</t>
  </si>
  <si>
    <t>The neighborhood is quiet and mostly residential in the immediate surrounding area. There are a number of restaurants within walking distance on Franklin, a cafe and a deli right across the street, and a grocery store around the corner. There is a drug store about a 12 minute walk away, near the C train.</t>
  </si>
  <si>
    <t>There's access to the 3/4 and C trains within easy walking distance. There are also several bus lines nearby, including the B15 (at the end of the block) which goes to JFK.</t>
  </si>
  <si>
    <t>- We have a front metal door, then a front wooden door, then a vestibule and another door. We ask that the front two doors are kept locked at all times.  - Quiet hours depend on the guests, but we generally keep it quiet from 10pm-8am on week days and 1am-10am weekends. If you need more quiet time, please let us know! We'd like to work with our guests on that. - Only flush toilet paper in the toilets. No paper towels, cotton balls, q tips, maxi pads, tampons, face wipes, etc. There are trash cans in the bathrooms to handle all other paper/fabric/soft items. - It is not required but it is appreciated if you take shoes off in the house. NYC streets can get gross and we try not to track grime in.</t>
  </si>
  <si>
    <t>{Wifi,"Air conditioning",Kitchen,"Free street parking",Heating,Washer,Dryer,"Smoke detector","Carbon monoxide detector","First aid kit","Safety card","Fire extinguisher",Essentials,Shampoo,"Lock on bedroom door",Hangers,"Hair dryer",Iron,"Laptop friendly workspace","Private living room","Hot water","Host greets you"}</t>
  </si>
  <si>
    <t>Heart of South Williamsburg</t>
  </si>
  <si>
    <t>Amazing location - check out the map!  Private room in a two bedroom apartment. Washer in unit, there is a large size drying rack. AC unit is in the living room. Located in South Williamsburg, it is right over the bridge and 10 Min away to Soho, West Village and Lower East Side by subway, taxi or bicycle. Comfy large bedroom and large live-in kitchen. One train stop away from the city. 9 Min walk to Marcy Avenue Station. 3 blocks away from the ferry.</t>
  </si>
  <si>
    <t>- NO SHOES IN THE HOUSE! And if you will have an event or party you have to clean up after yourself!</t>
  </si>
  <si>
    <t>{Wifi,"Air conditioning",Kitchen,"Smoking allowed","Pets allowed","Free street parking",Heating,"Suitable for events",Washer,"Smoke detector","Fire extinguisher",Essentials,Shampoo,"Lock on bedroom door",Hangers,"Hair dryer",Iron,"Laptop friendly workspace","Self check-in",Keypad,Bathtub,"Stair gates","Window guards","Room-darkening shades","Hot water","Bed linens","Extra pillows and blankets","Coffee maker",Refrigerator,"Cooking basics",Oven,Stove,"Luggage dropoff allowed"}</t>
  </si>
  <si>
    <t>Spacious 1 BR Upper East Side</t>
  </si>
  <si>
    <t>Spacious 1 bedroom with many windows facing south. There's great sunlight all day. This apartment has 1 bedroom, and a spacious living room with 2 sofas. The location is second to none. You are steps from Central Park, and the Museums.</t>
  </si>
  <si>
    <t>{TV,Internet,Wifi,"Air conditioning",Kitchen,"Buzzer/wireless intercom",Heating,"Family/kid friendly","Smoke detector","Carbon monoxide detector",Essentials,Shampoo,"24-hour check-in",Hangers,"Hair dryer",Iron,"Laptop friendly workspace","Hot water","Bed linens","Extra pillows and blankets","Long term stays allowed",Other}</t>
  </si>
  <si>
    <t>private room avail in lovely BK apt</t>
  </si>
  <si>
    <t>Fully furnished private bedroom in lovely Brooklyn apt. Just a few block from the Dekalb Ave L train (15 mins to Manhattan). Just steps to East Williamsburg trendy restaurants, bars, coffee shops, health food store etc. Use of kitchen available too.</t>
  </si>
  <si>
    <t>{TV,Wifi,"Air conditioning",Kitchen,Heating,"Smoke detector","Fire extinguisher",Essentials}</t>
  </si>
  <si>
    <t>Conveniently located sunny room near Times Sq 63F4</t>
  </si>
  <si>
    <t>If you've always wanted to visit New York City but don't want to spend too much time getting to the center of the action then this listing is for you. We have a large cozy private room 10 minutes from Times SQ and main transportation hub (Penn Station, most subway lines, Port Authority bus terminal).  The apartment is in a convenient location with plenty of coffee shops and dining options to choose from.</t>
  </si>
  <si>
    <t>If you've always wanted to visit New York City but don't want to spend too much time getting to the center of the action then this listing is for you. We have a large cozy private room 10 minutes from Times SQ and main transportation hub (Penn Station, most subway lines, Port Authority bus terminal).  The apartment is in a convenient location with plenty of coffee shops and dining options to choose from. The room is in a 4 bedroom apartment with one shared bathroom and is kept clean by a professional cleaning service twice a week and you will find the room clean and organized as you move in.  The apartment is serviced with Wi-Fi. The area is safe, clean and the apartments are operated by keycard. The apartment occupants are usually friendly, quiet and in their mid-20s. You will have access to your room, a shared bathroom and a kitchen/common area. You will be able to come to me with any issue related to their rooms and the apartments. I will be available to answer any question you migh</t>
  </si>
  <si>
    <t>{Wifi,Kitchen,Heating,"Smoke detector","Carbon monoxide detector","First aid kit","Safety card","Fire extinguisher",Essentials,"Lock on bedroom door",Hangers,"Hair dryer","Self check-in",Lockbox,"Hot water","Bed linens"}</t>
  </si>
  <si>
    <t>PentHouse In FiDi</t>
  </si>
  <si>
    <t>This massive penthouse is the perfect place for friends and family to enjoy a weekend in the Big Apple. With almost 1300 sq ft of living space, it's nothing but comfort from the moment you step inside. It’s a 2 bedroom, 2 bathroom in the heart of Manhattan. It’s set up with modern furniture with smart TVs, speakers, and modernized lamps. The view is breathtaking as it looks over the entire city.</t>
  </si>
  <si>
    <t>This massive penthouse is the perfect place for friends and family to enjoy a weekend in the Big Apple. With almost 1300 sq ft of living space, it's nothing but comfort from the moment you step inside. It’s a 2 bedroom, 2 bathroom in the heart of Manhattan. It’s set up with modern furniture with smart TVs, speakers, and modernized lamps. The view is breathtaking as it looks over the entire city. This splendid penthouse has high ceilings and immense amounts of natural light that sweep in through the giant windows. But don't worry, the apartment also has very powerful shades to keep that sunlight out for those of us who enjoy sleeping in. The bathrooms are newly renovated and are fitted with new and modern finishes. The building's amenities include a billiards room, as well as a beautiful rooftop deck where guests can enjoy a view of the notorious New York skyline. Guests have complete access to bedroom 1 and bathroom 1. Guests share the dining area, living room area and the kitchen. I'l</t>
  </si>
  <si>
    <t>The property is located in the heart of financial district Manhattan, living here gives a whole diverse perspective of the city and all the people who live and work in the city. The views are breathtaking and there's natural sunlight coming through the windows during all times .</t>
  </si>
  <si>
    <t>1,2,3,4,5,6,J,Z,N,Q,R trains are all walking distance. Bus stops are close by as well. Yellow cabs available outside building. Uber/Lyft/Juno/Via and other ride apps accessible.</t>
  </si>
  <si>
    <t>{TV,Wifi,"Air conditioning",Kitchen,"Pets allowed",Gym,Elevator,Heating,Washer,Dryer,"Smoke detector","Carbon monoxide detector","First aid kit","Fire extinguisher",Essentials,Shampoo,Hangers,"Hair dryer","Laptop friendly workspace","Self check-in","Building staff"}</t>
  </si>
  <si>
    <t>Sun-filled apartment in Greenpoint</t>
  </si>
  <si>
    <t>Quiet, sunny and clean 1 bedroom apartment located in  Greenpoint, Brooklyn. 3 block from the McGolrick Park. Easy access to subways and buses.</t>
  </si>
  <si>
    <t>Beautiful Private Artist's Bungalow</t>
  </si>
  <si>
    <t>Come and stay in my cozy artists apartment!  Beautiful One Bedroom in a pre-war Brooklyn Brownstone. The Apartment is located on the 2nd floor of the building with gorgeous bay windows and original fireplace. The space includes kitchen, dining room, living room, bathroom (with tub) and a bedroom with beautiful sliding doors. And lots of artistic charm! Perfect for young travelers and creative wanderers :) As an artist and long time AirBnB host I love to make guests feel at home!</t>
  </si>
  <si>
    <t>Come and stay in my cozy artists apartment!  Beautiful One Bedroom in a pre-war Brooklyn Brownstone. The Apartment is located on the 2nd floor of the building with gorgeous bay windows and original fireplace. The space includes kitchen, dining room, living room, bathroom (with tub) and a bedroom with beautiful sliding doors. And lots of artistic charm! Perfect for young travelers and creative wanderers :) As an artist and long time AirBnB host I love to make guests feel at home! Located in Crown Heights the apartment is a short walk from the A,C,2,3,4,5 and Shuttle train to Franklin Ave. It is just 4 blocks from tons of wonderful shops and restaurants and a quick 18 minute ride into Manhattan!</t>
  </si>
  <si>
    <t>Located in Crown Heights the apartment is a short walk from the A,C,2,3,4,5 and Shuttle train to Franklin Ave. It is just 4 blocks from tons of wonderful shops and restaurants and a quick 18 minute ride into Manhattan!</t>
  </si>
  <si>
    <t>{Wifi,Kitchen,Heating,"Smoke detector",Essentials,Shampoo,"Hair dryer",Iron,"Laptop friendly workspace"}</t>
  </si>
  <si>
    <t>Shared Open Studio - Floor Space</t>
  </si>
  <si>
    <t>NOTE: I will be in the studio for some nights of your stay - thus “shared”. There are two beds and yours will also be very comfortable. See reviews.  Lots to eat: Brazilian, Japanese, BBQ, lounges, bars and pubs, parks, shopping, and shows.</t>
  </si>
  <si>
    <t>NOTE: I will be in the studio for some nights of your stay - thus “shared”. There are two beds and yours will also be very comfortable. See reviews.  Lots to eat: Brazilian, Japanese, BBQ, lounges, bars and pubs, parks, shopping, and shows. All spaces. Very available. Less than 5 minute walk to:  Bryant Park Harvard Club Times Square  Rockerfeller Center Madison Avenue Park Avenue Adidas Oakley Store Barnes and Noble  Theaters on Broadway Less than 10 minute walk to: Grand Central MoMA Restaurant Row Nike Store Tiffany  Gap Guess Less than 15 minute walk to: Central Park  Herald Square (34th Street)</t>
  </si>
  <si>
    <t>Less than 5 minute walk to:  Bryant Park Harvard Club Times Square  Rockerfeller Center Madison Avenue Park Avenue Adidas Oakley Store Barnes and Noble  Theaters on Broadway Less than 10 minute walk to: Grand Central MoMA Restaurant Row Nike Store Tiffany  Gap Guess Less than 15 minute walk to: Central Park  Herald Square (34th Street)</t>
  </si>
  <si>
    <t>Common courtesies around cleaning basic messes during stay - host responsible for major/spotless cleaning before and after stay.</t>
  </si>
  <si>
    <t>{Wifi,"Air conditioning",Kitchen,"Paid parking off premises","Free street parking","Buzzer/wireless intercom",Heating,"Smoke detector","Fire extinguisher",Essentials,Shampoo,"Lock on bedroom door","Hair dryer",Iron,"Laptop friendly workspace","Hot water","Bed linens","Extra pillows and blankets",Microwave,Refrigerator,"Dishes and silverware","Cooking basics",Stove,"Well-lit path to entrance","Host greets you"}</t>
  </si>
  <si>
    <t>Sonder | 180 Water | Sleek 1BR + Rooftop</t>
  </si>
  <si>
    <t>Featured in The New York Times, The Wall Street Journal, and Fast Company, we’ve hosted over 350k guests in 2,500+ spaces with an average rating of 4.6 stars. Each space is designed and run by us, so you’ll always know what to expect from your stay. At Sonder, we’ve combined the best parts of home and hotel. - 24/7 support via text, email, or phone - Coffee, fresh towels, and bathroom essentials provided - Hotel-standard cleaning before you arrive - Fully-equipped kitchen - In-suite laundry Building amenities - Rooftop pool - Game room - Fitness center Financial District highlights - Walkability score - 100 - 2 minute walk to Trading Post (delicious American cuisine and East River views) - 3 minute walk to Ryan Maguire's Bar &amp; Restaurant (our favorite Irish-style tavern) Getting around - 6 blocks to Fulton Street subway station  - 10 minute drive to the 9/11 Memorial  - 38 minute drive to LGA Airport - 42 minute drive to EWR Airport - 58 minute drive to JFK Airport Financial District h</t>
  </si>
  <si>
    <t>Financial District highlights  - Walkability score - 100  - 2 minute walk to Trading Post (delicious American cuisine and East River views)  - 3 minute walk to Ryan Maguire's Bar &amp; Restaurant (our favorite Irish-style tavern)</t>
  </si>
  <si>
    <t>{TV,"Cable TV",Wifi,"Air conditioning",Pool,Kitchen,"Pets allowed",Gym,Elevator,Heating,Washer,Dryer,"Smoke detector","Carbon monoxide detector","Fire extinguisher",Essentials,Shampoo,Hangers,"Hair dryer",Iron,"Laptop friendly workspace","Private living room","Hot water","Bed linens",Microwave,"Coffee maker",Refrigerator,Dishwasher,"Dishes and silverware","Cooking basics",Oven,Stove,"BBQ grill","Patio or balcony","Long term stays allowed","Host greets you"}</t>
  </si>
  <si>
    <t>Private room in beautiful Williamsburg loft!</t>
  </si>
  <si>
    <t>Beautiful bright apartment in Williamsburg! Close to the JMZ line, the L line and the G line. Walking distance to cute bars (featherweight, the Graham, sweet science, duck duck, tradesman, rosemont), restaurants (champs vegan diner, samurai papa, win son, sweet science, gentle perch), 24/hr organic grocery stores, coffee shops. Access to spacious, fully finished roof with stunning view of the New York City skyline. Room includes window air conditioner to keep you cool during the hot NYC summer!</t>
  </si>
  <si>
    <t>Beautiful bright apartment in Williamsburg! Close to the JMZ line, the L line and the G line. Walking distance to cute bars (featherweight, the Graham, sweet science, duck duck, tradesman, rosemont), restaurants (champs vegan diner, samurai papa, win son, sweet science, gentle perch), 24/hr organic grocery stores, coffee shops. Access to spacious, fully finished roof with stunning view of the New York City skyline. Room includes window air conditioner to keep you cool during the hot NYC summer! Private room, shared living space, bathroom and kitchen. Washer &amp; dryer available for a few in the basement of the building. I will be available for questions and suggestions! Authentic Brooklyn neighborhood! Not funny gentrified, but gentrified enough to have new bars and restaurants. Easy access to so many subway lines and bus routes to get you literally anywhere in the city.</t>
  </si>
  <si>
    <t>Authentic Brooklyn neighborhood! Not funny gentrified, but gentrified enough to have new bars and restaurants. Easy access to so many subway lines and bus routes to get you literally anywhere in the city.</t>
  </si>
  <si>
    <t>Tidy up after yourself, please!</t>
  </si>
  <si>
    <t>{Wifi,"Air conditioning",Kitchen,"Paid parking off premises","Pets allowed","Free street parking",Washer,Dryer,"Smoke detector","Carbon monoxide detector","First aid kit",Essentials,"Lock on bedroom door",Hangers,"Hot water","Patio or balcony"}</t>
  </si>
  <si>
    <t>Beuty full bedroom</t>
  </si>
  <si>
    <t>The guess can use the refrigerator  the bathroom sorry  No cooking It’s close to la guardia airport , Manhattan , Long Island , to train station to the city and to Long Island  L R</t>
  </si>
  <si>
    <t>It’s close to la guardia airport , Manhattan , Long Island , to train station to the city and to Long Island  L R</t>
  </si>
  <si>
    <t>Woodside , NY, United States</t>
  </si>
  <si>
    <t>Maspeth</t>
  </si>
  <si>
    <t>{Wifi,"Air conditioning",Heating,Essentials,Shampoo,Hangers,"Hair dryer","Hot water"}</t>
  </si>
  <si>
    <t>Renovated 3 bedroom/2 full bath duplex.</t>
  </si>
  <si>
    <t>Located in a classic brownstone, in Bed-stuy, close to historical landmark zone, along a tree lined street.Light-filled with cathedral ceillings, open kitchen and industrial chic decor. Bedrooms are cozy and spacious, 2 king size beds and 1 queen size . A crib and a hight chair  at your disposition . Kitchen has stainless steel appliances, including dishwasher . 2 full bathroom with bathtubs, 1 on each floor  A large apple desktop at your disposition as well as a TV with apple TV and Netflix</t>
  </si>
  <si>
    <t>Located in a classic brownstone, in Bed-stuy, close to historical landmark zone, along a tree lined street.Light-filled with cathedral ceillings, open kitchen and industrial chic decor. Bedrooms are cozy and spacious, 2 king size beds and 1 queen size . A crib and a hight chair  at your disposition . Kitchen has stainless steel appliances, including dishwasher . 2 full bathroom with bathtubs, 1 on each floor  A large apple desktop at your disposition as well as a TV with apple TV and Netflix The neighborhood is safe and rapidly gentrifying, for better or for worse! Street parking right in front of building. Grocerie stores and vibrant nightlife, cafes and restaurants a few steps away. A-C lines are about a 10 minute walk from the apartment, along a busy boulevard. They take you to Manhattan in about 20 minutes. M-J-Z lines are about 10 minutes away and take you directly to downtown Manhattan in about 15 minutes. Come and live like a local while enjoying a close commute to what New-York</t>
  </si>
  <si>
    <t>{TV,Wifi,Kitchen,Heating,"Smoke detector","Carbon monoxide detector",Essentials,Shampoo,Hangers,"Hair dryer",Iron,"Laptop friendly workspace","Private entrance","Coffee maker",Dishwasher,Oven}</t>
  </si>
  <si>
    <t>☆  HUGE, SUNLIT Room - 3 min walk from Train !</t>
  </si>
  <si>
    <t>SUNLIT Lovely room - SPACIOUS !  !  !  Two beautiful windows facing the street, so it makes the room super sunny especially in the morning! Double size bed,  nice desk space for studying - and the room is HUGE, esp by NY standards!  Private entrance into room . Shared kitchen, bathroom , and living room space with two other apartment mates . 2 minutes walk from J train, M train .  Great for guests who like space - as NY can be quite small on room size .</t>
  </si>
  <si>
    <t>{Wifi,"Air conditioning",Kitchen,Heating,Essentials,"Lock on bedroom door",Hangers,"Laptop friendly workspace","Private entrance"}</t>
  </si>
  <si>
    <t>Beautiful Executive 1 bedroom Suite</t>
  </si>
  <si>
    <t>Beautiful Executive 1 bedroom Suite with Formal living room, modern kitchen with stainless steel appliances granite countertops and marble floor, 4 pc Bathroom with Jacuzzi tub and separate shower, Internet Wi-Fi and Premium Cable Channels</t>
  </si>
  <si>
    <t>Beautiful Executive 1 bedroom Suite with Formal living room, modern kitchen with stainless steel appliances granite countertops and marble floor, 4 pc Bathroom with Jacuzzi tub and separate shower, Internet Wi-Fi and Premium Cable Channels Beautiful Executive 1 bedroom Suite with a fantastic Master Bedroom, lavish bathroom and modern Kitchen and Living room space. Private entry to space and access to all rooms of Executive Suite. I will be available should guest need assistance during stay. Close to A Train to JFK airport/ Resorts World Casino and Manhattan QM17 Express bus service to Manhattan Q22 Local bus service 24hr local car service available for a fee</t>
  </si>
  <si>
    <t>Close to A Train to JFK airport/ Resorts World Casino and Manhattan QM17 Express bus service to Manhattan Q22 Local bus service 24hr local car service available for a fee</t>
  </si>
  <si>
    <t>No Smoking Shoes should be left at front door due to hardwood floors No late night noise/ music after 10:00 pm Enjoy and take care of space as your own and maintain clean and in excellent condition</t>
  </si>
  <si>
    <t>{TV,"Cable TV",Internet,Wifi,"Air conditioning",Kitchen,"Free parking on premises",Breakfast,Heating,"Smoke detector","Carbon monoxide detector","First aid kit",Essentials,Shampoo,Hangers,"Hair dryer",Iron,"Laptop friendly workspace","Private entrance","Hot water","Bed linens","Coffee maker",Refrigerator,"Dishes and silverware",Oven,Stove}</t>
  </si>
  <si>
    <t>Private Room In Brooklyn Community House</t>
  </si>
  <si>
    <t>This is a private bedroom in a house which offers all the amenities of being at home. There are two bathrooms, a large kitchen, and a large common area.</t>
  </si>
  <si>
    <t>This is a private bedroom in a house which offers all the amenities of being at home. There are two bathrooms, a large kitchen, and a large common area. The house is larger than most New York apartments and it's got decorations on the walls and ceiling which you'd only ever find in an old house. It gives those of us who live here the feeling you're in a special spot. It's a 4 bedroom house and there are house members who live in the other rooms. The room you're looking at is a rental we make available occassionally when one of our housemates is traveling. This room is set up with all the bastics and we hope you enjoy it! When you book, I'll give you the door code to come into the front door and a description of where in the house the room is. No key is needed for the front door and your room will be unlocked. The room door has a lock which you can optionally use and the key to the room will be sitting on the dresser. You can come over whenever is convenient for you and let yourself in.</t>
  </si>
  <si>
    <t>Our neighorhood is primarily orthodox Jewish and if you're around during the afternoon, you'll probably see lots of kids running around and playing. It's a quiet, calm street, with lots of people so it's easy to walk around and it always feels safe.  There are several grocery stores within a few blocks, and a few food options. I personally like to order delivery from (Website hidden by Airbnb) from the places on Cortelyou Road.</t>
  </si>
  <si>
    <t>The house is half a block from the F train (18th Ave stop), which runs every 5-15 minutes to Manhattan. If you walk 15-20 minutes, you can also take the Q or B from Newkirk Plaza. Parking on our street is generally very easy.</t>
  </si>
  <si>
    <t>- Quite hours 10 pm to 8 am</t>
  </si>
  <si>
    <t>Kensington</t>
  </si>
  <si>
    <t>{TV,Wifi,"Air conditioning",Kitchen,"Free street parking",Heating,Washer,Dryer,"Smoke detector","Carbon monoxide detector",Essentials,Shampoo,Hangers,"Hair dryer","Laptop friendly workspace","Self check-in",Keypad,"Hot water"}</t>
  </si>
  <si>
    <t>HOSTEL MY REFUGE PAISA(Camarote#2abajo)</t>
  </si>
  <si>
    <t>Es un Camarote en la parte baja, Tamaño Full para una pareja en una alcoba que debes compartir con 4 o 5 cinco personas Maximo, es una habitacion grande y espaciosa, ventilada, con closet, tv y su bano principal se encuentra al lado de esta habitacion.en</t>
  </si>
  <si>
    <t>Es un Camarote en la parte baja, Tamaño Full para una pareja en una alcoba que debes compartir con 4 o 5 cinco personas Maximo, es una habitacion grande y espaciosa, ventilada, con closet, tv y su bano principal se encuentra al lado de esta habitacion.en Nuestro Hostal esta ubicado en una parte central en Queens, cerca de Centros Comeciales, tiendas, bares, supermercados, Restaurantes y mucho mas. Tienen sala de estar, tv, comedor y area de cafe para la comodidad de todos ustedes. En una gran mayoria de tiempo estaremos para servirte en tu tiempo de estadia y servirte en lo que necesites. Estamos ubicados en East Elmhurst NY ...zona comoda, acogedora, tranquila y puedes encontrar parqueo para tu carro muy facilmente en la calle sin costo alguno. Estamos a pocos metros de varias rutas de buses, que te llevaran a varias estaciones del tren que te conduciran a Manhattan o cualquier lugar de tu interes aqui en la ciudad de New York. Debes tener en cuenta que compartiras tu alcoba con 4 o 5</t>
  </si>
  <si>
    <t>Estamos ubicados en East Elmhurst NY ...zona comoda, acogedora, tranquila y puedes encontrar parqueo para tu carro muy facilmente en la calle sin costo alguno.</t>
  </si>
  <si>
    <t>Estamos a pocos metros de varias rutas de buses, que te llevaran a varias estaciones del tren que te conduciran a Manhattan o cualquier lugar de tu interes aqui en la ciudad de New York.</t>
  </si>
  <si>
    <t>- Cuando te hospedas en Hostel My Refuge Paisa debes saber que tu llegada es de las 15:00 horas en adelante y tu salida es de 8:00 am a 12:00 pm, en algunas ocasiones no habra quien entregue o reciba las llaves de la propiedad asi que nos pondremos de acuerdo para dejarla en un buzon.</t>
  </si>
  <si>
    <t>{TV,Wifi,"Air conditioning",Heating,"Smoke detector","First aid kit","Fire extinguisher",Essentials,"Lock on bedroom door",Hangers,Iron}</t>
  </si>
  <si>
    <t>NOHO 1BR 1BA</t>
  </si>
  <si>
    <t>My place is good for couples, solo adventurers, and business travelers.</t>
  </si>
  <si>
    <t>{TV,Wifi,"Air conditioning",Kitchen,Elevator,Heating,"Family/kid friendly",Essentials,Shampoo,Hangers,"translation missing: en.hosting_amenity_50"}</t>
  </si>
  <si>
    <t>huge sunny 1 bed Times Square!!!!!!</t>
  </si>
  <si>
    <t>PLEASE DON'T TRY TO BOOK THE APARTMENT BEFORE CONTACTING ME FIRST, THANKS! OUTRAGEOUSLY BEAUTIFUL! COMPLETELY NEW RENOVATIONS! 1 HUGE CLOSET! BRAND NEW KITCHEN! MARBLE BATH!  HARDWOOD FLOORS! UTILITIES INCLUDED IN THE RENT! (INTERNET!! CABLE!! ELECTRICITY!! GAS AND ELECTRIC!!) FULLY FURNISHED WITH A QUEEN SIZE BED</t>
  </si>
  <si>
    <t>{TV,"Cable TV",Internet,Wifi,"Air conditioning",Kitchen,Heating,"Family/kid friendly","Smoke detector","Carbon monoxide detector","Fire extinguisher",Essentials,"24-hour check-in","Laptop friendly workspace","Long term stays allowed","Host greets you"}</t>
  </si>
  <si>
    <t>Very private &amp; large room Wburg BK</t>
  </si>
  <si>
    <t>Renting my large bedroom in Williamsburg, Brooklyn. The room has it's own living room. The apartment is large and includes 1.5 bathrooms, a full kitchen, and dining room. It is located 2 blocks from the Grand Street L train.</t>
  </si>
  <si>
    <t xml:space="preserve">Renting my large bedroom in Williamsburg, Brooklyn. The room has it's own living room. The apartment is large and includes 1.5 bathrooms, a full kitchen, and dining room. It is located 2 blocks from the Grand Street L train. I will be out of town for a week in November so I am renting out my side which includes its own living room and, if you'd like, use of its own entrance. The king-size bed sleeps two and the pull out couch sleeps two as well. You have access to my room, my personal living room, the kitchen, the dining room, the stereotypical NY fire escape,  and both bathrooms. I am happy to give you tips when I'm around. I'm a life long New Yorker, and I'm a pretty good source of info. My roommate is also very friendly. She is a hip fashion designer who has lived in Williamsburg for years. It's Williamsburg, literally the hippest place in NYC right now and only 10 minutes from the East Village. Extremely close to the L train, a subway line (maybe 2 minutes on foot?). Tons of buses </t>
  </si>
  <si>
    <t>It's Williamsburg, literally the hippest place in NYC right now and only 10 minutes from the East Village.</t>
  </si>
  <si>
    <t>Extremely close to the L train, a subway line (maybe 2 minutes on foot?). Tons of buses too. Also a block from Citibike if you'd like to bike around NYC.  For cabs I would use Lyft or Uber.</t>
  </si>
  <si>
    <t>Smoking outside. Be mature about whom you bring over.</t>
  </si>
  <si>
    <t>{Internet,Wifi,"Air conditioning",Kitchen,Heating,"Smoke detector","Carbon monoxide detector",Essentials}</t>
  </si>
  <si>
    <t>Sleep Under the Stars!</t>
  </si>
  <si>
    <t>Come stay in my beautiful, sunny apartment. Large bedroom with a massive eat in kitchen, large living space with television and comfy couch.  2 guests will comfortably sleep here. You will be sharing the apartment with my roommate.  We are 1/2 a block from the 1 train, 1/2 a block from a grocery store, 20 minutes from Times Square, 5 minute walk to beautiful Riverside Park. Amazing restaurants and bars around. Come enjoy GORGEOUS Hamilton Heights.</t>
  </si>
  <si>
    <t>{TV,Wifi,"Air conditioning",Kitchen,Breakfast,Heating,Washer,Dryer,"Smoke detector",Essentials,Hangers,"Hair dryer","Hot water"}</t>
  </si>
  <si>
    <t>Private, Sunny Room in East Village</t>
  </si>
  <si>
    <t>Private room on the opposite side of the apt from two roommates, who will be gone most of May. Very sunny and well lit, with a large living room and kitchen (great for cooking). Perfect location for fun bars/restaurants and subway access.</t>
  </si>
  <si>
    <t>Private room on the opposite side of the apt from two roommates, who will be gone most of May. Very sunny and well lit, with a large living room and kitchen (great for cooking). Perfect location for fun bars/restaurants and subway access. The bedroom is yours. It's at the end of the hallway, separating it from the living room and other bedrooms. The room has a lock/key. The kitchen and common space are yours to use. The East Village is full of students, young professionals, and families. It has a neighborhood feel but with the urban-ness of Manhattan. A million bars, restaurants, grocery stores, etc. right downstairs. One block from the L and three blocks from Union Square (N/Q/R, 4/5/6, L).</t>
  </si>
  <si>
    <t>The East Village is full of students, young professionals, and families. It has a neighborhood feel but with the urban-ness of Manhattan. A million bars, restaurants, grocery stores, etc. right downstairs.</t>
  </si>
  <si>
    <t>One block from the L and three blocks from Union Square (N/Q/R, 4/5/6, L).</t>
  </si>
  <si>
    <t>Non-smoking. Please clean-up after yourself.</t>
  </si>
  <si>
    <t>{Internet,Wifi,Kitchen,"Buzzer/wireless intercom",Heating,"Family/kid friendly",Essentials,Shampoo,"Lock on bedroom door",Hangers,"Laptop friendly workspace"}</t>
  </si>
  <si>
    <t>Bright Brooklyn Penthouse +Roofdeck</t>
  </si>
  <si>
    <t>Located in Park Slope, Brooklyn, this top floor apartment is airy, modern, and has stunning Manhattan and bay views plus a private roof deck. There are 3 bedrooms and 2 full bathrooms - perfect for families traveling with a little one.</t>
  </si>
  <si>
    <t>Located in Park Slope, Brooklyn, this top floor apartment is airy, modern, and has stunning Manhattan and bay views plus a private roof deck. There are 3 bedrooms and 2 full bathrooms - perfect for families traveling with a little one. Large open living area and kitchen, private balcony and private roof terrace, incredible city views, 3 full bedrooms and 2 full baths, modern appliances and heating/cooling units, elevator building. You can take the stairwell or elevator up to the roof. The private roof deck to the left (closer to 5th Ave) with the artificial grass is our private section so you are welcome to use it! Park Slope "most livable" neighborhood according to NY Mag - low crime, green space, boutiques, restaurants. The apartment is 4 blocks from Prospect Park, 4 blocks from the subway (9th street-4 ave) to Manhattan, and steps away from great restaurants, bars, and the movie theater.</t>
  </si>
  <si>
    <t>Park Slope "most livable" neighborhood according to NY Mag - low crime, green space, boutiques, restaurants.</t>
  </si>
  <si>
    <t>The apartment is 4 blocks from Prospect Park, 4 blocks from the subway (9th street-4 ave) to Manhattan, and steps away from great restaurants, bars, and the movie theater.</t>
  </si>
  <si>
    <t>{TV,"Cable TV",Internet,Wifi,"Air conditioning","Wheelchair accessible",Kitchen,"Free parking on premises","Smoking allowed",Elevator,"Buzzer/wireless intercom",Heating,"Family/kid friendly",Washer,Dryer,"Smoke detector","Carbon monoxide detector",Essentials,Shampoo,Hangers,"Hair dryer","Laptop friendly workspace"}</t>
  </si>
  <si>
    <t>THE LOFT</t>
  </si>
  <si>
    <t>CLEAN COZY PERSONAL &amp; QUITE  I DO NOT WELCOME BEING UNCOMFORTABLE IN MY OWN HOME, SO ILL ONLY  RENT TO COUPLES OVER  60YR.  I WILL NOT RENT OUT TO SINGLE "HETEROSEXUAL" MEN AND PLEASE CONTACT ME FOR BOOKING 1 WEEK IN ADVANCE</t>
  </si>
  <si>
    <t>CLEAN COZY PERSONAL &amp; QUITE  I DO NOT WELCOME BEING UNCOMFORTABLE IN MY OWN HOME, SO ILL ONLY  RENT TO COUPLES OVER  60YR.  I WILL NOT RENT OUT TO SINGLE "HETEROSEXUAL" MEN AND PLEASE CONTACT ME FOR BOOKING 1 WEEK IN ADVANCE MY SPACE IS IN A BEAUTIFUL WELL KEPT BUILDING AND IS VERY SECURED.  I ACCEPT ONLY 1 WEEK IN ADVANCE NOTICES OR BOOKINGS. GUESTS ARE WELCOME TO ALL ACCESS EXCEPT MY PERSONAL SPACE, WHICH ARE 2 OTHER ROOMS IN MY APARTMENT THAT ARE SECURED. (Phone number hidden by Airbnb) PLEASE BOOK 1 WEEK IN ADVANCE ITS A VERY DIVERSE COMMUNITY.  I LOVE MY NEIGHBORS &amp; MY NEIGHBORHOOD BUS TRANSPORTATION IS EXCELLENTLY ON EACH CORNER. ALL SUBWAY LINES ARE NO MORE THAN 4 BLOCKS IN WALKING DISTANCE.  I CALL UBER IF NECESSARY I DO NOT ALLOW CIGARETTE SMOKING OR DRUGS IN MY HOME</t>
  </si>
  <si>
    <t>ITS A VERY DIVERSE COMMUNITY.  I LOVE MY NEIGHBORS &amp; MY NEIGHBORHOOD</t>
  </si>
  <si>
    <t>BUS TRANSPORTATION IS EXCELLENTLY ON EACH CORNER. ALL SUBWAY LINES ARE NO MORE THAN 4 BLOCKS IN WALKING DISTANCE.  I CALL UBER IF NECESSARY</t>
  </si>
  <si>
    <t>NO SMOKING IN MY HOME.</t>
  </si>
  <si>
    <t>{TV,Wifi,"Air conditioning",Kitchen,"Pets allowed",Breakfast,Elevator,"Hot tub",Heating,"Smoke detector","Carbon monoxide detector","First aid kit",Essentials,Shampoo,"Lock on bedroom door",Hangers,"Hair dryer","Host greets you"}</t>
  </si>
  <si>
    <t>Room in cozy Prime-Williamsburg Apt</t>
  </si>
  <si>
    <t>Private room in a 3 bedroom apartment, shared with two professional women in their mid-20s. The location is fantastic, minutes away from 3 train lines and surrounded by hip cafes, bars and grocery stores! 8 minutes away from Manhattan (Union square).</t>
  </si>
  <si>
    <t>Private room in a 3 bedroom apartment, shared with two professional women in their mid-20s. The location is fantastic, minutes away from 3 train lines and surrounded by hip cafes, bars and grocery stores! 8 minutes away from Manhattan (Union square). Very comfortable queen-bed, the matress is amazing! You'll have plenty of storage space since I'll be removing most of my belongings during your stay. Feel free to read my books - most of them are plays or acting books though, if you're into that kinda stuff you'll have a blast! Our doors are pretty sturdy so you'll have peace and quiet at night. Full access to the bedroom, feel free to cook and use our kitchenware and hang out in the living room. Bathroom is shared with the other 2 roommates. Depending on your arrival, I'll be able to greet you and show you around. If not, my roommate Marie will accomodate you! I've been living in Williamsburg for a while now, and I can guarantee it's a fantastic place to be in! There are numerous restaur</t>
  </si>
  <si>
    <t>I've been living in Williamsburg for a while now, and I can guarantee it's a fantastic place to be in! There are numerous restaurants ranging from cheap fast food to fancy Michelin-star rated hubs. The choice of bars and going out spots is endless and there are concerts going out all week long. It's incredibly safe since it mostly consists of a young, hipster crowd and it's constantly populated. You'll be 5 blocks away from McCarren park (which has a free outdoor pool) where you can relax and quiet down in nature. Delis and supermarkets minutes away.</t>
  </si>
  <si>
    <t>2 minutes to Lorimer  Street L and Metropolitan Avenue G trains. 5 minutes to Bedford Avenue L. 8 Minutes to Marcy Avenue JMZ. 8 minutes to Union Square where you can change to the N/Q/R trains that take you to all the touristic locations.</t>
  </si>
  <si>
    <t>No pets. We don't have many rules, but we enjoy living in a clean, peaceful space, so make sure you clean up after using kitchen/bathroom.</t>
  </si>
  <si>
    <t>{Internet,Wifi,Kitchen,"Smoking allowed",Essentials}</t>
  </si>
  <si>
    <t>City Portal</t>
  </si>
  <si>
    <t>Any trip to the city is about 10 minutes away! From trains to buses and Ubers, this area has got it all! Great restaurants, night life and of course shopping! Each season has its events to look forward to!</t>
  </si>
  <si>
    <t>Any trip to the city is about 10 minutes away! From trains to buses and Ubers, this area has got it all! Great restaurants, night life and of course shopping! Each season has its events to look forward to! The apartment is shared with tenants and one small dog. Everyone works and I expect respectfulness and cleaninless throughout your stay. It's a 2 family home, nothing to access within the home but plenty once you step outside! I will be around during evening hours to make sure all is well and I am always available in the other floor since I do live within the house. The neighborhood has lots of paces to eat, shop, get pampered, clinics and hospitals are all nearby. You have access to an easy walk for the 7 train and 3 bus stops right around the corner! It's the city life, walking, bike riding and commuting! The best way to experience and take it all in!</t>
  </si>
  <si>
    <t>The neighborhood has lots of paces to eat, shop, get pampered, clinics and hospitals are all nearby. You have access to an easy walk for the 7 train and 3 bus stops right around the corner!</t>
  </si>
  <si>
    <t>It's the city life, walking, bike riding and commuting! The best way to experience and take it all in!</t>
  </si>
  <si>
    <t>- Cleaning up after use in kitchen and bathroom. No loud music after 9PM during weekdays, no use of drugs permitted on the premises.</t>
  </si>
  <si>
    <t>{TV,"Air conditioning",Kitchen,"Pets allowed",Heating,"Smoke detector","Carbon monoxide detector",Essentials,"Lock on bedroom door",Hangers}</t>
  </si>
  <si>
    <t>Large room  2 min walk to subway near mall</t>
  </si>
  <si>
    <t>Cozy townhouse in a safe Rego Park neighborhood near Queens center mall, food court, Shake Shack, Cheesecake Factory, Target, Best Buy...2 min walk to Subway M, R. ADT alarm protected. Room equipped with private small refrigerator. 3 mins walking to laundromat, deli, grocery store, post office.....</t>
  </si>
  <si>
    <t>We want you have an affordable room but also feel comfortable. Please respect everyone in this house. Here’s my rule.  1. Important! Please kindly clean your own hairs/mess after showers. Wash your own dishes. It’s a shared bathroom and kitchen. We all have to respect next users. 2. Smoking/ hookah or any drugs is prohibited in this house! 3. Ignore any strangers want to get in the house. It’s for everyone’s safety.  All guests have keypad code and key. Any questions please contact host  I live on second floor or message me on airbnb. 4. Keep low voice and no music in kitchen. Also at late night.</t>
  </si>
  <si>
    <t>Elmhutst, NY, United States</t>
  </si>
  <si>
    <t>{Wifi,"Air conditioning",Kitchen,Heating,"Smoke detector","Carbon monoxide detector","First aid kit","Fire extinguisher",Essentials,"Lock on bedroom door",Hangers,"Self check-in",Keypad,"Hot water","Extra pillows and blankets","Wide hallways","No stairs or steps to enter","Wide entrance for guests","Flat path to guest entrance","Well-lit path to entrance","No stairs or steps to enter","Wide entrance","Extra space around bed","Accessible-height bed","No stairs or steps to enter","Wide doorway to guest bathroom","Wide entryway"}</t>
  </si>
  <si>
    <t>Quaint East Village Apartment</t>
  </si>
  <si>
    <t>This is a small and cozy east village apartment. It's not simply a guest room designed for visitors but a place designed to feel like a home. The decor and layout is an intermix of a modern vintage. The bedroom overlooks a large open garden area on 2nd street, making the apartment is unusually quiet for the East Village. There's also a large smart TV,  and desk for working (both in bedroom). There are no curtains.</t>
  </si>
  <si>
    <t>This is a small and cozy east village apartment. It's not simply a guest room designed for visitors but a place designed to feel like a home. The decor and layout is an intermix of a modern vintage. The bedroom overlooks a large open garden area on 2nd street, making the apartment is unusually quiet for the East Village. There's also a large smart TV,  and desk for working (both in bedroom). There are no curtains. Kitchen, bathroom. You will most likely be sharing the space with other guests. If there are no other guests in room next door though you can use fire escape to sit on, it has a very lovely view! By phone or text. This is a great area not only because it's in the East village, but because it's just walking distance to Soho, West Village, Greenwhich Village, Lower East Side, Union Square, etc..  Hundreds of different restaurants, bars, shops, and cafes all within in walking distance. Also just two blocks away from Whole Foods! F and M subway are 2 minutes walking distance on B</t>
  </si>
  <si>
    <t>This is a great area not only because it's in the East village, but because it's just walking distance to Soho, West Village, Greenwhich Village, Lower East Side, Union Square, etc..  Hundreds of different restaurants, bars, shops, and cafes all within in walking distance. Also just two blocks away from Whole Foods!</t>
  </si>
  <si>
    <t>F and M subway are 2 minutes walking distance on Bowery by 1st street. Closest access to the 6 is on Bleecker Street, five minutes walking distance.</t>
  </si>
  <si>
    <t>{TV,Wifi,"Smoke detector",Essentials,Shampoo,Hangers,"Hair dryer","Laptop friendly workspace","Self check-in",Lockbox}</t>
  </si>
  <si>
    <t>Spacious Room in Apt with Backyard</t>
  </si>
  <si>
    <t>Hi, I'm heading out west ( Utah and Colorado ) to ski for a couple weeks. My ( spacious ) room therefore is available in a cozy little Brooklyn apartment, 3 blocks from J,M,Z train stops and 2 blocks to the G train.</t>
  </si>
  <si>
    <t xml:space="preserve">Hi, I'm heading out west ( Utah and Colorado ) to ski for a couple weeks. My ( spacious ) room therefore is available in a cozy little Brooklyn apartment, 3 blocks from J,M,Z train stops and 2 blocks to the G train. Re: Room. This is the room I normally stay in. It's a big room with a queen size bed, and lots and lots of books :) It faces the garden so you don't get any noise from the street, and is south facing so you get a lot of light in the morning. There are no curtains at present, but, if you require, we can put a temporary curtain so you can sleep late. Being that you are in the top floor, nobody can actually see inside, so I never bothered to put curtains up. Re: Kitchen. You are encouraged to use the kitchen. We have a stove, and oven and all sorts of utensils. You can also use any food you find in the fridge or freezer. Re: Neighborhood. Its on the border of Bed Stuy and Bushwick. Bushwick is a fast gentrifying neighborhood, and there are a few fun bars down the street, like </t>
  </si>
  <si>
    <t>Re: Neighborhood. Its on the border of Bed Stuy and Bushwick. Bushwick is a fast gentrifying neighborhood, and there are a few fun bars down the street, like Bizarre Bar, Project Parlor, Three Diamond Door and some nice coffee shops like Marcy and Myrtle Cafe. Tourist stuff like Roberta's pizza, Montana Trail house are a little further away, like a 15 minute walk. Having said that its definitely not the best neighborhood in New York city. For Ex: Soho, Midtown, East Village and Park Slope are better. Re: Transportation- You can do three things:  1) Take the J,M,Z train from the Myrtle Av stop to Manhattan. Commute Time about 20 minutes  2) Take the G train, and transfer to the L Train to Manhattan, Commute time about 30 minnutes  3) Take an Uber or a Taxi - Commute time 20 minutes. Average cost 20-30$. Good idea if you get lost and are tired, and just want to go home.</t>
  </si>
  <si>
    <t>The J,M,Z train stop is 4 blocks to the east. The G train stop is 3 blocks to the west</t>
  </si>
  <si>
    <t>Hopefully, be social. But you can also avoid meeting neighbors altogether, if you prefer.</t>
  </si>
  <si>
    <t>{TV,"Cable TV",Internet,Wifi,"Air conditioning",Kitchen,"Pets allowed","Hot tub","Buzzer/wireless intercom",Heating,"Family/kid friendly",Washer,Dryer,Shampoo}</t>
  </si>
  <si>
    <t>Cozy Room in Hell's Kitchen</t>
  </si>
  <si>
    <t>Subway (NQR on 57/7th, Columbus Circle, ACE on 50th/8th) is just 10 minutes away Water, heat, gas, electricity, and wi-fi included Looking to rent out for the months of January and February Nook off of restaurant-filled Hell's Kitchen</t>
  </si>
  <si>
    <t>Subway (NQR on 57/7th, Columbus Circle, ACE on 50th/8th) is just 10 minutes away Water, heat, gas, electricity, and wi-fi included Looking to rent out for the months of January and February Nook off of restaurant-filled Hell's Kitchen Fully furnished with large HD smart TV Access to one of the two bedrooms, common area, and bathroom Will be available by phone to help. Contact information to be provided upon rental. Hell's Kitchen, heart of New York City's restaurant scene, located just on the side of Central Park, Columbus Circle, Time's Square, and Rockefeller Center. Anything you would want to eat, you can find it within a 10 block radius Parking options available on street with relatively light traffic. Three subway stations (57/7th, Columbus Circle, and 50th) within 10 minutes of walking</t>
  </si>
  <si>
    <t>Hell's Kitchen, heart of New York City's restaurant scene, located just on the side of Central Park, Columbus Circle, Time's Square, and Rockefeller Center. Anything you would want to eat, you can find it within a 10 block radius</t>
  </si>
  <si>
    <t>Parking options available on street with relatively light traffic. Three subway stations (57/7th, Columbus Circle, and 50th) within 10 minutes of walking</t>
  </si>
  <si>
    <t>Any damages will be charged. Room can accommodate maximum 2 people.  Guests are not allowed.</t>
  </si>
  <si>
    <t>{TV,Internet,Wifi,"Air conditioning",Kitchen,Heating,"Smoke detector",Essentials}</t>
  </si>
  <si>
    <t>Creative Living in Bushwick! Ready to Inspire!</t>
  </si>
  <si>
    <t>An Artist's home invites you to stay in a lovely, spacious and bright bedroom in the heart of Bushwick with TLC accomodations and 24 hour host assistance. Located off the best stop in Bushwick. Jefferson St! 2 blocks away from the L train and minutes from popular bars, restaurants and the Bushwick Collective!</t>
  </si>
  <si>
    <t>An Artist's home invites you to stay in a lovely, spacious and bright bedroom in the heart of Bushwick with TLC accomodations and 24 hour host assistance. Located off the best stop in Bushwick. Jefferson St! 2 blocks away from the L train and minutes from popular bars, restaurants and the Bushwick Collective! The 3 bedroom apartment will be shared with the host and one super friendly roomie!</t>
  </si>
  <si>
    <t>{Wifi,"Air conditioning",Kitchen,Heating,"Smoke detector",Essentials,Shampoo,"Lock on bedroom door",Hangers,"Hair dryer","Laptop friendly workspace","Private living room","Hot water","Host greets you"}</t>
  </si>
  <si>
    <t>Subway 1 min , Manhattan 10 min. Modern &amp; Cozy</t>
  </si>
  <si>
    <t>It is a safe neiborhood</t>
  </si>
  <si>
    <t>{TV,Wifi,"Air conditioning",Kitchen,"Pets allowed",Heating,"Smoke detector","Carbon monoxide detector","First aid kit",Essentials,Shampoo,"Lock on bedroom door",Hangers,"Laptop friendly workspace","Hot water"}</t>
  </si>
  <si>
    <t>Sunny Two Bedroom in South Slope</t>
  </si>
  <si>
    <t>Great two bedroom in a great neighborhood. Bright with big windows; open, California kitchen; two bathrooms, small balcony with nice view over adjacent apartments. Washer/dryer; dishwasher; elevator; 50-inch TV. Has one master bedroom and a room with a crib for a baby or young toddler. Ten minutes away from Prospect Park. Five minutes away from subway and three minutes away from nearest supermarket. Plenty of bars and restaurants in the neighborhood. Great for families.</t>
  </si>
  <si>
    <t>Great two bedroom in a great neighborhood. Bright with big windows; open, California kitchen; two bathrooms, small balcony with nice view over adjacent apartments. Washer/dryer; dishwasher; elevator; 50-inch TV. Has one master bedroom and a room with a crib for a baby or young toddler. Ten minutes away from Prospect Park. Five minutes away from subway and three minutes away from nearest supermarket. Plenty of bars and restaurants in the neighborhood. Great for families. A great apartment. Two bedrooms (one with a crib for a baby or small toddler). Very bright with large windows; California kitchen; small balcony; and two bathrooms. A few blocks for Prospect Park, and central Park Slope, which is full of restaurants, bars, cafes, and boutique shops. Three subway stops from BAM. Right off the R subway line, which takes you straight to Manhattan. A great neighborhood.</t>
  </si>
  <si>
    <t>A few blocks for Prospect Park, and central Park Slope, which is full of restaurants, bars, cafes, and boutique shops. Three subway stops from BAM. Right off the R subway line, which takes you straight to Manhattan. A great neighborhood.</t>
  </si>
  <si>
    <t>Guests should keep the apartment clean, wash all your dishes, take off your shoes indoors.</t>
  </si>
  <si>
    <t>{TV,Wifi,"Air conditioning",Kitchen,Elevator,"Buzzer/wireless intercom",Heating,"Family/kid friendly",Washer,Dryer,"Smoke detector","Carbon monoxide detector","Safety card","Fire extinguisher",Essentials,Hangers,"Laptop friendly workspace"}</t>
  </si>
  <si>
    <t>GORGEOUS &amp; HUGE room for long term</t>
  </si>
  <si>
    <t>*Gorgeous room available for long term (&gt; 30 days)* THE ROOM IS HUGE! Located steps away from 1,2,3 and F,M subway and just 2 blocks away from Union Square. The room is in a very clean 3 bedroom apartment just one flight up the Avenue of Americas. The apartment itself occupies the whole floor of the building. The room is fully furnished with an extremely comfortable queen mattress and bed linens, there are kitchen, bathroom and living room with a dining table to share with other housemates.</t>
  </si>
  <si>
    <t>*Gorgeous room available for long term (&gt; 30 days)* THE ROOM IS HUGE! Located steps away from 1,2,3 and F,M subway and just 2 blocks away from Union Square. The room is in a very clean 3 bedroom apartment just one flight up the Avenue of Americas. The apartment itself occupies the whole floor of the building. The room is fully furnished with an extremely comfortable queen mattress and bed linens, there are kitchen, bathroom and living room with a dining table to share with other housemates. The kitchen is spacious and have enough equipments for you to cook any basic dishes!  There’s a dining table with 3 chairs in the living room to enjoy your meal.  The bathroom is also very comfy with sliding doors instead of bath curtain! Bathroom and living room I’m available anytime if you have any questions! I would love to get to know you and hear your stories but if you’re not into that then it’s okay too! I also have tons of restaurants and activities in mind to recommend you while you’re in N</t>
  </si>
  <si>
    <t>There are many very good restaurants in the neighborhood. Chipotle, Pizza and very good ramen and sushi are just steps away. Union Square with its farmer’s market and Wholefood are 2 blocks away, Trader Joe (yes!) is 4 blocks away! Japanese grocery store is just across the street! You’ll love it here!  The New School is a block away!  All the major subway lines are right at the corner or 1-2 blocks away!</t>
  </si>
  <si>
    <t>Parking is available for free right in the front after 7pm, and 1 hour meter is from 7:30am to 7 pm.  Across the street there are more parking as well also free at night and on Sunday!</t>
  </si>
  <si>
    <t>{Wifi,"Air conditioning",Kitchen,"Buzzer/wireless intercom",Heating,"Smoke detector","Carbon monoxide detector",Essentials,Shampoo,"Lock on bedroom door",Hangers,"Hair dryer",Iron,"Host greets you"}</t>
  </si>
  <si>
    <t>Spacious shared room in modern Bed-Stuy/ M,J,Z,G</t>
  </si>
  <si>
    <t>Beautiful shared bedroom with private bathroom at the Bed-Stuy House - newly built space for Outpost Club CoLiving with central air, updated appliances, and hardwood floors. This house is equipped with 17 bedrooms, 6 Kitchens and the basement is a beautiful living room and coworking space. All of the common areas are massive in comparison to your average New York City apartment. This space is move-in ready; all you have to do is show up with your suitcase.</t>
  </si>
  <si>
    <t xml:space="preserve">Beautiful shared bedroom with private bathroom at the Bed-Stuy House - newly built space for Outpost Club CoLiving with central air, updated appliances, and hardwood floors. This house is equipped with 17 bedrooms, 6 Kitchens and the basement is a beautiful living room and coworking space. All of the common areas are massive in comparison to your average New York City apartment. This space is move-in ready; all you have to do is show up with your suitcase. Outpost Club is a network of coliving locations throughout New York. Our goal is to make it super easy to move to New York, and to provide interesting and convenient places for affordable prices. But at Outpost Club, you receive more than just a place to live and work. The Outpost Club platform creates a Coliving community that offers both general and professional networking, which personally benefits all members. Outpost Club provides end-to-end co-living services to tech startups, entrepreneurs, digital nomads, freelancers, remote </t>
  </si>
  <si>
    <t>Located at the Bed-Stuy, Brooklyn. The Bed-Stuy House is a five-minute walk to the M, J, Z trains , Myrtle Ave station and a five-minute walk to the G train  on the Myrtle-Willoughby stop. The location is near coffee shops, pizza joints and a couple of bars.</t>
  </si>
  <si>
    <t>{TV,Wifi,"Air conditioning",Kitchen,"Free street parking",Heating,Washer,Dryer,"Smoke detector","Carbon monoxide detector","First aid kit","Safety card","Fire extinguisher",Essentials,Shampoo,Hangers,"Hair dryer",Iron,"Laptop friendly workspace","Self check-in","Smart lock","Hot water"}</t>
  </si>
  <si>
    <t>Meteorine Bedroom</t>
  </si>
  <si>
    <t>Basic private bedroom in a shared apartment. Ideal for people who work temporary in NY and tourists. If you are coming from the airport I may give you a discount for transportation to my place. Ask me when you confirm the booking. We are close to the G train and 20 mins walking to Williamsburg. We have restaurants nearby and 40 mins to the main spots in Manhattan. Flexible check in time following instructions.</t>
  </si>
  <si>
    <t>Basic private bedroom in a shared apartment. Ideal for people who work temporary in NY and tourists. If you are coming from the airport I may give you a discount for transportation to my place. Ask me when you confirm the booking. We are close to the G train and 20 mins walking to Williamsburg. We have restaurants nearby and 40 mins to the main spots in Manhattan. Flexible check in time following instructions. The Living Room, kitchen, and 2 bathrooms would be shared with any other booked guest(s). I give instructions for the check in Please bring your own body soap and shampoo</t>
  </si>
  <si>
    <t>Throw away your food and take your belongings out of the bathroom when you check out. Don't slap the doors. Don't smoke in the property. Don't put your belongings in other beds. Don't take the things from other beds such as pillows and blankets. Clean after you. Don't flush trash or a lot of toilet paper. Don't eat in the bedrooms. Don't bring additional guests inside the building. Do not share the instructions to check in. Turn off the stove after using it.</t>
  </si>
  <si>
    <t>{Wifi,"Air conditioning",Kitchen,"Paid parking off premises","Free street parking",Heating,"Smoke detector","Carbon monoxide detector","First aid kit","Fire extinguisher",Essentials,"Lock on bedroom door",Hangers,"Hair dryer",Iron,"Laptop friendly workspace","Hot water","Bed linens","Extra pillows and blankets",Microwave,Refrigerator,"Dishes and silverware","Cooking basics",Oven,Stove,Other}</t>
  </si>
  <si>
    <t>Time Square South Deluxe King Room</t>
  </si>
  <si>
    <t>{TV,"Cable TV",Wifi,"Air conditioning","Paid parking off premises",Elevator,Heating,"Smoke detector","Carbon monoxide detector","First aid kit","Fire extinguisher",Essentials,Shampoo,"Lock on bedroom door",Hangers,Iron,"Laptop friendly workspace","Self check-in","Building staff","Private entrance","Hot water","Bed linens","Luggage dropoff allowed"}</t>
  </si>
  <si>
    <t>Subarriendo apartamento enero  febrero 2018</t>
  </si>
  <si>
    <t>es un estudio apartamento disenado y remoledo bajo el concepto de construccion verde, en la parte de atras del edificio funciona una granja urbana, la estacion del metro Broadway esta a 12 minutos caminando y el Ferry esta a 7 minutos, la zona es segura y tiene mercados y lavanderias cerca. el apartameto es muy acojedor y  buen sistema de calefaccion. La cama esta ubicada en un loft, tiene bano privado y la entrada tambien es privada, la cocina y otra sala/comedor son compartidas con otro apto.</t>
  </si>
  <si>
    <t>{Wifi,Kitchen,"Pets allowed",Heating,"Smoke detector","Carbon monoxide detector",Essentials,"Lock on bedroom door",Hangers,"Hair dryer","Laptop friendly workspace","Private entrance"}</t>
  </si>
  <si>
    <t>Cute room in large apartment.</t>
  </si>
  <si>
    <t>Cozy room in two-story townhouse on quietest street in NYC.  Two blocks from the L, 15 min. to Union Sq.  Walking distance to dozens of great restaurants and bars.  All professionals.  Clean, relaxed, educated.  420 friendly.</t>
  </si>
  <si>
    <t>{TV,"Cable TV",Internet,Wifi,"Air conditioning",Kitchen,"Free parking on premises",Heating,"Smoke detector","First aid kit","Fire extinguisher",Essentials,Shampoo}</t>
  </si>
  <si>
    <t>Quiet Oasis. A nice break from city chaos.</t>
  </si>
  <si>
    <t>I live is a very quiet part of Bushwick close to the j &amp; L train.  It’s the new Bushwick with new bars, quirky art spaces and really close to “Williamsburg” and the part of Bushwick that’s considered trendy. It will be a oasis away from the chaos that is my beloved nyc.  Looking for a possible long term or several month roommate as I will be traveling in a the spring.</t>
  </si>
  <si>
    <t xml:space="preserve">I live is a very quiet part of Bushwick close to the j &amp; L train.  It’s the new Bushwick with new bars, quirky art spaces and really close to “Williamsburg” and the part of Bushwick that’s considered trendy. It will be a oasis away from the chaos that is my beloved nyc.  Looking for a possible long term or several month roommate as I will be traveling in a the spring. The living room dining area and kitchen are big and separate from my part of the apartment.  So, you get privacy and space which can rare in nyc. You can use bathroom, kitchen, dining room and living room.  The bedroom is small with full size bed &amp; big closet.  I’m on the otherside of the apartment. So, it is almost like your own place. I am here to help your get to know nyc or I can leave you alone. Whatever you like. I hope to rent to people who are respectful and get that it’s my home not a hotel room. 20mins from Manhattan. - also easy to get to Jfk (A train). Beer garden called Nowadays, Father knows Best , Bridge &amp; </t>
  </si>
  <si>
    <t>20mins from Manhattan. - also easy to get to Jfk (A train). Beer garden called Nowadays, Father knows Best , Bridge &amp; Tunnel brewery, Queens Brewery, House of Yes, Cafe Bunna</t>
  </si>
  <si>
    <t>I am always happy to meet new people and will gladly share my nyc knowledge. Please wash your dishes, keep your things in your room &amp; keep the bathroom tidy.</t>
  </si>
  <si>
    <t>{Wifi,"Air conditioning",Kitchen,Breakfast,"Pets live on this property","Smoke detector","First aid kit","Safety card",Essentials,Shampoo,"Lock on bedroom door",Hangers,"Hair dryer","Private entrance"}</t>
  </si>
  <si>
    <t>ENTIRE APARTMENT IN THE HEART OF HARLEM</t>
  </si>
  <si>
    <t>Very cool area, located in the heart of Harlem... subway 2 streets away ( red line 2-3)  It's a place where you wanna be....</t>
  </si>
  <si>
    <t>Very cool area, located in the heart of Harlem... subway 2 streets away ( red line 2-3)  It's a place where you wanna be.... It's a very nice  brand new apartment!!!!! Full equipped!!!! TV/Internet/ecc... In the heart of Harlem.... I'm sure you gonna love it!!!!</t>
  </si>
  <si>
    <t>{TV,Wifi,Kitchen,"Smoking allowed","Pets allowed",Elevator,"Smoke detector","Carbon monoxide detector","Fire extinguisher",Essentials,Shampoo,Hangers,"Hair dryer",Iron,"Laptop friendly workspace","translation missing: en.hosting_amenity_49","translation missing: en.hosting_amenity_50","Self check-in","Building staff","Private living room","Hot water","Long term stays allowed","Paid parking on premises"}</t>
  </si>
  <si>
    <t>BEAUTIFUL BEDROOM IN NICE AREA UPTOWN NYC!</t>
  </si>
  <si>
    <t>Nice bedroom in fully renovated apartment located in Washington heights - uptown manhattan. The apartment is cozy and very nice, shared with 2 guys who has their own bedroom, and the places shared are the bathroom, living room, kitchen and dining room. The Bedroom is the bigger of the apartment, is bright, cozy, nice, and is perfect to rest during your stay in nyc.</t>
  </si>
  <si>
    <t>Nice bedroom in fully renovated apartment located in Washington heights - uptown manhattan. The apartment is cozy and very nice, shared with 2 guys who has their own bedroom, and the places shared are the bathroom, living room, kitchen and dining room. The Bedroom is the bigger of the apartment, is bright, cozy, nice, and is perfect to rest during your stay in nyc. The guests can use the kitchen to cook their meals, use the dinning room to eat or relax in the living room watching tv using the roku included. They have access to their own bedroom of course, bathroom, kitchen, living and dinning room. I am not usually in the apartment but my roommates are there and willing to help if you need something. The neighborhood is very nice, 3 blocks away from the train station with lines A-1 that takes you anywhere in NYC. Besides that in the area I full of restaurants from Larkin food, Chinese, fast food, taco trucks and others, there are cool new bars that just open in the area and great parks</t>
  </si>
  <si>
    <t>The neighborhood is very nice, 3 blocks away from the train station with lines A-1 that takes you anywhere in NYC. Besides that in the area I full of restaurants from Larkin food, Chinese, fast food, taco trucks and others, there are cool new bars that just open in the area and great parks to walk around during the day or lay down to relax and get the sun like bay front park, beautiful place with less people or crowd but same beauty and quality like Central Park, you have a nice view of the Hudson River and you can access easily to the cloister Museum too.</t>
  </si>
  <si>
    <t>1- Don’t party or smoke inside the apartment at anytime.  2- Don’t bring extra guests, the space is only for 2 guests in the room.  3- Please clean the dishes after using them and place the trash in the trash area in the first floor once you check out.  4- place the keys in the lockbox if you took it from there or leave it in the tv table, if you lose them you ll be charge with a few to replace them. $15.  5- turn the AC off when you leave the room.</t>
  </si>
  <si>
    <t>{TV,Wifi,"Air conditioning",Kitchen,Heating,Washer,Dryer,"Smoke detector",Essentials,Shampoo,Iron,"Hot water","Coffee maker"}</t>
  </si>
  <si>
    <t>Comfy stay!</t>
  </si>
  <si>
    <t>Very central location in NYC, 5 minutes from Madison square park in Gramercy. Very laid back and both of us are students in the city. You'll have a shared bathroom, cable, and kitchen access!</t>
  </si>
  <si>
    <t>{TV,"Cable TV",Wifi,"Air conditioning",Kitchen,"Buzzer/wireless intercom",Heating,"Smoke detector","First aid kit",Essentials,Shampoo,Hangers,Iron}</t>
  </si>
  <si>
    <t>3 BR, Beautiful Brooklyn Duplex</t>
  </si>
  <si>
    <t>Located in very popular BoCoCa (Boerum Hill, Cobble Hill, Carroll Gardens) neighborhood of Brooklyn. 3 bedrooms, including Master Bedroom with new memory foam Kingsize bed, an Alcove Room with single bed, and a third bedroom with bunk-bed that sleeps three.  Modern and comfortable with large eat-in kitchen, two full bathrooms and access to a  beautiful shared garden via the basement. The apartment has laundry (washer and dryer), wireless internet, and TV shows, movies available through Apple TV. A short walk from various transportation options, including the F train, which will have you in Manhattan within 20 minutes - or what about exploring the other direction, and be in Coney Island within 30 minutes? Home to countless, well-rated bars and restaurants that will suit every need, from cocktails at Colonie, to great and affordable family restaurants. BoCoCa also boast a high number of creative, locally owned businesses from music stores, to homewares and everything in between.  Not man</t>
  </si>
  <si>
    <t>Important to Remember Please leave the doors to the bathroom open so the cat can get in there.  And please keep the windows shut so the cat can’t get out.  Garbage and Recycling When you leave, please put garbage from the apartment outside in the brown/black garbage bins. Paper and cardboard must be recycled – put these items into one of the bins with the blue liners. Plastic and glass must also be recycled – into the other bin with a blue liner.   Wireless You can connect to my wireless network: Network Name:  briggate Password:   TV and Apple TV I don’t have cable, but there are several terrestrial TV stations you can access.  You can also stream Netflix using the Apple TV (small silver remote).  To use the Apple TV, you need to use the large black controller to change the output to HDMI2.  If you want to purchase movies etc., that’s fine, just keep a track of what you spend and leave the cash. Neighbors My neighbors are Tom and Lisa Mail I will ask Tom and Lisa to take care of colle</t>
  </si>
  <si>
    <t>{TV,"Cable TV",Internet,Wifi,"Air conditioning",Kitchen,"Pets live on this property",Cat(s),"Indoor fireplace",Heating,"Family/kid friendly",Washer,Dryer,"Smoke detector","Carbon monoxide detector",Essentials,Shampoo,"translation missing: en.hosting_amenity_50"}</t>
  </si>
  <si>
    <t>Comfortable rooms 15 minutes to Manhattan</t>
  </si>
  <si>
    <t>My place is close to Astoria Park. You’ll love my place because of the neighborhood and the light. My place is good for couples, solo adventurers, business travelers, and families.</t>
  </si>
  <si>
    <t>{Wifi,Kitchen,Heating,"Family/kid friendly","Smoke detector","First aid kit",Essentials,Shampoo,"Lock on bedroom door",Hangers,"Hair dryer",Iron,"Laptop friendly workspace"}</t>
  </si>
  <si>
    <t>Spacious, cozy Private room 10 min from Manhattan</t>
  </si>
  <si>
    <t>Spacious, sunny room , very cozy  Apartment next to subway station  5 stops to Manhattan  Supermarket, mall and delis all on 2 min walking distance</t>
  </si>
  <si>
    <t>Spacious, sunny room , very cozy  Apartment next to subway station  5 stops to Manhattan  Supermarket, mall and delis all on 2 min walking distance Very safe  Everything around the corner</t>
  </si>
  <si>
    <t>Very safe  Everything around the corner</t>
  </si>
  <si>
    <t>{TV,Wifi,"Air conditioning",Kitchen,"Smoking allowed",Heating,"Suitable for events",Essentials,Shampoo,Hangers,Iron,"Laptop friendly workspace","Hot water"}</t>
  </si>
  <si>
    <t>Mid-century Modern Midtown 1BR w/ Gym + Doorman by Blueground</t>
  </si>
  <si>
    <t>Discover the best of New York, with this one-bedroom Murray Hill apartment. It’ll be easy to simply show up and start living in this modernly Blueground furnished apartment with its fully-equipped kitchen, pretty living room, and our dedicated, on-the-ground support. (#NYC209)</t>
  </si>
  <si>
    <t>Discover the best of New York, with this one-bedroom Murray Hill apartment. It’ll be easy to simply show up and start living in this modernly Blueground furnished apartment with its fully-equipped kitchen, pretty living room, and our dedicated, on-the-ground support. (#NYC209) 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New York vibes or bring the entertainment to you with the premium wireless speaker or smart TV.  This apartment also offers in-floor laundry. Amenities Building amenities unique to this one-bedroom apartment include an on-site:    - Doorman - In-Floor Laundry - Pet Friendly - Gym - Garden - Elevator The entire apartment is yours to enjoy! You’ll either be person</t>
  </si>
  <si>
    <t>This furnished apartment is located in Murray Hill, a lively Midtown neighborhood. The active nightlife scene makes it increasingly ideal for youngsters and recent graduates. Simultaneously, families are relocating here as there are many good schools in close proximity. Murray Hill offers various destinations for culture-lovers. Namely, the New York Public Library and Bryant Park draw residents in from the rest of the city. Grand Central Station is only 5 minutes from Murray Hill by subway.</t>
  </si>
  <si>
    <t>{TV,"Cable TV",Wifi,"Air conditioning",Kitchen,"Pets allowed",Gym,Elevator,Heating,Washer,Dryer,"Smoke detector","Carbon monoxide detector",Essentials,Shampoo,Hangers,"Hair dryer",Iron,"Self check-in",Lockbox,"Private entrance",Bathtub,"Bed linens",Microwave,"Coffee maker",Refrigerator,Dishwasher,Oven,"BBQ grill","Patio or balcony","Garden or backyard","Long term stays allowed","Paid parking on premises"}</t>
  </si>
  <si>
    <t>HUGE private bedroom in Artists' home in Bushwick</t>
  </si>
  <si>
    <t>Hey interested booker!  We just moved into Bushwick and the spare room happens to be free... hmm... so what you're looking at is a Private room in an Art filled apartment convientiently 20 minutes away from the city! What you will get is:  A private room in a safe, creative space. The bathroom, kitchen, common area and backyard are all available spaces to be shared.  Come in and paint with us!</t>
  </si>
  <si>
    <t xml:space="preserve">Hey interested booker!  We just moved into Bushwick and the spare room happens to be free... hmm... so what you're looking at is a Private room in an Art filled apartment convientiently 20 minutes away from the city! What you will get is:  A private room in a safe, creative space. The bathroom, kitchen, common area and backyard are all available spaces to be shared.  Come in and paint with us! A 3 bedroom apartment occupied by 3 girls all in the creative industry. We have two kittens about 10 weeks old that roam around in the common area, and that would probably would want to play with you. So.. watch out for the cats. We keep the place clean, so we hope you do the same, and keep your part clean. We will give you your privacy, and we are all here to help if you need any assistance! Otherwise, we all have full time jobs, so the house would be yours all day. - Their room - The bathroom - The kitchen - The living room - The back yard - Wi Fi We are usually home during the evening, and my </t>
  </si>
  <si>
    <t>We live in Brooklyn. Don't be flashy, you won't attract the squid. With that being said, we live in a street full of family homes. We are 3 girls and we've came home at the early hours of the morning safely sound countless of times. We are on the border of bushwick and bed-stuy making us a short train ride into the city.</t>
  </si>
  <si>
    <t>All major subway lines and buses are around. - The JMZ train is 3 blocks away from our house. - The L train is a 10 minute walk - The ACE train is also a 15 minute walk.</t>
  </si>
  <si>
    <t>{TV,Wifi,"Air conditioning",Kitchen,"Smoking allowed","Pets allowed",Breakfast,Heating,"Family/kid friendly","Smoke detector","Safety card",Essentials,Shampoo}</t>
  </si>
  <si>
    <t>Magnificent NYC 1BR Apt + Superb Amenities!</t>
  </si>
  <si>
    <t>Welcome to these brand new luxury apartments located in the artsy neighborhood of Hell’s Kitchen and close to the Theatre District. These stylish units feature spacious living areas infused with natural light, designer finishes, state-of-the-art fully-equipped kitchens, hardwood floors and a wide-range of innovative in-house amenities, including 15,500 square feet of fitness space and two breath taking zero-edge swimming pools.</t>
  </si>
  <si>
    <t>Welcome to these brand new luxury apartments located in the artsy neighborhood of Hell’s Kitchen and close to the Theatre District. These stylish units feature spacious living areas infused with natural light, designer finishes, state-of-the-art fully-equipped kitchens, hardwood floors and a wide-range of innovative in-house amenities, including 15,500 square feet of fitness space and two breath taking zero-edge swimming pools. 1 Bed, 1 Bath, Sleeps 3 Experience luxury like you never have before in these 1 and 2 bedroom apartments and studios in the trendy Hell’s Kitchen. This artsy high-rise has everything you need for a stylish and modern life in Manhattan including spacious living areas, designer finishes and a wonderful array of amenities and services at your disposal. These stunning residences are thoughtfully designed to become your personal haven in the city that never sleeps. Enjoy the killer views from your living room infused with natural light, feel like a chef in the Italia</t>
  </si>
  <si>
    <t>Major Attractions: •	Madame Tussauds New York (0.6 mi) •	Times Square (0.9 mi) •	Theatre District (1.0 mi) •	New York Public Library (1.1 mi) •	Top of The Rock/Rockefeller Center (1.3 mi) •	The Museum of Modern Art (1.5 mi) •	Central Park (1.5 mi) Restaurants: •	Green Nature Coffee House (290 ft) •	McQuaids Restaurant &amp; Pub (0.1 mi) •	Gotham West Market (0.2 mi) •	West Side Steakhouse (0.3 mi) •	Pio Pio (0.3 mi) Dry Cleaners: •	Omni Dry Cleaners (0.3 mi) Pharmacy: •	CVS (0.2 mi) Hospital: •	Mount Sinai West (1.0 mi)</t>
  </si>
  <si>
    <t>Transportation/Taxi: •	Subway: 34 St – Hudson Yards (0.5 mi) Lines: 7 •	Port Authority Bus Terminal (0.6 mi) Subway lines: A, C, E •	Subway: Times Sq – 42 St (0.7 mi) Lines: 1, 2, 3 Airports: •	Newark Liberty International Airport (18.6 mi) •	LaGuardia Airport (9.9 mi) •	John F. Kennedy International Airport (15 mi)</t>
  </si>
  <si>
    <t>- To arrange parking, guest must contact us 48 hours before arrival. - The use of amenities is subject to availability - Pool and health club are available with fee - Bed size is subject to change - Photos are representative - Pet Fee: $250/$500 - Pet Policy: Please note that this building may have specific pet restrictions including # pets, pet size and breed. Prior to confirming your reservation, please reach out to the property to check their pet policies.</t>
  </si>
  <si>
    <t>{TV,"Cable TV",Wifi,"Air conditioning",Pool,Kitchen,"Pets allowed",Gym,Elevator,Heating,Washer,Dryer,"Smoke detector","Carbon monoxide detector",Essentials,Shampoo,Hangers,"Hair dryer",Iron,"Laptop friendly workspace","Self check-in","Building staff",Bathtub,"Hot water","Bed linens",Microwave,"Coffee maker",Refrigerator,Dishwasher,"Dishes and silverware",Oven,Stove,"Long term stays allowed","Paid parking on premises"}</t>
  </si>
  <si>
    <t>Upper West Side 64th and Amsterdam</t>
  </si>
  <si>
    <t>Located on the beautiful Upper West Side, 64th street, right behind Lincoln Center. Great location! Only a couple avenues east of the gorgeous sunsets off the Hudson, or a couple avenues west of Central Park! It's a steal!</t>
  </si>
  <si>
    <t>Located on the beautiful Upper West Side, 64th street, right behind Lincoln Center. Great location! Only a couple avenues east of the gorgeous sunsets off the Hudson, or a couple avenues west of Central Park! It's a steal! Right by the local 1 train at 66th &amp; Broadway, or a few blocks down to the ABCD trains at Columbus Circle or a few blocks up the the 123 trains at 72nd &amp; Broadway There's a parking garrage a few blocks away, or feel free to look for street parking.</t>
  </si>
  <si>
    <t>Right by the local 1 train at 66th &amp; Broadway, or a few blocks down to the ABCD trains at Columbus Circle or a few blocks up the the 123 trains at 72nd &amp; Broadway</t>
  </si>
  <si>
    <t>There's a parking garrage a few blocks away, or feel free to look for street parking.</t>
  </si>
  <si>
    <t>{Internet,Wifi,"Air conditioning","Wheelchair accessible",Kitchen,Gym,Elevator,Heating,Washer,Dryer,"Smoke detector"}</t>
  </si>
  <si>
    <t>Spacious Brooklyn Townhouse</t>
  </si>
  <si>
    <t>Large, renovated triplex on a quiet, tree-lined street in on the Clinton Hill/Bed-Stuy border. Two bedrooms with Queen beds, one bedroom with Full bed and ensuite bathroom, plus additional TV room with Queen air mattress and large couch, parlor floor living room and kitchen. Outdoor deck and south-facing patio.</t>
  </si>
  <si>
    <t>Large, renovated triplex on a quiet, tree-lined street in on the Clinton Hill/Bed-Stuy border. Two bedrooms with Queen beds, one bedroom with Full bed and ensuite bathroom, plus additional TV room with Queen air mattress and large couch, parlor floor living room and kitchen. Outdoor deck and south-facing patio. Our three-floor townhouse unit in historic Clinton Hill was completely renovated in 2013 and comes complete with all new mechanicals and appliances. The parlor floor features a living room, dining table and chef's kitchen with Viking appliances on the parlor floor, which leads out on to a small deck and large patio. The second floor includes large master bedroom (not pictured) with Full bed and ensuite bathroom, and TV room with a 75-inch TV, a big couch and an (optional) Queen air mattress. The top floor includes two large bedrooms with Queen beds and the second full bathroom. We have central air-conditioning units in each room, a Sonos sound system on the ground floor and a gr</t>
  </si>
  <si>
    <t>We live on a quiet, tree-lined street with no traffic. The neighborhood is lively with at least a dozen bars and restaurants in short 5-10 minute walking distance, but is peaceful at night and suitable for families. Prime Brooklyn neighborhoods like Fort Greene and Park Slope are 15-30 minutes away, and the shops, restaurants and bars of Vanderbilt Ave in Prospect Heights and Franklin Ave in Crown Heights are 10-20 minutes away.</t>
  </si>
  <si>
    <t>Our home is a 5 minute walk from the C train stop at Franklin Ave, which is about a 15 minute subway ride from lower Manhattan. We're also 7 minutes from the G train, 10-12 minutes from the A train and about a 20 minute walk from the 2/3/4/5/B/Q/D/N/R trains at Barclays Center.</t>
  </si>
  <si>
    <t>We live in this home year-round, except when we are away on vacations. We keep the place clean and expect that our guests will treat our home with respect. Please no smoking and no parties.</t>
  </si>
  <si>
    <t>{TV,"Cable TV",Internet,Wifi,"Air conditioning",Kitchen,"Pets allowed","Pets live on this property",Dog(s),"Free street parking","Buzzer/wireless intercom",Heating,"Family/kid friendly",Washer,Dryer,"Smoke detector","Carbon monoxide detector","Fire extinguisher",Essentials,Shampoo,"24-hour check-in","Hair dryer",Iron,"Laptop friendly workspace","Self check-in",Lockbox,"Hot water"}</t>
  </si>
  <si>
    <t>Large UWS Apartment by the Park</t>
  </si>
  <si>
    <t>Location. Location. Location. Our apartment is both close to many convenient subways as well as the best part of New York City, Central Park. Begin your day in the park. Be in Times Square in 10 minutes, Soho in 20, and Brooklyn in 30.</t>
  </si>
  <si>
    <t>{TV,"Cable TV",Internet,Wifi,"Air conditioning",Kitchen,"Buzzer/wireless intercom",Heating,"Family/kid friendly","Smoke detector","Carbon monoxide detector",Essentials,Shampoo}</t>
  </si>
  <si>
    <t>Spacious and light-filled Manhattan apartment</t>
  </si>
  <si>
    <t>Sunny, high-ceilinged and beautifully furnished one bedroom apartment, on the 15th floor of a private elevator building in Manhattan’s leafy Upper West Side. Perfect for an individual, couple, or a young family. Steps away from the 1/2/3 trains that will take you to the center of the city or to Brooklyn, and only blocks from both Central Park and Riverside Park, making this a great place to come home to.</t>
  </si>
  <si>
    <t>Sunny, high-ceilinged and beautifully furnished one bedroom apartment, on the 15th floor of a private elevator building in Manhattan’s leafy Upper West Side. Perfect for an individual, couple, or a young family. Steps away from the 1/2/3 trains that will take you to the center of the city or to Brooklyn, and only blocks from both Central Park and Riverside Park, making this a great place to come home to. This inviting and calm apartment has a large double bed and the option of an extremely comfortable air mattress. The center of the apartment is open from the sitting area to the dining table and kitchen, and lined with windows that bring in tons of natural light throughout the day. The kitchen is great for cooking in and fully stocked, with a gas stovetop, refrigerator, microwave, and dishwasher. The living room has a Smart TV with cable and a full sound system with speakers integrated throughout the apartment, as well as WiFi and a study/office space available for use along one side o</t>
  </si>
  <si>
    <t>You're just blocks away from  Riverside and Central Park, as well as an array of restaurants and shops. Short distance to theaters, concerts, opera, and museums.</t>
  </si>
  <si>
    <t>Just one block away from the 2 and 3 Express, or 1 Local train.  Only four blocks from the C or B trains.  Easy access to cabs and buses.</t>
  </si>
  <si>
    <t>{TV,"Cable TV",Internet,Wifi,Kitchen,Elevator,"Free street parking","Buzzer/wireless intercom",Heating,Washer,Dryer,"Smoke detector","Carbon monoxide detector","Fire extinguisher",Essentials,Shampoo,Hangers,"Hair dryer",Iron,"Laptop friendly workspace","Hot water","Long term stays allowed",Other}</t>
  </si>
  <si>
    <t>COZY PRIVATE ROOM IN GRAMERCY</t>
  </si>
  <si>
    <t>LOCATION LOCATION LOCATION!!! Cozy private room in the best location in Manhattan and is walkable to most tourist attractions!  Shared washroom, kitchen, and living space with 4 friendly french roommates in their early 20's.  My place is close to Flatiron, Madison Park, Eataly, Union Square, East Village, Empire State Building. 5-minute walk to N,R, 6 trains. Great area for restaurants, jazz bars, and comedy clubs and speakeasy's (hidden lounges)</t>
  </si>
  <si>
    <t>{Wifi,"Air conditioning",Kitchen,"Smoke detector","Fire extinguisher",Essentials,Shampoo,"Lock on bedroom door","Hair dryer",Iron,"translation missing: en.hosting_amenity_49","translation missing: en.hosting_amenity_50"}</t>
  </si>
  <si>
    <t>Spacious, bright room, prime Williamsburg location</t>
  </si>
  <si>
    <t>Girls or couples only! My place is close to Bedford Av subway stop  just 3 stops away from Union Square in Manhattan (10 mins train) You’ll love my place because of the location, theres many restaurants and cafes near by, the ambiance, the people, the grafitis around. My place is good for couples, solo adventurers (girls), and business travelers (girls only)</t>
  </si>
  <si>
    <t>{Wifi,"Air conditioning",Kitchen,Heating,Essentials,Shampoo,"Lock on bedroom door",Hangers,"Hair dryer",Iron,"Laptop friendly workspace","translation missing: en.hosting_amenity_49","translation missing: en.hosting_amenity_50"}</t>
  </si>
  <si>
    <t>Private Room perfect for Tourists</t>
  </si>
  <si>
    <t>**NonSmoking **No Drugs **No Drinking **No Loud/ Party environment</t>
  </si>
  <si>
    <t>{Wifi,"Air conditioning",Kitchen,Elevator,Heating,"Smoke detector","Carbon monoxide detector","Fire extinguisher",Essentials,Shampoo,"Lock on bedroom door",Hangers,Iron,"Hot water"}</t>
  </si>
  <si>
    <t>Amazing flex room in financial district with view</t>
  </si>
  <si>
    <t>{Wifi,"Air conditioning",Kitchen,"Pets allowed",Gym,Elevator,Heating,Washer,Dryer,"Smoke detector",Essentials,Shampoo,"Private entrance","Hot water"}</t>
  </si>
  <si>
    <t>Luxurious+spacious room 10 mins from UES</t>
  </si>
  <si>
    <t>2 stops from Manhattan and 3 blocks from the MTA station. Takes 10 minutes to Upper East side  by train or car and 20 minutes to downtown. The room is beautiful and spacious. I do have a friendly dog at the property so  you have to be dog-friendly. I have hosted before and have thoroughly enjoyed it. I love to be of service and I hope you enjoy your stay here at NYC and my place. Shoot me a message if  you have any questions!</t>
  </si>
  <si>
    <t>2 stops from Manhattan and 3 blocks from the MTA station. Takes 10 minutes to Upper East side  by train or car and 20 minutes to downtown. The room is beautiful and spacious. I do have a friendly dog at the property so  you have to be dog-friendly. I have hosted before and have thoroughly enjoyed it. I love to be of service and I hope you enjoy your stay here at NYC and my place. Shoot me a message if  you have any questions! Your private room has a queen size bed with italian leather headboard. The whole apt has a modern vibe with hardwood floors. The pivate room also  faces a basketball court. This is one of the most spacious rooms you can find in NYC. Also individual  AC unit in the bedroom. Living Room, Kitchen, Private Bedroom Please feel free to ask questions Take the 6th train from 34th St (Penn station) and you can either get off at Cypress, Brooke ave or 138th St. Although Brooke would be the most convenient of them all and is 3 blocks from my place. Also there is street parki</t>
  </si>
  <si>
    <t>Take the 6th train from 34th St (Penn station) and you can either get off at Cypress, Brooke ave or 138th St. Although Brooke would be the most convenient of them all and is 3 blocks from my place. Also there is street parking and its ample.</t>
  </si>
  <si>
    <t>Uber Pool is around $11-15 for downtown. 6th train is 3 blocks and the closest stop is brooke ave. Please dont take the 6 (Website hidden by Airbnb) does not stop at brooke but it doesstop at 138th st which is half a mile from my place.</t>
  </si>
  <si>
    <t>{TV,Wifi,"Air conditioning",Kitchen,Breakfast,Heating,"Smoke detector","Carbon monoxide detector","First aid kit",Essentials,Shampoo,Hangers,"Hair dryer",Iron,"Hot water","Luggage dropoff allowed","Well-lit path to entrance","No stairs or steps to enter","Extra space around bed","Accessible-height bed","No stairs or steps to enter"}</t>
  </si>
  <si>
    <t>Luxury Home Near Brooklyn Bridge</t>
  </si>
  <si>
    <t>✔️Close to all subways:Q,R,B,F,A,C,2,3,4,5. 15mins to downtown, 20mins to midtown  ✔️Luxury Building includes swimming pool, sauna room, gym, library, roof top, etc. ✔️Huge grocery store at ground floor; A very good bar opposite street; Many restaurants nearby  ✔️Private room with a queen size sofa bed, super comfortable, better than my bed actually. ✔️I'm very friendly host (Asian), I work in an investment bank and I'm probably won't be home most of time. If I am, I'm very quiet as well.</t>
  </si>
  <si>
    <t>Downtown Brooklyn</t>
  </si>
  <si>
    <t>{TV,"Cable TV",Wifi,"Air conditioning",Pool,Kitchen,Doorman,Gym,Elevator,"Hot tub","Buzzer/wireless intercom",Heating,Washer,Dryer,"Smoke detector","Carbon monoxide detector","First aid kit","Safety card","Fire extinguisher",Essentials,Shampoo,Hangers,"Hair dryer",Iron,"Laptop friendly workspace"}</t>
  </si>
  <si>
    <t>Cozy &amp; Clean Studio Apt in K-TOWN</t>
  </si>
  <si>
    <t>Midtown Studio Apartment, one block from subway station, nice restaurants and lounges, 24/7 food delivery. Only Couple blocks to Empire State building and Madison Square Garden. *People who arent in the reservation cant enter the building. If caught, will get evicted and contacted by airbnb. *No Deposit Required</t>
  </si>
  <si>
    <t>Midtown Studio Apartment, one block from subway station, nice restaurants and lounges, 24/7 food delivery. Only Couple blocks to Empire State building and Madison Square Garden. *People who arent in the reservation cant enter the building. If caught, will get evicted and contacted by airbnb. *No Deposit Required Very quiet and clean, elegant space for your group. Supermarket, cafe, restaurant, everything is in walking distance. Entire apt Airbnb &amp; text Apt is located in great neighborhood, K-town has great food &amp; bars, many sightseeing places are available in a walking distance. yellow (N/Q/R) &amp; Orange (F,M,D,B) Trains are available.</t>
  </si>
  <si>
    <t>Apt is located in great neighborhood, K-town has great food &amp; bars, many sightseeing places are available in a walking distance.</t>
  </si>
  <si>
    <t>yellow (N/Q/R) &amp; Orange (F,M,D,B) Trains are available.</t>
  </si>
  <si>
    <t>• Wi-Fi : MySpectrumWiFi57-2G,5G / PW : clerklotus029 • Please DO NOT wear shoes in the apt. • Please DO NOT smoke inside the building. • Please SHUT OFF all electricity when leaving the apt. (Lights, TV, A/C) • Please DO NOT enter the rooftop of the building. • Please Recycle trash on 1st FL in the building. • Please DO NOT make noise on the stairs/hallway all time, also in the apt after 9pm, please respect neighbors in the building. • Please DO NOT ever say you are staying at Airbnb. If anyone comes and asks, simply say you are staying at friend’s house. • Please DO NOT lose key, there is $40 fee if it’s lost. • Only the Guests in the reservation are allowed to enter. • Checkout must be done by 12pm (noon). • Please Empty the fridge at check out. • Please leave the keys on the table at checkout. • CAN NOT leave luggage inside after check out whatsoever.</t>
  </si>
  <si>
    <t>{TV,Wifi,"Air conditioning",Kitchen,Heating,"Family/kid friendly","Smoke detector","Carbon monoxide detector","Fire extinguisher",Essentials,Shampoo,Hangers,"Hair dryer",Iron,"Laptop friendly workspace","Hot water",Microwave,"Coffee maker",Stove,"Long term stays allowed",Other}</t>
  </si>
  <si>
    <t>Design Lux 1 bed ! Doorman Gym!5222</t>
  </si>
  <si>
    <t>he modern-styled open kitchen is equipped with Caesarstone countertops, Italian tile floor, European cabinets with chrome hardware, stainless steel KitchenAid appliances, dishwasher, built in microwave.</t>
  </si>
  <si>
    <t>Electricity/Gas Included But Capped at $100/Month. Regular use of electricity in the unit will not go beyond the cap. No Smoking - $500 Fee Pets Extra Cleaning - $250 Late Check Out After 11:00AM - $100/Hr + Cost of placement of next tenancy. Hotel + Cab will be offered to the next tenants. We do not offer mailbox keys but packages can be received by the doorman ( please inquire if needed). Please be aware that we provide a 24 hr notice to you before showing the apartment.</t>
  </si>
  <si>
    <t>Luxury Brooklyn + Roof Deck and Gym!</t>
  </si>
  <si>
    <t>Cute, comfy and clean apartment in a luxury, elevator building in beautiful Clinton Hill, Brooklyn. Furnished 2-bedroom apartment with a big master bedroom, beautiful kitchen with granite counter-tops looking into living room with leather couch.  Apartment is quiet, has central AC and heat controlled by individual thermostats in the rooms, and has other amenities - gym, laundry room, game room, green space, sunny roof deck.  Share apt w/quiet roommate.</t>
  </si>
  <si>
    <t>{TV,Internet,Wifi,"Air conditioning","Wheelchair accessible",Kitchen,Gym,Elevator,"Free street parking","Buzzer/wireless intercom",Heating,Washer,Dryer,"Smoke detector","Carbon monoxide detector","Fire extinguisher",Essentials,Shampoo,"Lock on bedroom door",Hangers,Iron,"Laptop friendly workspace","translation missing: en.hosting_amenity_49","translation missing: en.hosting_amenity_50",Bathtub,"Hot water",Refrigerator,Dishwasher,"Dishes and silverware","Cooking basics",Oven,Stove,"Patio or balcony","Garden or backyard",Other}</t>
  </si>
  <si>
    <t>Parkside Chateau</t>
  </si>
  <si>
    <t>Splendid room for 2 to enjoy Manhattan in a shared space. We are located by 2 parks. St. Nicholas Park and Riverside Park, multiple restaurants on Amsterdam ave and broadway. Close to A, D express train and local 1 train.</t>
  </si>
  <si>
    <t>{TV,Wifi,"Air conditioning",Kitchen,Elevator,Heating,Washer,Dryer,"Smoke detector","Carbon monoxide detector","First aid kit","Fire extinguisher",Essentials,Shampoo,"Lock on bedroom door",Hangers,"Hair dryer",Iron,"Hot water",Microwave,"Coffee maker",Refrigerator,"Dishes and silverware",Oven,Stove}</t>
  </si>
  <si>
    <t>★Clean, Private Bedroom in Little Italy/Chinatown★</t>
  </si>
  <si>
    <t>Beautiful private bedroom in a 2 bdr apartment in Little Italy and Chinatown, newly renovated.  ✔️Comfy queen sized bed ✔️Kitchen with NESPRESSO ✔️Bathroom w/ Argan Shampoo and Rainfall showerhead  ✔️Netflix/SlingTV/Hulu/Amazon ✔️Fast WiFi ✔️Fresh towels and linens provided ✔️Iron and Ironing board ✔️Blow dryer Extremely convenient to all the major subway lines and close to tons of great restaurants and sights near by! Make this part of your NY experience!</t>
  </si>
  <si>
    <t xml:space="preserve">Beautiful private bedroom in a 2 bdr apartment in Little Italy and Chinatown, newly renovated.  ✔️Comfy queen sized bed ✔️Kitchen with NESPRESSO ✔️Bathroom w/ Argan Shampoo and Rainfall showerhead  ✔️Netflix/SlingTV/Hulu/Amazon ✔️Fast WiFi ✔️Fresh towels and linens provided ✔️Iron and Ironing board ✔️Blow dryer Extremely convenient to all the major subway lines and close to tons of great restaurants and sights near by! Make this part of your NY experience! Spacious, beautifully decorated private bedroom in a 2 bedroom apartment, located up a 3rd floor walk up, and in the center of Chinatown and Little Italy. Conveniently close to LES, Soho, Nolita, Tribeca. Apartment is located 10 min walk from Brooklyn and Manhattan Bridge.  3 minutes walk to the D train 5 minutes walk to the N,Q,R,W,6 trains 10 minutes walk to the A,C,E trains 20 minutes walk to the World Trade Center 50ft from Citibike Station. Located in center of Chinatown/Little Italy NY, it's a best location to explore the cool </t>
  </si>
  <si>
    <t>The apartment is located in the heart of Chinatown and Little Italy, vibrant with life. This is the true New York experience!</t>
  </si>
  <si>
    <t>3 minutes walk to the D train 5 minutes walk to the N,Q,R,W,6 trains 10 minutes walk to the A,C,E trains 20 minutes walk to the World Trade Center 50ft from Citibike Station</t>
  </si>
  <si>
    <t>Shoes off when entering the apartment.  Please do the dishes if you use it, out of courtesy for the other guest. Please leave the keys on the key holder upon checkout.</t>
  </si>
  <si>
    <t>{TV,Wifi,"Air conditioning",Kitchen,Heating,"Smoke detector","Carbon monoxide detector","First aid kit","Fire extinguisher",Essentials,Shampoo,"Lock on bedroom door",Hangers,"Hair dryer",Iron,"Hot water","Host greets you"}</t>
  </si>
  <si>
    <t>Serene Bedroom &amp; Boudoir in Design Loft</t>
  </si>
  <si>
    <t>Cozy room, plus adjoining reading room in a converted factory loft in the heart of Greenpoint, Brooklyn. Private bedroom &amp; room with a communal space. In proximity to trendiest food, drink and nightlife. A walk away from the Subway, Ferry, Parks, and Williamsburg.</t>
  </si>
  <si>
    <t>Cozy room, plus adjoining reading room in a converted factory loft in the heart of Greenpoint, Brooklyn. Private bedroom &amp; room with a communal space. In proximity to trendiest food, drink and nightlife. A walk away from the Subway, Ferry, Parks, and Williamsburg. The Loft is located in a quiet neighbourhood a few streets away from the bustle of tourists exploring and mingling with locals... and the last few fishermen on the east river.  Some have called it bohemian chic, some modern eclectic, other just creative and familial.  The space is extremely spacious, at about 2000sqf with 18ft ceilings, plants and modern furniture. Our Kitchen is the heart of the space, feeding not only stomaches but mindful conversations. The warmth extends in to the living room, with a large projection surface, bar and reading corner.  You'll have access to the roof deck, with its own picnic table and summer sun! On the topic of food, our Kitchen is stocked with every utensil imaginable and the commercial o</t>
  </si>
  <si>
    <t>Greenpoint is a cute, quiet and safe neighborhood. It has a small town vibe, quaint and bustling bars, restaurants, and independent shops. You'd live a walk away from the craziness of Williamsburg, a bridge away from Astoria and beside the customary Subway, you'll be steps away from the East River Ferry.</t>
  </si>
  <si>
    <t>Most of downtown and midtown Manhattan is about a 20min commute away. The Upper East and West Sides, including Central park are about 30min away via Subway. Citibikes are located across the street and all around New York, so renting a bike is a great way to get around.</t>
  </si>
  <si>
    <t>New York is lovely but also very dirty! We are a “no shoes on inside” household - Thankyou for taking them off :) We keep it nice and clean because of this.</t>
  </si>
  <si>
    <t>{TV,Internet,Wifi,"Air conditioning",Kitchen,"Free street parking",Heating,"Family/kid friendly",Washer,Dryer,"Smoke detector","Carbon monoxide detector","First aid kit","Fire extinguisher",Essentials,Shampoo,"Lock on bedroom door",Hangers,"Hair dryer",Iron,"Laptop friendly workspace","Self check-in",Lockbox,"Private entrance","Hot water","Bed linens"}</t>
  </si>
  <si>
    <t>Entire apartment in Ditmas Park/Flatbush</t>
  </si>
  <si>
    <t>The Highlights - Very spacious one-bedroom apt, over 700 SF, tons of storage Good light, windows in every single room Gut-renovated, modern, extremely clean Fully furnished, including kitchen, and 55 inch flatscreen TV Elevator + doorman building, great security Laundry in the building 5 min walk from Q train at Cortelyou 5 min walk to supermarket, cafes, restaurants, bars - Ditmas Park neighborhood 5 min walk to Third Root healing center (yoga, acupuncture, massage)</t>
  </si>
  <si>
    <t>The Highlights - Very spacious one-bedroom apt, over 700 SF, tons of storage Good light, windows in every single room Gut-renovated, modern, extremely clean Fully furnished, including kitchen, and 55 inch flatscreen TV Elevator + doorman building, great security Laundry in the building 5 min walk from Q train at Cortelyou 5 min walk to supermarket, cafes, restaurants, bars - Ditmas Park neighborhood 5 min walk to Third Root healing center (yoga, acupuncture, massage) Make yourself at home in my spacious and inviting 1 bedroom abode. Cook up a meal, cozy up in bed, watch a movie or order in and relax in the living room. You’re free to use the kitchen and appliances as necessary. Coffee is available to all guests.  Towels, shampoo, conditioner, soap and toothpaste are available to guests.  Feel free to browse my bookshelf, but make sure to return books where you found them.  Please do not use my personal products or eat any food in my cabinets and refrigerator.  Please let me know if you</t>
  </si>
  <si>
    <t>The apartment is a 5 min walk from the Q train at Cortelyou You are also a 5 min walk to many cafes, restaurants, bars and Third Root healing center (yoga, acupuncture, massage).</t>
  </si>
  <si>
    <t>This is a shoe free home. Please remove your shoes at the door.</t>
  </si>
  <si>
    <t>{TV,Wifi,"Air conditioning",Kitchen,Elevator,Heating,"Family/kid friendly",Washer,Dryer,"Smoke detector","Carbon monoxide detector","First aid kit",Essentials,Shampoo,Hangers,Iron,"Laptop friendly workspace","Private entrance","Babysitter recommendations",Microwave,"Coffee maker",Refrigerator,Dishwasher,"Dishes and silverware","Cooking basics",Oven,Stove,"Long term stays allowed","Wide hallways","Well-lit path to entrance","No stairs or steps to enter","No stairs or steps to enter","Wide entryway","Host greets you"}</t>
  </si>
  <si>
    <t>Dumbo Loft With A Beautiful View</t>
  </si>
  <si>
    <t>Waterfront loft apartment in Dumbo overlooking the skyline, Brooklyn Bridge, East River, and parks.</t>
  </si>
  <si>
    <t>Waterfront loft apartment in Dumbo overlooking the skyline, Brooklyn Bridge, East River, and parks. WATERFRONT PARKSIDE DUMBO LOFT WITH STELLAR VIEWS * Seeking longer-term guests for mid-December 2018 all the way through February 1. 21 days or longer is ideal. Have some flexibility on dates and pricing. Message me if you're interested. * This is my 700 square foot loft apartment in Dumbo, Brooklyn, which has one of the best views in all of New York City. It is directly on the waterfront across the street from the park. (Yes, the view photos were actually taken from my window.) This is my actual home, and I only rent it out when I'm traveling. It is completely private. There is no sharing of the space with anyone else. I'm on an upper floor of a century-old brick-and-timber building. There are hardwood floors, giant windows, high ceilings and exposed brick.  It's a loft/studio layout with one bedroom that has a king-sized bed. There is a living room with a variety of vintage seating opp</t>
  </si>
  <si>
    <t>Here is Airbnb's Dumbo page:  https://www.airbnb.com/locations/new-york/dumbo Dumbo is a small set of blocks nestled in between the Brooklyn and Manhattan Bridges. It is gorgeous, safe, convenient and cultured. I love living here. Dumbo is beautiful and charming. It's full of late 19th and early 20th century warehouse buildings that have been converted to apartments, offices, shops and studio space.  There are excellent grocery stores, galleries, bars and restaurants just outside the door. We are one of the last neighborhoods with cobblestones streets. Brooklyn Bridge Park starts literally across the street, and is now being expanded all the way down to Atlantic Avenue. Some of the new piers have opened, and have cafes, sports fields, kids playgrounds, ferries and more.</t>
  </si>
  <si>
    <t>The F train is extremely close and the A/C is also nearby. The F runs through Manhattan's most fun neighborhoods: Chinatown, the Lower East Side, Soho, East Village, Greenwich Village, Chelsea and Midtown. On the Brooklyn side, the F goes through Cobble Hill, Carroll Gardens, Red Hook and down through Park Slope. The B61 and B67 busses will get you to Williamsburg, Greenpoint or Bushwick very quickly.</t>
  </si>
  <si>
    <t>First and foremost, please be considerate of my neighbors and building. Two guests maximum, with possible consideration for children. No pets. No smoking anywhere inside the apartment or building. Keep it very quiet after 10pm. Some of my neighbors have families. It is okay to bring a friend or two over for lunch or drinks, but please *no* parties or late night gatherings. The water heater is shared with a neighbor's unit, so please keep showers between 7am-10am and 7pm-10pm brief. Please leave everything as you found it. The kitchen and bathroom should look like they did when you walked in. Please do not leave anything in the fridge, and bring the trash to the designated area in the hall at the end of your stay. There are some additional house and building rules you should ask for before booking.</t>
  </si>
  <si>
    <t>{Internet,Wifi,"Air conditioning",Kitchen,"Paid parking off premises",Elevator,"Buzzer/wireless intercom",Heating,Washer,Dryer,"Smoke detector","First aid kit","Fire extinguisher",Essentials,"Hair dryer","Laptop friendly workspace","Hot water","Long term stays allowed","Host greets you"}</t>
  </si>
  <si>
    <t>Luxury Apt in the Heart of Brooklyn</t>
  </si>
  <si>
    <t>This one bedroom loft apartment with top of the line finishes and high end furniture is located next to the Brooklyn Academy of Music (BAM) and the Barclays Center. The A, B, C, D, G, N, Q, R, 2, 3, 4 and 5 trains are only one or two blocks away to whisk you to Wall Street in 10 minutes or to Times Square in 20 minutes. Alternatively, walk to the numerous shops and restaurants nearby. Enjoy the sweeping views of Brooklyn and New York Harbor, and feel the city pulsating beneath you!</t>
  </si>
  <si>
    <t>This one bedroom loft apartment with top of the line finishes and high end furniture is located next to the Brooklyn Academy of Music (BAM) and the Barclays Center. The A, B, C, D, G, N, Q, R, 2, 3, 4 and 5 trains are only one or two blocks away to whisk you to Wall Street in 10 minutes or to Times Square in 20 minutes. Alternatively, walk to the numerous shops and restaurants nearby. Enjoy the sweeping views of Brooklyn and New York Harbor, and feel the city pulsating beneath you! The building was originally a piano factory and was turned into luxury condos in 2009. The apartment is located on a high floor with views extending to New York Harbor, Staten Island, and New Jersey. There is lots of natural light flooding into the apartment through floor to ceiling windows (south and west exposures). Amenities include: - Room &amp; Board sofa - Design Within Reach bed - Bosch Washer &amp; Dryer - Bosch cooktop/oven - Bosch Dishwasher - Caesar stone kitchen countertops - 5" white oak flooring You wi</t>
  </si>
  <si>
    <t>You are an elevator ride away from the culturally rich Brooklyn Cultural District, which includes the Brooklyn Academy of Music, the Theatre for a New Audience at Polonsky Shakespeare Center, and the Barclays Center. Whole Foods 365 and an Apple store are across the street, and Trader Joe's is a few blocks away. There are also many restaurants and food halls nearby (Gotham Market at the Ashland, DeKalb Market Hall). Fort Greene Park, Prospect Park, and Brooklyn Bridge Park are within walking distance.</t>
  </si>
  <si>
    <t>You are conveniently located 1 block away from the B, D, N, Q, R, 2, 3, 4 and 5 trains. A, C, and G trains are two blocks away.</t>
  </si>
  <si>
    <t>{TV,Internet,Wifi,"Air conditioning",Kitchen,"Paid parking off premises",Doorman,Elevator,"Free street parking","Buzzer/wireless intercom",Heating,"Family/kid friendly",Washer,Dryer,"Smoke detector","Carbon monoxide detector",Essentials,Shampoo,"24-hour check-in",Hangers,"Hair dryer",Iron,"Laptop friendly workspace","translation missing: en.hosting_amenity_50","Self check-in","Building staff","Hot water","Bed linens","Extra pillows and blankets",Microwave,"Coffee maker",Refrigerator,Dishwasher,"Dishes and silverware","Cooking basics",Oven,Stove,"Patio or balcony","Luggage dropoff allowed","Long term stays allowed"}</t>
  </si>
  <si>
    <t>Your Home away from Home</t>
  </si>
  <si>
    <t>I  offer you a home away from, a one Bedroom, with Kitchen, Bathroom, and a big Living room.  Your comfort and privacy is our concern, that's why we customize this apartment just for you with 110% money back satisfaction guarantee.  Furniture, Heating, and Cooling systems all Brand New. Ideal for Students, Job trainees, Tourist, and the general public.  A Peaceful environment just a block away from the 2 and 5 train stations as well as the 12 and 31 bus stops. Secure your Reservation NOW!</t>
  </si>
  <si>
    <t xml:space="preserve">I  offer you a home away from, a one Bedroom, with Kitchen, Bathroom, and a big Living room.  Your comfort and privacy is our concern, that's why we customize this apartment just for you with 110% money back satisfaction guarantee.  Furniture, Heating, and Cooling systems all Brand New. Ideal for Students, Job trainees, Tourist, and the general public.  A Peaceful environment just a block away from the 2 and 5 train stations as well as the 12 and 31 bus stops. Secure your Reservation NOW! A King size bed, 2 Tv with cable installed for living and bedrooms, Carpet and study/office table. A high speed internet, Standing Shower, comfortable sofa, and dining table with microwave all for your convenience. Guests will have total access and control over the entire apartment at their disposal under the terms and agreement of Airbnb. I love to give my guests their space and private time but I'm available 24 hours for and questions or requests.  Call, text or email is ok. Texts are preferred for </t>
  </si>
  <si>
    <t>The neighborhood is very nice and quiet place. Nice friendly people.</t>
  </si>
  <si>
    <t>Closer to 2 and 5 train stations 12 and 31 buses just a block away taxi drivers  close by. Family Uber drivers available.</t>
  </si>
  <si>
    <t>Please do your own dishes and keep the place clean at all time. There is absolutely no SMOKING AND PET ALLOWED!!! If one these are found in the apartment doing or after your stay there will be cleaning funds of $500.00 or more.  There is a cleaning fees of $25.00 that is included in your fees</t>
  </si>
  <si>
    <t>Edenwald</t>
  </si>
  <si>
    <t>{TV,"Cable TV",Wifi,"Air conditioning",Kitchen,"Free parking on premises","Free street parking","Indoor fireplace",Heating,"Smoke detector","Carbon monoxide detector",Essentials,Shampoo,"Lock on bedroom door",Hangers,"Hair dryer",Iron,"Private living room","Private entrance","High chair","Stair gates","Window guards","Table corner guards","Babysitter recommendations","Bed linens","Extra pillows and blankets","Ethernet connection","Pocket wifi",Microwave,Refrigerator,"Dishes and silverware","Cooking basics",Oven,Stove,"EV charger","Single level home","Luggage dropoff allowed","Long term stays allowed","Cleaning before checkout","No stairs or steps to enter","Wide entrance for guests","Flat path to guest entrance","No stairs or steps to enter","Extra space around bed","No stairs or steps to enter","No stairs or steps to enter","Host greets you"}</t>
  </si>
  <si>
    <t>*Fresh Budget Room</t>
  </si>
  <si>
    <t>Welcome to my home. I am offering a safe and budget friendly place for travelers to be able to go out about their day and be able come back to a comfy bed at night. My place has a fully equipped kitchen and readily available high speed internet. The housing is a shared environment. You will have your own room with a key and share the common areas like the kitchen and bathroom with other travelers.</t>
  </si>
  <si>
    <t>- Please go to your designated room reserved. - Please be quiet after 10 PM. - No illegal downloads</t>
  </si>
  <si>
    <t>Beautiful Sunny Room Near A/D &amp; 2/3</t>
  </si>
  <si>
    <t>Come stay in this beautiful sunny bedroom in a 2-bedroom apartment with a piano room in South Harlem. The apartment is nestled in-between the express A/D and the 2/3 trains. Which make you only one stop from Columbus Circle and two stops from Time Square.  Your flat mate for your stay is a young female professional who can tell you about all the fantastic things to do in the neighborhood and around the city.</t>
  </si>
  <si>
    <t>No guests unless approved by flatmate.</t>
  </si>
  <si>
    <t>{Wifi,Kitchen,"Indoor fireplace","Buzzer/wireless intercom","Smoke detector","First aid kit",Essentials}</t>
  </si>
  <si>
    <t>Entire cozy apartment with Manhattan views</t>
  </si>
  <si>
    <t>Cute apartment 3 blocks from subway and less than 20 minutes to midtown Manhattan. Located in the heart of Astoria with lots of restaurants, bars and shopping. Living room has views of the Manhattan skyline!</t>
  </si>
  <si>
    <t>Cute apartment 3 blocks from subway and less than 20 minutes to midtown Manhattan. Located in the heart of Astoria with lots of restaurants, bars and shopping. Living room has views of the Manhattan skyline! Third floor walk up has one bedroom, one bathroom and small kitchen all to yourself! We also have a fold up dining table that can be used for a desk. Bedroom and living have TVs with streaming services Netflix, Sling, and Hulu. Kitchen is a little limited but has hot plate, small oven, full fridge and espresso maker. Available via text. Astoria is the hottest neighborhood in queens! Lots of restaurants, bars and things to do. Located walking distance to the Museum of Moving Image, a movie theater and more. Just a couple train stops to the heart of Manhattan Two different subway lines, walking, and a fair priced taxi or Uber from midtown</t>
  </si>
  <si>
    <t>Astoria is the hottest neighborhood in queens! Lots of restaurants, bars and things to do. Located walking distance to the Museum of Moving Image, a movie theater and more. Just a couple train stops to the heart of Manhattan</t>
  </si>
  <si>
    <t>Two different subway lines, walking, and a fair priced taxi or Uber from midtown</t>
  </si>
  <si>
    <t>Turn off ac when leaving apartment.</t>
  </si>
  <si>
    <t>Astoria , NY, United States</t>
  </si>
  <si>
    <t>{TV,Wifi,"Air conditioning",Kitchen,Breakfast,"Smoke detector","Fire extinguisher",Essentials,"Lock on bedroom door",Hangers,"Hair dryer","Private living room","Long term stays allowed"}</t>
  </si>
  <si>
    <t>Luxury, Gorgeous 1-Bed Apt in Hell's Kitchen</t>
  </si>
  <si>
    <t>Welcome! This unit is in a luxury boutique condominium with extensive amenities including a 4,200-square-foot common landscaped roof deck, spacious residents' lounge, and 24-hour fitness centre. Situated in Midtown within walking distance of Central Park, the Theater District, Columbus Circle and Times Square, the location is at the centre of it all! The unit is conveniently located near major subway lines (A/C/E, B/D, 1, N/Q/R) and Citi bikes stations.  It is modern, clean, safe, and luxurious.</t>
  </si>
  <si>
    <t>Welcome! This unit is in a luxury boutique condominium with extensive amenities including a 4,200-square-foot common landscaped roof deck, spacious residents' lounge, and 24-hour fitness centre. Situated in Midtown within walking distance of Central Park, the Theater District, Columbus Circle and Times Square, the location is at the centre of it all! The unit is conveniently located near major subway lines (A/C/E, B/D, 1, N/Q/R) and Citi bikes stations.  It is modern, clean, safe, and luxurious. The large, private unit is ~700-square-feet with an abundance of natural light which creates a  clean, modern look, featuring dark-oak flooring and climate control system.  Amenities: - Queen-size bed - 40-inch HD TV with Chromcast - High-end leather sofa bed in the living room  - Free, high-speed wifi - Beautiful European style kitchen with microwave and dishwasher - In-unit washer/dryer - Free Nespresso vertuo coffee - Smart home devices such as Alexa and Philips Hue lighting - Closet and han</t>
  </si>
  <si>
    <t>The apartment is centrally located in prime Hell's Kitchen, walking distance from Times Square, Central Park, Columbus Circle, Museum of Modern Arts, Rockefeller Center, and dozens of amazing local restaurants and bars. The neighbourhood is lively and safe.</t>
  </si>
  <si>
    <t>Nearby access to the A/C/E, B/D, 1 and N/Q/R subway lines, and Citi Bike stations. Nearby destinations include:  Times Square- 10-minute walk  Rockefeller Center- 15-minute walk  Central Park- 15-minute walk  Columbus Circle- 15-minute walk</t>
  </si>
  <si>
    <t>Keep noise level down and respect neighbors No additional guests (max of 4 adults) without prior notice Respect the furniture and keep the place clean;  you will be responsible for any damages Access to amenities (rooftop, lounge, and gym etc.) is for the Airbnb guests only (no outside guests please)</t>
  </si>
  <si>
    <t>{TV,Wifi,"Air conditioning",Kitchen,Gym,Elevator,Heating,Washer,Dryer,"Smoke detector","Carbon monoxide detector","First aid kit",Essentials,Shampoo,"Lock on bedroom door",Hangers,"Hair dryer",Iron,"Laptop friendly workspace","Hot water"}</t>
  </si>
  <si>
    <t>West 15th Street Cozy Chelsea 1bd Serviced Apt</t>
  </si>
  <si>
    <t>This charming five-story walk-up is on a tree-lined street in lower Chelsea. Chelsea has become a center of world-class shopping, fine restaurants, the cutting edge art scene, and exclusive nightlife in Manhattan. Surrounding it are a number of New York City attractions including Madison Square Park, Union Square and the Empire State Building.</t>
  </si>
  <si>
    <t>This charming five-story walk-up is on a tree-lined street in lower Chelsea. Chelsea has become a center of world-class shopping, fine restaurants, the cutting edge art scene, and exclusive nightlife in Manhattan. Surrounding it are a number of New York City attractions including Madison Square Park, Union Square and the Empire State Building. Pre-War brownstone walk up Double locked doors at entrance Intercom system Laundry facility Quiet tree lined street Pricing includes 5.875% city hotel tax and $2 per room per day room tax.</t>
  </si>
  <si>
    <t>{TV,"Cable TV",Internet,Wifi,"Air conditioning",Kitchen,"Buzzer/wireless intercom",Heating,"Family/kid friendly",Washer,Dryer,"Smoke detector","Carbon monoxide detector",Essentials,Shampoo,"24-hour check-in",Hangers,"Hair dryer",Iron,"Laptop friendly workspace","Self check-in",Keypad,"Hot water","Bed linens","Extra pillows and blankets","Long term stays allowed","No stairs or steps to enter","No stairs or steps to enter","No stairs or steps to enter"}</t>
  </si>
  <si>
    <t>Stylish 1 BDR in Upper East Side</t>
  </si>
  <si>
    <t>1 Bedroom apartment on 2nd floor walk-up in Townhouse Building. High ceilings, decorative fireplace, wood flooring, area rug in the living room with flat screen TV, queen size sofa sleeper bed, ottoman, glass dining table with aluminum chairs. A queen size bed, a large closet, a large mirror, ceiling fan and a floor lamp in the bedroom. Gas stove, sink, dishwasher, refrigerator, microwave oven, coffee maker, pots and pans, dishes and utensil, and a pantry closet in the kitchen.</t>
  </si>
  <si>
    <t xml:space="preserve">1 Bedroom apartment on 2nd floor walk-up in Townhouse Building. High ceilings, decorative fireplace, wood flooring, area rug in the living room with flat screen TV, queen size sofa sleeper bed, ottoman, glass dining table with aluminum chairs. A queen size bed, a large closet, a large mirror, ceiling fan and a floor lamp in the bedroom. Gas stove, sink, dishwasher, refrigerator, microwave oven, coffee maker, pots and pans, dishes and utensil, and a pantry closet in the kitchen. Front of the building with street view on the 2nd floor. High ceilings, decorative fireplace, wood flooring, area rug in the living room with flat screen TV, queen size sofa sleeper bed, ottoman, glass dining table with aluminum chairs. A queen size bed, a large closet, a large mirror, ceiling fan and a floor lamp in the bedroom. Gas stove, sink, dishwasher, refrigerator, microwave oven, coffee maker, pots and pans, dishes and utensil, and a pantry closet in the kitchen. Tub, toilet, pedestal sink and mirror in </t>
  </si>
  <si>
    <t>Upper East Side features immaculately kept historic and landmark lime stone and brown stone buildings, close to Central Park, designer flagship store shopping, world class museums and restaurants.</t>
  </si>
  <si>
    <t>Building located in East 67th Street off Park Ave.  4, 5, 6 trains at 68th street &amp; Lexington Ave; F, Q train at 63rd street and Lexington Ave; N, R, W trains at 59th Street and Fifth Ave; N, R, W trains at 59th Street and Lexington Ave;</t>
  </si>
  <si>
    <t>No smoking in the building. Guests must sign rental agreement.</t>
  </si>
  <si>
    <t>{TV,"Cable TV",Internet,Wifi,"Air conditioning",Kitchen,"Paid parking off premises","Free street parking","Buzzer/wireless intercom",Heating,"Family/kid friendly",Washer,Dryer,"Smoke detector","Carbon monoxide detector","Fire extinguisher",Essentials,Hangers,"Hair dryer",Iron,Bathtub,"Hot water",Microwave,"Coffee maker",Refrigerator,Dishwasher,"Dishes and silverware","Cooking basics",Oven,Stove,"Long term stays allowed",Other}</t>
  </si>
  <si>
    <t>Family Friendly Brooklyn House</t>
  </si>
  <si>
    <t xml:space="preserve">Unique Brooklyn house in trendy park slope area, close to trains &amp; Manhattan w/ indoor soccer field!  Contemporary farm style decor,  2 bdrs, lg open air living room and dining room, back yard and indoor soccer field. Sleeps 5.  Baby friendly. </t>
  </si>
  <si>
    <t>Unique Brooklyn house in trendy park slope area, close to trains &amp; Manhattan w/ indoor soccer field!  Contemporary farm style decor,  2 bdrs, lg open air living room and dining room, back yard and indoor soccer field. Sleeps 5.  Baby friendly.  The house was completely gutted and re-designed 2 years ago. Tranquil living environment with lots of light and exposed brick. Contemporary farm house style with artist flare.  Family friendly so perfect for couple, family with kids as there is an indoor soccer field and play area. Back yard is perfect for BBQ, sun bathing, relaxing. Close to trains to to Manhattan (R, F, G train) Visit NYC or just visit family and friends as the house is situated for both. Near Prospect Park, the Central Park of Brooklyn, local farmer markets, great restaurants and the new Whole Foods. 2 bedrooms, living room, dining room, kitchen, soccer field / play area, back yard.  1 full bathroom, 1 half bathroom. Washer/ Dryer, cable TV, Internet, central air. Use of bike</t>
  </si>
  <si>
    <t xml:space="preserve">Park Slope is an residential area in the heart of Brooklyn known for its artistic population, cafes, restaurants and proximity to Prospect Park. Farmers markets abound. </t>
  </si>
  <si>
    <t>2 blocks from the F, G, and R lines with direct access to Manhattan.  Street parking available and only minutes drive to Manhattan.</t>
  </si>
  <si>
    <t>No Smoking</t>
  </si>
  <si>
    <t>{TV,"Cable TV",Internet,Wifi,"Air conditioning",Kitchen,Heating,"Family/kid friendly",Washer,Dryer,"Smoke detector","Carbon monoxide detector",Essentials,Hangers,"Hair dryer",Iron,"Laptop friendly workspace","Children’s books and toys","Pack ’n Play/travel crib","Hot water",Other}</t>
  </si>
  <si>
    <t>The authentic TriBeCa artist loft experience!</t>
  </si>
  <si>
    <t>A genuine TriBeCa artist’s loft, over 2,500sf, renovated to the highest standards of modern luxury including chef’s kitchen, dramatic full height historic windows, exposed brick walls, extra large living room, dining room, fireplace, open kitchen with island, two full marble bathrooms including jacuzzi tub, 12' high ceilings, amazing artwork and designer furniture, fully equipped, laundry room in unit, blackout shutters in bedroom, home theatre, 70” TV. Full floor unit with private elevator.</t>
  </si>
  <si>
    <t>A genuine TriBeCa artist’s loft, over 2,500sf, renovated to the highest standards of modern luxury including chef’s kitchen, dramatic full height historic windows, exposed brick walls, extra large living room, dining room, fireplace, open kitchen with island, two full marble bathrooms including jacuzzi tub, 12' high ceilings, amazing artwork and designer furniture, fully equipped, laundry room in unit, blackout shutters in bedroom, home theatre, 70” TV. Full floor unit with private elevator. A genuine TriBeCa artist’s loft, over 2,500sf, renovated to the highest standards of modern luxury including chef’s kitchen, dramatic full height historic windows, exposed brick walls, extra large living room, dining room, fireplace, open kitchen with island, two full marble bathrooms including jacuzzi tub, 12' high ceilings, amazing artwork and designer furniture, fully equipped, laundry room in unit, blackout shutters in bedroom, home theatre, 70” TV. Full floor unit with private elevator. Access</t>
  </si>
  <si>
    <t>For great delivery I recommend using the Postmates App, otherwise Seamless App.  The best pizza in New York is "Da Mikele by Luzzo" 2 blocks away The best sushi is "Blue Ribbon" A nice Italian restaurant is "Terra". Great food, very well priced. Best restaurants around the block: "White Street", "Locanda Verde" and "Batard" that won James Beard award for best restaurant in America.</t>
  </si>
  <si>
    <t>Several subway stations around</t>
  </si>
  <si>
    <t>This is a residence and can only be used as such.  No events, parties, photography, filming or commercial activities allowed.   Please read the House Manual it includes all the information and rules. Early check-in or late check-out will be offered based on availability. Check-out beyond the pre-approved time will incur an additional night fee. Additional guests beyond the original booking agreement have to be pre-authorized prior to arrival. Trash disposal procedure has to be respected as per the building rules. Instructions are provided in the House Manual.  Loud music past 11pm or any nuisance complaints from neighbors will be cause for cancellation. Please respect the space and the building. Thank you, and hope you will enjoy your stay!</t>
  </si>
  <si>
    <t>{TV,"Cable TV",Internet,Wifi,"Air conditioning","Wheelchair accessible",Kitchen,"Pets allowed",Elevator,"Hot tub","Indoor fireplace","Buzzer/wireless intercom",Heating,"Family/kid friendly",Washer,Dryer,"Smoke detector","Carbon monoxide detector","Fire extinguisher",Essentials,Shampoo,"24-hour check-in",Hangers,"Hair dryer",Iron,"Laptop friendly workspace","Private entrance",Bathtub,"Host greets you"}</t>
  </si>
  <si>
    <t>SOHO One  bedroom Good vibes Perfect location</t>
  </si>
  <si>
    <t>Perfect location. near everything. near cipriani restaurant. near Chanel, Stella Mc Cartney, Miu Miu, What goes around comes around vintage shop, Top Shop. near Blazer restaurant. best hour is at 7pm... the neighborhood is simply the best.  N, Q, R, W TRAINS  3 blocks away, 4, 6 trains 4 blocks away,  B, D, F, trains 5 blocks away. You will share the apartment with my best friend who is a fashion designer. he travels a lot! so you will feel the place entirely for yourself.</t>
  </si>
  <si>
    <t>Perfect location. near everything. near cipriani restaurant. near Chanel, Stella Mc Cartney, Miu Miu, What goes around comes around vintage shop, Top Shop. near Blazer restaurant. best hour is at 7pm... the neighborhood is simply the best.  N, Q, R, W TRAINS  3 blocks away, 4, 6 trains 4 blocks away,  B, D, F, trains 5 blocks away. You will share the apartment with my best friend who is a fashion designer. he travels a lot! so you will feel the place entirely for yourself. vibe is really important here!!!!! i will be here, for whatever you need... favorites coffee shop: everyman espresso, the chai spot, hesperios. favorites restaurants :cipriani , omen , miss lily's, buvette, favourite cinema: Angelika film center. few blocks from the unic washington square  park... amazing vibe. N,Q,R,W  TRAINS 3 blocks away, 4,6 trains 4 blocks away, b,d,f trains 5 blocks away.</t>
  </si>
  <si>
    <t>favorites coffee shop: everyman espresso, the chai spot, hesperios. favorites restaurants :cipriani , omen , miss lily's, buvette, favourite cinema: Angelika film center. few blocks from the unic washington square  park... amazing vibe.</t>
  </si>
  <si>
    <t>N,Q,R,W  TRAINS 3 blocks away, 4,6 trains 4 blocks away, b,d,f trains 5 blocks away.</t>
  </si>
  <si>
    <t>shoes off</t>
  </si>
  <si>
    <t>{Wifi,"Air conditioning",Kitchen,Elevator,Washer,Dryer,"Smoke detector","Carbon monoxide detector",Essentials,Shampoo,Hangers,Iron,"Laptop friendly workspace"}</t>
  </si>
  <si>
    <t>1 bedroom in a 3 bedroom apartment</t>
  </si>
  <si>
    <t>the room can be rent to a couple. decent size room, furnished with a queen size bed and mattress, side table and a lamp. the closet space is very big. gets great sunlight. rest of the house is fully furnished. kitchen is amazing. huge tv with netflix, hbo, hulu, etc. nice roommates, working late, probably you'll never see them. 7 min walk to 2,3, and 5 trains, 25 mins to wall st, 40 mins to time square. brand new building with elevator, laundry room in basement, gym, and garage for a fee.</t>
  </si>
  <si>
    <t>{TV,"Cable TV",Internet,Wifi,"Air conditioning",Kitchen,Gym,Elevator,"Buzzer/wireless intercom",Heating,Washer,Dryer,Essentials,Shampoo,Hangers,"Hair dryer",Iron,"Laptop friendly workspace","translation missing: en.hosting_amenity_49","translation missing: en.hosting_amenity_50"}</t>
  </si>
  <si>
    <t>Artsy Private Bedroom in Upper West Side 107</t>
  </si>
  <si>
    <t>Not all of New York City is a concrete jungle! You’ll soon find yourself waking up to fresh greenery, as our co-living apartment is in the corner of Central Park and Morningside Park. This neighborhood of Morningside Heights, is filled with Jazz venues and famous landmarks like Columbia University. Featuring 4 bedrooms and welcoming common spaces in between, this sleek unit is designed with the traveler in mind.</t>
  </si>
  <si>
    <t>Not all of New York City is a concrete jungle! You’ll soon find yourself waking up to fresh greenery, as our co-living apartment is in the corner of Central Park and Morningside Park. This neighborhood of Morningside Heights, is filled with Jazz venues and famous landmarks like Columbia University. Featuring 4 bedrooms and welcoming common spaces in between, this sleek unit is designed with the traveler in mind. An ideal location for both students and the long term traveler, make sure you take advantage of our included amenities! The Upper West Side is in between Central Park and Riverside Park, the most iconic parks in the world! This Manhattan neighborhood is the perfect combination of culture and class. Feel like a star in your own right, as this neighborhood is the most favorable location for filmmakers. You’ll notice familiar sightings of your favorite films and TV sitcoms that take place in NYC! Home of the A-listers, you’ll have the chance to brush shoulders with celebrities alo</t>
  </si>
  <si>
    <t>{TV,Wifi,"Air conditioning",Kitchen,Heating,Washer,Dryer,Essentials,Shampoo,Hangers,"Hair dryer",Iron,"Laptop friendly workspace","Luggage dropoff allowed","Long term stays allowed","Cleaning before checkout"}</t>
  </si>
  <si>
    <t>Beautiful 2 BR, 2 bath duplex w/ private patio</t>
  </si>
  <si>
    <t>Newly renovated, lots of sunlight, and beautiful communal kitchen/living space.  Located on one of Brooklyn’s most beautiful blocks, the apartment is a few blocks from both the 2/3 and Q subway lines, Brooklyn Botanical Gardens, Brooklyn Museum, and Prospect Park.</t>
  </si>
  <si>
    <t>Newly renovated, lots of sunlight, and beautiful communal kitchen/living space.  Located on one of Brooklyn’s most beautiful blocks, the apartment is a few blocks from both the 2/3 and Q subway lines, Brooklyn Botanical Gardens, Brooklyn Museum, and Prospect Park. Our apartment is a beautiful, newly renovated 2 bedroom, 2 bath duplex, and it is especially well-suited for couples or families.  It is on the ground floor with a private back patio, and there is tons of sunlight throughout the apartment.  There is a master bedroom  with queen bed,  and smaller bedroom with bunk beds.  Our favorite space in the apartment is the communal kitchen/living space that allows everyone to comfortably congregate where they naturally do - the kitchen!   We are located on one of Brooklyn’s most beautiful blocks,  and the apartment is a few blocks from both the 2/3 and Q subway lines, Brooklyn Botanical Gardens, Brooklyn Museum, and Prospect Park.  There are numerous restaurants within 5-10 minutes walk</t>
  </si>
  <si>
    <t>Our apartment is best suited for couples or families.</t>
  </si>
  <si>
    <t>{TV,Internet,Wifi,"Air conditioning",Kitchen,"Free street parking","Family/kid friendly",Washer,Dryer,"Smoke detector","Carbon monoxide detector",Essentials,Shampoo,"24-hour check-in",Hangers,"Hair dryer",Iron,"Laptop friendly workspace","Self check-in",Lockbox,"Hot water","Dishes and silverware",Stove}</t>
  </si>
  <si>
    <t>Cozy Sun Drenched Crown Heights Apt</t>
  </si>
  <si>
    <t xml:space="preserve">Sunny, furnished Crown Heights apartment with two large rooms, high ceilings, and new appliances. Five min from subway, 25 min from Manhattan, close to Prospect Park and Brooklyn Museum.   </t>
  </si>
  <si>
    <t>Sunny, furnished Crown Heights apartment with two large rooms, high ceilings, and new appliances. Five min from subway, 25 min from Manhattan, close to Prospect Park and Brooklyn Museum.    Each room has multiple windows that face south, so on sunny days we have constant sun. Great views from the 4th floor. The apartment is recently remodeled and all appliances are new. Good heat makes the apartment really warm in the winter. Queen size bed and folding futon couch for sleeping.  Access to whole apartment, internet.  Depending on arrival/departure times we will greet the guest and make sure that they get settled in. Our neighbor is a good friend of ours, and in our absence can give you any advice on the neighborhood. What is Crown Heights? Beautiful old pre-war buildings. Tree lined streets. Diversity. Heart of Brooklyn Hasidic community and Caribbean immigrant community. Great food. Family orientated, yet only a few blocks away you can access the local bars and restaurant scene on Fran</t>
  </si>
  <si>
    <t xml:space="preserve">What is Crown Heights? Beautiful old pre-war buildings. Tree lined streets. Diversity. Heart of Brooklyn Hasidic community and Caribbean immigrant community. Great food. Family orientated, yet only a few blocks away you can access the local bars and restaurant scene on Franklin Ave. </t>
  </si>
  <si>
    <t>Transportation is plentiful, plenty of buses, street parking, and 4 blocks from the Utica stop on the 3 and 4 lines. 30 minutes to Union Square</t>
  </si>
  <si>
    <t>Please respect our newly remodeled apartment, the nice appliances, and the art. Treat it like it was your home. Keep it clean, please.</t>
  </si>
  <si>
    <t>{Internet,Wifi,Kitchen,"Buzzer/wireless intercom",Heating,"Smoke detector","Carbon monoxide detector",Shampoo}</t>
  </si>
  <si>
    <t>Stunning Views in the heart of Brooklyn</t>
  </si>
  <si>
    <t>{TV,Wifi,"Air conditioning",Kitchen,"Free street parking",Heating,Washer,Dryer,"Smoke detector","First aid kit",Essentials,Shampoo,"Lock on bedroom door",Hangers,"Hair dryer",Iron,"Outlet covers","High chair","Children’s books and toys",Crib,"Room-darkening shades","Children’s dinnerware","Hot water",Refrigerator,Dishwasher,"Dishes and silverware","Cooking basics",Oven,Stove,"Patio or balcony","Garden or backyard"}</t>
  </si>
  <si>
    <t>Private BR in 3 BR Apt</t>
  </si>
  <si>
    <t>This room is the most secluded of the apartment and is very cozy. It has a full sized bed with a brand new Casper mattress!!! It includes a fan, space to store luggage and a wardrobe to hang some clothes in.</t>
  </si>
  <si>
    <t xml:space="preserve">This room is the most secluded of the apartment and is very cozy. It has a full sized bed with a brand new Casper mattress!!! It includes a fan, space to store luggage and a wardrobe to hang some clothes in. Hi there! This apartment is the perfect place to stay if you're looking to be close to everything without getting lost in it! We are right across the street from a school, so unlike most NYC apartments we never have to deal with the noise of bars or tons of traffic!! Immediate neighboring neighborhoods are the Lower East Side and Chinatown. The apartment is located on the third floor of a walk up, which means there is no elevator. It's within a five minute walk to the nearest deli, laundry mat, grocery store and F train. Additional Amenities:  Free Wifi!!!  There will be fresh linens, towels and soap provided.  For the coffee lovers, we have a wonderful Keurig for your use.  We'd like you to feel at home and welcome you to use any of the kitchen utensils you need. We just ask that </t>
  </si>
  <si>
    <t>We LOVE our neighborhood and if you're looking for a traditional New York neighborhood, ours is definitely worth exploring! You'll find places like the East River, The Pickle Guy, Donut Plant, 169 Bar and the Hester Street Fair within 10 minutes walking distance from the apartment!! Happy to share other fun finds if you'd like to hear more.</t>
  </si>
  <si>
    <t>Our apartment is within a five minute walk to the F train at the East Broadway stop. The M,J,Z trains at Essex and the B,D at Grand are all within a 10 minute walk. The M15, M14 &amp; M21 busses all run within a 10 minute walk from the apartment. Also, there is FREE street parking if you happen to be driving in!!!</t>
  </si>
  <si>
    <t>Please no smoking in the apartment or pets. If you'd like to have guests to the apartment, you will need to get this approved prior to doing so.</t>
  </si>
  <si>
    <t>{TV,Internet,Wifi,Kitchen,"Free parking on premises","Buzzer/wireless intercom",Heating,"Family/kid friendly","First aid kit",Essentials,Shampoo}</t>
  </si>
  <si>
    <t>Private, renovated &amp; furnished room</t>
  </si>
  <si>
    <t>Charming furnished bedroom in my 2 bedroom apartment located in a historic brownstone, 5 minutes from Prospect Park and Q train.  You have access to the living/dining room which is adjacent to bedroom. Bathroom is only shared with 1 person-me.</t>
  </si>
  <si>
    <t>The room only accommodates one person, so I expect my guest to be the only one occupying the room.</t>
  </si>
  <si>
    <t>{TV,Wifi,"Air conditioning",Kitchen,"Pets live on this property",Cat(s),Heating,"Smoke detector",Shampoo}</t>
  </si>
  <si>
    <t>3 Bedroom Loft Like Unit 5 minutes from train</t>
  </si>
  <si>
    <t>Southern facing super sized apartment in the Gravesend area of Brooklyn. Quiet block located a few minutes walk to trains and buses that will take you into the city. The train will put you in Manhattan in about 35 minutes. It’s a super affordable way for you and your family and/or friends to come make the dream of a NYC trip come true!</t>
  </si>
  <si>
    <t>Southern facing super sized apartment in the Gravesend area of Brooklyn. Quiet block located a few minutes walk to trains and buses that will take you into the city. The train will put you in Manhattan in about 35 minutes. It’s a super affordable way for you and your family and/or friends to come make the dream of a NYC trip come true! 1300 square feet! Come stretch your legs and put your feet up. Three bedrooms, 4 separate beds plus a comfy couch if someone wants to lounge on. Plus two free parking spots!</t>
  </si>
  <si>
    <t>Gravesend</t>
  </si>
  <si>
    <t>{TV,Wifi,"Air conditioning",Kitchen,"Free parking on premises","Free street parking",Heating,"Smoke detector","Carbon monoxide detector",Essentials,Shampoo,"Lock on bedroom door",Hangers,"Hair dryer",Iron,"Laptop friendly workspace","Self check-in","Smart lock","Private living room","Private entrance",Bathtub,"Hot water","Bed linens","Extra pillows and blankets",Microwave,"Coffee maker",Refrigerator,Dishwasher,"Dishes and silverware","Cooking basics",Oven,Stove,"Disabled parking spot"}</t>
  </si>
  <si>
    <t>Sunny and Spacious West Harlem bedroom with a view</t>
  </si>
  <si>
    <t>Main bedroom available with shared bathroom in cute and urban chic 2BR in the heart of West Harlem. Lots of sunlight and a view of the Hudson River. Access to beautiful rooftop with views of the East River and NYC skyscrapers.</t>
  </si>
  <si>
    <t>Main bedroom available with shared bathroom in cute and urban chic 2BR in the heart of West Harlem. Lots of sunlight and a view of the Hudson River. Access to beautiful rooftop with views of the East River and NYC skyscrapers. Main bedroom, living room, shared bathroom and rooftop. We are moving out of the apartment and have moved most of our furniture out of the living room and shared spaces. The main bedroom will be kept as is for our guests as we continue moving into our new apartment. West Harlem is a culturally rich and historically significant neighborhood of NYC. Check out St Nicholas and Morningside Park nearby. Or the Apollo Theatre on 125th. A number of museums are also in the area as well. An awesome diner we always go to is Bus Stop on Broadway and 135th — great for breakfast! 4 min walk to 1 train on 135th St.  10 min walk to ABCD trains on 125th St.  Also a number of buses (100,101) available nearby. 5th floor walk up, no elevator</t>
  </si>
  <si>
    <t>West Harlem is a culturally rich and historically significant neighborhood of NYC. Check out St Nicholas and Morningside Park nearby. Or the Apollo Theatre on 125th. A number of museums are also in the area as well. An awesome diner we always go to is Bus Stop on Broadway and 135th — great for breakfast!</t>
  </si>
  <si>
    <t>4 min walk to 1 train on 135th St.  10 min walk to ABCD trains on 125th St.  Also a number of buses (100,101) available nearby.</t>
  </si>
  <si>
    <t>{Wifi,Kitchen,Heating,Essentials,Shampoo,"Lock on bedroom door",Hangers,"Hot water","Bed linens"}</t>
  </si>
  <si>
    <t>Spacious and clean 1BR apt.  in Uptown Manhattan</t>
  </si>
  <si>
    <t>{TV,Wifi,"Air conditioning",Kitchen,Elevator,Heating,Washer,Dryer,"Smoke detector","Carbon monoxide detector","Fire extinguisher",Essentials,Hangers,Iron,"Hot water"}</t>
  </si>
  <si>
    <t>Color and light, East Village</t>
  </si>
  <si>
    <t>Stunning Apartment, Landmark Building in the Heart of the East Village! Bright, spacious, wonderfully light filled apartment. Located within the heart of the East Village, this apartment is part of an immaculately maintained grand old building. The entryway opens to a large, light living room and a spacious separate kitchen with new appliances, and the beautifully tiled bathroom has a full sized tub and natural light.</t>
  </si>
  <si>
    <t>Stunning Apartment, Landmark Building in the Heart of the East Village! Bright, spacious, wonderfully light filled apartment. Located within the heart of the East Village, this apartment is part of an immaculately maintained grand old building. The entryway opens to a large, light living room and a spacious separate kitchen with new appliances, and the beautifully tiled bathroom has a full sized tub and natural light. There is one oversize king bedroom with three windows can be configured either as two singles or a king sized bed. The second oversize double bedroom is equally comfortable with a very large window. The apartment is located on the second floor, only one flight of stairs, and has high speed wifi. Entire apartment is yours. The East Village is the food and coffee capital of Manhattan, with endless boutique independent stores, bakeries, bars, markets and parks. Only a few minutes walk to the art galleries of the Lower East Side and and Greenwich Village, Union Square and SoH</t>
  </si>
  <si>
    <t>The East Village is the food and coffee capital of Manhattan, with endless boutique independent stores, bakeries, bars, markets and parks. Only a few minutes walk to the art galleries of the Lower East Side and and Greenwich Village, Union Square and SoHo all within a 15 minute walk.</t>
  </si>
  <si>
    <t>Living here we hardly ever need the subway, and when we do it’s a short walk to the F,M,B,D,J,Z,4,5,6. There are busses nearby, and street parking is free.</t>
  </si>
  <si>
    <t>{Wifi,"Air conditioning",Kitchen,"Free street parking",Heating,"Smoke detector","Carbon monoxide detector","Fire extinguisher",Essentials,"Lock on bedroom door",Hangers,Iron,"Laptop friendly workspace","Private entrance","Outlet covers",Bathtub,"High chair","Babysitter recommendations","Pack ’n Play/travel crib","Room-darkening shades",Refrigerator,"Dishes and silverware","Cooking basics",Oven,Stove,"Single level home","Luggage dropoff allowed","Long term stays allowed","Well-lit path to entrance","No stairs or steps to enter","No stairs or steps to enter","No stairs or steps to enter"}</t>
  </si>
  <si>
    <t>Futon to crash on New Year in NY</t>
  </si>
  <si>
    <t>New Year in New York is fun. Need somewhere to crash overnight. Most welcome. 1 person 120$ and 2nd person 50$</t>
  </si>
  <si>
    <t>New Year in New York is fun. Need somewhere to crash overnight. Most welcome. 1 person 120$ and 2nd person 50$ If you like to catch the countdown and need place to sleep, this can be it. Bathroom, kitchen, living. If they want I can. Safe and secure posh neighborhood. Easily accessible 1 min to public transport. We have a toddler n an infant.</t>
  </si>
  <si>
    <t>Safe and secure posh neighborhood.</t>
  </si>
  <si>
    <t>Easily accessible 1 min to public transport.</t>
  </si>
  <si>
    <t>Please be respectful.</t>
  </si>
  <si>
    <t>Hollis, NY, United States</t>
  </si>
  <si>
    <t>{Internet,Wifi,Kitchen,"Free parking on premises","Hot tub","Buzzer/wireless intercom",Heating,"Smoke detector","Carbon monoxide detector",Shampoo,Iron,"translation missing: en.hosting_amenity_50"}</t>
  </si>
  <si>
    <t>Lovely Room in Williamsburg</t>
  </si>
  <si>
    <t>Hi! I am subletting my  lovely bedroom in the heart of Williamsburg while I am away for the month of August (available from July 21st). Double bed, window and AC, shelve and space to hang clothes, as well as a desk - the room is small but clean and inviting.  The room is  part of a three bedroom apartment, shared with two great roommates, French and French-American.</t>
  </si>
  <si>
    <t>Hi! I am subletting my  lovely bedroom in the heart of Williamsburg while I am away for the month of August (available from July 21st). Double bed, window and AC, shelve and space to hang clothes, as well as a desk - the room is small but clean and inviting.  The room is  part of a three bedroom apartment, shared with two great roommates, French and French-American. Access to all common areas of the apartment. Space has been made in bathroom and kitchen/fridge shelves. Building includes an accessible rooftop + patio area + washer/drier Located in Williamsburg, close to supermarkets, gyms, restaurants. A 15 minute walk from the bustling Bedford Av. A 10 minute walk from McCarren Park. A 20 minute subway ride from Manhattan's Lower East Side! 5 minutes away from the J/M/Z (Hewes station ) and the L/G (Metropolitan / Lorimer stations )</t>
  </si>
  <si>
    <t>Located in Williamsburg, close to supermarkets, gyms, restaurants. A 15 minute walk from the bustling Bedford Av. A 10 minute walk from McCarren Park. A 20 minute subway ride from Manhattan's Lower East Side!</t>
  </si>
  <si>
    <t>5 minutes away from the J/M/Z (Hewes station ) and the L/G (Metropolitan / Lorimer stations )</t>
  </si>
  <si>
    <t>{TV,Wifi,"Air conditioning",Kitchen,Washer,Dryer,"Smoke detector",Essentials,"Lock on bedroom door",Hangers,"Hair dryer",Iron,"Laptop friendly workspace"}</t>
  </si>
  <si>
    <t>TIMES SQUARE Cozy private room</t>
  </si>
  <si>
    <t>Welcome to New York City, the Center of Universe. If you wanna feel it vibe you must stay here. 3 min to World’s famous destination - Times Square! Million lights, restaurateurs and food from all over the world. From cheap to expensive. Among with all those skyscrapers. World’s famous Broadway musicals. Almost all subway trains connected here. Grab your coffee right in our apartment - we have espresso and regular brewing machine. You will see everything what you have seen in the movies.</t>
  </si>
  <si>
    <t>Welcome to New York City, the Center of Universe. If you wanna feel it vibe you must stay here. 3 min to World’s famous destination - Times Square! Million lights, restaurateurs and food from all over the world. From cheap to expensive. Among with all those skyscrapers. World’s famous Broadway musicals. Almost all subway trains connected here. Grab your coffee right in our apartment - we have espresso and regular brewing machine. You will see everything what you have seen in the movies. Feel free to use our living room area. We have a Hi-End 65” TV and X box X for your entertainment. Smart lights can be adjusted to your needs and feelings</t>
  </si>
  <si>
    <t>{TV,Wifi,"Air conditioning",Kitchen,Heating,"Smoke detector","Carbon monoxide detector",Essentials,Shampoo,"Hair dryer",Iron,"Hot water"}</t>
  </si>
  <si>
    <t>Spacious room is Park Slope</t>
  </si>
  <si>
    <t>Spacious private room in Park Slope with high ceilings, fan and air conditioner. Fully furnished.  The apartment is 2 bedroom with full bathroom and backyard. There's a fire pit and barbeque in the backyard available as well.</t>
  </si>
  <si>
    <t>Spacious private room in Park Slope with high ceilings, fan and air conditioner. Fully furnished.  The apartment is 2 bedroom with full bathroom and backyard. There's a fire pit and barbeque in the backyard available as well. Awesome backyard R train around the corner, F train a few blocks away</t>
  </si>
  <si>
    <t>R train around the corner, F train a few blocks away</t>
  </si>
  <si>
    <t>{Internet,Wifi,"Air conditioning",Kitchen,"Free parking on premises","Pets live on this property",Cat(s),Heating,"Smoke detector","Carbon monoxide detector","Fire extinguisher",Essentials,Shampoo}</t>
  </si>
  <si>
    <t>Cozy and bright room in the center of Manhattan</t>
  </si>
  <si>
    <t>The room is extremely calm and peaceful. The perfect place to rest after a long day of sightseeing.  Located at 10mins by foot from central park, and 5mins from the 2nd Avenue where you can find plenty of hip restaurants and bars.</t>
  </si>
  <si>
    <t>{Wifi,"Air conditioning",Elevator,"Free street parking",Heating,"Smoke detector","Carbon monoxide detector",Essentials,Shampoo,"Lock on bedroom door","Hair dryer",Iron,"Private living room","Hot water","Host greets you"}</t>
  </si>
  <si>
    <t>Artsy Upper East Side Apartment</t>
  </si>
  <si>
    <t>This unique apartment is close to everything: central park, restaurants, 5th avenue shops, timesquare, columbus circle.  The brand new Q subway line is around the corner. This one bedroom apartment fits 4 comfortably. Fast wifi, big screen tv with netflix,hulu, prime video, hbo. Nespresso coffee maker.</t>
  </si>
  <si>
    <t>{TV,"Cable TV",Wifi,"Air conditioning",Kitchen,Heating,"Smoke detector","Carbon monoxide detector",Essentials,Hangers,"Hair dryer",Iron,"Laptop friendly workspace","Self check-in",Lockbox,"Hot water","Bed linens",Microwave,"Coffee maker",Refrigerator,"Dishes and silverware","Cooking basics",Oven,Stove}</t>
  </si>
  <si>
    <t>Beautiful Spacious 2 Bedroom Apt</t>
  </si>
  <si>
    <t>This is a beautiful apartment, and I  really keep it very clean. It's in a great and safe neighborhood in Washington Heights. Near A/C/1 Train.Cab access, or use UBER. Great restaurants, grocery stores, Banks, PharmacyWine Store on block.</t>
  </si>
  <si>
    <t>{TV,Internet,Wifi,"Air conditioning",Kitchen,"Buzzer/wireless intercom",Heating,"Family/kid friendly","Smoke detector",Essentials,Shampoo}</t>
  </si>
  <si>
    <t>Bright Brooklyn Bedroom Close to Prospect Park</t>
  </si>
  <si>
    <t>Fully-furnished bedroom in lovely Park Slope! Easily fits 2 guests with a double bed. Small but cozy! Only one block from beautiful Prospect Park and the subway to Manhattan, Queens, and Northern Brooklyn. Minutes walk from boutique shops, award-winning restaurants, and nightlife. Quiet, family-friendly neighborhood has everything you need!</t>
  </si>
  <si>
    <t>Fully-furnished bedroom in lovely Park Slope! Easily fits 2 guests with a double bed. Small but cozy! Only one block from beautiful Prospect Park and the subway to Manhattan, Queens, and Northern Brooklyn. Minutes walk from boutique shops, award-winning restaurants, and nightlife. Quiet, family-friendly neighborhood has everything you need! Multiple windows give our apartment lots of light! Hardwood floors throughout the living spaces. Bedding, towels, tea, coffee, and toast provided.  The fully-equipped, eat-in kitchen has a gas stove, large refrigerator, multiple appliances, and toaster oven (no microwave). The living room has bay windows and lots of seating to watch the Roku TV (no cable).  Please no parties or other guests. We like our neighbors and they like us- we'd like to keep it that way! Guests are welcome in all spaces except the occupied bedroom and office. We love getting to know our guests, but also lead busy lives and aren’t home much. Beautiful brownstone Brooklyn! This</t>
  </si>
  <si>
    <t>Beautiful brownstone Brooklyn! This neighborhood really feels like a community- it's safe and family-friendly. Fun bars, amazing restaurants, and cute boutiques mean there's always lots to do. Not to mention we're only one block from famous Prospect Park, where you'll find the Brooklyn Botanic Garden, Prospect Park Zoo, a roller rink, and a bandshell with free concerts all summer, plus plenty of lawn space to picnic, lay out, and people-watch!</t>
  </si>
  <si>
    <t>We're only one block from two subway lines and across the street from a bus stop! Manhattan, Queens, and other parts of Brooklyn are very accessible. Street parking can be tricky to find and you'll have to abide by opposite side parking rules, meaning you'll have to move the car 2 time a week. There's also a paid garage parking immediately adjacent to the building with access to Zipcars.  Lyfts and Ubers are always easy to find. NYC has a great bike share with multiple pick up locations nearby and lots of bike lanes. There's also an easy and affordable carshare program called Car2Go. However, our preferred mode of transportation is walking! There's so much to see, you won't want to miss it!</t>
  </si>
  <si>
    <t>Quiet time after midnight. No parties or outside guests, please.</t>
  </si>
  <si>
    <t>{TV,Wifi,Kitchen,"Paid parking off premises",Breakfast,"Free street parking",Heating,"Family/kid friendly","Smoke detector","Carbon monoxide detector","First aid kit",Essentials,Shampoo,"Lock on bedroom door",Hangers,"Hair dryer","Laptop friendly workspace","Self check-in",Lockbox,"Hot water"}</t>
  </si>
  <si>
    <t>Beautiful Apt on the UpperWest</t>
  </si>
  <si>
    <t>Located in the family friendly area of the Upper West, we are near Columbia, Times Square, Central Park, the subway and many places to eat. This building includes a doorman, laundry on the same floor as unit, and dishwasher.</t>
  </si>
  <si>
    <t>Located in the family friendly area of the Upper West, we are near Columbia, Times Square, Central Park, the subway and many places to eat. This building includes a doorman, laundry on the same floor as unit, and dishwasher. There are no pets and no smoking allowed. We have a triple bunk in the master bedroom, along with a pull-out couch and murphy bed in the living area. If you would like to use the laundry facility, you will need to go to the 23rd floor to fill a laundry card with money and then you can use the washer/dryer on our floor. You can contact me at anytime during your stay and I will try to reply asap. We live in one of the most family friendly areas of Manhattan. The upperwest side is safe and filled with so many local restaurants and parks. Everything is in walking distance and if you want to go down to Times Square, it's a 10min train ride and the train is literally 1 block from our apartment. The 1,2, and 3 train is one block from our apartment. That will take you pret</t>
  </si>
  <si>
    <t>We live in one of the most family friendly areas of Manhattan. The upperwest side is safe and filled with so many local restaurants and parks. Everything is in walking distance and if you want to go down to Times Square, it's a 10min train ride and the train is literally 1 block from our apartment.</t>
  </si>
  <si>
    <t>The 1,2, and 3 train is one block from our apartment. That will take you pretty much anywhere you need to go. There are also bus stops right next to our apartment. If you are driving, you can park on the side of the road. There is no designated parking here. So you just need to pay attention to whether or not you can park. There are usually spots along Riverside Park which is just down the street from our apartment.</t>
  </si>
  <si>
    <t>Please be respectful of our home. This is where we live. We are happy to share it with others so that you can experience this wonderful city but in return we ask that you treat it with care. No parties, no smoking or drugs, and no pets.</t>
  </si>
  <si>
    <t>{Internet,Wifi,"Air conditioning",Kitchen,Doorman,Elevator,Heating,"Family/kid friendly",Washer,Dryer,"Smoke detector",Essentials,"24-hour check-in",Iron,"Laptop friendly workspace"}</t>
  </si>
  <si>
    <t>Stunner Garden Apt in Townhouse</t>
  </si>
  <si>
    <t>Stunning garden floor studio apt. in historic, legal 2-family townhouse in Washington Heights.  Owners (Gay married couple) and several cats rescued from the garden live upstairs.</t>
  </si>
  <si>
    <t>Stunning garden floor studio apt. in historic, legal 2-family townhouse in Washington Heights.  Owners (Gay married couple) and several cats rescued from the garden live upstairs. Ideal pièd-à-terre for the right mature person. Back room is studio with kitchen, queen bed, dining/work table. There is a full bath in the hall that is not shared.  We (Gay married couple) live upstairs and use the same exit/entrance in the front room.  Bathroom and kitchen are private and there are french doors and curtains that can be closed between the studio and hall.  We enter the front garden door and go up the stairs.  Also, if you happen to be here on a garbage night we will need access to the basement from the studio in order to collect the garbage. Guests have access to the garden floor, the basement, and the shared garden.  They do not have access to the upper floors of the house.  There is a land line and private wifi with a washer/dryer in the basement. Guests have their own bath, fully equipped</t>
  </si>
  <si>
    <t>This section of Manhattan was built up in the late 1800's to the 1920's.  Beautiful architecture, Riverside park, Highbridge park, Jumel Mansion, Audubon Terrace, and the George Washington Bridge/Little Red Lighthouse are just some of the sites in easy walking distance.</t>
  </si>
  <si>
    <t>Excellent transportation options. #1 train at 157th and 168th St.  C train at 161st/Amsterdam.  A/C trains at 168th St.  #2,3,4,5 Buses.  Easy access to zip car and West Side Highway, George Washington Bridge.  20 minutes to LGA by taxi.  Uber/Juno/Lyft/Via. There is a parking garage (fee) on the block a few doors down.  The ride to Lincoln center on the #1 is 20 minutes--about 30 minutes door to door.</t>
  </si>
  <si>
    <t>No smoking.  Quiet, mature, responsible a must.  Owners live upstairs.</t>
  </si>
  <si>
    <t>{Internet,Wifi,"Air conditioning",Kitchen,"Paid parking off premises","Pets live on this property",Cat(s),"Free street parking",Heating,Washer,Dryer,"Smoke detector","Carbon monoxide detector","First aid kit","Fire extinguisher",Essentials,Shampoo,Hangers,"Hair dryer",Iron,"Laptop friendly workspace","translation missing: en.hosting_amenity_49","translation missing: en.hosting_amenity_50","Private living room",Bathtub,"Hot water","Bed linens","Extra pillows and blankets","Ethernet connection",Microwave,"Coffee maker",Refrigerator,Dishwasher,"Dishes and silverware","Cooking basics",Oven,Stove,"Garden or backyard","Host greets you"}</t>
  </si>
  <si>
    <t>Cozy Park Slope 1br Bungalo</t>
  </si>
  <si>
    <t>Cozy bedroom available in prime Park Slope/Prospect Heights. The room is small and windowless, but is neat, clean, cozy, and most importantly, affordable! If you're just looking for a place to crash during a brief stint in NYC, look no further! The room contains a lofted full-bed, a desk/workstation, a jazzy keyboard, storage bench/ottoman, large closet with some available space, a ceiling fan and a mirror.   The apartment is shared with two other gents who are very neat and respectful.</t>
  </si>
  <si>
    <t>Cozy bedroom available in prime Park Slope/Prospect Heights. The room is small and windowless, but is neat, clean, cozy, and most importantly, affordable! If you're just looking for a place to crash during a brief stint in NYC, look no further! The room contains a lofted full-bed, a desk/workstation, a jazzy keyboard, storage bench/ottoman, large closet with some available space, a ceiling fan and a mirror.   The apartment is shared with two other gents who are very neat and respectful. The bedroom contains a lofted full-bed with freshly cleaned sheets and bedspread, a desk/workstation, a jazzy keyboard, storage bench/ottoman, large closet with some available space, a ceiling fan and a mirror.  Clean towels are available by request. The living room is complete with a large, L-shaped couch and a big screen projector/PS4 with Netflix, Hulu, HBO, and SlingTV.  The kitchen is *huge* and comes equipped with a large butcher's block cutting-board, four-burner stovetop, and a dining table that</t>
  </si>
  <si>
    <t>The apartment sits on the corner of President Street and 5th Ave in northwestern Park Slope, right on the borders of Boerum Hill, Prospect Heights, Gowanus and Carroll Gardens - unbeatable location surrounded by awesome neighborhoods and a plethora of bars, cafes, coffeshops, retailers, and greenspace.</t>
  </si>
  <si>
    <t>The apartment is located less than one block from the Union Street R stop (15 - 20 mins into Manhattan), and about a 10 minute walk to the Atlantic Avenue-Barclays Center with service on the 2, 3 4, 5 N, R, Q, B and D lines.  There are also numerous CitiBike shares nearby if that's more your style.</t>
  </si>
  <si>
    <t>{TV,Wifi,"Air conditioning",Kitchen,Breakfast,Heating,"Smoke detector","Carbon monoxide detector",Essentials,Shampoo,"Lock on bedroom door",Hangers,Iron,"Laptop friendly workspace","Private living room"}</t>
  </si>
  <si>
    <t>Spread love it’s the Brooklyn way.</t>
  </si>
  <si>
    <t>Live like a native New Yorker in our sunny and charming vacation top floor suite located close to express subway stop in Brooklyn. Tastefully furnished 800 sf apartment, in an owner-occupied brownstone, with kitchen and dining area. Amenities include: queen sized bed, queen sized sofa bed and full sized futon, washer/dryer, TV, stereo, wireless Internet, hardwood floors, full sized kitchen appliances and skylit bathroom with a luxurious claw foot tub. Quiet, tree lined block in historic Brooklyn; close to shops, restaurants and only 20 mins from Manhattan. Street parking available. All linens provided. Easy access to BAM, Coney Island, Brooklyn Botanical Gardens, Brooklyn Museum, Prospect Park and Children's Museum and Manhattan destinations.  (Website hidden by Airbnb) I am available if needed to offer helpful advice or problem solve . We are 3 blocks from the express train. There are several bus lines nearby.</t>
  </si>
  <si>
    <t>We are 3 blocks from the express train. There are several bus lines nearby.</t>
  </si>
  <si>
    <t>Live like a native New Yorker in our sunny and charming vacation top floor suite located close to express subway stop in Brooklyn. Tastefully furnished 800 sf apartment, in an owner-occupied brownstone, with kitchen and dining area. Amenities include: queen sized bed, queen sized sofa bed and full sized futon, washer/dryer, TV, stereo, wireless Internet, hardwood floors, full sized kitchen appliances and skylit bathroom with a luxurious claw foot tub. Quiet, tree lined block in historic Brooklyn; close to shops, restaurants and only 20 mins from Manhattan. Street parking available. All linens provided. Easy access to BAM, Coney Island, Brooklyn Botanical Gardens, Brooklyn Museum, Prospect Park and Children's Museum and Manhattan destinations.</t>
  </si>
  <si>
    <t>{TV,"Cable TV",Internet,Wifi,"Air conditioning",Kitchen,"Pets allowed",Heating,"Family/kid friendly",Washer,Shampoo,Hangers,"Hair dryer",Iron,"Laptop friendly workspace","Private entrance","Hot water","Bed linens","Extra pillows and blankets","Host greets you"}</t>
  </si>
  <si>
    <t>纽约 罗岛曼哈顿短租 Cozy room in Roosevelt Island</t>
  </si>
  <si>
    <t>可乘坐地铁,公交,缆车到达曼哈顿与皇后区｡F线地铁18分钟到时代广场,交通方便,环境优雅,治安好,零犯罪率,楼下紧邻警察局､超市｡靠近邮局､地铁站､中餐馆､干洗店｡</t>
  </si>
  <si>
    <t>可乘坐地铁,公交,缆车到达曼哈顿与皇后区｡F线地铁18分钟到时代广场,交通方便,环境优雅,治安好,零犯罪率,楼下紧邻警察局､超市｡靠近邮局､地铁站､中餐馆､干洗店｡ queen size床｡仅限女生｡整租优先 可用冰箱,厨房｡ 此段时间,我在外旅行,可通过电话联系我｡ 注意个人卫生</t>
  </si>
  <si>
    <t>{Wifi,Kitchen,Elevator,Heating,Washer,"Smoke detector",Essentials,Shampoo,"Lock on bedroom door"}</t>
  </si>
  <si>
    <t>Murray Hill Jewel With Outdoor Space</t>
  </si>
  <si>
    <t>Stunning recently renovated floor thru 1 bedroom 1 bathroom furnished apartment with huge private backyard. Located in a vintage NYC townhouse  this unit features a large living room with an additional sleeping area with a single sized bed, a sofa bed, full size bedroom with queen size bed, full size kitchen and bathroom.  In unit washer dryer as well. Includes coffee maker, toaster, microwave, hair dryer, basic TV, heating, air conditioning, and bed linens &amp; towels are provided.</t>
  </si>
  <si>
    <t>Stunning recently renovated floor thru 1 bedroom 1 bathroom furnished apartment with huge private backyard. Located in a vintage NYC townhouse  this unit features a large living room with an additional sleeping area with a single sized bed, a sofa bed, full size bedroom with queen size bed, full size kitchen and bathroom.  In unit washer dryer as well. Includes coffee maker, toaster, microwave, hair dryer, basic TV, heating, air conditioning, and bed linens &amp; towels are provided. Utilities for gas, electricity, and Wifi are additional $200 per month billed at the end of your stay via Airbnb funds request.</t>
  </si>
  <si>
    <t>{TV,Wifi,"Air conditioning",Kitchen,"Pets allowed",Heating,Essentials,"Hair dryer",Iron,"Private entrance"}</t>
  </si>
  <si>
    <t>Nice Cozy Room In Brooklyn On A Dead End Block</t>
  </si>
  <si>
    <t>This is my Home. I'ts not a hotel. It's a shared house and you will have your own room with AC,Heat, Cable, Wifi Etc. Its a quiet neighborhood and very well taken care of. Location Is In East Flatbush (If my nightly prices don't fit your budget please feel to reach out for a negotiable price "SPECIAL OFFER ") Check-In Is At 2PM Until 11PM ( Early Check-in Is Available Only If Prior Guest Check-Out Early) Check-Out is by 1:00 PM unless otherwise coordinated in advance.</t>
  </si>
  <si>
    <t xml:space="preserve">This is my Home. I'ts not a hotel. It's a shared house and you will have your own room with AC,Heat, Cable, Wifi Etc. Its a quiet neighborhood and very well taken care of. Location Is In East Flatbush (If my nightly prices don't fit your budget please feel to reach out for a negotiable price "SPECIAL OFFER ") Check-In Is At 2PM Until 11PM ( Early Check-in Is Available Only If Prior Guest Check-Out Early) Check-Out is by 1:00 PM unless otherwise coordinated in advance. Private room with lock and key. Quiet, clean, comfortable Full size bed with T.V. and cable. I have a dresser where you can hang your clothes up. Additional guest is $25 per night.( You can request the queen size air mattress for second guess.)Please provide first and last name of the additional guest and have ID on arrival. The additional guest cannot check in before the guest who books the reservation When you book your reservation and check-in, you cannot alter your reservation to add another guest. You can only alter </t>
  </si>
  <si>
    <t>I'm on a residential dead-end block so it's not a lot of traffic and very quiet. Street Parking Is Available On The Block</t>
  </si>
  <si>
    <t>I'm close to public transportation which is the B35 and B46 bus and the number 2,3,4,5. Train station 7 mins away easy access. JFK airport  is 20-25 minutes away. LaGuardia airport is 30-35 minutes away.  Also Uber and Lyft is a option.</t>
  </si>
  <si>
    <t>*There's other people that live in the home. Please be respectful to others. This is also my home. Anything you need you can ask me. *People not listed in the rental agreement may not stay overnight in the property. Any other person in the property is the sole responsibility of guest. The Homeowners are not responsible for the loss of personal belongings or valuables of the guest. By accepting this reservation, it is agreed that all guest are expressly assuming the risk of any harm arising from their use of the premises or others whom they invite to use the premise.   *Keep the property and furnishings in good order *I encourage all renters to purchase traveler insurance.</t>
  </si>
  <si>
    <t>{TV,"Cable TV",Wifi,"Air conditioning",Heating,"Smoke detector","Carbon monoxide detector",Essentials,"Lock on bedroom door",Hangers,Iron,"Hot water","Bed linens","Extra pillows and blankets",Microwave,"Coffee maker",Refrigerator,"Host greets you"}</t>
  </si>
  <si>
    <t>Spacious 2BR with Private Patio in Lower East Side</t>
  </si>
  <si>
    <t>This spacious and comfortable 2 bedroom apartment with a private patio is located in the heart of the historical, trendy Lower East Side.  The apartment is a short walk from Chinatown, Little Italy, Soho, the East Village, and Williamsburg and near 6 subway lines to easily access the rest of New York City!  And if walking around New York City isn't enough exercise, there is a public tennis court, basketball courts, handball court, and a track right across the street.</t>
  </si>
  <si>
    <t xml:space="preserve">This spacious and comfortable 2 bedroom apartment with a private patio is located in the heart of the historical, trendy Lower East Side.  The apartment is a short walk from Chinatown, Little Italy, Soho, the East Village, and Williamsburg and near 6 subway lines to easily access the rest of New York City!  And if walking around New York City isn't enough exercise, there is a public tennis court, basketball courts, handball court, and a track right across the street. This modern and spacious apartment with private outdoor space will be a comfortable place to rest, relax, and take a step back from the bustling streets of Manhattan.  The space features exposed brick, a comfortable living room with a Smart TV &amp; board games. The master bedroom is also equipped with a Smart TV. A private patio is just outside the living room door. Kitchen: full size kitchen with dishwasher, fridge, microwave, coffee maker, toaster.  Living Room: spacious living room with Smart TV and WiFi. Large, sectional </t>
  </si>
  <si>
    <t>Located in the trendy and historical Lower East Side (LES), a neighborhood known for it's old history and beautiful tenement buildings (the Tenement Museum is only 2 blocks away and offers many tours about the lives of early NYC immigrants). LES is also known for it's numerous art galleries, diversity of restaurants, and nightlife (great cocktail bars, speakeasies, and live music venues). There's also a Target and Trader Joe's conveniently located two blocks from the apartment.</t>
  </si>
  <si>
    <t>Located in the heart Lower East Side which has plenty of great restaurants and cocktail bars.  The Lower East Side is such a convenient part of lower Manhattan because you will be less than 10 minutes walk to Chinatown &amp; Little Italy, 15 minutes to the East Village and Soho, and a beautiful walk across the Williamsburg Bridge into trendy Williamsburg, Brooklyn. There are six different subway lines (F, M, J, Z, B, D) less than 5 minutes walk from the apartment making it very easy to get to Times Square and many other neighborhoods.</t>
  </si>
  <si>
    <t>-Please keep quiet outside on the patio after 10pm.  -There is a strict no party policy.  -Please respect my belongings.</t>
  </si>
  <si>
    <t>{TV,Wifi,"Air conditioning",Kitchen,Heating,"Smoke detector","Carbon monoxide detector","Fire extinguisher",Essentials,Shampoo,"Lock on bedroom door",Hangers,"Hair dryer",Iron,"Laptop friendly workspace","Self check-in",Lockbox,"Hot water","Bed linens",Microwave,"Coffee maker",Refrigerator,Dishwasher,"Dishes and silverware","Cooking basics",Oven,Stove,"Single level home","Patio or balcony","Garden or backyard","Luggage dropoff allowed","Long term stays allowed"}</t>
  </si>
  <si>
    <t>Cosy Bedroom in CITY CENTER</t>
  </si>
  <si>
    <t>The bedroom is completely private. The kitchen, and bathroom are shared spaces. During your stay, I will provide: - Fresh towels - Bathroom essentials (shampoo, conditioner, soap) - WiFi</t>
  </si>
  <si>
    <t xml:space="preserve">The bedroom is completely private. The kitchen, and bathroom are shared spaces. During your stay, I will provide: - Fresh towels - Bathroom essentials (shampoo, conditioner, soap) - WiFi This apartment offers: - Private bedroom with shared full kitchen, bathroom, and living room - Full/double size bed with brand new mattress, for 2 guests - Full kitchen with refrigerator, microwave, gas range, water kettle. Basic cooking-ware included - High-speed WiFi  - Air conditioning and heating included - Living room with sofa - The apartment is just minutes away from Times Square, the Theater district for play-lovers, and Rockefeller Center. Less than a 10 minute walk to Columbus Circle and Central Park. It is in the heart of midtown Manhattan, where everything is central and convenient - perfect for visitors!  - There are tons of restaurants and bars in the surrounding area of all cuisines. Please feel free to ask me for recommendations!  - Supermarket &amp; pharmacy are conveniently located steps </t>
  </si>
  <si>
    <t>- The apartment is just minutes away from Times Square, the Theater district for play-lovers, and Rockefeller Center. Less than a 10 minute walk to Columbus Circle and Central Park. It is in the heart of midtown Manhattan, where everything is central and convenient - perfect for visitors!  - There are tons of restaurants and bars in the surrounding area of all cuisines. Please feel free to ask me for recommendations!  - Supermarket &amp; pharmacy are conveniently located steps away from the apt, where you will find everything you need for your stay.</t>
  </si>
  <si>
    <t>- NYC Subway lines C and E (blue line) are located very close to the apt.  - NYC Subway lines N, Q, and R (yellow lines) and 1 train (red line) are located a few blocks away.</t>
  </si>
  <si>
    <t>No Shoes in The Apartment!</t>
  </si>
  <si>
    <t>{Wifi,"Air conditioning",Kitchen,Heating,"Smoke detector","Carbon monoxide detector",Essentials,Shampoo,"Lock on bedroom door",Hangers,"Hair dryer",Iron,"Private living room","Private entrance","Hot water",Refrigerator,"Dishes and silverware","Cooking basics",Oven,Stove,"Long term stays allowed"}</t>
  </si>
  <si>
    <t>Comfy Brownstone Room in Brooklyn</t>
  </si>
  <si>
    <t>I have a lovely and affordable well lit room in a large, newly renovated brownstone in Brooklyn, NY.  The place comes with a fully functional washer/dryer and spacious backyard.  The room is very quiet, inviting and away from street traffic.</t>
  </si>
  <si>
    <t>I have a lovely and affordable well lit room in a large, newly renovated brownstone in Brooklyn, NY.  The place comes with a fully functional washer/dryer and spacious backyard.  The room is very quiet, inviting and away from street traffic. I live in a two level brownstone with 4 roommates.  The open living room into dining room floor plan gives us amazing light, space and vision from the front of the house to the back.  We also have a private deck over looking a yard and garden in the back that we sometimes take use of with our neighbors downstairs.  Upstairs are where the two full bathrooms, bedrooms and washer/dryer are.  All rooms are rather quiet.  Wifi, Cable TV, and basic amenities such as stove and fridge are available for use. Guests will have access to all spaces of the house.  If you use the washer/dryer please provide your own laundry detergent. I will occasionally be in and out.  At times when im traveling myself you will be interacting with my roommates.  Other times I w</t>
  </si>
  <si>
    <t>I live in quiet yet hip bedstuy, Brooklyn.  Its about a 7 min walk to fun bars, restaurants and galleries of Bed-Stuy/Bushwick.  There is a deli and liquor store on one corner of our block and a grocery store at the other.  Bedstuy is famous for its beautiful and iconic brownstone homes and now becoming a place where this beautiful history exists alongside amazing growth and exciting new beginnings.  Its a neighborhood thats as BROOKLYN as it gets.  Very central to all of Brooklyn, prospect park, park slope, Brooklyn museum and library, Williamsburg, downtown Brooklyn, and more!  No more than 15 minutes to each by car or public transportation.</t>
  </si>
  <si>
    <t>The G train (Bedford avenue) is about a 10 minute walk from the house and the J/M train(Myrtle Avenue) about a 6-7 minute walk or 2 minute bus ride (to Kosciuscko)</t>
  </si>
  <si>
    <t>{TV,"Cable TV",Internet,Wifi,"Air conditioning",Kitchen,"Free parking on premises","Free street parking",Heating,Washer,Dryer,"Smoke detector","Carbon monoxide detector","First aid kit","Safety card","Fire extinguisher",Essentials,Shampoo,"Lock on bedroom door","24-hour check-in",Hangers,Iron,"Laptop friendly workspace","Hot water","Host greets you"}</t>
  </si>
  <si>
    <t>Times Square 2BD 1st Floor</t>
  </si>
  <si>
    <t>Fabulous place in an amazing location! Located on famous restaurant row. Apartment accommodates  4 people. Everything you could ever want near all trains. Very close by foot to major touristic attractions. Times Square Billboards, the Theater District, Broadway, Central Park, Columbus Circle, Lincoln Center, Empire States Building and much more! The apartment is surrounded by lots of nice coffee shops, restaurants, bars, roof tops and amazing nightlife.</t>
  </si>
  <si>
    <t>Fabulous place in an amazing location! Located on famous restaurant row. Apartment accommodates  4 people. Everything you could ever want near all trains. Very close by foot to major touristic attractions. Times Square Billboards, the Theater District, Broadway, Central Park, Columbus Circle, Lincoln Center, Empire States Building and much more! The apartment is surrounded by lots of nice coffee shops, restaurants, bars, roof tops and amazing nightlife. This place is in the center of it all and is the definition of New York City Lifestyle! The master bedroom is equipped with a comfortable queen size bed. The second bedroom features a full size bed. The living room comes with a very comfy sofa bed that fit two people. An airbed is also provided for fourth person. Ultra fast WiFi is provided inside the suite. Located on the 1st floor.  The apartment includes the following: -Queen size bed in the bedroom (sleeps 2) -Full size bed in the 2nd bedroom (sleeps 2) -Sofa sleeper in the living r</t>
  </si>
  <si>
    <t>The neighborhood is the best. You have everything within walking distance. Just a few strides from the pulsing beat of Times Square, Hell’s Kitchen has a much more local pulse than its buzzing neighbor. The low-key vibe is part of the appeal, but there’s also a new energy arriving in the neighborhood in the form of modern residential buildings with new retail and food shops. Ninth Avenue is lined with restaurants of all types, from tiny Thai hangouts and Italian trattorias to French bistros and Southern cuisine. Just show up hungry and walk up and down the street, you are bound to find something that looks good. For a more classic taste of the city, grab a bite to eat along Restaurant Row (46th Street between 8th and 9th Avenues) before a Broadway show. The Hudson River provides a break from the city blocks with riverside views, piers for boat tours, and parks perfect for a stroll.</t>
  </si>
  <si>
    <t>If you like to walk you can go walking from my place to: Times Square &amp; Theater District Lincoln Center Columbus Circle Central Park South Hudson River Rockefeller Center Herald Square &amp; the Garment District Shopping Area Empire State Building Fifth Avenue &amp; 57th Street Shopping Area Bryant Park Grand Central Moma Museum Madison Avenue Shopping Area American Museum of Natural History The Metropolitan Museum of arts Guggenheim Museum Getting around New York City can be very easy or you can make it quite adventuresome. Subway, taxi's and uber all at your fingertips. Good old fashion walking is always an option too! :) Taxi. This is probably the best method to get around New York City if you are in a group of 2-4 people, but it's not always the fastest. NYC is notorious for traffic, and you can get stuck in it in a taxi. You can easily get anywhere in Manhattan for no more than $10 - $15, split between a group, this is not much more than a subway ride ($2.25 per person), and it eliminates</t>
  </si>
  <si>
    <t>{TV,Wifi,"Air conditioning",Kitchen,Heating,"Family/kid friendly","Smoke detector","Carbon monoxide detector","First aid kit",Essentials,Shampoo,Hangers,"Hair dryer",Iron,"Laptop friendly workspace","Self check-in",Lockbox}</t>
  </si>
  <si>
    <t>Sunny And Spacious! Treat Yourself In Bushwick!</t>
  </si>
  <si>
    <t>A few blocks to both the L and M trains and only 20 minutes to Manhattan. A trains ride to Williamsburg and walking distance to East Williamsburg/Bushwick's Food and Nightlife. I am happy to host anyone traveling and needing a place to lay their head. Let me know how I can make your stay as comfortable as possible!</t>
  </si>
  <si>
    <t>A few blocks to both the L and M trains and only 20 minutes to Manhattan. A trains ride to Williamsburg and walking distance to East Williamsburg/Bushwick's Food and Nightlife. I am happy to host anyone traveling and needing a place to lay their head. Let me know how I can make your stay as comfortable as possible! My building was an old store front and consists of four quaint apartments. Each apartment is set up with a unique interior and amenities like my own private patio. I want my guests to feel right at home with complete run of the place. There is a living area with a TV, (Netflix, HuluPlus, HBO) a large kitchen and patio to cook and lounge. I do not mind if guests have friends over to lightly entertain as long as I am aware. Guests will have full access to the apartment which includes, kitchen, living area, bathroom and patio. I am gone most days and sometimes out of town for work. I will gladly help and accommodate to Guest's needs when I am here or a phone call away. An eclec</t>
  </si>
  <si>
    <t>An eclectic and artsy neighborhood full of amazing food, shops and Night life. Latin American Eateries, Street Food, Historic Pastry shop Circos, Tony's Pizza. 24 hr local organic market , Rite Aid and a large grocery store 3 blocks away. Maria Hernandez Park, Blink Fitness Gym, L Train Vintage. A short walk to plenty of bars and restaurants. Wheelhouse, Miles, Three Diamond Door, Little Whiskey, Clara's. Boobie Trap, Birdy's. Plenty more along the Jefferson and Morgan Subway stops. Roberts's, Rookery, Cobra Club to name a few. Always local art events, music and pop ups happening.</t>
  </si>
  <si>
    <t>L and M train to Williamsburg and Manhattan. Buses to downtown Brooklyn. There is street parking and garages close by for drivers.</t>
  </si>
  <si>
    <t>{TV,Wifi,"Air conditioning",Kitchen,"Pets live on this property","Free street parking",Heating,"Smoke detector","Carbon monoxide detector","First aid kit","Fire extinguisher",Essentials,Shampoo,"Lock on bedroom door",Hangers,"Hair dryer",Iron,"Self check-in",Lockbox,"Hot water"}</t>
  </si>
  <si>
    <t>A cozy apartment in Hamilton Heights!</t>
  </si>
  <si>
    <t>This cozy, little apartment is just steps away from the 1 train and 2 avenues away from the ABCD trains! This quaint apartment is in a fantastic location in Harlem, surrounded by many restaurants and bars!</t>
  </si>
  <si>
    <t>- Quiet hours-- 10 pm to 8 am</t>
  </si>
  <si>
    <t>{TV,Wifi,"Air conditioning",Kitchen,Heating,"Smoke detector","Fire extinguisher",Hangers,"Private living room"}</t>
  </si>
  <si>
    <t>The New Harlemites</t>
  </si>
  <si>
    <t>This sprawling, luxury Manhattan pad, perched high aboveThe City, flaunts MILLION DOLLAR VIEWS and a killer location in "The New Harlem."</t>
  </si>
  <si>
    <t>This sprawling, luxury Manhattan pad, perched high aboveThe City, flaunts MILLION DOLLAR VIEWS and a killer location in "The New Harlem." A wide-open layout, custom furniture, huge balcony, and wall-to-wall windows make this stylish pied a terre the pefect home-away in New York City.</t>
  </si>
  <si>
    <t>No extra guests are allowed on the property without previous consent of hosts. Guests breaking this rule will be asked to leave without refund. We do sometimes allow guests but we must have their names and other details to be admitted to the property.</t>
  </si>
  <si>
    <t>{TV,Wifi,"Air conditioning",Kitchen,Elevator,Heating,"Smoke detector","Carbon monoxide detector",Essentials,Shampoo,"Lock on bedroom door",Hangers,Iron,"Laptop friendly workspace","Private entrance"}</t>
  </si>
  <si>
    <t>Huge room 25 min to manhattan. L,M,J,Z train.</t>
  </si>
  <si>
    <t>In Brooklyn, few minutes to get to manhattan. Halsey train station very close. Super clean bathroom, kitchen and room.</t>
  </si>
  <si>
    <t>In Brooklyn, few minutes to get to manhattan. Halsey train station very close. Super clean bathroom, kitchen and room. The location, the price, the huge space, queen size bed, AC, smart tv 49", wifi, Apple TV, beautiful kitchen and bathroom. Everything inside the house except the others rooms As much as I can Safe neighborhood , easy access to the city, near supermarket, street parking. Yes Nice environment, towels, hot water.</t>
  </si>
  <si>
    <t>Safe neighborhood , easy access to the city, near supermarket, street parking.</t>
  </si>
  <si>
    <t>Yes</t>
  </si>
  <si>
    <t>Be clean please</t>
  </si>
  <si>
    <t>{TV,Internet,Wifi,"Air conditioning",Kitchen,"Free street parking",Heating,"Smoke detector","Carbon monoxide detector","First aid kit",Essentials,Shampoo,"24-hour check-in",Hangers,"translation missing: en.hosting_amenity_49","translation missing: en.hosting_amenity_50",Microwave,Refrigerator,"Cooking basics",Oven,Stove,"Luggage dropoff allowed","Long term stays allowed","Cleaning before checkout"}</t>
  </si>
  <si>
    <t>Modern Apartment in Bed-Stuy</t>
  </si>
  <si>
    <t>My modern apartment sits in the heart of Brooklyn's Bed-Stuy neighborhood, surrounded by classic tree-lined Brooklyn streets, with easy access to major subway lines, &amp; within walking distance to major attractions and local hot spots.</t>
  </si>
  <si>
    <t>My modern apartment sits in the heart of Brooklyn's Bed-Stuy neighborhood, surrounded by classic tree-lined Brooklyn streets, with easy access to major subway lines, &amp; within walking distance to major attractions and local hot spots. The apartment sits on a lovely, tree-lined street in the heart of Bed-Stuy near Herbert Von King park. Guests will have access to the whole apartment, which includes a large bedroom, modern kitchen and a well furnished living room.  You won't be sharing with other guests and the only room that's out of bounds is my bedroom.  With regards to transport, you'll be within walking distance to the G, A and C subway lines, plus there are also buses that take you to other neighborhoods, including Fort Greene, Williamsburg and Bushwick. In addition, Prospect Park, The Brooklyn Museum and the Brooklyn Academy of Music are all within walking distance. Finally, I'll always be available to answer any important questions and to give handy tips about where to go and what</t>
  </si>
  <si>
    <t>- Please be clean and respectful. Unfortunately I can't accept pets. Quiet time starts around 11pm on week days and 12am at the weekend.</t>
  </si>
  <si>
    <t>{TV,Wifi,"Air conditioning",Kitchen,"Free street parking",Heating,"Smoke detector",Essentials,"Lock on bedroom door",Hangers,"Hair dryer",Iron,"translation missing: en.hosting_amenity_49","translation missing: en.hosting_amenity_50","Private living room","Hot water",Other}</t>
  </si>
  <si>
    <t>две кровати в комнате</t>
  </si>
  <si>
    <t>близко метро и магазины и кафе и море</t>
  </si>
  <si>
    <t>{Wifi,Kitchen,Heating,"Family/kid friendly",Washer,Dryer}</t>
  </si>
  <si>
    <t>Fort Greene - Whole Apartment with washer &amp; dryer</t>
  </si>
  <si>
    <t>Our place is one block from Barclays and BAM Peter Jay Sharp Building. It's close to Brooklyn Flea - Fort Greene, Fort Greene Park and Farmer's Market, Prospect Park, Green Light Independent Bookstore, and Annex Coffee. We are off Atlantic Terminal: 4/5/6, 1/2/3, N/Q/R + one block from the C and the G. You’ll love our place because of the neighborhood and accessibility as well as the welcoming space. Our place is good for couples, solo adventurers, business travelers, and families (with kids).</t>
  </si>
  <si>
    <t>{TV,"Cable TV",Internet,Wifi,"Air conditioning",Kitchen,Breakfast,Heating,"Family/kid friendly",Washer,Dryer,"Smoke detector","Carbon monoxide detector","First aid kit","Fire extinguisher",Essentials,Shampoo,Hangers,"Hair dryer",Iron,"Laptop friendly workspace"}</t>
  </si>
  <si>
    <t>Modern Room Uptown</t>
  </si>
  <si>
    <t>My place is close to 5 train lines, 3 of which are express: A/B/C/D/3. You’ll love my place because of the location, the neighborhood, access to great coffee, restaurants, grocery stores, and avoidance of any extra stairs to climb as it is street level with a private entrance. My place is good for couples, solo adventurers, and business travelers.</t>
  </si>
  <si>
    <t>{Wifi,Essentials,"Lock on bedroom door",Hangers,"Hair dryer",Iron,"translation missing: en.hosting_amenity_49","translation missing: en.hosting_amenity_50"}</t>
  </si>
  <si>
    <t>PRIME Chelsea Modern Luxury Home *****</t>
  </si>
  <si>
    <t>View my 5-star reviews here (original listing): https://www.airbnb.com/rooms/26445672?s=67&amp;shared_item_type=1&amp;virality_entry_point=1&amp;sharer_id=205909 Very clean, bright, modern and cozy designer apartment. High ceilings. Quintessential Chelsea. There is a queen bed in the bedroom, a sleeper sofa in the living room, and two sleeper chairs in the other living space. Beautiful kitchen with dining area.</t>
  </si>
  <si>
    <t>View my 5-star reviews here (original listing): https://www.airbnb.com/rooms/26445672?s=67&amp;shared_item_type=1&amp;virality_entry_point=1&amp;sharer_id=205909 Very clean, bright, modern and cozy designer apartment. High ceilings. Quintessential Chelsea. There is a queen bed in the bedroom, a sleeper sofa in the living room, and two sleeper chairs in the other living space. Beautiful kitchen with dining area. Prime Chelsea location, around the corner from Barney's New York, Dream Hotel, Tao Downtown, Chelsea Market. Iconic streets of West Village, The Standard Hotel, The Whitney Museum, The Highline, New York City's best restaurants, art galleries and luxury boutiques are within a 5-10 minute walk. Does not get better in terms of access, convenience, and most coveted destinations in the city. All public transportation including A, C, E, L, F, M, 1, 2, 3 Metro Lines are within 1-2 block radius. West Side Highway is just blocks away as well.</t>
  </si>
  <si>
    <t>Prime Chelsea location, around the corner from Barney's New York, Dream Hotel, Tao Downtown, Chelsea Market. Iconic streets of West Village, The Standard Hotel, The Whitney Museum, The Highline, New York City's best restaurants, art galleries and luxury boutiques are within a 5-10 minute walk. Does not get better in terms of access, convenience, and most coveted destinations in the city.</t>
  </si>
  <si>
    <t>All public transportation including A, C, E, L, F, M, 1, 2, 3 Metro Lines are within 1-2 block radius. West Side Highway is just blocks away as well.</t>
  </si>
  <si>
    <t>{TV,"Cable TV",Wifi,"Air conditioning",Kitchen,"Smoke detector","Carbon monoxide detector",Essentials,Shampoo,Hangers,"Hair dryer",Iron,"Laptop friendly workspace","Hot water","Bed linens","Long term stays allowed",Other}</t>
  </si>
  <si>
    <t>Mi casa es su casa, La casa de Pupilos</t>
  </si>
  <si>
    <t>2 to 4 people contact me for special rate for 4 people. Cozy bedroom, with private bathroom, in Middle Village, Queens. It’s a 3 bedrooms apartment. In the second floor, living room with a balcony, private full bathroom, kitchen &amp; a private bedroom. Room has a large closet, one window that lights up the whole room in the morning. This is a very clean apartment.</t>
  </si>
  <si>
    <t>2 to 4 people contact me for special rate for 4 people. Cozy bedroom, with private bathroom, in Middle Village, Queens. It’s a 3 bedrooms apartment. In the second floor, living room with a balcony, private full bathroom, kitchen &amp; a private bedroom. Room has a large closet, one window that lights up the whole room in the morning. This is a very clean apartment. 2 to 4 people contact me for special rate for 4 people. Cuando te recibimos en casa, te ofreceremos la experiencia como si visitaras un amigo en otra ciudad, claro siempre respetando tu tiempo y espacio. only a big favor If you are coming after 11:00 pm you guys need to be very quiet we have thin walls and everybody in the building works early.  Un gran favor, si llegas después de las 11:00 pm necesitan ser muy silenciosos ya que todos trabajan temprano en los pisos anexos y las paredes son muy delgadas. El vecindario es muy tranquilo y seguro y con muchos lugares para desayunar, comer o cenar y a solo 20 minutos en bus, encuent</t>
  </si>
  <si>
    <t>El vecindario es muy tranquilo y seguro y con muchos lugares para desayunar, comer o cenar y a solo 20 minutos en bus, encuentras un area con muchos lugares para comprar con muy buenas marcas, tiendas y precios muy económicos.</t>
  </si>
  <si>
    <t>Estamos a 5 minutos caminando del tren M</t>
  </si>
  <si>
    <t xml:space="preserve">- - No noise after 12 pm. Only light cooking!  •	No parties, no outside visitors, no overnight guests without previous approval from your host. I had a guest who picked up a stranger and brought him home. Big no, no! But I do allow families and friends to stop by and sometimes I even allow them to spend the night. I request that guests tell me if anyone is spending the night. I like to know who I’m waking next to or bumping into on my way to the bathroom. •	Do not engage in illegal activities anywhere on the property. This applies to both drugs and internet activity. •	If you break or damage something, please let me know and arrange for its replacement or repair. Guests let me know if they break a glass, etc. Sometimes they go out of their way to replace it or pay for it. If it’s a small item, I let it go. But a guest tore one of my good, thick towels. I have no idea how – he wrote me a note about it, but didn’t offer to pay for it. I didn’t charge him extra for it, but I wasn’t happy </t>
  </si>
  <si>
    <t>Middle Village</t>
  </si>
  <si>
    <t>{Wifi,"Air conditioning","Free street parking",Heating,"Smoke detector","Carbon monoxide detector","First aid kit","Fire extinguisher",Essentials,Shampoo,"Lock on bedroom door",Hangers,"Hair dryer",Iron,"Host greets you"}</t>
  </si>
  <si>
    <t>Stunning 2bed Williamsburg (gym/roof) J/M/Z G &amp; L</t>
  </si>
  <si>
    <t>Stunning Williamsburg Apt - Luxury amenities building Located a few blocks from J/M/Z &amp; L trains - easy commute to Manhattan Bunch of restaurants, bars, coffee shops and groceries around    This beautiful apt offers: -Specious bedrooms with queen size beds -Central A/C -Bluetooth surround sound -Fully equipped kitchen -Balcony off the bedroom -Amazing natural light Building: -Furnished roof deck  -Gym with yoga studio  -Laundry room -Elevator -Parking can be arranged with notice in advance</t>
  </si>
  <si>
    <t>Stunning Williamsburg Apt - Luxury amenities building Located a few blocks from J/M/Z &amp; L trains - easy commute to Manhattan Bunch of restaurants, bars, coffee shops and groceries around    This beautiful apt offers: -Specious bedrooms with queen size beds -Central A/C -Bluetooth surround sound -Fully equipped kitchen -Balcony off the bedroom -Amazing natural light Building: -Furnished roof deck  -Gym with yoga studio  -Laundry room -Elevator -Parking can be arranged with notice in advance Beautiful apartment with a great vibe and tons of natural light Entire apartment, elevator, gym, yoga studio, laundry room, rooftop, parking (with notice in advance) One of the most vibrant neighborhood in Brooklyn. Close to J/M/Z and L trains with an easy commute to Manhattan and into Brooklyn. Many coffee shops, groceries, bars, restaurants and pharmacies around. Please feel free to reach out with any question about the area / recommendations</t>
  </si>
  <si>
    <t>One of the most vibrant neighborhood in Brooklyn. Close to J/M/Z and L trains with an easy commute to Manhattan and into Brooklyn. Many coffee shops, groceries, bars, restaurants and pharmacies around. Please feel free to reach out with any question about the area / recommendations</t>
  </si>
  <si>
    <t>{TV,Wifi,"Air conditioning",Kitchen,"Free parking on premises",Gym,Elevator,Heating,Washer,Dryer,"Smoke detector","Carbon monoxide detector",Essentials,Shampoo,"Lock on bedroom door",Hangers}</t>
  </si>
  <si>
    <t>Adorable Boho Room in Great Location</t>
  </si>
  <si>
    <t>This adorable private room will be your little oasis in the heart of Williamsburg, Brooklyn. The place is a two story apartment with a beautiful backyard. You will be steps away from delicious food, local bars, parks, and grocery stores. The apartment is located right across from the Lorimer L stop and only a 10 minute walk away from the JMZ. You will have a cozy bed with your own A/C unit in your room. The sweet kitchen and living room with an extra large sofa are located downstairs.</t>
  </si>
  <si>
    <t>This adorable private room will be your little oasis in the heart of Williamsburg, Brooklyn. The place is a two story apartment with a beautiful backyard. You will be steps away from delicious food, local bars, parks, and grocery stores. The apartment is located right across from the Lorimer L stop and only a 10 minute walk away from the JMZ. You will have a cozy bed with your own A/C unit in your room. The sweet kitchen and living room with an extra large sofa are located downstairs. Guests are free to cozy up in the living room or cook up a good meal in the kitchen. The bathrooms on both floors are free for use as well. For most of the year (besides when it is snowing), guests can wander outside to our backyard with a hot cup of tea or beverage of choice and enjoy the quiet fresh air sanctuary in the middle of the concrete jungle. Guest’s bedroom, kitchen, living room, bathrooms, and backyard! Our household is happy to answer any questions that guests have about the neighborhood or N</t>
  </si>
  <si>
    <t>Located at a very convenient location in the heart of Williamsburg. A short walk to Bedford Avenue for cute stores and shops. Or walk to Greenpoint: check out the NYC views on the water or grab a coffee at one of the many hipster joints.</t>
  </si>
  <si>
    <t>The apartment is centrally locates in Williamsburg and guests can easily walk to many near parks, grocery stores, and great shopping streets. The L train is directly across the street as well as bus transportation. If you have a car, there is free parking along the side streets.</t>
  </si>
  <si>
    <t>- Self Check In - No shoes inside - Check out by 11 AM - Clean up after yourself as best as you can.</t>
  </si>
  <si>
    <t>{TV,Wifi,"Air conditioning",Kitchen,"Free street parking",Heating,"Smoke detector",Essentials,"Lock on bedroom door","Hair dryer","Laptop friendly workspace","Self check-in",Lockbox,"Hot water",Microwave,Refrigerator,Dishwasher,"Garden or backyard"}</t>
  </si>
  <si>
    <t>Large, Open, Airy Room, Close to Subway Harlem NYC</t>
  </si>
  <si>
    <t>Welcome to the beauty of West Harlem!  The apartment is warm and welcoming. This place is perfect for someone in transition between housing or visiting for the weekend. The famed Harlem Public is just a few blocks away as well as many bars, restaurants and shops.  There is a grocery store around the corner. The 1 train is a block away and the express A,B,C,D trains are just a short 10 minute walk away.  It is super easy to get to midtown in less than half an hour.</t>
  </si>
  <si>
    <t>Welcome to the beauty of West Harlem!  The apartment is warm and welcoming. This place is perfect for someone in transition between housing or visiting for the weekend. The famed Harlem Public is just a few blocks away as well as many bars, restaurants and shops.  There is a grocery store around the corner. The 1 train is a block away and the express A,B,C,D trains are just a short 10 minute walk away.  It is super easy to get to midtown in less than half an hour. This is the largest bedroom in a three bedroom converted space apartment.  It has a queen bed, air conditioning in the summer months, and a TV with access to Netflix and an extensive DVD collection. The closet is not available but there is plenty of storage in a six drawer dresser and cube storage as well as a place for you suitcase above the closet or under the bed. There is a small but beautiful bathroom.  The kitchen is ready and available with all the cooking amenities you will need; pots and pans, cooking sheets, tea ket</t>
  </si>
  <si>
    <t>This apartment is located in the smack dab of Harlem.  Lots of bars and restaurants are scattered everywhere.  Harlem public is just up the road.  C Town, the grocery store, is just around the corner. A dunkin donuts, Duane Reade and the best Chinese food all lie within two blocks.</t>
  </si>
  <si>
    <t>There is easy access to the 1 train which will take you to Times Square where ever other train in the city is.  It is a quick and easy ride. The express trains on the blue line are also across the park just a ten minute walk away.  There are also several buses that will take you both uptown and downtown.</t>
  </si>
  <si>
    <t>No guests</t>
  </si>
  <si>
    <t>{TV,Wifi,"Air conditioning",Kitchen,Heating,"Smoke detector","Carbon monoxide detector",Essentials,Hangers,Microwave,"Coffee maker",Refrigerator,"Dishes and silverware","Cooking basics",Oven,Stove}</t>
  </si>
  <si>
    <t>Private clean room in Manhattan</t>
  </si>
  <si>
    <t>My place is close to Laudromat, Bars, Restaurants, Foodtown supermarket,  5 minutes from A,C,D,B trains and 10 minutes from 1, 2 subway stations. You’ll love my place because of the light, the space, and the proximity to metro trains. My place is good for couples and solo adventurers.</t>
  </si>
  <si>
    <t>{TV,Wifi,"Air conditioning",Kitchen,"Smoking allowed",Heating,"Suitable for events","Smoke detector","Carbon monoxide detector",Essentials,Shampoo,Hangers,"Hair dryer","translation missing: en.hosting_amenity_49","translation missing: en.hosting_amenity_50"}</t>
  </si>
  <si>
    <t>Female Only Upper West Side Room</t>
  </si>
  <si>
    <t>1 bedroom in 4 bedroom apartment. (4 other young females as roommates)  Access to shared living room, fully stocked kitchen, and bathroom.  This is my personal bedroom cozy bedroom  Air conditioner, blankets, towels, mattress pad, towels, shampoo conditioner, soap Two blocks from 1 subway stop, 10 minutes from 2/3 express and b/c Tons of restaurant and bars nearby  In between Riverside Park and Central Park 15 minutes to midtown  We do have a cat- she is a cuddle bug Females only please!!!!</t>
  </si>
  <si>
    <t>1 bedroom in 4 bedroom apartment. (4 other young females as roommates)  Access to shared living room, fully stocked kitchen, and bathroom.  This is my personal bedroom cozy bedroom  Air conditioner, blankets, towels, mattress pad, towels, shampoo conditioner, soap Two blocks from 1 subway stop, 10 minutes from 2/3 express and b/c Tons of restaurant and bars nearby  In between Riverside Park and Central Park 15 minutes to midtown  We do have a cat- she is a cuddle bug Females only please!!!! Complete access to my bedroom, shared living room, kitchen, and bathroom I am always available by text or phone call! I am out of town for most bookings. -The Upper West Side is a beautiful neighborhood! There are plenty of bars, restaurants, grocery stores, etc right on the block. -My apartment is located right in between Riverside Park and Central Park. - 10 blocks away from Columbia University -15/20 minutes by transit to midtown Subway-  I am two blocks away from the 1 train at 103rd and 9 block</t>
  </si>
  <si>
    <t>-The Upper West Side is a beautiful neighborhood! There are plenty of bars, restaurants, grocery stores, etc right on the block. -My apartment is located right in between Riverside Park and Central Park. - 10 blocks away from Columbia University -15/20 minutes by transit to midtown</t>
  </si>
  <si>
    <t>Subway-  I am two blocks away from the 1 train at 103rd and 9 blocks away from the 2/3 Express at 96th. I am also about a ten minute walk to the 103rd st b/c.  - about 15/20 minutes to midtown by public transit or taxi</t>
  </si>
  <si>
    <t>-FEMALES ONLY!!!! - please do not bring additional people to the apartment</t>
  </si>
  <si>
    <t>{Wifi,"Air conditioning",Kitchen,"Pets live on this property",Elevator,"Buzzer/wireless intercom",Heating,"Smoke detector",Essentials,"Self check-in",Lockbox}</t>
  </si>
  <si>
    <t>Modern Luxury 1BR Apt</t>
  </si>
  <si>
    <t>Treat yourself to a brand new luxury furnished apartment in the heart of Brooklyn NY. The apartment is steps away from the J train at Halsey street. Enjoy convenient access to lower Manhattan in about 30min with numerous transfer options that will easily take you wherever you want to go. The apartment has a small outdoor balcony and furnished rooftop space for you to enjoy. Looking forward to hosting your stay.</t>
  </si>
  <si>
    <t>Treat yourself to a brand new luxury furnished apartment in the heart of Brooklyn NY. The apartment is steps away from the J train at Halsey street. Enjoy convenient access to lower Manhattan in about 30min with numerous transfer options that will easily take you wherever you want to go. The apartment has a small outdoor balcony and furnished rooftop space for you to enjoy. Looking forward to hosting your stay. 1br apartment with queen bed. Brooklinen sheets and hotel quality pillows. Bathroom is spa-like with modern luxe finishes. Living room area is furnished with velvet L-shape sofa, 52in plasma TV, Apple TV, high speed internet, bluetooth Bang &amp; Olufsen speaker. There is remote controlled AC/heat in each room (3 total). Kitchen is furnished with large dining table and mobile kitchen island cart. Laundry and bike rack in building. Furnished rooftop with chaise lounge chairs, sofas and tables for entertaining. Available by phone, text or email. Close to J train at Halsey street. 2 bl</t>
  </si>
  <si>
    <t>Close to J train at Halsey street. 2 blocks from Key Food grocery store. Numerous delis and 24hr Rite Aid and Dunkin Donuts nearby. There is a cafe right on the corner of the building with various entertainment events happening nightly and liquor/wine store right downstairs as well. Convenient train access with numerous transfer options to other subway lines. About 15min walk to the L train at Halsey street.</t>
  </si>
  <si>
    <t>Street parking available outside of building.</t>
  </si>
  <si>
    <t>{TV,Wifi,"Air conditioning",Kitchen,Heating,Washer,Dryer,"Smoke detector","Carbon monoxide detector",Essentials,Hangers,Iron,"Laptop friendly workspace","Self check-in",Keypad,"Hot water"}</t>
  </si>
  <si>
    <t>Flex 3 bedroom and super spacious unit in Bushwick</t>
  </si>
  <si>
    <t>Clean behind yourself, no shoes in the house, turn off lights when not in use.</t>
  </si>
  <si>
    <t>{TV,Wifi,Kitchen,"Smoking allowed",Heating,"Smoke detector","Carbon monoxide detector",Essentials,Iron,"Laptop friendly workspace","Hot water"}</t>
  </si>
  <si>
    <t>Cozy Room near mall &amp; Elmhurst Ave station (M.R).</t>
  </si>
  <si>
    <t>We have a private room available in Elmhurst, Queens! A simple and secure no frills room in the heart of Queens. 2nd floor of a townhouse!  Safe, very convenient and quiet neighborhood. Restaurants, bars, drugstore and banks are around the station Looking for student or young professional as roommates. Nearby stations: 4 mins from Elmhurst Ave station (M.R) 6 mins from 90 St station(7 train) Internationals welcome!</t>
  </si>
  <si>
    <t>We have a private room available in Elmhurst, Queens! A simple and secure no frills room in the heart of Queens. 2nd floor of a townhouse!  Safe, very convenient and quiet neighborhood. Restaurants, bars, drugstore and banks are around the station Looking for student or young professional as roommates. Nearby stations: 4 mins from Elmhurst Ave station (M.R) 6 mins from 90 St station(7 train) Internationals welcome! The room has a lot of natural light. Spacious and is the ideal retreat after a long day of exploring New York City.  Enjoy all the major attractions the city has to offer, as well as the warmth and cultural diversity of a true New York neighborhood. Room features: ･100 .ft. of private space in hardwood floors ･with 2 west-facing window, floor light ･full-size bed, desk, safety box, chair and floor light ･comforter, pillow, mattress and bed sheets are provided Kitchen features (shared): ･large fridge, extra small fridge. ･gas stove with 4 eyes, cabinet ･microwave, rice cooker</t>
  </si>
  <si>
    <t>Let us welcome you to one of the most famous neighborhood of NYC – Elmhurst. The area is located in south of Jackson Heights, with its north side facing Roosevelt Avenue and its south is the Long Island Expressway. The best way to get to and from Elmhurst is varied. E, F, M, R, and 7 trains coming and going at Jackson Heights/Roosevelt Ave Station. It is safe to say that this neighborhood earn the most points when it comes to affordability and convenience. Even in this small neighborhood, there are always a little of something international. There are a lot of bars, restaurants and coffee shops. You do not have to go to Manhattan to travel the world when it comes to gastronomy. One of our favorite establishments is the the Argentinian restaurant called La Fusta. Here, the steak is succulent from the skirt steak to the strip. Combine this with potato salad and it is going to be the best meal you will ever have. Many locals also come here for the the shrimp and avocado salad. Either way,</t>
  </si>
  <si>
    <t>The building is located in Elmhurst , also known as the tiny Chinatown in Queens. It’s in a safe and very convenient and quiet neighborhood. Restaurants, bars, drugstore and banks are around the station. Nearby stations: 4 mins from Elmhurst Ave station (M.R) 6 mins from 90 St station(7 train) Q29 bus line stops at Hampton St.</t>
  </si>
  <si>
    <t>{Wifi,"Air conditioning",Kitchen,Heating,"Smoke detector","Carbon monoxide detector",Hangers,"Laptop friendly workspace","Hot water","Bed linens",Microwave,Refrigerator,Oven,Stove,"Long term stays allowed","Host greets you"}</t>
  </si>
  <si>
    <t>Beautiful 1B apartment in Harlem!</t>
  </si>
  <si>
    <t>I'm offering my 1B apartment for 3 weeks. It's a beautiful decorated, spacious, super bright and clean! Fully equipped kitchen and bathroom. Queen bed. Close to express trains and metro north, so it's ideal to explore NY!</t>
  </si>
  <si>
    <t>{Wifi,"Air conditioning",Kitchen,"Buzzer/wireless intercom",Heating,"Carbon monoxide detector",Essentials,Shampoo,Hangers,"Hair dryer",Iron,"Laptop friendly workspace"}</t>
  </si>
  <si>
    <t>New Law in New York | NO  rentals under 30 days..</t>
  </si>
  <si>
    <t>Bohemian [ 3rd floor walk up] apt in tranquil Carroll Gardens,Brooklyn. Family oriented area  grt rest &amp; Bars &amp; Internet Cafe's.Safe &amp; just 12 minutes from Manhattan on F line [ 1 block fm apt].No Smoking... no Cable or internet.Basic TV</t>
  </si>
  <si>
    <t>Bohemian [ 3rd floor walk up] apt in tranquil Carroll Gardens,Brooklyn. Family oriented area  grt rest &amp; Bars &amp; Internet Cafe's.Safe &amp; just 12 minutes from Manhattan on F line [ 1 block fm apt].No Smoking... no Cable or internet.Basic TV NO CABLE TV / INTERNET Netflix only  cafes for internet- i can provide a list very close by... there is netflix DVD's if you so choose to watch TV while in New York Amazing quiet apartment- I don't really have too much interaction apart from email/phone- the apt is marked with signs on everything...its pretty self explanatory really... Lots of great restaurants, Black Mountain, Prime meats, and many others ..the F train to Manhattan is one block walk You can either get a taxi/Uber or Lyft car through brooklyn battery tunnel so that you're in the city in 7-10 mins or drive over the Brooklyn or Manhattan bridges - worth the views... I do not have Cable or Internet..Netflix DVD only I do not rent the apt to couples...</t>
  </si>
  <si>
    <t>Lots of great restaurants, Black Mountain, Prime meats, and many others</t>
  </si>
  <si>
    <t>..the F train to Manhattan is one block walk You can either get a taxi/Uber or Lyft car through brooklyn battery tunnel so that you're in the city in 7-10 mins or drive over the Brooklyn or Manhattan bridges - worth the views...</t>
  </si>
  <si>
    <t>Guests are expected to leave the apt in same condition they found it-however i will have it cleaned  NO SMOKING at all- please keep noise down  the neighbors are all people i know and we all get along so please respect this...</t>
  </si>
  <si>
    <t>{TV,"Air conditioning",Kitchen,Heating,Hangers,"translation missing: en.hosting_amenity_49","translation missing: en.hosting_amenity_50","Hot water","Bed linens",Microwave,Refrigerator,"Dishes and silverware","Cooking basics",Oven,Stove}</t>
  </si>
  <si>
    <t>"In the Heights" King Size Br w/shared baths.</t>
  </si>
  <si>
    <t>Huge Private King bedroom on the 3 fl. of a triplex in a restored/updated 1897 Town House, w/ shared baths on 2nd and 3rd floor. 1st fl. features a communal living room and an eat in modern Kit.   Enjoy this eclectic area w/ great restaurants and nightlife. Transportation: 2-5 minutes to the A Express or #1 train. 20-25 minutes to Times Square and all NY sites. Free WiFi. Near Yeshiva University, Fort Tryon Park, NY Presbyterian Hospital and Columbia University.</t>
  </si>
  <si>
    <t>Huge Private King bedroom on the 3 fl. of a triplex in a restored/updated 1897 Town House, w/ shared baths on 2nd and 3rd floor. 1st fl. features a communal living room and an eat in modern Kit.   Enjoy this eclectic area w/ great restaurants and nightlife. Transportation: 2-5 minutes to the A Express or #1 train. 20-25 minutes to Times Square and all NY sites. Free WiFi. Near Yeshiva University, Fort Tryon Park, NY Presbyterian Hospital and Columbia University. Only 25 minutes to Times Square vía A-express train. Near Fort Tryon Park/ Cloisters Museum, Yankee stadium, The Bronx Zoo and Botanical Garden.</t>
  </si>
  <si>
    <t>Only 25 minutes to Times Square vía A-express train. Near Fort Tryon Park/ Cloisters Museum, Yankee stadium, The Bronx Zoo and Botanical Garden.</t>
  </si>
  <si>
    <t>You are free to use the main floor but please be mindful of my downstairs neighbors rights to enjoy their home in peace and quiet especially after 10 pm.</t>
  </si>
  <si>
    <t>{TV,Wifi,"Air conditioning",Kitchen,Heating,Washer,Dryer,"Smoke detector","Carbon monoxide detector","First aid kit","Fire extinguisher",Essentials,Shampoo,"Lock on bedroom door",Hangers,"Hair dryer",Iron,"Laptop friendly workspace","Self check-in","Smart lock","Hot water","Luggage dropoff allowed","Long term stays allowed","Extra space around bed","Accessible-height bed"}</t>
  </si>
  <si>
    <t>Sunlit Oasis in WILLIAMSBURG BK (2 Bedrooms)</t>
  </si>
  <si>
    <t>Welcome to my old-school Williamsburg apartment!  Some find my bustling neighborhood to be hip and cool and their favorite neighborhood in New York, but it’s not for everyone. I live here with my dog (He will not be part of your guest experience). Please note, my apartment is professionally cleaned before each guest arrival but if you have serious allergies to dogs this listing is probably not for you! Also, my apartment is located on the 3rd floor so be prepared to walk up ~3 flights of stairs.</t>
  </si>
  <si>
    <t>Welcome to my old-school Williamsburg apartment!  Some find my bustling neighborhood to be hip and cool and their favorite neighborhood in New York, but it’s not for everyone. I live here with my dog (He will not be part of your guest experience). Please note, my apartment is professionally cleaned before each guest arrival but if you have serious allergies to dogs this listing is probably not for you! Also, my apartment is located on the 3rd floor so be prepared to walk up ~3 flights of stairs. My apartment has original old-school Williamsburg architectural details, custom interior finishes and original artwork. This apartment is located on the third floor so be prepared to walk up ~3 flights of stairs. You will have access to a private bedrooms, common area, kitchen and bathroom. I’m happy to provide any recommendations! Williamsburg is one of the most unique neighborhoods in the city with an amazing range of restaurants and cultural experiences within walking distance from my apartm</t>
  </si>
  <si>
    <t>No smoking .  No guests / parties.  No shoes in the house (especially in room because of the white floors).  Please clean up after yourself.  Please be quiet and low key.  Please keep cooking to a minimum.</t>
  </si>
  <si>
    <t>{TV,Wifi,"Air conditioning",Kitchen,"Free street parking",Heating,"Smoke detector","Carbon monoxide detector","First aid kit","Safety card","Fire extinguisher",Essentials,Shampoo,"Lock on bedroom door",Hangers,"Hair dryer",Iron,"Laptop friendly workspace","translation missing: en.hosting_amenity_49","translation missing: en.hosting_amenity_50","Self check-in",Lockbox,"Private living room",Bathtub,"Room-darkening shades","Hot water","Bed linens","Extra pillows and blankets",Microwave,Refrigerator,"Dishes and silverware","Cooking basics",Oven}</t>
  </si>
  <si>
    <t>Big private room in Brooklyn penthouse</t>
  </si>
  <si>
    <t>Our big two floor apartment with a rooftop deck and view of the city is cosy and welcoming. Perfectly suited to be shared with 4 room mates, it boasts a big kitchen, dining and living room as well as 3 bathrooms, one of which you'll share upstairs with one room mate.  We're an apartment of creatives from Europe and the US who travel a lot and love hosting people visiting NYC. Our building is conveniently located less than 5 minutes from the C line (30min to MidTown Manhattan)</t>
  </si>
  <si>
    <t xml:space="preserve">Our big two floor apartment with a rooftop deck and view of the city is cosy and welcoming. Perfectly suited to be shared with 4 room mates, it boasts a big kitchen, dining and living room as well as 3 bathrooms, one of which you'll share upstairs with one room mate.  We're an apartment of creatives from Europe and the US who travel a lot and love hosting people visiting NYC. Our building is conveniently located less than 5 minutes from the C line (30min to MidTown Manhattan) I will be away in Europe but always available via the Internet. My room mates are always available to help coordinate check-in and check out. Clinton Hill is located in the heart of Brooklyn: it's a quick subway ride from Manhattan or Williamsburg and you can walk to Fort Greene Park, Prospect Park and Downtown Brooklyn in a few minutes. Dozens of restaurants and bars are within a 10-20 minutes radius walking from the apartment, as are yoga studios, arts and crafts workshops and the Brooklyn Academy of Music. The </t>
  </si>
  <si>
    <t>Clinton Hill is located in the heart of Brooklyn: it's a quick subway ride from Manhattan or Williamsburg and you can walk to Fort Greene Park, Prospect Park and Downtown Brooklyn in a few minutes. Dozens of restaurants and bars are within a 10-20 minutes radius walking from the apartment, as are yoga studios, arts and crafts workshops and the Brooklyn Academy of Music.</t>
  </si>
  <si>
    <t>The apartment is a 3 minute walk from the C line, a 7 minute walk from the G, and close to multiple bus lines.</t>
  </si>
  <si>
    <t>{Wifi,"Air conditioning",Kitchen,Elevator,Heating,Washer,Dryer,"Smoke detector","Carbon monoxide detector","First aid kit","Fire extinguisher",Essentials,"Lock on bedroom door","Hair dryer","Laptop friendly workspace"}</t>
  </si>
  <si>
    <t>Gorgeous Master Bedroom for Sukkot!</t>
  </si>
  <si>
    <t>I live in a gorgeous 3 bedroom home in the heart of Midwood, Brooklyn. My two roommates will likely be gone during October 1-15 so you will most probably have the whole place to yourself! Our house observes kosher and shabbat and our neighborhood consists mostly religious Jews. There are lots of kosher restaurant and shuls in the area. I am renting my stunning master bedroom. It has lots of natural light and it is super clean. It's perfect for the Jewish holidays! Message me for any questions:)</t>
  </si>
  <si>
    <t>Prefer women</t>
  </si>
  <si>
    <t>{Wifi,"Air conditioning",Heating,Washer,Dryer,"Smoke detector",Essentials,Shampoo,Hangers,"Hair dryer",Iron,"Laptop friendly workspace"}</t>
  </si>
  <si>
    <t>Brooklyn Family Friendly Brownstone</t>
  </si>
  <si>
    <t>Space is light filled and airy, with a beautiful private garden, and only 1 block from subway.  Cafes/Bars minutes from door and a 10 minute walk to vibrant Franklin Avenue.   25 minutes to downtown Manhattan.  Easy walk to Prospect Park, Brooklyn Botanical Gardens and Brooklyn Children's Museum.</t>
  </si>
  <si>
    <t>{TV,"Cable TV",Internet,Wifi,"Air conditioning",Kitchen,Breakfast,Heating,"Family/kid friendly",Washer,Dryer,"Smoke detector","Carbon monoxide detector","First aid kit","Safety card","Fire extinguisher",Essentials,Shampoo,Hangers,"Hair dryer",Iron,"Laptop friendly workspace"}</t>
  </si>
  <si>
    <t>Cozy bedroom in Forest Hills</t>
  </si>
  <si>
    <t>This private room is located in a beautiful English Tudor style home built in 1930. The decor is traditional, cozy and full of natural light.</t>
  </si>
  <si>
    <t xml:space="preserve">This private room is located in a beautiful English Tudor style home built in 1930. The decor is traditional, cozy and full of natural light. Location is everything and being just a 5 minute walk away from local and express trains can't be beat, not to mention all the shops, restaurants, pharmacies and markets nearby. The room is cozy and welcoming, as a home away from home for any traveler or explorer. We are a fun family with a large chocolate lab and are super flexible and accommodating as well. The guest will have access to their private room in the home. We also have 1 full and 1/2 bathroom. (All parts of the home other than the bedroom is shared.) The guest can keep their food items in the kitchen/fridge of course and we have a Keurig! The neighborhood of Forest Hills is a very quaint, safe, magical and quiet place. Everything you may need is within a mile or less away and the people are super friendly. Located just a short 5 minute walk from the LIRR &amp; MTA:  LIRR: 8 minute ride </t>
  </si>
  <si>
    <t>The neighborhood of Forest Hills is a very quaint, safe, magical and quiet place. Everything you may need is within a mile or less away and the people are super friendly.</t>
  </si>
  <si>
    <t>Located just a short 5 minute walk from the LIRR &amp; MTA:  LIRR: 8 minute ride into the city Express trains E &amp; F (20 minute ride into the city)  Local trains: M &amp; R</t>
  </si>
  <si>
    <t>{TV,"Cable TV",Wifi,"Air conditioning",Kitchen,"Free parking on premises","Pets live on this property",Dog(s),"Free street parking","Indoor fireplace",Heating,Washer,Dryer,"Smoke detector","Carbon monoxide detector","First aid kit","Fire extinguisher",Essentials,Shampoo,Hangers,"Hair dryer",Iron,"Laptop friendly workspace","Private entrance",Bathtub,"Fireplace guards","Room-darkening shades","Hot water","Bed linens","Extra pillows and blankets","Ethernet connection",Microwave,"Coffee maker",Refrigerator,Dishwasher,"Dishes and silverware","Cooking basics",Oven,Stove,"BBQ grill","Patio or balcony","Garden or backyard","Luggage dropoff allowed","Long term stays allowed","Wide hallways","Wide entrance for guests","Flat path to guest entrance","Well-lit path to entrance","Wide entrance","Extra space around bed","Accessible-height bed","Host greets you"}</t>
  </si>
  <si>
    <t>A very spacious Zen place to vacay.</t>
  </si>
  <si>
    <t>It's a 20.25 sq meters private room apt, with 1 full bed pillows and clean sheets, bathroom will be shared with 1 more person.  This apartment building is located less than 30 minutes away from Times Square on the R train,  and 20 minutes away from Rockefeller Center on the M train. Both trains are located a block away from the apartment in a station called Northern blvd. This apartment is also located close to Steinway and Broadway where you can find retail stores, Colombian, Mexican and more.</t>
  </si>
  <si>
    <t>It's a 20.25 sq meters private room apt, with 1 full bed pillows and clean sheets, bathroom will be shared with 1 more person.  This apartment building is located less than 30 minutes away from Times Square on the R train,  and 20 minutes away from Rockefeller Center on the M train. Both trains are located a block away from the apartment in a station called Northern blvd. This apartment is also located close to Steinway and Broadway where you can find retail stores, Colombian, Mexican and more. This room is decorated with yoga posters and some spiritual symbols, nothing crazy, i am a yoga teacher myself and practice and teach in this space.</t>
  </si>
  <si>
    <t>No high heels in the room.</t>
  </si>
  <si>
    <t>{TV,Wifi,"Air conditioning",Kitchen,Elevator,"Free street parking",Heating,"Family/kid friendly",Washer,Dryer,"Smoke detector","First aid kit",Essentials,"Lock on bedroom door","Hair dryer",Iron,"Private living room","Private entrance","Hot water","Bed linens","Extra pillows and blankets",Microwave,"Coffee maker",Refrigerator,Dishwasher,"Dishes and silverware","Cooking basics",Oven,Stove,"Host greets you"}</t>
  </si>
  <si>
    <t>Sunny Flat in NYC</t>
  </si>
  <si>
    <t>Sunny corner apartment on the Upper West Side in Manhattan. Nestled between Riverside Park and Central Park. Two blocks from express train. Vibrant neighborhood with excellent food and drink options!</t>
  </si>
  <si>
    <t>Sunny corner apartment on the Upper West Side in Manhattan. Nestled between Riverside Park and Central Park. Two blocks from express train. Vibrant neighborhood with excellent food and drink options! Spacious apartment, full of sunlight! Excellent views from bedroom and living room where you can see the Hudson River and enjoy the sunset. Table in the living room makes for a great workspace. The kitchen is fully stocked and is available for your use at any time. Make yourself at home in my apartment! The living room, dining area, and kitchen are available for your use at any time. I can be available by text throughout the day. Otherwise I will be out most of the time. My sunny corner apartment is located on the Upper West Side in Manhattan. Nestled between Riverside Park and Central Park. Two blocks from express train. Vibrant neighborhood with excellent cafes, restaurants, and wine bars just steps away. Famous NYC jazz spot 8 blocks from your door. Whole Foods and Trader Joe’s a couple</t>
  </si>
  <si>
    <t>My sunny corner apartment is located on the Upper West Side in Manhattan. Nestled between Riverside Park and Central Park. Two blocks from express train. Vibrant neighborhood with excellent cafes, restaurants, and wine bars just steps away. Famous NYC jazz spot 8 blocks from your door. Whole Foods and Trader Joe’s a couple blocks away and local grocery store across the street.</t>
  </si>
  <si>
    <t>Located near to the 1 and 2, 3 express trains</t>
  </si>
  <si>
    <t>Female guests only.</t>
  </si>
  <si>
    <t>{Wifi,"Air conditioning","Wheelchair accessible",Kitchen,Doorman,Elevator,"Buzzer/wireless intercom",Heating,Washer,Dryer,"Smoke detector","Carbon monoxide detector","First aid kit",Essentials,Shampoo,Hangers,"Hair dryer","Laptop friendly workspace"}</t>
  </si>
  <si>
    <t>3 Bedroom Apt in Times Square</t>
  </si>
  <si>
    <t>Astounding location in Midtown, Manhattan!  A few minutes away from the ACE and 123 Train Stations Friendly neighborhood surrounded by exquisite restaurants and cafes. A few blocks from Times Square, Columbus Circle and Central Park.  Fully renovated Stone House Building with luxurious finishes.</t>
  </si>
  <si>
    <t xml:space="preserve">Astounding location in Midtown, Manhattan!  A few minutes away from the ACE and 123 Train Stations Friendly neighborhood surrounded by exquisite restaurants and cafes. A few blocks from Times Square, Columbus Circle and Central Park.  Fully renovated Stone House Building with luxurious finishes. Experience life in NYC at my beautiful 3 bedroom apartment. The space will be entirely for yourself. Enjoy your time in the comfort of each of the bedrooms and have at your disposal a fully stocked kitchen, fresh linens, towels. The apartment is perfect for families, adventurers and for a group of friends that are looking for the comfort and convenience that cannot be found at a hotel. The location will put you at just a few minutes from Times Square, Columbus Circle, Central Park and the Theater District. You will be surrounded by the phenomenal restaurants, lovely cafes and hip bars of the area. Have a fantastic time at my NYC apartment! Bedroom 1:  - Queen size bed with memory foam mattress </t>
  </si>
  <si>
    <t>Hell's Kitchen is known for all the amazing restaurants around, there's also lovely coffee shops all around.</t>
  </si>
  <si>
    <t>The ACE metro station is within a few minutes, you will have no issue getting around the city from my place.</t>
  </si>
  <si>
    <t>{TV,"Cable TV",Wifi,"Air conditioning",Kitchen,Elevator,Heating,Washer,Dryer,"Smoke detector","Carbon monoxide detector","First aid kit","Fire extinguisher",Essentials,Shampoo,"Lock on bedroom door","Hair dryer",Iron,"Laptop friendly workspace","Private entrance","Hot water","Bed linens","Extra pillows and blankets","Ethernet connection"}</t>
  </si>
  <si>
    <t>Cozy Private Bedroom, Access to Terrace</t>
  </si>
  <si>
    <t>My place is close to Berg'n. My place is good for couples, solo adventurers, and business travelers. Private bedroom with access to shared living room and bathroom.</t>
  </si>
  <si>
    <t>{Wifi,"Air conditioning",Kitchen,"Smoke detector",Essentials,Shampoo,"Lock on bedroom door","Hair dryer","Laptop friendly workspace","translation missing: en.hosting_amenity_49","translation missing: en.hosting_amenity_50"}</t>
  </si>
  <si>
    <t>Private Bedroom &amp; Living Room in Williamsburg</t>
  </si>
  <si>
    <t>Hey Ya'll! My cozy spot is located in the heart of Williamsburg, Brooklyn, just two blocks from the L Train (gets you to Manhattan in t see. Wythe Hotel, Output, Brooklyn Brewery, McCarren Park, Music Hall of Williamsburg, Radegast Hall &amp; Biergarten are just a few spots to hit. You’ll love my place because of the location and the high ceilings!</t>
  </si>
  <si>
    <t xml:space="preserve">Hey Ya'll! My cozy spot is located in the heart of Williamsburg, Brooklyn, just two blocks from the L Train (gets you to Manhattan in t see. Wythe Hotel, Output, Brooklyn Brewery, McCarren Park, Music Hall of Williamsburg, Radegast Hall &amp; Biergarten are just a few spots to hit. You’ll love my place because of the location and the high ceilings! Beautiful sun-soaked living room and cozy bedroom with home office for rent. Nestled on a quaint street just one block away from Bedford ave, and 5 minutes away from McCarren Park. Everywhere (kitchen, bathroom, living room, bedroom) except the one bedroom located next to the main bedroom for rent. I know the area well and would love to help you out with activity/dinner/whatever you need recommendations! Methods of transportation &lt;2 min walk away : Subway (L train), citi-bike, bus, taxi. On-street parking is fine; just need to alternate your car every other day (not on weekends or Wednesdays). You will always be able to find a spot just have to </t>
  </si>
  <si>
    <t>Methods of transportation &lt;2 min walk away : Subway (L train), citi-bike, bus, taxi. On-street parking is fine; just need to alternate your car every other day (not on weekends or Wednesdays). You will always be able to find a spot just have to search a little if busy time.</t>
  </si>
  <si>
    <t>{Wifi,"Air conditioning",Kitchen,"Pets allowed",Heating,"Family/kid friendly","Smoke detector","Carbon monoxide detector","Fire extinguisher",Essentials,Shampoo,"Lock on bedroom door","Laptop friendly workspace"}</t>
  </si>
  <si>
    <t>Clean and quiet room in home</t>
  </si>
  <si>
    <t>Furnished room in apartment available for longer term stays per NYC law. Bed is a twin size with another trundle twin bed. Please message to confirm check in time as hosts (who live in home) have full time work schedule.</t>
  </si>
  <si>
    <t>Furnished room in apartment available for longer term stays per NYC law. Bed is a twin size with another trundle twin bed. Please message to confirm check in time as hosts (who live in home) have full time work schedule. Private bedroom in home where you will share kitchen, living room, and bathroom with host Bedroom, kitchen, living room, shared bathroom Long work hours so limited time for socialization, happy to answer any questions at the time of check in or in advance B/C or 2/3 to 116th St</t>
  </si>
  <si>
    <t>B/C or 2/3 to 116th St</t>
  </si>
  <si>
    <t>Guests are welcome to use kitchen; Please clean dishes used</t>
  </si>
  <si>
    <t>{TV,Wifi,"Air conditioning",Kitchen,Heating,"Smoke detector","Carbon monoxide detector",Essentials,Hangers,"Hair dryer",Iron,"Laptop friendly workspace","Hot water"}</t>
  </si>
  <si>
    <t>Lovely apt heart of manhattan, location location</t>
  </si>
  <si>
    <t>for people on a budget who  still wants to enjoy comfort  Owner Direct... Available 3 Bedrooms - 2 full Bathrooms - Sleeps 2 In each room   ( midtown Manhattan ) places you in the center of New York's fabled cosmopolitan hub.  Time Square, Broadway theaters, Fifth Avenue shopping, Carnegie Hall, and Central Park are mere steps away. As Manhattan's  perhaps 'best-situated' city guest house, staying at my apartment elevates your experience by securing you access to the best of Manhattan.</t>
  </si>
  <si>
    <t>for people on a budget who  still wants to enjoy comfort  Owner Direct... Available 3 Bedrooms - 2 full Bathrooms - Sleeps 2 In each room   ( midtown Manhattan ) places you in the center of New York's fabled cosmopolitan hub.  Time Square, Broadway theaters, Fifth Avenue shopping, Carnegie Hall, and Central Park are mere steps away. As Manhattan's  perhaps 'best-situated' city guest house, staying at my apartment elevates your experience by securing you access to the best of Manhattan. The custom furniture and bedding with exclusive rem mattresses, Egyptian cotton linens, and selection of pillows are signature of the house. Sleeping-each bedrm w Queen size bed, closet. Kitchen – Fully equipped w GE Profile microwave, refrigerator, four burner stove, grill, full size dishwasher, custom maple cabinetry and black granite counter tops. Comfortable Seating area for 6 people, 50 inch led TV set up with an Apple TV.  If you are coming to NY city why no to stay right there where everything hap</t>
  </si>
  <si>
    <t>Location, location , this aprt is in time square, amazing.</t>
  </si>
  <si>
    <t>{TV,Wifi,"Air conditioning",Kitchen,"Buzzer/wireless intercom",Heating,Washer,Dryer,"Smoke detector","Carbon monoxide detector","First aid kit","Safety card","Fire extinguisher",Essentials,"Lock on bedroom door",Hangers,"Hair dryer",Iron,"Private living room",Microwave,"Coffee maker",Refrigerator,Dishwasher,"Dishes and silverware","Cooking basics",Oven,Stove,"Luggage dropoff allowed","Long term stays allowed","No stairs or steps to enter","No stairs or steps to enter","No stairs or steps to enter"}</t>
  </si>
  <si>
    <t>M2 A cozy well lit room sleeps 2 on  2 single beds</t>
  </si>
  <si>
    <t>An air conditioned  room with twin beds it's ideal for two friends or siblings traveling together who need separate beds. It is well lit with two windows, your own coffee machine, teapot and TV. When you rent this space the bathroom/toilet is shared space. When your reservations is confirmed you will receive a unique access code to the entrance door and your room keys will be available in your room. While keeping my guests need for privacy in mind I am available and can be reached by text, telephone or in person as I do reside on site. I live on a tree lined street in a culturally and ethnically diverse neighbourhood in The Clasons' Point area of The Bronx, New York. I am also located a short distance from The Bronx Zoo, Yankee Stadium, Bay Plaza Shopping Mall, Bronx Museum of The Arts, The Cloisters, The Bronx Botanical Gardens and City Island. The closest train to my location is #6 Lexington line you have two stations Bx39 to Parkchester Station or the Bx27 to Morrison Avenue / Sound</t>
  </si>
  <si>
    <t>I live on a tree lined street in a culturally and ethnically diverse neighbourhood in The Clasons' Point area of The Bronx, New York. I am also located a short distance from The Bronx Zoo, Yankee Stadium, Bay Plaza Shopping Mall, Bronx Museum of The Arts, The Cloisters, The Bronx Botanical Gardens and City Island.</t>
  </si>
  <si>
    <t>The closest train to my location is #6 Lexington line you have two stations Bx39 to Parkchester Station or the Bx27 to Morrison Avenue / Soundview Station.  There is a third option the Bx27 from my home to the last stop Westchester Avenue &amp; Southern Blvd walk 200 yards a 3 minute walk to Simpson Street Station here you have #2 train on the 7th Avenue line or the #5 express train on The Lexington line.  There is another option Bx39 local bus runs on White Plains Road from my home to Bruckner Blvd and there's an express bus BxM8 that takes you with limited stops to Manhattan City Center with stops on 5th Avenue. To return to my home using this mode of transportation you would get the bus back to the Bronx on Madison Avenue as 5th Avenue is a one way street.</t>
  </si>
  <si>
    <t>- Quiet Hours 1159 pm - 0600 am daily - All guests must be registered</t>
  </si>
  <si>
    <t>{TV,Internet,Wifi,"Air conditioning","Free street parking",Heating,"Smoke detector","Carbon monoxide detector","First aid kit","Safety card","Fire extinguisher",Essentials,Shampoo,"Lock on bedroom door",Hangers,"Hair dryer",Iron,"Laptop friendly workspace","Self check-in",Keypad,"Private entrance","Hot water","Bed linens","Extra pillows and blankets","Coffee maker","Dishes and silverware","BBQ grill","Luggage dropoff allowed","Long term stays allowed","Accessible-height bed","Accessible-height toilet","Wide clearance to shower, toilet","Handheld shower head","Fixed grab bars for shower"}</t>
  </si>
  <si>
    <t>Chic Carroll Gardens Home</t>
  </si>
  <si>
    <t>Bright and airy 1 bedroom flat on the top floor of a victorian brownstone. Nest Mattress, antique desk, anthropologie furniture, tons of light with windows both sides of the apartment. Crib can be put out if needed - The middle room has a day bed with temurpedic mattress that can comfortably sleep an additional guest. Fully stocked kitchen.</t>
  </si>
  <si>
    <t>{TV,Wifi,Kitchen,Heating,"Family/kid friendly","Smoke detector",Essentials,"Hair dryer",Iron,"Laptop friendly workspace"}</t>
  </si>
  <si>
    <t>Bright Apartment in Clinton Hill</t>
  </si>
  <si>
    <t>Bright 1-BR apartment with original parquet flooring and decorative fireplace. This private apartment is on the third floor of a beautiful brownstone on a tree-lined block in Clinton Hill, steps from the subway, great restaurants, bars, and cafes.</t>
  </si>
  <si>
    <t>Bright 1-BR apartment with original parquet flooring and decorative fireplace. This private apartment is on the third floor of a beautiful brownstone on a tree-lined block in Clinton Hill, steps from the subway, great restaurants, bars, and cafes. Bright one-bedroom apartment with original parquet flooring and decorative fireplace. This completely private apartment is on the third floor of a beautiful brownstone building on a tree-lined block in Clinton Hill, steps from great restaurants, bars and cafes. Unlike many apartments on this site, this is an apartment that is lived-in full time, not an AirBnB rental, so it will feel lived-in and homey, not sterile.  The bedroom is outfitted with a queen size bed with new linens and a mid-century credenza for your use. Sneak out through the window on to an extra large fire escape with table and chairs that is great to eat meals on or enjoy a drink when the weather is nice out. The bathroom has a full bath/shower and is outfitted with new towel</t>
  </si>
  <si>
    <t>The apartment is located within easy walking distance to Prospect Park, the Brooklyn Museum, Brooklyn Botanical Gardens, Brooklyn Zoo, Brooklyn Academy of Music as well as being at the nexus of other great neighborhoods such as Ft Greene, Prospect Heights, Bed-Stuy.</t>
  </si>
  <si>
    <t>The apartment is one block from the C subway and three blocks from the G subway, making it 15-20 minutes to Manhattan or other neighborhoods in Brooklyn and Queens. The apartment is 30-45 minutes by car to either LaGuardia or JFK airports, both of which are also easy to reach by public transportation.</t>
  </si>
  <si>
    <t>Treat our home how you would treat your own home.</t>
  </si>
  <si>
    <t>{Internet,Wifi,"Air conditioning",Kitchen,"Buzzer/wireless intercom",Heating,"Smoke detector","Carbon monoxide detector",Essentials,Iron,"Laptop friendly workspace"}</t>
  </si>
  <si>
    <t>Bushwick Oasis</t>
  </si>
  <si>
    <t>Amazing Bushwick Home for Families or Friends.  An oasis away from the hustle and bustle of the city  , while still providing ease of access via MTA stations nearby.  This brand new 2-story condo features high ceilings and plenty of room for everyone to spread out.  Check out the backyard, grill and hang out in the hot-tub. Then hop on the J train to Manhattan just blocks away!  Or explore the up and coming Bushwick neighborhood featuring great restaurants and bars, within walking distance.</t>
  </si>
  <si>
    <t>Amazing Bushwick Home for Families or Friends.  An oasis away from the hustle and bustle of the city  , while still providing ease of access via MTA stations nearby.  This brand new 2-story condo features high ceilings and plenty of room for everyone to spread out.  Check out the backyard, grill and hang out in the hot-tub. Then hop on the J train to Manhattan just blocks away!  Or explore the up and coming Bushwick neighborhood featuring great restaurants and bars, within walking distance. This is the downstairs unit of a 4 story condo.  Ours contains floors one and two.  Upstairs neighbors are wonderful and they occupy floors 3 and 4.  King bed in master suite with attached bathroom, Queen in guest room 1, and airmattress in the office.  An additional guest can sleep on the couch if needed. Please feel free to use the hot-tub, grill, anything in the fridge and any cooking supplies or tools.  We have many game consoles for use too. We're usually on vacation during stays, but feel free</t>
  </si>
  <si>
    <t>Bushwick is a hip, trendy, up and diverse area.  It is home to many artists and its location lends itself to be a quiet sanctuary from the hustle and bustle of Manhattan while still providing ease of access.  Although still very much an 'up and coming' neighborhood recently, there have been many new residential and commercial developments in the immediate area further enriching the cultural diversity which has been the cornerstone of the neighborhood.</t>
  </si>
  <si>
    <t>{TV,Wifi,"Air conditioning",Kitchen,"Pets allowed",Breakfast,"Hot tub",Heating,"Family/kid friendly",Washer,Dryer,"Smoke detector","First aid kit","Fire extinguisher",Essentials,Shampoo,"Lock on bedroom door",Hangers,"Hair dryer",Iron,"Laptop friendly workspace"}</t>
  </si>
  <si>
    <t>Great studio in Carroll Gardens.</t>
  </si>
  <si>
    <t>Cozy studio in Carroll Gardens, one of the best neighborhoods in Brooklyn! It is in a quiet building so you will be able to have a good rest. Also, it is close to many groceries shops, bars, restaurants &amp; cute shops. Close to the F and G trains which will take you to both Manhattan, Queens &amp; Brooklyn. Some stops include West 4, Bryant Park, Soho, Lower East Side, East Village Rockefeller Center, Williamsburg, Greenpoint &amp; Long Island City. Important rules: No smoking No visitors No loud noise</t>
  </si>
  <si>
    <t xml:space="preserve">Cozy studio in Carroll Gardens, one of the best neighborhoods in Brooklyn! It is in a quiet building so you will be able to have a good rest. Also, it is close to many groceries shops, bars, restaurants &amp; cute shops. Close to the F and G trains which will take you to both Manhattan, Queens &amp; Brooklyn. Some stops include West 4, Bryant Park, Soho, Lower East Side, East Village Rockefeller Center, Williamsburg, Greenpoint &amp; Long Island City. Important rules: No smoking No visitors No loud noise This is a charming studio in the heart of Carroll Gardens. It includes everything you need to have a great time. A queen size bed with a great mattress (really!). Perfect heat system to survive this last stretch of the winter. A desk for you to work and a spacious bathroom. Available to meet you in person or via email One of the best neighborhoods in Brooklyn! Many TV shows and movies happen here, including HBO shows Girls and High Maintenance, Netflix's Friends from College and Madam Secreatary. </t>
  </si>
  <si>
    <t>One of the best neighborhoods in Brooklyn! Many TV shows and movies happen here, including HBO shows Girls and High Maintenance, Netflix's Friends from College and Madam Secreatary. You will be close to many grocery stores, cute shops, coffee places, restaurants, bars, and even barber shops! Also, close to Prospect Park, Downtown Brooklyn, Red Hook and Fort Greene.</t>
  </si>
  <si>
    <t>F and G trains are walking distance. You can easily get to places like Lower East Side, East Village, Bryant Park, Washington Square Park, Williamsburg, Park Slope, Prospect Park and Fort Greene. Also there are many bus stops.</t>
  </si>
  <si>
    <t>{Wifi,Kitchen,"Smoke detector",Essentials,"Lock on bedroom door","Laptop friendly workspace","Private entrance",Microwave,Refrigerator}</t>
  </si>
  <si>
    <t>Great location big one bedroom on the UWS</t>
  </si>
  <si>
    <t>My place located on 97 Street and Amsterdam Ave, it's close to Central Park, Whole Foods, TJMax, Home Goods and 1,2,3,B and C  Trains  .  My place is good for couples, solo adventurers, and business travelers.</t>
  </si>
  <si>
    <t>My place located on 97 Street and Amsterdam Ave, it's close to Central Park, Whole Foods, TJMax, Home Goods and 1,2,3,B and C  Trains  .  My place is good for couples, solo adventurers, and business travelers. Private entrance to the apartment, access to the entire apartment.</t>
  </si>
  <si>
    <t>{TV,Internet,Wifi,"Air conditioning",Kitchen,Heating,"Smoke detector",Essentials,Shampoo,"24-hour check-in",Hangers,Iron,"translation missing: en.hosting_amenity_49","translation missing: en.hosting_amenity_50","Hot water","Host greets you"}</t>
  </si>
  <si>
    <t>Huge studio in a doorman bld in midtown manhattan</t>
  </si>
  <si>
    <t>Huge studio in midtown manhattan with a queen sized bed, two couches and a 55 inch tV with Netflix hbo and amazon prime.huge kitchen and private bathroom and Japanese style room separator. Doorman building with elevator and laundry right by the United Nations Close to all subway stops and bus stops in a bustling midtown neighborhood. Walking distance to Times Square and all New York City nightlife</t>
  </si>
  <si>
    <t>Huge studio in midtown manhattan with a queen sized bed, two couches and a 55 inch tV with Netflix hbo and amazon prime.huge kitchen and private bathroom and Japanese style room separator. Doorman building with elevator and laundry right by the United Nations Close to all subway stops and bus stops in a bustling midtown neighborhood. Walking distance to Times Square and all New York City nightlife Available on text or call on emergency Do not interact with building doormen. They can either make your life easy or miserable. Tell them you’re a friend staying over. That’s all I’d asked.</t>
  </si>
  <si>
    <t>This is my personal Home on other days. Closet space won’t be available and neither would the cupboards.  Doorman building- but you can’t say you’re Airbnb-ing.  Have to say it’s a friend staying over Lose the key and key replacement is $100</t>
  </si>
  <si>
    <t>{TV,Wifi,"Air conditioning",Kitchen,Elevator,Heating,Washer,Dryer,"Smoke detector","Fire extinguisher",Essentials,Shampoo,"Hair dryer",Iron,"Laptop friendly workspace","Self check-in","Building staff",Bathtub,"Window guards","Hot water",Microwave,"Coffee maker",Refrigerator,Dishwasher,"Dishes and silverware","Cooking basics",Oven,Stove}</t>
  </si>
  <si>
    <t>Long term, bright studio Union Sq</t>
  </si>
  <si>
    <t>Bright, spacious studio near Union Square. It's an ideal long-term solution for a professional, who needs a place to stay in the city for a longer 1-3 month stay. It's near the 4/5/6/N/R/Q/W/L trains. There are amenities such as organic grocery stores, laundry/dry cleaning across the street, pharmacies, Michelin starred restaurants and other great places for take-out that are all minutes away.</t>
  </si>
  <si>
    <t>Bright, spacious studio near Union Square. It's an ideal long-term solution for a professional, who needs a place to stay in the city for a longer 1-3 month stay. It's near the 4/5/6/N/R/Q/W/L trains. There are amenities such as organic grocery stores, laundry/dry cleaning across the street, pharmacies, Michelin starred restaurants and other great places for take-out that are all minutes away. The apartment is situated on the fourth floor of a walk-up building. It is the top floor, so positively, there are no neighbors above. It is a quiet building and safe neighborhood. The apartment itself is the definition of hygge. It is cozy, light is pleasant, the couch is very comfortable, as is the bed. There are high quality linens and the kitchen is well-stocked. There's a spacious closet for clothing and belongings, high-speed wifi, and a book shelf, where you can leave things. Guests will have access to the entire studio, barring one storage closet. I will be traveling; however, will have f</t>
  </si>
  <si>
    <t>Union Square east, near Irving Place and Gramercy Park is a charming neighborhood that recalls a New York of Edith Wharton. The street is lined with brownstones and trees. There are incredible restaurants ranging from Michelin starred ones to wonderful inexpensive asian and middle-eastern delis. There are lots of families and young people alike. It is also one of the most convenient spots to stay in Manhattan.</t>
  </si>
  <si>
    <t>This might be one of the most convenient locations in the city. You're close the the Union Square trains 4/5/6, which serve the Upper East Side all the way to Brooklyn Bridge/City Hall and then give you easy access to Brooklyn. Additionally, the N/R/Q/W trains are at Union Square as well, as is the L train, which serves Williamsburg.</t>
  </si>
  <si>
    <t>- Quiet after 11 pm. - Proof of Income. - Copy of Driver's License/Passport/Government ID.</t>
  </si>
  <si>
    <t>{Wifi,"Air conditioning",Kitchen,Breakfast,Heating,"Smoke detector","Carbon monoxide detector","Fire extinguisher",Essentials,Shampoo,Hangers,"Hair dryer",Iron,"Laptop friendly workspace","Self check-in",Keypad,"Hot water","Luggage dropoff allowed","Long term stays allowed"}</t>
  </si>
  <si>
    <t>Luxurious &amp; spacious in the heart of West Harlem</t>
  </si>
  <si>
    <t>It's a sunny, south facing two-bedroom, two-baths apartment. It's in the heart of West Harlem, right next to 116 B and C trains, 5 mins walking to Central Park, and two blocks to Morningside Park with lots of playgrounds.</t>
  </si>
  <si>
    <t>No shoes in the apartment, quiet hours 10 pm to 6 am</t>
  </si>
  <si>
    <t>{TV,Wifi,"Air conditioning",Kitchen,Gym,Elevator,Heating,Washer,Dryer,"Smoke detector","Carbon monoxide detector",Essentials,Shampoo,"Lock on bedroom door",Hangers,"Hair dryer",Iron,"Laptop friendly workspace"}</t>
  </si>
  <si>
    <t>A get away home</t>
  </si>
  <si>
    <t>The elevator opens into your the condo. The biking is a virtual doorman and a fob building</t>
  </si>
  <si>
    <t>The elevator opens into your the condo. The biking is a virtual doorman and a fob building This is a 6minute walk to the train 2/5 train and very accessible to New York City, close to a variety of food places, near a park for jogging You can access the gym I am available to talk to or text Near two hospitals busy during the days and quiet at night 2/5train, walking, Uber, Lyft</t>
  </si>
  <si>
    <t>Near two hospitals busy during the days and quiet at night</t>
  </si>
  <si>
    <t>2/5train, walking, Uber, Lyft</t>
  </si>
  <si>
    <t>Guest should do the dishes; not wear shoes in the house ( there is a entrance mat for shoes to be left); turn lights and air conditioning off when not in use; garbage and recycling should be taken downstairs to appropriate refuge area everyday/night</t>
  </si>
  <si>
    <t>{TV,"Cable TV",Wifi,"Air conditioning",Kitchen,Gym,Breakfast,Elevator,"Buzzer/wireless intercom",Heating,"Smoke detector","Carbon monoxide detector","First aid kit","Safety card","Fire extinguisher",Essentials,Hangers,Iron,"Laptop friendly workspace","Self check-in",Lockbox,"Private living room"}</t>
  </si>
  <si>
    <t>2 Rooms in Brooklyn NY, 1 block from Subway!</t>
  </si>
  <si>
    <t>Greetings!  Our location is conveniently one block away from the R train which is 30-45 minutes away from NYC, 20 minutes by car. 15 minutes away from Coney Island beach/ Amusement park.  You have your own set of keys to enter and exit at your own convenience. We also have 24 hour delis and convenient stores near by and each space has its own separate &amp; secured entrance.</t>
  </si>
  <si>
    <t>Greetings!  Our location is conveniently one block away from the R train which is 30-45 minutes away from NYC, 20 minutes by car. 15 minutes away from Coney Island beach/ Amusement park.  You have your own set of keys to enter and exit at your own convenience. We also have 24 hour delis and convenient stores near by and each space has its own separate &amp; secured entrance. Your space will include a queen size bed two end tables on each side. Air conditioner, A Cable TV with HBO and Netflix, closet, iron and ironing board, Hair dryer, couch with a table for dining, Towels and all others essentials are included along with complimentary coffee, tea and water. Guest will be met upon arrival (unless you are arriving at a very early in the morning or extremely late time in the night) to be giving keys and assisted with any needs or questions you may have. You are welcome to contact me at anytime. I also have a super on the premises in the apt above who will be available to assist you as well :</t>
  </si>
  <si>
    <t>We are delighted to welcome you to our community of Bayridge Brooklyn. We are a diverse, very safe, bar restraunt neighborhood. We have a great deal of activities to take part in from billards, gyms, large parks a pier and more.</t>
  </si>
  <si>
    <t>Everything in the neighborhood is walking distance. Should you wish to venture out to the city you can do so by train, bus, car and or ferry. The quickest way to get to the city (depending on location of course) is to take the R train which is one block away and transfer to the N, F, or D trains which travel Express. If you are looking to visit time square, or union square you can simply take the N train which is 2 stops away (59th Street station) straight there.</t>
  </si>
  <si>
    <t>No more than 3 people in the room. Please do not hangout in the hallway. Please clean up after yourself in the kitchen and bathroom.   Please turn off the Air Conditioner and lights if you're going to be out all day.  Thank you and enjoy your stay.</t>
  </si>
  <si>
    <t>{TV,"Cable TV",Wifi,"Air conditioning",Kitchen,Gym,"Free street parking",Heating,"Smoke detector","Carbon monoxide detector",Essentials,Shampoo,"Lock on bedroom door",Hangers,"Hair dryer",Iron,"Laptop friendly workspace","Private living room","Private entrance","Hot water","Bed linens","Extra pillows and blankets","Coffee maker",Refrigerator,"Dishes and silverware","Cooking basics",Oven,Stove,"Single level home","Luggage dropoff allowed","Long term stays allowed","Host greets you"}</t>
  </si>
  <si>
    <t>Habitación privada en Brooklyn, New York.</t>
  </si>
  <si>
    <t>Habitación amplia en Bushwick, Brooklyn. Dos ventanas grandes que dan hacia la calle con vista al parque. A 1 cuadra de la línea de tre (Website hidden by Airbnb) cuadras de la línea M.  A 20 min de manhattan. Es un apto compartido con 1 sola chica. Busco alquilar este espacio ya que voy a viajar en esa fecha y necesito cubrir la renta de esos días. :)</t>
  </si>
  <si>
    <t>Habitación amplia en Bushwick, Brooklyn. Dos ventanas grandes que dan hacia la calle con vista al parque. A 1 cuadra de la línea de tre (Website hidden by Airbnb) cuadras de la línea M.  A 20 min de manhattan. Es un apto compartido con 1 sola chica. Busco alquilar este espacio ya que voy a viajar en esa fecha y necesito cubrir la renta de esos días. :) Apartamento en planta baja con 2 cuartos y un baño compartido. La cocina y la sala de estar son compartidas con una roommate. Es un barrio tranquilo y sin ruido. Hay 2 supermercados 24 hrs a una cuadra y un Deli 24 hrs en frente al apartamento. Fácil acceso en la línea L del tren, también cerca de las líneas M y J.</t>
  </si>
  <si>
    <t>Es un barrio tranquilo y sin ruido. Hay 2 supermercados 24 hrs a una cuadra y un Deli 24 hrs en frente al apartamento.</t>
  </si>
  <si>
    <t>Fácil acceso en la línea L del tren, también cerca de las líneas M y J.</t>
  </si>
  <si>
    <t>New york , NY, United States</t>
  </si>
  <si>
    <t>{TV,Wifi,Kitchen,Heating,Essentials,Hangers,Iron,"Hot water"}</t>
  </si>
  <si>
    <t>Cozy 1 bed in amazing NYC location! (Chelsea)</t>
  </si>
  <si>
    <t>This cozy 1 bedroom apartment is the perfect home base for your trip to NYC! You will be centrally located in the Chelsea neighborhood, which is home to countless restaurants, bars, art galleries and cultural attractions.  And you'll be a 5 minute walk from the 1, 2, 3, A, C, E, F and M trains. The apartment is stocked with everything you need for a comfortable stay!</t>
  </si>
  <si>
    <t>This cozy 1 bedroom apartment is the perfect home base for your trip to NYC! You will be centrally located in the Chelsea neighborhood, which is home to countless restaurants, bars, art galleries and cultural attractions.  And you'll be a 5 minute walk from the 1, 2, 3, A, C, E, F and M trains. The apartment is stocked with everything you need for a comfortable stay! Features &amp; amenities - free high speed wifi - keurig machine with plenty of coffee pods - fully equipped kitchen, to include spice cabinet and condiments (although please note there is no microwave) - bathroom essentials (shampoo, conditioner, face wash, body wash) - plenty of closet &amp; drawer space - comfy couch - 48" tv - desk (if you must work!) There is a full size air mattress that can be used in the living room if you need to squeeze in a 3rd person, or if you just want a little space from your traveling companion! I will be nearby, but will not be stopping by the apt unless something is needed! Chelsea is a vibrant a</t>
  </si>
  <si>
    <t>Chelsea is a vibrant area of NYC that is filled with bars, restaurants, and cultural attractions.  Take a walk on the high-line: an old railway track that was converted into a park.  Walk over to the art galleries dotted along 9th Ave.  Pick up some delicious pastries or visit the farmers market that takes up residence in Union Square several times per week.</t>
  </si>
  <si>
    <t>5 minute walk to 1,2,3,A,C,E,F and M trains.  10 minute walk to Union Square and the 4,5,6,N,Q,R,W and L trains.  10 minute walk to the PATH trains to NJ.</t>
  </si>
  <si>
    <t>{TV,Wifi,"Air conditioning",Kitchen,Heating,"Smoke detector",Essentials,Shampoo,Hangers,"Hair dryer",Iron,"Laptop friendly workspace","Self check-in",Lockbox,Bathtub,"Hot water","Bed linens","Extra pillows and blankets","Coffee maker",Refrigerator,"Dishes and silverware","Cooking basics",Oven,Stove}</t>
  </si>
  <si>
    <t>Tribeca/Chinatown Converted Loft</t>
  </si>
  <si>
    <t>My place is close to Soho, Noho, Trains, Restaurants. My place is good for couples, solo adventurers, and business travelers.</t>
  </si>
  <si>
    <t>{TV,Wifi,"Air conditioning",Kitchen,Elevator,Heating,Essentials,Hangers,"translation missing: en.hosting_amenity_49","translation missing: en.hosting_amenity_50"}</t>
  </si>
  <si>
    <t>Private Master Bedroom- Updated, Clean and Lovely!</t>
  </si>
  <si>
    <t>Private bedroom in a spacious, modern designed apartment in upper manhattan. You have the best of all worlds. The surrounding neighborhood is lush and green and quiet. Night life, however, is just minutes/blocks away. Go out for a night on the town and come back to a tranquil and clean living space.</t>
  </si>
  <si>
    <t>Private bedroom in a spacious, modern designed apartment in upper manhattan. You have the best of all worlds. The surrounding neighborhood is lush and green and quiet. Night life, however, is just minutes/blocks away. Go out for a night on the town and come back to a tranquil and clean living space. You will be staying in a large master bedroom that sleeps 4 comfortably. A pull out sofa and queen sized air mattress are also available for kids and/or additional guests. Linens, towels, bathtub/shower and full kitchen are available to you. Enjoy a night in with Netflix, HBO or Hulu on the big screen TV in the living room. Wireless is available. Short walk to A and 1 subway lines; 25 min trip to midtown and 35 min trip downtown. I live in the second room. I am friendly and busy, rarely home, yet very accommodating. You will hardly know I'm there but is always just a phone call or text away should anything come up. So don't be afraid to ask for anything and make yourself at home :) You have</t>
  </si>
  <si>
    <t>You have the best of ALL WORLDS in the quiet and lusciously green neighborhood of Inwood located at the top of Manhattan. The apartment is just steps from the subway and city bus lines, the gorgeous and scenic Inwood Hill Park, the Hudson River and Metro North Hudson Line, Columbia University's Baker's Track and Athletic Center and a variety of restaurants, coffee shops and bars within walking distance. All modes of NYC transportation are available! Tenant, Serena, is more than happy to help you get around! Just ask :) How to get there Accessible by the A and 1 train, Uber/subway/bus from JFK or LGA airports. Airport: LGA (or JFK 32km): 11.2 mi Railway: A and 1 Subway trains : 0.4 mi always just a phone call or text away should anything comes up. So don't be afraid to ask for anything and make yourself at home :)</t>
  </si>
  <si>
    <t>All modes of NYC transportation are available! Accessible by the A and 1 train, Uber/subway/bus from JFK or LGA airports. Airport: LGA (or JFK 32km): 11.2 mi Railway: A and 1 Subway trains : 0.4 mi</t>
  </si>
  <si>
    <t>{Wifi,"Air conditioning",Kitchen,"Pets allowed",Elevator,"Free street parking",Heating,Washer,Dryer,"Smoke detector","Carbon monoxide detector","First aid kit","Safety card","Fire extinguisher",Essentials,Hangers,Iron,"Laptop friendly workspace","Private living room",Bathtub,"Bed linens","Extra pillows and blankets","Coffee maker",Refrigerator,Dishwasher,"Dishes and silverware","Cooking basics",Oven,Stove,Waterfront}</t>
  </si>
  <si>
    <t>Luxury Contemporary Central Home</t>
  </si>
  <si>
    <t>Large spacious condo located in Center City, steps from City Hall, Rittenhouse Square, Ben Franklin Parkway (Pope), restaurants, bars &amp; more. This location cannot be beat! 1 King Bed with a foldout couch, includes cable TV, washer/dryer and Internet.</t>
  </si>
  <si>
    <t>Large spacious condo located in Center City, steps from City Hall, Rittenhouse Square, Ben Franklin Parkway (Pope), restaurants, bars &amp; more. This location cannot be beat! 1 King Bed with a foldout couch, includes cable TV, washer/dryer and Internet. This apartment is located in the prime Manhattan spot, on 5th avenue. You will be close to all public transport, to restaurants, bars, and shopping, and Union Square. Tastefully decorated with a pseudo-walk in closet, separate kitchen, 55 inch flat screen TV, private balcony, cable and Internet in an elevator building. We will be on vacation during the stay so the apartment is all yours. Prime location, walking distance to East and West Village, Flatiron, Chelsea, and Union Square! One block from the N,Q,R,F,M,4,5,6, and L trains!</t>
  </si>
  <si>
    <t>Prime location, walking distance to East and West Village, Flatiron, Chelsea, and Union Square!</t>
  </si>
  <si>
    <t>One block from the N,Q,R,F,M,4,5,6, and L trains!</t>
  </si>
  <si>
    <t>No parties, smoking or pets please, we love our apartment and would love to keep it the way it is!</t>
  </si>
  <si>
    <t>{TV,"Cable TV",Internet,Wifi,"Air conditioning",Kitchen,Doorman,Gym,"Pets live on this property",Cat(s),Elevator,"Buzzer/wireless intercom",Heating,"Family/kid friendly",Washer,Dryer,"Smoke detector","Carbon monoxide detector",Essentials,Shampoo}</t>
  </si>
  <si>
    <t>Park Slope. The best community in Brookyn NY.</t>
  </si>
  <si>
    <t>No Shoe in bedroom or on carpets. (Disposable slippers provided)</t>
  </si>
  <si>
    <t>{TV,Wifi,"Air conditioning",Kitchen,Breakfast,"Free street parking",Heating,"Smoke detector","Carbon monoxide detector","First aid kit","Fire extinguisher",Essentials,Shampoo,"Lock on bedroom door",Hangers,"Hair dryer","Laptop friendly workspace","Private entrance","Hot water","Host greets you"}</t>
  </si>
  <si>
    <t>Large Modern Chelsea Studio</t>
  </si>
  <si>
    <t>Modern and Spacious Studio located in Luxury high rise building in Central Chelsea area.  Next door to Iconic High Line, Chelsea Market, Meatpacking and Gallery District.  Rooftop deck access - 360 views of Manhattan and Hudson river. Great area for a drink after a day of exploring. Furniture and fittings brand new with Full kitchen &amp; appliances  There is plenty of closet space to put away your things and storage for your luggage</t>
  </si>
  <si>
    <t>Modern and Spacious Studio located in Luxury high rise building in Central Chelsea area.  Next door to Iconic High Line, Chelsea Market, Meatpacking and Gallery District.  Rooftop deck access - 360 views of Manhattan and Hudson river. Great area for a drink after a day of exploring. Furniture and fittings brand new with Full kitchen &amp; appliances  There is plenty of closet space to put away your things and storage for your luggage Spacious Studio (comfortably fit four people) in a newly built high rise. Rooftop deck w/ views of Empire State, High Line, Hudson River, Statue of Liberty - perfect for a glass of wine after a long day of exploring. Entire Apartment  Rooftop Decked Area on 26th Floor  Ground Level Australian Cafe ***** Citizens of Chelsea The Chelsea Area: High Line, Chelsea Market, A&amp;C&amp;L subway station, Gallery District, Meatpacking. A//E//L subway station, Citi Bike Station, High Line Walk Way  Taxi Heaven on our street</t>
  </si>
  <si>
    <t>The Chelsea Area: High Line, Chelsea Market, A&amp;C&amp;L subway station, Gallery District, Meatpacking.</t>
  </si>
  <si>
    <t>A//E//L subway station, Citi Bike Station, High Line Walk Way  Taxi Heaven on our street</t>
  </si>
  <si>
    <t>{TV,"Cable TV",Wifi,"Air conditioning",Kitchen,Elevator,Heating,"Family/kid friendly",Washer,Dryer,"Smoke detector","Carbon monoxide detector","First aid kit","Fire extinguisher",Essentials,Shampoo,"Lock on bedroom door",Hangers,"Hair dryer",Iron,"Laptop friendly workspace","Hot water","Host greets you"}</t>
  </si>
  <si>
    <t>Sunny Harlem room: Ideal sublet for summer intern</t>
  </si>
  <si>
    <t>About the room: This 300 sq. ft. room is the larger bedroom in a 2br/1bth apartment in Central Harlem. It's a short walk to the 125th St. A/B/C/D and 116th St. 2/3 trains and 15-20 minutes away from Midtown on express trains. About you: Ideally, you're an intern in the city for the summer. Or maybe you're in between leases or here on an extended vacation. Summer-long guests preferred.</t>
  </si>
  <si>
    <t>About the room: This 300 sq. ft. room is the larger bedroom in a 2br/1bth apartment in Central Harlem. It's a short walk to the 125th St. A/B/C/D and 116th St. 2/3 trains and 15-20 minutes away from Midtown on express trains. About you: Ideally, you're an intern in the city for the summer. Or maybe you're in between leases or here on an extended vacation. Summer-long guests preferred. The second bedroom at the end of the hall is occupied by a grad student who will be interning in the city. There is a washer, dryer, and dishwasher in the unit. My home is your home for the duration of the stay. Kitchenware, washer, dryer, dishwasher, and all apartment amenities are yours to use. The apartment is a short walk to the 125th St. A/B/C/D and 116th St. 2/3 trains and 15-20 minutes away from Midtown on express trains.</t>
  </si>
  <si>
    <t>The apartment is a short walk to the 125th St. A/B/C/D and 116th St. 2/3 trains and 15-20 minutes away from Midtown on express trains.</t>
  </si>
  <si>
    <t>No shoes in the house, please! Eat in the kitchen dining area in order to maintain cleanliness.  Enjoy! Relax! :)</t>
  </si>
  <si>
    <t>{Wifi,"Air conditioning",Kitchen,Heating,"Family/kid friendly","Suitable for events",Washer,Dryer,"Smoke detector","Carbon monoxide detector",Essentials,Shampoo,"Lock on bedroom door",Hangers,"Laptop friendly workspace","Private living room","Private entrance","Bed linens"}</t>
  </si>
  <si>
    <t>Sunny and comfortable 2 bedroom apt</t>
  </si>
  <si>
    <t>Our newly renovated 2 bedroom apartment is very sunny and spacious. It's located in a 2 family townhouse on a residential block. The living room/kitchen space is very bright and comfortable with 4 beautiful alcove windows. You will enjoy sunrises and sunsets from each side of the alcove everyday! The apartment has plenty of closet space in bedroom and hallway to store luggage or items. The 2 bedrooms are on the garden side, it is very quiet!</t>
  </si>
  <si>
    <t>Our newly renovated 2 bedroom apartment is very sunny and spacious. It's located in a 2 family townhouse on a residential block. The living room/kitchen space is very bright and comfortable with 4 beautiful alcove windows. You will enjoy sunrises and sunsets from each side of the alcove everyday! The apartment has plenty of closet space in bedroom and hallway to store luggage or items. The 2 bedrooms are on the garden side, it is very quiet! Our apartment is newly renovated with a very large kitchen and very bright and spacious living space.  The master bedroom has a queen size bed and the second room has a bunk bed. Each room has a huge closet.  We have a washer/dryer installed in the hallway. .  There are 2 additional closets in the hallway.  The apartment is on the 3rd floor of a townhouse, it is very private and because of the height there is a lot of light coming through the living room alcove every day. (Please note that the photos on the wall above the couch have been removed) P</t>
  </si>
  <si>
    <t>The neighborhood is quiet and has some cute places for dinner, bars and grocery shopping too. We are located 20 minutes away by subway to Manhattan or 15 minutes by car.  It's an easy 7 min walk to the G train.  Bed stuy is a residential neighborhood, our street is very quiet.</t>
  </si>
  <si>
    <t>We are located 4 blocks away from the G train and 6 blocks away from the A train. If you take the G train, there will be 1 connection to reach the city, you are 7 stops away from NYC. We are about 20 minutes from Manhattan by subway and 15 min by car.</t>
  </si>
  <si>
    <t>Please enjoy the apartment.  You are welcome to play any type of music or movies, we ask you to keep the volume to a decent level. If you are a smoker, you can smoke on the stoop anytime, we don't allow smoking in the house. Also we ask that you take your shoes off, noise travels and NYC germs are not welcomed in the apartment!</t>
  </si>
  <si>
    <t>{TV,"Cable TV",Internet,Wifi,"Air conditioning",Kitchen,"Free street parking",Heating,"Family/kid friendly",Washer,Dryer,"Smoke detector","Carbon monoxide detector","Safety card","Fire extinguisher",Essentials,Shampoo,Hangers,Iron,"Laptop friendly workspace","Self check-in",Lockbox,Bathtub,"Hot water","Bed linens","Extra pillows and blankets","Pocket wifi",Microwave,"Coffee maker",Refrigerator,Dishwasher,"Dishes and silverware","Cooking basics",Oven,Stove,"Luggage dropoff allowed","Long term stays allowed"}</t>
  </si>
  <si>
    <t>Large Williamsburg Bedroom</t>
  </si>
  <si>
    <t>Large bedroom in Prime Williamsburg overlooking the bridge and just a few minute walk to the best restaurants and places to eat in Brooklyn!</t>
  </si>
  <si>
    <t>Large bedroom in Prime Williamsburg overlooking the bridge and just a few minute walk to the best restaurants and places to eat in Brooklyn! The bedroom is one of three in the apartment. There are two other friendly and busy women living in the apartment and one very playful and friendly cat who will probably want to sleep in the room/bed with you (she's my cat, but you can also lock her out of the room at night, I do it pretty often). In the room there are two large windows that lookout at the Williamsburg bridge (not the insanely pretty part but it's cool nonetheless), two full size beds (one is lofted), a large TV (with lots of apps!), an AC unit, and a small table with two stools if you want to eat or do work in the room. My stuff is in the room: my clothes and books, etc, as I am just traveling for the week- but as it is large there is plenty of space for you to bring as much stuff as you want and still be super comfortable. We are all fairly clean, but not uptight at all. There a</t>
  </si>
  <si>
    <t>Williamsburg is one of the best places to be in Brooklyn, too many to count amazing places to eat and hang out. The apartment is located in prime Williamsburg, just around the corner from Peter Luger Steak House and Baby's Alright.</t>
  </si>
  <si>
    <t>within a 2-10 minute walk from our front door, jmz one minute walk away and one stop to Manhattan, L is a 10 minute walk.</t>
  </si>
  <si>
    <t>{TV,Wifi,"Air conditioning",Kitchen,Heating,Washer,Dryer,"Smoke detector","Carbon monoxide detector",Essentials,"Hair dryer",Iron,"Laptop friendly workspace"}</t>
  </si>
  <si>
    <t>Large Lower East Side Room with a View</t>
  </si>
  <si>
    <t>Hi! We’ll be out of town for a few days and thought we’d give hosting on Airbnb a try. It’s our first time, though we’ve been Airbnb guests all over the world and met some of the most amazing people. We hope to give you as good of an experience during your stay as we’ve been lucky enough to have :)</t>
  </si>
  <si>
    <t>Hi! We’ll be out of town for a few days and thought we’d give hosting on Airbnb a try. It’s our first time, though we’ve been Airbnb guests all over the world and met some of the most amazing people. We hope to give you as good of an experience during your stay as we’ve been lucky enough to have :) The room is very spacious and gets lots of light during the day, and has an amazing view of the Empire State Building lit up at night. You are welcome to make full use of the shared kitchen, bathroom and balcony. The room is surprisingly quiet given its central location. We have a huge wardrobe with some extra space inside if you need to hang clothes. Good for couples, solo adventurers, and business travelers. We certainly love to meet our guests, but we also totally respect that many people prefer a quiet, private travel experience. We are always available to call or text if you have any questions or needs during your stay and will be here to show you around when you first arrive. Our neigh</t>
  </si>
  <si>
    <t>Our neighborhood is at the beautiful intersection of the Lower East Side night life, the magic of Chinatown, the Charm of little Italy and the beauty of the river, with the Brooklyn and Manhattan Bridges just a few blocks away. We have the BEST smoothie shop across the street (Dong’s convenience store), a quiet coffee shop on the corner, and will happily show you the best cheap Indian food and Chinese dumplings in town (in our opinion :p). The neighborhood is super centrally located with easy access to midtown, Central Park, the Upper East Side, Brooklyn, and Battery Park. The ferry to Ikea and Red Hook is free on weekends and only a nice day walk along the water away.</t>
  </si>
  <si>
    <t>Close to tons of bars and restaurants, next to the library, Seward Park, Little Italy &amp; SoHo all of which you can easily walk to. One stop from Brooklyn, seconds from the F and a short walk to the J, M, Z, B and D trains which can take you most everywhere else.</t>
  </si>
  <si>
    <t>{Wifi,Kitchen,Elevator,Heating,Essentials,"Lock on bedroom door",Hangers,"Laptop friendly workspace","Hot water","Bed linens",Refrigerator,"Dishes and silverware","Cooking basics",Oven,Stove,"BBQ grill","Patio or balcony","Luggage dropoff allowed","No stairs or steps to enter","Flat path to guest entrance","Well-lit path to entrance","No stairs or steps to enter","Accessible-height bed","No stairs or steps to enter","Accessible-height toilet","No stairs or steps to enter"}</t>
  </si>
  <si>
    <t>Entire Apt. in E. Williamsburg</t>
  </si>
  <si>
    <t>Entire beautiful railroad apartment available. Steps away from the Montrose L station!! 15 mins to Manhattan. Walking to distance to great restaurants, cafes, night life in one of NYC's hottest neighborhoods. Full use of kitchen, TV(Roku), Wifi.</t>
  </si>
  <si>
    <t xml:space="preserve">Entire beautiful railroad apartment available. Steps away from the Montrose L station!! 15 mins to Manhattan. Walking to distance to great restaurants, cafes, night life in one of NYC's hottest neighborhoods. Full use of kitchen, TV(Roku), Wifi. This space is clean comfortable and extremely charming. It is half a block from the L train, and 15 minutes from the heart of Manhattan. Or if you are looking for the modern Brooklyn experience it is in the heart of it all. Full access to the kitchen, the bedroom(queen sized bed), wifi, and the living room with a large flat screen TV with a roku. Relax after a long day of sightseeing or a long night of partying, with Netflix or Hulu.  We will not be in town but we are always available to speak via phone or email. We will have a caretaker who give you the key and will be available to help. This neighborhood is the heart of the modern art scene in NYC!! Its young, vibrant and full of life!! The L Train is half a block away and there are numerous </t>
  </si>
  <si>
    <t>This neighborhood is the heart of the modern art scene in NYC!! Its young, vibrant and full of life!!</t>
  </si>
  <si>
    <t>The L Train is half a block away and there are numerous buses on Bushwick Avenue or hail a cab outside the front door!</t>
  </si>
  <si>
    <t>We really do not want more than 2 guests but we can be convinced under special circumstances. Please be respectful of our space and our neighbors!!</t>
  </si>
  <si>
    <t>Beautiful Sunny Park Slope Brooklyn</t>
  </si>
  <si>
    <t>This is a large one bedroom apartment located on the second floor of a beautiful national historic landmarked building.   It is located three blocks from the F train which will have you into Manhattan within twenty minutes.  Prospect Park, the largest park in Brooklyn is a block away. There are many great restaurants and bars within walking distance.</t>
  </si>
  <si>
    <t>{TV,Internet,Wifi,"Air conditioning",Kitchen,Heating,"Family/kid friendly","Smoke detector","Carbon monoxide detector",Essentials,Hangers,"Hair dryer",Iron,"Laptop friendly workspace","Hot water","Bed linens",Refrigerator,"Dishes and silverware","Cooking basics",Oven,Stove}</t>
  </si>
  <si>
    <t>Big private room in Sunnyside NYC 7 min Subway</t>
  </si>
  <si>
    <t>7 minutes walk to the subway 7 line, 4 stops away from Manhattan. The room is in a 3 bedroom apartment, you can use the kitchen, living room and dining table.</t>
  </si>
  <si>
    <t>7 minutes walk to the subway 7 line, 4 stops away from Manhattan. The room is in a 3 bedroom apartment, you can use the kitchen, living room and dining table. The apartment was just renovated, it doesn't have old distribution of the old apartments in New York City. Modern look and clean, not clogged at all in the  Kitchen, living room, and bathrooms Kitchen, Living room, stove, refrigerator, microwave, oven, dining table If I am in town I'll available in person, if I am not I have two other family members that can help you if needed. The area is very safe, the way to reach the subway or metro is just walking on 47 street for about 7 minutes, many people walks from/to the train even late night. At the corner of the street there are buses, that can take you to the Subway or to Manhattan. There is free parking on the street. On Mondays and Tuesday there are cleaning regulations in the morning, then you have to move the car across the street. Please don't lose the keys we provide, if you l</t>
  </si>
  <si>
    <t>At the corner of the street there are buses, that can take you to the Subway or to Manhattan. There is free parking on the street. On Mondays and Tuesday there are cleaning regulations in the morning, then you have to move the car across the street.</t>
  </si>
  <si>
    <t>PLEASE READ VERY CAREFULLY, CHECKING-IN IMPLIES ACCEPTANCE OF THESE RULES.  Please be aware:  NO PETS. Quiet time is from 10 pm until 7 am. THERE WILL BE "NO REFUNDS" AFTER CHECKING IN. ABSOLUTELY NO SMOKING, anywhere, not even in the stairs outside the house if you wish to smoke please do it totally outside, make sure you keep the outside gate closed all the time. If you smoke in the property there will be a $200.00 dollars penalty. You'll be asked to leave the property without the right to any refunds. NO ILLEGAL DRUGS IN THE PROPERTY, $ 1,000.00 DOLLARS FINE. POLICE WILL BE CALLED. Keep the outside gate closed at all times. RULES: 1. DO NOT TURN off or move the camera away pointed to the entrance, if you disconnect or move it the police will be notified, so please don't waste our time and yours. 2. Silence time in residential NYC goes from 10 pm until 7 am, neighbors may contact the police if they hear noise coming from the apartment. 3. Do not talk or contact to anybody else but my</t>
  </si>
  <si>
    <t>{TV,Wifi,"Air conditioning",Kitchen,"Free street parking","Smoke detector","Carbon monoxide detector","Fire extinguisher",Essentials,Shampoo,Hangers,"Laptop friendly workspace","Private living room","Private entrance","Hot water","Host greets you"}</t>
  </si>
  <si>
    <t>Huge Modern Apartment Williamsburg</t>
  </si>
  <si>
    <t>This listing is for the ENTIRE APARTMENT. You will not be sharing with anyone. Located in prime Williamsburg. It just a 5min walk to L train. Surrounded by lots of fun bars and restaurants! The apartment is clean, newly renovated and spacious.</t>
  </si>
  <si>
    <t>{Internet,Wifi,"Air conditioning",Kitchen,Doorman,Elevator,"Indoor fireplace","Buzzer/wireless intercom",Heating,"Family/kid friendly",Washer,Dryer,"Smoke detector",Essentials,"24-hour check-in",Hangers,"Hair dryer","Laptop friendly workspace"}</t>
  </si>
  <si>
    <t>Warm &amp; Cozy Room in Sunnyside. Awesome Location!</t>
  </si>
  <si>
    <t>This is a nice and cozy room in a 4BR townhouse in Sunnyside. Newly furnished with lovely interior! Located on the 2nd floor. For students and/or young pros. Internationals welcome. Just 7 mins from 46 St station(7) and 15 mins train ride to Manhattan. Spacious kitchen and dining room with a wall-installed TV. Two shared bathrooms in the house! Once a week cleaning help for kitchen and bathroom Kitchen and bathroom well organized. Stay connected 24/7 with our high speed WiFi connection!</t>
  </si>
  <si>
    <t>This is a nice and cozy room in a 4BR townhouse in Sunnyside. Newly furnished with lovely interior! Located on the 2nd floor. For students and/or young pros. Internationals welcome. Just 7 mins from 46 St station(7) and 15 mins train ride to Manhattan. Spacious kitchen and dining room with a wall-installed TV. Two shared bathrooms in the house! Once a week cleaning help for kitchen and bathroom Kitchen and bathroom well organized. Stay connected 24/7 with our high speed WiFi connection! Room features: ･85 sq.ft of private space in hardwood floors ･well-lit, sunny and clean ･with window and closet  ･fully furnished with a twin-size bed, desk, chair, trash can. ･comforter, pillow, mattress and bed sheets are provided. Kitchen and dining features: ･kitchen equipment and cookware included  ･large shared fridge ･gas stove with 4 eyes ･microwave, rice cooker, oven,toaster ･cookware and tableware ･TV Two sharing bathrooms! There is a kitchen with kitchenware and 2 bathrooms for common use. We</t>
  </si>
  <si>
    <t xml:space="preserve">Welcome to Sunnyside, the home of delicious food from around the world without the craziness and expensiveness of Manhattan. It is surprising to some that this neighborhood that is only 15 minutes away from Times Square can have so much to offer. There are several taste-bud heaven Thai restaurants in the area like Thai Diva and Blu Orchid locating 5 minutes from the  46th st subway station. The Thai food here are the real deal if you want to go for some definition of “spiciness”. Make sure to order the medium spice-level drunken noodles with flank steak and a Thai-iced tea on the side. The Pad See Ew at these places are the (Website hidden by Airbnb)  There are several Chinese and Mexican markets for those who are into DIY cuisines. Fresh and Save is a go-to spot for many locals here. The neighborhood is perfect if you want to take a stroll around and enjoy fresh air, which are impossible in Midtown Manhattan. Feeling stuffy from all the dishes? Numerous gyms like Phyzique or Crossfit </t>
  </si>
  <si>
    <t>* 7 mins walk to from 46 St station (7 line) * 15 mins train ride to Manhattan The apartment is located in Sunnyside in Queens, just 15 minutes subway ride from Midtown. It is a very convenient location for commuting to your job or school. Located in a comfortable, quiet and safe neighborhood. Nearby, there is a Japanese supermarket and a restaurant. There are also Grocery stores, restaurants, cafes, drugstores and major banks (Chase, Bank of America) near the station.</t>
  </si>
  <si>
    <t>{TV,Wifi,"Air conditioning",Kitchen,"Paid parking off premises",Heating,"Smoke detector","Carbon monoxide detector",Hangers,"Laptop friendly workspace","Hot water","Bed linens",Microwave,Refrigerator,Oven,Stove,"Long term stays allowed",Other}</t>
  </si>
  <si>
    <t>Bright, Brand NEW, and Spacious, Gorgeous Home</t>
  </si>
  <si>
    <t>{TV,Wifi,"Air conditioning",Kitchen,"Free parking on premises",Heating,"Smoke detector","Carbon monoxide detector","Fire extinguisher",Essentials,Shampoo,Hangers,"Hair dryer",Iron,"Private entrance"}</t>
  </si>
  <si>
    <t>Cosy room in Brooklyn, 20 minutes to Manhattan</t>
  </si>
  <si>
    <t>Nice private bedroom in Clinton Hill 10 min walk from PRATT Institute.  Central A/C-Heat, and washer/dryer in the apartment!  Train station just across the street, you can see it from your window. A sparse neighborhood on the G train, but only 20 minutes to Manhattan. Quiet space and building. Secure building with a private access code.</t>
  </si>
  <si>
    <t>Nice private bedroom in Clinton Hill 10 min walk from PRATT Institute.  Central A/C-Heat, and washer/dryer in the apartment!  Train station just across the street, you can see it from your window. A sparse neighborhood on the G train, but only 20 minutes to Manhattan. Quiet space and building. Secure building with a private access code. Nice private bedroom with a closet furnished with full-sized bed (sheets, blanket, and towels) and small side table with chair.  Shared bathroom, shared kitchen/living room. Door code: #2116 available A lot of different cool and hipster bars, restaurant, and cafes around: Fancy Nancy, Swell Dive, Black Swan, Stonefruit, Pilar, Bombay Height, Baron's, Colador, Chilos, Home frite, Do or Dive, Brooklyn Kolache Co, Clementine Vegan Bakery... G train just across the street. C Train 15 min walk away ( Franklin Av stop) Bus: B38 just across the street B44-SBS one block away Puracy Organic shampoo, conditioner, body wash and body lotion provided. Nespresso coff</t>
  </si>
  <si>
    <t>A lot of different cool and hipster bars, restaurant, and cafes around: Fancy Nancy, Swell Dive, Black Swan, Stonefruit, Pilar, Bombay Height, Baron's, Colador, Chilos, Home frite, Do or Dive, Brooklyn Kolache Co, Clementine Vegan Bakery...</t>
  </si>
  <si>
    <t>G train just across the street. C Train 15 min walk away ( Franklin Av stop) Bus: B38 just across the street B44-SBS one block away</t>
  </si>
  <si>
    <t>{Wifi,"Air conditioning",Kitchen,Heating,Washer,Dryer,"Smoke detector","Carbon monoxide detector","First aid kit","Fire extinguisher",Essentials,Shampoo,"Lock on bedroom door",Hangers,"Hair dryer","Laptop friendly workspace","Self check-in",Keypad,"Private entrance","Hot water","Bed linens","Extra pillows and blankets",Microwave,"Coffee maker",Refrigerator,"Dishes and silverware","Cooking basics",Oven,Stove}</t>
  </si>
  <si>
    <t>Cozy shared apartment close to Midtown!</t>
  </si>
  <si>
    <t>In the heart of trendy Astoria! Minutes by train or car from Midtown Manhattan, LaGuardia and JFK, and just steps from bars, restaurants, fantastic museums and parks! You will have all the the convenience, culture and accessibility of Manhattan with more space and A LOT less noise! **Please note this is a shared apartment, but I’m never home so you will have lots of privacy! You will have the living room and queen sofa bed. You can stay in my private bedroom upon request!</t>
  </si>
  <si>
    <t xml:space="preserve">In the heart of trendy Astoria! Minutes by train or car from Midtown Manhattan, LaGuardia and JFK, and just steps from bars, restaurants, fantastic museums and parks! You will have all the the convenience, culture and accessibility of Manhattan with more space and A LOT less noise! **Please note this is a shared apartment, but I’m never home so you will have lots of privacy! You will have the living room and queen sofa bed. You can stay in my private bedroom upon request! My apartment is very cute and cozy with one-of-kind artwork made by myself and other family members! and The building is old but the apartment is renovated and feels like a quiet oasis in the middle of a bustling city. I have a pull-out sofa bed in the living room and a queen sized bed in my private bedroom. I can accommodate one guest, but have room for two if we discuss first. We can also discuss use of my bedroom rather than the pull-out couch, I’m flexible depending on the scenario/length of stay! The living room </t>
  </si>
  <si>
    <t>I LOVE Astoria! It’s close to everything but with a slightly slower pace than Manhattan. Astoria is famous for its incredible Greek food and is home to countless museums, restaurants, bars and shops.</t>
  </si>
  <si>
    <t>I am located a quick 7 minute walk from the N and W trains to Manhattan at “30th Avenue” station. From there it is only 15 minutes into the city! I am also a 10 minute walk from the R and M trains at the “Steinway” station. A cab, Uber or Uber Pool to and from Manhattan are also VERY reasonable since it’s so close! Depending on time of day and surge pricing, an Uber can cost between $9 and $25 to Midtown and an Uber Pool can cost as little as $5. There are also buses and bikes available.  You can easily park on the street, just pay attention to the signs. Let me know if you need help getting around, I will show you exactly how to get to your destination!</t>
  </si>
  <si>
    <t>No additional guests unless you have spoken to me first, NO PARTIES, NO DRUGS, NO LOUD NOISE. This is a QUIET rental. I have neighbors who will check in if something is up, so please be respectful of this. Please do not drink the wine or alcohol in the apartment unless speaking to me first! If you would like one we can discuss in further detail. Please make sure the apartment is tidied up upon leaving, i.e. no food or trash left out/in sink and furniture in its original position. You do not need to make the bed or fold the linens. Please respect my personal belongings inside the dresser, drawers, closets and bathroom cabinets.  Please DO NOT touch the artwork on the walls or shelves, thank you!</t>
  </si>
  <si>
    <t>{TV,Wifi,"Air conditioning",Kitchen,"Paid parking off premises","Free street parking","Smoke detector","Carbon monoxide detector","First aid kit",Essentials,Shampoo,Hangers,"Hair dryer","Hot water","Bed linens","Extra pillows and blankets","Coffee maker",Refrigerator,"Dishes and silverware","Cooking basics",Oven,Stove,"Beach essentials","Luggage dropoff allowed","No stairs or steps to enter","No stairs or steps to enter","Accessible-height toilet","No stairs or steps to enter","Host greets you"}</t>
  </si>
  <si>
    <t>Sunny, quiet 2 BR apt in the heart of Manhattan</t>
  </si>
  <si>
    <t>A light filled, roomy 2 bedroom high above the noise of manhattan but steps away from the best of what the city has to offer. In the heart of the Flatiron, close to the Highline, shops, Hudson Yards, with all major subway stops within a two block radius.</t>
  </si>
  <si>
    <t>A light filled, roomy 2 bedroom high above the noise of manhattan but steps away from the best of what the city has to offer. In the heart of the Flatiron, close to the Highline, shops, Hudson Yards, with all major subway stops within a two block radius. The apartment is within two blocks of all major subway lines.</t>
  </si>
  <si>
    <t>The apartment is within two blocks of all major subway lines.</t>
  </si>
  <si>
    <t>No shoes in the house</t>
  </si>
  <si>
    <t>{TV,Wifi,"Air conditioning",Kitchen,"Pets allowed",Elevator,Heating,Washer,Dryer,"Smoke detector","Carbon monoxide detector","First aid kit",Essentials,Shampoo,Hangers,"Hair dryer",Iron,"Laptop friendly workspace",Bathtub,"Baby bath","Changing table","High chair","Children’s books and toys","Table corner guards",Crib,"Room-darkening shades","Hot water"}</t>
  </si>
  <si>
    <t>Private 2 Bedroom Apartment in the East Village</t>
  </si>
  <si>
    <t>Amazing apartment with two bedrooms and one bathroom in the heart of the East Village. Modern decor with a cozy feeling. In the heart of the action but overlooking a quiet backyard. Full living room and kitchen included.  A great space for single or couples.</t>
  </si>
  <si>
    <t>Amazing apartment with two bedrooms and one bathroom in the heart of the East Village. Modern decor with a cozy feeling. In the heart of the action but overlooking a quiet backyard. Full living room and kitchen included.  A great space for single or couples. The Space Welcome to New York City! Welcome to East Village! The hippest and most authentic neighborhood in the greatest city on Earth! The unit is on the ground floor of an old authentic NYC apartment building in Manhattan's East Village. No steps! That's a relief! Because the bedrooms face the rear garden, there is no street noise or traffic. Hello, sleep. Steps away from nightlife and restaurants in a real New Yorker's neighborhood. Guests will have access to a clean pair of sheets, clean towels, and all kitchen appliances. There are plenty of contraptions for making coffee, too. TV and coffee included. The heart of downtown NYC. The neighborhood is still gritty but with a lot of activity. Hipsters, young professionals, writers,</t>
  </si>
  <si>
    <t>1 hour train ride/35 minute cab ride from JFK Airport 45 minute train ride / 25 minute cab ride from LaGuardia Airport 30 minute train ride/10 minute cab ride from Penn Station or Grand Central Within walking distance to the L, N, Q, R, 4, 5, 6 and F subway trains Within walking distance to SoHo, West Village, Greenwich Village, Union Square, Flatiron, Chinatown, Lower East Side, and Midtown.</t>
  </si>
  <si>
    <t>Please be very quiet in hallways of the building. Absolutely no smoking in the apartment, and PLEASE you must be quiet after 10PM.</t>
  </si>
  <si>
    <t>{Internet,Wifi,"Air conditioning",Kitchen,"Buzzer/wireless intercom","Smoke detector","Carbon monoxide detector",Essentials,Shampoo,Hangers,"Hair dryer",Iron,"Laptop friendly workspace"}</t>
  </si>
  <si>
    <t>Fresh</t>
  </si>
  <si>
    <t>No guests allowed without a prior notice and approval. Valid identification required at check in.</t>
  </si>
  <si>
    <t>Fresh Meadows</t>
  </si>
  <si>
    <t>{TV,Wifi,"Air conditioning","Free street parking",Heating,Washer,Dryer,"Smoke detector","Carbon monoxide detector",Essentials,Shampoo,"Lock on bedroom door","Hair dryer",Iron,"Hot water","Bed linens","Host greets you"}</t>
  </si>
  <si>
    <t>Spacious Private Room in Nolita</t>
  </si>
  <si>
    <t>Stay in a spacious room in the most happening neighborhood of New York: Nolita. Surrounded by Soho, Lower East Side, and Little Italy, this apartment will allow you to experience all of the shopping, restaurants, and nightlife of downtown Manhattan. The room itself is extremely well-lit with large windows and 10 ft ceilings in a historic pre-war walkup building. Within 5 min walk to  main subway lines.</t>
  </si>
  <si>
    <t>Stay in a spacious room in the most happening neighborhood of New York: Nolita. Surrounded by Soho, Lower East Side, and Little Italy, this apartment will allow you to experience all of the shopping, restaurants, and nightlife of downtown Manhattan. The room itself is extremely well-lit with large windows and 10 ft ceilings in a historic pre-war walkup building. Within 5 min walk to  main subway lines. Apartment is shared with male roommate who is a close friend of mine and works full time during the week. A respectful and nice person.  (Website hidden by Airbnb)</t>
  </si>
  <si>
    <t>- Just have fun and be respectful!</t>
  </si>
  <si>
    <t>{TV,Wifi,"Air conditioning",Kitchen,Heating,"Family/kid friendly","Suitable for events","Smoke detector","Carbon monoxide detector",Essentials,Shampoo,"Lock on bedroom door",Hangers}</t>
  </si>
  <si>
    <t>Private room for rent!</t>
  </si>
  <si>
    <t>Private and confortable room for rent for 2 people, bathroom in common area, the room has queen bed, closet, wifi. You have free access to the kitchen and the living room.</t>
  </si>
  <si>
    <t>{Wifi,"Air conditioning",Kitchen,"Free street parking",Heating,Washer,Dryer,Essentials,"Hot water",Microwave,Refrigerator,Dishwasher,"Dishes and silverware","Cooking basics",Oven,Stove,"Patio or balcony","Luggage dropoff allowed"}</t>
  </si>
  <si>
    <t>Mid Century modern room  1 minute to Subway</t>
  </si>
  <si>
    <t>This beautiful, calm apartment in Bedford-Stuyvesant is well set up for short stays. It has a modern kitchen and bathroom and an array of details. On the ground floor of a newly-renovated, it is in a friendly neighborhood and is well located for exploring Brooklyn. There are also a number of wonderful cafés, restaurants and bars within a 5-10 minute walk. The hosts can provide you with a full list of recommendations for your visit.</t>
  </si>
  <si>
    <t>This beautiful, calm apartment in Bedford-Stuyvesant is well set up for short stays. It has a modern kitchen and bathroom and an array of details. On the ground floor of a newly-renovated, it is in a friendly neighborhood and is well located for exploring Brooklyn. There are also a number of wonderful cafés, restaurants and bars within a 5-10 minute walk. The hosts can provide you with a full list of recommendations for your visit. ** Please read the entire listing description and house rules before deciding to book with me. I want to make sure I am the best fit as your host for all of your needs! :) New luxury ground floor apartment 3 bedrooms and 1.5 bathroom (share with another guests) with newly renovations, full modern kitchen and bathroom , central AC, high ceilings, etc. The space is always tidy, clean and welcoming! This listing is for 1 of the bedrooms in our 3 bedroom apartment, with shared access to living spaces and a shared full bathroom and half bathroom. so you will be s</t>
  </si>
  <si>
    <t>Bus stop at both corners, train station to the city a minutes walk away. G train. Deli around the corner as well as grocery store. Easy access to neighborhood restaurants and pubs. There are some great options for bars, restaurants and live music. It is close to neighborhoods such as Clinton Hill, Williamsburg and Fort Greene that are well known for shopping, dining, and night life. There is an organic supermarket and laundromat on the corner. Also a YMCA</t>
  </si>
  <si>
    <t>Close to transportation the G lines. the bus route B38  B44. All within walking distances. The train get you to the city within 20 minute depending how deep your going into manhattan. Street parking is available but watch the alternate parking so you won't get any parking tickets</t>
  </si>
  <si>
    <t>- Please take off shoes when you enter the apartment - Keep clean - Accommodation and access to my apt and building is for paying guests only, Do not bring anyone else into my home without my consent. - No downloading of copyrighted materials with my internet (no bit torrent, piratebay for example). Any copyright infringement by guest subject to release of guests info to copyright holder for further action. - Anytime you going out please turn off the A/C or Heater or Lights. - If you lose the room keys there will be charge $100 dollars. - Check-in anytime after 4.00 PM  - CHECK-OUT IS AT 10:00AM. We can not hold luggage if your flight leaves later in the day Please feel free to ask! We are here to help! :) - Do not move furniture around - Let me know if something breaks, gets stained or if you have any questions or issues at all. - You must have a clear profile picture of your face available on your profile after confirming your reservation. This helps let me know who I am letting into</t>
  </si>
  <si>
    <t>{TV,Wifi,"Air conditioning",Kitchen,"Free street parking",Heating,Washer,Dryer,"Smoke detector","Carbon monoxide detector","Fire extinguisher",Essentials,Shampoo,"Lock on bedroom door",Hangers,"Hair dryer",Iron,"Self check-in",Lockbox,"Hot water",Microwave,"Coffee maker",Refrigerator,"Dishes and silverware","Cooking basics",Oven,Stove}</t>
  </si>
  <si>
    <t>2nd floor, Room# 1 ( 8' x 10')</t>
  </si>
  <si>
    <t>6 to 10 min walk to subway ( 2,3,4, A &amp; L trains). The closest bus stop is B20, B83 and B14. Supermarket, restaurant, and laundry across street of the building .</t>
  </si>
  <si>
    <t>{Wifi,"Air conditioning",Kitchen,"Free street parking",Heating,"Smoke detector","Carbon monoxide detector","First aid kit","Fire extinguisher",Essentials,Shampoo,"Lock on bedroom door",Hangers,"Self check-in",Lockbox,"Hot water",Microwave,"Coffee maker",Refrigerator,"Dishes and silverware","Cooking basics",Oven,Stove,"Luggage dropoff allowed","Long term stays allowed","Wide hallways","Wide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entryway","Handheld shower head","Roll-in shower"}</t>
  </si>
  <si>
    <t>Sonder | 116 John | Polished 2BR + Gym</t>
  </si>
  <si>
    <t>Sunny, charming duplex in best Brooklyn 'hood</t>
  </si>
  <si>
    <t>Sunny Carroll Gardens house sleeps 5+, 2 bedrms + office, large living &amp; kitchen/dining w/ washer/dryer, dishwasher. Historic, tree-lined, very quiet &amp; safe block that dead ends into a park along the Gowanus Canal. Wonderful Brooklyn neighborhood, five subway stops to Manhattan; Subway is two blocks away on Smith street, which has great cafes, bars, restaurants, shops, farmer's market, playground/park.</t>
  </si>
  <si>
    <t>Sunny Carroll Gardens house sleeps 5+, 2 bedrms + office, large living &amp; kitchen/dining w/ washer/dryer, dishwasher. Historic, tree-lined, very quiet &amp; safe block that dead ends into a park along the Gowanus Canal. Wonderful Brooklyn neighborhood, five subway stops to Manhattan; Subway is two blocks away on Smith street, which has great cafes, bars, restaurants, shops, farmer's market, playground/park. High ceilings, historic details, original wood floors, large kitchen; quiet, comfortable bedrooms.  "Master" bedroom has queen-sized bed; 2nd bedroom sleeps 3 (bunkbed and single bed). House also has a roll out queen size bed in living room. Perfect set up for families with 1-3 children. Entire house - I will leave key and house will be yours. Very little- although I will be staying a few blocks away and am happy to answer questions. The listing says Gowanus but this is actually considered Carroll Gardens and in my humble opinion as a native New Yorker, it is one of the very best neighbo</t>
  </si>
  <si>
    <t>The listing says Gowanus but this is actually considered Carroll Gardens and in my humble opinion as a native New Yorker, it is one of the very best neighborhoods in the city.  There are lovely parks and playgrounds; endless bars, restaurants, shops, and cafes on Smith and Court Streets; You are also on the border of the Gowanus neighborhood which has nightclubs and music spaces; you are close to downtown Manhattan and to the heavenly Brooklyn waterfront of DUMBO and Red Hook.  10 minute walk to Park Slope and a 30 minute walk/10 minute bike to Prospect Park.</t>
  </si>
  <si>
    <t>This is a great neighborhood for walking and biking.  My house is 1.5 miles from the Brooklyn Bridge which is fun to walk or bike over to get to Manhattan -- I highly recommend citibike - there many stations near my house.  We are also two blocks from the F train which pretty much takes you everywhere in NYC you want to go (Chinatown, Lower East Side, SoHo, West Village, Chelsea, Central Park, and (with transfer to the 6) the shops and museums of the Upper East Side).</t>
  </si>
  <si>
    <t>{TV,Wifi,"Air conditioning","Pets allowed",Heating,"Family/kid friendly",Washer,Dryer,"Smoke detector","Fire extinguisher"}</t>
  </si>
  <si>
    <t>Great unit in prime Williamsburg</t>
  </si>
  <si>
    <t>Welcome to your home away from home!  Located in prime Williamsburg, steps away from McCarren Park and the bustling street of Bedford Ave; you're sure to enjoy everything NYC and Brooklyn has to offer. As a guest you'll be able to access the following amenities:  Gym  Rooftop fully furnished with an awesome view  Lounge Room (free wifi access)  Laundry room  Elevator  Bike room Nerby Public Transportation  5 minutes walk to L, G train,</t>
  </si>
  <si>
    <t>{TV,Wifi,"Air conditioning",Kitchen,Gym,Elevator,Heating,Washer,Dryer,"Smoke detector","Carbon monoxide detector","First aid kit",Essentials,Shampoo,Hangers,"Hair dryer",Iron,"Laptop friendly workspace"}</t>
  </si>
  <si>
    <t>94TH STREET BIGGER 1BR SUITE WITH DOORMAN-GYM</t>
  </si>
  <si>
    <t>*****PLEASE DO NOT SEND US THE DIRECT BOOKING REQUEST, CROSS CHECK THE AVAILABILITY BEFORE SENDING A BOOKING REQUEST AS THE AVAILABILITY OF THE APARTMENT KEEPS ON CHANGING ********* The 795 sq. ft. One Bedroom Suite with Balcony is located between the 3rd and 10th floors.</t>
  </si>
  <si>
    <t>*****PLEASE DO NOT SEND US THE DIRECT BOOKING REQUEST, CROSS CHECK THE AVAILABILITY BEFORE SENDING A BOOKING REQUEST AS THE AVAILABILITY OF THE APARTMENT KEEPS ON CHANGING ********* The 795 sq. ft. One Bedroom Suite with Balcony is located between the 3rd and 10th floors. Description: These suites all have private balconies, feature spacious bedrooms with queen size beds, luxury bedding and large marble bathrooms with high-end bath products. Separate living rooms have sleeper sofa beds and comfortable armchairs for additional seating, as well as study areas and dining tables. A modern full size kitchen is completely equipped with cooking and serving utensils. Features: Separate sleeping quarters, Separate sleeping quarters, Living room with sofa bed and study desk, Full kitchen and dining area, Full bathroom with amenities, Additional half bath and washer / dryer in most Biggest One Bedrooms, Study Desk, Complimentary wireless high speed Internet Access, Flat Screen TVs, DVD, IPod Dock</t>
  </si>
  <si>
    <t xml:space="preserve">Located in the residential, historically rich neighborhood of the Upper East side at 94th Street and 2nd Avenue, Conveniently situated only steps away from Big Apple’s culture centers such as the Metropolitan Museum of Art, The Jewish museum, National Academy of Museum and School of Fine Arts, Solomon R. Guggenheim Museum, El Museo del Barrio, Neu Gallery New York, The Museum of the city of New York and The Goethe Institute as well as the world famous New York’s jewel; Central Park. Within a short walking distance are the city’s museum mile, the uptown boutiques of Madison Avenue, the beauty of Central Park, and many of the specialty shops and restaurants that make life in New York City unique. Access to the United Nations, midtown and downtown Manhattan, the theatre district as well as Wall Street and the Financial District, is quick and convenient. Close to subway and bus lines that provide easy access to all of Manhattan. For those leaving the city, there is also easy access to FDR </t>
  </si>
  <si>
    <t>From La Guardia Airport: Take Grand Central Parkway West and merge into I-278 East. Take Manhattan/ Randalls Ward Island exit onto Triborough Bridge. Take left onto FDR Drive South. Take exit #14 onto FDR South toward E96 Street. Turn right on E97th Street and left on 2nd Avenue. The north east corner of East 94th Street. From JFK International Airport: Take Airport Exit and then I-678 N .Then take LEFT exit #10/La Guardia Airport/Triborough Bridge/ Grand Central Parkway onto Grand Central Parkway W. Continue on I-278 E and then take the Manhattan / Randalls-Wards Is / Downing Stadium exit onto Triborough Bridge . Take the left ramp onto FDR Drive S toward FDR Drive. Take exit #14/E 96 ST onto FDR Turn right on E 96th Street Turn left on 2nd Avenue and turn left on east 94th Street. From Newark International Airport: Take Airport Exit and then I-678 N .Then take LEFT exit #10/La Guardia Airport/Triborough Bridge/ Grand Central Parkway onto Grand Central Parkway W. Continue on I-278 E a</t>
  </si>
  <si>
    <t>- NON-SMOKING, PETS-ALLOWED- PET FEE: 200 USD, NO PARTY, RESPECT YOUR NEIGHBOURS.  ONCE THE BOOKING IS CONFIRMED, THE GUEST NEED TO PROVIDE US THE COPY OF THEIR PASSPORT.</t>
  </si>
  <si>
    <t>{TV,Wifi,"Air conditioning",Kitchen,"Pets allowed",Gym,Elevator,Heating,Washer,Dryer,"Smoke detector",Essentials,"Hair dryer",Iron,"Private living room","Hot water","Bed linens",Microwave,"Coffee maker",Refrigerator,Dishwasher,"Dishes and silverware","Cooking basics",Oven,Stove,"Patio or balcony","Luggage dropoff allowed","Long term stays allowed"}</t>
  </si>
  <si>
    <t>Bushwick Bedroom</t>
  </si>
  <si>
    <t>The apartment is the first floor unit in a townhouse in Bushwick. One bedroom is available, as well as three couches in the living room.</t>
  </si>
  <si>
    <t>The apartment is the first floor unit in a townhouse in Bushwick. One bedroom is available, as well as three couches in the living room. The apartment is a spacious 2 bedroom apartment.  There is one bedroom available to be airbnb’d, additional guests may sleep on the couches in the living room Bushwick is a funky artsy neighbourhood where all your dreams can come true. Theres are many bars and clubs in the vicinity. My go to bar is Birdys and my favourite dancing spot is House of Yes. The J train and L train are only a few blocks away. The M train goes right to the house but is under construction until May.</t>
  </si>
  <si>
    <t>Bushwick is a funky artsy neighbourhood where all your dreams can come true. Theres are many bars and clubs in the vicinity. My go to bar is Birdys and my favourite dancing spot is House of Yes.</t>
  </si>
  <si>
    <t>The J train and L train are only a few blocks away. The M train goes right to the house but is under construction until May.</t>
  </si>
  <si>
    <t>Try to maintain a clean and tidy environment.  Someone lives in the other bedroom.</t>
  </si>
  <si>
    <t>{Wifi,"Air conditioning",Kitchen,"Smoking allowed",Heating,"Smoke detector","Carbon monoxide detector","First aid kit","Fire extinguisher",Essentials,Shampoo,"Laptop friendly workspace","Host greets you"}</t>
  </si>
  <si>
    <t>Park Avenue 1 Bedroom</t>
  </si>
  <si>
    <t>This hard to come by 1 bedroom 1 bathroom furnished apartment is located in the heart of Midtown South. The property is located in a classic townhouse building on East 31st street off of Park Avenue. The apartment is located on the 3rd floor of the building and features a cozy living room, dining space, kitchen, one bedrooms with full size bed, and full size bathroom with toilet and shower for your convenience.</t>
  </si>
  <si>
    <t>This hard to come by 1 bedroom 1 bathroom furnished apartment is located in the heart of Midtown South. The property is located in a classic townhouse building on East 31st street off of Park Avenue. The apartment is located on the 3rd floor of the building and features a cozy living room, dining space, kitchen, one bedrooms with full size bed, and full size bathroom with toilet and shower for your convenience. The mass transit station for the green line is actually located just half of a block from the building, and several other transit lines are all located within very close proximity to the property. Please be advised that monthly utilities are not included and added to your total. This property is an additional $150.00 per month for gas, electric, WiFi, and TV services.</t>
  </si>
  <si>
    <t>The mass transit station for the green line is actually located just half of a block from the building, and several other transit lines are all located within very close proximity to the property.</t>
  </si>
  <si>
    <t>{TV,Internet,Wifi,"Air conditioning",Kitchen,"Free street parking","Buzzer/wireless intercom",Heating,"Family/kid friendly","Smoke detector","Carbon monoxide detector","Fire extinguisher",Essentials,"Lock on bedroom door",Hangers,"Hair dryer",Iron,"Laptop friendly workspace","translation missing: en.hosting_amenity_50","Hot water","Long term stays allowed","Host greets you"}</t>
  </si>
  <si>
    <t>Charming Traditional Brooklyn Apartment</t>
  </si>
  <si>
    <t>Lovely and spacious apartment with old Brooklyn charm.  Perfect sanctuary for writers, artists or vacation goers exploring NYC.  Great for couples too!  Gorgeous small park across the street; travel to Manhattan in 15 minutes;  equidistance to Williamsburg, Greenpoint and Bushwick.   One queen bed and one couch, 3 maximum please.  :)</t>
  </si>
  <si>
    <t>Lovely and spacious apartment with old Brooklyn charm.  Perfect sanctuary for writers, artists or vacation goers exploring NYC.  Great for couples too!  Gorgeous small park across the street; travel to Manhattan in 15 minutes;  equidistance to Williamsburg, Greenpoint and Bushwick.   One queen bed and one couch, 3 maximum please.  :) Peaceful tree level apartment, super sunny in the winter and filtered green light from trees in the summer.   Lots of plants and large kitchen and living room.  You are welcome to use our appliances if you take care of them :).   One comfortable queen bed and one couch, 3 maximum please.  Fresh linens provided.  Relaxing Cooper park across the street.  24.hour deli and laundromat also across the street if needed.  Close to shops and cafes on Graham street or walk further into Williamsburg or Bushwick for even more options.  4 blocks to train. Kitchen Amenities: coffee, tea, fruit. Living Room:  TV, WIFI, books, records, games Via Email, Cell or Text Walkin</t>
  </si>
  <si>
    <t>Walking distance to Williamsburg, Greenpoint and Bushwick.  Tons of cafes, shops, restaurants two blocks away.  15 Minute walk to the heart of Williamsburg off Bedford L,  with tons to do inbetween.  Walk to Greenpoint and experience the parks and stop at Peter Pan Donuts for a sweet treat.  Walk to Bushwick for great thrift finds and plethora of street art (if youre into that).  10 minute train ride into Manhattan via the L train.</t>
  </si>
  <si>
    <t>5 minute walk to L train, 15 minutes walk to G train, buses.</t>
  </si>
  <si>
    <t>{TV,Wifi,"Air conditioning",Kitchen,"Free street parking",Heating,"Smoke detector","Carbon monoxide detector",Essentials,Shampoo,"Lock on bedroom door","Hair dryer",Iron,"Laptop friendly workspace","Private entrance","Hot water",Other}</t>
  </si>
  <si>
    <t>Cosy 2-bedroom apartment on UES/East Harlem</t>
  </si>
  <si>
    <t>Cosy 2-bedroom apartment in a pre-war building in the historic and lively Spanish Harlem. This is a great location with good restaurants and bars, walking distance from Upper East Side, Central Park and Harlem, and only about 20 minutes by train to Grand Central / 5th Ave shopping / Times Sq.</t>
  </si>
  <si>
    <t>Cosy 2-bedroom apartment in a pre-war building in the historic and lively Spanish Harlem. This is a great location with good restaurants and bars, walking distance from Upper East Side, Central Park and Harlem, and only about 20 minutes by train to Grand Central / 5th Ave shopping / Times Sq. The apartment has two beautiful bedrooms with full size beds, a fully equipped kitchen and a small but homey living room area with TV.  There's also a rooftop to enjoy those warm summer nights. Wifi included. I won't be there in person, but will be reachable via (Hidden by Airbnb) during your stay. If needed I can also have a cohost visit the property. A beloved area has many names. Whether you know it as Upper Upper East Side, East Harlem, or Spanish Harlem, this area between UES and Harlem is a lively, up and coming neoghbourhood where students and young professionals enjoy the best of both worlds. Great restaurants and bars keep popping up, and short distance from Central Park and Randall's isl</t>
  </si>
  <si>
    <t>A beloved area has many names. Whether you know it as Upper Upper East Side, East Harlem, or Spanish Harlem, this area between UES and Harlem is a lively, up and coming neoghbourhood where students and young professionals enjoy the best of both worlds. Great restaurants and bars keep popping up, and short distance from Central Park and Randall's island offers great opportunities for runners or those who enjoy a bit of greenery. East River Plaza with great shopping (Target, Marshall's, Burlington etc) is a just a few blocks away.</t>
  </si>
  <si>
    <t>6-train (110th St stop) is 2 blocks away and takes you to Grand Central/5th Avenue shopping/Bryant park/Times Sq in 15-30 minutes. You can even get all the way downtown (China town/Little Italy/Brooklyn Bridge/SoHo) in 30-40 min.  Buses are a more scenic but slower option with service both North (1st avenue), South (2nd avenue) and across the park to Upper West Side (110th st / 96th st). Depending on where you're going in NYC, Uber pool is also a great and often very affordable option. Airport: La Guardia is about 15-20 min by car/1 hour by public transportation. JFK is about 30-60 min by car/1,5 hours by public transportation. Newark is about 1,5 hours by public transportation. I recommend looking into shared van services, especially if you have more luggage.</t>
  </si>
  <si>
    <t>- Please keep apartment clean and don't leave dishes in the sink - Always make sure to shut all lights and appliances and lock the door when leaving the space - No parties or loud behaviour, respect your neighbours - Don't mention AirBnb to anyone in the building, you are a visiting friend :)</t>
  </si>
  <si>
    <t>{TV,Wifi,Kitchen,Heating,"Smoke detector","Carbon monoxide detector","First aid kit","Fire extinguisher",Essentials,Shampoo,Hangers,"Hair dryer",Iron,"Laptop friendly workspace","Hot water"}</t>
  </si>
  <si>
    <t>Spacious Private Room, East Village</t>
  </si>
  <si>
    <t xml:space="preserve">I am travelling during the holiday season and looking for someone to rent my room while I am away. You will be sharing the apartment space with my early 30s, male flatmate, who is really chill and occupying the 2nd bedroom. I'm looking for guests who will stay a minimum of 2 nights. Please email me if you have any questions on the above, will try to get back to you as soon as I can. Thank you! The Room: - Private bedroom w/ balcony  - Full-size bed fits 2 comfortably, pillows &amp; comforter - Two large windows  - Central AC &amp; heating - Closet - Nightstand The Apartment:  - 2 bedroom apartment - 3rd floor of elevator building  - Fully equipped kitchen  - Bathroom  - Wifi  - Laundry in the building  - Awesome communal rooftop LOCATION-EAST VILLAGE:  - 1 minute to L train  - 3 minutes to N, Q, R, 4, 5, 6 trains  - Great brunch places, fast food chains, and bars - Authentic Restaurants  - Tompkins Square Park GROCERIES / SHOPS:  - Starbucks (across the street) - Trader Joe's  - Whole Foods - </t>
  </si>
  <si>
    <t>LOCATION-EAST VILLAGE:  - 1 minute to L train  - 3 minutes to N, Q, R, 4, 5, 6 trains  - Great brunch places, fast food chains, and bars - Authentic Restaurants  - Tompkins Square Park GROCERIES / SHOPS:  - Starbucks (across the street) - Trader Joe's  - Whole Foods - Duane Read - Local bodegas</t>
  </si>
  <si>
    <t>{Wifi,"Air conditioning",Kitchen,"Smoking allowed",Elevator,Heating,"Family/kid friendly",Washer,Dryer,Essentials,"Lock on bedroom door",Hangers,"Hair dryer",Iron}</t>
  </si>
  <si>
    <t>Bright, clean, private room in good neighborhood</t>
  </si>
  <si>
    <t>Bright and sparkling clean room in newly renovated apartment across the street from the park. Privacy is all yours. Roof deck with a spectacular view of the Manhattan skyline, day and night. Metro station on the next block.</t>
  </si>
  <si>
    <t>Bright and sparkling clean room in newly renovated apartment across the street from the park. Privacy is all yours. Roof deck with a spectacular view of the Manhattan skyline, day and night. Metro station on the next block. Handy 24-hour grocery store at the end of the block, at the corner of Starr and Knickerbocker. Artichoke Pizza and another 24-hour grocer on the next block, same as the Jefferson metro station. Kitchen with oven, stove, microwave, and refrigerator. Large kitchen table with chairs. Loveseat sofa in the living room. 24 hour bona-fide grocery store at one end of our block. Coffee shops, book stores, thrift stores, antique shops, and the big park, all within a few blocks. On the next block: Jefferson Street metro station on the L line. Flushing Street busses to downtown Brooklyn, Fort Greene, Redhook, and Ikea.</t>
  </si>
  <si>
    <t>24 hour bona-fide grocery store at one end of our block. Coffee shops, book stores, thrift stores, antique shops, and the big park, all within a few blocks.</t>
  </si>
  <si>
    <t>On the next block: Jefferson Street metro station on the L line. Flushing Street busses to downtown Brooklyn, Fort Greene, Redhook, and Ikea.</t>
  </si>
  <si>
    <t>- Non-smokers only. We remove our shoes in the house; if yours are dirty, please do so, too. No cooking on the roof, but eating and drinking are fine.</t>
  </si>
  <si>
    <t>{Wifi,"Air conditioning",Kitchen,"Free street parking",Heating,Washer,Dryer,"Smoke detector","Carbon monoxide detector","First aid kit",Essentials,Shampoo,"Lock on bedroom door","Hair dryer","Hot water","Host greets you"}</t>
  </si>
  <si>
    <t>Sonder | Wall Street | Superior 1BR + Rooftop</t>
  </si>
  <si>
    <t>Travel better with beautiful modern spaces and consistent service.  Mobile check-in, 24/7 text support, and locations in the coolest neighborhoods are just a few of the reasons Sonder is a better way to stay. Located in the Financial District next to the New York Stock Exchange, this Sonder offers a bright living area with a chic design, comfortable Full-size bed, and a beautiful kitchen with everything you need to cook breakfast. It has all the essentials to make you feel at home. While staying here, take advantage of the building’s Sonder-staffed 4th floor lobby.</t>
  </si>
  <si>
    <t>Travel better with beautiful modern spaces and consistent service.  Mobile check-in, 24/7 text support, and locations in the coolest neighborhoods are just a few of the reasons Sonder is a better way to stay. Located in the Financial District next to the New York Stock Exchange, this Sonder offers a bright living area with a chic design, comfortable Full-size bed, and a beautiful kitchen with everything you need to cook breakfast. It has all the essentials to make you feel at home. While staying here, take advantage of the building’s Sonder-staffed 4th floor lobby. Spaces built for travel and life Every detail in a Sonder has been meticulously designed and considered with the modern traveler in mind. Delight in hotel amenities without the hotel formality. Business with pleasure Sonder creates spaces that work for you. Every Sonder is outfitted with plenty of desk space and high-speed internet for whatever you’re working on (even if it’s from the couch). 24/7 guest support If you need a</t>
  </si>
  <si>
    <t>We’re in some of the world’s most vibrant and exciting neighborhoods, every Sonder is stylish, charming, and unique—just like the cities around them. During your stay in the Financial District, here are a few must-dos. Best pub eats and live music - Fraunces Tavern Top rated 2-story bar with vintage cocktails - The Dead Rabbit Grocery and Grog Can't miss a stroll over the Brooklyn Bridge for an incredible view of the soaring skyscrapers Good to know There's no parking nearby, but this is New York City! If your destination is not within walking distance, we suggest taking the subway, taxi, or bus. 4 minute walk to City Acres Market  1 block to Broad St subway station 10 minute subway ride to Lower Manhattan 30 minute drive to LGA Airport and a 40 minute drive to JFK Airport In Lower Manhattan, the Financial District is one of New York City's most recognizable neighborhoods. Home to Wall Street and stunning high-rises, the city has seen some of the country's greatest accomplishments, alt</t>
  </si>
  <si>
    <t>Crisp 1BR near Times Square w/ Indoor pool + Gym by Blueground</t>
  </si>
  <si>
    <t>Show up and start living from day one in New York with this roomy one-bedroom Blueground apartment. You’ll love coming home to this thoughtfully furnished, beautifully designed, and fully-equipped Midtown home with stunning balcony views over the city. (#NYC141)</t>
  </si>
  <si>
    <t>Show up and start living from day one in New York with this roomy one-bedroom Blueground apartment. You’ll love coming home to this thoughtfully furnished, beautifully designed, and fully-equipped Midtown home with stunning balcony views over the city. (#NYC141) 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New York vibes or bring the entertainment to you with the premium wireless speaker or smart TV.  Amenities Building amenities unique to this one-bedroom apartment include an on-site:    - Doorman - In-Building Laundry - Pet Friendly - Indoor Shared Pool - Gym - Garden - Elevator The entire apartment is yours to enjoy! You’ll either be personally greeted by a Blueground team me</t>
  </si>
  <si>
    <t>This furnished apartment is located in Midtown. As the central portion of Manhattan it is a one-of-a-kind area. Home to some of the city’s most iconic sights, including Rockefeller Center, the Chrysler Building, Broadway, Times Square, the Empire State Building and the United Nations Headquarters. Considered the island’s central business district, it offers an abundance of hot spots. Niche destinations such as Koreatown can also be found in Midtown. Bordering Central Park, it is a vast neighborhood that encompasses the city center. Without traffic, JFK Airport is about half an hour away by car.</t>
  </si>
  <si>
    <t>{TV,"Cable TV",Wifi,"Air conditioning",Pool,Kitchen,"Pets allowed",Gym,Elevator,Heating,Washer,Dryer,"Smoke detector","Carbon monoxide detector",Essentials,Shampoo,Hangers,"Hair dryer",Iron,"Self check-in",Lockbox,"Private entrance",Bathtub,"Bed linens",Microwave,"Coffee maker",Refrigerator,Dishwasher,Oven,"BBQ grill","Patio or balcony","Garden or backyard","Long term stays allowed"}</t>
  </si>
  <si>
    <t>Executive retreat in Midtown West</t>
  </si>
  <si>
    <t>Why stay in a small hotel room when you can stay in this luxurious 1 bedroom apartment in the sky right in the heart of Midtown. This triple mint unit has floor to ceiling windows offering up iconic landmarks as far as the eye can see.</t>
  </si>
  <si>
    <t>{TV,"Cable TV",Internet,Wifi,"Air conditioning",Kitchen,Doorman,Gym,Elevator,Heating,Washer,Dryer,"Smoke detector",Essentials,Shampoo,Hangers,"Hair dryer",Iron}</t>
  </si>
  <si>
    <t>Holiday Sublet! 20 min to midtown</t>
  </si>
  <si>
    <t xml:space="preserve">I'm subletting my huge room in my lovely 3 bedroom apartment in Washington Heights. The apartment is fully furnished, fully equipped kitchen, cosy living room and renovated bathroom. Perfect for your winter holiday in nyc! </t>
  </si>
  <si>
    <t>I'm subletting my huge room in my lovely 3 bedroom apartment in Washington Heights. The apartment is fully furnished, fully equipped kitchen, cosy living room and renovated bathroom. Perfect for your winter holiday in nyc!  The bedroom is huge by NYC standards. Can easily fit a couple. The room has 2 big windows so there is a lot of light. There is a queen size bed, a desk, a closet and a bookcase in the room. In the photos you can see my keyboards and my guitar- which will not be in the room for your stay. You will have access to a fully-equipped kitchen, renovated bathroom and the living room.  I will be out of town but I will be available via email and (Hidden by Airbnb) . Also, my lovely roommate Roberto will be in the apartment. This is truly a pleasant, family oriented neighborhood. It is very safe and there are a lot of restaurants around the corner. There is also a big super-market, a farmers market (every Thu) 2 blocks away. There is also a laundromat half a block away. SUBWAY</t>
  </si>
  <si>
    <t xml:space="preserve">This is truly a pleasant, family oriented neighborhood. It is very safe and there are a lot of restaurants around the corner. There is also a big super-market, a farmers market (every Thu) 2 blocks away. There is also a laundromat half a block away. SUBWAY the A train station is less than 20 steps to the building's entrance. 20 min ride to midtown. </t>
  </si>
  <si>
    <t>{Internet,Wifi,Kitchen,Elevator,"Buzzer/wireless intercom",Heating,"Smoke detector","Carbon monoxide detector","First aid kit",Essentials}</t>
  </si>
  <si>
    <t>Sunny and Compfy Loft Bedroom</t>
  </si>
  <si>
    <t>Heya! I'm going back to Germany for a while (March 3rd until April 14th, about 6 weeks) and need to sublet my room in our Williamsburg loft share! References and a $300 security deposit required. The total rent is $1150 for 4 weeks or  $1600 for 6 weeks, inclusive. Email for any questions! Ciao!!</t>
  </si>
  <si>
    <t>Heya! I'm going back to Germany for a while (March 3rd until April 14th, about 6 weeks) and need to sublet my room in our Williamsburg loft share! References and a $300 security deposit required. The total rent is $1150 for 4 weeks or  $1600 for 6 weeks, inclusive. Email for any questions! Ciao!! You'd be sharing with two females. We are a very considered and quiet and a clean household. It's on the 7th floor, elevator, laundry and roof access!! We have a wonderful neighborhood, its vibrant, safe and convenient. (JMZ and L stops in 8 mins walk!) Bathroom, Kitchen and Livingroom and Roof access, of course! This is one of the best neighborhoods in NYC currently. It has everything from cafes and restaurants, to gyms and yoga studios and markets and galleries etc. There's parks and walks along the waterfront. Subway lines nearest are the L train as well as the J,M,Z lines. Plus busses and water taxi as well. Please take off your street shoes when entering the house, be friendly, considered</t>
  </si>
  <si>
    <t>This is one of the best neighborhoods in NYC currently. It has everything from cafes and restaurants, to gyms and yoga studios and markets and galleries etc. There's parks and walks along the waterfront.</t>
  </si>
  <si>
    <t>Subway lines nearest are the L train as well as the J,M,Z lines. Plus busses and water taxi as well.</t>
  </si>
  <si>
    <t>- Hi there, here are additional house rules: No shoes inside the house, leave the whole area and things as clean as you found it, no loud noises and no noise after 11pm. - No shoes in the house</t>
  </si>
  <si>
    <t>{TV,Internet,Wifi,"Wheelchair accessible",Kitchen,Elevator,"Buzzer/wireless intercom",Heating,Washer,Dryer,"Smoke detector","Carbon monoxide detector",Essentials,"Lock on bedroom door","24-hour check-in",Hangers,"Hair dryer",Iron,"Laptop friendly workspace"}</t>
  </si>
  <si>
    <t>Modern Large Apartment in Midtown East</t>
  </si>
  <si>
    <t>The apartment is located in Midtown East. It is a 5-minute walk to Grand Central, United Nations, restaurants and bars. 15-minute walk to 5th Ave, Bloomingdales, St. Patrick’s Cathedral, Bryant Park, The New York Public Library, and a 20-minute walk to Times Square, the Upper East Side, and Central Park.</t>
  </si>
  <si>
    <t>The apartment is located in Midtown East. It is a 5-minute walk to Grand Central, United Nations, restaurants and bars. 15-minute walk to 5th Ave, Bloomingdales, St. Patrick’s Cathedral, Bryant Park, The New York Public Library, and a 20-minute walk to Times Square, the Upper East Side, and Central Park. The neighborhood is one of the safest in Manhattan, green area spaces close to the building. The apartment has modern Italian furniture with 2 comfortable Full beds, a Futon, and a couch. It is the perfect place for couples, solo adventurers, business travelers, and families (with kids) to stay for the holidays. Grand Central provides easy access to pretty much anywhere in Manhattan —and even access to the other boroughs. Doorman in the building. I will provide a guide of NY attractions. The neighborhood is one of the safest in Manhattan. Lots of light through the windows. The Bus is one block away, grand central is three blocks away. Uber and Via apps also available. Doorman on premis</t>
  </si>
  <si>
    <t>The neighborhood is one of the safest in Manhattan. Lots of light through the windows.</t>
  </si>
  <si>
    <t>The Bus is one block away, grand central is three blocks away. Uber and Via apps also available.</t>
  </si>
  <si>
    <t>- Be respectful of other neighbors - Check-in is at 3:30 p.m. Check-out at 12:00 p.m. - Guests under the age of 21 are welcome but need to be accompanied by parents or guardians. - If you’re coming to NYC to party you’ve picked a great city to do so. Unfortunately, just not at our place. Though we’re sure it won’t come to it, serious complaints of unruly behavior will unfortunately result in you being asked to leave. Not good for you. Not good for us. - What you do in your personal time is entirely up to you, but when staying at our place we have a strict no drug use policy. This is just the law… not so much one of our rules. - To keep our costs down (and pass those savings on to our guests) we kindly ask that you switch off lights and the A/C or heating when its not in use or leaving the house. Mother nature thanks you too.</t>
  </si>
  <si>
    <t>{TV,"Cable TV",Internet,Wifi,"Air conditioning",Kitchen,Doorman,Gym,Elevator,Heating,"Family/kid friendly",Washer,Dryer,"Smoke detector","Carbon monoxide detector",Essentials,Shampoo,Hangers,"Hair dryer",Iron,"Laptop friendly workspace","Self check-in",Lockbox}</t>
  </si>
  <si>
    <t>Bright and airy close transport, left side</t>
  </si>
  <si>
    <t>Enjoy complete privacy and comfort in this lovely room. Easy transport to NYC. Shops and restaurants around the corner. Suitable for one or two adults.</t>
  </si>
  <si>
    <t>Enjoy complete privacy and comfort in this lovely room. Easy transport to NYC. Shops and restaurants around the corner. Suitable for one or two adults. Private room in townhouse, warm and friendly host. Around the corner there is a deli, a drug store, a very good Chinese takeout, a pizza place  a laundromat and much more. There is a large patio off the kitchen, where you can replace with a cup of coffee on a nice day. It's quite and friendly. Kitchen, patio, living room. I live in the house. While in the suburbs, and a tree lined street, it's close to dining and shopping for all your needs. 20 minutes takes you to midtown.</t>
  </si>
  <si>
    <t>While in the suburbs, and a tree lined street, it's close to dining and shopping for all your needs. 20 minutes takes you to midtown.</t>
  </si>
  <si>
    <t>Guests should do their own dishes.</t>
  </si>
  <si>
    <t>{Wifi,"Air conditioning",Kitchen,Heating,"Smoke detector","First aid kit",Essentials,Shampoo,"Lock on bedroom door",Hangers,Iron,"Hot water"}</t>
  </si>
  <si>
    <t>Looks Like A Calvin Klein Ad!  Manhattan Loft</t>
  </si>
  <si>
    <t>You Want To Wake Up In The City That Never Sleeps But You Want To Do It Right!  Steps From Grand Central With All Subway Lines, Open Spacious Layout Designed For Big Families/Groups Traveling Together.  Stay In My Stylish, Luxury, Authentic Manhattan Loft And Experience Life Like A REAL New Yorker!</t>
  </si>
  <si>
    <t>You Want To Wake Up In The City That Never Sleeps But You Want To Do It Right!  Steps From Grand Central With All Subway Lines, Open Spacious Layout Designed For Big Families/Groups Traveling Together.  Stay In My Stylish, Luxury, Authentic Manhattan Loft And Experience Life Like A REAL New Yorker! A Brand New Listing, Will Start Accepting Guests End Of June.  Staying In A Hotel Will Not Give Your Family The Full NYC Experience.  You Will Love That This Loft Has All The Charm Of A Centuries Old Brownstone With Modern And Newly Updated Bathroom And Kitchen.  Newly Renovated Bathroom With Glass Shower Partition and Full Sized Tub.  Newly Renovated Kitchen Boasts A Full Sized Refrigerator, Full Sized Freezer, Full Sized Gas Stove and Oven.  All Dishes, Plates, Bowls, Cutlery, Mugs, Glasses, Wine Glasses, Champagne Glasses For 6 (can easily accommodate more than 6 if asked!).  Pots, Pans, Cooking Utensils, Kettle, Coffee Maker All Included.  Extra Bedding, Extra Fluffy Towels, Extra Pillow</t>
  </si>
  <si>
    <t>Deciding Where To Stay In NYC Is Probably The Hardest Decision You Need To Make. With NYC So Expensive You Want To Be Sure To Make The Right Decision.  Murray Hill Is The Perfect Location For Your NYC Home Base!  Grand Central Is Spectacular AND Where You Catch All Subway Trains And It's A 5 Minute Walk From This Front Door.  The Empire State Building Is A 7 Minute Walk.  The UN Building is a 7 Minute Walk.  Macy's Flagship Store Is a 10 Minute Walk.  You Can Be At Madison Square Gardens In 15 Minutes.  You Can Walk To Times Square And Broadway In 20 Minutes.  This Is A Very Safe Neighborhood, With Parks, Points Of Interest, Local Favorites All Within A Short Walk.  Walk Score 100.  Luxury Building, You Will Love it Here!</t>
  </si>
  <si>
    <t>Grand Central Station Offers Access To All Subway Lines.  There Are Plenty Of CitiBike Stations In This Neighborhood If You Prefer To Bike.  See NYC From The Water By Taking A Ferry Ride Just A Few Blocks Down Towards The East River.   Walk Score 100 It Is Very Easy To Walk Wherever You Need To Be. There Is A Helipad A Few Blocks Over At The East River If You're Looking To Book A Helicopter Ride to/from LGA/JFK/Newark.</t>
  </si>
  <si>
    <t>{TV,Wifi,"Air conditioning",Kitchen,Heating,Washer,"Smoke detector","Carbon monoxide detector",Essentials,Shampoo,Hangers,"Hair dryer",Iron,"Laptop friendly workspace","Self check-in",Lockbox,"Outlet covers",Bathtub,"High chair",Crib,"Pack ’n Play/travel crib",Microwave,"Coffee maker",Refrigerator,"Dishes and silverware","Cooking basics",Oven,Stove,"Luggage dropoff allowed","Long term stays allowed","Cleaning before checkout"}</t>
  </si>
  <si>
    <t>Beautiful, sunlit bedroom in Brooklyn</t>
  </si>
  <si>
    <t>This large sunlit room is part of a large 3 bedroom apartment in Greenpoint, Brooklyn.  My apartment is usually shared with my girlfriend, but as she is away for school I am renting out this bedroom. My large, very friendly Husky also lives in the apartment. So please be aware if you have any allergies. Greenpoint is a wonderful, safe, and trendy neighborhood with plenty of amenities to keep you happy.  Beautiful McGolrick and Mccarran Parks are a short walk. Walking access to both the L/G train</t>
  </si>
  <si>
    <t>This large sunlit room is part of a large 3 bedroom apartment in Greenpoint, Brooklyn.  My apartment is usually shared with my girlfriend, but as she is away for school I am renting out this bedroom. My large, very friendly Husky also lives in the apartment. So please be aware if you have any allergies. Greenpoint is a wonderful, safe, and trendy neighborhood with plenty of amenities to keep you happy.  Beautiful McGolrick and Mccarran Parks are a short walk. Walking access to both the L/G train The bed is a twin, but can be pulled out to double its size if you prefer. You will have full access to complete kitchen, living room, and bathroom. The only area off limits are the other bedrooms. I’m always available to my guests either in person or by phone. I do have a friendly old Husky, so any persons with allergies should be cautious. But the dog will not be in your room.</t>
  </si>
  <si>
    <t>My self and the other roommates will be available to help you with anything you need. Please no guests unless previously approved.</t>
  </si>
  <si>
    <t>{Internet,Wifi,"Air conditioning",Kitchen,"Pets allowed",Heating,"Smoke detector",Essentials,Hangers,"Laptop friendly workspace","Hot water"}</t>
  </si>
  <si>
    <t>Your own Loft/gallery in Bushwick!</t>
  </si>
  <si>
    <t>One bedroom/3 bedroom bedrooms for sublet in Beautiful Bushwick neighborhood .  U have around a deli, subway station directly to Manhattan (20 mins )  U will get my beautiful gallery room for this time and what Included : your own balcony , pool,sauna, jacuzzi, rooftop, gym, laundry in the building .  The 2 ppl that gunna stay with u in the 2 other rooms are amazing one chef&amp; director that may not be at all for all this time during this time and in general they are working all time .</t>
  </si>
  <si>
    <t>{TV,Wifi,"Air conditioning",Pool,Kitchen,"Smoking allowed",Gym,Elevator,"Free street parking","Hot tub",Heating,Washer,Dryer,"Smoke detector","Fire extinguisher",Essentials,"Lock on bedroom door","Self check-in",Lockbox,"Private entrance","Hot water"}</t>
  </si>
  <si>
    <t>Spacious Loft in Clinton Hill</t>
  </si>
  <si>
    <t>This is a 1300 sq feet loft with a relaxed atmosphere on the Clinton Hill/Bed Stuy border that we mostly rent during summer vacations. Queen size bed on the loft and a full size bed in a separate room. In addition   there is a super comfy deluxe queen size blow up mattress that comes with a headboard and a queen size foam mattress.  The apt. can comfortably sleep a total of 6. Large eat-in kitchen where cooking is a pleasure. One bathroom with shower, no tub. There is large air conditioner that cools the whole loft in minutes and a Modine industrial heater. Supermarket right below that has everything you need. Subway(G train) is 4 blocks away. You can be in Times Square or Union Square  in about 35-40 mins. Lots of different restaurants in the area: Mexican, Chinese, Italian, Peruvian, Japanese....they all deliver! Our local wine shop also delivers...yeyy! Fort Greene Park is close by. Great hangout during the summer with lots of activities and free music. There is laundry on every flo</t>
  </si>
  <si>
    <t>We are right on the border of Clinton Hill and Bed Stuy; just a few blocks away from Pratt. Celebrated for its diversity of people, restaurants, and activities, Clinton Hill caters to Pratt Institute students and ambitious professionals alike. Artsy but not over-the-top and cool but not unapproachable, this laid-back neighborhood deserves its amiable reputation. Add accessibility to Clinton Hill’s affability, and it’s easy to understand why this neighborhood has so many fans.</t>
  </si>
  <si>
    <t>Loft is 4 blocks from the Myrtle-Willoughby G train stop.</t>
  </si>
  <si>
    <t>There is no smoking allowed in the  apartment. Please be considerate of our neighbors when you are playing music.  There are absolutely NO PARTIES allowed in the apartment. Our kitchen is very nice to cook and entertain. Feel free to use all of our kitchen utensils, pans with care. We have Apple TV that you can use to watch movies on Netflix. Summer in New York can be a scorcher (pheeewww).....for that, we have a very large AC that will keep you cool in those really hot days. However, the AC should be left on the energy savings settings. It consumes aloooot of energy so please be considerate. AC should not be left on when you leave the apt. under any circumstance.</t>
  </si>
  <si>
    <t>{TV,Internet,Wifi,"Air conditioning","Wheelchair accessible",Kitchen,"Paid parking off premises",Elevator,"Free street parking","Buzzer/wireless intercom",Heating,"Family/kid friendly",Washer,Dryer,"Smoke detector",Essentials,Hangers,"Laptop friendly workspace","Hot water","Luggage dropoff allowed","Host greets you"}</t>
  </si>
  <si>
    <t>Bright and Warm place - only 17min to Central Park</t>
  </si>
  <si>
    <t>Good place to relax and get recharge after exploring  New York City. Close to train  R, M  station Northern Blvd  - about 5 minutes to walk ,  to the Central Park by train about 15-20 minutes.</t>
  </si>
  <si>
    <t>this place for one person only</t>
  </si>
  <si>
    <t>Woodside</t>
  </si>
  <si>
    <t>{"Air conditioning",Kitchen,"Indoor fireplace",Heating,"Smoke detector",Essentials,Shampoo,"Lock on bedroom door",Hangers,Iron,"Laptop friendly workspace",Refrigerator,"Dishes and silverware","Cooking basics"}</t>
  </si>
  <si>
    <t>The livingroom turned bedroom in a 1Br apartment</t>
  </si>
  <si>
    <t>You have to yourself Tuesday-Thursday. Fantastic sunlight into your space. Full-size bed. Refrigerator, stove, oven &amp; microwave. Hardwood floors. No TV at this time, probably. I have separate entrance into apartment. I reserve right to access bathroom crossing into the kitchen which opens into your space just between 10am-8pm. Probably not necessary. Often not home for your stay.  Check-in depends largely on getting keys to you. Checkout vastly flexible. I sometimes have a foster cat In my room.</t>
  </si>
  <si>
    <t>You have to yourself Tuesday-Thursday. Fantastic sunlight into your space. Full-size bed. Refrigerator, stove, oven &amp; microwave. Hardwood floors. No TV at this time, probably. I have separate entrance into apartment. I reserve right to access bathroom crossing into the kitchen which opens into your space just between 10am-8pm. Probably not necessary. Often not home for your stay.  Check-in depends largely on getting keys to you. Checkout vastly flexible. I sometimes have a foster cat In my room. You will have access to the kitchen, bathroom and the lovely converted living-room bedroom. I will be in the back room if I am there. The kitchen has oven, stove, microwave and refrigerator. You would be welcome to the occasional condiments, tea and what not. Hopefully I won’t be there at all. If I am, I will lay low. We can actually discuss further how much I intend to be there. I’m about a mile or two away from the main center of Astoria. I like it that way. I’m just a few blocks from Astoria</t>
  </si>
  <si>
    <t>I’m about a mile or two away from the main center of Astoria. I like it that way. I’m just a few blocks from Astoria Park. The bus is just a block away that would take you to the F train into the city. It is half a mile to walk to the N train. Either choice would have you in the city in under 20 minutes. You can get to Times Square, Central Park, or the museum mile within about half an hour or less. I find Uber incredibly cheap from here as well. There’s a supermarket just across the street. The local bar Astoria Craft. has fantastic beer selection. Once you get into the heart of Astoria the skies the limit for entertainment, dining, and shopping.</t>
  </si>
  <si>
    <t>Parking is exceptionally easy around here. I tend to park on 22nd St. But in general I find it pretty easy. You can walk up to the end train or take the 66 or 100 bus over to the F train down 21st St.</t>
  </si>
  <si>
    <t>This is my apartment. I’m allowed to have a roommate so that’s how I’m playing it. You’re officially a guest. My neighbors are very cool but there is no reason they need to know more than you are a guest coming to visit.</t>
  </si>
  <si>
    <t>{Wifi,"Air conditioning",Kitchen,"Free street parking",Heating,"Smoke detector",Essentials,Shampoo,"Lock on bedroom door","Hair dryer",Iron,"Laptop friendly workspace","Private entrance","Hot water","Bed linens",Microwave,Refrigerator,"Dishes and silverware","Cooking basics",Oven,Stove}</t>
  </si>
  <si>
    <t>Central Park Spacious Room</t>
  </si>
  <si>
    <t>This apartment room is very much near the central park. It's very convenient to reach subway line 1 and line b&amp;c. Also there are several fabulous Chinese restaurants nearby.</t>
  </si>
  <si>
    <t>This apartment room is very much near the central park. It's very convenient to reach subway line 1 and line b&amp;c. Also there are several fabulous Chinese restaurants nearby. This is a biggest, spacious room in a 4-bedroom-2-bathroom apartment. The room is 16 feet * 11 feet. Huge! You will share the two bathrooms with other people. one bedroom, two bathrooms My room mate Rick will be living with you before the end of this month. Next month I’ll join Rick to take care of you.</t>
  </si>
  <si>
    <t>{Wifi,Washer,Dryer,Essentials,"Laptop friendly workspace"}</t>
  </si>
  <si>
    <t>1 Bedroom 1 Bathroom Murray Hill</t>
  </si>
  <si>
    <t>** 24th floor elevator building with 24Hr doorman ** Unit features splendid views to the Hudson River ** Kitchen finishes include granite countertops, new appliances, built-in microwave and custom cabinetry ** Wireless internet available ** Flat screen TV with basic channels in each bedroom and in living room ** 1 kins size bed ** Comfortable sofa in living room ** Spacious Closets ** Parquet wood flooring ** Towels and Linens provided free of charge</t>
  </si>
  <si>
    <t>** 24th floor elevator building with 24Hr doorman ** Unit features splendid views to the Hudson River ** Kitchen finishes include granite countertops, new appliances, built-in microwave and custom cabinetry ** Wireless internet available ** Flat screen TV with basic channels in each bedroom and in living room ** 1 kins size bed ** Comfortable sofa in living room ** Spacious Closets ** Parquet wood flooring ** Towels and Linens provided free of charge Right by Manhattan’s East River, this luxury high-rise full service building with doorman is an excellent choice for any vacation. Located in Midtown West, this apartment offers a great view and prime location. The United Nations building is only a few blocks uptown and the St. Vartan’s Park just a block up makes for a relaxing escape where you can stroll about and get away from the hectic New York Life. Entering the building you will always be greeted by a doorman who can help with any questions or just offer a friendly hello. This Apartm</t>
  </si>
  <si>
    <t>Charming room in Williamsburg</t>
  </si>
  <si>
    <t>Private room in the heart of Williamsburg.  Near 2 trains that take you to Manhattan.  Fast wifi and a fully equipped kitchen. Fresh linens and towels are provided.  Also heating and air conditioning.  Self checkin is available.</t>
  </si>
  <si>
    <t>{Wifi,"Air conditioning",Kitchen,"Free street parking",Heating,Essentials,Shampoo,Hangers,"Hair dryer",Iron,"Hot water","Bed linens","Extra pillows and blankets",Microwave,"Coffee maker",Refrigerator,"Dishes and silverware","Cooking basics",Stove}</t>
  </si>
  <si>
    <t>Elegant Room in Upper Manhattan-18min Time Square</t>
  </si>
  <si>
    <t>Hi there, this is a beautiful fully furnished bedroom in a spacious sunlit apartment in Upper Manhattan. It is literally within 1 minute walk to the express A train and about 20 minutes to Columbus Circle and Times Square.</t>
  </si>
  <si>
    <t>Hi there, this is a beautiful fully furnished bedroom in a spacious sunlit apartment in Upper Manhattan. It is literally within 1 minute walk to the express A train and about 20 minutes to Columbus Circle and Times Square. We're only a 1 minute walk from the A express train which can get you to Times Square or Columbus Circle in 20 minutes.</t>
  </si>
  <si>
    <t>We're only a 1 minute walk from the A express train which can get you to Times Square or Columbus Circle in 20 minutes.</t>
  </si>
  <si>
    <t>{TV,Internet,Wifi,"Air conditioning",Kitchen,Breakfast,Elevator,"Buzzer/wireless intercom",Heating,"Family/kid friendly",Washer,Dryer,"Smoke detector","Carbon monoxide detector","First aid kit",Essentials,Shampoo,"24-hour check-in",Hangers,Iron,"Laptop friendly workspace",Other}</t>
  </si>
  <si>
    <t>Upper Manhattan room like a studio "White room"</t>
  </si>
  <si>
    <t>This beautifull space is located  in New York City on the upper manhattan,washington heights right a cross from the police station,only 30 minutes to midtown &amp; downtown manhattan by express train,very safe neyborhood,near hospital,lots of restaurants, sushi spanish,  mexican starbucks , supermarkets, public garage, street parking,blink,planet fitness, beautiful fort tryon park, train A ,1,9, WiFi,twin beds, sliding door mirrored closet, sectional couch, huge dresser, refrigerator,computer desk</t>
  </si>
  <si>
    <t>This beautifull space is located  in New York City on the upper manhattan,washington heights right a cross from the police station,only 30 minutes to midtown &amp; downtown manhattan by express train,very safe neyborhood,near hospital,lots of restaurants, sushi spanish,  mexican starbucks , supermarkets, public garage, street parking,blink,planet fitness, beautiful fort tryon park, train A ,1,9, WiFi,twin beds, sliding door mirrored closet, sectional couch, huge dresser, refrigerator,computer desk Común areas Yes My place is across the street from police precinct, is close to supermarkets, restaurants gym/ park //cvs other stores, the cloisters  fort tryon park Uber, train, bus/car service, car rentals My place is very safe and great energy please no additional guess unless you pay for it and we agreed,no lighting up candles or anything else, shoes off a most</t>
  </si>
  <si>
    <t>My place is across the street from police precinct, is close to supermarkets, restaurants gym/ park //cvs other stores, the cloisters  fort tryon park</t>
  </si>
  <si>
    <t>Uber, train, bus/car service, car rentals</t>
  </si>
  <si>
    <t>shoes  most be removed,no smoking,no drogs, no guess over! Clean up after yourself.</t>
  </si>
  <si>
    <t>{Wifi,"Air conditioning",Elevator,Heating,Washer,Dryer,"Smoke detector","Carbon monoxide detector",Essentials,Hangers,Iron,"Laptop friendly workspace","Room-darkening shades","Hot water","Long term stays allowed","Wide hallways","Well-lit path to entrance","No stairs or steps to enter","Host greets you"}</t>
  </si>
  <si>
    <t>Doesn't get any better than this!!</t>
  </si>
  <si>
    <t>You will not find a better deal than this!  Spacious, light filled room and en suite private bath in prime Williamsburg location. Steps from bustling Bedford Ave, on quiet Roebling Street.  All modern amenities.  Easy access to restaurants, bars, galleries etc.  I will be traveling for 6 weeks, the room is available for 20-40 nights.  The common spaces will be shared with my roommate, who has his own private room/bath.</t>
  </si>
  <si>
    <t xml:space="preserve">You will not find a better deal than this!  Spacious, light filled room and en suite private bath in prime Williamsburg location. Steps from bustling Bedford Ave, on quiet Roebling Street.  All modern amenities.  Easy access to restaurants, bars, galleries etc.  I will be traveling for 6 weeks, the room is available for 20-40 nights.  The common spaces will be shared with my roommate, who has his own private room/bath. Private en suite bathroom.  Juliet balcony with Empire State Building views.  Modern amenities: dishwasher, washer/dryer, cable TV, wireless internet. Great neighborhood!  Easy access to Manhattan and lots of excellent restaurants, bars, parks and music venues within a close walk. Guests will have access to the master bedroom and private, en suite bath as well as living room, dining room, kitchen and juliet balcony.  No access to the second bedroom/bath. Im happy to assist guests during their stay via email or phone.  While I will not be available in person, my roommate </t>
  </si>
  <si>
    <t>Vibrant and bustling Williamsburg is a true adventure, no matter what kind of fun you're looking for! An Epicures Delight: Start your day at any number of boutique coffee shops: Lions Milk, Blue Bottle, Oslo or Tobys to name a few.  Follow up with anything from ribs at Fette Sau or burgers at Five Leaves, and finish at Mast Brothers Chocolate or Momofuku Milk Bar. Bar Crawl the Night Away at The Abby, Union Pool, Radegast or Spike Hill.  Sip Cocktails at Hotel Delmano, Maison Premiere, Donna or Dram. or Listen to Live Music at the Knitting Factory, Brooklyn Bowl or Williamsburg Music Hall. Pull Out Your Credit Card and go Shopping at Catbird, Hickoree's, ID New York, Spoonbill and Sugartown or Whisk.  For Your Wellness Needs, go to Greenhouse Holistic or Yoga to the People for a yoga session, visit Chalk or Retro Fitness of Brooklyn for gym sessions, or go for a run along the Williamsburg Waterfront Park.</t>
  </si>
  <si>
    <t>The L train is one block away, and the G train is 3 blocks away.  There is easy access to public busses and the ferry (a fun option!) and taxis are easily available.  Town car service or Uber/Lyft are also options.</t>
  </si>
  <si>
    <t>The kitchen is available for light personal use, no guests or parties please.  Please be respectful of noise and timings.</t>
  </si>
  <si>
    <t>{TV,"Cable TV",Internet,Wifi,"Air conditioning",Kitchen,"Free street parking","Buzzer/wireless intercom",Heating,Washer,Dryer,"Smoke detector","Carbon monoxide detector","Fire extinguisher",Essentials,Shampoo,Hangers,"Hair dryer",Iron,"Laptop friendly workspace","Self check-in",Lockbox,"Hot water","Luggage dropoff allowed","Long term stays allowed"}</t>
  </si>
  <si>
    <t>Beautiful  Apartment in Quiet Neighborhood L Train</t>
  </si>
  <si>
    <t>I absolutely love this room and hope you do too. It is very spacious with a large full size bed. This room is the first bedroom into the apartment, so it can be very private if you want it to be, with the bathroom directly beside.  My place is  the subway L train. You’ll love my place because of the coziness, the high ceilings, the location, the people, and the views. My place is good for couples, solo adventurers, business travelers, and furry friends (pets).</t>
  </si>
  <si>
    <t>{Wifi,Kitchen,"Pets allowed",Washer,Dryer,"Smoke detector",Essentials,"Lock on bedroom door",Hangers,"Hair dryer",Iron,"translation missing: en.hosting_amenity_49","translation missing: en.hosting_amenity_50"}</t>
  </si>
  <si>
    <t>Room #3 Bright, Quiet, Near Race-track and Casino</t>
  </si>
  <si>
    <t>Spacious, and Bright place to spend your time in the city as you enjoy the different attractions in around the area.</t>
  </si>
  <si>
    <t>Spacious, and Bright place to spend your time in the city as you enjoy the different attractions in around the area. This condominium has a private entrance upstairs. and great independent private space you to enjoy your stay. Street parking available If needed more people can stay if requested. Everything you need will be provided as sheets, shampoo, and towels. Kitchen for you to use and rest of the place to enjoy as well. This is a family-friendly neighborhood. We have many stores around, Race-Track, Casino, etc all at walking distance. Malls nearby, la guardia Airport at 15 mins, JFK at 10mins and beach at 20mins way. Public transportation is accessible to any place in the city. from the beach to manhattan. You have public transportation available at one block away from our home.</t>
  </si>
  <si>
    <t>This is a family-friendly neighborhood. We have many stores around, Race-Track, Casino, etc all at walking distance. Malls nearby, la guardia Airport at 15 mins, JFK at 10mins and beach at 20mins way. Public transportation is accessible to any place in the city. from the beach to manhattan.</t>
  </si>
  <si>
    <t>You have public transportation available at one block away from our home.</t>
  </si>
  <si>
    <t>- No shoes in the house (leave them at the stairs) - Absolutelly No SMOKING!! - Absolutelly NO DRUGS!! - NO VISITS ALLOWED!!! - Quiet Hours 11pm -8 am - NO PARTIES/ EVENTS /GATTHERING</t>
  </si>
  <si>
    <t>South Ozone Park</t>
  </si>
  <si>
    <t>{TV,Wifi,"Air conditioning",Kitchen,"Free street parking",Heating,"Family/kid friendly","Smoke detector","Carbon monoxide detector","Fire extinguisher",Essentials,Shampoo,"Lock on bedroom door",Hangers,"Hair dryer",Iron,"Laptop friendly workspace","Private living room","Hot water",Microwave,"Coffee maker",Refrigerator,"Dishes and silverware","Cooking basics",Oven,Stove,"Host greets you"}</t>
  </si>
  <si>
    <t>BK Oasis- Private 1BD in Heart of Williamsburg</t>
  </si>
  <si>
    <t>Local New Yorker here! Would love to open my doors to any travelers looking for a warm and inviting Oasis in the middle of the Big Apple! I have a large 1 bedroom apartment, with full kitchen, living room, breakfast nook but best of all a GIANT BACKYARD, GARDEN AND GAZEBO.  Outdoor space is coveted in NYC, rare to find! You have full private access directly from apartment.  Apt is 5 min from the Bedford Ave L Stop- 15 mins to Union Square, 10 mins to Manhattan, 25/30 midtown/downtown.</t>
  </si>
  <si>
    <t>Local New Yorker here! Would love to open my doors to any travelers looking for a warm and inviting Oasis in the middle of the Big Apple! I have a large 1 bedroom apartment, with full kitchen, living room, breakfast nook but best of all a GIANT BACKYARD, GARDEN AND GAZEBO.  Outdoor space is coveted in NYC, rare to find! You have full private access directly from apartment.  Apt is 5 min from the Bedford Ave L Stop- 15 mins to Union Square, 10 mins to Manhattan, 25/30 midtown/downtown. I have a large 1 bedroom apartment, with full kitchen, living room, breakfast nook but best of all a GIANT BACKYARD, GARDEN AND GAZEBO.   Eclectic artwork and fabrics GARDEN, BACKYARD &amp; GAZEBO Full Private Access directly from Apartment. Butterflies, crickets and birds included. Go outside for a nice morning coffee, glass of wine or a bit of relaxation. Outdoor space is coveted in NYC, rare to find! I will definitely be available throughout the day for questions or help you can always reach me on my cell.</t>
  </si>
  <si>
    <t>My place is close to practically everything a New Yorker would want. Blue Bottle Coffee, Toby's Estate Coffee, Music Hall of Williamsburg, The Meatball Shop, Pete's Candy Store, Bedford Ave L Train, Output, The William Vale Hotel and many other local Williamsburg bars, shops, restaurants and more!  You’ll love my place because of the trendy neighborhood, the comfy bed &amp; huge leather couch. The neigborhood is welcoming and friendly, there are close by grocery stores and food markets on weekends. My place is good for couples, solo adventurers, and business travelers.</t>
  </si>
  <si>
    <t>Bedford Ave L Train is the closest to my apartment. The 6th St Ferry is also 5 minute walk from apartment. If you'd like there is a rental car spot very close by.</t>
  </si>
  <si>
    <t>{TV,"Cable TV",Internet,Wifi,"Air conditioning","Wheelchair accessible",Kitchen,"Free street parking","Buzzer/wireless intercom",Heating,"Family/kid friendly","Smoke detector","Carbon monoxide detector","First aid kit","Fire extinguisher",Essentials,Shampoo,"24-hour check-in",Hangers,"Hair dryer",Iron,"Laptop friendly workspace","translation missing: en.hosting_amenity_50","Hot water",Microwave,Refrigerator,"Dishes and silverware","Cooking basics",Oven,Stove,"Single level home","Patio or balcony","Garden or backyard","Host greets you"}</t>
  </si>
  <si>
    <t>Authentic Williamsburg Appartment</t>
  </si>
  <si>
    <t>Welcome to my apartment!! This is a two bedroom apartment with an extra room available for you to rent.  We have the option to go to our in-laws so if you are looking for an entire place to rent please msg me and we could possibly accommodate depending on the dates.  We also have a dog and if you need a place to stay with your pooch we have a home for you.  The apartment is located in east Williamsburg, surrounded by plenty of bars, coffee shops and its close to all major trains.</t>
  </si>
  <si>
    <t>Welcome to my apartment!! This is a two bedroom apartment with an extra room available for you to rent.  We have the option to go to our in-laws so if you are looking for an entire place to rent please msg me and we could possibly accommodate depending on the dates.  We also have a dog and if you need a place to stay with your pooch we have a home for you.  The apartment is located in east Williamsburg, surrounded by plenty of bars, coffee shops and its close to all major trains. The room is fully furnished bedroom , located in the heart of Williamsburg, right off the J,M train (Hewes St) and a short walk away from the L train (Lorimer St). You are only 2 stops away from the city (lower east side) and you can get to most downtown and midtown destinations in about 15 to 20 minutes. The  room has a  queen - size bed , wifi. Clean towels and bed linen are provided. The Apartment has a full kitchen with a large sitting area, comfortable living room with a TV  which you can use anytime. The</t>
  </si>
  <si>
    <t>Yes, there are 3 main trains around me.</t>
  </si>
  <si>
    <t>Please - no smoking inside the apartment. If you want to bring your pet (small dogs only) you are more then welcome but you would have to let me know before hand. I have two dogs (small) as well. Come and go as you please but please be respectful of the neighbours. Please say you are guests of Nicole's to any one who enquires. Please do not put anything other than toilet paper in the toilet. Before leaving please turn off the lights/ heating/ air-conditioning etc.  You get the idea..please just treat my apartment as you would treat your own home! Enjoy yourself and have a pleasant stay!</t>
  </si>
  <si>
    <t>{TV,"Cable TV",Internet,Wifi,Kitchen,"Pets allowed","Pets live on this property",Dog(s),"Free street parking",Heating,"Family/kid friendly","Smoke detector","Carbon monoxide detector","First aid kit","Fire extinguisher","Lock on bedroom door",Hangers,"Hair dryer",Iron,"Laptop friendly workspace","Self check-in",Lockbox,"Coffee maker",Refrigerator,"Cooking basics",Oven,Stove}</t>
  </si>
  <si>
    <t>COZY ROOM IN THE HEARTOF BROOKLYN (420 FRIENDLY)</t>
  </si>
  <si>
    <t>Brooklyn Duplex  A cozy reclusive room with a queen size bed 20 minutes away from manhattan via L and M line.</t>
  </si>
  <si>
    <t>{Wifi,"Smoking allowed",Breakfast,Heating,Essentials,Shampoo,Hangers,Iron}</t>
  </si>
  <si>
    <t>Room w/ Private Bathroom</t>
  </si>
  <si>
    <t>Great private space in Bushwick, just one block from the train.  I live in one of the bedrooms in the apartment. I love to meet new people and I am happy to direct you to great venues and shops most wouldn't know about. If you want your privacy I'm also happy to give you that as well.</t>
  </si>
  <si>
    <t xml:space="preserve">Great private space in Bushwick, just one block from the train.  I live in one of the bedrooms in the apartment. I love to meet new people and I am happy to direct you to great venues and shops most wouldn't know about. If you want your privacy I'm also happy to give you that as well. Visiting the city? Need a place to stay?  This room is a truly beautiful space. I don't know the actual dimensions, but it fits a Queen size bed, night stand and dresser all while leaving lots of floor space. The best part of all... wait for it... the room includes its own private full bathroom!!! The bedroom also features exposed brick, lots of privacy, a decent sized closet, two windows and a window a/c unit.  The apartment is located one block away from the Dekalb L stop, in Bushwick (20 min train ride to Union Square and very close to Williamsburg). It's about 5 blocks from the Maria Hernandez park where you can go for a jog, and there are a lot of Bushwick gems nearby. Another great perk is that the </t>
  </si>
  <si>
    <t>Bushwick is the heart of the Brooklyn arts scene. Take graffiti tours, slip into coffee shops, dine at innovative restaurants, explore new craft cocktail experiences, dance in wondrous clubs and find the underground scene in Brooklyn.</t>
  </si>
  <si>
    <t>One block away from the L Train and 5 min from the M train</t>
  </si>
  <si>
    <t>- If you are one person staying with me, you must let me know at least 24 hours in advance if you would like to have a guest stay with you! - Additionally, you must let me know in advance if you plan on bringing someone over (who is not going to be staying over). You may not have more than 2 people over, and they must show me their ids. If they do not leave before midnight it counts as staying over. - All that said, I may have people over myself. I assure you that they will only be people I know and trust, and whom you can trust as well. I will follow my own rules and not have more than 2 other people here while you are here. If I have a friend stay over, you can be sure that we will respect your space as much as is possible (we'll hang out in the kitchen and my room mostly). - I clean up after myself and I'd appreciate it if you did the same. I'm not one of those people who'll freak out though if you leave a dish in the sink for a day. - I'm pretty laid-back about when you come and go</t>
  </si>
  <si>
    <t>{Internet,Wifi,"Air conditioning",Kitchen,"Pets live on this property",Cat(s),Heating,Essentials,Hangers,"Laptop friendly workspace","Hot water","Bed linens",Microwave,Refrigerator,Dishwasher,"Dishes and silverware","Cooking basics",Oven,Stove}</t>
  </si>
  <si>
    <t>Large bedroom close to M &amp; L trains with backyard</t>
  </si>
  <si>
    <t>Very spacious 2  bedroom apartment located 3 minute wall from the knickerbocker M train and the Myrtle Wyckoff station (L/M). 30 mins to Manhattan. Awesome young neighborhood with awesome food and nightlife. Ask for recommendations as I am a foodie. Cools backyard with grill and table for dining. Next door to laundromat. Walking distance (10 mins) to Maria Hernandez park.</t>
  </si>
  <si>
    <t>Very spacious 2  bedroom apartment located 3 minute wall from the knickerbocker M train and the Myrtle Wyckoff station (L/M). 30 mins to Manhattan. Awesome young neighborhood with awesome food and nightlife. Ask for recommendations as I am a foodie. Cools backyard with grill and table for dining. Next door to laundromat. Walking distance (10 mins) to Maria Hernandez park. You will have my bedroom at your disposal which has a private secured entrance to the backyard. You will also have access to 1.5 bathrooms (massive tub for baths) and our kitchen basement (there’s a couch down there) and living room All shared spaces are open to you. If you have questions just ask if you have questions I am pretty quick with responses. I will be out of town but my roommate will be there (other side of the apartment) but I am accessible by phone/text) Nicandra’s (great pasta) Lucy’s (great Vietnamese food) Multiple bars (Old Stanley’s, June bar, Dromedary (tiki bar), Talon bar, Sootleg bar, Starliner b</t>
  </si>
  <si>
    <t>Nicandra’s (great pasta) Lucy’s (great Vietnamese food) Multiple bars (Old Stanley’s, June bar, Dromedary (tiki bar), Talon bar, Sootleg bar, Starliner bar. Literally right in the middle of everything.</t>
  </si>
  <si>
    <t>Bus and train are less than five minutes from your doorstep.</t>
  </si>
  <si>
    <t>Guests are asked to clean up after themselves, ie (dishes, messes, spills, etc.)</t>
  </si>
  <si>
    <t>{TV,"Cable TV",Wifi,"Air conditioning",Kitchen,Heating,"Smoke detector",Essentials,"Lock on bedroom door",Hangers,"Self check-in",Keypad}</t>
  </si>
  <si>
    <t>Entire Apt: Sunny 2bd! 15min to NYC</t>
  </si>
  <si>
    <t>We would like to share our wonderful home with you! It's our cozy, well appointed 2 bedroom apt. It Includes a large living room and two equal sized bedrooms. Just a few blocks from the 2/3/4/5/S trains at Franklin Ave, 20 minutes from Manhattan. The Brooklyn Museum, the Brooklyn Botanic Garden and Prospect Park are practically your backyard.  Crown Heights Apt. in 4 family Townhouse Walk to many restaurants on Franklin Ave Apt is 750 sq ft Closet space (in both bedrooms)</t>
  </si>
  <si>
    <t>We would like to share our wonderful home with you! It's our cozy, well appointed 2 bedroom apt. It Includes a large living room and two equal sized bedrooms. Just a few blocks from the 2/3/4/5/S trains at Franklin Ave, 20 minutes from Manhattan. The Brooklyn Museum, the Brooklyn Botanic Garden and Prospect Park are practically your backyard.  Crown Heights Apt. in 4 family Townhouse Walk to many restaurants on Franklin Ave Apt is 750 sq ft Closet space (in both bedrooms) Sunlit spacious Brooklyn apartment. Fully furnished and includes high-speed wireless internet, and full kitchen. Located on the corner off Franklin Ave in Crown Heights. Steps to great restaurants on Franklin Ave!    We have 1 queen (Memory Foam), 2 full-sized (bunk) beds: 6 people max. Barclays Center is One express train stop away! (3 min)  Fulton Mall (5 min) One train stop SoHo (15 mins)  Union Square (20 mins)  Grand Central (25 mins) Herald Square, (25 mins)  Times Square, (30 mins)  Central Park or 1 block from</t>
  </si>
  <si>
    <t>Until recently, the main thoroughfares of Crown Heights — which stretched between quiet blocks of historic brownstones — were bleakly dotted with discount stores and shuttered retail spaces. But today, the area — particularly Franklin Avenue and the surrounding streets, which are serviced by the S, 2, 3, 4 and 5 subway lines — is evolving into a new foodie mecca, complete with rustic Italian restaurants, bustling bars and even shops hawking locally made cheeses. And the frenzy’s not stopping anytime soon...From New York Post, June 30, 2013</t>
  </si>
  <si>
    <t>TRAIN: a couple blocks to 2,3,4,5 (@ Franklin Ave) &amp; S train (@ Brooklyn Botanic Gdns)</t>
  </si>
  <si>
    <t>General We have some house rules that need to be respected in order to make your stay and that of others as comfortable as possible. For one, we ask our guests to respect each other's privacy. Another one is that we have taken much attention in the interior of home. We much appreciate it if our guests will be careful with the objects/appliances etc. here at 990 Carroll. Accidents are always possible, but damages need to be paid for.  SHOES: Please remove your show before entering the apt. This ensures that future guests enjoy the cleanliness of the space you are about to enjoy! Please, please, please respect this most important request. Tranquility Please respect each of the other three tenants’ well deserved sleep and try to be quiet should you come in at a late hour. Please, no parties! (Please note, your space is private: by other tenants we mean the other three apartments in the building.) Strangers Strangers (i.e. non paying guests) must be announced to the owners and are not allo</t>
  </si>
  <si>
    <t>{TV,"Cable TV",Internet,Wifi,"Air conditioning",Kitchen,"Free street parking","Buzzer/wireless intercom",Heating,"Smoke detector","Carbon monoxide detector","Fire extinguisher",Essentials,Shampoo,Hangers,"Hair dryer",Iron,"Private entrance",Bathtub,"Hot water","Bed linens",Microwave,Refrigerator,Dishwasher,"Dishes and silverware","Cooking basics",Oven,Stove,"Long term stays allowed","Well-lit path to entrance"}</t>
  </si>
  <si>
    <t>Clean Comfortable and Private.</t>
  </si>
  <si>
    <t>** NO excessive/large Luggage/Bags permitted per building rules - ideal for guests with minimal light packing ** * Welcome * Thanks for your interest * This listing is for one bedroom in a two bedrooms apartment. Its Very Spacious Comfortable and clean just as pictured. I am and respectful of your privacy! I will be staying in my room - every day all day + every night all night. Just kidding. But yes I occupy the 2nd bedroom.</t>
  </si>
  <si>
    <t>** NO excessive/large Luggage/Bags permitted per building rules - ideal for guests with minimal light packing ** * Welcome * Thanks for your interest * This listing is for one bedroom in a two bedrooms apartment. Its Very Spacious Comfortable and clean just as pictured. I am and respectful of your privacy! I will be staying in my room - every day all day + every night all night. Just kidding. But yes I occupy the 2nd bedroom. My apartment is Nice, Spacious, and Very clean. The Bedroom is perfect for you to rest in and call home while you are away from yours.  The building is safe and suitable for the working professional or the vacationing folks. Private and comfortable. Your own, very comfortable Private Room. Wi Fi, Cable T.V. Full size bed and 2nd Pull out love seat Twin sofa bed. Shared Kitchen for light cooking and food storage.  Microwave oven, toaster oven, Plates, cups, silver available to use anytime as you please. Also full Access to bathroom - please feel free to use any ite</t>
  </si>
  <si>
    <t>Hamilton Heights, Harlem, near CUNY CITY College and Columbia University. Trendy, Safe area with many different cultures of people, students, working professionals, many restaurant shops and parks to enjoy. Great location to get anywhere in the city fast by Train. Wonderful location only 1 block from Train/Metro Station. Very safe at any hour day or night.</t>
  </si>
  <si>
    <t>There are plenty of options for moving about the city. The 1 train station which is 1 short block away, or the A,B, C, and D, trains are 3 blocks away.  Time's Square (midtown) is about 25 minutes By Subway. Also you can use Uber, Lyft, and of course there are always taxi's. The M4 Bus takes you all the way to the bottom of Manhattan.  The ride to the top of 5th avenue at 60th street is about 30 mins.</t>
  </si>
  <si>
    <t>* No Rolling Luggage/Large Heavy Bags * ** this listing only suitable for guests with light packing/bag **</t>
  </si>
  <si>
    <t>{TV,"Cable TV",Wifi,"Air conditioning",Kitchen,Elevator,Heating,"Smoke detector","Carbon monoxide detector","First aid kit","Fire extinguisher",Essentials,Shampoo,"Lock on bedroom door",Hangers,"Hair dryer",Iron,"Laptop friendly workspace","Hot water","Bed linens","Extra pillows and blankets",Microwave,"Coffee maker",Refrigerator,"Dishes and silverware","Cooking basics",Oven,Stove,"Luggage dropoff allowed","Host greets you"}</t>
  </si>
  <si>
    <t>Room for rent</t>
  </si>
  <si>
    <t>Room for rent available for 1 month (9 of January to 4 of february)  Close to A, C &amp; 1,2,3 trains 25 min to Midtown  Just another guy inside the apt</t>
  </si>
  <si>
    <t>{Wifi,Kitchen,Heating,Essentials,"Lock on bedroom door",Hangers,"Hair dryer"}</t>
  </si>
  <si>
    <t>In the heart of the East Village</t>
  </si>
  <si>
    <t>You must be able to stay the entire time from Oct 12-20th.  You may stay a couple days before or after.  I have 2 cats.  Great neighborhood, close to subway, tons of restaurants.</t>
  </si>
  <si>
    <t>You must be able to stay the entire time from Oct 12-20th.  You may stay a couple days before or after.  I have 2 cats.  Great neighborhood, close to subway, tons of restaurants. I have 2 cats.  They will be here.</t>
  </si>
  <si>
    <t>{Internet,Wifi,"Air conditioning",Kitchen,"Pets live on this property",Cat(s),Elevator,Heating,Washer,Dryer,"Smoke detector","Carbon monoxide detector","Fire extinguisher",Essentials}</t>
  </si>
  <si>
    <t>Iconic renovated tenement apartment!</t>
  </si>
  <si>
    <t>Newly renovated apartment in prime Lower East Side location. Sun drenched apartment that sleeps up to 4 people. Located around multiple vibrant shops and cafes and a 10 minute walk to the heart of Soho!</t>
  </si>
  <si>
    <t>Newly renovated apartment in prime Lower East Side location. Sun drenched apartment that sleeps up to 4 people. Located around multiple vibrant shops and cafes and a 10 minute walk to the heart of Soho! Washer and dryer in unit. TV with full cable, wifi. I will be contactable via email. Prime Lower East Side, 2 minute walk to Katz Deli and 10 minutes to the heard of Soho! 5 minute walk to multiple subways stops F and M. City bike rack a 1 minute walk from the apartment.</t>
  </si>
  <si>
    <t>Prime Lower East Side, 2 minute walk to Katz Deli and 10 minutes to the heard of Soho!</t>
  </si>
  <si>
    <t>5 minute walk to multiple subways stops F and M. City bike rack a 1 minute walk from the apartment.</t>
  </si>
  <si>
    <t>{TV,Wifi,"Air conditioning",Kitchen,Heating,Washer,Dryer,"Smoke detector",Essentials,Shampoo,"Hair dryer",Iron}</t>
  </si>
  <si>
    <t>Sunny Spacious Studio, Subway Right Downstairs!</t>
  </si>
  <si>
    <t>This sunny spacious studio is newly renovated, only 2 minutes walk from the Q train and 5 minutes from the 6/4/5 trains. Perfect location for short stays to get to anywhere in the city! Please note the studio is on the fifth floor with no elevators. Not a bad walk up but just in case that stairs are an issue for you. It’s also on the main street side, so there might be occasional traffic noise.</t>
  </si>
  <si>
    <t>This sunny spacious studio is newly renovated, only 2 minutes walk from the Q train and 5 minutes from the 6/4/5 trains. Perfect location for short stays to get to anywhere in the city! Please note the studio is on the fifth floor with no elevators. Not a bad walk up but just in case that stairs are an issue for you. It’s also on the main street side, so there might be occasional traffic noise. The entire studio. The entire studio. I’ll be available by text and calls. Will be out of town during your stay 10 min walk to Central Park, 1 minute walk to Q train. Subway: Q train on the block, 4/5/6 train 2 blocks away There’s no laundry in the building.  Again, there are 5 flights of stairs and no elevators.</t>
  </si>
  <si>
    <t>10 min walk to Central Park, 1 minute walk to Q train.</t>
  </si>
  <si>
    <t>Subway: Q train on the block, 4/5/6 train 2 blocks away</t>
  </si>
  <si>
    <t>{Wifi,"Air conditioning",Kitchen,Heating,"Smoke detector","Carbon monoxide detector",Essentials,Shampoo,"Hair dryer","Self check-in",Lockbox,"Hot water","Bed linens",Refrigerator,"Dishes and silverware","Cooking basics",Oven,Stove}</t>
  </si>
  <si>
    <t>CHARM APT IN LOWER EAST SIDE, WALKING EVERYWHERE</t>
  </si>
  <si>
    <t>Lovely apartment in the center of the lower east side, with large living room and a beautiful Japanese style bed. Really comfortable, very silent. Enjoy the magic of this neighborhood with the best restaurants, night life, stores, art galleries, etc... Two mins walking to subway, 10 mins walking SOHO, CHINATOWN, EAST VILLAGE. 15 mins walking to WALL STREET. Prime location.</t>
  </si>
  <si>
    <t>Lovely apartment in the center of the lower east side, with large living room and a beautiful Japanese style bed. Really comfortable, very silent. Enjoy the magic of this neighborhood with the best restaurants, night life, stores, art galleries, etc... Two mins walking to subway, 10 mins walking SOHO, CHINATOWN, EAST VILLAGE. 15 mins walking to WALL STREET. Prime location. Beautiful apartment in the center of the lower east side, with large living room. Fully equipped kitchen so you and your friends can cook comfortably. It has microwave, dishwasher, oven, nespresso, toast, American coffee, etc. The living room consists of a double sofa bed and also an individual air matress to use according to your convenience. Bed sheets and towels are included. The room consists of a Japanese tatami-style bed with a full mattress. The sheets and towels are included, the room opens onto a patio and there are hardly any noises that may disturb you during your rest. The bathroom is fully equipped, at y</t>
  </si>
  <si>
    <t>Lower east side is one of the popular neighborhood in Manhattan, super safe and convenient. Full of restaurants, bars, speak easy sports, clubs, hotels with pools and rooftops.  walking distance to soho (10min), east village is few blocks away. one stop to Williamsburg (brooklyn).</t>
  </si>
  <si>
    <t>Subway, the M, F, J and Z will take you up town, down town and Brooklyn Dumbo area! is just 2 mins walking distance.  Also consider walking all the area!</t>
  </si>
  <si>
    <t>- Quiet hours 11 pm to 8 am. - No shoes in the house</t>
  </si>
  <si>
    <t>{TV,Wifi,"Air conditioning",Kitchen,Breakfast,"Free street parking",Heating,Washer,Dryer,"Smoke detector","Carbon monoxide detector",Essentials,Shampoo,Hangers,"Hair dryer",Iron,"Laptop friendly workspace","Self check-in",Lockbox,Crib,"Hot water","Long term stays allowed","No stairs or steps to enter","Accessible-height bed","No stairs or steps to enter","Paid parking on premises"}</t>
  </si>
  <si>
    <t>Blissful  Boudiors  Your Home Away From Home</t>
  </si>
  <si>
    <t>PLEASE READ LISTING IN FULL This home is 2 family brownstone  located on a  quite tree lined land mark block in the historic section of Stuyvesant Heights,  its less than a 5 min. walk to  the C local train station at Kingston/ Throop Ave.  Tons of natural lightening, hardwood floors, Venetian plastered walls, and  high ceilings  an Entire Guest Suite  with a Queen size bed in a two family  home.There is a full kitchen and a private  bathroom all for you to use and enjoy in your stay .</t>
  </si>
  <si>
    <t xml:space="preserve">PLEASE READ LISTING IN FULL This home is 2 family brownstone  located on a  quite tree lined land mark block in the historic section of Stuyvesant Heights,  its less than a 5 min. walk to  the C local train station at Kingston/ Throop Ave.  Tons of natural lightening, hardwood floors, Venetian plastered walls, and  high ceilings  an Entire Guest Suite  with a Queen size bed in a two family  home.There is a full kitchen and a private  bathroom all for you to use and enjoy in your stay . You will not be disappointed in your accommodations, its a very large master bedroom with two large windows so your room will be flooded with natural sunlight during the day. In the evening  its calm and serene so you will have a peaceful sleep. The room has exposed brick wall, hardwood  floors , there is a night stand , a writing table and a chair all for your comfort so think of it as your home away from home. You will be on your own floor, which has a complete kitchen and living room. There is also a </t>
  </si>
  <si>
    <t>We are in the historic area know as Stuyvesant Heights, where they are all  elegant historic brownstone and victorian architecture homes built in the 1800s.   The neighborhood is a vibrant and  you can always find things to do.</t>
  </si>
  <si>
    <t>We are located less than 5 mins., from the C local train and 1 block from the A express , both of which  will put you into mid town Manhattan in less than 30 mins. We are 15 mins away from Willliamsburg, Clinton Hills, Park Slope, Carroll Gardens and Brooklyn Heights. The Barclay Stadium is 10 mins away so is Prospect Park, Brooklyn Zoo,  Brooklyn Botanical Garden and the Brooklyn Bridge. Which can be reach by numerous  buses just mins. from our doorsteps.</t>
  </si>
  <si>
    <t>This a no smoking home, we also do not wear shoes in the apartment, so please bring house slippers . Only the booking guest will be allowed in the apartment . No parties or events are allowed.</t>
  </si>
  <si>
    <t>{TV,Wifi,"Air conditioning",Kitchen,"Free street parking",Heating,"Smoke detector","Carbon monoxide detector","First aid kit",Essentials,Shampoo,"Lock on bedroom door",Hangers,"Hair dryer",Iron,"Laptop friendly workspace","Private living room",Microwave,"Coffee maker",Refrigerator,"Dishes and silverware","Cooking basics",Oven,Stove,"Long term stays allowed","Wide hallways","Wide entrance for guests","Wide entrance","Extra space around bed","Wide entryway","Host greets you"}</t>
  </si>
  <si>
    <t>Cozy Modern Townhouse Garden Apt</t>
  </si>
  <si>
    <t>This is a comfortable studio apartment with exposed brick that has a true city feeling. This studio has a newly renovate bathroom and kitchen with stain steel appliances. The space fits 2. This unit is loaded with Apple TV and wifi. Just 3 blocks away from public transportation J, M and Z train lines. And 1  minute away from the bus route B38. Come and explore the charm of Bed-Stuy and all the Historic's. I love this neighborhood !</t>
  </si>
  <si>
    <t>This is a comfortable studio apartment with exposed brick that has a true city feeling. This studio has a newly renovate bathroom and kitchen with stain steel appliances. The space fits 2. This unit is loaded with Apple TV and wifi. Just 3 blocks away from public transportation J, M and Z train lines. And 1  minute away from the bus route B38. Come and explore the charm of Bed-Stuy and all the Historic's. I love this neighborhood ! I live 2 blocks away. Close to transportation the J, M and Z lines. the bus route B38. All within walking distances two or three blocks. The train get you to the city within 20 minute depending how deep your going into manhattan. Street parking is available but watch the alternate parking so you won't get any parking tickets</t>
  </si>
  <si>
    <t>Close to transportation the J, M and Z lines. the bus route B38. All within walking distances two or three blocks. The train get you to the city within 20 minute depending how deep your going into manhattan. Street parking is available but watch the alternate parking so you won't get any parking tickets</t>
  </si>
  <si>
    <t>{TV,Wifi,"Air conditioning",Kitchen,"Free street parking",Heating,"Smoke detector","Carbon monoxide detector","First aid kit",Essentials,Shampoo,Hangers,"Hair dryer",Iron,"Laptop friendly workspace","Self check-in",Keypad,"Private living room","Private entrance",Bathtub,"Hot water","Bed linens","Extra pillows and blankets","Coffee maker",Refrigerator,Dishwasher,"Dishes and silverware","Cooking basics",Oven,Stove,"Single level home","Garden or backyard","Long term stays allowed"}</t>
  </si>
  <si>
    <t>Private 2BD Apartment in Manhattan</t>
  </si>
  <si>
    <t>There are 2 bedrooms, 1 bathroom, a kitchen, and a living/dining room area. The apartment has been completely renovated. It's on the second floor of an elevator building in a really convenient neighborhood, a few blocks from Grand Central Station.</t>
  </si>
  <si>
    <t>There are 2 bedrooms, 1 bathroom, a kitchen, and a living/dining room area. The apartment has been completely renovated. It's on the second floor of an elevator building in a really convenient neighborhood, a few blocks from Grand Central Station. The apartment is in the northern tip of Murray Hill. There are lots of restaurants, grocery stores, convenience stores, and bars nearby. The apartment is really close to Grand Central while far enough to avoid the crowd and buzz. Easy access to 4, 5, 6, 7 trains, shuttle to Time Square, and buses. High speed internet</t>
  </si>
  <si>
    <t>The apartment is in the northern tip of Murray Hill. There are lots of restaurants, grocery stores, convenience stores, and bars nearby.</t>
  </si>
  <si>
    <t>The apartment is really close to Grand Central while far enough to avoid the crowd and buzz. Easy access to 4, 5, 6, 7 trains, shuttle to Time Square, and buses.</t>
  </si>
  <si>
    <t>{TV,"Cable TV",Internet,Wifi,"Air conditioning",Kitchen,Elevator,"Buzzer/wireless intercom","Smoke detector","Carbon monoxide detector",Essentials,Shampoo}</t>
  </si>
  <si>
    <t>Elegant 2 Bedroom with light &amp; amenities!</t>
  </si>
  <si>
    <t>A dream apartment in New York's trendiest neighborhood steps from the best food &amp; shopping. A comfortable space for 5, beautifully decorated with vintage guitars, wrap-around couch, exposed brick walls and big windows.  You will love your stay!</t>
  </si>
  <si>
    <t>A dream apartment in New York's trendiest neighborhood steps from the best food &amp; shopping. A comfortable space for 5, beautifully decorated with vintage guitars, wrap-around couch, exposed brick walls and big windows.  You will love your stay! Located in a classic New York brownstone, the building is recently renovated and ideally placed.  The apartment is an unbelievable 2BRwith exposed brick walls, absorbing Queen-size beds. You will enjoy a fresh, clean space with brand new, high-thread count, white sheets. In the living room, you'll enjoy a large, comfortable couch and big screen TV. It's the perfect place to relax and unwind after a day of work or touring the City. The living room connects to the shared kitchen with cooking essentials and dining table. The kitchen boasts new, stainless steel appliances and an-unit washer/dryer. The full bathroom features wide mirrors and a high-pressure, rain showerhead. All your needs are considered. It's a beautiful apartment -- we can't wait t</t>
  </si>
  <si>
    <t>A haven for creatives, foodies and free spirits, the lower east side is packed with shopping and award-winning eats. Enjoy restaurants like Sweet Chick (the best fried chicken), Freeman's (crafted cocktails and ambiance) or The Fat Radish (healthy and delicious). Backroom is another of our favorites, an underground 1920's bar. The neighborhood enjoys a vibrant nightlife, while the apartment remains quiet and set apart. Enjoy the best of both.</t>
  </si>
  <si>
    <t>Two blocks from the F, J and Z, getting around New York is simple and convenient. JFK airport is also an easy subway ride. Cabs and Ubers are also plentiful.</t>
  </si>
  <si>
    <t>We love our apartment. Please treat it as your own.  We have neighbors, so please keep volume down after 11PM, and only smoke on the fire escape.</t>
  </si>
  <si>
    <t>{TV,Internet,Wifi,Kitchen,"Buzzer/wireless intercom",Heating,Washer,Dryer,"Smoke detector","Carbon monoxide detector",Essentials,Shampoo,"24-hour check-in",Hangers,Iron,"Laptop friendly workspace","translation missing: en.hosting_amenity_49","translation missing: en.hosting_amenity_50"}</t>
  </si>
  <si>
    <t>MASSIVE zen garden Master BR in Chelsea</t>
  </si>
  <si>
    <t>Beautiful, plant-filled, zen-like summer rental located in the heart of Chelsea, Manhattan. The room you'll have (in a 4 bedroom suite) will be the master - and quite possibly one of the largest bedrooms in all Manhattan. It's a practical studio, with a queen bed, entertainment center (including an Xbox), full size sectional, and birch wood desk. There is plenty of closet space, with two sliding glass closets along the wall. The room includes 300MPS Wifi.</t>
  </si>
  <si>
    <t xml:space="preserve">Beautiful, plant-filled, zen-like summer rental located in the heart of Chelsea, Manhattan. The room you'll have (in a 4 bedroom suite) will be the master - and quite possibly one of the largest bedrooms in all Manhattan. It's a practical studio, with a queen bed, entertainment center (including an Xbox), full size sectional, and birch wood desk. There is plenty of closet space, with two sliding glass closets along the wall. The room includes 300MPS Wifi. There is an in-suite washer dryer right outside the room, along with a two sink bathroom. You'll have complete access to the entire suite, and will be sharing the common area with three great guys. They are Columbia Law students, will all be working at corporate law firms during the summer, and won't be home much, but are very friendly and can assist you with anything you need during your stay. The space is perfect for someone doing a summer internship/job in Manhattan - and want a seamless transition into a fully-equipped, extremely </t>
  </si>
  <si>
    <t>The place is located in between 6th and 7th avenue in the Chelsea neighborhood. You won't have to spend a dime on Uber, as the spot is steps away from the 1,2,3,A,C,F +more subway lines. There is great dining, fabulous coffee shops (my favorite is Variety Coffee on 7th and 25th), and a Fairway, Trader Joes, Whole Foods, Best Buy, and Home Depot all within a .3 mile radius.</t>
  </si>
  <si>
    <t>Practically any subway line you need to get on is located within a .3 mile radius</t>
  </si>
  <si>
    <t>{TV,Wifi,"Air conditioning",Kitchen,"Smoking allowed",Heating,"Suitable for events",Washer,Dryer,"Smoke detector","Carbon monoxide detector","First aid kit","Fire extinguisher",Essentials,Shampoo,"Lock on bedroom door",Hangers,"Hair dryer",Iron,"Laptop friendly workspace","Private living room"}</t>
  </si>
  <si>
    <t>Spacious Sunny room in East Village</t>
  </si>
  <si>
    <t>Very spacious sunny master bedroom with large closet located in a beautiful doorman building in the heart of the lively East Village with laundry on each floor, Common Backyard.</t>
  </si>
  <si>
    <t>Very spacious sunny master bedroom with large closet located in a beautiful doorman building in the heart of the lively East Village with laundry on each floor, Common Backyard. 3 bedroom apartment with large livingroom, spacious bathroom, an separate kitchen with dishwasher and microwave You will enjoy your own private room as well as the common areas, fully equipped kitchen, living room and spacious bathroom Located on a beautiful tree lined block, only 2 avenues from the subway, and steps from buses.  We are located at the border of the East Village and the Lower East Side, where there are countless amazing restaurants, bars, hidden gem, parks, community gardens and things to do. This neighborhood is absolutely awesome. You will love it. F train is 2 blocks away, the J, F, M, Z are 5 blocks away,  many buses within a block : M9 to the Financial district and through chinatown, M14A to union square and to meat packing district, M21 across town on Houston, M15 to Upper East Side and Ea</t>
  </si>
  <si>
    <t>Located on a beautiful tree lined block, only 2 avenues from the subway, and steps from buses.  We are located at the border of the East Village and the Lower East Side, where there are countless amazing restaurants, bars, hidden gem, parks, community gardens and things to do. This neighborhood is absolutely awesome. You will love it.</t>
  </si>
  <si>
    <t>F train is 2 blocks away, the J, F, M, Z are 5 blocks away,  many buses within a block : M9 to the Financial district and through chinatown, M14A to union square and to meat packing district, M21 across town on Houston, M15 to Upper East Side and East Harlem.</t>
  </si>
  <si>
    <t>Shared 3 bedroom with 2 other person. No outside guest will be allowed without our approval.</t>
  </si>
  <si>
    <t>{Internet,Wifi,"Air conditioning",Kitchen,Doorman,Elevator,Heating,Washer,Dryer,"translation missing: en.hosting_amenity_49","translation missing: en.hosting_amenity_50"}</t>
  </si>
  <si>
    <t>Greenpoint Apt</t>
  </si>
  <si>
    <t>Small two bedroom in Greenpoint Brooklyn (one the the best neighborhoods in New York .  The apt. has all essentials.  It is located less than two blocks from the subway and about 5 min walk from the ferry.   You have countless restaurant and nightlife choices.  Attractions include great views of NYC skyline from the piers 5 min walking.</t>
  </si>
  <si>
    <t>- no parties or loud music after 10pm</t>
  </si>
  <si>
    <t>{TV,Wifi,"Air conditioning",Kitchen,Breakfast,Heating,"Smoke detector","Carbon monoxide detector",Essentials,Shampoo,Hangers,"Hair dryer",Iron,"Laptop friendly workspace"}</t>
  </si>
  <si>
    <t>Sunny Apt by Central Park North</t>
  </si>
  <si>
    <t>Hello from South Harlem! This quiet apartment in a residential neighborhood is a with quick bus or subway ride to wherever you want to visit in NYC -- 1 block walk Central Park North, 10 mins to Columbia University, 15 mins to Times Square, and 30 minutes to SoHo / West Village.</t>
  </si>
  <si>
    <t xml:space="preserve">Hello from South Harlem! This quiet apartment in a residential neighborhood is a with quick bus or subway ride to wherever you want to visit in NYC -- 1 block walk Central Park North, 10 mins to Columbia University, 15 mins to Times Square, and 30 minutes to SoHo / West Village. Located in a new, elevator building with huge windows and a large living room and bedroom, this space is perfect for someone who is looking to experience New York like a local and not crammed in a hotel in midtown. For those who love to bike, there is also a brand new Citi Bike rental station right at Central Park North, a block from the apartment. As a bonus, because the apartment directly on Central Park North is currently a vacant lot, there are views of the Park from the bedroom. Guests have access to the entire apartment - the living room, kitchen, bathroom and bedroom. The closet in the bedroom will likely be locked, but there will be a hallway closet with hangers for guest's use. Depending on the day, I </t>
  </si>
  <si>
    <t>South Harlem is a bustling, beautiful neighborhood full of rich history and lots of new places to visit.  Here are some of my favorites: - Cantina: W 112th St &amp; Adam Clayton Powell for margaritas and tacos - Sottocasa: W 121st St &amp; Lenox Ave for incredible brick oven pizza - Central Market: W 110th St &amp; Manhattan Ave for groceries - Mess Hall: W 118th St &amp; Frederick Douglass for cocktails &amp; beers - 67 Orange Street: W 113th St &amp; Frederick Douglass for cocktails &amp; snacks - Bier International: W 113th St &amp; Frederick Douglass for beers &amp; food</t>
  </si>
  <si>
    <t>I am 1 block from the 2/3 train and 2 blocks from the B/C train. There is free street parking, but very limited depending on the day and time.</t>
  </si>
  <si>
    <t>{TV,Internet,Wifi,"Air conditioning",Kitchen,Elevator,"Buzzer/wireless intercom",Heating,"Family/kid friendly",Washer,Dryer,"Smoke detector","Safety card",Essentials,Shampoo,"24-hour check-in",Hangers,"Hair dryer","Laptop friendly workspace","translation missing: en.hosting_amenity_50"}</t>
  </si>
  <si>
    <t>Shared renovated cozy room in heart of the city.</t>
  </si>
  <si>
    <t>It’s a beautiful, cozy 2 bedroom apartment in a quiet building. Perfect for a tourist looking to experience the best of NYC.  Walkable to, Central Park, Times Square, Grand Central, Port authority, Pen Station, Rockefeller.Easy to grab a cab/subway. Times Square and theater district are only one block away. Surrounded by many restaurants, 24-hour mini markets and pharmacies, bars, pubs and all major train stations. We provide essentials like clean sheets, pillows , towels shampoo, tea,coffee ETC</t>
  </si>
  <si>
    <t>It’s a beautiful, cozy 2 bedroom apartment in a quiet building. Perfect for a tourist looking to experience the best of NYC.  Walkable to, Central Park, Times Square, Grand Central, Port authority, Pen Station, Rockefeller.Easy to grab a cab/subway. Times Square and theater district are only one block away. Surrounded by many restaurants, 24-hour mini markets and pharmacies, bars, pubs and all major train stations. We provide essentials like clean sheets, pillows , towels shampoo, tea,coffee ETC Surrounded by many great Italian, Greek, Korean, Turkish, Japanese, Mexican, Thai, Chinese, Restaurants &amp; American Dinners. Bars and pubs, 24Hour stores and Open-Late restaurants. Heart of the City, Center of Hell's Kitchen, and true origins of Midtown culture. All major subways A/C/E, R/Q/N, 1/2/3, 7, S - 6/5/4 trains only blocks away! Many buses that can take you around town. Please read the description, and discuss with me before booking. Feel free to ask any questions.</t>
  </si>
  <si>
    <t>- There is a shoes cabinet and when you get in the apt please remove your shoes and wear a slipper which I will give you. - Check out is 11 am!!! - You can make tea or coffee for yourself.  - Do not drinking alcohol at home and do not come home as drunk to bother others! - Quiet hours after 11pm. - For the time that you're here it's your house as well. How ever, we are all different people and have different way of living. - Please make sure to be kind to everyone in the Apt, be considerate and clean after yourself - especially in the bathroom! - The beds given in the listing is per the guest you've booked for. (no any guest) -  Please let me know a day in advance when should I expect you so I will make sure to do the necessary arrangements to be home and welcome you.</t>
  </si>
  <si>
    <t>{TV,Wifi,"Air conditioning",Kitchen,Heating,"Smoke detector","Carbon monoxide detector","First aid kit","Fire extinguisher",Essentials,Shampoo,Hangers,"Hair dryer",Iron,"Laptop friendly workspace","Hot water","Long term stays allowed"}</t>
  </si>
  <si>
    <t>Sweet South Slope Garden Apartment</t>
  </si>
  <si>
    <t>Welcome to one of the friendliest areas of Brooklyn! Our apartment is a well designed and quiet. The bedroom opens onto a lovely backyard. The bed itself is very comfortable with fresh linens. We keep the little kitchen stocked with some basics, and it has all kitchen supplies to make your own meals, plus a small dishwasher. The living area has a futon couch that unfolds to a small full-size bed. Very close to the train and Prospect Park.</t>
  </si>
  <si>
    <t>Welcome to one of the friendliest areas of Brooklyn! Our apartment is a well designed and quiet. The bedroom opens onto a lovely backyard. The bed itself is very comfortable with fresh linens. We keep the little kitchen stocked with some basics, and it has all kitchen supplies to make your own meals, plus a small dishwasher. The living area has a futon couch that unfolds to a small full-size bed. Very close to the train and Prospect Park. Our house is very well insulated, keeping the apartment quiet and comfortable, with clean air. It is also solar powered. You have the entire garden apartment to yourselves. Once you enter the front door, the door to the apartment is immediately on your right. We are available anytime by text, phone, and email. We hope you feel at home! Please feel free to let us know if you need anything. Bias aside, our block is wonderfully close knit and friendly. We have amazing restaurants, shops, and cafes galore closeby. The 15th st/Prospect Park F&amp;G train is 1.</t>
  </si>
  <si>
    <t>Bias aside, our block is wonderfully close knit and friendly. We have amazing restaurants, shops, and cafes galore closeby.</t>
  </si>
  <si>
    <t>The 15th st/Prospect Park F&amp;G train is 1.5 blocks from our door, as well as countless city bus routes.</t>
  </si>
  <si>
    <t>{TV,Wifi,"Air conditioning",Kitchen,Breakfast,Heating,Washer,Dryer,"Smoke detector","Carbon monoxide detector","First aid kit","Fire extinguisher",Essentials,Shampoo,"Lock on bedroom door",Hangers,"Hair dryer","Private entrance"}</t>
  </si>
  <si>
    <t>Large Room in Manhattan</t>
  </si>
  <si>
    <t>Large room in West Harlem. Shared bathroom &amp; kitchen with roommate. Well maintained apartment. 2nd floor walk up (one flight of stairs). 2 &amp; 3 Express Trains around the corner. A, B &amp; C Trains 2 avenues away. One stop from Whole Foods at 125th st and M-60bus to LaGuardia airport. Laundry in building.</t>
  </si>
  <si>
    <t xml:space="preserve">Large room in West Harlem. Shared bathroom &amp; kitchen with roommate. Well maintained apartment. 2nd floor walk up (one flight of stairs). 2 &amp; 3 Express Trains around the corner. A, B &amp; C Trains 2 avenues away. One stop from Whole Foods at 125th st and M-60bus to LaGuardia airport. Laundry in building. Jimbo’s is cash only Diner, one of my favorite places to get breakfast. Dunkin’ Donuts is around the corner. iHop also around the corner. Morningside Coffee shop has awesome breakfast sandwiches. Key Food groceries is at 145th and Lenox Ave, another market is on 135th between Lenox and 5th Avenue. Whole Foods is one stop down on 125th st surrounded by various shops and restaurants. You’re in the heart of Harlem! </t>
  </si>
  <si>
    <t xml:space="preserve">Jimbo’s is cash only Diner, one of my favorite places to get breakfast. Dunkin’ Donuts is around the corner. iHop also around the corner. Morningside Coffee shop has awesome breakfast sandwiches. Key Food groceries is at 145th and Lenox Ave, another market is on 135th between Lenox and 5th Avenue. Whole Foods is one stop down on 125th st surrounded by various shops and restaurants. You’re in the heart of Harlem! </t>
  </si>
  <si>
    <t>{TV,"Cable TV",Wifi,"Air conditioning",Kitchen,"Free parking on premises","Pets allowed",Heating,"Family/kid friendly",Washer,Dryer,"Smoke detector","Carbon monoxide detector","Fire extinguisher",Essentials,Shampoo,Hangers,Iron,"translation missing: en.hosting_amenity_50","Hot water",Microwave,Refrigerator,Dishwasher,"Dishes and silverware","Cooking basics",Oven,Stove,"Patio or balcony","Cleaning before checkout"}</t>
  </si>
  <si>
    <t>Bright New Mod 1bd+RoofDeck/WBurg</t>
  </si>
  <si>
    <t>Come stay at my place!! Bright &amp; Spacious 1 bedroom apartment in New Luxury Building located in East Williamsburg. Safe &amp; Very Clean!  AMAZING View from Rooftop Deck! GREAT LOCATION! Close to 3 subway lines: L (Lorimer), J/M/Z (Hewes), &amp; G (Broadway). Some date flexibility is available. Option to stay entire month of Oct!  Please ask if you have questions :)</t>
  </si>
  <si>
    <t>Come stay at my place!! Bright &amp; Spacious 1 bedroom apartment in New Luxury Building located in East Williamsburg. Safe &amp; Very Clean!  AMAZING View from Rooftop Deck! GREAT LOCATION! Close to 3 subway lines: L (Lorimer), J/M/Z (Hewes), &amp; G (Broadway). Some date flexibility is available. Option to stay entire month of Oct!  Please ask if you have questions :) -You have access to the entire apartment, and the building's amenities. This includes the laundry room, gym, and roof deck. There will be someone there to greet you and show you around the apartment. I will be available by phone/text/email anytime you need me, before and during your stay, to answer any questions or concerns you may have. Please do not hesitate to contact me :) My apartment has GREAT location!!! It is a close walk to 3 different subway lines: 8-10 min walk to the Lorimer stop on the L line,  6-8 min walk to the Hewes stop on the J/M/Z , &amp;  5-7 min walk to the Broadway stop on the G. I do not have a designated parkin</t>
  </si>
  <si>
    <t>My apartment has GREAT location!!! It is a close walk to 3 different subway lines: 8-10 min walk to the Lorimer stop on the L line,  6-8 min walk to the Hewes stop on the J/M/Z , &amp;  5-7 min walk to the Broadway stop on the G. I do not have a designated parking spot, but there are usually spaces available around my apartment that one can find parking.</t>
  </si>
  <si>
    <t>{TV,"Cable TV",Internet,Wifi,"Air conditioning",Kitchen,Gym,Elevator,"Buzzer/wireless intercom",Heating,Washer,Dryer,"Smoke detector","Carbon monoxide detector","Safety card","Fire extinguisher",Essentials}</t>
  </si>
  <si>
    <t>Entire 1 BR Williamsburg apt</t>
  </si>
  <si>
    <t>Cozy and refurbished 1 bedroom apartment in south Williamsburg available for August. TONS of natural light. Organic grocery store and Walgreens across the street. 1 min from G train, 3 minutes from J, M trains, 12 mins from Lorimer L train.</t>
  </si>
  <si>
    <t>{TV,Internet,Wifi,"Air conditioning",Kitchen,"Buzzer/wireless intercom",Heating,Essentials,"Hair dryer","Laptop friendly workspace","translation missing: en.hosting_amenity_49","translation missing: en.hosting_amenity_50"}</t>
  </si>
  <si>
    <t>WHOLE LARGE 1-BEDROOM APARTMENT</t>
  </si>
  <si>
    <t>My place is close to Fort Tryon Park, subway both A &amp; 1 train, Cloisters Museum. You’ll love my charming place because of the spacious layout, comfy bed, the kitchen with dishwasher, and the high ceilings. My place is good for couples and solo adventurers or traveling friends.</t>
  </si>
  <si>
    <t xml:space="preserve">My place is close to Fort Tryon Park, subway both A &amp; 1 train, Cloisters Museum. You’ll love my charming place because of the spacious layout, comfy bed, the kitchen with dishwasher, and the high ceilings. My place is good for couples and solo adventurers or traveling friends. My 1 bedroom apartment is complete with:  Kitchen (coffeemaker, dishes, silverware, pots &amp; pans, utensils, gas stove/oven, dishwasher, microwave, refrigerator)  Bedroom (queen-sized bed with cotton sheets and blankets, radio alarm clock, shelves for luggage storage)  Spacious, bright living room (queen-sized air-mattress available upon request, flat-screen TV, Roku, wireless internet, couch, armchair, coffee tables)  Bathroom (shower/bathtub, soap, shampoo conditioner, fresh towels, I will be out, so you will have complete access to my apartment. Please respect items in closet, cupboard, dresser, &amp; other personal storage. I will be out, and I'm more than happy to provide recommendations and remote assistance. In </t>
  </si>
  <si>
    <t>In Manhattan, Washington Heights is a great neighborhood, a 5 minute walk to Fort Tryon Park, home to The Met Cloisters [Wonders of medieval Europe through its art, architecture, and gardens.]  Just steps away from the breathtaking views of the George Washington Bridge spanning across the picturesque Hudson River with spectacular views across of New Jersey.  Bennett Park is the location of the highest natural point in Manhattan, as well as a commemoration of Fort Washington. In 2011, Washington Heights was the fourth-safest neighborhood in Manhattan, according to one analysis of police records.</t>
  </si>
  <si>
    <t>My place is only 2 blocks from the subway, and hailing a taxi or Uber is another easy way to go. There is ample street parking too [however, I do not own a car]</t>
  </si>
  <si>
    <t>{TV,Internet,Wifi,"Air conditioning",Kitchen,"Free parking on premises","Pets live on this property",Cat(s),Elevator,"Buzzer/wireless intercom",Heating,Washer,Dryer,"Smoke detector","Carbon monoxide detector","Safety card","Fire extinguisher",Essentials,Shampoo,"Lock on bedroom door","24-hour check-in",Hangers,Iron,"Laptop friendly workspace","translation missing: en.hosting_amenity_49","translation missing: en.hosting_amenity_50"}</t>
  </si>
  <si>
    <t>Cute private bedroom in Bushwick. Close to subway.</t>
  </si>
  <si>
    <t>Shared living room and kitchen Fun artsy neighborhood with plenty of restaurants, bars, and coffee shops. Close to the J,M,L subway lines. Takes about 25 mins to get to Manhattan by train. You can easily request an Uber, Lyft, Or Via on the corner. Takes about 15/20 mins to get into the city.</t>
  </si>
  <si>
    <t>Fun artsy neighborhood with plenty of restaurants, bars, and coffee shops.</t>
  </si>
  <si>
    <t>Close to the J,M,L subway lines. Takes about 25 mins to get to Manhattan by train. You can easily request an Uber, Lyft, Or Via on the corner. Takes about 15/20 mins to get into the city.</t>
  </si>
  <si>
    <t>Bushwick , NY, United States</t>
  </si>
  <si>
    <t>{TV,Wifi,"Air conditioning",Kitchen,"Free street parking",Heating,"Smoke detector","Carbon monoxide detector","First aid kit","Fire extinguisher",Essentials,"Lock on bedroom door",Hangers,"Hair dryer",Iron,"Laptop friendly workspace","Hot water","Luggage dropoff allowed","Long term stays allowed","Host greets you"}</t>
  </si>
  <si>
    <t>New Charming 1 Bedroom Oasis Apartment</t>
  </si>
  <si>
    <t>A Newly renovated fully furnished one bedroom apartment on a tree-lined block. The apartment is in a private brownstone located in Prospect/Lefferts Garden. The space has a living room, an office area for studying, a closet, a kitchenette, full bathroom. It is nearest the 2, 5, Q, and B44 Express bus and in walking distance to Prospect Park, the Botanical Garden, supermarkets, and strips of shops along Flatbush and Nostrand Ave. THIS LISTING IS NEW TO THE MARKET.</t>
  </si>
  <si>
    <t>A Newly renovated fully furnished one bedroom apartment on a tree-lined block. The apartment is in a private brownstone located in Prospect/Lefferts Garden. The space has a living room, an office area for studying, a closet, a kitchenette, full bathroom. It is nearest the 2, 5, Q, and B44 Express bus and in walking distance to Prospect Park, the Botanical Garden, supermarkets, and strips of shops along Flatbush and Nostrand Ave. THIS LISTING IS NEW TO THE MARKET. The apartment is cozy and convenient to all that is exciting about Brooklyn. The hosts are available on the spot.  You will have the option to text or phone call if any concerns. The neighborhood is historic and surrounded by several convenient stores and within 4 blocks from Prospect Park.  If you want to relax and prefer not to cook, there are several options for ordering in or  the Gourmet Market that delivers.</t>
  </si>
  <si>
    <t>The neighborhood is historic and surrounded by several convenient stores and within 4 blocks from Prospect Park.  If you want to relax and prefer not to cook, there are several options for ordering in or  the Gourmet Market that delivers.</t>
  </si>
  <si>
    <t>{TV,Wifi,Kitchen,Heating,"Smoke detector","Carbon monoxide detector","Fire extinguisher",Essentials,"Lock on bedroom door",Hangers,Iron,"Laptop friendly workspace","Private entrance"}</t>
  </si>
  <si>
    <t>Sunny apartment in the heart of Williamsburg</t>
  </si>
  <si>
    <t>Sunny apartment in the heart of Williamsburg Typical Brooklyn railroad apartment. Composed of a Bedroom, a Bathroom, a living room a dining space and a Kitchen. Right next to main places of Williamsbug McCarren Park, Brooklyn Brewery, local cafe roaster and so on. 10 min walk form the Williamsburg bridge 5 min walk from either the L or G line 5min walk to every main Restaurants, Bars, shops of Williamsburg.</t>
  </si>
  <si>
    <t>Right next to main places of Williamsbug McCarren Park, Brooklyn Brewery, local cafe roaster and so on.</t>
  </si>
  <si>
    <t>10 min walk form the Williamsburg bridge 5 min walk from either the L or G line 5min walk to every main Restaurants, Bars, shops of Williamsburg.</t>
  </si>
  <si>
    <t>{TV,Wifi,"Air conditioning",Kitchen,"Free street parking",Heating,"Smoke detector","Carbon monoxide detector",Essentials,Shampoo,Hangers,"Laptop friendly workspace",Microwave,"Coffee maker",Refrigerator,Dishwasher,"Dishes and silverware","Cooking basics",Oven,Stove}</t>
  </si>
  <si>
    <t>Beautiful 1 bdrm in 2 bdrm apt</t>
  </si>
  <si>
    <t>1  Bedroom available in 2 BR apt. Beautiful open space w/ views of the city outside your window! The space is located 30 sec from the L train and offers direct rooftop access, an open kitchen and a 10 min journey to Manhattan's Union Square!</t>
  </si>
  <si>
    <t>1  Bedroom available in 2 BR apt. Beautiful open space w/ views of the city outside your window! The space is located 30 sec from the L train and offers direct rooftop access, an open kitchen and a 10 min journey to Manhattan's Union Square! The apartment itself is a large 2 bedroom on the 4th floor of a walk up and gets fantastic light in every room. In the apartment there's a large living room with sofa, TV with AppleTV (Netflix, Hulu+ and spotify).  Additionally, there's an open kitchen with dishwasher, refrigerator, stove, oven, sink, and a  modern bathroom with tub and shower. This bedroom sleeps 2. There is also a large L-shaped couch with 6+ feet on both sides for lounging.  When you walk upstairs, you'll have access to a view of the New York City (and Queens) Skyline. As well as a beautiful view of the Empire State Building.  The apartment is equipped with:  - Flat screen TV, DVD player, Netflix, Hulu+, iTunes, HBO - WiFi  - Fully equipped kitchen with pots and pans, bowls, coo</t>
  </si>
  <si>
    <t>Welcome to hip East Williamsburg! Grocery stores (Kim's Millenium Market, Bravo, Associated), cute coffee shop (Lula Bean) restaurants (Mexican, Thai, Sandwiches, Salads and more) just one block away.  Trendy bars around the corner (Bushwick Avenue), down the block (Along Grand St.) and a quick walk (Graham Ave.).  Laundry mat and dry cleaners are just two blocks away (Bushwick Avenue.).    Beautiful, large, neighborhood park (McCarren) is about a 16 minute walk or a 5 minute subway ride and 5 minute walk.</t>
  </si>
  <si>
    <t>This apartment is a 30 second walk to the L train (Grand stop).  5 (or less) minute walk to super cute and chill Graham Ave and 10 minute walk to Lorimer.  12 minutes on the subway to Union Square (L, 4,5,6, N,Q,R). 7 minute subway ride to Manhattan. 5 minute ride to Bedford Avenue. 5 minute ride to super trendy Bushwick.</t>
  </si>
  <si>
    <t>Just love the apartment as much as I do! Try your best to leave it the way you found it :)</t>
  </si>
  <si>
    <t>{TV,Internet,Wifi,"Air conditioning",Kitchen,"Buzzer/wireless intercom",Heating,"Family/kid friendly","Smoke detector","Carbon monoxide detector",Shampoo,"translation missing: en.hosting_amenity_50"}</t>
  </si>
  <si>
    <t>Lefferts Garden! Real Brooklyn flavor!</t>
  </si>
  <si>
    <t>Come stay in a comfy apartment blocks away from Prospect Park and the Botanical Garden. Spacious apartment with all the amenities. Full kitchen with everything you would need for a home cooked meal.</t>
  </si>
  <si>
    <t>Come stay in a comfy apartment blocks away from Prospect Park and the Botanical Garden. Spacious apartment with all the amenities. Full kitchen with everything you would need for a home cooked meal. I will be out of town, but I will be reachable. There are 3 train stations about 12 minutes away from the apartment. Q and B train @ Church Ave stop Q train @ Parkside Ave  2 and 5 train @ Winthrop Stop And the express b44-SBS which goes all the way to the Williamsburg Bridge and also connects with the G line @ Lafayette</t>
  </si>
  <si>
    <t>There are 3 train stations about 12 minutes away from the apartment. Q and B train @ Church Ave stop Q train @ Parkside Ave  2 and 5 train @ Winthrop Stop And the express b44-SBS which goes all the way to the Williamsburg Bridge and also connects with the G line @ Lafayette</t>
  </si>
  <si>
    <t>{Wifi,"Air conditioning",Kitchen,Elevator,Heating,"Smoke detector","Carbon monoxide detector",Essentials,Hangers,"Hair dryer",Iron,"Laptop friendly workspace","Self check-in",Lockbox}</t>
  </si>
  <si>
    <t>US Open special 2-bed luxury condo</t>
  </si>
  <si>
    <t>Wyndham Midtown 45 is the perfect location for a visit to the "City that never sleeps." On an island famous for its sights and sounds, it is your stylish retreat from the hustle and bustle below. Step out your front door and find a city chock-full of famous landmarks. From the Empire State Building to the Statue of Liberty to Times Square — you're just getting started. Your Midtown location, less than a quarter mile from Grand Central Station, makes traveling around Manhattan a breeze.</t>
  </si>
  <si>
    <t>Wyndham Midtown 45 is the perfect location for a visit to the "City that never sleeps." On an island famous for its sights and sounds, it is your stylish retreat from the hustle and bustle below. Step out your front door and find a city chock-full of famous landmarks. From the Empire State Building to the Statue of Liberty to Times Square — you're just getting started. Your Midtown location, less than a quarter mile from Grand Central Station, makes traveling around Manhattan a breeze. This is a lovely 2-bedroom apartment with a mini-kitchen for preparing simple meals. Space is a premium in New York City, but everything you need is cleverly stowed somewhere. Please note that it is not a good idea to bring a car to Manhattan. There is no parking on premises. Valet parking is available at a rather hefty price. You can call the resort for more information about parking. This is my timeshare vacation. Please know that YOU DO NOT NEED TO SIT THROUGH A PRESENTATION! I have already done that.</t>
  </si>
  <si>
    <t>This is the heart of Eastside New York City! You can get anywhere from here. Start by salsa dancing in Little Brazil; savor exotic fare in Chinatown or Little Italy; then spend your evening being transported to another world with a Broadway show. Next day, dive into the art world at The Met or take in a concert at Madison Square Garden.</t>
  </si>
  <si>
    <t>New York transportation is amazing.  You can get anywhere in the City.  Grand Central Station is the nearest subway. Buses are at the corner. Most things in Midtown are in walking distance.</t>
  </si>
  <si>
    <t>Observe resort rules No refund for cancellations within 16 days of check-in.</t>
  </si>
  <si>
    <t>{TV,Wifi,"Air conditioning",Kitchen,Gym,Elevator,Heating,Washer,Dryer,"Smoke detector","Carbon monoxide detector","Fire extinguisher",Essentials,Shampoo,"Lock on bedroom door",Hangers,"Hair dryer",Iron}</t>
  </si>
  <si>
    <t>Brooklyn Apartment</t>
  </si>
  <si>
    <t>A bright two bedroom loft apartment with lots of natural light, a shared roof top with views of the city as well as new heating and AC through out the entire apartment. Two blocks from the L train subway stop.</t>
  </si>
  <si>
    <t>{TV,Wifi,"Air conditioning",Kitchen,Gym,Heating,Essentials,Shampoo}</t>
  </si>
  <si>
    <t>Beautiful Apartment in Brooklyn Heights</t>
  </si>
  <si>
    <t>MODERN FURNISHED ROOM IN AN ELEVATOR BUILDING ON PINEAPPLE ST! EXCELLENT LOCATION! BEAUTIFUL 1BR APARTMENT W/PRIVATE BALCONY IN PRIME BROOKLYN HEIGHTS. LOCATED ON A QUIET, TREE-LINED STREET CLOSE TO THE SHOPS AND RESTAURANTS ON HENRY ST. AND THE CLARK ST AND HIGH ST. SUBWAYS! This sunny, recently renovated space includes hardwood floors throughout, a fully renovated kitchen with Stainless appliances, and plenty of space. There is an elevator in the building too.</t>
  </si>
  <si>
    <t>MODERN FURNISHED ROOM IN AN ELEVATOR BUILDING ON PINEAPPLE ST! EXCELLENT LOCATION! BEAUTIFUL 1BR APARTMENT W/PRIVATE BALCONY IN PRIME BROOKLYN HEIGHTS. LOCATED ON A QUIET, TREE-LINED STREET CLOSE TO THE SHOPS AND RESTAURANTS ON HENRY ST. AND THE CLARK ST AND HIGH ST. SUBWAYS! This sunny, recently renovated space includes hardwood floors throughout, a fully renovated kitchen with Stainless appliances, and plenty of space. There is an elevator in the building too. Brooklyn Heights is an affluent residential neighborhood within the New York City borough of Brooklyn. Originally referred to as Brooklyn Village, it has been a prominent area of Brooklyn since 1834. The neighborhood is noted for its low-rise architecture and its many brownstone rowhouses, most of them built prior to the Civil War. It also has an abundance of notable churches and other religious institutions. Brooklyn's first art gallery, the Brooklyn Arts Gallery, was opened in Brooklyn Heights in 1958.[4] In 1965, a large par</t>
  </si>
  <si>
    <t>Brooklyn Heights is an affluent residential neighborhood within the New York City borough of Brooklyn. Originally referred to as Brooklyn Village, it has been a prominent area of Brooklyn since 1834. The neighborhood is noted for its low-rise architecture and its many brownstone rowhouses, most of them built prior to the Civil War. It also has an abundance of notable churches and other religious institutions. Brooklyn's first art gallery, the Brooklyn Arts Gallery, was opened in Brooklyn Heights in 1958.[4] In 1965, a large part of Brooklyn Heights was protected from unchecked development by the creation of the Brooklyn Heights Historic District, the first such district in New York City. The district was added to the National Register of Historic Places in 1966. Brooklyn Heights</t>
  </si>
  <si>
    <t>Subways and Ferries 23 at Clark St under 500 feet AC at High St 0.11 miles R2345 at Court St 0.27 miles Ferry at Fulton Ferry Landing 0.34 miles R2345 at Borough Hall 0.35 miles</t>
  </si>
  <si>
    <t>{TV,Wifi,"Air conditioning",Kitchen,Elevator,"Smoke detector",Essentials,Shampoo,Iron}</t>
  </si>
  <si>
    <t>Room in sweet 2BR in Brooklyn</t>
  </si>
  <si>
    <t>Room in sweet 2 BR on tree lined Eastern Parkway in Crown Heights. Located one block from the 3 and 4 trains and is a 20 minute ride to Manhattan on the express train. Short walk to stores, cafes, restaurants, etc.  Close to the Brooklyn Museum, Botanic Gardens, and Prospect Park.</t>
  </si>
  <si>
    <t>Room in sweet 2 BR on tree lined Eastern Parkway in Crown Heights. Located one block from the 3 and 4 trains and is a 20 minute ride to Manhattan on the express train. Short walk to stores, cafes, restaurants, etc.  Close to the Brooklyn Museum, Botanic Gardens, and Prospect Park. Cozy, recently renovated two bedroom apartment in a well maintained multi-family house with a shared front porch facing lovely Eastern Parkway. Fully furnished and equip with kitchenware, linens, and available closet space. Living room, kitchen, bathroom, bedroom, front porch.  Coin operated laundry available. Parking potentially available for an additional cost. Who you'll be staying with: me, Maura :).  I work nights and weekends at a performance space in the city, and travel when I can.  I love to keep a clean and cozy home and am happy to share my space with travelers.  Please feel free to message me with questions.  Safe travels! The 3 and 4 trains are a block away and multiple bus lines are available.</t>
  </si>
  <si>
    <t>The 3 and 4 trains are a block away and multiple bus lines are available.</t>
  </si>
  <si>
    <t>{TV,Internet,Wifi,Kitchen,"Free street parking",Heating,"Suitable for events",Washer,Dryer,"Smoke detector","Carbon monoxide detector","First aid kit",Essentials,Shampoo,"Lock on bedroom door",Hangers,"Hair dryer",Iron,"Laptop friendly workspace","translation missing: en.hosting_amenity_49","translation missing: en.hosting_amenity_50","Self check-in",Lockbox,"Hot water","Bed linens","Extra pillows and blankets","Paid parking on premises"}</t>
  </si>
  <si>
    <t>Huge Sunny Bedroom 1min from Central Park!</t>
  </si>
  <si>
    <t>You dream NY getaway starts here. Located in the heart of the Upper West Side, this beautiful room and apartment have everything you might need. The location is unbeatable. We are one block away from Central Park, just three blocks away from the B/C 103st subway station, and a block away from the M7/M10/M11 buses, as well as multiple CitiBike stations. Take the subway and be in midtown in 15 minutes or walk along Central Park to enjoy some jazz at nearby Columbus Circle Dizzy’s Jazz Club.</t>
  </si>
  <si>
    <t>You dream NY getaway starts here. Located in the heart of the Upper West Side, this beautiful room and apartment have everything you might need. The location is unbeatable. We are one block away from Central Park, just three blocks away from the B/C 103st subway station, and a block away from the M7/M10/M11 buses, as well as multiple CitiBike stations. Take the subway and be in midtown in 15 minutes or walk along Central Park to enjoy some jazz at nearby Columbus Circle Dizzy’s Jazz Club. 3min walking distant from C &amp; B trains at 103st Station, 7min from 1 train at 103st, 10 minutes from 1, 2 and 3 trains at 96st Station!</t>
  </si>
  <si>
    <t>3min walking distant from C &amp; B trains at 103st Station, 7min from 1 train at 103st, 10 minutes from 1, 2 and 3 trains at 96st Station!</t>
  </si>
  <si>
    <t>Lavar y recoger los utensilios de cocina y el espacio común utilizado después de cada uso. Limitar la música y los ruidos a partir de las 10.30 de la noche. Prohibido alojar a más personas de las acordadas sin previa autorización.  Limpiar y recoger el aseo después de cada uso. Obligatorio cerrar con llave la puerta principal del apartamento tras entrar o salir. Prohibido entrar en los dormitorios del resto de compañeros del piso. Prohibido sustraer ninguno de los elementos de la habitación o de la zona común. Los elementos estarán listados en un inventario a disposición del huésped.</t>
  </si>
  <si>
    <t>{Wifi,Kitchen,Breakfast,Elevator,Heating,"Smoke detector","First aid kit","Fire extinguisher",Essentials,Shampoo,"Lock on bedroom door",Hangers,"Hair dryer","Laptop friendly workspace","Hot water"}</t>
  </si>
  <si>
    <t>Modern East Village Apartment off Bowery</t>
  </si>
  <si>
    <t>Located in the heart of East Village, with superb restaurants, art and culture around every corner. Plus, subway 2 is minutes walk! Bright room has queen sized bed, stocked with fresh premium linens, and a large built-in closet. Shared living room furnished in contemporary style &amp; a high-end kitchen with all appliances. Building and all apartments underwent a total renovation 2 years ago.</t>
  </si>
  <si>
    <t>Located in the heart of East Village, with superb restaurants, art and culture around every corner. Plus, subway 2 is minutes walk! Bright room has queen sized bed, stocked with fresh premium linens, and a large built-in closet. Shared living room furnished in contemporary style &amp; a high-end kitchen with all appliances. Building and all apartments underwent a total renovation 2 years ago. An amazing bright bedroom in shared 3 bedroom, 1.5 bath apartment, with everything needed for short- or also longterm stays. New washer and dryer, fully equipped kitchen, living room and reading nooks, with books. Available for questions and of course guidance on anything area or NYC related too... as the reviews evidence :) It's East Village with Noho a street away - and Soho and LES a few blocks away! Best area NYC has to offer for sure! Easy access (2 blocks away - 4 minutes) from 2nd / 2nd street station and 3 blocks (6 minutes) to Broadway / Bleecker and 6/4 trains! With a combined 15 years of ny</t>
  </si>
  <si>
    <t>It's East Village with Noho a street away - and Soho and LES a few blocks away! Best area NYC has to offer for sure!</t>
  </si>
  <si>
    <t>Easy access (2 blocks away - 4 minutes) from 2nd / 2nd street station and 3 blocks (6 minutes) to Broadway / Bleecker and 6/4 trains!</t>
  </si>
  <si>
    <t>{Wifi,"Air conditioning",Kitchen,"Paid parking off premises",Heating,Washer,Dryer,"Smoke detector","Carbon monoxide detector",Essentials,"Lock on bedroom door",Hangers,"Hair dryer","Hot water",Other,"Paid parking on premises"}</t>
  </si>
  <si>
    <t>Bright Private BR in a 2BR apt in Upper West Side</t>
  </si>
  <si>
    <t>The apartment is conveniently close to Midtown Manhattan (2 subway stops to Times Square, 15 min commute). It is also close to Columbia University (2 subway stops), and walking distance to Central Park, Natural History Museum and Riverside Park. Nice and clean kitchen and bathroom. 1 cool and friendly male roommate in the other bedroom.</t>
  </si>
  <si>
    <t>The apartment is conveniently close to Midtown Manhattan (2 subway stops to Times Square, 15 min commute). It is also close to Columbia University (2 subway stops), and walking distance to Central Park, Natural History Museum and Riverside Park. Nice and clean kitchen and bathroom. 1 cool and friendly male roommate in the other bedroom. There are many restaurants and convenience stores The 96th St subway station is right downstairs, takes about 15 min to get to Times Square on the express train</t>
  </si>
  <si>
    <t>There are many restaurants and convenience stores</t>
  </si>
  <si>
    <t>The 96th St subway station is right downstairs, takes about 15 min to get to Times Square on the express train</t>
  </si>
  <si>
    <t>{TV,Internet,Wifi,"Air conditioning",Kitchen,Heating,"Smoke detector",Essentials,Shampoo,"translation missing: en.hosting_amenity_49","translation missing: en.hosting_amenity_50","Self check-in",Lockbox}</t>
  </si>
  <si>
    <t>Spacious, private room near Empire State Building</t>
  </si>
  <si>
    <t>Spacious room in central Manhattan. Enjoy a private room, with plenty of space just a few blocks from the Empire State Building. Separate entrance and room with a shared kitchen and bathroom. Speak English, French and Hebrew fluently. Very responsive. Full size bed. Large, spacious room. Kept extremely clean. Closet space available.  Fast wifi in all spaces.  Middle of Midtown. Easy access to all of Manhattan. Close to 6 train. Plenty of bars, restaurants nearby. Trader Joe's one block away.</t>
  </si>
  <si>
    <t xml:space="preserve">Spacious room in central Manhattan. Enjoy a private room, with plenty of space just a few blocks from the Empire State Building. Separate entrance and room with a shared kitchen and bathroom. Speak English, French and Hebrew fluently. Very responsive. Full size bed. Large, spacious room. Kept extremely clean. Closet space available.  Fast wifi in all spaces.  Middle of Midtown. Easy access to all of Manhattan. Close to 6 train. Plenty of bars, restaurants nearby. Trader Joe's one block away. Very spacious, clean apartment. Centrally located in the middle of Manhattan. You'll have access to your room, kitchen and bathroom. Kips Bay is rich in red brick apartment complexes and corporate comforts like Starbucks. You’ll never stray far from familiarity in this manageable and convenient neighborhood. Kips Bay feels stunningly residential, even against the backdrop of New York City streets. Pet-friendly, people-friendly, and surprisingly wallet-friendly in an infamously expensive city, Kips </t>
  </si>
  <si>
    <t>Kips Bay is rich in red brick apartment complexes and corporate comforts like Starbucks. You’ll never stray far from familiarity in this manageable and convenient neighborhood. Kips Bay feels stunningly residential, even against the backdrop of New York City streets. Pet-friendly, people-friendly, and surprisingly wallet-friendly in an infamously expensive city, Kips Bay keeps quiet and lets its neighbors (like Murray Hill) do the talking.</t>
  </si>
  <si>
    <t>Easy access to 6 line and buses.</t>
  </si>
  <si>
    <t>{Wifi,Kitchen,Heating,Essentials,Shampoo,Hangers,"Host greets you"}</t>
  </si>
  <si>
    <t>Spacious, Private Room For Rent</t>
  </si>
  <si>
    <t>I am renting out my very spacious, clean room in a vibrant Astoria neighborhood, from November 23-29. Perfect for someone who seeks both activity and privacy, and easy access to all Manhattan locations (15 mins form midtown, right off N/Q line).</t>
  </si>
  <si>
    <t>I am renting out my very spacious, clean room in a vibrant Astoria neighborhood, from November (Phone number hidden by Airbnb) Perfect for someone who seeks both activity and privacy, and easy access to all Manhattan locations (15 mins form midtown, right off N/Q line). Do you or someone you know need a place to stay around Thanksgiving? I am renting out my very spacious, bright, clean room in a vibrant neighborhood (Astoria, right off the 30th Ave N/Q train, 15 minutes from Manhattan), from November (Phone number hidden by Airbnb) Available for as many of those nights as you need. The room is twice as large as it looks in the photo. You'll have only one roommate, who is very polite and will give you a lot of privacy. Large living room (pictured) and kitchen as well. The apartment is surrounded by multiple grocery stores, restaurants, and bars, some literally one minute away. Perfect for someone who seeks both activity and privacy, and easy access to most Manhattan locations. It is a 5</t>
  </si>
  <si>
    <t>The apartment is in a bustling, vibrant neighborhood surrounded by bars, restaurants, laundromats, grocery stores, and drugstores— anything you'll need is 5 minutes away (or less!). Extremely convenient access to Manhattan, and you can take the N/Q to most parts of Brooklyn as well.</t>
  </si>
  <si>
    <t>5 minutes from the 30th Ave N/Q stop, 15 minutes from midtown Manhattan, 25 minuets form downtown Manhattan. But there's so much to do in Astoria you likely won't want to leave!</t>
  </si>
  <si>
    <t>Please do not be noisy or messy. You can see from the photos we keep the place very clean and expect you to leave it this way.</t>
  </si>
  <si>
    <t>{TV,Internet,Wifi,Kitchen,"Buzzer/wireless intercom",Heating,Essentials,"Laptop friendly workspace"}</t>
  </si>
  <si>
    <t>Unheard real 2 bedrooms apartment on Park avenue</t>
  </si>
  <si>
    <t>Come stay in our unheard of two bedrooms/1 bathroom Flatiron/ Nomad Oasis. Truly a gem in the pristine neighborhood of Flatiron just minutes from all the city has to offer. One block from subway station on 28 street. Both bedrooms are equipped with comfortable memory foam mattresses and thick duvet covers. Flat screen TV's with cable and 200Mbs high speed WiFi. AC and Heating in each bedroom. Dining room seats 4 comfortably. Kitchen is fully stocked with everything needed for a home cooked meal.</t>
  </si>
  <si>
    <t>Come stay in our unheard of two bedrooms/1 bathroom Flatiron/ Nomad Oasis. Truly a gem in the pristine neighborhood of Flatiron just minutes from all the city has to offer. One block from subway station on 28 street. Both bedrooms are equipped with comfortable memory foam mattresses and thick duvet covers. Flat screen TV's with cable and 200Mbs high speed WiFi. AC and Heating in each bedroom. Dining room seats 4 comfortably. Kitchen is fully stocked with everything needed for a home cooked meal. Master bedroom includes:- brand new queen size bed with a memory foam queen size mattress and thick plush duvet blanket- Built in AC and Heating- one large close to store your belongings- high speed 200 Mbs WiFi.Second bedroom includes:-a brand new double sized bed with a tempurpedic memory foam mattress- high speed 200 Mbs WiFi- window AC unit and heating. Dining table seats 4 and additional storage space throughout the (Website hidden by Airbnb) is fully stocked with everything you'll need. M</t>
  </si>
  <si>
    <t>6 train at 28 street and Park avenue  Uber  Via Lyft Taxi  Bus</t>
  </si>
  <si>
    <t>no additional guests without owners approval</t>
  </si>
  <si>
    <t>{TV,Wifi,"Air conditioning",Kitchen,Heating,"Smoke detector","Carbon monoxide detector",Essentials,Shampoo,Hangers,"Hair dryer",Iron,"Private entrance"}</t>
  </si>
  <si>
    <t>Modern 1 Bedroom Escape with River Views</t>
  </si>
  <si>
    <t>Welcome to my home, a modern oasis right in the heart of Manhattan. This is a perfect escape for professionals, travelers, artists, couples, or smart-home enthusiasts right in the heart of Manhattan with rare sunset views over the Hudson river.  Access to 9 different subway lines within 1 block. Walking distance to Midtown offices, major city attractions, restaurants, Broadway shows, Central Park, Lincoln Center performances, Whole Foods, Columbus Circle, luxury retail shopping, and more.</t>
  </si>
  <si>
    <t>Welcome to my home, a modern oasis right in the heart of Manhattan. This is a perfect escape for professionals, travelers, artists, couples, or smart-home enthusiasts right in the heart of Manhattan with rare sunset views over the Hudson river.  Access to 9 different subway lines within 1 block. Walking distance to Midtown offices, major city attractions, restaurants, Broadway shows, Central Park, Lincoln Center performances, Whole Foods, Columbus Circle, luxury retail shopping, and more. Guests have access to all spaces in the apartment: kitchen, living room, bedroom, and bathroom.  Guests will not have access to the closet space. A small number of hangers and a small drawer unit will be made available for guests to hang clothes or store small items or clothes. I will often be traveling on business and not available in-person.  I have access to internet and messages to respond to questions or issues. You will be right at the crossroads of Manhattan's greatest midtown areas: Columbus C</t>
  </si>
  <si>
    <t>You will be right at the crossroads of Manhattan's greatest midtown areas: Columbus Circle, Hell's Kitchen, the Upper West Side, and Central Park.   2 blocks north, you can immerse yourself in nature and outdoor activities in Central Park.   Explore shopping, Whole Foods, and the Amazon Store right in the Shops at Columbus Circle.  Across the street is a 24-hour CVS Pharmacy.  Further up the block, catch a show at Lincoln Center Ballet or the Metropolitan Opera.   Walk south and you'll find yourself descending upon Times Square and the Theater District where you can catch a matinee or evening showing of some of world's greatest plays and musicals.  The Intrepid Museum is also nearby. Go further south and you can reach Penn Station, Madison Square Garden, Herald Square, and Koreatown.  Continue following broadway and you will reach Madison Square Park, the Flatiron building, and further south will be Union Square. Walk West from the apartment and you'll find lots of great restaurants on</t>
  </si>
  <si>
    <t>You will be able to walk to most midtown locations and Central Park.  Otherwise, take the 24 hour subway trains to your destination. You can get anywhere in the city with great subway access.  Uber, Lyft, and Via are also ride-sharing services you can use for the tech-savvy. The traditional yellow cabs/taxis are always available as well to hail on the streets and will be metered rides.</t>
  </si>
  <si>
    <t>Shoes: - Please remove shoes at entrance area / kitchen in order to mitigate amount of dirt and dust tracked into the apartment TV: - Purchases on Cable or streaming devices that are linked to host's account are allowable with host permission (send me a message), otherwise you will be charged for the purchase Personal items in the apartment: - No consumption of alcohol stocked in the bar - No consumption of food items stocked in the pantry or refrigerator - No usage or taking of items in medicine cabinet (unless in event of emergency) - No removal of charging cords or ports. These are available for guest convenience during stay</t>
  </si>
  <si>
    <t>{TV,Wifi,"Air conditioning",Kitchen,Elevator,Heating,Washer,Dryer,"Smoke detector","Carbon monoxide detector","First aid kit",Essentials,Shampoo,Hangers,"Hair dryer",Iron,"Laptop friendly workspace","Self check-in","Building staff","Wide hallways","No stairs or steps to enter","Flat path to guest entrance","No stairs or steps to enter","No stairs or steps to enter","No stairs or steps to enter","Handheld shower head"}</t>
  </si>
  <si>
    <t>Charming 1br on historic East Village block</t>
  </si>
  <si>
    <t>On what is considered one of the most historic blocks in the East Village sits our charming one bedroom apartment. From the bedroom window you'll spot the Chrysler building and many other skyscrapers, and just beyond our front stoop you'll find that many of the best reviewed restaurants in the city are your neighbors.   We love our slice of NYC and hope you will too!</t>
  </si>
  <si>
    <t>{Wifi,"Air conditioning",Kitchen,Heating,"Smoke detector","Carbon monoxide detector","Safety card",Essentials,"Lock on bedroom door","Hair dryer"}</t>
  </si>
  <si>
    <t>Forte Green Townhouse Room Rental</t>
  </si>
  <si>
    <t>We are renting out two of the 4 bedrooms in our new townhouse. Both rooms have queen beds and ample closets.  Guests have access to a laundry room Chef's kitchen, private backyard with a grill as well as a finished basement with a TV and dart board. There is also a private park of the backyard for residents and guests associated with our development. Close proximity to Brooklyn Bridge Park, the Navy Yard and Manhattan</t>
  </si>
  <si>
    <t>We are renting out two of the 4 bedrooms in our new townhouse. Both rooms have queen beds and ample closets.  Guests have access to a laundry room Chef's kitchen, private backyard with a grill as well as a finished basement with a TV and dart board. There is also a private park of the backyard for residents and guests associated with our development. Close proximity to Brooklyn Bridge Park, the Navy Yard and Manhattan The space is very unique. It is 3,000 square foot and well-designed. It has four bedrooms, two full and two half bathrooms, a media room, large laundry room, and garden with patio. The first floor of each townhouse is open and floor-through, creating a generous dining area and a large living area that opens onto the patio for seamless indoor/outdoor living. You will be able to access everything except the top floor master suite and the roof. We will be available to help you during your stay in any capacity we can. Navy Green’s immediate neighborhood traces its history bac</t>
  </si>
  <si>
    <t xml:space="preserve">Navy Green’s immediate neighborhood traces its history back to the 17th century, and includes a stunning mix of residential and industrial architecture. The area is a vibrant and eclectic mix of all things Brooklyn, from charming sidewalk cafés, to beautiful parks and world-class cultural institutions. It’s only a few blocks to Fort Greene Park, an elegant space originally advocated for by the poet Walt Whitman and now host to the annual Fort Greene Park Summer Literary Festival. The nearby restaurants lining a pair of Brooklyn’s hottest culinary streets, Myrtle and DeKalb Avenues, include local gastro pub Putnam’s Pub &amp; Cooker (where the salt-and-pepper shrimp are a neighborhood favorite); Peck’s, the popular coffee shop and grocery store offering La Colombe coffee and an ever changing menu of craft beers; and Il Porto on Washington Avenue, a traditional Italian brick-oven pizzeria. The street also boasts a Cuban restaurant, Mojito Cuban Cuisine, and the Rabbithole art gallery, where </t>
  </si>
  <si>
    <t>There are several subways that are a 15 minute walk from the townhouse. There are also citi bikes a block away that can expedite travel time to the nearest subway. There is also a bus stop next to the development that takes you right to the F train.</t>
  </si>
  <si>
    <t>No smoking is allowed inside the premise and no pets are allowed. Guests should not bring additional people unless they disclose them to the host before arriving.</t>
  </si>
  <si>
    <t>{"Cable TV",Internet,Wifi,"Air conditioning",Kitchen,"Buzzer/wireless intercom",Heating,"Family/kid friendly",Washer,Dryer,"Smoke detector","Carbon monoxide detector","First aid kit",Essentials,Shampoo,"Lock on bedroom door","24-hour check-in",Hangers,Iron,"Laptop friendly workspace","Private living room"}</t>
  </si>
  <si>
    <t>Serene Private Room w/ River View!</t>
  </si>
  <si>
    <t>Females only! Private bedroom in a 2-bedroom apartment basked in natural sunlight with a beautiful view of the East River.  Central Park and Museum Mile are 8 blocks away, and there are lots of dining + shopping nearby. A clean public pool is right across from us. The neighborhood is lovely, clean and one of the safest in the city. I love hosting guests, and will do all that I can to ensure you have a wonderful stay!  Also note, a cat lives here. He's fluffy, sweet, and loves belly rubs :)</t>
  </si>
  <si>
    <t>Females only! Private bedroom in a 2-bedroom apartment basked in natural sunlight with a beautiful view of the East River.  Central Park and Museum Mile are 8 blocks away, and there are lots of dining + shopping nearby. A clean public pool is right across from us. The neighborhood is lovely, clean and one of the safest in the city. I love hosting guests, and will do all that I can to ensure you have a wonderful stay!  Also note, a cat lives here. He's fluffy, sweet, and loves belly rubs :) ~Beautiful view of East River from every window.  ~Neighborhood is one of the safest in all of Manhattan! I've never felt uncomfortable walking back to my apartment in the middle of the night. ~ You'll be 8 blocks from Central Park as well as Museum Mile - the street in Manhattan where all of the world-renowned museums are (The MET, Guggenheim, etc). Please let me know if there is anything else that you request to make your stay more comfortable! You'll have your own bedroom, and you'll share the kit</t>
  </si>
  <si>
    <t>Upper East Side is the classic NYC neighborhood. It's clean and peaceful, but also filled with great dining, bars, and shopping (check out my Guidebook for recommendations). The streets are lined with trees and flowers, and the architecture of the homes, buildings and brownstones are very lovely. The best part - my house is just a few steps away from the East River, and you can walk alongside the river promenade to soak in the view. Carl Schurz Park is about a 5 minute walk from my apartment, and 20 minutes away (8 blocks) is Central Park and Museum Mile. John Jay Swimming Pool (open during the summer) is literally right across from my apartment and is a very clean public pool. The area that I live in also one of the safest areas in all of New York City. I've never felt scared or uneasy walking back to my apartment in the middle of the night.</t>
  </si>
  <si>
    <t>Nearby trains: [6] train at 77th St and Lexington Ave, ~10 minute walk away [Q] train at 72nd St and 2nd Ave, ~10 minute walk away [4] [5] and [6] train at 86th St and Lexington Ave, ~15 minute walk away Nearby bus: M79 (cross-town bus) at the corner of 79th St and York Ave, ~1 min away. The bus will take you across Upper East Side, across Central Park, and across Upper West Side.  Hailing a cab can also be very easily done on my street, as cabs are always driving by here. Uber, Lyft, Gett, and other mobile app car services can also easily pick you up directly from the building. Street parking is also available on my street.</t>
  </si>
  <si>
    <t>Females only! No outside guests at apartment without prior consent. Please also be mindful that the cat does not run out of the front door when coming and going from the apartment.</t>
  </si>
  <si>
    <t>{Internet,Wifi,"Air conditioning",Pool,Kitchen,"Free parking on premises","Paid parking off premises","Free street parking","Buzzer/wireless intercom",Heating,Washer,Dryer,"Smoke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check-in",Lockbox,Bathtub,"Hot water","Bed linens",Microwave,"Coffee maker",Refrigerator,"Dishes and silverware","Cooking basics",Oven,Stove,"Luggage dropoff allowed","Long term stays allowed","Well-lit path to entrance"}</t>
  </si>
  <si>
    <t>Beautiful Cozy Room, 20mn to FREE ferry</t>
  </si>
  <si>
    <t>Very cozy house, very safe neighborhood.</t>
  </si>
  <si>
    <t xml:space="preserve">Very cozy house, very safe neighborhood. Living room, kitchen, bathroom Text or email Bus station, ferry, Staten Island mall, south beach </t>
  </si>
  <si>
    <t xml:space="preserve">Bus station, ferry, Staten Island mall, south beach </t>
  </si>
  <si>
    <t>No shoes in the house, Quite time 10pm to 7am! Clean dishes after use</t>
  </si>
  <si>
    <t>Rosebank</t>
  </si>
  <si>
    <t>{TV,Wifi,"Air conditioning",Kitchen,"Free parking on premises","Indoor fireplace",Heating,"Smoke detector","Carbon monoxide detector","First aid kit","Fire extinguisher",Essentials,Shampoo,"Lock on bedroom door",Hangers,"Hair dryer",Iron,"Laptop friendly workspace","Private living room","Private entrance","Hot water"}</t>
  </si>
  <si>
    <t>Beautiful Chelsea 1BR w/ Balcony, Doorman + Gym by Blueground</t>
  </si>
  <si>
    <t>Discover the best of New York, with this one-bedroom Chelsea apartment with balcony views over the city. It’ll be easy to simply show up and start living in this fashionably Blueground furnished apartment with its fully-equipped kitchen, lovely living room, and our dedicated, on-the-ground support. (#NYC136)</t>
  </si>
  <si>
    <t>Discover the best of New York, with this one-bedroom Chelsea apartment with balcony views over the city. It’ll be easy to simply show up and start living in this fashionably Blueground furnished apartment with its fully-equipped kitchen, lovely living room, and our dedicated, on-the-ground support. (#NYC136) Gorgeous furniture, fully-equipped kitchen, smart TV, and a premium wireless speaker are just a few of the amenities you’ll find inside this one-bedroom apartment. Ideally located in New York,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 Amenities Building amenities unique to this one-bedroom apartment include an on-site:    - Doorman - Pet Friendly - Gym - Garden - Courtyard - Elevator The entire apartment is yours to e</t>
  </si>
  <si>
    <t>Cozy room with a view of the Hudson</t>
  </si>
  <si>
    <t>This cozy bedroom offers spectacular views of the Hudson River &amp; beautiful palisades. The smart bed can be used as either a twin or king size - comfortable for a single person or couple. There's a desk and a bureau as well as a bay window where you can see the Hudson.</t>
  </si>
  <si>
    <t>{Internet,Wifi,"Air conditioning",Kitchen,"Pets allowed","Pets live on this property",Elevator,Heating,"Family/kid friendly",Washer,Dryer}</t>
  </si>
  <si>
    <t>Big, beautiful, sunny room in Hamilton Heights</t>
  </si>
  <si>
    <t>Big sunny room! Close to 1 (Website hidden by Airbnb) trains - quick ride to midtown or downtown! Near amazing coffee shops, restaurants, and bars Steps from the Hudson River and many parks! Our sub-letter is moving out soon, so the room will be a welcoming space free of clutter!</t>
  </si>
  <si>
    <t>Big sunny room! Close to 1 (Website hidden by Airbnb) trains - quick ride to midtown or downtown! Near amazing coffee shops, restaurants, and bars Steps from the Hudson River and many parks! Our sub-letter is moving out soon, so the room will be a welcoming space free of clutter! We’re here to answer any questions you might have about the neighborhood or other parts of the city! Hamilton Heights is an amazing, vibrant part of the city!  Beautiful architecture, many green parks, the Hudson river, and hip restaurants surround the neighborhood. Subways and buses steps away</t>
  </si>
  <si>
    <t>Hamilton Heights is an amazing, vibrant part of the city!  Beautiful architecture, many green parks, the Hudson river, and hip restaurants surround the neighborhood.</t>
  </si>
  <si>
    <t>Subways and buses steps away</t>
  </si>
  <si>
    <t>We prefer to leave the city streets outside, so no shoes inside the apartment :)</t>
  </si>
  <si>
    <t>{Wifi,"Air conditioning",Kitchen,Elevator,Heating,Washer,Dryer,"Smoke detector","Carbon monoxide detector","Fire extinguisher",Essentials,"Lock on bedroom door",Hangers,"Wide entrance for guests","Well-lit path to entrance"}</t>
  </si>
  <si>
    <t>Townhouse in Bed Stuy with beautiful garden</t>
  </si>
  <si>
    <t>Three floors of a townhouse with a lovely garden and private deck. 3 bedrooms, with beds for 5 (one queen bed and three twins). There are two full bathrooms and a half bath. The main floor is airy with an open kitchen, dining area and living room. Washer/Dryer, dishwasher, TV, wifi, A/C, and lots of games and toys for kids! The garden is a beautiful green oasis in the city. The deck is perfect for grilling, relaxing, and dining.</t>
  </si>
  <si>
    <t>Three floors of a townhouse with a lovely garden and private deck. 3 bedrooms, with beds for 5 (one queen bed and three twins). There are two full bathrooms and a half bath. The main floor is airy with an open kitchen, dining area and living room. Washer/Dryer, dishwasher, TV, wifi, A/C, and lots of games and toys for kids! The garden is a beautiful green oasis in the city. The deck is perfect for grilling, relaxing, and dining. This is our home, so our stuff will be there, but we will make room in closets and drawers for your belongings. We have tenants on the ground floor that share the garden. We will be available by email and our tenants will be available on site to help with anything and answer questions. The house is on a lovely tree-lined street in Bed Stuy, right around the corner from a grocery store, restaurants, and shops on Bedford Ave. We are close to Clinton Hill, and lots of transportation options. We are a 10 minute walk to the A,C and G trains at Bedford Nostrand. Many</t>
  </si>
  <si>
    <t>The house is on a lovely tree-lined street in Bed Stuy, right around the corner from a grocery store, restaurants, and shops on Bedford Ave. We are close to Clinton Hill, and lots of transportation options.</t>
  </si>
  <si>
    <t>We are a 10 minute walk to the A,C and G trains at Bedford Nostrand. Many bus lines right outside our door including the B52, B44 and B38. 10 minute walk to the Nostrand Ave LIRR stop.</t>
  </si>
  <si>
    <t>{TV,Wifi,"Air conditioning",Kitchen,Heating,Washer,Dryer,"Smoke detector","Carbon monoxide detector",Essentials,Shampoo,Hangers,"Hair dryer","Private entrance"}</t>
  </si>
  <si>
    <t>Private Room in Brooklyn Brownstone</t>
  </si>
  <si>
    <t>My place is in the heart of Bedford Stuyvesant, a beautiful and diverse residential neighborhood in Brooklyn. Close to many bars and restaurants, and nearby other great neighborhoods, including Clinton Hill and Fort Greene. Blocks away from the Kingston-Throop C stop. 20 minutes to Manhattan.</t>
  </si>
  <si>
    <t>My place is in the heart of Bedford Stuyvesant, a beautiful and diverse residential neighborhood in Brooklyn. Close to many bars and restaurants, and nearby other great neighborhoods, including Clinton Hill and Fort Greene. Blocks away from the Kingston-Throop C stop. 20 minutes to Manhattan. You would be staying in the largest and brightest room in a three-unit cozy apartment. A full size bed sits next to three large windows, with a fire escape. The apartment is on the top floor of a corner brownstone on a tree-lined block, with a lovely stoop and incredible light. You will have access to the fully equipped kitchen. The apartment has a dining room table, accommodating four, and a small sitting area. Each room has it's own heat &amp; AC unit. You will have access to everything in the apartment. You can reach me by email or message with any question or concerns. I live with two wonderful and thoughtful roommates, who can answer any basic questions you may have about the apartment and neighb</t>
  </si>
  <si>
    <t>BedStuy is a fabulous neighborhood with so much to offer and is perfectly located to get to other great parts of Brooklyn and Manhattan. It's a quick train or bus ride to Fort Greene Park, Brooklyn Academy of Music (where you can see theatre, dance, music, and films), and the Barclay Center. You can also easily get to downtown Brooklyn and Dumbo. There are great restaurants and bars just a few blocks away from the apartment. Try Peaches and Saraghina Bakery &amp; Restaurant for a delicious brunch or dinner. There are tons of coffee shops in the neighborhood, such as Anchor Coffee and Bohaus, where you can sit outside with a fresh pastry and coffee. Bar Lunatico is just around the corner if you're in the mood for live music and great cocktails, or Lovers Rock for a night of dancing.  The apartment is also just a 20 minute walk to Franklin avenue, where there are even more restaurants and bars.</t>
  </si>
  <si>
    <t>The apartment is a 5 minute walk to the C at Kingston-Throop Avenues and a 10 minute walk to the A/C at Utica Avenue.</t>
  </si>
  <si>
    <t>{Wifi,"Air conditioning",Kitchen,Heating,Essentials,Shampoo,"Lock on bedroom door",Hangers,"translation missing: en.hosting_amenity_49","translation missing: en.hosting_amenity_50","Private living room"}</t>
  </si>
  <si>
    <t>Beautiful Brooklyn Room</t>
  </si>
  <si>
    <t xml:space="preserve">This is a fully furnished room in a brand new apartment. Great kitchen, living room, and 15 minute commute to Union Square. Tons of amazing bars and restaurants in walking distance. </t>
  </si>
  <si>
    <t>{Wifi,Kitchen,"Buzzer/wireless intercom",Washer,Dryer}</t>
  </si>
  <si>
    <t>Spacious 1 BD w/washer dryer in UES</t>
  </si>
  <si>
    <t>Full access to the entire 1 bedroom apartment.  It has a fully stocked kitchen, a large bedroom (with blackout curtains), a washer/dryer in the unit, access to a massive roof deck, and a 24 hour doorman. Centrally located next to the 4/5/6 line</t>
  </si>
  <si>
    <t>Full access to the entire 1 bedroom apartment.  It has a fully stocked kitchen, a large bedroom (with blackout curtains), a washer/dryer in the unit, access to a massive roof deck, and a 24 hour doorman. Centrally located next to the 4/5/6 line This is a 1 bedroom apartment with a kitchen, full bathroom and large living room. It is in a doorman building.  There is a full bed + leather couch + leather chaise, with enough space to sleep 3 very comfortably + 1 more if you can fit on the chaise. Air conditioning and central heating are both available. Closet space is in the room. Wi-fi is available throughout the apartment. There is also a full washer &amp; dryer in the apartment itself (super rare in NYC)! There is a brand new 55inch 4k HDTV with Netflix and Amazon Instant Video. We also have a new laser multi-function printer for emergencies (last minute tickets, boarding passes, etc). There is a spacious roof deck on the penthouse. You will have access to the full space. There is a spacious</t>
  </si>
  <si>
    <t>The building is right next to Fairway, an awesome supermarket.  Central Park is about 15 minutes walk away, as is the Metropolitan Museum and the Guggenheim Museum.  We're about 15 minutes from Grand Central and Midtown by subway. This is one of the most central locations in NYC.  I'm happy to answer any questions you might have about how to get around, etc.</t>
  </si>
  <si>
    <t>It's 2 blocks (5 minutes walk) from the 4/5/6 subway line at 86 and Lexington. Street parking is available on multiple streets both north and south of 86th. ( (Phone number hidden by Airbnb) , etc).</t>
  </si>
  <si>
    <t>Please be clean. No pets or loud noises/parties. Absolutely NO smoking.</t>
  </si>
  <si>
    <t>{TV,Internet,Wifi,"Air conditioning","Wheelchair accessible",Kitchen,Doorman,Elevator,Heating,"Family/kid friendly",Washer,Dryer,"Smoke detector",Essentials,Shampoo}</t>
  </si>
  <si>
    <t>Bedroom with private access to patio</t>
  </si>
  <si>
    <t>Cozy bedroom with private access to the patio. We are a couple (an artist and an architect) renting our spare bedroom. The apartment has high ceilings, big windows and tons of plants. Lots of restaurants and cafes near by and a bar across the street. We have two cats.</t>
  </si>
  <si>
    <t>Cozy bedroom with private access to the patio. We are a couple (an artist and an architect) renting our spare bedroom. The apartment has high ceilings, big windows and tons of plants. Lots of restaurants and cafes near by and a bar across the street. We have two cats. Up and coming neighborhood. A short walk trough tree lined streets to the A and C trains, Buses B26 and B52 a couple of blocks away.</t>
  </si>
  <si>
    <t>Up and coming neighborhood.</t>
  </si>
  <si>
    <t>A short walk trough tree lined streets to the A and C trains, Buses B26 and B52 a couple of blocks away.</t>
  </si>
  <si>
    <t>{Wifi,Kitchen,Heating,"Smoke detector","Carbon monoxide detector",Essentials,"Lock on bedroom door",Hangers,"Hair dryer"}</t>
  </si>
  <si>
    <t>NYC Theatre District 1 Bdrm Apt</t>
  </si>
  <si>
    <t xml:space="preserve">Nice, newly renovated one bedroom apartment in the edge of New York's theatre district and Times Square, Central Park.Apartment has full amenities, private laundry IN the apartment, large private back yard.  Open kitchen, two bathrooms, fully furnished, king-sized bed.  Steps to all the theatres and Times Square.    </t>
  </si>
  <si>
    <t>Nice, newly renovated one bedroom apartment in the edge of New York's theatre district and Times Square, Central Park.Apartment has full amenities, private laundry IN the apartment, large private back yard.  Open kitchen, two bathrooms, fully furnished, king-sized bed.  Steps to all the theatres and Times Square.     Close to times square.  Lots of restaurants in Hells Kitchen.  Close to central park.  Full kitchen.  No street noise.  Comfortable newer apartment.  Laundry in the apartment.  Private Backyard to walk outside. The entire apartment.  Talk over phone?  not sure what to write here.  Close to all subways and buses</t>
  </si>
  <si>
    <t>Close to all subways and buses</t>
  </si>
  <si>
    <t>Just respect the space ;)</t>
  </si>
  <si>
    <t>{TV,"Cable TV",Internet,Wifi,"Air conditioning",Kitchen,"Buzzer/wireless intercom",Heating,Washer,Dryer}</t>
  </si>
  <si>
    <t>Penn room 11</t>
  </si>
  <si>
    <t>{Wifi,"Air conditioning",Kitchen,"Free street parking",Heating,"Smoke detector","Carbon monoxide detector","First aid kit","Fire extinguisher",Essentials,Shampoo,"Lock on bedroom door",Hangers,"Hair dryer","Self check-in",Lockbox,"Private entrance","Hot water",Microwave,"Coffee maker",Refrigerator,"Cooking basics",Oven,Stove,"Luggage dropoff allowed","Long term stays allowed","Wide hallways","No stairs or steps to enter","Wide entrance for guests","Flat path to guest entrance","Well-lit path to entrance","No stairs or steps to enter","Wide entrance","Extra space around bed","Accessible-height bed","No stairs or steps to enter","Wide doorway to guest bathroom","Wide clearance to shower, toilet","No stairs or steps to enter","Wide entryway","Handheld shower head","Roll-in shower"}</t>
  </si>
  <si>
    <t>Private room with sleeping loft</t>
  </si>
  <si>
    <t xml:space="preserve">Williamsburg, Brooklyn.  You will be renting one entire private room with a door.  There is a loft bed in the room but most people prefer to sleep on the bottom.  4 minute walk to L or G train.  Only 5 minutes to Manhattan by subway.    </t>
  </si>
  <si>
    <t>Williamsburg, Brooklyn.  You will be renting one entire private room with a door.  There is a loft bed in the room but most people prefer to sleep on the bottom.  4 minute walk to L or G train.  Only 5 minutes to Manhattan by subway.     Private room for one or two people in a 3-bedroom apartment.  The room has a door that shuts.  Living room has TV and stereo, separate desk area/office nook.  Shared bathroom and kitchen.   * You'll get a set of keys to the building and apartment * Full size loft bed with Sleep Master therapeutic memory foam mattress * Your choice to put the mattress on the top (loft bed) or on the bottom (normal bed frame).  Most people prefer the bottom. * Inflatable air mattress available upon request * Wall unit drawers and closet * Office nook / desk * Free WIFI  * Includes sheets, comforters, towels, pillows * Shared kitchen and bathroom * Coffee / tea service I'll be staying the apartment with you.  I'll meet and greet and show you how to get around in the neigh</t>
  </si>
  <si>
    <t>This neighborhood is right in the middle of everything.   * McCarren park one block away includes running track and soccer field * 2 bars/restaurants on the block * dozens of bars/restaurants/cafes within 3-5 minute walk * several live music concert venues within 10 minute walk * corner convenience store on the block * This neighborhood has a reputation of being extremely safe.</t>
  </si>
  <si>
    <t>Only 4 minutes walk to the L train or G train.   The L train is a 5 minute ride to Manhattan.  Parking is easily available on the street.  15 minutes by cab from LaGuardia Airport.  30 minutes by cab from JFK airport.  We can give you the phone number of a great car service with good prices.</t>
  </si>
  <si>
    <t>No smoking in the unit and no pets please.  Please be respectful and courteous.  If you don't mind, please wash any dishes that you use.</t>
  </si>
  <si>
    <t>{TV,Internet,Wifi,"Air conditioning",Kitchen,Heating,"Family/kid friendly"}</t>
  </si>
  <si>
    <t>NEW- Sunny and Modern Cobble Hill 1 Bedroom</t>
  </si>
  <si>
    <t>Bright and modern 1 bedroom in a newly renovated apartment in Cobble Hill. The space is roomy and filled with sunlight all day and has a massive wall projector TV for lots of Netflix binging before bed! Great restaurants and bars nearby. Perfect for solo travelers and couples!</t>
  </si>
  <si>
    <t>Bright and modern 1 bedroom in a newly renovated apartment in Cobble Hill. The space is roomy and filled with sunlight all day and has a massive wall projector TV for lots of Netflix binging before bed! Great restaurants and bars nearby. Perfect for solo travelers and couples! 1 Full Bed. 1 Bath. I'll be traveling during your stay, but please reach out via Airbnb messenger, and my management company will respond to you promptly! Corner cafes, cinemas, fire escapes and stoops—such is the streetscape in Cobble Hill. Known for its mom-and-pop shops, Italian meat markets, and boutique shopping, Cobble Hill fits in with its Brooklyn neighbors along Smith Street, Carroll Gardens and Boerum Hill. A little bit trendy and a little bit hip, this neighborhood preserves an approachable atmosphere in a picturesque NYC setting. JFK Airport: 30 minutes by cab without traffic Laguardia Airport: 20 minutes by cab without traffic Times Square: 33 minutes by subway Wall Street/Financial District: 19 minu</t>
  </si>
  <si>
    <t>Corner cafes, cinemas, fire escapes and stoops—such is the streetscape in Cobble Hill. Known for its mom-and-pop shops, Italian meat markets, and boutique shopping, Cobble Hill fits in with its Brooklyn neighbors along Smith Street, Carroll Gardens and Boerum Hill. A little bit trendy and a little bit hip, this neighborhood preserves an approachable atmosphere in a picturesque NYC setting.</t>
  </si>
  <si>
    <t>JFK Airport: 30 minutes by cab without traffic Laguardia Airport: 20 minutes by cab without traffic Times Square: 33 minutes by subway Wall Street/Financial District: 19 minutes by subway</t>
  </si>
  <si>
    <t>- - 1. Please remove your shoes when entering the home. 2. Please keep noise to a minimum between 10:00PM and 9:00AM, so as not to disturb neighbors. 3. No visitors without permission, and no additional or overnight guests. All guests must be included on the reservation, including children and infants. 4. All communication must be conducted via the platform, in writing. Please no calls or texts, as I will not see them. ;-) 5. Turn off lights and all appliances (especially air conditioners) when you are not in the apartment; and do not run air conditioners with the windows open at the same time. 6. If there is an air conditioner in a window, DO NOT, under any circumstances, open that window. 7. Do not use the provided white sheets or towels to remove makeup. If sheets or towels are stained during your stay, you will be billed the replacement cost. 8. You must provide a check-in time at least 72 hours prior to your date of arrival. Should you fail to do so, you agree that your check-in m</t>
  </si>
  <si>
    <t>{TV,Wifi,"Air conditioning",Kitchen,Heating,"Smoke detector","Carbon monoxide detector",Essentials,Shampoo,"Hot water","Bed linens",Microwave,Refrigerator,"Dishes and silverware","Cooking basics",Oven,Stove,"Hot water kettle"}</t>
  </si>
  <si>
    <t>The Place to be private room 3</t>
  </si>
  <si>
    <t>Brand new renovations made to this apartment. Very close to bus and train. Close to mall, gym, zoo, botanical gardens, restaurants, schools(pre-K - university) hospitals, laundromat, libraries etc. With the exception of zoo all places mentioned are within a mile from property.</t>
  </si>
  <si>
    <t>Brand new renovations made to this apartment. Very close to bus and train. Close to mall, gym, zoo, botanical gardens, restaurants, schools(pre-K - university) hospitals, laundromat, libraries etc. With the exception of zoo all places mentioned are within a mile from property. Major mall(Bay Plaza) near property. This includes movie theater, gym, Macy's, Jc Penny etc you can always email us There are parks with swimming pool(adult and children), near by. Parks include Tennis, soccer field, basketball etc. The train and bus are less than a 60 seconds walk away from your doorstep. You can have access to my cab driver if you desire. You are responsible for reimbursing him. He'll be available to you mainly in the day but you can make arrangements with him.</t>
  </si>
  <si>
    <t>There are parks with swimming pool(adult and children), near by. Parks include Tennis, soccer field, basketball etc.</t>
  </si>
  <si>
    <t>The train and bus are less than a 60 seconds walk away from your doorstep. You can have access to my cab driver if you desire. You are responsible for reimbursing him. He'll be available to you mainly in the day but you can make arrangements with him.</t>
  </si>
  <si>
    <t>{Kitchen,Heating,"Smoke detector","Carbon monoxide detector",Essentials,"Lock on bedroom door",Hangers,"Private living room"}</t>
  </si>
  <si>
    <t>Mater bedroom in Roosevelt Island</t>
  </si>
  <si>
    <t>Private bedroom , a full size bed, 0.5 bathroom and wifi.</t>
  </si>
  <si>
    <t>{Wifi,"Air conditioning",Kitchen,Elevator,Heating,"Family/kid friendly","Smoke detector","Fire extinguisher",Essentials,Shampoo}</t>
  </si>
  <si>
    <t>LES ‘GEM’ - 1BR APARTMENT, GREAT LOCATION, STOCKED</t>
  </si>
  <si>
    <t>This well-appointed apartment is steps away from the best shops, restaurants, bars and attractions in the Lower East Side/East Village. New Building w/ Elevator Digital Doorman Laundry in Basement Near Subway True 1 Bedroom 1 Queen Bed (Sleeps 1-2) Sectional Couch (Sleeps 1 Adult/2 Small Kids) Central A/C + Heat 1 Full Bath w/ Soaking Tub 55 in TV w/ Cable / XBOX / NETFLIX + more FiOS WiFi Full Kitchen w/ Cookware + Appliances Bose Stereo Large Windows Hardwood Floors Full Size Dresser Closet</t>
  </si>
  <si>
    <t>This well-appointed apartment is steps away from the best shops, restaurants, bars and attractions in the Lower East Side/East Village. New Building w/ Elevator Digital Doorman Laundry in Basement Near Subway True 1 Bedroom 1 Queen Bed (Sleeps 1-2) Sectional Couch (Sleeps 1 Adult/2 Small Kids) Central A/C + Heat 1 Full Bath w/ Soaking Tub 55 in TV w/ Cable / XBOX / NETFLIX + more FiOS WiFi Full Kitchen w/ Cookware + Appliances Bose Stereo Large Windows Hardwood Floors Full Size Dresser Closet Located in the heart of the Lower East Side, and adjacent to the East Village, this clean, comfortable, roomy and well-appointed apartment is mere steps away from renowned restaurants, bars, clubs, retail stores and attractions! Suitable for 1-3 adult guests. The Building: - New Building w/ Elevator - Digital Doorman - Laundry in Basement (coin-operated) 24-Hour Delis are immediately next door! The Apartment: - 4th Floor, Facing Essex Street (with a view) - True 1 Bedroom (with locking door) - 1 Q</t>
  </si>
  <si>
    <t>The Lower East Side is the hippest neighborhood in Manhattan! Nearby: 24-hour delis, pharmacies (Duane Reade/Walgreens), Starbucks, Whole Foods, grocery stores, restaurants, wine/liquor stores, movie theater (Sunshine Cinema), bars, clubs, museums (New Museum, Tenement Museum), shopping, parks, comedy clubs, and much more!</t>
  </si>
  <si>
    <t>Taxi/Uber/Lyft: Taxis and Uber/Lyft cars are everywhere - available 24 hours/day and usually right outside on Essex Street. Subway/Metro: The Delancey St./Essex St. stop for the F, M, J and Z train lines is 3-5 minute walk from the apartment.  The Bleecker St. stop for the 6 train line is a 13 minute walk.</t>
  </si>
  <si>
    <t>- No Smoking/Electronic Cigarette Use - No Loud Talking/Music/TV After 10:00 PM - No Events or Parties - No Pets</t>
  </si>
  <si>
    <t>{TV,"Cable TV",Internet,Wifi,"Air conditioning","Wheelchair accessible",Kitchen,Elevator,"Buzzer/wireless intercom",Heating,Washer,Dryer,"Smoke detector","Carbon monoxide detector","Fire extinguisher",Essentials,Shampoo,"Lock on bedroom door",Hangers,Iron,"Laptop friendly workspace","translation missing: en.hosting_amenity_49","translation missing: en.hosting_amenity_50","Self check-in",Lockbox,"Hot water","Bed linens","Extra pillows and blankets",Microwave,"Coffee maker",Refrigerator,Dishwasher,"Dishes and silverware","Cooking basics",Oven,Stove}</t>
  </si>
  <si>
    <t>Spacious Bohemian Duplex 1BR E Wburg Yard Roof</t>
  </si>
  <si>
    <t>Hello! Welcome to Grattan House where our mission is to live in a community setting based in Spirituality, Consciousness and Harmony.  Our home is conveniently located at the Morgan Ave L train stop.  This is a prime location for art, graffiti, restaurants, bars, vintage shopping, and people watching for sure!  You can find quite obscure &amp; interesting things in this hood. We hope to hear from you soon. Om Om.</t>
  </si>
  <si>
    <t xml:space="preserve">Hello! Welcome to Grattan House where our mission is to live in a community setting based in Spirituality, Consciousness and Harmony.  Our home is conveniently located at the Morgan Ave L train stop.  This is a prime location for art, graffiti, restaurants, bars, vintage shopping, and people watching for sure!  You can find quite obscure &amp; interesting things in this hood. We hope to hear from you soon. Om Om. We have a beautiful duplex!  The top floor consists of the front door, 1 bedroom facing the street, then comes the bathroom, the dining area, stairs which lead downstairs to bottom floor, the kitchen,  8'x10' bedroom and 9'x11' bedroom with direct backyard access. The 8x10 room has a full sized bed, super comfy, with clean sheets and blankets.  The window opens and air and light come in nicely. The 9x11 room has a queen sized bed with the fixins and lots of natural light and breezes.  There are fans in each room and central air.  There are power supplies in the rooms as well, and </t>
  </si>
  <si>
    <t>This neighborhood is fantastic!  Only 15 minutes on the L train to Union Square Station in Manhattan, where you can connect to almost every train line.   We have an abundance of amazing artwork and galleries.  There are incredible places to nosh on from the famous Roberta's (that has a line of over an hour wait sometimes) to The Bodega for yummy local fare to Lot 45, The House of Yes, The Keep and so much much much more.  There are great grocery stores 2 &amp; 3 blocks away with Organic and Local foods.  You're welcome to use the fridge, stove, VitaMix, coffee maker.  Be at home!</t>
  </si>
  <si>
    <t>The L train stop of Morgan Ave. is 3 blocks away.  There are a ton of places to walk to including parks, Mexican Bakeries, Polish shops, Hipster bars, Roberts's Pizza (#1 pizza), Restaurants, Bagels, Salads, Juice Bar.  Walking and the train are the best around here.   Although, if you have a car you will most likely find a parking space within a few blocks within a few minutes.  I've never found it difficult to park over here. Plus there's a bike shop around the corner!</t>
  </si>
  <si>
    <t>SHOES &amp; COATS ~  We keep our shoes by the front door on the shoe racks.  Coats are hung there too, if you like.   SMOKING NOT ALLOWED INSIDE HOWEVER..... ~  Smoking is allowed in the yard or on the roof but not inside the house.  VEGETARIAN HOUSEHOLD ~  We ask that you kindly refrain from bringing meat into the house in any way, shape or form, this includes take out.  OUR DAILY GRIND ~  We typically wake up 7am - 830am depending upon the day.  We go to sleep reasonably.  We are not prudes, yet we don't party like a frat house. ADDITIONAL GUESTS POLICY ~  If you decide to have an additional person visit and not spend the night, we request that you contact Nityā prior to having the other person in the house as a courtesy.  ~  If you decide to have an additional person SLEEP OVER, again please inform Nityā prior to inviting the other person over as a courtesy. *** And there is a $25 per night fee for an additional guest. This is subject to approval by Nityā.  REMOVE YOUR PERSONAL PROPERTY</t>
  </si>
  <si>
    <t>{Wifi,"Air conditioning",Kitchen,"Pets allowed","Buzzer/wireless intercom",Heating,Washer,Dryer,"Smoke detector","Carbon monoxide detector","First aid kit","Fire extinguisher",Essentials,"Lock on bedroom door",Hangers,"Laptop friendly workspace","translation missing: en.hosting_amenity_49","Host greets you"}</t>
  </si>
  <si>
    <t>Spacious &amp; Quiet Bedroom w/ Private Bathroom</t>
  </si>
  <si>
    <t>Come relax in our comfy, urban oasis. The apartment is situated on a quiet block that is close enough to great night life Plus, you know, we have a puppy....  -1 Block from the Greenpoint G &amp; East River Ferry -20 min walk to the Vernon 7 &amp; the Bedford L -In walking distance: 4 different parks, Brooklyn Bowl, Frankel's, Five Leaves, Glasserie, Nitehawk, Sauvage, Smorgasbord, St. Anselm, &amp; Torst/Luksus Our place is good for couples and solo adventurers.</t>
  </si>
  <si>
    <t>- Please take your shoes off outside the apartment door - we don't have a lot of rugs and our landlord lives below us so we like to keep it quiet - No entertaining in the apt without previous host permission - We have a puppy, please be careful to close your bedroom door when not occupying your room - he LOVES stealing socks</t>
  </si>
  <si>
    <t>{TV,"Cable TV",Internet,Wifi,"Air conditioning",Kitchen,"Pets live on this property",Dog(s),Heating,"Family/kid friendly","First aid kit",Essentials,Shampoo,"Lock on bedroom door",Hangers,"Hair dryer","Laptop friendly workspace","translation missing: en.hosting_amenity_50"}</t>
  </si>
  <si>
    <t>COZY ROOM NEXT TO METRO B</t>
  </si>
  <si>
    <t>It's a beautiful day in Brooklyn!! This lovely home is a true Brooklyn experience! Located in vibrant BedStuy on the border  of Williamsburg.  Metro on the next block gives you easy access to Manhattan, Brooklyn Bridge and JFK airport.</t>
  </si>
  <si>
    <t>It's a beautiful day in Brooklyn!! This lovely home is a true Brooklyn experience! Located in vibrant BedStuy on the border  of Williamsburg.  Metro on the next block gives you easy access to Manhattan, Brooklyn Bridge and JFK airport. Make yourself at home!  At your disposal is a comfortable lounge and dining area, 2 bathrooms and a kitchen that are cleaned professionally every day. Your room has a comfortable double bed, as well as your own air conditioner to combat the hot NY summers. We pay extra for the really fast internet so stream video at ease.  We also provide professionally laundered fresh sheets and towels, and a hair dryer. There is a coin laundry just down the block. FREE PARKING is easily found on our block. You will be sharing the space with us and other residents. This is so much fun! We often end up coming together for coffee in the morning and drinks around the neighborhood. Bedford-Stuyvesant, popularly known as Bed-Stuy (sounds like: Bed-Sty), is located in central</t>
  </si>
  <si>
    <t>Bedford-Stuyvesant, popularly known as Bed-Stuy (sounds like: Bed-Sty), is located in central Brooklyn and nudges up against ultra-hip Williamsburg. A historic neighborhood that boasts both pristine brownstones and unkempt storefronts, generations-old Bed-Stuy residents share their streets with newcomers and hip kids. Bed-Stuy's tight-knit community's dedication to their neighborhood continues to support improvements as renovating bars and cafes increasingly join its cadre of locally-owned businesses.</t>
  </si>
  <si>
    <t>We are just around the corner from the G train stop, putting you into Manhattan in 20 minutes or the Brooklyn Bridge in 15 minutes. It is also a very easy commute to JFK airport on public transit and a quick cab ride to Laguardia airport.</t>
  </si>
  <si>
    <t>-  - Sorry no young children or pets allowed. -  - Be clean and considerate. -  - Make yourself at home :)  Use the kitchen as much as you want just clean up after yourself. -  - Please be courteous of other travelers if arriving late at night.</t>
  </si>
  <si>
    <t>{Internet,Wifi,"Air conditioning",Kitchen,Heating,"Smoke detector","Carbon monoxide detector","First aid kit","Safety card","Fire extinguisher",Essentials,"Lock on bedroom door","24-hour check-in",Hangers,"Hair dryer",Iron,"Laptop friendly workspace","Self check-in",Keypad,"Hot water","Bed linens",Microwave,"Coffee maker",Refrigerator,"Dishes and silverware","Cooking basics",Oven,Stove,"Luggage dropoff allowed","Long term stays allowed"}</t>
  </si>
  <si>
    <t>Art Lover's Abode Brooklyn</t>
  </si>
  <si>
    <t>Semi-private space in sunny, quiet, artsy living room. Twin size sofa-bed in a modern building in "Hipster" East Williamsburg/Bushwick. Living room &amp; kitchen combined into a shared room with balcony for smokers &amp; a desk. Bed for 1 person. This is a communal area during daytime but you sleep alone in the room at night. Rooftop views of Manhattan; gym, laundry, CAT. Close to restaurants, markets, shops, 4 metro lines, 10 minutes from Manhattan.</t>
  </si>
  <si>
    <t>Semi-private space in sunny, quiet, artsy living room. Twin size sofa-bed in a modern building in "Hipster" East Williamsburg/Bushwick. Living room &amp; kitchen combined into a shared room with balcony for smokers &amp; a desk. Bed for 1 person. This is a communal area during daytime but you sleep alone in the room at night. Rooftop views of Manhattan; gym, laundry, CAT. Close to restaurants, markets, shops, 4 metro lines, 10 minutes from Manhattan. Are you looking for a beautiful, clean, quiet, safe, and fun place to stay? You'll have plenty of privacy at night where you will sleep on a comfy twin size sofa-bed in our living room. You'll have access to our balcony (for smokers), modern full kitchen, full bath, roof deck, and gym. It's a beautiful modern building. Share this apartment with my adult son, my boyfriend and our sweet friendly cat. This is a 2 bedroom apartment; we all have our own bedrooms, so you'll be alone in the living room at night. We are a quiet household &amp; we all work ful</t>
  </si>
  <si>
    <t>I've met people in other countries who already know about Williamsburg and Bushwick neighborhoods in Brooklyn. It's a hip, fun, creative, energetic area. Lots of street art, bars, restaurants, music venues, galleries, and shopping, all in walking distance.</t>
  </si>
  <si>
    <t>Parking is usually not a problem. Subway: Close to 4 subway lines L (Montrose Station), G (Broadway Station), J/M (Lorimer Station) and B60, B43 bus lines are at the corner. We are 10 minutes from Downtown Manhattan (Soho, Nolita, Chinatown, Tribeca) or to "14th Street" Manhattan (Meatpacking District, Chelsea, East Village). 30 minutes to MidTown (Times Square, Rockefeller Center). 40 minutes to Central Park &amp; Museums.</t>
  </si>
  <si>
    <t>We prefer quiet guests and no visitors are allowed. Extra guests must be included at the time of booking and there is no guarantee we can accommodate them later. Due to limited space as you can see from the photos we limit luggage to 3 pieces. Smokers are welcome but you must use the balcony or vape device.  This is a neat and organized household so no slobs, please. Put used dishes in dishwasher, discard trash immediately, fold the sofa bed upon waking, keep laptops at work station, do not leave belongings laying about, and close your luggage. It's important this communal area remain livable and presentable. If you return to apartment after 10pm in the evening you must enter quietly; no loud conversations, or allowing doors to slam shut. No loud music or audio at any time. Please dress appropriately. Do not walk around in undergarments or wear transparent clothing.  This rental is for people who are in NY to experience it. If you tend to sleep during the day and stay up all night this</t>
  </si>
  <si>
    <t>{"Cable TV",Internet,Wifi,"Air conditioning",Kitchen,"Smoking allowed",Gym,"Pets live on this property",Cat(s),Elevator,"Buzzer/wireless intercom",Heating,Washer,Dryer,"Smoke detector","Carbon monoxide detector","First aid kit","Safety card","Fire extinguisher",Essentials,Shampoo,Hangers,"Hair dryer",Iron,"Laptop friendly workspace","translation missing: en.hosting_amenity_49","translation missing: en.hosting_amenity_50",Microwave,"Coffee maker",Refrigerator,Dishwasher,"Dishes and silverware","Cooking basics",Oven,Stove,"BBQ grill","Patio or balcony","Luggage dropoff allowed","Long term stays allowed","Wide hallways"}</t>
  </si>
  <si>
    <t>Stunning duplex, perfect location</t>
  </si>
  <si>
    <t>Rare parlor and second floor duplex in a historic Prospect Heights brownstone. The apartment has incredible details: parquet floors, carved wooden fireplaces, and ornate moldings. Airy twelve foot ceilings. Incredible light. Newly renovated chefs kitchen that opens to a private patio and garden. Two very large bedrooms. 1.5 baths. It is fully furnished.</t>
  </si>
  <si>
    <t>Rare parlor and second floor duplex in a historic Prospect Heights brownstone. The apartment has incredible details: parquet floors, carved wooden fireplaces, and ornate moldings. Airy twelve foot ceilings. Incredible light. Newly renovated chefs kitchen that opens to a private patio and garden. Two very large bedrooms. 1.5 baths. It is fully furnished. We are moving to Idaho for six months with our new baby. We're looking for long-term stays only. Great restaurants and shopping only a block away in either direction. The heart of Park Slope is a five minute walk. And Prospect Park is just an eight minute walk away! Incredible access to transportation: one block to B, Q, 2-3 express trains and just a 10-minute walk to Atlantic Terminal Barclays Center.</t>
  </si>
  <si>
    <t>Great restaurants and shopping only a block away in either direction. The heart of Park Slope is a five minute walk. And Prospect Park is just an eight minute walk away!</t>
  </si>
  <si>
    <t>Incredible access to transportation: one block to B, Q, 2-3 express trains and just a 10-minute walk to Atlantic Terminal Barclays Center.</t>
  </si>
  <si>
    <t>{TV,Wifi,Kitchen,"Pets allowed",Heating,Washer,Dryer,"Smoke detector","Carbon monoxide detector","First aid kit","Fire extinguisher",Essentials,Shampoo,Hangers,"Hair dryer",Iron,"Laptop friendly workspace","Private entrance"}</t>
  </si>
  <si>
    <t>Private room in Greenpoint, BK</t>
  </si>
  <si>
    <t>Comfortable private room with a full bed in Greenpoint, Brooklyn, NY.  Shared use of spacious kitchen and full bathroom.  Ideally located between McCarren &amp; McGolrick parks - walking distance from both the G train &amp; L train.</t>
  </si>
  <si>
    <t>{Internet,Wifi,Kitchen,Heating,"Smoke detector","Carbon monoxide detector","First aid kit","Safety card","Fire extinguisher",Essentials,Shampoo}</t>
  </si>
  <si>
    <t>private room with private bathroom to MANHATTAN</t>
  </si>
  <si>
    <t>Just keep clean  kitchen and quite after 11pm</t>
  </si>
  <si>
    <t>Elmhurst , NY, United States</t>
  </si>
  <si>
    <t>{TV,Wifi,"Air conditioning",Kitchen,Heating,"Smoke detector","Carbon monoxide detector",Essentials,Shampoo,Hangers,"Hair dryer",Iron,"Hot water"}</t>
  </si>
  <si>
    <t>HUGE triplex with rooftop and private garden</t>
  </si>
  <si>
    <t>Huge living room with a very nice kitchen including everything you need. 2 bedrooms are at the same level sharing 1 bathroom, the master bedroom is below with another bathroom and then you have another bedroom below with access to the garden.</t>
  </si>
  <si>
    <t>Huge living room with a very nice kitchen including everything you need. 2 bedrooms are at the same level sharing 1 bathroom, the master bedroom is below with another bathroom and then you have another bedroom below with access to the garden. Huge with a lot of windows, very modern and safe. The A and C subways are near by.  You can also take the LIRR train from JFK. 4 and 3 subways are also not too far</t>
  </si>
  <si>
    <t>The A and C subways are near by.  You can also take the LIRR train from JFK. 4 and 3 subways are also not too far</t>
  </si>
  <si>
    <t>Respect the building, the apartment and other tenants.</t>
  </si>
  <si>
    <t>{TV,Wifi,"Air conditioning",Kitchen,Heating,Washer,Dryer,"Smoke detector","Carbon monoxide detector","First aid kit","Fire extinguisher",Essentials,Shampoo,Hangers,"Hair dryer",Iron,"Laptop friendly workspace","Self check-in",Lockbox,"Hot water"}</t>
  </si>
  <si>
    <t>Cozy room in 2br Cobble Hill apartment</t>
  </si>
  <si>
    <t>The apartment is in great walkable neighborhood, minutes from Manhattan, close to transit, cafes, parks, bars and restaurants. The living room has lots of light, the bedroom is quiet &amp; dark, perfect for a great rest, good for solo adventurers and business travelers, who don't mind 4 floor walkup. Two other occupants are: my wonderful roommate, a social worker, who speaks Italian and her small dog, who is a poodle mix, doesn't shed and is hypoallergenic, unfortunately he only speaks "dog".</t>
  </si>
  <si>
    <t>The apartment is in great walkable neighborhood, minutes from Manhattan, close to transit, cafes, parks, bars and restaurants. The living room has lots of light, the bedroom is quiet &amp; dark, perfect for a great rest, good for solo adventurers and business travelers, who don't mind 4 floor walkup. Two other occupants are: my wonderful roommate, a social worker, who speaks Italian and her small dog, who is a poodle mix, doesn't shed and is hypoallergenic, unfortunately he only speaks "dog". You can use the kitchen for light meals and of course the bathroom. There is no access to a closet, but I will have hooks and hangers available on the back of the door for your use. I will be available via phone and texts. My roommate works long hours, so she prefers to spend the time in her room, chilling after her long day at work. The place is 2 min walk to F/G at Bergen str stop, it's also within 12 min walk to 4/5/2/3 at Borough Hall and A/C/G at Hoyt-Schemahorn.</t>
  </si>
  <si>
    <t>The place is 2 min walk to F/G at Bergen str stop, it's also within 12 min walk to 4/5/2/3 at Borough Hall and A/C/G at Hoyt-Schemahorn.</t>
  </si>
  <si>
    <t>- Please be respectful of the other person living in the apartment and keep the partying outside, we are very close to a lot of fun places along Smith and Court streets. Please respect our neighbors and to keep the noise down after 10pm.</t>
  </si>
  <si>
    <t>{Wifi,"Air conditioning",Kitchen,"Pets live on this property",Dog(s),"Buzzer/wireless intercom",Heating,Dryer,"Smoke detector","Carbon monoxide detector","Fire extinguisher",Essentials,Shampoo,Hangers,"Hair dryer",Iron,"Laptop friendly workspace","translation missing: en.hosting_amenity_49","translation missing: en.hosting_amenity_50"}</t>
  </si>
  <si>
    <t>Brooklyn Stay</t>
  </si>
  <si>
    <t>My place is close to Bed-Vyne Brew, Locanda Vini &amp; Olii, Georges-Andre Vintage Cafe, Manny's, and Eugene &amp; Company. You’ll love my place because of the location, the people, the ambiance, and the neighborhood. My place is good for couples and solo adventurers. - Room includes private bathroom. - Also 1 bathroom in hallway which is shared with 2 other roommates. - Roommates will stay out of your way, they keep to themselves and are hardly home.</t>
  </si>
  <si>
    <t>{TV,Wifi,"Air conditioning",Kitchen,Heating,Washer,Dryer,"Smoke detector","Carbon monoxide detector",Essentials,Shampoo,"Lock on bedroom door",Hangers,"Hair dryer","translation missing: en.hosting_amenity_49","translation missing: en.hosting_amenity_50"}</t>
  </si>
  <si>
    <t>Peaceful Bushwick Pad.</t>
  </si>
  <si>
    <t>Travelers get a room in a charming &amp; large 2bd/1bath Bushwick apartment with comfortable common area, backyard, fridge &amp; appliance access. Less then a 5 minute walk to the J and Z train, 25 minutes from JFK and LGA - 20 minutes to Manhattan.</t>
  </si>
  <si>
    <t>Travelers get a room in a charming &amp; large 2bd/1bath Bushwick apartment with comfortable common area, backyard, fridge &amp; appliance access. Less then a 5 minute walk to the J and Z train, 25 minutes from JFK and LGA - 20 minutes to Manhattan. You room has a closet, a post modern 6 drawer dresser, a full size bed and an inflatable bed if a larger party. *The lofted bed pictured is no longer in the room. Backyard and bbq grill. Space in the fridge as well as use of the appliances. Also please clean up after yourselves. Stereo with tape and record players in common area as well can be used We look to be helpful when needed and otherwise out of the way to give you privacy and space. Hosts have a work studio in basement and when working from home can help when needed. If you'd like to know about the area or things to check out, we'll do our best to recommend some sweet spots and events. Hosts are originally from Hawaii and welcome guests with their aloha spirit. Set back far enough from Broa</t>
  </si>
  <si>
    <t>Set back far enough from Broadway to feel peaceful and close enough to Broadway to be convenient. There a few bodegas on either end of our block where you can pick up some necessities or travel further to Broadway to get to a variety of restaurants, a 24 hour Rite Aid and a few hip bars within 10 minutes of the place.</t>
  </si>
  <si>
    <t>The subway is 2 blocks away from our doorstep. Uber response time is always less than 5 minutes, day or night.</t>
  </si>
  <si>
    <t>Clean up after yourself, have fun, have a fantastic stay!</t>
  </si>
  <si>
    <t>{Internet,Wifi,"Air conditioning",Kitchen,Heating,"Family/kid friendly","Smoke detector","Carbon monoxide detector","First aid kit",Hangers}</t>
  </si>
  <si>
    <t>Private ROOM in a GROUND FLOOR apt w/Parking</t>
  </si>
  <si>
    <t>Beautiful ROOM for rent an a Private Apartment  near all; 30 min  to the city, Queens College and st John's University near by. The prime location in flushing, with everything here that you can find! Supermarket and bus stops are just right next door!Also that We are kind to help any questions! And we will do best to help you! You will like here when you come . 17mins to JFK airport and 6mins to LGAirpot! drive. Airport access by Lyft ($10-$20), Uber ($15-$30).</t>
  </si>
  <si>
    <t>Beautiful ROOM for rent an a Private Apartment  near all; 30 min  to the city, Queens College and st John's University near by. The prime location in flushing, with everything here that you can find! Supermarket and bus stops are just right next door!Also that We are kind to help any questions! And we will do best to help you! You will like here when you come . 17mins to JFK airport and 6mins to LGAirpot! drive. Airport access by Lyft ($10-$20), Uber ($15-$30). A modern apartment,Ultra-thin LED TV, Netflix,HBO,Wireless free high-speed Internet access, 24-hour hot and cold water supply, separate toilet, suitable for business and tourism for a short stay.  The guest house has a beautiful environment and is quiet and peaceful. It is an ideal place to rest. There are all kinds of food in the surrounding countries. We are also near to Arthur Ashe Stadium , Flushing Meadow Park for U.S. Open. We provide FREE 2 days complementary outdoor private  parking. After 2 days parking we charge $15 pe</t>
  </si>
  <si>
    <t>El area es muy segura , tenemos una estacion de Policia a un bloque del Apt.toda clase de restaurantes ,supermercados ,lavanderia ,bancos ,droguerias.</t>
  </si>
  <si>
    <t>Bus Stop is right in the corner from the Apartment ( Q64)</t>
  </si>
  <si>
    <t>Utopia</t>
  </si>
  <si>
    <t>{TV,Wifi,"Air conditioning",Kitchen,"Free parking on premises",Heating,Washer,Dryer,"Smoke detector","Carbon monoxide detector","Fire extinguisher",Essentials,Shampoo,"Lock on bedroom door",Hangers,"Hair dryer",Iron,"Laptop friendly workspace","Self check-in",Keypad,"Luggage dropoff allowed","Long term stays allowed","Cleaning before checkout","Wide hallways","No stairs or steps to enter","Wide entrance for guests","Flat path to guest entrance","Well-lit path to entrance","Disabled parking spot","No stairs or steps to enter","Wide entrance","Extra space around bed","No stairs or steps to enter","Wide entryway"}</t>
  </si>
  <si>
    <t>Steps from Museum of Art</t>
  </si>
  <si>
    <t>Beautifully renovated one bedroom apartment for your solo or duo travel to Brooklyn. Prospect Park, Brooklyn Museum of Art, &amp; Botanical Gardens are all in our backyard! Make sure to try our unique cafes, boutiques and restaurants as well.</t>
  </si>
  <si>
    <t>Beautifully renovated one bedroom apartment for your solo or duo travel to Brooklyn. Prospect Park, Brooklyn Museum of Art, &amp; Botanical Gardens are all in our backyard! Make sure to try our unique cafes, boutiques and restaurants as well. A roomy one bedroom apartment with a full kitchen and full bathroom. You have full access to the entire apartment. We will be available by phone, or email if you need anything while staying in our apartment. We want you to have as much privacy as possible and will simply be available to drop off the keys, or leave them in a lock box for your convenience. Our neighborhood has an internationally recognized museum, and the beautiful Botanical Gardens to complement the neighborhood as well. We take pride in our location for its diversity, and safety. But, if you want to travel outside of our place, the 2,3,4,5 and Q train, are all a five-minute walk away, and 20 minute travel to downtown Manhattan. We are steps (seriously!) away from the Botanical Gardens</t>
  </si>
  <si>
    <t>Our neighborhood has an internationally recognized museum, and the beautiful Botanical Gardens to complement the neighborhood as well. We take pride in our location for its diversity, and safety. But, if you want to travel outside of our place, the 2,3,4,5 and Q train, are all a five-minute walk away, and 20 minute travel to downtown Manhattan.</t>
  </si>
  <si>
    <t>We are steps (seriously!) away from the Botanical Gardens, Brooklyn Museum of Art, and all the cafes and restaurants in walking distance! But more importantly- the area is affordable to conscious traveler! Enjoy the diverse culture of the community and see what it offers!</t>
  </si>
  <si>
    <t>Some of our pieces are antiques, so we kindly ask you to treat them as your own. Our neighbors aren't finicky or shy, so feel free to say hello and strike up conversation!</t>
  </si>
  <si>
    <t>{TV,Internet,Wifi,"Air conditioning",Kitchen,Elevator,"Buzzer/wireless intercom",Heating,"Family/kid friendly","Smoke detector","Carbon monoxide detector","Safety card",Essentials,Shampoo,"24-hour check-in","Laptop friendly workspace","translation missing: en.hosting_amenity_50"}</t>
  </si>
  <si>
    <t>10 minutes from JFK Airport Rockaway Beach Livin</t>
  </si>
  <si>
    <t>Brand new 1 bedroom villa, 10 mins from JFK airport via A train, 5mins walk to the beach. Bikes provided upon request and plenty of outdoor space and activities. Ferry, bus or train ride to Manhattan, close to Green Acres shopping Mall. Easy access to transportation, A train to villa and airport.</t>
  </si>
  <si>
    <t xml:space="preserve">Brand new 1 bedroom villa, 10 mins from JFK airport via A train, 5mins walk to the beach. Bikes provided upon request and plenty of outdoor space and activities. Ferry, bus or train ride to Manhattan, close to Green Acres shopping Mall. Easy access to transportation, A train to villa and airport. My villa is brand spanking NEW, clean , bright and airy. Everything in the villa is new from the bed to the cutlery. The sofa bed has a memory mattress in it and the bed in the bedroom is a pillow top. Please come and see for yourself, and I guarantee that you will be very very pleased with everything in the villa. Also comes with a complementory bottles of wine (red and white), beers, water and childrens drinks. Organic food cooked, and served upon request for an extra fee. I have a table tennis board in the backyard, so you can play tennis. Hot Tub coming soon........watch this space!! I love socializing with guests, you can call me anytime. The neighbors are very friendly and they are also </t>
  </si>
  <si>
    <t>The neighbors are very friendly and they are also excited for me, and they are all looking forward to meeting all my guests that are coming from all over the world! I am 20 mins away from JFK airport, 5 mins walking to the beach. Close to restaurant and you have a choice of transport if you want to go to Manhattan. You have the Ferry service which has a free shuttle service to and from the Ferry which takes 45 mins to get to Lower Manhattan  (World Trade Center). Subway 2 mins away A Train 1 hour to Manhattan.</t>
  </si>
  <si>
    <t>The A train is 3mins walking at the end of my block. You can take the train to the airport or continue on to Manhattan. Or you can take the ferry to Lower Manhattan (World Trade Center), which takes about 45mins.  There are free bikes in Far Rockaway for anyone to use.</t>
  </si>
  <si>
    <t>{TV,Wifi,"Air conditioning",Kitchen,Breakfast,"Free street parking","Hot tub",Heating,"Smoke detector","Carbon monoxide detector","First aid kit","Safety card","Fire extinguisher",Essentials,Shampoo,"Lock on bedroom door",Hangers,"Hair dryer",Iron,"Laptop friendly workspace","Self check-in","Smart lock","Private entrance","Hot water",Microwave,"Coffee maker",Refrigerator,"Dishes and silverware","Cooking basics",Oven,Stove,"Garden or backyard","Beach essentials","Luggage dropoff allowed","Long term stays allowed","Well-lit path to entrance","No stairs or steps to enter","Wide entrance","Extra space around bed","Accessible-height bed","No stairs or steps to enter","No stairs or steps to enter"}</t>
  </si>
  <si>
    <t>Bright and cozy studio - separate kitchen in UES</t>
  </si>
  <si>
    <t>Nice, bright and cozy studio with separate kitchen located in Upper East Side within walking distance from the subway, Central Park, and several museums (Guggenheim, Metropolitan).</t>
  </si>
  <si>
    <t>Nice, bright and cozy studio with separate kitchen located in Upper East Side within walking distance from the subway, Central Park, and several museums (Guggenheim, Metropolitan). Gets great sunlight and is located in a peaceful neighborhood. I'm available 24 hr. a day. You can contact me at any time Located on a street that has several bars, restaurants, and cafes. Within walking distance from several bus stops and subway stations (6 and Q trains)</t>
  </si>
  <si>
    <t>Located on a street that has several bars, restaurants, and cafes.</t>
  </si>
  <si>
    <t>Within walking distance from several bus stops and subway stations (6 and Q trains)</t>
  </si>
  <si>
    <t>{Wifi,Kitchen,Washer,Dryer,"Smoke detector","Carbon monoxide detector",Essentials,Shampoo,Hangers,"Laptop friendly workspace",Refrigerator,Oven,Stove}</t>
  </si>
  <si>
    <t>Sparkling Pad near Times Square HK -w- Queen Bed</t>
  </si>
  <si>
    <t>Live like a local in newly-renovated luxurious apartment in Hell's Kitchen; just steps from Times Square, all subway lines, and Central Park. Walk to Broadway shows! Super convenient location, full kitchen, dishwasher, and laundry. Perfect for anyone looking to get to know the city. One of the cultural epicenters in NYC, Hell's Kitchen offers you access to the best restaurants, nightlife, and quintessential New York experiences that people seek out when visiting the city. Apartment is shared.</t>
  </si>
  <si>
    <t>Live like a local in newly-renovated luxurious apartment in Hell's Kitchen; just steps from Times Square, all subway lines, and Central Park. Walk to Broadway shows! Super convenient location, full kitchen, dishwasher, and laundry. Perfect for anyone looking to get to know the city. One of the cultural epicenters in NYC, Hell's Kitchen offers you access to the best restaurants, nightlife, and quintessential New York experiences that people seek out when visiting the city. Apartment is shared. In a rare find, this apartment was completely updated two years ago. With great features you rarely find in this neighborhood, this is a great home for when you're visiting New York City! The apartment is shared, but the roommate keeps the apartment in immaculate condition.</t>
  </si>
  <si>
    <t>{TV,Wifi,"Air conditioning",Kitchen,"Paid parking off premises","Free street parking",Heating,Washer,Dryer,"Smoke detector","Carbon monoxide detector","Fire extinguisher",Essentials,Shampoo,Hangers,"Hair dryer","Hot water",Other}</t>
  </si>
  <si>
    <t>The Manhattan Club Luxury Junior Suite</t>
  </si>
  <si>
    <t>For Reviews: Please see our other listing: https://www.airbnb.com/rooms/22340808?s=51 Celebrate with all the comfort of a private home and the amenities of a luxurious hotel at The Manhattan Club - located in the epicenter of some of New York's best attractions. The resort's elegant and modern decor radiates a cozy and relaxed environment essential to unwind, recharge, and embark on your exploration of the most iconic city!</t>
  </si>
  <si>
    <t>For Reviews: Please see our other listing: https://www.airbnb.com/rooms/22340808?s=51 Celebrate with all the comfort of a private home and the amenities of a luxurious hotel at The Manhattan Club - located in the epicenter of some of New York's best attractions. The resort's elegant and modern decor radiates a cozy and relaxed environment essential to unwind, recharge, and embark on your exploration of the most iconic city! This is a timeshare we call a home away from home. We cannot make our bookings but would love to share it with you.  It is a junior suite in a beautiful grand hotel with full time front desk for check-in, concierge and valet parking ($35). The suite is also cleaned daily, has one queen bed and one pull-out sofa.  A single rollaway bed can be requested at check in and is given if available. The suite while not extraordinarily large will happily sleep 1-5 people. Great for a couple, family or friends stay or as a home base during a weekend of exploring the city. It is</t>
  </si>
  <si>
    <t>Best location to explore New York's sights. A hop/skip from Central Park and Times Square, Columbus Circle and the cities best museums and restaurants. Very close to Theater District, and surrounded by good restaurants, this is an opportunity to enjoy New York at a low cost.</t>
  </si>
  <si>
    <t>Resort</t>
  </si>
  <si>
    <t>{TV,Wifi,"Air conditioning",Kitchen,"Free parking on premises",Gym,Elevator,Heating,"Family/kid friendly","Smoke detector","Carbon monoxide detector","First aid kit","Fire extinguisher",Essentials,Shampoo,Hangers,"Hair dryer",Iron,"Laptop friendly workspace","Self check-in","Building staff","Private living room"}</t>
  </si>
  <si>
    <t>Amazing 1 Bedroom Apt! Near the SI Ferry!!</t>
  </si>
  <si>
    <t>Located in St. George area, we are in the prime location for walking distance of the SI Ferry that goes straight to Downtown Manhattan. A 10 minute walk will take you up to the Upper Bay and to the Empire Outlets! You are in a perfect location to see some of New York’s most famous tourist attractions! This apartment is equipped with the finest amenities, dishwasher and plush carpeting included. Elevator in the building. Several Laundry facilities on the grounds. Free street parking available!</t>
  </si>
  <si>
    <t xml:space="preserve">Located in St. George area, we are in the prime location for walking distance of the SI Ferry that goes straight to Downtown Manhattan. A 10 minute walk will take you up to the Upper Bay and to the Empire Outlets! You are in a perfect location to see some of New York’s most famous tourist attractions! This apartment is equipped with the finest amenities, dishwasher and plush carpeting included. Elevator in the building. Several Laundry facilities on the grounds. Free street parking available! High Speed Internet Access Smoke Free Tub/Shower Fireplace Carpet Walk-In Closets Laundry within the complex and 24 hr security definitely makes the one feel comfortable and safe. Availability 24h Nestled along the northeastern tip of Staten Island, the historic neighborhood of St. George houses a lavish array of Victorian homes as it overlooks the glistening New York Harbor. An elegant combination of old and new, St. George displays a distinct appreciation for the arts and entertainment culture. </t>
  </si>
  <si>
    <t>Nestled along the northeastern tip of Staten Island, the historic neighborhood of St. George houses a lavish array of Victorian homes as it overlooks the glistening New York Harbor. An elegant combination of old and new, St. George displays a distinct appreciation for the arts and entertainment culture. This is why it is considered a haven for artists. Residents enjoy a lively downtown hub in a densely populated yet highly walkable atmosphere. St. George lies approximately seven miles northeast of the center of Staten Island. The neighborhood is relatively quiet, the commute is close enough to the ferry for a walk or short bus ride.</t>
  </si>
  <si>
    <t>Mahoney Playground 1 min	0.4 mi Staten Island Museum 2 min	0.7 mi Staten Island Children's Museum 4 min	1.4 mi Snug Harbor Cultural Center &amp; Botanical Garden 4 min	1.4 mi Staten Island Zoo 11 min	3.1 mi Newark Liberty International 30 min driving	18.5 mi La Guardia 40 min driving	23.4 mi John F. Kennedy International 42 min driving	25.9 mi Getting Home by S42/S52 buses from SI Ferry Terminal/ short Walk/ Cab</t>
  </si>
  <si>
    <t>- Check-in is anytime after 3PM and check out by 11AM - No shoes in the apartment - Respect the quiet hours, as they are strictly enforced from 10PM-7AM. - No smoking allowed inside the unit at anytime. Violators will forfeit full deposit and will be responsible for smoke remediation reimbursement, if needed, up to $2,500. - Pets are not allowed. No exceptions. Violators will forfeit deposit and b asked to vacate, without refund - Parties / Events, lack of decorum and disruptive noise will not be tolerated. If the neighbors are disturbed, we reserve the right to ask the tenant to vacate the premises with no refund offered. - Tenant must maintain all property and furnishings in good order. - Tenant may only use appliances for their intended use. -  All guests are the sole responsibility of the renter; Guests, other than those in the party provided, may not stay overnight in the property. - Guests are not allowed to exceed the agreed upon occupancy limit (Day or Night). Renters are respo</t>
  </si>
  <si>
    <t>St. George</t>
  </si>
  <si>
    <t>{TV,Wifi,"Air conditioning",Kitchen,Elevator,"Indoor fireplace",Heating,Washer,Dryer,"Smoke detector","Carbon monoxide detector","First aid kit",Essentials,Shampoo,"Lock on bedroom door",Hangers,"Hair dryer",Iron,"Hot water","Host greets you"}</t>
  </si>
  <si>
    <t>Large Private Bedroom next to Central Park</t>
  </si>
  <si>
    <t>A large bedroom in a charming two bedroom pre-war apartment with an eat in kitchen located one block from the center of Central Park North.   Public transportation is extremely convenient as we are 1/2 block from the 2/3 subway station and the major bus routes, and 1 block from the C/B. Harlem's restaurant row is just a few blocks away, and 5 major museums (including the staging area for the Macy's parade are less than 15 min away)</t>
  </si>
  <si>
    <t>A large bedroom in a charming two bedroom pre-war apartment with an eat in kitchen located one block from the center of Central Park North.   Public transportation is extremely convenient as we are 1/2 block from the 2/3 subway station and the major bus routes, and 1 block from the C/B. Harlem's restaurant row is just a few blocks away, and 5 major museums (including the staging area for the Macy's parade are less than 15 min away) Feel free to use my kitchen including a blend tek blender, semi pro espresso machine and quick boil tea kettle Central Park and a bike rental shop are literally around the corner. I work from home so I will be available to answer any questions you might have. The apartment is located right in the middle of everything. Great restaurants, music, museums and Central Park are all nearby. Public Transportation is super easy with major subway and bus routes within a few blocks. I am open to discussing small dogs staying too as I have a small hypoallergenic dog mys</t>
  </si>
  <si>
    <t>The apartment is located right in the middle of everything. Great restaurants, music, museums and Central Park are all nearby.</t>
  </si>
  <si>
    <t>Public Transportation is super easy with major subway and bus routes within a few blocks.</t>
  </si>
  <si>
    <t>{TV,Wifi,"Air conditioning",Kitchen,"Pets allowed",Breakfast,Heating,"Smoke detector","Carbon monoxide detector","First aid kit","Fire extinguisher",Essentials,Shampoo,"Lock on bedroom door",Hangers,"Hair dryer",Iron}</t>
  </si>
  <si>
    <t>Fabulous Apt w/ Gorgeous Bathroom!</t>
  </si>
  <si>
    <t>Experience the city like a real New Yorker! This unique and newly-renovated one-bedroom space comfortably sleeps 2 in a Queen bed. A sleeper sofa in the living area can accommodate an extra overnight guest. Central Park &amp; subway are just steps away!</t>
  </si>
  <si>
    <t>Experience the city like a real New Yorker! This unique and newly-renovated one-bedroom space comfortably sleeps 2 in a Queen bed. A sleeper sofa in the living area can accommodate an extra overnight guest. Central Park &amp; subway are just steps away! *NOTE: This apartment is located on the 5th floor of a walk-up building. No Elevator. Tv and time warner cable is given complimentary to the tenants from the owner.The rent includes an allowance of $30/month for electricity and gas (Tenant pays remaining balance). AFI Property Management (AFIPMNYC) designs its own residences to provide all the comforts of home. Each of our studio, one-bedroom and 2-bedroom apartments is newly renovated, fully-furnished and decorated with modern flair.  This charming one-bedroom apartment sleeps two in a Queen bed. The sleeper sofa can accommodate an extra overnight guest. The apartment fully equipped with everything you would need for your stay in New York City, from cookware to bedding and towels. A modern</t>
  </si>
  <si>
    <t>LOCATION, LOCATION, LOCATION!  This charming apartment is located in the heart of the Upper East Side of Manhattan. You will be able to walk to all of your favorite destinations, including Central Park, Madison Avenue, the Met Museum, and more. You'll be surrounded by tons of great restaurants, bars and shops, and the subway station is just 2 blocks away, giving you easy access to the other parts of the city!</t>
  </si>
  <si>
    <t>Nearest subway station is nr 6 train 2 blocks away / 4 minute walk. Or Q train on 2 avenue and 72nd street/4 blocks away.</t>
  </si>
  <si>
    <t>LEASE CONTRACT REQUIRED  You will be required to sign our residential lease agreement once you confirm your booking.  SUMMER RESERVATION  POLICY: From: June 1 to August 31 , required a full 60 days or 90 days . Example : ( July &amp; August) , (June July &amp; August) , (August &amp; September) Rates will have some consideration, please inquire. NO SMOKING &amp; NO DRUGS!  Guests found smoking inside the apartment or anywhere in the building will be fined up to $3,000. NO EXCEPTIONS! Fines for "Smoking" violations are not limited to cigarettes, and also include any type of aromatics/incense and illegal drugs. NO PETS ALLOWED!  NO LOUD NOISE/MUSIC!  Be considerate of your neighbors, please! LINENS PROVIDED  Fresh bedding and towels are provided for your convenience. We will supply 2 large bath towels + 2 small face/hand towels. 1 complete set of bedding is provided for each real bed in the apartment. Additional linens, pillows and towels can be provided to you at an additional cost. SECURITY DEPOSIT  I</t>
  </si>
  <si>
    <t>{TV,"Cable TV",Internet,Wifi,"Air conditioning",Kitchen,"Free street parking","Buzzer/wireless intercom",Heating,"Family/kid friendly","Smoke detector","Carbon monoxide detector","Fire extinguisher",Essentials,Shampoo,Hangers,Iron,"Laptop friendly workspace","Self check-in",Keypad,"Hot water","Long term stays allowed"}</t>
  </si>
  <si>
    <t>Private Room w/ Balcony in Williamsburg (Rooftop)</t>
  </si>
  <si>
    <t>Located in the heart of Williamsburg, just 7 blocks from the L Train on Bedford Avenue. There is so much to do in the area with restaurants, bars, shopping, etc. The building is modern/renovated and has an elevator. It's a private room in a 3 bedroom apartment. So you'd be sharing the living space. Unit has a washer and dryer that you'd be allowed to use during your stay. Oh yea, and the view of New York City skyline from the gorgeous rooftop is a nice perk as well!</t>
  </si>
  <si>
    <t>{Wifi,"Air conditioning",Kitchen,Elevator,Heating,Washer,Dryer,Essentials,Shampoo,"Hair dryer","Laptop friendly workspace"}</t>
  </si>
  <si>
    <t>Home For Medical Professionals - "The Singultus"</t>
  </si>
  <si>
    <t>Thanks for choosing STAT Living! The #1 trusted company for housing for medical professionals.  This beautiful apartment is a shared Duplex style 4 bedroom and 2 bathroom apartment.  The apartment is within a 7 minute drive, 12 minute commute by single bus, or 25 minute walk to St. John's Episcopal Hospital.    All shared spaces in the apartment including the bathrooms are cleaned weekly free of charge.</t>
  </si>
  <si>
    <t>Thanks for choosing STAT Living! The #1 trusted company for housing for medical professionals.  This beautiful apartment is a shared Duplex style 4 bedroom and 2 bathroom apartment.  The apartment is within a 7 minute drive, 12 minute commute by single bus, or 25 minute walk to St. John's Episcopal Hospital.    All shared spaces in the apartment including the bathrooms are cleaned weekly free of charge. STAT Living, LLC is dedicated to providing quality housing in the New York area to medical professionals including rotating Medical and PA Students, Residents, Fellows, Externs, Nurses, etc. We are dedicated to providing fast, reliable, convenient, clean, and safe housing and your satisfaction is our number one goal. This home is a 4 bedroom home. Our listing is for booking  1 bedroom. There is the shared space of living, dining, bathroom(s) and kitchen. All rooms are fully furnished and utilities included Homes are close to and within walking distance of hospitals. Public transportatio</t>
  </si>
  <si>
    <t>Professional Individuals preferred. Keep it clean.  No pets. No smoking. No parties or loud music.</t>
  </si>
  <si>
    <t>Far Rockaway, NY, United States</t>
  </si>
  <si>
    <t>{TV,"Cable TV",Internet,Wifi,"Air conditioning",Kitchen,"Free parking on premises","Free street parking",Heating,Washer,Dryer,"Smoke detector","Carbon monoxide detector",Essentials,"Lock on bedroom door","translation missing: en.hosting_amenity_49","translation missing: en.hosting_amenity_50","Hot water",Other}</t>
  </si>
  <si>
    <t>Quiet Room in Unique Carroll Gardens</t>
  </si>
  <si>
    <t>A sunny furnished room in quiet building on the most unique street in Brooklyn.   Desk, bed and massive Ikea cubby-hole shelving. 9'x12' with large built in closet space. Large east-facing windows open to street with tons of natural light. Share two floor apt with two other bedrooms (upstairs). Full bathroom on each floor. Large kitchen and common area. Less than 4 blocks from F/G trains.  15 mins to downtown Manhattan, 30 mins to midtown. Prime Meats, Buttermilk Channel are a block away.</t>
  </si>
  <si>
    <t>{TV,Wifi,"Air conditioning",Kitchen,Heating,Essentials,Hangers,"Laptop friendly workspace","translation missing: en.hosting_amenity_49","translation missing: en.hosting_amenity_50"}</t>
  </si>
  <si>
    <t>Lavish Private Room with Bathroom/Williamsburg2</t>
  </si>
  <si>
    <t>This listing for private room with private bathroom at The South Williamsburg House the most recent addition to the Outpost Club family. It features four floors of exclusively designed spaces and is within walking distance of multiple subway lines and plenty of dining and entertainment. We also have a spacious backyard and a rooftop with a view of Manhattan. This house is equipped with six kitchens and 19 bedrooms, some single and some shared depending on our availability and your price range.</t>
  </si>
  <si>
    <t>This listing for private room with private bathroom at The South Williamsburg House the most recent addition to the Outpost Club family. It features four floors of exclusively designed spaces and is within walking distance of multiple subway lines and plenty of dining and entertainment. We also have a spacious backyard and a rooftop with a view of Manhattan. This house is equipped with six kitchens and 19 bedrooms, some single and some shared depending on our availability and your price range. Outpost Club is a network of coliving locations throughout New York. Our goal is to make it super easy to move to New York, and to provide interesting and convenient places for affordable prices. But at Outpost Club, you receive more than just a place to live and work. The Outpost Club platform creates a Coliving community that offers both general and professional networking, which personally benefits all members. Outpost Club provides end-to-end co-living services to tech startups, entrepreneurs</t>
  </si>
  <si>
    <t>The South Williamsburg House is a 3-minute walk to the Flushing Ave. stop on the J and M trains, a 10-minute walk to the Montrose Ave. stop on the L train and a 10-minute walk to the Flushing Ave. stop on the G train.</t>
  </si>
  <si>
    <t>1) Price is per person – stay overnight is single only. No overnight guest stays. 2) Wash dishes/kitchen appliances every time after food or drinks, clean the sink of the food remains every time after use. 3) Separate the waste - there is a special container for Plastic, Glass and Metal ONLY. 4) Turn off lights / TV in the main areas when not in use. 5) Check and turn off oven and gas when not in use.  6) Fridge and Food shelves is divided between guests – please use your designated area, otherwise if you leave the food outside your area – it can be removed during cleaning. 7) Alcohol – being a health oriented Club, we recommend to minimize alcohol consumption in Outpost Club. 8) Don’t leave your staff in the common areas – it can be removed to the special Lost and Found boxes. 9) Quite hours – 10 pm – 8 am (no loud music, talks, TV… etc.) 10) Smoking/Drugs are not allowed anywhere in Outpost Club. 11) Clean bathroom / toilet after each use and remove any dirt/hair etc.</t>
  </si>
  <si>
    <t>{TV,Wifi,"Air conditioning",Kitchen,"Indoor fireplace",Heating,Washer,Dryer,"Smoke detector","Carbon monoxide detector","First aid kit","Fire extinguisher",Essentials,Shampoo,Hangers,"Hair dryer",Iron,"Laptop friendly workspace"}</t>
  </si>
  <si>
    <t>Private room overlooking backyard in Bushwick</t>
  </si>
  <si>
    <t>Welcome to the heart of Bushwick--the Jefferson L train stop! Our lovely 3-bedroom apartment is close to Manhattan but far from the chaos of tourism. Unwind in our vibrant, genuine, and safe Brooklyn neighborhood that is full of great food, bars, and art! Available to you are your private room and the shared living room, kitchen, and bathroom.</t>
  </si>
  <si>
    <t>{Wifi,"Air conditioning",Kitchen,"Smoke detector","Fire extinguisher",Essentials,Shampoo}</t>
  </si>
  <si>
    <t>Sunny, Quiet Downtown 1BR Apt - Great location!</t>
  </si>
  <si>
    <t>This spacious and quiet 1BR/1BA is located on the third floor of a doorman/elevator building on West 15th Street.  There is a fully-equipped kitchen, dining table that seats 4 guests, and a large bathroom with dressing   table and closet space.</t>
  </si>
  <si>
    <t>This spacious and quiet 1BR/1BA is located on the third floor of a doorman/elevator building on West 15th Street.  There is a fully-equipped kitchen, dining table that seats 4 guests, and a large bathroom with dressing   table and closet space. The apartment is located in a mid-rise 1940's building that features Art Deco finishes, parquet floors, high ceilings, a doorman, elevator, and laundry in the building. The whole apartment. A key greeter will meet you at the apartment when you arrive. The apartment borders the West Village, Chelsea and the fashionable Meat Packing District.  There are endless cafes, restaurants, shops and nightlife right outside your door. Subway access around the corner from the building.   Easy walk to Union Square, East Village, West Village, Soho, Chelsea Piers, the High Line, and the Meat Packing District.  It's a fantastic neighborhood!</t>
  </si>
  <si>
    <t>The apartment borders the West Village, Chelsea and the fashionable Meat Packing District.  There are endless cafes, restaurants, shops and nightlife right outside your door.</t>
  </si>
  <si>
    <t>Subway access around the corner from the building.   Easy walk to Union Square, East Village, West Village, Soho, Chelsea Piers, the High Line, and the Meat Packing District.  It's a fantastic neighborhood!</t>
  </si>
  <si>
    <t>Please treat the apartment like you would treat your own home. No smoking, parties or business activities.</t>
  </si>
  <si>
    <t>{TV,"Cable TV",Internet,Wifi,"Air conditioning",Kitchen,"Paid parking off premises",Doorman,Elevator,"Buzzer/wireless intercom",Heating,"Family/kid friendly",Washer,Dryer,"Smoke detector","Fire extinguisher",Essentials,Shampoo,Hangers,"Hair dryer",Iron,"Laptop friendly workspace","Self check-in","Building staff","Pack ’n Play/travel crib","Hot water","Long term stays allowed"}</t>
  </si>
  <si>
    <t>Modern, Cozy and affordable NY Home</t>
  </si>
  <si>
    <t>Beautiful cozy home in a safe neighborhood with public transportation close by. House has 1 bedroom, 1 bathroom, Living room, dining room and kitchen available for you. The bedroom has a King Size bed. The living room has a Queen size sofa bed. Walking distance you have a Gas station, 24 hour convenience center, pizzeria, Grocery stores, Dunkin Donuts, restaurants, Laundromat, between other places and 10 mins from JFK..</t>
  </si>
  <si>
    <t>Beautiful cozy home in a safe neighborhood with public transportation close by. House has 1 bedroom, 1 bathroom, Living room, dining room and kitchen available for you. The bedroom has a King Size bed. The living room has a Queen size sofa bed. Walking distance you have a Gas station, 24 hour convenience center, pizzeria, Grocery stores, Dunkin Donuts, restaurants, Laundromat, between other places and 10 mins from JFK.. House has 1 bedroom with King size bed and queen size sofa bed , 1 bathroom, Living room, dining room and kitchen available for you.  Walking distance you have a Gas station, 24 hour convenience center, pizzeria, Grocery stores, Dunkin Donuts, restaurants, Laundromat, between other places and 10 mins from JFK.. Guest have access to the first and second floor which include 1 bedroom, 1 bathroom, Living room, dining room and kitchen. We are available at any time, just call away and if you need physical assistance we can accommodate within an hour or less. Walking distance</t>
  </si>
  <si>
    <t>Walking distance you have a Gas station, 24 hour convenience center, pizzeria, Grocery stores, Dunkin Donuts, restaurants, Laundromat, between other places and 10 mins from JFK..</t>
  </si>
  <si>
    <t>A Train is on Liberty Avenue, Q 24 on Atlantic Ave and J Train on Jamaica Ave - you can be in the City within 45 mins to an hour. You Can also take train to JFK or cab, uber in 8-15 mins</t>
  </si>
  <si>
    <t>Guest will have access to a code to be able to enter the house. (Do not share that code with any other person, friend or family that are not staying at the house) You will be in our home, so treat it like yours.  Respect our tenants downstairs and the neighbors. Not loud music after 9pm except holidays. Plenty of parking for Free on street.</t>
  </si>
  <si>
    <t>Richmond Hill</t>
  </si>
  <si>
    <t>{TV,Wifi,"Air conditioning",Kitchen,"Free street parking",Heating,"Smoke detector","Carbon monoxide detector","Fire extinguisher",Essentials,"Lock on bedroom door",Hangers,Iron,"Laptop friendly workspace","Self check-in",Keypad,"Private living room","Baby bath","High chair","Stair gates","Children’s books and toys","Pack ’n Play/travel crib","Room-darkening shades","Hot water",Microwave,"Coffee maker",Refrigerator,"Dishes and silverware","Cooking basics",Oven,Stove,"Long term stays allowed","Cleaning before checkout"}</t>
  </si>
  <si>
    <t>Large  room near Columbia University Med school</t>
  </si>
  <si>
    <t>Large room in 6 BR APT Share with other young people. : students &amp; profession who are the long term Cross to Columbia Medical school close to everything drug store, banks, supermarkets, restaurants next to 24 hour deli and subway restaurant 2 min to subway station 4 stops to 42nd st by subway Thanks</t>
  </si>
  <si>
    <t>{Wifi,"Air conditioning",Heating,"Smoke detector","Carbon monoxide detector",Essentials,"Lock on bedroom door",Hangers,"Hair dryer",Iron,"Laptop friendly workspace","Bed linens"}</t>
  </si>
  <si>
    <t>Private bedroom + living room simple and cozy</t>
  </si>
  <si>
    <t>Located in the heart of Brooklyn, our apartment is on the 3rd floor of an 1890's 4-story building. This 3 bedroom apartment is simple yet cozy. You will stay in a private bedroom (full size futon bed, closet, shelf, heater, fan, mirror) and in an open, but private, living room (closet, dresser, table and chairs). The bedroom has limited natural light, but the living room is a convenient work space. A shared bathroom and kitchen is at your disposal with room for your personal belongings and food.</t>
  </si>
  <si>
    <t>Located in the heart of Brooklyn, our apartment is on the 3rd floor of an 1890's 4-story building. This 3 bedroom apartment is simple yet cozy. You will stay in a private bedroom (full size futon bed, closet, shelf, heater, fan, mirror) and in an open, but private, living room (closet, dresser, table and chairs). The bedroom has limited natural light, but the living room is a convenient work space. A shared bathroom and kitchen is at your disposal with room for your personal belongings and food. Only 20 minutes away from Manhattan, we live in the gorgeous neighborhood of Prospect Heights, one of Brooklyn's trendiest. Our apartment offers an ideal location and makes traveling all around  Brooklyn and New York City real easy:  - Close to 5 subway stations (2, 3, 4, 5, B, Q, C, G, D, N and R train) and the Long Island Railroad station (a great opportunity to discover Long Island, the Hamptons, Montauk, etc.); - Steps away from bars, an eclectic mix of dining establishments, grocery stores</t>
  </si>
  <si>
    <t>- No loud music and talking between 9pm-8am - People outside of those registered through Aibnb not allowed - Wash your dishes since we have no wash machine - Keep your belongings in appropriate places</t>
  </si>
  <si>
    <t>{Wifi,Kitchen,"Buzzer/wireless intercom",Heating,"Smoke detector","First aid kit","Fire extinguisher",Essentials,Hangers,"Laptop friendly workspace","translation missing: en.hosting_amenity_49","translation missing: en.hosting_amenity_50"}</t>
  </si>
  <si>
    <t>Union Square/Gramercy Apartment</t>
  </si>
  <si>
    <t>Our apartment is in an elevator and doorman building. It's completely renovated and has all new furniture. The apartment has an open air layout with ~10 foot ceilings. There are 4 full size windows which provide great natural lighting all day. This is a 1 bedroom suitable for 2 people however, we will also provide a queen size air mattress that can accommodate 1-2 additional people.</t>
  </si>
  <si>
    <t>Our apartment is in an elevator and doorman building. It's completely renovated and has all new furniture. The apartment has an open air layout with ~10 foot ceilings. There are 4 full size windows which provide great natural lighting all day. This is a 1 bedroom suitable for 2 people however, we will also provide a queen size air mattress that can accommodate 1-2 additional people. All of the apartment with exception of 1-2 closets and 1-2 cabinets. We will be traveling so the apartment is all yours! Just 3 blocks from both Union Square and Gramercy Park! Tons of great restaurants and coffee shops in the area. You really can't get a better locations for walking the city and/or taking the subway from Union Square. Also, there's an amazing farmer's market every Saturday in Union Square Park So many trains within 3-4 blocks! All subway lines include 4,5,6-N,Q,R,L Very little street noise! Windows are thick and they face the street which has little to no traffic.</t>
  </si>
  <si>
    <t>Just 3 blocks from both Union Square and Gramercy Park! Tons of great restaurants and coffee shops in the area. You really can't get a better locations for walking the city and/or taking the subway from Union Square. Also, there's an amazing farmer's market every Saturday in Union Square Park</t>
  </si>
  <si>
    <t>So many trains within 3-4 blocks! All subway lines include 4,5,6-N,Q,R,L</t>
  </si>
  <si>
    <t>No parties! We love our home and take great care of our stuff</t>
  </si>
  <si>
    <t>{TV,"Cable TV",Internet,Wifi,"Air conditioning",Kitchen,Doorman,Elevator,"Buzzer/wireless intercom",Heating,"Family/kid friendly",Washer,Dryer,"Smoke detector","Carbon monoxide detector",Essentials,Iron}</t>
  </si>
  <si>
    <t>Rustic 1 Bedroom with Exposed Brick</t>
  </si>
  <si>
    <t>It is an entire one bedroom apartment up only one flight of stairs in a rustic walk up. Exposed brick walls in most rooms.  This is my home so please be respectful of my personal belongings and my neighbors.</t>
  </si>
  <si>
    <t xml:space="preserve">It is an entire one bedroom apartment up only one flight of stairs in a rustic walk up. Exposed brick walls in most rooms.  This is my home so please be respectful of my personal belongings and my neighbors. The space is a one bedroom with a full kitchen including an island for additional counter space. Living room is large enough to relax after a long day of touristing. Desk is also available for working professionals. Both living room and bedroom have large windows and exposed brick for lots of light. Guest will have access to the entire apartment. Cookware will be available for those who choose to eat in. Wifi is available and TV comes equipped with Apple adapter to watch all of your favorite shows. Desk also has printer if needed. Please be respectful of those door that are locked and do not attempt to open. I will be available for questions through the app or texting. Unfortunately, I will not be in the city during guest stays, but will be in touch as needed. There are a plethora </t>
  </si>
  <si>
    <t>There are a plethora of bars and restaurants in the area! Ask if you want recommendations. There are local grocery stores as well as Whole Foods within 2 blocks for those wanting to cook.  Location is walking distance from Central Park, Rockefeller Center (the tree), Grand Central, and some Museums. A 3 minute walk to trains E, M, &amp; 6. A 6-8 minute walk to trains N, Q, R, W, 4, &amp; 5.</t>
  </si>
  <si>
    <t>From Airport: JFK - train will cost $7.75/person, AirTram to E. Cab is a flat $55 to the city (plus tolls and tip) LGA - no real good train. Ask if you’re planning to take public transit. Cab is usually about $30-40 EWR -  NJ transit to Penn Station, then take E. Total cost will be about $15/person. Cab will be about $100</t>
  </si>
  <si>
    <t>This is my personal home, be respectful the the space and my things.</t>
  </si>
  <si>
    <t>{TV,Wifi,"Air conditioning",Kitchen,"Buzzer/wireless intercom",Heating,"Smoke detector","Carbon monoxide detector","Fire extinguisher",Essentials,"Laptop friendly workspace","Self check-in",Lockbox}</t>
  </si>
  <si>
    <t>RV camper for the outdoor lovers</t>
  </si>
  <si>
    <t>RV rental is a great experience however  with this type of RV you need a 8 cylinder SUV or pickup truck to pull it to the location of your choice. You also need to buy your own propane tanks for heating and cooking. 2 tanks of propane cost approximately $50. That price is not included with the rental agreement. If you don't have a vehicle to pull the RV, for an additional charge we can pull the RV to wherever you decide to camp out. You also need to have water tanks on board filled .</t>
  </si>
  <si>
    <t>RV rental is a great experience however  with this type of RV you need a 8 cylinder SUV or pickup truck to pull it to the location of your choice. You also need to buy your own propane tanks for heating and cooking. 2 tanks of propane cost approximately $50. That price is not included with the rental agreement. If you don't have a vehicle to pull the RV, for an additional charge we can pull the RV to wherever you decide to camp out. You also need to have water tanks on board filled . The RV has stove top for cooking, oven for baking, several sleeping areas such as bunk beds in the rear, dinette set that converts into a bed, sofa that converts into a bed, and a queen-size bed in the bedroom. Bathroom has a shower and toilet, you must fill up the water tanks in order to use the sinks and the toilet. Pretty much has all the amenities of an apartment. All you need is a camping ground or someplace to park it oh, you also need a power source either a generator or electricity to plug into. Wh</t>
  </si>
  <si>
    <t>Camper/RV</t>
  </si>
  <si>
    <t>{TV,Kitchen,"Pets allowed",Heating,"Suitable for events","Smoke detector","Carbon monoxide detector",Essentials,Hangers,"Private entrance"}</t>
  </si>
  <si>
    <t>Chic Bedstuy Townhouse w/ Lovely Garden</t>
  </si>
  <si>
    <t>Welcome to our charming 19c home, conveniently located in Bed-Stuyvesant,  Brooklyn.  Our townhouse is great for families.  The living / dining room  is spacious and connects to the backyard which has an edible garden, a bbq grill, lounge furniture, a swing, and a hammock. Upstairs, we have 3 bedrooms and 1 bathroom. A queen size bed, twin bed, and a queen size sofa bed in the “family-fun” room. Come enjoy our family home for your next New York City vacation.</t>
  </si>
  <si>
    <t xml:space="preserve">Welcome to our charming 19c home, conveniently located in Bed-Stuyvesant,  Brooklyn.  Our townhouse is great for families.  The living / dining room  is spacious and connects to the backyard which has an edible garden, a bbq grill, lounge furniture, a swing, and a hammock. Upstairs, we have 3 bedrooms and 1 bathroom. A queen size bed, twin bed, and a queen size sofa bed in the “family-fun” room. Come enjoy our family home for your next New York City vacation. Our home comfortably sleeps 5 people, and is great for couples, families (with kids), and business travelers. We provide clean bedding, soap, and towels for our guest use. Everything is clean and ready for your arrival. Guest can access our home directly through the front yard, up the stoop to the front door. Use the smart lock for entry. We are a warm and friendly family, often cooking or running in and out. If you have questions or need assistance, please let us know. We are happy to help! We are conveniently located in Bedford </t>
  </si>
  <si>
    <t>We are conveniently located in Bedford Stuyvesant "Bed-Stuy" known for its tree lined streets, brownstone townhouses, and it's independently owned ethnic cafés, wine bars, and fine restaurants.   Bed-Stuy is located between the newly upscale Prospect Heights and the ultra-trendy Williamsburg. Starting off as a Dutch colony, Bed-Stuy has a long history, and a vibrant active community and culture. It is the soul of Brooklyn!</t>
  </si>
  <si>
    <t xml:space="preserve">Travelers can commute easily to and from the JFK airport by use of the A Train. Our home is about a 7 minute walk to the A train (express) and the C train at the Utica Avenue stop.  And about a 15 minute walk to the J train at the Halsey stop. Ride the A train 15 minutes and you are in downtown Brooklyn near: The Barclay's Center (sports arena and entertainment venue), and the Atlantic center train terminal and City Point mall, which has a dine-in theater, food court, Trader Joe's grocery market and shopping. Ride the A train 25 minutes and you are in downtown Manhattan near: Century 21, Calatrava's Oculus path train terminal, Westfield shopping mall, the 911 memorial, the World Trade Center, South Street Seaport and more... Ride the A train (in the opposite direction) 45 min to Far Rockaway Beach, and you will find clean sand and good surfing. Ride the J train 20 minutes and you are in trendy Williamsburg (in Brooklyn), which has a plethora of restaurants and nightclubs. Local Parks- </t>
  </si>
  <si>
    <t>- Peaceful hours 10pm to 7am - Remove trash daily to front  yard bins.  Garbage goes out to the curb for pick up on Monday, Wednesday, and Saturday nights (after 5pm).  Recycling is 1x a week on Monday night (after 5pm). -Please feed and provide fresh water for our indoor/outdoor cat.</t>
  </si>
  <si>
    <t>{Wifi,Kitchen,"Pets allowed","Pets live on this property","Free street parking",Heating,"Family/kid friendly","Smoke detector","Carbon monoxide detector","First aid kit","Fire extinguisher",Essentials,Shampoo,Hangers,"Hair dryer",Iron,"Laptop friendly workspace","Self check-in","Smart lock","Private entrance","Children’s books and toys","Babysitter recommendations","Hot water","Bed linens","Extra pillows and blankets","Ethernet connection","Coffee maker",Refrigerator,"Dishes and silverware","Cooking basics",Oven,Stove,"BBQ grill","Patio or balcony","Garden or backyard","Beach essentials","Luggage dropoff allowed","Wide hallways","Wide entrance for guests","Well-lit path to entrance","Extra space around bed","Accessible-height bed","Accessible-height toilet","Wide entryway"}</t>
  </si>
  <si>
    <t>RM</t>
  </si>
  <si>
    <t>Clean, quiet  room, king size bed</t>
  </si>
  <si>
    <t>Clean, quiet  room, king size bed Yard, deck and parking As needed due to I don't live there Near the aqueduct casino 1 block away from bus to Kennedy airport or to the trains No extra guests and this room has dresser and closet</t>
  </si>
  <si>
    <t>Near the aqueduct casino</t>
  </si>
  <si>
    <t>1 block away from bus to Kennedy airport or to the trains</t>
  </si>
  <si>
    <t>Just be tidy</t>
  </si>
  <si>
    <t>Queens , NY, United States</t>
  </si>
  <si>
    <t>{TV,"Cable TV",Wifi,"Air conditioning",Kitchen,"Free parking on premises",Breakfast,"Free street parking",Heating,Washer,Dryer,"Smoke detector","Carbon monoxide detector","First aid kit","Fire extinguisher",Essentials,Shampoo,"Lock on bedroom door",Hangers,"Hair dryer",Iron,"Laptop friendly workspace","translation missing: en.hosting_amenity_49","translation missing: en.hosting_amenity_50","Window guards","Hot water","Bed linens","Extra pillows and blankets",Microwave,"Coffee maker",Refrigerator,"Dishes and silverware","Cooking basics",Stove,"BBQ grill","Patio or balcony","Garden or backyard","Long term stays allowed","Cleaning before checkout","Wide hallways","Wide entrance for guests","Well-lit path to entrance","No stairs or steps to enter"}</t>
  </si>
  <si>
    <t>Sunny room with roof deck in Brooklyn</t>
  </si>
  <si>
    <t>Light filled room with a private roof deck in a sunny modern penthouse duplex.  Hardwood floors, tidy, clean and cozy. Washer and dryer in  apartment.  1 block to Von king park, 2.5 blocks to G train.  Coffee shops, cafes and bars all minutes away.</t>
  </si>
  <si>
    <t>- No shoes please :)</t>
  </si>
  <si>
    <t>{Wifi,"Air conditioning","Pets allowed",Heating,Washer,Dryer,"Smoke detector","Carbon monoxide detector",Essentials,"Lock on bedroom door"}</t>
  </si>
  <si>
    <t>Designed west village with PATIO</t>
  </si>
  <si>
    <t>Cozy, gut renovated, 2BR apartment in a beautiful quite tree-lined street at the west village. Short walk to SoHo, Greenwich village, Meatpacking, and very close to almost all subway lines. central heating, high speed WiFi, 55" TV and more</t>
  </si>
  <si>
    <t>Cozy, gut renovated, 2BR apartment in a beautiful quite tree-lined street at the west village. Short walk to SoHo, Greenwich village, Meatpacking, and very close to almost all subway lines. central heating, high speed WiFi, 55" TV and more Cozy, renovated, 2BR apartment in a beautiful quite tree-lined street at the west village. Short walk to SoHo, Greenwich village, Meatpacking, and very close to almost all subway lines. central heating, high speed WiFi, 55" TV with Roku, appleTV and antenna, 24" computer screen, and a fully equipped kitchen. The apartment is on the ground floor and there is a nice private patio at the back. We put a lot of time and effort in turning our apartment into a space that will provide us the best living experience. Therefore we invested in beautiful design and best functionality. There are all the kitchen appliances required to cook the meal that you like, weather it's a steak or a microwave noodles, the apartment is well air conditioned during the summer an</t>
  </si>
  <si>
    <t>{TV,Internet,Wifi,"Air conditioning",Kitchen,"Buzzer/wireless intercom",Heating,"Family/kid friendly","Smoke detector","Carbon monoxide detector",Essentials,Shampoo,"24-hour check-in",Iron,"Laptop friendly workspace"}</t>
  </si>
  <si>
    <t>Exposed Brick Large Soho Nolita Apt</t>
  </si>
  <si>
    <t>Sheek and fun apartment in Nolita, right in the heart of the soho/nolita/lower east side area. 3 Bedroom apartment with tons of exposed brick. Full kitchen, two full bathrooms. Easy access to nightlife, subways, restaurants, city bikes, parks, etc. Super comfortable Casper bed with very soft clean West Elm bedding - you'll get some amazing sleep in this room. The room faces a back courtyard so, very quiet.</t>
  </si>
  <si>
    <t>Sheek and fun apartment in Nolita, right in the heart of the soho/nolita/lower east side area. 3 Bedroom apartment with tons of exposed brick. Full kitchen, two full bathrooms. Easy access to nightlife, subways, restaurants, city bikes, parks, etc. Super comfortable Casper bed with very soft clean West Elm bedding - you'll get some amazing sleep in this room. The room faces a back courtyard so, very quiet. You will be sharing the space with 2 of my  male, late 20s early 30s roommates. They won't bother you and you will have full privacy. The space is a lot of fun in a really great area. I will provide guides to the area and a free metro card for you to use for a ride on the subway system. There is also a public bike share station right outside. I will be there to greet you and that's about it! You can always call me with any issues. Little italy, nolita, soho, just (SENSITIVE CONTENTS HIDDEN) them, it's an awesome area and you will love it. Walking or subway</t>
  </si>
  <si>
    <t>Little italy, nolita, soho, just (SENSITIVE CONTENTS HIDDEN) them, it's an awesome area and you will love it.</t>
  </si>
  <si>
    <t>Walking or subway</t>
  </si>
  <si>
    <t>Be clean, no smoking inside, feel free to play music on our speakers or guitars.</t>
  </si>
  <si>
    <t>{Wifi,"Air conditioning",Kitchen,"Free street parking",Heating,"Smoke detector","Carbon monoxide detector","First aid kit","Fire extinguisher",Essentials,Shampoo,Hangers,"Laptop friendly workspace","translation missing: en.hosting_amenity_49","translation missing: en.hosting_amenity_50","Hot water","Bed linens","Extra pillows and blankets",Microwave,"Coffee maker",Refrigerator,Dishwasher,"Dishes and silverware","Cooking basics",Oven,Stove,"Long term stays allowed","Host greets you"}</t>
  </si>
  <si>
    <t>Extremely Large 2 Bedroom Midtown Apartment</t>
  </si>
  <si>
    <t>Big 2 Bedroom Apartment in Prime Midtown This beautifully decorated apartment is amazing. Loaded with windows this space absorbs a perfect amount of natural light. The Apartment is located in Prime Midtown with the Empire State Building, Time Square and Madison Square Garden being just a short 10-15 minute walk away. This space is great for those that are wanting to explore as it sits in the center of the city's best attractions.</t>
  </si>
  <si>
    <t>Big 2 Bedroom Apartment in Prime Midtown This beautifully decorated apartment is amazing. Loaded with windows this space absorbs a perfect amount of natural light. The Apartment is located in Prime Midtown with the Empire State Building, Time Square and Madison Square Garden being just a short 10-15 minute walk away. This space is great for those that are wanting to explore as it sits in the center of the city's best attractions. •Dining Table located in kitchen. Fresh off the stove, right to the table is how food will be served if you decide to cook a meal. :) •Nice wood flooring •Free Wifi •Bathroom with stand up shower, comes fully stocked with shampoo, conditioner, body wash and hand soaps. •Bedroom 1 - One Queen Sized Bed •Bedroom 2- One Queen Sized Bed •Common Area - 2 sofa bed I give my guests space but am available when needed The Apartment is located in Midtown East which makes for an safe and entertaining trip. With nightlife and restaurants being close in every direction thi</t>
  </si>
  <si>
    <t>The Apartment is located in Midtown East which makes for an safe and entertaining trip. With nightlife and restaurants being close in every direction this is the perfect space for anyone that is wanting to explore.</t>
  </si>
  <si>
    <t>Transportation is easily accessible considering the closest train, ferry and bus stops are all less than a 5 minute walk away.</t>
  </si>
  <si>
    <t>{TV,Wifi,"Air conditioning",Kitchen,"Pets allowed",Heating,"Smoke detector","Carbon monoxide detector","First aid kit","Fire extinguisher",Essentials,Shampoo,Hangers,"Hair dryer",Iron}</t>
  </si>
  <si>
    <t>Cathedral ceiling, very large Chelsea apartment</t>
  </si>
  <si>
    <t>Very spacious apt (over 100m2) in the heart of Chelsea, with sunny rooftop, in-unit laundry and doorman. Incredibly high ceilings (5m).  Located in a boutique building in Chelsea/Flatiron. Fully equipped kitchen, large dining table that doubles as a work space, luxury bathroom, and bedroom with California king size bed. Apt is professionally cleaned weekly and supplied with high-end amenities (AC/heat, dishwasher, washer/dryer, wifi, bathtub and shower).</t>
  </si>
  <si>
    <t>{Wifi,"Air conditioning",Kitchen,Elevator,Heating,Washer,Dryer,"Smoke detector","Carbon monoxide detector","Safety card","Fire extinguisher",Essentials,Shampoo,"Lock on bedroom door",Hangers,"Hair dryer",Iron,"Laptop friendly workspace"}</t>
  </si>
  <si>
    <t>2 ROOMS SEPARATE ENTRANCE 15 MIN TO MANHATTAN</t>
  </si>
  <si>
    <t>Very convenient beautiful 2 Bedrooms with separate entrance in a very nice area in Forest Hills. You might share bathroom with some guest (if will be). These guest will have separate entrance. 1 bath Eat in kitchen, porch. Fully furnished, parking is like ~2 min away from the house.  2 BLOCKS AWAY HUGE PARK WITH LAKE . Guests feel free to contact at anytime.</t>
  </si>
  <si>
    <t>Very convenient beautiful 2 Bedrooms with separate entrance in a very nice area in Forest Hills. You might share bathroom with some guest (if will be). These guest will have separate entrance. 1 bath Eat in kitchen, porch. Fully furnished, parking is like ~2 min away from the house.  2 BLOCKS AWAY HUGE PARK WITH LAKE . Guests feel free to contact at anytime. The house is located in very quite and beautiful area with a lot restaurants !5 bank branches (Citibank, Chase, HSBC, Astoria, TD Bank), 24/7 grocery stores, laundromats.</t>
  </si>
  <si>
    <t>{TV,Wifi,"Air conditioning",Kitchen,"Free parking on premises",Heating,"Family/kid friendly","Smoke detector","Carbon monoxide detector",Essentials,Shampoo,Hangers,"Hair dryer"}</t>
  </si>
  <si>
    <t>Comfortable home for all your needs!!!</t>
  </si>
  <si>
    <t>GREAT ONE BEDROOM APT LOCATED IN UPPER MANHATTAN. Very quaint and designed for all your needs! Public transportation that can take you anywhere in NYC. Walking distance to the 6, and 2/3 trains; a quick 15-20 minute ride to Midtown. The place is open to singles, couples, families with kids, and business travelers. Lively neighborhood with bodega, liquor store, places to eat, and Rite Aide pharmacy only steps away.</t>
  </si>
  <si>
    <t>GREAT ONE BEDROOM APT LOCATED IN UPPER MANHATTAN. Very quaint and designed for all your needs! Public transportation that can take you anywhere in NYC. Walking distance to the 6, and 2/3 trains; a quick 15-20 minute ride to Midtown. The place is open to singles, couples, families with kids, and business travelers. Lively neighborhood with bodega, liquor store, places to eat, and Rite Aide pharmacy only steps away. Space includes bedroom, living room with 2 fold-out sofa beds, dining room, kitchen, and bathroom. The space is entirely yours for the time you rent. No sharing! Guests have access to entire apartment. All I ask is for everything to be handled with care. I will keep lines of communication open and am always available by phone or text; will be happy to make accommodations as comfortable as possible. Great Italian restaurant Nocciola located only a few blocks away with amazing wine and food. Apartment is located not more than a 10-15 minute walk from places to eat, the gym, pha</t>
  </si>
  <si>
    <t>Great Italian restaurant Nocciola located only a few blocks away with amazing wine and food. Apartment is located not more than a 10-15 minute walk from places to eat, the gym, pharmacy, and whatever needs you may have. Can also access nightlife in Midtown &amp; Downtown in 15-20 minutes via train as well as Uber/ cab.</t>
  </si>
  <si>
    <t>6 train only 3 blocks away, and 2/3 trains 10 minute walk away. Buses run on several avenues nearby as well. Only 15-20 minutes to reach Midtown via public transportation. Ubers are a quick 15 min drive to Midtown and are super affordable given the great location.</t>
  </si>
  <si>
    <t>{TV,Wifi,"Air conditioning",Kitchen,Breakfast,Heating,"Smoke detector","Carbon monoxide detector","First aid kit",Essentials,Shampoo,"Lock on bedroom door",Hangers,"Hair dryer",Iron,"Laptop friendly workspace","Extra pillows and blankets","Ethernet connection"}</t>
  </si>
  <si>
    <t>Very small room near Columbia Uni med school</t>
  </si>
  <si>
    <t>private room in 6 BR APT Private toilet inside room Most of roommates are long term people. Students and young professionals. quiet and respectable. very close to everything : supermarket, drug store, banks : 24 hour deli and subway restaurants close to subway station : less 5 min 4 stops to 42nd st</t>
  </si>
  <si>
    <t>{Wifi,Elevator,Washer,Dryer,"Smoke detector","Carbon monoxide detector",Essentials,"Lock on bedroom door","Laptop friendly workspace"}</t>
  </si>
  <si>
    <t>SoHo Charm - Entire 2-br apartment</t>
  </si>
  <si>
    <t>Want to experience the Manhattan you will fall in love with? You have to live downtown Manhattan. We know, we know all the sightseeing is in Midtown and Financial district, but it is also where everything is only tall buildings, crowded and busy. You will find the true charm in the other areas of Manhattan. Live in the middle of it by renting our small but beautiful SoHo apartment. From here you can literally walk to all the best areas of Manhattan.</t>
  </si>
  <si>
    <t>Want to experience the Manhattan you will fall in love with? You have to live downtown Manhattan. We know, we know all the sightseeing is in Midtown and Financial district, but it is also where everything is only tall buildings, crowded and busy. You will find the true charm in the other areas of Manhattan. Live in the middle of it by renting our small but beautiful SoHo apartment. From here you can literally walk to all the best areas of Manhattan. About the apartment:  The apartment is 3 flights up in a walk-up building.  2 Bedrooms equal sized, small kitchen with window. The kitchen is open into the common living space – which is small, but with a little dining area. The bathroom with bathtub. Only at key exchange - however we are available on e-mail should you have questions. Nearby grocery shopping: 5 min. to Trader Joe’s, Morton Williams, CVS. Nearby coffee: TONS, including Starbucks, Rapha, La Colombe, Joe &amp; The Juice, Dominique Ansel Bakery (get the famous cronut) Nearby restau</t>
  </si>
  <si>
    <t>Nearby grocery shopping: 5 min. to Trader Joe’s, Morton Williams, CVS. Nearby coffee: TONS, including Starbucks, Rapha, La Colombe, Joe &amp; The Juice, Dominique Ansel Bakery (get the famous cronut) Nearby restaurants: TONS, including Carbone, Blue Ribbon, Lupa, Arturo’s, Bar Pitti, Artichoke Pizza, Shake Shack list goes on and on.  Nearby bars &amp; going out: TONS, including, Blue Haven, Houston Hall, Le Souk, Anthony’s, 3 Sheets – everything is here. From cocktailbar, sports bar, Dive bar to clubbing. Nearby shopping: You have all the mainstream stores like H&amp;M, Urban Outfitters, Mango, ZARA,  literally all of them on Broadway. You also have all of the high-end a few blocks away, Louis Vuitton, Chanel, Tiffany's etc. (Yes it is all walking distance) Nearby park: It is just by Washington Square Park, which is always nice to stroll through, it is a good sized park, where something is always going on. People skating, playing music etc.</t>
  </si>
  <si>
    <t>We recommend walking to the near-by areas as walking the streets of Manhattan is actually the best experience in the city. However should you need to get further around or just prefer the subway, you have plenty of options nearby: E, C (Spring st.), 6 (Bleecker St.) A, C, E, B, D, F, M (West 4th). R, W (Prince St.) 1 (Houston St.) These trains will literally take you to any part of Manhattan, you can even reach Brooklyn pretty easy by any uptown train and then the L-train from 14th st.</t>
  </si>
  <si>
    <t>Please just treat our home like it was your own and take care of things.</t>
  </si>
  <si>
    <t>{Wifi,Kitchen,"Smoke detector",Essentials,Shampoo,"Hair dryer",Iron}</t>
  </si>
  <si>
    <t>Bushwick Apartment  // L Train</t>
  </si>
  <si>
    <t>Beautiful, quiet apartment in Bushwick near L train, coffee shops, bars and great restaurants. Dishwasher, laundry in building and central air conditioning</t>
  </si>
  <si>
    <t>Beautiful, quiet apartment in Bushwick near L train, coffee shops, bars and great restaurants. Dishwasher, laundry in building and central air conditioning Private apt, hardwood floors, balcony // Private and quiet Guests will have full access to the entire apartment including the balcony, roof deck and laundry in the building Close to L, G, J and M train in the heart of Bushwick! This listing is best for someone who is visiting NYC and wants quick access to Manhattan and everything awesome about Brooklyn</t>
  </si>
  <si>
    <t>Close to L, G, J and M train in the heart of Bushwick!</t>
  </si>
  <si>
    <t>{TV,Wifi,"Air conditioning",Kitchen,Heating,Dryer,"Smoke detector","Carbon monoxide detector",Essentials,Shampoo,"Hair dryer","Self check-in",Keypad,"Private entrance"}</t>
  </si>
  <si>
    <t>Sonder | 11th Ave | Contemporary 1BR + Gym</t>
  </si>
  <si>
    <t>Featured in The New York Times, The Wall Street Journal, and Fast Company, we’ve hosted over 350k guests in 2,500+ spaces with an average rating of 4.6 stars. Each space is designed and run by us, so you’ll always know what to expect from your stay. At Sonder, we’ve combined the best parts of home and hotel. - 24/7 support via text, email, or phone - Coffee, fresh towels, and bathroom essentials provided - Hotel-standard cleaning before you arrive - Fully-equipped kitchen - In-suite laundry Building amenities - Fitness center - Rooftop lounge - Outdoor grill Hell's Kitchen highlights - Walkability score - 100 - 2 minute walk to Romeo and Juliet Colombian Coffee (our favorite local coffee shop) - 4 minute walk to West Side Steakhouse (best casual dining) Getting around - 1 minute walk to W 42nd St. bus stop - 17 minute walk to Times Square - 35 minute drive to LGA Airport - 35 minute drive to EWR Airport - 60 minute drive to JFK Airport Hell's Kitchen highlights  - Walkability score - 1</t>
  </si>
  <si>
    <t>Hell's Kitchen highlights  - Walkability score - 100  - 2 minute walk to Romeo and Juliet Colombian Coffee (our favorite local coffee shop)  - 4 minute walk to West Side Steakhouse (best casual dining)</t>
  </si>
  <si>
    <t>AMAZING Clean Location on a budget!</t>
  </si>
  <si>
    <t>I have a great cozy, clean room in a 3-bedroom apartment for rent while I'm on Holiday. The place in an AMAZING location. Tons of bars, restaurants and a beautiful park right outside your door. This is my favorite neighborhood in the city!!</t>
  </si>
  <si>
    <t>Please treat the place as your own but keep it clean and be respectful of the other two roommates :) No extra guests allowed and no smoking!</t>
  </si>
  <si>
    <t>{Internet,Wifi,"Air conditioning",Kitchen,"24-hour check-in","Hair dryer"}</t>
  </si>
  <si>
    <t>{TV,Wifi,"Air conditioning",Kitchen,Elevator,Heating,Washer,Dryer,"Smoke detector","Carbon monoxide detector","First aid kit","Fire extinguisher",Essentials,Hangers,"Hair dryer",Iron}</t>
  </si>
  <si>
    <t>Private Room in Bed-Stuy/Bushwick</t>
  </si>
  <si>
    <t>Spacious bedroom within a modern and renovated apartment. Blocks away from the J/Z line, 20 minutes to Williamsburg, 40 minutes to downtown Manhattan.</t>
  </si>
  <si>
    <t>Spacious bedroom within a modern and renovated apartment. Blocks away from the J/Z line, 20 minutes to Williamsburg, 40 minutes to downtown Manhattan. This space is right off of Broadway on the border of Bushwick and Bed Stuy. The JMZ train will take you to Manhattan and Williamsburg and the A/C is also nearby. Anything in the apartment (excluding the other bedrooms) is free to use for guests. This includes the kitchen, two bathrooms, living room, etc. We love to socialize with our guests. However if you like your own space, that's fine too. Any questions can be directed to us by text. Right off Broadway where there are several bars, restaurants, etc. Also close to public transportation. Parking is easy to find if you have a car, just make sure to follow ASP rules. Two bus lines and the JMZ/AC lines are also within walking distance There are three bedrooms in this apartment that are consistently occupied with roommates and/or other guests. Walls are thin, if silence is necessary for yo</t>
  </si>
  <si>
    <t>Right off Broadway where there are several bars, restaurants, etc. Also close to public transportation.</t>
  </si>
  <si>
    <t>Parking is easy to find if you have a car, just make sure to follow ASP rules. Two bus lines and the JMZ/AC lines are also within walking distance</t>
  </si>
  <si>
    <t>420 friendly indoors, however tobacco must be used outdoors only.</t>
  </si>
  <si>
    <t>{TV,Wifi,"Air conditioning",Kitchen,"Free street parking",Heating,"Smoke detector","Carbon monoxide detector","Fire extinguisher",Essentials,"Lock on bedroom door","Hair dryer","Laptop friendly workspace","Self check-in",Lockbox,"Hot water","Bed linens","Extra pillows and blankets",Microwave,"Coffee maker",Refrigerator,"Dishes and silverware","Cooking basics",Oven,Stove,"Luggage dropoff allowed"}</t>
  </si>
  <si>
    <t>Designer's Own Soho Loft</t>
  </si>
  <si>
    <t>True Soho living. This spacious full-floor apartment has been fully renovated to enhance the space's historic nature with all the modern conveniences. Peaceful and serene and located on one of the neighborhood's quietest streets, but steps from all of the action.</t>
  </si>
  <si>
    <t>True Soho living. This spacious full-floor apartment has been fully renovated to enhance the space's historic nature with all the modern conveniences. Peaceful and serene and located on one of the neighborhood's quietest streets, but steps from all of the action. A full-floor loft in Soho in a unique boutique building tucked away off the street. The space was fully renovated in 2017 to reveal original historic wood-beamed ceilings and brick walls. Wide-plank oak floors run throughout, with 12 windows on three sides and a juliette balcony opening up to the light. Floor-to-ceiling custom steel and glass doors combine the modern with the industrial. One master suite with ensuite bathroom with double vanity and Moroccan-stucco shower. A cozy den is furnished with a velvet sofa and plush carpet. A separate office space has a super comfortable day-bed which can sleep a 3rd guest. A second full bath has a vintage sink, Moroccan tile walls, and a soaking tub and shower. The spacious living roo</t>
  </si>
  <si>
    <t>Soho is known for its historic cast-iron industrial buildings that now house galleries and world-class shopping. The apartment is located on a quiet street with boutiques in the eastern part of Soho, and is also near the neighborhoods Nolita, Little Italy, Chinatown.</t>
  </si>
  <si>
    <t>{TV,Wifi,"Air conditioning",Kitchen,"Paid parking off premises","Indoor fireplace",Heating,Washer,Dryer,"Smoke detector","First aid kit","Fire extinguisher",Essentials,Shampoo,Hangers,"Hair dryer",Iron,"Laptop friendly workspace","Private entrance","Hot water","Host greets you"}</t>
  </si>
  <si>
    <t>3bdrm 1fl home w/parking!Close to ManhattanAirport</t>
  </si>
  <si>
    <t>Brand New Listing!!! Bright, Spacious, Clean 3Bedroom house with Parking on the premises!! Close to Manhattan, Airport and Public transportation. Continental, Restaurants, Pubs, Pharmacies, Grocery, Laundromat within walking distance.</t>
  </si>
  <si>
    <t>Brand New Listing!!! Bright, Spacious, Clean 3Bedroom house with Parking on the premises!! Close to Manhattan, Airport and Public transportation. Continental, Restaurants, Pubs, Pharmacies, Grocery, Laundromat within walking distance. Entire 3 bedroom house on the 1st floor. Air conditioning/heat in every room .  Entire House, fully equipped kitchen. Sheets, linens, towels, and basic toiletries are all provided for our guests. Private entrance Plenty of closet and storage space One parking spot is reserved for guests. Easy Electronic check-in and check out process. I am available  through text or email and  will response with in a hour. Except on Sunday between 7AM-2PM. * But between those hours where I am     not available “don’t worry” my co-host     will assist you* 5min to LGA Airport, 15min to JFK Airport You can walk to the train. 5Min to 7train (Metro, Lirr,Subway) to get to Manhattan. One parking spot is reserved for guests.</t>
  </si>
  <si>
    <t>5min to LGA Airport, 15min to JFK Airport You can walk to the train. 5Min to 7train (Metro, Lirr,Subway) to get to Manhattan.</t>
  </si>
  <si>
    <t>*Check-in is anytime after 3PM and check out by 11AM. *Quiet hours from 10pm - 8am. * There shall not be smoking inside the home. Extra cleaning fees to remove odor and stains may be applied. * PLEASE WASH YOUR DISHES after use.  If dishes are not washed, extra cleaning fees may be applied. * Please do not rearrange our furniture. * If guests are found to have had a party without host permission which results in extra cleaning, guests will be responsible for extra cleaning charges and in the unfortunate event of the disruptions alerting neighbors, GUESTS WILL BE ASKED TO VACATE THE PROPERTY IMMEDIATELY. *Guests who are not accounted in the reservation, are not allowed in the house between 10pm - 8 am **$100 per person per night fee for sneak in *All people staying in the house must be registered in the reservation.  *Please take off your shoes while in the house. *Please recycle - sort your garbage in the recycling bin. * If guests are suspected of carrying and/or using illegal drugs o</t>
  </si>
  <si>
    <t>{TV,"Cable TV",Wifi,"Air conditioning",Kitchen,"Free parking on premises","Free street parking",Heating,"Smoke detector","Carbon monoxide detector","First aid kit",Essentials,Shampoo,Hangers,"Hair dryer","Laptop friendly workspace","Self check-in","Smart lock","Private entrance","Window guards","Babysitter recommendations","Children’s dinnerware","Hot water","Bed linens",Microwave,"Coffee maker",Refrigerator,"Dishes and silverware","Cooking basics",Oven,Stove}</t>
  </si>
  <si>
    <t>Luxury for Single Traveler</t>
  </si>
  <si>
    <t>Unique modern and extremely spacious studio apartment with sleek finishes in a luxury doorman building. Extremely warm / comfortable and large space. Place available to do work, kitchen space, sit back and relax. If you have not Airbnb-ed in New York before, would be worth a quick internet search of do / do-nots as an Airbnb traveler in a luxury, doorman building.</t>
  </si>
  <si>
    <t>Unique modern and extremely spacious studio apartment with sleek finishes in a luxury doorman building. Extremely warm / comfortable and large space. Place available to do work, kitchen space, sit back and relax. If you have not Airbnb-ed in New York before, would be worth a quick internet search of do / do-nots as an Airbnb traveler in a luxury, doorman building. Private studio for maximum comfort. A comfortable nook with a desk to do work - and a modern kitchen, with a dishwasher and oven.  Additionally, an in unit washer and dryer makes this space a New York dream. Guests have access to the whole space. Guests will have everything they need on the property! Very close to the Fulton / Wall st subway stops. Location is in the heart of the Financial district. Getting to midtown on the subway is ~25 minutes. I recommend taking the subway on weekdays, and signing up for “Via” for cheap and quick weekend travel. NYC is a lovely city. However, be safe just like any big city! Also, be mindf</t>
  </si>
  <si>
    <t>Very close to the Fulton / Wall st subway stops. Location is in the heart of the Financial district. Getting to midtown on the subway is ~25 minutes.</t>
  </si>
  <si>
    <t>I recommend taking the subway on weekdays, and signing up for “Via” for cheap and quick weekend travel.</t>
  </si>
  <si>
    <t>Please treat the apartment as you would like your guests to treat your home :)</t>
  </si>
  <si>
    <t>{TV,"Cable TV",Wifi,"Air conditioning",Kitchen,Elevator,Heating,Washer,Dryer,"Smoke detector","Carbon monoxide detector",Essentials,Shampoo,Hangers,"Hair dryer",Iron,"Laptop friendly workspace","Private living room",Bathtub,"Hot water","Bed linens","Extra pillows and blankets",Microwave,Refrigerator,Dishwasher,"Dishes and silverware","Cooking basics",Oven,Stove,"Single level home","Patio or balcony","Cleaning before checkout","No stairs or steps to enter","Well-lit path to entrance","No stairs or steps to enter","No stairs or steps to enter","No stairs or steps to enter",Other}</t>
  </si>
  <si>
    <t>Spacious sunny condo with private yard</t>
  </si>
  <si>
    <t>Come stay in this loft like 3 bedroom condo with 20 ft ceilings and a private yard. The condo has floor to ceiling windows that brings in amazing light in to the space. It’s open floor plan makes it easy to entertain and relax with your friends. In the private yard there is a built in picnic table, couch and bbq to enjoy the warm summer months.</t>
  </si>
  <si>
    <t>Come stay in this loft like 3 bedroom condo with 20 ft ceilings and a private yard. The condo has floor to ceiling windows that brings in amazing light in to the space. It’s open floor plan makes it easy to entertain and relax with your friends. In the private yard there is a built in picnic table, couch and bbq to enjoy the warm summer months. All Available 24 hours by text or email Situated in east Williamsburg. The condo is a 3 minute walk to the L train subway at Montrose. Which is about a 10 min subway ride away in to manhattan union square The L train @ Montrose is just a 3 min walk away. The L train will take you straight in to Manhattan. Union square is just a 10 min train ride away where u can Connect to many trains.  The JMZ train At Lorimer is also a 10 min walk away, which will take you straight in to lower Manhattan  Other then that lyfts and Uber’s are always available 24/7</t>
  </si>
  <si>
    <t>Situated in east Williamsburg. The condo is a 3 minute walk to the L train subway at Montrose. Which is about a 10 min subway ride away in to manhattan union square</t>
  </si>
  <si>
    <t>The L train @ Montrose is just a 3 min walk away. The L train will take you straight in to Manhattan. Union square is just a 10 min train ride away where u can Connect to many trains.  The JMZ train At Lorimer is also a 10 min walk away, which will take you straight in to lower Manhattan  Other then that lyfts and Uber’s are always available 24/7</t>
  </si>
  <si>
    <t>Maximum of 6 ppl allowed in the house at all times. Quite hours - especially on the private yard are after 10pm.  Please be respectful of my Neigbor’s in regards to music volume and voices  Absolutely no parties  If you have an accident and spill something- to avoid stains setting please use oxi clean on linens ASAP or revolve carpet cleaner on the rugs.  Both items are located under the kitchen sink</t>
  </si>
  <si>
    <t>{TV,Wifi,"Air conditioning",Kitchen,"Free parking on premises",Heating,Washer,Dryer,"Smoke detector","Carbon monoxide detector","First aid kit","Fire extinguisher",Essentials,Shampoo,Hangers,"Hair dryer","Laptop friendly workspace","Self check-in",Lockbox,"Private entrance"}</t>
  </si>
  <si>
    <t>Rise &amp; Shine: Treetop Apartment, Brooklyn!</t>
  </si>
  <si>
    <t>Welcome to our home in the heart of historic Flatbush/Ditmas, Brooklyn. Two blocks off the Q train, only 30 min away from Manhattan. With windows facing the east you will enjoy the most beautiful sunrises with ample views of the tree-lined Victorian home neighborhood. Half a block from Cortelyou Rd where you will find a wide range of restaurants/bars/cafes with outdoor patios for a perfect summer hangout. This is a diverse and community centered neighborhood where everyone is welcomed.</t>
  </si>
  <si>
    <t>Welcome to our home in the heart of historic Flatbush/Ditmas, Brooklyn. Two blocks off the Q train, only 30 min away from Manhattan. With windows facing the east you will enjoy the most beautiful sunrises with ample views of the tree-lined Victorian home neighborhood. Half a block from Cortelyou Rd where you will find a wide range of restaurants/bars/cafes with outdoor patios for a perfect summer hangout. This is a diverse and community centered neighborhood where everyone is welcomed. Beautiful, newly-renovated home in Ditmas/Flatbush, Brooklyn. With its open layout, wood floors, spacious kitchen, and windows looking out at the treetops, this apartment is a gem in one of the coolest neighborhoods in Brooklyn. A couple of blocks from Prospect Park, a walk you will truly enjoy as you stroll through tree-lined Victorian homes. Visiting during Spring and Summer will treat you with streets full of wild flowers and blossoming trees. Keep an eye for the London Plane tree- spot them with thei</t>
  </si>
  <si>
    <t>Just a block away from delicious restaurants (Thai, Mediterranean, Japanese, Indian, Farm to Table, etc), cafes, and a collectively run and owned wellness space that offers yoga, acupuncture and massage on a sliding scale fee just a block away. A 4 min walk from the Flatbush Food Coop where you can find fresh and organically grown produce. If you love farmers markets, stop by on Sunday just half a block on Cortelyou Rd/Rugby to get a sweet treat or produce to cook during your stay.</t>
  </si>
  <si>
    <t>There is free parking on the street, just make sure to check city alternate parking rules designated for that block.</t>
  </si>
  <si>
    <t>***If you are looking to host a party or have all your city friends over find another Airbnb listing! Parties, additional non-registered guests, smoking, incense and use of substances are NOT PERMITTED.</t>
  </si>
  <si>
    <t>{Wifi,"Air conditioning",Kitchen,Elevator,Heating,Washer,Dryer,"Smoke detector","Carbon monoxide detector",Hangers,"Laptop friendly workspace","Private entrance"}</t>
  </si>
  <si>
    <t>Private Room in Spacious Sunnyside Apartment</t>
  </si>
  <si>
    <t>The room receives a lot of sunlight which compliments its' peaceful decor. There is closet and  drawer space available as well as ample shelving space. The Apartment is one block away from the 7-train. Take 15-25 minute train-ride into Manhattan or towards Flushing Meadow Park, in the direction of Queens.  There are multiple 24-hour supermarkets and pharmacies around and plenty of neighborhood restaurants as well.</t>
  </si>
  <si>
    <t>The room receives a lot of sunlight which compliments its' peaceful decor. There is closet and  drawer space available as well as ample shelving space. The Apartment is one block away from the 7-train. Take (Phone number hidden by Airbnb) minute train-ride into Manhattan or towards Flushing Meadow Park, in the direction of Queens.  There are multiple 24-hour supermarkets and pharmacies around and plenty of neighborhood restaurants as well. The space is very cozy with three bedrooms. There are two bathrooms of which one is shared between your room and with one other person There are two roommates that reside in the apartment. Both are very friendly and artistic individuals. They will be happy to help you should you have any questions. Feel free to use the kitchen where you may cook or store food in the refrigerator. You may enjoy the living room where you may dine or watch television on the Apple TV. Your room also has a private television with Apple TV. You will have access to HBO, Hul</t>
  </si>
  <si>
    <t>The apartment is close to many restaurants with 24-hr supermarket and pharmacy. You are a block away from the train into the city. It takes approximately 20 minutes to arrive to the city.</t>
  </si>
  <si>
    <t>Metered parking until 7pm on the street except Sundays.</t>
  </si>
  <si>
    <t>{TV,"Cable TV",Wifi,"Air conditioning",Kitchen,"Paid parking off premises",Elevator,Heating,"Smoke detector","First aid kit",Essentials,Hangers,"Hair dryer","Laptop friendly workspace","Private living room","Hot water","Bed linens","Extra pillows and blankets",Microwave,Refrigerator,"Dishes and silverware","Cooking basics",Oven,Stove,"Luggage dropoff allowed","Long term stays allowed","Host greets you"}</t>
  </si>
  <si>
    <t>Sweet Home Vacation</t>
  </si>
  <si>
    <t>The apartment is located the center of Harlem close 3min to the subway station where you can have access in 20 min to Time square Manhattan. There're also many others comfort in the neighborhood as whole-food market near by where you can find all fresh products you desire and many nice restaurant where you can have fun! The apartment is pretty nice and quiet with everything you could need, so give yourself a chance to have an experience in NYC:)  come over!!</t>
  </si>
  <si>
    <t>The apartment is located the center of Harlem close 3min to the subway station where you can have access in 20 min to Time square Manhattan. There're also many others comfort in the neighborhood as whole-food market near by where you can find all fresh products you desire and many nice restaurant where you can have fun! The apartment is pretty nice and quiet with everything you could need, so give yourself a chance to have an experience in NYC:)  come over!! My apartment is comfortable with everything you could need from wi-fi, tv, sofa area, studying area, kitchen provided with coffee and some groceries food. The guest could have access to living room area kitchen and you Cana have near by laundromat. The neighbor is very nice and the apartment is located near by the subway station, you can find many daily near by, a nice italian restaurant and also there’s whole food on 125th st</t>
  </si>
  <si>
    <t>The neighbor is very nice and the apartment is located near by the subway station, you can find many daily near by, a nice italian restaurant and also there’s whole food on 125th st</t>
  </si>
  <si>
    <t>{TV,Wifi,Kitchen,Heating,"Smoke detector","Carbon monoxide detector",Essentials,Shampoo,"Lock on bedroom door",Hangers,"Hair dryer",Iron,"Laptop friendly workspace"}</t>
  </si>
  <si>
    <t>Kings Highway Cozy House</t>
  </si>
  <si>
    <t>This house is minimalist decor. New floors and renovated throughout. Brand new kitchen and bathrooms throughout. The location is on a quiet block and located 1 block from major transportation.</t>
  </si>
  <si>
    <t>This house is minimalist decor. New floors and renovated throughout. Brand new kitchen and bathrooms throughout. The location is on a quiet block and located 1 block from major transportation. The back yard will be a shared use if needed. Guest can use the bbq grills if they happen to want to do outside cooking. I am available 24 hours a day for my guests. My neighborhood is close to everything.  If you rent a car there is street parking and most activities are within a few mins of traveling. Great eats and lots of activities. Bus, Train or Uber is very accessible</t>
  </si>
  <si>
    <t>My neighborhood is close to everything.  If you rent a car there is street parking and most activities are within a few mins of traveling. Great eats and lots of activities.</t>
  </si>
  <si>
    <t>Bus, Train or Uber is very accessible</t>
  </si>
  <si>
    <t>Smoking Allowed in Backyard.  Flexible Check in and Reasonable accomodations for check out.  Any cancellations within 24 hours is subject to a fee.</t>
  </si>
  <si>
    <t>{TV,Wifi,Kitchen,Heating,"Smoke detector","Carbon monoxide detector","Fire extinguisher",Essentials,Shampoo,"Lock on bedroom door",Hangers,"Hair dryer",Iron,"Laptop friendly workspace","Private entrance","Host greets you"}</t>
  </si>
  <si>
    <t>Your Stay in Staten Island will be the best</t>
  </si>
  <si>
    <t>An authentic experience the accommodation located in the lower part of the house.  Enjoy the tranquility without  the hustle  and bustle of the big metropolis. Take a nice trip on the Ferry where you can observe  the Statue of Liberty and a wonderful view of Manhattan and its surroundings. From Staten Island you can in a few minutes connect  with New Jersey, Brooklyn and Manhattan and the airports John F. kennedy  , La Guardia and  Newark.</t>
  </si>
  <si>
    <t>{TV,Wifi,"Air conditioning","Indoor fireplace",Heating,"Smoke detector","Carbon monoxide detector","First aid kit","Fire extinguisher",Essentials,Shampoo,"Lock on bedroom door",Hangers,"Hair dryer",Iron,"Private entrance"}</t>
  </si>
  <si>
    <t>Private Room: The cheapest deal!!</t>
  </si>
  <si>
    <t>Twin bed in a private room available from 5 March to 10 April. Perfect if you have friends coming over to NYC or just want a place to crash after going around New York all day. Clean, cheap and unpretentious. Only accepting weekly/monthly bookings..</t>
  </si>
  <si>
    <t>Twin bed in a private room available from 5 March to 10 April. Perfect if you have friends coming over to NYC or just want a place to crash after going around New York all day. Clean, cheap and unpretentious. Only accepting weekly/monthly bookings.. Private room available from 5 March to 10 April. Perfect if you have friends coming over to NYC or just want a place to crash after going around New York all day. Clean, cheap and unpretentious.  You can have it for the entire duration mentioned above or just for specific weeks that you need it. Check out the discounts for weekly and monthly bookings. Iron, Toaster, WiFi, Air Conditioner  If you haven't heard this about Indians yet, we are very hospitable and will go out of the way to make you feel at home. If privacy is what you want, you can have that too :) This is Queens, so there ain't much to see! But there are a bunch of delis and grocery stores close by. It is a safe neighborhood and you can come and go at any time of the day withou</t>
  </si>
  <si>
    <t>This is Queens, so there ain't much to see! But there are a bunch of delis and grocery stores close by. It is a safe neighborhood and you can come and go at any time of the day without any issues.</t>
  </si>
  <si>
    <t>The apartment is a mere 5 minute walk from the 80th and 88th Street Subway Station on the A line (Ozone Park)</t>
  </si>
  <si>
    <t>Be nice and polite :)</t>
  </si>
  <si>
    <t>{Internet,Wifi,"Air conditioning",Kitchen,"Hot tub",Heating,Essentials}</t>
  </si>
  <si>
    <t>Sunny private room in the heart of NYC 53E2</t>
  </si>
  <si>
    <t>If you've always wanted to visit New York City but don't want to spend too much time getting to the center of the action then this listing is for you. We have a large sunny private room 10 minutes from Times SQ and main transportation hub (Penn Station, most subway lines, Port Authority bus terminal).  The apartment is in a convenient location with plenty of coffee shops and dining options to choose from.</t>
  </si>
  <si>
    <t>If you've always wanted to visit New York City but don't want to spend too much time getting to the center of the action then this listing is for you. We have a large sunny private room 10 minutes from Times SQ and main transportation hub (Penn Station, most subway lines, Port Authority bus terminal).  The apartment is in a convenient location with plenty of coffee shops and dining options to choose from. The room is in a 4 bedroom apartment with one shared bathroom and is kept clean by a professional cleaning service twice a week and you will find the room clean and organized as you move in.  The apartment is serviced with Wi-Fi. The area is safe, clean and the apartments are operated by keycard. The apartment occupants are usually friendly, quiet and in their mid-20s. You will have access to your room, a shared bathroom and a kitchen area. You will be able to come to me with any issue related to their rooms and the apartments. I will be available to answer any question you might have</t>
  </si>
  <si>
    <t>{Wifi,Kitchen,Heating,"Smoke detector","Carbon monoxide detector","First aid kit","Safety card","Fire extinguisher",Essentials,"Lock on bedroom door",Hangers,"Hair dryer",Iron,"Self check-in",Lockbox,"Hot water","Bed linens"}</t>
  </si>
  <si>
    <t>-Modern Living in the Heart of NYC - 1 BR apt.</t>
  </si>
  <si>
    <t>This apartment features a fully equipped kitchen and a spacious floor plan.  Residents can enjoy an array of fabulous onsite amenities that this community has to offer. Symphony House is located in a very desirable neighborhood just one block from Carnegie Hall, two blocks from Columbus Circle, three blocks from Central Park and close to many theme restaurants along 57th Street, as well as not too far from Times Square and the Theater District.</t>
  </si>
  <si>
    <t>This apartment features a fully equipped kitchen and a spacious floor plan.  Residents can enjoy an array of fabulous onsite amenities that this community has to offer. Symphony House is located in a very desirable neighborhood just one block from Carnegie Hall, two blocks from Columbus Circle, three blocks from Central Park and close to many theme restaurants along 57th Street, as well as not too far from Times Square and the Theater District. Thanks to its proximity to some of the world’s leading cultural destinations, this building is one of the most desirable residences in Manhattan. Guests can spend the day perusing the high-end Shops at Columbus Circle, and then enjoy an evening performance at the world-famous Lincoln Center, Carnegie Hall, or one of the many venues in the Theatre District. Each beautifully furnished apartment includes spacious walk-in closets, marble bathrooms, and a fully equipped kitchen with granite countertops. The building has numerous amenities for its gue</t>
  </si>
  <si>
    <t>The building’s Midtown West location is one of the most desirable in Manhattan situated steps from many of the world’s leading cultural venues including Lincoln Center, Carnegie Hall, Columbus Circle and Broadway Theaters. The best of New York City’s restaurants and shopping are at your door. Major Attractions •	Restaurants – McGee’s (.1 mi), Marea (.2 mi), Per Se (.2 mi) •	Whole Foods (.2 mi) for groceries  •	Carnegie Hall – .2 mi •	Theatre District – .5 mi  •	Columbus Circle – .2 mi •	Grand Central Station  – 1.1 mi •	Yankee Stadium – 9.7 mi •	Madison Square Garden – 1.2 mi •	Museum of Natural History – 1.3 mi •	Metropolitan Museum of Art – 1.7 mi •	Lincoln Center for the Performing Arts – .5 mi •	Times Square – .5 mi •	Rockefeller Center – .6 mi •	Empire State Building – 1.5 mi •	Central Park – .5 mi</t>
  </si>
  <si>
    <t>The property is conveniently located thirty minutes from Newark Liberty International Airport and twenty minutes from LaGuardia Airport. The building is near the 57th St. subway stop, with easy access to the N and R lines.</t>
  </si>
  <si>
    <t>-	The use of amenities is subject to availability. -	Bed size is subject to change. -	 Photos are representative. -	This building requires Government ID to be submitted prior to arrival. -	Pet Policy: Please note that this building may have specific pet restrictions including # pets, pet size and breed. Prior to confirming your reservation, please reach out to the property to check their pet policies.</t>
  </si>
  <si>
    <t>{TV,"Cable TV",Internet,Wifi,"Air conditioning",Kitchen,"Paid parking off premises","Pets allowed",Doorman,Gym,Elevator,Heating,"Family/kid friendly",Washer,Dryer,"Smoke detector","Carbon monoxide detector",Essentials,Shampoo,"24-hour check-in",Hangers,"Hair dryer",Iron,"Laptop friendly workspace","Self check-in","Building staff","Hot water","Bed linens",Microwave,"Coffee maker",Refrigerator,Dishwasher,"Dishes and silverware",Oven,Stove}</t>
  </si>
  <si>
    <t>Modern 2 BR Updated to Perfection</t>
  </si>
  <si>
    <t>Luxurious 2 bedroom, completely renovated to perfection. The apartment is fully furnished, and features its own washer dryer combo, full kitchen, and marble tiled bathroom.  My place is close to Grand Central, Flatiron District , Empire State Building, Midtown East. You’ll love my place because of the kitchen and the coziness. My place is good for couples, solo adventurers, business travelers, and families (with kids).</t>
  </si>
  <si>
    <t>{TV,Wifi,"Air conditioning",Kitchen,Heating,"Family/kid friendly",Washer,Dryer,"Smoke detector","Carbon monoxide detector",Essentials,Shampoo,Hangers,"Hair dryer",Iron,"Laptop friendly workspace","Hot water","Bed linens","Extra pillows and blankets","Long term stays allowed",Other}</t>
  </si>
  <si>
    <t>Quiet and cosy room in Midtown Manhattan</t>
  </si>
  <si>
    <t>Located near Madison Square Garden, you are 10 mn walking from Hell's kitchen and you'll have access to all the strategics subway lines ( A-C-E, at the corner. 1-2-3, 4mn walking. N-R-Q-W and BDFM, 7 mn walking). About the apartment : kitchen space with everything you need, small bathroom but enough space to get yourself ready, very quiet bedroom with very big bed, memory foam comfy mattress. 5th floor without elevator !  I will be here to share the apartment with you in the living room.</t>
  </si>
  <si>
    <t>{Wifi,"Air conditioning",Kitchen,Heating,Essentials,Hangers,"Hair dryer"}</t>
  </si>
  <si>
    <t>Beautiful Spacious 1BR near Central Park</t>
  </si>
  <si>
    <t>#Take a stroll in Central Park, enjoy the entertainment of Time Square, go shopping, enjoy some of the city's best restaurants, theaters, museums or simply stay in and enjoy this amazing, fully renovated, furnished oversized one bedroom gem.</t>
  </si>
  <si>
    <t>#Take a stroll in Central Park, enjoy the entertainment of Time Square, go shopping, enjoy some of the city's best restaurants, theaters, museums or simply stay in and enjoy this amazing, fully renovated, furnished oversized one bedroom gem. Great location near Times Square, Columbus Circle, Central Park, A,C, E, B, D N, Q, R, 1 trains and great area shopping and five star dining spots! We have a cat but she does not stay here while we are away unless we find someone who absolutely loves cats! You will also have access to laundry facilities in the basement. I’m available anytime by phone or text. There are tons of restaurants nearby, Central Park, theaters are approximately 10 minute walk, Columbus Circle.  You'll be in the center of it all. 5 minute walk to subway (ACE,BD &amp; QRW trains) We have a cat but she can go stay with a friend if you like.</t>
  </si>
  <si>
    <t>There are tons of restaurants nearby, Central Park, theaters are approximately 10 minute walk, Columbus Circle.  You'll be in the center of it all.</t>
  </si>
  <si>
    <t>5 minute walk to subway (ACE,BD &amp; QRW trains)</t>
  </si>
  <si>
    <t>Prefer that you not wear shoes in the house.  New York streets are very dirty!</t>
  </si>
  <si>
    <t>{TV,Wifi,"Air conditioning",Kitchen,"Pets allowed",Elevator,"Free street parking",Heating,"Family/kid friendly",Washer,Dryer,"Smoke detector","Carbon monoxide detector",Essentials,Shampoo,"Hair dryer",Iron,"Laptop friendly workspace","Self check-in","Building staff","Hot water"}</t>
  </si>
  <si>
    <t>Clean and warm room in Flushing</t>
  </si>
  <si>
    <t>I am a VR developer and I would like to show the greatest VR games if you come visit me:) (Hidden by Airbnb)</t>
  </si>
  <si>
    <t>{Internet,Wifi,Kitchen}</t>
  </si>
  <si>
    <t>Spectacular Soho Loft</t>
  </si>
  <si>
    <t>Welcome to the loft of your dreams in the BEST part of Soho! The 2 bedroom, 2 bathroom loft takes up an entire floor of the building. The 3000 sq ft loft is impeccably furnished, features exposed brick huge windows, a 175' inch projector TV, washer / dryer, spacious living area, massive kitchen, and fully furnished bedrooms.</t>
  </si>
  <si>
    <t>Welcome to the loft of your dreams in the BEST part of Soho! The 2 bedroom, 2 bathroom loft takes up an entire floor of the building. The 3000 sq ft loft is impeccably furnished, features exposed brick huge windows, a 175' inch projector TV, washer / dryer, spacious living area, massive kitchen, and fully furnished bedrooms. The guest bedroom features a super cozy queen size memory foam mattress, high quality linens and towels, a large window, dresser and desk with working area. It is adjacent to the master bathroom. Guests have full use of the living areas, bathrooms, kitchen, appliances, TV, etc. I travel from work frequently but am home from time to time. My assistant is available should you need anything when I'm out of town and works from the loft a couple days a week.</t>
  </si>
  <si>
    <t>{TV,Wifi,"Air conditioning",Kitchen,"Paid parking off premises",Heating,Washer,Dryer,"Smoke detector","Carbon monoxide detector","First aid kit","Fire extinguisher",Essentials,Shampoo,"Lock on bedroom door",Hangers,"Hair dryer",Iron,"Laptop friendly workspace","Hot water",Other}</t>
  </si>
  <si>
    <t>SoHo studio</t>
  </si>
  <si>
    <t>Private studio in SoHo - you can't beat the location !! :) Balthazar, vegan Eat by Chloe, Butcher’s Daughter, ... Elizabeth st park , walking distance everywhere shopping malls on Broadway &amp; Lafayette, Equinox, ModelFit, NY Pilates,... WholeFoods, 24h Delis,... right on 6 train, or Q,R or B,D,F,M.</t>
  </si>
  <si>
    <t>Private studio in SoHo - you can't beat the location !! :) Balthazar, vegan Eat by Chloe, Butcher’s Daughter, ... Elizabeth st park , walking distance everywhere shopping malls on Broadway &amp; Lafayette, Equinox, ModelFit, NY Pilates,... WholeFoods, 24h Delis,... right on 6 train, or Q,R or B,D,F,M. The entire place All I’m always happy to answer your Q =) Butcher’s Daughter, Jack’s Wife Frida, Sweetgreens, Spring Natural, Balthazar, byChloe,.... ALL of those famous places are here around you (might be diff to choose ;). ModelFit, GoldenBridge, Equinox, Yoga,.... Lafayette and Broadway fashion shopping area... Walk distance everywhere...:) Right on 6 train - Spring st stop. Or Prince st - Q,R trains - next to Dean&amp;Deluca. B,D,F,M 1 min to Little Italy, China town, TriBeCa,... 10min to Union Square Easy to get to FDR or to the Brkl bridge as well as the way for NJ. Real NewYorker feeling.</t>
  </si>
  <si>
    <t>Butcher’s Daughter, Jack’s Wife Frida, Sweetgreens, Spring Natural, Balthazar, byChloe,.... ALL of those famous places are here around you (might be diff to choose ;). ModelFit, GoldenBridge, Equinox, Yoga,.... Lafayette and Broadway fashion shopping area... Walk distance everywhere...:)</t>
  </si>
  <si>
    <t>Right on 6 train - Spring st stop. Or Prince st - Q,R trains - next to Dean&amp;Deluca. B,D,F,M 1 min to Little Italy, China town, TriBeCa,... 10min to Union Square Easy to get to FDR or to the Brkl bridge as well as the way for NJ.</t>
  </si>
  <si>
    <t>{Wifi,"Air conditioning",Kitchen,"Hot tub",Heating,"Carbon monoxide detector","Fire extinguisher",Essentials,Shampoo,Hangers,"Hair dryer","Laptop friendly workspace","High chair","Hot water","Extra pillows and blankets","Long term stays allowed"}</t>
  </si>
  <si>
    <t>Hostal , full size bed ( bottom bunk) shared room</t>
  </si>
  <si>
    <t>*simple, basic place to rest and recharge your battery. *I'll leave a set of sheets for you to put on the bed,  so you"ll know you're getting a clean set. *when you leave, you don't have to make the bed.  *just pull the sheets off   *3 blocks from E or F train, 75th station  or Kew Gardens Union tpke. station * 20 min train ride to the city by E train (Lexington station) * close to 2 airports,restaurants *it's an extremely safe area -no smokers</t>
  </si>
  <si>
    <t xml:space="preserve">*simple, basic place to rest and recharge your battery. *I'll leave a set of sheets for you to put on the bed,  so you"ll know you're getting a clean set. *when you leave, you don't have to make the bed.  *just pull the sheets off   *3 blocks from E or F train, 75th station  or Kew Gardens Union tpke. station * 20 min train ride to the city by E train (Lexington station) * close to 2 airports,restaurants *it's an extremely safe area -no smokers This is a shared room. Bottom Bunk There are security cameras in the apartment hallways and kitchen.  No security cameras in the shared room itself. There is a laundry facility in the building, it's coin operated. $2.50 wash &amp; 25 cents for 12 min of dryer use. The bathroom is shared *not private.  If you would prefer to pay me directly,  just ask.  ( I have (Hidden by Airbnb) ) Kitchen can be used for light cooking, I have a micorwave as well. My interaction depends on our schedules, also if you have any questions I more than happy to help out. </t>
  </si>
  <si>
    <t>Amazing...gyms, movie cineplex, coffee shops, bookstores, electronic stores, cleaners, italian, indian, mexican, american,argentinian, tai, restaurants..plus so much more.. night life is tamed and alive..the area is know for celebrations, birthdays, graduations.. this is where people come to celebrate.. a small piece of Manhattan without the long lines and overpriced drinks.. Make sure to visit 5 burrros Mexican restaurant for some of their famous margaritas.. if you have a second, research Forest Hills, Queens NY :)</t>
  </si>
  <si>
    <t>From JFK airport I'm about 20 minutes by taxi or uber $25 and from( LaGuardia airport it's about 15 minutes. $20)  To take a train from JFK airport will cost around total of $9 EACH person and will be 2 trains. ( 40 minutes)  plus you must walk 4 blocks to transfer from the air-train to the E or F train. I recommend the taxi or uber since it is faster, easier and sometimes cheaper when you have 3 people. To Manhattan E/F train...$3 each way...20min  the train is 4blocks from my place.  Union tpke/ Kew Gardens Station and 75 the station. There is also the Long Island Railroad..(it is a faster train, that will get you into Manhattan) in 12 min. I believe the stop is Penn Station. its a $5 train ride and the stop here is called Forest Hills.</t>
  </si>
  <si>
    <t>- 1. clean up after yourself immediately, and leave the room the way you found it..so any( boxes or bags from department stores )should be thrown away. - 2. Also don't leave your shoes in the hallway. - 3. No Smoking - 4. No cooking in the room (no rice cookers or tea pots etc.) - 5. Please leave A window OPEN, when you're gone for the day :) - 6. Please keep a low voice, and respect that other guests may be asleep at any time of the day/night - 7. Clean your HAIR from the shower drain after each shower. - 8. Don't flush anything but toilet paper down the toilet. - 9. Please leave your belongings neatly to one area. - 10. Please bring your toiletries with you. - 11.   Try to keep quiet 10 pm to 10 am  also when other people may be resting.</t>
  </si>
  <si>
    <t>{Wifi,"Air conditioning",Kitchen,Gym,"Pets live on this property",Elevator,Heating,"Family/kid friendly",Washer,Dryer,"Smoke detector","Carbon monoxide detector","First aid kit","Fire extinguisher",Essentials,"Self check-in",Keypad}</t>
  </si>
  <si>
    <t>Awesome Chinatown Apartment</t>
  </si>
  <si>
    <t>My place is close to Russ &amp; Daughters Cafe. My place is good for solo adventurers.</t>
  </si>
  <si>
    <t>Quiet Room in Harlem Apartment</t>
  </si>
  <si>
    <t>Air conditioned room available in a huge two bedroom apartment in Harlem! Located just steps away the subway, bars, restaurants, and Riverside Park, this is the perfect location for first time and recurring visitors to NYC alike.</t>
  </si>
  <si>
    <t>Air conditioned room available in a huge two bedroom apartment in Harlem! Located just steps away the subway, bars, restaurants, and Riverside Park, this is the perfect location for first time and recurring visitors to NYC alike. Room available is one bedroom in a two bedroom apartment. Living room and kitchen are bright and sunny during the day, and apartment is quiet at night. Bedroom faces away from the street, so it's quiet at night. Guests are welcome to the apartment. There are several laundromats within walking distance. I'm happy to answer any questions guests may have by text or email. West Harlem is full of restaurants and bars. Some personal favorites include: Anchor Wine Bar (144th and Broadway) Harlem Public (149th and Broadway) At the Wallace (149th and Broadway) Solace (143rd and Broadway) The Chipped Cup (149th and Broadway) Trufa (140th and Broadway) Il Caffe Latte (145th and Amsterdam) Looking for sunshine? Head over to Riverbank State Park at 145th Street and Riversi</t>
  </si>
  <si>
    <t>West Harlem is full of restaurants and bars. Some personal favorites include: Anchor Wine Bar (144th and Broadway) Harlem Public (149th and Broadway) At the Wallace (149th and Broadway) Solace (143rd and Broadway) The Chipped Cup (149th and Broadway) Trufa (140th and Broadway) Il Caffe Latte (145th and Amsterdam) Looking for sunshine? Head over to Riverbank State Park at 145th Street and Riverside Drive, or take a walk down the bike path running along the Hudson River. We're also about a 10 minute walk from Hamilton Grange National Memorial, and a quick bus ride away from the Cloisters!</t>
  </si>
  <si>
    <t>We're located just steps away from the 1 train at 145th Street and an eight minute walk from the A/B/C/D lines at 145th. It's about a 20 minute ride to midtown, and 25 minutes to downtown. Several bus routes are nearby as well, and it's always easy to find cabs on Broadway.</t>
  </si>
  <si>
    <t>Guests should be respectful of our space. No smoking is allowed in the house; there's a fire escape for that. We're both clean and quiet young professionals, and we ask that you be respectful of our space.</t>
  </si>
  <si>
    <t>{TV,Internet,Wifi,"Air conditioning","Wheelchair accessible",Kitchen,Elevator,"Buzzer/wireless intercom",Heating,"Smoke detector","Carbon monoxide detector",Essentials,"translation missing: en.hosting_amenity_49","translation missing: en.hosting_amenity_50"}</t>
  </si>
  <si>
    <t>Best neighborhood in NYC, East Village apartment</t>
  </si>
  <si>
    <t>Enjoy Manhattan the right way, by having a home base in the best neighborhood in NYC, the East Village.  Looking to get around and see the city? The apartment is steps away from multiple subway lines (F, 6, JZ) and bus routes (M15, M21).  Looking for a fun night out? You'll be within blocks of the most lively nightlife in the city, with tons of bars &amp; restaurants in the surrounding area. Don't worry, there's no retail on our entire block, so you can be sure to have a quiet night's sleep.</t>
  </si>
  <si>
    <t xml:space="preserve">Enjoy Manhattan the right way, by having a home base in the best neighborhood in NYC, the East Village.  Looking to get around and see the city? The apartment is steps away from multiple subway lines (F, 6, JZ) and bus routes (M15, M21).  Looking for a fun night out? You'll be within blocks of the most lively nightlife in the city, with tons of bars &amp; restaurants in the surrounding area. Don't worry, there's no retail on our entire block, so you can be sure to have a quiet night's sleep. Location, location, location. You will be in the best spot to experience New York City, day and night. The East Village is home to phenomenal restaurants, bars, historical landmarks, and parks. Venture a few blocks down into the Lower East Side for a fun but slightly different vibe.  The apartment comes with a fully stocked kitchen and bathroom, and there is a big screen TV to setup Airplay.  The bedroom has a queen bed and closet space available. There are no windows, but a curtain can be pulled back </t>
  </si>
  <si>
    <t>Please treat the apartment as if it were your own. Clean up after yourself, and if my roommates are there, please be respectful by not being loud during the late hours.</t>
  </si>
  <si>
    <t>{TV,Wifi,"Air conditioning",Kitchen,Heating,"Family/kid friendly","Smoke detector","First aid kit",Essentials,Shampoo,Hangers,"translation missing: en.hosting_amenity_50"}</t>
  </si>
  <si>
    <t>Cozy bedroom in the heart of Bushwick</t>
  </si>
  <si>
    <t>Cute and cozy room in Bushwick. Close to a few subways, restaurants, cafes, and bars. You'll enjoy the high-ceilings, bohemian neighborhood, and natural sunlight in the apartment. You'll be sharing the space with two professional ladies who are out most of the week. Kitchen has tools and utensils you can use to cook. Your room will have a bed, dresser, and clothes rack. Any questions please feel free to ask.</t>
  </si>
  <si>
    <t>Cute and cozy room in Bushwick. Close to a few subways, restaurants, cafes, and bars. You'll enjoy the high-ceilings, bohemian neighborhood, and natural sunlight in the apartment. You'll be sharing the space with two professional ladies who are out most of the week. Kitchen has tools and utensils you can use to cook. Your room will have a bed, dresser, and clothes rack. Any questions please feel free to ask. Our space is open, sunny, and has high-ceilings. You'll have access to a kitchen stocked with utensils. You also have a washer and dryer at your disposal. You'll be able to access the whole apartment. My roommate and I leave to work early in the morning and return in the evenings. We'd be happy to point you around in the neighborhood. Bushwick is full of bohemian cafes, bars, restaurants. Our places is close to a number of different subway lines.</t>
  </si>
  <si>
    <t>Bushwick is full of bohemian cafes, bars, restaurants.</t>
  </si>
  <si>
    <t>Our places is close to a number of different subway lines.</t>
  </si>
  <si>
    <t>{Wifi,"Air conditioning",Kitchen,Heating,Washer,Dryer,"Smoke detector","Carbon monoxide detector","Lock on bedroom door","Hair dryer","translation missing: en.hosting_amenity_49","translation missing: en.hosting_amenity_50"}</t>
  </si>
  <si>
    <t>Spacious room in quiet Sunset Park, Brooklyn</t>
  </si>
  <si>
    <t>My room is located in Sunset Park, Brooklyn. It is one of the 4 bedrooms on the third floor of the house.</t>
  </si>
  <si>
    <t>My room is located in Sunset Park, Brooklyn. It is one of the 4 bedrooms on the third floor of the house. The room comes with a full size bed, desk, chair and etc. There are three big windows facing the street. A lot of natural light. There are tons of delis, restaurant and market near by. It is a very quiet neighborhood.  And not expensive as well. 5 minutes walking to N express and R local train. It takes about 25 minutes to get to Manhattan.</t>
  </si>
  <si>
    <t>There are tons of delis, restaurant and market near by. It is a very quiet neighborhood.  And not expensive as well.</t>
  </si>
  <si>
    <t>5 minutes walking to N express and R local train. It takes about 25 minutes to get to Manhattan.</t>
  </si>
  <si>
    <t>{Wifi,Kitchen,Heating,"Smoke detector","Fire extinguisher","Lock on bedroom door","Hair dryer","Laptop friendly workspace","Private living room"}</t>
  </si>
  <si>
    <t>cozy room, close to trains, explore brooklyn!</t>
  </si>
  <si>
    <t>Private room on a quiet block just steps to the 2, 3, 4 and 5 train lines. A short walk to the Brooklyn Museum (currently: Frida Kahlo exhibit through 5/12), Brooklyn Botanic Gardens (free winter weekday admission!), Prospect Park, and the Franklin Ave restaurants and bars.</t>
  </si>
  <si>
    <t>Private room on a quiet block just steps to the 2, 3, 4 and 5 train lines. A short walk to the Brooklyn Museum (currently: Frida Kahlo exhibit through 5/12), Brooklyn Botanic Gardens (free winter weekday admission!), Prospect Park, and the Franklin Ave restaurants and bars. Cozy room with foldout full-sized bed with memory foam is the perfect place to crash after sightseeing in Brooklyn or Manhattan. You'll have access to my kitchen, living room, bathroom and your room of course. Whatever you need! I'm happy to stay out of your way, or to take you around my neighborhood. I'll be in and out during your stay; my room is on the other side of the apartment. This is the perfect place to crash while exploring one of the coolest neighborhoods in New York. A short walk to coffee shops and restaurants. A few more steps to the Brooklyn Museum, Brooklyn Botanic Gardens, Central Brooklyn Public Library and the beautiful Prospect Park with weekend farmer's market. Less than a block to 2 and 5 train</t>
  </si>
  <si>
    <t>This is the perfect place to crash while exploring one of the coolest neighborhoods in New York. A short walk to coffee shops and restaurants. A few more steps to the Brooklyn Museum, Brooklyn Botanic Gardens, Central Brooklyn Public Library and the beautiful Prospect Park with weekend farmer's market. Less than a block to 2 and 5 trains into Manhattan.</t>
  </si>
  <si>
    <t>Less than a block from the 2 and 5 trains, and two blocks from the 3 and 4. You're in Manhattan in 25 minutes. Two blocks from the express bus to Williamsburg.</t>
  </si>
  <si>
    <t>{Wifi,"Air conditioning",Kitchen,"Pets live on this property",Cat(s),Heating,"Smoke detector","First aid kit","Fire extinguisher",Essentials,Hangers,"Hair dryer","Laptop friendly workspace","Hot water","Bed linens","Extra pillows and blankets","Luggage dropoff allowed","Long term stays allowed","Host greets you"}</t>
  </si>
  <si>
    <t>Spacious Master BR Near BK Museum</t>
  </si>
  <si>
    <t>Charming architect's room steps from the Brooklyn Museum. The apartment comfortably accommodates two people with plenty of storage and space to unwind. Guests will enjoy their own sink for extra privacy. 3 mins to subway. 5 mins to Prospect Park.</t>
  </si>
  <si>
    <t>{TV,Internet,Wifi,"Air conditioning",Kitchen,Doorman,Elevator,"Buzzer/wireless intercom",Heating,Essentials,Shampoo,Hangers,"Hair dryer",Iron,"Laptop friendly workspace"}</t>
  </si>
  <si>
    <t>Cozy One-Bedroom In Heart of Williamsburg</t>
  </si>
  <si>
    <t>Cozy one-bedroom apartment tucked away in the heart of Williamsburg — just steps away from the Bedford L stop and dozens of incredible restaurants, coffee shops, and retail stores.  Enjoy the best of Brooklyn or escape to my apartment and shared yard —offset from the street — for some peace and quiet after a long day of exploring. Mi casa es tu casa.</t>
  </si>
  <si>
    <t>{TV,Wifi,"Air conditioning",Kitchen,Heating,"Smoke detector","Carbon monoxide detector","Fire extinguisher",Essentials,Shampoo,"Lock on bedroom door",Hangers,"Hair dryer",Iron,"Laptop friendly workspace","Private living room"}</t>
  </si>
  <si>
    <t>Beautiful Chelsea loft perfect for families.</t>
  </si>
  <si>
    <t>Close to the Ace and Nomad Hotels, multiple restaurants, The Empire State Building, Chelsea Market, The Highline, Galleries in Chelsea, Times Square, Madison Square Park, Flatiron and NoMad. You’ll love it because of the great beds, huge open space, comfortable setting, kid friendliness and amazing neighborhood. My place is good for couples and families (with kids).</t>
  </si>
  <si>
    <t>{Wifi,"Air conditioning",Elevator,Heating,"Family/kid friendly",Washer,Dryer,"Smoke detector","Carbon monoxide detector",Essentials,"Lock on bedroom door",Iron}</t>
  </si>
  <si>
    <t>City retrieve -confort,quite,light</t>
  </si>
  <si>
    <t>Perfect retrieve in the city. One block from the park. Coop, safe-clean and friendly. Very comfortable. Residential area of West Harlem by the 145 express A and D and in the same block that the 1. House of  architect and filmmaker. Available for a few months. Two bedrooms an an office. new appliances, newly renovated. Coming to the city to work or study? Want a friendly home? Looking for long term guests.</t>
  </si>
  <si>
    <t>Perfect retrieve in the city. One block from the park. Coop, safe-clean and friendly. Very comfortable. Residential area of West Harlem by the 145 express A and D and in the same block that the 1. House of  architect and filmmaker. Available for a few months. Two bedrooms an an office. new appliances, newly renovated. Coming to the city to work or study? Want a friendly home? Looking for long term guests. The apartment It is full of sunlight and quiet. Architect renovation, beautiful and functional. In addition, it is very comfortable and nice, real sun entering through all windows and no neighbors in front of windows but the kitchen. Simply furnished. Not crowed.  Kitchen is really cute and rational. Made on demand by myself (architect and artist) Customized pieces. Eating in with the sun coming from the window completely new kitchen with granite counters tops, and brand new appliances, full window.  Bedroom 1 medium, size: 90 SQF has a big window, natural Light, clean and newly paint</t>
  </si>
  <si>
    <t>3 min walk from City College. Two stops (1)  from Columbia University and two from Columbia Presbyterian. Fifteen minutes walk to jazz venues, Shrine (at 137)  10 minutes subway ride to Columbia University area. Amazing place to expend the summer. It is in between San Nicholas Park and Riverside Park. And you get the Olympic pool for laps in Riverside.  It is also full of restaurants and bars, coffee shops and the best supermarket Fairway! plus two subway lines the 1 in the corner and the express A or D 3 blocks away</t>
  </si>
  <si>
    <t>Location The apartment is located one in the same block than the 1 (red line145 station) and a few minutes away from the A or D 145 Express to 59thSt. West Harlem, Sugar Hills.  144th is a small street that goes from Hamilton place, to Riverside Park; the very rich live in 144th and Convent, I see the president of Cooper Union where I use to teach living there, and then when one cross Amsterdam it is a mix of brownstone, coops and rentals at he corner with Broadway.  I love to walk a block and be in a park. Riverside Drive Park. I go almost every day, in the morning to get bagels at Fairway by the river and in the evening go the swiming pool or to the park to play tennis or handball. I have expend this year writing, working from home and my spirit were all good by being able to be outdoors that easily  to a real park, a beautiful place with no tourists and not crowed in the weekends I go north walking up to George Washington bridge and can follow the rail lines  and keep walking all th</t>
  </si>
  <si>
    <t>RULES IN BUILDING Please be silent between 11 pm and 8 am Need to be quiet and aware of noise it is a residential building with all working hard, waking up early. When you enter the building don't let the entrance door bung. Please recycle trash. Rinse plastic containers.  RULES in APARTMENT -Please do not bring anybody in; only allowed the guests in the booking.  -Please take out shoes inside the house. NO MUSIC RADIO OR TV THAT OTHERS CAN HEAR, not load music allow in the building any time. Please to watch a movie or listen to the radio go in your room and close the door.  RULES TO ENTER Allow access for picking up mail, for repairs and exterminator BOARD The guest needs to friendly and tranquil, not noise after 11 pm. For long terms,  more than a month the guest will need to be approved by my building board and made a private contract.</t>
  </si>
  <si>
    <t>{Internet,Wifi,"Air conditioning",Kitchen,"Family/kid friendly",Washer,"Smoke detector","Carbon monoxide detector","Hot water"}</t>
  </si>
  <si>
    <t>Modern and perfectly located 1BD (East Village)</t>
  </si>
  <si>
    <t>Come enjoy the vibrant beauty of Manhattan’s last real neighborhood. I have the perfect place to live like a real New Yorker living in the East Village. The apartment is super cute. 1BD apartment in the heart of East Village, one of the most lively and fun neighborhoods in Manhattan. Cafes, great restaurants and entertainment are right outside the front door. One block from the subway</t>
  </si>
  <si>
    <t>Come enjoy the vibrant beauty of Manhattan’s last real neighborhood. I have the perfect place to live like a real New Yorker living in the East Village. The apartment is super cute. 1BD apartment in the heart of East Village, one of the most lively and fun neighborhoods in Manhattan. Cafes, great restaurants and entertainment are right outside the front door. One block from the subway Get cozy in this lovely apartment located in the center of the East Village - the most fun neighborhood in NYC. The bedroom includes a queen bed with fresh linens and towels. There is also a bathroom with tub and shower, AC unit, full kitchen, and living room. The East Village is the center of NYC nightlife, featuring hundreds of bars and restaurants from casual to more chic and upscale. There are several all-night delis and a supermarket right around the corner from the apartment. During the day, visit Tompkins Square Park, enjoy lunch at a sidewalk cafe, and shop at the many small artistic stores in the</t>
  </si>
  <si>
    <t>Here a piece of article from the TimeOut magazine. The East Village, NYC’s neighborhood located east of Bowery between Houston and 14th Streets, has become a hot spot for everything from the newest restaurants to old-school record stores. Whether you head there during the day for a picnic at one of the best NYC parks (we recommend Tompkins Square Park), shop its unique vintage clothing stores or choose one of its newly opened bars for a first date, the East Village is easy to get to from just about anywhere in Manhattan and Brooklyn.</t>
  </si>
  <si>
    <t>The apartment is close to the subway: the L line on (1st Ave station) just one block away. And a 10 minute walk to Union Square, a major transportation hub, is a 15 minute walk.</t>
  </si>
  <si>
    <t>{TV,Wifi,"Air conditioning",Kitchen,"Pets allowed",Heating,Essentials,Shampoo,Hangers,"Hair dryer","Laptop friendly workspace","Hot water","Bed linens","Extra pillows and blankets","Coffee maker",Refrigerator,"Dishes and silverware","Cooking basics",Oven}</t>
  </si>
  <si>
    <t>Huge Modern Waterfront Home</t>
  </si>
  <si>
    <t>Beautiful &amp; Quiet Waterfront, 20 min from Manhattan by Car. Free Parking &amp; WIFI.  Guests would rent the entire 2nd floor as per photos shown of the house for their stay. Kindly note that the owner occupies the first floor.</t>
  </si>
  <si>
    <t>Beautiful &amp; Quiet Waterfront, 20 min from Manhattan by Car. Free Parking &amp; WIFI.  Guests would rent the entire 2nd floor as per photos shown of the house for their stay. Kindly note that the owner occupies the first floor. If you're looking for a beautiful and peaceful waterfront property in a busy and noisy big apple, then look no further, this is it. There is no other place in NYC likes it. Guests would rent the entire 2nd floor as per photos shown of the house for their stay. Kindly note that this is a quiet neighborhood and thus no party or unregistered guests on the premises permitted. 1 Master Bedroom with Jacuzzi, 2 Queen sized bedrooms with share bathroom, kitchen, living room and dining room on the 2nd floor only, plus outside garden. Please note that the owner occupies on the first floor. You won't believe how beautiful and serene this waterfront community is unless you had been here. It's the best kept secret area in NYC. It's very quiet. It doesn't have the typical crazy tr</t>
  </si>
  <si>
    <t xml:space="preserve">You won't believe how beautiful and serene this waterfront community is unless you had been here. It's the best kept secret area in NYC. It's very quiet. It doesn't have the typical crazy traffic of NYC and yet you're closed to everything by car. Forget about driving 6 hour round trip to the Hampton from Manhattan, instead in 20 min, you would feel like you're on vacation arriving to a waterfront resort. The house was built in 2006 with high ceilings, wood floors, granite counter-top kitchen and bathrooms, Stainless Steel Appliances and large windows and doors for the view of the water. The owner also hired a professional, home theater engineer to install the surround theater sound with HD Plasma Flat Screen TV in the living room. Balcony, dining room, living room and kitchen all have a spectacular view of the bridge, water and garden. </t>
  </si>
  <si>
    <t xml:space="preserve"> #15A Bus Stop is two blocks away, 20 min bus ride to #7 Subway Main Street Station in Flushing(Chinatown). Nearest Airport: La Guardia Airport at 6.4 Miles Nearest Train: #7 Subway, LIRR Main Street at 3.6 Miles Nearest Motorway: 678 Whitestone Expy at 2 Miles Nearest Beach: Private Beach at 0.1 Miles Nearest Barpub: The Clinton Restaurant at 0.3 Miles Nearest Golf: Clearview Park Golf Course at 2.1 Miles </t>
  </si>
  <si>
    <t>Smoking is not allowed in the house, including balcony, or within 20 feet of the house. Absolutely no contraband on the premise. If violated, there will be a $200 cleaning fee. No guests or other visitors allowed without owner's consent. If violated, there will be a minimum $500 event fee. No pets allowed. Since this is a quiet residential neighborhood, no loud noises after 9:30 pm please. The owner will set the house alarm at night by 11 p.m. So, no windows or doors should be open until the house is disalarmed. Renter will have the key alarm to disalarm it. Please note that the replacement cost for the key alarm is $300. If anyone shows unusual or bizarre behavior that causes loud noises or potential damage to the property, doesn’t respect the rules of the house, gets intoxicated or abusive, the owner reserves the right to evict tenant without refund.  Keep the property and all furnishings in good order and nothing is allowed to take to outside of the property. Plenty of free street p</t>
  </si>
  <si>
    <t>Whitestone, NY, United States</t>
  </si>
  <si>
    <t>Whitestone</t>
  </si>
  <si>
    <t>{TV,"Cable TV",Internet,Wifi,"Air conditioning",Kitchen,"Free parking on premises","Pets live on this property",Dog(s),Heating,Washer,Dryer,"Smoke detector",Essentials}</t>
  </si>
  <si>
    <t>Spacious and sun-drenched bedroom</t>
  </si>
  <si>
    <t>Spacious and sun-drenched bedroom in Williamsburg in a lovely 3BR duplex with a backyard. Located close to the J/M/Z, G and L trains, it is only a 20 min ride to Manhattan.</t>
  </si>
  <si>
    <t>Spacious and sun-drenched bedroom in Williamsburg in a lovely 3BR duplex with a backyard. Located close to the J/M/Z, G and L trains, it is only a 20 min ride to Manhattan. This is a nice and cozy household. We are three girls just trying to live life in Brooklyn like all other weirdos around here :-).  While I'm traveling the world you can come live with us and our cat Wanda. We are very easygoing, uncomplicated and know how to have fun. However, our home is our nest so we don't bring the party home and ask you to do the same - Thats about it! You will sleep in my bedroom and will use the bathroom downstairs that I share with one of my roommates. The room is separate from the rest of the flat, which gives you more privacy. However, you have to use the hallway to go to the kitchen and bathroom. Feel free to use the kitchen, cook and hang out! I wont be available but my lovely roommate and friend Rose will be in touch with you! Cool bars, restaurants, shops close by! Prime Williamsburg!</t>
  </si>
  <si>
    <t>Cool bars, restaurants, shops close by! Prime Williamsburg! And the M/J/Z, G and L train are VERY close by.</t>
  </si>
  <si>
    <t>Don't smoke inside - thats all!</t>
  </si>
  <si>
    <t>{Internet,Wifi,Kitchen,"Pets live on this property",Cat(s),Heating,Washer,Dryer,Essentials,"Lock on bedroom door","Hair dryer","Laptop friendly workspace","translation missing: en.hosting_amenity_49","translation missing: en.hosting_amenity_50"}</t>
  </si>
  <si>
    <t>Luxury Doorman. Great location.</t>
  </si>
  <si>
    <t>My luxury doorman building is in a prime Upper West Side location, near Lincoln Center, a block away from plenty of subways, Columbus Circle, Central Park and Time Warner Center.  The apt is a little over 700 ft.² with a fairly large bedroom, living room and fully equipped kitchen.  My bed is a queen and I have a queen sized aerobed for two more people, although the apt would be a little tight with 4 people.  Wifi also available.</t>
  </si>
  <si>
    <t>My luxury doorman building is in a prime Upper West Side location, near Lincoln Center, a block away from plenty of subways, Columbus Circle, Central Park and Time Warner Center.  The apt is a little over 700 ft.² with a fairly large bedroom, living room and fully equipped kitchen.  My bed is a queen and I have a queen sized aerobed for two more people, although the apt would be a little tight with 4 people.  Wifi also available. I'm a traveler and have pictures and trinkets here and there around the apartment. The view from the 28th floor is spectacular. The kitchen has a coffee maker, an espresso machine, plenty of pots and pans, glasses/cups of all sorts, and cutlery.  Feel free to use any condiments from the fridge and dig into my coffee or espresso.  If you want to throw darts, try to keep them out of my wall. ;)    At a little over 700 sq ft, this is MUCH bigger than any standard hotel room in the area.  It's like having a suite on steroids but at a price that's lower than a stan</t>
  </si>
  <si>
    <t>The neighborhood is amenity rich with plenty of retail, an Equinox gym, and tons of bars and restaurants just south in Hells Kitchen and north around Lincoln Center and the Upper West Side ... all walking distance. Central Park is less than a five minute walk away. Times Square is about a 15 minute walk.</t>
  </si>
  <si>
    <t>Parking is available in my building. There are several subways, bus stops and Citibike close by. Taxis are usually abundant around the neighborhood too.</t>
  </si>
  <si>
    <t>Please do not mention Airbnb when approaching my doorman. Let him know you are a guest of mine, and the doorman will have a "Permission To Enter" slip with your name(s) on it. He or another staff member will let you into the apartment.  The keys to the apartment will be on the kitchen counter.  Please remove your shoes before you enter the apartment or in the small hallway after you enter the apartment. Kindly wash and dry any dishes used during your stay. Leave any towels hanging on the back of the bathroom door.</t>
  </si>
  <si>
    <t>{TV,"Cable TV",Wifi,"Air conditioning","Wheelchair accessible",Kitchen,"Paid parking off premises",Doorman,Gym,Breakfast,Elevator,"Free street parking","Buzzer/wireless intercom",Heating,Washer,Dryer,"Smoke detector","Carbon monoxide detector","Safety card",Essentials,Shampoo,Hangers,"Hair dryer",Iron,"Laptop friendly workspace","Hot water",Other,"Paid parking on premises"}</t>
  </si>
  <si>
    <t>Elegant Ground Floor Garden Apartment</t>
  </si>
  <si>
    <t>Beautiful sunny ground floor Prospect Heights/Crown Heights apartment with access to a shared garden.   - Located within a family owned and occupied building  - Great area for excellent restaurants and bars - 7 minutes walk to the C train at Clinton Washington  - 30 minutes into Manhattan - 15 minutes from Prospect Park</t>
  </si>
  <si>
    <t>Beautiful sunny ground floor Prospect Heights/Crown Heights apartment with access to a shared garden.   - Located within a family owned and occupied building  - Great area for excellent restaurants and bars - 7 minutes walk to the C train at Clinton Washington  - 30 minutes into Manhattan - 15 minutes from Prospect Park - Shared garden - Shared washer dryer We live on the premises and spend time in the garden when it's nice out The C train at clinton Washington is a few minute walk away The Q train on 7th Ave is also close by but about 15 minutes walk</t>
  </si>
  <si>
    <t>The C train at clinton Washington is a few minute walk away The Q train on 7th Ave is also close by but about 15 minutes walk</t>
  </si>
  <si>
    <t>{TV,Wifi,Kitchen,"Free street parking",Heating,"Family/kid friendly",Washer,Dryer,"Smoke detector","Carbon monoxide detector","Fire extinguisher",Essentials,Shampoo,"Lock on bedroom door","Hair dryer",Iron,"Self check-in",Keypad,Microwave,"Coffee maker",Refrigerator,Dishwasher,"Dishes and silverware","Cooking basics",Oven,Stove,"BBQ grill","Garden or backyard","Luggage dropoff allowed"}</t>
  </si>
  <si>
    <t>WATER VIEWS 3 BED HOME W/ PARKING</t>
  </si>
  <si>
    <t>Excellent residential area, very safe and facing New York Bay! See the statue of liberty from your window!!!  This 3 bedrooms water front home will serve as a vacation home or bring a nice touch to your long term stay needs. Perfect space for relocation needs, while you secure permanent housing in NYC, go through a house renovation, or need a longer stay for work or pleasure, specially if you have a car and want private parking.</t>
  </si>
  <si>
    <t xml:space="preserve">Excellent residential area, very safe and facing New York Bay! See the statue of liberty from your window!!!  This 3 bedrooms water front home will serve as a vacation home or bring a nice touch to your long term stay needs. Perfect space for relocation needs, while you secure permanent housing in NYC, go through a house renovation, or need a longer stay for work or pleasure, specially if you have a car and want private parking. This is a furnished house with 3 bedroom, 2 bath, duplex with living and dinning room, eat in kitchen, small bathroom downstairs with front porch, back porch. Parking!!! All appliances and utensils needed for 4 to 5 guests. Minimal furniture. Upstairs, find 3 great size bedrooms and one full marble bathroom.  Master bedroom is gigantic with large closet and amazing views which includes statue of liberty specially during winter months. 2 of the bedrooms with Queen size bed. One, with a tween bed. Hardwood floors. Driveway PARKING fits up to two cars.  The house </t>
  </si>
  <si>
    <t>Very safe residential neighborhood, house face a park with kids playground, and water front. New York Bay, pier with ferry to Manhattan and benches for your relaxation by the water. Bay Ridge hosted several hollywood movies such as the legendary Saturday Night Fever, and What Happens in Vegas stays in Vegas, filmed just across the street from the house. Bay Ridge has a small town feeling inside NYC, a established and safe area for the past 50 years, with a great mix of residents from all over the world. Lots of young families now occupying this neighborhood and many residents are former Manhattan residents. Plenty of restaurants, stores on 3rd and 5th ave,  and some great shopping venue on 86th Street, like Century 21 Stores, Victoria secret, The Gap and others. If you are relocating to NY this is a good place to start. Everyone is welcome here in Bay Ridge. You will love the area.</t>
  </si>
  <si>
    <t>Express Bus to Manhattan in the corner. X27 R train on Bay Ridge Ave and 4th ave, 8 minutes walk, or take a bus a block away that drops you in the station (one fair with metrocard) Ferry Boat to Manhattan across the street Pier. $2.75, Stops downtown Manhattan and Midtown. Buses, a block away to various area in Brooklyn. JFK is only 25 minutes away driving or 45 minutes in traffic hours.</t>
  </si>
  <si>
    <t>*Children only allowed on porches under adult supervision. Careful with railings and stairs to backyard. That is no for kids unsupervised. *No Smoking indoors, no cigarets buds on property ground. * No blocking entrance from apartment downstairs with your parked car, keep from beginning of steps out. * Absolutely no parties. Keep your eventual guests behavior in control. Quiet area so respect neighbors. * Do not drag furniture and scratch the floors, it will be charged. * Do not remove screens from windows. * Contact owner with questions or maintenance issues. Do not try to fix yourself anything, unless instructed by owner. * Heat radiators are not to be touched. Do not turn valves on or off. *Do not use washer and dryer for pillows or blankets or sneakers. * Place garbage cans and recycle on the curb on Tuesdays nights to pick up on Wednesday Morning. Garbage only on Friday night to be picked up on Saturdays. If you staying long term, get that garbage out. :) Be a good New Yorker.</t>
  </si>
  <si>
    <t>Bay Ridge</t>
  </si>
  <si>
    <t>{TV,"Cable TV",Wifi,"Air conditioning",Kitchen,"Free parking on premises","Pets live on this property",Dog(s),Cat(s),"Free street parking",Heating,Washer,Dryer,"Smoke detector","Carbon monoxide detector","Fire extinguisher",Essentials,Hangers,"Hair dryer",Iron,"Laptop friendly workspace","Self check-in",Lockbox,"Private entrance",Bathtub,Crib,"Pack ’n Play/travel crib","Room-darkening shades","Hot water","Bed linens","Extra pillows and blankets",Microwave,"Coffee maker",Refrigerator,Dishwasher,"Dishes and silverware","Cooking basics",Oven,Stove,"BBQ grill","Patio or balcony","Garden or backyard","Luggage dropoff allowed","Long term stays allowed","Extra space around bed","Accessible-height bed","No stairs or steps to enter"}</t>
  </si>
  <si>
    <t>Location Lucy ( only female )</t>
  </si>
  <si>
    <t>A lovely and friendly atmosphere in a large and beautiful apartment with a private bathroom.  Lady Lucy and her daughter are from Brazil and are very friendly and welcoming. You definitely will appreciate our hospitality. Welcome to our home.</t>
  </si>
  <si>
    <t>A lovely and friendly atmosphere in a large and beautiful apartment with a private bathroom.  Lady Lucy and her daughter are from Brazil and are very friendly and welcoming. You definitely will appreciate our hospitality. Welcome to our home. a private bathroom</t>
  </si>
  <si>
    <t>{TV,"Cable TV",Internet,Wifi,"Air conditioning",Kitchen,"Paid parking off premises",Heating,"Smoke detector","Carbon monoxide detector","First aid kit",Essentials,"Hot water","Host greets you"}</t>
  </si>
  <si>
    <t>Ditmas Park Affordable Luxury-Private Room</t>
  </si>
  <si>
    <t>Welcome to Affordable Luxury living in Beautiful and Historic Ditmas Park,Brooklyn.</t>
  </si>
  <si>
    <t>Welcome to Affordable Luxury living in Beautiful and Historic Ditmas Park,Brooklyn. In the front please open the lockbox 1084 press down on the lockbox and get the keys...very simple All areas in the apartment are accessible except for my room I’m a text message away if you need me. One of the most residential parts of Brooklyn. Ditmas Park is filled with Historic Homes where many movies are filmed. It’s very possible to see a film crew and Famous actors on Set while you are here! You’re a few steps away from One of the fastest Nyc Subway lines-Q Train. No smoking   Please take off your shoes</t>
  </si>
  <si>
    <t>One of the most residential parts of Brooklyn. Ditmas Park is filled with Historic Homes where many movies are filmed. It’s very possible to see a film crew and Famous actors on Set while you are here!</t>
  </si>
  <si>
    <t>You’re a few steps away from One of the fastest Nyc Subway lines-Q Train.</t>
  </si>
  <si>
    <t>No alcohol or drug use. Please be mindful to other house guests while coming in at night. NO SHOES ARE ALLOWED IN THE HOUSE! I don’t want the floors scuffed please.</t>
  </si>
  <si>
    <t>{TV,Wifi,Kitchen,Heating,"Smoke detector","Carbon monoxide detector","Fire extinguisher",Essentials,"Lock on bedroom door",Hangers,"Hair dryer",Iron,"Laptop friendly workspace","Self check-in",Lockbox,"Hot water","Bed linens","Extra pillows and blankets",Microwave,"Coffee maker",Refrigerator,Dishwasher,"Dishes and silverware","Cooking basics",Oven,Stove,"Long term stays allowed","Cleaning before checkout","Paid parking on premises"}</t>
  </si>
  <si>
    <t>Amazing location! Cozy apartment!</t>
  </si>
  <si>
    <t>One bedroom apartment is fully furnished with a full sofa bed, living room, bathroom and kitchen. its clean and modern with lot's of light. 5 minutes from subway and train, 15 minutes to time square. Walking distance to Central Park, cafes, and restaurants.</t>
  </si>
  <si>
    <t>One bedroom apartment is fully furnished with a full sofa bed, living room, bathroom and kitchen. its clean and modern with lot's of light. 5 minutes from subway and train, 15 minutes to time square. Walking distance to Central Park, cafes, and restaurants. very clean and organized! very cozy and comfortable.  3 minute walk from all trains. 2 minute walk from stores, cafes and gyms. i work in the morning and go to classes at night so I'm rarely there. i have a separate room which gives you plenty of privacy. when I'm home i pretty much cook my dinner, continue to work then go to sleep.</t>
  </si>
  <si>
    <t>{TV,Internet,Wifi,Kitchen,"Pets live on this property",Heating,Washer,Dryer,"Smoke detector","Carbon monoxide detector"}</t>
  </si>
  <si>
    <t>Spacious 1 bedroom on Hamilton Grange - Entire Apt</t>
  </si>
  <si>
    <t>1 bedroom spacious apartment on Hamilton Grange.  The apartment is very clean and recently renovated. It is conveniently located off the A, C, &amp; B, D, subway lines at 145 Street with a short and easy 15 minute commute to midtown on the express trains (A&amp;D)</t>
  </si>
  <si>
    <t>1 bedroom spacious apartment on Hamilton Grange.  The apartment is very clean and recently renovated. It is conveniently located off the A, C, &amp; B, D, subway lines at 145 Street with a short and easy 15 minute commute to midtown on the express trains (A&amp;D) One bedroom, living room, kitchen, bathroom. The space will be entirely yours. You will have the whole apartment to yourself. Lock box on site. Short distance away from restaurants &amp; various neighborhood bars. Hamilton Heights, Manhattan has a more suburban feel when compared to downtown. Located within a short walk of the MTA Subway ACBD lines. Also within walking distance (8 minutes) of 1 subway line.</t>
  </si>
  <si>
    <t>Short distance away from restaurants &amp; various neighborhood bars. Hamilton Heights, Manhattan has a more suburban feel when compared to downtown.</t>
  </si>
  <si>
    <t>Located within a short walk of the MTA Subway ACBD lines. Also within walking distance (8 minutes) of 1 subway line.</t>
  </si>
  <si>
    <t>{TV,"Cable TV",Wifi,"Air conditioning",Kitchen,"Free street parking",Heating,Washer,Dryer,"Smoke detector","Carbon monoxide detector","Fire extinguisher",Essentials,"Lock on bedroom door",Hangers,"Hair dryer",Iron,"Laptop friendly workspace","Self check-in",Lockbox,"Private living room","Hot water","Bed linens","Extra pillows and blankets",Microwave,"Coffee maker",Refrigerator,"Dishes and silverware","Cooking basics",Oven,Stove}</t>
  </si>
  <si>
    <t>Sonder | The Nash | Playful 1BR + Rooftop</t>
  </si>
  <si>
    <t>Featured in The New York Times, The Wall Street Journal, and Fast Company, we’ve hosted over 350k guests in 2,500+ spaces with an average rating of 4.6 stars. Each space is designed and run by us, so you’ll always know what to expect from your stay. At Sonder, we’ve combined the best parts of home and hotel. - 24/7 support via text, email, or phone - Coffee, fresh towels, and bathroom essentials provided - Hotel-standard cleaning before you arrive - Fully equipped kitchen - Private workspace Building amenities - Rooftop grilling area - Fitness room  - Laundry facilities Midtown East highlights - Walkability score - 100 - 4 minute walk to Little Alley (best Shanghainese restaurant) - 10 minute walk to The Ginger Man (beer on draft and signature cocktails) Getting around - 5 blocks to Grand Central Station   - 16 minute drive to Times Square - 15 minute drive to LGA Airport - 37 minute drive to EWR Airport - 40 minute drive to JFK Airport Midtown East highlights  - Walkability score - 10</t>
  </si>
  <si>
    <t>Room with private bath and shower in boho apt</t>
  </si>
  <si>
    <t>The Artery is a sanctuary of music, art and nature. You'll share the apartment with an artist/singer, an actor and a dancer. They are all friendly, respectful and clean. We have a lovely family vibe in the apartment and are looking for someone who will feel at home here and who we would also feel at home around. -Private bathroom with shower -Large windows and skylight -Lots of plants -Queen bed -large desk (The room has a lot more plants and decor now- updated pics upon request)</t>
  </si>
  <si>
    <t>The Artery is a sanctuary of music, art and nature. You'll share the apartment with an artist/singer, an actor and a dancer. They are all friendly, respectful and clean. We have a lovely family vibe in the apartment and are looking for someone who will feel at home here and who we would also feel at home around. -Private bathroom with shower -Large windows and skylight -Lots of plants -Queen bed -large desk (The room has a lot more plants and decor now- updated pics upon request) We have been fixing the apartment up and just added a musical instrument wall, aerial rigging and reading loft/mini-stage area! The Artery has lots of light, high ceilings, and takes up the full top floor of a building with only one other apartment. We have private rooftop access and views of the Brooklyn skyline. There is a popular coffee shop on the ground floor of the building. It's filled with people from the neighborhood, is a great way to meet new friends. They also have delicious food and coffee. THE AP</t>
  </si>
  <si>
    <t>NEIGHBORHOOD -Bushwick, Brooklyn, an epicenter for art in Brooklyn -5 minute walk to the JMZ Myrtle stop. -15 minutes to get into downtown Manhattan via train  (glorious views of the city from the train going over the Williamsburg bridge) -5 minute bike ride (15 min walk) to L TRAIN, Morgan stop -5 minutes from Mr. Kiwis Grocery -Close to the LOOM, home of Yoga, Organic Food Co-op and designer coffee shop -MOMO Vietnamese restaurant nearby -24 hr Laundry 1 block away -Authentic Mexican Taqueria across the street -Giant Dollarstore across the street -Hardware store 3 minutes away -Many great second hand shops are nearby -Within walking distance to Robertas, the sacred cow of pizzerias</t>
  </si>
  <si>
    <t>We are in a prime location to get into downtown Manhattan. Take the J/M/Z train 15 minutes and you will be downtown! Our apartment is a 5 minute walk to the train.</t>
  </si>
  <si>
    <t>{Internet,Wifi,Kitchen,Heating,Essentials,Shampoo,"24-hour check-in",Hangers,"Hair dryer","Laptop friendly workspace"}</t>
  </si>
  <si>
    <t>Sunny 2 Bedroom Park Slope Sanctuary</t>
  </si>
  <si>
    <t>Comfortable and clean, 2.5 bedroom, prewar sanctuary. The apartment has great sunlight, and is situated in the heart of Brooklyn's tree-lined, brownstone laden Park Slope neighborhood. Experience all of Brooklyn's culture without the pretension. With many fantastic food options around the corner, Prospect Park only a few blocks away, and an artsy, multi-cultural, emerging affluent demographic, this is the perfect resting and playground for both NYC newcomers and seasoned travelers.</t>
  </si>
  <si>
    <t>Comfortable and clean, 2.5 bedroom, prewar sanctuary. The apartment has great sunlight, and is situated in the heart of Brooklyn's tree-lined, brownstone laden Park Slope neighborhood. Experience all of Brooklyn's culture without the pretension. With many fantastic food options around the corner, Prospect Park only a few blocks away, and an artsy, multi-cultural, emerging affluent demographic, this is the perfect resting and playground for both NYC newcomers and seasoned travelers. Third floor, pre-war walk-up in convenient location. Hosts are two late twenties professionals; Heather an Equinox Yoga Instructor, and Max, an advertising Art Director. Guests are welcome to use the kitchen and all appliances, as well as the common living space and bathroom. Please make yourself at home, but leave things as you found them! We are happy to offer our recommendations for any and all of your Brooklyn interests! Park Slope is adorable; picture Williamsburg boutique cocktail bars and cafes, upsta</t>
  </si>
  <si>
    <t>Park Slope is adorable; picture Williamsburg boutique cocktail bars and cafes, upstate's massive tree-lined avenues, Park Ave-esque gas-lantern brownstones, and a park on par with Central Park. Lots of young families and dog-friendly bars! On our block alone we have four great bars, Sushi, Thai, Indian, an all-night diner, Mexican, and a fantastic family-owned grocer.</t>
  </si>
  <si>
    <t>The 9th Street stop for F,G, and R trains is a short walk away. We also have three Citi Bike stations within a quarter mile as well as easy access to taxis and a great car service (happy to share the phone number for airport service!)</t>
  </si>
  <si>
    <t>{Wifi,Kitchen,Breakfast,Heating,"Smoke detector","Carbon monoxide detector","First aid kit",Essentials,Shampoo,"Lock on bedroom door",Hangers,"Hair dryer","Private entrance"}</t>
  </si>
  <si>
    <t>The Hot Spot</t>
  </si>
  <si>
    <t>Small private space, with a bathroom and spacious closet. Enjoy the New York Life. apartment is located near the 1 train. Area is great for foodies and tourists.</t>
  </si>
  <si>
    <t>Small private space, with a bathroom and spacious closet. Enjoy the New York Life. apartment is located near the 1 train. Area is great for foodies and tourists. I am a drive away if you need anything or if you have any questions. Near the 1 train and the A train</t>
  </si>
  <si>
    <t>Near the 1 train and the A train</t>
  </si>
  <si>
    <t>{Wifi,Kitchen,"Smoking allowed","Pets allowed",Elevator,Heating,"Suitable for events","Smoke detector","Lock on bedroom door",Hangers,"Hair dryer",Iron,"Private living room"}</t>
  </si>
  <si>
    <t>Bright 1BR in Midtown East by Sonder</t>
  </si>
  <si>
    <t>At this Sonder, you'll love the beautiful natural light, sleek wooden floors, and fully-equipped kitchen with modern appliances. During your unforgettable stay in NYC's Midtown East, you'll find delicious restaurants and eclectic bars on every corner.</t>
  </si>
  <si>
    <t xml:space="preserve">At this Sonder, you'll love the beautiful natural light, sleek wooden floors, and fully-equipped kitchen with modern appliances. During your unforgettable stay in NYC's Midtown East, you'll find delicious restaurants and eclectic bars on every corner. Home to Manhattan's most iconic skyscrapers and determined corporate professionals, Midtown East is the classic New York City that you've seen in movies and television shows. Nicknamed the business hub, this prestigious neighborhood floats along the East River and provides easy access to anywhere in the city, making it the perfect spot for business travelers. With an assortment of cultural attractions, A-list shopping boutiques, and a vibrant nightlife, there's never a dull moment on these streets. Don't miss a chance to grab a bite at one of the various chic eateries near Rockefeller Center or the Chrysler Building. Pets are allowed in this building for an additional fee. For security purposes, this building requires a background check. </t>
  </si>
  <si>
    <t>In the heart of the city!</t>
  </si>
  <si>
    <t>Sun-kissed one bed  apt in the heart of the city where New York's three most popular neighborhoods, Meatpacking, West Village, and Chelsea, intersect. Few steps away from some of the most hip shopping, dining and nightlife NYC has to offer. Adjacent to the Gansevoort Market Historic District, and steps from the High Line Park, the Chelsea Market, the Apple store and the best restaurants in the city. A,C,E &amp; L trains are only a block away.</t>
  </si>
  <si>
    <t>Sun-kissed one bed  apt in the heart of the city where New York's three most popular neighborhoods, Meatpacking, West Village, and Chelsea, intersect. Few steps away from some of the most hip shopping, dining and nightlife NYC has to offer. Adjacent to the Gansevoort Market Historic District, and steps from the High Line Park, the Chelsea Market, the Apple store and the best restaurants in the city. A,C,E &amp; L trains are only a block away. You can contact me by email, text, or (Hidden by Airbnb) ! Chelsea incorporates the luxury and sophistication of upper Manhattan with downtown’s hip creativity and arts culture. It is known as one of the centers of the city's art world, with over 200 galleries in the neighborhood, and it gives you access to countless clothing boutiques, and top restaurants</t>
  </si>
  <si>
    <t>Chelsea incorporates the luxury and sophistication of upper Manhattan with downtown’s hip creativity and arts culture. It is known as one of the centers of the city's art world, with over 200 galleries in the neighborhood, and it gives you access to countless clothing boutiques, and top restaurants</t>
  </si>
  <si>
    <t>{TV,Wifi,Kitchen,Breakfast,Heating,"Smoke detector",Essentials,Shampoo,Hangers,"Hair dryer",Iron,"Laptop friendly workspace","Private entrance","Hot water",Microwave,"Coffee maker",Refrigerator,"Cooking basics",Oven,Stove,"Long term stays allowed",Other}</t>
  </si>
  <si>
    <t>Downtown Penthouse with Private Outdoor Terrace</t>
  </si>
  <si>
    <t>Downtown penthouse apartment with a private wraparound terrace offering 360 degree views of Manhattan. North, east and south exposure so all rooms have amazing city views and get lots of light. Two extra-large bedrooms with ensuite bathrooms in a 24 hour doorman building. Located at the intersection of Chelsea, West Village, Greenwich Village, Flatiron and Meatpacking districts so all the good dining, shopping, entertainment and tourist attractions are only a short walk away.</t>
  </si>
  <si>
    <t>Downtown penthouse apartment with a private wraparound terrace offering 360 degree views of Manhattan. North, east and south exposure so all rooms have amazing city views and get lots of light. Two extra-large bedrooms with ensuite bathrooms in a 24 hour doorman building. Located at the intersection of Chelsea, West Village, Greenwich Village, Flatiron and Meatpacking districts so all the good dining, shopping, entertainment and tourist attractions are only a short walk away. The amenities include: •Elevator &amp; Doorman building •Large bedroom with a super-comfy Queen bed (feather mattress pad, down comforter) and ensuite bathroom •Large 2nd bedroom with toddler bed (65", 220lbs) and crib and can also accomodate an air mattress with an ensuite bathroom •Spacious living room with a dining table that can seat 6 •Flatscreen TV with cable and DVR, Playstation 3 •Premium movie channels (HBO, Cinemax) and Netflix •Private wireless internet •Central heating •Air-conditioning •On-premise laundry</t>
  </si>
  <si>
    <t>The apartment is in the vibrant neighborhood of Chelsea and is a bright corner unit located on 15th street and 7th ave in an elevator building with a doorman. The apartment is ideal in terms of location. The neighborhood is great. We are located at the intersection of some of the most interesting neighborhoods in Manhattan. The West Village, Greenwich Village, Meatpacking district, and Union Square are all just steps away which means endless options for food, entertainment, shopping, and nightlife. The Chelsea Galleries, Chelsea Market, High Line and Whitney Museum are all within a 5 minute walk. Times Square, Rockefeller and Financial district are all a quick subway ride away (less than 10 minutes). There is a gourmet supermarket (Westside Market) right across the street with several more within a two block radius and endless options for food delivery.</t>
  </si>
  <si>
    <t>The apartment is centrally located with Subway lines 1,2,3 right downstairs and lines L,A,C,E,M,V and PATH to New Jersey all no more than 1 avenue away. The city's bike share program has bikes available for rent directly across the street.</t>
  </si>
  <si>
    <t>{TV,Wifi,"Air conditioning",Kitchen,"Pets allowed",Elevator,"Indoor fireplace",Heating,"Family/kid friendly",Washer,Dryer,"Smoke detector","Carbon monoxide detector","Fire extinguisher",Essentials,Shampoo,"Hair dryer",Iron,"Laptop friendly workspace","Self check-in","Building staff","Private entrance"}</t>
  </si>
  <si>
    <t>Amazing Queens Oasis Steps to Train</t>
  </si>
  <si>
    <t>Private home in the great safe neighborhood of Astoria. Cafe's, restaurants, grocery right at door step. Awesome location in a safe neighborhood with bars and nightlife for you to enjoy just minutes away!</t>
  </si>
  <si>
    <t xml:space="preserve">Private home in the great safe neighborhood of Astoria. Cafe's, restaurants, grocery right at door step. Awesome location in a safe neighborhood with bars and nightlife for you to enjoy just minutes away! New Layout! New Large L shape Sectional*  Updating images shortly. Access to entire apartment and we welcome you to prepare your meals here. We have a cat named Bunni.  Cafe's, restaurants, organic grocery right at door step. Upscale diverse bars and nightlife for you to enjoy just minutes away! If you’re looking for great Greek food or an exotic microbrew, look no further than Astoria. This northern Queens neighborhood exudes a youthful charm and welcoming attitude. Strikingly diverse groups of people intermingle with appreciative ease in this laid-back neighborhood’s various culinary destinations and quiet streets. Call or text whenever you like for any comments or concerns. We will do our best to fix any issues immediately WHAT TO DO Sated with recreation and entertainment, locals </t>
  </si>
  <si>
    <t>WHAT TO DO Sated with recreation and entertainment, locals need only spin a globe to pick a cuisine for dinner or social club; Astoria most likely has it. Come stay!  2 large Parks Socrates Sculpture Park on Vernon Boulevard and the wide waterfront expanse of Astoria Park. Catch films at the Kaufman Astoria Studios movie theater on 36th Street. Learn about  history at the Museum of the Moving Image on 35th Avenue.</t>
  </si>
  <si>
    <t>Easy 15 mins into Manhattan 59th street.  Blocks from the N,Q train Broadway stop to Manhattan. No Transfer 2.75 per ride Citi bike located around the corner for bike rides over the bridge or around the neighborhood.</t>
  </si>
  <si>
    <t>No-Smoking indoors. Respectful of neighbors in building. Mature guest only. (KIDS OKAY) No company other then guest on list. Can come and go when you want but please do not lock yourself out. Clean after yourself.</t>
  </si>
  <si>
    <t>{TV,Internet,Wifi,"Air conditioning",Kitchen,"Paid parking off premises","Pets live on this property","Free street parking",Heating,"Family/kid friendly","Smoke detector","Carbon monoxide detector","First aid kit","Fire extinguisher",Essentials,Shampoo,Hangers,"Hair dryer",Iron,"Laptop friendly workspace","Hot water","Luggage dropoff allowed",Other}</t>
  </si>
  <si>
    <t>NYC cozy room in Upper East Side</t>
  </si>
  <si>
    <t>- No noise after 9pm - No smoking at the window neither</t>
  </si>
  <si>
    <t>{Wifi,"Air conditioning",Kitchen,"Paid parking off premises","Pets allowed",Heating,Washer,Dryer,"Smoke detector",Essentials,Shampoo,"Lock on bedroom door",Hangers,"Hair dryer","Laptop friendly workspace","Hot water","Bed linens","Ethernet connection",Microwave,Refrigerator,"Dishes and silverware","Cooking basics",Oven,Stove,"Host greets you"}</t>
  </si>
  <si>
    <t>Light Filled 1BDRM in Clinton Hill</t>
  </si>
  <si>
    <t>A spacious and comfortable atmosphere in one of the safest parts of Brooklyn (Clinton Hill) with a stylish Mid Century Modern feel. A large bedroom with a premium quality queen sized bed, a beautiful plant-filled living room, and a separate full kitchen.</t>
  </si>
  <si>
    <t xml:space="preserve">A spacious and comfortable atmosphere in one of the safest parts of Brooklyn (Clinton Hill) with a stylish Mid Century Modern feel. A large bedroom with a premium quality queen sized bed, a beautiful plant-filled living room, and a separate full kitchen. This apartment includes everything you'll need for a short or long term stay. A full array of kitchen cookware, NEW bath towels and soaps, full access to TV (Netflix, HBO, HULU, PS4, ETC) and within walking distance to local trains for Manhattan and Brooklyn. Walking distance to both the C and G trains (quick access into Manhattan), this apartment is surrounded by hip Brooklyn bars, restaurants and bakeries.  The bathroom will have new towels and bath products for your convenience.  We live on the third floor of a walk-up apartment building. The building is clean and safe. It was built in 1931 and has the characteristic high ceilings and stunning large windows of the early 20th Century Brooklyn brownstones. You will have access to the </t>
  </si>
  <si>
    <t>Fort Greene Park is a beautiful 15 walk through Clinton Hill. The famous Dough, Clementine Bakery, and Speedy Romeo are all within a 5 minute walk. Our favorite coffee shop, Mixtape, is around the corner next to a ceramic studio where you can take classes. There are dozens of bars, restaurants, wine shops, and coffee shops close by. Down the block, there is a YMCA, grocery store, and a few bodegas in either direction.</t>
  </si>
  <si>
    <t>There is a bus the stops right in front of the building, and two subway stops within 5-10 minute walk.</t>
  </si>
  <si>
    <t>Please leave all dishes clean and sheets and towels in the hamper. Be respectful of our neighbors by not playing loud music or having parties.</t>
  </si>
  <si>
    <t>{TV,Wifi,"Air conditioning",Kitchen,Gym,Heating,"Smoke detector",Essentials,Shampoo,Hangers,"Hair dryer",Iron,"Laptop friendly workspace","Hot water",Other}</t>
  </si>
  <si>
    <t>Brooklyn @ Bedford</t>
  </si>
  <si>
    <t>Live in prime Williamsburg right next to the Bedford L and 5-10 minutes from Manhattan! Ample coffee shops, shopping, restaurants, night clubs, art studios, groceries, and culture surround you. The apartment is directly above one of the trendiest breakfast spots in all of Williamsburg. The apartment comes furnished with a private patio and an incredible 360 rooftop. Hosts is responsive and happy to provide suggestions as needed.</t>
  </si>
  <si>
    <t>Live in prime Williamsburg right next to the Bedford L and 5-10 minutes from Manhattan! Ample coffee shops, shopping, restaurants, night clubs, art studios, groceries, and culture surround you. The apartment is directly above one of the trendiest breakfast spots in all of Williamsburg. The apartment comes furnished with a private patio and an incredible 360 rooftop. Hosts is responsive and happy to provide suggestions as needed. The apartment is a converted marble factory with a private bedroom, closet, living room, full kitchen with dishes and pans, patio, and roofdeck. There is a washer/dryer available for use  in the hallway. Williamsburg is known as being one of the most posh, exciting, creative, and forthcoming neighborhoods in the world. There is truly something for everything and you are in the thick of it all here! There are two fantastic grocery stores within a block. The apartment is surrounded by bars and restaurants, although positioned in the back of the building so very q</t>
  </si>
  <si>
    <t>Williamsburg is known as being one of the most posh, exciting, creative, and forthcoming neighborhoods in the world. There is truly something for everything and you are in the thick of it all here! There are two fantastic grocery stores within a block. The apartment is surrounded by bars and restaurants, although positioned in the back of the building so very quiet.</t>
  </si>
  <si>
    <t>The Bedford L train stop is down the street, and it is one stop from Manhattan.</t>
  </si>
  <si>
    <t>{Wifi,"Air conditioning",Kitchen,Washer,Dryer,"Smoke detector","Carbon monoxide detector","Lock on bedroom door",Hangers,"Hair dryer","Laptop friendly workspace","Private living room"}</t>
  </si>
  <si>
    <t>Peaceful.</t>
  </si>
  <si>
    <t>Just minutes from Manhattan and across the street from a beautiful park.</t>
  </si>
  <si>
    <t>{TV,"Cable TV","Air conditioning","Pets allowed","Fire extinguisher",Essentials,"Lock on bedroom door",Hangers,Iron,"Bed linens","Extra pillows and blankets"}</t>
  </si>
  <si>
    <t>Modern Park Slope Family 2 BR, 2 BA</t>
  </si>
  <si>
    <t>This spacious 2 bd/2 ba apartment is perfect for a family w/ kids. It's a short walk to Prospect Park, Brooklyn Botanical Gardens, Barclays Center, 5th Aves great restaurants/bars and is conveniently located near several express trains into the city.</t>
  </si>
  <si>
    <t>This spacious 2 bd/2 ba apartment is perfect for a family w/ kids. It's a short walk to Prospect Park, Brooklyn Botanical Gardens, Barclays Center, 5th Aves great restaurants/bars and is conveniently located near several express trains into the city. The place has a washer/dryer, central AC, cable and internet. There is one master bedroom with a queen sized bed. The kids room currently has 1 crib, 1 converted bed for kids, and a changing table. You will have access to the whole apartment. There is also a classic brownstone front stoop for sitting outside when the weather is nice. Prefer long term rental - 1 week minimum. Park Slope is a beautiful tree lined brownstone neighborhood walking distance to Prospect Park, BAM, Barclays Center, Brooklyn Botanical Gardens. There are numerous family and adult friendly restaurants and bars in the area as well as the surrounding neighborhoods. We are 1 block from the 2/3 train and a quick 5 minute walk to all the express trains at Atlantic/Barclay</t>
  </si>
  <si>
    <t>Park Slope is a beautiful tree lined brownstone neighborhood walking distance to Prospect Park, BAM, Barclays Center, Brooklyn Botanical Gardens. There are numerous family and adult friendly restaurants and bars in the area as well as the surrounding neighborhoods.</t>
  </si>
  <si>
    <t>We are 1 block from the 2/3 train and a quick 5 minute walk to all the express trains at Atlantic/Barclays Center.</t>
  </si>
  <si>
    <t>Non-smoking house. No pets or dogs.</t>
  </si>
  <si>
    <t>{TV,"Cable TV",Internet,Wifi,"Air conditioning",Kitchen,"Indoor fireplace","Buzzer/wireless intercom",Heating,"Family/kid friendly",Washer,Dryer,"Smoke detector","Carbon monoxide detector","First aid kit",Essentials}</t>
  </si>
  <si>
    <t>Gorgeous Private Bedroom Madison 2L-4</t>
  </si>
  <si>
    <t>Welcome to Stuyvesant Heights! This spacious  private bedroom is in a 5 bedroom, 2 bathroom co-living space.  Our furnished apartment serves an authentic Brooklyn style. Its stained glass window is the focal point, making this budget friendly room stands out from the rest. 3D Tour Link Here : (Website hidden by Airbnb)</t>
  </si>
  <si>
    <t>Welcome to Stuyvesant Heights! This spacious  private bedroom is in a 5 bedroom, 2 bathroom co-living space.  Our furnished apartment serves an authentic Brooklyn style. Its stained glass window is the focal point, making this budget friendly room stands out from the rest. 3D Tour Link Here : (Website hidden by Airbnb)  Having one simple way to rent real apartments has been long overdue. Stoop brings an alternative to classic apartment renting, without the classic hassle. Backed by modern technology, a wide network of homes, and the burning desire to simplify your house hunt, Stoop puts you control. With flexible, commitment-free leasing, all you do is search, select, and step into your next live-ready home. Equipped with the highest quality furniture, TVs and Chromecasts in every room, high speed wifi, utilities (heat, hot water, gas, and electric) included, maintenance tracking, bi-weekly cleaning, exclusive community events, and a community manager too, Stoop is your flexible housin</t>
  </si>
  <si>
    <t>"Bedford-Stuyvesant has it’s name for a reason. Located between the historical Bedford and upscale Stuyvesant neighborhoods, it is commonly known as Bed-Stuy. Be a part of music history, where legendary names of Jay-Z and Notorious B.I.G’s called home. This sector is made up of 7 avenues, making it  easily accessible to its neighboring hot spots. Full of locally owned businesses, you too can experience its authentic vibe.  With its original feel that locals know and love, residents share their streets with trend setting newcomers, keeping a unified sense of community. An influx of modern bars and its first Starbucks, is intermixed with historic murals and museums. Though it has brought mixed emotions to locals, it will undoubtedly add to the unique charm of the neighborhood. Lined with classic brownstones and scenic tree-lined streets, this little pocket has a classic and accessible Brooklyn-feel that will truly has something for everyone. Notable eateries include . Locals tend to hang</t>
  </si>
  <si>
    <t>Trains: 2, 3, 4, 5, A, C, G Groceries: Fresh and Local,  Super Foodtown, Chicky's General Store Gym: Blink, YMCA"</t>
  </si>
  <si>
    <t>- Quiet Hours begin at 11pm</t>
  </si>
  <si>
    <t>{TV,Wifi,"Air conditioning",Kitchen,Heating,Washer,Dryer,Essentials,Shampoo,"Hair dryer",Iron,"Laptop friendly workspace","Luggage dropoff allowed","Long term stays allowed","Cleaning before checkout"}</t>
  </si>
  <si>
    <t>2 Bedroom in Bed Stuy</t>
  </si>
  <si>
    <t>This is a sublet for a 2 br in an elevator building on the border of bed stuy and clinton hill. Washer/dryer in unit and spacious living room. Lots of closet space and modern appliances.</t>
  </si>
  <si>
    <t>{"Cable TV",Internet,Wifi,"Air conditioning",Kitchen,Elevator,"Buzzer/wireless intercom",Heating,Washer,Dryer,"Smoke detector",Essentials}</t>
  </si>
  <si>
    <t>One Block From Train - 4/23-4/30</t>
  </si>
  <si>
    <t>This room is furnished and accommodates a queen sized bed and dresser comfortably. The room is approximately 10'x 12' with two windows facing window. Perfect for someone or someones visiting for the week or looking for a permanent place to stay.</t>
  </si>
  <si>
    <t>{"Cable TV",Wifi,"Air conditioning","Pets live on this property",Cat(s),"Smoke detector","Carbon monoxide detector","First aid kit","Fire extinguisher"}</t>
  </si>
  <si>
    <t>Charming and Spacious Harlem Nest</t>
  </si>
  <si>
    <t>Enjoy your own private room in this charming Harlem nest! Neat and spacious private room in charming Harlem pre-war apartment. Air-conditioned large room with two large windows and a large closet that features two clothes racks and lots of shelving for storage. The room is furnished with a queen bed (memory foam mattress), desk and chair, two bookshelves, a large bench with storage, full-length standing mirror, and over the door hooks. Essential amenities provided. Full kitchen.</t>
  </si>
  <si>
    <t>Enjoy your own private room in this charming Harlem nest! Neat and spacious private room in charming Harlem pre-war apartment. Air-conditioned large room with two large windows and a large closet that features two clothes racks and lots of shelving for storage. The room is furnished with a queen bed (memory foam mattress), desk and chair, two bookshelves, a large bench with storage, full-length standing mirror, and over the door hooks. Essential amenities provided. Full kitchen. ***Please read about the space, disclaimer, and house rules before booking*** Essential amenities available during your stay: -Fresh Towels and Linens -Your own set of keys -Iron -Body wash and face wash -Cotton swabs  Description of the room: Private Room. Air-conditioned room with two large windows (one opens to the outside for fresh air and has a narrow but nice view of the street, the other window cannot be opened because it has a professionally installed AC unit) and a large closet that features two clothe</t>
  </si>
  <si>
    <t>Morningside Park, Central Park, Apollo Theater, Restaurants on Frederick Douglass Boulevard, Proximity to Transit.</t>
  </si>
  <si>
    <t>From the apartment, you can quickly access the following transit: Express trains #2 and #3 at 116th St and Lenox Ave, express trains A and D at 125th St and Saint Nicholas Ave, local trains B and C at 116th St and Frederick Douglass Blvd, and several buses that go to the Upper Eastside, Upper Westside, Midtown and Uptown Manhattan (M2,3,7,16).</t>
  </si>
  <si>
    <t>HOUSE RULES: Please NO WALKING IN THE APARTMENT WITH OUTSIDE SHOES PLEASE. Upon entering the apartment, please lock the door behind you and then remove your shoes. Shoes can be stored on the shoe rack in the hallway or in your private room. If you are at the door with your shoes on and about to leave the apartment when you realize you forget something in your room or elsewhere in the apartment, please remove your shoes to walk through the apartment and retrieve those items. No pets allowed. No heavy drinking or partying in the apartment. My roommate and I enjoy the city nightlife and expect our guests to do the same! Absolutely no bringing other people/friends who are not a part of the booking to the apartment... Not even to "hangout for a little." Again, there are three coffee shops within one to two blocks of the apartment which are a suitable alternative address for meeting up with friends. Please respect our home and don't show up with a stranger on our doorstep. Please do not give</t>
  </si>
  <si>
    <t>{TV,"Cable TV",Internet,Wifi,"Air conditioning",Kitchen,Elevator,"Buzzer/wireless intercom",Heating,"Smoke detector","Carbon monoxide detector","Fire extinguisher",Essentials,"Lock on bedroom door",Hangers,Iron,"Laptop friendly workspace","Private living room","Hot water",Refrigerator}</t>
  </si>
  <si>
    <t>Brick and Beam Experience in North Williamsburg</t>
  </si>
  <si>
    <t>A modern loft in the North Williamsburg area.  Steps away from McCarren Park.  Great dining, hotels and music venues nearby.</t>
  </si>
  <si>
    <t>A modern loft in the North Williamsburg area.  Steps away from McCarren Park.  Great dining, hotels and music venues nearby. An exposed brick and beam loft with hardwood floors and midcentury modern style. There is a great view of Manhattan from the roof deck. I'm happy to welcome you and give you some quick recommendations in the neighborhood - The guidebook spells out everything else. Welcome to one of the most popular neighborhoods in Brooklyn.  Known for its incredible dining and nightlife options, young community and industrial architecture. The L train to Manhattan is 4 blocks away (5-min walk) -- Better use it before it gets shut down in 2019.  The G at Metropolitan or Nassau will get you to Long Island City or to Downtown Brooklyn. Please let us know if you have any questions or need recommendations about what to do in the city.</t>
  </si>
  <si>
    <t>Welcome to one of the most popular neighborhoods in Brooklyn.  Known for its incredible dining and nightlife options, young community and industrial architecture.</t>
  </si>
  <si>
    <t>The L train to Manhattan is 4 blocks away (5-min walk) -- Better use it before it gets shut down in 2019.  The G at Metropolitan or Nassau will get you to Long Island City or to Downtown Brooklyn.</t>
  </si>
  <si>
    <t>- Quiet hours after 11:00 pm - Please remove shoes at the door - Thanks!</t>
  </si>
  <si>
    <t>Dream Renovated Manhattan Apt, 5 stops to Midtown!</t>
  </si>
  <si>
    <t>Chic, spacious Manhattan 1 BR apartment in trendy neighborhood!   Light filled living room with flat screen TV and separate dining area with seating for four. Elegant kitchen with stainless steel appliances, chef's table, sparkling water maker &amp; Nespresso coffee machines. Large bedroom with full bed, vanity and closet space. High ceilings throughout. 2 blocks to beautiful park, Starbucks/restaurants in walking distance &amp; subway to midtown in 5 express stops!</t>
  </si>
  <si>
    <t>*Guests should do their own dishes.</t>
  </si>
  <si>
    <t>{TV,Wifi,"Air conditioning",Kitchen,Elevator,"Buzzer/wireless intercom",Heating,Washer,Dryer,Essentials,Hangers,"Hair dryer",Iron,"Laptop friendly workspace"}</t>
  </si>
  <si>
    <t>Modern renovated private Apt/Washer &amp; dryer.</t>
  </si>
  <si>
    <t>If you are in Brooklyn Bayridge for a vacation, business, or just a short layover, you've found the perfect place to call home. The Apartment  - Modern, open concept apartment decorating, ultra-clean with a ton of sunlight. - Great for couples and solo travelers. - The bedroom has a queen size bed - Laundry: washer and dryer - detergent provided - Private high-speed fiber-optic internet cable. - Smart TV  &amp; Apple TV - Office area. - huge outdoor Patio (backyard)</t>
  </si>
  <si>
    <t>{TV,Wifi,"Air conditioning",Kitchen,"Pets allowed",Heating,Washer,Dryer,"Smoke detector","Carbon monoxide detector","First aid kit","Fire extinguisher",Essentials,Shampoo,Hangers,"Hair dryer",Iron,"Laptop friendly workspace","Host greets you"}</t>
  </si>
  <si>
    <t>Serene private room in chic Astoria apartment</t>
  </si>
  <si>
    <t>My place is close to Starbucks, Rite-Aid, Subway (2 min walk), Green Bay Organic Grocers, Astoria Park, Socrates Park, Astoria Beer Garden, Movie Theater, Vibrant Night Life. You’ll love my place because of the ambiance, the neighborhood, the CASPER bed, the light, the projector screen TV, the fully equipped kitchen, the abundance of closet space, the floor to ceiling mirrors in the bedroom.  My place is good for couples, solo adventurers, and business travelers.</t>
  </si>
  <si>
    <t>We prefer shoes off and for the space to be left clean and tidy. You are welcome to use the kitchen we just ask you do your dishes.</t>
  </si>
  <si>
    <t>{TV,Wifi,"Air conditioning",Kitchen,Heating,"Smoke detector","Carbon monoxide detector",Essentials,Hangers,"Hair dryer",Iron,"Laptop friendly workspace","translation missing: en.hosting_amenity_49","translation missing: en.hosting_amenity_50"}</t>
  </si>
  <si>
    <t>Big quiet room in Harlem</t>
  </si>
  <si>
    <t>A big and cozy bedroom in an inviting apartment situated between Upper Manhattan and Washington Heights. There is a king size bed and two wardrobes. I must point out that the bed if incredibly comftorable. The room has two big windows that give to an interior patio that is very quiet. Feel free to use the table that is in the room.  We have a piano in the living room and bike that you can use.  The kitchen is fully equipped and there is a great table in the living room for dinners and work.</t>
  </si>
  <si>
    <t>A big and cozy bedroom in an inviting apartment situated between Upper Manhattan and Washington Heights. There is a king size bed and two wardrobes. I must point out that the bed if incredibly comftorable. The room has two big windows that give to an interior patio that is very quiet. Feel free to use the table that is in the room.  We have a piano in the living room and bike that you can use.  The kitchen is fully equipped and there is a great table in the living room for dinners and work. This beautiful apartment is located 7 min walking distance  from the w145st A,C,B,D,1 subway stops. 20min train ride to 14st and 10min ride to Central Park. The apartment is on a first floor and is two blocks away from Riverside Drive, which is a beautiful passage to be done on bike or walking. Hopefully we will be able to meet in person and I will be delighted to give you any information about the city. In these three years in New York I have had the chance to get to know many magical places in thi</t>
  </si>
  <si>
    <t>The neighborhood is very authentic and stands out for its ethnical variety. There are many coffee shops and new ones that are opening up that allow you to enjoy your mornings with pastries and coffees and also have wifi access in case you cant to bring your computer and work. There are also many places to grab a drink and a nice big brunch. A night you can find live music around the neighborhood and discover places that play jazz and reggae a few stops away. One of the most beautiful areas of this part of the city is riverside drive. A nice place to walk, run or bike next to the river and enjoying the view to New Jersey and its forest.</t>
  </si>
  <si>
    <t>The apartment is situated between two big avenues; Amsterdam and Broadway. It's five blocks away from the A,C,D,1 and 2 lines. D and A go express</t>
  </si>
  <si>
    <t>The house counts with a living room and dining room. We have a big piano and huge wooden table that you can use. We keep the common areas clean and tidied up as much as possible. We have a bike that you can feel free to use and obviously you have full access to the kitchen and bathroom. The kitchen has been recently painted. It includes a microwave, coffee machine and any other utensils you may need to cook and eat.</t>
  </si>
  <si>
    <t>{Internet,Wifi,Kitchen,Heating,"First aid kit",Essentials,"24-hour check-in"}</t>
  </si>
  <si>
    <t>Spacious private room #2</t>
  </si>
  <si>
    <t>{Wifi,"Air conditioning",Kitchen,"Smoke detector","Carbon monoxide detector",Essentials,"Private entrance"}</t>
  </si>
  <si>
    <t>Architect's Haven-- Light, Books and Plants!</t>
  </si>
  <si>
    <t>Light-filled garden level Brooklyn apartment brimming over with greenery, books, travel photos, kitchen gadgets, and art. Blocks from the F, G, and R trains-- easy access to SoHo, Midtown, Williamsburg, anywhere you might wish to visit before returning to an incredibly quiet, brick-house and tree-lined street on the border of Gowanus and Park Slope.</t>
  </si>
  <si>
    <t>Light-filled garden level Brooklyn apartment brimming over with greenery, books, travel photos, kitchen gadgets, and art. Blocks from the F, G, and R trains-- easy access to SoHo, Midtown, Williamsburg, anywhere you might wish to visit before returning to an incredibly quiet, brick-house and tree-lined street on the border of Gowanus and Park Slope. This is my apartment, not a property I own just to rent on the side-- I work in architecture, and care deeply about art, music, literature, and design and I hope that shines through in the pictures! Tons of natural light in this garden-level apartment, full of plants and books, with a kitchen and bathroom as well designed and furnished as the more traditional living spaces. PLEASE take good care of it, as you would do with your own space or better. I'm quite the homebody, love my space dearly, and can't wait to welcome you! This is a full, private apartment with a separate ground-floor entrance. It boasts a living room, kitchen, one full ba</t>
  </si>
  <si>
    <t>The apartment is located between the two wonderful and vastly different neighborhoods of Gowanus and Park Slope. Gowanus is a low-lying neighborhood with an industrial past (and present), full of boutiques by local artists and artisans, bars from divey and cozy to avant and obsessive, to novel businesses reusing industrial space like Brooklyn Boulder and Royal Palms Shuffleboard Club. Park Slope has Prospect Park, Fredrick Law Olmsted's masterpiece and Central Park's sibling, as well as an infinite supply of precious cafés and restaurants. Please do ask me more about the neighborhoods, I am full of opinions.</t>
  </si>
  <si>
    <t>Plan on walking everywhere, the neighborhood is very central! If you want to go to Manhattan or other parts of Brooklyn, we have excellent transportation access at the 4th Avenue-9th Street subway stop, with the F, G, and R trains.</t>
  </si>
  <si>
    <t>{TV,Wifi,"Air conditioning",Kitchen,"Pets live on this property",Dog(s),Cat(s),"Free street parking",Heating,"Family/kid friendly","Smoke detector","Carbon monoxide detector","First aid kit","Fire extinguisher",Essentials,Shampoo,"Lock on bedroom door",Hangers,"Hair dryer",Iron,"Laptop friendly workspace","Private living room","Private entrance","Hot water","Bed linens","Extra pillows and blankets","Coffee maker",Refrigerator,Dishwasher,"Dishes and silverware","Cooking basics",Oven,Stove,"Well-lit path to entrance","No stairs or steps to enter","Accessible-height bed","Accessible-height toilet"}</t>
  </si>
  <si>
    <t>1 Bedroom Heart of Financial Dist</t>
  </si>
  <si>
    <t>Less than 100 feet from the New Fulton Center Subway Stop that gives you convenient access to the anywhere in the city! Steps away from the World trade center! Lots of Food options available right now on the street downstairs. 4th story walkup.</t>
  </si>
  <si>
    <t>No parties allowed.</t>
  </si>
  <si>
    <t>{TV,"Cable TV",Internet,Wifi,"Air conditioning",Kitchen,"Buzzer/wireless intercom",Heating,Washer,Dryer,"Smoke detector","Carbon monoxide detector","Fire extinguisher",Essentials,"Lock on bedroom door","24-hour check-in","Hair dryer","Laptop friendly workspace"}</t>
  </si>
  <si>
    <t>Private floor in Soho Loft with 11ft ceilings</t>
  </si>
  <si>
    <t>Private floor in Soho loft apartment.  11 foot ceilings, private bedroom and bathroom, and living room on same floor.  Lots of natural light with skylight over living room and windows in bedroom, living room, and bathroom.  Rooftop access, which is nice to use if the weather permits.  Located in heart of Soho.  My roommate lives primarily upstairs where his bedroom and bathroom are located.  First time hosting on Airbnb!</t>
  </si>
  <si>
    <t>{TV,Wifi,"Air conditioning",Kitchen,Breakfast,Heating,Washer,Dryer,"Smoke detector","Carbon monoxide detector","Fire extinguisher",Essentials,Shampoo,"Lock on bedroom door",Iron,"Laptop friendly workspace","Private living room"}</t>
  </si>
  <si>
    <t>Furnished Columbia Apartment</t>
  </si>
  <si>
    <t>Morningside Heights apartment with bed, bathroom, full kitchen.  Near three parks, stores, bars, and dining.  Two blocks from the 1 train, ~5 min walk to B &amp; C trains. One of my roommates (Columbia law student) will be present during these dates.</t>
  </si>
  <si>
    <t>Morningside Heights apartment with bed, bathroom, full kitchen.  Near three parks, stores, bars, and dining.  Two blocks from the 1 train, ~5 min walk to B &amp; C trains. One of my roommates (Columbia law student) will be present during these dates. Bedroom (locks independently), kitchen, shared bathroom, shared living space. My roommate, a Columbia law student, will be present for most of the listed dates. Short walk to 1, B, and C trains.  M60 bus to LaGuardia Airport picks up and drops off just a few blocks away.</t>
  </si>
  <si>
    <t>Short walk to 1, B, and C trains.  M60 bus to LaGuardia Airport picks up and drops off just a few blocks away.</t>
  </si>
  <si>
    <t>Honestly, this building is mostly Columbia grad students so people are pretty chill.  Don't smoke inside, don't break anything, don't blast music past 2am.  That's about it.</t>
  </si>
  <si>
    <t>Morningside Heights</t>
  </si>
  <si>
    <t>{Internet,Wifi,"Air conditioning",Kitchen,Elevator,"Buzzer/wireless intercom","Smoke detector"}</t>
  </si>
  <si>
    <t>Cozy charming room close to Prospect Park</t>
  </si>
  <si>
    <t>Hello! Thank you for interest to my apartment! My name is Helen, and I Live in the beautiful 2bd apartment with my bf close to the Subway and Prospect Park. It's very modern, brand-new and neat. You will get the room that is quite far from ours with everything you need for your comfortable stay. I'm looking forward to meet you!</t>
  </si>
  <si>
    <t>Hello! Thank you for interest to my apartment! My name is Helen, and I Live in the beautiful 2bd apartment with my bf close to the Subway and Prospect Park. It's very modern, brand-new and neat. You will get the room that is quite far from ours with everything you need for your comfortable stay. I'm looking forward to meet you! The apartment is pretty big, modern and clean. We'll share the kitchen (where you can use all the dishes, pans, etc.), the bathroom (shampoo, soap, towels) and the living room with you. We are friendly and open-minded, but if you need some space, you absolutely got it. There are some cozy cafes and restaurants around us, so we'll be happy to share our experience with you! We live right next to the amazing Prospect Park, that is the best part! Also we are just steps away from the Subway, you'll spend 25-30 min to go to the Downtown Manhattan or to the Beach. This is our home, and we love it, so we do have some rules. Please read it before booking. Thank you!</t>
  </si>
  <si>
    <t>There are some cozy cafes and restaurants around us, so we'll be happy to share our experience with you!</t>
  </si>
  <si>
    <t>We live right next to the amazing Prospect Park, that is the best part! Also we are just steps away from the Subway, you'll spend 25-30 min to go to the Downtown Manhattan or to the Beach.</t>
  </si>
  <si>
    <t>- *Please no shoes in the apartment - *No loud music - *No drugs allowed in the apartment - *No outside visitors allowed to stay over night without approval from host - *Please do not leave the food on the table, storage it properly in the fridge or in plastic bag - *Please keep the space clean and wash plates and appliances after yourself - *Please remove your hairs after taking a shower - *If you break or damage anything, please let me know</t>
  </si>
  <si>
    <t>{TV,Wifi,"Air conditioning",Kitchen,"Free street parking",Heating,"Smoke detector","Carbon monoxide detector","First aid kit","Fire extinguisher",Essentials,Shampoo,Hangers,"Hair dryer",Iron,"Laptop friendly workspace","translation missing: en.hosting_amenity_49","translation missing: en.hosting_amenity_50","Hot water","Host greets you"}</t>
  </si>
  <si>
    <t>Awesome Central Park Room. Cozy Manhattan Space.</t>
  </si>
  <si>
    <t>If you are looking for an affordable private room in Manhattan, this one should fit your needs. This well maintained furnished room is part of a 3BR apartment on the 3rd floor of a six story building (no elevator). Shared kitchen, kitchen equipment, tableware so you can enjoy daily cooking. Room is fully furnished with a twin-size bed, desk, chair, coat stand, shelf &amp; trash bin. Get free access to our high speed WiFi connection all day long.</t>
  </si>
  <si>
    <t>If you are looking for an affordable private room in Manhattan, this one should fit your needs. This well maintained furnished room is part of a 3BR apartment on the 3rd floor of a six story building (no elevator). Shared kitchen, kitchen equipment, tableware so you can enjoy daily cooking. Room is fully furnished with a twin-size bed, desk, chair, coat stand, shelf &amp; trash bin. Get free access to our high speed WiFi connection all day long. 80sqft of fully furnished room with hardwood floors. Enjoy the city views with an east-facing window with curtains. Twin-size bed, desk, chair, coat stand, shelf, trash bin are included. Comforter, pillow, mattress and bed sheets are provided. Cookware and tableware are provided with: ･Dining table &amp; 2 chairs ･Large shared fridge, gas stove with 4 eyes ･Microwave, rice cooker, oven, cookware and tableware There is a kitchen with kitchenware and bathroom for common use. Weekly common space cleaning help is provided. The spaces are maintained very cl</t>
  </si>
  <si>
    <t>Next to our properties in Central Harlem is East Harlem area. The area is a daily mix of cultural, historical, and artistic fusion. There are locals and young professionals from all walks and origins continue to shape the local food, culture, and commerce scene. The neighborhood is accessible by the 4,5,6 subway trains. Just 15 minutes from Grand Central. The area is famous for many of their cuisines. One of which is Puerto Viejo. Their Picadera dish which comes with sausages, fried cheese, lightly salted beef, crispy chicken, pork and fried plantains is divine! With some white rice and the dish will be your new favorite winter food if you haven’t had it yet. Last but not least, their signature in-house hot sauce is exceptional! It is called Pisqueya which is also available online and in store. In the mood for some soul food? Stop by Elma’s. It is also vegan friendly! Their kale, cucumber and green apple smoothie is the best you will ever have! Perfect blending, no pulp, straight green</t>
  </si>
  <si>
    <t>The closest station is the 6 train to 110rd Street at Lexington Avenue. You can take it uptown to the Bronx, or downtown to lower Manhattan or Brooklyn. This train also stops at Grand Central, a transit hub where you can transfer to many other subway lines as well as the Metro North to locations upstate. The location is super convenient if you are studying or working. 6 train 110 St Station is just a 3 min walk. Park, I mean parks! There are numerous parks nearby. Central Park -&gt; 12 mins walk Thomas Jefferson Park -&gt; 11 mins walk Marcus Garvey Park -&gt; 18 mins walk Enjoy convenience with... • Laundromat a block away • Supermarket 2 blocks away in each direction • Restaurants, banks &amp; coffee shops are within the area!</t>
  </si>
  <si>
    <t>- No shoes inside - Recycling rules and keep the common spaces clean - Quiet hours: 10 PM to 10 AM - General house rules upon entering share house - Common sense rules like keeping area clean, keep ones own items in their personal space and respecting the household and roommates - Towels are not provided - I’m taking offs on Sundays. I will reply on Monday for messages received from Saturday night to Sunday!</t>
  </si>
  <si>
    <t>Bright Open Bedroom at the Heart of Wall Street</t>
  </si>
  <si>
    <t>The place is at a luxury apartment building with laundry in building, 24hour doorman, lounge, pool room, and a rooftop. Gym (Crunch Fitness) is right next door. It only takes 5-7min walk to A,C,E,J,Z,2,3 train and east Hudson River! You will have a King size bed, drawer, desk, portable clothing rack, huge walk-in closet. The apartment is fully equipped kitchen, dishwasher, big fridge, AC, lots of lights, and a balcony to enjoy the summer weather!</t>
  </si>
  <si>
    <t>Female only, no pets allowed.</t>
  </si>
  <si>
    <t>{Internet,Wifi,"Air conditioning",Kitchen,"Smoking allowed",Doorman,Gym,Elevator,Heating,Washer,Dryer,"Smoke detector",Hangers,"Laptop friendly workspace","translation missing: en.hosting_amenity_49","translation missing: en.hosting_amenity_50"}</t>
  </si>
  <si>
    <t>New York Po home sweet home</t>
  </si>
  <si>
    <t>Habitación para 4/5 personas, 1 cama de 2 plazas armable más 1 cama queen y un sofá cama, calefacción central, Aire acondicionado, wifi, tv, radio. Cocina completamente equipada con microhondas, parrilla eléctrica, horno de mesa, vajilla, etc. Baño amplio con tina. Agua caliente y fría. Edificio está monitoreado 24/7 por cámaras, tiene ascensores, lavandería en primer piso, patio interior. En la misma cuadra hay botillería y bodega (almacén).</t>
  </si>
  <si>
    <t>Habitación para 4/5 personas, 1 cama de 2 plazas armable más 1 cama queen y un sofá cama, calefacción central, Aire acondicionado, wifi, tv, radio. Cocina completamente equipada con microhondas, parrilla eléctrica, horno de mesa, vajilla, etc. Baño amplio con tina. Agua caliente y fría. Edificio está monitoreado 24/7 por cámaras, tiene ascensores, lavandería en primer piso, patio interior. En la misma cuadra hay botillería y bodega (almacén). Cercano (caminando) a Supermercado Whole Food (reconocido por sus productos orgánicos), Grandes tiendas, GAP outlet, Banana Republic Outlet, Victoria's Secret, Modells, Old Navy, Marshall, Burlington, Tjmax, restaurantes recomendados y bares, Iglesias Gospel, Teatro Apolo,bares de jazz, etc. A 5 minutos en bus de Central Park. En tren a 10 minutos del estadio de los Yankees, 15 min de times square, etc. baño, cocina, sala Vecindario tranquilo, y amigable. Transporte: Se encuentra cercano a dos estaciones de tren (metro) linea roja 2, 3 y linea ver</t>
  </si>
  <si>
    <t>Vecindario tranquilo, y amigable.</t>
  </si>
  <si>
    <t>Transporte: Se encuentra cercano a dos estaciones de tren (metro) linea roja 2, 3 y linea verde 4, 5 y 6. Estas estaciones lo llevarán a cualquier lugar turístico de Manhattan sin la necesidad de combinar con otras lineas. Además, a 1 cuadra (5ta Av.) podrá tomar el bus M1 que lo llevará a recorrer esta calle tan turística y céntrica, de regreso lo deja en la esquina del Depto. (Madison Av.).</t>
  </si>
  <si>
    <t>{TV,Wifi,"Air conditioning",Kitchen,Elevator,"Free street parking",Heating,Washer,Dryer,"Smoke detector","Carbon monoxide detector",Essentials,Shampoo,"Hair dryer",Iron,"Hot water","Host greets you"}</t>
  </si>
  <si>
    <t>Das Haus: our cozy NYC home</t>
  </si>
  <si>
    <t>A two bedroom, two queen size bed, full spacious kitchen, tucked away in the most upcoming area of Queens NY:Astoria. 4 blocks from the train into Manhattan, only a 20 min train ride to mid town, but in a neighborhood that has everything!  Very safe!</t>
  </si>
  <si>
    <t>{TV,"Cable TV",Internet,Wifi,"Air conditioning",Kitchen,"Buzzer/wireless intercom",Heating,"Smoke detector","First aid kit","Safety card",Hangers,"Hair dryer",Iron,"Laptop friendly workspace"}</t>
  </si>
  <si>
    <t>Beautiful spacious room available in Brooklyn</t>
  </si>
  <si>
    <t>Beautiful, spacious room available in Crown Heights Brooklyn. You'll be close to the Brooklyn Museum, Brooklyn Botanical Garden, and Prospect Park. A quick 2 minute walk to the 2/3/4/5 train and a 20 minute subway ride to midtown Manhattan. You’ll love my place because of the views, the location, and the ambiance. My place is good for couples, solo adventurers, and business travelers.</t>
  </si>
  <si>
    <t>{TV,Wifi,"Air conditioning",Kitchen,"Free parking on premises","Pets allowed",Elevator,Washer,Dryer,"Smoke detector","First aid kit",Iron,"Laptop friendly workspace","translation missing: en.hosting_amenity_49","translation missing: en.hosting_amenity_50"}</t>
  </si>
  <si>
    <t>Stay in the heart of Williamsburg</t>
  </si>
  <si>
    <t>Bright and clean two room apartment with high ceilings, brick walls, full bath and kitchen, and 2 comfortable queen beds. Located steps away from Brooklyn's best cafes, bars and shopping, and is close to subway, only 15 minutes away from Manhattan.</t>
  </si>
  <si>
    <t>Bright and clean two room apartment with high ceilings, brick walls, full bath and kitchen, and 2 comfortable queen beds. Located steps away from Brooklyn's best cafes, bars and shopping, and is close to subway, only 15 minutes away from Manhattan. This spacious apartment has large windows, filling the space with great light and overlooking the quaint street below. The living area features an open kitchen with all modern appliances. The apartment has one separate bedroom and a sleeping alcove, with the option of a room divider for more privacy. Both beds are very comfortable queens – no air mattress needed! When you arrive, beds will be made according to number of guests. Clean towels and basic amenities such as dish soap, toilet paper etc. will be provided. A deli directly below the apartment offers all basic needs. Located steps from Brooklyn’s best cafes, bars and shopping, the apartment is also in very close proximity to L and JMZ trains, no more than 15 mins to Manhattan. I will b</t>
  </si>
  <si>
    <t>The apartment is in the heart of Williamsburg, with some of New York's best bars, restaurants and shopping. I am happy to recommend my favorite spots to anyone visiting. From the apartment you are only a stroll away from the waterfront, with the best view of the Manhattan skyline. In the weekends you'll find flea markets and smorgasburg here. Another great way to experience the city is walking across the Williamsburg Bridge on a sunny day, offering a view of both Manhattan and Brooklyn as you cross the East River.</t>
  </si>
  <si>
    <t>Located steps away from Brooklyn's best cafes, bars and shopping, the apartment is also in very close proximity  to L and JMZ trains, no more than 15 mins to Manhattan.</t>
  </si>
  <si>
    <t>Feel at home, this is a great apartment where lots of good times have been shared. Please no parties, and no smoking inside the apartment. The guests will be responsible for removing trash.</t>
  </si>
  <si>
    <t>{Internet,Wifi,"Air conditioning",Kitchen,"Buzzer/wireless intercom",Heating,"Family/kid friendly",Dryer,"Smoke detector",Essentials}</t>
  </si>
  <si>
    <t>BK/NYC Apt near Prospect Prk</t>
  </si>
  <si>
    <t>Literally steps from F/G Subway right outside the door, centrally located to explore all of Brooklyn. Minutes from Prospect Park (free concerts, food festivals), 20 mins to Manhattan. Close to bars, restaurants, markets, etc. Ideal for a couple.</t>
  </si>
  <si>
    <t>Literally steps from F/G Subway right outside the door, centrally located to explore all of Brooklyn. Minutes from Prospect Park (free concerts, food festivals), 20 mins to Manhattan. Close to bars, restaurants, markets, etc. Ideal for a couple. Newly renovated apartment, very well lit with lots of natural sunlight. We have the 2nd floor of a 2 apartment building which is pretty quiet. It's a nice open place and does not feel cramped like most NYC apts. It's a 2 bedroom apt, though we converted one room into an office. The leather sofa in the living room converts into the world's most comfortable sofa bed. Overall this place is ideal for 1 couple, possibly a 3rd person. High speed Wi-Fi, HD LCD smart TV (You can sign into your Netflix &amp; Hulu accts). 5.1 surround sound stereo.  Brand new kitchen, stove &amp; fridge. Microwave, toaster, etc. Kitchen island transforms into a bar w/ 2 stools. Drop leaf side table sits 4 more on top of that. The office space is equipped with desktop PC w/ guest</t>
  </si>
  <si>
    <t>Literally steps to the F or G Subway lines centrally located to explore all of Brooklyn. Minutes to beautiful Prospect Park which in the summer has Free concerts, food festivals (Smorgasburg every weekend) and hiking, biking, etc. And 20 mins from the Lower East Side in Manhattan, where you can find NYC's best nightlife. This neighborhood itself has bars, restaurants, laundromats and there is a big supermarket right on our block. If you walk out and make a right you can get some of the best ethnic dining in Brooklyn. If you make a left, you get the hip bars, thai spots, wood fired artisan pizzerias &amp; Mediterranean joints that define Brooklyn. Walk a few more mins to Ditmas Park and there is live music and more restaurants &amp; bars. Park Slope is 5 mins by train, even more craft beer spots, romantic wine &amp; cheese places and great food.</t>
  </si>
  <si>
    <t>F and G trains ate directly in front of the apartment and there are more than three bus lines right on the corners. The elevator from the subway opens right in front of our building.</t>
  </si>
  <si>
    <t>Respect and treat our place as nicely as you would yours.  No crazy parties. Please return the place as clean you found it.</t>
  </si>
  <si>
    <t>{TV,Internet,Wifi,"Air conditioning",Kitchen,"Buzzer/wireless intercom",Heating,"Family/kid friendly",Essentials,Shampoo,Hangers,"Hair dryer",Iron,"Laptop friendly workspace","Private entrance",Bathtub,"Room-darkening shades","Host greets you"}</t>
  </si>
  <si>
    <t>Spacious Apt minutes from Manhattan</t>
  </si>
  <si>
    <t>Beautiful Bk apartment 5 min walk from 2/5 subway and just 30 minutes from Manhattan.  All guest have access to washer and dryer , the apartment building gym and access to the patio.</t>
  </si>
  <si>
    <t>Beautiful Bk apartment 5 min walk from 2/5 subway and just 30 minutes from Manhattan.  All guest have access to washer and dryer , the apartment building gym and access to the patio. The space is unlike any other NYC apartment! It is spacious, updated and clean. Guest will have access to the building laundry room, outdoor patio and gym. Tons of food options in walking distance and subway is only minutes away! I am just 2 stops away on the 5 train from Atlantic Barclay Center and the popular downtown Brooklyn Heights area. My interaction and socialization is up to the guest ! I am in school and I am working a part time job so I will be out of the APT for most of the day. I can be reached fastest by text message . Friendly Brooklyn neighborhood! Bike or subway is the best option for travel.</t>
  </si>
  <si>
    <t>Friendly Brooklyn neighborhood!</t>
  </si>
  <si>
    <t>Bike or subway is the best option for travel.</t>
  </si>
  <si>
    <t>Guest are welcome to the kitchen. Please clean up after yourself. Shoes are left at the door of the apartment .</t>
  </si>
  <si>
    <t>{TV,Wifi,"Air conditioning",Kitchen,Gym,Elevator,"Free street parking",Heating,Washer,Dryer,"Smoke detector",Essentials,Shampoo,"Lock on bedroom door",Hangers,"Hair dryer",Iron,"Self check-in",Lockbox,"Babysitter recommendations","Extra pillows and blankets",Microwave,Refrigerator,Dishwasher,"Dishes and silverware","Cooking basics",Oven,Stove,"Patio or balcony","Luggage dropoff allowed","Long term stays allowed","Wide hallways"}</t>
  </si>
  <si>
    <t>5min walk to L train - Free WiFi &amp; Cleaning</t>
  </si>
  <si>
    <t>This is a large three-unit building in Bushwick. The commute from the Myrtle Wycoff subway stop on the M train to Union Square Station in Midtown Manhattan is 30mins. The building is minutes from the restaurants, pubs, and shops of Myrtle Avenue. Bushwick is famed for its wildly popular nightlife venues and art scene. NOTE: This unit is professionally managed by Bedly, a furnished housing provider. Bedding, pillows, towels, &amp; toiletries are NOT provided, so please plan accordingly.</t>
  </si>
  <si>
    <t>This is a large three-unit building in Bushwick. The commute from the Myrtle Wycoff subway stop on the M train to Union Square Station in Midtown Manhattan is 30mins. The building is minutes from the restaurants, pubs, and shops of Myrtle Avenue. Bushwick is famed for its wildly popular nightlife venues and art scene. NOTE: This unit is professionally managed by Bedly, a furnished housing provider. Bedding, pillows, towels, &amp; toiletries are NOT provided, so please plan accordingly. This room is a part of Bedly, a members only, furnished housing community. This space is professionally managed and the Bedly customer support team is available 7 days a week from 9am to 9pm. You will receive full contact information when your reservation is accepted. This is a co-living space and other Bedly residents currently live in other rooms in this unit. -Free Cleaning (2x Monthly) -High-Speed WiFi  -Customer Support Team All Bedly guests must complete and clear a background check online (free of cha</t>
  </si>
  <si>
    <t>{Wifi,Kitchen,Heating,"Smoke detector","Lock on bedroom door",Hangers,"Laptop friendly workspace"}</t>
  </si>
  <si>
    <t>Beautiful Prospect Heights Brooklyn Townhouse</t>
  </si>
  <si>
    <t>Beautiful, quiet, 2 floor townhouse near Barclay's Center.  Steps to great restaurants, shopping and cozy cafes.  Our home is great for a family. Great outdoor space with Grill, table and seating, 1 King bed, 2 twin beds.  It has 2 1/2 baths, Central A/C, TV, Bose stereo system, great kitchen and games for kids.  Only a few blocks from the B, Q, 2, 3 and C trains.</t>
  </si>
  <si>
    <t>Beautiful, quiet, 2 floor townhouse near Barclay's Center.  Steps to great restaurants, shopping and cozy cafes.  Our home is great for a family. Great outdoor space with Grill, table and seating, 1 King bed, 2 twin beds.  It has 2 1/2 baths, Central A/C, TV, Bose stereo system, great kitchen and games for kids.  Only a few blocks from the B, Q, 2, 3 and C trains. Clean, modern space.  Come relax and enjoy NYC this summer. Will be available for questions during your stay. Some of the best restaurants in Brooklyn are 2 blocks away, great neighborhood for walking.  Prospect Park is very close, great for biking, running and spending time in the Botanical Gardens. B,Q, 2, 3 and C train are all within a few blocks.</t>
  </si>
  <si>
    <t>Some of the best restaurants in Brooklyn are 2 blocks away, great neighborhood for walking.  Prospect Park is very close, great for biking, running and spending time in the Botanical Gardens.</t>
  </si>
  <si>
    <t>B,Q, 2, 3 and C train are all within a few blocks.</t>
  </si>
  <si>
    <t>No shoes in house.</t>
  </si>
  <si>
    <t>{TV,Wifi,"Air conditioning",Kitchen,Heating,Washer,Dryer,"Smoke detector","Carbon monoxide detector","Fire extinguisher",Essentials,Shampoo,"Lock on bedroom door",Hangers,"Hair dryer","Laptop friendly workspace","Private entrance"}</t>
  </si>
  <si>
    <t>UWS/Elevator/CENTRAL/SUBWAYS/PARK</t>
  </si>
  <si>
    <t>1 bedroom apt on the upper west side, between central park and riverside park. key location close to all shopping and transportation. Lincoln center a walk away. restaurants &amp; variety of all the uws has to offer. entrance has steps to enter building.</t>
  </si>
  <si>
    <t>1 bedroom apt on the upper west side, between central park and riverside park. key location close to all shopping and transportation. Lincoln center a walk away. restaurants &amp; variety of all the uws has to offer. entrance has steps to enter building. spacious 1 bedroom with a double sofa bed in living room the fits 2 non doorman building with elevator daughter lives 4 blocks away and will be welcoming and helping guests  with any question they may have. will provide a tour. Center of upper west side, steps away from Lincoln center close to all subways and right by ventral park 1,2,3,b and c train 5 min walk away plus many yellow cabs all over and if busses preferred are also in front of the door the living room accommodates 2 more individuals with a very comfortable pullout sofa. please see sofa in photo gallery. full equipped kitchen and bath towels and sheets. cleaning service is extra</t>
  </si>
  <si>
    <t>Center of upper west side, steps away from Lincoln center close to all subways and right by ventral park</t>
  </si>
  <si>
    <t>1,2,3,b and c train 5 min walk away plus many yellow cabs all over and if busses preferred are also in front of the door</t>
  </si>
  <si>
    <t>please no smoking, no drugs, no parties please treat as you would your own home</t>
  </si>
  <si>
    <t>{TV,"Cable TV",Internet,Wifi,"Air conditioning",Kitchen,Elevator,"Buzzer/wireless intercom",Heating,"Family/kid friendly",Washer,Dryer,"Smoke detector","Carbon monoxide detector","Hair dryer",Iron,"Laptop friendly workspace"}</t>
  </si>
  <si>
    <t>Great Location to Explore NYC</t>
  </si>
  <si>
    <t>Hi there, My male roommate is going to be away for awhile, so I am renting this space out for slightly more than a month. The apartment has 3 rooms in total. One is dedicated for Airbnb guests ( I've been co-hosting Aribnb guests for few years with my roommate's account and still running.), the second one is for myself and my female roommate, and the last one is the one we are renting out.</t>
  </si>
  <si>
    <t>Hi there, My male roommate is going to be away for awhile, so I am renting this space out for slightly more than a month. The apartment has 3 rooms in total. One is dedicated for Airbnb guests ( I've been co-hosting Aribnb guests for few years with my roommate's account and still running.), the second one is for myself and my female roommate, and the last one is the one we are renting out. We are living in a small cozy apartment which is on the 4th floor in a walk up building. We have a cat called Pearl.</t>
  </si>
  <si>
    <t>{Wifi,"Air conditioning",Kitchen,Heating,"Smoke detector","First aid kit",Essentials,Shampoo,"Lock on bedroom door","Hair dryer","Laptop friendly workspace","Host greets you"}</t>
  </si>
  <si>
    <t>Rooms in the new hipster area of Brooklyn, NYC 3</t>
  </si>
  <si>
    <t>Beautiful place for one or two guests. Big room on the third floor. Very comfortable and cozy. There is a full size bed for you comfortable sleeping. For those who need to use their laptop there is a workspace in the room. You can put all your clothes and belongings in a closet. Excellent location within 20 minutes from Manhattan and 35 from the airport. 5 minutes to subway. Nearest subway station is Gate ave (J train). 2 minutes to bus (B52).</t>
  </si>
  <si>
    <t>Beautiful place for one or two guests. Big room on the third floor. Very comfortable and cozy. There is a full size bed for you comfortable sleeping. For those who need to use their laptop there is a workspace in the room. You can put all your clothes and belongings in a closet. Excellent location within 20 minutes from Manhattan and 35 from the airport. 5 minutes to subway. Nearest subway station is Gate ave (J train). 2 minutes to bus (B52). The property is run by a charming man called Hector Santana, who freely speaks English, Spanish and Russian. So do not hesitate to ask him for help. The place is in the new-hype neighborhood of Bushwick, Brooklyn. The area is the best for the underground youth, where bars, artists, and cultural movement is growing after being pushed out of Manhattan.  The neighborhood is friendly and secure. This is a very diverse community. We have Asian, European, Caribbean, Hispanic. Everyone lives friendly. Lovely neighborhood. The location is perfect because</t>
  </si>
  <si>
    <t>The place is in the new-hype neighborhood of Bushwick, Brooklyn. The area is the best for the underground youth, where bars, artists, and cultural movement is growing after being pushed out of Manhattan.  The neighborhood is friendly and secure. This is a very diverse community. We have Asian, European, Caribbean, Hispanic. Everyone lives friendly. Lovely neighborhood.</t>
  </si>
  <si>
    <t>The location is perfect because it is 9 minutes walking from J train (20 mins total to Lower Manhattan). and 15 mins walking from L and M train (20 mins total Mid Manhattan). Also 15 minutes away from Brooklyn Downtown. Also it is one block away from B52 who takes you up and down Brooklyn. The location in transportation is literally PERFECT! There are a lot of shops nearby, where you can buy everything you need. 24/7 grocery story is  less than one minute away. Gym within 10  minutes walking. Nice park just one block away. It takes you only 7 minutes to go to broadway, where you can find a lot of stores like pharmacies, restaurants, fast foods, clothing stores, etc..</t>
  </si>
  <si>
    <t>Be respectfull to other guests. Quite hours 22:00 - 09:00</t>
  </si>
  <si>
    <t>{Wifi,Kitchen,Heating,"Smoke detector",Essentials,"Lock on bedroom door",Hangers,"Laptop friendly workspace","Private entrance","Hot water","Bed linens"}</t>
  </si>
  <si>
    <t>Leli’s Modern Pad - Double Room</t>
  </si>
  <si>
    <t>Beautiful newly renovated apartment in East Brooklyn just steps away from A/C express train. This neighborhood borders Queens and is great location for its proximity to JFK airport and access to the subway.</t>
  </si>
  <si>
    <t>Beautiful newly renovated apartment in East Brooklyn just steps away from A/C express train. This neighborhood borders Queens and is great location for its proximity to JFK airport and access to the subway. Guests will have a private bedroom and possibly shared bath with other guests. Accommodation includes access to full kitchen and living room which will be shared with me (host). This room does not have a closet but has alternative storage.  Note: This is a Street facing bedroom. Noise should not be a problem when windows are closed. But will be lively if you prefer fresh air/windows opened. Amenities include: Free WiFi  Split duct heat and A/C with remote for guest's control Separate guest bathroom (possibly be shared with other guests) Washer/dryer in the apartment unit Large living room with lots of natural light  State of the art kitchen with dishwasher, abundant counter space and bar for dining TV with streaming channels readily available (Netflix, Hulu, HBO, Showtime, Prime Vid</t>
  </si>
  <si>
    <t>The neighborhood is residential and nightlife is limited but offers convenient travel to the city via the nearby subway line which is only steps away.  Neighborhood: Nearby restaurants steps from the apt Supermarket 2 blocks away 10 minute bus ride to large shopping center Hassle-free street parking. The location offers a direct train to and from JFK Airport for convenient travel after a long flight or an early departure. 15 minutes cab ride from JFK Airport. Conveniently located for cab to LaGuardia Airport.</t>
  </si>
  <si>
    <t>A/C train station is steps away from the apartment is 15 minute ride to downtown Brooklyn bars, restaurants, cinema and 20 mins to Manhattan.  Just 1 stop to broadway junction for transfer to J,M,Z and L trains to lower Manhattan, Bedstuy, Bushwick and Williamsburg.</t>
  </si>
  <si>
    <t>- Quiet hours after 10pm - No parties</t>
  </si>
  <si>
    <t>{TV,Wifi,"Air conditioning",Kitchen,"Buzzer/wireless intercom",Heating,Washer,Dryer,"Smoke detector","Carbon monoxide detector","First aid kit",Essentials,Shampoo,"Lock on bedroom door",Hangers,"Hair dryer",Iron,"Self check-in",Lockbox,"Private living room","Bed linens"}</t>
  </si>
  <si>
    <t>Cozy Home in Safe Neighborhood Near Times Square</t>
  </si>
  <si>
    <t>Located just off Times Square, this trendy, newly renovated New York apartment delivers the perfect compromise between convenience and tranquility. You're only a few blocks away from the Broadway District, and New York's finest art galleries. Eat and drink yourself to your heart's delight, by dining at phenomenal restaurants, or grooving at hip bars, all within 3 minutes walking distance. Come enjoy a night at our charming apartment; it'll feel just like home!</t>
  </si>
  <si>
    <t xml:space="preserve">Located just off Times Square, this trendy, newly renovated New York apartment delivers the perfect compromise between convenience and tranquility. You're only a few blocks away from the Broadway District, and New York's finest art galleries. Eat and drink yourself to your heart's delight, by dining at phenomenal restaurants, or grooving at hip bars, all within 3 minutes walking distance. Come enjoy a night at our charming apartment; it'll feel just like home! Located just off Times Square, this trendy New York apartment delivers the perfect compromise between convenience and tranquility. A 5-min walk west takes you to the Hudson River, a short walk south takes you to the iconic art galleries of Chelsea. Walking to your east takes you to the bustling Times Square and bright lights of Broadway. restaurants. Kick back and relax by watching a movie on our 40” TV. Once you turn up the AC, and kick your feet up on the ottoman, you won’t want to leave this cozy living room. Enjoy your movie </t>
  </si>
  <si>
    <t>Our apartment is located in a peaceful, safe but convenient area of Midtown West / Hell's Kitchen. It's perfect for tourists and couples looking to explore New York. A 7-min walk west takes you to the Hudson River where you can check out the famous Intrepid Sea, Air &amp; Space Museum, or breathe in the breathtaking views of the New Jersey skyline. Walk a few blocks south and you'll quickly hit Chelsea, where you’ll find an abundance of fantastic restaurants and beautiful art galleries. Walk one block east and you’ll find yourself right in the heart of Times Square where you can indulge yourself in New York’s many Broadway shows, extraordinary shopping and fabulous restaurants. And if you’re feeling energetic, you’ll find an abundance of bars and swanky nightclubs in the area. You’ll see why they call it the city that never sleeps!</t>
  </si>
  <si>
    <t>Subway: This is an incredibly convenient location. You're only a 6-min walk from Times Square 42 St station (7 train) and a 3-min walk from Port Authority (A, C, E). You can pretty much get anywhere in the city without changing trains. Bus: There's several buses within a 2-block radius that can easily take you cross-town. Cabs: There's a ton of cabs on 9th ave and 10th ave. Guaranteed you’ll see a cab within 30 seconds the moment you step out. Coming from the airport: If you're coming from JFK, you can take the AirTrain to Jamaica, and then the E train all the way to Port Authority. From Port Authority, it's a 6-min walk to the apartment. Alternatively, it's roughly a 30-45 min ride from JFK. Transportation can be arranged from the airport for a flat $60 fee. Transportation can also be arranged from the airport</t>
  </si>
  <si>
    <t>{TV,Internet,Wifi,"Air conditioning",Kitchen,"Paid parking off premises",Heating,"Family/kid friendly","Smoke detector","Carbon monoxide detector",Essentials,Shampoo,"Lock on bedroom door",Hangers,"Hair dryer",Iron,"Laptop friendly workspace","Self check-in",Lockbox,"Hot water","Bed linens",Microwave,"Coffee maker",Refrigerator,"Dishes and silverware","Cooking basics",Oven,Stove}</t>
  </si>
  <si>
    <t>Summer in style, 2BR Apt with Rooftop</t>
  </si>
  <si>
    <t>Beautifully decorated and spacious two bed + two baths in the heart of Williamsburg. Enjoy the fireworks from the building's rooftop. Feel at home while you discover NYC and its surroundings. The apartment is located 5 mins away from the Bedford subway station, a few minutes from the William Vale, Wythe hotel and McCarren Park. All areas of interest in Williamsburg are within 10-15 mins walking distance.</t>
  </si>
  <si>
    <t xml:space="preserve">Beautifully decorated and spacious two bed + two baths in the heart of Williamsburg. Enjoy the fireworks from the building's rooftop. Feel at home while you discover NYC and its surroundings. The apartment is located 5 mins away from the Bedford subway station, a few minutes from the William Vale, Wythe hotel and McCarren Park. All areas of interest in Williamsburg are within 10-15 mins walking distance. Feel right at home in this modern apartment. Want to chill in? No problem: we have two tv’s and Netflix is included. The kitchen is fully equipped ( oven, dishwasher and microwave) and for coffee lovers we have a coffee grinder, a French press and Aeropress! We also have a washer and dryer in unit, a total rarity in NYC! The building has a well equipped gym which can be used as well as a roof terrace. I’m available by phone, messages and email. Williamsburg is the best way to enjoy NYC: a short subway ride takes you into the hustle and bustle of Manhattan and then you can come home to </t>
  </si>
  <si>
    <t>Williamsburg is the best way to enjoy NYC: a short subway ride takes you into the hustle and bustle of Manhattan and then you can come home to the chill and trendy vibe of Williamsburg. Incidentally, it boasts the best views of the city and a plethora of bars and restaurants to choose from!</t>
  </si>
  <si>
    <t>It’s NYC so walking, subway and uber, juno, via etc are the surest bets!</t>
  </si>
  <si>
    <t>{TV,Wifi,"Air conditioning",Kitchen,Gym,Elevator,Heating,Washer,Dryer,"Smoke detector","Carbon monoxide detector",Essentials,Shampoo,Hangers,"Hair dryer",Iron,"Laptop friendly workspace","Private entrance",Bathtub,"Baby bath","Changing table","High chair","Children’s books and toys",Crib,"Room-darkening shades","Children’s dinnerware","Hot water","Bed linens","Extra pillows and blankets",Microwave,"Coffee maker",Refrigerator,Dishwasher,"Dishes and silverware","Cooking basics",Oven,Stove,"BBQ grill","Patio or balcony","Well-lit path to entrance","No stairs or steps to enter"}</t>
  </si>
  <si>
    <t>Large private bedroom w/private bath in shared apt</t>
  </si>
  <si>
    <t>Large loft-like shared apartment (I have two 25-27 year old male roommates who are very friendly/laid-back and are willing to help out). Private bedroom with queen bed, private bathroom, and large walk-in closet. My belongings will be in the apt but I will clean it up as much as possible before your stay. You’ll have toiletries and clean sheets/towels. Washer and dryer in unit, and feel free to use the kitchen/common spaces. Prime DUMBO location. Elevator access. Couples ok.</t>
  </si>
  <si>
    <t>Large loft-like shared apartment (I have two 25-27 year old male roommates who are very friendly/laid-back and are willing to help out). Private bedroom with queen bed, private bathroom, and large walk-in closet. My belongings will be in the apt but I will clean it up as much as possible before your stay. You’ll have toiletries and clean sheets/towels. Washer and dryer in unit, and feel free to use the kitchen/common spaces. Prime DUMBO location. Elevator access. Couples ok. Feel free to use the living room/kitchen/washer and dryer (but my roommates will be around so please be respectful of them). You’ll have a private bedroom and bathroom. I’ll be available by phone. Great DUMBO location close to the F/A/C trains. Close to the Brooklyn Bridge (beautiful walk) as well as the DUMBO waterfront. Lots of great restaurants. F/A/C trains or walking I will give you keys upon arrival. Leave keys on the kitchen counter upon your check out.</t>
  </si>
  <si>
    <t>Great DUMBO location close to the F/A/C trains. Close to the Brooklyn Bridge (beautiful walk) as well as the DUMBO waterfront. Lots of great restaurants.</t>
  </si>
  <si>
    <t>F/A/C trains or walking</t>
  </si>
  <si>
    <t>DUMBO</t>
  </si>
  <si>
    <t>{TV,"Cable TV",Wifi,"Air conditioning",Kitchen,Gym,Elevator,"Buzzer/wireless intercom",Heating,Washer,Dryer,"Smoke detector","Carbon monoxide detector","First aid kit",Essentials,Shampoo,"Lock on bedroom door",Hangers,"Laptop friendly workspace","Private living room","Host greets you"}</t>
  </si>
  <si>
    <t>Columbia UWS 1BD Apt-Quiet &amp; Comfy</t>
  </si>
  <si>
    <t>Our lovely 1-bedroom apartment is centrally located in a quiet and safe neighborhood adjacent to Columbia Univ. main campus, subway &amp; Morning-side Park. Free and safe street parking can easily be found.</t>
  </si>
  <si>
    <t>Our lovely 1-bedroom apartment is centrally located in a quiet and safe neighborhood adjacent to Columbia Univ. main campus, subway &amp; Morning-side Park. Free and safe street parking can easily be found. *Please make sure you read the description below and the house rules, and read the guidebook AFTER your reservation (for info about restaurants &amp; cafe &amp;grocery etc. nearby)*  **AC UNIT IN BOTH LIVING ROOM &amp; BEDROOM** ***To see my POSITIVE HOST REVIEWS, please scroll down or check my profile*** Our high-ceiling apartment has 1 bedroom + 1 living room (w/ a fully equipped built-in kitchen) + 1 bathroom (with bathtub). It is quiet and clean, and equipped with hardwood floor. The futon sofa in the living room can be laid flat and used as a full-size bed. Our apartment is: --A place to relax: a corner unit on top floor of the building (with an elevator); Off the street, noise free, airy, and safe (the building is equipped with intercom &amp; you need a key to enter). The bedroom features a queen</t>
  </si>
  <si>
    <t>The building is Columbia University property, and the neighborhood is next to its main campus. It is clean and safe. Away from the hustle and bustle city life as in downtown and mid-town, yet it has its own vibrancy and diversity. Everything you need is within 2-10 minutes of walk: Columbia main campus (along with lots of libraries and gym), banks, UPS, Fedex, USPS, restaurants, cafes, delis, bakeries, food trucks, groceries, subway station, bus stops, hospital (7-minute walk), pharmacies (next block), barbers, dry cleaners. If you look for lush plantation, Morningside Heights Park is steps away, and to Central Park, 15-minute lovely walk.  Please refer to the "GUIDEBOOK" for a list of restaurant and other stores in the neighborhood.</t>
  </si>
  <si>
    <t>Subway line 1 (#2 is also slightly further, 10 minutes walk), quite a number of bus lines, taxi, etc. The bus M 60 runs between Columbia Univ. and LaGuardia Airport and costs less than $3. The price for taking a cab from JFK airport to our price is around $60 (flat rate), and from LGA airport, $40-45. I will post a NYC metro card on the door of the refrigerator, please feel free to use it (you'll need to refill its value).</t>
  </si>
  <si>
    <t>-REMOVE your walking shoes when entering the apt and put them in the MOVING CART in the apt  (as a courtesy to the neighbors, do NOT leave shoes outside).  -Quiet hours are 10:00 pm and 8:00 am. No loud parties/talks/music. -NO food/beverage in bed. -No indoor smoking. No drugs. No pets. No HEAVY alcohol drinking. -Please recycle, and help us save water and electricity by TURNING them OFF when not in use. --Always LOCK up the apartment when you enter and when you leave. --Please water our plants if they look unhappy (dehydrated).</t>
  </si>
  <si>
    <t>{Wifi,"Air conditioning",Kitchen,"Free parking on premises",Elevator,"Hot tub","Buzzer/wireless intercom",Heating,Washer,Dryer,"Smoke detector","Safety card",Essentials,Shampoo}</t>
  </si>
  <si>
    <t>*UES Private Bed/Bath - Quiet, Sunny, Central Park</t>
  </si>
  <si>
    <t>Welcome runners, nature lovers and NYC adventurers! Explore NYC from a pristine, renovated space in prime location, 1/2 block from Central Park on Museum Mile.  Private furnished bedroom with private bathroom and amenities.  Quiet, serene space on high floor with sunny views of landmark architecture and Central Park. A perfect place to recuperate after a day of exploring.</t>
  </si>
  <si>
    <t>Welcome runners, nature lovers and NYC adventurers! Explore NYC from a pristine, renovated space in prime location, 1/2 block from Central Park on Museum Mile.  Private furnished bedroom with private bathroom and amenities.  Quiet, serene space on high floor with sunny views of landmark architecture and Central Park. A perfect place to recuperate after a day of exploring. New tasteful furnishings in fully renovated, relaxing, and spotless apartment. Guests are able to enjoy the benefits of being at home.  Private room and private bath with access to living and dining room. I am generally on site or available by email or phone to help guests become comfortable in the apartment. Prime location located 1/2 block from Central Park on Museum Mile. Nearby neighborhood restaurants,  bars, coffee shops, grocery for convenience. Easy access to 4/5/6, B/C and 1/2/3 subway lines and many buses.  Street parking and nearby parking garages available. Please note that this a shared apartment with the</t>
  </si>
  <si>
    <t>Prime location located 1/2 block from Central Park on Museum Mile. Nearby neighborhood restaurants,  bars, coffee shops, grocery for convenience.</t>
  </si>
  <si>
    <t>Easy access to 4/5/6, B/C and 1/2/3 subway lines and many buses.  Street parking and nearby parking garages available.</t>
  </si>
  <si>
    <t>- Check-in window differs depending on day of week. Guest must confirm available check-in time with host.  - Check-out is no later than 10 AM - Guests are sharing home with  resident and are asked to treat bedroom and common areas respectfully.  - Japanese style desired / shoe removal preferred.  - Food and eating in kitchen and dining area only. - Kitchen use limited to making coffee/tea, food storage, and microwave use. All fresh foods must be stored in refrigerator; no food on counter. - Quiet time 10:30 pm - 8:30 am. - After check-in, guests must use key for entry (no ringing doorbell). - Lost key fee - $50 Additional notes:  - Government-issued ID required on arrival. - Only reserved guests are permitted in building - Rental does not include access to sitting room (not pictured). To rent entire private annex in apartment that can accommodate up to 4 people and includes bedroom with Queen bed, sitting room with full size daybed, and adjacent private bathroom, please see listing 313</t>
  </si>
  <si>
    <t>{Wifi,"Air conditioning","Paid parking off premises",Elevator,"Free street parking",Heating,"Smoke detector","Carbon monoxide detector",Essentials,Shampoo,Hangers,"Hair dryer","Laptop friendly workspace","Hot water","Bed linens","Ethernet connection",Microwave,"Coffee maker",Refrigerator,Dishwasher,"Dishes and silverware","Cooking basics",Oven,Stove,"Single level home","Long term stays allowed"}</t>
  </si>
  <si>
    <t>Brooklyn Prospect Park Parade Ground Standard</t>
  </si>
  <si>
    <t>The room is warm and comfortable, earth colors for decor, and hardwood floor in the entry apartment. The living room is child friendly. I'm an artist and preschool educator.  I travel a lot, and I'm active in the entertainment industry. People from all backgrounds are welcome in my home. I can accommodate, males, females and students. My apartments is a shared space, other AirBnB guest my be in the adjacent room. You can reserve both rooms to avoid sharing.</t>
  </si>
  <si>
    <t>The room is warm and comfortable, earth colors for decor, and hardwood floor in the entry apartment. The living room is child friendly. I'm an artist and preschool educator.  I travel a lot, and I'm active in the entertainment industry. People from all backgrounds are welcome in my home. I can accommodate, males, females and students. My apartments is a shared space, other AirBnB guest my be in the adjacent room. You can reserve both rooms to avoid sharing. 2 Bedroom, apartment wit large living room child friendly space. I’m a preschool teacher who work at home sometimes. I’m available for questions and giving traveling tips and transportation public guidance; in addition, to tourist attractions. My apartment is 15 minuted walk to Prospect Park, public transportation, and 30 minuted from Manhattan.  The ride to Manhattan:  - Fulton street World Trade Center 32 minutes Q -&gt;J, 2,3,4,5  train - MACY’s 34 Street Harold Sq, 35 minutes on the "Q Train."  - Time Square or 43 minutes on the "B</t>
  </si>
  <si>
    <t>My apartment is 15 minuted walk to Prospect Park, public transportation, and 30 minuted from Manhattan.  The ride to Manhattan:  - Fulton street World Trade Center 32 minutes Q -&gt;J, 2,3,4,5  train - MACY’s 34 Street Harold Sq, 35 minutes on the "Q Train."  - Time Square or 43 minutes on the "B train." Downtown Brooklyn:  The Barclay Stadium and Brooklyn Academy of Music is a 20  minute train ride to Atlantic avenue.</t>
  </si>
  <si>
    <t>- Absolutely “NO SMOKING in the apartment you can smoke outside the building” fine for smoking in the apartment $450 cleaning fee - No Shoes in the house - No Parties</t>
  </si>
  <si>
    <t>{TV,"Cable TV",Wifi,"Air conditioning",Kitchen,Elevator,"Free street parking",Heating,Washer,Dryer,"Smoke detector","Carbon monoxide detector","First aid kit","Safety card","Fire extinguisher",Essentials,"Lock on bedroom door",Hangers,"Hair dryer",Iron,"Laptop friendly workspace","Hot water","Bed linens","Ethernet connection",Microwave,"Coffee maker","Host greets you"}</t>
  </si>
  <si>
    <t>La Grand Master Bedroom</t>
  </si>
  <si>
    <t xml:space="preserve">Perfect for delays and cancellations. This beautiful bedroom with it's private bathroom is cozy and equipped for a night stay when JFK is being JFK. Stay longer and see the city, with this affordable room, you will be able to enjoy yourself without the worry of expense!  </t>
  </si>
  <si>
    <t>Perfect for delays and cancellations. This beautiful bedroom with it's private bathroom is cozy and equipped for a night stay when JFK is being JFK. Stay longer and see the city, with this affordable room, you will be able to enjoy yourself without the worry of expense!  Perfect for a large family trips or group work trips. Our home features a beautiful kitchen, 2 gorgeous bathrooms, and 3 bedrooms. The grand bedroom houses a king size bed and en-suite. The second bedroom has a full bed and double-deck for family, friends, coworkers, kids, etc. The final bedroom houses 4 bed (2 double-deckers) perfect addition for large groups. This room contains the full bed and double-decker. South Jamaica is generally considered to be the area south of Downtown Jamaica (Jamaica Center) or Jamaica Avenue, with the Van Wyck Expressway to the west, and Merrick Boulevard to the east. The eastern border extends as far as the LIRR Montauk Branch tracks in the northern part of the neighborhood. John F. Ken</t>
  </si>
  <si>
    <t>South Jamaica is generally considered to be the area south of Downtown Jamaica (Jamaica Center) or Jamaica Avenue, with the Van Wyck Expressway to the west, and Merrick Boulevard to the east. The eastern border extends as far as the LIRR Montauk Branch tracks in the northern part of the neighborhood. John F. Kennedy International Airport lies to the south across the Belt Parkway</t>
  </si>
  <si>
    <t>Guests can use the Q (Phone number hidden by Airbnb) for Jamaica station to catch the J, E trains. A short walk or cab ride to Locust Manor LIRR stop gets you into Midtown in under 30 minutes, and Uber, Lyft, and Juno are available in the area.</t>
  </si>
  <si>
    <t>{TV,Wifi,"Air conditioning",Kitchen,"Free parking on premises",Breakfast,Heating,"Smoke detector","Carbon monoxide detector","First aid kit","Safety card","Fire extinguisher",Essentials,Shampoo,"Lock on bedroom door",Hangers,"Hair dryer",Iron,"Laptop friendly workspace","Private living room","Private entrance"}</t>
  </si>
  <si>
    <t>Comfy’s Bedroom Close Subway</t>
  </si>
  <si>
    <t>This is very nice neighborhood, clean, quiet and safe. 2 blocks away from the Subway, only 5 minutes to walk to 2 gyms. A lot of supermarket, different kinds of restaurants, clothes stores and pharmacy. It is very convenient to live in here. 30 minutes to the first in Manhattan. 5 stops to Maimonides Medical Center.</t>
  </si>
  <si>
    <t>-Don’t wear shoes in the house -Clean up messes after yourself in the public space (kitchen, dining room,  living room, bathroom...)</t>
  </si>
  <si>
    <t>{TV,"Cable TV",Wifi,"Air conditioning",Kitchen,"Paid parking off premises","Free street parking",Heating,"Smoke detector","Carbon monoxide detector","First aid kit","Fire extinguisher",Essentials,Shampoo,"Lock on bedroom door",Hangers,"Hair dryer","Laptop friendly workspace","Hot water","Bed linens","Extra pillows and blankets","Ethernet connection",Microwave,Refrigerator,"Dishes and silverware","Cooking basics",Oven,Stove,"Single level home","Garden or backyard","Luggage dropoff allowed","Long term stays allowed","Cleaning before checkout","Wide hallways","Wide entrance for guests","Flat path to guest entrance","Well-lit path to entrance","No stairs or steps to enter","Wide entrance","Extra space around bed","No stairs or steps to enter","Wide doorway to guest bathroom","Accessible-height toilet","Wide clearance to shower, toilet","No stairs or steps to enter","Wide entryway",Beachfront,"Handheld shower head","Fixed grab bars for shower","Fixed grab bars for toilet","Roll-in shower"}</t>
  </si>
  <si>
    <t>Sunny Astoria 2BR with Porch!</t>
  </si>
  <si>
    <t>Renting a delightful 2-bedroom apartment in the heart of wonderful Astoria. Amenities include a porch, eat-in kitchen, and a living room with a stereo console (AM, FM). 8 minute walk to the NQ line and 20 minutes to Times Square!</t>
  </si>
  <si>
    <t>Renting a delightful 2-bedroom apartment in the heart of wonderful Astoria. Amenities include a porch, eat-in kitchen, and a living room with a stereo console (AM, FM). 8 minute walk to the NQ line and 20 minutes to Times Square! Astoria is a wonderful, quiet neighborhood that has its fair share of bars and coffee shops, not to mention AMAZING food! The Astor Bake Shop at the intersection of 28th Avenue and Astoria Boulevard has superb coffee, in addition to being a great space to plan your day! Take 30th Avenue to the NQ Line to Manhattan/Brooklyn. About a 5-8 minute walk! Please water the plants (I'll leave a note regarding water requirements)! You're free to help yourself to some basil and rosemary as well!</t>
  </si>
  <si>
    <t>Astoria is a wonderful, quiet neighborhood that has its fair share of bars and coffee shops, not to mention AMAZING food! The Astor Bake Shop at the intersection of 28th Avenue and Astoria Boulevard has superb coffee, in addition to being a great space to plan your day!</t>
  </si>
  <si>
    <t>Take 30th Avenue to the NQ Line to Manhattan/Brooklyn. About a 5-8 minute walk!</t>
  </si>
  <si>
    <t>Quiet guests preferred. No parties - please respect our neighbors! No smoking.</t>
  </si>
  <si>
    <t>{Internet,Wifi,Kitchen,Heating,"Smoke detector","Carbon monoxide detector",Essentials,Shampoo,Hangers,"Laptop friendly workspace"}</t>
  </si>
  <si>
    <t>Cute and Cozy Bushwick BR</t>
  </si>
  <si>
    <t>Cute/cozy, private bedroom (own lock) queen bed in 3BR apt.  2 friendly 20-something female roommates. Females only, no couples. Central heat/AC, WiFi, big soak tub/shower w/ heated bathroom, dishwasher. Laundry in basement, shared building access to furnished roof deck+back patio. Equidistant to Dekalb L train stop and Knickerbocker M train stop. 20 min to Union Square Variety Coffee, liquor store, grocery store, lots of restaurants and bars, park all within walking distance (10-15 min)</t>
  </si>
  <si>
    <t>Cute/cozy, private bedroom (own lock) queen bed in 3BR apt.  2 friendly 20-something female roommates. Females only, no couples. Central heat/AC, WiFi, big soak tub/shower w/ heated bathroom, dishwasher. Laundry in basement, shared building access to furnished roof deck+back patio. Equidistant to Dekalb L train stop and Knickerbocker M train stop. 20 min to Union Square Variety Coffee, liquor store, grocery store, lots of restaurants and bars, park all within walking distance (10-15 min) Private bedroom with queen bed Own lock/key on BR door. Common bathroom, living room + kitchen shared with 2 20-something female roommates. Common coin w/d in basement, furnished roof deck+back patio shared by all building occupants. Available to be contacted by email, text or call anytime. Hip Bushwick neighborhood with Variety Coffee, liquor store, bars and restaurants, grocery store(s), park, House of Yes night club within walking distance. Beautiful street art murals along the way. 3 blocks from De</t>
  </si>
  <si>
    <t>Hip Bushwick neighborhood with Variety Coffee, liquor store, bars and restaurants, grocery store(s), park, House of Yes night club within walking distance. Beautiful street art murals along the way. 3 blocks from Dekalb L train.  20 minutes to Union Square. 3 blocks from Knickerbocker M train.</t>
  </si>
  <si>
    <t>Street parking is usually available. Watch for days of week via signs. If you have a bike, can lock it on railing inside entrance of building. Neither bike nor lock provided. 3 blocks from Dekalb L train stop. 20 minutes to Union Square. 3 blocks from Knickerbocker M train.</t>
  </si>
  <si>
    <t>Can utilize any dishes, but must wash them before leaving. Food not included. Can leave dirty towel(s) on floor in bedroom. Females only. No couples.</t>
  </si>
  <si>
    <t>{Wifi,"Air conditioning",Kitchen,"Free street parking",Heating,Washer,Dryer,"Smoke detector",Essentials,Shampoo,"Lock on bedroom door",Hangers,"Hair dryer",Iron,"Laptop friendly workspace",Bathtub,"Hot water","Bed linens","Extra pillows and blankets",Microwave,"Coffee maker",Refrigerator,Dishwasher,"Dishes and silverware","Cooking basics",Oven,Stove,"Patio or balcony","Garden or backyard",Other}</t>
  </si>
  <si>
    <t>Cozy Small Bedroom on Orchard</t>
  </si>
  <si>
    <t>Full size bed in a cozy room in an amazing neighborhood. Literally down the street from the historic tenement museum, upstairs from an Austrian/German restaurant, a dozen art galleries, and the Lower East Side bars.</t>
  </si>
  <si>
    <t>Full size bed in a cozy room in an amazing neighborhood. Literally down the street from the historic tenement museum, upstairs from an Austrian/German restaurant, a dozen art galleries, and the Lower East Side bars. Amazing location on Historic Orchard Street! There are 5 art gallaries on the block, countless bars, and food places! You'll be able to access all parts of the apartment! Hey contact me anytime thru airbnb messenger Lower East Side is the most artsy Brooklyn like neighbourhood in Manhattan. Home to 5 art galleries just on this block and 50+ in the neighbourhood. AC noise due to the central air and this is one room in a 3 bedroom apartment and another guest usually stays in the other bedroom. This is my own personal bedroom I am airbnbing when I am travelling. Please be mindful of the host's belongings while staying. IMPORTANT: Do not lose any of the keys or fob as they are very expensive to replace ($75) each from the building mgmt.</t>
  </si>
  <si>
    <t>Lower East Side is the most artsy Brooklyn like neighbourhood in Manhattan. Home to 5 art galleries just on this block and 50+ in the neighbourhood.</t>
  </si>
  <si>
    <t>Only 1 towel provided per room.  In the mornings please limit shower/restroom time to 15-20 mins if there are other people in the apt. Only people on the reservation allowed in the apartment please.</t>
  </si>
  <si>
    <t>{Wifi,"Air conditioning",Kitchen,"Pets allowed",Heating,"Smoke detector",Essentials,"Hair dryer",Iron,"Self check-in",Lockbox}</t>
  </si>
  <si>
    <t>Amazing Convenient Cozy Room (girl preferred)</t>
  </si>
  <si>
    <t>This apartment is extremely cost- effective, which is offered only during May 30th-June 21th,girl preferred (roomates are all young ladies) Queen-size bed, closet, shelf, chairs, desktables, balcony,  air-conditioner, heater... are all available to you only. This place is safe and convenient. 【6月短租SunsetPark超性价比房间拎包入住】 现Brooklyn第五大道50街精装公寓卧室(带阳台)5.30-6.21招短租,十天起租｡床空调书柜衣帽间等设备齐全,出门五分钟地铁R,N线,半小时到曼哈顿,门口公交车站,周围各式快餐店､华人餐厅和便利店､超市､服装店等,位置极佳,安静安全,生活极为方便,室友目前均为女生,拎包入住,有意者私聊 (Hidden by Airbnb) ｡</t>
  </si>
  <si>
    <t xml:space="preserve">This apartment is extremely cost- effective, which is offered only during May 30th-June 21th,girl preferred (roomates are all young ladies) Queen-size bed, closet, shelf, chairs, desktables, balcony,  air-conditioner, heater... are all available to you only. This place is safe and convenient. 【6月短租SunsetPark超性价比房间拎包入住】 现Brooklyn第五大道50街精装公寓卧室(带阳台)5.30-6.21招短租,十天起租｡床空调书柜衣帽间等设备齐全,出门五分钟地铁R,N线,半小时到曼哈顿,门口公交车站,周围各式快餐店､华人餐厅和便利店､超市､服装店等,位置极佳,安静安全,生活极为方便,室友目前均为女生,拎包入住,有意者私聊 (Hidden by Airbnb) ｡ The room is warm, clean, safe and convenient. 4 Bedrooms, 2 washrooms, one sitting room and a kitchen consist of this apartment. Your roomates are all long-term young lady renters and they are all very nice. Outside the building there's a bus station and within 3-5 mins you can reach to 50th or 45th subway station. There're plenty of shops, restaurants, supermarkets and other places nearby.  This place is safe and quiet. Follow the (Hidden by Airbnb) map to (Phone number hidden by Airbnb) th st, BK, open </t>
  </si>
  <si>
    <t>There's incredible shops, supermarkets, Chinese/ Western (MCD, KFC, Burger King, etc)/ Mexico Resturants nearby, take one min' walk to 5th Ave, you can buy anything you could imagine.</t>
  </si>
  <si>
    <t>3-5 mins walk to the 50th Subway Station, take an R or N, within 30 mins to NYU tandon(downtown Brooklyn). within 40 mins to Manhattan, 40-50 mins to NYU Washington Sqaure Outside the apartment there's a bus station</t>
  </si>
  <si>
    <t>{Wifi,"Air conditioning",Kitchen,"Hot tub",Heating,"Smoke detector","Carbon monoxide detector","Fire extinguisher",Essentials,Shampoo,"Lock on bedroom door",Hangers,"Laptop friendly workspace","Private living room"}</t>
  </si>
  <si>
    <t>Bushwick Room with a View</t>
  </si>
  <si>
    <t>Rustic industrial apartment in hip Bushwick Brooklyn, in the midst of bars, restaurants, and two train lines. The neighborhood's not very polished but it's full of street art, underground events, and is for the adventurous. Train lines are 3 blocks away and take you to the Williamsburg Brooklyn, Lower East Side, East Village, West Village, Union Square, Herald Square, Times Square and more. There's so much to do and see in Bushwick but you can be in Manhattan in 20 minutes, and beyond.</t>
  </si>
  <si>
    <t>Rustic industrial apartment in hip Bushwick Brooklyn, in the midst of bars, restaurants, and two train lines. The neighborhood's not very polished but it's full of street art, underground events, and is for the adventurous. Train lines are 3 blocks away and take you to the Williamsburg Brooklyn, Lower East Side, East Village, West Village, Union Square, Herald Square, Times Square and more. There's so much to do and see in Bushwick but you can be in Manhattan in 20 minutes, and beyond. If you get tired of stomping in the streets of manhattan  you can also relax on the rooftop and grill or just enjoy a glass of wine while watching the sunset after sightseeing.  If you like to wakeup early and workout before you hit the street the gym upstairs is also available as well as use the gameroom for reading or playing pool.  Of course, you are free to use the kitchen and do laundry whenever the fancy strikes as well. Gym Rooftop Deck Game and Entertainment Room Kitchen/Microwave/Coffee Maker/Di</t>
  </si>
  <si>
    <t>Bushwick, Brooklyn is a hip developing neighborhood with tons of fun places to eat, drink, and shop.  It's right next to Williamsburg, Fort Green, and Bed Stuy neighborhoods which are some of the best in Brooklyn</t>
  </si>
  <si>
    <t>2 train lines, M-Train and L-Train take you through Williamsburg and then straight into manhattan.</t>
  </si>
  <si>
    <t>{TV,Wifi,"Air conditioning",Kitchen,Gym,"Free street parking",Heating,"Family/kid friendly",Washer,Dryer,"Smoke detector","Carbon monoxide detector",Essentials,"Lock on bedroom door",Hangers,"Hot water","Bed linens",Microwave,"Coffee maker",Refrigerator,Dishwasher,"Dishes and silverware","Cooking basics",Oven,Stove,"BBQ grill","Patio or balcony","Garden or backyard","Luggage dropoff allowed","Host greets you"}</t>
  </si>
  <si>
    <t>Cozy private Apartment in great area 30min to NYC</t>
  </si>
  <si>
    <t>Close to the subway station R train ( 63rd Drive) . The area is close to Queens Mall , Costco, JC penny, and Marshall’s . Many great features will make you satisfied</t>
  </si>
  <si>
    <t>Close to the subway station R train ( 63rd Drive) . The area is close to Queens Mall , Costco, JC penny, and Marshall’s . Many great features will make you satisfied The entire apartment is yours .You have the total privacy and to use the available space. The bed in the room can be 1 Queen bed  or 2  twin beds Access to the laundry and the dryer. I work on the week days until 3:00 pm after that I’m available for you Close to the subway station R train ( 63rd Drive) . The area is close to Queens Mall , Costco, JC penny, and Marshall’s . Many great features will make you satisfied You can find a parking spot around the building. Nice location close to desirable services. Safe and secures building</t>
  </si>
  <si>
    <t>You can find a parking spot around the building.</t>
  </si>
  <si>
    <t>{TV,Wifi,"Air conditioning",Kitchen,Elevator,Heating,Washer,Dryer,"Smoke detector",Shampoo,Hangers,"Hair dryer","Hot water"}</t>
  </si>
  <si>
    <t>Upper East Side 2 Bedroom Sleeps 4</t>
  </si>
  <si>
    <t>Very Spacious, 2 bedroom and a living room plus separate kitchen, sleeps 4.  Located in a central area of the Upper East Side close to 2 major subway stops and lots of restaurants and bars.</t>
  </si>
  <si>
    <t>{Internet,Wifi,"Air conditioning",Kitchen,Heating,"Smoke detector","First aid kit",Essentials,Shampoo,"24-hour check-in",Hangers,"Hair dryer",Iron,"Laptop friendly workspace"}</t>
  </si>
  <si>
    <t>BEST QUICK STAY CROWN HEIGHTS BKLYN</t>
  </si>
  <si>
    <t>This is a newly leased apartment.  The space is big with high ceilings, kitchen and bar, spacious living room and bedroom.  The apartment is incredibly close to the 4, and is located right above a lively street.  Safe, private and comfortable!!</t>
  </si>
  <si>
    <t>{Internet,Wifi,Kitchen,Heating,"Smoke detector","Carbon monoxide detector"}</t>
  </si>
  <si>
    <t>New/spacious 2 bedrooom 1.5 bath!</t>
  </si>
  <si>
    <t>Beautiful, new and spacious 2 bedroom 1.5 Bathrooms in brand new building- Only one block from Subway - Air Conditioning, high Speed Wifi in Manhattan NYC!!! All new and with all your household essentials!</t>
  </si>
  <si>
    <t>Beautiful, new and spacious 2 bedroom 1.5 Bathrooms in brand new building- Only one block from Subway - Air Conditioning, high Speed Wifi in Manhattan NYC!!! All new and with all your household essentials! This is a new and big 2 bedroom 1.5 bathroom apartment with a large living room and kitchen. The apartment is really spacious (+1000 sqr ft), large living room and kitchen, hard wood floors, air conditioning in each room, high speed wifi and a 48-inch TV with Applet TV. Each of the bedrooms has a queen size bed. We have a 1 year old baby so there is also a crib if you are coming with a baby/toddler. There is an outdoor patio downstairs perfect for a relax outdoors time at the end of the day. The apartment heads south and it’s super sunny, spacious and all new. The apartment is equipped with everything you would expect in your own home, kitchen supplies, linens, towels, microwave, dishwasher, cups/plates, Nespresso machine, toaster, iron, hair dryer, etc. There is also coin-operated w</t>
  </si>
  <si>
    <t>The neighborhood is family friendly, safe and only a few blocks away from NYP-Columbia University Medical Center. Many supermarkets nearby, as well as some important NYC landmarks such as the Morris-Jumel Mansion, Sylvain Terrace or the Hispanic Society.</t>
  </si>
  <si>
    <t>The apartment is in the heart of Washington Heights and only a few blocks away from Express and local subways (one block to the C line, 6 blocks to the Express A and 4 blocks to the 1 line). You get to Columbus Circle in only 20 minutes!</t>
  </si>
  <si>
    <t>{TV,Internet,Wifi,"Air conditioning",Kitchen,Elevator,"Buzzer/wireless intercom",Heating,"Family/kid friendly",Washer,Dryer,"Smoke detector","Carbon monoxide detector",Essentials,Shampoo,Hangers,"Hair dryer"}</t>
  </si>
  <si>
    <t>Spacious Bushwick Room w/ Window and Central Air</t>
  </si>
  <si>
    <t>Cosy Bushwick apartment perfect for your New York Trip. This room comes with all your essentials with an artist vibe. Amazing location steps away from the subway + an amazing sky line view from double rooftop.</t>
  </si>
  <si>
    <t>Cosy Bushwick apartment perfect for your New York Trip. This room comes with all your essentials with an artist vibe. Amazing location steps away from the subway + an amazing sky line view from double rooftop. Spacious Bushwick room with hardwood floors, window, central air unit and closet. New Renovated building with double rooftop, laundry in building and an amazing location. Walking distance to galleries, bars , music venues and restaurants. One block to M train, three blocks to L and four blocks to J train. 20 mins to downtown Manhattan and festivities in the area every night. My roommate and I are around regularly to help with any local recommendations for places we love. We both work full time but are usually around in the evenings. We are both born and raised in the city and have countless connections and stories to share. Bushwick has become the center of Brooklyn night life and artist culture. Within 10-15 mins walking distance from Galleries, Bars, and amazing restaurants. ar</t>
  </si>
  <si>
    <t>Bushwick has become the center of Brooklyn night life and artist culture. Within 10-15 mins walking distance from Galleries, Bars, and amazing restaurants.</t>
  </si>
  <si>
    <t>around the corner from the M train and a short walk to the L or J train. Can be in down town Manhattan in 20-30 mins.</t>
  </si>
  <si>
    <t>{Wifi,"Air conditioning","Smoking allowed",Breakfast,Heating,Washer,Dryer,"Smoke detector","First aid kit",Essentials,"Lock on bedroom door",Hangers,Iron,"Laptop friendly workspace"}</t>
  </si>
  <si>
    <t>Spacious lovely clean private room in Brooklyn</t>
  </si>
  <si>
    <t>Not wear shoes in the house, wash dishes after themselves</t>
  </si>
  <si>
    <t>{Wifi,Kitchen,Elevator,"Hot tub",Heating,Washer,Dryer,Essentials,Shampoo,Hangers,"Hair dryer","Hot water"}</t>
  </si>
  <si>
    <t>ArtistLoft-MccarenPark-Williamsburg</t>
  </si>
  <si>
    <t xml:space="preserve">Super Cool Loft on the park, In Williamsburg, Brooklyn. Quiet relaxing place Very close to the subway / water ferry to Manhattan. </t>
  </si>
  <si>
    <t>Super Cool Loft on the park, In Williamsburg, Brooklyn. Quiet relaxing place Very close to the subway / water ferry to Manhattan.  Please read over carefully- *this is not just a bedroom- you get 1/2 of the loft.and the balcony. **THIS LISTING IS FOR THE MASTER BEDROOM** California king size bed  private balcony on the park. flat screen tv/cable blue ray dvd - there is a separate listing -  for the smaller bedroom( usually 120$) 1 subway stop to Manhatten-5min. 10 min from union sq. (3 subways stops).  Loft is huge 1800 Sq.ft.Artist space with,  2 bedrooms. 2 balcony's,kitchen,bathroom,office, living room. heat,a/c,cable,Wi-Fi,espresso machine laundry. Located in the hottest neighborhood on the park. plenty of street parking avail. Host is a photographer from NYC with plenty of knowledge for your trip. Track and outdoor exercise equipment available directly across the street.This is the master bedroom With a deluxe california King Size bed. This has a private balcony overlooking the pa</t>
  </si>
  <si>
    <t>* need a photocopy of your passport or drivers lic. to check in. * there is a 50$ key deposit on checkin- refundable when check out.. * there is a 50$ late fee if you check out after 10 am. * no bringing guests back to the Loft * (unless cleared with the host). * treat the place is if it was your own - and you will have a great stay !</t>
  </si>
  <si>
    <t>{TV,"Cable TV",Wifi,"Air conditioning",Kitchen,Gym,"Pets live on this property",Dog(s),Elevator,"Free street parking","Buzzer/wireless intercom",Heating,Washer,Dryer,"Smoke detector","Carbon monoxide detector","Fire extinguisher",Essentials,Shampoo,Hangers,"Hair dryer",Iron,"Laptop friendly workspace","Hot water","Extra pillows and blankets",Microwave,Refrigerator,Dishwasher,"Dishes and silverware","Cooking basics",Oven,Stove,"BBQ grill","Patio or balcony","Garden or backyard","Beach essentials"}</t>
  </si>
  <si>
    <t>Apartment near Upper East Side</t>
  </si>
  <si>
    <t>Apartment available near Upper East Side. 3 avenues (10 minute walk) to the heart of Central Park. 3 blocks (5 minute walk) away from the nearest subway Upper East Side "greenline" 4,5,6 train. Apartment has wi-fi/internet enabled.</t>
  </si>
  <si>
    <t>Apartment available near Upper East Side. 3 avenues (10 minute walk) to the heart of Central Park. 3 blocks (5 minute walk) away from the nearest subway Upper East Side "greenline" 4,5,6 train. Apartment has wi-fi/internet enabled. Remote Access to Front Door</t>
  </si>
  <si>
    <t>{TV,"Cable TV",Internet,Wifi,"Air conditioning",Kitchen,"Buzzer/wireless intercom",Heating,"Family/kid friendly","Smoke detector","Carbon monoxide detector","Fire extinguisher",Essentials}</t>
  </si>
  <si>
    <t>Warm Spacious Bedroom in Historical Harlem!!!</t>
  </si>
  <si>
    <t>Great area of Harlem! Near the 2/3/A/B/C/D trains! Lots of cafes and bars to eat at! 20 mins to Timesquare!</t>
  </si>
  <si>
    <t>Great area of Harlem! Near the 2/3/A/B/C/D trains! Lots of cafes and bars to eat at! 20 mins to Timesquare! We are a couple and a toddler who live here.</t>
  </si>
  <si>
    <t>{Wifi,"Air conditioning",Kitchen,Heating,"Smoke detector","First aid kit","Fire extinguisher",Essentials,"Lock on bedroom door",Hangers,"Self check-in",Lockbox}</t>
  </si>
  <si>
    <t>Private room. 1 bed, 2 guests, 3333 Broadway</t>
  </si>
  <si>
    <t>公寓位于135街和Broadway交汇处,靠近Broadway主路,为20楼电梯房,窗外即是Hudson河景,环境静谧,阳光充足｡公寓楼下即是M4/M5/M11公交车站,走路沿着Broadway步行2min就是1号线地铁站,到哥大2站地铁,42st时代广场25min, 非常适合春假来纽约游玩的人,沿着135st步行2min就是M100/M101公交站,出行不能更方便｡</t>
  </si>
  <si>
    <t>{Wifi,Kitchen,"Smoking allowed","Pets allowed",Elevator,Heating,"Family/kid friendly",Washer,Dryer,"Smoke detector","Carbon monoxide detector",Shampoo,"Lock on bedroom door",Hangers,"Laptop friendly workspace","translation missing: en.hosting_amenity_50"}</t>
  </si>
  <si>
    <t>Cosy 2-Bedroom in Bubbly Part of Manhattan</t>
  </si>
  <si>
    <t>An inviting spacious apartment located in the Mount Morris Historic District. Accessible to trains and #60 bus from LaGuardia Airport. Twenty minutes by train to most NYC attractions. Close to well-known Red Rooster, Sylvia's and the Apollo, Harlem Shake, Whole Foods Market, Starbucks; 125th St Subway three blocks away . You’ll love my place because of The space. Beautifully designed with modern kitchen fully equipped, well stocked with spices, cookware, dishes. Modern new bathroom and 2 floors.</t>
  </si>
  <si>
    <t>An inviting spacious apartment located in the Mount Morris Historic District. Accessible to trains and #60 bus from LaGuardia Airport. Twenty minutes by train to most NYC attractions. Close to well-known Red Rooster, Sylvia's and the Apollo, Harlem Shake, Whole Foods Market, Starbucks; 125th St Subway three blocks away . You’ll love my place because of The space. Beautifully designed with modern kitchen fully equipped, well stocked with spices, cookware, dishes. Modern new bathroom and 2 floors. Separate guest rooms, kitchen, washer and dryer available in the basement room Parking in the street generally available. Mere lines: 2,3, A, B, C, D close by to go uptown and downtown. Times Square is 15min with either of these lines Taxi is easily available - recommend calling through Uber, Lyft or Via; yellow cabs also available on the street or through Curb app Please note that the apartment is not appropriate if you need closet space, as it’s al used</t>
  </si>
  <si>
    <t>Parking in the street generally available. Mere lines: 2,3, A, B, C, D close by to go uptown and downtown. Times Square is 15min with either of these lines Taxi is easily available - recommend calling through Uber, Lyft or Via; yellow cabs also available on the street or through Curb app</t>
  </si>
  <si>
    <t>- No shoes in the house, no guests and limit noise after 9.30pm to be respectful of neighbors</t>
  </si>
  <si>
    <t>{TV,"Cable TV",Wifi,"Air conditioning",Kitchen,Breakfast,"Buzzer/wireless intercom",Heating,"Family/kid friendly",Washer,Dryer,"Smoke detector","Carbon monoxide detector","Fire extinguisher",Essentials,Shampoo,"Hair dryer",Iron,"Laptop friendly workspace","Children’s books and toys",Crib,"Hot water","Host greets you"}</t>
  </si>
  <si>
    <t>Big Room in Manhattan Apt</t>
  </si>
  <si>
    <t>My place is close to Manolo Tapas, Malecon Restaurant, El Conde Steak House, El Floridita, the Cloisyters, the #A train &amp; Central Park.. You’ll love my place because of the location, the high ceilings, the people, and the ambiance. My place is good for business travelers.</t>
  </si>
  <si>
    <t>{TV,Wifi,"Air conditioning","Free parking on premises",Elevator,Heating,Washer,Dryer,Essentials,Shampoo,Hangers,"translation missing: en.hosting_amenity_49","translation missing: en.hosting_amenity_50"}</t>
  </si>
  <si>
    <t>Nice, fun,  Brooklyn! Bedroom &amp; private bath</t>
  </si>
  <si>
    <t>Welcome to our brand new Brooklyn apartment! Homie and Sunny, our apartment is located in Brooklyn, only 3 minutes away from the subway and 20 mins to Manhattan. My husband and I are both creatives, and bicycle lovers. Chances are good we'll try to offer you some fresh homemade meal or a bike ride to the city! We got a spare bike for you also to use whenever you want. We are brand new host so feel welcome to help us improve and come visit! ciao!! Also, we foster an old lady cat..</t>
  </si>
  <si>
    <t>Welcome to our brand new Brooklyn apartment! Homie and Sunny, our apartment is located in Brooklyn, only 3 minutes away from the subway and 20 mins to Manhattan. My husband and I are both creatives, and bicycle lovers. Chances are good we'll try to offer you some fresh homemade meal or a bike ride to the city! We got a spare bike for you also to use whenever you want. We are brand new host so feel welcome to help us improve and come visit! ciao!! Also, we foster an old lady cat.. Is the perfect place if you want to stay in a nice friendly and clean environment. We got a sunny huge living room and dining area, with juice maker, espresso machine and American coffee to start your day. Feel free to use the two living rooms, the fridge, the desk, everything is ready for your comfort. Feel free to hang around as it was your place, we want our guests to feel comfortable and enjoy the stay. Besides our bedroom, you can use everything in the house, including the washer and drier, and if you nee</t>
  </si>
  <si>
    <t>Bushwick is full of hype spots, Graffiti, Punk shows bars, clubs and coffe shops, besides amazing food until late and 24/7 CVS. The spot is extremely conveniet, just whatever you could need around the block.</t>
  </si>
  <si>
    <t>It's very easy to get around, the train station is about 3 minutes away as busses. If it's late and just wanna call a cab from lower Manhattan could be anywhere between 7 - 13 $ taking 20  up to 30 minutes to arrive back home.</t>
  </si>
  <si>
    <t>{TV,Wifi,"Air conditioning",Kitchen,"Free street parking",Heating,Washer,Dryer,"Smoke detector","Carbon monoxide detector","Fire extinguisher",Essentials,Shampoo,"Lock on bedroom door",Hangers,"Hair dryer",Iron,"Laptop friendly workspace","Private living room","Hot water","Bed linens","Extra pillows and blankets","Coffee maker",Refrigerator,"Dishes and silverware","Cooking basics",Oven,Stove,"Patio or balcony","Host greets you"}</t>
  </si>
  <si>
    <t>The comfy spot away from home</t>
  </si>
  <si>
    <t>My home is very unique in style, very clean and is cozy in itself. I have unique furniture to date with soothing paintings on my wall to make relaxing much easier. I have flowers inside and outside. My decor inside is modernize. My patio is superb and overall my home is my castle. This home is not a hotel. This is my home that’s shared with my family. I am willing to offer my space to vacationers .</t>
  </si>
  <si>
    <t>My home is very unique in style, very clean and is cozy in itself. I have unique furniture to date with soothing paintings on my wall to make relaxing much easier. I have flowers inside and outside. My decor inside is modernize. My patio is superb and overall my home is my castle. This home is not a hotel. This is my home that’s shared with my family. I am willing to offer my space to vacationers . My space is very comfortable because it’s close to the train, supermarket and eateries. Guests are able to share the kitchen area with access to a stove, refrigerator and a sink. They also have access to a very comfortable dining table and chairs. A bathroom is also en-suite. Closet space is also available with hangers. I like to give my guest space. However I’m available to answer any questions via text messages or phone calls. I love living in my home because I’m close to the malls, subway, bus depots and most of all my home is clean. The area is very quiet and diverse culture wise. You ca</t>
  </si>
  <si>
    <t>I love living in my home because I’m close to the malls, subway, bus depots and most of all my home is clean. The area is very quiet and diverse culture wise.</t>
  </si>
  <si>
    <t>You can get around by train or bus whichever you choose. They are both close to home.</t>
  </si>
  <si>
    <t>Guest must clean up after themselves. No shoes allowed in home.</t>
  </si>
  <si>
    <t>New York, US, NY, United States</t>
  </si>
  <si>
    <t>{TV,Wifi,"Air conditioning",Kitchen,Gym,Breakfast,"Free street parking",Heating,"Smoke detector","Carbon monoxide detector","First aid kit","Fire extinguisher",Essentials,Shampoo,"Lock on bedroom door",Hangers,Iron,"Private living room","Private entrance","Hot water",Refrigerator,Oven,Stove,"Luggage dropoff allowed","Long term stays allowed","Cleaning before checkout","Wide entrance for guests","Accessible-height bed","Host greets you"}</t>
  </si>
  <si>
    <t>Spacious, Private Room Near Subway</t>
  </si>
  <si>
    <t>Spacious private bedroom with full-size bed &amp; access to shared bathroom, kitchen.  Walking distance to Prospect Park, Brooklyn Museum, Botanic Garden, food, coffee shops, laundry. Close to public transportation; 15 mins to Manhattan.</t>
  </si>
  <si>
    <t>Spacious private bedroom with full-size bed &amp; access to shared bathroom, kitchen.  Walking distance to Prospect Park, Brooklyn Museum, Botanic Garden, food, coffee shops, laundry. Close to public transportation; 15 mins to Manhattan. Bedroom, Bathroom, Kitchen We're happy to chat if you have questions or need advice about the neighborhood, but in general we'll keep to ourselves and give you your privacy. We sleep in the curtained-off living area and may be home on evenings/weekends. We are always available via phone/text. This spot is great for public transportation. We're a short walk (5 minutes) to the B/Q train line, the Franklin Ave shuttle, and stops for several bus lines. A slightly longer walk (10 minutes) gets you to the 2/3 and 4/5 train lines.  We do not have a designated parking lot. Street parking is usually available within 1-2 blocks of the building. From JFK and La Guardia airports, taxi fare is usually $40-$45. From Newark airport, taxi fare is usually $50-$55.  We're h</t>
  </si>
  <si>
    <t>This spot is great for public transportation. We're a short walk (5 minutes) to the B/Q train line, the Franklin Ave shuttle, and stops for several bus lines. A slightly longer walk (10 minutes) gets you to the 2/3 and 4/5 train lines.  We do not have a designated parking lot. Street parking is usually available within 1-2 blocks of the building. From JFK and La Guardia airports, taxi fare is usually $40-$45. From Newark airport, taxi fare is usually $50-$55.  We're happy to help you reserve a car!</t>
  </si>
  <si>
    <t>Wash dishes after use &amp; keep common areas clean.  No pets. No parties.  NO SMOKING. No excessive noise after 10 p.m. Limit 2 adult guests.</t>
  </si>
  <si>
    <t>{Internet,Wifi,"Air conditioning",Kitchen,Elevator,Heating,"Smoke detector","First aid kit","Fire extinguisher",Essentials,Shampoo,"Hair dryer",Iron,"translation missing: en.hosting_amenity_49","translation missing: en.hosting_amenity_50"}</t>
  </si>
  <si>
    <t>Luke’s place</t>
  </si>
  <si>
    <t>Spacious One bedroom apartment in Brooklyn Heights. 5 min walk to three subway stops (2/3/4/5/A/C/R/F/G trains available). Access to Smart TV with Hulu/Netflix/HBO Go/Amazon Prime, and fully stocked Kitchen. 10 min walk to Brooklyn Promenade, and the Brooklyn Bridge, and minutes walk to the restaurants/bars on Smith Street and Court Street. 5 mins walk to Trader Joe’s, cinemas, shopping etc. Prime Location. Please let me know if you need more info. I want your stay to be enjoyable.</t>
  </si>
  <si>
    <t>Spacious One bedroom apartment in Brooklyn Heights. 5 min walk to three subway stops (2/3/4/5/A/C/R/F/G trains available). Access to Smart TV with Hulu/Netflix/HBO Go/Amazon Prime, and fully stocked Kitchen. 10 min walk to Brooklyn Promenade, and the Brooklyn Bridge, and minutes walk to the restaurants/bars on Smith Street and Court Street. 5 mins walk to Trader Joe’s, cinemas, shopping etc. Prime Location. Please let me know if you need more info. I want your stay to be enjoyable. I am available via text or email</t>
  </si>
  <si>
    <t>{TV,Wifi,"Air conditioning",Kitchen,"Free street parking",Heating,"Family/kid friendly","Smoke detector","Carbon monoxide detector",Essentials,Hangers,Iron,"Self check-in",Lockbox,Bathtub,"Bed linens","Extra pillows and blankets","Ethernet connection",Microwave,"Coffee maker",Refrigerator,"Dishes and silverware","Cooking basics",Oven,Stove,"Single level home"}</t>
  </si>
  <si>
    <t>NEW-BRIGHT-SPACIOUS-LES-W/D-2BATH-BY TRAIN-ROOFTOP</t>
  </si>
  <si>
    <t>Brand new apartment , located in the center of the lower east side , right in front of the subway. it takes about 20 mins to get everywhere in the city &amp; brooklyn. washer and dryer in unit , dishwasher , TWO full bathrooms , and a beautiful secured rooftop. Lots of restaurants , Bars , Art Galleries , Delis ,Music Venues, banks are all within close walking distance everywhere - 169 Bar, Dimes, Forget-Me-Not , Kiki's Essex &amp; Beauty , Pianos etc etc.. very cool and hip!!</t>
  </si>
  <si>
    <t>Brand new apartment , located in the center of the lower east side , right in front of the subway. it takes about 20 mins to get everywhere in the city &amp; brooklyn. washer and dryer in unit , dishwasher , TWO full bathrooms , and a beautiful secured rooftop. Lots of restaurants , Bars , Art Galleries , Delis ,Music Venues, banks are all within close walking distance everywhere - 169 Bar, Dimes, Forget-Me-Not , Kiki's Essex &amp; Beauty , Pianos etc etc.. very cool and hip!! The space has lots of natural light, there are windows in every room ,brand new hardwood floors ,Washer and Dryer in unit which is so amazing ( that saves a lot of money ) ,Stainless steel appliances are included in a massive Full kitchen that also comes with an island, microwave ,Dishwasher , a large Oven and a brand new fridge.  There are 2 FULL Bathrooms - ( Spa Style) all marble floors , an extra closet, to store Suitcases, coats etc /Fast Speed Internet wireless ( Spectrum) through out the apt , and an Intercom. Gue</t>
  </si>
  <si>
    <t>About the location - Situated in the heart of the Lower East Side , Lots of restaurants , Bars , Art Galleries , Delis ,Music Venues, banks are all within close walking distance everywhere - 169 Bar, Dimes, Forget-Me-Not , Kiki's Essex &amp; Beauty , Pianos etc etc.. very cool and hip!!</t>
  </si>
  <si>
    <t>The building is right in front of the F train.  10 mins to NYU, East Village &amp; Soho. 5 mins to Nolita/Little Italy area. and 20 mins walk to Williamsburg , right next to the bridge. A short walk to the B/D, J/M/Z, and 6 train.</t>
  </si>
  <si>
    <t>{TV,"Cable TV",Wifi,"Air conditioning",Kitchen,Heating,Washer,Dryer,"Smoke detector","Carbon monoxide detector","Fire extinguisher",Essentials,Shampoo,"Lock on bedroom door",Hangers,"Hair dryer",Iron,"Hot water","Bed linens","Extra pillows and blankets",Microwave,"Coffee maker",Refrigerator,Dishwasher,"Dishes and silverware","Cooking basics",Oven,Stove,"Luggage dropoff allowed","Long term stays allowed","Wide entrance for guests","Well-lit path to entrance","No stairs or steps to enter","Wide entrance","Accessible-height bed","No stairs or steps to enter","No stairs or steps to enter","Host greets you"}</t>
  </si>
  <si>
    <t>Crown Heights Great Single Bedroom</t>
  </si>
  <si>
    <t>Queen sized bed with a very large living room space.  Fully furnished kitchen, TV with cable and fast internet.  This is the top floor apartment and there is roof access. Very clean and comfortable.</t>
  </si>
  <si>
    <t>{TV,"Cable TV",Internet,Wifi,"Air conditioning",Kitchen,"Buzzer/wireless intercom",Heating,Washer,Dryer,"Smoke detector",Essentials}</t>
  </si>
  <si>
    <t>Huge Designer Loft- View of New York City Skyline!</t>
  </si>
  <si>
    <t>We are renting our beautiful designer loft.  It is located in the heart of Bushwick- one of the most culturally exciting neighborhoods in the NYC area. Right outside our door are artist-owned stores, cafes, organic grocers, great bars, and Michelin star dining!  The loft has an amazing atmosphere.  It is very large with 14’ ceilings and a 12’ window featuring  spectacular view of the Manhattan skyline!  We are both architects, so each detail is curated to create a memorable experience!</t>
  </si>
  <si>
    <t>We are renting our beautiful designer loft.  It is located in the heart of Bushwick- one of the most culturally exciting neighborhoods in the NYC area. Right outside our door are artist-owned stores, cafes, organic grocers, great bars, and Michelin star dining!  The loft has an amazing atmosphere.  It is very large with 14’ ceilings and a 12’ window featuring  spectacular view of the Manhattan skyline!  We are both architects, so each detail is curated to create a memorable experience! The loft is a beautifully unique 1,000 SF space with 14’ tall ceilings and a very large open window with clear views.  The layout is very airy with all communal areas sharing in the open floorplan including the living room, kitchen, and workspace.   The designer furniture includes midcentury and authentic leather pieces, including two sofas and multiple lounge chairs.  There is a multi-unit desk area that can easily be used for multiple people as a workspace if needed.  The apartment features entertainme</t>
  </si>
  <si>
    <t>Bushwick is a post-industrial warehouse district in Brooklyn and has become the center of the art and creative scene in New York.  Galleries and open studios are featured throughout the neighborhood for young and established creatives to share their work.  The artistic culture is also relevant in the restaurant, fashion, music, interior decor, and the event scene- each store is truly unique and has the heart of entrepreneurship (it is difficult to think of a single chain restaurant or café in the area)!      The loft is perfectly situated within the main intersection of this thriving neighborhood.  Across the street is Roberta’s a world-famous (extremely affordable) Michelin-Star pizza restaurant, which has become an epicenter for socialization in the area.  If you would like an especially memorable meal, Blanca is also across the street with a 2-Michelin-Star rating 50 course cooking experience.  Our favorite bar is down the street- Syndicated, an art-deco style space that projects be</t>
  </si>
  <si>
    <t>The loft is a 10 minute subway ride to Manhattan and centrally located within the diverse neighborhoods of Brooklyn.  Access to public transportation is very easy- we are a 3 minute walk to the Morgan-L and also to the J,M,Z subways.  The bus system is always reliable in the area.  Street parking is also convenient, we always find a spot outside the building.  We also recommend taxi service- Uber, Lyft, and Via are great and often feature deals in the area.</t>
  </si>
  <si>
    <t>{TV,Wifi,"Air conditioning",Kitchen,"Free street parking",Heating,Washer,Dryer,"Smoke detector","Carbon monoxide detector",Essentials,Shampoo,"Lock on bedroom door",Hangers,"Hair dryer",Iron,"Laptop friendly workspace","Hot water",Microwave,"Coffee maker",Refrigerator,Dishwasher,"Dishes and silverware","Cooking basics",Oven,Stove}</t>
  </si>
  <si>
    <t>Bright 1 bedroom near Columbia</t>
  </si>
  <si>
    <t>Sunny 1 bedroom with terrasse in Upper West Side, close to Columbia university. Perfect for short term stay for 1 person, or couple + 1 baby. bedroom: queen size bed and private toilet, pack and play also available Full bathroom with bath. Kitchen has a table with 3 chairs, living room has 1 table and 2 chairs. Very few furniture on premises, but free WiFi is available. No coffee machine.  Place includes stove, microwave, pan, plates, glasses and silverware.   1 min away from subway</t>
  </si>
  <si>
    <t>Sunny 1 bedroom with terrasse in Upper West Side, close to Columbia university. Perfect for short term stay for 1 person, or couple + 1 baby. bedroom: queen size bed and private toilet, pack and play also available Full bathroom with bath. Kitchen has a table with 3 chairs, living room has 1 table and 2 chairs. Very few furniture on premises, but free WiFi is available. No coffee machine.  Place includes stove, microwave, pan, plates, glasses and silverware.   1 min away from subway Entire apartment, 2 bedrooms but 1 only has a queen bed.  Free WiFi, kitchen, 1,5 bathrooms and one large sunny living room We are here to provide keys and directions, and advise if any help is needed 1 minute walk from 1 train at 103rd st 5 minutes walk from 2 and 3 express trains at 96th st. We are moving out which is why the apartment is almost empty. However the place is quiet, comfortable and very convenient for someone who just needs a place to sleep and WiFi.</t>
  </si>
  <si>
    <t>1 minute walk from 1 train at 103rd st 5 minutes walk from 2 and 3 express trains at 96th st.</t>
  </si>
  <si>
    <t>{Wifi,"Air conditioning",Kitchen,Heating,"Family/kid friendly",Washer,Dryer,"Smoke detector","Carbon monoxide detector",Essentials,"Laptop friendly workspace","Outlet covers",Bathtub,"Baby bath","Changing table","Window guards","Pack ’n Play/travel crib","Hot water","Bed linens","Host greets you"}</t>
  </si>
  <si>
    <t>Manhattan Private Room @2BR apt-East Village Heart</t>
  </si>
  <si>
    <t>If you are looking to stay in the best neighborhood in Manhattan, look no more!  A 2 BR apt, my room+ your private room is super cozy, clean + well lit with a full size bed. It is in a convenient location to experience all what Manhattan &amp; Brooklyn has to offer. Close to parks, gardens, restaurants, and bars as well as subways, bus stops and Uber all time very quick I live here bc is convenient for work + plenty of restaurants. I'm here all time so please feel free to ask me abt any detail :D</t>
  </si>
  <si>
    <t>If you are looking to stay in the best neighborhood in Manhattan, look no more!  A 2 BR apt, my room+ your private room is super cozy, clean + well lit with a full size bed. It is in a convenient location to experience all what Manhattan &amp; Brooklyn has to offer. Close to parks, gardens, restaurants, and bars as well as subways, bus stops and Uber all time very quick I live here bc is convenient for work + plenty of restaurants. I'm here all time so please feel free to ask me abt any detail :D Please feel free to use all the spaces at home. In the kitchen you'll find the essentials to cook a delicious meal for yourself. There's a small gym located in the building as well as a nice and spacious patio where you can chill and enjoy your afternoon if you like. There’s a nice backyard that you ca use to go and relax, it’s next the the gym on the main floor. I give my guests space but I am always available for any question or suggestion about the city, transport or recommendations. Located in</t>
  </si>
  <si>
    <t>Located in the heart of East Village you'll have plenty of things to do. East village is well known for its old-school bars &amp; music venues, as well as some posh cocktail lounges and hip restaurants.</t>
  </si>
  <si>
    <t>I usually get around with Uber or the subway on the “L” line at 1st Ave station (that is less than 10 min walking distance) both ways are very convenient and fast.</t>
  </si>
  <si>
    <t>- Please try to avoid food in the room, we try to keep it crumbs-free :) - No overnight visitors allowed, beside reservation. - No Smoking. - Please clean after you use the kitchen or something else.  * Respect our place that is your place as well :D</t>
  </si>
  <si>
    <t>{Wifi,"Air conditioning",Kitchen,Gym,Elevator,"Free street parking",Heating,Washer,Dryer,"Smoke detector",Essentials,Shampoo,Hangers,Iron,"Laptop friendly workspace","Self check-in",Lockbox,"Private living room","Hot water",Microwave,Refrigerator,Dishwasher,"Dishes and silverware","Cooking basics",Stove,"Garden or backyard"}</t>
  </si>
  <si>
    <t>WEST 56TH COLUMBUS CIRCLE-LUXURY DOORMAN/GYM/DECK</t>
  </si>
  <si>
    <t>You'll LOVE the location on quiet street around the corner from everything, subways and buses, Central Park, theatres, amazing shopping and dining options and more. Convenient to subways, buses, 2 blocks to Columbus Circle, Central Park, AOL/Time Warner Center, around the corner from Lincoln Center and Carnegie Hall.</t>
  </si>
  <si>
    <t>You'll LOVE the location on quiet street around the corner from everything, subways and buses, Central Park, theatres, amazing shopping and dining options and more. Convenient to subways, buses, 2 blocks to Columbus Circle, Central Park, AOL/Time Warner Center, around the corner from Lincoln Center and Carnegie Hall. This beautiful building sits on a quiet block and features a 24 hour attended lobby with concierge, Gym/Fitness room that is complimentary to tenants, laundry room, and a rooftop sundeck with outstanding Skyline and River views. Alternatively, you could stroll further north and find yourself among the beautiful brownstones of the Upper West Side or sipping coffee in one of many cafes and restaurants the area has to offer. FULL sized white GE appliances/dishwasher BOTH bedrooms easily accommodates Queen + beds large separate full bath and GREAT closet space full service doorman/concierge. 56 St and Ninth avenue, prime location step to Central Park, Ultra Luxury 24 Hours Doo</t>
  </si>
  <si>
    <t>Clinton is an diverse neighborhood just west of the Theater District. Despite several waves of gentrification that have raised rents and brought increased numbers of young professionals to the neighborhood, Clinton retains some of the grit for which it was known when its only name was Hell's Kitchen, and its low-rise nature makes it unique in Manhattan. With high-end restaurants and proximity to the Hudson River, Central Park and the theaters of Broadway, Clinton is an exciting and welcoming residential neighborhood. Clinton is directly adjacent to the Theatre District, where you can find long-running and brand-new Broadway shows. Within its boundaries, you find playgrounds, community gardens, parks (including dog-friendly parks) as well as access to Hudson River park and a promenade and bike path that extends along the Hudson River.</t>
  </si>
  <si>
    <t>Subways ACBD1 at 59th St-Columbus Circle under 500 feet NQR at 57th St 0.28 miles BDE at 7th Av 0.31 miles CE at 50th St 0.35 miles 1 at 50th St 0.38 miles</t>
  </si>
  <si>
    <t>{TV,"Cable TV",Internet,Wifi,"Air conditioning","Wheelchair accessible",Kitchen,"Pets allowed",Doorman,Gym,"Pets live on this property",Dog(s),Elevator,"Buzzer/wireless intercom",Heating,"Family/kid friendly",Washer,Dryer,"Smoke detector","Carbon monoxide detector","First aid kit","Safety card","Fire extinguisher",Essentials,"24-hour check-in",Hangers,"Hair dryer",Iron,"Laptop friendly workspace","Private entrance",Bathtub,"High chair",Crib,"Hot water","Bed linens","Extra pillows and blankets",Microwave,"Coffee maker",Refrigerator,"Dishes and silverware","Cooking basics","Single level home","Luggage dropoff allowed","Long term stays allowed",Other}</t>
  </si>
  <si>
    <t>East Village with 2x Balcony + Roof</t>
  </si>
  <si>
    <t>Hi, the room is large, with Queen bed, TV + netflix/HBO/Amazon, 2 large private balconies, A huge roof top with 360 views of Manhattan, laundry, gym, A/C.  3 people live in the unit but you would have the whole second floor. In the heart of East Village.</t>
  </si>
  <si>
    <t>Hi, the room is large, with Queen bed, TV + netflix/HBO/Amazon, 2 large private balconies, A huge roof top with 360 views of Manhattan, laundry, gym, A/C.  3 people live in the unit but you would have the whole second floor. In the heart of East Village. Hi, the room is large, with Queen bed, TV + netflix/HBO/Amazon, two large private balconies, A huge roof top with 360 views of Manhattan, laundry, gym. 3 people live in the unit but you would have the whole second floor. This is in the heart of East Village. Beautiful full floor bedroom with access to two balconies that have nearly unobstructed views all the way up to Midtown (Chrysler and Empire State), 1 World trade can be seen from the second balcony and roof top. Large room with 1 Queen bed, TV, 6' Lovesac, drawer and hanging space. private balconies. The apartment is a 4 bedroom, 3 guys in their mid/late twenties will be living downstairs. They will generally keep to themselves and will be out of the house usually by 8:30am and no</t>
  </si>
  <si>
    <t>East village is awesome. There's heaps to see, the food scene is really diverse with plenty of good options. You can't walk more than a block in any direction without finding a good bar. Taxi's to get home from anywhere below central park will be less than $20. Access to three subway lines L/NQR/F within 10 mins walk.   Across town bus next to the park. Easy walk to lower east side, soho and washington sq park.</t>
  </si>
  <si>
    <t>10 mins walk to the nearest subway (NYC is all about walking) the L/NQR/F lines give you access to most of the city and Brooklyn.   Cabs are easy to find and there's a cross town bus that takes you straight over to West Village.</t>
  </si>
  <si>
    <t>{TV,Wifi,"Air conditioning",Kitchen,"Smoking allowed",Doorman,Gym,Elevator,Washer,Dryer,"Smoke detector","24-hour check-in",Hangers,Iron,"translation missing: en.hosting_amenity_49","translation missing: en.hosting_amenity_50"}</t>
  </si>
  <si>
    <t>Spacious, luminous, furnished Bushwick room</t>
  </si>
  <si>
    <t>Spacious, luminous, book filled private room in a spacious, luminous, book filled Bushwick apartment.  A few steps from J, M, Z train and twenty five minutes away from the City, it is walking distance from most Bushwick attractions. The space comes with a huge table perfect for sumptuous dinners, WI-FI, and a fully furnished kitchen.  Laundry service in the building.</t>
  </si>
  <si>
    <t>{Wifi,Kitchen,"Free parking on premises","Smoking allowed","Pets allowed",Heating,Washer,Dryer,"Smoke detector",Essentials,Shampoo,"Laptop friendly workspace"}</t>
  </si>
  <si>
    <t>Sunny Large 1BR w/balcony</t>
  </si>
  <si>
    <t>Charming 1BR with brand new, chef's kitchen.  Gorgeous views and private terrace.  Ideal location...just steps from Bell Blvd and the Long Island Railroad.  21 minutes to NYC  and just 10 minutes to CitiField and US Open tennis via the LIRR.</t>
  </si>
  <si>
    <t>Charming 1BR with brand new, chef's kitchen.  Gorgeous views and private terrace.  Ideal location...just steps from Bell Blvd and the Long Island Railroad.  21 minutes to NYC  and just 10 minutes to CitiField and US Open tennis via the LIRR. The apartment is a one bedroom, one bath space with a large, open living room and dining area.  The terrace overlooks tree-lined 42nd Avenue.  The building has on site, laundry facilities and is steps away from nightlife and mass transit. More information Amenities include a chef’s kitchen with brand new appliances, china, flatware and glassware We hope it will provide for you a very special experience. The space The large, counter height dining table provides the perfect setting for group meals or meetings, and the 65” Ultra HD TV makes it the perfect spot for viewing sporting events. Feel free to bring your own food and heat it up in our kitchen.  For catering, please contact us. Guests have full access to the apartment as well as the attached te</t>
  </si>
  <si>
    <t>Just steps from the bustling night life on Bell Boulevard...</t>
  </si>
  <si>
    <t>Just 100 yards from the LIRR station...a 1 minute walk</t>
  </si>
  <si>
    <t>- Absolutely no noise after 11PM - Only the number of people agreed to in advance may stay in the space</t>
  </si>
  <si>
    <t>{TV,Wifi,"Air conditioning",Kitchen,Heating,"Smoke detector","Carbon monoxide detector","First aid kit","Fire extinguisher",Essentials,"Lock on bedroom door",Hangers,"Laptop friendly workspace","Private entrance"}</t>
  </si>
  <si>
    <t>Room-cabin in Hell's kitchen</t>
  </si>
  <si>
    <t>This is pretty tiny but cute room in the Hell's kitchen. Closest train here on 50th street and 8th ave, about 5 min to walk. Different kind of stores around ( groceries, hardware, pharmacies), restaurants, laundry. Room is private, you will have your own keys. Kitchen and bathroom shared, you can use any time. Everything is new in apartment. So quiet, renovated place. Comfortable for students, travelers and other guests. Convenient for long stay.</t>
  </si>
  <si>
    <t>This is pretty tiny but cute room in the Hell's kitchen. Closest train here on 50th street and 8th ave, about 5 min to walk. Different kind of stores around ( groceries, hardware, pharmacies), restaurants, laundry. Room is private, you will have your own keys. Kitchen and bathroom shared, you can use any time. Everything is new in apartment. So quiet, renovated place. Comfortable for students, travelers and other guests. Convenient for long stay. This is regular New York apartment, its not about luxury, its more like place to crash.  The room is very small, but good for short term stays. If you are tall person, the bed probably wont be too comfortable.</t>
  </si>
  <si>
    <t xml:space="preserve">Please, do not call me before 11am, I'm not gonna pick up. Sorry, relying on my experience I have to add more rules.  1. My apartment is type of “New York apartments”, it means its small and the building is old. Bathroom is shared, I can not be there every day for bathroom cleaning. Im cleaning it about ones during 3 days. But it depends of other tenants who live here, it depends how clean they are. Sometimes they make it dirty after one day,sometimes its clean after 3 days.  Pls be tolerant as its shared apartment.  People who used to live in luxury, “nice”,”big” spaces I would advise to rent the hotel.  2. Check out time is before 11am, it means 11am you should check out. Sometimes it can be flexible depends of next guest check in time.  3. Dropping of luggages before checking in and after checking out is not allowed.  4. We don’t show that we have airbnb in our building, so you will need to keep a secret that you came from airbnb. This is the most important thing for me. It doesn’t </t>
  </si>
  <si>
    <t>Couch</t>
  </si>
  <si>
    <t>{Wifi,"Air conditioning",Kitchen,"Paid parking off premises",Heating,Essentials,"Lock on bedroom door",Hangers,"Hair dryer",Iron,Microwave,Refrigerator,"Cooking basics",Stove}</t>
  </si>
  <si>
    <t>1 BR/BA right next to trains, Central Park + more</t>
  </si>
  <si>
    <t>This apartment offers great space to relax in-between your city adventures.  Our cozy apartment is right next to the newly opened 2nd Ave Q line, an easy 5-6 minute walk to the 6 train and a ~10 minute walk to Central Park!  There are a number of fantastic Zagat/Michelin-rated restaurants steps away as well as some excellent bars (w/ great happy hours)!  If you're a museum fan, I have membership cards to The Metropolitan Museum (~20 min walk) and am happy to leave them for your usage.</t>
  </si>
  <si>
    <t>This apartment offers great space to relax in-between your city adventures.  Our cozy apartment is right next to the newly opened 2nd Ave Q line, an easy 5-6 minute walk to the 6 train and a ~10 minute walk to Central Park!  There are a number of fantastic Zagat/Michelin-rated restaurants steps away as well as some excellent bars (w/ great happy hours)!  If you're a museum fan, I have membership cards to The Metropolitan Museum (~20 min walk) and am happy to leave them for your usage. The whole place, it's all yours. You'll have the place to yourself but if you have ANY questions whatsoever (from "where can I find the hairdryer?" to "what's a good place for bagels?") please DO NOT HESITATE to message me! There are TONS of great places to eat in this neighborhood! From Chinese to Italian to Turkish there are endless options; if you're a fan of oysters the restaurant I live above has, in my opinion, the best $1 oysters in the city (get the East Coast).  There are also a number great bars</t>
  </si>
  <si>
    <t>There are TONS of great places to eat in this neighborhood! From Chinese to Italian to Turkish there are endless options; if you're a fan of oysters the restaurant I live above has, in my opinion, the best $1 oysters in the city (get the East Coast).  There are also a number great bars that offer fantastic happy hours, drink menus and atmosphere around the area too.  Aside from that if you find yourself needing anything there's a Wallgreens (across the street), laundromat, and a few grocery stores all within a block away.</t>
  </si>
  <si>
    <t>Q Train - Brand new, literal steps from our door.  This will take you as far uptown as 96th St or down through 5th Ave (shopping area), Union Square, Brooklyn/Barclay's Center, all the way to Coney Island.  6 Train - 1 stop to 59th connects to 4 and 5 (goes to Union Square or up past Yankee Stadium) and M W and R (which can take you either to Queens or all the way to Brooklyn).   The F train is also close by on 63rd Street &amp; Lexington Ave (to Brooklyn &amp; Queens - one stop connection from Q train).</t>
  </si>
  <si>
    <t>{TV,"Cable TV",Internet,Wifi,"Air conditioning",Kitchen,"Buzzer/wireless intercom",Heating,"Smoke detector","Carbon monoxide detector","First aid kit","Safety card","Fire extinguisher",Essentials,Shampoo,Hangers,"Hair dryer",Iron,"Laptop friendly workspace"}</t>
  </si>
  <si>
    <t>Private room (Uptown) Washington Heights</t>
  </si>
  <si>
    <t>Refreshing, comfortable, private room !  Near many authentic latin restaurants, hospital/ clinics,  local deli's and markets. Transportation available 24/7 walking distance. Location is just 30 min on train and 15 min by taxi from 42nd St Time Square/34th St Herald Square (downtown NYC/Big Apple)</t>
  </si>
  <si>
    <t>Refreshing, comfortable, private room !  Near many authentic latin restaurants, hospital/ clinics,  local deli's and markets. Transportation available 24/7 walking distance. Location is just 30 min on train and 15 min by taxi from 42nd St Time Square/34th St Herald Square (downtown NYC/Big Apple) I currently live in a heavy traffic area (That goes for all of Manhattan). Easy access to almost everything 24/7 local businesses, restaurant, hotels, hospital, gyms, private and public transportation. This community is very heavily populated with Hispanics, known for their Latin cuisines, friendliness, outgoing personality.  My family and I are just the same. If you feel you cannot handle being around such people. Please Do not request to book with us! Shared  bathroom space I am very family oriented. I treat others the way I want to be treated. When going into a strangers home for the first time the last thing you need is for someone to make you feel strange or uncomfortable. I make sure tha</t>
  </si>
  <si>
    <t>Loud, busy, heavy traffic, lots of local businesses, easy access to public transportation, safe neighborhood, great restaurants, 15/25 minutes to the heart of the Big Apple including shopping, night life and all kinds of adventures</t>
  </si>
  <si>
    <t>Easy access to trains, buses, cabs 24/7   Buses are a 1 minute walk  Trains 2 minute walk  Cabs can be requested through an app (UBER, LYFT, VIA etc) or hailed over on the street</t>
  </si>
  <si>
    <t>No smoking, no pets, no parties, no drugs.  Keep room clean and organized. Limit noise, music and sounds at night.</t>
  </si>
  <si>
    <t>{TV,Wifi,"Air conditioning","Paid parking off premises","Pets live on this property",Dog(s),Elevator,"Free street parking",Heating,"Family/kid friendly","Smoke detector","Carbon monoxide detector","First aid kit","Fire extinguisher",Essentials,Shampoo,"Lock on bedroom door",Hangers,"Private entrance","Window guards","Hot water","Bed linens","Extra pillows and blankets","Cleaning before checkout","Wide hallways","Well-lit path to entrance","No stairs or steps to enter","Extra space around bed","No stairs or steps to enter","Accessible-height toilet","Host greets you"}</t>
  </si>
  <si>
    <t>Lovely Room in a Large Williamsburg Apartment</t>
  </si>
  <si>
    <t>Private room in Williamsburg just steps away from fantastic restaurants and bars! 5 mins to the subway, 15 mins to Manhattan. The room can accommodate 2 people, has a spacious shared living room with a TV (Netflix/ Hulu), kitchen, and washer/ dryer in the unit.  This apartment is not normally used for Airbnb, I am taking a vacation so that's why I don't have many reviews.  You will be sharing this 3 bedroom apartment with my 2 roommates, both friendly young professionals in their mid/ late 20's.</t>
  </si>
  <si>
    <t>Private room in Williamsburg just steps away from fantastic restaurants and bars! 5 mins to the subway, 15 mins to Manhattan. The room can accommodate 2 people, has a spacious shared living room with a TV (Netflix/ Hulu), kitchen, and washer/ dryer in the unit.  This apartment is not normally used for Airbnb, I am taking a vacation so that's why I don't have many reviews.  You will be sharing this 3 bedroom apartment with my 2 roommates, both friendly young professionals in their mid/ late 20's. 5 minute walk from the L stop.</t>
  </si>
  <si>
    <t>5 minute walk from the L stop.</t>
  </si>
  <si>
    <t>{Wifi,"Air conditioning",Kitchen,Washer,Dryer,"Smoke detector",Essentials,Shampoo,"Hair dryer"}</t>
  </si>
  <si>
    <t>Time square Hell’s Kitchen  2bedroom</t>
  </si>
  <si>
    <t>Warm NyC 2 bedroom apt  located the heart of hellskitchen!</t>
  </si>
  <si>
    <t>{TV,Wifi,"Air conditioning",Kitchen,"Smoking allowed","Pets allowed",Breakfast,Heating,"Suitable for events",Washer,"Smoke detector",Essentials,Shampoo,Hangers,"Hair dryer",Iron,"Laptop friendly workspace","Private entrance"}</t>
  </si>
  <si>
    <t>Brand new space ! ... safe, peaceful and relaxing.</t>
  </si>
  <si>
    <t>Beautiful apartment with private entrance.... close to New York Presbyterian hospital.....  1 block away from A train , M4 bus, M5 bus, M100.</t>
  </si>
  <si>
    <t>Beautiful apartment with private entrance.... close to New York Presbyterian hospital.....  1 block away from A train , M4 bus, M5 bus, M100. Private bedroom, fully furnished with bed , closet, laundry access, WiFi and a shared bathroom...Fan available but won’t need it because very cool all year round since the apartment is in ground level..... please be advised that due to cold weather the heating tube (radiator ) through out the apartment makes makes a loud clicking noise for about 2 min once the heat is turned on. Apartment is blocked during the week because during the day apartment serves as a daycare....If looking to stay longer would need to guarantee that would be out of the apartment by 7am and be able to return by 6pm other wise only weekend rentals Access to in building laundry ( there is a fee for machine use )... shared bathroom and kitchen (limited kitchen use) microwave, toaster,coffee machine and fridge is what is considered as limited use..... absolutely NO STOVE or OV</t>
  </si>
  <si>
    <t>Close to NYP hospital, Many choices of restaurant, Transportation, Gorge Washington bridge , J hood park and many other places</t>
  </si>
  <si>
    <t>Street parking available, pay parking available, bike lanes , public transportation ( train, buses),Uber’s , Liberty taxi driver</t>
  </si>
  <si>
    <t>Under NO circumstances visitors are to be allowed.</t>
  </si>
  <si>
    <t>{TV,Wifi,"Paid parking off premises","Free street parking",Heating,Washer,Dryer,"Smoke detector","Carbon monoxide detector","First aid kit","Fire extinguisher",Essentials,Shampoo,"Lock on bedroom door",Hangers,"Laptop friendly workspace","Private entrance","Hot water","Bed linens",Microwave,Refrigerator,"Luggage dropoff allowed","No stairs or steps to enter","Wide entrance for guests","Well-lit path to entrance","No stairs or steps to enter","No stairs or steps to enter","Accessible-height toilet","No stairs or steps to enter","Host greets you"}</t>
  </si>
  <si>
    <t>Spacious Upper East Side Pvt. Room</t>
  </si>
  <si>
    <t>Large room available for rent in beautiful, convenient, quiet, and spacious 2 bedroom Upper East Side apartment.  Easy access to M86 bus and # 4,5, 6 trains. Multiple areas of convenience nearby such as park and commercial main streets. Inquire ASAP!</t>
  </si>
  <si>
    <t>Large room available for rent in beautiful, convenient, quiet, and spacious 2 bedroom Upper East Side apartment.  Easy access to M86 bus and # 4,5, 6 trains. Multiple areas of convenience nearby such as park and commercial main streets. Inquire ASAP! Cozy, unique, bright, maintained bedroom with warm colors and retro vibe.  Room is intended for one person but certain couples may be approved. Guests have access to the kitchen, living room, bathroom, internet, and home entertainment systems such as DVD and Blu-Ray Players, and Mac Computer.  The adjacent roommate's room is off limits. This month's sublet is private due to host being away for the duration of the stay. Respectful roommates will be residing but hardly present in additional room. There are multiple places of convenience for food and drinks. Residential quietness and upscale neighborhood. There is the New York City MTA 4,5,6 train at the 86th street and Lexington Avenue station. Just across the street is a bus stop for the M8</t>
  </si>
  <si>
    <t>There are multiple places of convenience for food and drinks. Residential quietness and upscale neighborhood.</t>
  </si>
  <si>
    <t>There is the New York City MTA 4,5,6 train at the 86th street and Lexington Avenue station. Just across the street is a bus stop for the M86 Bus.</t>
  </si>
  <si>
    <t>Clean dishes, respectful and courteous manner, professional mature communication, no pets and no smoking.</t>
  </si>
  <si>
    <t>{TV,Internet,Wifi,"Air conditioning",Kitchen,"Buzzer/wireless intercom",Heating,Shampoo}</t>
  </si>
  <si>
    <t>quitissential brooklyn loft</t>
  </si>
  <si>
    <t>modern open loft in D.U.M.B.O. BROOKLYN, the coolest area in nyc right now. large patio facing the city. view of empire state building and Manhattan via rooftop.  3 rooms, which would sleep 6 comfortably. elevators, laundry in building, door man, 2 blocks from train, great shops and restaurants near by.</t>
  </si>
  <si>
    <t>modern open loft in D.U.M.B.O. BROOKLYN, the coolest area in nyc right now. large patio facing the city. view of empire state building and Manhattan via rooftop.  3 rooms, which would sleep 6 comfortably. elevators, laundry in building, door man, 2 blocks from train, great shops and restaurants near by. this is a 900 sq foot loft, with 10 ft ceilings that i have meticulously curated with lots of art done by local artists and a great space to cook amazing meals.  there are 3 bedrooms, a meditation area, living room, patio, and bathroom. FULL KITCHEN, WALK IN CLOSET, HUGE BATHROOM WITH STAND UP SHOWER, 3 BEDROOOMS, LARGE PATIO WITH VIEWS OF THE CITY dumbo is brooklyn's hottest neighborhood. so amny shops and restaurant, but the beauty comes in the picturesque parks and old cobblestone streets that line the neighborhood. f train is 2 blocks away, A train is a 5 min walk.</t>
  </si>
  <si>
    <t>dumbo is brooklyn's hottest neighborhood. so amny shops and restaurant, but the beauty comes in the picturesque parks and old cobblestone streets that line the neighborhood.</t>
  </si>
  <si>
    <t>f train is 2 blocks away, A train is a 5 min walk.</t>
  </si>
  <si>
    <t>{TV,Internet,Wifi,"Air conditioning","Wheelchair accessible",Kitchen,"Smoking allowed","Pets allowed",Elevator,Heating,"Family/kid friendly","Suitable for events",Washer,Dryer}</t>
  </si>
  <si>
    <t>Bright + Cozy room in Chinatown FOODIE Paradise!</t>
  </si>
  <si>
    <t>Newly renovated 2 Bedroom with bright living spaces and a spacious bathroom. The room has a closet, full bed and a big window. The neighborhood is filled with great bars, restaurants, coffee shops and other leisure activities. It's a four minute walk to the river where you can jog or take a bike ride. It is close to South Street Seaport, Soho, the East Village, Little Italy, Nolita, as well as, Downtown - FiDi and Tribeca. The apartment includes FIOs.</t>
  </si>
  <si>
    <t>Newly renovated 2 Bedroom with bright living spaces and a spacious bathroom. The room has a closet, full bed and a big window. The neighborhood is filled with great bars, restaurants, coffee shops and other leisure activities. It's a four minute walk to the river where you can jog or take a bike ride. It is close to South Street Seaport, Soho, the East Village, Little Italy, Nolita, as well as, Downtown - FiDi and Tribeca. The apartment includes FIOs. Apartment is a clean, shared, 2 Bedroom apartment. Private bedrooms, shared bathroom. Guests are able to use the apartment as their home, keep it clean and be respectful. Happy to give you all the pointers in the neighborhood! As a busy New Yorker I keep my apartment quiet for relaxation and sometimes work from home. Foodie paradise! A million great places to dine in or take out. Neighborhood is super walkable, great public transportation. Nestled between Manhattan Bridge and Brooklyn Bridge, a super sweet neighborhood called Two Bridges.</t>
  </si>
  <si>
    <t>Foodie paradise! A million great places to dine in or take out. Neighborhood is super walkable, great public transportation. Nestled between Manhattan Bridge and Brooklyn Bridge, a super sweet neighborhood called Two Bridges.</t>
  </si>
  <si>
    <t>Plenty of walking and public transportation options. Closest to F train at East Broadway. Very near several other train and bus options.</t>
  </si>
  <si>
    <t>{Wifi,Kitchen,Heating,"Smoke detector","Carbon monoxide detector",Essentials,Hangers,"Laptop friendly workspace","Hot water","Bed linens",Microwave,Refrigerator,Dishwasher,"Dishes and silverware","Cooking basics",Oven,Stove,Other}</t>
  </si>
  <si>
    <t>BEST LOCATION IN WILLIAMSBURG, CLOSE TO SUBWAY</t>
  </si>
  <si>
    <t>hi!!  The apt is located in Williamsburg, super trendy area in NYC right in front of Manhattan. The area its safe, lots of activities to do, the subway its 5 minutes walk to Bedford avenue L train and Marcy avenue J/M trains. 1st stop its in Manhattan , on both trains. . My place is good for couples, solo adventurers, business travelers, and families (with kids). The apt has two bedrooms and kitchen with dinner table. On one bedroom has a futon and tv , private door but set up as living room.</t>
  </si>
  <si>
    <t>hi!!  The apt is located in Williamsburg, super trendy area in NYC right in front of Manhattan. The area its safe, lots of activities to do, the subway its 5 minutes walk to Bedford avenue L train and Marcy avenue J/M trains. 1st stop its in Manhattan , on both trains. . My place is good for couples, solo adventurers, business travelers, and families (with kids). The apt has two bedrooms and kitchen with dinner table. On one bedroom has a futon and tv , private door but set up as living room. The entire apt its for you, there is a fully equipped kitchen, French press for coffee, microwave , stove as well. Comfortable mattress in the bedroom, and comfortable futon that opens into queen bed. The shower works perfect, and the heating system as well.   Lots of restaurants around the area, shopping, markets, bars, parks.. You are only 10 minutes away from the city , since the L train its just minutes away and the first stop its in Manhatthan. I will provide you with lots of activities to do</t>
  </si>
  <si>
    <t>The apt its close to everything, Williamsburg its the trendiest are in NYC at the moment, where everyone wants to stay !! Its really a beautiful neighborhood, with tons of activities around, and only 10 minutes from Manhattan</t>
  </si>
  <si>
    <t>The L train on the Bedford avenue stop its only 10 minutes away, and the first stop its in Manhattan, also the J/M train are 10 minutes away and the first stop its also in Manhattan</t>
  </si>
  <si>
    <t>Please no parties allowed. Pls respect the neighbors after 10 pm no loud music, tks:)</t>
  </si>
  <si>
    <t>{TV,"Cable TV",Wifi,"Air conditioning",Kitchen,"Free street parking",Heating,"Family/kid friendly","Smoke detector","Carbon monoxide detector","Fire extinguisher",Essentials,Shampoo,Hangers,"Hair dryer",Iron,"Laptop friendly workspace","Self check-in","Smart lock","Private entrance",Bathtub,"Hot water","Bed linens","Extra pillows and blankets","Ethernet connection","Pocket wifi","Coffee maker",Refrigerator,"Dishes and silverware","Cooking basics",Oven,Stove,"Long term stays allowed","Wide hallways","Wide entrance for guests","Well-lit path to entrance","No stairs or steps to enter","Wide entrance","Extra space around bed","No stairs or steps to enter"}</t>
  </si>
  <si>
    <t>Modern Private Bedroom-15min from the Manhattan!</t>
  </si>
  <si>
    <t>Amazing Private Bedroom with Queen size Bed in a modern 3 bedroom apartment in Astoria, New York, only 2 blocks from the train station and 15 minutes to Manhattan.</t>
  </si>
  <si>
    <t>{TV,Wifi,"Air conditioning",Kitchen,Heating,"Family/kid friendly","Smoke detector","Carbon monoxide detector",Essentials,Shampoo,"Lock on bedroom door",Hangers,"Hair dryer",Iron,"Private entrance"}</t>
  </si>
  <si>
    <t>Luxury Retreat with Juliette Balcony on Stone St.</t>
  </si>
  <si>
    <t>Luxury, airy, light-filled apartment with a Juliette balcony and high ceilings in the heart of the historic Stone Street neighborhood, just steps from restaurants, bars, subways, ferry, the Seaport District, Wall Street, and the Freedom Tower. Just around the corner from the oldest bar in New York City and a short walk to the stock exchange and the World Trade memorial.</t>
  </si>
  <si>
    <t xml:space="preserve">Luxury, airy, light-filled apartment with a Juliette balcony and high ceilings in the heart of the historic Stone Street neighborhood, just steps from restaurants, bars, subways, ferry, the Seaport District, Wall Street, and the Freedom Tower. Just around the corner from the oldest bar in New York City and a short walk to the stock exchange and the World Trade memorial. This modern apartment is located in the historic 'Block Hall' condominium -  a 7-story, pre-war Tudor-style building that was converted to a residential condominium in 2005. So, everything inside is brand new, while the outside is full of old world charm! The building has a fitness center, roof deck, and elevator. Please note, when not being rented, the apartment is occupied by the owners and their dog. Despite thorough cleanings, we cannot guarantee an allergy-free environment for those severely allergic to dogs. We're available via text or phone for any questions guests may have. (and are happy to offer plenty of fun </t>
  </si>
  <si>
    <t>Right outside your door: - Historic Stone Street (Stone Street’s 1658 pavement, using cobblestone (to this day!) was the first in NYC history.  - Fraunces Tavern - The Oldest Bar in NY! - The famous Delmonico's Steakhouse  About a 5 minute walk away: - Battery Park - Subways and ferries - Wall Street, Charging Bull and Stock Exchange - World Trade Center and the Oculus - The lively Seaport District and Waterfront</t>
  </si>
  <si>
    <t>There are several major subway lines within a few blocks (The 2, 3, R, W, 4, 5, 6, among others) , as well as the Staten Island ferry and other smaller ferries! (The best way to see the city, in our point of view!) In case you're driving in, there is a paid parking lot directly opposite the building. How convenient!</t>
  </si>
  <si>
    <t>{TV,Wifi,"Air conditioning",Kitchen,Gym,Elevator,Heating,Washer,Dryer,"Smoke detector","Carbon monoxide detector","Safety card",Essentials,Shampoo,"Hair dryer",Iron,"Self check-in",Lockbox}</t>
  </si>
  <si>
    <t>BRAND NEW HUGE 1 BED@TIMES SQ!!!!!!</t>
  </si>
  <si>
    <t>PLEASE DON'T TRY TO BOOK THE APARTMENT BEFORE CONTACTING ME FIRST, THANKS! **THE BEST MIDTOWN/TIMES SQUARE LOCATION JUST A SHORT WALK TO SHOPPING, DINING AND TRANSPORTATION**  OUTRAGEOUSLY BEAUTIFUL!  COMPLETELY NEW RENOVATIONS!  A FOYER!  2 HUGE CLOSETS!  BRAND NEW!  BRAND NEW KITCHEN!  MARBLE BATH!  NEW HARDWOOD FLOORS!</t>
  </si>
  <si>
    <t>PLEASE DON'T TRY TO BOOK THE APARTMENT BEFORE CONTACTING ME FIRST, THANKS! **THE BEST MIDTOWN/TIMES SQUARE LOCATION JUST A SHORT WALK TO SHOPPING, DINING AND TRANSPORTATION**  OUTRAGEOUSLY BEAUTIFUL!  COMPLETELY NEW RENOVATIONS!  A FOYER!  2 HUGE CLOSETS!  BRAND NEW!  BRAND NEW KITCHEN!  MARBLE BATH!  NEW HARDWOOD FLOORS! **THE BEST MIDTOWN/TIMES SQUARE LOCATION JUST A SHORT WALK TO SHOPPING, DINING AND TRANSPORTATION** OUTRAGEOUSLY BEAUTIFUL! COMPLETELY NEW RENOVATIONS! A FOYER! 2 HUGE CLOSETS! BRAND NEW! BRAND NEW KITCHEN! MARBLE BATH! NEW HARDWOOD FLOORS! UTILITIES INCLUDED IN THE RENT! FULLY FURNISHED WITH A QUEEN SIZE BED, A COFFEE TABLE, A SOFA, A DESK AND MANY MORE!!!! - COVARIANCE QUEEN SIZE SOFA IN LIVING ROOM  - 2 SETS OF BEDDING/PILLOWS - FULLY STOCKED KITCHEN (STOVE OVEN, MICROWAVE, TOASTER,REFRIGERATOR, POTS, PANS,GLASSES PLATES) -BATHROOM INCLUDES 2 SETS OF TOWELS - 42 INCHES TV WITH CABLES - ALL UTILITIES INCLUDED THE BEST LOCATION IN MIDTOWN/TIMES SQUARE: 39TH STREET&amp;9T</t>
  </si>
  <si>
    <t>{TV,"Cable TV",Internet,Wifi,"Air conditioning","Wheelchair accessible",Kitchen,Heating,"Smoke detector","Carbon monoxide detector","Fire extinguisher",Essentials,"translation missing: en.hosting_amenity_49","translation missing: en.hosting_amenity_50","Host greets you"}</t>
  </si>
  <si>
    <t>NYC WARM CLEAN COZY CLOSET EXPERIENCE ROOM 3 PPL</t>
  </si>
  <si>
    <t>The NARNIA/NYC Experience Room.  The private room is in an old apartment building in East Harlem.  Block is mostly schools, public park, church and a few private residential buildings.  The exterior and halls are not the greatest but once you step inside the apartment door and through the closet doorway (like Narnia) you are transported into a cozy, safe little haven.  Room sports bunk bed, desk and bathroom is on the other side of the hall.  Enjoy this extremely different NYC experience!</t>
  </si>
  <si>
    <t xml:space="preserve">The NARNIA/NYC Experience Room.  The private room is in an old apartment building in East Harlem.  Block is mostly schools, public park, church and a few private residential buildings.  The exterior and halls are not the greatest but once you step inside the apartment door and through the closet doorway (like Narnia) you are transported into a cozy, safe little haven.  Room sports bunk bed, desk and bathroom is on the other side of the hall.  Enjoy this extremely different NYC experience! You enter through a closet.  That speaks for itself. Guest may access the bathroom, hallway, and kitchen is open most-times through out the day.  I close it when I have family/friends over and need privacy on the other side of the apartment. Walking distance to Central Park on North End. Street Parking (if you are lucky enough to grab it), Paid parking lots, and 2 blocks from 6 at 116th Street Station and 7 blocks to 125th Street Station with 4,5 and 6 trains. We have an experience host residing here </t>
  </si>
  <si>
    <t>Walking distance to Central Park on North End.</t>
  </si>
  <si>
    <t>Street Parking (if you are lucky enough to grab it), Paid parking lots, and 2 blocks from 6 at 116th Street Station and 7 blocks to 125th Street Station with 4,5 and 6 trains.</t>
  </si>
  <si>
    <t>No fire.  No open food in the room.  Please respect neighbors by being quiet in the hallway.  Thanks!</t>
  </si>
  <si>
    <t>{TV,Wifi,Heating,"Smoke detector","Carbon monoxide detector","First aid kit","Fire extinguisher",Essentials,Shampoo,"Lock on bedroom door",Hangers,"Hair dryer",Iron,"Laptop friendly workspace","Private entrance"}</t>
  </si>
  <si>
    <t>Sunny 1 bedroom in Upper East Side</t>
  </si>
  <si>
    <t>Located on East 89th Street near 2nd Avenue on a quiet street just steps from countless restaurants, bars, groceries and parks &amp; museums. A second floor walk-up, one freight of stairs.</t>
  </si>
  <si>
    <t>Located on East 89th Street near 2nd Avenue on a quiet street just steps from countless restaurants, bars, groceries and parks &amp; museums. A second floor walk-up, one freight of stairs. Queen size bed in bedroom, love seat, fatboy sofa, dining table &amp; TV in living room. Windows in both rooms. Hard-wood floors, large kitchen, full bath with bath tub. Women or men are welcome, possible for a couple, no kids or pets. No smoking in the apartment please. The apartment will be cleaned before you arrive. All Utilities included (electric, gas, internet, wifi). Towels/Linens provided. Questions, please ask :) Located on East 89th Street near 2nd Avenue on a quiet street just steps from countless restaurants, bars, groceries and parks &amp; museums. Walking distance to Central Park, East River and the Subway (86st on 4/5 express &amp; 6 local). I'm renting the space for 3 night stay minimum.  A second floor walk-up, one freight of stairs.</t>
  </si>
  <si>
    <t>Located on East 89th Street near 2nd Avenue on a quiet street just steps from countless restaurants, bars, groceries and parks &amp; museums.</t>
  </si>
  <si>
    <t>Walking distance to Central Park, East River and the Subway (86st on 4/5 express &amp; 6 local).</t>
  </si>
  <si>
    <t>{TV,Internet,Wifi,"Air conditioning",Kitchen,"Free street parking","Buzzer/wireless intercom",Heating,"Smoke detector","Carbon monoxide detector","First aid kit",Essentials,Shampoo,Hangers,"Hair dryer",Iron,"Laptop friendly workspace","Hot water","Bed linens","Extra pillows and blankets","Ethernet connection",Microwave,"Coffee maker",Refrigerator,Dishwasher,"Dishes and silverware","Cooking basics",Oven,Stove,Other}</t>
  </si>
  <si>
    <t>Cozy room in Brooklyn Bushwick</t>
  </si>
  <si>
    <t>{Wifi,Kitchen,Heating,Washer,Dryer}</t>
  </si>
  <si>
    <t>Pann Station \ Javits Center Apartment</t>
  </si>
  <si>
    <t>This accommodation is all about location! Gorgeous place at W35 and 8 Av has easy access to major corporate offices, it's steps away from Jacob Javits Center, Madison Square Garden, and Herald Square, and within walking distance of Penn Station and Times Square. Whether you’re traveling for business or leisure you appreciate the location, easy transit, and quality of your stay.</t>
  </si>
  <si>
    <t>This accommodation is all about location! Gorgeous place at W35 and 8 Av has easy access to major corporate offices, it's steps away from Jacob Javits Center, Madison Square Garden, and Herald Square, and within walking distance of Penn Station and Times Square. Whether you’re traveling for business or leisure you appreciate the location, easy transit, and quality of your stay. Large leaving room and cozy bedroom. Build in closets, laptop working place. Fresh and clean towels and linens. The bed with absolutely comfortable mattress. It's a noisy area, but window facing inner yard which safe your night rest. For our dear guests, we have a Hangouts Speed internet makes your work from home easy and convenient. Business travelers might appreciate all-in-one copier. Guests use entire apartment Please call, text, massaging any time 24/7 during your stay. Besides hosting we could provide you any services in Manhattan - from advises where to go, till banking and real estate. OMG - that's the l</t>
  </si>
  <si>
    <t>OMG - that's the location )) Steps and minutes from all exciting and amazing things to do, all must see, and all must have of New York.</t>
  </si>
  <si>
    <t>A C E, 1,2,3 Subway are down the block</t>
  </si>
  <si>
    <t>In every needs please contact host first!  Please remember - this is our home, so keep it clean and quiet. Respect our neighbors.  Never contact the building management!</t>
  </si>
  <si>
    <t>{TV,Wifi,"Air conditioning",Kitchen,Heating,"Smoke detector","Carbon monoxide detector","First aid kit",Essentials,Shampoo,"Lock on bedroom door",Hangers,"Hair dryer",Iron,"Laptop friendly workspace","Hot water","Bed linens",Microwave,"Coffee maker",Refrigerator,Dishwasher,"Dishes and silverware","Luggage dropoff allowed","Long term stays allowed","No stairs or steps to enter","No stairs or steps to enter","No stairs or steps to enter","No stairs or steps to enter"}</t>
  </si>
  <si>
    <t>Huge 1 BR APT in Heart of Astoria</t>
  </si>
  <si>
    <t>Large 1BR APT for rent in a great quiet neighborhood. You are conveniently located only FOUR stops away from Midtown Manhattan and Central Park. Walking distance from Astoria Park and Ditmars BLVD, which includes tons of great restaurants and bars in an extremely safe and diverse area.  Bedroom includes a comfy Queen size bed with great closet space. Living Room has big sofa along with TV &amp; WIFI access for guests. You will also have a clean private bathroom that includes all bathroom amenities.</t>
  </si>
  <si>
    <t>Large 1BR APT for rent in a great quiet neighborhood. You are conveniently located only FOUR stops away from Midtown Manhattan and Central Park. Walking distance from Astoria Park and Ditmars BLVD, which includes tons of great restaurants and bars in an extremely safe and diverse area.  Bedroom includes a comfy Queen size bed with great closet space. Living Room has big sofa along with TV &amp; WIFI access for guests. You will also have a clean private bathroom that includes all bathroom amenities. Space also includes kitchen along with fridge and microwave access. Turn it into your home away from home for a comfortable stay.</t>
  </si>
  <si>
    <t>{TV,Wifi,"Air conditioning",Kitchen,Heating,"Carbon monoxide detector",Essentials,Shampoo,Hangers,"Private entrance"}</t>
  </si>
  <si>
    <t>Sunny loft</t>
  </si>
  <si>
    <t>Beautiful sunny room in 3 bed loft with 2 other girls. Newly renovated space with medium room and full bed. Right by all the awesome restaurants and on troutman st home of the famous murals, right off the Jefferson stop.  by 3 supermarkets and lots of bars. We have a funny lazy medium dog and a very sweet cat.</t>
  </si>
  <si>
    <t>Be clean and no late night parties</t>
  </si>
  <si>
    <t>{TV,"Cable TV",Wifi,Kitchen,"Pets live on this property",Heating,"Smoke detector","Carbon monoxide detector","Fire extinguisher",Essentials}</t>
  </si>
  <si>
    <t>Separate Bedroom on UES - 1 person</t>
  </si>
  <si>
    <t>My apartment is only a 12 min walk to Central Park. Neighborhood  has a ton of great bars and restaurants around. Very easy access to the rest of Manhattan. 2 blocks from the new subway and a few buses that can take you around city . For 1 only</t>
  </si>
  <si>
    <t>My apartment is only a 12 min walk to Central Park. Neighborhood  has a ton of great bars and restaurants around. Very easy access to the rest of Manhattan. 2 blocks from the new subway and a few buses that can take you around city . For 1 only My apartment is a small one bedroom. A perfect place that I call home. However, this is NOT a place to hangout all day in or have a party at. ABSOLUTELY NO VISITORS while you stay here. Keep in mind, this is NYC so take advantage of neighborhood. A ton of restaurants, parks, museums, shopping.... most of the things are just a walking distance I live in the apartment. If I’m not home then a guest can reach me on my cell at any time The apartment is very close to Cornell Hospital and sloan kettering. It is in a super safe neighborhood with an easy access to public transportation Sorry, but ladies only and one person only</t>
  </si>
  <si>
    <t>The apartment is very close to Cornell Hospital and sloan kettering. It is in a super safe neighborhood with an easy access to public transportation</t>
  </si>
  <si>
    <t>PLEASE be consider of the neighbors -- no loud music, stomping, NO gatherings, etc -No pets -No guests -Please keep track of the keys. If you lose them, you will be charged a replacement fee -Please keep the apartment as clean as possible and treat it like your own home.</t>
  </si>
  <si>
    <t>{Internet,Wifi,"Air conditioning",Kitchen,"Free street parking",Heating,"Family/kid friendly","Smoke detector","Carbon monoxide detector",Essentials,Shampoo,"24-hour check-in",Hangers,"Hair dryer",Iron,"Host greets you"}</t>
  </si>
  <si>
    <t>Sunny Private bedroom in prime Greenpoint</t>
  </si>
  <si>
    <t>The sun soaked large room located in a 4B2B duplex apartment on the first two floors of a lovely building. It has two large windows, one facing our own backyard and all you see is miles of trees. It has a large work desk, a queen size bed and all furnished things you need. You can also have my bike for the time.  The place is located in the heart of Greenpoint. 1 block away from the train and 10 minutes walk to Williamsburg.</t>
  </si>
  <si>
    <t>The sun soaked large room located in a 4B2B duplex apartment on the first two floors of a lovely building. It has two large windows, one facing our own backyard and all you see is miles of trees. It has a large work desk, a queen size bed and all furnished things you need. You can also have my bike for the time.  The place is located in the heart of Greenpoint. 1 block away from the train and 10 minutes walk to Williamsburg. the room you are staying is on the second floor of the apartment. The first floor lives two other roommate and shared kitchen and dining room. On the second floor, you will be sharing the living room and bathroom with one other tenant. Everybody is respectful and working professional.  The room provides lots of privacy. living room; kitchen; backyard with chair and grill; I also have a very comfy back/shoulder massager that can ease your long day!~ I This apartment is in the heart of Greenpoint. One block away from the Nassau G train and you will find lots of great</t>
  </si>
  <si>
    <t>This apartment is in the heart of Greenpoint. One block away from the Nassau G train and you will find lots of great coffeeshop and bars around. The McCarren Park is 5 minute walk and also 10 minutes to Williamsburg.</t>
  </si>
  <si>
    <t>{Wifi,"Air conditioning",Kitchen,Heating,"Smoke detector",Essentials,Shampoo,Hangers,"Hair dryer",Iron,"Laptop friendly workspace","Private living room","Hot water"}</t>
  </si>
  <si>
    <t>Cozy Room Right Next to Prospect Park!</t>
  </si>
  <si>
    <t>It is a 3 bedroom apartment in a neighborhood called Ditmas Park, conveniently located around Cortelyou Rd,  short walk to great restaurants, stores, laundromat, the park, and the subway lines Q and B (20-30min ride to Manhattan). You’ll love the apartment because it is brand new, comfortable, very cozy, with large windows and high ceilings. You will be sharing the apartment with two Barcelonian roomates, Clara and Nicolas. They are both clean, respectful, and social people.</t>
  </si>
  <si>
    <t xml:space="preserve">It is a 3 bedroom apartment in a neighborhood called Ditmas Park, conveniently located around Cortelyou Rd,  short walk to great restaurants, stores, laundromat, the park, and the subway lines Q and B (20-30min ride to Manhattan). You’ll love the apartment because it is brand new, comfortable, very cozy, with large windows and high ceilings. You will be sharing the apartment with two Barcelonian roomates, Clara and Nicolas. They are both clean, respectful, and social people. This is a private furnished room with a full-size bed. Linens and towels are provided. The apartment, as well as the room, are equipped with AC. Wifi and utilities are included. Access to living room, bathrooms, kitchen and private bedroom. Ditmas Park is a suburbian quiet neighbourhood. It's perfect if you want to take a break of the hectic and crazy environment of Manhattan.  It's 10min walking to Prospect Park (which is a smaller version of Central Park), very close to other cool neighborhoods in Brooklyn, such </t>
  </si>
  <si>
    <t>Ditmas Park is a suburbian quiet neighbourhood. It's perfect if you want to take a break of the hectic and crazy environment of Manhattan.  It's 10min walking to Prospect Park (which is a smaller version of Central Park), very close to other cool neighborhoods in Brooklyn, such as Park Slope, Crown Heights, and Prospect Heights. There is a great variety of restaurants of all type of cuisines (Tibetan, Thai, Italian, Spanish, Mexican, etc), bars, and shops. And the most important, everything is so much more cheap than Manhattan.</t>
  </si>
  <si>
    <t>Public transportation is very close. The Q train is 3min walking, and the B train is 7min walking. These trains would take you almost anywhere in Manhattan, and very easy to transfer to other trains. You are 20 min from downtown Manhattan, and 30 min from Midtown. If you have a car, there is free parking around the area.</t>
  </si>
  <si>
    <t>{TV,Wifi,Kitchen,"Smoke detector",Essentials,Shampoo,Hangers,"Hair dryer",Iron,"Laptop friendly workspace","translation missing: en.hosting_amenity_49","translation missing: en.hosting_amenity_50","Hot water","Host greets you"}</t>
  </si>
  <si>
    <t>1 Private BR in the heart of Fidi!</t>
  </si>
  <si>
    <t>Please only girls.</t>
  </si>
  <si>
    <t>Please only girls. Great apt on the Financial District close to all subway lines. Red (2,3 express), Blue (A,E), Green (4,5) and Brown (J,Z). It has Joe &amp; The Juice, Sweetgreen, Starbucks, La Colombe next of the building.  Two Duane Reade’s walking distance.</t>
  </si>
  <si>
    <t>Great apt on the Financial District close to all subway lines. Red (2,3 express), Blue (A,E), Green (4,5) and Brown (J,Z).</t>
  </si>
  <si>
    <t>{Wifi,"Air conditioning",Kitchen,Gym,Elevator,Heating,Washer,Dryer,"Smoke detector","Carbon monoxide detector",Essentials,"Hot water","Bed linens",Microwave,Refrigerator,Dishwasher,"Cooking basics",Oven,"Single level home","Cleaning before checkout"}</t>
  </si>
  <si>
    <t>Riverside Park One Bedroom w/ King</t>
  </si>
  <si>
    <t>Wonderful apartment located on Riverside Blvd. There is a king bed in the bedroom and a sectional in the living room. Additionally, there is a queen sized air mattress. Washer/dryer in unit.</t>
  </si>
  <si>
    <t>{TV,"Cable TV",Internet,Wifi,"Air conditioning",Kitchen,Doorman,Gym,Elevator,Heating,Washer,Dryer,"Smoke detector","Carbon monoxide detector","First aid kit","Fire extinguisher",Essentials}</t>
  </si>
  <si>
    <t>Beautiful and Charming 2 Bedroom in Brooklyn!</t>
  </si>
  <si>
    <t>Charming and spacious top floor North-facing 2 bedroom apartment in Brooklyn. There are two queen beds and 2 full baths. The whole apartment has tons of great light. There's also a large living and dining space, full kitchen, a TV and a large sofa.</t>
  </si>
  <si>
    <t>Charming and spacious top floor North-facing 2 bedroom apartment in Brooklyn. There are two queen beds and 2 full baths. The whole apartment has tons of great light. There's also a large living and dining space, full kitchen, a TV and a large sofa. Everything! Mi casa, su casa. The front yard and laundry are available as well.</t>
  </si>
  <si>
    <t>{TV,Wifi,"Air conditioning",Kitchen,Heating,"Family/kid friendly",Washer,Dryer,"Smoke detector","Carbon monoxide detector","Safety card",Essentials,"Lock on bedroom door","Laptop friendly workspace","Private entrance"}</t>
  </si>
  <si>
    <t>A slice of luxury In Cozy Chelsea loft!</t>
  </si>
  <si>
    <t>A cozy elevator loft in the heart of Chelsea featuring a sumptuous environment with a beautiful open living area. Designer furniture, award winning Casper Queen bed, Sierra linens, luxury towels, 55 inch Tv with Roku, Nespresso Vertoplus, and updated appliances. This prime location in Manhattan is home to world class galleries and a thriving entertainment scene. Minutes away from Chelsea market, Chelsea piers, The Famous Highland, Top Restaurants and high fashion shopping.</t>
  </si>
  <si>
    <t>A cozy elevator loft in the heart of Chelsea featuring a sumptuous environment with a beautiful open living area. Designer furniture, award winning Casper Queen bed, Sierra linens, luxury towels, 55 inch Tv with Roku, Nespresso Vertoplus, and updated appliances. This prime location in Manhattan is home to world class galleries and a thriving entertainment scene. Minutes away from Chelsea market, Chelsea piers, The Famous Highland, Top Restaurants and high fashion shopping. The apartment is above a prestigious lounge that gets busy on the weekends. Totally safe but can get noisy sometimes.</t>
  </si>
  <si>
    <t>{TV,Wifi,"Air conditioning",Kitchen,Elevator,Heating,"Smoke detector",Essentials,Shampoo,Hangers,"Hair dryer",Iron,"Laptop friendly workspace","Hot water","Bed linens","Extra pillows and blankets",Microwave,"Coffee maker",Refrigerator,Dishwasher,"Dishes and silverware","Cooking basics",Oven,Stove,"Long term stays allowed","No stairs or steps to enter","Accessible-height bed","No stairs or steps to enter","No stairs or steps to enter","Host greets you"}</t>
  </si>
  <si>
    <t>The Most Amazing Duplex Apt w/ Outdoor Space in BK</t>
  </si>
  <si>
    <t>My place is close to Everything amazing in Brooklyn - Park Slope, Downtown,  Prospect Park, Brooklyn Library, Brooklyn Museum, Barclays Center, Grand Army Plaza. My place is good for couples, solo adventurers, business travelers, families (with kids), big groups, and furry friends (pets).</t>
  </si>
  <si>
    <t>My place is close to Everything amazing in Brooklyn - Park Slope, Downtown,  Prospect Park, Brooklyn Library, Brooklyn Museum, Barclays Center, Grand Army Plaza. My place is good for couples, solo adventurers, business travelers, families (with kids), big groups, and furry friends (pets). The space is awesome. You will have access to the whole apartment which  is actually a duplex with a small outdoor space and 2 bedrooms. The downstairs duplex portion has a couple of extra mattresses just in case there were more people in your party. You are a 7 min walk to the Prospect Avenue train line (R) and can be to the city in 15-20 minutes!</t>
  </si>
  <si>
    <t>You are a 7 min walk to the Prospect Avenue train line (R) and can be to the city in 15-20 minutes!</t>
  </si>
  <si>
    <t>{TV,Wifi,"Air conditioning",Kitchen,"Pets allowed",Heating,"Family/kid friendly","Suitable for events",Washer,Dryer,"Smoke detector","Carbon monoxide detector","First aid kit","Safety card","Fire extinguisher",Essentials,Shampoo,"Lock on bedroom door",Hangers,Iron,"Laptop friendly workspace"}</t>
  </si>
  <si>
    <t>Sunny Private Bedroom</t>
  </si>
  <si>
    <t>Private room of a 2.5 bedroom available in Manhattan.</t>
  </si>
  <si>
    <t>Private room of a 2.5 bedroom available in Manhattan. Sunny furnished bedroom available in Washington Heights. It's a part of a 2.5 bedroom which is shared with a female roommate. Overall the place is charming and spacious. The room includes: - Queen-sized pillow-top bed - Bay Windows with a 5th floor view of the George Washington Bridge  - Window A/C - Large Closet The building includes: - Elevator - Laundry in the basement (quarters) - 1/2 block to the 1 Train  - 4 blocks to the A train The apartment is located off the 1 train's 181st Street stop. The room is good for 1. LGBTQ friendly.  Pets are not allowed.  Please no couples. Kitchen Bathroom Laundry in the basement As much as warranted. We are freelancers, which means we are social but respect personal space. Our favorite restaurants in the area include: Le Cheile (Irish Pub) - wing night is Monday 181 Cabrini (really good brunch and dinner specials) Buddha Beer Bar (wide selection of beers, about 35 on tap; serving food late) Th</t>
  </si>
  <si>
    <t>Our favorite restaurants in the area include: Le Cheile (Irish Pub) - wing night is Monday 181 Cabrini (really good brunch and dinner specials) Buddha Beer Bar (wide selection of beers, about 35 on tap; serving food late) There's a really good bakery on 181st and Fort Washington which I go to often for breakfast sandwiches. Our neighborhood is exciting. There are a couple late night restaurants close to us, including South Beach which is right across the street. The people in the neighborhood are very friendly. Lots of vendors on the sidewalks, people shopping, and children going to school. There's a lot of variety of people that live in the area. The main speaking language in the area is Spanish. We have a great view of the George Washington Bridge. At night, we can watch the sky change with the sunset. It's lovely. It's also fun to walk across! Riverside Ave has a really good Greenway right by the water. There are parks, benches, playgrounds all along the water, including a bike lane</t>
  </si>
  <si>
    <t>1/2 Block from the 1 Train's 181st Street Stop 4 Blocks from the A Train's 181st Street Stop 5 Blocks from the A Train's 175th Street Stop Taxi's are not hard to find in the area; Green NYC Taxi's are everywhere. Very bike friendly city. If you have a car, there is street parking available, but also a handful of garages in the area.</t>
  </si>
  <si>
    <t>Respect others.  Be kind and courteous to neighbors.</t>
  </si>
  <si>
    <t>{TV,Internet,Wifi,"Air conditioning",Kitchen,Elevator,"Buzzer/wireless intercom",Heating,"Suitable for events",Washer,Dryer,"Smoke detector","Carbon monoxide detector","First aid kit",Essentials,Shampoo,"Lock on bedroom door","24-hour check-in",Hangers,"Hair dryer",Iron,"Laptop friendly workspace","translation missing: en.hosting_amenity_49","translation missing: en.hosting_amenity_50","Self check-in",Lockbox}</t>
  </si>
  <si>
    <t>Dean Street, BROOKLYN!!</t>
  </si>
  <si>
    <t>A spacious ONE BEDROOM in a 3 bedroom, 1 1/2 bathroom duplex in Ocean Hill, BK! Room comes fully furnished with a full bed, night stand, desk, TV and Apply TV! Currently sharing apartment with two females and a male. Finished backyard, bike room and laundry room for all tenants! Less than 5 minute walk to the L Atlantic stop and a 7 minute walk to Broadway Junction to catch the A, C, J, Z and L train.</t>
  </si>
  <si>
    <t>A spacious ONE BEDROOM in a 3 bedroom, 1 1/2 bathroom duplex in Ocean Hill, BK! Room comes fully furnished with a full bed, night stand, desk, TV and Apply TV! Currently sharing apartment with two females and a male. Finished backyard, bike room and laundry room for all tenants! Less than 5 minute walk to the L Atlantic stop and a 7 minute walk to Broadway Junction to catch the A, C, J, Z and L train. Like all New York apartment our apartment is cozy and furnished for optimum comfort and functionality! Guests are allowed to access the kitchen, fully done backyard, wifi lounge in basement, bathroom upstairs and half a bathroom downstairs! We all work in the film industry so we are rarely home during the day, giving you time and space for privacy! The neighborhood is full of personality and culture! We have a deli/bodega at the end of each block, making grabbing a sausageeggandcheese, chopped cheese, or even arroz con pollo an easy task as early as 6:00 AM and late as midnight. Less than</t>
  </si>
  <si>
    <t>The neighborhood is full of personality and culture! We have a deli/bodega at the end of each block, making grabbing a sausageeggandcheese, chopped cheese, or even arroz con pollo an easy task as early as 6:00 AM and late as midnight.</t>
  </si>
  <si>
    <t>Less than 5 minute walk to the L Atlantic stop and a 7 minute walk to Broadway Junction to catch the A, C, J, Z and L train. You can get to manhattan in less than 25 minutes on either, or a quick ride on the LIRR to Long Island!</t>
  </si>
  <si>
    <t>{TV,Wifi,"Air conditioning",Kitchen,"Free parking on premises","Pets allowed",Heating,Washer,Dryer,"Smoke detector","First aid kit",Essentials,Hangers,"Hair dryer",Iron,"Self check-in",Keypad,Lockbox,Microwave,"Coffee maker",Refrigerator,Dishwasher,"Dishes and silverware","Cooking basics",Oven,Stove,"Cleaning before checkout"}</t>
  </si>
  <si>
    <t>✮ Gateway to the Boroughs ✮ Spacious Home Base ✮</t>
  </si>
  <si>
    <t>This is a huge bedroom in Williamsburg. There's a shared backyard. Huge number of restaurants, bars, and cafes in the neighborhood. Easy to get into Manhattan over the Williamsburg Bridge or 5 minute walk to J/M/Z Trains at Hewes St or Lorimer St L Train / Metropolitan G Train. The apartment has radiant heat and central a/c.</t>
  </si>
  <si>
    <t>**Please make sure you read the listing in its entirety** - Please respect the space.  - Picking up after yourself in common areas is important. - Quiet time is 10PM on weeknights. - No eating in the bedroom. - Absolutely NO unregistered guests without prior approval.  - Absolutely NO drugs of any kind - alcohol is OK.  - Absolutely NO smoking in the house.  - Please always lock the front door when you leave and be courteous to the neighbors.  - Unreturned and/or lost house keys will be charged a $25 replacement fee.  - Any significant damage will result in the loss of security deposit.</t>
  </si>
  <si>
    <t>{TV,Wifi,"Air conditioning",Kitchen,"Pets allowed",Heating,"Smoke detector","Carbon monoxide detector","First aid kit","Safety card",Essentials,Shampoo,"Lock on bedroom door",Hangers,"Hair dryer",Iron,"Laptop friendly workspace","Private living room"}</t>
  </si>
  <si>
    <t>A Cozy Bed Dream in Manhattan</t>
  </si>
  <si>
    <t>Super close to train station,  25 mins head to Times Square, building with doorman, security high, live with Columbia university students and professor, Only accept female please. Room Shared with an amazing girl, and everything in the kitchen you can use!</t>
  </si>
  <si>
    <t>Guest should clean up their own dishes.</t>
  </si>
  <si>
    <t>{Wifi,"Air conditioning",Kitchen,Elevator,Washer,Dryer,"Smoke detector","Carbon monoxide detector",Essentials,Shampoo,Hangers,"Hair dryer","Hot water"}</t>
  </si>
  <si>
    <t>1-Bedroom Newly Renovated Cozy Apartment</t>
  </si>
  <si>
    <t>This stylish cozy apartment features on-street parking, and easy access to Manhattan. Our place is close to local and express public transport, public parks, an assortment of food establishments and convenience stores. It is good for couples, solo adventurers, and families (with kids). Has a separate entrance, open-concept kitchen, a bedroom with a queen-size bed, a big living room with TV and 2 sofa beds convertible to Queen-size beds.</t>
  </si>
  <si>
    <t>This stylish cozy apartment features on-street parking, and easy access to Manhattan. Our place is close to local and express public transport, public parks, an assortment of food establishments and convenience stores. It is good for couples, solo adventurers, and families (with kids). Has a separate entrance, open-concept kitchen, a bedroom with a queen-size bed, a big living room with TV and 2 sofa beds convertible to Queen-size beds. The living room features 2 pull-out couches that transform into Queen-sized beds. Coffee machine, electric teapot and all kitchen appliances provided. The entire apartment is at your (responsible) disposal. The entrance is separate from the main entrance to the house, so you won't have to worry about disturbing anyone. We are available for guests by phone and airbnb messages. Close to public transportation, restaurants and shopping centers. We are located about 7 min walk from Annadale train station. This train brings you to the ferry for free. The ferr</t>
  </si>
  <si>
    <t>Close to public transportation, restaurants and shopping centers.</t>
  </si>
  <si>
    <t>There is absolutely no partying, no loud music, no pets on the property, and no smoking inside or 50 ft within the house. Failure to follow the rules will result in immediate termination of rental.</t>
  </si>
  <si>
    <t>Annadale</t>
  </si>
  <si>
    <t>{TV,Wifi,"Air conditioning",Kitchen,Heating,"Smoke detector","Carbon monoxide detector",Essentials,Shampoo,Hangers,"Hair dryer",Iron,"Laptop friendly workspace","Self check-in",Keypad,"Private entrance","Hot water"}</t>
  </si>
  <si>
    <t>Quiet Room in Brooklyn Apt - Animal Friendly!</t>
  </si>
  <si>
    <t>One furnished and quiet private room with a Queen size bed with lots of natural light, facing South. Garden views, so the room is very, very quiet. In the heart of Brooklyn, this is a luxury! WE HAVE A CAT AND A DOG. If you don't like (clean, well-behaved and quiet) animals this place is not for you :)</t>
  </si>
  <si>
    <t>One furnished and quiet private room with a Queen size bed with lots of natural light, facing South. Garden views, so the room is very, very quiet. In the heart of Brooklyn, this is a luxury! WE HAVE A CAT AND A DOG. If you don't like (clean, well-behaved and quiet) animals this place is not for you :) Our space is rather quiet. In a place as nuts as NYC, I guess this is priceless! Your room is private. The living room, kitchen and bathroom are shared. We will be in Europe the whole time but our roommate Lauren will be there to help you if you have any questions! The apartment is in Bedstuy, below Williamsburg. It is located on the G train that crosses Brooklyn from North to South, and the A/C train to get in the city. It takes about 10min from our stop to get to Fulton St, the first stop in Manhattan. Bedstuy has gentrified like crazy in the past few years, due to its convenient location. There are many places around to get food or drinks, like Dynaco (drinks), Do or Dive (drinks), Ca</t>
  </si>
  <si>
    <t>The apartment is in Bedstuy, below Williamsburg. It is located on the G train that crosses Brooklyn from North to South, and the A/C train to get in the city. It takes about 10min from our stop to get to Fulton St, the first stop in Manhattan. Bedstuy has gentrified like crazy in the past few years, due to its convenient location. There are many places around to get food or drinks, like Dynaco (drinks), Do or Dive (drinks), Captain Dan's (food and drinks), Pilar (a wonderful Cuban restaurant), or Black Swan (food and drinks). There is also a nice little coffee shop a block away, called Playground Coffee. Try their banana/chocolate bread, it is awesome!</t>
  </si>
  <si>
    <t>5min walk to the Bedford-Nostrand stop on the G train, three stops to Williamsburg (north) and 5 stops to Park Slope/Prospect Park (south). 10min walk to the Nostrand stop on the A/C, 4 stops (express) to Manhattan, 8 stops to the West Village. This line also goes directly to the Airtrain at JFK. B44 bus crosstown a block away from the apartment.</t>
  </si>
  <si>
    <t>Clean your dishes, don't jump on the bed, and if you'd like, give our cat Louis all the pets you'd like to give him!</t>
  </si>
  <si>
    <t>{Internet,Wifi,Kitchen,"Pets allowed","Pets live on this property",Heating,"Family/kid friendly","Smoke detector","Fire extinguisher",Essentials,Shampoo,Hangers,"Hair dryer",Iron}</t>
  </si>
  <si>
    <t>Modern Chelsea 1BR w/ Balcony, Doorman + Gym by Blueground</t>
  </si>
  <si>
    <t>Feel at home wherever you choose to live with Blueground. You’ll love this charming Chelsea furnished one-bedroom apartment with its modern decor, fully equipped kitchen, and beautiful living room with great balcony views. Ideally located, you’re close to all the best that New York has to offer! (#NYC135)</t>
  </si>
  <si>
    <t>Feel at home wherever you choose to live with Blueground. You’ll love this charming Chelsea furnished one-bedroom apartment with its modern decor, fully equipped kitchen, and beautiful living room with great balcony views. Ideally located, you’re close to all the best that New York has to offer! (#NYC135) Gorgeous furniture, fully-equipped kitchen, smart TV, and a premium wireless speaker are just a few of the amenities you’ll find inside this one-bedroom apartment. Ideally located in New York,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 Amenities Building amenities unique to this one-bedroom apartment include an on-site:    - Doorman - Pet Friendly - Gym - Garden - Courtyard - Elevator The entire apartment is yours to enjo</t>
  </si>
  <si>
    <t>Room in South Harlem near Central Park</t>
  </si>
  <si>
    <t>My apartment is 2 minutes away from Central Park and Morningside Park. It is close to many restaurants and cafés. The building is located in South Harlem and walking distance from Columbia University. The area is newly gentrified, safe, and yet has preserved its unique character. The subway is right at the corner; you will reach midtown is 15-20 mins and downtown in 30 mins. You’ll love my place. My room is good for couples, solo adventurers, and business travelers.</t>
  </si>
  <si>
    <t>My apartment is 2 minutes away from Central Park and Morningside Park. It is close to many restaurants and cafés. The building is located in South Harlem and walking distance from Columbia University. The area is newly gentrified, safe, and yet has preserved its unique character. The subway is right at the corner; you will reach midtown is 15-20 mins and downtown in 30 mins. You’ll love my place. My room is good for couples, solo adventurers, and business travelers. Guests enjoy total privacy in their room. The bathroom is shared if someone else is in the apartment. The kitchen is accessible whenever it's needed to warm up food (microwave available), get water, or store food in the fridge. The place is located on a fifth floor walk-up</t>
  </si>
  <si>
    <t>{TV,Wifi,"Air conditioning",Kitchen,Heating,"Smoke detector","Carbon monoxide detector",Essentials,Hangers,Iron,"Laptop friendly workspace","translation missing: en.hosting_amenity_49","translation missing: en.hosting_amenity_50"}</t>
  </si>
  <si>
    <t>Cosy double bedroom in Brooklyn #1</t>
  </si>
  <si>
    <t>Nice double bedroom with AC and closet, in a cool aptmt with large living room and amazing rooftop. Ideally located in Bushwick, Brooklyn: to Manhattan in 15 min with M,L,J lines (2 to 5min walk to subway station), in a flourishing neighborhood.</t>
  </si>
  <si>
    <t>{TV,"Cable TV",Internet,Wifi,"Air conditioning",Kitchen,Heating,"Fire extinguisher",Essentials}</t>
  </si>
  <si>
    <t>Entire Townhouse in Boerum Hill, Brooklyn</t>
  </si>
  <si>
    <t>Brooklyn townhouse, a loft-like space with large garden, located in Boerum Hill a few minutes from F and G subway lines, shops, restaurants, and local parks.</t>
  </si>
  <si>
    <t>Brooklyn townhouse, a loft-like space with large garden, located in Boerum Hill a few minutes from F and G subway lines, shops, restaurants, and local parks. Three bedroom house with large garden. Guests have full use of the house and garden. Must be mindful of tenants in apartment below and keep noise to a minimum on the parlor floor after 11pm, and before 7am. Boerum Hill is a lovely neighborhood. The house is located half a block from Smith Street and a block and a half from Court Street near lots of great cafes and shops. Whole Foods market is a 15 min walk, Union Market a 10 min walk, and the Cobble Hill cinema is one block away. The neighborhood is quiet and safe. Free parking on the street, and area is well served by subway (F and G trains) and bus lines.</t>
  </si>
  <si>
    <t>Boerum Hill is a lovely neighborhood. The house is located half a block from Smith Street and a block and a half from Court Street near lots of great cafes and shops. Whole Foods market is a 15 min walk, Union Market a 10 min walk, and the Cobble Hill cinema is one block away. The neighborhood is quiet and safe.</t>
  </si>
  <si>
    <t>Free parking on the street, and area is well served by subway (F and G trains) and bus lines.</t>
  </si>
  <si>
    <t>- Quiet hours between 11pm and 7am, no shoes in house</t>
  </si>
  <si>
    <t>{TV,Wifi,"Air conditioning",Kitchen,Heating,Washer,Dryer,"Smoke detector","Carbon monoxide detector",Essentials,Hangers,"Hair dryer",Iron,"Laptop friendly workspace","Private entrance"}</t>
  </si>
  <si>
    <t>*WINDSONG* Serene 1 BR in Townhouse near Park</t>
  </si>
  <si>
    <t>Renovated, furnished contemporary 1 bedroom apt sleeps 4: full-size bed in bedroom with queen-size pull-out sofa bed in living room. This fantastic apartment is located on 5th floor (walk-up 4 flights) of charming town house near Riverside Park.  This apartment is in a great neighborhood with all of the stores and services that you will need just a few blocks away.</t>
  </si>
  <si>
    <t>Renovated, furnished contemporary 1 bedroom apt sleeps 4: full-size bed in bedroom with queen-size pull-out sofa bed in living room. This fantastic apartment is located on 5th floor (walk-up 4 flights) of charming town house near Riverside Park.  This apartment is in a great neighborhood with all of the stores and services that you will need just a few blocks away. Fully furnished contemporary 1 bedroom apartment sleeps 4: full-size bed in the bedroom with a queen-size pull-out sofa bed in the living room. This fantastic apartment is located on the fifth (5th) floor of charming town house. Please note that there is no elevator in this building, but the original staircase is wide, so the four flights that you need to go up to reach the apartment are not too difficult. Bright and airy living room features windows with a partial view of Riverside Park. An authentic original brick wall from the 1800's provides a warm contrast to this otherwise very modern apartment. Guests have 24/7 access</t>
  </si>
  <si>
    <t>Nearby on Broadway, just 2 blocks away from the apartment, there are stores to accommodate your every need; groceries and prepared foods from Fairway Market, Citarella, and the well known Zabar's, pharmacies, banks, liquor stores, Starbucks, unique clothing and gift boutiques, Bed Bath and Beyond and many others. The location is convenient to shopping at renowned Madison Avenue, Fifth Avenue, department stores such as Saks Fifth Avenue, Bergdorf Goodman and Barneys, cultural sites like the famous Fifth Avenue 'museum mile' with the Metropolitan Museum and Guggenheim and other tourist attractions such as Rockefeller Center, MoMa Modern Art Museum, Times Square and the Broadway Theater district. Most of these places are within walking distance (about 15-30 minutes depending) and public transportation, local buses and subways, are all located nearby.</t>
  </si>
  <si>
    <t>Our apartment is located just a few minutes walk from the subway station at 72nd Street and Broadway which has both express and local trains.  You can easily connect to any of the other subway lines. There are buses running uptown and downtown on Broadway and Riverside Drive, as well as a cross-town buses at 79th street and 65th street (near Lincoln Center) which will easily take you over to the east side.</t>
  </si>
  <si>
    <t>APARTMENT RULES…. NO SMOKING! 1. There is absolutely NO SMOKING allowed in the apartment, in he building hallways or anywhere on the building premises, including in front of the building entrance.  Kindly step away from the building to smoke as we aim to maintain a smoke-free environment in and around this building. 2. NO CANDLES. Any Candles, scent or incense that burn with a real lit flame are strictly forbidden as they are a fire risk hazard &amp; risk the safety of everyone in the building.  Even candles, scent or incense that are contained in a protective glass are not allowed. 3. Kindly be considerate of others in the building and we request that you do not host loud parties or play music in such a way that will disturb the neighbors. 4. All areas of the building besides the specific apartment indicated in the reservation, the lobby and public hallways and the lower level garbage area and laundry room are strictly off limits for safety reasons.   5. ACCESS. As Host, Splendid Apartmen</t>
  </si>
  <si>
    <t>{TV,Internet,Wifi,"Air conditioning",Kitchen,"Paid parking off premises","Pets allowed","Free street parking","Buzzer/wireless intercom",Heating,"Family/kid friendly",Washer,Dryer,"Smoke detector","Carbon monoxide detector","First aid kit","Fire extinguisher",Essentials,Shampoo,"24-hour check-in",Hangers,"Hair dryer",Iron,"Laptop friendly workspace","Self check-in",Keypad,"Pack ’n Play/travel crib","Hot water","Long term stays allowed"}</t>
  </si>
  <si>
    <t>Spacious bedroom with washer and dryer unit.</t>
  </si>
  <si>
    <t>This is a spacious 4 bedroom apartment in Harlem.  It includes a washer and dryer unit, 1 and a half bathroom and   The kitchen includes a dishwasher.  Location: We are located just 3 blocks from the ABCD train, a few avenues from the New whole foods in Harlem and right next to city college and St. Nich. Park.   Friendly neighborhood, lots of good places to eat nearby!</t>
  </si>
  <si>
    <t>Please don’t wear shoes in the apartment.  Your welcome to use the air fryer, ninja bullet but please wash your dishes. please only use the salt, pepper and other spices, in the far left cabinet. It’s the cabinet next to the stove in the kitchen.  Not above the stove, but closest to the stove.  Also, make sure you have your own soap, shampoo and conditioner.  We want to make sure we respect our roommates.</t>
  </si>
  <si>
    <t>{Wifi,Kitchen,"Free parking on premises",Elevator,Heating,"Family/kid friendly",Washer,Dryer,"Smoke detector","Carbon monoxide detector",Essentials,Iron,"Self check-in",Lockbox,"Hot water",Microwave,Refrigerator,Dishwasher,"Dishes and silverware","Cooking basics",Oven,Stove}</t>
  </si>
  <si>
    <t>Chelsea Pines Inn - Superior Queen</t>
  </si>
  <si>
    <t>Each Standard Room/Single Room includes: One queen size bed A private bathroom with luxurious Gilchrist &amp; Soames amenities (pictured left) 30? flat-panel TV with 20 satellite channels, including HBO and CNN iPhone/iPad docking station, plus separate work desk (in most rooms) In-room safe Iron and ironing board Refrigerator Free wifi and local calls Central air-conditioning &amp; heat</t>
  </si>
  <si>
    <t>Each Standard Room/Single Room includes: One queen size bed A private bathroom with luxurious Gilchrist &amp; Soames amenities (pictured left) 30? flat-panel TV with 20 satellite channels, including HBO and CNN iPhone/iPad docking station, plus separate work desk (in most rooms) In-room safe Iron and ironing board Refrigerator Free wifi and local calls Central air-conditioning &amp; heat Our largest standard rooms! These rooms feature a work desk and 32 inch flat panel TV, with comfy one queen bed Located on the first, second, or third level</t>
  </si>
  <si>
    <t>Meatpacking District</t>
  </si>
  <si>
    <t>{TV,"Cable TV",Wifi,"Air conditioning","Pets allowed",Breakfast,Heating,"Smoke detector","Carbon monoxide detector","First aid kit","Fire extinguisher",Essentials,Shampoo,Hangers,"Hair dryer","Hot water","Bed linens","Extra pillows and blankets","Patio or balcony","Garden or backyard","Luggage dropoff allowed","Host greets you"}</t>
  </si>
  <si>
    <t>Amazing place, 15 minutes from Manhattan</t>
  </si>
  <si>
    <t>City views, access to all major transportation, many different options to dine in or take out. Amenities include laundry room. gym, dog park and roof deck.</t>
  </si>
  <si>
    <t>City views, access to all major transportation, many different options to dine in or take out. Amenities include laundry room. gym, dog park and roof deck. Magnificent city views and lights. Access to all the best Greek and Italian food Astoria has to offer, along with many other ethnicities and exquisite foods. Starbacks right at the corner. I will not be on premises, but there will be a co-host available to answer any questions via message/phone. Exceptionally diverse area, and well balanced. It is a mini Manhattan. Home of the Neptune Diner. Walking distance to trains, bus, access to Uber, Yellow cabs and more. Please note that the closest train station is Astoria Blvd which is currently undergoing renovation. In the meantime you can walk 5 minutes(two blocks) to the 30th Avenue station.</t>
  </si>
  <si>
    <t>Exceptionally diverse area, and well balanced. It is a mini Manhattan. Home of the Neptune Diner.</t>
  </si>
  <si>
    <t>Walking distance to trains, bus, access to Uber, Yellow cabs and more. Please note that the closest train station is Astoria Blvd which is currently undergoing renovation. In the meantime you can walk 5 minutes(two blocks) to the 30th Avenue station.</t>
  </si>
  <si>
    <t>No loud music or parties allowed. Please also respect the neighbors especially during peak sleeping hours.</t>
  </si>
  <si>
    <t>{TV,Wifi,"Air conditioning",Kitchen,"Pets allowed",Gym,Elevator,Heating,Washer,Dryer,"Smoke detector","Carbon monoxide detector","First aid kit",Essentials,Shampoo,Hangers,"Hair dryer",Iron,"Laptop friendly workspace","Self check-in",Lockbox,"Private entrance"}</t>
  </si>
  <si>
    <t>Spacious apt in Prospect Lefferts</t>
  </si>
  <si>
    <t>The apartment is very spacious, clean, quiet, and sunny. 5 minute walk to the subway and Prospect Park. Access to kitchen, dining room, and private bathroom.</t>
  </si>
  <si>
    <t>The apartment is very spacious, clean, quiet, and sunny. 5 minute walk to the subway and Prospect Park. Access to kitchen, dining room, and private bathroom. Access to my bedroom, dining room, kitchen, and private bathroom. The bedroom and dining room are connected by 2 sliding doors, which are usually left open. Both these spaces are yours to use and can be locked from the common spaces of the apartment. I won't be in town but you will be able to ask my roommate about travel tips, good bars, restaurants, etc. Cute little pie shop a few blocks away and a 5 minute walk to Prospect Park! 5 minute walk to Q, 2, 5 trains, 10 minutes to B train. Street parking is available as well.</t>
  </si>
  <si>
    <t>Cute little pie shop a few blocks away and a 5 minute walk to Prospect Park!</t>
  </si>
  <si>
    <t>5 minute walk to Q, 2, 5 trains, 10 minutes to B train. Street parking is available as well.</t>
  </si>
  <si>
    <t>Being clean and respectful is key.</t>
  </si>
  <si>
    <t>{Internet,Kitchen,Heating,"Smoke detector","Carbon monoxide detector",Essentials,Shampoo,"Laptop friendly workspace"}</t>
  </si>
  <si>
    <t>Hidden Oasis steps from stadium minutes from City</t>
  </si>
  <si>
    <t>Urban Lodge, Rustic-Chic Retreat  It is located steps from Yankee Stadium  and minutes from the city. Visit great attractions like the Famous Time Square, Central  Park, MoMa,ect.. Near Subway and bus to take you anywhere you want to go.</t>
  </si>
  <si>
    <t>Urban Lodge, Rustic-Chic Retreat  It is located steps from Yankee Stadium  and minutes from the city. Visit great attractions like the Famous Time Square, Central  Park, MoMa,ect.. Near Subway and bus to take you anywhere you want to go. You'll be given access to this beautiful historic townhouse and can come and go as you please. The bathroom is just down the hallway from your bedroom, and is shared with others. You will have your own dorm size fridge with freezer and microwave (please clean any spillages). We are located just upstairs from the room. We can be called or text any questions or concerns. The D train is only a block away and the 4 train isn't far either.  the D train will take you to the west side of Manhattan and the 4 train will take you to the East side. We also have the bx1 and bx2 bus near that can take you to many attractions in the bronx with simple transfers. No smoking on premises All sets of keys must be returned upon check out. If not returned replacement fee o</t>
  </si>
  <si>
    <t>The D train is only a block away and the 4 train isn't far either.  the D train will take you to the west side of Manhattan and the 4 train will take you to the East side. We also have the bx1 and bx2 bus near that can take you to many attractions in the bronx with simple transfers.</t>
  </si>
  <si>
    <t>Not wheelchair accessible  Not set up for disabled individual</t>
  </si>
  <si>
    <t>{TV,Wifi,"Air conditioning","Indoor fireplace",Heating,"Smoke detector","Carbon monoxide detector","First aid kit",Essentials,Shampoo,"Lock on bedroom door",Hangers,Iron,"Hot water","Luggage dropoff allowed","Host greets you"}</t>
  </si>
  <si>
    <t>Spacious Modern King size living space &amp; Bedroom</t>
  </si>
  <si>
    <t>Apartment is located in the heart of bayridge brooklyn. This is A three bedroom apt.   The area for guest has A seprate entrance with a living room an seprate Kings size bedroom With A Kingsize bed an dresser everything is clean. Steps away from restaurants, shopping areas, trains, buses and express buses to NYC. Steps away from Shore road, which is A bike route along the hudson river.</t>
  </si>
  <si>
    <t>{Wifi,"Air conditioning",Kitchen,"Smoking allowed","Suitable for events","Smoke detector","Carbon monoxide detector","First aid kit","Safety card","Fire extinguisher","Lock on bedroom door",Hangers}</t>
  </si>
  <si>
    <t>Brooklyn Duplex with Private Deck</t>
  </si>
  <si>
    <t>Our rustic-modern two-bedroom duplex apartment is an oasis in the middle of the Park Slope neighborhood of Brooklyn. It is within four blocks of two subway lines, providing convenient access to the rest of the city. It features a private deck with a grill, an open plan layout, dishwasher, washer/dryer and A/C in the bedrooms.</t>
  </si>
  <si>
    <t>Our rustic-modern two-bedroom duplex apartment is an oasis in the middle of the Park Slope neighborhood of Brooklyn. It is within four blocks of two subway lines, providing convenient access to the rest of the city. It features a private deck with a grill, an open plan layout, dishwasher, washer/dryer and A/C in the bedrooms. The apartment is 4.5 blocks from the subway at 4th Avenue and 9th Street.  There you can catch the F, G and R trains.  The B63 bus runs along 5th avenue towards downtown Brooklyn.  There is free street parking, but alternate parking rules apply, so that you need to move the car periodically.  There are multiple parking garages within a few blocks.</t>
  </si>
  <si>
    <t>The apartment is 4.5 blocks from the subway at 4th Avenue and 9th Street.  There you can catch the F, G and R trains.  The B63 bus runs along 5th avenue towards downtown Brooklyn.  There is free street parking, but alternate parking rules apply, so that you need to move the car periodically.  There are multiple parking garages within a few blocks.</t>
  </si>
  <si>
    <t>{Wifi,"Air conditioning",Kitchen,"Indoor fireplace",Heating,"Family/kid friendly",Washer,Dryer,"Smoke detector","Fire extinguisher",Essentials,"Lock on bedroom door",Hangers,"Hair dryer",Iron,"Laptop friendly workspace","Private entrance"}</t>
  </si>
  <si>
    <t>Bed-Stuy Bookhouse</t>
  </si>
  <si>
    <t>***This listing is for two bedrooms and a bathroom in a 3BR/2BA apartment.** My place is close to the Bedford-Nostrand G and across from the B52 and B38 bus stops. Across the street is an amazing community park that spans a full city block, with basketball and tennis courts and picnic areas. We are one block away from Rocco's Pizza, and two blocks from a great wine shop, a laundromat with drop-off service, and a grocery store, in addition to many other wonderful things!</t>
  </si>
  <si>
    <t>***This listing is for two bedrooms and a bathroom in a 3BR/2BA apartment.** My place is close to the Bedford-Nostrand G and across from the B52 and B38 bus stops. Across the street is an amazing community park that spans a full city block, with basketball and tennis courts and picnic areas. We are one block away from Rocco's Pizza, and two blocks from a great wine shop, a laundromat with drop-off service, and a grocery store, in addition to many other wonderful things! Check out my reviews for the individual listing of these two rooms: https://www.airbnb.com/rooms/17026213 and https://www.airbnb.com/rooms/13941332 The first bedroom has a queen-sized bed, and is lovely and sun-drenched, with a closet for storing your things. There is also an AC unit in the bedroom, and in the living room, for use during the hot days of summer! The second bedroom has a queen-sized bed, and features a skylight and ceiling fan. It's so cozy and warm in the winter months! During the summer, the living room</t>
  </si>
  <si>
    <t>Bed Stuy is an amazing place to call home for any amount of time! We have an amazing balance of old and new. My neighborhood is vibrant and has a little bit of everything!</t>
  </si>
  <si>
    <t>Street parking is available. We are at the corner of Lafayette and Tompkins Ave, so the B38 and B43 bus stops are right across the street. The Bedford-Nostrand G is two avenues away. Myrtle Willoughby G is about a 12 min walk away, and the J is a nice 20 minute walk away. CitiBike is right around the corner from us! Also, uber and lyft are really great options to shorten travel time. We are about 30 min from midtown Manhattan.</t>
  </si>
  <si>
    <t>{TV,"Cable TV",Wifi,"Air conditioning",Kitchen,"Paid parking off premises","Free street parking",Heating,"Smoke detector",Essentials,Shampoo,"Lock on bedroom door",Hangers,"Hair dryer",Iron,"Laptop friendly workspace","Self check-in",Lockbox,"Hot water","Bed linens","Extra pillows and blankets","Coffee maker",Refrigerator,"Dishes and silverware","Cooking basics",Oven,Stove,"Patio or balcony","Luggage dropoff allowed","Long term stays allowed"}</t>
  </si>
  <si>
    <t>COZY BEAUTIFUL STUDIO- UPPER WEST SIDE</t>
  </si>
  <si>
    <t>Awesome studio on the Upper West Side. Perfect for a couple, friends or a family of 4. Near the #1 and ABCD trains,15-minute walk to Columbia University, 25 minutes ride to Times Square! A lot of convenience stores, supermarkets, bars, and small local beautiful coffee shops. You can make the use of the entire kitchen and supplies, air conditioning and heating( hot water), wifi. No restrictions on the schedule, available 24 hours, the keys are delivered to the traveler. I speak Spanish too!!!</t>
  </si>
  <si>
    <t>{TV,Wifi,"Air conditioning",Kitchen,Breakfast,Elevator,Heating,"Family/kid friendly","Suitable for events",Dryer,"Smoke detector","Carbon monoxide detector","First aid kit","Safety card",Essentials,Shampoo,"Lock on bedroom door",Hangers,"Hair dryer",Iron,"Laptop friendly workspace","Hot water"}</t>
  </si>
  <si>
    <t>Luxury 3 Bed 2 Bath Murry Hill</t>
  </si>
  <si>
    <t>** Elevator building with 24Hr doorman ** Apartment with splendid River views **3 bedrooms / 2 full bathrooms ** Unit featuring lots of windows throughout entire apartment ** Kitchen finishes include white granite countertops, appliances, built-in microwave and custom cabinetry ** Wireless internet available ** Comfortable sofa in living room ** Dining table seats 8 ** Towels and Linens provided ** Luxury Rooftop with City Views ** Laundry in the building ** Lounge and Conference Rooms Access</t>
  </si>
  <si>
    <t>BRIGHT ROOM CLOSE TO MIDTOWN MANHATTAN</t>
  </si>
  <si>
    <t>Greeting guests! We would love to host your stay here in Astoria! Conveniently located by the N, W,R,M trains just 15 mins away from Midtown.</t>
  </si>
  <si>
    <t>Greeting guests! We would love to host your stay here in Astoria! Conveniently located by the N, W,R,M trains just 15 mins away from Midtown. This large bed room has access to a beautiful relaxing balcony! Perfect spot to catch some sun or read a book.  -Shared Kitchen  -Shared 2 full bathrooms I reside in the same house so upon your arrival I will welcome you ! IMPORTANT* Dear guests, majority of the time I will be at work so if you need to contact me - I am available through txt messages. Just be clear and have a detailed message and I shall return back to you. Everything you need is just 1 block away ! Need food? plenty of supermarkets/organic stores in the radius. Don't feel like cooking? there are many restaurants serving a wide variety of different types of cuisine! Watch a movie flick? the movie theater is just steps away as well as the museum of moving image. Cleaners/Laundromat ? 1 block for your convenience. 15 minutes away from Midtown! Nearest trains are N, W,R, Mwalking di</t>
  </si>
  <si>
    <t>Everything you need is just 1 block away ! Need food? plenty of supermarkets/organic stores in the radius. Don't feel like cooking? there are many restaurants serving a wide variety of different types of cuisine! Watch a movie flick? the movie theater is just steps away as well as the museum of moving image. Cleaners/Laundromat ? 1 block for your convenience.</t>
  </si>
  <si>
    <t>15 minutes away from Midtown! Nearest trains are N, W,R, Mwalking distance.</t>
  </si>
  <si>
    <t>PLEASE:  -Be Respectful and courteous to the others staying (no loud music playing, no parties in the apartment/rooms)  -No smoking or burning candles  -Be reasonably quiet in the evenings or when stepping in late (other guests are sleeping)  -In the kitchen, Please pick up after yourself, if you use it, make it dirty-CLEAN IT!  -Be Mindful for others: no long showers (you will be sharing the bathroom with other guests)  -When using the bathroom, CLEAN AFTER YOURSELF! Please pick up your hair from the bathtub, and check the toilet and sink after using them.  -Do not bring guests except for those listed to actually stay there.  **There is no cooking allowed** I am supplying a microwave, refrigerator, kittle,  :) I WILL SUPPLY:  -necessary guest essentials (toilet paper, shampoo, clean towels, clean sheets) -Any DAMAGES done within the apartment you will be expected to be charged for it. ~We expect that the premises will not be used for any activity that could be considered a health or s</t>
  </si>
  <si>
    <t>{TV,Wifi,"Air conditioning",Kitchen,"Pets live on this property",Dog(s),Cat(s),"Free street parking",Heating,"Smoke detector","Carbon monoxide detector","First aid kit","Fire extinguisher",Essentials,Shampoo,"Lock on bedroom door",Hangers,"Hair dryer",Iron,"Laptop friendly workspace","Self check-in",Keypad,"Private entrance","Hot water","Bed linens",Microwave,"Coffee maker",Refrigerator,"Dishes and silverware"}</t>
  </si>
  <si>
    <t>Pop Fashion Studio</t>
  </si>
  <si>
    <t>Petite, lovely and comfy 1 BR /1BR in prime Bushwick.  Full of art/fashion books and magazines all you need for a short stay in Brooklyn. 5 minute walk to the JMZ train Myrtle/Broadway Express stop then 15 minutes to Manhattan/LES.  Around the corner from trendy yummy coffee shop Lil Skips and bars like Happy Fun Hideway and Birdy's. Close to nightlife hotspots like Bossa Nova and House of Yes. Welcome to all people and doggies.</t>
  </si>
  <si>
    <t>{TV,Wifi,"Air conditioning",Kitchen,"Pets allowed",Heating,"Smoke detector","Carbon monoxide detector",Essentials,"Lock on bedroom door",Hangers,"Hair dryer",Iron,"Laptop friendly workspace","Self check-in",Lockbox}</t>
  </si>
  <si>
    <t>Cozy Room by CentralPark-Times Sq</t>
  </si>
  <si>
    <t>A private one bedroom in a spacious two bedroom apartment that is located in the heart of NYC!  It is conveniently located near Columbus Circle, between Central Park and Times Square.  You will enjoy all the amenities of city living!</t>
  </si>
  <si>
    <t xml:space="preserve">A private one bedroom in a spacious two bedroom apartment that is located in the heart of NYC!  It is conveniently located near Columbus Circle, between Central Park and Times Square.  You will enjoy all the amenities of city living! Large living area and full kitchen. You'll be renting my bedroom and will have full use of the common areas. The bedroom contains a full size bed that comfortably fits two people.  Guest will have access to the all common areas in the apartment.  Very convenient neighborhood near Central Park and Times Square for out of town visitors. Plenty of grocery stores, pharmacies, and restaurants nearby. Some famous restaurants like Toto Ramen and Per Se are within a 10 min walking distance. Lincoln Center is within a 15 min walking distance.  Near many public transportation lines--both subway and buses. </t>
  </si>
  <si>
    <t xml:space="preserve">Very convenient neighborhood near Central Park and Times Square for out of town visitors. Plenty of grocery stores, pharmacies, and restaurants nearby. Some famous restaurants like Toto Ramen and Per Se are within a 10 min walking distance. Lincoln Center is within a 15 min walking distance. </t>
  </si>
  <si>
    <t>Near many public transportation lines--both subway and buses.</t>
  </si>
  <si>
    <t>No parties and must be respectful of the space and fellow roommate.</t>
  </si>
  <si>
    <t>{Wifi,"Air conditioning",Kitchen,"Buzzer/wireless intercom",Heating,"Smoke detector","Carbon monoxide detector",Essentials}</t>
  </si>
  <si>
    <t>Luxury Private Bed Same Street As Subway!</t>
  </si>
  <si>
    <t>Located on a prime location, this is a newly renovated, beautiful and modern apartment. It's literally on the exact same street as the subway, on a growing neighborhood. With a lot of local places to eat, shop and have the best coffee around Brooklyn.</t>
  </si>
  <si>
    <t>Located on a prime location, this is a newly renovated, beautiful and modern apartment. It's literally on the exact same street as the subway, on a growing neighborhood. With a lot of local places to eat, shop and have the best coffee around Brooklyn. Apartment is brand new and it's being newly furnished.  The room is spacious and we want you to enjoy the most out of it. There is a good size closet, an A.C unit &amp; a fan as well as a full size mirror and it's own HD smart T.V.  There is a full private bathroom for guests, a shared kitchen, living room and backyard area. Guests have access to the whole apartment, which includes their private room, the bathroom, the kitchen and the living room. I will promptly be available to help guests. Located in the heart of Brooklyn's burgeoning district of Bushwick, the apartment offers a beautiful finish in a prime location. Near major subway lines, local shops and amazing coffee shops. Located near two subway stations, the closest one being Rockawa</t>
  </si>
  <si>
    <t>Located in the heart of Brooklyn's burgeoning district of Bushwick, the apartment offers a beautiful finish in a prime location. Near major subway lines, local shops and amazing coffee shops.</t>
  </si>
  <si>
    <t>Located near two subway stations, the closest one being Rockaway Ave (C/Blue Line) and two blocks away from Broadway Junction (A &amp; C / Blue Line (Website hidden by Airbnb) Brown Line, and L / Gray Line).</t>
  </si>
  <si>
    <t>- Guests CANNOT bring outside guests unless on the Airbnb reservation, if there are outside guests then a fee for an extra guest or possibly canceling current reservation will be applied; - No speakers, boombox or any portable audio system allowed. - No parties allowed, again, no parties allowed; - Quiet time after 10PM till 10AM; - No smoking indoors, smoking only allowed outside the building or in the backyard; - No incense, candles, burning sticks or any thing of the sort; - Not pets allowed in the apartment; - Do not eat nor take food inside the room; - Anytime you go out please remember to turn off A.C/Heater &amp; lights, otherwise we will; - Do not walk half-naked, semi-naked, naked or with towels wrapped up on common spaces; - If you cooked or used anything in the kitchen than please do the dishes; - Do not move furniture around; - Keep all your belongings inside your room; - If you lose the apartment &amp; room key there will be a $30 dollars charge; - Upon checkout take your trash ou</t>
  </si>
  <si>
    <t>{TV,Wifi,"Air conditioning","Free street parking",Heating,"Smoke detector","Carbon monoxide detector","First aid kit","Fire extinguisher",Essentials,Shampoo,"Lock on bedroom door",Hangers,"Hair dryer",Iron,"Laptop friendly workspace","Self check-in",Keypad,"Hot water"}</t>
  </si>
  <si>
    <t>Clinton Hill 1BR in charming 2BR</t>
  </si>
  <si>
    <t>Classic spacious 2Bdr Brooklyn apt, 20 min from Manhattan (choose between 2 trains), 5 mins from Barclays Center, walking distance to Fort Greene Park, tons of cute cafes, bars and coffee shops within 4 blocks, great ethnic food, HUGE ROOFTOP w view</t>
  </si>
  <si>
    <t>Classic spacious 2Bdr Brooklyn apt, 20 min from Manhattan (choose between 2 trains), 5 mins from Barclays Center, walking distance to Fort Greene Park, tons of cute cafes, bars and coffee shops within 4 blocks, great ethnic food, HUGE ROOFTOP w view Private spacious bedroom with two windows, queen size bed, air conditioning, large family room with huge TV (65"), ample sitting space, standard bathroom, spacious kitchen with dishwasher, huge rooftop with grill, beautiful views of Manhattan (and the sunset over it), all in one of the most charming classic Brooklyn neighborhoods. Guests will enjoy a private bedroom with shared kitchen, bathroom and family room.  It will be shared with one other person. I'm usually very busy traveling and working so probably won't be around much.  However, always available to give advice, directions, have a drink, etc. Located in Clinton Hill, one of Brooklyn's classic beautiful neighborhoods with tree-lined streets, gorgeous brownstones, and a diverse comm</t>
  </si>
  <si>
    <t>Located in Clinton Hill, one of Brooklyn's classic beautiful neighborhoods with tree-lined streets, gorgeous brownstones, and a diverse community of families, artists, students, and young professionals.  Within walking distance of other upcoming hip neighborhoods like Crown Heights, bed stuy, Fort Greene Park, Prospect Heights, and countless shops, bars, coffee shops, restaurants, etc</t>
  </si>
  <si>
    <t>A 5-8 minute walk to the A/C, S and G trains makes lower manhattan 15-20 minutes away and midtown east/upper east side 35 minutes away.  Take the S train directly to prospect park, Brooklyn Museum, Brooklyn Library, Grand Army Plaza, etc in 15 minutes.  Buses make other popular Brooklyn destinations like Williamsburg and Bushwick 15 minutes away.</t>
  </si>
  <si>
    <t>No pets, no guests (unless you book the room for two in which case the two of you are welcome), please be reasonable about smoking, noise, etc.  We are honest, open, tolerant and very easy going people.  All are welcome.</t>
  </si>
  <si>
    <t>{TV,"Air conditioning",Kitchen,Heating,"Smoke detector","Carbon monoxide detector","Fire extinguisher",Iron,"Hot water","Bed linens"}</t>
  </si>
  <si>
    <t>2BR Lux Prospect Heights</t>
  </si>
  <si>
    <t>Large, light and airy loft ideally available for booking. 2 BR, prime Brooklyn area, modern, luxury living.</t>
  </si>
  <si>
    <t xml:space="preserve">Large, light and airy loft ideally available for booking. 2 BR, prime Brooklyn area, modern, luxury living. Seeking monthly rental.  Welcome to stylish, luxury 2 bedroom loft living in one of NYC's best neighborhoods: Prospect Heights, Brooklyn.   Bright, sunny, tall ceilings, make this space your sanctuary to come home to during your stay. The space is 1000 sq. ft. with a very large kitchen with modern, stainless steel appliances, including a dishwasher!  There is a small 1/2 bath at the entry of the apartment and a massive full-size bath complete with soaking tub and glass-enclosed, tiled shower.    If you need to do laundry, a top-of-the-line washer and dryer are at your disposal within the loft itself.  Central air is available to cool and heat the space to your liking, but also take advantage of the large casement windows that open on to St. Marks Ave.  Enjoy a cocktail or meal on the furnished, shared rooftop and you’ll be greeted with views of  the Manhattan skyline. Enjoy free </t>
  </si>
  <si>
    <t>Prospect Heights is a hot Brooklyn neighborhood with easy access to Brooklyn's gem: Prospect Park. Top restaurants, coffee shops, bars all nearby. Family friendly: museums, zoo, parks, botanical garden walking distance. 3 subway stops nearby.</t>
  </si>
  <si>
    <t>The apartment is within walking distance to the 2/3 subway at Eastern Parkway/Brooklyn Museum, the B/Q at 7th Avenue/Flatbush and the C at Clinton Washington.  It takes only 20 minutes to get to Manhattan. The B45 bus is right on the corner.  It is easy to get from JFK via train to the apartment and just a cab ride away from LGA.  Atlantic Ave. Terminal (where practically every train on the subway system stops) and the Long Island Rail Road are about a 15-20 minute walk. There’s street parking, Zipcar and Car2Go rentals close by.</t>
  </si>
  <si>
    <t>364 St Marks Ave. , 2A between Washington and St. Marks Aves. in Prospect Heights, Brooklyn.   WiFi/Computer •	Network: OraleNamaste (5G)  •	Password: (Phone number hidden by Airbnb) LunaAnika No pets allowed in the apartment No smoking in the apartment Please remove shoes upon entering No parties or hosting events Check in/Check out, Keys Check in time: anytime after 3p of the first day of your booking Check out time: by 10a on the last day of your booking Please text message (Phone number hidden by Airbnb) me for proprietary information on how to access keys.   Please ensure prior to your departure we are in touch so I can tell you where and how to leave the keys.  Safety and Security The Lofts at St. Marks Ave. is a close knit community.   Please do not give any building access codes out to strangers; please do not announce any building access codes when using them to enter the building.  Never buzz in guests unknown to you even it is someone stating they are delivering a package or</t>
  </si>
  <si>
    <t>{TV,Wifi,"Air conditioning","Wheelchair accessible",Kitchen,Elevator,"Buzzer/wireless intercom",Heating,"Family/kid friendly",Washer,Dryer,"Smoke detector","Carbon monoxide detector","First aid kit",Essentials,Hangers,Iron,"Laptop friendly workspace","Outlet covers",Bathtub,"Changing table","High chair","Children’s books and toys","Babysitter recommendations","Pack ’n Play/travel crib","Children’s dinnerware","Hot water","Bed linens","Extra pillows and blankets",Microwave,"Coffee maker",Refrigerator,Dishwasher,"Dishes and silverware","Cooking basics",Oven,Stove,"Single level home","BBQ grill","Wide hallways","Wide entrance for guests","Flat path to guest entrance","Well-lit path to entrance","No stairs or steps to enter","Extra space around bed","No stairs or steps to enter","Wide doorway to guest bathroom","No stairs or steps to enter","Wide entryway"}</t>
  </si>
  <si>
    <t>Bright and spacious room two blocks from park!</t>
  </si>
  <si>
    <t>Bright and spacious apartment located on the top floor of an elevator building. We get a lot of natural sunlight, especially the guest room which is located in the back of the apartment. Our home is located two blocks from beautiful Prospect Park, one block from the B/Q train station, 20 min to Union Square, and walking distance to all of the stores, restaurants, and bars in the area.</t>
  </si>
  <si>
    <t xml:space="preserve">Bright and spacious apartment located on the top floor of an elevator building. We get a lot of natural sunlight, especially the guest room which is located in the back of the apartment. Our home is located two blocks from beautiful Prospect Park, one block from the B/Q train station, 20 min to Union Square, and walking distance to all of the stores, restaurants, and bars in the area. The available bedroom is located in the back of the apartment, is private and gets the most sunlight throughout the day. There is a full size bed, desk to work on, and in the summer there is air condition available. You will be sharing the space with myself, my partner and our one year old boy/girl twins. While we are hardly home during the day, one of us will always be on hand to answer any questions you might have. Guests have access to the eat-in kitchen which is equipped with large table, pots, pans, dishes, microwave, blender, toaster oven, and two coffee machines (french press &amp; drip)! Our spacious </t>
  </si>
  <si>
    <t>No extra overnight guests, Quiet hours after 10pm (no loud music).</t>
  </si>
  <si>
    <t>{TV,Wifi,"Air conditioning",Kitchen,Heating,"Family/kid friendly","First aid kit",Essentials,"Lock on bedroom door",Hangers,"Laptop friendly workspace","Private living room","Hot water"}</t>
  </si>
  <si>
    <t>Brownstone Garden Style Apt in Historic Bedstuy</t>
  </si>
  <si>
    <t>Located in the Heart of Bed-Stuy, Brooklyn on a Landmark block and walking distance to subway and buses.  A/C subway line gets you to Manhattan in  minutes.   Many parks close by.  Bars, coffee shops and good eats within a one block radius.  Sleeps 3 comfortably.  No parties, no smoking and please return apt in the same condition that you found it.  Welcome to my clean and comfortable home.  Get ready for the Real Brooklyn experience!</t>
  </si>
  <si>
    <t>Located in the Heart of Bed-Stuy, Brooklyn on a Landmark block and walking distance to subway and buses.  A/C subway line gets you to Manhattan in  minutes.   Many parks close by.  Bars, coffee shops and good eats within a one block radius.  Sleeps 3 comfortably.  No parties, no smoking and please return apt in the same condition that you found it.  Welcome to my clean and comfortable home.  Get ready for the Real Brooklyn experience! Guests have access to their own private backyard.  Original details of brownstone apartment has been kept intact.</t>
  </si>
  <si>
    <t>{TV,Wifi,"Air conditioning",Heating,"Smoke detector","Carbon monoxide detector","First aid kit","Fire extinguisher",Essentials,Hangers,Iron,"Laptop friendly workspace","Private entrance","Host greets you"}</t>
  </si>
  <si>
    <t>Sunny room in Lower East Side Apt!</t>
  </si>
  <si>
    <t>Live like a local LES in this convenient neighborhood! The apartment is walkable to great NY spots like Soho, Chinatown and Williamsburg, BK.</t>
  </si>
  <si>
    <t>Live like a local LES in this convenient neighborhood! The apartment is walkable to great NY spots like Soho, Chinatown and Williamsburg, BK. You will have one bedroom to yourself and use the shared spaces as you please! Located on the 1st floor of a secure building with buzzer, this fully furnished 2 bedroom apartment is perfect for 2 people - the available bedroom features 1 double bed that can sleep 1-2 comfortably  The decor is simple &amp; refined with a study area, dining table, air conditioning, heating, wifi, chromecast on the TV, record player &amp; sound system. The kitchen is small &amp; basic: we have a fridge, stove, oven, sandwich press and juicer. You will be sharing the space with Joe, a 35 year old designer who is rarely home during the day so you basically have the place to yourself Monday-Friday day time. He's super friendly and will help you with anything. Joe will be there to assist if any problems. The apartment is situated in a friendly neighborhood with a great restaurants,</t>
  </si>
  <si>
    <t>The apartment is situated in a friendly neighborhood with a great restaurants, a supermarket, a deli, a pharmacy, massive parklands and views of the Williamsburg bridge. You will also only be about 10-20 minute walk from one of the best nightlife districts New York has to offer, Lower East Side &amp; The East Village. And a 5-10 minute walk to Chinatown &amp; Little Italy!</t>
  </si>
  <si>
    <t>The apartment is a 7-10 minute walk from 2 subway stations (M &amp; F lines). You can also walk to the trendy Brooklyn neighborhood of Williamsburg by walking over the Williamsburg Bridge, approx. 30 mins. Or you can walk 25 minutes to popular shops in Soho.</t>
  </si>
  <si>
    <t>No smoking  Please keep the place tidy  No loud music after 10PM</t>
  </si>
  <si>
    <t>{TV,"Cable TV",Internet,Wifi,"Air conditioning","Buzzer/wireless intercom",Heating,"Smoke detector","First aid kit",Essentials,Shampoo,"Hair dryer","Laptop friendly workspace"}</t>
  </si>
  <si>
    <t>Gorgeous 1BR Upper West Side *NEW LISTING *</t>
  </si>
  <si>
    <t>Beautifully appointed, modern, spacious apartment on the Upper West Side. Only a few minutes walk to Central Park; fantastic restaurants, cafes and boutique shops; as well as the Natural History Museum and 2 subway stops (123, AC, BD lines) less than a 4 mins away.</t>
  </si>
  <si>
    <t xml:space="preserve">Beautifully appointed, modern, spacious apartment on the Upper West Side. Only a few minutes walk to Central Park; fantastic restaurants, cafes and boutique shops; as well as the Natural History Museum and 2 subway stops (123, AC, BD lines) less than a 4 mins away. Our bright, spacious and beautifully appointed apartment is your perfect base to explore all that New York has to offer. Within a 5 minute walk you have magnificent Central Park, cafes, bars, boutique shops, restaurants, 3 subway lines and the Natural History Museum. The apartment is wonderfully bright with windows in every room. - Fully equipped kitchen - Large living room, 48inch TV, super comfy couch, dining table that sits 6. - bathroom - full size bed I'm contactable for any questions during your stay. The Upper West Side of Manhattan is a beautiful neighbourhood right next to central park. Close to the Natural History Museum and well serviced by public transport to quickly access all parts of Manhattan. Getting around </t>
  </si>
  <si>
    <t>The Upper West Side of Manhattan is a beautiful neighbourhood right next to central park. Close to the Natural History Museum and well serviced by public transport to quickly access all parts of Manhattan.</t>
  </si>
  <si>
    <t>Getting around is a breeze, with 3 subway lines within a 4 minute walk.</t>
  </si>
  <si>
    <t>{TV,Wifi,"Air conditioning",Kitchen,Heating,"Smoke detector",Essentials,Shampoo,Hangers,"Hair dryer",Iron,"Laptop friendly workspace","Self check-in","Smart lock"}</t>
  </si>
  <si>
    <t>1BD apartment with balcony on park</t>
  </si>
  <si>
    <t>Stylish and sunny apartment with balcony overlooking Fort Greene Park.  Very large well appointed living room with exposed brick. Separate large double bedroom. Sofa bed happily sleeps another guest. Great location for everything Fort Greene has to offer.</t>
  </si>
  <si>
    <t>{Internet,Wifi,"Air conditioning",Kitchen,Heating,Essentials,Shampoo,"Laptop friendly workspace"}</t>
  </si>
  <si>
    <t>Say Morning to Statue of Liberty !</t>
  </si>
  <si>
    <t>A quiet and beautiful place with amazing view of statue of liberty</t>
  </si>
  <si>
    <t>{TV,Wifi,"Air conditioning",Kitchen,Gym,Breakfast,Elevator,Heating,Washer,Dryer,"Smoke detector","Carbon monoxide detector","First aid kit",Essentials,Shampoo,Hangers,"Hair dryer",Iron,"Laptop friendly workspace"}</t>
  </si>
  <si>
    <t>Lovely private bedroom</t>
  </si>
  <si>
    <t>Charming private bedroom in 2BR apartment steps from the Bedford-Nostrand G train on the border of Bed-Stuy and Clinton Hill. Room is like a studio and shares a kitchen &amp; bathroom with neighbor. Peaceful and lovely summer spot surrounded by great neighborhood restaurants, bars, and coffee shops.</t>
  </si>
  <si>
    <t xml:space="preserve">Charming private bedroom in 2BR apartment steps from the Bedford-Nostrand G train on the border of Bed-Stuy and Clinton Hill. Room is like a studio and shares a kitchen &amp; bathroom with neighbor. Peaceful and lovely summer spot surrounded by great neighborhood restaurants, bars, and coffee shops. The building is a beautiful old tenement house, with charming hardwood floors, large windows with lots of light, and a lovely atmosphere. You will have a private room with a bed, desk, and small couch, a bathroom with a claw foot tub, and a wonderful kitchen for all your cooking needs. Guests will have access to room through the kitchen. I will be staying in Manhattan and available via text. 5 minute walk to Herbert Von King park, 15 minute walk to beautiful Fort Greene park, and 20 minute bus or train ride to Prospect Park. Close to BAM, an awesome spot to see interesting films, live music, and performance. Down the block from Black Swan, a delicious pub/restaurant, and around the corner from </t>
  </si>
  <si>
    <t>5 minute walk to Herbert Von King park, 15 minute walk to beautiful Fort Greene park, and 20 minute bus or train ride to Prospect Park. Close to BAM, an awesome spot to see interesting films, live music, and performance. Down the block from Black Swan, a delicious pub/restaurant, and around the corner from Cinnamon Girl, my favorite coffee spot.</t>
  </si>
  <si>
    <t>Next to the G train at Bedford-Nostrand, easy transfer to A,C, and F. Close to B44 and B38 bus lines.</t>
  </si>
  <si>
    <t>Please be courteous and respectful of the space and others in the building. Smoking only on the fire escape, out the window, or outside on stoop.  No large parties.</t>
  </si>
  <si>
    <t>{Wifi,"Air conditioning",Kitchen,"Smoking allowed","Free street parking","Family/kid friendly","Smoke detector","Fire extinguisher",Essentials,"Private entrance","Host greets you"}</t>
  </si>
  <si>
    <t>Beautiful Bright Studio in Williamsburg</t>
  </si>
  <si>
    <t>Welcome to our gorgeous brand new loft apartment in hip Williamsburg, Brooklyn. Modern converted Factory building, enormous windows let light flood the apartment and with luxury condo finishings throughout. Convenient location at the heart of the action: restaurants, bars, cafes, shopping, cinemas just steps from the apartment. 10min walk to Subway or Ferry.</t>
  </si>
  <si>
    <t>Welcome to our gorgeous brand new loft apartment in hip Williamsburg, Brooklyn. Modern converted Factory building, enormous windows let light flood the apartment and with luxury condo finishings throughout. Convenient location at the heart of the action: restaurants, bars, cafes, shopping, cinemas just steps from the apartment. 10min walk to Subway or Ferry. *Studio layout with Queen Bed. *Central Air Conditioning and Heating. *Fully equipped kitchen. *Large flatscreen TV with free Netflix and Apple TV. *Fresh towels, sheets, bath products and hair dryer provided. *Laundry (washer, dryer, iron) inside apartment. *Fast Wi-fi connection. *Closets &amp; Storage available for use.  *Street parking generally available, attended paid parking garage nearby. *Butler Cafe right across the street and City Acres Grocery 3 blocks from apartment. Full access to apartment and building amenities including Doorman, Gym, Outdoor Space and Roof Deck. My husband Tim and I live nearby and level of interaction</t>
  </si>
  <si>
    <t>Williamsburg is a vibrant and safe neighborhood just one stop from Manhattan.  Tonnes of excellent restaurants, bars and cafes to explore and discover the true Brooklyn experience.  Lots of artists, musicians and young professionals alike.  You will find a great balance between trendy hipster outposts as well as conveniences like Wholefoods Grocery, Duane Reade Pharmacy, Apple Store, Equinox, Soul Cycle.  A few short blocks to the waterfront with spectacular views of Manhattan!</t>
  </si>
  <si>
    <t>15min to Manhattan! Close to both Marcy Ave (J, M, Z subway lines) and Bedford Ave (L line) as well as Ferry which takes you to other parts of Brooklyn as well as Wall Street or 34th Street in Manhattan.  To explore the area and within Brooklyn, we encourage you to walk and take in the scenery or there are City Bikes (rental bicycles) just outside the building. Taxis, Uber and other car services are also convenient and available in the area.  Williamsburg Bridge to Manhattan is just two blocks away (20 min walk across the bridge into LES area of Manhattan).</t>
  </si>
  <si>
    <t>- Please remove shoes at front door, slippers provided! - No smoking inside apartment, however there is a common garden space and roof deck. - Please do not drag furniture across the floorboards as they leave marks. - IMPORTANT: Garbage bin underneath sink needs to be pulled out before opening lid (otherwise the lid flips on the sink disposal switch). - Please turn airconditioning off when checking out</t>
  </si>
  <si>
    <t>{TV,Wifi,"Air conditioning",Kitchen,"Paid parking off premises",Gym,Breakfast,Elevator,"Free street parking",Heating,"Family/kid friendly",Washer,Dryer,"Smoke detector","Carbon monoxide detector","First aid kit",Essentials,Shampoo,Hangers,"Hair dryer",Iron,"Laptop friendly workspace","Self check-in","Building staff","Hot water",Microwave,"Coffee maker",Refrigerator,Dishwasher,"Dishes and silverware","Cooking basics",Oven,Stove,"Luggage dropoff allowed","Long term stays allowed","No stairs or steps to enter","No stairs or steps to enter","No stairs or steps to enter","No stairs or steps to enter"}</t>
  </si>
  <si>
    <t>Spacious private bedroom in Manhattan</t>
  </si>
  <si>
    <t>Spacious private bedroom in Manhattan Is located in Washington Heights; a diverse and vibrant neighborhood. Steps away from many attractions; The Met Cloister, George Washington Bridge, Fort Tryon Park. Enjoy all the shops, restaurants and bars within a few blocks. Subway station is only 2 blocks away. Bus stop is only half block away. 30 minutes by subway to Times Square and 20 minutes by subway to Central Park. This is a self-catering accommodation with free Wi-Fi.</t>
  </si>
  <si>
    <t>Spacious private bedroom in Manhattan Is located in Washington Heights; a diverse and vibrant neighborhood. Steps away from many attractions; The Met Cloister, George Washington Bridge, Fort Tryon Park. Enjoy all the shops, restaurants and bars within a few blocks. Subway station is only 2 blocks away. Bus stop is only half block away. 30 minutes by subway to Times Square and 20 minutes by subway to Central Park. This is a self-catering accommodation with free Wi-Fi. The room has a full size bed, and is private. The bathroom and kitchen are shared.  In the setting of full bookings, the bathroom and the kitchen are shared with other guests, depending on the occupancy of the other room. If there's no booking in the other room, the bathroom and the kitchen are used solely by your group. Guests have full access to their private room. The bathroom and kitchen are shared. I'm available 24/7 by text/email/phone. The apartment is very close to Fort Tryon Park, The Met Cloister museum and Georg</t>
  </si>
  <si>
    <t>The apartment is very close to Fort Tryon Park, The Met Cloister museum and George Washington Bridge.</t>
  </si>
  <si>
    <t>The closest subway station is 1 train at 191st St station. From the subway, just walk down 2 blocks then you'll see the apartment.</t>
  </si>
  <si>
    <t>No outside guests  No smoking  No party Please take your trash out before checking out.</t>
  </si>
  <si>
    <t>{TV,Wifi,"Air conditioning",Kitchen,"Paid parking off premises","Free street parking","Buzzer/wireless intercom",Heating,"Smoke detector","Carbon monoxide detector",Essentials,Shampoo,"Lock on bedroom door",Hangers,"Hair dryer","Laptop friendly workspace","Self check-in",Lockbox,Bathtub,"Hot water","Bed linens",Refrigerator,"Dishes and silverware","Cooking basics",Oven,Stove,"Long term stays allowed","Wide hallways","Wide entrance for guests","Well-lit path to entrance","No stairs or steps to enter","No stairs or steps to enter","No stairs or steps to enter"}</t>
  </si>
  <si>
    <t>Large bedroom ensuite</t>
  </si>
  <si>
    <t>Large bedroom with private bath and entrance shared kitchen .  Large backyard with BBQ and seating</t>
  </si>
  <si>
    <t>Large bedroom with private bath and entrance shared kitchen .  Large backyard with BBQ and seating upon conversation of reservation checkin instructions will be sent Quiet neighborhood of 2 family homes great neighbor that look out for you near transportation and shopping. C train 2 blocks</t>
  </si>
  <si>
    <t>Quiet neighborhood of 2 family homes great neighbor that look out for you near transportation and shopping.</t>
  </si>
  <si>
    <t>C train 2 blocks</t>
  </si>
  <si>
    <t>{TV,Wifi,Kitchen,Iron}</t>
  </si>
  <si>
    <t>Room2 in a Good Vibe Apartment</t>
  </si>
  <si>
    <t>Room in a very spacious and good vibe apartment. Great music inside and outside. Fast wi-fi internet. Close to the beautiful Brooklyn Museum, Botanic Garden, Prospect Park and Brooklyn Public Library. Train 3 to Nostrand Av., Q and B to Prospect Park and S to Park Place, A,C to Nostrand Av. and from Nostrand Av. Bus B44 to Prospect Place. Franklin Av. nearby, very nice resturants, cafes and boutiques. A Yoga center is there too. And a Bike shop. And much more these days. It is growing... Park Slope and Clinton Hill close by. Nostrand Av. is full of caribbean and western indian home-made soul kitchen restaurants. Old days Afro-American Brooklyn neighbourhood.</t>
  </si>
  <si>
    <t>{Wifi,Kitchen,"Smoking allowed","Hot tub",Heating}</t>
  </si>
  <si>
    <t>Cosy room in bushwick</t>
  </si>
  <si>
    <t>Hello (: This is a Cosy room in bushwick (Website hidden by Airbnb) 5min from the L train and about 2min from th (Website hidden by Airbnb) Lots of restaurants supermarkets laundry places and cafes around As you can see a there's a lovely kitchen and living room to hang at.the house has the cutest cat on earth named sable and two lovely female roommate (Website hidden by Airbnb)</t>
  </si>
  <si>
    <t>{Wifi,Kitchen,"Free parking on premises","Smoking allowed","Pets live on this property","Hot tub",Heating,Essentials,Shampoo,Hangers}</t>
  </si>
  <si>
    <t>Old World Charm in Hip Brooklyn</t>
  </si>
  <si>
    <t>This sunny floor-through 1 bedroom apartment with private deck is located on the 3rd floor of a beautifully restored Georgian rowhouse on famed Millionaire's Row in Clinton Hill, Brooklyn.</t>
  </si>
  <si>
    <t>This sunny floor-through 1 bedroom apartment with private deck is located on the 3rd floor of a beautifully restored Georgian rowhouse on famed Millionaire's Row in Clinton Hill, Brooklyn. The living room features a 55” TV with Apple TV and comfortable seating for 9.  The kitchen has seating for 3 at the breakfast bar.  The bedroom has a King bed, large closet and views of the beautiful private terrace.  The sunny bathroom has a large window, oversized mirror, shower / bathtub. The apartment and private terrace are accessible to guests. A small portion of the closet is available for hanging clothes. I am available anytime via text or phone. The subway is 1 block away. Your local pizza shop, “bodega,” restaurants, nightlife and pharmacy are within 5 minutes walking. Barclays Center, the A and Q trains, and downtown Brooklyn are a 15 minute walk.  Clinton Avenue is a beautiful quiet street and I live right around the corner from Dekalb with some of Brooklyn’s best restaurants. A 10 minut</t>
  </si>
  <si>
    <t>The subway is 1 block away. Your local pizza shop, “bodega,” restaurants, nightlife and pharmacy are within 5 minutes walking. Barclays Center, the A and Q trains, and downtown Brooklyn are a 15 minute walk.  Clinton Avenue is a beautiful quiet street and I live right around the corner from Dekalb with some of Brooklyn’s best restaurants. A 10 minute ride gets you to Williamsburg, downtown Soho / Tribeca, or Brooklyn Heights.</t>
  </si>
  <si>
    <t>The G, C, and Q trains are all close by and give quick access to downtown Manhattan and Williamsburg.</t>
  </si>
  <si>
    <t>Please remove your shoes before entering the house. Thank you!</t>
  </si>
  <si>
    <t>{TV,Wifi,"Air conditioning",Kitchen,"Free street parking","Buzzer/wireless intercom",Heating,"Smoke detector","Carbon monoxide detector","Fire extinguisher",Essentials,Shampoo,Hangers,"Hair dryer","Laptop friendly workspace","translation missing: en.hosting_amenity_49","translation missing: en.hosting_amenity_50","Hot water",Microwave,Refrigerator,Dishwasher,"Dishes and silverware","Cooking basics",Oven,Stove,"Patio or balcony","Long term stays allowed","Host greets you"}</t>
  </si>
  <si>
    <t>Entire Apartment in Beautiful Brooklyn Brownstone</t>
  </si>
  <si>
    <t>This beautiful apartment is newly updated with all new appliances and furniture. The apartment is located in a quintessential Brooklyn Brownstone in Boerum Hill directly off Smith Street, known for its shopping and dining. There is one large bedroom which contains a queen bed. The living room houses a sofa bed which is also brand new and queen size.  Cobble Hill, Carroll Gardens, Downtown Brooklyn and Brooklyn Heights are all in walkable distance.  F and G train is a 2-minute walk.</t>
  </si>
  <si>
    <t>This beautiful apartment is newly updated with all new appliances and furniture. The apartment is located in a quintessential Brooklyn Brownstone in Boerum Hill directly off Smith Street, known for its shopping and dining. There is one large bedroom which contains a queen bed. The living room houses a sofa bed which is also brand new and queen size.  Cobble Hill, Carroll Gardens, Downtown Brooklyn and Brooklyn Heights are all in walkable distance.  F and G train is a 2-minute walk. The kitchen is equipped for light food preparation. Manhattan is accessible by any number of trains in the area. F&amp;G train is a 3-minute walk (F train to Manhattan takes 10 minutes)  Borough Hall (R,4,5,2,3 trains) is a 10-minute walk Minimal/none Smith Street is a bustling main thoroughfare packed with beautiful eateries and boutique shopping.  Cobble Hill, Carrol Gardens and Downtown Brooklyn are all in walking distance. F &amp; G trains are a 2-minute walk</t>
  </si>
  <si>
    <t>Smith Street is a bustling main thoroughfare packed with beautiful eateries and boutique shopping.  Cobble Hill, Carrol Gardens and Downtown Brooklyn are all in walking distance.</t>
  </si>
  <si>
    <t>F &amp; G trains are a 2-minute walk</t>
  </si>
  <si>
    <t>- We request that all guests treat this beautiful apartment with respect so we can keep it beautiful! - While there is a pull-out queen-sized sofa there is no crib provided.</t>
  </si>
  <si>
    <t>{TV,Wifi,"Air conditioning",Kitchen,Heating,"Smoke detector","Carbon monoxide detector","Safety card","Fire extinguisher",Essentials,Shampoo,Hangers,"Hair dryer",Iron,"Laptop friendly workspace","Self check-in",Lockbox,"Private entrance","Hot water","Bed linens",Microwave,Refrigerator,Dishwasher,"Dishes and silverware","Cooking basics",Oven,Stove}</t>
  </si>
  <si>
    <t>Khimani's Pad</t>
  </si>
  <si>
    <t>My place is close to Subway station to Manhattan and other parts of Brooklyn. Also city bus and numerous cabs. Many restaurants and other shopping pleasure. . You’ll love my place because of the comfy bed, the kitchen, the coziness, and the high ceilings. My place is good for couples, solo adventurers, and business travelers.</t>
  </si>
  <si>
    <t>My place is close to Subway station to Manhattan and other parts of Brooklyn. Also city bus and numerous cabs. Many restaurants and other shopping pleasure. . You’ll love my place because of the comfy bed, the kitchen, the coziness, and the high ceilings. My place is good for couples, solo adventurers, and business travelers. It's a very comfortable one bedroom apartment located on the first floor of the building. No stairs to climb and walking distance to the 2/5 subway station. All guess have access to the kitchen, bathroom, living room and other areas of the apartment. There is also satellite cable and wifi available. I prefer to give my guest his or her space. Walking distance to the 2/5 train and MTA bus lines. Local cabs also available once you're outside the apartment</t>
  </si>
  <si>
    <t>Walking distance to the 2/5 train and MTA bus lines. Local cabs also available once you're outside the apartment</t>
  </si>
  <si>
    <t>{TV,"Air conditioning",Kitchen,"Smoking allowed",Elevator,Heating,"Smoke detector","Carbon monoxide detector","Fire extinguisher",Essentials,Shampoo,"Lock on bedroom door",Hangers,Iron,"translation missing: en.hosting_amenity_49","translation missing: en.hosting_amenity_50"}</t>
  </si>
  <si>
    <t>Modern+cozy room in Bushwick</t>
  </si>
  <si>
    <t>3mins walk to M train / 10 mins walk to L train. 20 mins to Manhattan! This room is in a modern, newly built building in Bushwick. Safe and friendly neighborhood. A great stay if you want to experience Manhattan but don't want to pay the big bucks!</t>
  </si>
  <si>
    <t>3mins walk to M train / 10 mins walk to L train. 20 mins to Manhattan! This room is in a modern, newly built building in Bushwick. Safe and friendly neighborhood. A great stay if you want to experience Manhattan but don't want to pay the big bucks! The apartment has 2 BR but you will be staying in one of them. It is possible that my roommate will not be around so you will get the entire place for yourself. Spacious living room, clean bathroom (rain shower head!) and clean kitchen. You will be staying in my room but you are welcome to use the living room and kitchen as you would like. I will be away during your stay but will be available through airbnb chat or anywhere on the internet! Bushwick is the upcoming neighborhood, especially for artists. The art scene here is very present and the vibe is very free. A huge contrast to Manhattan, but definitely complementary. Literally 3 minutes walk to the M train which takes about 20 minutes and you're in the middle of Soho. 10 minutes walk to</t>
  </si>
  <si>
    <t>Bushwick is the upcoming neighborhood, especially for artists. The art scene here is very present and the vibe is very free. A huge contrast to Manhattan, but definitely complementary.</t>
  </si>
  <si>
    <t>Literally 3 minutes walk to the M train which takes about 20 minutes and you're in the middle of Soho. 10 minutes walk to L train and about 10 mins ride to Williamsburg!</t>
  </si>
  <si>
    <t>No smoking in the room, but you can smoke in the balcony.</t>
  </si>
  <si>
    <t>{Internet,Wifi,"Air conditioning",Kitchen,"Free parking on premises","Buzzer/wireless intercom",Heating,"Family/kid friendly","Suitable for events","Smoke detector",Essentials,Shampoo,"Lock on bedroom door","24-hour check-in",Hangers,"Hair dryer",Iron}</t>
  </si>
  <si>
    <t>Small and Cozy room on Upper West Side</t>
  </si>
  <si>
    <t>Small private room in a newly renovated apartment in a great location. 2 blocks from Central Park and subway stations.</t>
  </si>
  <si>
    <t>{TV,Wifi,Kitchen,Heating,Washer,Dryer,"First aid kit","Safety card",Essentials,Shampoo,Hangers}</t>
  </si>
  <si>
    <t>Large Private Room in Quiet BK Heights Apartment</t>
  </si>
  <si>
    <t>Spacious Private Bedroom 10 min. to Manhattan~</t>
  </si>
  <si>
    <t>Spacious Private Bedroom 10 min. to Manhattan~ My space is private, in a small building. It is the only apartment located above a small sushi shop in Brooklyn Heights. Two windows and ample space in a private room is a rare find here.  Roommates will be gone for the holidays, so the space will be all yours. Private room, half bath and full bath, full kitchen access. I will be out of town, but only a call or text away! Quaint, charming, historic. Brooklyn Heights is one of the first suburbs of America, but it is also less than 10 minutes from Manhattan. Quiet at night. Located literally across the street from 2/3 trains at Clark St., 5 min walk to A/C at High St, 5 min walk to N/Q/R at Court St, 8 min walk to F at York St. Easy to hail a cab off of Cadman Plaza which is a 2 min walk from my place.</t>
  </si>
  <si>
    <t>Quaint, charming, historic. Brooklyn Heights is one of the first suburbs of America, but it is also less than 10 minutes from Manhattan. Quiet at night.</t>
  </si>
  <si>
    <t>Located literally across the street from 2/3 trains at Clark St., 5 min walk to A/C at High St, 5 min walk to N/Q/R at Court St, 8 min walk to F at York St. Easy to hail a cab off of Cadman Plaza which is a 2 min walk from my place.</t>
  </si>
  <si>
    <t>Please respect my home as if it were your home. Please do not leave water marks on my desk-- it is one of my favorite things. Thanks!</t>
  </si>
  <si>
    <t>{Wifi,"Air conditioning",Kitchen,"Smoking allowed",Heating,"Smoke detector","Carbon monoxide detector","Lock on bedroom door",Hangers,"Hair dryer",Iron,"Laptop friendly workspace","translation missing: en.hosting_amenity_49","translation missing: en.hosting_amenity_50"}</t>
  </si>
  <si>
    <t>Beautiful 1 BR in The Heights!</t>
  </si>
  <si>
    <t xml:space="preserve">This is a great specious apartment in the heart of Washington Heights. This is just for the bedroom. I sleep in the living room, and we share the bathroom and kitchen. THIS IS NOT FOR THE ENTIRE APARTMENT. I go to school during the day and work nights as a bartender, so you wont be seing much of me. This is a perfect deal for 1-2 people who want to visit the city for a short term, and stay in a good safe location without spending too much money!  Hard wood floors, big living room and bed room, separate kitchen, and access to a private little roof deck from kitchen window to enjoy a margarita in the sun just for you! This is an easy walk up first floor apartment. The location is perfect! Located on a quiet tree lined street with FREE easy parking in the morning, it is quiet and gets plenty of sunshine and air. At the same time you'll find EVERYTHING you need right around the corner: Supermarket, 24 hour Laundromat, $1 store, Library, restaurants, Deli's, Rite Aid Pharmacy, the C train, </t>
  </si>
  <si>
    <t>{TV,Internet,Wifi,"Air conditioning",Kitchen,Heating,Essentials}</t>
  </si>
  <si>
    <t>Comfort, Safety, Style, Right by L Train</t>
  </si>
  <si>
    <t>Safe, clean, private space perfect for budget stays with taste. This is a private bedroom in a large loft steps away from the Morgan L train. Enjoy the best of Bushwick restaurants, shops and bars and the best of Manhattan a mere 20 minutes away. This space is under market because it is brand new. We will be working in the apartment, painting and renovating a few days a week, as we build it up for our proper launch. There is another bedroom in the apartment booked by other guests.</t>
  </si>
  <si>
    <t>Safe, clean, private space perfect for budget stays with taste. This is a private bedroom in a large loft steps away from the Morgan L train. Enjoy the best of Bushwick restaurants, shops and bars and the best of Manhattan a mere 20 minutes away. This space is under market because it is brand new. We will be working in the apartment, painting and renovating a few days a week, as we build it up for our proper launch. There is another bedroom in the apartment booked by other guests. Although this apartment is under development, we have luxurious amenities for a basic stay. Your room boasts a comfortable Casper Queen Bed, Buffy Eco Comforter, West Elm Duvet, Casper Pillows and more. Comfy towels are included. The rest of the space is clean, but under development. The bathroom is clean enough, but not perfectly designed. The kitchen has a water filter, but is not furnished (does not have plates, silverware, etc). We do have high-speed Wifi. We have another bedroom in the apartment so you'l</t>
  </si>
  <si>
    <t>Bushwick is an alternative scene full of cool restaurants, cafes, bars, street art and furniture stores. It is defined by huge lofts and artists</t>
  </si>
  <si>
    <t>We are two blocks away from the Morgan L stop and 20 minutes away from Union Square Manhattan. You can access the entire city from where we are.</t>
  </si>
  <si>
    <t>** NO SMOKING IN THE APARTMENT ** ** NO VAPING ** NO WEED ** NO CIGARETTES Small cats and dogs under 15 pounds allowed! We have a litter box on-site.</t>
  </si>
  <si>
    <t>{Wifi,Kitchen,"Pets allowed",Heating,Washer,Dryer,"Smoke detector",Essentials,"Lock on bedroom door",Hangers,"Private living room"}</t>
  </si>
  <si>
    <t>Artsy 1 bedroom Apartment Steps to Subway</t>
  </si>
  <si>
    <t>Welcome to my beautiful Bedstuy apartment. I am an open minded, friendly person, who welcomes guests from all corners of the world, walks of life, and cultural perspectives &amp; backgrounds. I look forward to making your stay in Brooklyn as comfortable and carefree as possible.</t>
  </si>
  <si>
    <t>Welcome to my beautiful Bedstuy apartment. I am an open minded, friendly person, who welcomes guests from all corners of the world, walks of life, and cultural perspectives &amp; backgrounds. I look forward to making your stay in Brooklyn as comfortable and carefree as possible. My apartment is the entire 1st floor of a 4 level townhouse. The Living Room: Get Comfy!  There is a great living room with a large couch, TV with Apple TV. The Kitchen: Eat, Drink &amp; be Merry! The kitchen is available for guest access with complimentary tea and coffee. The Dining/Reading Room My favorite room in the house and the largest. Read, dine, work, listen to music or just relax. The Bathroom: Stay Clean! The bathroom is clean and simple. The hot water in the sink and shower is PLENTIFUL and very hot (So Be Careful!). There is not much to do in the neighborhood. This is for someone that wants an affordable place close to great transport. Do not expect a bustling social neighborhood with bars and cafes. Steps</t>
  </si>
  <si>
    <t>There is not much to do in the neighborhood. This is for someone that wants an affordable place close to great transport. Do not expect a bustling social neighborhood with bars and cafes.</t>
  </si>
  <si>
    <t>Steps to C train. 20 minutes to Barclays center. 30 minutes to Manhattan. 30 minutes to JFK.</t>
  </si>
  <si>
    <t>Please clean your dishes and turn lights off when you leave a room.</t>
  </si>
  <si>
    <t>{TV,Wifi,"Air conditioning",Kitchen,"Free street parking",Heating,"Smoke detector","Carbon monoxide detector","First aid kit","Fire extinguisher",Essentials,Shampoo,Hangers,"Laptop friendly workspace","Self check-in","Smart lock","Hot water","Luggage dropoff allowed"}</t>
  </si>
  <si>
    <t>I am renting my super cozy and very spacious 1 bedroom apartment In Queens ,10 mins walk to the N and Q  trains,15 mins to Manhattan , also now has a Queens-to-Manhattan NYC Ferry ;) yeah!! My place is near all restaurants, pubs and shopping.  And the beautiful Sculpture park and Astoria Park.  Rent daily for 100 dollars, or montly  1,600 dollars. Available now thru February.</t>
  </si>
  <si>
    <t>I am renting my super cozy and very spacious 1 bedroom apartment In Queens ,10 mins walk to the N and Q  trains,15 mins to Manhattan , also now has a Queens-to-Manhattan NYC Ferry ;) yeah!! My place is near all restaurants, pubs and shopping.  And the beautiful Sculpture park and Astoria Park.  Rent daily for 100 dollars, or montly  1,600 dollars. Available now thru February. A very peaceful apartment for those who is traveling to NYC and have a huge tourist day! The entire apartment</t>
  </si>
  <si>
    <t>Please wash your own dishes and clean whatever you use. for the apartment I charge for minimum 3 days 30 dollars fee for cleaning lady</t>
  </si>
  <si>
    <t>{TV,Wifi,"Air conditioning",Kitchen,"Free street parking",Heating,"Fire extinguisher",Essentials,"Lock on bedroom door",Hangers,"Hair dryer","Laptop friendly workspace","Hot water","Host greets you"}</t>
  </si>
  <si>
    <t>Charming, Spacious 2-Bedroom on UWS</t>
  </si>
  <si>
    <t>This charming apartment in the heart of the Upper West Side is two blocks from Central Park, one block from Riverside Park and walking distance to the Museum of Natural History, Beacon Theater and other top attractions. You’ll love this home because of the fantastic neighborhood a short walking distance to parks, shopping, cultural attractions -- and all the major subways. This home is good for couples, families and business travelers, located in a quiet, lovely, safe building.</t>
  </si>
  <si>
    <t>This charming apartment in the heart of the Upper West Side is two blocks from Central Park, one block from Riverside Park and walking distance to the Museum of Natural History, Beacon Theater and other top attractions. You’ll love this home because of the fantastic neighborhood a short walking distance to parks, shopping, cultural attractions -- and all the major subways. This home is good for couples, families and business travelers, located in a quiet, lovely, safe building. Step into our home and you'll immediately feel welcome. Stylishly decorated with mementos from trips around the world, this two bedroom apartment is a perfect respite for anyone visiting New York City. A family will have enough space for living, storing suitcases (and shopping bags!) and any needed "chill time" away from the crowds. Couples will find it cozy and comfy. Business travelers will note that the quiet space is conducive not only to a good night's sleep, but working remotely as well. This apartment has</t>
  </si>
  <si>
    <t>Famous for its quaint brownstone-lined streets, the Upper West Side is the quintessential NYC neighborhood. Close to midtown and downtown with just a quick subway ride, yet you have all of the shopping, top-notch dining, museums and history you could ask for...within a few blocks. The apartment is in the West 70s so you are close to everything you want to see, with the bonus of being in a walkable, friendly, safe neighborhood.</t>
  </si>
  <si>
    <t>The apartment is three minutes from the 72nd Street 1/2/3 local and express subway stop (one express stop to Times Square), and two blocks from the A/C stop on Central Park West. Going to Central Park? Just two blocks away. Want to watch sunset on the Hudson River in Riverside Park? One block away.</t>
  </si>
  <si>
    <t>- Our home is your home and we want you to feel welcome! However, absolutely no smoking whatsoever. This is a quiet, friendly building; parties are not tolerated.</t>
  </si>
  <si>
    <t>{TV,"Cable TV",Internet,Wifi,"Air conditioning",Kitchen,Elevator,"Buzzer/wireless intercom",Heating,"Family/kid friendly","Smoke detector","Carbon monoxide detector",Essentials,"24-hour check-in",Hangers,"Hair dryer",Iron,"Laptop friendly workspace","Host greets you"}</t>
  </si>
  <si>
    <t>The Garden Apartment</t>
  </si>
  <si>
    <t>A nice place where you can rest and recharge your energy.  The apartment is a beautiful one bedroom with original wood floors and full Kitchen, Second Floor apt in Crown Heights, a few train stops from Brooklyn Museum and  Botanical Gardens. Close to public transportation, cafes and restaurants.  Guess Access: Master Bedroom with Queen size bed and Firm reading chair</t>
  </si>
  <si>
    <t>A nice place where you can rest and recharge your energy.  The apartment is a beautiful one bedroom with original wood floors and full Kitchen, Second Floor apt in Crown Heights, a few train stops from Brooklyn Museum and  Botanical Gardens. Close to public transportation, cafes and restaurants.  Guess Access: Master Bedroom with Queen size bed and Firm reading chair Microwave, Coffee maker, and refrigerator Wireless internet  Full bath with shower and Tub  Hardwood Floors and air conditioner There is NO TV in the space  Full kitchen with 2 seat table  There isn't any Breakfast available but Coffee and Tea Another thing  to Note the apartment is front facing so there’s potential for noise from street traffic usually more on the weekends I will greet guest upon arrival but if not a key will be provided via a lock box Surrounded by prospect and Lincoln Terrace park, Brooklyn Museum and 15mins away from BAM,  Barclay's center, lots of shopping and many restaurants Near 2/3/4/5 Train, Near</t>
  </si>
  <si>
    <t>Surrounded by prospect and Lincoln Terrace park, Brooklyn Museum and 15mins away from BAM,  Barclay's center, lots of shopping and many restaurants</t>
  </si>
  <si>
    <t>Near 2/3/4/5 Train, Near bus B46, B47, B15</t>
  </si>
  <si>
    <t>{Wifi,"Air conditioning",Kitchen,"Smoking allowed",Breakfast,Heating,"Smoke detector","First aid kit",Essentials,Shampoo,Hangers,Iron}</t>
  </si>
  <si>
    <t>Large Private Room on Prospect Park</t>
  </si>
  <si>
    <t>The room is huge with a bed, enough floor space for a 1-3 people. There's a private entrance into the room so you don't have to walk through the entire apartment to get inside. We will provide a key &amp; extra mattress available!</t>
  </si>
  <si>
    <t>Windsor Terrace</t>
  </si>
  <si>
    <t>{Internet,Wifi,Kitchen,"Pets allowed","Buzzer/wireless intercom",Heating,"Family/kid friendly","Smoke detector","Carbon monoxide detector","First aid kit","Fire extinguisher",Essentials,Shampoo,"Lock on bedroom door","24-hour check-in",Hangers}</t>
  </si>
  <si>
    <t>Perfect Summer Apartment (1 Bedroom available)</t>
  </si>
  <si>
    <t>Hi Y’all, Perfect summer apartment! Prime Park Slope location, 4 blocks away from the 4 Ave - 9th stop (R,F,G,N,D) and a few avenues down from Prospect Park! It is a 2 bedroom apartment with living room, kitchen, and bathroom. (8’ x 8’) with large window. Comes with full-size Ikea bed and wardrobe. You have complete access to the kitchen, bathroom and living room.</t>
  </si>
  <si>
    <t>{Internet,Wifi,"Air conditioning",Kitchen,"Buzzer/wireless intercom",Heating,"Smoke detector","Carbon monoxide detector",Essentials,"translation missing: en.hosting_amenity_49","translation missing: en.hosting_amenity_50"}</t>
  </si>
  <si>
    <t>3 Bedroom Prewar Park Slope Apt - great 4 families</t>
  </si>
  <si>
    <t>Very sunny 3 bedroom apartment. Perfect for children. 2nd floor of Park Slope house. 6 rooms plus a bathroom (7 total). Includes dining room, living room, kitchen, 3 bedrooms, and a backyard. Washing machine. Infant toys. High chair. 2  air conditioners. 2 fans plus 2 ceiling fans. 1 block to R Prospect Ave stop and R/F/G 4th Ave/9th St. stop (R train was out in 2017, now back). Includes citibike key. Wifi. No pets or parties please. 1200 sg. ft. (112 sq. meters). NOTE: I will now hand off keys.</t>
  </si>
  <si>
    <t>Very sunny 3 bedroom apartment. Perfect for children. 2nd floor of Park Slope house. 6 rooms plus a bathroom (7 total). Includes dining room, living room, kitchen, 3 bedrooms, and a backyard. Washing machine. Infant toys. High chair. 2  air conditioners. 2 fans plus 2 ceiling fans. 1 block to R Prospect Ave stop and R/F/G 4th Ave/9th St. stop (R train was out in 2017, now back). Includes citibike key. Wifi. No pets or parties please. 1200 sg. ft. (112 sq. meters). NOTE: I will now hand off keys. Super large. On the 2nd floor. Very sunny with curtains. Lots of plants. The entire apartment and the backyard. I will be 30 mins away in Manhattan. I will also be able to give the key if someone comes in July 2018. Great restaurants - Mexican, American, Asian, Greek, and Middle Eastern - all within walking distance. 1 block from R train on Prospect ave. F/G train at 4th Ave 9th St. Citibike on 3rd ave at 14th st and 4th ave at 12th st. NOTE: The nearest R train is now back in service (2018). I</t>
  </si>
  <si>
    <t>Great restaurants - Mexican, American, Asian, Greek, and Middle Eastern - all within walking distance.</t>
  </si>
  <si>
    <t>1 block from R train on Prospect ave. F/G train at 4th Ave 9th St. Citibike on 3rd ave at 14th st and 4th ave at 12th st. NOTE: The nearest R train is now back in service (2018). It was not in service in 2017, hence the bad review.</t>
  </si>
  <si>
    <t>{TV,Wifi,"Air conditioning",Kitchen,"Free street parking",Heating,"Family/kid friendly",Washer,"Smoke detector","Carbon monoxide detector",Essentials,Shampoo,"Lock on bedroom door",Hangers,"Hair dryer",Iron,"Laptop friendly workspace","High chair","Children’s books and toys",Crib,"Hot water","Luggage dropoff allowed","Host greets you"}</t>
  </si>
  <si>
    <t>Astoria very close to Manhattan private bedroom</t>
  </si>
  <si>
    <t>Big Bedroom in my home on a beautiful tree-lined St. 15 Minutes to midtown Manhattan. 3 Blocks from the subway and close to the airports.</t>
  </si>
  <si>
    <t>Big Bedroom in my home on a beautiful tree-lined St. 15 Minutes to midtown Manhattan. 3 Blocks from the subway and close to the airports. Plenty of bars and restaurants walking distance. Everything is walking distance .  Train is a 10 minute walk. Guest are welcome to use the kitchen and bathroom any time they like. 1 block to laundromat.</t>
  </si>
  <si>
    <t>Plenty of bars and restaurants walking distance.</t>
  </si>
  <si>
    <t>Everything is walking distance .  Train is a 10 minute walk.</t>
  </si>
  <si>
    <t>{Wifi,"Air conditioning",Kitchen,Breakfast,Essentials,Shampoo,"Lock on bedroom door",Hangers,"Hair dryer",Iron,"Laptop friendly workspace","Extra pillows and blankets"}</t>
  </si>
  <si>
    <t>2000 sq/ft AMAZING apt East Village</t>
  </si>
  <si>
    <t>You will NOT find this much space in this location! Period! 3 queen size beds, an air mattress and 2 couches. Complete w/a big screen TV and elevator that opens INTO the apartment! The master bedroom has a private bath and overlooks a beautiful park.</t>
  </si>
  <si>
    <t>You will NOT find this much space in this location! Period! 3 queen size beds, an air mattress and 2 couches. Complete w/a big screen TV and elevator that opens INTO the apartment! The master bedroom has a private bath and overlooks a beautiful park. We have previously listed 1 room in the apartment. Check it out! Positive reviews! https://www.airbnb.com/rooms/6836410 Stay in the East Village the quirky sibling of the West Village. A foodie's delight, this neighborhood is littered with amazing restaurants. Very diverse, you'll find every cuisine imaginable. The Lower East Side is full of nightlife with the undeniable NYC flair, independent fashion boutiques, art galleries and interesting concept stores.  Check out:  Why Not Coffee Nite Cap (Cocktail Speakeasy) Dudley's (American) Shiller's (American) Cafe Mogador (Middle Eastern Brunch) Cara Cas (Venezuelan food) Josie's (Dive Bar)  Hotel Chantelle (Brunch / Nightlife)  To name JUST a few!! The HEART of the East Village!! 2 blocks to t</t>
  </si>
  <si>
    <t>Stay in the East Village the quirky sibling of the West Village. A foodie's delight, this neighborhood is littered with amazing restaurants. Very diverse, you'll find every cuisine imaginable. The Lower East Side is full of nightlife with the undeniable NYC flair, independent fashion boutiques, art galleries and interesting concept stores.  Check out:  Why Not Coffee Nite Cap (Cocktail Speakeasy) Dudley's (American) Shiller's (American) Cafe Mogador (Middle Eastern Brunch) Cara Cas (Venezuelan food) Josie's (Dive Bar)  Hotel Chantelle (Brunch / Nightlife)  To name JUST a few!!</t>
  </si>
  <si>
    <t>The HEART of the East Village!! 2 blocks to the Lower East Side, 2 Avenues to SOHO and the West Village, and a 10 minute walk to Union Square.  For public transportation we are incredibly centrally located and near the F, B, M, 6, Q, R, N and L lines. Also the M15 bus is very convenient for quickly getting up or down town. We're about 3 miles from Central Park and 1 subway stop to Brooklyn.</t>
  </si>
  <si>
    <t>No smoking in the house please.</t>
  </si>
  <si>
    <t>{TV,"Cable TV",Internet,Wifi,"Air conditioning",Kitchen,Heating,Essentials,Shampoo}</t>
  </si>
  <si>
    <t>Sunny Rms w Utilities Incl, 15 mins to Manhattan</t>
  </si>
  <si>
    <t>You’ll love my place because of the location. My place is great for Students, Professionals on Assignment to NYC. Close to all. Weekend rentals are 2 nights minimum.   4 Blocks to Express A train, 15 minutes to Manhattan. Located in the heart of Brooklyn. In a gentrifying neighborhood that is quickly becoming a mecca for artists, actors, singers, students, non-profit workers, teachers, etc...Previously dominated by Haitians, Africans, West Indians.</t>
  </si>
  <si>
    <t>You’ll love my place because of the location. My place is great for Students, Professionals on Assignment to NYC. Close to all. Weekend rentals are 2 nights minimum.   4 Blocks to Express A train, 15 minutes to Manhattan. Located in the heart of Brooklyn. In a gentrifying neighborhood that is quickly becoming a mecca for artists, actors, singers, students, non-profit workers, teachers, etc...Previously dominated by Haitians, Africans, West Indians. Shareable 3 BR, all Incl. utilities. LR will come with couches, chairs, curtains, floor lamps, desks. Kitchen will come fully equipped, fridge, oven, dishes, cooking utensils, dining table &amp; chairs, etc... All spaces are avail--the BRs, the LR, the kitchen, bathroom.  If you are interested in renting for ONE room only--that is doable as well.   Your door to your room can be locked with key. Maid service and laundry pick up services are also available at an additional cost. I am totally available to answer calls from Guests and can get to the</t>
  </si>
  <si>
    <t>As noted, the neighborhood is a quickly gentrifying section of Brooklyn.  Formerly dominated by Haitians, West Indians, Jamaicans, and Africans, it is now becoming a mecca for artists, actors (Margot Robbie from Wolf of Wall Street fame used to be a resident), singers, non-profit workers, teachers, etc... As those may or may not know, our neighborhood is the birthplace of famous rappers like Jay-Z, Notorious B.I.G., etc....</t>
  </si>
  <si>
    <t>A express train is only 4 blocks away (7 minute walk) along a beautiful, historic, Brownstone-lined street. Several buses nearby.  A short bike ride up to famous Williamsburg!</t>
  </si>
  <si>
    <t>{Wifi,"Air conditioning",Kitchen,Essentials,Hangers,"translation missing: en.hosting_amenity_49","translation missing: en.hosting_amenity_50"}</t>
  </si>
  <si>
    <t>Home in Hell's Kitchen</t>
  </si>
  <si>
    <t>Private 1 bedroom, separate private bathroom, in beautiful and spacious 2 bedroom 2 bathroom condo in amenities building. Quiet apartment in lively area of Hell's Kitchen, close to Columbus Circle, the theater district and Time Square.</t>
  </si>
  <si>
    <t>{TV,"Cable TV",Wifi,"Air conditioning",Kitchen,"Paid parking off premises",Gym,Elevator,Heating,Washer,Dryer,"Smoke detector","Carbon monoxide detector",Essentials,Shampoo,"Lock on bedroom door",Hangers,"Hair dryer",Iron,"Self check-in","Building staff","Private living room","Bed linens","Extra pillows and blankets",Microwave,Refrigerator,Dishwasher,"Dishes and silverware","Cooking basics",Oven,Stove,"Patio or balcony"}</t>
  </si>
  <si>
    <t>Modern and charming Brooklyn apartment</t>
  </si>
  <si>
    <t>Modern 3 bedroom 2 bathroom duplex in Greenpoint, Brooklyn. Lots of natural light, modern appliances and beautiful city views! Close to the 7 and G trains.  The room is in the second floor of the apartment and has a private entrance, queen sized bed, mini fridge, desk and some closet space. It does NOT have a window to the outside! The window overlooks the living room's second floor - please look at the photos for a better understanding of what it looks like.</t>
  </si>
  <si>
    <t>Modern 3 bedroom 2 bathroom duplex in Greenpoint, Brooklyn. Lots of natural light, modern appliances and beautiful city views! Close to the 7 and G trains.  The room is in the second floor of the apartment and has a private entrance, queen sized bed, mini fridge, desk and some closet space. It does NOT have a window to the outside! The window overlooks the living room's second floor - please look at the photos for a better understanding of what it looks like. The apartment has an open kitchen/living room,  cabinet space, fridge, microwave, dishwasher, stove and wash/dryer that can be used by the guests. The apartment also has a balcony with city views, including the Empire State! You're welcome to access the shared spaces, and use the kitchen and living room. Feel free to watch something on Netflix, or just cook a meal. I'll leave you some space inside the fridge and cabinets, and feel free to use the utensils and appliances in the kitchen/living room. The bathroom downstairs has a was</t>
  </si>
  <si>
    <t>Greenpoint is a historically Polish neighborhood, and is super close to Williamsburg and Long Island City. It is pretty quiet place, has a lot of restaurants, bars and parks. You'll definitely find lots to do if you're planning on sticking around the apartment (MoMA PS1 is just a 15/20 minute walk!)</t>
  </si>
  <si>
    <t>If you're planning on touring the city, we're around 25/30 minutes away from Grand Central / Times Square. The 7 is around a 15 walk across the bridge, but if the weather isn't great, the G is around a 5/10 minute walk from the apartment.   We also have a city bike station right outside the apartment, which is break for touring the neighborhood and Williamsburg.</t>
  </si>
  <si>
    <t>There should be no smoking in the house - please use the balcony. Also please clean up after yourself - you will be sharing all living spaces (apart from your room) with other people. Make sure that you clean up your dishes  and any messes made. Also try to keep the noise level down after 11, especially on weekdays.</t>
  </si>
  <si>
    <t>{TV,Wifi,"Air conditioning",Kitchen,Elevator,"Free street parking",Heating,Washer,Dryer,"Smoke detector","Carbon monoxide detector",Essentials,"Lock on bedroom door",Hangers,"Laptop friendly workspace","Private entrance",Microwave,Refrigerator,Dishwasher,"Dishes and silverware","Cooking basics",Oven,Stove,"Patio or balcony",Other}</t>
  </si>
  <si>
    <t>A bedroom in Chinatown</t>
  </si>
  <si>
    <t>1 room in a comfortable 5 bedrooms w/ large living room, kitchen and 2 bathrooms. Next to 4 subway stations, close to Soho, Lower East Side, Financial district. Ideal to visit lower Manhattan by walk. Midtown/ Brooklyn are very close by subway</t>
  </si>
  <si>
    <t>1 room in a comfortable 5 bedrooms w/ large living room, kitchen and 2 bathrooms. Next to 4 subway stations, close to Soho, Lower East Side, Financial district. Ideal to visit lower Manhattan by walk. Midtown/ Brooklyn are very close by subway The apartment is quiet, especially my room that's kept away from the street's noises. The bedroom is on the left, next to the kitchen, it has 2 windows and 1 integrated closet that will be mostly empty. I'll be available via email if you need any help, my friendly roomates will be able to help. We've had many Air BNB guests and are well familiar with this. Chinatown is a great ethnic neighborhood. You'll have access to great street food, classic chineese restaurants but also to a growing list of hidden gems, like 2 trendy speakeasies (the iconic New York hidden bars). Lower East Side is a few blocks away, with all its bars and clubbing scene. The apartment is a few minutes away from 4 stations (East Broadway, Grant Street, Canal Street and Brookl</t>
  </si>
  <si>
    <t>Chinatown is a great ethnic neighborhood. You'll have access to great street food, classic chineese restaurants but also to a growing list of hidden gems, like 2 trendy speakeasies (the iconic New York hidden bars). Lower East Side is a few blocks away, with all its bars and clubbing scene.</t>
  </si>
  <si>
    <t>The apartment is a few minutes away from 4 stations (East Broadway, Grant Street, Canal Street and Brooklyn Bridge) which will take you anywhere in Manhattan and very easily to most parts of Brooklyn. Transportation is *easy*.</t>
  </si>
  <si>
    <t>No smoking/drugs allowed inside, smokers must go outside the building.</t>
  </si>
  <si>
    <t>{TV,Internet,Wifi,"Air conditioning",Kitchen,Heating,Essentials,"24-hour check-in",Hangers,Iron,"Laptop friendly workspace"}</t>
  </si>
  <si>
    <t>Room in a brand new building in Bed-Stuy (close to the JMZ and G trains,  laundry in building, dishwasher, rooftop, nice open living space. You'd be staying with a wonderful, fun, clean, respectful couple. There's a nice grocery store on the block, and one street down you get a Venezuelan restaurant/bar, a lovely little wine shop with Friday night tastings, and a coffee shop with excellent seating. 5 minute walk to Herbert von King Park great for runs or chilling in the grass.</t>
  </si>
  <si>
    <t>{Wifi,"Air conditioning",Kitchen,Gym,Elevator,Washer,Dryer,"Smoke detector",Essentials,Shampoo,"Lock on bedroom door",Hangers,"Hair dryer",Iron}</t>
  </si>
  <si>
    <t>Luxury Soho Loft</t>
  </si>
  <si>
    <t>Half floor loft on cobblestone street in Soho. Private keyed elevator entrance. Chef's kitchen. Master bedroom with luxury shower and separate bathtub. Second bath. 14ft ceilings. Top floor west facing windows.</t>
  </si>
  <si>
    <t>{Wifi,"Air conditioning",Kitchen,Elevator,Heating,Washer,Dryer,"Smoke detector",Essentials,Hangers,"Hair dryer",Iron,"Laptop friendly workspace","Private entrance"}</t>
  </si>
  <si>
    <t>Worldclass Casa - Private Room - 5 min to JFK</t>
  </si>
  <si>
    <t>Your second home! Relax, unwind and enjoy a clean and comfortable stay. Recently renovated with all new furniture and amenities. Good for couples,  families, business travelers and layovers. Clean and safe place to stay. 1 min walk to Q84 &amp; Q77 bus 5 min walk to: bars, restaurants, pharmacies 5 min drive to Belmont Racetrack; JFK 15 min by bus from: E/F/J/Z train terminal,  Long Island Rail Road (LIRR) 15 min from: LGA; Resorts World Casino by car 1hr 15 min from Times Square/Manhattan by train</t>
  </si>
  <si>
    <t>Your second home! Relax, unwind and enjoy a clean and comfortable stay. Recently renovated with all new furniture and amenities. Good for couples,  families, business travelers and layovers. Clean and safe place to stay. 1 min walk to Q84 &amp; Q77 bus 5 min walk to: bars, restaurants, pharmacies 5 min drive to Belmont Racetrack; JFK 15 min by bus from: E/F/J/Z train terminal,  Long Island Rail Road (LIRR) 15 min from: LGA; Resorts World Casino by car 1hr 15 min from Times Square/Manhattan by train Clean, all new pillow-top queen size bed Cable TV Private entrance Full kitchen and dining room Spacious living room with 60' TV and all the latest movies Living room, kitchen/dining, bathroom, bedroom Available nights and weekends. Otherwise I can be reached via phone or text quiet residential neighborhood. In the morning, the birds will chirp, dog(s) will bark, only thing missing is a crowing cockerel. 1 minute walk to Q84 &amp; Q77 buses. 3 minute walk to Q4 bus &amp; van &lt; 10 min drive to JFK; Belmo</t>
  </si>
  <si>
    <t>quiet residential neighborhood. In the morning, the birds will chirp, dog(s) will bark, only thing missing is a crowing cockerel.</t>
  </si>
  <si>
    <t>1 minute walk to Q84 &amp; Q77 buses. 3 minute walk to Q4 bus &amp; van &lt; 10 min drive to JFK; Belmont racetrack, Resort World Casino, Jamaica Center 25 min to Time Square</t>
  </si>
  <si>
    <t>Guests must return the house in the same condition received. All dishes must be washed and garbage placed in the proper receptacles. There is zero tolerance for smoking, events and parties. All guests must vacate the premises if caught violating these rules.</t>
  </si>
  <si>
    <t>{TV,"Cable TV",Wifi,Kitchen,Breakfast,"Free street parking",Heating,"Smoke detector","Carbon monoxide detector",Essentials,Shampoo,"Lock on bedroom door",Hangers,"Hair dryer",Iron,"Laptop friendly workspace","Private entrance","Hot water","Bed linens","Extra pillows and blankets",Microwave,"Coffee maker",Refrigerator,"Dishes and silverware","Cooking basics",Oven,Stove,"Garden or backyard","Long term stays allowed","Cleaning before checkout","Well-lit path to entrance","No stairs or steps to enter","No stairs or steps to enter","No stairs or steps to enter","Host greets you"}</t>
  </si>
  <si>
    <t>Bright Brooklyn Room close to Manhattan</t>
  </si>
  <si>
    <t>Big room with bright window in Brooklyn! Right off the Kingston-Throop stop on the C train. Apartment is right on Fulton Street so there's a lot of cafes, restaurants, fast food places, bars, delis, pharmacies, etc. around and we're just 20 minutes from Manhattan, Downtown Brooklyn, and Dumbo! Washer/dryer in the building. Central heating. (The cat in the photographs might be moving out April 1st) Cozy queen bed in a spacious room!</t>
  </si>
  <si>
    <t>Big room with bright window in Brooklyn! Right off the Kingston-Throop stop on the C train. Apartment is right on Fulton Street so there's a lot of cafes, restaurants, fast food places, bars, delis, pharmacies, etc. around and we're just 20 minutes from Manhattan, Downtown Brooklyn, and Dumbo! Washer/dryer in the building. Central heating. (The cat in the photographs might be moving out April 1st) Cozy queen bed in a spacious room! Full kitchen, living room, full bathroom, laundry in building, roof access! There are 3 roomates, very respectful of each other's privacy and space, yet we're there to help each other out whenever we need. They will happily welcome you in and show you around! Important note: since it is a shared home, we have a no-other-guests rule, so only one person is allowed per booking. Right between Bed-Stuy and Crown Heights. This area is full of businesses and we live right off the train. Manhattan is just 20 minutes away. We have 1 bus stop and 1 train stop right on</t>
  </si>
  <si>
    <t>Right between Bed-Stuy and Crown Heights. This area is full of businesses and we live right off the train. Manhattan is just 20 minutes away.</t>
  </si>
  <si>
    <t>We have 1 bus stop and 1 train stop right on our block, and 2 other bus stops a block away.</t>
  </si>
  <si>
    <t>Pets welcome! Our house is currently pet-free. But NO couples.</t>
  </si>
  <si>
    <t>{Internet,Wifi,"Air conditioning",Kitchen,"Free parking on premises","Smoking allowed","Pets allowed","Buzzer/wireless intercom",Heating,Washer,Dryer,"Smoke detector",Essentials,"Lock on bedroom door",Hangers,"Laptop friendly workspace","translation missing: en.hosting_amenity_49","translation missing: en.hosting_amenity_50","Private living room","Private entrance"}</t>
  </si>
  <si>
    <t>Peaceful East Village Apartment</t>
  </si>
  <si>
    <t>This listing is new to air bnb, but I am not! Check out my reviews in my profile :) Not only are you steps away from the subway station, which can take you to Times Square in 10 minutes, but walking distance from Union Sqaure, Chinatown, Soho, Green-which Village, and much more.</t>
  </si>
  <si>
    <t>This listing is new to air bnb, but I am not! Check out my reviews in my profile :) Not only are you steps away from the subway station, which can take you to Times Square in 10 minutes, but walking distance from Union Sqaure, Chinatown, Soho, Green-which Village, and much more. The bedroom has high ceilings and two large windows that look out over a beautiful garden, making the apartment unusually quiet, especially for the East Village. The apartment is small but perfect for tourists or couples who will be out most of the day and want a clean and cozy place to come back to after a long day of traveling. This is not simply a guest room designed for visitors but my home, which I've opened to guests. The decor and layout is an intermix of a modern vintage. You will be sharing the air bnb with two other guests. I'll be available via text, or phone call at any point in the day. I will be out of town, so you'll be sharing the space with guests. It's simply the best location for visiting NYC</t>
  </si>
  <si>
    <t>It's simply the best location for visiting NYC. You can find some of the best restaurants for low prices, ranging from Korean noodles, Ukranian matzo ball soup, to the best $1 pizza slice, all within a minute walk away. Whole Foods is also a five minute walk away if you prefer groceries and cooking (help yourself to any spices, condiments and oils!)</t>
  </si>
  <si>
    <t>F and M trains are 5 minute walk away. Public parking around area can be difficult to find but definitely possible and economical.  Walking anywhere is the best way to see the city! I highly recommend it.</t>
  </si>
  <si>
    <t>Please try and be quiet after 11 pm.  If there are other people in the apartment please do not play loud music. Keep personal belongings inside your room. Clean any dishes used.</t>
  </si>
  <si>
    <t>{TV,Wifi,"Air conditioning",Kitchen,Heating,"Smoke detector",Essentials,Shampoo,Hangers,"Hair dryer","Laptop friendly workspace"}</t>
  </si>
  <si>
    <t>Stuyvesant Heights quiet private Apt - 2 bedrooms</t>
  </si>
  <si>
    <t>Live like a local in this original 1890 Brownstone on a quiet tree lined block. It is a great place to come relax after a day in the city. A variety of restaurants, bars and local stores are right around the corner, and it’s walking distance to the A train, express to Manhattan. The Apt is large (750 Sq/ft) with nice equipments smart QLED TV / FIOS internet WIFI / Washer / Dryer / Kitchen / Bluetooth speaker</t>
  </si>
  <si>
    <t>Live like a local in this original 1890 Brownstone on a quiet tree lined block. It is a great place to come relax after a day in the city. A variety of restaurants, bars and local stores are right around the corner, and it’s walking distance to the A train, express to Manhattan. The Apt is large (750 Sq/ft) with nice equipments smart QLED TV / FIOS internet WIFI / Washer / Dryer / Kitchen / Bluetooth speaker We are a couple of architect and photographer with attention to details so the flat is furnished with a mix of mid-century furniture, original art, and vintage details- with the modern touches of a smart QLED TV and FIOS internet WIFI.  This large (750 sq/ft) apartment is floor through on the 3rd floor. You will access by the main entrance on the parlor floor. The apartment is very quiet with a sunny open kitchen on the living room. In the living room there is a sofa and a lounge chair. In the kitchen you will have all you need if you want to cook. The main bedroom has a West Elm q</t>
  </si>
  <si>
    <t>THE NEIGHBORHOODStuyvesant Heights is the elegant historic district of Bedford-Stuyvesant, a neighborhood that has produced a host of well-known jazz musicians, rappers, poets, and other artists. SERVICESRestaurants abound, including the popular Saraghina (one minute walk from the house), which is a classy, atmospheric, yet well priced venue for pizza and other Italian cuisine, drawing people from all over the city; Celestino, specializing in Mediterranean seafood dishes; Peaches, a lively place much frequented by a loyal local crowd and serving up regional American classics; Peaches Hothouse, reputed for its hot pepper chicken; and Besos, featuring Latino-inspired dishes. Within a two-minute walk, you can also find a wine bar, a health-food store, a twenty-four hour deli with fresh produce and organic eggs and sandwich essentials, a drop-off/pick-up laundromat, and the local branch of the New York Public Library. For those looking for gospel music, there is no reason to run all the wa</t>
  </si>
  <si>
    <t>THE TRAINS12-minute walk down elegant Stuyvesant Avenue (an increasingly frequent location for big film shoots) to a station where both the A-express and C-local trains are available. Trains provide easy access to Manhattan (10-15 minutes to lower Manhattan once on the train, half an hour to Penn Station; 40 minutes to Central Park); and, more locally, to Brooklyn Heights, Prospect Park, the Brooklyn Botanic Garden, and the Brooklyn Museum. In the other direction, you can get to the Air Train to JFK Airport, about a half-hour from our station. Add another fifteen minutes to arrive at the beaches at Far Rockaway. On the local C-train, it will be just ten minutes to Fort Greene, home of the Brooklyn Academy of Music (excellent venue for film, dance, theater, and concerts), Mark Morris Dance Studios, and myriad diverse restaurants, bars, and late-night spots.</t>
  </si>
  <si>
    <t>{TV,Wifi,"Air conditioning",Kitchen,"Indoor fireplace",Heating,Washer,Dryer,"Smoke detector","Carbon monoxide detector","First aid kit","Fire extinguisher",Essentials,Shampoo,Hangers,"Hair dryer",Iron,"Laptop friendly workspace","Private entrance"}</t>
  </si>
  <si>
    <t>Feel-Good Decor, Lux Private Room &amp; Great Location</t>
  </si>
  <si>
    <t>Located in Prime North Brooklyn, just 15 minutes or 1 train stop from the city, this urban oasis is the perfect private room for your NYC stay -- whether for a student, professional, or long term traveler.  This 5 Bedroom / 2 Bathroom has been re-designed to optimize roommate sharing without compromising feel-good living. It has been newly furnished and renovated to surprise and delight at every corner.  All amenities included.</t>
  </si>
  <si>
    <t>Located in Prime North Brooklyn, just 15 minutes or 1 train stop from the city, this urban oasis is the perfect private room for your NYC stay -- whether for a student, professional, or long term traveler.  This 5 Bedroom / 2 Bathroom has been re-designed to optimize roommate sharing without compromising feel-good living. It has been newly furnished and renovated to surprise and delight at every corner.  All amenities included. Having one simple way to rent real apartments has been long overdue. Stoop brings an alternative to classic apartment renting, without the classic hassle. Backed by modern technology, a wide network of homes, and the burning desire to simplify your house hunt, Stoop puts the tenant control. With flexible, commitment-free leasing, all you do is search, select, and step into your next live-ready home. Equipped with the highest quality furniture, TVs and Chromecasts in every room, high speed wifi, utilities (heat, hot water, gas, and electric) included, maintenance</t>
  </si>
  <si>
    <t>Welcome to Williamsburg! Widely known as one of the biggest and most talked about neighborhood in its borough, Williamsburg has been transformed, from what was once a forgotten-about industrial area, to its present-day symbol of everything trendy, cutting-edge,  and creative.  A bustling epicenter for culture and art, you’ll find yourself shopping among locally-sourced/handmade goods, unique fashion finds, and one-of-a-kind treasures (like vintage vinyl records at Human Head Records, or the infamous Brooklyn Charm). Looking for something to do outdoors? While there are plenty of parks and outdoor-seating cafes, the coolest by far is the newly developed Skatepark in McCarren Park -- a must see for skaters and watchers alike!   For adventure seekers and night owls, Williamsburg offers an underground party scene that’s truly full of surprises. Some of the top eateries include: Juniper, Pies ‘n’ Thighs, and Fette Sau. Film buffs can head to Nitehawk, or Williamsburg Cinemas; while social b</t>
  </si>
  <si>
    <t>{TV,Wifi,"Air conditioning",Kitchen,"Free street parking","Indoor fireplace",Heating,Washer,Dryer,"Smoke detector","Carbon monoxide detector",Essentials,"Laptop friendly workspace",Microwave,"Coffee maker",Refrigerator,Dishwasher,"Dishes and silverware",Oven,Stove,"Luggage dropoff allowed","Long term stays allowed","Cleaning before checkout"}</t>
  </si>
  <si>
    <t>Home For Medical Professionals - "The Tesla"</t>
  </si>
  <si>
    <t>Thanks for choosing STAT Living!  The #1 trusted company for housing for medical professionals.   Our Linden Apartments have 4 bedrooms and 3 bathrooms each.  This room is one of Master Suites which have their own private in-room bathroom.  This bedroom is large and spacious and can accommodate up to two guests very comfortably.  It has a chest of drawer, study desk, and large closet.   THERE IS WEEKLY CLEANING OF ALL COMMON AREAS IN THIS APARTMENT.</t>
  </si>
  <si>
    <t>Thanks for choosing STAT Living!  The #1 trusted company for housing for medical professionals.   Our Linden Apartments have 4 bedrooms and 3 bathrooms each.  This room is one of Master Suites which have their own private in-room bathroom.  This bedroom is large and spacious and can accommodate up to two guests very comfortably.  It has a chest of drawer, study desk, and large closet.   THERE IS WEEKLY CLEANING OF ALL COMMON AREAS IN THIS APARTMENT. Kings County Hospital - 3 minutes Kingsbrook Jewish Medical Center - 3 minutes SUNY Downstate Medical Center - 3 minutes Brookdale University Hospital - 8 minutes Interfaith Medical Center - 9 minutes  Many other local hospital easily accessible within 20 to 30 minutes Guests have access to a shared kitchen, living room, as well as a washer and dryer which is in the apartment.</t>
  </si>
  <si>
    <t>{TV,Wifi,"Air conditioning",Kitchen,Heating,Washer,Dryer,"Smoke detector","Carbon monoxide detector",Essentials,"Lock on bedroom door",Hangers,Iron,"Laptop friendly workspace","Self check-in","Smart lock","Private living room"}</t>
  </si>
  <si>
    <t>Cozy bedroom with full-size bed</t>
  </si>
  <si>
    <t>The apartment is located near Morningside Park, 10 mins walk to Columbia University. There's a full-size bed which holds up to two persons. Also available for use are two bathrooms, kitchen, and laundry. The apartment is just 2 blocks away from the B/C line subway station. It takes less than 25 mins to Times Square. The bedroom is one of the 5 bedrooms in the apartment (shares 2 bathrooms). It's in the 3rd floor, with elevator. There are lots of foods market and restaurants around it.</t>
  </si>
  <si>
    <t>The apartment is located near Morningside Park, 10 mins walk to Columbia University. There's a full-size bed which holds up to two persons. Also available for use are two bathrooms, kitchen, and laundry. The apartment is just 2 blocks away from the B/C line subway station. It takes less than 25 mins to Times Square. The bedroom is one of the 5 bedrooms in the apartment (shares 2 bathrooms). It's in the 3rd floor, with elevator. There are lots of foods market and restaurants around it. You can use the kitchen and bathrooms.</t>
  </si>
  <si>
    <t>{Internet,Wifi,Kitchen,Elevator,"Hot tub",Heating,Washer,Dryer,Essentials,Shampoo}</t>
  </si>
  <si>
    <t>Quiet Oasis in Brooklyn with Garden Patio</t>
  </si>
  <si>
    <t>Wake up with a hand-crafted cappuccino, and enjoy your breakfast on the patio. Explore the neighborhood, or take a day trip into Manhattan for some sightseeing. Have dinner and drinks at any of the nearby restaurants and bars. Then settle in with a cup of tea and a good book or stream a movie on Netflix.</t>
  </si>
  <si>
    <t>Wake up with a hand-crafted cappuccino, and enjoy your breakfast on the patio. Explore the neighborhood, or take a day trip into Manhattan for some sightseeing. Have dinner and drinks at any of the nearby restaurants and bars. Then settle in with a cup of tea and a good book or stream a movie on Netflix. Your room is cozy and quiet. The tile  floors will keep you cool in the summer, and the three panel window will provide plenty of sunlight. A dresser and large closet can hold all of your clothes and shoes. You will be sharing the common areas of the apartment with myself, and my dog Cindy. She is a 9 year old, well trained bully mix, and recent cancer survivor. I am usually working Monday through Friday, but can be available on weekends and weekday evenings. Ask me about weekend brunch. Located just 4 blocks from Kingsbrook Medical Center, and 6 blocks from Lincoln Terrace Park. Find authentic Caribbean food at Ali's Roti Shop, T&amp;G Restaurant Spot, and Organic Love Vegan Juice Shop. T</t>
  </si>
  <si>
    <t>Located just 4 blocks from Kingsbrook Medical Center, and 6 blocks from Lincoln Terrace Park. Find authentic Caribbean food at Ali's Roti Shop, T&amp;G Restaurant Spot, and Organic Love Vegan Juice Shop. Take a short train ride to Franklin Avenue  and try the food at Ital Kitchen, and head over to Butter and Scotch for drinks and dessert.</t>
  </si>
  <si>
    <t>The closest trains are the 3 and 4 trains at Utica Ave. A short bus ride can also take you to the A train. There is usually on-street parking during the day, and on weekends. Take note of street cleaning signs. Feel free to use the in-building bike rack.</t>
  </si>
  <si>
    <t>- Quiet hours between 10pm and 10am - No Guests - No pets</t>
  </si>
  <si>
    <t>{TV,Wifi,Breakfast,Elevator,Heating,Washer,Dryer,"Smoke detector","First aid kit","Fire extinguisher",Essentials,Shampoo,"Lock on bedroom door",Hangers,Iron}</t>
  </si>
  <si>
    <t>Furnished Apartment in Morningside</t>
  </si>
  <si>
    <t>One month sublet (12/18-1/18). One bedroom available in 2-bedroom apartment with living room, kitchen, and bathroom. Other bedroom will be empty and locked for most of the sublet period.</t>
  </si>
  <si>
    <t>{TV,"Cable TV",Internet,Wifi,"Air conditioning",Kitchen,Elevator,"Buzzer/wireless intercom",Heating,Washer,Dryer,"Smoke detector","Carbon monoxide detector",Essentials,"Lock on bedroom door",Hangers,"Laptop friendly workspace"}</t>
  </si>
  <si>
    <t>Heart of Chelsea Private room in a serviced 2BD</t>
  </si>
  <si>
    <t>Discover a serviced residential Apartment set in the heart of Chelsea.  This is a private room in a shared apartment. My roommate is a nice, smart hedge fund guy. The unit includes: • A/C unit • Shared bathroom • 32-inch LED TV w/ cable • High Speed Wifi • Washer &amp; Dryer Facilities in Building • Steam Iron &amp; Ironing Board • In Room Hair Dryer • Complementary cleaning every two weeks NOTE: check-in on weekdays is after work hours</t>
  </si>
  <si>
    <t>Discover a serviced residential Apartment set in the heart of Chelsea.  This is a private room in a shared apartment. My roommate is a nice, smart hedge fund guy. The unit includes: • A/C unit • Shared bathroom • 32-inch LED TV w/ cable • High Speed Wifi • Washer &amp; Dryer Facilities in Building • Steam Iron &amp; Ironing Board • In Room Hair Dryer • Complementary cleaning every two weeks NOTE: check-in on weekdays is after work hours Restored factories and a major railway have given a new leash of life while retaining the rich architectural style of the past. Home to New York’s contemporary art scene and top-notch fining restaurants, the unique combination of uptown luxury and downtown edge at Chelsea promises an unforgettable stay. Building management will require a copy of your passport</t>
  </si>
  <si>
    <t>Restored factories and a major railway have given a new leash of life while retaining the rich architectural style of the past. Home to New York’s contemporary art scene and top-notch fining restaurants, the unique combination of uptown luxury and downtown edge at Chelsea promises an unforgettable stay.</t>
  </si>
  <si>
    <t>{TV,Wifi,"Air conditioning",Kitchen,Washer,Dryer,"Smoke detector",Essentials,Shampoo,Hangers,"Hair dryer",Iron,"Laptop friendly workspace","translation missing: en.hosting_amenity_49","translation missing: en.hosting_amenity_50","Host greets you"}</t>
  </si>
  <si>
    <t>Cozy East Village Apartment Room.</t>
  </si>
  <si>
    <t>Nice sized private room with queen size bed with room to spare. Full bathroom right outside bedroom. Full kitchen with new appliances and exposed brick throughout apartment. Quite neighborhood... But blocks away from some of the best restaurants and bars just.  3rd story walk up... Sorry no pets :( Pics coming up tomorrow</t>
  </si>
  <si>
    <t>{"Family/kid friendly","translation missing: en.hosting_amenity_50"}</t>
  </si>
  <si>
    <t>Sweet 1 bedroom apt in 1881 Brooklyn Brownstone</t>
  </si>
  <si>
    <t>Cozy 1 bdrm, full floor apt, w/garden, in prime Park Slope, 2 blocks to  2/3, B, Q trains. 15 minutes to Manhattan. Close to Prospect Park (10 min), Barclay Center (5 min) and tons of restaurants &amp; boutiques. The apartment is a little worn, but we like to think that's part of the charm. That said, it's clean and has everything you need for a homey stay! Ideal if you're traveling with an infant as we have a 13 month old, or just for those who want to be in a nice area, with great amenities.</t>
  </si>
  <si>
    <t>Cozy 1 bdrm, full floor apt, w/garden, in prime Park Slope, 2 blocks to  2/3, B, Q trains. 15 minutes to Manhattan. Close to Prospect Park (10 min), Barclay Center (5 min) and tons of restaurants &amp; boutiques. The apartment is a little worn, but we like to think that's part of the charm. That said, it's clean and has everything you need for a homey stay! Ideal if you're traveling with an infant as we have a 13 month old, or just for those who want to be in a nice area, with great amenities. Garden floor so very convenient if you have trouble with stairs or are traveling with lots of luggage or a stroller. Garden Very charming, landmarked, Victorian brownstones, great shopping, restaurants and cafes, and Olmsted's masterpiece, Prospect Park. It is 2 blocks from the B/Q and 2/3 trains, and about a 7-10 minute walk to almost all the other trains that service Brooklyn very close to the  B, Q, 2 and 3 trains, and 8 minute walk to the Atlantic/Barclay Center, with most trains in Brooklyn.</t>
  </si>
  <si>
    <t>Very charming, landmarked, Victorian brownstones, great shopping, restaurants and cafes, and Olmsted's masterpiece, Prospect Park. It is 2 blocks from the B/Q and 2/3 trains, and about a 7-10 minute walk to almost all the other trains that service Brooklyn</t>
  </si>
  <si>
    <t>very close to the  B, Q, 2 and 3 trains, and 8 minute walk to the Atlantic/Barclay Center, with most trains in Brooklyn.</t>
  </si>
  <si>
    <t>{TV,Wifi,Kitchen,Heating,"Family/kid friendly","Smoke detector","Carbon monoxide detector",Essentials,Shampoo,Hangers,"Hair dryer",Iron,"Private entrance"}</t>
  </si>
  <si>
    <t>Best Private Room/BTH In The Heart of Manhattan</t>
  </si>
  <si>
    <t>My apartment is strategically located in the heart of Manhattan. You'll love my place because of the incredible light and views, the balcony, the neighborhood landmarks, restaurants, bars, rooftops, and shops, the brand new bathroom and kitchen, the easy accessibility, and the quick ride to JFK. My place is good for couples, solo adventurers, and business travelers.</t>
  </si>
  <si>
    <t>{TV,Wifi,"Air conditioning",Kitchen,Elevator,Heating,"First aid kit","Fire extinguisher",Essentials,Shampoo,"Lock on bedroom door",Hangers,"Hair dryer",Iron,"Private living room"}</t>
  </si>
  <si>
    <t>Huge &amp; Beautiful Bedroom - Manhattan</t>
  </si>
  <si>
    <t>This lovely, private basement is equipped with ample room for two and is furnished with a luxurious bed, private sitting area, and quaint decor. It is part of a shared apartment that is newly-renovated, spacious, comfortable, clean, and in a vibrant neighborhood just two stops away from Midtown Manhattan's finest attractions.</t>
  </si>
  <si>
    <t>This lovely, private basement is equipped with ample room for two and is furnished with a luxurious bed, private sitting area, and quaint decor. It is part of a shared apartment that is newly-renovated, spacious, comfortable, clean, and in a vibrant neighborhood just two stops away from Midtown Manhattan's finest attractions. • Guests are welcome to use any pots, pans, cooking utensils, etc. in the kitchen and can make themselves at home in the shared living space as well.  • Guest keys can be found in the bedroom doorknob: The large key opens the building door, one small key opens the apartment door, and the other small key locks the bedroom door. The apartment and building doors lock automatically, so there is no need to lock them on your way out.  • If the spare lock box key was used for initial access, please put it back immediately upon arrival.  • Two clean towels will be set out for your use. Please let us know if you need an additional one.  • There is a pink bathroom tote fill</t>
  </si>
  <si>
    <t>Harlem is one of the richest, most culturally vibrant neighborhoods in New York City. Friends and families often gather on the block for picnics, music, and other community events. Give a wave as you are passing by and you'll likely leave with new friends. Various hotspots around the area offer visitors everything from fine dining to dancing to local talent showcases. All of this excitement can come with some noise through the bedroom windows. The white noise from the fan provided does a good job of covering the outside noise, but individually-packaged earplugs are available on the dresser. Popular businesses within walking distance include The Grange Bar and Eatery, P&amp;M Pizza, Anchor Wine Bar, Harlem Public, and The Chipped Cup coffee shop.</t>
  </si>
  <si>
    <t>The 1 train and the ACBD trains, which connect you to Midtown and most of Manhattan within 15 to 30 minutes, are about a five minute walk from the apartment.</t>
  </si>
  <si>
    <t>{TV,Internet,Wifi,"Air conditioning",Kitchen,"Free parking on premises",Elevator,"Buzzer/wireless intercom",Heating,"Family/kid friendly","Smoke detector","Carbon monoxide detector","First aid kit",Essentials,Shampoo,Hangers,"Hair dryer",Iron,"Laptop friendly workspace","translation missing: en.hosting_amenity_50","Self check-in",Lockbox}</t>
  </si>
  <si>
    <t>Brooklyn room in a New Bldg - 20mns from Manhattan</t>
  </si>
  <si>
    <t>My place is good for couples, solo adventurers and, business travelers. Maximum 2 persons.</t>
  </si>
  <si>
    <t>My place is good for couples, solo adventurers and, business travelers. Maximum 2 persons. This is a room in a 2 bedroom apartment in a modern building in Bedford-Stuyvesant. The building has elevators. You will enjoy private use of the room and will be sharing kitchen, living room, and bathroom with myself. Guests have access to their bedroom, the living room/dining room, kitchen and bathroom. My place is close to coffee shops, supermarkets, fast food restaurants like McDonald's and Taco Bell. My place is within 500 feet from the subway and several bus lines, and it's a quick ride to the city. It's a modern apartment in a new building with central heat and air conditioning, high speed internet, and a roof top.</t>
  </si>
  <si>
    <t>My place is close to coffee shops, supermarkets, fast food restaurants like McDonald's and Taco Bell.</t>
  </si>
  <si>
    <t>My place is within 500 feet from the subway and several bus lines, and it's a quick ride to the city. It's a modern apartment in a new building with central heat and air conditioning, high speed internet, and a roof top.</t>
  </si>
  <si>
    <t>{Wifi,"Air conditioning",Kitchen,Elevator,"Free street parking",Heating,"Smoke detector","Carbon monoxide detector","Fire extinguisher",Essentials,Shampoo,"Lock on bedroom door",Hangers,"Hair dryer",Iron,"Self check-in",Lockbox,"Hot water",Microwave,"Coffee maker",Refrigerator,Dishwasher,"Dishes and silverware","Cooking basics",Oven,Stove}</t>
  </si>
  <si>
    <t>Awesome Room in my Cool APT</t>
  </si>
  <si>
    <t>A quiet and calm place to lay your head after the hustle and bustle of the city took its toll. My hood has amazing restaurants, cafes, bars and some real local Brooklyn culture.</t>
  </si>
  <si>
    <t>A quiet and calm place to lay your head after the hustle and bustle of the city took its toll. My hood has amazing restaurants, cafes, bars and some real local Brooklyn culture. You will have a private room on the top floor with a balcony and great light. A full sized bed and a full sized sofa will be provided with clean sheets and towels. You will have access to the common areas to be shared by myself and other travelers. Fully equipped kitchen, a nice living/dining room and clean bathrooms! I live on site and will be available to help with anything that you may need or neighborhood suggestions. A great mix of the hip and gentrified new Brooklyn, and the old 'real' Brooklyn. Im just a stones throw form great Jamaican food, cold brew coffee and juice shops. Just a 7 min walk to the G or AC trains and just 30 minutes into downtown manhattan.</t>
  </si>
  <si>
    <t>A great mix of the hip and gentrified new Brooklyn, and the old 'real' Brooklyn. Im just a stones throw form great Jamaican food, cold brew coffee and juice shops.</t>
  </si>
  <si>
    <t>Just a 7 min walk to the G or AC trains and just 30 minutes into downtown manhattan.</t>
  </si>
  <si>
    <t>Quiet time after 10pm.</t>
  </si>
  <si>
    <t>{Wifi,"Air conditioning",Kitchen,Heating,Essentials,"Lock on bedroom door","Hair dryer",Iron,"Laptop friendly workspace","Self check-in",Keypad,"Private living room"}</t>
  </si>
  <si>
    <t>Private Studio Apartment in Bushwick</t>
  </si>
  <si>
    <t>Cozy up in this quirky little Bushwick nook. It's a garden level studio with an incredibly comfy queen-sized bed (read reviews to find out how comfy), air mattress, an eclectic DVD selection, a coffee mug collection, board games, popcorn, and a costume/wig station for selfies! 7 minutes away from JMZ train 15 minutes away from the L *25 minutes to Manhattan* (But who seriously ever leave Brooklyn?) Walking distance to local bars, cafes, restaurants, and thrift shops!</t>
  </si>
  <si>
    <t xml:space="preserve">Cozy up in this quirky little Bushwick nook. It's a garden level studio with an incredibly comfy queen-sized bed (read reviews to find out how comfy), air mattress, an eclectic DVD selection, a coffee mug collection, board games, popcorn, and a costume/wig station for selfies! 7 minutes away from JMZ train 15 minutes away from the L *25 minutes to Manhattan* (But who seriously ever leave Brooklyn?) Walking distance to local bars, cafes, restaurants, and thrift shops! I call the apartment, "Grandma's Bachelor Pad." But a New York comic named David Spector once called my apt: "Wes Anderson's prop closet." Because it's decked head to toe in eclectic art and furniture that is either and antique or found on the streets!  *The queen sized bed is seriously the most comfortable surface in the universe. It took me a year to finance the pillowtop mattress, so you know it's good. Other people thought so too! Check the reviews! *There is a fridge, hot plate, toaster oven, and microwave to cook on </t>
  </si>
  <si>
    <t>The neighborhood is filled with opportunities to explore the vibrant culture of Bushwick. The food is authentic. The people, eclectic. And the apartment js within walking distance of several different cafes, bars, thrifts shops, bodega (which is Bushwick for "grocery store").  7 minute walk to the JZM train 15 minute walk to the L train 25 minutes to Manhatten.</t>
  </si>
  <si>
    <t>JZ and M trains are 7 minutes walk.  L train is 15 minute walk.</t>
  </si>
  <si>
    <t>{TV,Wifi,Kitchen,"Pets allowed",Gym,Breakfast,"Free street parking",Heating,"Suitable for events","Smoke detector","Carbon monoxide detector","Fire extinguisher",Essentials,"Lock on bedroom door","Laptop friendly workspace","translation missing: en.hosting_amenity_49","translation missing: en.hosting_amenity_50","Hot water","Luggage dropoff allowed",Other}</t>
  </si>
  <si>
    <t>Bedroom Apartment in the Heart of Manhattan</t>
  </si>
  <si>
    <t>One bedroom , 1 bathroom in the heart of Manhattan .close to Times Square, The Empire State building and the 34th Street shopping NYC apartment, with 2 beds,  one inside the bedroom and another queen bed in the living room. Additionally, there is a double-sized sofa bed in the living room. It also has a full kitchen including, refrigerator, microwave, and utensils. It is fully air-conditioned (heated in the Winter). Linens and towels are provided. WIFI (Wireless internet connection).</t>
  </si>
  <si>
    <t>{TV,Wifi,"Air conditioning",Kitchen,Heating,"Smoke detector","Carbon monoxide detector","Fire extinguisher",Essentials,Hangers,"Hair dryer",Iron,"Private entrance"}</t>
  </si>
  <si>
    <t>Cozy and Affordable Room in NYC</t>
  </si>
  <si>
    <t>Private room (twin bed) located in a three room apartment in the heart of Spanish Harlem.  The subway is 3 blocks away and Central Park is 5 minutes walking distance.  Super safe neighborhood with amazing food, mostly families and young crowd living here. You’ll get to see the real NYC! There are two young professional woman living in the apartment, who you won’t see much.  I am available anytime for any questions or concerns via text and I stay 15 minutes away.</t>
  </si>
  <si>
    <t>Private room (twin bed) located in a three room apartment in the heart of Spanish Harlem.  The subway is 3 blocks away and Central Park is 5 minutes walking distance.  Super safe neighborhood with amazing food, mostly families and young crowd living here. You’ll get to see the real NYC! There are two young professional woman living in the apartment, who you won’t see much.  I am available anytime for any questions or concerns via text and I stay 15 minutes away. Super cozy private room - Twin bed that can fit 2 people or a couple.  - Lots of light in the room and apartment. The neighborhood  - Great and affordable restaurants - Central Park is 2 avenues away - The subway is 3 blocks away (5 min walking) line 6 - The museUm mile is walking distance. Where you can find, The MET, Cooper Hewitt Museum of Design, NYC museum, Jewish Museum, Guggenheim, El Museo del Barrio - Great place to stay if you want to explore NYC! Living room Washing and drying machine in the building I stay 15 minute</t>
  </si>
  <si>
    <t>Everything is close from here! Times Square (25 minutes away on the subway) Grand Central (20 min away on the subway) Brooklyn (30 min away on the subway) La Guardia AirPort (25 minutes drive) Central Park (10 minutes walking)</t>
  </si>
  <si>
    <t>Subway- Easiest way to move around in the city. The line 6 (green is located 3 block away) Uber, Via and Lyft- Any of this services are available and will pick you up in a average of 5 minutes. Via and Uber pool will mostly pick you up and drop you off at the corner. Parking- In comparison of the rest of Manhattan it’s easier to find a spot around here. Just make sure you follow the signs’ parking times to avoid getting a ticket.</t>
  </si>
  <si>
    <t>Wash dishes after using.  Turn down volume of devices (TV, speakers) after 10pm.</t>
  </si>
  <si>
    <t>{TV,Wifi,"Air conditioning",Kitchen,Heating,Washer,Dryer,"Smoke detector",Essentials,Shampoo,"Lock on bedroom door",Hangers,Iron,"Hot water"}</t>
  </si>
  <si>
    <t>Sunny bedroom in Williamsburg</t>
  </si>
  <si>
    <t>My place is close to all the nice restaurants, shops and bars in Williamsburg, and the beautiful Williamsburg Bridge. It's two minutes walk from the subway (Marcy Ave. St., JMZ-lines). Marcy Avenue st. is one stop away from Manhattan. The bed is twin size, but we can provide an airbed (+ quilt and pillow) for an extra guest.</t>
  </si>
  <si>
    <t>{Wifi,"Air conditioning",Kitchen,"Family/kid friendly","Smoke detector",Essentials,"Hair dryer",Iron,"translation missing: en.hosting_amenity_50"}</t>
  </si>
  <si>
    <t>Spacious bright 2-bed duplex in Bed-Stuy, Brooklyn</t>
  </si>
  <si>
    <t>Spacious 1,200 sq foot, 2 bedroom duplex apartment with 20-foot windows, plentiful light, air and 3 balconies.   Vibrant Clinton Hill/Bed-Stuy neighborhood, Walking distance to BAM, Prospect Park. Close to G, C Train lines.</t>
  </si>
  <si>
    <t>{Wifi,"Air conditioning",Kitchen,"Pets allowed",Heating,"Family/kid friendly",Washer,Dryer,"Smoke detector","Carbon monoxide detector",Essentials,Shampoo,Hangers,"Hair dryer",Iron,"Laptop friendly workspace"}</t>
  </si>
  <si>
    <t>My Cozy Apartment! My apartment has the best view!</t>
  </si>
  <si>
    <t>They can use all the spaces.</t>
  </si>
  <si>
    <t>-No shoes inside house, to prevent the spread of germs. -respect the space!  -Respect the neighbors!</t>
  </si>
  <si>
    <t>{"Air conditioning",Kitchen,Elevator,"Suitable for events","Smoke detector","Carbon monoxide detector","Hair dryer",Iron,"Laptop friendly workspace","Hot water"}</t>
  </si>
  <si>
    <t>Beautiful Williamsburg Private Room</t>
  </si>
  <si>
    <t>Going away for the wknd and my large room in a 3bed apartment is available from Friday until Monday. It has authentic brick walls, a gigantic Queen bed, towels, wifi, cooking and shower facilities. It's a two minute walk from Bedford Ave and Subway.</t>
  </si>
  <si>
    <t>Nice quiet room on a backyard</t>
  </si>
  <si>
    <t>Nice and quiet room with a full size bed, a two bedroom railroad apartment with two separate entrances and a full equipped kitchen, located in Huron street, two blocks from the East river ferry, one block from Greenpoint avenue and the G train</t>
  </si>
  <si>
    <t>Nice and quiet room with a full size bed, a two bedroom railroad apartment with two separate entrances and a full equipped kitchen, located in Huron street, two blocks from the East river ferry, one block from Greenpoint avenue and the G train It's a cute room with a large bed and a large window on a garden view, in a two bedroom railroad apartment with two separate entrances and a full equipped kitchen, located in Huron street, two blocks from the East river ferry, one block from Greenpoint avenue stop (G train) and a short bus ride or walk to Bedford av (L train, Williamsburg).  The neighbourhood is fabulous, full of awesome stores, and totally safe and calm at the same time. Working musician, I am looking to share my home/space with an open minded, clean and responsible person .  If you're interested, contact me for a viewing - available March 1rst. The guest will have access to the kitchen space and the bathroom. We're not crazy about television... we're musicians, see ! I would lo</t>
  </si>
  <si>
    <t>Everything!!! Greenpoint is the coolest neighbourhood in Brooklyn and once you've experienced it, you're hooked... It's cool, quiet and full of life at the same time, lots of groceries, markets and nice people. Don't miss the amazing park at the end of Greenpoint avenue with the view on Manhattan, especially amazing by night with all the lights...</t>
  </si>
  <si>
    <t>The G train is basically one block from the apartment and the East river ferry too - especially pleasurable during the summer cause it brings you right to the city</t>
  </si>
  <si>
    <t>No smoking inside the apartment please: it's just on the first floor, and really easy to relax on the pourch! Although, even if it's definitely a cool neighbourhood, avoid making so much noise that they are complaining, cause it's stays a calm atmosphere there. Please avoid television / loud computer (music is ok)</t>
  </si>
  <si>
    <t>{Wifi,"Air conditioning",Kitchen,"Hot tub",Heating,"Smoke detector",Essentials,Iron,"translation missing: en.hosting_amenity_49","translation missing: en.hosting_amenity_50","Private entrance","Hot water","Host greets you"}</t>
  </si>
  <si>
    <t>Cozy apartment with lots of light</t>
  </si>
  <si>
    <t>I rent the sofabed of the living room with room divider  + 4th floor: sofabed in living room with tv access hbo channels and Netflix. + 2 blocks from the center of astoria full of restaurants and bars. + 3 mins walking to train, 2 stops from  manhattan (8mins). + I lend you my bicycle (free)!</t>
  </si>
  <si>
    <t>HOUSE RULES Welcome to my apartment, I hope your visit in New York rocks! This is my space for long and I hope you treat it as if it's yours. There are ten rules, that I want to share: 1. Please don't open any draw or door, there are my personal belongings. 2. If you use anything in the kitchen replace it when you leave.(except salt, sugar, oil, anything is small i do share with you :)) 3. Keep your place as clean as you found it, i personally make it shine for you! 4. Never smoke inside. 5. My small office contain personal stuff of my company, don't turn on the computer or printer. 6. No shoes please, New York streets are disgusting. 7. I have an inventory and record of everything, I do share my space, hoping i found as the same conditions i left. 8. No parties or friends, I rent the apartment just for you. 9. I share with you shampoo, soap, toothpaste and clean towels. 10. The kitchen is for you to cook anytime you want, just leaving everything clean always. Anything you need feel co</t>
  </si>
  <si>
    <t>{TV,"Cable TV",Wifi,"Air conditioning",Kitchen,"Free street parking","Hot tub",Heating,"Family/kid friendly",Essentials,Shampoo,Hangers,Iron,"Laptop friendly workspace",Bathtub,"Hot water",Refrigerator,"Dishes and silverware","Cooking basics",Oven,Stove,"Luggage dropoff allowed","Long term stays allowed",Other,"Paid parking on premises"}</t>
  </si>
  <si>
    <t>Hamilton Heights home</t>
  </si>
  <si>
    <t>Beautiful 1 bdr 2 bath apartment available  New York, NY Big 1 bdr 2 bath apartment in desirable Sugar Hill/ Hamilton Heights available !   Only one block from AC DB train at 145th &amp; St. Nicholas! 8 minute up to the 1 train on Broadway and 8 minute to 3 train. WHOLE APARTMENT is yours. Apartment is across the street from Jackie Robinson and literally one block from Foodtown grocery, Walgreens, Starbucks, laundromat, NYSC gym, Bank of America. 15 min commute to midtown on A or D, but this neighborhood is so hip, there is no need to hang anywhere else. Plentiful new local restaurants and bars to choose from :) Gas heat electric WiFi included...(no tv, sorry)Secure door with FOB. No doorman. One flight up. Full eat-in kitchen w dishwasher, microwave, coffee maker and everything you need. Brand new towels, sheets -- bed only 1 month old, futon only 1 month old. Living room can be considered a 2nd bedroom, however door has been removed (see photo) Thanks! PS cats in photos do NOT live there</t>
  </si>
  <si>
    <t>Please use the dishwasher!</t>
  </si>
  <si>
    <t>{Wifi,Kitchen,Heating,"Smoke detector","Carbon monoxide detector",Essentials,Hangers,"Laptop friendly workspace"}</t>
  </si>
  <si>
    <t>Fabulous 2Bedroom/1.5Baths Duplex near Broadway</t>
  </si>
  <si>
    <t>Fantastic 2 bedroom 1.5 bathroom duplex apartment near Amsterdam Avenue. Nice Neighborhood with many Bars, Restaurants, Cafes and shopping nearby. Nice and cozy living room with high ceilings, great artwork and a separate dining area. Spacious Bedrooms with a lot of privacy, the 1/2 Bathroom in one of them. Kitchen is small but has all necessary for cooking. Waser/Dryer in the apartment for your convenience.  The Subway station is just around the corner and just 5 minutes to Central Park</t>
  </si>
  <si>
    <t>Fantastic 2 bedroom 1.5 bathroom duplex apartment near Amsterdam Avenue. Nice Neighborhood with many Bars, Restaurants, Cafes and shopping nearby. Nice and cozy living room with high ceilings, great artwork and a separate dining area. Spacious Bedrooms with a lot of privacy, the 1/2 Bathroom in one of them. Kitchen is small but has all necessary for cooking. Waser/Dryer in the apartment for your convenience.  The Subway station is just around the corner and just 5 minutes to Central Park I love my apartment because of the proximity to Transportation, Dining and Central Park. Easy access to the apartment and great space to live and rest after a long New York day. I'm very rarely home and I have a house in Corona Queens so all the Apartment is yours. If you request total privacy you will totally get it :) I will meet my guests in person to provide all the info they need for a comfortable and great stay. You're free to call or text me if I can help or suggest anything. It's a great neighb</t>
  </si>
  <si>
    <t>It's a great neighborhood with nice and friendly people. easy access to everything and short walk to Transportation</t>
  </si>
  <si>
    <t>You're 3 minutes walking distance to the subway, busses, Cafes, Bank, Restaurants and more. The city Bike stations available nearby.</t>
  </si>
  <si>
    <t>{TV,Wifi,"Air conditioning",Kitchen,Heating,Washer,Dryer,"Smoke detector","Carbon monoxide detector",Essentials,Shampoo,"Lock on bedroom door",Hangers,"Hair dryer",Iron,"Private living room"}</t>
  </si>
  <si>
    <t>*Clean &amp; Bright Master Room - UWS*</t>
  </si>
  <si>
    <t>Prime UWS location, minutes away from Central Park. Come enjoy Christmas time in New York, only 15 minutes the Rockefeller Tree!</t>
  </si>
  <si>
    <t>Prime UWS location, minutes away from Central Park. Come enjoy Christmas time in New York, only 15 minutes the Rockefeller Tree! The space is located on the 3rd Floor of a historic Pre-War (walk up) building on 105th and Amsterdam. Compared to other streets in New York City, Amsterdam Avenue is a relatively quiet street, so you should have no problem going to sleep at night, especially after a long day of adventuring around the city. I look forward to learning more about you and your reasons for visiting New York, so please send me a short message prior to booking, so I can better accommodate your stay. In the event you are worn out from the City, you will have access to a television in the Master Bedroom as well as the living room, with AppleTV (access to Netflix and Hulu). WiFi is included, but can be spotty depending on time of day. My recommendation would be to use your Personal Hotspot on phone if needed. You will reside in the spacious (by NYC standards!) master bedroom of this t</t>
  </si>
  <si>
    <t>The Upper West Side is a safe, quiet and upper class neighborhood. It is family friendly and affixed between two main parks, Riverside and Central Park.  Upper West Side is full of bars, and restaurants. The Natural History Museum and the MET are a few subway stops away.  One block away, there is a great coffee shop that all of the locals go to (Plowshares Coffee – make sure you give it a try!) Within a one-block radius you will find anything you need (i.e. Pharmacy, Laundry, Restaurants, Grocery, etc.). I will be more than happy to point you in the right direction when we connect.</t>
  </si>
  <si>
    <t>Amsterdam is tucked nicely between two major subway lines: - 103rd and Broadway: 1, 2, 3 subway lines two blocks southwest of my location.  - 103rd and Central Park West: B, C subway lines only three blocks southwest of my location.   If you are coming to tour NYC a good option is to buy a "NYC City Pass". Look it up online!  You are three blocks from Central Park, 15 minutes from Times Square, 40 minutes from the One World Trade Center, and 30 minutes from Brooklyn...Please ask me for tips on how to get around!</t>
  </si>
  <si>
    <t>Clean, respectful, non-smoking individuals of all nationalities are welcome. As stated above, this is the master bedroom of a three bedroom apartment. You will have full access to the master bedroom, living room, bathroom, and kitchen (if needed). My largest request is that you are respectful of the roommates as they will be respectful to you.  Reservation requests are accepted when the profile is complete and includes:  - an identifiable Photo  - Information about the guest(s)  - detailed check in and check out time.  - verified profile by adding a cell number, online account  Thank you!</t>
  </si>
  <si>
    <t>{TV,Wifi,"Air conditioning",Kitchen,Washer,Dryer,"Smoke detector",Essentials}</t>
  </si>
  <si>
    <t>Madison Avenue 3 Room Loft</t>
  </si>
  <si>
    <t>This hard to come by 3 room 1 bathroom loft apartment is located on the 3rd floor of a walk up building on Madison Avenue and 37th Street. The apartment features a loft style layout with high ceilings, an oversize living room recently renovated, and updated with new furnishings.  A full size kitchen, and 3 open rooms (rooms have privacy curtains and are partially separated), 2 adjacent rooms with full size beds, and a 3rd room adjacent to the bathroom with a twin bed.</t>
  </si>
  <si>
    <t>This hard to come by 3 room 1 bathroom loft apartment is located on the 3rd floor of a walk up building on Madison Avenue and 37th Street. The apartment features a loft style layout with high ceilings, an oversize living room recently renovated, and updated with new furnishings.  A full size kitchen, and 3 open rooms (rooms have privacy curtains and are partially separated), 2 adjacent rooms with full size beds, and a 3rd room adjacent to the bathroom with a twin bed. The mass transit station for Grand Central Terminal is just a few blocks away, and several other transit lines are all located within very close proximity to the property. Please be advised that monthly utilities are not included and added to your total. This property is an additional $200.00 per month for gas, electric, WiFi, and TV services.</t>
  </si>
  <si>
    <t>The mass transit station for Grand Central Terminal is just a few blocks away, and several other transit lines are all located within very close proximity to the property.</t>
  </si>
  <si>
    <t>{TV,"Cable TV",Internet,Wifi,"Air conditioning",Kitchen,"Free street parking","Buzzer/wireless intercom",Heating,"Family/kid friendly","Smoke detector","Carbon monoxide detector","Fire extinguisher",Essentials,Hangers,"Hair dryer",Iron,"Laptop friendly workspace","translation missing: en.hosting_amenity_50","Hot water","Long term stays allowed","Host greets you"}</t>
  </si>
  <si>
    <t>The Gingerheadman's House!</t>
  </si>
  <si>
    <t>Very high-ceilings in this 2br Brooklyn apartment! Private bedroom with availability for two full beds (one in bedroom, one in main living space). Couch and flatscreen TV in main room, bathroom, kitchen and plenty of counter space for cooking. Lots of board games and DVDs and closet/drawer space for clothes and things.  5 minute walk to the A/C train at Nostrand Ave. Very respectful teacher/therapist here. Brooklyn for 5 years - NYC for 12 (previously in Manhattan). Would love to host you!</t>
  </si>
  <si>
    <t>Very high-ceilings in this 2br Brooklyn apartment! Private bedroom with availability for two full beds (one in bedroom, one in main living space). Couch and flatscreen TV in main room, bathroom, kitchen and plenty of counter space for cooking. Lots of board games and DVDs and closet/drawer space for clothes and things.  5 minute walk to the A/C train at Nostrand Ave. Very respectful teacher/therapist here. Brooklyn for 5 years - NYC for 12 (previously in Manhattan). Would love to host you! Crown Heights is an incredible neighborhood with a lot of great bars and restaurants as well as all of the essentials (laundry one block away, corner stores, groceries, post office, etc.).</t>
  </si>
  <si>
    <t>Crown Heights is an incredible neighborhood with a lot of great bars and restaurants as well as all of the essentials (laundry one block away, corner stores, groceries, post office, etc.).</t>
  </si>
  <si>
    <t>- Quiet hours 3-7am</t>
  </si>
  <si>
    <t>{TV,Wifi,"Air conditioning",Kitchen,Heating,"Smoke detector","Carbon monoxide detector","First aid kit","Fire extinguisher",Essentials,"Lock on bedroom door",Hangers,Iron}</t>
  </si>
  <si>
    <t>Delightful room in Williamsburg</t>
  </si>
  <si>
    <t>Cozy Private Bedroom in a Bed-Stuy Loft</t>
  </si>
  <si>
    <t>A cozy bedroom in a beautiful lofted brownstone apartment. Exposed brick walls and white wooden floors. Lots of good restaurants in the neighborhood and 25 minutes to Manhattan by subway.</t>
  </si>
  <si>
    <t>- Respect the roommates' wishes</t>
  </si>
  <si>
    <t>{Wifi,"Air conditioning",Kitchen,Heating,"Smoke detector",Essentials,Shampoo,Hangers,"Hair dryer",Iron,"Laptop friendly workspace","translation missing: en.hosting_amenity_49","translation missing: en.hosting_amenity_50"}</t>
  </si>
  <si>
    <t>Cozy apartment w/ Magnificent View!</t>
  </si>
  <si>
    <t>Hey Airbnber's! We hope you will have a great time in NYC!</t>
  </si>
  <si>
    <t>Hey Airbnber's! We hope you will have a great time in NYC! We're located in the west side of downtown which is great location for sight-seeing, outdoor adventures, and transportation. You can save some money on the transportation since we are walking distance away from the Statue of Liberty ferry, Wall st, Battery Park, 9/11 memorial, and the new World Trade Center. Parking around here is not too bad, but I definitely recommend airbnber's to use the subway since we're only about a 7 minute walk from a couple of subway stations! The room is simple and cozy. Queen size bed, TV/computer, drawers, and speakers if you would like to play music, and an AMAZING view. I often go to work late because I am busy enjoying what's out the window. (You would be doing me a favor if you stay here actually) If you are scared of heights, you might be a little nervous at first, but I guarantee you that you will be back and get used to it (or I'll give your money back). We only ask that you do not smoke ins</t>
  </si>
  <si>
    <t>Our neighborhood has many things to do and see. Brookfield plaza is 2 blocks away from us which has many restaurants and shops. It is also connected to the WTC hub. With a 7-8 minute walk, you can find almost all of the subways. i.e 2,3,4,5,A,C,E. We also have the 1 and R subway near us as well. If subway is not suitable for you, we also have a taxi stand right outside of our building.</t>
  </si>
  <si>
    <t>Hm, What else? Oh, DRINKS! Battery park is minutes away by subway from Tribeca and West Village which has MANY of my favorite restaurants and bars. I can definitely recommend some places to you. I go to West Village often to hang out with my close friends and you are always welcome to join! We also have a few bars/restaurants around here which are more classy and very suitable for a calmer nights out.</t>
  </si>
  <si>
    <t>Battery Park City</t>
  </si>
  <si>
    <t>{TV,Wifi,"Air conditioning",Kitchen,Elevator,Heating,Washer,Dryer,"Smoke detector","Carbon monoxide detector","First aid kit",Essentials,Shampoo,"Lock on bedroom door",Hangers,"Hair dryer","Private living room"}</t>
  </si>
  <si>
    <t>BEST VALUE! SUPER COSY APARTMENT</t>
  </si>
  <si>
    <t>Cozy and clean apartment in the best area of Upper East Side. There are two bedrooms in the apartment with a shared bathroom. Your room is furnished with a queen size bed as well as curtains. It is small but completely private with lock on the door. You will be sharing the apartment with my awesome roommate, who is always on the go and rarely home so you will literally feel like you have the entire apartment for yourself! Wifi, bed sheets, bedding and towel will be provided.</t>
  </si>
  <si>
    <t>Close to the subway, grocery stores, bars, restaurants, central park.</t>
  </si>
  <si>
    <t>Very close to the subway! Literally takes you 1 minute to walk to the Q train from my place.</t>
  </si>
  <si>
    <t>{TV,Internet,Wifi,Kitchen,"Buzzer/wireless intercom",Heating,"Smoke detector","Carbon monoxide detector","Fire extinguisher",Essentials,"Lock on bedroom door",Hangers,"Hair dryer","Laptop friendly workspace","translation missing: en.hosting_amenity_49","translation missing: en.hosting_amenity_50","Private living room","Hot water","Bed linens","Extra pillows and blankets"}</t>
  </si>
  <si>
    <t>Luxurious Brownstone near Pratt with Breakfast!</t>
  </si>
  <si>
    <t>Built in the mid-nineteenth century for Stephen Wilcox, the inventor of the non-combustible steam engine, and with only 2 previous owners,  our home maintains all of the original detail and charm that has graced it through the centuries. The epitome of brownstone brooklyn living we look forward to you enjoying how its historic touches intermingle with our modern day decor and luxuries. We are very centrally located in Clinton Hill, just off of DeKalb Avenue, which teems with restaurants and bars</t>
  </si>
  <si>
    <t>Built in the mid-nineteenth century for Stephen Wilcox, the inventor of the non-combustible steam engine, and with only 2 previous owners,  our home maintains all of the original detail and charm that has graced it through the centuries. The epitome of brownstone brooklyn living we look forward to you enjoying how its historic touches intermingle with our modern day decor and luxuries. We are very centrally located in Clinton Hill, just off of DeKalb Avenue, which teems with restaurants and bars Perfect for graduation!  To all visiting families, wanderlust friends and traveling colleagues, we look forward to hosting you! The entire upper level of our light-filled historic brownstone is dedicated to you for the entirety of your stay as we exclusively reserve the property to host only a single party at a time. The rooms drip with original details and modern comforts. The floor includes 3 bedrooms, 2 of which have original beautiful marble fireplaces (ornamental), a minibar with microwave</t>
  </si>
  <si>
    <t>Though one of Brooklyn’s most historic neighborhoods, Clinton Hill is the epicenter of Brooklyn’s most creative and trendy, restaurants, businesses, may residents. We are located just one block from Pratt Institute’s main campus and the G subway line, and are just blocks from Brooklyn Flea, BAM, Fort Greene Park and all of the areas many offerings.</t>
  </si>
  <si>
    <t>Uber is of course very convenient but we are 1 block from the G subway line, around the corner from the B38 bus, and just a few blocks from a Citibike docking station. The neighborhood is very accessible by foot and it’s one of the best ways to explore the neighborhood that we love so much!</t>
  </si>
  <si>
    <t>As this is our everyday home we very much look forward to welcoming you and expect that you treat it with the care that you’d take with your own home.  While other guests not listed are not permitted please feel to discuss with us any special circumstances</t>
  </si>
  <si>
    <t>{TV,"Cable TV",Wifi,"Air conditioning",Breakfast,"Free street parking",Heating,"Suitable for events","Smoke detector","Carbon monoxide detector","First aid kit","Safety card","Fire extinguisher",Essentials,Shampoo,"Lock on bedroom door",Hangers,"Hair dryer",Iron,"Laptop friendly workspace","Hot water","Bed linens","Extra pillows and blankets",Microwave,"Coffee maker",Refrigerator,"Dishes and silverware","Long term stays allowed","Wide hallways","Accessible-height bed","Accessible-height toilet","Wide entryway","Host greets you"}</t>
  </si>
  <si>
    <t>2 Beds in Private Room 1- 20 minutes to Manhattan</t>
  </si>
  <si>
    <t>Offering safe comfortable private room in my 3 bedroom apartment. I provide free high speed internet, a fully equipped kitchen and lovely living room. You will share common area with other travelers</t>
  </si>
  <si>
    <t>{Wifi,"Air conditioning",Kitchen,Heating,Essentials,Shampoo,Hangers}</t>
  </si>
  <si>
    <t>2 BEDROOM APT HEART OF WILLIAMSBURG</t>
  </si>
  <si>
    <t>Amazing two bedroom apt located in the heart of Williamsburg, unique decoration, sunny, high speed internet, fully equipped kitchen. Super comfortable full bed in the bedrooms, plus  a sofa bed in the living room. The apt has Apple TV as well and air conditioners on each bedroom. The area its full of life, the trendiest area in NYC at the moment, Williamsburg its considered the new soho in NYC, lots of amazing restaurants, galleries, shopping, parks, and its only located 10 minutes from Manhatan</t>
  </si>
  <si>
    <t>{TV,Wifi,"Air conditioning",Kitchen,Heating,"Smoke detector","Carbon monoxide detector",Shampoo,Hangers,"Hair dryer",Iron,"Private entrance"}</t>
  </si>
  <si>
    <t>Private Room in Beautiful Apartment</t>
  </si>
  <si>
    <t>This beautiful apartment is very close to the subway so it is easy to get anywhere in NYC!  -Only 20 minute subway ride to Times Square!  -Fully furnished spacious 3 bedroom apartment  -Elevator Building -Grocery store across the street -Laundromat around the corner</t>
  </si>
  <si>
    <t>This beautiful apartment is very close to the subway so it is easy to get anywhere in NYC!  -Only 20 minute subway ride to Times Square!  -Fully furnished spacious 3 bedroom apartment  -Elevator Building -Grocery store across the street -Laundromat around the corner This room is very Spacious.  The bed is a Queen size pull out that includes a foam mattress topper for a Great place to sleep. There is also room on the floor for an air mattress. Guests will have the private room  Access to the bathroom, and ability to use the living room and kitchen! You will probably want to spend most of your time out and about in the city but there is also large flatscreen TV with Roku and a bookshelf full of games! I will be out of town - but I am just a phone call or text away to answer any questions you may have. -Beautiful and lively Harlem neighborhood.  -There is a park across the street with a full playground, splash pad, work out area and basketball court.  -The subway is only 4 blocks away.  -</t>
  </si>
  <si>
    <t>-Beautiful and lively Harlem neighborhood.  -There is a park across the street with a full playground, splash pad, work out area and basketball court.  -The subway is only 4 blocks away.  -Grocery Store is right across the street.  -Everything you need within walking distance and very convenient!</t>
  </si>
  <si>
    <t>The subway is only 4 blocks away.  We park our car on the street - but thr BEST way to get around the city is the bus and subway. Public transit is VERY convenient and very close to the apartment.</t>
  </si>
  <si>
    <t>{Internet,Wifi,Kitchen,"Paid parking off premises",Elevator,"Free street parking","Buzzer/wireless intercom",Heating,"Family/kid friendly","Smoke detector","Carbon monoxide detector",Essentials,"Lock on bedroom door",Hangers,"Hair dryer",Iron,"Laptop friendly workspace","Hot water",Microwave,Refrigerator,"Dishes and silverware","Cooking basics",Oven,Stove,"Wide hallways","Wide entrance for guests","Well-lit path to entrance","No stairs or steps to enter","Wide entrance","Extra space around bed","Accessible-height bed","No stairs or steps to enter","Wide doorway to guest bathroom","Accessible-height toilet","Wide clearance to shower, toilet","No stairs or steps to enter","Wide entryway",Other}</t>
  </si>
  <si>
    <t>Friendly and Artsy Brooklyn Bedroom</t>
  </si>
  <si>
    <t>Coming to Brooklyn?  Stay with us at our artsy Bed-Stuy apartment!  Huge 2 story ground-level apartment.  My cohost Shawn-Herbert and I live with 3 additional roommates. We are all in our late 20s to early 30s, with full time jobs in hospitality, science, retail, or professional rockstars.  This is a great space for relaxing or getting things done, each of us have contributed in our own way to making this a creative and safe space, and we look forward to welcoming new guests!</t>
  </si>
  <si>
    <t>Coming to Brooklyn?  Stay with us at our artsy Bed-Stuy apartment!  Huge 2 story ground-level apartment.  My cohost Shawn-Herbert and I live with 3 additional roommates. We are all in our late 20s to early 30s, with full time jobs in hospitality, science, retail, or professional rockstars.  This is a great space for relaxing or getting things done, each of us have contributed in our own way to making this a creative and safe space, and we look forward to welcoming new guests! Great for students, artists, musicians, and travelers! Shared kitchen, 2 living rooms, 2 bathrooms (one on each floor). I am gone most evenings and weekends at work, and Shawn-Herbert works during the day so one of us is always available by phone/email for whatever you may need during your stay.  Additionally our other roommates are also super helpful and friendly! We do all work a lot, so this big apartment is empty a lot of the time! Bed-Stuy is an amazing historic Brooklyn neighborhood!  Great coffeeshop 1 bloc</t>
  </si>
  <si>
    <t>Bed-Stuy is an amazing historic Brooklyn neighborhood!  Great coffeeshop 1 block away (right across street from the subway!), 3 cool local bars within 4 blocks, a grocery store around the corner, and laundromat 3 blocks away.</t>
  </si>
  <si>
    <t>One block from G train, 10 minute walk to J &amp; M trains.  Quick transfers from G train to any Manhattan bound train, and easy to get around most anywhere in Brooklyn! Bike sharing also located a block away for a more scenic and authentic taste of Brooklyn life.</t>
  </si>
  <si>
    <t>{Wifi,"Air conditioning",Kitchen,Heating,"Smoke detector","First aid kit","Fire extinguisher",Essentials,Shampoo,Hangers,"Hair dryer",Iron,"Laptop friendly workspace","Private living room","Host greets you"}</t>
  </si>
  <si>
    <t>Large Room for 2 people queen size bed</t>
  </si>
  <si>
    <t>You can request the photos Large room for 2 people queen size bed NO REVIEWS ARE WELCOME</t>
  </si>
  <si>
    <t>welcome to my apt please feel like you home and tell me everything you need i would more than happy to help No party No wet shoes No pets No smoking please clean after you use anyhting please do not throw anything other than toilet tissue in toilet ( there is a garbage can in toilet ) do not disturb the neighbors in case of emergency Text or Call me no Overnight guest Turn off the lights if you are not at home please take the gifts i leave for each guest Enjoy your stay</t>
  </si>
  <si>
    <t>{TV,Wifi,Kitchen,Heating,"Smoke detector","Carbon monoxide detector",Essentials,Shampoo,"Lock on bedroom door","Hair dryer",Iron}</t>
  </si>
  <si>
    <t>Park Slope Bklyn, Large 2 BD/2 BTH</t>
  </si>
  <si>
    <t>Located in the heart of Park Slope our spacious 1100sq. ft. 2 bed\2 bath condominium is within easy walking distance to Brooklyn's best shopping and restaurants and just one block from the subway, so getting to Manhattan is quick and easy (15 min.) It has a balcony, a well equipped kitchen and large windows with a southern exposure for beautiful light throughout the day. Simply decorated with modern furnishings, the apartment is a relaxing place to come home to after a day exploring the City.</t>
  </si>
  <si>
    <t>Located in the heart of Park Slope our spacious 1100sq. ft. 2 bed\2 bath condominium is within easy walking distance to Brooklyn's best shopping and restaurants and just one block from the subway, so getting to Manhattan is quick and easy (15 min.) It has a balcony, a well equipped kitchen and large windows with a southern exposure for beautiful light throughout the day. Simply decorated with modern furnishings, the apartment is a relaxing place to come home to after a day exploring the City. Shared laundry facilities in building. Fantastic restaurants and shopping. Within walking distance to Barclays Center, Prospect Park, The Brooklyn Museum and the Brooklyn Botanical Garden. Located just one block from the R train subway and 15 minutes to Manhattan.</t>
  </si>
  <si>
    <t>Fantastic restaurants and shopping. Within walking distance to Barclays Center, Prospect Park, The Brooklyn Museum and the Brooklyn Botanical Garden.</t>
  </si>
  <si>
    <t>Located just one block from the R train subway and 15 minutes to Manhattan.</t>
  </si>
  <si>
    <t>{TV,Internet,Wifi,"Air conditioning",Kitchen,Breakfast,Elevator,Heating,"Family/kid friendly",Washer,Dryer,"Smoke detector","First aid kit","Fire extinguisher",Essentials,Shampoo,"Lock on bedroom door",Hangers,"Hair dryer",Iron,"Laptop friendly workspace"}</t>
  </si>
  <si>
    <t>Amazing view in an artist's living 2bed/2bath apt</t>
  </si>
  <si>
    <t>Amazing view next to the Williamsburg bridge. Cosy, artists living apartment with individual furnitures and beautiful plants. Coming home to a sun-lit atrium, Attended lobby, and a community lounge lined with repurposed timber takes residents. With in building laundry facilities, gym, and parking options, turn your apartment into your home. Spend an evening in the recreation room, and take time at the buildings billiards table or sit on the rooftop to look out onto the East River.</t>
  </si>
  <si>
    <t>{TV,Wifi,"Air conditioning",Kitchen,Gym,Elevator,Heating,Washer,Dryer,"Smoke detector",Essentials,Shampoo,Hangers,"Laptop friendly workspace","translation missing: en.hosting_amenity_49","translation missing: en.hosting_amenity_50"}</t>
  </si>
  <si>
    <t>Williamsburg Garden Escape</t>
  </si>
  <si>
    <t>Bright and spacious with tin ceilings and wood floors. This is the perfect home base while exploring New York. So much to discover in Williamsburg, Bushwick and Greenpoint, plus we're super close to the train - just 10 minutes from Manhattan on the subway!</t>
  </si>
  <si>
    <t xml:space="preserve">Bright and spacious with tin ceilings and wood floors. This is the perfect home base while exploring New York. So much to discover in Williamsburg, Bushwick and Greenpoint, plus we're super close to the train - just 10 minutes from Manhattan on the subway! Bright and spacious with tin ceilings and wood floors, this is the perfect home-base while exploring New York. So much to discover in Williamsburg and Greenpoint, and we're right on the the L train - it takes just 10 minutes to get to Manhattan! Williamsburg sits at the heart of Brooklyn's creative scene. Known for its local food restaurants, bars, and boutique clothing shops, enjoy a stroll through the Brooklyn Flea or catch the East River Ferry to Manhattan.  We will be available via email and phone anytime, other than that, the place is all yours! Entire apartment and backyard are exclusively for the guest. I will be available for support at anytime, but other than that, the place is all yours!  Williamsburg is the quintessential </t>
  </si>
  <si>
    <t xml:space="preserve">Williamsburg is the quintessential cool and fun, heart of Brooklyn's creative scene. Famous for it's local food restaurants, bars, cafes and boutique clothing shops, enjoy a Sunday stroll through the Brooklyn Flea or catch the East River Ferry to Manhattan from the gorgeous Willyburg waterfront! </t>
  </si>
  <si>
    <t>Situated less than a 5 minutes walk to the L train, you really can't ask for greater convenience!</t>
  </si>
  <si>
    <t>{Internet,Wifi,"Air conditioning","Wheelchair accessible",Kitchen,"Pets allowed",Heating,"Family/kid friendly","Smoke detector","Carbon monoxide detector",Essentials,Hangers,"Hair dryer",Iron,"Laptop friendly workspace","Hot water","Bed linens","Extra pillows and blankets","Coffee maker",Refrigerator,"Dishes and silverware","Cooking basics",Oven,Stove,"BBQ grill","Garden or backyard","Ground floor access","Flat path to guest entrance","Well-lit path to entrance","No stairs or steps to enter","No stairs or steps to enter","No stairs or steps to enter","Host greets you"}</t>
  </si>
  <si>
    <t>Brooklyn home</t>
  </si>
  <si>
    <t>Spacious three bedroom apartment in a convenient location.  Minutes walk to MTA subway station and bus stop. Comfortable living space in a quiet and safe neighborhood with plenty of restaurants, supermarkets, convenient stores, banks and shopping area within walking distance.  Laundry mat is around the block.</t>
  </si>
  <si>
    <t>Spacious three bedroom apartment in a convenient location.  Minutes walk to MTA subway station and bus stop. Comfortable living space in a quiet and safe neighborhood with plenty of restaurants, supermarkets, convenient stores, banks and shopping area within walking distance.  Laundry mat is around the block. The host lives close to the apartment.</t>
  </si>
  <si>
    <t>- Quiet Hours: after 11:00 PM</t>
  </si>
  <si>
    <t>{TV,Wifi,"Air conditioning",Kitchen,Heating,"Smoke detector","Carbon monoxide detector","First aid kit","Fire extinguisher",Essentials,Shampoo,Hangers,"Hair dryer","Laptop friendly workspace"}</t>
  </si>
  <si>
    <t>Cozy Nest 15 Minutes From Midtown</t>
  </si>
  <si>
    <t>Just a stone throw away from the train, this apartment is the definition of convenience. With a spacious bedroom that feels like home and a living room that is equipped with a record player for cozy nights, this apartment's perfect for your NYC stay.</t>
  </si>
  <si>
    <t>{TV,Internet,Wifi,"Air conditioning","Wheelchair accessible",Kitchen,Elevator,"Buzzer/wireless intercom",Heating,"Family/kid friendly",Essentials,"24-hour check-in","Hair dryer",Iron,"Laptop friendly workspace"}</t>
  </si>
  <si>
    <t>Sunlit Private Bedroom in Bushwick Apartment</t>
  </si>
  <si>
    <t>Nestled in one of the most up and coming neighborhoods of Brooklyn, this quaint Bushwick two-bedroom apartment is only 15 minutes to the Lower East Side and 10 minutes to Williamsburg. Our space is minimal and rustic with Scandinavian accents, and tons of natural light.</t>
  </si>
  <si>
    <t>Nestled in one of the most up and coming neighborhoods of Brooklyn, this quaint Bushwick two-bedroom apartment is only 15 minutes to the Lower East Side and 10 minutes to Williamsburg. Our space is minimal and rustic with Scandinavian accents, and tons of natural light. The apartment is in a four floor walk-up building with rooftop, private balcony, and sunny living room.  Your private bedroom features a full-sized bed, nightstand, Himalayan salt lamp, drawer space, and tons of streaming sunlight.  The living room features rustic and modern furniture, TV, and instruments. You will be provided with clean linens and fresh towels; as well as toiletries.  Further features: - Wi-Fi connection  - A thoughtfully-designed bedroom with hip, urban, rustic furniture and comfortable mattress - Private balcony and shared rooftop  - There are two laundromats less than a block away where you can send laundry out or we regularly use the Cleanly app For further questions, please feel free to contact us</t>
  </si>
  <si>
    <t>The apartment is very well-connected through public transport: - J train is 5 minute walk away; takes you to Manhattan in less than 15 minutes - Walking/biking distance to Williamsburg, featuring great restaurants, bars and shops. The neighborhood also offers you many opportunities: - 5-minute walking distance to several small restaurants, cafes, bars, and an organic supermarket - A large grocery store close by</t>
  </si>
  <si>
    <t>{TV,Wifi,"Air conditioning",Kitchen,Heating,Essentials,Shampoo,"Lock on bedroom door","Hair dryer","Laptop friendly workspace","Hot water","Bed linens",Refrigerator,"Dishes and silverware","Cooking basics",Oven,Stove}</t>
  </si>
  <si>
    <t>Private Sunny Room in Williamsburg, Brooklyn - NY</t>
  </si>
  <si>
    <t>Enjoy NYC's life in the heart of Williamsburg, close to all the restaurants and nightlife of Brooklyn just a stop away from Manhattan. The building is brand new, with a rooftop, gym, laundry room, bike room, and a storage room available at your convenience. The apartment is fully equipped with stainless appliances, marble counters, a dishwasher, a smart TV with Netflix and central heating/ A/C. The room is full of natural sunlight, and has access to a private balcony.</t>
  </si>
  <si>
    <t>Enjoy NYC's life in the heart of Williamsburg, close to all the restaurants and nightlife of Brooklyn just a stop away from Manhattan. The building is brand new, with a rooftop, gym, laundry room, bike room, and a storage room available at your convenience. The apartment is fully equipped with stainless appliances, marble counters, a dishwasher, a smart TV with Netflix and central heating/ A/C. The room is full of natural sunlight, and has access to a private balcony. A private room is entirely at your disposal. The 3 bedroom apartment is shared with kind and quiet French/English roommates. Always ready to help you if needed. You will have access all communal areas. Rooftop, Gym, Laundry room in the building. Always available by text/email if needed. I’ll do my very best to respond within 12 hours max. :-) Williamsburg is a super cool place, quiet at night. There is a coffee place literally next door, and multiple amenities nearby. A Harvest grocery shop and Walgreens pharmacy are just</t>
  </si>
  <si>
    <t>Williamsburg is a super cool place, quiet at night. There is a coffee place literally next door, and multiple amenities nearby. A Harvest grocery shop and Walgreens pharmacy are just across the road. Ideal for all your day to day needs !</t>
  </si>
  <si>
    <t>4 subway lines are near the place: - J train, to discover Downtown Manhattan, Financial district and Bushwick (3min walk) - M train, to see Mid-town Manhattan (3min walk) - G train, to take some pictures of Greenpoint, Dumbo and Brooklyn heights (30 sec walk) - L train, to get straight into SoHo and the East Village (7 min walk)</t>
  </si>
  <si>
    <t>{TV,Wifi,"Air conditioning",Kitchen,Gym,Elevator,Heating,"Family/kid friendly",Washer,Dryer,"Smoke detector","Carbon monoxide detector",Essentials,"Lock on bedroom door",Hangers,Iron,"Laptop friendly workspace","Private living room",Bathtub,Microwave,Refrigerator,Dishwasher,"Dishes and silverware","Cooking basics",Oven,Stove,"Patio or balcony","No stairs or steps to enter"}</t>
  </si>
  <si>
    <t>Private room by LGA, Citifield and near Manhattan.</t>
  </si>
  <si>
    <t>Very modern, spacious and clean apartment with an extra bedroom. Located in the heart of Jackson Heights Historic District, transportation is accessible through multiple bus and train lines (7, E, F, M, R and Q32, Q33, Q49, etc). Shopping and dining is also available within walking distance.</t>
  </si>
  <si>
    <t>{TV,"Cable TV",Wifi,"Air conditioning","Paid parking off premises",Elevator,"Free street parking",Heating,Washer,Dryer,"Smoke detector","Carbon monoxide detector","First aid kit","Fire extinguisher",Essentials,Shampoo,"Lock on bedroom door",Hangers,Iron,"Laptop friendly workspace","Hot water","Bed linens","Extra pillows and blankets","Ethernet connection",Microwave,Refrigerator,"Dishes and silverware","Luggage dropoff allowed","Host greets you"}</t>
  </si>
  <si>
    <t>SPACIOUS MIDTOWN APT WITH BACKYARD</t>
  </si>
  <si>
    <t>Available immediately!</t>
  </si>
  <si>
    <t>Available immediately! APARTMENT: 1 Bedroom - 1st FL -Full Kitchen -Queen Bedroom -Ceiling Lights -Private Backyard The Neighborhood -Restaurants, lounges, bars, coffee shops, banks, pharmacies, supermarkets, etc... Walking distance -United Nations, Bloomingdales, Lexington &amp; Madison shopping -East River Corridor Park (59th ST to 81st ST on East river) Views of Manhattan Midtown East, Roosevelt Island, Queens Borough Bridge and Tri-borough Bridge. Getting Around 54th ST &amp; 2nd AVE -1 block from E -- M Trains, 2 blocks from 6 Train -M15 Extra Express Bus steps away  -Central Park Walking Distance -Basic Cable  -DVD Player  -Fresh Towels  -Clean Sheets  -All Basic Hotel Amenities Included</t>
  </si>
  <si>
    <t>The Neighborhood -Restaurants, lounges, bars, coffee shops, banks, pharmacies, supermarkets, etc... Walking distance -United Nations, Bloomingdales, Lexington &amp; Madison shopping -East River Corridor Park (59th ST to 81st ST on East river) Views of Manhattan Midtown East, Roosevelt Island, Queens Borough Bridge and Tri-borough Bridge.</t>
  </si>
  <si>
    <t>Getting Around 54th ST &amp; 2nd AVE -1 block from E -- M Trains, 2 blocks from 6 Train -M15 Extra Express Bus steps away  -Central Park Walking Distance</t>
  </si>
  <si>
    <t>-All guest must provide copy of US ID or passport before arrival. - Quiet Hours After 9pm.</t>
  </si>
  <si>
    <t>{TV,"Cable TV",Wifi,"Air conditioning",Kitchen,Elevator,"Buzzer/wireless intercom",Heating,Washer,Dryer,Shampoo,"24-hour check-in",Hangers,"Hair dryer",Iron,"Laptop friendly workspace"}</t>
  </si>
  <si>
    <t>Budget-Friendly 1 Bedroom 1 Bath near Wall St</t>
  </si>
  <si>
    <t>The perfect Wall Street getaway for bargain travelers.  Rent an entire one bedroom apartment featuring oversized double hung windows, hardwood floors, and Euro cabinetry in a luxury high rise right on Wall Street.  Chic, minimalist furniture, private bedroom and ample living room space and full access to all amenities including 24-hour doorman, fully-equipped gym, amazing rooftop views, and an indoor pool</t>
  </si>
  <si>
    <t>The perfect Wall Street getaway for bargain travelers.  Rent an entire one bedroom apartment featuring oversized double hung windows, hardwood floors, and Euro cabinetry in a luxury high rise right on Wall Street.  Chic, minimalist furniture, private bedroom and ample living room space and full access to all amenities including 24-hour doorman, fully-equipped gym, amazing rooftop views, and an indoor pool Space comfortably sleeps 4 guests with one queen bed, one full bed and a sofa.  Kitchen is equipped with all appliances including fridge/freezer, microwave, oven, and dishwasher.  Laundry room is conveniently located inside building.  Situated near major train lines including the 4, 5, J, Z, A, C, E, 1, 2, 3, R, and W. Available by phone 24/7</t>
  </si>
  <si>
    <t>Guests must notify owner of their guest(s) during their stay.  The total headcount at any given time cannot exceed 4</t>
  </si>
  <si>
    <t>{TV,Internet,Wifi,"Air conditioning","Wheelchair accessible",Pool,Kitchen,Doorman,Gym,Breakfast,Elevator,"Buzzer/wireless intercom",Heating,"Family/kid friendly",Washer,Dryer,"Smoke detector","Carbon monoxide detector","First aid kit","Fire extinguisher",Essentials,Shampoo,"24-hour check-in",Hangers,"Hair dryer",Iron,"Laptop friendly workspace"}</t>
  </si>
  <si>
    <t>Room and private bath in sunny Brooklyn apartment</t>
  </si>
  <si>
    <t>Victorian Ditmas Park Brooklyn is a tree-lined oasis in the city.  Beautiful spacious bedroom with your own full bathroom in a 2BR, 2Bath apartment. Comfortable, firm, full-size bed. Share large sunny eat-in kitchen with dishwasher, living room with HDTV, premium cable and wifi. Close to excellent restaurants, shops, natural food stores and weekly farmers' market.  Easy 30-40 minute trip to Manhattan on B/Q subway right around the corner.</t>
  </si>
  <si>
    <t>Victorian Ditmas Park Brooklyn is a tree-lined oasis in the city.  Beautiful spacious bedroom with your own full bathroom in a 2BR, 2Bath apartment. Comfortable, firm, full-size bed. Share large sunny eat-in kitchen with dishwasher, living room with HDTV, premium cable and wifi. Close to excellent restaurants, shops, natural food stores and weekly farmers' market.  Easy 30-40 minute trip to Manhattan on B/Q subway right around the corner. I'll be happy to help you in any way I can, (or to leave you alone if you prefer). Parking on the street is relatively easy to find.  The B express and Q local trains are just around the corner at Newkirk Plaza. (Note that the B only runs on weekdays). Lady Mochizuki (the cat) is very sweet</t>
  </si>
  <si>
    <t>Parking on the street is relatively easy to find.  The B express and Q local trains are just around the corner at Newkirk Plaza. (Note that the B only runs on weekdays).</t>
  </si>
  <si>
    <t>Please clean up after yourself in common areas.</t>
  </si>
  <si>
    <t>{TV,"Cable TV",Internet,Wifi,"Air conditioning",Kitchen,"Pets live on this property",Cat(s),Heating,"Smoke detector","First aid kit","Fire extinguisher",Essentials,Hangers,"Hair dryer",Iron,"Laptop friendly workspace","translation missing: en.hosting_amenity_49","translation missing: en.hosting_amenity_50"}</t>
  </si>
  <si>
    <t>Hell's Kitchen Heaven</t>
  </si>
  <si>
    <t>Cozy one bedroom apartment in the heart of Hell's Kitchen. One block away from Restaurant Row, two block from Times Square. Walking distance to West Side Highway and Green Way.</t>
  </si>
  <si>
    <t>Cozy one bedroom apartment in the heart of Hell's Kitchen. One block away from Restaurant Row, two block from Times Square. Walking distance to West Side Highway and Green Way. Living area with TV and kitchen with appliances, full bathroom with tub, bedroom with queen-sized bed and windows overlooking private garden. Available anytime via phone/text if you have any questions or concerns during your stay. Close by to great restaurants and Times Square. A few blocks from nearly all subways via Times Square-42nd St.</t>
  </si>
  <si>
    <t>Close by to great restaurants and Times Square.</t>
  </si>
  <si>
    <t>A few blocks from nearly all subways via Times Square-42nd St.</t>
  </si>
  <si>
    <t>No shoes in the apartment.</t>
  </si>
  <si>
    <t>{TV,Wifi,"Air conditioning",Kitchen,Breakfast,Heating,"Smoke detector",Essentials,Shampoo,Hangers,"Hair dryer",Iron}</t>
  </si>
  <si>
    <t>Comfortable Rest Stop</t>
  </si>
  <si>
    <t>My place is comfortable and convenient, close to transportation and major shopping and eating epicenters like Utica and Church Avenues as well as a short ride to Flatbush Avenue, and a short bus ride away from JFK airport. We're a stone's throw away from Barclays Center, Eastern Parkway, Prospect Park and the Zoo and botanical gardens, if that's your thing.  I am available to answer any questions you may have and point you in the right direction if needed.  I'd love to host you!</t>
  </si>
  <si>
    <t>My place is comfortable and convenient, close to transportation and major shopping and eating epicenters like Utica and Church Avenues as well as a short ride to Flatbush Avenue, and a short bus ride away from JFK airport. We're a stone's throw away from Barclays Center, Eastern Parkway, Prospect Park and the Zoo and botanical gardens, if that's your thing.  I am available to answer any questions you may have and point you in the right direction if needed.  I'd love to host you! It's quiet, clean, there's WiFi, a tv with cable and a friendly host who can make himself as available or as scarce as you need. There are a few beverages in the refrigerator... Feel free to have at one. The guest will have access to the kitchen, their room which has wifi, a television with netflix and a roku stick. What more could you ask for?  Oh yes, you can also use the bathroom. Feel free to shower or have a bubble bath! I'm available to offer as much help and advice as needed. EpiCenter of Caribbean Cultu</t>
  </si>
  <si>
    <t>EpiCenter of Caribbean Culture and home to massive amounts of restaurants and supermarkets within walking distance.</t>
  </si>
  <si>
    <t>Incredible close to busses which can take you, within 5 minutes to the train stations.</t>
  </si>
  <si>
    <t>- Please, No eating in the rooms, and For all that's Good, use a coaster. What are we, Vikings? lol</t>
  </si>
  <si>
    <t>{TV,Wifi,Kitchen,Breakfast,"Smoke detector","Carbon monoxide detector","Fire extinguisher",Essentials,Shampoo,"Lock on bedroom door","Laptop friendly workspace","Host greets you"}</t>
  </si>
  <si>
    <t>Huge light &amp; plant-filled Williamsburg condo</t>
  </si>
  <si>
    <t>Huge (850 sq ft/80 sq m), light &amp; plant-filled luxury condo in the heart of Williamsburg.  Completely redecorated in May '19, this 1 BR features brand new high-end furniture, an audiophile speaker system, and gourmet kitchen.  Other building amenities include a 24/7 doorman, gym, and rooftop.  The location is perfect:  a 3 minute walk to Bedford Ave subway station, and steps from some of the best bars, restaurants, and cafes in the city.  Greenpoint and McCaren park are also a short walk away.</t>
  </si>
  <si>
    <t>Huge (850 sq ft/80 sq m), light &amp; plant-filled luxury condo in the heart of Williamsburg.  Completely redecorated in May '19, this 1 BR features brand new high-end furniture, an audiophile speaker system, and gourmet kitchen.  Other building amenities include a 24/7 doorman, gym, and rooftop.  The location is perfect:  a 3 minute walk to Bedford Ave subway station, and steps from some of the best bars, restaurants, and cafes in the city.  Greenpoint and McCaren park are also a short walk away. I absolutely love this apartment.  I moved in recently, professionally decorating and furnishing the space completely from scratch.  Hopefully, the space reflects my passions for music and food: The living room features an audiophile speaker setup with a turntable and hundreds of records for you to listen to.  There's also a 65" LED 4k smart TV with Netflix &amp; Hulu, which connects to these speakers.  The bedroom has a turntable setup with studio monitor speakers, if you'd like to experiment. The k</t>
  </si>
  <si>
    <t>Williamsburg is my favorite neighborhood in NYC, combining Manhattan's trendiness with Brooklyn's laid back attitude. This part of Williamsburg is particularly nice as it offers close proximity to both the L (~5 minutes away on foot, 1 stop to Manhattan) and G (~10 minutes away on foot, access to most of Brooklyn) subway lines.  It's also walking distance to countless incredible restaurants, bars, and cafes in the neighborhood.  The building is one block south of McCaren park, which offers plenty of green space for a picnic; a public pool; and a track if you're into running.   Greenpoint, a cute neighborhood just north of Williamsburg, is also a ~10 minute walk away.  It's one of my favorite places to spend time when the weather is warm. I'm more than happy to provide you with recommendations for your stay.</t>
  </si>
  <si>
    <t>As mentioned, the building is close to both the L (Bedford Ave station ~5 minutes away on foot, 1 stop to Manhattan) and G (Nassau Ave station ~10 minutes away on foot, access to most of Brooklyn) subway lines. The JM lines (Marcy Ave station), which offer access to downtown Manhattan are a ~15 minute walk away. I highly recommend getting a Citibike pass for your stay, and cycling around the neighborhood. I'd recommend Uber/Lyft to get around by car, but if you DO rent one, there should be plenty of street parking available.</t>
  </si>
  <si>
    <t>This apartment is my home-- please treat it with respect (e.g. no shoes in the apt)</t>
  </si>
  <si>
    <t>{TV,Wifi,"Air conditioning",Kitchen,Gym,Elevator,"Free street parking",Heating,Washer,Dryer,"Smoke detector","Carbon monoxide detector","First aid kit","Fire extinguisher",Essentials,Shampoo,"Lock on bedroom door",Hangers,"Hair dryer",Iron,"Laptop friendly workspace","Self check-in","Building staff","Private entrance","Coffee maker",Refrigerator,Dishwasher,"Dishes and silverware","Cooking basics",Oven,Stove,"Patio or balcony"}</t>
  </si>
  <si>
    <t>HOME AWAY FROM HOME</t>
  </si>
  <si>
    <t>Quiet relaxing space. Simplified life style. Metro. bus .train and  taxi</t>
  </si>
  <si>
    <t>Simplified life style.</t>
  </si>
  <si>
    <t>Metro. bus .train and  taxi</t>
  </si>
  <si>
    <t>Each room 2 adults max every guess is responsible for his or her own mess</t>
  </si>
  <si>
    <t>Brownsville</t>
  </si>
  <si>
    <t>{TV,"Cable TV",Wifi,Kitchen,Heating,"Smoke detector","Carbon monoxide detector","First aid kit","Fire extinguisher",Essentials,"Lock on bedroom door",Iron,"Laptop friendly workspace","Private entrance","Hot water",Microwave,Refrigerator,Oven,Stove,"Single level home","Long term stays allowed","Wide hallways","No stairs or steps to enter","Wide entrance for guests","Flat path to guest entrance","Well-lit path to entrance","No stairs or steps to enter","Wide entrance","Extra space around bed","No stairs or steps to enter","Wide doorway to guest bathroom","Accessible-height toilet","No stairs or steps to enter","Wide entryway"}</t>
  </si>
  <si>
    <t>Bilevel Penthouse: Park, City Views</t>
  </si>
  <si>
    <t>This sprawling, bilevel luxury condominium in Williamsburg has a terrace with Manhattan and McCarren Park views, a balcony, a fully equipped kitchen, an immense master bedroom and bathroom, a full guest bedroom and bathroom, and half-bathroom.</t>
  </si>
  <si>
    <t>This sprawling, bilevel luxury condominium in Williamsburg has a terrace with Manhattan and McCarren Park views, a balcony, a fully equipped kitchen, an immense master bedroom and bathroom, a full guest bedroom and bathroom, and half-bathroom. This sprawling two-floor luxury Williamsburg condominium has a terrace with city and park views, a balcony with skyline views, an immense master bedroom and bathroom, a full guest bedroom and bathroom, and half-bathroom. On the lower floor, the kitchen is fully equipped with top-of-the-line appliances: a six-range gas burner, a dishwasher, and a new Jenn-Air refrigerator with a filtered-water tap. We provide a flat-screen television with expansive programming in the master bedroom, high-speed wireless routers for each floor, and a fully stocked laundry closet just off the kitchen. The apartment's two bedrooms and two-and-a-half bathrooms can very easily accommodate five people, though with our two high-quality air mattresses a party of seven woul</t>
  </si>
  <si>
    <t>Located 200 feet from McCarren Park, this apartment marks the border between Williamsburg and Greenpoint, two of Brooklyn's most exciting and energetic neighborhoods. Dozens of the borough's best restaurants and shops are within easy walking distance of your front door, and the East River waterfront (with its breathtaking skyline views) is only five blocks away.</t>
  </si>
  <si>
    <t>The Lorimer Avenue station on the L line and the Metropolitan Avenue station on the G line are only moments away, giving you easy access to Manhattan, central Brooklyn, and Long Island City.</t>
  </si>
  <si>
    <t>Please advise us in advance of your stay if you would prefer to be greeted with a dozen Brooklyn-made bagels or a dozen Brooklyn-made artisanal donuts. We also ask, as a gesture of respect to our neighbors in this very quiet building, that our guests maintain a courteous noise level. Finally, we're happy to offer a small discount to guests who are able to water our plants.</t>
  </si>
  <si>
    <t>{TV,Internet,Wifi,"Air conditioning",Kitchen,"Pets allowed","Pets live on this property",Cat(s),"Buzzer/wireless intercom",Heating,"Family/kid friendly",Washer,Dryer,"Smoke detector","Carbon monoxide detector","First aid kit","Safety card","Fire extinguisher",Essentials,Shampoo}</t>
  </si>
  <si>
    <t>Urban Oasis II</t>
  </si>
  <si>
    <t>Beautiful, artsy house on a great block - truly an Urban Oasis.  I have a large picture window that looks out onto the street in front and a lovely garden in the back.   The house is 1 block from the subway so Manhattan access is easy.  The neighborhood has tons of great restaurants and bars nearby and is a short walk to Prospect Park.  It is also close to the Brooklyn Museum, Barclays Center, Brooklyn Bridge Park and the lovely Green-Wood Cemetery.</t>
  </si>
  <si>
    <t>Beautiful, artsy house on a great block - truly an Urban Oasis.  I have a large picture window that looks out onto the street in front and a lovely garden in the back.   The house is 1 block from the subway so Manhattan access is easy.  The neighborhood has tons of great restaurants and bars nearby and is a short walk to Prospect Park.  It is also close to the Brooklyn Museum, Barclays Center, Brooklyn Bridge Park and the lovely Green-Wood Cemetery. The house is spacious with lots of nice touches.  It has a large living room and dining room, full kitchen, 3 rooms upstairs and 1-1/2 baths.  There are stairs from the dining room door down to the backyard garden below. Some things to be aware of: -I have 3 friendly kitties who will need care during your stay.  I am happy to offer a discount to anyone who is willing to cat-sit in my absence.  There may also be a bit of plant-watering. The closet in the 2nd bedroom is available for guest use.  The walk-in closet in the 1st bedroom will be f</t>
  </si>
  <si>
    <t>The neighborhood is great.  It is called South Slope by some, Green-Wood Heights by others.  It is a lively area with lots to see and do.  The house is between 4th and 5th Avenues; 5th Avenue has tons of restaurants and cute shops and the subway is on 4th Ave and 17th St.</t>
  </si>
  <si>
    <t>I am 1 block from the R train at the Prospect Ave. stop (on 4th Ave and 17th St.) . There are buses that run along 5th Avenue as well as Citibike stations nearby for bike rentals.  It is also a nice neighborhood for walking.</t>
  </si>
  <si>
    <t>{TV,Wifi,"Air conditioning",Kitchen,Heating,Washer,Dryer,"Smoke detector","Carbon monoxide detector","First aid kit","Fire extinguisher",Essentials,Shampoo,Hangers,"Hair dryer",Iron,"Laptop friendly workspace","Self check-in",Lockbox,"Private entrance","Hot water","Bed linens","Extra pillows and blankets",Microwave,"Coffee maker",Refrigerator,Dishwasher,"Dishes and silverware","Cooking basics",Oven,Stove,"Garden or backyard"}</t>
  </si>
  <si>
    <t>Amazing loft in East Williamsburg</t>
  </si>
  <si>
    <t>Come stay in the heart of East Williamsburg, Bushwick, in the famous arty Lofts. Home to people from all over the world, you will be welcomed in this cosmopolitan apartment and enjoy our high ceilings, comfortable atmosphere, and art-covered walls.</t>
  </si>
  <si>
    <t>{Internet,Wifi,Kitchen,"Hot tub",Heating,Washer,Essentials}</t>
  </si>
  <si>
    <t>Lovely bedroom in the perfect two bedroom condo.</t>
  </si>
  <si>
    <t>This beautiful brand new two bedroom condo in a luxury elevator building with great amenities is perfect place for your New York City stay. Enjoy the sofas, lounge chairs and the view of New York City on the beautiful rooftop. We provide provide freshly made beds, towels, wifi, toiletries and essentials.  Steps away from the famous Franklin Ave where you will finds restaurants bars and boutiques.  You can use the living room TV, you are welcome to use the kitchen just clean up after yourself.</t>
  </si>
  <si>
    <t>{TV,"Cable TV",Wifi,"Air conditioning",Kitchen,"Pets allowed",Gym,Breakfast,Elevator,"Buzzer/wireless intercom",Heating,Washer,Dryer,"Smoke detector","Carbon monoxide detector","Fire extinguisher",Essentials,Shampoo,Hangers,"Laptop friendly workspace"}</t>
  </si>
  <si>
    <t>sunshine room sublease</t>
  </si>
  <si>
    <t>close to columbia university medical center, very safe community,  a lot restaurant and super market around and easy commute , different lines for bus and subways (A,C, 1)</t>
  </si>
  <si>
    <t>{Wifi,"Air conditioning",Kitchen,Gym,Elevator,Heating,Washer,Dryer,"Smoke detector","Carbon monoxide detector","First aid kit",Essentials,Shampoo,"Lock on bedroom door",Hangers,"Hair dryer",Iron,"Laptop friendly workspace"}</t>
  </si>
  <si>
    <t>Private Room with a patio in Park Slope Brooklyn</t>
  </si>
  <si>
    <t>My place is close to many recreational, art and historical places, top restaurants, bars and venues, cafes, and shopping of all sorts. You’ll love my place because of it's location and vicinity to manhattan, the high ceilings, skylights, cozy room, balcony, cappuccino machine &amp; coffee machine, , fully equipped kitchen, big screen TV in room with Netflix, HBO, Hulu, etc. My place is good for couples and solo adventurers. Also, I am a wealth of knowledge of NYC.</t>
  </si>
  <si>
    <t>{TV,Internet,Wifi,"Air conditioning",Kitchen,Breakfast,Heating,Washer,Dryer,"Smoke detector","Carbon monoxide detector","First aid kit","Fire extinguisher",Essentials,Shampoo,"Lock on bedroom door",Hangers,"Hair dryer",Iron,"Laptop friendly workspace","translation missing: en.hosting_amenity_49","translation missing: en.hosting_amenity_50"}</t>
  </si>
  <si>
    <t>Modern Spacious Apartment</t>
  </si>
  <si>
    <t>Modern Brooklyn Downtown Apartment  -  Prime Location</t>
  </si>
  <si>
    <t>Modern Brooklyn Downtown Apartment  -  Prime Location Brooklyn Downtown modern apartment with designer furniture, gym, rooftop access, and skyline views.  The Space:  One bedroom airy apartment with contemporary furniture, great skyline views, access to gym  &amp; rooftop terrace. I will be available on (Hidden by Airbnb) and will answer any questions about the space. You can also view the rental manual that will be left at the apartment for any additional questions. Brooklyn Downtown is a developed area with many options for dining, shopping and site seeing. Walking distance from Dumbo, Cobble Hill, Brooklyn Heights as well as downtown Manhattan right over the Brooklyn or Manhattan Bridges. With two major supermarkets right by the apartment (Trader Joe's &amp; Wholefoods) Walking distance to public transport (A, C,F,Q,J trains), as well as Brooklyn &amp; Manhattan bridges.</t>
  </si>
  <si>
    <t>Brooklyn Downtown is a developed area with many options for dining, shopping and site seeing. Walking distance from Dumbo, Cobble Hill, Brooklyn Heights as well as downtown Manhattan right over the Brooklyn or Manhattan Bridges. With two major supermarkets right by the apartment (Trader Joe's &amp; Wholefoods)</t>
  </si>
  <si>
    <t>Walking distance to public transport (A, C,F,Q,J trains), as well as Brooklyn &amp; Manhattan bridges.</t>
  </si>
  <si>
    <t>{TV,Wifi,"Air conditioning",Kitchen,Gym,Elevator,Heating,Washer,Dryer,"Smoke detector",Essentials,Shampoo,Hangers,"Hair dryer",Iron,"Laptop friendly workspace","Bed linens",Microwave,"Coffee maker",Refrigerator,Dishwasher,"Dishes and silverware",Stove,"Patio or balcony"}</t>
  </si>
  <si>
    <t>Stuytown apartment</t>
  </si>
  <si>
    <t>This modern beautiful apartment is located in the heart of the East village. There are many restaurants, coffee shops, bars and parks within a five minute walk in every which direction. If you would like to use public transportation the L train is an eight minute walk. There is also a bus that comes up to the nearest corner as well. You will find that everyone is very friendly in the neighborhood. You will also notice that our housing community has twenty four hour security.</t>
  </si>
  <si>
    <t>This modern beautiful apartment is located in the heart of the East village. There are many restaurants, coffee shops, bars and parks within a five minute walk in every which direction. If you would like to use public transportation the L train is an eight minute walk. There is also a bus that comes up to the nearest corner as well. You will find that everyone is very friendly in the neighborhood. You will also notice that our housing community has twenty four hour security. You will be staying in my room within a two bedroom apartment. You will have a beautiful view of the east side and access to an A.C. unit. I have a very comfortable queen sized bed you will love.  Outside my room you may enjoy all common areas. The apartment will be yours to privately use. The second bedroom is not to be used. Feel free to use anything in the kitchen and there will be cupboard and fridge space provided for you. I will always be a phone call away!</t>
  </si>
  <si>
    <t>{TV,Wifi,"Air conditioning",Kitchen,Elevator,"Free street parking",Heating,Washer,Dryer,"Smoke detector","Carbon monoxide detector",Essentials,Shampoo,"Hair dryer","Self check-in",Lockbox,"Private entrance","Hot water",Microwave,"Coffee maker",Refrigerator,Dishwasher,"Dishes and silverware","Cooking basics",Oven,Stove,"Single level home","Garden or backyard","Well-lit path to entrance","Paid parking on premises"}</t>
  </si>
  <si>
    <t>Williamsburg  New Luxury Private Room + Bathroom</t>
  </si>
  <si>
    <t>This is a private room in a modern luxury apartment that is nearby both the L and J M Z trains, and the heart of beautiful Williamsburg. Very quick access to Manhattan in a safe, clean, area.</t>
  </si>
  <si>
    <t>This is a private room in a modern luxury apartment that is nearby both the L and J M Z trains, and the heart of beautiful Williamsburg. Very quick access to Manhattan in a safe, clean, area. The apartment's private guest bedroom features a Queen-sized 'Purple' brand mattress, with en suite full bathroom with private bathroom entrance (aka your own full bathroom).   The apartment comes equipped with a washer / dryer which guests are welcome to use. The kitchen is available for cooking as well. The building has a gym, right down the hall on the same floor as the apartment, and rooftop including lounge chairs, and areas to relax. Please note the hosts will be in the apartment as this is private room within our apartment -- hosts are a very nice :) couple with a small 8 lb dachshund dog named Boogie. The guest bedroom and private bathroom. Shared living space including the kitchen and living room. L Train (2 stops to Manhattan) J,M,Z Trains (1 stop to Lower East Side, 3 stops to West Vill</t>
  </si>
  <si>
    <t>L Train (2 stops to Manhattan) J,M,Z Trains (1 stop to Lower East Side, 3 stops to West Village, access the majority of Manhattan within 15-20 minutes).</t>
  </si>
  <si>
    <t>{TV,Wifi,"Air conditioning",Kitchen,Gym,Elevator,Heating,Washer,Dryer,"Smoke detector","Carbon monoxide detector",Essentials,Shampoo,"Lock on bedroom door","Hair dryer","Self check-in",Keypad}</t>
  </si>
  <si>
    <t>Private Room in Relaxing Townhouse</t>
  </si>
  <si>
    <t>Beautiful private room in townhouse 2 blocks from JMZ train (heads directly into Manhattan). 1 Bedroom (King Bed), 1 &amp; 1/2 Baths, kitchen, living-room with hight ceilings &amp; back yard with grill. 30 minute cab ride from JFK Airport, 25 minute cab ride from Laguardia Airport. My place is good for couples, solo adventurers, &amp; business travelers. We have a very friendly cat named Phoebe!</t>
  </si>
  <si>
    <t>Beautiful private room in townhouse 2 blocks from JMZ train (heads directly into Manhattan). 1 Bedroom (King Bed), 1 &amp; 1/2 Baths, kitchen, living-room with hight ceilings &amp; back yard with grill. 30 minute cab ride from JFK Airport, 25 minute cab ride from Laguardia Airport. My place is good for couples, solo adventurers, &amp; business travelers. We have a very friendly cat named Phoebe! The bedroom has beautiful brick exposure and an old fireplace with black out shades for your sleeping convenience if necessary. It is on the side of the house away from the street where it is very quiet. The room faces our backyard and borders a church with colorful windows and mosaic tiles which is a nice peaceful view! The kitchen is fully equipped with anything you could ever need to cook with. Appliances include coffee grinder, Vitamix blender, toaster, washing machine, microwave, &amp; water boiler. We also have a Berkeley water filter for filtered water. Please feel free to help yourself to our tea selec</t>
  </si>
  <si>
    <t>The house is close to Broadway which has a variety of shops. The people on our block all know each other well and have lived here for years.</t>
  </si>
  <si>
    <t>You will be able to find street parking pretty easily, just be mindful of the alternate side parking signs. The J,M,Z trains are a block away. They cross into Manhattan in about 15 minutes.</t>
  </si>
  <si>
    <t>{Wifi,"Air conditioning",Kitchen,"Smoking allowed",Breakfast,Heating,Washer,Dryer,"Smoke detector","Carbon monoxide detector","First aid kit",Essentials,Shampoo,"Lock on bedroom door","Hair dryer",Iron,"Laptop friendly workspace"}</t>
  </si>
  <si>
    <t>Zee's Brooklyn nest</t>
  </si>
  <si>
    <t>Duplex apartment with guest bedroom on the 2nd level of the apartment.  Spiral staircase up to bedroom with private bathroom and access to private rooftop- Perfect for morning coffee during warmer months. F and G train is a 7 minute walk from the apartment and the neighborhood is a 35 minute train ride into lower Manhattan. Also very convenient to Park Slope and Dumbo(popular neighborhoods of Brooklyn) Prospect Park is 1/2 a mile walk. Lots of shops/restaurants/bars near by.</t>
  </si>
  <si>
    <t>Duplex apartment with guest bedroom on the 2nd level of the apartment.  Spiral staircase up to bedroom with private bathroom and access to private rooftop- Perfect for morning coffee during warmer months. F and G train is a 7 minute walk from the apartment and the neighborhood is a 35 minute train ride into lower Manhattan. Also very convenient to Park Slope and Dumbo(popular neighborhoods of Brooklyn) Prospect Park is 1/2 a mile walk. Lots of shops/restaurants/bars near by. The kitchen and living room are open for shared use. There is a French press and coffee/tea is always available. There is filtered water in the fridge. The lower level of space is where my bedroom is. There is a second bathroom as well. The apartment has WiFi and feel free to use my netflex/ Hulu or watch local TV. Your are welcome to my old bicycle which is in the courtyard of my building. I even have a helmet you can borrow. I work Mon-Fri and socialize with friends on weekends. I am always available by phone or</t>
  </si>
  <si>
    <t>The location is super convenient. Very close to the subways (F and G Trains) and many buses. Groceries, restaurants, bars and parks are within walking distance.</t>
  </si>
  <si>
    <t>I recommend walking or taking the train. Parking is very difficult in this neighborhood but not impossible.</t>
  </si>
  <si>
    <t>- Quiet hours are from 11pm to 7am.  Smoking is only allowed on the roof.  The use of the kitchen is permissible, please tidy up after use.</t>
  </si>
  <si>
    <t>{TV,"Cable TV",Wifi,"Air conditioning",Kitchen,Elevator,"Buzzer/wireless intercom",Heating,Washer,Dryer,"Smoke detector","Carbon monoxide detector",Essentials,Shampoo,Hangers,"Hair dryer",Iron}</t>
  </si>
  <si>
    <t>East Village Cozy &amp; Bright Home</t>
  </si>
  <si>
    <t>Bright private bedroom in East Village. The apartment is right by Tompkins Square Park, where you can watch New Yorkers read their papers in the morning or practice basketball in the evenings. The room faces into the courtyard so it's actually quiet, while the built in AC/central heating will keep you comfortable during any season. There are plenty of plants and decorations from around the world to make the space feel cozy and unique.</t>
  </si>
  <si>
    <t>Bright private bedroom in East Village. The apartment is right by Tompkins Square Park, where you can watch New Yorkers read their papers in the morning or practice basketball in the evenings. The room faces into the courtyard so it's actually quiet, while the built in AC/central heating will keep you comfortable during any season. There are plenty of plants and decorations from around the world to make the space feel cozy and unique. The WiFi is very strong. The dark shades will make sure you get plenty of beauty rest. There is an elevator in the building - nothing worse than discovering your NYC airbnb is a 6th floor walk-up! Guests will have their own private bedroom with a lock on the door. The living room and kitchen are shared with my roommate. The bathroom is also shared, but guests have plenty of their own storage for personal toiletries. East Village has some of the most character out of any NY neighborhood. The food scene is impeccable, especially if you're a fan of Asian foo</t>
  </si>
  <si>
    <t>East Village has some of the most character out of any NY neighborhood. The food scene is impeccable, especially if you're a fan of Asian food (Hanoi House, Momofuku, Ippudo, Jeepney, Ngam, Oiji, endless delicious Ramen restaurants).</t>
  </si>
  <si>
    <t>There is street parking if you're lucky but it fills up very fast. You are located a 10-15 minute walk from the F, L, 6, and NR trains.</t>
  </si>
  <si>
    <t>Please respect roommate and other tenants in building and be mindful of making noise at night. You’re welcome to use any kitchen supplies but please clean up after yourself.</t>
  </si>
  <si>
    <t>{Wifi,"Air conditioning","Wheelchair accessible",Kitchen,Elevator,"Buzzer/wireless intercom",Heating,"Smoke detector","First aid kit",Essentials,Shampoo,"Lock on bedroom door","Hair dryer",Iron,"Laptop friendly workspace","Hot water",Other}</t>
  </si>
  <si>
    <t>Spacious Luxury Condo with VIP Amenities</t>
  </si>
  <si>
    <t>Beautiful and spacious 2-bedroom / 2-bath apartment, on the Penthouse floor. Exquisitely furnished with 24x7 doorman, cleaning service, and spa-like amenities (salt water pool, hot tub, gym and sauna). Located in one of the most desirable and exclusive condominiums in Williamsburg (10-12 minutes to Manhattan), this apartment has previously only been used as a corporate guesthouse, for business Executives. Underground parking also available for a fee although street parking is easy and free.</t>
  </si>
  <si>
    <t>Beautiful and spacious 2-bedroom / 2-bath apartment, on the Penthouse floor. Exquisitely furnished with 24x7 doorman, cleaning service, and spa-like amenities (salt water pool, hot tub, gym and sauna). Located in one of the most desirable and exclusive condominiums in Williamsburg (10-12 minutes to Manhattan), this apartment has previously only been used as a corporate guesthouse, for business Executives. Underground parking also available for a fee although street parking is easy and free. Everything you want and need!! Exquisitely furnished for the descending traveler.  Fully equipped kitchen with stainless steel fridge, dishwasher, microwave, 4 Burner stove and oven and an island that doubles as a cozy dining area.  We include all the utensils and crockery for a gourmet meal, or brew up a delicious coffee in the single-serve cappuccino maker.  Large living room area. Convert the hip Scandinavian leather couch into a twin bed, or just chill and watch the game on a 60” HD TV with a su</t>
  </si>
  <si>
    <t>There is no cooler place right now than Williamsburg, Brooklyn. You will find vibrant nightlife from clubs to dive bars, regaled restaurants, a plethora of shopping possibilities, art space and live music venues.</t>
  </si>
  <si>
    <t>The apartment is a 2-3 minute walk to/from the Graham Avenue stop on the L train, getting you into Manhattan in 10 minutes. We're also walking distance to the heart of Williamsburg, Bedford Avenue. The G train is also about a 15 min walk away should you need that line. Uber is quite common and readily available from our location. We are located approximately 20 minutes (with no traffic) from LaGuardia Airport and approximately 35-40 minutes from JFK Airport (with no traffic). There are also a Citi Bike (bike share system) location 3 blocks away where you can unlock bikes.  Bring a helmet :)</t>
  </si>
  <si>
    <t>{TV,Wifi,"Air conditioning","Wheelchair accessible",Pool,Kitchen,"Free parking on premises","Pets allowed",Gym,Elevator,"Hot tub",Heating,"Family/kid friendly",Washer,Dryer,"Smoke detector","Carbon monoxide detector","First aid kit","Safety card","Fire extinguisher",Essentials,"Lock on bedroom door",Hangers,"Hair dryer","Laptop friendly workspace","Self check-in","Building staff","Private entrance","Hot water","Bed linens","Extra pillows and blankets",Microwave,"Coffee maker",Refrigerator,Dishwasher,"Dishes and silverware","Cooking basics",Oven,Stove,"Single level home","Patio or balcony","Luggage dropoff allowed","Long term stays allowed","Wide hallways","No stairs or steps to enter","Flat path to guest entrance","Well-lit path to entrance","No stairs or steps to enter","No stairs or steps to enter","No stairs or steps to enter"}</t>
  </si>
  <si>
    <t>Luxury TriBeCa Apartment with Amazing Water View</t>
  </si>
  <si>
    <t>Enjoy your stay in a luxury, doorman building in one of most sought after neighborhoods, TriBeCa. You can use this large studio with unparalleled views as your home base as you easily explore all the perks of TriBeCa, SoHo, and the West Village by foot. Let me know how I can assist and help plan your stay. From restaurant reservations at all of the best restaurants, to fun nights on the town, neighborhood recommendations are my specialty, as a NYC resident for my entire life :)</t>
  </si>
  <si>
    <t xml:space="preserve">Enjoy your stay in a luxury, doorman building in one of most sought after neighborhoods, TriBeCa. You can use this large studio with unparalleled views as your home base as you easily explore all the perks of TriBeCa, SoHo, and the West Village by foot. Let me know how I can assist and help plan your stay. From restaurant reservations at all of the best restaurants, to fun nights on the town, neighborhood recommendations are my specialty, as a NYC resident for my entire life :) The apartment is a sunlight drenched large studio with unobstructed views of the Hudson River. It is fully equipped with WiFi, cable / smart TV, Apple TV and central air conditioning. The building is a doorman building with good security to ensure that you feel safe. It has a laundry room and an expansive rooftop with both direct water views and a gorgeous cityscape. You are in walking distance to all of the action, including the best restaurants, the best bars and the best shopping. You can enjoy the bustle of </t>
  </si>
  <si>
    <t>You are in walking distance to all of the action, including the best restaurants, the best bars and the best shopping. You can enjoy the bustle of the city but come home to relax in a quiet apartment or a giant rooftop featuring both stunning water and city views. You will relish in the best of both worlds.</t>
  </si>
  <si>
    <t>Easy access to various subways and right next to the westside highway for easy access uptown.</t>
  </si>
  <si>
    <t>{TV,"Cable TV",Internet,Wifi,"Air conditioning",Kitchen,Doorman,Elevator,"Buzzer/wireless intercom",Heating,Washer,Dryer,"Smoke detector","Carbon monoxide detector",Essentials,Shampoo,Hangers,"Hair dryer","Laptop friendly workspace","translation missing: en.hosting_amenity_49","translation missing: en.hosting_amenity_50","Hot water","Host greets you","Paid parking on premises"}</t>
  </si>
  <si>
    <t>A large bedroom with a king size bed in Queens.</t>
  </si>
  <si>
    <t>{TV,"Air conditioning",Kitchen,Heating,"Smoke detector","Fire extinguisher",Essentials,Shampoo,"Lock on bedroom door",Hangers,Iron,"Laptop friendly workspace","Hot water","Long term stays allowed"}</t>
  </si>
  <si>
    <t>Upscale 1 Bedroom Midtown West NYC Apartment</t>
  </si>
  <si>
    <t>NYC 3 bed, full frnshd Apt, city 5 mins - Monthly</t>
  </si>
  <si>
    <t>Amazing 3 Bedroom Long Island city private full furnished Apt for monthly rental, just minutes from Manhattan. Too many transportation options, or you can just bike or walk to Queens bridge. Lots of cafe, gym, schools and restaurant around. Lots of street parking. We will offer 20% discounts for monthly rental.</t>
  </si>
  <si>
    <t>Amazing 3 Bedroom Long Island city private full furnished Apt for monthly rental, just minutes from Manhattan. Too many transportation options, or you can just bike or walk to Queens bridge. Lots of cafe, gym, schools and restaurant around. Lots of street parking. We will offer 20% discounts for monthly rental. Entire Apartment</t>
  </si>
  <si>
    <t>{TV,Wifi,"Air conditioning",Kitchen,"Paid parking off premises","Pets allowed","Free street parking",Heating,"Smoke detector","Carbon monoxide detector","Fire extinguisher",Essentials,Shampoo,"Lock on bedroom door",Hangers,"Hair dryer",Iron,"Laptop friendly workspace",Bathtub,Crib,"Hot water","Bed linens","Extra pillows and blankets",Microwave,"Coffee maker",Refrigerator,"Dishes and silverware","Cooking basics",Oven,Stove,"Luggage dropoff allowed","Long term stays allowed"}</t>
  </si>
  <si>
    <t>Home Sweet Riverdale</t>
  </si>
  <si>
    <t>We welcome guests to our home in Riverdale a quiet and friendly neighborhood in the Bronx, NY with a beautiful view of the Van Cortlant Park  across the street. This is a two bedroom with a huge living room apartment(2nd floor walk-up). The living room and 2nd bedroom is for rent (2 separate listings). It has all the charm of a hotel but with the warmth of a home.</t>
  </si>
  <si>
    <t xml:space="preserve">We welcome guests to our home in Riverdale a quiet and friendly neighborhood in the Bronx, NY with a beautiful view of the Van Cortlant Park  across the street. This is a two bedroom with a huge living room apartment(2nd floor walk-up). The living room and 2nd bedroom is for rent (2 separate listings). It has all the charm of a hotel but with the warmth of a home. The space is nice, comfortable and spacious. In the morning, quiet, clean, cozy and peaceful. This listing is for the living room. You will have a big sectional sofa, the use of toiletries (shampoo, conditioner, body wash, tooth paste), iron and iron board.  What’s great about us is that we’re very flexible with accommodating our guests. Guests can check-in at any hour of the day if there is a vacancy. There’s not ever a too early  nor too late check-in nor too early check out. ( Note: if you check out early please notify Air BnB so we can accommodate the next reservations) We do expect guests to give us a arrival time so we </t>
  </si>
  <si>
    <t>Neighborhood is quiet, and peaceful.</t>
  </si>
  <si>
    <t>The apartment is exactly in front of the bus stop (BX9). A few blocks away from the 1 train exactly next to Manhattanville College.  15 min train ride to the top of Manhattan. A lot of street parking. For $10 we can hold you a parking spot if requested early.</t>
  </si>
  <si>
    <t>Please take off your shoes when you enter the apartment and if you use the kitchen and any common spaces clean up after yourself that’s all we ask.</t>
  </si>
  <si>
    <t>{TV,Wifi,"Air conditioning",Kitchen,"Free street parking","Buzzer/wireless intercom",Heating,"Suitable for events",Washer,Dryer,"Smoke detector","Carbon monoxide detector","First aid kit","Safety card",Essentials,Shampoo,Hangers,"Hair dryer",Iron,"Laptop friendly workspace","Private living room","Bed linens","Extra pillows and blankets",Microwave,Refrigerator,"Cooking basics",Oven,Stove}</t>
  </si>
  <si>
    <t>Luxury 2 Bedroom, 2 Bathroom Apt with Roof &amp; Gym</t>
  </si>
  <si>
    <t>This luxury 2 bedroom, 2 bathroom apartment (1100 sq ft) includes access to the gym and rooftop with breathtaking views of Manhattan. The living room has floor-to-ceiling windows, a Smart TV/Chromecast, a massage chair, an open dining area, and kitchen. The master bedroom includes a king-size memory foam bed, a Chromecast TV, and a private 2-sink bathroom. The guest bedroom has a new twin-size memory foam bed, scenic views, and a second bathroom. Wifi is included. Please message for more info.</t>
  </si>
  <si>
    <t>{TV,Wifi,"Air conditioning",Kitchen,Gym,Elevator,Heating,"Family/kid friendly",Washer,Dryer,"Smoke detector",Essentials,Shampoo,"Lock on bedroom door",Hangers,"Hair dryer",Iron,"Private entrance"}</t>
  </si>
  <si>
    <t>WILLIAMSBURG BEDROOM</t>
  </si>
  <si>
    <t>This is a private, sun drenched room in East Williamsburg, neighboring hip bars like duckduck &amp; Topaz! Or for the more adventurous, subtle speakeasies your host can tip you in on.  Conveniently located steps from the Montrose L &amp; the Lorimer J &amp; M Stations.   This spot is perfect for explorers and artists looking for a cozy place to crash in between your day in the city... and your night.</t>
  </si>
  <si>
    <t>This is a private, sun drenched room in East Williamsburg, neighboring hip bars like duckduck &amp; Topaz! Or for the more adventurous, subtle speakeasies your host can tip you in on.  Conveniently located steps from the Montrose L &amp; the Lorimer J &amp; M Stations.   This spot is perfect for explorers and artists looking for a cozy place to crash in between your day in the city... and your night. The L train is 2 blocks away at the corner of Montrose &amp; Bushwick Avenue. The J &amp; Z trains are an 8 minute walk away located at the corner of Lorimer St &amp; Broadway. The light switch for the lights strung around the living room is located between the toaster and front door.  The lights in the bedroom are plugged in on the wall opposite of the bed.</t>
  </si>
  <si>
    <t>The L train is 2 blocks away at the corner of Montrose &amp; Bushwick Avenue. The J &amp; Z trains are an 8 minute walk away located at the corner of Lorimer St &amp; Broadway.</t>
  </si>
  <si>
    <t>{TV,Wifi,"Air conditioning",Kitchen,"Pets allowed","Family/kid friendly","Smoke detector","Carbon monoxide detector","First aid kit","Fire extinguisher",Essentials,"Lock on bedroom door","Self check-in",Lockbox}</t>
  </si>
  <si>
    <t>Backyard Sleeping</t>
  </si>
  <si>
    <t>Outdoor Garden in Sunnyside</t>
  </si>
  <si>
    <t>Outdoor Garden in Sunnyside Guest can not use mailbox or receive mail at this address. If a guest needs to use mailbox, then permission is needed.  Guest cannot use laundry machine with our permission.</t>
  </si>
  <si>
    <t>Farm stay</t>
  </si>
  <si>
    <t>{Wifi,"Air conditioning",Kitchen,"Free parking on premises","Smoking allowed",Heating,Washer,Dryer,Essentials,Shampoo,"Hair dryer",Iron,"Private entrance"}</t>
  </si>
  <si>
    <t>Excelent Neighboorhood</t>
  </si>
  <si>
    <t>Located in one of the best and safest neighborhood of the Bronx,  with a Police Prescint around the corner, and a minute from the 1 train.</t>
  </si>
  <si>
    <t>Located in one of the best and safest neighborhood of the Bronx,  with a Police Prescint around the corner, and a minute from the 1 train. A family home, great neighborhood, with Police Prescint around the corner. Restaurants, shopping centers, Supermarkets, 2 minutes distance to the One (1) train. Always available for any guide or Orientation. We also speaks Spanish. We are in one of the best neighborhood of the Bronx ( Riverdale), near to mayor store ( Target, Marshall, Rite Aid etc) We are 2 min. Walking distance to the 1 train, just 22 stations ( 36 min), to W 42nd St</t>
  </si>
  <si>
    <t>We are in one of the best neighborhood of the Bronx ( Riverdale), near to mayor store ( Target, Marshall, Rite Aid etc)</t>
  </si>
  <si>
    <t>We are 2 min. Walking distance to the 1 train, just 22 stations ( 36 min), to W 42nd St</t>
  </si>
  <si>
    <t>{Wifi,Kitchen,Heating,"Smoke detector",Essentials,Shampoo,"Lock on bedroom door",Hangers,"Hair dryer",Iron,"Laptop friendly workspace","Self check-in",Keypad}</t>
  </si>
  <si>
    <t>Bedstuy Flat Sublet    3 WEEK MIN</t>
  </si>
  <si>
    <t>1 month sublet. 3 week minimum.  Huge (700sf) 1br full floor in brownstone. Fully furnished including double bed and sleeper sofa.</t>
  </si>
  <si>
    <t>1 month sublet. 3 week minimum.  Huge (700sf) 1br full floor in brownstone. Fully furnished including double bed and sleeper sofa. I will be in Brooklyn and available.</t>
  </si>
  <si>
    <t>{Internet,Wifi,Kitchen,"Buzzer/wireless intercom","Laptop friendly workspace"}</t>
  </si>
  <si>
    <t>Cozy Apartment in Upper East Side</t>
  </si>
  <si>
    <t>A cozy apartment in the Upper East Side featuring a beach-themed bedroom, large kitchen with breakfast nook, living room (with a pull-out couch) and full bathroom. On the corner of 101 and Lexington, 2 mins from the subway and 5 min to Central Park!</t>
  </si>
  <si>
    <t>A cozy apartment in the Upper East Side featuring a beach-themed bedroom, large kitchen with breakfast nook, living room (with a pull-out couch) and full bathroom. On the corner of 101 and Lexington, 2 mins from the subway and 5 min to Central Park! Quintessential New York City apartment with lots of natural light (windows in every room!) and hardwood floors. Third floor walk-up located where the Upper East Side and East Harlem meet. Can easily sleep four people with two in the bedroom and two on the pull-out in the living room. Full apartment, living room, kitchen, bathroom, mudroom and bedroom are yours to enjoy! Second bedroom is used for storage and will be locked. Will be available should you have any concerns/issues during your stay. Walking distance to shops and restaurants on Lexington Ave. 5 minute stroll to Central Park. Walking distance (2-3 minutes) to Mount Sinai and Icahn School of Medicine. Local 6 train stops at 103 and Lexington. (2 minute walk) Local bus stops a few m</t>
  </si>
  <si>
    <t>Walking distance to shops and restaurants on Lexington Ave. 5 minute stroll to Central Park. Walking distance (2-3 minutes) to Mount Sinai and Icahn School of Medicine.</t>
  </si>
  <si>
    <t>Local 6 train stops at 103 and Lexington. (2 minute walk) Local bus stops a few minutes away. 4, 5, 6 train (Local + Express) at 86th street. (15 minute walk)  Hailing cabs on Lexington Ave quick and easy. (Taxi light on means its available!)</t>
  </si>
  <si>
    <t>Please no smoking, we prefer you take your shoes off at the door, as Manhattan streets are quite dirty. Please respect our neighbors.</t>
  </si>
  <si>
    <t>{TV,Internet,Wifi,"Air conditioning",Kitchen,"Buzzer/wireless intercom",Heating,"Family/kid friendly","Smoke detector","Carbon monoxide detector","First aid kit","Safety card","Fire extinguisher",Essentials,Shampoo,"24-hour check-in","Hair dryer",Iron,"Laptop friendly workspace"}</t>
  </si>
  <si>
    <t>Cozy and quiet 2bd on the UES</t>
  </si>
  <si>
    <t>Entire Apartment. Two full bedrooms in an amazing part of the city with great shopping, restaurants, and museums right next door. 3 blocks away from the subway to take you wherever you want to explore and only a few blocks from Central Park!</t>
  </si>
  <si>
    <t>Entire Apartment. Two full bedrooms in an amazing part of the city with great shopping, restaurants, and museums right next door. 3 blocks away from the subway to take you wherever you want to explore and only a few blocks from Central Park! Entire house/apartment.  If you are looking for a longer stay, the monthly price will be $ (Phone number hidden by Airbnb) Thank you! A real two bedroom apartment, each room has a full size bed and remote control AC units. A standard size couch with chaise lounge in the living room can sleep one person as well.  We have one bathroom with bathtub/shower, a newly renovated kitchen that is not eat-in; however, the living room that works perfectly for dining as we have a table and large leather ottoman.  We have a tv in the living room with basic cable and an Apple TV (allows you to watch netflix, huluplus, hbogo etc.) One bedroom also has a TV equipped with (Hidden by Airbnb) Chromecast- perfect for movie watching!  Free wifi, of course.  We are locat</t>
  </si>
  <si>
    <t xml:space="preserve">The Yorkville-area of The Upper East Side offers just enough entertainment without being too noisy or over crowded. Restaurants, bars, and shopping surround our apartment but the area is more residential than downtown hot-spots. We love that it's just enough entertainment to keep us occupied but not too noisy to sleep at night or too crowded to find a cab, etc.   Central Park is a short walk away, which is great for the beautiful summer months. We're also located 2 blocks from the East River running path for long strolls or morning runs. </t>
  </si>
  <si>
    <t>The 77th st. subway station (6 train) is located on 77th and Lex, just three blocks from our apartment.  Cabs are always available in abundance on 2nd ave to head downtown or 1st ave to head uptown.</t>
  </si>
  <si>
    <t>NO smoking</t>
  </si>
  <si>
    <t>{TV,Internet,Wifi,"Air conditioning",Kitchen,"Buzzer/wireless intercom",Heating,"Smoke detector","First aid kit","Safety card",Essentials,Shampoo,"translation missing: en.hosting_amenity_49","translation missing: en.hosting_amenity_50"}</t>
  </si>
  <si>
    <t>Gorgeous, convenient apt, sleeps 7</t>
  </si>
  <si>
    <t>Beautiful, well-equipped apartment available when owner is out of town. 1 queen-sized bed, 1 single bed, 2 queen-sized sofa beds, sleeps a total of 7. One block away from express trains, 20 minutes to Times Square, etc. Walk to Yankee stadium &amp; mall.</t>
  </si>
  <si>
    <t>Concourse Village</t>
  </si>
  <si>
    <t>{TV,"Cable TV",Internet,Wifi,"Air conditioning",Kitchen,"Free parking on premises","Buzzer/wireless intercom",Heating,"Family/kid friendly",Essentials,Shampoo}</t>
  </si>
  <si>
    <t>Private room avaliable in the private house</t>
  </si>
  <si>
    <t>I have a cozy very clean newly renovated and fully furnished  room avaliable in the heart of a beautiful quiet neighborhood. 3 min. to Sheepshead bay train station and walking distance to the beach,restaurants,bars,24 hours open Grocerries, gym,shopping stores(Marshalls).</t>
  </si>
  <si>
    <t>I have a cozy very clean newly renovated and fully furnished  room avaliable in the heart of a beautiful quiet neighborhood. 3 min. to Sheepshead bay train station and walking distance to the beach,restaurants,bars,24 hours open Grocerries, gym,shopping stores(Marshalls). My home is around , we have bar and pub clubs,many special restaurant ,yoga gym salon and we have Manhattan beach and Brighton beach. If ,do you have a question ,every time ask me. Yes we have  around many bar,restaurant and pub but my home and around street so silent.</t>
  </si>
  <si>
    <t>Yes we have  around many bar,restaurant and pub but my home and around street so silent.</t>
  </si>
  <si>
    <t>{Wifi,Kitchen,Breakfast,"Free street parking",Heating,"Smoke detector","Carbon monoxide detector","First aid kit","Fire extinguisher",Essentials,"Lock on bedroom door",Hangers,"Hair dryer",Iron,"Laptop friendly workspace","Self check-in","Smart lock","Hot water",Beachfront}</t>
  </si>
  <si>
    <t>PRIVATE ROOM IN COMFORTABLE APT.</t>
  </si>
  <si>
    <t>Apt is ideally located near 1 and A train, as well as to other NYC public transportations; close to post office, library, restaurants, bars, commercial avenue, and Fort Tryon Park/Cloisters.</t>
  </si>
  <si>
    <t>Apt is ideally located near 1 and A train, as well as to other NYC public transportations; close to post office, library, restaurants, bars, commercial avenue, and Fort Tryon Park/Cloisters. It is a private space with a comfortable bed with drawers, lamp, and a common bathroom.  Washer and Dryer is available in the building for a little fee. Guests will have access to the Private Room, bathroom, living room, kitchen and hallway. I can help guest answering any question having to do with train, buses, sightseeing, and more. The apt is located near the park with walking distance to two train stations (1 or A), bus stops (M100 and BX7), and commercial avenue with post office, library, churches, stores, coffee shops, restaurants, bar, and more. The apartment is close to public transportation and there is a reasonably-priced parking nearby. The room is carpeted. Please keep the room clean. Avoid tapping on the wooden floor.  Take off your shoes and leave them in the foyer before entering the</t>
  </si>
  <si>
    <t>The apt is located near the park with walking distance to two train stations (1 or A), bus stops (M100 and BX7), and commercial avenue with post office, library, churches, stores, coffee shops, restaurants, bar, and more.</t>
  </si>
  <si>
    <t>The apartment is close to public transportation and there is a reasonably-priced parking nearby.</t>
  </si>
  <si>
    <t>Please leave your shoes under bench at the foyer, before coming into the living room or the kitchen; No tapping on the wooden floor; No alcohol or smoking in the premise; only registered guests are allowed in the premise at a given time.</t>
  </si>
  <si>
    <t>{TV,Internet,Wifi,"Air conditioning",Kitchen,Elevator,"Buzzer/wireless intercom",Heating,Washer,Dryer,"Smoke detector","Carbon monoxide detector","Safety card",Essentials,Shampoo,"Lock on bedroom door",Hangers,"Hair dryer",Iron,"Laptop friendly workspace","translation missing: en.hosting_amenity_49","translation missing: en.hosting_amenity_50","Hot water",Microwave,"Host greets you"}</t>
  </si>
  <si>
    <t>Comfortable one bedroom in heart of Midtown</t>
  </si>
  <si>
    <t>Modern and spacious one bedroom in a very convenient midtown location. 5 min walk to either Penn Station or Port Authority, and close to many subways. 10 min walk to Times Square and Herald Square.</t>
  </si>
  <si>
    <t>{TV,Wifi,"Air conditioning",Kitchen,Gym,Heating,Washer,Dryer,"Smoke detector","Carbon monoxide detector",Essentials,"Lock on bedroom door",Hangers}</t>
  </si>
  <si>
    <t>NyStreet!</t>
  </si>
  <si>
    <t>Eclectic unique  apartment located right in the center of the New York City. There is one bedroom, common space / living room with a sofa and a kitchen that is equipped with all the cookware and kitchenware you might need. The apartment is just steps away from all the bars, restaurants, museums, shows, Times Square, Central Park etc. This is THE place to stay to have a wonderful and memorable time in New York.ocated steps away from the Theather district, restaurants + Times Square.</t>
  </si>
  <si>
    <t>Eclectic unique  apartment located right in the center of the New York City. There is one bedroom, common space / living room with a sofa and a kitchen that is equipped with all the cookware and kitchenware you might need. The apartment is just steps away from all the bars, restaurants, museums, shows, Times Square, Central Park etc. This is THE place to stay to have a wonderful and memorable time in New York.ocated steps away from the Theather district, restaurants + Times Square. 1 ave to C,E train station. 15 minute walk to Penn station. 10 minute walk to Central Park. Dog friendly.</t>
  </si>
  <si>
    <t>1 ave to C,E train station. 15 minute walk to Penn station. 10 minute walk to Central Park.</t>
  </si>
  <si>
    <t>{TV,Wifi,"Air conditioning",Kitchen,"Pets allowed",Breakfast,Elevator,Heating,"Smoke detector",Essentials,Shampoo,Hangers,"Hair dryer",Iron}</t>
  </si>
  <si>
    <t>Cozy bedroom approx 5 minutes from JFK.</t>
  </si>
  <si>
    <t>Small cozy room with full-size bed. A few feet down from another tenant. Sheets and pillows are provided. Flat screen Tv and very cold  A.C. Room is ideal for a female, a couple, or mother and child. Shared bathroom. Living room is not set up for use but if more guest will be renting we have air beds available for living room use. Must bring your own sheet, pillow or blanket if interested in extra living room space. FTR, We have a friendly cat.</t>
  </si>
  <si>
    <t>Small cozy room with full-size bed. A few feet down from another tenant. Sheets and pillows are provided. Flat screen Tv and very cold  A.C. Room is ideal for a female, a couple, or mother and child. Shared bathroom. Living room is not set up for use but if more guest will be renting we have air beds available for living room use. Must bring your own sheet, pillow or blanket if interested in extra living room space. FTR, We have a friendly cat. Our cozy bedroom has a full-size bed with a Flat screen TV, Dresser, WiFi and netflix available. The kitchen has a refrigerator and freezer to store beverages. Please bag and label all beverages( AIR B &amp;B)/(tenant) Renter will have access to shared bathroom right outside of bedroom. 1 wine or beverage offered at no additional cost. Guest may access the room rented, the bathroom, and the kitchen. The kitchen will only be available to store foods and warm foods in mini oven. I am usually onsite, if not, some one else is assigned to manage the hous</t>
  </si>
  <si>
    <t>We are up the block from Burger King, 7 Eleven, A liquor store, Chinese restaurant, West Indian restaurant, 2 Deli’s and McDonalds. We are also 7 minutes away from Green Acres Mall which houses Walmart, Costco, BJ’s, Target and many more.</t>
  </si>
  <si>
    <t>The best way to get around is driving or using Taxi service. The buses take quite a while but the Q6 is available on Rockaway Blvd &amp; 144. Refer to MTA schedule for bus and train information.</t>
  </si>
  <si>
    <t>Parking in the driveway is only allowed if guest have 1 small sized vehicle. The drive way is very narrow. However, there is plenty of street parking available. Guest may not touch or use anything in the living room space. If bringing your own food please leave in a bag and label it.  Guess must lock the door when leaving and inform the hostess if returning back to the house or not.</t>
  </si>
  <si>
    <t>Jamaica , NY, United States</t>
  </si>
  <si>
    <t>{TV,Wifi,"Air conditioning",Kitchen,"Free street parking","Smoke detector","Carbon monoxide detector","First aid kit","Fire extinguisher",Essentials,Shampoo,"Lock on bedroom door",Hangers,"Hair dryer","Laptop friendly workspace",Bathtub,"Baby bath","Children’s books and toys","Window guards","Babysitter recommendations",Crib,"Hot water","Bed linens","Coffee maker",Refrigerator,"Dishes and silverware",Oven,"Luggage dropoff allowed","Well-lit path to entrance","Host greets you","Paid parking on premises"}</t>
  </si>
  <si>
    <t>Spacious, convenient, and affordable!</t>
  </si>
  <si>
    <t>A very nice place in Bay Ridge, Brooklyn. 2min away from the park, 7min from the pier where you can take NYC Ferry to Brooklyn (Dumbo) and Manhattan (Financial District) (great for tourists!) The space is also located 4min from the B9 bus (which takes you to the N express train in less than 10min), and 15min from the R train.  So! It's a great deal! oh, also, cafes, authentic cuisines, cinema, groceries, laundromats, are all within a walking distance. Available for limited period only!</t>
  </si>
  <si>
    <t>{Kitchen}</t>
  </si>
  <si>
    <t>Great Home&amp;Host, next to 1 train</t>
  </si>
  <si>
    <t>Please review my other listings to see my 5 star rating and reviews! This room is Perfect for people on internships or medium or long term work assignments. Nice clean, bright, and cozy room in extremely clean apartment. 1 minute away from 1 Train at 137th Street (25 minutes to Times Square), 8 minutes away from A/B/C/D at 145th Street (20 min to Rockefeller Ctr) 2 luxurious bathrooms. Free Washer/Dryer INSIDE the Apartment Great. I'm multilingual (English, Spanish, Portuguese)!</t>
  </si>
  <si>
    <t>Please review my other listings to see my 5 star rating and reviews! This room is Perfect for people on internships or medium or long term work assignments. Nice clean, bright, and cozy room in extremely clean apartment. 1 minute away from 1 Train at 137th Street (25 minutes to Times Square), 8 minutes away from A/B/C/D at 145th Street (20 min to Rockefeller Ctr) 2 luxurious bathrooms. Free Washer/Dryer INSIDE the Apartment Great. I'm multilingual (English, Spanish, Portuguese)! Room is located in a very recently renovated and modern apartment. This room is very close to the exit door which makes for easy access in and out of the apartment. The bathrooms and the common space in the apartment are cleaned weekly. Overall, the apartment always makes guests feel very comfortable and at ease and it is kept squeaky clean! Full access to kitchen, a space in the refrigerator, the washer and dryer, and bathrooms (of course). Either me personally or my co-host, Dee, who also lives in the apartme</t>
  </si>
  <si>
    <t>Vibrant neighborhood with a "happening" feel. Cool restaurants and bars around. Maybe we can go check some out together.</t>
  </si>
  <si>
    <t>The 1 train station at 137th/Broadway is 1 block over. The 1 train is the most reliable of all trains, in my opinion. You can be in Times Square in 25 minutes. The B,D,A,C train station at 145th is about 8 minutes away.</t>
  </si>
  <si>
    <t>Clean dishes immediately after use. Respect others' belongings. Quiet time after 11pm Sunday-Thursday and 12am Friday-Saturday. Socializing can and will happen before those times in common areas. Have fun</t>
  </si>
  <si>
    <t>{TV,Wifi,Kitchen,"Paid parking off premises",Elevator,"Free street parking",Heating,"Suitable for events",Washer,Dryer,"Smoke detector","Carbon monoxide detector","First aid kit",Essentials,Shampoo,"Lock on bedroom door",Hangers,"Hair dryer",Iron,"Self check-in",Lockbox,"Private living room","Hot water","Bed linens","Extra pillows and blankets",Microwave,Refrigerator,"Dishes and silverware","Cooking basics",Oven,Stove}</t>
  </si>
  <si>
    <t>2-bedroom South Williamsburg apartment</t>
  </si>
  <si>
    <t>2 bedroom, fully-furnished Brooklyn apartment on the border of Bedstuy and South Williamsburg, walking distance from the bustling Williamsburg neighborhood and easily accessible to Manhattan and Queens by subway.</t>
  </si>
  <si>
    <t>2 bedroom, fully-furnished Brooklyn apartment on the border of Bedstuy and South Williamsburg, walking distance from the bustling Williamsburg neighborhood and easily accessible to Manhattan and Queens by subway. - 2 bedrooms, sheets/pillows included, sleeps 4 comfortably - Access to single air mattress if needed - Living room with seating space (couch could be used as additional sleeping space) - Dining area with table - Kitchen with coffee maker/filters, microwave, refrigerator, silverware, plates, cups, etc. - Full bathroom with towels, shampoo, body wash, toilet paper included - Private outdoor porch space *Of note, the TV seen in the images does not function! Wifi access will be provided We are Brooklyn natives and will be available for key exchange at your convenience and always accessible by phone thereafter for questions/concerns/recommendations. Happy to show you around if we find time. South Williamsburg is a quiet, safe, family-friendly neighborhood located in northwest Broo</t>
  </si>
  <si>
    <t>South Williamsburg is a quiet, safe, family-friendly neighborhood located in northwest Brooklyn. The apartment is a 20-25 minute walk from the bustling neighborhood of Williamsburg. Accessible to Manhattan/Queens via the G train (4 minute walk to the Flushing stop) and the J/M/Z trains (10-12 minute walk to the Lorimer stop).</t>
  </si>
  <si>
    <t>{Wifi,"Air conditioning",Kitchen,Breakfast,Heating,"Family/kid friendly","Smoke detector",Essentials,Shampoo,"Lock on bedroom door",Iron}</t>
  </si>
  <si>
    <t>Wake Up In The City That Never Sleeps</t>
  </si>
  <si>
    <t>Wake up in the quintessential artistic New York apartment, 2BR/1BA a Duplex near Union Square with a backyard. It is a New York dream come true :) There are two bedrooms available: one has two beds, there is a lofted room off the living and a sofa in the living room.  • large backyard space w/hammock • elevator bldg • very quiet • close to 4,5,6, N, R, W &amp; Q trains • steps from Union Square • laundry in the bldg • wireless internet Please be accurate w/the # of people in your reservation</t>
  </si>
  <si>
    <t>Wake up in the quintessential artistic New York apartment, 2BR/1BA a Duplex near Union Square with a backyard. It is a New York dream come true :) There are two bedrooms available: one has two beds, there is a lofted room off the living and a sofa in the living room.  • large backyard space w/hammock • elevator bldg • very quiet • close to 4,5,6, N, R, W &amp; Q trains • steps from Union Square • laundry in the bldg • wireless internet Please be accurate w/the # of people in your reservation Eclectic , Unique and quiet yet in the middle of it all. Backyard, Kitchen, bathroom, Laundry in building Daily interaction Close to everything that is great about NYC A block away from Union Square Trains Room rental is for one person rental.  Possible 2nd room in apartment is available for additional $100 a night - please inquire.</t>
  </si>
  <si>
    <t>Close to everything that is great about NYC</t>
  </si>
  <si>
    <t>A block away from Union Square Trains</t>
  </si>
  <si>
    <t>We prefer easygoing guests who are active and need a great location to get around the city easily.  No pets  No smoking</t>
  </si>
  <si>
    <t>{Internet,Wifi,"Air conditioning","Wheelchair accessible",Kitchen,"Paid parking off premises","Pets live on this property",Dog(s),Elevator,"Free street parking","Buzzer/wireless intercom",Heating,"Smoke detector","Carbon monoxide detector",Essentials,"Hair dryer","translation missing: en.hosting_amenity_50","Hot water","Host greets you"}</t>
  </si>
  <si>
    <t>Gorgeous Bedroom in the heart of Bushwick Him-2R-3</t>
  </si>
  <si>
    <t>Based in the trendy Brooklyn enclave Bushwick, this turnkey bedroom is available to rent for 30+ days. The apartment is a 3 bedroom co-living space with tons of modern appliances such as dishwasher, washer/dryer, and Tvs in every bedroom. Every nook and cranny of the apartment is designed with Brooklyn in mind. The windows are huge and bring in tons of sunlight.</t>
  </si>
  <si>
    <t xml:space="preserve">Based in the trendy Brooklyn enclave Bushwick, this turnkey bedroom is available to rent for 30+ days. The apartment is a 3 bedroom co-living space with tons of modern appliances such as dishwasher, washer/dryer, and Tvs in every bedroom. Every nook and cranny of the apartment is designed with Brooklyn in mind. The windows are huge and bring in tons of sunlight. With a short distance to both the M and L train, you can be sure that your commute will be a breeze. Also, the unit in the heart of the infamous Bushwick nightlife. Having one simple way to rent real apartments has been long overdue. Stoop brings an alternative to classic apartment renting, without the classic hassle. Backed by modern technology, a wide network of homes, and the burning desire to simplify your house hunt, Stoop puts you control. With flexible, commitment-free leasing, all you do is search, select, and step into your next live-ready home. Equipped with the highest quality furniture, TVs and Chromecasts in every </t>
  </si>
  <si>
    <t>Look to the west of Williamsburg and you’ll find the hippest new neighborhood of Bushwick. This bustling Brooklyn neighborhood, is filled with emerging artists and creatives. Seen as a sector of alternative counter-culture with a thriving art and nightlife scene, it is worth a visit while in New York CIty.  Previously known as an industrial district, Bushwick has since emerged as one of the hottest neighborhoods in New York. As housing prices skyrocketed in Williamsburg, it became the perfect sanctuary for young people and artists to share unconventional housing and experience city-life on their own terms. This thriving neighborhood was once filled with old factories and buildings, and since been converted into functional loft apartments; many of which boast spacious outdoor areas. With trendy new coffee shops, bars, art galleries and performance spaces on every block, Bushwick is the perfect neighborhood to experience a unique part of Brooklyn that is often overlooked. Our favorite ea</t>
  </si>
  <si>
    <t>Transportation: J, M, L trains Groceries: City Fresh Market , Food Bazaar Supermarket, Mr. Kiwi's  Gym: Planet Fitness, Richie's Gym, Blink Fitness</t>
  </si>
  <si>
    <t>{TV,Wifi,"Air conditioning",Kitchen,"Free street parking",Heating,Washer,Dryer,"Smoke detector","Carbon monoxide detector",Essentials,Shampoo,Hangers,"Hair dryer",Iron,"Laptop friendly workspace","Hot water","Bed linens",Microwave,"Coffee maker",Refrigerator,Dishwasher,"Dishes and silverware","Cooking basics",Oven,Stove,"Luggage dropoff allowed","Long term stays allowed","Cleaning before checkout"}</t>
  </si>
  <si>
    <t>Large sunny private bedroom, private garden</t>
  </si>
  <si>
    <t>Looking for a respectful, honest, clean person to sublet my amazing bedroom, large, sunny &amp; light-filled with private garden. Apartment is located 1 block from McGoldrick Park, 5 minutes from the L &amp; G train, 2 minutes walk from tons of grocery stores/cafes/ restaurants. There is a friendly roommate in the apartment who is not there during the daytime.</t>
  </si>
  <si>
    <t>Looking for a respectful, honest, clean person to sublet my amazing bedroom, large, sunny &amp; light-filled with private garden. Apartment is located 1 block from McGoldrick Park, 5 minutes from the L &amp; G train, 2 minutes walk from tons of grocery stores/cafes/ restaurants. There is a friendly roommate in the apartment who is not there during the daytime. The house is spacious with minimalist modern furnishings, clutter-free, clean, and has updated appliances and kitchen. There is a huge private backyard with a table and chairs, and lots of flowers. The room is very large with a private entrance, bay windows with lots of fresh air and sunlight. There is a private door to private garden backyard from your room. Eat-in kitchen, Bedroom, Bathroom, Backyard The neighborhood is lovely, good people, activities, and shops. Clean and safe European cultured area of Brooklyn. Walking distance to Williamsburg and Greenpoint best restaurants, speakeasies, bars, and great artisan maker shops. Famous e</t>
  </si>
  <si>
    <t>The neighborhood is lovely, good people, activities, and shops. Clean and safe European cultured area of Brooklyn. Walking distance to Williamsburg and Greenpoint best restaurants, speakeasies, bars, and great artisan maker shops. Famous eateries like Reynard, Cafe Mogador, Antiqua Pesa, Egg, Mast Brothers Chocolatiers, St Balmain's and more. .5 block from McGorlick Park, Greenpoint. Most beautiful and peaceful park in NYC, no joke. A few blocks from the subway, so it's possible to get into the city in 30min. I skateboard down to the water and Manhattan skyline in about 12min. And sometimes take the ferry into the city instead of the subway.</t>
  </si>
  <si>
    <t>We are close to subways and you can get into Manhattan within 30min.</t>
  </si>
  <si>
    <t>Quiet time between 10pm - 7am</t>
  </si>
  <si>
    <t>{Wifi,"Air conditioning",Kitchen,Heating,"Family/kid friendly","Smoke detector","Carbon monoxide detector","First aid kit","Fire extinguisher",Essentials,Hangers,"Laptop friendly workspace","Hot water","Bed linens","Coffee maker",Refrigerator,"Dishes and silverware","Cooking basics",Oven,Stove,"Single level home","Garden or backyard"}</t>
  </si>
  <si>
    <t>A Peaceful getaway for individuals or couples.</t>
  </si>
  <si>
    <t>This is a Large Private Bedroom with a King sized bed which is adjustable (sitting/lying position- also elevate your feet/legs after a long day) and massages. Wi-Fi included, Large flat screen smart TV has Netflix, Hulu, YouTube, etc... Bathroom is Right next to the  bedroom- perfect for those middle of the night runs. There are many food places &amp; shopping stores nearby. 5 min walk to 4 train &amp; 9 min walk to D/B train Also The Bronx zoo &amp; Yankee stadium are not that far away either.</t>
  </si>
  <si>
    <t xml:space="preserve">This is a Large Private Bedroom with a King sized bed which is adjustable (sitting/lying position- also elevate your feet/legs after a long day) and massages. Wi-Fi included, Large flat screen smart TV has Netflix, Hulu, YouTube, etc... Bathroom is Right next to the  bedroom- perfect for those middle of the night runs. There are many food places &amp; shopping stores nearby. 5 min walk to 4 train &amp; 9 min walk to D/B train Also The Bronx zoo &amp; Yankee stadium are not that far away either. This beautiful/ cozy room has a night stand. A dresser with a  mirror. King sized bed, and big smart tv. It also has a window AC. The kitchen is fully equipped for cooking. The kitchen and bathroom are shared with us. Guest have access to their room which has a lock on it and to the kitchen and bathroom, which are shared with us. My partner and I will be available from 10am  till 10 pm if You need anything or have questions. We will be giving you the keys to the apartment on arrive. Thanks again can’t wait </t>
  </si>
  <si>
    <t>No Loud music after 10pm, No Unauthorized person or visitors</t>
  </si>
  <si>
    <t>Fordham</t>
  </si>
  <si>
    <t>{TV,Wifi,"Air conditioning",Kitchen,Elevator,Heating,"Smoke detector","Carbon monoxide detector","First aid kit",Essentials,"Lock on bedroom door","Host greets you"}</t>
  </si>
  <si>
    <t>THANKSGIVING IN NYC</t>
  </si>
  <si>
    <t>Master bedroom with backyard and patio available. Minutes from Citi Field and the Queens Museum  Go see the flagship Bloomingdale's in Manhattan, MOMA, and Rockefeller Center within minutes.</t>
  </si>
  <si>
    <t>Master bedroom with backyard and patio available. Minutes from Citi Field and the Queens Museum  Go see the flagship Bloomingdale's in Manhattan, MOMA, and Rockefeller Center within minutes. Large master bedroom in a 3 bedroom apartment.  Super comfy Queen bed.  Private patio and backyard.  Great light in the Spring and Summer. 3 blocks from the subway and bus to the airport.</t>
  </si>
  <si>
    <t>No parties.  Smoking outside only!</t>
  </si>
  <si>
    <t>{TV,Wifi,Kitchen,"Smoking allowed",Heating,Essentials,"Lock on bedroom door",Hangers}</t>
  </si>
  <si>
    <t>Charming little apartment with back garden C.Park</t>
  </si>
  <si>
    <t>A cute little apartment with private backyard. The shower has been newly installed and has a special massage waterfall jet. There are two bedrooms one with a sofa bed and cable tv ,the other with a full bed and a lot of space. There is an extra loft bed full size in the living room. Wooden floor and perfectly functional kitchen and air conditioner .</t>
  </si>
  <si>
    <t>No food inside the rooms and no shoes in the house</t>
  </si>
  <si>
    <t>{TV,"Cable TV",Wifi,"Air conditioning","Free parking on premises","Smoking allowed","Pets allowed",Breakfast,"Buzzer/wireless intercom",Heating,"Smoke detector","Carbon monoxide detector",Essentials,Shampoo,Hangers,"Hair dryer",Iron,"Laptop friendly workspace"}</t>
  </si>
  <si>
    <t>Cozy 2 Bed 2 Bath Fully Renovated POOl in Building</t>
  </si>
  <si>
    <t>Located on the corner of east 86th Street and Second Avenue, puts Yorkshire Towers just steps away from Central Park, in the heart of the Upper East Side. Full service building, with 24 Hour Doorman, Concierge Services and a vast array of amenities. The neighborhood is in the vicinity of endless shopping, restaurants, and cuisines to satisfy every craving. Numerous supermarkets including Fairway Market are conveniently within a half a block distance.</t>
  </si>
  <si>
    <t>Located on the corner of east 86th Street and Second Avenue, puts Yorkshire Towers just steps away from Central Park, in the heart of the Upper East Side. Full service building, with 24 Hour Doorman, Concierge Services and a vast array of amenities. The neighborhood is in the vicinity of endless shopping, restaurants, and cuisines to satisfy every craving. Numerous supermarkets including Fairway Market are conveniently within a half a block distance. Apartment featuring lots of windows throughout entire apartment ** Kitchen finishes include countertops, appliances, built-in microwave and Dishwasher ** Fully equipped kitchen with utensils, cutlery,etc. ** Wireless internet available ** Flat screen TV with basic channels in Master bedroom (40″) and in living room (55″) ** Bed Size configuration: 1 King Size Bed in Master Bedroom, and 1 Full Size bed in second Bedroom ** Comfortable sofa in living room ** Dining table seats 4 ** Spacious Closets ** Parquet wood flooring ** Towels and Line</t>
  </si>
  <si>
    <t>{TV,Wifi,"Air conditioning",Pool,Kitchen,"Pets allowed",Gym,Breakfast,Elevator,"Free street parking","Indoor fireplace","Family/kid friendly",Washer,Dryer,Essentials,Shampoo,"Hair dryer",Iron,"Laptop friendly workspace","Host greets you","Paid parking on premises"}</t>
  </si>
  <si>
    <t>COZY APARTMENT NEXT TO CENTRAL PARK</t>
  </si>
  <si>
    <t>The perfect apartment for a quick or long stay. Its in the heart of the city. Near Central Park, Apple Store and Lincoln Center. Great for shopping, theaters and activities. The building is conveniently located near the A,B,C,D,E,F,R,Q &amp; 4,5,6 trains</t>
  </si>
  <si>
    <t>{TV,Internet,"Air conditioning","Wheelchair accessible",Kitchen,"Free parking on premises",Doorman,Elevator,Heating,Washer,Dryer,Essentials,Shampoo,Hangers,"Hair dryer",Iron,"Laptop friendly workspace"}</t>
  </si>
  <si>
    <t>One Of The Kind Loft 《Williamsburg》</t>
  </si>
  <si>
    <t>Amazing, HUGE, true New York Brooklyn style artist loft, bright open space floor plan. Surrounded by the best restaurants, bars, cafés, markets, stores.</t>
  </si>
  <si>
    <t>Amazing, HUGE, true New York Brooklyn style artist loft, bright open space floor plan. Surrounded by the best restaurants, bars, cafés, markets, stores. This is a truly unique space in the heart of Williamsburg; loft-like and palatially proportioned, the home in an open space floorplan. After coming in the private entrance from the street, you enter the main space via a short set of stairs from the foyer/kitchen area and are greeted by great natural light from the skylight and two large windows. The entrance is well lit from the casement windows (you're at street level, but the windows are designed for privacy), and lets in the bright sun throughout the day. The back room features one of two bathrooms and second private entrance, accessed via a set of wooden stairs. WIll be available via Airbnb message Williamsburg is a hip neighborhood in Brooklyn that draws the young and the fashionable to its chic boutiques, trendy cafes and buzzy restaurants. Street art brightens residential thorou</t>
  </si>
  <si>
    <t>Williamsburg is a hip neighborhood in Brooklyn that draws the young and the fashionable to its chic boutiques, trendy cafes and buzzy restaurants. Street art brightens residential thoroughfares and repurposed factories, while the waterfront provides stunning views of Manhattan and seasonal venues for outdoor concerts and food markets. Dance clubs, happening bars and music halls liven up the nightlife scene.</t>
  </si>
  <si>
    <t>Subway: 0.3 miles 7 mins walk to Marcy Ave. Station- J Train 0.4 miles 8 mins walk to Metropolitan Ave. Station- G Train 0.5 miles 10 mins walk to Bedford Ave. Station- L Train Citibike station right around the corner</t>
  </si>
  <si>
    <t>No Shoes in the house Quite hours from 11pm-6am</t>
  </si>
  <si>
    <t>{TV,Wifi,"Air conditioning",Kitchen,"Paid parking off premises",Breakfast,"Free street parking",Heating,"Smoke detector","Carbon monoxide detector",Essentials,Shampoo,Hangers,"Hair dryer",Iron,"Laptop friendly workspace","Private living room","Private entrance","Hot water","Bed linens","Extra pillows and blankets",Microwave,"Coffee maker",Refrigerator,Dishwasher,"Dishes and silverware","Cooking basics",Oven,Stove,"Single level home","Luggage dropoff allowed","Long term stays allowed"}</t>
  </si>
  <si>
    <t>Chic, Quiet, Convenient East Village One-Bedroom</t>
  </si>
  <si>
    <t>This apartment is the perfect mix of chic and cozy. Located on a quiet street steps from the best bars, restaurants and shopping the city has to offer. An authentic nyc experience in the historic East Village, close the L (one stop to Williamsburg), Union Square, St. Mark's Place. W/D in-unit makes this place a convenient, rare gem :)</t>
  </si>
  <si>
    <t>This apartment is the perfect mix of chic and cozy. Located on a quiet street steps from the best bars, restaurants and shopping the city has to offer. An authentic nyc experience in the historic East Village, close the L (one stop to Williamsburg), Union Square, St. Mark's Place. W/D in-unit makes this place a convenient, rare gem :) Stylish and comfortable 1BR apartment in the heart of NYC's East Village. This fourth-floor walkup is worth exercise :) Located on a safe, quiet street with countless great bars, restaurants and unique shops only steps away. Perfect apartment for the solo or business traveler, exploring downtown Manhattan with easy access to the rest of the city as well as Brooklyn. Steps away from Alphabet City, the East Village, the L train and a 10 minute walk to Union Square (4,5,6, N,Q,R) Apartment Features:  *full apartment to yourselves :) Air conditioner  Building heat Fast, reliable WIFI (works in entire apartment) Iron Gas Stove with oven, fridge, coffee machine</t>
  </si>
  <si>
    <t>Boasting the best of, well, everything, the East Village’s inexhaustible grid of beyond-hip bars, bookshops, cafes, clubs, and galleries cater to even the most exacting tastes. As stylish as it is, the East Village preserves a laid-back attitude so even outsiders feel welcome when in this classic New York City neighborhood. From early morning to late-late night, the East Village brims with activity for socialites and scaliwags alike.</t>
  </si>
  <si>
    <t>JFK Airport: 30 minutes by cab without traffic LaGuardia Airport: 20 minutes by cab without traffic Times Square: 23 minutes by subway Wall Street / Financial District: 22 minutes by subway</t>
  </si>
  <si>
    <t xml:space="preserve">- 1. Please remove your shoes when entering the home. 2. Please keep noise to a minimum between 10:00PM and 9:00AM, so as not to disturb neighbors. 3. No visitors without permission, and no additional or overnight guests. All guests must be included on the reservation, as "guests," including children and infants (On certain channels, infants are not considered "guests," so where infants are permitted, you must list them as "children." If this listing is listed as not suitable for infants, not suitable for children, or not suitable for pets, the applicable (child(s), infant(s), or pet(s)) is not permitted in the unit. For example, if you include an infant on your reservation in a non-infant-friendly listing, your infant will not be permitted to enter, even if the reservation is confirmed - Your reservation may also be cancelled with or without notice at any time, including during your stay, if there is a breach of this or any other house rule. 4. No third-party bookings. The person who </t>
  </si>
  <si>
    <t>{Wifi,"Air conditioning",Kitchen,Heating,Washer,Dryer,"Smoke detector","Carbon monoxide detector",Essentials,Shampoo,Hangers,"Bed linens",Microwave,Refrigerator,Dishwasher,"Cooking basics",Oven,Stove,"Accessible-height bed"}</t>
  </si>
  <si>
    <t>Boho chic brooklyn escape</t>
  </si>
  <si>
    <t>Stay at your very own boho chic escape in the heart of brooklyn.  Located in a brand new semi-luxury building just steps away from all the action, this apartment feels like a home, but also a vacation. Just steps from 2 subway lines that give you access to the whole city, this apartment is the perfect location. Close to the action, but quiet and serene.</t>
  </si>
  <si>
    <t>Stay at your very own boho chic escape in the heart of brooklyn.  Located in a brand new semi-luxury building just steps away from all the action, this apartment feels like a home, but also a vacation. Just steps from 2 subway lines that give you access to the whole city, this apartment is the perfect location. Close to the action, but quiet and serene. In the building you will have access to an elevator, an outdoor courtyard, a laundry room, AND a gym.  The apartment is equipped with all the essentials including kitchenware, clean bedding and towels, WiFi, TV (cable and netflix etc), and whatever else your stay may need.  The bedroom comfortably sleeps 2 (in a queen bed). The outside couch does not pull-out but is extremely comfortable to sleep on. You will also have access to an inflatable mattress that is also quite comfortable. I will be away but will be accessible by phone. My neighbors are also lovely and very helpful and supportive should you need them for anything</t>
  </si>
  <si>
    <t>{TV,Wifi,"Air conditioning",Kitchen,Gym,Elevator,Heating,Washer,Dryer,"Smoke detector",Essentials,Iron,"Laptop friendly workspace","Private entrance"}</t>
  </si>
  <si>
    <t>Mid-town West 5-min walk to Central Park</t>
  </si>
  <si>
    <t>only available from May 24-29. In the heart of theater district with 3-blocks away from the Central Park. Here you have A,C,B,D,1 subway line Columbus Circle Station one block away(3 min walk) from us. N,Q,R,W subway line 57th st &amp; 7th Ave Station 6 mins walk away. Time Square is within walking distance as well. From most prestige Michelin Star restaurants to quick local bites, here you have it all.</t>
  </si>
  <si>
    <t>{TV,Wifi,"Air conditioning",Kitchen,Breakfast,Elevator,"Free street parking",Heating,"Family/kid friendly",Washer,Dryer,"Smoke detector",Essentials,Shampoo,"Lock on bedroom door",Hangers,"Hair dryer",Iron,"Laptop friendly workspace","Hot water","Bed linens","Extra pillows and blankets","Host greets you"}</t>
  </si>
  <si>
    <t>Comfy 1 bd/1 bath-Upper West Side</t>
  </si>
  <si>
    <t xml:space="preserve">Our one bedroom apartment on the UWS is comfortable and convenient just steps from B/C &amp; 1/2/3 trains, one block from Central Park, and walking distance to many great restaurants and bars this is the perfect place to stay and really enjoy NYC! </t>
  </si>
  <si>
    <t>Our one bedroom apartment on the UWS is comfortable and convenient just steps from B/C &amp; 1/2/3 trains, one block from Central Park, and walking distance to many great restaurants and bars this is the perfect place to stay and really enjoy NYC!  Come experience NYC from a new perspective. The apartment has all the comforts of home away from home. The city is amazing and I can help you get the inside scoop. Gym and common roof deck on the PH level I'm happy to give suggestions on what to see, where to eat and how to get around. The Upper West Side is the best neighborhood in Manhattan! We have two large parks, the Museum of Natural History and amazing brunch places! You can walk, take the bus or subway. All super easy! I'm happy to help guide you. This is a safe neighborhood and in addition we live in a doorman building.</t>
  </si>
  <si>
    <t>The Upper West Side is the best neighborhood in Manhattan! We have two large parks, the Museum of Natural History and amazing brunch places!</t>
  </si>
  <si>
    <t>You can walk, take the bus or subway. All super easy! I'm happy to help guide you.</t>
  </si>
  <si>
    <t>Please treat our home as you would your home.</t>
  </si>
  <si>
    <t>{TV,"Cable TV",Internet,Wifi,"Air conditioning","Wheelchair accessible",Kitchen,Doorman,Gym,Elevator,Heating,Washer,Dryer,"Smoke detector",Essentials,Shampoo}</t>
  </si>
  <si>
    <t>Cozy flat with back Patio</t>
  </si>
  <si>
    <t>Beautiful two bedroom flat fully furnished. Close to belt parkway, JFK 15 min and Riis Park Rockaway beach 15 to 20 min.</t>
  </si>
  <si>
    <t>Beautiful two bedroom flat fully furnished. Close to belt parkway, JFK 15 min and Riis Park Rockaway beach 15 to 20 min. Cozy two bedroom with back patio and access to backyard. Has an open patio and a private fenced backyard. Guests can reach me easily via text. Quiet neighborhood with close proximity to Gateway mall and kings Plaza mall. Riis Park Rockaway beach or Rockaway Park beach with concession stands and miles of boardwalk fun. 20 min cab from brooklyn. JFK Airport is about 15 minutes away. 35 minutes on L train to 14 street Manhattan. Walking distance to L train Rockaway Avenue stop. Flatlands Avenue bus and B 103 bus to downtown Brooklyn with may connecting in route to. There is always Uber for another option. Open to suggestions that I might of missed.</t>
  </si>
  <si>
    <t>Quiet neighborhood with close proximity to Gateway mall and kings Plaza mall. Riis Park Rockaway beach or Rockaway Park beach with concession stands and miles of boardwalk fun. 20 min cab from brooklyn. JFK Airport is about 15 minutes away. 35 minutes on L train to 14 street Manhattan.</t>
  </si>
  <si>
    <t>Walking distance to L train Rockaway Avenue stop. Flatlands Avenue bus and B 103 bus to downtown Brooklyn with may connecting in route to. There is always Uber for another option.</t>
  </si>
  <si>
    <t>{TV,"Cable TV",Wifi,"Air conditioning",Kitchen,Gym,"Free street parking",Heating,"Smoke detector","Carbon monoxide detector","First aid kit","Fire extinguisher",Essentials,Shampoo,Hangers,"Hair dryer",Iron,"Laptop friendly workspace","Private entrance","Hot water","Bed linens","Extra pillows and blankets",Microwave,"Coffee maker",Refrigerator,Dishwasher,"Dishes and silverware","Cooking basics",Oven,Stove,"Single level home","Patio or balcony","Garden or backyard","Luggage dropoff allowed","Well-lit path to entrance","No stairs or steps to enter","Wide entrance","Extra space around bed","No stairs or steps to enter","No stairs or steps to enter","Wide entryway","Host greets you"}</t>
  </si>
  <si>
    <t>Beautiful UES 1BR Apartment</t>
  </si>
  <si>
    <t>Beautiful newly renovated, well-appointed full 1BR apartment in the heart of the Upper East Side - 4 blocks from a main entrance to Central Park.  Full service elevator luxury doorman building on a high floor with spectacular southeast views.  Fully stocked high-end chef's kitchen, queen tempurpedic bed, lost of living space, high-speed wireless with full cable HD TV.  Card operated washer/dryer on the same floor steps away from the unit.</t>
  </si>
  <si>
    <t>{TV,"Cable TV",Internet,Wifi,"Air conditioning",Kitchen,Doorman,Gym,Elevator,"Buzzer/wireless intercom",Heating,"Family/kid friendly",Washer,Dryer,"Smoke detector",Essentials,"Hair dryer","Laptop friendly workspace","translation missing: en.hosting_amenity_50"}</t>
  </si>
  <si>
    <t>Apartment in Soho</t>
  </si>
  <si>
    <t>Apartment in the heart of Soho. Queen size bed, couch, flatscreen tv. Large kitchen with fridge and dining table Perfect for your weekend in NYC. Excellents views of 1 WTC and Empire State</t>
  </si>
  <si>
    <t>Apartment in the heart of Soho. Queen size bed, couch, flatscreen tv. Large kitchen with fridge and dining table Perfect for your weekend in NYC. Excellents views of 1 WTC and Empire State Large one bedroom in the heart of Soho.  Seperated bedroom with Queen bed with dining table and couch.  Comfortably fits 4 people In the heart of SoHo. Minutes to Broadway shops and boutiques. 5 minutes to the north is the West Village and Washington Square park. Balthazar (Excellent brunch) - 7 mins Mercer Kitchen (Fine Dining)- 2 mins Pegu Club (Great cocktails) - 1 min Apple Store (All the gadgets you need) - 2 mins Lombardi's (Best pizza in NYC) - 5 mins NQR - 2 mins east along Broadway to Prince St station 123 - 5 mins west along Prince to Houston station Comfortably sleeps 3 people. We have a blow up bed for the one extra stow away!</t>
  </si>
  <si>
    <t>In the heart of SoHo. Minutes to Broadway shops and boutiques. 5 minutes to the north is the West Village and Washington Square park. Balthazar (Excellent brunch) - 7 mins Mercer Kitchen (Fine Dining)- 2 mins Pegu Club (Great cocktails) - 1 min Apple Store (All the gadgets you need) - 2 mins Lombardi's (Best pizza in NYC) - 5 mins</t>
  </si>
  <si>
    <t>NQR - 2 mins east along Broadway to Prince St station 123 - 5 mins west along Prince to Houston station</t>
  </si>
  <si>
    <t>Enjoy yourself</t>
  </si>
  <si>
    <t>{TV,"Cable TV",Internet,Wifi,"Air conditioning",Kitchen,"Smoking allowed",Heating,"Family/kid friendly","Suitable for events"}</t>
  </si>
  <si>
    <t>Private room for 2 (10 min to city) - Females only</t>
  </si>
  <si>
    <t>Perfect for a single person or 2 people to enjoy this private bedroom in a super hi-tech apartment. Control everything with voice commands and enjoy your stay here in the Big Apple</t>
  </si>
  <si>
    <t>Perfect for a single person or 2 people to enjoy this private bedroom in a super hi-tech apartment. Control everything with voice commands and enjoy your stay here in the Big Apple Tech savy place, control all lights, sounds, heat and cooling with your voice. Enjoy the open living room space and your private room with the bathroom right across. Living room, Bathroom and your bedroom only. Kitchen use is off limits. Great neighborhood with a ton of food options nearby. McDonald's, Subway, Dunkin Donuts, Pizza places and more. Safe to walk late at nights. There is 2 train and 5 train, which is 2 minutes walking distance away. 6 train which is 10 min walking distance away.</t>
  </si>
  <si>
    <t>Great neighborhood with a ton of food options nearby. McDonald's, Subway, Dunkin Donuts, Pizza places and more. Safe to walk late at nights.</t>
  </si>
  <si>
    <t>There is 2 train and 5 train, which is 2 minutes walking distance away. 6 train which is 10 min walking distance away.</t>
  </si>
  <si>
    <t>- No shoes in the house - Vegetarian only food allowed - No alcohol allowed - No males (above the age of 18) allowed as there are females in the house that are not comfortable living with other men.</t>
  </si>
  <si>
    <t>Morrisania</t>
  </si>
  <si>
    <t>{Internet,Wifi,"Air conditioning",Kitchen,"Free parking on premises",Heating,"Family/kid friendly",Washer,Dryer,"Smoke detector","Carbon monoxide detector",Essentials,Hangers,"Laptop friendly workspace","Game console","Hot water","Extra pillows and blankets","Single level home","Wide hallways","No stairs or steps to enter","Wide entrance for guests","Flat path to guest entrance","No stairs or steps to enter","No stairs or steps to enter","No stairs or steps to enter","Wide entryway"}</t>
  </si>
  <si>
    <t>Spectacular 2 bed 2 bath with W/D in the APT #6116</t>
  </si>
  <si>
    <t>Full service white glove doorman and concierge staff. Building amenities include a tenant’s lounge, roof garden, conference room, children’s playroom, on-site parking and valet. Please note that all guests must sign a lease agreement and provide a copy of ID  prior to check in. Gym membership is not included</t>
  </si>
  <si>
    <t>Full service white glove doorman and concierge staff. Building amenities include a tenant’s lounge, roof garden, conference room, children’s playroom, on-site parking and valet. Please note that all guests must sign a lease agreement and provide a copy of ID  prior to check in. Gym membership is not included Fully Furnished 2 bedrooms 2 full bathrooms with Balcony The building is located in Murray Hill. South Effortless access to the city’s rewards. Restaurants, shopping, theater, nightlife. Home Turn-Key Move-In Services Interior Design Child Care Housekeeping Cleaning In-Home Technology Handy Men Fine Art Shipping Installation Auto Shipping Installation Home Office Set-Up Telecom Activation Storage Welness Personal Trainer Nutritionists Group Fitness Class Bookings Beauty Grooming In Home Spa Services Acupuncture 24-hour concierge, white glove doorman, Abigal Michaels conceirge, on-site valet and attentive manager fulfill your every request. Housekeeping, dry cleaning, tailoring, the</t>
  </si>
  <si>
    <t>Murray Hill’s central location makes it a comfortable walk to work for many. Tree-lined blocks and the nearby East River provide a welcome escape from the hectic pace of Midtown. With diverse dining experiences, shopping, theater, and its infamous nightlife, this residential enclave has something for everyone.  NEIGHBORHOOD FEATURES &amp; ATTRACTIONS 4, 5, 6, 7 Trains Grand Central Station Chrysler Building Empire State Building Herald Square Times Square Bryant Park Morgan Library and Museum New York Public Library</t>
  </si>
  <si>
    <t>{TV,"Cable TV",Wifi,"Air conditioning",Kitchen,"Paid parking off premises",Gym,Breakfast,Elevator,"Hot tub",Heating,"Family/kid friendly",Washer,Dryer,"Smoke detector","Carbon monoxide detector",Essentials,Hangers,"Hair dryer",Iron,"Laptop friendly workspace","Self check-in","Building staff","Private entrance","Hot water","Bed linens","Extra pillows and blankets",Microwave,"Coffee maker",Refrigerator,Dishwasher,"Dishes and silverware","Cooking basics",Oven,Stove,"Long term stays allowed"}</t>
  </si>
  <si>
    <t>Basic Brooklyn  Safe/Clean/Easy Accomadations</t>
  </si>
  <si>
    <t>Hi  I will post more photos soon  Basic, safe, clean guestroom near Prospect Park, Subway on corner (18 minutes to Union Square) super convenient neighborhood. My room is best suited for travelers in need of clean comfortable peaceful place to rest .</t>
  </si>
  <si>
    <t>Hi  I will post more photos soon  Basic, safe, clean guestroom near Prospect Park, Subway on corner (18 minutes to Union Square) super convenient neighborhood. My room is best suited for travelers in need of clean comfortable peaceful place to rest . Basic private guest room ~  Queen bed/chair/table/lamp/air conditioning /refrigerator Guest have access to room &amp; bathroom only I’m available 24/7 No visitors allowed  No Smoking allowed inside , outside or near building</t>
  </si>
  <si>
    <t>{TV,"Air conditioning","Smoke detector","Carbon monoxide detector","First aid kit",Essentials,Shampoo,"Lock on bedroom door",Hangers,"Hair dryer",Iron,"Hot water"}</t>
  </si>
  <si>
    <t>Airy, Open South Williamsburg Apartment</t>
  </si>
  <si>
    <t>1 bedroom available in a fantastic corner of Williamsburg. Beautiful plant filled bedroom with a new mattress. Located just off sunny, open Broadway, surrounded by amazing food, with an incredible rooftop view of the river and city.  You’ll love our place because of the light and the neighborhood. Walking distance to the L, J, M and Z trains, all just one station away from Manhattan.</t>
  </si>
  <si>
    <t>1 bedroom available in a fantastic corner of Williamsburg. Beautiful plant filled bedroom with a new mattress. Located just off sunny, open Broadway, surrounded by amazing food, with an incredible rooftop view of the river and city.  You’ll love our place because of the light and the neighborhood. Walking distance to the L, J, M and Z trains, all just one station away from Manhattan. You’ll love our place because of the light, the neighborhood and the overall cozy feel of a plant filled Brooklyn apartment. Access to a kitchen with everything you need, a bathroom with a big tub and a cozy shared living room. I'm happy to help and answer any questions you might have about your time in New York. Williamsburg is located right across the East River from Manhattan. It's great  for shopping, has fantastic restaurants, river side parks etc. It's a bit of a grown up hipster neighborhood :-) Walking distance to the L, J, M and Z trains, all just one station away from Manhattan. Or you can walk o</t>
  </si>
  <si>
    <t>Williamsburg is located right across the East River from Manhattan. It's great  for shopping, has fantastic restaurants, river side parks etc. It's a bit of a grown up hipster neighborhood :-)</t>
  </si>
  <si>
    <t>Walking distance to the L, J, M and Z trains, all just one station away from Manhattan. Or you can walk over the Williamsburg bridge to the Lower East Side. It's a very safe neighborhood and has Citibike stations a block away.</t>
  </si>
  <si>
    <t>{Wifi,Kitchen,"Family/kid friendly","Smoke detector","Carbon monoxide detector","Fire extinguisher",Essentials,Shampoo,Hangers,"Extra pillows and blankets","Coffee maker",Refrigerator,Dishwasher,"Dishes and silverware","Cooking basics",Oven,Stove}</t>
  </si>
  <si>
    <t>1 RM in 3BR Brownstone: Quiet Upper East Side St.</t>
  </si>
  <si>
    <t>Warm and generous amount of space for area, and on a quiet, tree-lined Upper East Side residential block just minutes from the East River and beautiful Carl Schurz Park. The area is very family friendly and is a quiet escape from busier parts of the city. Ready to welcome you to stay over the Holidays and New Years.</t>
  </si>
  <si>
    <t>Warm and generous amount of space for area, and on a quiet, tree-lined Upper East Side residential block just minutes from the East River and beautiful Carl Schurz Park. The area is very family friendly and is a quiet escape from busier parts of the city. Ready to welcome you to stay over the Holidays and New Years. This 4th floor pre-war walk-up, located on a quiet, tree-lined residential street of beautiful brownstones in Manhattan's Upper East Side is a perfect place to spend the holidays. Generous middle full sized room, a desk and chair and closet which you are welcome to use. There is a window and air-conditioning in the room, where room is kept warm from central heating, and temperature can be adjusted to your liking using A/C (if you're warm blooded). The building is centrally steam heated and stays very warm. There will be only a minimal amount of things stored away so you can feel free to use everything as your own. Check-in any time before 9pm, checkout at noon. Keys will be</t>
  </si>
  <si>
    <t>The apartment is located in Yorkville, a quiet and very safe residential area of the Upper East Side with many families and professionals. There are grocery stores, a laundromat, as well as dozens of bars, cafes, restaurants on your doorstep, as well as the East River and Carl Schurz Park, home to the beautiful Gracie Mansion and a great place to spend down time on the weekends. Take a nice 20 minute walk, a CitiBike, or the crosstown bus, over to Central Park and you'll find a plethora of museums on Museum Mile such as The Met, Guggenheim, Neue Galerie, and Cooper Hewitt Smithsonian Design Museum. You'll also find boutique shops, larger retail stores, as well as more restaurant, cafe and bar options.</t>
  </si>
  <si>
    <t>It is 5 minutes to the nearest subway station (Q stop at 86th) - which exits on 86th St. and 2nd Ave. or 83rd St. and 2nd Ave (closer). Times Sq., Herald Sq., Union Sq are a few short stops away, and Brooklyn can be accessed from this line too. Prospect Park is a nice trip is you see fit. Be prepared for a 15 minute walk to the next closest station at 86th St and Lex. Ave. where you can get the express train (4/5) as well as local (6) up and down Manhattan's east side. Grand Central is only 2 stops away on this line, Union Square and the lower east side are 3 stops away, and lower Manhattan (Brooklyn Bridge foot path, Wall Street and Bowling Green, the free Staten Island Ferry) as well as Brooklyn in the stops following that. You can also take a stroll across Central Park over to the west side where you'll find landmarks like the Museum of Natural History and Columbia University.</t>
  </si>
  <si>
    <t>No Smoking, No Events or Parties.</t>
  </si>
  <si>
    <t>{TV,Wifi,"Air conditioning",Kitchen,Heating,"Family/kid friendly","Smoke detector","Carbon monoxide detector",Essentials,Shampoo,Hangers,"Laptop friendly workspace","translation missing: en.hosting_amenity_50"}</t>
  </si>
  <si>
    <t>An artist place in Bedstuy</t>
  </si>
  <si>
    <t xml:space="preserve">This is a 2 bedroom apartment with a shared Bathroom and Kitchen. It is a comfortable sized apartment complex. Not too small and not too big. It is literally just right. You will be greeted by a wonderful host that cooks like a chef upon request and has a wonderful sense of the city life. You can expect to learn a lot about NY and brooklyn in particular. Your host is an independent designer who sells garments in boutiques throughout the city and has an astound knowledge of fashion here in the fashion capital of the world. Bahiyyah will also give you a list of great restaurants in the area and can point you to all the great places. The neighborhood of bedstuy gives you a historical view of brooklyn from the brownstones to the parks. We are stops away from attractions including the Barclays center, Fort Greene park and Brooklyn Academy of Music. Just two short blocks away from the G train,  you can easily get to Manhattan in literally 15-20 mins if the trains are running smoothly.  Your </t>
  </si>
  <si>
    <t>The G train is two blocks away and can get you to the city in as little as 20 minutes. There's also bus stops across the street to take you through the neighborhoods of Clinton hill, Downtown Brooklyn,  or Crown heights!</t>
  </si>
  <si>
    <t>*Music is fine as long as it is moderate.  *Be relatively clean and neat *Have a positive attitude/No drama *We have a cat who is friendly and tends to keep to herself. *No outside shoes.</t>
  </si>
  <si>
    <t>{Internet,Wifi,"Air conditioning",Kitchen,Breakfast,"Pets live on this property","Free street parking",Heating,"Family/kid friendly","Suitable for events","Smoke detector","Carbon monoxide detector","First aid kit",Essentials,Shampoo,"Lock on bedroom door",Hangers,"Hair dryer",Iron,"Laptop friendly workspace","Game console","Hot water","Bed linens",Refrigerator,"Dishes and silverware","Cooking basics",Oven,Stove,"Patio or balcony","Luggage dropoff allowed","Well-lit path to entrance","Host greets you"}</t>
  </si>
  <si>
    <t>Nice house 35 min subway to manhattan</t>
  </si>
  <si>
    <t>cozy house with 3 rooms for rent.  You can walk to the 3/4  train at Schenectady and Eastern pkwy or bike there or take a bus to the train. About 14 min walk to the train. Price is negotiable for longer stay. Your booking is for 1 room ONLY. If you need more than 1 room,  we can discuss pricing. Usually all 3 rooms are booked which means that about 6-9 adults will be sharing the bathroom. While usually everyone is out all day and there is no issue, during the morning the bathroom might get busy</t>
  </si>
  <si>
    <t>{Wifi,"Air conditioning",Kitchen,"Free parking on premises","Smoking allowed","Pets allowed",Heating,Washer,Dryer,"Smoke detector","Carbon monoxide detector","First aid kit","Fire extinguisher",Essentials,Shampoo,"Lock on bedroom door",Hangers,"Hair dryer",Iron,"Laptop friendly workspace","Hot water"}</t>
  </si>
  <si>
    <t>Private Room in Spacious Central Harlem Apartment</t>
  </si>
  <si>
    <t>Brightly decorated, and furnished bedroom with lots of natural light in a renovated 2 bedroom apartment in Central Harlem with spacious and newly refurnished living room. Large kitchen and bathroom. Near bars, laundry, grocery stores, and the express train. 20 minutes to midtown. You will be sharing the common spaces (living room, kitchen, bathroom) with my roommate. He works M-F and is gone most of the time.</t>
  </si>
  <si>
    <t>Brightly decorated, and furnished bedroom with lots of natural light in a renovated 2 bedroom apartment in Central Harlem with spacious and newly refurnished living room. Large kitchen and bathroom. Near bars, laundry, grocery stores, and the express train. 20 minutes to midtown. You will be sharing the common spaces (living room, kitchen, bathroom) with my roommate. He works M-F and is gone most of the time. Quiet, residential building.  6th floor apartment with elevator access.  Bedroom: A/C, natural lighting, tranquil. Living room: very spacious, bar height dining table, chaise sofa, AppleTV, upright piano Kitchen: refrigerator, blender, Brita Filter 3 blocks from the 2/3 express train; 7-10 minute walk to C/B local train.</t>
  </si>
  <si>
    <t>3 blocks from the 2/3 express train; 7-10 minute walk to C/B local train.</t>
  </si>
  <si>
    <t>{TV,Wifi,"Air conditioning",Kitchen,Elevator,"Free street parking","Smoke detector","Carbon monoxide detector",Essentials,"Hair dryer","translation missing: en.hosting_amenity_49","translation missing: en.hosting_amenity_50","Private living room","Host greets you"}</t>
  </si>
  <si>
    <t>Convenient &amp; Updated- prime East Village location!</t>
  </si>
  <si>
    <t>Stay in the heart of the downtown action in our clean &amp; functional apartment.  Situated on the border of the East Village/Lower East Side, we're steps from the trendiest restaurants, nightlife, cafes, shops and more. Renovated, modern apartment features full-sized kitchen with dishwasher. Separate bedroom with Queen sized bed and full-sized pull out couch in the living room. Washer &amp; dryer in unit! Bright and sunny throughout.</t>
  </si>
  <si>
    <t>Stay in the heart of the downtown action in our clean &amp; functional apartment.  Situated on the border of the East Village/Lower East Side, we're steps from the trendiest restaurants, nightlife, cafes, shops and more. Renovated, modern apartment features full-sized kitchen with dishwasher. Separate bedroom with Queen sized bed and full-sized pull out couch in the living room. Washer &amp; dryer in unit! Bright and sunny throughout. Available via cell when needed. We will be out of town during your stay, but have arranged for a friend who lives nearby to assist if needed.</t>
  </si>
  <si>
    <t>{TV,"Cable TV",Internet,Wifi,"Air conditioning",Kitchen,"Free parking on premises",Doorman,"Pets live on this property",Dog(s),Elevator,"Buzzer/wireless intercom",Heating,Washer,Dryer,"Smoke detector","First aid kit","Fire extinguisher",Essentials,Shampoo,Hangers,"Hair dryer","Laptop friendly workspace","translation missing: en.hosting_amenity_49","translation missing: en.hosting_amenity_50"}</t>
  </si>
  <si>
    <t>Spacious 1 BR W/ adjustable Queen bed. Comfy!</t>
  </si>
  <si>
    <t>Beautiful, cozy, newly constructed apartment in a multi family home located in a residential area. Large garden/lawn area. Walking distance to several grocery stores, convenience stores, pharmacies and restaurants. Close to all major modes of transportation and can be in Manhattan within 20 minutes via the Long Island Rail Road (5 min walk). About 15 minutes from JFK and 20 minutes from LGA airport with normal traffic.</t>
  </si>
  <si>
    <t>Beautiful, cozy, newly constructed apartment in a multi family home located in a residential area. Large garden/lawn area. Walking distance to several grocery stores, convenience stores, pharmacies and restaurants. Close to all major modes of transportation and can be in Manhattan within 20 minutes via the Long Island Rail Road (5 min walk). About 15 minutes from JFK and 20 minutes from LGA airport with normal traffic. You have everything you need to make you feel right at home. Keurig coffee machine, full kitchen with everything you would need. For entertainment you have a 60 inch TV with access to Netflix, Hulu, and Showtime. Clean bathroom stocked with toiletries and essentials. Feel free to walk around the property and lay out on the grass on a nice warm day. Children are welcome to play on the grass as well. I’m always available by text and when possible I don’t mind socializing and taking guests around town upon request and depending on availability. Safe and peaceful residential</t>
  </si>
  <si>
    <t>Safe and peaceful residential area. The greatest part about staying here is the accessibility you have to go anywhere you wish!</t>
  </si>
  <si>
    <t>The Long Island rail road is a 5 minute walk. During peak hours it can take you to Manhattan in about 20 minutes with one direct train running quite frequently. During off peak hours I believe it runs once every hour, possibly more. Price is between $5-$10 depending on what time you ride and where you’re going.  I would be sure to check the schedule online if you plan on using the LIRR. They’re are Many busses within walking distance that can take you to the E, J or F train in about 15-20 Min. From there you would take the train to Manhattan in about 30-45 min. This is your least expensive option at only $2.75.  If you’re traveling by car you have many major highways near by such as the cross island pkwy, Long Island expressway, and grand central parkway among many others. Average time to Manhattan by car/taxi is 45 min- 1 hour depending on traffic.</t>
  </si>
  <si>
    <t>- There are other people that live on the first floor. Do not knock on their doors/windows for anything. If you run into them just greet them politely. It’s best if you don’t mention anything about AirBNB to them, if they ask just say you are my guests. Keep it short.  -DO NOT touch the thermostat. It controls the temperature for the whole building you can open or close the vents on the ceiling to adjust the temperature. If you have any other issues I can adjust it remotely. -NO SMOKING in OR on the property.  - Do NOT break or tamper with any locks - No deliveries are to be made to the property unless previously approved by myself.  -If you use the pots and pans to cook you are expected to clean them and put them away. If there is any excessive cleaning required there will be an extra charge. -Lock the top lock whenever you’re not inside. If you lock the bottom lock on the door knob you will lock yourself out.  - Under no circumstances are you to bring anyone inside the apartment unle</t>
  </si>
  <si>
    <t>{TV,Wifi,"Air conditioning",Kitchen,"Free street parking",Heating,"Family/kid friendly","Smoke detector","Carbon monoxide detector","First aid kit","Fire extinguisher",Essentials,Shampoo,"Lock on bedroom door",Hangers,"Hair dryer",Iron,"Laptop friendly workspace","Self check-in","Smart lock","Private entrance","Hot water","Bed linens","Extra pillows and blankets",Microwave,"Coffee maker",Refrigerator,"Dishes and silverware","Cooking basics",Oven,Stove,"Garden or backyard","Long term stays allowed","Wide entrance for guests","Flat path to guest entrance","No stairs or steps to enter","Accessible-height toilet","Handheld shower head"}</t>
  </si>
  <si>
    <t>Bowery Loft with Private Deck</t>
  </si>
  <si>
    <t>Places like this just don't exist  in New York anymore. If you've ever seen the show Friends, it's a similar apartment lay out, with a private outdoor deck so copious amounts of sun bathing in the summer or ice beverages in the comfort of your own private space. Shared bathroom, living room and full kitchen.</t>
  </si>
  <si>
    <t>Places like this just don't exist  in New York anymore. If you've ever seen the show Friends, it's a similar apartment lay out, with a private outdoor deck so copious amounts of sun bathing in the summer or ice beverages in the comfort of your own private space. Shared bathroom, living room and full kitchen. The bedroom has two sky light windows, but not too much natural light, so it makes for a good nights sleep. I work in the financial district, so not close, but not far. Literally one of the best neighborhoods in NYC.  Wold class street art and food around the corner. Great bars within walking distance, Lower eastside, SoHo, little Italy and Chinatown are within 5 mins of the partment BD subway is two blacks away at Grand street. Also the 6 train is about 6 blocks away. Extremely convenient!</t>
  </si>
  <si>
    <t>Literally one of the best neighborhoods in NYC.  Wold class street art and food around the corner. Great bars within walking distance, Lower eastside, SoHo, little Italy and Chinatown are within 5 mins of the partment</t>
  </si>
  <si>
    <t>BD subway is two blacks away at Grand street. Also the 6 train is about 6 blocks away. Extremely convenient!</t>
  </si>
  <si>
    <t>{Wifi,"Air conditioning","Smoke detector","Carbon monoxide detector",Essentials,Shampoo,"Lock on bedroom door","Laptop friendly workspace","Private living room"}</t>
  </si>
  <si>
    <t>Modern Two Queen Near Central Park</t>
  </si>
  <si>
    <t>A calm oasis in the middle of a vibrant city,  Steps from Carnegie Hall, Central Park and Fifth Avenue, you are welcomed as a Resident to your own private room in the artistic and cultural epicenter of New York City. About your Reservation Your room charge has been taken prior to your arrival as deposit. The remaining balance of the taxes (NY Sales Tax: 8.875%, NY City Tax: 5.875%, Occupancy Tax: $2.00 &amp; Javits Fee: $1.50) and facility fee ($56.23) per person/night will be charged upon arrival.</t>
  </si>
  <si>
    <t>A calm oasis in the middle of a vibrant city,  Steps from Carnegie Hall, Central Park and Fifth Avenue, you are welcomed as a Resident to your own private room in the artistic and cultural epicenter of New York City. About your Reservation Your room charge has been taken prior to your arrival as deposit. The remaining balance of the taxes (NY Sales Tax: 8.875%, NY City Tax: 5.875%, Occupancy Tax: $2.00 &amp; Javits Fee: $1.50) and facility fee ($56.23) per person/night will be charged upon arrival. A Two Queen bedroom offers 325 square feet of gracious living space with either tranquil courtyard or dynamic city views. Thoughtfully designed to reflect the qualities of a private townhome, a unique aspect among hotels in Midtown, rooms provide an ideal layout for up to four adults. Extra person charges apply. The Terrace is private to hotel guests and features two spacious lounge areas with views of Manhattan and the Hudson River. Guests staying at the WestHouse Hotel New York can enjoy addit</t>
  </si>
  <si>
    <t>A nightly Residents Fee of $49 plus tax per adult is conveniently added to your folio and covers a vast array of bespoke, and unlimited, InResidence privileges: Sweet and savory breakfast presentations Barista bar and non-alcoholic beverages available all day Hours of Indulgence, light fare and curated selection of alcoholic beverages served daily High-speed Wi-Fi access Local and toll-free phone calls 24-hour Fitness Center, on the 3rd floor 24-hour business center services Bottled water in-room</t>
  </si>
  <si>
    <t>{TV,"Cable TV",Wifi,"Air conditioning",Heating,"Smoke detector","Carbon monoxide detector","First aid kit","Fire extinguisher",Essentials,Shampoo,Iron,"Laptop friendly workspace","Bed linens","Extra pillows and blankets"}</t>
  </si>
  <si>
    <t>Sunny Private Room Near Prospect Pk</t>
  </si>
  <si>
    <t>One sunny room is available in a 3 bedroom Brooklyn apt near Prospect Park.  The room will be fully furnished with a full/double bed, desk and limited closet space. Neighborhood is quiet, safe and family-oriented. However, there is construction next door that will cause some noise during the weekday.</t>
  </si>
  <si>
    <t>One sunny room is available in a 3 bedroom Brooklyn apt near Prospect Park.  The room will be fully furnished with a full/double bed, desk and limited closet space. Neighborhood is quiet, safe and family-oriented. However, there is construction next door that will cause some noise during the weekday. You'll have access to one bedroom, shared living and kitchen space and one bathroom. I'll be available via text and email throughout your stay. Neighborhood is quiet, safe and family-oriented. Close to Brooklyn Museum, Barclays Center, Prospect Park. C train is a 6 mins walk away and takes you to Manhattan in 15-20 mins and JFK in 30 mins. 2,3,4,5,B,D,G,N,R,Q trains are also a 15 min walk You'll most likely have the place to yourself! Roommates will not be around.</t>
  </si>
  <si>
    <t>Neighborhood is quiet, safe and family-oriented. Close to Brooklyn Museum, Barclays Center, Prospect Park.</t>
  </si>
  <si>
    <t>C train is a 6 mins walk away and takes you to Manhattan in 15-20 mins and JFK in 30 mins. 2,3,4,5,B,D,G,N,R,Q trains are also a 15 min walk</t>
  </si>
  <si>
    <t>Don't take anything that isn't yours. No overnight guests. Can use kitchen utensils, but clean up after yourself. No smoking, quiet time between 11pm - 8am.</t>
  </si>
  <si>
    <t>{TV,Internet,Wifi,Kitchen,"Buzzer/wireless intercom","Smoke detector",Essentials,Shampoo,Hangers,"Hair dryer",Iron,"Laptop friendly workspace"}</t>
  </si>
  <si>
    <t>Room w/ Private Bathroom in Heart of Bushwick</t>
  </si>
  <si>
    <t>Beautiful private room in the heart of Bushwick!</t>
  </si>
  <si>
    <t>Beautiful private room in the heart of Bushwick! Beautiful, newly renovated apt. Guests have their own private room, including private bathroom. Room has access to semi-private back yard (shared by tenants across the hall). Short walk to the M train at Knickerbocker ave that can take you straight to Times Square, or also the J train at Gates ave to go to the 9/11 Memorial. 15 minute walk to the L train which takes you straight to the Chelsea. house is 100% queer friendly</t>
  </si>
  <si>
    <t>Short walk to the M train at Knickerbocker ave that can take you straight to Times Square, or also the J train at Gates ave to go to the 9/11 Memorial. 15 minute walk to the L train which takes you straight to the Chelsea.</t>
  </si>
  <si>
    <t>- Quiet hours 11pm - 9am - Only verified guests allowed - Clean up after yourself please - Smoking allowed in backyard, not in bedroom - Respect other tenants</t>
  </si>
  <si>
    <t>{TV,Wifi,Kitchen,"Smoking allowed","Pets allowed","Pets live on this property","Buzzer/wireless intercom",Heating,Washer,Dryer,"Smoke detector","Carbon monoxide detector","Fire extinguisher",Essentials,Shampoo,"Lock on bedroom door","Hair dryer",Iron,"Laptop friendly workspace","translation missing: en.hosting_amenity_49","translation missing: en.hosting_amenity_50"}</t>
  </si>
  <si>
    <t>Cozy Bedroom w/ Bunk Bed - Private Side Yard!!</t>
  </si>
  <si>
    <t>Brand new, renovated, huge and cozy apartment in Brooklyn, close to Prospect Park and close to subways and bus stops. Our apartment is brand new and everything is working properly, there is great wifi access, dishwasher, full kitchen amazing space with big table, smart tvs, and also we're nearby supermarkets, stores and restaurants. This is the best place to stay in Brooklyn!</t>
  </si>
  <si>
    <t>Brand new, renovated, huge and cozy apartment in Brooklyn, close to Prospect Park and close to subways and bus stops. Our apartment is brand new and everything is working properly, there is great wifi access, dishwasher, full kitchen amazing space with big table, smart tvs, and also we're nearby supermarkets, stores and restaurants. This is the best place to stay in Brooklyn! Our place is brand new and we are into the details! Our guests have full access to the back yard, kitchen, all 2.5 bathrooms, and living room. We live in one of the rooms in the apartment. We give space to our guests but we are available 24/7. The neighborhood is the best in Brooklyn, we are nearby universities, college campuses, and Prospect Park. Beautiful and SAFE location! We are nearby subway stations and bus stops that will take you anywhere you need!</t>
  </si>
  <si>
    <t>The neighborhood is the best in Brooklyn, we are nearby universities, college campuses, and Prospect Park. Beautiful and SAFE location!</t>
  </si>
  <si>
    <t>We are nearby subway stations and bus stops that will take you anywhere you need!</t>
  </si>
  <si>
    <t>- Guests are not allowed to bring outside guests at any given time. - Quiet hours between 9PM - 9AM. - Please do not eat food that does not belong to you. - Smoking allowed only outside. - No incense, candles, burning sticks or any thing of the sort. - Do not eat nor take food inside of the room. - Do not walk half-naked, semi-naked, naked or with towels wrapped up in common areas. - Keep all belongings inside of your room. - We are not responsible for any lost or stolen items. - If you lose your room key there will be a $30 charge. - Breaking any rules, such as late checkout, extra guests, parties or other rules will subject to extra charges/fees on Airbnb. In extreme cases strict measures will be taken by canceling the current reservation and applying given fees.</t>
  </si>
  <si>
    <t>{TV,Wifi,"Air conditioning",Kitchen,Breakfast,"Free street parking",Heating,"Smoke detector","Carbon monoxide detector","Fire extinguisher",Essentials,"Lock on bedroom door",Hangers,"Hair dryer",Iron,"Laptop friendly workspace","Self check-in",Keypad,Bathtub,"Hot water","Bed linens",Microwave,"Coffee maker",Refrigerator,Dishwasher,"Dishes and silverware","Cooking basics",Oven,Stove,"Patio or balcony","Garden or backyard","Long term stays allowed"}</t>
  </si>
  <si>
    <t>1BR in Downtown Brooklyn</t>
  </si>
  <si>
    <t>Spacious 1 bedroom apartment in the heart of Downtown Brooklyn. Withing a 3 block radius of the A/C/F/R/2/3/B/Q/4/5 trains.  Exposed brick, open layout, and newly renovated building!</t>
  </si>
  <si>
    <t>{TV,Wifi,"Air conditioning",Kitchen,Gym,Breakfast,Elevator,Heating,"Family/kid friendly",Washer,Dryer,"Smoke detector","Carbon monoxide detector","First aid kit","Fire extinguisher",Essentials,Shampoo,Hangers}</t>
  </si>
  <si>
    <t>Big room in East Village!</t>
  </si>
  <si>
    <t>This is a beautiful and modern apartment. The apartment is furnished and the kitchen is fully equipped. Total of five bedrooms and two bathrooms.</t>
  </si>
  <si>
    <t>{Wifi,"Air conditioning",Kitchen,Heating,Hangers,"Laptop friendly workspace"}</t>
  </si>
  <si>
    <t>Big Apt/big bedroom,  71st &amp; 1st Ave</t>
  </si>
  <si>
    <t>Big and beautiful 2 bedroom apt. Upper East Side of Manhattan. Steps from the brand new Q train. Nicely furnished apartment - very clean. Living room, small kitchen and 2 bedrooms. Bedroom has a closet and several dressers. The tv is a brand new smart tv and has Netflix, Hulu and Amazon automatically subscribed. We are steps from the Q (minutes from Times Square). Located 4 blocks from Central Park and 2 blocks from East River.</t>
  </si>
  <si>
    <t>Big and beautiful 2 bedroom apt. Upper East Side of Manhattan. Steps from the brand new Q train. Nicely furnished apartment - very clean. Living room, small kitchen and 2 bedrooms. Bedroom has a closet and several dressers. The tv is a brand new smart tv and has Netflix, Hulu and Amazon automatically subscribed. We are steps from the Q (minutes from Times Square). Located 4 blocks from Central Park and 2 blocks from East River. Very quite bedroom. Beautiful apartment. Great host! Living room has electronic drums and bass guitar and amps if you like to play. Perfect apt for a musician. Access to kitchen, living room and their private large bedroom in apt. Also, there is a 24 hour laundry facility in the basement. There is a 24 hour doorman. It's very safe. Upper east side is beautiful and one of the safest neighborhoods in Manhattan. Steps from the Q. 2 blocks form East river and 5 blocks from Central Park.</t>
  </si>
  <si>
    <t>Upper east side is beautiful and one of the safest neighborhoods in Manhattan.</t>
  </si>
  <si>
    <t>Steps from the Q. 2 blocks form East river and 5 blocks from Central Park.</t>
  </si>
  <si>
    <t>{TV,"Cable TV",Wifi,"Air conditioning","Wheelchair accessible",Kitchen,Elevator,"Free street parking",Heating,Washer,Dryer,"Smoke detector","Carbon monoxide detector","First aid kit",Essentials,Shampoo,Hangers,Iron,"Laptop friendly workspace","Private living room","Hot water","Bed linens","Extra pillows and blankets","Pocket wifi","Coffee maker",Refrigerator,Dishwasher,"Dishes and silverware","Cooking basics",Oven,Stove,"Luggage dropoff allowed","Long term stays allowed","Host greets you"}</t>
  </si>
  <si>
    <t>Please bear with me. Still in progress.</t>
  </si>
  <si>
    <t>{TV,Wifi,Kitchen,Breakfast,Heating,Washer,Dryer,"Smoke detector",Essentials,Hangers,"Hair dryer",Iron,"Laptop friendly workspace"}</t>
  </si>
  <si>
    <t>Sunny, modern apartment in Lower East Side</t>
  </si>
  <si>
    <t>Come and stay in this sunny, spacious and comfortable apartment in the heart of Lower East Side!  Close to countless bars, restaurants, shops and anything else you'll need. And only a short walk to the F, M, J and Z train lines.</t>
  </si>
  <si>
    <t>Come and stay in this sunny, spacious and comfortable apartment in the heart of Lower East Side!  Close to countless bars, restaurants, shops and anything else you'll need. And only a short walk to the F, M, J and Z train lines. Come and stay in this sunny, spacious and comfortable apartment in the heart of Lower East Side!  Close to countless bars, restaurants, shops and anything else you'll need, including transportation, groceries and laundry. If you have any questions please don't hesitate to get in touch Only a short walk to the F, M, J and Z trains. Also always easy to flag cabs on Houston street.</t>
  </si>
  <si>
    <t>Only a short walk to the F, M, J and Z trains. Also always easy to flag cabs on Houston street.</t>
  </si>
  <si>
    <t>Please be respectful of our home and my housemate.</t>
  </si>
  <si>
    <t>{TV,Internet,Wifi,Kitchen,"Buzzer/wireless intercom",Heating,"Smoke detector",Essentials,"Lock on bedroom door",Hangers,"translation missing: en.hosting_amenity_49","translation missing: en.hosting_amenity_50",Dishwasher}</t>
  </si>
  <si>
    <t>U2 comfortable double bed sleeps 2 guests</t>
  </si>
  <si>
    <t>This air conditioned room located on the upper level of my home has a double bed, dresser, closet and chest of drawers.  While you are required to share the bathroom you do have your own TV, tea kettle and coffee pot. Once the reservations are paid a unique access code will be given to you for the front door and your key to your room will be located in the bedroom. While I understand and respect the guests need for privacy I am available by text, phone or in person as I also reside on site at the property. I live on a tree lined street in a culturally and ethnically diverse neighbourhood in The Clasons' Point area of The Bronx, New York. I am also located a short distance from The Bronx Zoo, Yankee Stadium, Bay Plaza Shopping Mall, Bronx Museum of The Arts, The Cloisters, The Bronx Botanical Gardens and City Island. The closest train to my location is #6 Lexington line you have two stations Bx39 to Parkchester Station or the Bx27 to Morrison Avenue / Soundview Station.  There is a thir</t>
  </si>
  <si>
    <t>The closest train to my location is #6 Lexington line you have two stations Bx39 to Parkchester Station or the Bx27 to Morrison Avenue / Soundview Station.  There is a third option the Bx27 from my home to the last stop Westchester Avenue &amp; Southern Blvd walk 200 yards a 3 minute walk to Simpson Street Station here you have #2 train on the 7th Avenue line or the #5 express train on The Lexington line.  There is another option Bx39 local bus runs on White Plains Road from my home to Bruckner Blvd and there's an express bus BxM8 that takes you with limited stops to Manhattan City Center with stops on 5th Avenue. To return to my home using this mode of transportation you would get the bus back to the Bronx on Madison Avenue as 5th Avenue is a one way street. There is now The NYC Ferry Service at Clasons Point/Soundview Landing 5 minutes away by walking and $2.75 per person each way  and 40 minutes to Wall Street.</t>
  </si>
  <si>
    <t>- Quiet Hours 1159 pm - 0600 am</t>
  </si>
  <si>
    <t>{TV,Internet,Wifi,"Air conditioning","Free street parking",Heating,"Smoke detector","Carbon monoxide detector","First aid kit","Safety card","Fire extinguisher",Essentials,Shampoo,"Lock on bedroom door",Hangers,"Hair dryer",Iron,"Laptop friendly workspace","Self check-in",Keypad,"Private entrance","Hot water","Bed linens","Extra pillows and blankets","Coffee maker","Dishes and silverware","Luggage dropoff allowed","Long term stays allowed","Wide entrance for guests","Well-lit path to entrance"}</t>
  </si>
  <si>
    <t>Sunny, East Vil 1BR w Rooftop view!</t>
  </si>
  <si>
    <t>Few neighborhoods in New York still feel "NYC" like the East Village. Get to know the easy, artsy, hip vibe in the heart of it all, just steps away from the best of downtown's restaurants, bars, theatres and parks.</t>
  </si>
  <si>
    <t>Few neighborhoods in New York still feel "NYC" like the East Village. Get to know the easy, artsy, hip vibe in the heart of it all, just steps away from the best of downtown's restaurants, bars, theatres and parks. A true 1BR with a full kitchen, separate bedroom, and private bathroom. There's a couch in the living room available for a third guest, if needed. Short walking distance from the L, N, R, Q, 4, 5, 6, and a Citi Bike station right across the street. It couldn't be better!</t>
  </si>
  <si>
    <t>Short walking distance from the L, N, R, Q, 4, 5, 6, and a Citi Bike station right across the street. It couldn't be better!</t>
  </si>
  <si>
    <t>No smoking, no pets. It's a very quiet building, so please keep the partying to the many fun bars, restaurants, shows, and lounges nearby!</t>
  </si>
  <si>
    <t>{Internet,Wifi,"Air conditioning",Kitchen,Heating,"Smoke detector","Carbon monoxide detector",Essentials,Shampoo,"24-hour check-in",Hangers,"Hair dryer",Iron,"Laptop friendly workspace"}</t>
  </si>
  <si>
    <t>2 Bedroom Apt in Caroll Gardens</t>
  </si>
  <si>
    <t>Lovely and spacious 2 bedroom apartment in charming Caroll Gardens.</t>
  </si>
  <si>
    <t>Lovely and spacious 2 bedroom apartment in charming Caroll Gardens. Hello, thanks for visiting our listing! Welcome to our cozy apartment in Caroll Gardens.  The apartment has 2 bedrooms. The first bedroom is sunny and spacious with a queen sized bed. The second bedroom is cozy and has a  comfortable full size bed.  The large and bright kitchen is complete with everything you need to cook a full meal or just for a quick morning bite. The peaceful living room is waiting to be lounged in, hang out with friends, or a mid day nap on our large couch while listening to records.  This neighborhood is absolutely amazing! Filled with lovely families and young professionals and walking distance to all of the coolest restaurants, shops, cafes/coffee shops, bars etc.  The space is fully furnished with full sized beds, linens, towels, dresser, closet, hangers, shelving, and lighting. In addition, you'll also have access to the rest of the  apartment--kitchen, bathroom, living room, and dining area.</t>
  </si>
  <si>
    <t>-Short walk to: *Apartment is located in the middle of Carroll Gardens just steps away from coffee shops,markets, boutiques etc.  * Brooklyn Bridge Park-- Beautiful waterfront view of Manhattan just a 20 minute walk from the apartment also walking entry to the Brooklyn Bridge which will take you right to the Financial District in Manhattan.</t>
  </si>
  <si>
    <t>-Conveniently located blocks away from the Smith/9th street stop where you can catch the F and G train.  -The F train will take you straight to 14th street in 20 minutes. -The G train can take you straight to Williamsburg and Bushwick.</t>
  </si>
  <si>
    <t>{Internet,Wifi,"Air conditioning",Kitchen,Heating,"Family/kid friendly","Smoke detector","Carbon monoxide detector","Fire extinguisher",Essentials,"Lock on bedroom door","Laptop friendly workspace"}</t>
  </si>
  <si>
    <t>Cathedral View</t>
  </si>
  <si>
    <t>2br in high rise near Columbia</t>
  </si>
  <si>
    <t>Guests must clean up after themselves and shoes are not permitted past the entryway.</t>
  </si>
  <si>
    <t>{TV,Wifi,"Air conditioning",Kitchen,"Paid parking off premises",Elevator,"Free street parking",Heating,"Suitable for events",Washer,Dryer,"Smoke detector","Carbon monoxide detector","First aid kit","Fire extinguisher",Essentials,Shampoo,Hangers,"Hair dryer",Iron,"Self check-in",Keypad,"Hot water"}</t>
  </si>
  <si>
    <t>Amazing 1Br Apt in luxury building in williamsburg</t>
  </si>
  <si>
    <t>Welcome home to this Williamsburg’s luxurious 1Br Apt, with king size bed, High End amenities with lounge and gym, Rooftop with grill and exceptional views of the Manhattan skyline.</t>
  </si>
  <si>
    <t>{TV,Wifi,"Air conditioning",Kitchen,Gym,Breakfast,Elevator,"Free street parking",Heating,"Family/kid friendly",Washer,Dryer,"Smoke detector","Carbon monoxide detector","First aid kit",Essentials,Shampoo,"Lock on bedroom door",Hangers,"Hair dryer",Iron,"Laptop friendly workspace",Other}</t>
  </si>
  <si>
    <t>Charming 2BR apt in prime Williamsburg Brooklyn</t>
  </si>
  <si>
    <t>Charming and unique 2-bedroom apartment in a pre-war building, located in the heart of southside Williamsburg, Brooklyn. 5-10 minutes to JMZ and L trains, blocks from the Williamsburg Bridge. Close to restaurants, nightlife, shopping, and grocery stores. Full kitchen and bathroom. High speed wireless. Family and pet friendly.</t>
  </si>
  <si>
    <t xml:space="preserve">Charming and unique 2-bedroom apartment in a pre-war building, located in the heart of southside Williamsburg, Brooklyn. 5-10 minutes to JMZ and L trains, blocks from the Williamsburg Bridge. Close to restaurants, nightlife, shopping, and grocery stores. Full kitchen and bathroom. High speed wireless. Family and pet friendly. - 2 BR / 1 Full Bathroom, fully furnished - 5 minute walk from Marcy J/M/Z and 10 minute walk from L train at Bedford Avenue or to G train at Lorimer Street, 5 minute walk to Williamsburg Bridge. - Close to Whole Foods, Apple Store, Pies-n-Thighs, Oslo/Sweatshop/Black Brick/Freehold coffee, close to many amazing restaurants, stores, bars and nightlife. - Double beds that fit two people in each room - 2nd bedroom is a loft bed with lots of storage underneath. - Fully Furnished including dishes, cookware, towels and sheets - Couch and comfortable chair in living room - Kitchen Table seats 4 - Cedar coat closet near front door. - Nice hard wood floors throughout / 9 </t>
  </si>
  <si>
    <t>{Wifi,"Air conditioning",Kitchen,"Pets allowed",Heating,"Family/kid friendly","Smoke detector","Carbon monoxide detector","Fire extinguisher",Essentials,Shampoo,Hangers}</t>
  </si>
  <si>
    <t>A well loved, Individually designed luxury home!</t>
  </si>
  <si>
    <t>A beautifully designed luxury apartment, a place we are proud to call home!  Fantastic high end amenities throughout our building and only a 10 minutes walk from the simply stunning Central Park - what more could you want?</t>
  </si>
  <si>
    <t>A beautifully designed luxury apartment, a place we are proud to call home!  Fantastic high end amenities throughout our building and only a 10 minutes walk from the simply stunning Central Park - what more could you want? We will be available via phone call, text or email to answer any of your questions, please don’t hesitate to ask. We want to make sure your stay in our home is as enjoyable and straightforward as possible! We are 30 seconds walking distance from Starbucks, a liquor store and a bagel shop!  5 minutes walk to the Hudson River and 10 minutes walk to Columbus Circus, Lincoln Center and Central Park which are surrounded by ample shops, bars &amp; restaurants. A great location!</t>
  </si>
  <si>
    <t>We are 30 seconds walking distance from Starbucks, a liquor store and a bagel shop!  5 minutes walk to the Hudson River and 10 minutes walk to Columbus Circus, Lincoln Center and Central Park which are surrounded by ample shops, bars &amp; restaurants. A great location!</t>
  </si>
  <si>
    <t>{TV,"Cable TV",Wifi,"Air conditioning",Pool,Kitchen,"Smoking allowed",Gym,Elevator,"Hot tub",Heating,Washer,Dryer,"Smoke detector","Carbon monoxide detector",Essentials,Shampoo,Hangers,"Hair dryer",Iron,"Laptop friendly workspace","Hot water",Microwave,Refrigerator,Dishwasher,"Dishes and silverware","Cooking basics",Oven,Stove,"BBQ grill","Patio or balcony"}</t>
  </si>
  <si>
    <t>Cultural and Cozy in Crown Heights</t>
  </si>
  <si>
    <t>My place is close to Brooklyn Children's Museum, Brooklyn Jewish Children's Museum, Brooklyn Museum, Eastern Parkway, Botanical Gardens. You’ll love my place because of the ambiance, the neighborhood, the light, walk to FRANKLIN Ave. Bars &amp; Restaurants.  A, C and 3, 4 subway at Kingston Throop and Kingston Avenue &amp; buses B (Phone number hidden by Airbnb) , LIRR @ Nostrand Avenue. 20 minutes to Downtown Brooklyn, 30 minutes to Manhattan!! My place is good for couples, solo adventurers, and business travelers.</t>
  </si>
  <si>
    <t>{TV,Wifi,"Air conditioning",Kitchen,Heating,"Smoke detector","Carbon monoxide detector",Essentials,Shampoo,"Lock on bedroom door",Hangers,"translation missing: en.hosting_amenity_49","translation missing: en.hosting_amenity_50"}</t>
  </si>
  <si>
    <t>Sunny, kid friendly in Midtown East</t>
  </si>
  <si>
    <t>Sunny and spacious 2 Bedroom &amp; 1.5 Bath in Murray Hill, Manhattan. Short walk to the 6 train subway and walking distance to Grand Central, Broadway Theaters and Times Square attractions. 24 hour doorman, balcony and East River views. Modern decor.</t>
  </si>
  <si>
    <t>Sunny and spacious 2 Bedroom &amp; 1.5 Bath in Murray Hill, Manhattan. Short walk to the 6 train subway and walking distance to Grand Central, Broadway Theaters and Times Square attractions. 24 hour doorman, balcony and East River views. Modern decor. Large, open living and dining area with a sunny balcony. The baby's room is equipped with new furnishings including a crib, changing table/dresser, and toys galore! It also has a queen size murphy bed (play room by day, bedroom by night). Sofa bed in living room for additional sleeping space.</t>
  </si>
  <si>
    <t>No smoking allowed. Please be mindful of noise levels after 9PM.</t>
  </si>
  <si>
    <t>{TV,"Cable TV",Internet,Wifi,"Air conditioning",Kitchen,"Pets allowed",Doorman,Elevator,"Buzzer/wireless intercom",Heating,"Family/kid friendly","Smoke detector",Essentials,Shampoo,"24-hour check-in",Hangers,Iron,"Laptop friendly workspace"}</t>
  </si>
  <si>
    <t>Large sunny private queen bedroom - S Williamsburg</t>
  </si>
  <si>
    <t>queen bed in large bedroom in cool area of south Williamsburg... Huge living room... big kitchen. Apt is blocks from water, domino park and Dozens of restaurants (including michelin starred), bars and cafes... My favorite hood in NYC</t>
  </si>
  <si>
    <t>queen bed in large bedroom in cool area of south Williamsburg... Huge living room... big kitchen. Apt is blocks from water, domino park and Dozens of restaurants (including michelin starred), bars and cafes... My favorite hood in NYC Full access to bedroom, kitchen, bathroom and large living room. Am available to guests through phone and email Great neighborhood- and happy to provide you with good bars, restaurants and gallery destinations</t>
  </si>
  <si>
    <t>Great neighborhood- and happy to provide you with good bars, restaurants and gallery destinations</t>
  </si>
  <si>
    <t>Please keep place tidy, do dishes, etc No shoes on inside apartment Quiet after midnight</t>
  </si>
  <si>
    <t>{TV,Wifi,"Air conditioning",Kitchen,Heating,"Smoke detector","Carbon monoxide detector",Essentials,Shampoo,"Lock on bedroom door",Hangers,"Hair dryer","Hot water",Microwave,Refrigerator,"Dishes and silverware","Cooking basics",Oven,Stove,"Host greets you"}</t>
  </si>
  <si>
    <t>FURNISHED 2 BEDROOM HUDSON HEIGHTS 6/15 - 8/15</t>
  </si>
  <si>
    <t>HUDSON HEIGHTS: Beautiful two bedroom apartment in well-run elevator building with live-in Super. Fully furnished with A/C, stereo, flat screen TV, cable, internet, full keyboard electronic piano, office, good closet space. Laundry room one floor away, One block from "A" train, short walk to "1" train, two blocks from gorgeous Fort Tyron Park/The Cloisters. Quiet neighborhood with grocery stores, drug store, banks nearby. $2950/month includes all utilities. Limit 2 people (roommates or couple)</t>
  </si>
  <si>
    <t>{TV,Wifi,"Air conditioning",Kitchen,"Pets allowed",Elevator,Heating,Washer,Dryer,Essentials,Hangers}</t>
  </si>
  <si>
    <t>Private Loft Room w/Bathroom</t>
  </si>
  <si>
    <t>-Room Rules      You are free to use everything that is already in the room.       Ie : candles, hangers, dresser etc  - Bathroom Rule      Face towels, and mouthwash that you can use        NOTE- Anything in the medicine and sink cabinets is off limits! - Living-room Rules     Please ask before hanging out in the dining and living. Interested in doing laundry? I will be an extra charge, that we will discuss You can contact me directly on my cell phone The area has a hipsters young adults vibe! :)</t>
  </si>
  <si>
    <t>The area has a hipsters young adults vibe! :)</t>
  </si>
  <si>
    <t>Clean their dishes as soon as they wash them.</t>
  </si>
  <si>
    <t>{Wifi,"Air conditioning",Kitchen,"Free parking on premises",Heating,Washer,Dryer,"Smoke detector","Carbon monoxide detector","Fire extinguisher",Essentials,Shampoo,"Lock on bedroom door",Hangers,"Hair dryer",Iron,"Private entrance","Hot water","Long term stays allowed","Cleaning before checkout",Other}</t>
  </si>
  <si>
    <t>Cosy room in Brooklyn!2min to Sbwy</t>
  </si>
  <si>
    <t>Very cosy room, from April 5 to April 30. All personal facility can be used. Only 2 minute to subway. Phone: (Phone number hidden by Airbnb) 短租,所有本人生活设施均可使用｡房子位于地铁口,交通极其便利｡电话 (Phone number hidden by Airbnb) QQ (Hidden by Airbnb) : (Phone number hidden by Airbnb) )</t>
  </si>
  <si>
    <t>Very cosy room, from April 5 to April 30. All personal facility can be used. Only 2 minute to subway. Phone: (Phone number hidden by Airbnb) 短租,所有本人生活设施均可使用｡房子位于地铁口,交通极其便利｡电话 (Phone number hidden by Airbnb) QQ (Hidden by Airbnb) : (Phone number hidden by Airbnb) ) more days, lower price</t>
  </si>
  <si>
    <t>{Internet,Wifi,Kitchen,"Hot tub",Heating,"Smoke detector","Carbon monoxide detector","Fire extinguisher",Essentials,Shampoo,"translation missing: en.hosting_amenity_49","translation missing: en.hosting_amenity_50"}</t>
  </si>
  <si>
    <t>Classy Modern 2 Beds for 2 People-Staten Island NY</t>
  </si>
  <si>
    <t>This house is located in a residential highly trafficked neighborhood with FREE street parking &amp; convenient to buses to the FREE ferry to Manhattan. Travel time to downtown Manhattan by bus &amp; ferry is about 45 minutes &amp; another 30-45 minutes to travel further into Manhattan. It’s walking distance to shops, ATMs, the gym &amp; park, laundromat, major supermarket, restaurants &amp; other conveniences. Staten Island is less fast-paced than the other NYC boroughs so come on over and enjoy the relaxation.</t>
  </si>
  <si>
    <t>This house is located in a residential highly trafficked neighborhood with FREE street parking &amp; convenient to buses to the FREE ferry to Manhattan. Travel time to downtown Manhattan by bus &amp; ferry is about 45 minutes &amp; another (Phone number hidden by Airbnb) minutes to travel further into Manhattan. It’s walking distance to shops, ATMs, the gym &amp; park, laundromat, major supermarket, restaurants &amp; other conveniences. Staten Island is less fast-paced than the other NYC boroughs so come on over and enjoy the relaxation. This is a charming old colonial home that’s undergoing upgrades. The primarily focus right now is on the outside. The house is clean and spacious and has a very warm and inviting aura that will make you feel at home. Your Modern Styled Bedroom is on the second floor and sleeps 2 people. The room has a huge walk-in closet, plus you will have a key to your private room. This listing is not suitable for children under 12 due to stairs leading to the bedroom plus the house is</t>
  </si>
  <si>
    <t>If you will be using public transportation, make sure to install the “Transit” or "MTA Bus Time" app to your smartphone for updated train/subway &amp; bus info. If you will be driving, parking on my street is FREE. Be aware that there's a lot of on-going construction on Staten Island. Staten Island will be home to NYC's first shopping outlet and also the tallest observation wheel in the world. Unfortunately these have caused traffic congestion. Getting around is very easy. The house is close to several local buses: •	The S44 and S66 are right around the corner. •	The S48 is a few short blocks away. •	The S53 that goes to Bay Ridge in Brooklyn, car rentals and taxi service are not far away. The bus and subway fare is $2.75 paid either in coins or MetroCard which can be purchased at any subway station vending machine, cashier booth or at local merchants. The Staten Island Ferry is FREE, runs 24 hours a day / 7 days a week / 365 days a year. The ferry schedule is posted on the walls at both t</t>
  </si>
  <si>
    <t>I want all my guests to feel at home. Due to negative past experiences I’ve had to add these rules so please don’t take them personal: •	No smoking inside, outside or around the house…This is a 100% smoke-free home •	No loud music, parties or private events. A minimum $500 claim will be processed •	No illegal drugs this includes marijuana •	No sleeping on the couch – we prefer that everyone who stays here sleep in their bedroom •	Absolutely no food or eating in the bedrooms. This invites insects plus coffee stains and food that has dried are difficult to clean •	For everyone's safety, no lighted candles are allowed •	To keep germs to a minimum, I ask that you take off your shoes in the house and walk around with socks or slippers (will be provided if needed) •	Do not use my kitchen utensils for washing your clothes; there’s a bucket in the Utility Room and a laundromat around the corner •	Clean-up after yourself when using all common areas •	Guests checking in are the only ones allowed</t>
  </si>
  <si>
    <t>{TV,Wifi,"Air conditioning",Kitchen,"Free street parking",Heating,"Smoke detector","Carbon monoxide detector","Fire extinguisher",Essentials,Shampoo,"Lock on bedroom door",Hangers,"Hair dryer",Iron,"Laptop friendly workspace","Self check-in",Keypad,"Hot water","Bed linens","Extra pillows and blankets",Microwave,"Coffee maker",Refrigerator,"Dishes and silverware","Cooking basics",Oven,Stove,"Luggage dropoff allowed","Well-lit path to entrance"}</t>
  </si>
  <si>
    <t>Overnight Bed in Heart of Manhattan for Female</t>
  </si>
  <si>
    <t>It’s a 1 bedroom apartment in Hell’s Kitchen where all the restaurants, bars and theaters are. Walking distance to Central Park, Empire State and many more. Only a few steps away from Times Square... Please note that it’s a shared room  with other guests and only for FEMALE  Up to 4 guests able to stay in the room</t>
  </si>
  <si>
    <t>-it is time to get silent after 12 midnight so the lights go off in living room at this time - guests are not able to drink alcohol in the apartment  - guests are not able to bring their guest -please wash your own dıshes</t>
  </si>
  <si>
    <t>{Wifi,"Air conditioning",Kitchen,Heating,"Smoke detector","First aid kit",Essentials,Shampoo,Hangers,"Hair dryer",Iron,"Laptop friendly workspace","Hot water","Long term stays allowed","Host greets you"}</t>
  </si>
  <si>
    <t>Room with a View | Enjoy the Manhattan Skyline + Outdoor Terrace</t>
  </si>
  <si>
    <t>Incredible views of the Manhattan skyline or Hudson River will be yours when you stay in our chic room in Midtown Manhattan! Contemporary areas for co-working and socializing await, as does one of the largest outdoor terraces in the entire city. Our space has plenty of amenities we know you’ll love, including: • Adjustable Queen Smartbed with luxury bedding and gel memory foam mattress • Rejuvenating rain shower • Smart TVs • Laptop-size safe for valuables • Adjustable mood lighting • Heated bathroom towel rack • FREE Wi-Fi • Desk with power and USB sockets • One of the largest outdoor restaurant terraces in New York (open during summer only, weather permitting) • Indoor parking available (additional cost) • $2 cash storage fee</t>
  </si>
  <si>
    <t>Incredible views of the Manhattan skyline or Hudson River will be yours when you stay in our chic room in Midtown Manhattan! Contemporary areas for co-working and socializing await, as does one of the largest outdoor terraces in the entire city. Our space has plenty of amenities we know you’ll love, including: • Adjustable Queen Smartbed with luxury bedding and gel memory foam mattress • Rejuvenating rain shower • Smart TVs • Laptop-size safe for valuables • Adjustable mood lighting • Heated bathroom towel rack • FREE Wi-Fi • Desk with power and USB sockets • One of the largest outdoor restaurant terraces in New York (open during summer only, weather permitting) • Indoor parking available (additional cost) • $2 cash storage fee Our stylish Midtown Manhattan room features stunning views of the Manhattan skyline or Hudson River! Located on the 15th floor or above, every inch of space is optimized to create contemporary areas for co-working and socializing. YOBOT, the centerpiece of our e</t>
  </si>
  <si>
    <t>• Check-in is available after 3pm. You will pick up your keys from the onsite guest service team upon arrival. • Check-out time is before 11am. Please return your keys to the onsite guest services team. • A full end-of-stay clean is included. There is a light cleaning service provided daily. • Guests must be a minimum age of 18 years in order to make a reservation, and must occupy the unit for the duration of the stay. You will be asked to provide photo identification upon check-in. Any reservation made under false pretenses will forfeit all payments, and guests will be escorted from the property.</t>
  </si>
  <si>
    <t>New York City, NY, United States</t>
  </si>
  <si>
    <t>{TV,"Cable TV",Wifi,"Air conditioning",Gym,Elevator,Heating,"Smoke detector",Essentials,Shampoo,"24-hour check-in","Hair dryer",Iron,"Paid parking on premises"}</t>
  </si>
  <si>
    <t>The "TriBeCa Loft" #5 | A brand New 2 beds Loft</t>
  </si>
  <si>
    <t>A stylish and brand new 1,500sq ft LOFT one block away from amazing SOHO neighborhood. Luxury family home with acres of space for your family after a long day out in NYC! In the heart of Tribeca near the galleries, shopping, and many restaurants. Get the full New York City experience by staying in a one of a kind private loft while being conveniently located to everything in Manhattan. The loft has 2 bedrooms and a Sofa bed</t>
  </si>
  <si>
    <t>A stylish and brand new 1,500sq ft LOFT one block away from amazing SOHO neighborhood. Luxury family home with acres of space for your family after a long day out in NYC! In the heart of Tribeca near the galleries, shopping, and many restaurants. Get the full New York City experience by staying in a one of a kind private loft while being conveniently located to everything in Manhattan. The loft has 2 bedrooms and a Sofa bed You can contact any of the hosts 24/7 We are just a message away. By many criteria, Tribeca could be considered the best place to live in the city. It enjoys minuscule crime levels, great schools, tons of transit, well-planned waterfront access, and light-filled loft-type apartments in painstakingly rehabbed industrial buildings. But having already overtaken the Upper East Side as the city’s richest precinct, it is prohibitively expensive, and any traces of racial and income diversity are long gone. The loft is one block away from the Canal Street station In the eve</t>
  </si>
  <si>
    <t>By many criteria, Tribeca could be considered the best place to live in the city. It enjoys minuscule crime levels, great schools, tons of transit, well-planned waterfront access, and light-filled loft-type apartments in painstakingly rehabbed industrial buildings. But having already overtaken the Upper East Side as the city’s richest precinct, it is prohibitively expensive, and any traces of racial and income diversity are long gone.</t>
  </si>
  <si>
    <t>The loft is one block away from the Canal Street station</t>
  </si>
  <si>
    <t>{TV,"Cable TV",Wifi,"Air conditioning",Kitchen,Elevator,"Buzzer/wireless intercom",Heating,Washer,Dryer,"Smoke detector","Carbon monoxide detector","First aid kit","Fire extinguisher",Essentials,Shampoo,Hangers,"Hair dryer",Iron,"Laptop friendly workspace","Private entrance",Bathtub,"Hot water","Bed linens",Microwave,"Coffee maker",Refrigerator,Dishwasher,"Dishes and silverware","Cooking basics",Oven,"Long term stays allowed","Wide hallways","Host greets you"}</t>
  </si>
  <si>
    <t>Comfortable room in family home in Brooklyn!</t>
  </si>
  <si>
    <t>Sunny and spacious room in family house in Boerum Hill, Brooklyn.  House is one block away from subway lines F and G, close to shops, restaurants, and downtown Brooklyn. Within walking distance of Brooklyn Bridge Park and Brooklyn Academy of Music, and 20 mins by train to 6th Avenue in Manhattan.</t>
  </si>
  <si>
    <t>Sunny and spacious room in family house in Boerum Hill, Brooklyn.  House is one block away from subway lines F and G, close to shops, restaurants, and downtown Brooklyn. Within walking distance of Brooklyn Bridge Park and Brooklyn Academy of Music, and 20 mins by train to 6th Avenue in Manhattan. The room is modern and comfortable with a nice workspace at a window. It is at the back of the house, overlooks the garden and as such it's very quiet  There is a small fridge, microwave, and kettle in the room. We supply tea and coffee, fresh bedding and shower towels when new guests arrive. This friendly host family includes a father who is an architectural illustrator, a mother who is an art professor, a 13-year old daughter who is an 8th grader in a local school, an 18-year-old son who is a freshman at Cornell University, and a super friendly cockapoo called Baillie. "Polish" our chicken lives in the back garden. Our home is very clean and organized. Boerum Hill is a great neighborhood. Th</t>
  </si>
  <si>
    <t>Boerum Hill is a great neighborhood. The house is located half a block from Smith Street and a block and a half from Court Street near lots of great cafes and shops. Whole Foods market is a 15 min walk, Union market a 10 min walk, and Cobble Hill cinema is one block away.  The neighborhood is quiet and safe.</t>
  </si>
  <si>
    <t>Free parking on the street, and well served by subway (F and G trains) and bus lines.</t>
  </si>
  <si>
    <t>- Quiet hours are between 11pm and 7am.</t>
  </si>
  <si>
    <t>{Wifi,"Air conditioning","Pets allowed","Free street parking",Heating,"Smoke detector","Carbon monoxide detector",Essentials,Hangers,Iron,"Laptop friendly workspace","Self check-in",Lockbox,"Hot water",Microwave,"Coffee maker",Refrigerator}</t>
  </si>
  <si>
    <t>400sqft HUGEroom  2min expresstrain &amp; 1min LIRR</t>
  </si>
  <si>
    <t>This brand new room are prepared in September 2018. 2 or more company will easily fit this over 400sqft size room. 2 Full size beds are in this room.   Your room is on 3rd floor. This is 6 bedroom 3 bathroom apartment. You basically share 1 bathroom with 2 other rooms. But if someone using that bathroom you have one extra bathroom down stairs. so you don't have to wait. Kitchen is on 2nd floor and all 6 rooms share it. There are 2 refrigerator so you have plenty space to stock your food&amp;drink.</t>
  </si>
  <si>
    <t xml:space="preserve">This brand new room are prepared in September 2018. 2 or more company will easily fit this over 400sqft size room. 2 Full size beds are in this room.   Your room is on 3rd floor. This is 6 bedroom 3 bathroom apartment. You basically share 1 bathroom with 2 other rooms. But if someone using that bathroom you have one extra bathroom down stairs. so you don't have to wait. Kitchen is on 2nd floor and all 6 rooms share it. There are 2 refrigerator so you have plenty space to stock your food&amp;drink. This cozy bedroom is a great place to relax after long day of exploring New York City and its hidden gems. The room is furnished with bed, desk, chair, and closet.  You will also have your own keys, so no frustrations to go out early and get home late.  Internet Free WIFI is available in the house. Guests have access to all the common space, Kitchen, bathroom, and living room. You are free to use any kitchen equipment and other amenities provided. I am usually busy, but you are always welcome to </t>
  </si>
  <si>
    <t>Specious one bed room just 20 mins from Manhattan. Beautiful town house is so closed to 61st Woodside station (7Line) and 65st station (M and R Line). This is the area where you can feel the mixture of modern NY and good old fashioned queens’ vibes.</t>
  </si>
  <si>
    <t>Subway info  61st Woodside station (7Line)  65st station (M and R Line)       *The closest one is 61st woodside station which is just 2 mins away from the house and the other one is about 9 mins away. You can easily access to anywhere in NY.</t>
  </si>
  <si>
    <t>{TV,Wifi,"Air conditioning",Kitchen,Heating,"Laptop friendly workspace"}</t>
  </si>
  <si>
    <t>Large One Bedroom Apartment with Studio</t>
  </si>
  <si>
    <t>This is a lovely 2nd floor one bedroom apartment with large full studio (including two industrial sewing machines and a large cutting table), clean light filled kitchen with dining room table and cot in the living room for any additional guests.  I love this apartment, I have been here for two and a half years, the neighborhood is quiet and safe and there are tons of cute businesses nearby.</t>
  </si>
  <si>
    <t>{Internet,Wifi,"Air conditioning",Kitchen,Heating,"Smoke detector","Carbon monoxide detector","First aid kit","Safety card","Fire extinguisher",Essentials,Shampoo,"24-hour check-in","Hair dryer",Iron,"Laptop friendly workspace","translation missing: en.hosting_amenity_49","translation missing: en.hosting_amenity_50"}</t>
  </si>
  <si>
    <t>Luxury 1-Bedroom NYC apt. near Rockefeller Center!</t>
  </si>
  <si>
    <t>-	The use of amenities is subject to availability. -	Bed size is subject to change. -	 Photos are representative. -	This building requires Goverment ID to be submitted prior to arrival. -	Pet Policy: Please note that this building may have specific pet restrictions including # pets, pet size and breed. Prior to confirming your reservation, please reach out to the property to check their pet policies</t>
  </si>
  <si>
    <t>Huge bedroom/private entrance/heart of Bushwick</t>
  </si>
  <si>
    <t>This apartment is in the perfect location, in the heart of Bushwick, Brooklyn, only 5 min to Williamsburg and 15 min to the city by train.  Just a few steps away from great coffee shops, restaurants (Robertas pizza!), bars, grocery stores, vintage clothing stores and trains (L Morgan only 3 min walk, J M trains 10 min walk).  The place is clean and cozy and my bedroom is specious with lots of light.  My roommates are very easy going, 2 friendly girls in their 30, a dancer and an actress.</t>
  </si>
  <si>
    <t>{Wifi,"Air conditioning",Kitchen,Heating,"Family/kid friendly",Washer,Dryer,"Smoke detector","Carbon monoxide detector","First aid kit",Essentials,Shampoo,"Lock on bedroom door",Hangers,"Hair dryer",Iron,"translation missing: en.hosting_amenity_50","Private living room","Private entrance"}</t>
  </si>
  <si>
    <t>Duplex Loft in Fort Greene</t>
  </si>
  <si>
    <t>Our beautiful apartment is at the center of it all in Brooklyn. It's a truly unique space with 2-storey windows facing the back, a large bedroom, a beautiful bathroom, &amp; large kitchen. Plus, it's right next to Atlantic Terminal, Barclays Center, and BAM.</t>
  </si>
  <si>
    <t>Our beautiful apartment is at the center of it all in Brooklyn. It's a truly unique space with 2-storey windows facing the back, a large bedroom, a beautiful bathroom, &amp; large kitchen. Plus, it's right next to Atlantic Terminal, Barclays Center, and BAM. This fantastic one-bedroom apartment in Fort Greene, right by BAM and the Atlantic Center Terminal. The apartment is 2 floors, lofted, and very spacious. There is a loft with an extra bed that fits a guest/roommate comfortably. It is fully furnished. Extra features: # one block from Atlantic Center Terminal and Mall # one block from BAM # 2 blocks from center of Fort Greene's shops and restaurants # Access to these trains: B,C,D,G,N,R,Q,2,3,4,5,LIRR - 25 minutes to Times Square on the N and Q trains # King size bed in bedroom # Full size guest bed in loft # Cable and DVR # Wireless internet # Baby grand piano # Faces east and west - East view has 2-storey windows # Very calm and quiet Our apartment is ideal for a responsible and respec</t>
  </si>
  <si>
    <t>Fort Greene is where it's at. When we moved here, it was not as happening as it is today. Now it is a busy, fun, and safe neighborhood. Our favorite things about it are BAM, Fort Greene Park, and the numerous bars and restaurants nearby.</t>
  </si>
  <si>
    <t>The apartment is one block away from several subway lines including the 2, 3, 4, 5, B, C, D, G, N, Q and R. It is also one block from the Long Island Railroad.</t>
  </si>
  <si>
    <t>Our place is very comfortable.  If you stay here, we ask that you leave it as you found it.  Trash collection is outside on the curb on M,W,F nights.  Recycling is Wednesday night.  No smoking please.</t>
  </si>
  <si>
    <t>{TV,Internet,Wifi,"Air conditioning",Kitchen,"Paid parking off premises","Pets allowed","Pets live on this property",Dog(s),"Free street parking",Heating,"Family/kid friendly","Smoke detector","Carbon monoxide detector","Fire extinguisher",Essentials,Hangers,"Hair dryer",Iron,"Laptop friendly workspace","Hot water","Long term stays allowed",Other}</t>
  </si>
  <si>
    <t>RARE &amp; Spacious Brooklyn Brownstone! Great Area!</t>
  </si>
  <si>
    <t>Our Brooklyn home is open-concept, full of natural light with a charming and eclectic style!  The bottom floor is a wide open living space with a fully stocked kitchen, full bathroom, washer dryer and 8'ft windows that look out into our beautiful Brooklyn street. The 3 bedrooms are located on the top floor with a spacious full bathroom with jacuzzi tub.  15 min walk to subway lines, less than a block from a grocery and liquor store.  Great bars, restaurants are all a short walk away!</t>
  </si>
  <si>
    <t>Our Brooklyn home is open-concept, full of natural light with a charming and eclectic style!  The bottom floor is a wide open living space with a fully stocked kitchen, full bathroom, washer dryer and 8'ft windows that look out into our beautiful Brooklyn street. The 3 bedrooms are located on the top floor with a spacious full bathroom with jacuzzi tub.  15 min walk to subway lines, less than a block from a grocery and liquor store.  Great bars, restaurants are all a short walk away! This is an older home that has been very well taken care of.  It is a traditional Brooklyn Brownstone and a true GEM!  This much space is  a rare find these days.  This is our home and we love to host travelers while we travel.  We are a legal apartment so you can stay here worry-free!!!!!! The sprawling Brooklyn neighborhood is known as Bedford-Stuyvesant, or Bed-Stuy, is comprised of two historically different areas, Bedford, and the historically more upscale Stuyvesant. Parts of the neighborhood are lan</t>
  </si>
  <si>
    <t>The sprawling Brooklyn neighborhood is known as Bedford-Stuyvesant, or Bed-Stuy, is comprised of two historically different areas, Bedford, and the historically more upscale Stuyvesant. Parts of the neighborhood are landmarked so the remarkable late-19th-century feel of this area will be preserved. That means you can expect to see rows of gracious brownstone homes on tree-lined streets, lots of open sky, and historic buildings including churches and a small, old-fashioned community library.</t>
  </si>
  <si>
    <t>Getting around is super easy from our place:  A/C/J/M Subway Lines: 12 min walk, 20-30 min to Manhattan Lots of bus lines for getting around  Uber/Lyft are plentiful, about 25 min to Manhattan, depending on where in Manhattan you are going, it may be a little more/less.  Also, the area is super walkable!</t>
  </si>
  <si>
    <t>{TV,Wifi,"Air conditioning",Kitchen,Heating,"Family/kid friendly",Washer,Dryer,"Smoke detector",Essentials,Shampoo,Hangers,"Hair dryer",Iron,"Laptop friendly workspace","Private entrance"}</t>
  </si>
  <si>
    <t>BRAND NEW MODERN 2BR 1BA,HEART OF LOWER EAST SIDE!</t>
  </si>
  <si>
    <t>BRAND NEW 2BR 1BA, 700 FT, W/D IN UNIT, STAINLESS APPLIANCES, QUARTZ COUNTERTOP, BRAND NEW GUT RENOVATION, ALL UTILITIES, INTERNET, BASIC CABLE, LINENS, TOWELS ,STOCKED KITCHEN, ETC INCLUDED    5 flights up in walkup 1 BLOCK FROM SUBWAY! WALKING DISTANCE TO EVERYTHING! WORLD RENOWNED RESTAURANTS, SHOPPING, HISTORIC SITES, WASHINGTON SQUARE PARK, SOHO, TRIBECA, NIGHTLIGHT ETC YOU ARE IN THE HEART OF LOWER EAST SIDE! THERE IS NO SOFABED IN THE APT, THERE IS AN ADDITIONAL COT</t>
  </si>
  <si>
    <t>{TV,Wifi,"Air conditioning",Kitchen,Heating,Washer,Dryer,Essentials,Shampoo,Hangers,"Hair dryer",Iron,"Laptop friendly workspace"}</t>
  </si>
  <si>
    <t>QUEEN BEDROOM in sunny CENTRAL PARK apartment</t>
  </si>
  <si>
    <t>My beautiful apartment is on Central Park North.  It is is fully furnished to high standard, clean (newly renovated), spacious and so filled with light that you'll just be happy to wake up every morning!  With the numerous transport options at your doorstep, you are conveniently connected to everything you want to see and do during your New York stay.</t>
  </si>
  <si>
    <t>My beautiful apartment is on Central Park North.  It is is fully furnished to high standard, clean (newly renovated), spacious and so filled with light that you'll just be happy to wake up every morning!  With the numerous transport options at your doorstep, you are conveniently connected to everything you want to see and do during your New York stay. •3 BR's; this one is 14' x 10' with closet 43" x 19", with a queen-sized bed •1,200 ft2 apartment that is fully furnished (just bring your suitcase!) •video-intercom buzzer; security cameras at building entrance, in elevator, on every floor •the BR •Living Room •Dining Room / Foyer •Kitchen •Bathroom Let me know how I may help make your stay in New York as enjoyable as possible. General info (check out my Guidebook for specific recommendations): •between Central Park North (110th Street) and 111th Street •5 minutes walk to Morningside Park •7 minutes walk to Columbia University •1 block to Restaurant Row on Eighth Avenue (Frederik Douglas</t>
  </si>
  <si>
    <t>General info (check out my Guidebook for specific recommendations): •between Central Park North (110th Street) and 111th Street •5 minutes walk to Morningside Park •7 minutes walk to Columbia University •1 block to Restaurant Row on Eighth Avenue (Frederik Douglass Blvd)  •1 block to grocery/convenience stores, dry-cleaners, laundromat •nearby to pharmacies, gyms, yoga studios, beauty parlors</t>
  </si>
  <si>
    <t>You are spoiled for choice: •steps to express &amp; local buses on 110thStreet •1 block to the 2 &amp; 3 express subway lines (12-15 minutes to Times Square) •1 block to the B &amp; C local subway lines •10 minutes walk to the 6 local subway line •Also, there are Citibikes just across on 110th Street</t>
  </si>
  <si>
    <t>INSTANT BOOKING possible all year EXCEPT 15 November to 15 January: for this time period, please message me for reservation approval. Also, thank you in advance for: 1.  Confirming your ID upon checkin. 2. Removing your shoes after entering the apartment (they can be placed on the shoe rack in the coat closet in the foyer).   3.  Locking the apartment door when you go out during the day. 4.  Avoiding pile-up of trash (bins are in the kitchen and bathroom) by taking out the trash as necessary. And, taking out the trash before checking out. 5. No visitors or guests at any time.</t>
  </si>
  <si>
    <t>{Internet,Wifi,"Air conditioning",Kitchen,Elevator,"Buzzer/wireless intercom",Heating,"Family/kid friendly","Smoke detector","Carbon monoxide detector","Safety card",Essentials,Hangers,"Hair dryer",Iron,"Laptop friendly workspace"}</t>
  </si>
  <si>
    <t>Williamsburg / Greenpoint 1500 square foot apt</t>
  </si>
  <si>
    <t>You’ll love my place because its  very large for NY  The space has a lounge separate kitchen / dining down stair and upstairs s bathroom with 1 large master bedroom with queen bed and also a guest bedroom with queen air matress with topper... also Couch is very comfortable as a bed. My place is good for couples and families (with kids). We have a crib and toddler bed if needed. It is located 2 mins for the Nassau G train and 10 mins from the Bed ford L train.</t>
  </si>
  <si>
    <t>You’ll love my place because its  very large for NY  The space has a lounge separate kitchen / dining down stair and upstairs s bathroom with 1 large master bedroom with queen bed and also a guest bedroom with queen air matress with topper... also Couch is very comfortable as a bed. My place is good for couples and families (with kids). We have a crib and toddler bed if needed. It is located 2 mins for the Nassau G train and 10 mins from the Bed ford L train. The neighborhood is great with lots of local cafes and bars and also great boutique shopping a block away. It is a super safe neighborhood and a lot of families around. We are boarding Williamsburg so its a supper easy walk to the center of Williamsburg We are 2 mins walk to the Nassau G train and about 10 mins walk to the Bedford L train so super easy to get around. Bus stops are close and there are always Ubers around. Also the East River ferry is a 10 min walk which can take you to Dumbo or Manhattan. We are 25mins from LGA and</t>
  </si>
  <si>
    <t>The neighborhood is great with lots of local cafes and bars and also great boutique shopping a block away. It is a super safe neighborhood and a lot of families around. We are boarding Williamsburg so its a supper easy walk to the center of Williamsburg</t>
  </si>
  <si>
    <t>We are 2 mins walk to the Nassau G train and about 10 mins walk to the Bedford L train so super easy to get around. Bus stops are close and there are always Ubers around. Also the East River ferry is a 10 min walk which can take you to Dumbo or Manhattan. We are 25mins from LGA and about 40 mins from JFK.</t>
  </si>
  <si>
    <t>{TV,Wifi,"Air conditioning",Kitchen,"Free street parking",Heating,"Family/kid friendly",Washer,"Smoke detector","First aid kit",Essentials,Shampoo,"Lock on bedroom door",Hangers,"Hair dryer","Laptop friendly workspace","Self check-in",Lockbox,"Baby monitor",Bathtub,"Changing table","High chair","Stair gates","Children’s books and toys",Crib,"Pack ’n Play/travel crib","Hot water"}</t>
  </si>
  <si>
    <t>One bedroom at Dream Location</t>
  </si>
  <si>
    <t>Have you ever wanted to experience how it is to live in NYC? Walk out of the door and be in the heart of Manhattan, blocks from Grand Central Terminal and the Empire State Building? Well here is your chance!! Available between Sept 1 and 8th!!</t>
  </si>
  <si>
    <t>Have you ever wanted to experience how it is to live in NYC? Walk out of the door and be in the heart of Manhattan, blocks from Grand Central Terminal and the Empire State Building? Well here is your chance!! Available between Sept 1 and 8th!! Great one bedroom, cosy decorated with all the amenities you need! The sofa in the living room can be converted into a bed that fits two people. Complete apartment is available Contact person will be present for questions/issues Everything you need is one block away, supermarket, pharmacy, restaurants and bars. Walking distance to Grand Central, busses and City Bike stations</t>
  </si>
  <si>
    <t>Everything you need is one block away, supermarket, pharmacy, restaurants and bars.</t>
  </si>
  <si>
    <t>Walking distance to Grand Central, busses and City Bike stations</t>
  </si>
  <si>
    <t>{TV,Internet,Wifi,"Air conditioning",Kitchen,Elevator,"Buzzer/wireless intercom",Heating,Washer,Dryer,"Smoke detector",Essentials}</t>
  </si>
  <si>
    <t>Spacious East Village Zen Den</t>
  </si>
  <si>
    <t>Come stay in my zen sanctuary in the middle of the East Village/ Lower East Side! Newly renovated, clean and spacious with East Village charm.  The kitchen is adorned with marble countertops, dishwasher, washer/dryer, Vitamix blender and West Elm dishes.  The living room has a comfy L-shaped couch that pulls out into a Queen sized bed. Watch a movie on the projector or read a book. Bedroom gets a ton of light. Cozy queen sized bed and plenty of candles to help you relax.</t>
  </si>
  <si>
    <t>Come stay in my zen sanctuary in the middle of the East Village/ Lower East Side! Newly renovated, clean and spacious with East Village charm.  The kitchen is adorned with marble countertops, dishwasher, washer/dryer, Vitamix blender and West Elm dishes.  The living room has a comfy L-shaped couch that pulls out into a Queen sized bed. Watch a movie on the projector or read a book. Bedroom gets a ton of light. Cozy queen sized bed and plenty of candles to help you relax. I will be in the neighborhood and available by cell phone should you have any questions come up! The apartment is one block from the F train, which will get you to many locations in the city and parts of Brooklyn. About 5 minute walk to J/M/Z at Essex street, multiple bus stops and City Bike near by. That is if you decide to leave the neighborhood, no need to!</t>
  </si>
  <si>
    <t>The apartment is one block from the F train, which will get you to many locations in the city and parts of Brooklyn. About 5 minute walk to J/M/Z at Essex street, multiple bus stops and City Bike near by. That is if you decide to leave the neighborhood, no need to!</t>
  </si>
  <si>
    <t>{TV,Wifi,Heating,Washer,Dryer,"Smoke detector","Carbon monoxide detector",Essentials,Shampoo,"Hair dryer","Laptop friendly workspace","Private entrance"}</t>
  </si>
  <si>
    <t>Bright 1 bdrm apt near Central Park, shops &amp; metro</t>
  </si>
  <si>
    <t>Amazing location.  Great reviews! 1 block from 1 and 2,3 express trains. 1 express stop from Times Square! 2 blocks from Central Park.  Full apartment with everything! Queen bed and queen air-mattress. Free wifi, Netflix, doorman, elevator, and laundry.  Beacon Theatre, Natural History Museum, bars, restaurants close by!</t>
  </si>
  <si>
    <t>Amazing location.  Great reviews! 1 block from 1 and 2,3 express trains. 1 express stop from Times Square! 2 blocks from Central Park.  Full apartment with everything! Queen bed and queen air-mattress. Free wifi, Netflix, doorman, elevator, and laundry.  Beacon Theatre, Natural History Museum, bars, restaurants close by! Full apartment, wifi, netflix, laundry  Yes, right near 1,2,3 trains! 1 express stop from Times Square. Also near B and Dtrain I park in the neighborhood- there is street parking, meters in front of the building and garages nearby  laundry in building, free wifi, full apartment, nespresso machine, soda stream  Doorman building with elevator Close to shops, bars, restaurant, museums, subway! communicate as needed, will leave key with doorman,  happy to give restaurant/neighborhood recommendations! It is my home so I ask people to treat with respect.  I will clear out a closet space and have professionally cleaned but it is not a full time rental.  There is an AC unit in</t>
  </si>
  <si>
    <t>great spot for a home base to explore the city.  Neighborhood has great restaurants and night life but it away from the crowding/choas of midtown.  Close to beautiful central park.</t>
  </si>
  <si>
    <t>so convenient 1,2,3 trains 1 block away. can see station from apartment B,D train a few blocks away. street parking in neighborhood</t>
  </si>
  <si>
    <t>Treat it as they would their own space 2 night minimum</t>
  </si>
  <si>
    <t>{TV,"Cable TV",Wifi,"Air conditioning",Kitchen,Elevator,"Free street parking",Heating,Washer,Dryer,"Smoke detector",Essentials,Shampoo,Hangers,"Hair dryer",Iron,"Laptop friendly workspace","Private living room","Hot water","Bed linens","Extra pillows and blankets",Microwave,"Coffee maker",Refrigerator,Dishwasher,"Dishes and silverware","Cooking basics",Oven,Stove,"Well-lit path to entrance","Hot water kettle"}</t>
  </si>
  <si>
    <t>Modern elegant Studio in ❤ of West Village</t>
  </si>
  <si>
    <t>Welcome to my stylish and techy Studio apartment! It’s great for both work/leisure trips. Minimalistic clean clutter-free approach is the mantra of the place. Modern building on historic NYC street. Trains 1,2,3, &amp; A,C,E,L, &amp; B,D,F,M, Path, Citibike - all couple min away. Bordering Meatpacking, Chelsea, Soho; Near Wall Street, Chinatown, Hudson River, Washington Sq. Park. Safe, vibrant, beautiful and exciting West Village with great restaurants, unique shopping, and sound cultural scene.</t>
  </si>
  <si>
    <t>Welcome to my stylish and techy Studio apartment! It’s great for both work/leisure trips. Minimalistic clean clutter-free approach is the mantra of the place. Modern building on historic NYC street. Trains 1,2,3, &amp; A,C,E,L, &amp; B,D,F,M, Path, Citibike - all couple min away. Bordering Meatpacking, Chelsea, Soho; Near Wall Street, Chinatown, Hudson River, Washington Sq. Park. Safe, vibrant, beautiful and exciting West Village with great restaurants, unique shopping, and sound cultural scene. This charming apartment would greatly accommodate every requirement: business trip, romantic weekend, family holiday or touristy adventure. It’s located on a residential street in the historical West Village.  Beautifully exposed brick walls, windows overlooking the tree-lined street creates a unique feel of the true New York, not so widely known to the tourists.  Place has everything you need for a comfortable stay: fresh towels and linens, full bathtub/shower, toiletries, Nespresso machine, plasma TV</t>
  </si>
  <si>
    <t>The West Village draws fashionable crowds to its designer boutiques and trendy restaurants. Quaint streets, some still cobblestoned, are lined with Federal-style townhouses and dotted with public squares. Notable venues include the Village Vanguard jazz club and the Stonewall Inn bar, site of the 1969 riots that launched the gay rights movement. The historically arty area also has piano bars, cabarets and theaters.</t>
  </si>
  <si>
    <t>Trains 1,2,3, &amp; A,C,E,L, &amp; B,D,F,M, Path, Citibike - all couple min away.</t>
  </si>
  <si>
    <t>This is smoke free and shoes free apartment. This is a private home building so please keep respect to neighbors.  If you meet the lovely neighboors - you are Vitalika's reletives/friends or that sort. Please don't mention Airbnb or any sort of rentals to avoid unnesessary troubles for us.</t>
  </si>
  <si>
    <t>{TV,"Cable TV",Wifi,Kitchen,Breakfast,Heating,Washer,Dryer,"Smoke detector","Carbon monoxide detector",Essentials,Shampoo,Hangers,"Hair dryer",Iron,"Laptop friendly workspace","Self check-in",Lockbox,"Hot water","Bed linens",Microwave,"Coffee maker",Refrigerator,Dishwasher,"Dishes and silverware","Cooking basics"}</t>
  </si>
  <si>
    <t>Chelsea Gem</t>
  </si>
  <si>
    <t>Bright, private apartment in prime location. Features great layout, separate dressing room. There is a window in every room. The apartment is on the sixth floor of walk up building. Looking forward to hosting your stay!</t>
  </si>
  <si>
    <t>Bright, private apartment in prime location. Features great layout, separate dressing room. There is a window in every room. The apartment is on the sixth floor of walk up building. Looking forward to hosting your stay! This is a great sanctuary for someone in town for business or training. It is a simple, clean, quiet and a bright, private space. The immediate neighbors are quiet and respectful.   It is great for people in town for short term assignments who need convenience and privacy. The entire apartment is yours. There are no closed off spaces. Your privacy is respected however we are available whenever needed to answer questions. There is a turn over cleaning fee but you may also request ongoing housekeeping. If you should be locked out there is a $25 replacement key fee. This is the best neighborhood. So many cafes and restaurants close by as well as museums, galleries, shopping and parks. The High Line and piers are a short distance from the apartment. Several main subway line</t>
  </si>
  <si>
    <t>This is the best neighborhood. So many cafes and restaurants close by as well as museums, galleries, shopping and parks. The High Line and piers are a short distance from the apartment.</t>
  </si>
  <si>
    <t>Several main subway lines within a block.</t>
  </si>
  <si>
    <t>{TV,Wifi,"Air conditioning",Kitchen,"Buzzer/wireless intercom",Heating,"First aid kit",Essentials,Shampoo,Hangers,"Hair dryer",Iron,"Laptop friendly workspace","Host greets you"}</t>
  </si>
  <si>
    <t>Cozy Studio on McGolrick Park</t>
  </si>
  <si>
    <t>A charming studio with rustic hardwood floors and windows overlooking McGolrick Park. It comfortably fits two located on a quiet street. Located in Greenpoint, Brooklyn, minutes away from Williamsburg and Manhattan.</t>
  </si>
  <si>
    <t>A charming studio with rustic hardwood floors and windows overlooking McGolrick Park. It comfortably fits two located on a quiet street. Located in Greenpoint, Brooklyn, minutes away from Williamsburg and Manhattan. It is a studio with it's own private entrance and bathroom. It features a plush full sized bed, two windows overlooking McGolrick Park, a desk, free wifi, and a two-person sofa. The kitchen is a shared space with our roommate who lives in the connecting studio. He is hardly ever around, so you will essentially have the kitchen to yourselves as well. There will be a couple empty drawers for you to store your items if you would like.  I will actually be out of town during this time, but if you have any questions about the area, the space, directions, or anything to make your stay here more enjoyable, you are more than welcome to reach out to me! The neighborhood is essentially Williamsburg's cool laid-back cousin, with its numerous coffee shops, boutiques, and restaurants (no</t>
  </si>
  <si>
    <t>The neighborhood is essentially Williamsburg's cool laid-back cousin, with its numerous coffee shops, boutiques, and restaurants (not as overpriced). It also has a lot of Polish bakeries and mom &amp; pop type shops.  There is a supermarket just steps away, along with a string of deli's lining the neighborhood. The streets are lined with bike lanes and are very bicycle friendly. You'll also be a half mile to McCarren Park, North Williamsburg with all the boutique shops and eats . Smorgasborg during the weekends, and farmers markets on McGolrick Park on Sundays, etc.</t>
  </si>
  <si>
    <t xml:space="preserve">The G train (Nassau St) is a short and pleasant 10 minute walk. The L train is about a 14 minute walk. The B48 and B43 buses run on-time and frequently as well, just down the block. Free street parking is also available. </t>
  </si>
  <si>
    <t>Please respect the space, as it is my home. No pets, no smoking, and be respectful to neighbors (keep noise levels down at late hours). Other than that, enjoy. :)</t>
  </si>
  <si>
    <t>{TV,Internet,Wifi,"Air conditioning",Kitchen,"Pets live on this property",Dog(s),Heating,"Smoke detector","Carbon monoxide detector","First aid kit",Essentials,"Hair dryer","Laptop friendly workspace","translation missing: en.hosting_amenity_49","translation missing: en.hosting_amenity_50"}</t>
  </si>
  <si>
    <t>Great room in Williamsburg</t>
  </si>
  <si>
    <t>Comfortable private room in Williamsburg.</t>
  </si>
  <si>
    <t>Comfortable private room in Williamsburg. The apartment is located on the second floor of a two story Williamsburg style building and it occupy the whole floor. There are two bedrooms, a kitchen and one bathroom. You will stay in my roommate's space, that has a small bedroom with a comfortable bed and a private living room that you can use to relax at home after visiting the city. There is also great light in the room! The kitchen has everything that you need to cook a meal or to have just a coffee before enjoying the city. Please feel free to use anything in the kitchen that you may need. The apartment is located in the heart of Williamsburg and is the perfect place to stay while visiting New York. I'm available to help to know more about NYC. Feel free to ask for help with restaurant and other recommendations. Williamsburg has become over the years a hip and  trendy neighborhood, so there are lots of bars and restaurants within walking distance. Laundry, groceries and supermarket jus</t>
  </si>
  <si>
    <t>Williamsburg has become over the years a hip and  trendy neighborhood, so there are lots of bars and restaurants within walking distance. Laundry, groceries and supermarket just down the street!</t>
  </si>
  <si>
    <t>No additional guests (beyond those booked), are permitted in the house. Sorry. Please no smoking in the apartment. All smoking should be done outside the building on the ground level. This is also a shoe free house. There is space to leave you shoes out of the apartment. We recycle paper, plastic, and metal. Glass/Metal/Plastic is in the bags in the outside hallway.</t>
  </si>
  <si>
    <t>{Internet,Wifi,Kitchen,Essentials,"24-hour check-in","translation missing: en.hosting_amenity_49","translation missing: en.hosting_amenity_50"}</t>
  </si>
  <si>
    <t>Spacious 1BR &amp; Loft near Park</t>
  </si>
  <si>
    <t>A spacious one bedroom and loft space in the Upper West Side. High ceilings and grand windows bring in natural light. Plenty of room, homey atmosphere and set on a quiet tree lined street. Half a block from Central Park. Perfect for two -four guests.</t>
  </si>
  <si>
    <t>A spacious one bedroom and loft space in the Upper West Side. High ceilings and grand windows bring in natural light. Plenty of room, homey atmosphere and set on a quiet tree lined street. Half a block from Central Park. Perfect for two -four guests. Quiet homey atmosphere for a relaxing getaway. High ceilings let in lots of natural light. Spiral staircase allows access upstairs to an office/guest space with full pullout bed. Bedroom downstairs also has a full bed. 1 bathroom Full Kitchen with appliances Nespresso Machine with pods Speaker in shower Television downstairs</t>
  </si>
  <si>
    <t>{TV,Wifi,"Air conditioning",Kitchen,"Buzzer/wireless intercom",Heating,Washer,Dryer,Essentials}</t>
  </si>
  <si>
    <t>Gorgeous Midtown West LOFT - 4BEDs/2BATHs</t>
  </si>
  <si>
    <t>A captivating 3bedroom/2full bathroom apartment LOFT. Gorgeous renovations throughout. Meticulously furnished &amp; every detail thought out for guests to enjoy. The entire space will be for you and your group. You will not be sharing the space with anyone. We are in an ideal location in midtown West. Few blocks to the metro and near the center. Amazing area you can walk to central park and explore much of the city with ease. Come take a glance.</t>
  </si>
  <si>
    <t>A captivating 3bedroom/2full bathroom apartment LOFT. Gorgeous renovations throughout. Meticulously furnished &amp; every detail thought out for guests to enjoy. The entire space will be for you and your group. You will not be sharing the space with anyone. We are in an ideal location in midtown West. Few blocks to the metro and near the center. Amazing area you can walk to central park and explore much of the city with ease. Come take a glance. A one of a kind experience in NYC is what we strive to deliver. Our wonderful refined loft features great amount of space. Double or triple the value of a hotel room and basically same price. Great for any group to enjoy. Custom accents &amp; furnishings throughout. The Kitchen is a great new cabinetry with stainless steel appliances. The bathrooms are great marble bathrooms. The space boasts 2 full bathrooms with is quite a plus in NYC and rarely available. The entire space is for guest and their group. You will not be sharing the space with anyone. W</t>
  </si>
  <si>
    <t>The neighborhood is quite special. Its in the center of it all in midtown west, and just a bit removed from the center of 8th avenue. So we are close walk to times square but away from all the hectic hustle and bustle. Its a perfect situation. A few blocks below central park. And the metro is 2 blocks down on 8th ave. A wonderful location perfect for you to enjoy the city in ease and style.</t>
  </si>
  <si>
    <t>Our home is a very quiet residential community. As such, noise is always of importance. We must consider our neighbors &amp; the families nearby. The lobby is watched so entertaining is not possible or having extra guests. If you decide to stay see you soon!</t>
  </si>
  <si>
    <t>{TV,Wifi,"Air conditioning",Kitchen,Heating,"Smoke detector","Carbon monoxide detector",Essentials,Shampoo,"Lock on bedroom door",Hangers,"Hair dryer",Iron,"Laptop friendly workspace","Private living room"}</t>
  </si>
  <si>
    <t>UWS 3BR/2BTH Apt, 1 block from Central Park</t>
  </si>
  <si>
    <t>Fully furnished, and newly renovated spacious 2 BR/2BTH + sleeping loft located on the 2nd floor of a 4-story brownstone on the UWS. Centrally located 1 x block from Central Park and near public transportation, Trader Joe's, Whole Foods and more. Master bedroom has en-suite bathroom. Child-friendly. You truly get the feeling of living in New York City. Owner lives in upstairs apartment.</t>
  </si>
  <si>
    <t>Fully furnished, and newly renovated spacious 2 BR/2BTH + sleeping loft located on the 2nd floor of a 4-story brownstone on the UWS. Centrally located 1 x block from Central Park and near public transportation, Trader Joe's, Whole Foods and more. Master bedroom has en-suite bathroom. Child-friendly. You truly get the feeling of living in New York City. Owner lives in upstairs apartment. This apt  is fully furnished and located on one floor  of a 4-story brownstone.  There are two queen-sized bedrooms, 2 bathrooms, a large sleeping loft, fully stocked kitchen and a living room w/ a dining table for 6. Unique and truly special. Please email me with any comments or questions.  (Email hidden by Airbnb)  The Upper West Side of Manhattan. Central Park (near Reservoir), museums, restaurants, shops, public transportation</t>
  </si>
  <si>
    <t>The Upper West Side of Manhattan. Central Park (near Reservoir), museums, restaurants, shops, public transportation</t>
  </si>
  <si>
    <t>{TV,Wifi,"Air conditioning",Kitchen,"Pets allowed",Heating,Washer,Dryer,"Smoke detector","Carbon monoxide detector","First aid kit","Fire extinguisher",Essentials,Shampoo,Hangers,"Hair dryer",Iron,"Laptop friendly workspace","Self check-in",Lockbox}</t>
  </si>
  <si>
    <t>Sun-filled room in the heart of Bushwick</t>
  </si>
  <si>
    <t>Sun filled room with a comfy bed, there's a small flat screen tv, lots of plants, and A/C unit.</t>
  </si>
  <si>
    <t>Sun filled room with a comfy bed, there's a small flat screen tv, lots of plants, and A/C unit. Only 2 blocks from the L train off the Dekalb stop. There's a great little restaurant on the block and a variety of coffee shops near by.</t>
  </si>
  <si>
    <t>There's a great little restaurant on the block and a variety of coffee shops near by.</t>
  </si>
  <si>
    <t>{TV,Wifi,"Air conditioning",Kitchen,"Smoke detector","Carbon monoxide detector","Lock on bedroom door"}</t>
  </si>
  <si>
    <t>HUGE Cobble Hill 2BR/2BA</t>
  </si>
  <si>
    <t>2 Bed / 2 Bath fully furnished rental. Spacious, sunny and newly renovated. Enjoy comfortable living on one of Brooklyn's most sought after strips. Modern finishes &amp; fixtures, washer/dryer in-unit, comfortable furnishings, and prime Cobble Hill at your doorstep with HUGE private outdoor space. 30 Day Minimum.</t>
  </si>
  <si>
    <t>2 Bed / 2 Bath fully furnished rental. Spacious, sunny and newly renovated. Enjoy comfortable living on one of Brooklyn's most sought after strips. Modern finishes &amp; fixtures, washer/dryer in-unit, comfortable furnishings, and prime Cobble Hill at your doorstep with HUGE private outdoor space. 30 Day Minimum. F/G at Bergen St 0.16 miles A/C/G at Hoyt &amp; Schermerhorn 0.5 miles 2/3 at Hoyt St 0.5 miles F/G at Carroll St 0.52 miles R/2/3/4/5 at Borough Hall 0.53 miles</t>
  </si>
  <si>
    <t>F/G at Bergen St 0.16 miles A/C/G at Hoyt &amp; Schermerhorn 0.5 miles 2/3 at Hoyt St 0.5 miles F/G at Carroll St 0.52 miles R/2/3/4/5 at Borough Hall 0.53 miles</t>
  </si>
  <si>
    <t>{TV,Wifi,"Air conditioning",Kitchen,Heating,Washer,Dryer,"Smoke detector",Essentials,Shampoo,Hangers,"Hair dryer",Iron,"Laptop friendly workspace","Private entrance","Host greets you"}</t>
  </si>
  <si>
    <t>1BR Apt in the Bay Ridge!</t>
  </si>
  <si>
    <t>Prime location, (Bay Ridge Avenue stop), 25 min away from SOHO, surrounded with plenty of shops and ethnic restaurants. Takes you back to the Saturday Night Fever atmosphere! Few stops away from the Atlantic cost!</t>
  </si>
  <si>
    <t>Prime location, (Bay Ridge Avenue stop), 25 min away from SOHO, surrounded with plenty of shops and ethnic restaurants. Takes you back to the Saturday Night Fever atmosphere! Few stops away from the Atlantic cost! The space is only two blocks away from the subway and it is very quite. Guests have access to all amenities apartment offering.</t>
  </si>
  <si>
    <t>Please no smoking nor pets. Am expecting from my guests to leave the place as they found it.</t>
  </si>
  <si>
    <t>{Wifi,Kitchen,Heating,Shampoo,"Host greets you"}</t>
  </si>
  <si>
    <t>Sonder | Stock Exchange | Dreamy 2BR + Sofa Bed</t>
  </si>
  <si>
    <t>15min to Times Square!!  Lux apartment 3 Bedrooms</t>
  </si>
  <si>
    <t>This cozy 3-bedroom apartment was specially set for Airbnb travelers willing to stay in the charming Astoria neighborhood.  Just a couple of stops away from Manhattan (via Steinway Street or 30 Ave stations), you will couple both the calm from a residential neighborhood while staying very close to the city. A number of nice restaurants and bars are also present in this lively neighborhood, that counts with several pharmacies, gyms and supermarkets make this neighborhood complete.</t>
  </si>
  <si>
    <t>This cozy 3-bedroom apartment was specially set for Airbnb travelers willing to stay in the charming Astoria neighborhood.  Just a couple of stops away from Manhattan (via Steinway Street or 30 Ave stations), you will couple both the calm from a residential neighborhood while staying very close to the city. A number of nice restaurants and bars are also present in this lively neighborhood, that counts with several pharmacies, gyms and supermarkets make this neighborhood complete. Close subway stations: - 30 Ave (N/W) - Steinway St (E/M/R)</t>
  </si>
  <si>
    <t>Close subway stations: - 30 Ave (N/W) - Steinway St (E/M/R)</t>
  </si>
  <si>
    <t>{TV,Wifi,Kitchen,Heating,Washer,Dryer,Essentials,Shampoo,"Lock on bedroom door",Hangers,"Hair dryer",Iron,"Laptop friendly workspace","Private living room","Hot water","Bed linens","Extra pillows and blankets",Microwave,"Coffee maker",Refrigerator,"Dishes and silverware","Cooking basics",Oven,Stove,"Luggage dropoff allowed","Long term stays allowed"}</t>
  </si>
  <si>
    <t>Beautiful Garden Level Apartment in Brooklyn</t>
  </si>
  <si>
    <t>Beautiful, fully stocked apartment in Fort Greene, Brooklyn.  Garden level with nice outdoor space, nicely decorated with everyone you'd need for a great stay and very clean.  The 2nd bedroom is good for children (twin bunk beds), the bottom one having a guardrail.   Located close to Barclays trains and the C train.  Very close to downtown Fort Greene (Fulton and DeKalb), Fort Greene Flea and Park (great farmer's market!), and Clinton Hill.</t>
  </si>
  <si>
    <t>Beautiful, fully stocked apartment in Fort Greene, Brooklyn.  Garden level with nice outdoor space, nicely decorated with everyone you'd need for a great stay and very clean.  The 2nd bedroom is good for children (twin bunk beds), the bottom one having a guardrail.   Located close to Barclays trains and the C train.  Very close to downtown Fort Greene (Fulton and DeKalb), Fort Greene Flea and Park (great farmer's market!), and Clinton Hill. Beautifully decorated and well laid out.  Everything you'll need for a great stay! Entire home, with the exception of 1 closet in the master bedroom. I'll be available via text message and happy to help! Great neighborhood - quintessential Brooklyn!  Cute shops, coffee shops, restaurants and close to trains! Easy to access the Barclays Center trains and the C train.  Very convenient to all areas of Brooklyn and Manhattan!</t>
  </si>
  <si>
    <t>Great neighborhood - quintessential Brooklyn!  Cute shops, coffee shops, restaurants and close to trains!</t>
  </si>
  <si>
    <t>Easy to access the Barclays Center trains and the C train.  Very convenient to all areas of Brooklyn and Manhattan!</t>
  </si>
  <si>
    <t>Please respect the furniture and items.  No rowdy parties and no smoking inside.  Remember I have neighbors upstairs!</t>
  </si>
  <si>
    <t>{TV,Internet,Wifi,"Air conditioning",Kitchen,"Buzzer/wireless intercom",Heating,"Family/kid friendly",Washer,Dryer,"Smoke detector","Carbon monoxide detector","First aid kit","Fire extinguisher",Essentials,Shampoo,"24-hour check-in",Hangers,"Hair dryer",Iron,"Laptop friendly workspace","Self check-in",Lockbox,Bathtub,"Children’s books and toys","Window guards","Pack ’n Play/travel crib","Children’s dinnerware"}</t>
  </si>
  <si>
    <t>Lovely Guestroom in Elevator Building</t>
  </si>
  <si>
    <t>My place is close to Brooklyn Museum, Barboncino Pizza, Lula Bagel, Glady's, and The Pulp &amp; The Bean. You’ll love my place because of the location and the coziness. My place is good for couples, solo adventurers, and business travelers.</t>
  </si>
  <si>
    <t>{TV,Wifi,"Air conditioning",Kitchen,Elevator,"Indoor fireplace",Heating,"Family/kid friendly",Washer,Dryer,"Smoke detector","Carbon monoxide detector","First aid kit","Fire extinguisher",Essentials,Shampoo,"Lock on bedroom door",Iron}</t>
  </si>
  <si>
    <t>HUGE sunny room in Williamsburg-2 min from L train</t>
  </si>
  <si>
    <t>Hello!  Renting out the second bedroom in my 2 bedroom apartment. Huge, sunny room w/ 20ft ceilings and walk-in closet. The apartment is located in East Williamsburg, smack dab in the middle of prime Williamsburg and Bushwick. Great bars, restaurants and shopping. Only 10 minutes from Manhattan on the subway (2 minute walk to the L Train, 10 min walk to J, M and G Train). Two super friendly cats live in the apartment as well, so not suitable for people who are highly allergic.</t>
  </si>
  <si>
    <t>Hello!  Renting out the second bedroom in my 2 bedroom apartment. Huge, sunny room w/ 20ft ceilings and walk-in closet. The apartment is located in East Williamsburg, smack dab in the middle of prime Williamsburg and Bushwick. Great bars, restaurants and shopping. Only 10 minutes from Manhattan on the subway (2 minute walk to the L Train, 10 min walk to J, M and G Train). Two super friendly cats live in the apartment as well, so not suitable for people who are highly allergic. The room is sunny and spacious with 20ft ceilings and a large window. Comfy Queen size bed (brand new mattress) with walk-in closet. You will have access to a clean, shared bathroom, fully equipped kitchen (feel free to cook, use ingredients, store food in the fridge), living room with 48inch flat screen (TV has Netflix, Hulu, HBO GO, Amazon), large balcony and roof with beautiful views of Manhattan and Brooklyn. I will be in and out throughout your stay. I'll stay out of your hair but i'm here to help if you nee</t>
  </si>
  <si>
    <t>A diverse neighborhood filled with great bars and restaurants.</t>
  </si>
  <si>
    <t>2 min from the L Train (Montrose stop) 10 min from the J, M Train (Lormier stop) 10 min from the G Train (Broadway stop)</t>
  </si>
  <si>
    <t>{TV,"Cable TV",Internet,Wifi,Kitchen,"Smoking allowed","Pets live on this property",Dog(s),Cat(s),"Buzzer/wireless intercom",Heating,"Smoke detector","First aid kit",Essentials,Shampoo,"Lock on bedroom door","24-hour check-in",Hangers,"Hot water","Bed linens","Extra pillows and blankets",Microwave,"Coffee maker",Refrigerator,"Dishes and silverware","Cooking basics",Oven,Stove,"Patio or balcony","Host greets you"}</t>
  </si>
  <si>
    <t>Lovely and Modern Greenpoint Apartment</t>
  </si>
  <si>
    <t>This beautiful apartment with lots of amenities is in the heart of Greenpoint. The Greenpoint G Train is just a few hundred feet away, and Franklin Avenue is steps away from the front door. There are lots of cute boutiques, incredible restaurants, and places to go out all around the neighborhood. The apartment has a private terrace looking out onto a tree lined yard. Close to the amazing East River Ferry as well.</t>
  </si>
  <si>
    <t>This beautiful apartment with lots of amenities is in the heart of Greenpoint. The Greenpoint G Train is just a few hundred feet away, and Franklin Avenue is steps away from the front door. There are lots of cute boutiques, incredible restaurants, and places to go out all around the neighborhood. The apartment has a private terrace looking out onto a tree lined yard. Close to the amazing East River Ferry as well. Guests can use the kitchen, the laundry room, the elevator, and our deck. We keep a low touch interaction with guests - we won't be around during your stay. Greenpoint G Train Citibike Bike Share Buses East River Ferries NO parties, NO smoking, and no lockouts. We have a set of keys custom to our apartment that locksmiths can't replace.</t>
  </si>
  <si>
    <t>Greenpoint G Train Citibike Bike Share Buses East River Ferries</t>
  </si>
  <si>
    <t>{TV,Wifi,"Air conditioning",Kitchen,Elevator,Heating,Washer,Dryer,"Smoke detector",Essentials,Shampoo,"Hair dryer"}</t>
  </si>
  <si>
    <t>Renovated apartment near 1 train ( &amp; Columbia)</t>
  </si>
  <si>
    <t>Your room is located steps away from the 125th 1 train and surrounded by many restaurants, bars, and historic sites. You’ll be walking distance to Columbia University, Teachers College, Manhattan School of Music, Barnard and more. Go uptown for Hamilton height night life, downtown for sightseeing, shopping, or studying, West for beautiful Riverside park/  Grant Memorial and East awaits historic harlem.</t>
  </si>
  <si>
    <t>Your room is located steps away from the 125th 1 train and surrounded by many restaurants, bars, and historic sites. You’ll be walking distance to Columbia University, Teachers College, Manhattan School of Music, Barnard and more. Go uptown for Hamilton height night life, downtown for sightseeing, shopping, or studying, West for beautiful Riverside park/  Grant Memorial and East awaits historic harlem. The location is by far the best in the area. Being steps away from the 1 makes traveling the city a breeze. Come home to quiet Morningside Heights to decompress after the hustle and bustle of city exploring. Private room, living room, bathroom, kitchen, washer and dryer. You are welcome to chill alone in your room or journey into the living room for casual conversation. Whatever makes you most comfortable! I am up for a cup of tea or coffee as well as an occasional glass of wine if I’m home. My schedule is mixed between NY and CT. You are welcome to text me with questions. There *may* be</t>
  </si>
  <si>
    <t>The area is a mix of students and professionals. If you head a bit north, Hamilton heights has lots of great restaurants and bars like ROKC and Fumo. Here We’re very close to hot spots like Jin Ramen and The Craftsman</t>
  </si>
  <si>
    <t>Take the 1 to 125th.</t>
  </si>
  <si>
    <t>This place is your home! I like taking shoes off when walking through the house but understand it’s not for everyone.  Please pick after yourself (dishes, hair in drain, etc). Remember this is your home. :) Close your door when you are gone to make sure you have a dog-free zone.  Please message me before booking.  If I am not home when you check  out, place your key on the kitchen counter and lock the door behind you.</t>
  </si>
  <si>
    <t>{Wifi,"Air conditioning",Kitchen,Heating,Washer,Dryer,Shampoo,"Hair dryer","Laptop friendly workspace","Hot water",Microwave,Refrigerator,Dishwasher,"Dishes and silverware","Cooking basics",Oven,Stove,"Long term stays allowed","Host greets you"}</t>
  </si>
  <si>
    <t>Spacious Park Slope Apartment</t>
  </si>
  <si>
    <t>Guest should clean up after themselves NO smoking inside  No parties  No additional guests</t>
  </si>
  <si>
    <t>{TV,"Cable TV",Wifi,"Air conditioning",Kitchen,"Pets allowed",Heating,"Smoke detector","Carbon monoxide detector",Essentials,Shampoo,"Lock on bedroom door","Laptop friendly workspace","Private living room"}</t>
  </si>
  <si>
    <t>Sunny, quiet, and cool bedroom in a two bedroom.</t>
  </si>
  <si>
    <t>Quiet, clean, and light filled two bedroom, living room, eat in kitchen, and bath. I work Monday through Friday and am out of the house from 8 am to 7 pm, in that time you'd have the place to yourself. Grocery and laundry less than a block away. 15 mins to prospect park and 25 minutes to Manhattan, off the 4 express train.  Everyone in the building is lovely. The apartment is located at the back of the building on the 3rd floor, so there is hardly any street noise.</t>
  </si>
  <si>
    <t>Quiet, clean, and light filled two bedroom, living room, eat in kitchen, and bath. I work Monday through Friday and am out of the house from 8 am to 7 pm, in that time you'd have the place to yourself. Grocery and laundry less than a block away. 15 mins to prospect park and 25 minutes to Manhattan, off the 4 express train.  Everyone in the building is lovely. The apartment is located at the back of the building on the 3rd floor, so there is hardly any street noise. Coffee, tea, and fresh fruit provided. If you need any restaurant recommendations or ideas of things to do in the city I can definitely help.  I have a bike that you can borrow if interested. Not photographed but there will be an air conditioner installed in the bedroom. It is very strong and keeps the entire apartment cool in the summer time. I am contactable via phone or text message anytime through your stay. Its Crown Heights in Brooklyn. Less than two blocks from the 4 express train or 3 local train. Street parking is a</t>
  </si>
  <si>
    <t>Its Crown Heights in Brooklyn.</t>
  </si>
  <si>
    <t>Less than two blocks from the 4 express train or 3 local train. Street parking is available.</t>
  </si>
  <si>
    <t>{Wifi,"Air conditioning",Kitchen,Breakfast,Heating,"Smoke detector",Essentials,"Lock on bedroom door",Hangers}</t>
  </si>
  <si>
    <t>Heaven On Riverside</t>
  </si>
  <si>
    <t>Spacious private full sized bedroom, shared marble bath w/jet tub, wonderfully appointed common area and Internet connection. 25 minutes to midtown. Warm and inviting, quiet and tranquil.</t>
  </si>
  <si>
    <t>Spacious private full sized bedroom, shared marble bath w/jet tub, wonderfully appointed common area and Internet connection. 25 minutes to midtown. Warm and inviting, quiet and tranquil. This apartment building is situated between the 137th and 145th subway stops on the Hudson river, steps away from Riverside and River Bank Parks. Wooded areas for running and peaceful walks along the river. Nearby restaurants and easy take-out for a quiet night at home. Hulu television in common area. Unexpected elegance and tranquility just far away from the hustle and bustle of the city and yet close enough by when you have the itch to explore! Guests have access to kitchen, living room, dining area, Internet, and your shared bathroom. I am happy to interact as little or as much as needed to create a comfortable environment to match your needs. If you are a sight seer, need shopping tips or want to learn about interesting hot spots, restaurants and activities throughout the city, I'm your host and h</t>
  </si>
  <si>
    <t>Hamilton Heights is tucked away on the Hudson River away from the hubbub of the city and yet close enough to be in the thick of it all within a short subway or taxi ride. A neighborhood of multi-cultural experiences, premiere grocery store, farmer's markets, parks and welcoming as well as safe environment. And when you have the McD's hungry late at night, you have access to two 24 hour opportunities within a short walk.</t>
  </si>
  <si>
    <t>You will be between the 137th and 145th subway stops on the 1 just off Broadway, a short trip to the Bronx, Central Harlem, Central Park, and access to the M60 bus to and from La Guardia airports. You are within subway access to JFK and express bus service to Newark airports.</t>
  </si>
  <si>
    <t>•Street shoes are not warn in the apartment •Eating limited to dinning area only •Suitcases go on the stand or floor. Let’s limit the bed to people •No Smoking or drugs •You are welcome to buy your own food and have storage only in the refrigerator and pantry areas, not in your room •Please bring your desired alcohol •Considerate, clean and quiet guests only please... This is not a party house •Let me know in advance if you need access to the building without stairs •I will do whatever I can to accommodate any reasonable guest requests. Any questions - please feel free to ask! •An orderly and neat home is important. Please partner me in that •No bubbles or salts in the jet tub •Please clean out tub and sinks after each use •I appreciate quiet between 11pm and 8am. •Only registered guests through Airbnb may join you overnight. Please be sure the supplement is charged and clearance is granted before bringing a guest into the apartment. •Relax, sit back and enjoy your stay. I look forward</t>
  </si>
  <si>
    <t>{TV,Wifi,"Air conditioning",Kitchen,Elevator,"Hot tub","Buzzer/wireless intercom",Heating,Washer,Dryer,"Smoke detector","Carbon monoxide detector","First aid kit",Essentials,Shampoo,Hangers,"translation missing: en.hosting_amenity_49","translation missing: en.hosting_amenity_50"}</t>
  </si>
  <si>
    <t>Beautiful 3 BR apartment steps from Central Park</t>
  </si>
  <si>
    <t>Beautiful apartment - 8 minutes walk to Central Park, 5 minutes walk to Morningside Park and Columbia University.  Great for families.   Elevator building, 3 bedrooms, 2 bathrooms and central A/C. Cafes, stores, and great public transportation (B,C,2,3 subway lines) nearby. Available 16 July - 24 August.</t>
  </si>
  <si>
    <t>Beautiful apartment - 8 minutes walk to Central Park, 5 minutes walk to Morningside Park and Columbia University.  Great for families.   Elevator building, 3 bedrooms, 2 bathrooms and central A/C. Cafes, stores, and great public transportation (B,C,2,3 subway lines) nearby. Available 16 July - 24 August. Close to the 2, 3, B, C  subway line and buses.</t>
  </si>
  <si>
    <t>Close to the 2, 3, B, C  subway line and buses.</t>
  </si>
  <si>
    <t>{TV,Internet,Wifi,"Air conditioning",Kitchen,Elevator,Heating,"Family/kid friendly",Washer,Dryer,Hangers,"Laptop friendly workspace","translation missing: en.hosting_amenity_50"}</t>
  </si>
  <si>
    <t>A Touch of Modern</t>
  </si>
  <si>
    <t>Our building is two yrs old; complete with central air, a furnished rooftop, a laundry room and a gym with a built in yoga room. We are in east williamsburg so you get all of the great bars and restaurants without too much of the hustle and bustle of the center of williamsburg. Thankfully there are 3 different train lines within walking distance where in you can be in manhattan in 30 mins. The apartment is spotless and the room is spacious with a queen size bed and a love seat.</t>
  </si>
  <si>
    <t>Our building is two yrs old; complete with central air, a furnished rooftop, a laundry room and a gym with a built in yoga room. We are in east williamsburg so you get all of the great bars and restaurants without too much of the hustle and bustle of the center of williamsburg. Thankfully there are 3 different train lines within walking distance where in you can be in manhattan in 30 mins. The apartment is spotless and the room is spacious with a queen size bed and a love seat. Modern Furnishing, Spacious Gym, Laundry, Wifi, Rooftop, Central Air Very Little Young professionals, bars, restaurants, dog parks L, M and G trains Beautiful new building, lots of great tenants</t>
  </si>
  <si>
    <t>Young professionals, bars, restaurants, dog parks</t>
  </si>
  <si>
    <t>L, M and G trains</t>
  </si>
  <si>
    <t>Respectfully and Thoughtfully Small Pets Smoking on the rooftop Parties not too late during the week</t>
  </si>
  <si>
    <t>{TV,Internet,Wifi,"Air conditioning",Kitchen,"Smoking allowed","Pets allowed",Gym,Elevator,Heating,"Family/kid friendly","Suitable for events",Washer,Dryer,"Smoke detector","Carbon monoxide detector",Essentials,Iron,"Self check-in",Lockbox}</t>
  </si>
  <si>
    <t>COLUMBUS CIRCLE~100% FURNISHED W.58</t>
  </si>
  <si>
    <t>This fabulous 1 bedroom apartment is located at Columbus Circle, Two block away from Central Park and all the best restaurants and bars of Manhattan on West 57 &amp; 9th Ave ,  find in NYC it has incredibly big windows for lots of sunlight! INCREDIBLE LOCATION:  Steps from the Columbus Circle fountain  Directly across street from Time Warner Shops, Whole Foods, Equinox, subway  Diagonal from Central Park  Prime Columbus circle Location .Next to All shopping area/  Subway in the Area / N-R-W /1-2-3 Beautiful Furniture's  State of the art windowed kitchen with microwave and black granite counters  Sparking granite bathroom with full bath. Sheets and towels  Wifi  is  ready 32" Samsung HDTV in living room</t>
  </si>
  <si>
    <t>{TV,Internet,Wifi,"Air conditioning",Kitchen,"Pets allowed",Elevator,"Buzzer/wireless intercom",Heating,"Family/kid friendly"}</t>
  </si>
  <si>
    <t>Chelsea Apartment (2 bedroom)</t>
  </si>
  <si>
    <t>Clean and spacious two bedroom and one bathroom apartment in the heart of Chelsea. -Two full sized beds in each bedroom -Full Kitchen -Open living room with a 52 inch plasma TV -The building is located one block from the Subway</t>
  </si>
  <si>
    <t>{TV,"Cable TV",Internet,Wifi,Kitchen,"Buzzer/wireless intercom",Heating,"Smoke detector","Carbon monoxide detector","Fire extinguisher",Essentials,Shampoo,Iron,"Laptop friendly workspace"}</t>
  </si>
  <si>
    <t>Captivatingly Cozy 2 Bedroom Apartment</t>
  </si>
  <si>
    <t>Enjoy access to the greatest city in the world from Cypress Hills! This basement level apartment with private entry is located in a brick townhouse built in 1910 and offers guests an affordable home base for exploring New York City.  It's perfect for budget conscious travelers seeking accommodations that will provide their basic needs for a good price.  Please read the ENTIRE listing below (expand the "+More" button in description!)  to ensure this will be a great fit for your vacation!</t>
  </si>
  <si>
    <t>Enjoy access to the greatest city in the world from Cypress Hills! This basement level apartment with private entry is located in a brick townhouse built in 1910 and offers guests an affordable home base for exploring New York City.  It's perfect for budget conscious travelers seeking accommodations that will provide their basic needs for a good price.  Please read the ENTIRE listing below (expand the "+More" button in description!)  to ensure this will be a great fit for your vacation! The apartment is small but it is completely private and separate with its own entry - it is not shared. It features a common area with a small 2 seat couch, private bathroom, and a space efficient fully equipped kitchen including stainless steel appliances, coffee maker &amp; toaster. There are two 2 bedrooms: Bedroom 1 - Queen bed, large dresser, TV w/ Roku (Netflix, HBOGo), A/C (summer months only) Bedroom 2 - Full bed (the bed is horizontally wall to wall), small dresser, closet, TV w/ Roku (Netflix, HBO</t>
  </si>
  <si>
    <t>My home is located in rapidly gentrifying Cypress Hills. This is not a swanky Manhattan neighborhood, this is authentic Brooklyn and I love it.  Honestly, it is a diamond in the rough but there's so much to enjoy outside of the typical tourist experience which is the best part! New York City is known for its ethnic diversity and this neighborhood embodies that. It is an up-and-coming middle class neighborhood filled with hard working people who make up the character of this amazing city.  Most importantly, the area is very safe.   The apartment is within a short walking distance to beautiful Highland Park, peaceful cemeteries and playgrounds. A brief walk around my neighborhood will allow you to find large historic homes, run paths, gardens, and more. Come experience New York like real New Yorkers.    While there are not many restaurants nearby there's an abundance of take out / delivery options available including pizza, Spanish, Mexican, Chinese, and Indian cuisine.  Grocery stores /</t>
  </si>
  <si>
    <t xml:space="preserve">3 blocks from J train - 30 min to lower Manhattan (Wall Street, World Trade Center), 45 min to midtown Manhattan (Times Sq), 5-15 min to "Brooklyn cool" neighborhoods Bed Stuy, Bushwick &amp; Williamsburg (view my guidebook for a plethora of hand picked recommendations accessible from the J train) From JFK - The J train from the airport goes directly to the apartment.  Take the AirTran (connects the airport to the subway) to Jamaica Center, from there catch the J train toward Manhattan (Broad Street) and get off at Van Siclen Ave. From LGA it is probably best to take a cab for about $35 or a shared UberPool for about $20 If you are driving note that street parking is available - guests will be required to comply with alternate side parking restrictions.  The city restricts parking on alternating sides of the street for 2 hours daily for street cleaning.  Please be aware that this is not specific to my neighborhood and applies city-wide. Many guests choose to enjoy breakfast locally during </t>
  </si>
  <si>
    <t>{TV,Wifi,"Air conditioning",Kitchen,Heating,Essentials,Shampoo,Hangers,"Hair dryer",Iron,"Private entrance"}</t>
  </si>
  <si>
    <t>2 Rooms in pvt house-15 mins to NYC &amp; free ferry</t>
  </si>
  <si>
    <t>2 private rooms in a private house close to Brooklyn and Manhattan. with a private back yard , ample street parking available. Backyard and deck to use. 5 mins to Brooklyn and 15 mins to nyc. 2 Rooms and access to living room and kitchen. Basically the use of the whole house on first floor. Lots of street parking available.</t>
  </si>
  <si>
    <t>2 private rooms in a private house close to Brooklyn and Manhattan. with a private back yard , ample street parking available. Backyard and deck to use. 5 mins to Brooklyn and 15 mins to nyc. 2 Rooms and access to living room and kitchen. Basically the use of the whole house on first floor. Lots of street parking available. You’ll have access to the first floor of the private house. Two bed rooms and living room/full kitchen. All access to living room and kitchen. Except locked areas and rooms not booked. I am available through call or message Express bus to nyc across the street and the best neighborhood in Staten Island You can get around by car, Uber, Lyft is local buses close by Be responsible  Be respectful  Be clean  No parties</t>
  </si>
  <si>
    <t>Express bus to nyc across the street and the best neighborhood in Staten Island</t>
  </si>
  <si>
    <t>You can get around by car, Uber, Lyft is local buses close by</t>
  </si>
  <si>
    <t>You must do your own dishes. Do not sleep in the living room.  Unless you have the whole house booked. Do not leave your garbage on the tables. Please throw them in the trash. Do not use the couch to sleep. You cannot sleep on the couch.  A lost room key will incur a $100.00 charge. Please keep the room key safe.  Do not leave your personal belongings in the kitchen or living room.</t>
  </si>
  <si>
    <t>Staten Island , NY, United States</t>
  </si>
  <si>
    <t>{TV,Wifi,"Air conditioning",Kitchen,"Free parking on premises","Free street parking",Heating,Washer,Dryer,"Smoke detector","Carbon monoxide detector","First aid kit","Fire extinguisher",Essentials,Shampoo,"Lock on bedroom door",Hangers,"Hair dryer",Iron,"Laptop friendly workspace","Self check-in",Keypad,"Private entrance",Bathtub,"Room-darkening shades","Children’s dinnerware","Hot water","Bed linens","Extra pillows and blankets",Microwave,Refrigerator,Dishwasher,"Dishes and silverware","Cooking basics",Oven,Stove,"Single level home","Patio or balcony","Garden or backyard","Luggage dropoff allowed","Long term stays allowed","Cleaning before checkout","Wide hallways","Wide entrance for guests","Well-lit path to entrance","No stairs or steps to enter","Wide entrance","Extra space around bed","No stairs or steps to enter","Wide entryway"}</t>
  </si>
  <si>
    <t>Open Room for 12 Days this February</t>
  </si>
  <si>
    <t>Hello   Large bedroom with full access to the apartment.  1 block walk to the 3&amp;4 Trains at Crown Heights Utica Ave. 30mins to the City.  Loads of Stores in the area.  Don't hesitate let me know if interested. Thanks -Ben</t>
  </si>
  <si>
    <t xml:space="preserve"> Hello   Large bedroom with full access to the apartment.  1 block walk to the 3&amp;4 Trains at Crown Heights Utica Ave. 30mins to the City.  Loads of Stores in the area.  Don't hesitate let me know if interested. Thanks -Ben   First thing. We have a cat, hope your not allergic. The apartment is right off of the beautiful Eastern PKWY. Super convenient for the trains, easy to get practically everywhere in BK/Manhattan from this location. Chill area, with stores and laundromat, post office all really close.  The apartment is on the 1st floor, so if your not a fan of stair-walking or are prone to carrying heavy things this place is great.   The bedroom is furnished and large enough for two people comfortably.  Natural light comes into the bedroom.  And theres a thick yoga/pilates mat always in the room, if your into that.   Internet, Netflix, HBO, kitchen, closet and dresser. And of COURSE the bathroom. Moderately I will not be present. But would be there for the very beginning and end of y</t>
  </si>
  <si>
    <t>It's not over crowded. And rather quiet. But convenient for all the perky spots of the borough. Short walk or train stop away from the Franklin and Washington ave scene in Crown Heights.  Which if your new to the area, you have to go check out and grab some food at one of the many restaurants.  The BK Museum is a little further past the Franklin strip and most definitely worth a visit if you've never been.</t>
  </si>
  <si>
    <t>Oh YEAH.  Unless you are born and raised in NYC, in this day and age I always recommend having (Hidden by Airbnb) maps on your phone. You never know when you'll need it.  If your coming from the airport it's a rather easier commute. I always recommend LGA cause it's easier to get to. Buses, trains, nice walks and great bike paths. Catch a cab right on Eastern if you feel like being fancy. And yes there is street parking. Though this is NYC so you may have to fight for it.</t>
  </si>
  <si>
    <t>Respectful of the other House Mates and building tenants, the apartment itself and the neighborhood.  Be cool, cleanly, social, but most of all be  yourself (that sounds like its from a 90's show doesn't it).</t>
  </si>
  <si>
    <t>{TV,Internet,Wifi,"Air conditioning",Kitchen,"Pets live on this property",Cat(s),"Buzzer/wireless intercom",Heating,"Family/kid friendly","Smoke detector","Carbon monoxide detector",Essentials,Shampoo}</t>
  </si>
  <si>
    <t>XL Quiet Top Floor Harborview 5m to Ferry, RUMC</t>
  </si>
  <si>
    <t>Large top floor room to yourself! Located in a quiet home by free Ferry, RUMC, Snug Harbor. The ferry is a ~5 min bus / 20 min walk. Ferry buses and Farmer's Market are on the corner. The bathroom is 1 floor below in our apartment and shared. You'll have your own fridge and access to on-site laundry &amp; library. The kitchen isn't shared, but let us know if you need anything. Please message with a bit about yourself! We're from Cambridge Uni and work from home.</t>
  </si>
  <si>
    <t>Large top floor room to yourself! Located in a quiet home by free Ferry, RUMC, Snug Harbor. The ferry is a ~5 min bus / 20 min walk. Ferry buses and Farmer's Market are on the corner. The bathroom is 1 floor below in our apartment and shared. You'll have your own fridge and access to on-site laundry &amp; library. The kitchen isn't shared, but let us know if you need anything. Please message with a bit about yourself! We're from Cambridge Uni and work from home. Recently renovated 1920 house. More amenities to be added! This is a newly listed space that we previously offered to family &amp; friends. We'll try our best to ensure your comfort! Please feel free to use the yard and library. On-site laundry for $5/load. We're usually home most weekdays. Near the free Ferry (5 mins bus / 20 mins walk), RUMC, Snug Harbor Botanic Garden, Farmer's Market, and NYC's only outlet mall. RUMC is 5 mins bus or 25 mins walk. Located 1 block from buses.</t>
  </si>
  <si>
    <t>Near the free Ferry (5 mins bus / 20 mins walk), RUMC, Snug Harbor Botanic Garden, Farmer's Market, and NYC's only outlet mall. RUMC is 5 mins bus or 25 mins walk.</t>
  </si>
  <si>
    <t>Located 1 block from buses.</t>
  </si>
  <si>
    <t>Please NO:   illegal activities anywhere on the property,   access to the kitchen or other rooms besides yours,  shoes inside the apartment,   outside visitors or overnight guests without previous approval. Please clean up after yourself.  Quiet time after 10 PM. If you break or damage something, please let me know.  Short showers; we’re an environmentally-friendly home.  At checkout, please hang towels on the clothes rack and leave the room as you found it.</t>
  </si>
  <si>
    <t>{Wifi,"Air conditioning","Free street parking",Heating,Washer,Dryer,"Smoke detector","Fire extinguisher",Essentials,Shampoo,"Lock on bedroom door",Hangers,"Hair dryer",Iron,"Laptop friendly workspace","Self check-in",Keypad,"Hot water","Bed linens",Refrigerator,"Garden or backyard","Luggage dropoff allowed","Long term stays allowed","Well-lit path to entrance"}</t>
  </si>
  <si>
    <t>Upper West Manhattan Entire Suite</t>
  </si>
  <si>
    <t>Hi welcome to New York! Our place is conveniently located on Broadway &amp; W 138th St, right at 137th St. #1 Train Station. Buses, shops, restaurants, supermarkets and parks are all right downstairs. Our apartment is a suite on the 1st floor of an apartment building.</t>
  </si>
  <si>
    <t xml:space="preserve">Hi welcome to New York! Our place is conveniently located on Broadway &amp; W 138th St, right at 137th St. #1 Train Station. Buses, shops, restaurants, supermarkets and parks are all right downstairs. Our apartment is a suite on the 1st floor of an apartment building. This building is a century old, one of the famous and glorious Imperial Buildings in NYC, occupied by the sugar tycoons earlier last century. The heating, water and outlay are not as modern as the newest buildings, but this is part of the unique and amazing NYC experience! One of my family members will be at home to give you access and orientation. With the subway right downstairs, it is literally only 15 minutes to get to Time Square if you know how to switch to express trains once. The largest state park Riverbank park is also one block away, with facilities of squash, basket ball, tennis, swimming pools, ice rink and even veggie gardens! With the famous Columbia University, St. Peters Cathedral, President Grant's Memorial </t>
  </si>
  <si>
    <t>With the subway right downstairs, it is literally only 15 minutes to get to Time Square if you know how to switch to express trains once. The largest state park Riverbank park is also one block away, with facilities of squash, basket ball, tennis, swimming pools, ice rink and even veggie gardens! With the famous Columbia University, St. Peters Cathedral, President Grant's Memorial all in walking distance as well. Concerts, bands, dancing parties, movies all by the river bank and park all the time! This is why we love this location (more than Central Park West!)</t>
  </si>
  <si>
    <t>#1 subway train City College Station right downstairs of building entrance.</t>
  </si>
  <si>
    <t>- Quiet Hours 1am-6am</t>
  </si>
  <si>
    <t>{Wifi,"Air conditioning",Kitchen,"Pets allowed",Heating,"Suitable for events","Smoke detector","Carbon monoxide detector",Essentials,Shampoo,"Lock on bedroom door",Hangers,"Hair dryer",Iron,"Laptop friendly workspace","Private entrance","Host greets you"}</t>
  </si>
  <si>
    <t>GREENWICH Village Noho Luxury RooftopJuly4Th view</t>
  </si>
  <si>
    <t>in the heart of the Noho Arts-Cooper Square section of the greenwich village district. Central Location to all transportation just blocks away.</t>
  </si>
  <si>
    <t>in the heart of the Noho Arts-Cooper Square section of the greenwich village district. Central Location to all transportation just blocks away. The space is in the soho/noho arts district. you will love the conveience of the location. This is a private apt, you may use all spàce. What ever it takes is great by me! Thanks Artsy, Central and convenient. Affordable food Jjbbb 6 train, RW trains</t>
  </si>
  <si>
    <t>Artsy, Central and convenient. Affordable food Jjbbb</t>
  </si>
  <si>
    <t>6 train, RW trains</t>
  </si>
  <si>
    <t>{Wifi,"Air conditioning",Kitchen,"Pets allowed",Gym,"Free street parking","Indoor fireplace",Heating,Washer,Dryer,"Smoke detector","Carbon monoxide detector","Fire extinguisher",Essentials,Shampoo,"Lock on bedroom door",Hangers,"Hair dryer","Laptop friendly workspace"}</t>
  </si>
  <si>
    <t>Great Manhattan apartment</t>
  </si>
  <si>
    <t>Very nice apartment, with comfy living room with bed-sofa, fully-equipped kitchen with round dinning table.  Bedroom has full bed, desk, closet. Great area. Next to Morningside park and Central park. 5 min from subway.</t>
  </si>
  <si>
    <t>Very nice apartment, with comfy living room with bed-sofa, fully-equipped kitchen with round dinning table.  Bedroom has full bed, desk, closet. Great area. Next to Morningside park and Central park. 5 min from subway. The apartment is beautiful: it's an old apartment that's been renovated keeping the details in the walls. It is also very comfortable and perfect to chill out after a day of walking all around. Guests have access to all the apartment. I normally rent the flat while I'm away. If so, there will be a friend available for any issue. The area is very safe, just next to two great parks full of birds and squirrels, and in front of Columbia University campus, which is great. Two big supermarkets are five minutes away by foot, and a smaller one open 24-hr is one block away. All around there are nice cafes (Max Cafe and Hungarian Pastry Shop), bars (1020, the Heights, Smoke) and many restaurants. In 10 minutes you can be in Harlem for a Jazz concert or an Ethiopian diner. 5 minute</t>
  </si>
  <si>
    <t>The area is very safe, just next to two great parks full of birds and squirrels, and in front of Columbia University campus, which is great. Two big supermarkets are five minutes away by foot, and a smaller one open 24-hr is one block away. All around there are nice cafes (Max Cafe and Hungarian Pastry Shop), bars (1020, the Heights, Smoke) and many restaurants. In 10 minutes you can be in Harlem for a Jazz concert or an Ethiopian diner.</t>
  </si>
  <si>
    <t>5 minutes walk from line 1 (116th St): just crossing the Columbia campus. M60 Bus (straight to Laguardia) is at the corner. Lines A, B, C, and D are 10 minutes away walking across Morningside Park.</t>
  </si>
  <si>
    <t>No smoking inside the apartment.</t>
  </si>
  <si>
    <t>{TV,Internet,Wifi,Kitchen,"Hot tub",Heating,"Smoke detector"}</t>
  </si>
  <si>
    <t>Spacious East Village Bedroom</t>
  </si>
  <si>
    <t>Spacious private room with a queen size bed in the heart of the East Village in Manhattan. The room has cable and wifi and guests have full access to the kitchen and living room.</t>
  </si>
  <si>
    <t>Spacious private room with a queen size bed in the heart of the East Village in Manhattan. The room has cable and wifi and guests have full access to the kitchen and living room. The bedroom has plenty of closet space and a bathroom directly across the hall. In addition there is a flat screen TV with cable and an AC unit for those warmer nights. I always provide a clean room, with fresh sheets and towels for every guest. The apartment has a fully stocked kitchen and open living room with plenty of couches for lounging. You may check-in at your convenience, anytime after 3 pm on the day of your arrival. I can accommodate early check-ins on a case by case basis. Roommates are working professionals that are clean quiet and respectful. This is the perfect spot for someone who wants to explore one of the best neighborhoods in NYC. The entire city is easily accessible by foot or subway. The East Village is one of the most exciting neighborhoods in New York City, with some of the best music a</t>
  </si>
  <si>
    <t>This is the perfect spot for someone who wants to explore one of the best neighborhoods in NYC. The entire city is easily accessible by foot or subway. The East Village is one of the most exciting neighborhoods in New York City, with some of the best music and nightlife in NYC. There are literally hundreds of restaurants, bars, coffee shops, boutique stores, music venues, and everything else you can imagine close by.  Experience the East Village, Union Square, and the up and coming Bowery neighborhoods - all within a few steps from your door.</t>
  </si>
  <si>
    <t>The nearest subway stops are the Astor Place 6 train, the 8th Street N/R, the 1st Avenue L train, and the Second Avenue F. These trains will get you literally anywhere in the city, and are usually faster (and far cheaper) than taking a cab. There are also bus stops on every block on each avenue if you prefer to stay above ground.</t>
  </si>
  <si>
    <t>{TV,"Cable TV",Internet,Wifi,"Air conditioning",Kitchen,"Buzzer/wireless intercom",Heating,Essentials,Shampoo,Hangers,"Laptop friendly workspace","translation missing: en.hosting_amenity_49","translation missing: en.hosting_amenity_50"}</t>
  </si>
  <si>
    <t>In The Middle of It All!</t>
  </si>
  <si>
    <t>Full 2 bed/2 bath w/balcony.  You cannot beat location. Within just 2 blocks of BAM and the Barclays Center/Atlantic Terminal, where multiple subway lines can take you to Manhattan within 15 mins.  Also walking distance to the best Brooklyn parks and neighborhoods: Ft. Greene, Cobble Hill, Brooklyn Bridge Park/Brooklyn Heights, and Prospect Park/Park Slope. As we have two young kids, there are toys and games.</t>
  </si>
  <si>
    <t>Full 2 bed/2 bath w/balcony.  You cannot beat location. Within just 2 blocks of BAM and the Barclays Center/Atlantic Terminal, where multiple subway lines can take you to Manhattan within 15 mins.  Also walking distance to the best Brooklyn parks and neighborhoods: Ft. Greene, Cobble Hill, Brooklyn Bridge Park/Brooklyn Heights, and Prospect Park/Park Slope. As we have two young kids, there are toys and games. Location, balcony, lots of windows and natural light. We can promptly respond to any issues/questions. Boerum Hill is an amazing neighborhood, featuring the best of Brooklyn. We are steps away from great restaurants/bars and a short walk to the Barclay's Arena.  We are also a short walk to Ft. Greene, where you will find BAM, an amazing venue for the performing arts and film.  We are also close to Smith St, which is bustling with great restaurants/bars, and within walking distance of both Prospect Park to the east and Brooklyn Bridge Park, just west of us. Next to 12 subway lines,</t>
  </si>
  <si>
    <t>Boerum Hill is an amazing neighborhood, featuring the best of Brooklyn. We are steps away from great restaurants/bars and a short walk to the Barclay's Arena.  We are also a short walk to Ft. Greene, where you will find BAM, an amazing venue for the performing arts and film.  We are also close to Smith St, which is bustling with great restaurants/bars, and within walking distance of both Prospect Park to the east and Brooklyn Bridge Park, just west of us.</t>
  </si>
  <si>
    <t>Next to 12 subway lines, just minutes to lower Manhattan. Plus plenty of local buses.</t>
  </si>
  <si>
    <t>{TV,"Cable TV",Internet,Wifi,"Air conditioning",Kitchen,Elevator,Heating,"Family/kid friendly",Washer,Dryer,"Smoke detector","Carbon monoxide detector","Fire extinguisher",Shampoo}</t>
  </si>
  <si>
    <t>Harlem Historian/Musician near Columbia Room 2</t>
  </si>
  <si>
    <t>Beautiful, safe, 5-floor walk-up is in the Manhattanville area of West Harlem. Minutes from Central Harlem, Columbia University &amp; City College of NY, Lincoln Center and Columbus Circle nearby. 45 min from the Village.  Great for visiting scholars. Guest will share common spaces of bathroom and kitchen with myself and possibly another guest or long term tenant. I PREFER TO RENT TO GUESTS FOR A MINIMUM OF ONE WEEK</t>
  </si>
  <si>
    <t>Beautiful, safe, 5-floor walk-up is in the Manhattanville area of West Harlem. Minutes from Central Harlem, Columbia University &amp; City College of NY, Lincoln Center and Columbus Circle nearby. 45 min from the Village.  Great for visiting scholars. Guest will share common spaces of bathroom and kitchen with myself and possibly another guest or long term tenant. I PREFER TO RENT TO GUESTS FOR A MINIMUM OF ONE WEEK This is a rising star neighborhood in NYC! Just 1-1/2 blocks from the #1 subway. There are cute coffee shops, restaurants, bars and shops, grocery stories and a laundromat nearby. The apartment is on the top floor of a 5-story walk-up building with an intercom security system and security cameras on each floor. The entire building gut renovated in 2010 with a marble floor building entrance and hardwood floors throughout the apartment. The bedroom is 8' x10'. It has a single futon bed, a small closet, a small desk and chair. The room has a window facing the the street. A ceiling</t>
  </si>
  <si>
    <t>Riverside and Riverbank parks are a 1/2 block away. Wonderful retreats from the city atmosphere.</t>
  </si>
  <si>
    <t>#1 train. 137th St stop. Buses are the M4 and M5</t>
  </si>
  <si>
    <t>-At this time I prefer to host for a minimum of a month stay. I also prefer hosting guests with 5 or more positive reviews. My first preference is to rent to women. Only the airbnb guest is allowed on premises, no outside guests! No partying. Respect each others privacy by keeping noise down and not entering others' private rooms. As our guest, you will receive the same courtesies. This is a "No Shoes" apartment.</t>
  </si>
  <si>
    <t>{Wifi,"Air conditioning",Kitchen,"Smoke detector",Essentials,Hangers,Iron,"Laptop friendly workspace","Hot water","Bed linens"}</t>
  </si>
  <si>
    <t>Sunny Townhouse - Brooklyn</t>
  </si>
  <si>
    <t>Our cool and beautiful three floors house is located in the heart of Carroll Gardens. Four comfortable  rooms and two bathrooms are available for guests and visitors. Come and enjoy a beautiful and sunny kitchen and living room.</t>
  </si>
  <si>
    <t>{TV,Internet,Wifi,"Air conditioning",Kitchen,"Free street parking",Heating,"Family/kid friendly",Washer,Dryer,"Smoke detector","Carbon monoxide detector",Essentials,Shampoo,Hangers,"Hair dryer",Iron,"Laptop friendly workspace","translation missing: en.hosting_amenity_50","Self check-in",Lockbox,"Children’s books and toys","Hot water"}</t>
  </si>
  <si>
    <t>Shared living in New York City</t>
  </si>
  <si>
    <t>Get a chance to live in one of the most central locations in New York City. I am located in lower Manhattan near two major parks and subway lines. Walking distance to the grocery store, drug store, movie theatre, and quality restaurants.</t>
  </si>
  <si>
    <t>Get a chance to live in one of the most central locations in New York City. I am located in lower Manhattan near two major parks and subway lines. Walking distance to the grocery store, drug store, movie theatre, and quality restaurants. Beautiful Rooftop Garden Access and laundry in the basement. I can give you advise on the best restaurants and entertainment in the city. Close to the N,R,Q and 4,5,6 train.</t>
  </si>
  <si>
    <t>Close to the N,R,Q and 4,5,6 train.</t>
  </si>
  <si>
    <t>Its a quiet building. So don't play the television of your music too loud and take off your shoes once you enter the apartment. No Smoking, No parties</t>
  </si>
  <si>
    <t>{TV,"Cable TV",Internet,Wifi,"Air conditioning",Kitchen,Doorman,Elevator,Heating,Washer,Dryer,"Smoke detector","Carbon monoxide detector","First aid kit","Fire extinguisher",Essentials,Shampoo}</t>
  </si>
  <si>
    <t>Rad Midtown West 2BR w/ roomy sundeck, gym, near Times Sq by Blueground</t>
  </si>
  <si>
    <t>Show up and start living from day one in New York with this charming two-bedroom Blueground apartment. You’ll love coming home to this thoughtfully furnished, beautifully designed, and fully-equipped Midtown home with stunning high floor views over the city. (#NYC259)</t>
  </si>
  <si>
    <t>Show up and start living from day one in New York with this charming two-bedroom Blueground apartment. You’ll love coming home to this thoughtfully furnished, beautifully designed, and fully-equipped Midtown home with stunning high floor views over the city. (#NYC259) Thoughtfully designed with bespoke finishes, modern furnishings, and a fully-equipped kitchen, you’ll enjoy that “I’m home” feeling with this Blueground apartment. Whether you’re lounging in your pretty living room streaming the latest and greatest entertainment on the smart TV or premium wireless speaker, or getting some well-earned rest on the superior quality mattress with luxury linens, you’ll fall in love with everything this Midtown apartment has to offer.  Amenities Building amenities unique to this two-bedroom apartment include an on-site:    - Doorman - In-Building Laundry - Pet Friendly - Gym - Roof Deck - Media Room - Elevator The entire apartment is yours to enjoy! You’ll either be personally greeted by a Blue</t>
  </si>
  <si>
    <t>{TV,"Cable TV",Wifi,"Air conditioning",Kitchen,"Smoking allowed","Pets allowed",Gym,Elevator,Heating,Washer,Dryer,"Smoke detector","Carbon monoxide detector",Essentials,Shampoo,Hangers,"Hair dryer",Iron,"Self check-in",Lockbox,"Private entrance",Bathtub,"Bed linens",Microwave,Refrigerator,Dishwasher,Oven,"BBQ grill","Long term stays allowed"}</t>
  </si>
  <si>
    <t>Bright and spacious 1 bedroom</t>
  </si>
  <si>
    <t>Bright, spacious and very charming 1 bedroom apartment in Southside Williamsburg one of the coolest neighborhoods in Brooklyn, near hip restaurants and bars, walking distance from the J,M,Z,G &amp; L trains as well as beautiful Williamsburg bridge. Ideal for couples getaway. Unique super neat and clean!</t>
  </si>
  <si>
    <t>Bright, spacious and very charming 1 bedroom apartment in Southside Williamsburg one of the coolest neighborhoods in Brooklyn, near hip restaurants and bars, walking distance from the J,M,Z,G &amp; L trains as well as beautiful Williamsburg bridge. Ideal for couples getaway. Unique super neat and clean! It's all about that quintessential fire escape hang. Also being on the fifth floor sunsets on the roof are a must. Whether it's a Fourth of July fire works or fool moon or the incredible NY skyline, it's a great addition to unwind with a glass of wine. The roof has one of the most unique views of Manhattan skyline. Enjoy. The keys will be with the next door neighbor since I will be out of town, but feel free to contact me anytime if necessary. "Williamsburg is the epicenter of Brooklyn as a fashionable worldwide brand. The neighborhood may have rents higher than Gramercy and more crowds than Soho, but it’s popular for a reason: The quaint streets are lined with inventive New York restaurant</t>
  </si>
  <si>
    <t>"Williamsburg is the epicenter of Brooklyn as a fashionable worldwide brand. The neighborhood may have rents higher than Gramercy and more crowds than Soho, but it’s popular for a reason: The quaint streets are lined with inventive New York restaurants, rooftop bars and eclectic shops, and throngs of people flock to the waterfront for flea markets and giant food bazaars during the summer. Heed the hipster call."</t>
  </si>
  <si>
    <t>The most convenient all buzzed about L train is a few blocks away and the Jay Z made popular line J,M,Z can be seen from the kitchen window.  Also G train that takes you Queens is two blocks away. So it's all about the location. Five minute walk to Williamsburg bridge. Two stop to the city.</t>
  </si>
  <si>
    <t>Please no cigarette smoking in the house, feel free to use the fire escape or the roof.</t>
  </si>
  <si>
    <t>{TV,Wifi,"Air conditioning",Kitchen,"Free street parking",Heating,"Smoke detector","First aid kit","Fire extinguisher",Essentials,Hangers,"Hair dryer",Iron,"Laptop friendly workspace","Hot water",Other}</t>
  </si>
  <si>
    <t>Space! Light! Charm! 1BR close to subways &amp; park</t>
  </si>
  <si>
    <t>Enjoy your own 1 bedroom home away from home! Bright and spacious, newly renovated 750 sq ft apartment with lots of charm. Prime UWS location one block from the 1/2/3 subway, steps to Central Park, close to restaurants, museums, shopping and more.</t>
  </si>
  <si>
    <t xml:space="preserve">Enjoy your own 1 bedroom home away from home! Bright and spacious, newly renovated 750 sq ft apartment with lots of charm. Prime UWS location one block from the 1/2/3 subway, steps to Central Park, close to restaurants, museums, shopping and more. A wonderful, light-filled and large 1 bedroom apartment in an excellent location on the UWS, steps from central park and the 1 local and 2/3 express train!  This lovely and real home features a bedroom with a queen size bed, a large dining/living room with a kitchen off to the side. It is newly renovated in an older building, keeping original charm, and beautifully decorated. Located on the 5th floor of a 9 floor elevator building on a tree-lined street, the apartment is filled with natural light and no building immediately facing. The neighborhood hosts great restaurants, grocery stores and shops just around the corner, and is conveniently located for NYC's major sightseeing attractions, shopping and nightlife. Public transportation is just </t>
  </si>
  <si>
    <t>No smoking. No pets. No parties. And please no shoes indoors (I'm Swedish :)</t>
  </si>
  <si>
    <t>{TV,"Cable TV",Internet,Wifi,"Air conditioning",Kitchen,"Paid parking off premises",Elevator,"Free street parking","Buzzer/wireless intercom",Heating,Washer,Dryer,"Smoke detector","Carbon monoxide detector","Fire extinguisher",Essentials,Shampoo,Hangers,"Hair dryer",Iron,"Laptop friendly workspace","translation missing: en.hosting_amenity_49","translation missing: en.hosting_amenity_50","Self check-in",Lockbox,"Pack ’n Play/travel crib","Hot water","Luggage dropoff allowed"}</t>
  </si>
  <si>
    <t>The Sweet</t>
  </si>
  <si>
    <t>-Please handle dishes after yourself and no shoes around the apt . There may be a set of house slippers provided . - Keep door locked and don’t answer it unless you’re expecting a guest that u checked in with .  -Clean bathroom Shower after u finish please.</t>
  </si>
  <si>
    <t>Wakefield</t>
  </si>
  <si>
    <t>{TV,Wifi,Kitchen,"Smoking allowed","Smoke detector","Carbon monoxide detector",Essentials,"Laptop friendly workspace","Hot water"}</t>
  </si>
  <si>
    <t>STYLISH OPEN-PLAN LOFT IN BUSHWICK APARTMENT.</t>
  </si>
  <si>
    <t>Stylish sun-drenched artist loft / warehouse apartment in the heart of New York's most creative neighbourhood, Bushwick. Floor to ceiling windows in every room, white floorboards and impeccably styled decor, our apartment provides a perfect sanctuary to escape the hustle and bustle of one of the best cities in the world.  You will share this apartment with two female creatives in their late twenties, who have both travelled the world and will enjoy welcoming you to Brooklyn!</t>
  </si>
  <si>
    <t>Stylish sun-drenched artist loft / warehouse apartment in the heart of New York's most creative neighbourhood, Bushwick. Floor to ceiling windows in every room, white floorboards and impeccably styled decor, our apartment provides a perfect sanctuary to escape the hustle and bustle of one of the best cities in the world.  You will share this apartment with two female creatives in their late twenties, who have both travelled the world and will enjoy welcoming you to Brooklyn! Located on the same street as New York's most prolific neighbourhood for street art and graffiti - The Bushwick Collective - our newly renovated apartment is located in a creative warehouse building (which used to be an old fabric factory in the 1800s), now inhabited by young, trendy and progressive artists from around the world. Our apartment is just a one story walk up in warehouse building. The main living area is HUGE, with lots of natural light and open plan living. In the mornings, the light shines into our l</t>
  </si>
  <si>
    <t>Bushwick! Oh how we love this area. It's possibly one of the best neighbourhoods as during the week it's quiet and chilled with many of Brooklyn's best restaurants walking distance - Robertas, Ops, Bunna Cafe, Faro, Queen of Falafel. And during the weekend it comes alive... some of the best bars and nightclubs, House of Yes, Carmellos, Elsewhere... Literally just a few minutes walk away!  It's a really safe neighbourhood as well, no problems walking alone at night because it's so well populated and streets are well lit.  Also close to Yoga Studios, supermarkets/delis, laundromat, parks, bakeries, vintage shops, the Bushwick collective.</t>
  </si>
  <si>
    <t>3 minutes walk to the Jefferson L. With the L train, it's really easy to access Williamsburg (12 min) and Manhattan (15 mins) so there is no trouble getting around.</t>
  </si>
  <si>
    <t>{Wifi,"Air conditioning",Kitchen,Breakfast,Heating,"Smoke detector",Essentials,Shampoo,Hangers,"Hair dryer","Laptop friendly workspace"}</t>
  </si>
  <si>
    <t>Sunny, spacious, homey Brooklyn loft</t>
  </si>
  <si>
    <t>Spacious, sunny Bushwick loft - off the Dekalb L and Central M trains, 20 mins into Union Sq. or LES. Full-size bed, laundry on the block, delis/grocery/bars/bookstores abound. 2 male roommates in 3BR, 1Bath. Ideally looking for a reliable, respectful individual to rent the entire room of August while I'm traveling.</t>
  </si>
  <si>
    <t>Spacious, sunny Bushwick loft - off the Dekalb L and Central M trains, 20 mins into Union Sq. or LES. Full-size bed, laundry on the block, delis/grocery/bars/bookstores abound. 2 male roommates in 3BR, 1Bath. Ideally looking for a reliable, respectful individual to rent the entire room of August while I'm traveling. Large public space and multiple nooks for reading and lounging; large kitchen; amazing kind roommates. Huge rooftop. Beloved Bushwick spots like Molasses Books, Secret Project Robot, Silent Barn, Trans Pecos within walking distance or 1-2 stops on the train.</t>
  </si>
  <si>
    <t>{Wifi,Kitchen,"Smoking allowed",Heating,Essentials,Shampoo,"Laptop friendly workspace"}</t>
  </si>
  <si>
    <t>Small Room In Single Room Occupancy</t>
  </si>
  <si>
    <t>Single room for 1 quest located in the heart of Greenwich Village. Beautiful tree lined street. 3rd floor walk up with private bathroom in hall. Very quiet. Great restaurants, bars, music venues. Blocks from Washington Square Park. Access to all major subways.</t>
  </si>
  <si>
    <t>Single room for 1 quest located in the heart of Greenwich Village. Beautiful tree lined street. 3rd floor walk up with private bathroom in hall. Very quiet. Great restaurants, bars, music venues. Blocks from Washington Square Park. Access to all major subways. If any questions you can Call text or email at anytime Very quite and peaceful. Washington square park , a few stops from time square , Grand central and Brooklyn bridge</t>
  </si>
  <si>
    <t>Very quite and peaceful.</t>
  </si>
  <si>
    <t>Washington square park , a few stops from time square , Grand central and Brooklyn bridge</t>
  </si>
  <si>
    <t>{TV,"Air conditioning",Heating,"Smoke detector","Carbon monoxide detector","First aid kit",Essentials,Shampoo,"Lock on bedroom door",Hangers,Iron,"Hot water","Host greets you"}</t>
  </si>
  <si>
    <t>Lovely Gem in Hell's Kitchen Midtown Manhattan</t>
  </si>
  <si>
    <t>Gorgeous two bedroom apartment in the heart of Midtown Manhattan. Easily accommodates up to six guests. Includes two private bedrooms. For reservations of 5/6 guests I provide a sofa bed in the living room. Rooms facing a beautiful green back yard, so peaceful and calm. Very well communicated with public transportation, and very close by foot to major touristic attractions. Times Square, the Theater District, Broadway, Central Park, Columbus Circle, Lincoln Center, Rockefeller Center.</t>
  </si>
  <si>
    <t>Gorgeous two bedroom apartment in the heart of Midtown Manhattan. Easily accommodates up to six guests. Includes two private bedrooms. For reservations of 5/6 guests I provide a sofa bed in the living room. Rooms facing a beautiful green back yard, so peaceful and calm. Very well communicated with public transportation, and very close by foot to major touristic attractions. Times Square, the Theater District, Broadway, Central Park, Columbus Circle, Lincoln Center, Rockefeller Center. Beautiful two bedroom apartment with exposed brick walls and wood floor. Welcome to walk barefoot. I'm in the super trendy neighborhood of Hell's Kitchen Midtown Manhattan. My apartment is super cute, cozy and nicely decorated.  Memory foam mattress in beds and tempurperdic topper in sofa bed if 5 or 6 guests at home.  I'm in a walk up building, third floor. Rooms are facing a beautiful back yard with trees, so peaceful and calm, you'll sleep like a baby. Very well communicated with public transportation,</t>
  </si>
  <si>
    <t>Welcome to Hell's Kitchen, one of the most exciting neighborhoods in Midtown Manhattan. Surrounded by lots of coffee shops, restaurants, fancy rooftops, bars, clubs, amazing night life and entertainment. The apartment is very close walking to many major touristic attractions, like Times Square, the Theater District and Broadway Shows. Very close to Lincoln Center, Central Park, Rockefeller Center, Moma Museum, Metropolitan Museum and much more. Shopping areas like, Columbus Circle, the 5th avenue &amp; 57th Street, Herald Square 34th street etc Only two avenues away from the Hudson River, with amazing views of New Jersey, stunning sun sets, beautiful green areas, restaurants, outdoor concerts. Different activities by the river, like kayak or puddle surf. Circle Line Sightseeing Cruises and the chance to go by bike end to end, from lower manhattan to upper manhattan.</t>
  </si>
  <si>
    <t>Very well connected with public transportation: C &amp; E Train ( Blue line). The closest stop is 50th street by 8th avenue. 1 Local Train (Red Line) Stop in all the stations. The closest stop is 50th street by 7th avenue 2 &amp; 3 Express Train (Red Line) Stops in certain stations. The closest stop is 42th street Times Square by Broadway. R &amp; N local trains (Yellow Line). Stop in all the stations. The closests stop is 49th street by broadway. Q Express train (Yellow Line). Stop in certain stations. The closest stop is 49th street by broadway. Bike: Citibike, a fun and affordable way to get around town. You will be able to rent it directly in any of it stops you'll found around the city if you are a master card or visa cardholder, debit and credit are valid. For more details, please check the next link: (URL HIDDEN) If you like to walk you can go walking from my place to:  Times Square &amp; Theater District Lincoln Center Columbus Circle Central Park South Hudson River Rockefeller Center Herald S</t>
  </si>
  <si>
    <t>Guest must be absolutely spotless, easy going, polite and open to share common areas with the host and other guests. Please be independent and self-sufficient. Please share any concern while being my guest, I'll do my best to address it as soon as communicated to me. My goal is to make sure you have a pleasant experience. Keep common areas, kitchen, living room, bathroom clean and tidy. Remove your hair from the shower and bathroom's floor.  Leave the bathroom's floor and furniture dry, please no water everywhere. No toothpaste spots on the bathroom's mirror. Absolutely forbidden to remove make up with the towels. Please remove make up before sleep to keep sheets clean and white. Keep the common areas clear, no shoes, luggages or shoppings on the way. Please don't leave food or beverage on the living room table.  Use the fridge to storage them. Leave your bedroom in perfect conditions, spotless and without trash like cans, plastic bottles paper shopping bags, clean after yourself. No c</t>
  </si>
  <si>
    <t>{Wifi,"Air conditioning",Kitchen,Heating,Washer,Dryer,"Smoke detector",Essentials,Shampoo,Hangers,"Hair dryer","translation missing: en.hosting_amenity_49","translation missing: en.hosting_amenity_50"}</t>
  </si>
  <si>
    <t>Fabulous Apartment in NYC</t>
  </si>
  <si>
    <t>This is a 1 BR apartment in a beautiful brownstone. There are high ceilings, lots of original detail and a full kitchen and bath.  There is a queen bed in the bedroom and two single aerobeds in the loft area. The neighborhood is great!</t>
  </si>
  <si>
    <t>This is a 1 BR apartment in a beautiful brownstone. There are high ceilings, lots of original detail and a full kitchen and bath.  There is a queen bed in the bedroom and two single aerobeds in the loft area. The neighborhood is great! This is a great 1BR apartment in an owner occupied brownstone.  It is on the first floor of the brownstone (the parlour floor) in the back of the building.  it faces the garden area and is very quiet. The apartment is very spacious, has lots of original detail, high ceilings, a full kitchen and private bathroom.  There is a queen sized bed in the bedroom and two air mattresses available for the loft if you are traveling with kids or just an extra guest.  There is high speed wifi.  It is centrally located and easy to access all parts of NYC by train or bus. There are great restaurants and shops nearby. The apartment is also located steps from beautiful Riverside Park and a 5 minute walk from Central Park. This is a private apartment. I am available by tex</t>
  </si>
  <si>
    <t>The Upper West Side is a quiet, safe, family friendly neighborhood.  We are close to Riverside and Central Parks.  There are tons of dining and shopping options.</t>
  </si>
  <si>
    <t>We are only a five minute walk to the 1, 2 and 3 trains which can easily get you anywhere you want to go.  We are also close to many bus lines.</t>
  </si>
  <si>
    <t>This is a quiet building.  We expect guests to respect the other tenants. There is NO SMOKING at all in the building.</t>
  </si>
  <si>
    <t>{TV,"Cable TV",Internet,Wifi,"Air conditioning",Kitchen,"Buzzer/wireless intercom",Heating,"Family/kid friendly","Smoke detector","Carbon monoxide detector",Hangers}</t>
  </si>
  <si>
    <t>Cozy Washington Heights Home</t>
  </si>
  <si>
    <t>Cozy space with a full bed, mirror, black out curtains, a "coke bottle" lamp, and an over-head light.   Two wonderful roommates who are both very kind and generous! They each have their own bedrooms but will be sharing the living room, kitchen, and bathroom with you</t>
  </si>
  <si>
    <t>{TV,Wifi,"Air conditioning",Kitchen,Heating,Essentials,Shampoo,"Lock on bedroom door","Private living room"}</t>
  </si>
  <si>
    <t>Freshly furnished private room - GREAT Location!</t>
  </si>
  <si>
    <t>Situated in the creative hub of Forte Greene, this private bedroom is part of our 3 bedroom co-living space, offering amenities and utilities, all in one bill! Join this diverse and vibrant section of Brooklyn, most recognized by its historical brownstones and reinvented cultural landmarks. This private bedroom is filled with decor that matches its sun filled walls! Its hand painted wall art, serves as the perfect backdrop. 3D Tour Links Here : (Website hidden by Airbnb)</t>
  </si>
  <si>
    <t>Situated in the creative hub of Forte Greene, this private bedroom is part of our 3 bedroom co-living space, offering amenities and utilities, all in one bill! Join this diverse and vibrant section of Brooklyn, most recognized by its historical brownstones and reinvented cultural landmarks. This private bedroom is filled with decor that matches its sun filled walls! Its hand painted wall art, serves as the perfect backdrop. 3D Tour Links Here : (Website hidden by Airbnb)  Relax on the fresh linen and have the ability to work from home, with your own desk that doubles as extra storage space. With your own TV in your bedroom, you’ll find it hard to leave your comfy space. Still, our designers have thoroughly designed the rest of our apartment, with the seasonal and longer term guests in mind. Featuring hardwood floors, luxurious decor and touches of gold, it is tied together with our modern spin. Stainless steel appliances and common areas makes room for an optimized living space. Reside</t>
  </si>
  <si>
    <t>{TV,Wifi,"Air conditioning",Kitchen,Gym,Heating,Washer,Dryer,"Smoke detector","Carbon monoxide detector",Essentials,Shampoo,Hangers,"Hair dryer",Iron,"Laptop friendly workspace","Bed linens",Refrigerator,Dishwasher,Stove,"Luggage dropoff allowed","Long term stays allowed","Cleaning before checkout"}</t>
  </si>
  <si>
    <t>Bright Nordic Serenity in Brooklyn</t>
  </si>
  <si>
    <t>Large master bedroom with private bathroom w shower stall in sunny, large 2BR apartment.  Bright, spacious, 1 full size bed and 1 twin size mattress. Access to kitchen, second bathroom, WiFi. Subway stop, Q-train, Avenue M, 2 minutes away.</t>
  </si>
  <si>
    <t>Large master bedroom with private bathroom w shower stall in sunny, large 2BR apartment.  Bright, spacious, 1 full size bed and 1 twin size mattress. Access to kitchen, second bathroom, WiFi. Subway stop, Q-train, Avenue M, 2 minutes away. Access to fully equipped kitchen. Access to second bathroom. Laundry in building. Quiet, quaint residential neighborhood with Orthodox Jewish and Russian delikatessen stores. Midwood is home to some beautiful Victorian houses. Great shopping on Avenue M and Kings Highway.  Coney Island and Brighton Beach are only a few stops on the Q train. Manhattan is 35 minutes by Q train. Q-train, Avenue M stop, 2 minutes from apartment.</t>
  </si>
  <si>
    <t>Quiet, quaint residential neighborhood with Orthodox Jewish and Russian delikatessen stores. Midwood is home to some beautiful Victorian houses. Great shopping on Avenue M and Kings Highway.  Coney Island and Brighton Beach are only a few stops on the Q train. Manhattan is 35 minutes by Q train.</t>
  </si>
  <si>
    <t>Q-train, Avenue M stop, 2 minutes from apartment.</t>
  </si>
  <si>
    <t>{Wifi,Kitchen,"Pets allowed","Pets live on this property",Dog(s),Elevator,"Buzzer/wireless intercom",Heating,"Family/kid friendly",Washer,Dryer,"Smoke detector","Carbon monoxide detector","First aid kit","Fire extinguisher",Essentials,Shampoo}</t>
  </si>
  <si>
    <t>Lux Furnished 2BR steps from Central Park!</t>
  </si>
  <si>
    <t>-	The use of amenities is subject to availability. -	Bed size is subject to change. -	 Photos are representative. -	This building requires Goverment ID to be submitted prior to arrival. -	Pet Policy: Please note that this building may have specific pet restrictions including # pets, pet size and breed. Prior to confirming your reservation, please reach out to the property to check their pet policies.</t>
  </si>
  <si>
    <t>{TV,"Cable TV",Wifi,"Air conditioning",Kitchen,"Paid parking off premises","Pets allowed",Gym,Elevator,Heating,"Family/kid friendly",Washer,Dryer,"Smoke detector","Carbon monoxide detector",Essentials,Shampoo,"24-hour check-in",Hangers,"Hair dryer",Iron,"Laptop friendly workspace","Self check-in","Building staff",Bathtub,"Hot water","Bed linens",Microwave,"Coffee maker",Refrigerator,Dishwasher,"Dishes and silverware",Oven,Stove}</t>
  </si>
  <si>
    <t>Peaceful Private Clean Rm Near 2/5Train/Metro N.</t>
  </si>
  <si>
    <t>Private and Spacious, Clean and relaxing 1BR with Guest Key and Lock. Offering WiFi and basic cable. Hardwood floors, Open kitchen to help Guest who bring their own food/seasoning prep. Private Bedroom with Key and Lock in a SAFE  APT BUILDING AND  NEIGHBORHOOD Near Seton Falls Park , Walk and Pathways to Scenic Nature routes. Eclectic Cultural Restaurants near Public MTA Bus to New Rochelle. 2 and 5 Train and also Metro North train to from Harlem, Yonkers, Upstate locations.</t>
  </si>
  <si>
    <t>Private and Spacious, Clean and relaxing 1BR with Guest Key and Lock. Offering WiFi and basic cable. Hardwood floors, Open kitchen to help Guest who bring their own food/seasoning prep. Private Bedroom with Key and Lock in a SAFE  APT BUILDING AND  NEIGHBORHOOD Near Seton Falls Park , Walk and Pathways to Scenic Nature routes. Eclectic Cultural Restaurants near Public MTA Bus to New Rochelle. 2 and 5 Train and also Metro North train to from Harlem, Yonkers, Upstate locations. Spacious, clean and relaxing 1BR apartment  IN SAFE NEIGHBORHOOD and close to transportation 2/5 trains , food and parks! Private 1BR with Cable TV/Verizon Fios Wifi. Shared Kitchen and Bathroom with Host. Breakfast Cereal, Fruit, Coffee/Tea Provided. Guests can be sociable, but also can have their privacy with Respect to House Rules of No Smoking Inside Room or Apartment, Charges and Damages will be Charged to Guest. If you must smoke, this is not the place for you,  Strict No Smoking. Great Sense of community an</t>
  </si>
  <si>
    <t>Great Sense of community and Botanical Garden Parks!</t>
  </si>
  <si>
    <t>There is  Public Transportation of the #2 #5 Trains, Livery Cab and Zip Car.</t>
  </si>
  <si>
    <t>NO SMOKING,  DO NOT  SMOKE  PLEASE.   Coffee/Tea is provided. Guests have kitchen access and may prepare and own meals.  Due to guest in the past not cleaning up after themselves the price for cleaning is hire but it’s worth it we have a lot of white and we keep it clean to enjoy your stay.</t>
  </si>
  <si>
    <t>{TV,Wifi,Kitchen,"Smoke detector","Carbon monoxide detector","First aid kit",Essentials,"Lock on bedroom door",Hangers,Iron,"Laptop friendly workspace","Hot water","Bed linens","Pocket wifi","Coffee maker",Refrigerator,Oven,Stove,"No stairs or steps to enter","No stairs or steps to enter","Host greets you"}</t>
  </si>
  <si>
    <t>Urban Oasis w/3br in the Middle of Manhattan</t>
  </si>
  <si>
    <t>A furnished three-bedroom in the most central area of New York. Live like a true local in the most convenient part of town. Two blocks from 3 subway lines that will take you uptown, downtown and to the west side. The neighborhood has tons of great restaurants and bars. *Please note that the gas stove is currently not working however there are 4 electric burners, toaster oven &amp; microwave provided to prepare simple meals.</t>
  </si>
  <si>
    <t>A furnished three-bedroom in the most central area of New York. Live like a true local in the most convenient part of town. Two blocks from 3 subway lines that will take you uptown, downtown and to the west side. The neighborhood has tons of great restaurants and bars. *Please note that the gas stove is currently not working however there are 4 electric burners, toaster oven &amp; microwave provided to prepare simple meals. The three bedrooms and a full length couch can accommodate up to 7 people. Two bedrooms have queen beds, the other has a double and the couch can sleep a child or smaller adult. This is a fully functional 3 bedroom apartment equipped with everything you would need to live in NYC for a night or a month including pots, pans, plates and silverware for cooking and eating. Brand new linens (Bed sheets and towels) in addition to bathroom essentials are provided. Take-out to casual to elegant dining is right out the front door. A 24 hour diner is two doors down, Starbucks is 3</t>
  </si>
  <si>
    <t>Our rules are very simple. There is no smoking in the apartment and no guests other than those registered for the reservation are allowed in the apartment. Please respect your neighbors and if there is anything that you need during your stay please contact us so that we can make sure you're comfortable.</t>
  </si>
  <si>
    <t>{TV,Internet,Wifi,"Air conditioning",Kitchen,Heating,"Family/kid friendly","Smoke detector","Carbon monoxide detector","First aid kit","Fire extinguisher",Essentials,Shampoo,"24-hour check-in",Hangers,"Hair dryer",Iron,"Laptop friendly workspace","Self check-in","Smart lock"}</t>
  </si>
  <si>
    <t>Double bed in living room - heart of Manhattan</t>
  </si>
  <si>
    <t>Bright 1-bedroom in New York (Manhattan), more precisely in the vibrant East Village neighborhood. ~ Appartement lumineux à New York (Manhattan), plus précisément dans le vibrant quartier d'East Village.</t>
  </si>
  <si>
    <t>Bright 1-bedroom in New York (Manhattan), more precisely in the vibrant East Village neighborhood. ~ Appartement lumineux à New York (Manhattan), plus précisément dans le vibrant quartier d'East Village. The apartment was renovated in June 2018 and has a surface of about 430 square feet (40 square meters). The sofa bed is very comfortable and placed in the common area/living room. The living room is shared with me and has a super cute view of the small neighborhood garden below. The kitchen area is incorporated in the living room and is shared with me as well. The shower is spacious and newly renovated. Please be advised that the apartment is on the 5th floor and there is no elevator. ~ L'appartement a été rénové en juin 2018 et a une surface d'environ 40 mètres carrés. Le canapé-lit est très confortable et situé dans le salon, qui est une pièce partagée avec moi, et dont la vue donne sur un très joli jardin communal. Le coin cuisine est incorporé dans le salon et est également un espa</t>
  </si>
  <si>
    <t>East Village, Manhattan's friendliest neighborhood, will immerse you in a more casual atmosphere that will make you feel right at home! It is a trendy district, a place where all kinds of artists belong, and also a neighborhood packed with cool bars and restaurants. This charming neighborhood is ideal to discover the fever of New York while staying away from tourists. If you want to feel like a real New Yorker and live a more authentic experience in the vastness of the city, this place is for you! ~ East Village, le quartier le plus convivial de Manhattan, vous plongera dans une atmosphère plus décontractée qui vous fera tout de suite vous sentir comme chez vous ! C'est le quartier tendance, le rendez-vous stylé des artistes, et surtout l'un des quartiers les plus gay-friendly de New York ! East Village regorge de bars et restaurants gays. Ce quartier bourré de charme est idéal pour découvrir un peu de la folie de New York tout en restant préservé des hordes de touristes. Si vous souha</t>
  </si>
  <si>
    <t>The apartment is conveniently located near several subway lines. It is 7 minutes away from the F central line serving: - Brooklyn (6 minutes - 1 stop) - Flatiron (12 minutes - 4 stops) - Penn Station/Empire State Building (14 minutes - 5 stops) - Times Square (14 minutes - 6 stops) - Rockefeller Center (17 minutes - 7 stops) - Central Park (18 minutes - 8 arrets) - ... It is also 12-13 minutes from the J and M lines, which go down to Brooklyn Bridge, Financial Disctrict (Wall Street, One World Trade ...), etc. The apartment is also 2 blocks away from the banks of the East River. ~ L'appartement est idéalement situé à proximité de plusieurs lignes de métro, et notamment la ligne F à 7 minutes de marche. Cette ligne dessert notamment : - Brooklyn (6 minutes - 1 arrêt) - Flatiron (12 minutes - 4 arrêts) - Penn Station/Empire State Building (14 minutes - 5 arrêts) - Times Square (14 minutes - 6 arrêts) - Rockefeller Center (17 minutes - 7 arrêts) - Central Park (18 minutes - 8 arrêts) - ..</t>
  </si>
  <si>
    <t>{Wifi,"Air conditioning",Kitchen,Heating,"Smoke detector",Essentials,Shampoo,"Hair dryer",Iron}</t>
  </si>
  <si>
    <t>Artsy apartment in Crown Heights next to Subway</t>
  </si>
  <si>
    <t>This apartment is located in Crown Heights right next to the Utica subway statio (Website hidden by Airbnb) trains run in this station.  40 min to Grand Central Station, 30 min to Financial District. This apartment is ideal to people that want to explore the city and come back home in a nice place to relax.</t>
  </si>
  <si>
    <t xml:space="preserve">This apartment is located in Crown Heights right next to the Utica subway statio (Website hidden by Airbnb) trains run in this station.  40 min to Grand Central Station, 30 min to Financial District. This apartment is ideal to people that want to explore the city and come back home in a nice place to relax. The apartment is located in a prewar era building. The place is really quiet and has a lot of light in the mornings. There is a bedroom with a queen size bed and another bed in the living space. This second space has a door for privacy. There is a full kitchen for your use and AC for the hot days in the main bedroom. The apartment is spacious up to 3 people to stay here comfortably. I Airbnb the apartment while I'm away traveling. I will make sure you have everything you need and that your checkin experience is smooth. The neighborhood is safe, but there is not a lot to do in the vicinities. I would reccomend to take one stop down in the 4 train and at Franklin station there is all </t>
  </si>
  <si>
    <t>The neighborhood is safe, but there is not a lot to do in the vicinities. I would reccomend to take one stop down in the 4 train and at Franklin station there is all the coffee shops, restaurants, working spaces and markets.</t>
  </si>
  <si>
    <t>The train is less than a block away. It connects you to the main areas in the city. For going to other parts of brooklyn there is a bus that runs all across it that you can take in the corner of UTICA and Eastern Parkway.</t>
  </si>
  <si>
    <t>{Wifi,"Air conditioning",Kitchen,"Pets allowed",Heating,"Smoke detector","Carbon monoxide detector",Essentials,Shampoo,"Hair dryer",Iron,"Laptop friendly workspace","Private entrance"}</t>
  </si>
  <si>
    <t>Private room. Amazing location!</t>
  </si>
  <si>
    <t>This is 1 furnished room in a 2 bedroom apartment. It accommodates 2 people comfortably. Very quiet and private.</t>
  </si>
  <si>
    <t>This is 1 furnished room in a 2 bedroom apartment. It accommodates 2 people comfortably. Very quiet and private. One of the best features of this building is its location, conveniently located on Broadway / 95 Street, right across the 1/2/3 subway station. 3 blocks away from Central Park, and 2 blocks from Riverside park and the Hudson River. The subway is right on the corner. 3 different lines. 10 minutes to Times Square. We are a young and low key professional gay couple, We are very respectful, easy going and friendly. We also have a very cute french bulldog puppy.</t>
  </si>
  <si>
    <t>One of the best features of this building is its location, conveniently located on Broadway / 95 Street, right across the 1/2/3 subway station. 3 blocks away from Central Park, and 2 blocks from Riverside park and the Hudson River.</t>
  </si>
  <si>
    <t>The subway is right on the corner. 3 different lines. 10 minutes to Times Square.</t>
  </si>
  <si>
    <t>We are looking for a very responsible , easy going and low key person.</t>
  </si>
  <si>
    <t>{Wifi,"Air conditioning",Kitchen,"Pets live on this property",Dog(s),"Buzzer/wireless intercom","Smoke detector","Carbon monoxide detector"}</t>
  </si>
  <si>
    <t>LARGE 1BR WITH AMAZING VIEWS!!</t>
  </si>
  <si>
    <t>Amazing large 750 sqft 1BR on 47th floor of luxury building in Nomad midtown (31st St &amp; 6th Av). Extra high ceilings with floor to ceiling windows providing stunning unobstructed skyline views. Unbelievable view of Empire State building. Brand new hardwood floors and washer/dryer in unit. Location, location, location!! It is close to Times Square, Penn Station and all subway lines and right next to MSG. Apt includes 79 inch tv with Netflix and HBO.</t>
  </si>
  <si>
    <t>Maximum of 2 guests.</t>
  </si>
  <si>
    <t>{TV,Wifi,"Air conditioning",Kitchen,Heating,Washer,Dryer,"Smoke detector",Essentials,Shampoo,Hangers,"Hair dryer"}</t>
  </si>
  <si>
    <t>Private Bedroom in Luxury Uptown Condo</t>
  </si>
  <si>
    <t>Private room in luxury apartment with all the amenities you could hope for! Located in hip Hudson Heights and steps from bars, restaurants, and subway stations. Amazing decor and classy feel! Features: Plush single bed, Extra mattress for 2nd guest (at slight extra cost), Desk, Double closets, Washer/Dryer, Luxury bathroom, Double vanity, Rain Shower Internet, Smart TV, Elevator  Will provide coffee!</t>
  </si>
  <si>
    <t>Private room in luxury apartment with all the amenities you could hope for! Located in hip Hudson Heights and steps from bars, restaurants, and subway stations. Amazing decor and classy feel! Features: Plush single bed, Extra mattress for 2nd guest (at slight extra cost), Desk, Double closets, Washer/Dryer, Luxury bathroom, Double vanity, Rain Shower Internet, Smart TV, Elevator  Will provide coffee! I am an opera singer and currently contracted in a show in the city. I live in the master bedroom of the apartment and will be in and out for rehearsals but very much available for any questions and assistance!</t>
  </si>
  <si>
    <t>- Please limit shoes in the house - There will be a $20 key deposit which will be returned when the key is returned at the end of your trip</t>
  </si>
  <si>
    <t>{TV,Wifi,"Air conditioning",Kitchen,Breakfast,Elevator,Heating,Washer,Dryer,"Smoke detector","Carbon monoxide detector","First aid kit","Safety card","Fire extinguisher",Essentials,"Lock on bedroom door",Hangers,"Hair dryer",Iron,"Laptop friendly workspace","Private living room"}</t>
  </si>
  <si>
    <t>Nice room in Astoria, Queens, NYC</t>
  </si>
  <si>
    <t>Comfortable bedroom available in a 3 bedroom apartment.</t>
  </si>
  <si>
    <t>Comfortable bedroom available in a 3 bedroom apartment. I live in Astoria in a 3 bedroom 1 bathroom apartment.  I rent out the two spare rooms.  The apartment is on the 3rd floor and located in a quiet, safe neighborhood in Astoria.  It is very  near Socrates Sculpture Park, Astoria Park (great for running), great restaurants, supermarkets, and laundry facilities. Transportation:  -10-15 min walk to the N/W line (15 min to 59th st in Manhattan) -2 min to Q100/Q69 (travels to long island city, Queens Plaza, and Queensboro Plaza with connections to Manhattan via N,W, R, E, M lines) Special Pricing: 30 days - $1100 (doesn't include Airbnb fee)  *no more than 1 person for special pricing Clean linens and towels provided.</t>
  </si>
  <si>
    <t>The rules are simple. Just be respectful and use common sense.  Clean up after yourself.  No smoking. No pets. If you come in late, keep it down. I want you to enjoy your stay here.</t>
  </si>
  <si>
    <t>{Internet,Wifi,"Air conditioning",Kitchen,Heating,Essentials,Shampoo}</t>
  </si>
  <si>
    <t>ROOM # 6 near to JFK &amp; LGA airport</t>
  </si>
  <si>
    <t>1) when you do the check in you have to show your ID  THANK YOU</t>
  </si>
  <si>
    <t>Penthouse duplex with 2 balconies! (7D)</t>
  </si>
  <si>
    <t>Penthouse fully furnished luxury 1 BR with 2 private outdoor spaces, 2 balconies.  Sunlit spacious unit features an open style kitchen,  balcony in the living room, huge patio in the bedroom with waterfront views, glossy hardwood floors throughout the apartment, dishwasher, granite counter tops, and stainless steel appliances, high ceilings, central AC, deep soaking tub. Available for short and long term stay!</t>
  </si>
  <si>
    <t xml:space="preserve">Penthouse fully furnished luxury 1 BR with 2 private outdoor spaces, 2 balconies.  Sunlit spacious unit features an open style kitchen,  balcony in the living room, huge patio in the bedroom with waterfront views, glossy hardwood floors throughout the apartment, dishwasher, granite counter tops, and stainless steel appliances, high ceilings, central AC, deep soaking tub. Available for short and long term stay! The North side of Williamsburg is a one of a kind neighborhood to live in. With the Flea market, smorgasbord, latest culture foods, cafes, restaurants, shopping, rooftop bars and nightlife, you will have the ultimate experience living here. The location offers spectacular city skyline views without having to worry about the hustle and bustle of Manhattan. Being one of the most desirable neighborhoods around the world, explore La Esquina next door or grab a perfect Latte at Sweet Leaf, or perhaps the adventurous ice cream flavors at Oddfellows next door. The East River State Park </t>
  </si>
  <si>
    <t>The North side of Williamsburg is a one of a kind neighborhood to live in. With the Flea market, smorgasbord, latest culture foods, cafes, restaurants, shopping, rooftop bars and nightlife, you will have the ultimate experience living here. The location offers spectacular city skyline views without having to worry about the hustle and bustle of Manhattan. Being one of the most desirable neighborhoods around the world, explore La Esquina next door or grab a perfect Latte at Sweet Leaf, or perhaps the adventurous ice cream flavors at Oddfellows next door. The East River State Park and Mcarren park right next door, the East River Ferry and the L, J, Z,G and M train provide easy commute to Manhattan and Brooklyn.  Ferry access conveniently located on the pier 1 block away with multiple stops in Manhattan.</t>
  </si>
  <si>
    <t>{TV,Wifi,"Air conditioning",Pool,Kitchen,"Pets allowed",Gym,"Free street parking",Heating,Washer,Dryer,"Smoke detector","Carbon monoxide detector",Essentials,"Lock on bedroom door",Hangers,"Hair dryer",Iron,"Laptop friendly workspace","Private entrance","Hot water","Bed linens","Coffee maker",Refrigerator,Dishwasher,"Dishes and silverware","Cooking basics",Oven,"Patio or balcony",Waterfront,"Paid parking on premises"}</t>
  </si>
  <si>
    <t>Sunny Brooklyn musician loft .</t>
  </si>
  <si>
    <t>In a very in demand Brooklyn neighborhood   A clean , confortable and homie loft. I have my piano, lots cd's, beautiful sunlight , next to Pratt University , park, walking distance from Fort Greene park as well, as many coffee shops, restaurants, shopping center, BAM, Brooklyn Museum, close to the city and Dumbo,  5minutes walk to the Subway</t>
  </si>
  <si>
    <t>Quite hrs 10pm to 8am  No shoes in the house , you can leave all your shoes , entering the apartment , no smoking, no pets.</t>
  </si>
  <si>
    <t>{TV,Wifi,"Air conditioning",Kitchen,Elevator,Heating,"Smoke detector","Carbon monoxide detector","Fire extinguisher",Essentials,Shampoo,Hangers,"Hair dryer",Iron,"Laptop friendly workspace","Private entrance","Hot water","Coffee maker","Cooking basics",Oven,Stove}</t>
  </si>
  <si>
    <t>Modern Industrial Williamsburg 1br Apt on Bedford</t>
  </si>
  <si>
    <t>Located in the heart of Williamsburg (North 10th and Bedford Ave.), my new "dollhouse" is now ready to be your home while I'm away travelling. Enjoy an industrial-charmed true 1 bedroom apartment. Even at 400sq ft, the space comfortably fits 1-2 people and is complete with over-sized windows and loft ceilings. The recently renovated building preserves its warehouse roots by pairing timber beam ceilings, wood columns, and original exposed brick with modern, hi-end finishes.</t>
  </si>
  <si>
    <t>Located in the heart of Williamsburg (North 10th and Bedford Ave.), my new "dollhouse" is now ready to be your home while I'm away travelling. Enjoy an industrial-charmed true 1 bedroom apartment. Even at 400sq ft, the space comfortably fits 1-2 people and is complete with over-sized windows and loft ceilings. The recently renovated building preserves its warehouse roots by pairing timber beam ceilings, wood columns, and original exposed brick with modern, hi-end finishes. Design-forward lobby and halls, a common furnished roof, a separate living room from the bedroom as well as kitchen with microwave and dishwasher. Laundry is located on every floor, directly next to the apartment. Would like to meet to properly hand off keys and answer any questions you might have. Steps away from cafes, shopping, dining, bars. The Bedford L subway is only three blocks south and one stop from Manhattan. Nearby attractions include McCarren Park, Bedford Avenue, Brooklyn Bowl, and the Brooklyn Brewery.</t>
  </si>
  <si>
    <t>Steps away from cafes, shopping, dining, bars. The Bedford L subway is only three blocks south and one stop from Manhattan. Nearby attractions include McCarren Park, Bedford Avenue, Brooklyn Bowl, and the Brooklyn Brewery. Steps away from the William Vale and Wythe hotels.</t>
  </si>
  <si>
    <t>Bedford L subway  Citi Bike at the intersection of Bedford and Metropolitan</t>
  </si>
  <si>
    <t>{Wifi,"Air conditioning",Elevator,Heating,Washer,Dryer,"Smoke detector","Carbon monoxide detector",Essentials,Shampoo,"Lock on bedroom door"}</t>
  </si>
  <si>
    <t>Sunny Brooklyn Apartment With Private Terrace</t>
  </si>
  <si>
    <t>Large, quiet 1 bedroom apartment with private terrace and rooftop in Brooklyn. Tons of natural light shines through the glass terrace doors. Close to tons of bars, wine shops, restaurants, and coffee shops. Bus stop right around the corner, and a quick 7-minute walk to the J, Z, M train – which takes you right into Williamsburg, SoHo and Mid-Town Manhattan. The bus can take you to many parks and other neighborhoods in the area. The perfect location to relax, enjoy sunsets and explore Brooklyn!</t>
  </si>
  <si>
    <t>Large, quiet 1 bedroom apartment with private terrace and rooftop in Brooklyn. Tons of natural light shines through the glass terrace doors. Close to tons of bars, wine shops, restaurants, and coffee shops. Bus stop right around the corner, and a quick 7-minute walk to the J, Z, M train – which takes you right into Williamsburg, SoHo and Mid-Town Manhattan. The bus can take you to many parks and other neighborhoods in the area. The perfect location to relax, enjoy sunsets and explore Brooklyn! Relax on our huge terrace with coffee, or enjoy the shared rooftop with friends. Laundry available in the basement. Quarters are needed, $1.75 for wash and $1.00 for the dryer. Lock box with the keys for easy-access check-in. Beautiful brownstone apartments, coffee shops, bars, bookstores, and restaurants all over. A quick 7-minute walk to the JZM train which takes you right into Williamsburg, SoHo and Mid-Town Manhattan. Ubers are easy to access. Buses are perfect to get around Brooklyn.</t>
  </si>
  <si>
    <t>Beautiful brownstone apartments, coffee shops, bars, bookstores, and restaurants all over.</t>
  </si>
  <si>
    <t>A quick 7-minute walk to the JZM train which takes you right into Williamsburg, SoHo and Mid-Town Manhattan. Ubers are easy to access. Buses are perfect to get around Brooklyn.</t>
  </si>
  <si>
    <t>{TV,Wifi,"Air conditioning",Kitchen,Heating,Washer,Dryer,"Smoke detector","Carbon monoxide detector","First aid kit","Safety card","Fire extinguisher",Essentials,Shampoo,"Lock on bedroom door","Hair dryer","Private entrance"}</t>
  </si>
  <si>
    <t>Manhattan at its best! Trendy area</t>
  </si>
  <si>
    <t>You will have your own room with tv and plenty of closet space. Full size bed (1 -2 people). You have your own bathroom. Super clean and friendly host. Subway station and bus service at the corner.Lots of restaurants and bars Hope to see you soon</t>
  </si>
  <si>
    <t>{"Cable TV",Internet,Wifi,"Air conditioning",Kitchen,Doorman,Elevator,"Family/kid friendly",Washer,"Smoke detector","Carbon monoxide detector","First aid kit",Essentials}</t>
  </si>
  <si>
    <t>UNBEATABLE LOCATION - SUPREME APARTMENT</t>
  </si>
  <si>
    <t>Unbeatable location in the middle of everything! Amazing big 1 bedroom apartment in an ideally located apartment in the best part of the Lower East Side. Bedroom is very big and has everything you need: queen sized bed, desk, huge walk-in closet. Be in the middle of everything - bars, restaurants, galleries, major subways - while still sleeping on the quiet side of the building! Gym, garage and supermarket are right next door! You'll love it!</t>
  </si>
  <si>
    <t>Unbeatable location in the middle of everything! Amazing big 1 bedroom apartment in an ideally located apartment in the best part of the Lower East Side. Bedroom is very big and has everything you need: queen sized bed, desk, huge walk-in closet. Be in the middle of everything - bars, restaurants, galleries, major subways - while still sleeping on the quiet side of the building! Gym, garage and supermarket are right next door! You'll love it! You are in the epicenter of the Lower East Side - the best bars, restaurants, clubs, galleries and health food stores are right here. Stanton / Rivington / Ludlow / Orchard. 24h Gym is right outside the building. 24h Parking garage is right outside the building. Subway Stop Delancey Essex (F, M, J, Z) trains is 30 seconds away. Subway Stop Grand Street (B, D trains) is just few minutes away. We are in walking distance to Soho, Noho,  the East Village, Chinatown, Little Italy, Alphabet City, Bowery, Nolita and the Financial District. This is a uniq</t>
  </si>
  <si>
    <t>We are in walking distance to Soho, Noho,  the East Village, Chinatown, Little Italy, Alphabet City, Bowery, Nolita and the Financial District. This is a unique deal in a rare Lower East Side apartment. East River is a few minutes away too for some jogging or cycling with breathtaking river views.</t>
  </si>
  <si>
    <t>Unbeatable location in the middle of everything! Despite bars and restaurants, the room is super quiet as it faces the backyard. Moreover: gym, garage and supermarket are right next door! It can't get better :)</t>
  </si>
  <si>
    <t>{Internet,Wifi,"Air conditioning",Kitchen,Heating,"Family/kid friendly","Smoke detector","Carbon monoxide detector",Essentials,Shampoo,"24-hour check-in",Hangers,"Hair dryer",Iron,"Laptop friendly workspace"}</t>
  </si>
  <si>
    <t>Nice, cozy and fresh shared male room on Manhattan</t>
  </si>
  <si>
    <t>GUYS ONLY • All people living here are guys • Nice kitchen with everything for cooking!  • Board games!  • TV in the room!  • Bed can be transformed into futon. • Air conditioner and heating in the room. • This is not a hostel. Everyone lives here for a long term. • Two roommates with you in the room. • You'll find laundry on the first floor.  Still have any questions? Don't hesitate to write me!</t>
  </si>
  <si>
    <t>GUYS ONLY • All people living here are guys • Nice kitchen with everything for cooking!  • Board games!  • TV in the room!  • Bed can be transformed into futon. • Air conditioner and heating in the room. • This is not a hostel. Everyone lives here for a long term. • Two roommates with you in the room. • You'll find laundry on the first floor.  Still have any questions? Don't hesitate to write me! Conditioner, room key, bath towel &amp; bed sheet. We have laundry in the building. It is totally safe here: their is a doorman at the building + your room have a look, so you can close it each time + kitchen have a security camera. You will gain the access to your room in the apartment, as well as the common areas. The laundry on the first floor will be accessable as well. I'm always available on the phone at any time, so in case of anything contact me! It is the closest building to the river with a great view on the bridge! You can walk to Pier 35 and 36 in front of the building. There is a coup</t>
  </si>
  <si>
    <t>It is the closest building to the river with a great view on the bridge! You can walk to Pier 35 and 36 in front of the building. There is a couple of parks, a skate spot, a basketball court and tennis fields in the neighborhood. Tons of restaurants and fast food shops around. Grocery stores are nearly everywhere. Public transport connection is great!</t>
  </si>
  <si>
    <t>- 2 min to  the East Broadway subway station of line F - grocery store at the corner - 5 min walk  to a large Fine Fare Supermarket</t>
  </si>
  <si>
    <t xml:space="preserve">1. Don’t keep any dirty stuff, even knife and fork should be washed immediately after use! (Keeping place as clean as possible all the time it is the only way to make price so cheap and make everyone feel that home.) 2. Guests are not allowed at all! (It is the only way to do sharing and still make our home that comfortable.) 3. Clean floor on bathroom and bath after yourself  4. No smoking are allowed in the buiding (nowhere at all, even e-cigarettes) 5. If someone from building will ask you anything - say that we are friends, and you just visiting me. Do NOT tell about Airbnb at all, it is Airbnb community rule. 6. We all friends and never have issues with anything, so be sure that you also not loud after 12 pm. We all nice, friendly and helpful. 7. You always can feel safe because we have security camera at the flat that record everyone who come in. Additionally we have lock at every room. 8. No torrents it is illegal. They always checking that 9. Always try to save electricity, it </t>
  </si>
  <si>
    <t>{TV,Internet,Wifi,"Air conditioning",Kitchen,Gym,Heating,Washer,Dryer,"Smoke detector","Carbon monoxide detector","Fire extinguisher",Essentials,Shampoo,Hangers,"Hair dryer",Iron,"Hot water","Bed linens",Microwave,"Coffee maker",Refrigerator,"Dishes and silverware",Oven,"Luggage dropoff allowed","Long term stays allowed",Other}</t>
  </si>
  <si>
    <t>Master bedroom in luxury building</t>
  </si>
  <si>
    <t>{TV,Wifi,"Air conditioning",Kitchen,Gym,Elevator,Heating,Washer,Dryer,Essentials,Shampoo,"Lock on bedroom door",Hangers,"Hair dryer",Iron,"Private living room","Private entrance","Hot water"}</t>
  </si>
  <si>
    <t>Shared Room 4 FEMALE Guests 30mins to Manhattan-3</t>
  </si>
  <si>
    <t>ONLY FEMALE GUEST. One bedroom with2 bunk beds and private bathroom inside the bedroom. You will share the room with 2 girls aged 20-25. Living room with sofa and big kitchen. Kitchen fully equiped for cooking microwave stove. Spacious-air conditioner. Okay for young people.Verizon Fios wifi fast. Hot water towels cosmetics clean sheets. Low priced group friendly apartment in an easygoing building. Rite aid- 99cent-subway-mcdonalds near apartment. Train is 2 minute walk. 35 minutes to manhattan.</t>
  </si>
  <si>
    <t>ONLY FEMALE GUEST. One bedroom with2 bunk beds and private bathroom inside the bedroom. You will share the room with 2 girls aged 20-25. Living room with sofa and big kitchen. Kitchen fully equiped for cooking microwave stove. Spacious-air conditioner. Okay for young people.Verizon Fios wifi fast. Hot water towels cosmetics clean sheets. Low priced group friendly apartment in an easygoing building. Rite aid- 99cent-subway-mcdonalds near apartment. Train is 2 minute walk. 35 minutes to manhattan. Amazing kitchen with all cooking staff microwave ice maker etc. balcony.Big size living room. 2 bathrooms 1 for main bathroom (toilet-shower) is for male guests. 1 bathroom for female guests in the female room.(shower -toilet)  Total 3 male guests and 3 female guests share this 2 bedroom+ living room apartment. All guests are long term nice people friends. We appreciate all backgrounds and respect each other. This is not a hotel and dream stay its a basic student shared apartment. 3 female gues</t>
  </si>
  <si>
    <t>Amazing lunapark, beach walk, ocean, swimming, ice cream stores, gift shops, hot dog stores, discount groceries</t>
  </si>
  <si>
    <t>Subway is so close easy access to everywhere bike is a good option to go somewhere in brooklyn</t>
  </si>
  <si>
    <t>{TV,"Cable TV",Wifi,Kitchen,Elevator,"Free street parking",Heating,"Smoke detector","Carbon monoxide detector","First aid kit","Fire extinguisher",Essentials,Shampoo,"Lock on bedroom door",Hangers,"Hair dryer",Iron,"Laptop friendly workspace","Self check-in","Smart lock","Private living room","Hot water","Bed linens","Extra pillows and blankets","Ethernet connection",Microwave,"Coffee maker",Refrigerator,"Dishes and silverware","Cooking basics",Oven,Stove,"Patio or balcony","Luggage dropoff allowed","Long term stays allowed","Cleaning before checkout"}</t>
  </si>
  <si>
    <t>Cozy cypress hill 1BR apt near jfk , bars &amp; mta .</t>
  </si>
  <si>
    <t>This luxury 1BR apt with a full size bed and 3 seat sofa 50 inch tv plasma , wifi &amp; french theme kitchen . A 1 bathtub bathroom with a spa touch . The aparment is on the first floor of a 6 floor building with elevator access to all clients on booking . Located only 20 mins from the JFK airport making your stay easy and flexible . Keeping a clean sophisticated environment making a welcomed space for everyone . Your host speak spanish and english &amp; are available for questions at any time .</t>
  </si>
  <si>
    <t>This luxury 1BR apt with a full size bed and 3 seat sofa 50 inch tv plasma , wifi &amp; french theme kitchen . A 1 bathtub bathroom with a spa touch . The aparment is on the first floor of a 6 floor building with elevator access to all clients on booking . Located only 20 mins from the JFK airport making your stay easy and flexible . Keeping a clean sophisticated environment making a welcomed space for everyone . Your host speak spanish and english &amp; are available for questions at any time . A comfortable unique space for any activities wether you are coming for a business meeting or visiting the city that never sleeps. With walking distance transportation to varieties of food this one bedroom is also a good Place to rest &amp; relax . If you have any questions you can email me at any time aswell as the host . Enjoy your time at brooklyn’s finest latin bars caoba Bistro as-well as Bonao restaurant only 4 mints away . 3 different parks at walking distance that are great for morning jogs , handb</t>
  </si>
  <si>
    <t>Enjoy your time at brooklyn’s finest latin bars caoba Bistro as-well as Bonao restaurant only 4 mints away . 3 different parks at walking distance that are great for morning jogs , handball , bycicle riding &amp; basketball . For a quick snack our local grocery market is also near by .</t>
  </si>
  <si>
    <t>We have the J train only 3 blocks away &amp; the A-C-J &amp; L train 15 mints away walking distance . You can also order an uber our our local cab service ( atlantic car service ) .</t>
  </si>
  <si>
    <t>NO SMOKING IN THE APT . We have a hallway where you dont need to go outside .</t>
  </si>
  <si>
    <t>{TV,Wifi,Kitchen,Elevator,Heating,"Smoke detector","Carbon monoxide detector","First aid kit",Essentials,Shampoo,Hangers,Iron,"Private living room","Hot water","Host greets you"}</t>
  </si>
  <si>
    <t>PRIVATE BR 5min to TIMES SQ</t>
  </si>
  <si>
    <t>The bedroom is completely private. The kitchen, and bathroom are shared spaces. During your stay, I will provide: - Fresh towels - Bathroom essentials (shampoo, conditioner, soap) - WiFi This apartment offers: - Private bedroom with shared full kitchen, bathroom, and living room - Full/double size bed with brand new mattress, for 2 guests - Full kitchen with refrigerator, microwave, gas range, water kettle. Basic cooking-ware included - High-speed WiFi  - Air conditioning and heating included - Living room with sofa This apartment offers: - Private bedroom with shared full kitchen, bathroom, and living room - Full/double size bed with brand new mattress, for 2 guests - Full kitchen with refrigerator, microwave, gas range, water kettle. Basic cooking-ware included - High-speed WiFi  - Air conditioning and heating included - Living room with sofa Anytime if you have a question I'm ready to help you. - The apartment is just minutes away from Times Square, the Theater district for play-lov</t>
  </si>
  <si>
    <t>No shoes in the apartment</t>
  </si>
  <si>
    <t>Cozy yet spacious apt in Brooklyn</t>
  </si>
  <si>
    <t>An ideal apt if you love a warm, welcoming and cozy place to sublet. Its a 2.5 bedroom converted into a spacious one bedroom, with a separate dinning room, kitchen and living room that can also double as second bedroom. It is open, lots of natural light, functional and ideal place to really enjoy Brooklyn and NY. It's decorated with many things from my own travels and feels very much like a peaceful oasis amongst a vibrant city. Enjoy.</t>
  </si>
  <si>
    <t>An ideal apt if you love a warm, welcoming and cozy place to sublet. Its a 2.5 bedroom converted into a spacious one bedroom, with a separate dinning room, kitchen and living room that can also double as second bedroom. It is open, lots of natural light, functional and ideal place to really enjoy Brooklyn and NY. It's decorated with many things from my own travels and feels very much like a peaceful oasis amongst a vibrant city. Enjoy. An ideal apt if you love a warm, welcoming and cozy place to stay with a bohemian flair. You will have the entire apt to yourself with an exception of a small junior room that is used as a closet/storage. About the Apt:  - Large kitchen with ample counter space and Reverse osmosis water filtration system install -Available for use are Le Creuset pots, utensils, plates, cups/glasses, toaster oven, popcorn machine, blender, fridge, gas oven and blender -The living room has the most comfortable japanese floor mat with ample soft pillows to lounge, convert t</t>
  </si>
  <si>
    <t>It is such a peaceful, lovely, quaint block in Bed-Stuy. Tree lined streets with beautiful brownstone buildings, ample street parking, access to a great park one block away and conveniently located by 3 trains ( L at Bushwick-Aberdeen, C at Rockaway Ave and J at Chauncey).</t>
  </si>
  <si>
    <t>5mins from the 'C' train at Rockaway Ave 5mins from the 'J' train at Chauncey 10mins from the 'L' train at Bushwick-Aberdeen Plus a few blocks from several bus routes. 20mins from JFK, 25mins from LGA (you can take the C train to/from JFK)</t>
  </si>
  <si>
    <t>NY is a very dirty and transient city so Please no shoes at all inside the apt, do no put luggage on the carpets and pls no 'outside clothes' on the beds..  and the landlord doesn't allow loitering on the stoop of the building. Also, pls do not move any furniture around. Thank you.</t>
  </si>
  <si>
    <t>{TV,Wifi,"Air conditioning",Kitchen,"Free street parking",Heating,"Smoke detector","Carbon monoxide detector",Essentials,Shampoo,Hangers,Iron,"Laptop friendly workspace","translation missing: en.hosting_amenity_49","translation missing: en.hosting_amenity_50","Self check-in",Lockbox,"Hot water","Luggage dropoff allowed","Long term stays allowed"}</t>
  </si>
  <si>
    <t>Stylish 1 Bdr. Apt. on Upper East</t>
  </si>
  <si>
    <t>Stylish, large 2 bedroom apt. in a quiet, residential  area, located in walking distance from 77/86th Str. subway. Open space w. 1 queen size bedroom, walk up bldg. The neighborhood offers great bars, restaurants and not too far from Central Park.</t>
  </si>
  <si>
    <t>{TV,Internet,Wifi,"Air conditioning",Kitchen,Heating,"Smoke detector",Essentials,Shampoo,Hangers,"Hair dryer",Iron,"Laptop friendly workspace","translation missing: en.hosting_amenity_50"}</t>
  </si>
  <si>
    <t>Upper East Side Brownstone Beautiful Large 1B!</t>
  </si>
  <si>
    <t>This beautiful Upper East Side one bedroom, third floor apartment is steps from the brand new Q train that will take you anywhere in Manhattan, all the way through Brooklyn.  The bedroom is huge, apartment is spotless, there's huge windows with natural light, a full living room, large flat screen TV, wifi, anything you'd need in a kitchen. There's a washer and dryer IN THE APARTMENT.  It's really a great place, and everything is brand new, clean and works perfectly.</t>
  </si>
  <si>
    <t>This beautiful Upper East Side one bedroom, third floor apartment is steps from the brand new Q train that will take you anywhere in Manhattan, all the way through Brooklyn.  The bedroom is huge, apartment is spotless, there's huge windows with natural light, a full living room, large flat screen TV, wifi, anything you'd need in a kitchen. There's a washer and dryer IN THE APARTMENT.  It's really a great place, and everything is brand new, clean and works perfectly. We live here, our stuff is here, but it's uncluttered and spotless. We are not weirdos, and are easy to talk to, will make this experience as cool as possible for you. Never done it before, but we're away for the holidays and would love to have you. All of it! So many restaurants and bars. Quick walk to Central Park! Q train will take you anywhere and is on the same street. One block away from the east river! Q Train! Someone, either my boyfriend, myself or one of our friends will provide you with keys at a time that is mos</t>
  </si>
  <si>
    <t>So many restaurants and bars. Quick walk to Central Park! Q train will take you anywhere and is on the same street. One block away from the east river!</t>
  </si>
  <si>
    <t>Q Train!</t>
  </si>
  <si>
    <t>{TV,Wifi,"Air conditioning",Kitchen,"Pets allowed",Heating,"Family/kid friendly",Washer,Dryer,"Smoke detector","Carbon monoxide detector",Essentials,Shampoo,"Lock on bedroom door","Private entrance"}</t>
  </si>
  <si>
    <t>Manhattan apt in the centre of it!</t>
  </si>
  <si>
    <t>Beautiful, centrally located, 1 bdrm luxury high-rise that sleeps 3 people comfortably.  Steps to 3rd Ave Restaurants, Herald Square and the 6 train at 33 which goes just about anywhere -from Brooklyn to SOHO, East/West Village, Union Square, Flatiron, Gramercy, Central Park and UES, UWS, Yankee Stadium</t>
  </si>
  <si>
    <t>Beautiful, centrally located, 1 bdrm luxury high-rise that sleeps 3 people comfortably.  Steps to 3rd Ave Restaurants, Herald Square and the 6 train at 33 which goes just about anywhere -from Brooklyn to SOHO, East/West Village, Union Square, Flatiron, Gramercy, Central Park and UES, UWS, Yankee Stadium The roof top deck has a spectacular view and plenty of space to entertain or to just hang out, drink a glass of wine and read a book. The apt. has one bedroom with a sofa that doubles as a single bed. So, you can sleep 3 comfortably. Guests will have access to the entire apt - kitchen &amp; all dishes and appliances, bathroom, master bedroom with queen bed, cable TV, wireless internet and laundry in the basement of the apt. The sofa is also a perfect single bed! On most occasions, I will be there to check in guests. When I am not, the door man will give you the keys. But, I will always be reachable throughout your stay via phone and email. You will have the place all to yourself. Everything</t>
  </si>
  <si>
    <t>Everything you could possibly need is within a few blocks of the front door!</t>
  </si>
  <si>
    <t>6 train is located less than a block away at 33rd and Park Ave. Best place to hail a cab is either on Park Ave. or Lexington.</t>
  </si>
  <si>
    <t>Please no smoking.</t>
  </si>
  <si>
    <t>{TV,"Cable TV",Internet,Wifi,"Air conditioning",Kitchen,"Pets allowed",Doorman,"Pets live on this property",Elevator,"Buzzer/wireless intercom",Heating,"Family/kid friendly",Washer,Dryer,"Smoke detector",Essentials,Shampoo,"24-hour check-in",Hangers,"Hair dryer",Iron,"Laptop friendly workspace","translation missing: en.hosting_amenity_50","Self check-in","Building staff"}</t>
  </si>
  <si>
    <t>large room in a 4 bedroom (2bath) apartment</t>
  </si>
  <si>
    <t>Take over my lovely room in greenpoit, brooklyn. lots of space, TV with Netflix and no stairs! first floor :) leaving some personal stuff in the room since i live there so keep that in mind:)</t>
  </si>
  <si>
    <t>Take over my lovely room in greenpoit, brooklyn. lots of space, TV with Netflix and no stairs! first floor :) leaving some personal stuff in the room since i live there so keep that in mind:) lots of space since the room is large. queen bed ( comfortable for 2 people) large closet living room, bathroom, kitchen, washer\dryer any question , any time:) feel free to call or text very safe neighborhood. lots of bars and restaurants. 5 min walk from the G train and 2 min from buses! very easy to get to the city\williamsburg. 5 min from the G subway. B62 and B32 buses are a few min walk</t>
  </si>
  <si>
    <t>very safe neighborhood. lots of bars and restaurants. 5 min walk from the G train and 2 min from buses! very easy to get to the city\williamsburg.</t>
  </si>
  <si>
    <t>5 min from the G subway. B62 and B32 buses are a few min walk</t>
  </si>
  <si>
    <t>{TV,Wifi,Kitchen,Heating,Washer,Dryer,"Smoke detector",Essentials,Shampoo,"Lock on bedroom door",Hangers,"Hair dryer","Laptop friendly workspace","Host greets you"}</t>
  </si>
  <si>
    <t>15 min to Manhattan! 6-20 July discountprice 1200</t>
  </si>
  <si>
    <t>two blocks from subway station(N,W), which takes you to Manhattan in 15 minutes. best neighborhood to stay in: tons of groceries, cool cafes and restaurants,  organic stores.Llaundromat right on the corner.  Shopping and bars' alley in 10 minutes walk :)  Netflix, HBO, Prime on big TV  Espresso machine and tea station right in your kitchen ;) Full apartment, not a studio. Very homey atmosphere.  very safe and quiet. citibike in two minutes walk.</t>
  </si>
  <si>
    <t>two blocks from subway station(N,W), which takes you to Manhattan in 15 minutes. best neighborhood to stay in: tons of groceries, cool cafes and restaurants,  organic stores.Llaundromat right on the corner.  Shopping and bars' alley in 10 minutes walk :)  Netflix, HBO, Prime on big TV  Espresso machine and tea station right in your kitchen ;) Full apartment, not a studio. Very homey atmosphere.  very safe and quiet. citibike in two minutes walk. When I travel for a project, I'm gladly airbnb my Sweet Home.  I don't have reviews, because it's the first time I decide to airbnb. I love my place too much and don't want to share :D  I hope we both will have great experience. Please take care of my place like it's your own.  You'll feel it when you arrive here that this place is loved and there is atmosphere of coziness. Please, keep it that way everything - in the kitchen and in the bathroom.  you'll have fresh linens and towels as well. shampoo, soap, toothpaste, bath with bubbles if you'd</t>
  </si>
  <si>
    <t>many stores for grocery shopping,  many stores for cloth shopping and for first needs  dollar tree and discount stores close to my apartment as well. :)</t>
  </si>
  <si>
    <t>N,W M,R tons of busses around</t>
  </si>
  <si>
    <t>{TV,Wifi,"Air conditioning",Kitchen,Breakfast,"Smoke detector","Carbon monoxide detector","First aid kit",Essentials,Shampoo,Hangers,"Hair dryer",Iron,"Laptop friendly workspace"}</t>
  </si>
  <si>
    <t>1br in spacious 2 br in the heart of Williamsburg</t>
  </si>
  <si>
    <t>Private room in a spacious appartment in the heart of Williamsburg. Very comfortable queen size junk bed. Big living area with fully furnished kitchen and bathroom shared with my french, friendly 25 years old roommate. 5 min walk to subways (J,M,Z), 5 min ride to Manhattan. Quite environment, but close to all necessities.</t>
  </si>
  <si>
    <t>{Wifi,"Air conditioning",Kitchen,Heating,"Family/kid friendly",Essentials,Shampoo,Hangers,"Hair dryer",Iron}</t>
  </si>
  <si>
    <t>NYC Beach House with Yard.</t>
  </si>
  <si>
    <t>Please do not wear shoes inside home.  Always wash all dishes used. Do not leave anything in the sink.</t>
  </si>
  <si>
    <t>{TV,Wifi,"Air conditioning",Kitchen,Heating,Washer,Dryer,"Smoke detector","Carbon monoxide detector","First aid kit",Essentials,Shampoo,"Lock on bedroom door",Hangers,"Hair dryer",Iron,"Laptop friendly workspace","Hot water"}</t>
  </si>
  <si>
    <t>Cosy bedroom in Williamsburg</t>
  </si>
  <si>
    <t>{Wifi,Kitchen,"Pets allowed",Breakfast,"Free street parking","Hot tub","Buzzer/wireless intercom",Heating,Washer,Dryer,"Smoke detector",Essentials,Shampoo,Hangers,"Hair dryer",Iron,Bathtub,"Hot water","Bed linens","Extra pillows and blankets",Microwave,"Coffee maker",Refrigerator,Dishwasher,"Dishes and silverware","Cooking basics",Oven,Stove,"Patio or balcony"}</t>
  </si>
  <si>
    <t>A queen size bed with a cat near Grand Central</t>
  </si>
  <si>
    <t>My apartment is close to Grand central, only two blocks away. The subway line include S,4,5,6,7. There are tons of restaurants around here. The building is new renovated. It is really a cozy place. We just adopted a cat. Her name is Misu. She is very friendly and quiet. She loves being around with people. It is very nice to have her.</t>
  </si>
  <si>
    <t>{TV,Internet,Wifi,"Air conditioning",Kitchen,Doorman,Elevator,"Hot tub",Heating,"Family/kid friendly",Washer,Dryer,"Smoke detector",Essentials,Shampoo,"24-hour check-in",Hangers,"Hair dryer","Laptop friendly workspace"}</t>
  </si>
  <si>
    <t>Beautiful Apartment close to Metro Line.</t>
  </si>
  <si>
    <t>Beautiful and spacious apartment with 2 rooms (one in-suite) , 2 complete bathrooms in a condominium with gym,indoor pool, sauna, roof top terrace, laundry just beside Oliver Park. 7 min walking distance from subway , Graham Av. Station (L line) and bus stop crossing street.</t>
  </si>
  <si>
    <t>Beautiful and spacious apartment with 2 rooms (one in-suite) , 2 complete bathrooms in a condominium with gym,indoor pool, sauna, roof top terrace, laundry just beside Oliver Park. 7 min walking distance from subway , Graham Av. Station (L line) and bus stop crossing street. The apartment is very spacious, close to metro  and Olive Park is just there. Full access to the whole apartment. Full access to all condo amenities. We will have an administrator to manage all issues as we live abroad.</t>
  </si>
  <si>
    <t>O bairro de Brooklyn é atualmente um dos mais desejados de NY. Muitos bares e restaurantes e muita vida cultural. Fica muito conveniente também para quem tem atividades em Manhattan.</t>
  </si>
  <si>
    <t>Muito próximo à estação de Graham (L line) . 7 min a pé.</t>
  </si>
  <si>
    <t>{TV,Internet,Wifi,"Air conditioning",Pool,Kitchen,Doorman,Gym,Elevator,"Family/kid friendly","Smoke detector",Essentials}</t>
  </si>
  <si>
    <t>NYC Room Sublet, Private Space, Air conditioner</t>
  </si>
  <si>
    <t>방을 옆방으로 옮겨서 구조는 조금 바뀌고 가구는 같습니다. 위치는 1 train이 걸어서 3분 거리에 있어서 어디든 편하게 갈 수 있어 관광에 용의하고, wifi, 에어컨 사용하실 수 있습니다. (에어컨 펑펑 트셔도 되요.) 궁금하신 사항 있으시면 편하게 연락주세요. (이메일 선호)</t>
  </si>
  <si>
    <t>- 실내 신발 벗기 - 추가 보증금 필요(합의)</t>
  </si>
  <si>
    <t>{Wifi,"Air conditioning",Kitchen,Elevator,Washer,Dryer,"Lock on bedroom door",Hangers,"Hair dryer","Laptop friendly workspace"}</t>
  </si>
  <si>
    <t>Bright Brooklyn One Bedroom</t>
  </si>
  <si>
    <t>Lovely bright 1 bedroom apartment in a great location in Brooklyn. Close to Pratt, BAM, Barclays and many subways. Fully equipped.</t>
  </si>
  <si>
    <t>{TV,Wifi,"Air conditioning",Kitchen,Breakfast,Elevator,Heating,"Smoke detector","Carbon monoxide detector","Fire extinguisher",Essentials,Shampoo,Hangers,"Hair dryer",Iron,"Laptop friendly workspace","Self check-in",Lockbox,"Private entrance"}</t>
  </si>
  <si>
    <t>Spacious modern studio apartment in Manhattan</t>
  </si>
  <si>
    <t>Very comfortable, spacious and modern open floor studio apartment in the middle of NYC</t>
  </si>
  <si>
    <t>Very comfortable, spacious and modern open floor studio apartment in the middle of NYC Located in the heart Manhattan's neighborhood of Chelsea, with all you need to feel at home away from home.. tempurpedic mattress bed for comfy sleep, sofa, kitchen with a stove and dishwasher, wifi and full cable, washer and dryer in the building, elevator and an ultimate bonus: beautiful rooftop deck with 360 views of Manhattan and Empire State Building Entire apartment available to guest May meet on arrival or departure, available via phone amazing area with many restaurants, shops, parks, everything ... major subway line (Website hidden by Airbnb) within couple blocks, Penn Station railroad only 10 mins walk away</t>
  </si>
  <si>
    <t>amazing area with many restaurants, shops, parks, everything ...</t>
  </si>
  <si>
    <t>major subway line (Website hidden by Airbnb) within couple blocks, Penn Station railroad only 10 mins walk away</t>
  </si>
  <si>
    <t>Maximum occupancy 2 persons very strictly  No mentioning of airbnb or renting to anyone in the building</t>
  </si>
  <si>
    <t>{TV,"Cable TV",Internet,Wifi,"Air conditioning",Kitchen,Elevator,"Free street parking",Heating,Washer,Dryer,"Smoke detector","Carbon monoxide detector",Essentials,Shampoo,"24-hour check-in",Hangers,"Hair dryer",Iron,"Laptop friendly workspace","translation missing: en.hosting_amenity_49","translation missing: en.hosting_amenity_50","Self check-in","Building staff","Hot water","Bed linens","Luggage dropoff allowed","Long term stays allowed"}</t>
  </si>
  <si>
    <t>A room with private bathroom</t>
  </si>
  <si>
    <t>We have nice clean room with a lot of sunshine. the room has attached bathroom. We will provid you with toilet papers and soap. We have beautiful kitchen on the same floor to share.     We are always around to help you. We give you free internet.    We have a nice market near our building which provid us with grocery stores, Pharmacies.There is McDonald, and Popieyes and some Pizza stores.     There are a lot of trees on our street. i thnk this make our street beautiful. You will share the kitchen and the dinning table in comman room . You can reach us by phone and text. We have a nice market near our building which provid us with grocery stores, Pharmacies.There is McDonald, and Popieyes and some Pizza stores.     There are a lot of trees on our street. i thnk this make our street beautiful. We are very near A subway station which will take you to Manhattan in 20 min. Buses are three blocks away too.C Train is three blocks from our place and A is five. These two trains take you to Man</t>
  </si>
  <si>
    <t>We have a nice market near our building which provid us with grocery stores, Pharmacies.There is McDonald, and Popieyes and some Pizza stores.     There are a lot of trees on our street. i thnk this make our street beautiful.</t>
  </si>
  <si>
    <t>We are very near A subway station which will take you to Manhattan in 20 min. Buses are three blocks away too.C Train is three blocks from our place and A is five. These two trains take you to Manhattan in 15 to 20 min. There are some local buses too.</t>
  </si>
  <si>
    <t>{Wifi,"Air conditioning",Kitchen,"Pets live on this property",Dog(s),"Other pet(s)","Free street parking",Heating,"Family/kid friendly","Carbon monoxide detector",Essentials,"Lock on bedroom door","Hair dryer","Laptop friendly workspace","Hot water","Long term stays allowed","Host greets you"}</t>
  </si>
  <si>
    <t>Amazing 1BR - heart of West Village</t>
  </si>
  <si>
    <t>Experience New York through an amazing newly renovated apartment in the heart of West Village. Ideally located just off Bleecker Street, the best of NY restaurants in close proximity and a short 5minute walk to the Meatpacking District.</t>
  </si>
  <si>
    <t>Experience New York through an amazing newly renovated apartment in the heart of West Village. Ideally located just off Bleecker Street, the best of NY restaurants in close proximity and a short 5minute walk to the Meatpacking District. All amenities needed including dishwasher, AC, washer, dryer and a lot of storage room. Even the champage bottles, red wine, white wine and beers in the fridge is available for my guest</t>
  </si>
  <si>
    <t>Most important thing if you decide to stay in my apartment is to really experience New York and have an absolutely amazing time!</t>
  </si>
  <si>
    <t>{TV,"Cable TV",Internet,Wifi,"Air conditioning",Kitchen,"Pets live on this property",Dog(s),Cat(s),"Buzzer/wireless intercom",Heating,Washer,Dryer,"Smoke detector",Essentials,Shampoo}</t>
  </si>
  <si>
    <t>Sonder | Wall Street | Distinct 1BR + Laundry</t>
  </si>
  <si>
    <t>There's no parking nearby, but this is New York City! If your destination is not within walking distance, we suggest taking the subway, taxi, or bus.</t>
  </si>
  <si>
    <t>nice suite available in victorian home.</t>
  </si>
  <si>
    <t>a nice comfortable  bedroom, with small table ample storage areas, communal room is on third floor too, a room where you can eat ( table chairs  microwave fridge.</t>
  </si>
  <si>
    <t>a nice comfortable  bedroom, with small table ample storage areas, communal room is on third floor too, a room where you can eat ( table chairs  microwave fridge. i live down stairs  you have to pass my quarters to get to your bedroom,  the living room down stairs you could use, and the library . i live downstairs anything you need i am available most of the time to speak to or to call on the phone.</t>
  </si>
  <si>
    <t>{Wifi,"Air conditioning",Breakfast,Heating,Essentials,Shampoo,Hangers,Iron,"Laptop friendly workspace","Private living room"}</t>
  </si>
  <si>
    <t>HUGE queen bed 1 block away from Prospect Park!</t>
  </si>
  <si>
    <t>The perk of this bedroom, besides the AMAZING queen bed with a 18’’ memory foam mattress is the privacy. It’s a 2 bedroom apartment and the other room may not even be rented. The neighborhood is beautiful and quiet and only a 5 minute walk to the subway! Keep reading for the all the info. :)</t>
  </si>
  <si>
    <t>The perk of this bedroom, besides the AMAZING queen bed with a 18’’ memory foam mattress is the privacy. It’s a 2 bedroom apartment and the other room may not even be rented. The neighborhood is beautiful and quiet and only a 5 minute walk to the subway! Keep reading for the all the info. :) Hi everyone! I’m Melissa and welcome to my cozy room :)  Obs: As of now, the other bedroom is empty, so you would get the whole apartment for yourself!  THE BEDROOM: This is a 2 bedroom apartment with the rooms in opposite ends, which is great for privacy (you can’t hear a thing!). The bedroom has a HUGE queen bed with a 18’’ memory foam mattress. It comes with pillows and a comfy comforter. There’s also a television in the bedroom (you’re welcome to log in your Netflix/Hulu!) and dresser/drawers for storage. The closet across the bedroom is also empty for your use and it’s equipped with hangers and a shoe rack. THE APARTMENT: Tons of natural light, one block from Prospect Park and its skating rink</t>
  </si>
  <si>
    <t>There are TONS of Delis and Pizzarias around. 5 minutes walk to: Dunkin Donuts, Popeyes, Duane Reade, Food town, Key foods.</t>
  </si>
  <si>
    <t>If you have a car there’s tons of free street parking and a paid parking garage less than a block away. 5 minute walk to the Q/B trains.</t>
  </si>
  <si>
    <t>{TV,Wifi,Kitchen,Elevator,Heating,Washer,Dryer,"Smoke detector",Essentials,"Lock on bedroom door",Hangers,"Hot water"}</t>
  </si>
  <si>
    <t>Convenient Manhattan room above express trains</t>
  </si>
  <si>
    <t>My place is close to Apollo Theater, AMC Magic Johnson Harlem 9, Columbia University, Morningside Park, Serengeti Teas &amp; Spices, lots of shopping (Old Navy, Gap, H&amp;M, Marshalls, etc.). You’ll love my place because it's great if you're on a budget, has lots of space for your stuff, and is less than 15 minutes to Midtown Manhattan. Easy connection to/from LaGuardia (M60 bus) and JFK (A train) by public transport.</t>
  </si>
  <si>
    <t xml:space="preserve">My place is close to Apollo Theater, AMC Magic Johnson Harlem 9, Columbia University, Morningside Park, Serengeti Teas &amp; Spices, lots of shopping (Old Navy, Gap, H&amp;M, Marshalls, etc.). You’ll love my place because it's great if you're on a budget, has lots of space for your stuff, and is less than 15 minutes to Midtown Manhattan. Easy connection to/from LaGuardia (M60 bus) and JFK (A train) by public transport. This is a private bedroom in a clean, quiet five-bedroom/two-bathroom apartment. Roommates are courteous and keep to themselves. You're free to use the kitchen, just please clean up after yourself when you're done and remove anything you've stored in the fridge when you leave. You have access to both bathrooms, but preferably limit yourself to the large bathroom next to the kitchen. I will be in the neighborhood and easily reachable throughout your stay. Historic Harlem, with lots of great culture here: Apollo Theater, Showman's jazz club, Studio Museum, etc. One block from the </t>
  </si>
  <si>
    <t>Historic Harlem, with lots of great culture here: Apollo Theater, Showman's jazz club, Studio Museum, etc. One block from the cheapest (but still great) movie theater in Manhattan. If you like shopping you'll love how many big brand outlet stores you can find here: Gap, Banana Republic, H&amp;M, Nike, etc. Nice restaurants and bars are easy to find here, and Harlem is great for soul food. Columbia University is a short walk or bus ride from here.</t>
  </si>
  <si>
    <t>The 125th Street stop for the ABCD (express &amp; local) trains is on the same block as the apartment. Easy connection to JFK airport (A train) and even easier connection to LaGuardia (M60 express bus stop across the street). Quick and easy commutes to midtown &amp; downtown Manhattan, Queens, Brooklyn, and the Bronx.</t>
  </si>
  <si>
    <t>{Wifi,"Air conditioning",Kitchen,Elevator,"Family/kid friendly","Smoke detector","Carbon monoxide detector",Essentials,Hangers,"Laptop friendly workspace","translation missing: en.hosting_amenity_50"}</t>
  </si>
  <si>
    <t>Clean + Private Bedroom in NYC's Lower East Side</t>
  </si>
  <si>
    <t>We're two creative professionals who keep a chill home that's a great reprieve for folks visiting on work or travel. The bedroom is relaxing, interior-facing and removed from the common area- so great for privacy.  The apartment's bright light and spaciousness are an anomaly in Manhattan- but my plants and I love it, and know you will too.</t>
  </si>
  <si>
    <t xml:space="preserve">We're two creative professionals who keep a chill home that's a great reprieve for folks visiting on work or travel. The bedroom is relaxing, interior-facing and removed from the common area- so great for privacy.  The apartment's bright light and spaciousness are an anomaly in Manhattan- but my plants and I love it, and know you will too. As a designer myself, I treat the space like an ever evolving project.  The vibe is fresh and warm with an eclectic style + comfy charm.  We clean up after ourselves and keep things tidy in the common areas. The LES is one of the last bastions of a character-filled NYC. We love living in this authentic community and know you will enjoy the local flair too.  It's truly one of the coolest parts of the island and we're located just one block from the East River Parkway- which has stunning views of Brooklyn, the bridges, and great bike + running paths along the water. Closest subway trains are the crosstown L at 14th and 1st Ave and the F,J,M, &amp; Z lines </t>
  </si>
  <si>
    <t>The LES is one of the last bastions of a character-filled NYC. We love living in this authentic community and know you will enjoy the local flair too.  It's truly one of the coolest parts of the island and we're located just one block from the East River Parkway- which has stunning views of Brooklyn, the bridges, and great bike + running paths along the water.</t>
  </si>
  <si>
    <t>Closest subway trains are the crosstown L at 14th and 1st Ave and the F,J,M, &amp; Z lines at Delancy/Essex; both of which are about a 10 minute walk or more easily accessed by the M14D just steps away from our front door.  There are also several Citibike docking stations close by.</t>
  </si>
  <si>
    <t>{TV,Internet,Wifi,"Air conditioning",Kitchen,Heating,"Smoke detector","Carbon monoxide detector","First aid kit",Essentials,Shampoo,"Lock on bedroom door",Hangers,"Hair dryer",Iron,"translation missing: en.hosting_amenity_49","translation missing: en.hosting_amenity_50"}</t>
  </si>
  <si>
    <t>Clean room for rent in Park Slope</t>
  </si>
  <si>
    <t>Ideal location in the heart of Park Slope, Brooklyn. Walking distance to Grand Army Plaza, Brooklyn Museum, Botanical Gardens, Prospect Park, Greenwood Cemetery, Barclay's Center (where the Nets play). Clean, safe apt, just minutes from F train.</t>
  </si>
  <si>
    <t>{TV,Internet,Wifi,"Air conditioning",Kitchen,"Buzzer/wireless intercom",Heating,"Smoke detector","Carbon monoxide detector",Essentials,Shampoo,"Lock on bedroom door",Hangers,"Laptop friendly workspace"}</t>
  </si>
  <si>
    <t>Brooklyn Art Cove</t>
  </si>
  <si>
    <t>{TV,Wifi,Kitchen,"Free parking on premises","Smoking allowed","Smoke detector","Carbon monoxide detector",Essentials,"Lock on bedroom door",Hangers,"Hair dryer",Iron,"Laptop friendly workspace","Private entrance","Hot water","Bed linens","Extra pillows and blankets","Luggage dropoff allowed","Cleaning before checkout","Host greets you"}</t>
  </si>
  <si>
    <t>Private area  for comfortable and pleasant stay.</t>
  </si>
  <si>
    <t>My place  is conveniently located in quiet neighborhood, within  local attractions.Steps away from conveniences such as Pharmacy, Grocery Store, .  Wifi, towels included.Light breakfast available  with extra $5 .  Use of kitchen for food storage. The neighborhood is served by Subway station (6 train), local bus route and an express bus to midtown Manhattan. Major retailers include such stores as Macy’s, Starbucks, Dunkin’ Donuts, Walgreens etc. parking garages and street parking available .</t>
  </si>
  <si>
    <t>My place  is conveniently located in quiet neighborhood, within  local attractions.Steps away from conveniences such as Pharmacy, Grocery Store, .  Wifi, towels included.Light breakfast available  with extra $5 .  Use of kitchen for food storage. The neighborhood is served by Subway station (6 train), local bus route and an express bus to midtown Manhattan. Major retailers include such stores as Macy’s, Starbucks, Dunkin’ Donuts, Walgreens etc. parking garages and street parking available . There are also day care centers, doctors/dentists offices, and senior centers. as well as delis, dry cleaners, laundromats, discount stores, drug stores, a health food store, beauty salons, and barber shops. I will be  honored if  you choose  to stay and  during your stay,If you need anything , I  will be pleased to assist you . thank you for choosing  my place  and hope that you will have a comfortable and pleasant stay. The following MTA Regional Bus Operations bus routes serve in the neighbourhoo</t>
  </si>
  <si>
    <t>The following MTA Regional Bus Operations bus routes serve in the neighbourhood : Bx4/Bx4A: to Westchester Square station or Third Avenue – 149th Street (via Westchester Avenue) Bx22: to Bedford Park (Bronx High School of Science) or Castle Hill (via Castle Hill Avenue) Bx36: to Castle Hill or George Washington Bridge Bus Terminal (via 180th Street) Bx39: to Wakefield – 241st Street subway station or Clason's Point (via White Plains Road) Bx40/42: Bx40: to SUNY Maritime College or Morris Heights (via Tremont-Burnside Avenues) Bx42: to Throgs Neck or Morris Heights (via Tremont-Burnside Avenues) Q44 SBS: to Jamaica or West Farms (via East 177th Street, the Cross Bronx Expressway service roads) and Main Street) BxM6: express to Midtown Manhattan (via Metropolitan Avenue) The following New York City Subway station serves Parkchester: Parkchester (6 and  trains)</t>
  </si>
  <si>
    <t>{Wifi,Kitchen,Elevator,Heating,"Smoke detector","Carbon monoxide detector","First aid kit","Fire extinguisher",Essentials,Shampoo,Hangers,"Hair dryer",Iron,"Laptop friendly workspace"}</t>
  </si>
  <si>
    <t>Charming Brooklyn Gem with Beautiful Views</t>
  </si>
  <si>
    <t>Large apartment on a high floor with plenty of sunlight throughout. The sunrises and sunsets are amazing and the view of brooklyn and the city from afar is truly captivating.  Alexa is enabled throughout the apartment and I usually have jazz playing on low but feel free to turn it off or play any music you like.  Your bedroom has an extra large closet which lights up when you open the door. A TV hangs on the wall You will share the apartment with my cohost</t>
  </si>
  <si>
    <t>Large apartment on a high floor with plenty of sunlight throughout. The sunrises and sunsets are amazing and the view of brooklyn and the city from afar is truly captivating.  Alexa is enabled throughout the apartment and I usually have jazz playing on low but feel free to turn it off or play any music you like.  Your bedroom has an extra large closet which lights up when you open the door. A TV hangs on the wall You will share the apartment with my cohost My space has an artistic feel and I love to welcome people in my home. Your bedroom Living room Kitchen Bathroom I teach photography workshops while giving walking tours of Brooklyn and I am a huge Brooklyn foodie. So if you need any help picking a place to eat please don't hesitate to ask! There are plenty of shops and restaurants walking distance from my place. It's a cute Brooklyn town and the street is tree lined with walking lanes and bike lanes. Bus stop in front of the building 10 min walk to the N train 10 min walk to the B&amp;Q</t>
  </si>
  <si>
    <t>There are plenty of shops and restaurants walking distance from my place. It's a cute Brooklyn town and the street is tree lined with walking lanes and bike lanes.</t>
  </si>
  <si>
    <t>Bus stop in front of the building 10 min walk to the N train 10 min walk to the B&amp;Q train 9 min uber to the nearest beach 12 min uber to the famous Coney Island Boardwalk &amp; Luna Amusement Park 15 min uber ride to Barclays center 20 min uber ride to World Trade Center</t>
  </si>
  <si>
    <t>{TV,Wifi,"Air conditioning",Kitchen,"Pets live on this property",Dog(s),Elevator,"Buzzer/wireless intercom",Heating,Washer,Dryer,"Smoke detector","Carbon monoxide detector","First aid kit",Essentials,Shampoo,"Lock on bedroom door",Hangers,"Hair dryer",Iron,"Laptop friendly workspace","Self check-in",Lockbox,"Hot water","Bed linens","Extra pillows and blankets","Ethernet connection",Microwave,"Coffee maker",Refrigerator,"Dishes and silverware","Cooking basics",Oven,Stove,"Luggage dropoff allowed","Host greets you",Other}</t>
  </si>
  <si>
    <t>Large 2 bed cozy room in queens</t>
  </si>
  <si>
    <t>Cozy private room  in queens, near 7 train and R,E,F,M trains. This is a pet friendly home, 2 small playful dog's are on the apartment. Lga airport is 10 to 15 minutes away. No smoking allowed. If you need directions or anything feel free to ask!</t>
  </si>
  <si>
    <t>Cozy private room  in queens, near 7 train and R,E,F,M trains. This is a pet friendly home, 2 small playful dog's are on the apartment. Lga airport is 10 to 15 minutes away. No smoking allowed. If you need directions or anything feel free to ask! 2 beds with 3 closets and window to the street, also have the option to replace the 2 beds for a single queen size bed. Guest have to ask for kitchen use! Guest can always text me or look for me in the apartment. I have a queen size bed if you dont want to sleep away from loved one, just let me know in advance</t>
  </si>
  <si>
    <t>{TV,Wifi,"Air conditioning","Pets allowed",Elevator,Heating,Washer,Dryer,"Smoke detector","Carbon monoxide detector","First aid kit",Essentials,Shampoo,"Lock on bedroom door",Hangers,"Laptop friendly workspace","Bed linens","Host greets you"}</t>
  </si>
  <si>
    <t>Cozy/spacious 3bd, room for rent</t>
  </si>
  <si>
    <t>Big open 3 bedroom apt in 3 family home. Close to 2/5 train (on the same block), near rest's, prospect park and 15 mins from Barclays center. Access to kitchen, living room, parking nearby. 30 mins out of downtown Manhattan. Contact me for deets :)</t>
  </si>
  <si>
    <t>Sunny loft in heart of Crown Heights</t>
  </si>
  <si>
    <t>Beautiful, light-filled room in the heart of trendy Crown Heights, right off of Franklin Avenue, with lots of cool bars, restaurants, and shops. 5 minutes to the best Caribbean food, super close to Prospect Park, Brooklyn Museum, and Botanical Gardens, a 20-minute train ride into Manhattan for all your sightseeing needs! You'll be sharing the apartment with my two roommates, who have the best tips, and a lovely cat (who will stay in my roommate's room but is always ready for a snuggle)!</t>
  </si>
  <si>
    <t>Beautiful, light-filled room in the heart of trendy Crown Heights, right off of Franklin Avenue, with lots of cool bars, restaurants, and shops. 5 minutes to the best Caribbean food, super close to Prospect Park, Brooklyn Museum, and Botanical Gardens, a 20-minute train ride into Manhattan for all your sightseeing needs! You'll be sharing the apartment with my two roommates, who have the best tips, and a lovely cat (who will stay in my roommate's room but is always ready for a snuggle)! The space is beautiful, spacious, and most importantly, close to all the interesting things you came to New York to do. Right off of the Franklin 2/3/4/5 stop and a short walk from the A/C train, you'll be able to access the boroughs easily. Franklin Ave is the hub for Crown Heights, which is full of young people and great food and drinks. We have a shared backyard with a garden and table seating, as well as in-building washer-dryer. Feel free to hang out and use any supplies in our living room, kitchen</t>
  </si>
  <si>
    <t>A 5 minute walk to the Franklin 2/3/4/5, and a 10-minute walk to the Franklin A/C.</t>
  </si>
  <si>
    <t>{Wifi,"Air conditioning",Kitchen,"Pets allowed",Heating,Washer,Dryer,"Smoke detector","Carbon monoxide detector","First aid kit",Essentials,Shampoo,"Lock on bedroom door",Hangers}</t>
  </si>
  <si>
    <t>SB 2014/Winter in NYC, PH, 860 sf!!</t>
  </si>
  <si>
    <t xml:space="preserve">Our Bright contemporary designTop floor corner, 2 bedroom condo boasts 860sq ft, S &amp; W exposure. Fully equipped Stainless Steel Kitchen, D/W. Quiet , Safe, Family neighborhood w/ Stunning City and Park Views. 2 train stops to Theater District/ Time Square! 5 minutes to GW Bridge to NJ for Super Bowl. </t>
  </si>
  <si>
    <t>Our Bright contemporary designTop floor corner, 2 bedroom condo boasts 860sq ft, S &amp; W exposure. Fully equipped Stainless Steel Kitchen, D/W. Quiet , Safe, Family neighborhood w/ Stunning City and Park Views. 2 train stops to Theater District/ Time Square! 5 minutes to GW Bridge to NJ for Super Bowl.  This is a gorgeous New York City apartment located in West Harlem / Hamilton Heights, a super safe, convenient neighborhood.  The apartment has 2 bedrooms and one bath, sleeps four adults. Newly furnished with upscale contemporary furniture. Washer/dryer, dishwasher, 42" flat screen and wireless FIOS internet. The kitchen is fully equipped with all your cooking and dining necessites, along with brand new GE stainless steel kitchen appliances. Great views from the corner living room and both bedrooms. Only 5 minutes to the George Washington Bridge into New Jersey so you can zip right out to MetLife Stadium for the Super Bowl, or a few minutes walk to 5 major Subway lines that will take you</t>
  </si>
  <si>
    <t>Close to Central Harlem's Apollo Theater / bountiful and thrifty shopping, and all the great food along Restaurant Row. Across the street from historic Jackie Robinson Park.</t>
  </si>
  <si>
    <t>A B C and D trains are a 2 minute walk, 3 train is a 5 min walk and, the 1 train on Broadway is less than 10 minutes walk. On street parking is available in the neighborhood.</t>
  </si>
  <si>
    <t>This will be your Home away from home and the entire condo is for your full enjoyment. We expect you treat our home as if it were your own and behave in a respectable adult manner. No pets and cigarette smoking  allowed. Any damage, lost or stollen property will be Fully compensated by Renter. Thank You.</t>
  </si>
  <si>
    <t>{TV,"Cable TV",Wifi,"Air conditioning","Wheelchair accessible",Kitchen,Doorman,Gym,Elevator,"Buzzer/wireless intercom",Heating,Washer,Dryer}</t>
  </si>
  <si>
    <t>Wonderful and sunny 2 bedroom in Brooklyn</t>
  </si>
  <si>
    <t>Hip Brooklyn 2 bedroom equipped with everything you could need.  Newly renovated apartment with large two bedrooms, brand new kitchen and a renovated bathroom. Filled with wonderful natural light and only a 3 minute walk from the Kingston-Throop Aves Station.  It is the perfect get away spot for couples and friends coming to visit the city!</t>
  </si>
  <si>
    <t>Hip Brooklyn 2 bedroom equipped with everything you could need.  Newly renovated apartment with large two bedrooms, brand new kitchen and a renovated bathroom. Filled with wonderful natural light and only a 3 minute walk from the Kingston-Throop Aves Station.  It is the perfect get away spot for couples and friends coming to visit the city! My space is bright, fully furnished and has fully equipped kitchen with everything you need! The living room has a dining table and comfortable couch.  Bedroom 1 has a super comfortable queen sized bed.  Bedroom 2 has a fluffy king sized bed.  The TV room has a second super comfortable couch and cozy chair to hang out in. I will be traveling during your stay, so, as specified in the house rules, please keep all communication in writing and send it via the platform. I have a management service that will respond to you promptly. Bedford-Stuyvesant, popularly known as Bed-Stuy (sounds like: Bed-Sty), is located in central Brooklyn and nudges up against</t>
  </si>
  <si>
    <t>Bedford-Stuyvesant, popularly known as Bed-Stuy (sounds like: Bed-Sty), is located in central Brooklyn and nudges up against ultra-hip Williamsburg. A historic neighborhood that boasts both pristine brownstones and unkempt storefronts, generations-old Bed-Stuy residents share their streets with newcomers and hip kids. Although Bed-Stuy bears an unsavory reputation, its tight-knit community's dedication to their neighborhood continues to support improvements as renovating bars and cafes increasingly join its cadre of locally-owned businesses.</t>
  </si>
  <si>
    <t>My apartment is about 3 minute walk from the Kingston-Throop Avs Station JFK Airport: 25 minutes by taxi LaGuardia Airport: 25 minutes by taxi  Times Square: 45 minutes by subway  Wall Street / Financial District: 30 minutes by subway</t>
  </si>
  <si>
    <t xml:space="preserve">1. Please remove your shoes when entering the home.   2. Please keep noise to a minimum between 10:00PM and 9:00AM, so as not to disturb neighbors.   3. No visitors without permission, and no additional or overnight guests. All guests must be included on the reservation, as "guests," including children and infants (On certain channels, infants are not considered "guests," so where infants are permitted, you must list them as "children." If this listing is listed as not suitable for infants, not suitable for children, or not suitable for pets, the applicable (child(s), infant(s), or pet(s)) is not permitted in the unit. For example, if you include an infant on your reservation in a non-infant-friendly listing, your infant will not be permitted to enter, even if the reservation is confirmed - Your reservation may also be cancelled with or without notice at any time, including during your stay, if there is a breach of this or any other house rule.   4. No third-party bookings. The person </t>
  </si>
  <si>
    <t>{TV,Wifi,"Air conditioning",Heating,Essentials,Shampoo,"Laptop friendly workspace","Private entrance","Hot water","Bed linens",Microwave,Refrigerator,"Dishes and silverware","Cooking basics",Oven,Stove}</t>
  </si>
  <si>
    <t>Brooklyn Heights 1.5BR and Cat Sit</t>
  </si>
  <si>
    <t>Spacious one bedroom plus office apartment in Brooklyn Heights with lots of light streaming in from windows. The apartment is on the fourth floor of a brownstone walk-up building (no elevator). Cat sitting our friendly cat part of deal.</t>
  </si>
  <si>
    <t>Spacious one bedroom plus office apartment in Brooklyn Heights with lots of light streaming in from windows. The apartment is on the fourth floor of a brownstone walk-up building (no elevator). Cat sitting our friendly cat part of deal. Big open space, high ceilings with exposed brick, original hardwood floors, lots of character! Close to the amazing restaurants of both Atlantic Avenue and Smith Street in Cobble Hill, the shops and  people watching on Court Street, and the wonders of Brooklyn Bridge Park. Close to all major trains, especially the express 4/5 and 2/3, but also walkable to F/G and A/C!</t>
  </si>
  <si>
    <t>Close to the amazing restaurants of both Atlantic Avenue and Smith Street in Cobble Hill, the shops and  people watching on Court Street, and the wonders of Brooklyn Bridge Park.</t>
  </si>
  <si>
    <t>Close to all major trains, especially the express 4/5 and 2/3, but also walkable to F/G and A/C!</t>
  </si>
  <si>
    <t>{TV,Internet,Wifi,"Air conditioning",Kitchen,"Pets live on this property",Cat(s),Heating,"Family/kid friendly","Smoke detector","Carbon monoxide detector",Essentials}</t>
  </si>
  <si>
    <t>Stay with a Jazz Singer in Harlem!</t>
  </si>
  <si>
    <t>I am a Jazz Singer and NYC tour guide so you get two great things in one apartment.  Someone who can help you navigate NYC and show you the hippest spots in Harlem.  My place is great and right off Central and Morningside Parks.  Perfect for visitors</t>
  </si>
  <si>
    <t>I am a Jazz Singer and NYC tour guide so you get two great things in one apartment.  Someone who can help you navigate NYC and show you the hippest spots in Harlem.  My place is great and right off Central and Morningside Parks.  Perfect for visitors Room is quiet and lovely The room is located on the other side of the apartment so you will have privacy. It can be furnished or unfurnished &amp; is perfect for a student. The room is about 14'x10' with window &amp; closet. 2nd floor walk up. (Two Apartments per floor - 5 Floor Building) Building is very safe &amp; has a fantastic building manager. The apartment is nicely furnished. Beautiful hardwood floors. Nice size kitchen with tile floor. About the Area We are located at the top of Central Park at 111th Street &amp; 8th Avenue. The apartment is just steps away from Columbia University and all the sites in the city! Located at the intersection of Central Park West &amp; 110th Street, this is a lovely area now known as SOHA (South of Harlem). You will hav</t>
  </si>
  <si>
    <t>If you dirty it  Clean it.</t>
  </si>
  <si>
    <t>{TV,Wifi,"Air conditioning",Kitchen}</t>
  </si>
  <si>
    <t>BK Home Away From Home</t>
  </si>
  <si>
    <t>Charming 2 bedroom apt. on top floor of walk-up 3 story brownstone conveniently located in the heart of Bedford Stuyvesant, Brooklyn.  Quiet, gentrified, residential tree-lined block. Private entrance.  Great location.  Close to transportation, parks, landmarks, shopping, restaurants, laundry and supermarkets.</t>
  </si>
  <si>
    <t>Charming 2 bedroom apt. on top floor of walk-up 3 story brownstone conveniently located in the heart of Bedford Stuyvesant, Brooklyn.  Quiet, gentrified, residential tree-lined block. Private entrance.  Great location.  Close to transportation, parks, landmarks, shopping, restaurants, laundry and supermarkets. Combination lock box for apartment entry. Response Time:  Less than 1 hour. Home of Junior's Cheesecake, Coney Island, Barclays Center, and Peter Luger Steakhouse. UBER/Lyft Close to transportation - A, C, G, J, M, Z subway lines.  Bus routes include B15 B25 B38 and more. The train will get you to the city within 30 minutes depending how deep your are going into Manhattan. Street parking is available but watch out for alternate side parking to avoid parking tickets.</t>
  </si>
  <si>
    <t>Home of Junior's Cheesecake, Coney Island, Barclays Center, and Peter Luger Steakhouse.</t>
  </si>
  <si>
    <t>UBER/Lyft Close to transportation - A, C, G, J, M, Z subway lines.  Bus routes include B15 B25 B38 and more. The train will get you to the city within 30 minutes depending how deep your are going into Manhattan. Street parking is available but watch out for alternate side parking to avoid parking tickets.</t>
  </si>
  <si>
    <t>{TV,"Cable TV",Wifi,"Air conditioning",Kitchen,Heating,"Smoke detector","Carbon monoxide detector","First aid kit","Fire extinguisher",Essentials,Shampoo,"Lock on bedroom door",Hangers,"Hair dryer",Iron,"Laptop friendly workspace","Self check-in",Lockbox,"Private entrance","Hot water","Bed linens","Extra pillows and blankets"}</t>
  </si>
  <si>
    <t>Brooklyn Yellow</t>
  </si>
  <si>
    <t>My place is good for a solo adventurer. Nonetheless, it has what you need for a quick stay. —Find your way into Manhattan in less than 15-20 minutes, or take the advantage of Brooklyn and wonder through the concrete jungle. Overall, I've been living in this place for 4 years, more or less, and I love it. Come and see for yourself!</t>
  </si>
  <si>
    <t>My place is good for a solo adventurer. Nonetheless, it has what you need for a quick stay. —Find your way into Manhattan in less than 15-20 minutes, or take the advantage of Brooklyn and wonder through the concrete jungle. Overall, I've been living in this place for 4 years, more or less, and I love it. Come and see for yourself! Grocery: can be found on the corner of Eastern Parkway and Schenectady (take a right when exciting the building) Train: can be found at the corner of Eastern Parkway, on either end, can’t miss it. (4 is EXPRESS  (skips stops) 3 is LOCAL (makes all stops))</t>
  </si>
  <si>
    <t>Grocery: can be found on the corner of Eastern Parkway and Schenectady (take a right when exciting the building)</t>
  </si>
  <si>
    <t>Train: can be found at the corner of Eastern Parkway, on either end, can’t miss it. (4 is EXPRESS  (skips stops) 3 is LOCAL (makes all stops))</t>
  </si>
  <si>
    <t>{Wifi,Kitchen,"Free street parking","Smoke detector","Carbon monoxide detector",Essentials,Shampoo,Hangers,"Laptop friendly workspace","Self check-in",Lockbox,"Hot water"}</t>
  </si>
  <si>
    <t>Baisley Best - 4 minutes from JFK Airport</t>
  </si>
  <si>
    <t>Modern 2 bedroom apartment on the second floor of our two family home in Jamaica Queens New York. Guest will have private access to the entire second floor apartment. The apartment accommodates 6 guests and is stylish, clean, inviting and comfortable. It has an open concept living area. Both bedrooms has one queen size bed, a nightstand and a 43 inch television. The livingroom  has a comfortable sofa bed and the kitchen is fully equipped for cooking and has modern appliances.</t>
  </si>
  <si>
    <t>Modern 2 bedroom apartment on the second floor of our two family home in Jamaica Queens New York. Guest will have private access to the entire second floor apartment. The apartment accommodates 6 guests and is stylish, clean, inviting and comfortable. It has an open concept living area. Both bedrooms has one queen size bed, a nightstand and a 43 inch television. The livingroom  has a comfortable sofa bed and the kitchen is fully equipped for cooking and has modern appliances. The space is newly renovated and has stainless steel appliances and television in both bedrooms. Guest can use the entire apartment. Any questions I am easily accessible by phone. The space is 4 minutes from JFK airport,  6 minutes from Resort World Casino, across the street from Rochdale Village Shopping Center and  Baisley Park. Two short blocks away there are two bars where you can socialize and relax the night away with a drink. The closest grocery stores are Caribbean Grocery and Fish Market, Key food Superma</t>
  </si>
  <si>
    <t>The space is 4 minutes from JFK airport,  6 minutes from Resort World Casino, across the street from Rochdale Village Shopping Center and  Baisley Park. Two short blocks away there are two bars where you can socialize and relax the night away with a drink. The closest grocery stores are Caribbean Grocery and Fish Market, Key food Supermarket and Frankie's Deli Grocery, nearby restaurants include Popeyes Louisiana Kitchen, The Door and Kentucky Fried Chicken (KFC)</t>
  </si>
  <si>
    <t>Q111 and Q113 bus on Guy R Brewer Blvd around the corner from the space. Trains E, F and Long Island Railroad- 25 minutes from the space</t>
  </si>
  <si>
    <t>no smoking of any kind including medical marijuana. Guest are asked to remove their shoes when they are in the space Quiet hours are between 9pm-9am. Please follow recycle rules and regulations for beverage cartoons, bottles, cans, metal and foil. Guest are asked to wash all dishes and pots used before they check out. Please be respectful of our property, belongings and neighbors. Please remember in order to check out you must return the key - Kindly place key in the lock box</t>
  </si>
  <si>
    <t>{TV,"Cable TV",Wifi,"Air conditioning",Kitchen,"Free street parking",Heating,"Smoke detector","Carbon monoxide detector","First aid kit","Fire extinguisher",Essentials,"Lock on bedroom door",Hangers,"Hair dryer",Iron,"Self check-in",Lockbox,"Private entrance","Hot water","Bed linens",Microwave,Refrigerator,Dishwasher,"Dishes and silverware","Cooking basics",Oven,Stove,"Long term stays allowed"}</t>
  </si>
  <si>
    <t>Brownstone apt in Bklyn w/ gorgeous natural light</t>
  </si>
  <si>
    <t>My place is in the heart of Bed-Stuy, close to Saraghina and Bar Lunatico, where you can find incredible live music every night of the week. You’ll love my place because of the natural light, the high ceilings, spacious bathroom and the comfy bed.  It's also very quiet at night, great for sleeping. My place is good for couples and solo adventurers.</t>
  </si>
  <si>
    <t>My place is in the heart of Bed-Stuy, close to Saraghina and Bar Lunatico, where you can find incredible live music every night of the week. You’ll love my place because of the natural light, the high ceilings, spacious bathroom and the comfy bed.  It's also very quiet at night, great for sleeping. My place is good for couples and solo adventurers. Only to exchange keys at time of arrival.</t>
  </si>
  <si>
    <t>- No loud noise after 10pm</t>
  </si>
  <si>
    <t>{Internet,Wifi,"Air conditioning",Kitchen,Heating,"Family/kid friendly","Carbon monoxide detector",Essentials,Shampoo,"translation missing: en.hosting_amenity_50"}</t>
  </si>
  <si>
    <t>1 Bedroom Apt near the Empire State</t>
  </si>
  <si>
    <t>This apartment is located on 32nd St and 5th Ave. We're in the process of moving out, so it's empty now. It only has 2 inflatable mattresses and some linens. The apartment is well located and allows you to walk anywhere. Amazing Rooftop Views, too.</t>
  </si>
  <si>
    <t>This apartment is located on 32nd St and 5th Ave. We're in the process of moving out, so it's empty now. It only has 2 inflatable mattresses and some linens. The apartment is well located and allows you to walk anywhere. Amazing Rooftop Views, too. This is a truly one bedroom. It's unfurnished but there are 2 inflatable mattresses. I can help you get some of the basic things since I will be in the city and on vacations. All areas. The place will be basically yours. I will be at my girlfriends most of the time and possibly most nights. I will be able to show you around and give you tips on how to save money and times in the city! Located in K Town (Korea Town), this great neighborhood is in the middle of everything. You'll have access to subways, buses, restaurants, parks and a lot more! The neighborhood can be loud, but our building basically blocks most of the noise!</t>
  </si>
  <si>
    <t>Located in K Town (Korea Town), this great neighborhood is in the middle of everything. You'll have access to subways, buses, restaurants, parks and a lot more! The neighborhood can be loud, but our building basically blocks most of the noise!</t>
  </si>
  <si>
    <t>This is a nice building and you will be expected to behave accordingly.</t>
  </si>
  <si>
    <t>{Internet,"Air conditioning",Kitchen,Doorman,Elevator,Heating,"Family/kid friendly",Washer,Dryer,"Smoke detector","Carbon monoxide detector",Shampoo,"Lock on bedroom door","24-hour check-in",Hangers}</t>
  </si>
  <si>
    <t>Rockaway Chic Houseboat Escape, Serene &amp; Airy!</t>
  </si>
  <si>
    <t>The year was 1967. The Doors released their first album, Thurgood Marshall became the first African American Chief Justice, and Nancy Boggs hit the water for the first time. An airy, beach escape, floating in the fecund waters of Jamaica Bay and two blocks from the beach, this newly renovated, off the grid, houseboat is outfitted with luxury Turkish linens, Spanish &amp; Ethiopian textiles, vintage accessories from 1967, and bespoke details.</t>
  </si>
  <si>
    <t>The year was 1967. The Doors released their first album, Thurgood Marshall became the first African American Chief Justice, and Nancy Boggs hit the water for the first time. An airy, beach escape, floating in the fecund waters of Jamaica Bay and two blocks from the beach, this newly renovated, off the grid, houseboat is outfitted with luxury Turkish linens, Spanish &amp; Ethiopian textiles, vintage accessories from 1967, and bespoke details. Serene &amp; scenic, she has ample sundecks and a cozy inner cabin. Equipped with two double beds, she can sleep up to four people. The marina has showers and bathrooms steps away. Provisions are available next door, and the nightlife of Rockaway Beach is a quick bus ride away. Parking is available. The galley is fully equipped with tableware, pots and pans, a french press, a hot water boiler, and a hot plate. Toiletries by Dr. Bonners and Toms of Maine are provided for your convenience. Marina 59 is a working marina for fishermen, some of whom have been h</t>
  </si>
  <si>
    <t>Marina 59 is a working marina for fishermen, some of whom have been here for more than 30 years. Please be respectful to other customers. Do not ever board any other boat unless invited. On Beach 69th &amp; Rockaway Boulevard is a surfshop called Breakwater that offers rentals. Over on Beach 72nd &amp; Amstel Boulevard you will find the new Rockaway Beach Brewing Company, a great place to stop for a pint. Be sure to stop at Goody's BBQ on your way back to the Marina for some amazing jerk chicken.  A short drive or ride on the Q22 bus will take you to the concessions &amp; shops &amp; restaurants between Beach 87th &amp; Beach 116th, I am happy to give you some suggestions!</t>
  </si>
  <si>
    <t>Parking is available at the marina though parking around Rockaway can be a challenge during the summer months. The Q22 bus will take you up and down the peninsula. From the city it's a quick 45 minute ride on the A Train to the Beach 60th stop. Bike rentals are available on the boardwalk, and there are several good car services in the area.</t>
  </si>
  <si>
    <t>- Smoking on the outside decks only, please make sure all are completely put out and disposed of properly. Due to space limitations and weight limits of the boat, no more than 6 people are allowed onboard at any time. Please be considerate of the neighbors and observe the marina's quiet hours of 10pm-9am. The decks are a great place for cocktails at the end of the day but please be aware of your own safety. We love doggers but please pick up your pet's waste! All children 12 and under must wear a life jacket while in the marina, life jackets are not provided.</t>
  </si>
  <si>
    <t>Boat</t>
  </si>
  <si>
    <t>{Kitchen,"Free parking on premises","Pets allowed","Smoke detector","First aid kit","Fire extinguisher",Essentials,Shampoo,"Laptop friendly workspace","translation missing: en.hosting_amenity_49","translation missing: en.hosting_amenity_50","Private entrance","Hot water","Bed linens","Extra pillows and blankets","Coffee maker","Dishes and silverware","Cooking basics",Oven,Stove,"Patio or balcony",Waterfront}</t>
  </si>
  <si>
    <t>Budget cave!</t>
  </si>
  <si>
    <t>Hello everyone!! We are Javier and Jorge. We are two young and friendly hosts who are always down for a drink!! We are easy going, respectful and clean. We only expect the same from you.  This room is my personal room and I will rent while on vacation,  Please note: I will have some of my personal stuff in a corner, the room is in the ground level and doesn’t have a window. Cheers!! PS. Jorge works as a promoter in some of the best clubs in Manhattan. Save a night to go out with him.</t>
  </si>
  <si>
    <t xml:space="preserve">Hello everyone!! We are Javier and Jorge. We are two young and friendly hosts who are always down for a drink!! We are easy going, respectful and clean. We only expect the same from you.  This room is my personal room and I will rent while on vacation,  Please note: I will have some of my personal stuff in a corner, the room is in the ground level and doesn’t have a window. Cheers!! PS. Jorge works as a promoter in some of the best clubs in Manhattan. Save a night to go out with him. Welcome to our brand new apartment, located in the middle of Williamsburg, the perfect base for your New York City experience.  The apartment itself, the amenities and all the furniture in the apartment are brand new!  We are surround by transportation options so you are only a short walk away from a train that will take you into Manhattan in 5minutes.   The apartment is only 3 short blocks to the Montrose Av L train and the same distance to the Lorimer JM and Broadway G train.  All your bases are covered </t>
  </si>
  <si>
    <t>Hey there. Basically there is no set of house rules that you have to follow. We are not very strict on a set check in time or check out time, just let us know before you arrive and what time you will checking in and if you know what time you will be leaving, please let us know before hand. Come and go as you please, help yourself to anything in the kitchen or bathroom and make yourself at home. One request is that you take your shoes off whilst in the apartment.  Doing this will prevent noise from the hardwood floors travelling throughout the apartment. Thanks! :)</t>
  </si>
  <si>
    <t>{TV,Internet,Wifi,"Air conditioning",Kitchen,"Free street parking","Buzzer/wireless intercom",Heating,"Family/kid friendly",Washer,Dryer,Essentials,Shampoo,"Lock on bedroom door","24-hour check-in",Hangers,"Hair dryer",Iron,"Self check-in",Lockbox,"Hot water"}</t>
  </si>
  <si>
    <t>Designer duplex in historic Brooklyn Brownstone</t>
  </si>
  <si>
    <t>This beautiful Brownstone duplex has plenty of space for groups to enjoy a comfortable and relaxing stay during your NYC visit. The newly renovated house offers tons of natural sunlight, brand new kitchen and bathrooms, an airy scandinavian design throughout the home and plenty of space to retreat from busy visits to Manhattan. The open concept living space is modern yet warm and welcoming with cascading natural light and windows overlooking the beautiful tree-lined BedStuy block.</t>
  </si>
  <si>
    <t xml:space="preserve">This beautiful Brownstone duplex has plenty of space for groups to enjoy a comfortable and relaxing stay during your NYC visit. The newly renovated house offers tons of natural sunlight, brand new kitchen and bathrooms, an airy scandinavian design throughout the home and plenty of space to retreat from busy visits to Manhattan. The open concept living space is modern yet warm and welcoming with cascading natural light and windows overlooking the beautiful tree-lined BedStuy block. This 3-bedroom duplex is a totally brand new renovated brownstone. It has an open-plan first floor with a large living room with TV, an open kitchen dining area and a sitting room. The first floor also has a full bath with walk-in shower. The beautiful open staircase leads upstairs to the top floor complete with three bedrooms and another full bath, this one with a bathtub and shower.  Other things to note: Our family lives in the apartment downstairs, so we ask that you please be mindful of the noise as you </t>
  </si>
  <si>
    <t>Bedford Stuyvesant is a booming area of Brooklyn known for beautiful brownstones and tree-lined streets. There are dozens of amazing restaurants, bars and coffee shops within a few blocks walk. Manhattan is a 30min subway ride away, with a short walk to either the G or A/C lines. We are happy to make recommendations for our favorite places to visit in the neighborhood and in the city.</t>
  </si>
  <si>
    <t>No unregistered guests allowed overnight.   No parties allowed. No drugs. Thank you</t>
  </si>
  <si>
    <t>{TV,Wifi,"Air conditioning",Kitchen,Heating,Washer,Dryer,"Smoke detector","Carbon monoxide detector",Essentials,Shampoo,Hangers,"Hair dryer","Self check-in","Smart lock"}</t>
  </si>
  <si>
    <t>Sunny Master Bedroom / Harlem</t>
  </si>
  <si>
    <t>Master bedroom within a 3-bedroom/1-bath apartment in West Harlem. It feels like your own place located at the end of the apartment. Conveniently off of the A-B-C-D and 1 trains. Roof-top access! Great for solo adventurers &amp; business travelers; people who want to explore the lively Harlem culture, or have a quick commute to Midtown-West/Times Square hot spots.</t>
  </si>
  <si>
    <t>Master bedroom within a 3-bedroom/1-bath apartment in West Harlem. It feels like your own place located at the end of the apartment. Conveniently off of the A-B-C-D and 1 trains. Roof-top access! Great for solo adventurers &amp; business travelers; people who want to explore the lively Harlem culture, or have a quick commute to Midtown-West/Times Square hot spots. Bedroom Details Three large windows – tons of sunlight! Your own private 40” Samsung flat screen TV with Apple TV (access to HBO Go, Netflix, and Hulu Plus), private air conditioning unit, color Printer (Copy/Scan), full-sized bed (with 4-inch memory foam!!!), futon, and desk. The memory foam is out of this world...you'll delightfully sink into its goodness. My closet is quite full, so I provide a stand-alone rack with hangars for any clothing my guest’s would like to hang. Our apartment is located on the first residential floor of a walk-up building (one short flight of stairs). Modern finishes, brand new appliances, recessed li</t>
  </si>
  <si>
    <t>We are an easy walk to the West River as well as a ton of local restaurants and laundry services. It takes one minute to get to the nearest grocery store and there are many additional grocery options close-by if you are looking for uniquely specific items. Nearby Restaurants: Maison Harlem, Toast, The Kitchenette, Lulu's Taqueria, Bierstrasse, Dinosaur Barbeque and more. Nearby Attractions: Columbia University, Manhattan School of Music, The Apollo Theater, AMC Magic Johnson Movie Theater. Other nearby amenities: US Post-Office, NY Public Library branch, Nelson’s Cleaners (reliable and affordable…Mr. Nelson is even a notary!), NHS Hardware, Duane Reade, Dunkin Donuts, Metro North Train Station at 125th St, and many delis, gyms, banks, pharmacies, liquor stores, and main brand shopping.</t>
  </si>
  <si>
    <t>The best part about the location, in my mind, is the convenience of living off the express train. We are conveniently off of the A-B-C-D and 1 trains – 1½ blocks to the ABCD (3-min walk) and a 5-min walk to the 1-train. The A/D lines (express) go ONE stop from 125th to 59th St. Columbus Circle (7-min train ride) and down to 42nd St. (10-min train ride). And the express trains come constantly. I am never waiting for more than 4 mins for a train during the week.  There are also several bus lines that have stops on either end of our block. We luckily have many transportation options!</t>
  </si>
  <si>
    <t>Wash your own dishes, please.</t>
  </si>
  <si>
    <t>{TV,Internet,Wifi,"Air conditioning",Kitchen,"Pets live on this property",Heating,"Smoke detector","Carbon monoxide detector","Fire extinguisher",Essentials,Shampoo,"Lock on bedroom door",Hangers,"Hair dryer",Iron,"Laptop friendly workspace","translation missing: en.hosting_amenity_49","translation missing: en.hosting_amenity_50"}</t>
  </si>
  <si>
    <t>Beautiful and Spacious 2 bedroom West Harlem Apt.</t>
  </si>
  <si>
    <t>Steps away from the famous Restaurant Row in beautiful West Harlem, and a quick walk to the express trains, this super spacious apartment is perfect for a family or friends visit to the city.  The designer touches make this place more of a home than a crash pad. This is a traditional pre-war building, complete with lots of charm and an elevator.</t>
  </si>
  <si>
    <t xml:space="preserve">Steps away from the famous Restaurant Row in beautiful West Harlem, and a quick walk to the express trains, this super spacious apartment is perfect for a family or friends visit to the city.  The designer touches make this place more of a home than a crash pad. This is a traditional pre-war building, complete with lots of charm and an elevator. Steps away from the famous Restaurant Row in beautiful West Harlem, and a quick walk to the express trains, this super spacious apartment is perfect for a family or friends visit to the city.   This is a traditional pre-war building, complete with lots of charm and an elevator. More information The apartment is close to all that Harlem has to offer including world renown restaurants, great shopping on 125th street, all major subways and the legendary Apollo Theatre. The space This beautiful pre-war apartment is located on a quite side street.  The designer touches of furniture and the attention to detail will make your stay quite comfortable.  </t>
  </si>
  <si>
    <t>Harlem is an awesome and diverse neighborhood. Great food and lots of touristy things to do. Very close to many trains.</t>
  </si>
  <si>
    <t>Yep. Express trains at 125th for ABC and D lines.</t>
  </si>
  <si>
    <t>I keep a clean home with great energy  No shoes in the house! No smoking No drugs No parties</t>
  </si>
  <si>
    <t>{TV,"Cable TV",Wifi,"Air conditioning",Kitchen,Elevator,"Free street parking","Buzzer/wireless intercom",Heating,"Family/kid friendly","Smoke detector","Carbon monoxide detector","First aid kit","Fire extinguisher",Essentials,Shampoo,Hangers,"Hair dryer",Iron,"Laptop friendly workspace","translation missing: en.hosting_amenity_50","Hot water","Bed linens","Extra pillows and blankets","Host greets you"}</t>
  </si>
  <si>
    <t>Comfortable Living Space</t>
  </si>
  <si>
    <t>First floor two bedroom apartment in a two family house with a separate entrance.</t>
  </si>
  <si>
    <t>First floor two bedroom apartment in a two family house with a separate entrance. Recording Studio on the premises (coming soon)  (Email hidden by Airbnb) Near by you will find the Aquaduck Flea Market, Gateway Center Mall, Linden Cineplex Movie Theater, Diners, Restaurants, and Stores. Fifteen minutes away from JFK Airport.  Four blocks away from the A or C Train, MTA bus lines in walking distance</t>
  </si>
  <si>
    <t>Near by you will find the Aquaduck Flea Market, Gateway Center Mall, Linden Cineplex Movie Theater, Diners, Restaurants, and Stores.</t>
  </si>
  <si>
    <t>Fifteen minutes away from JFK Airport.  Four blocks away from the A or C Train, MTA bus lines in walking distance</t>
  </si>
  <si>
    <t>{TV,Wifi,"Air conditioning",Kitchen,"Smoke detector","Carbon monoxide detector",Essentials,"Lock on bedroom door",Hangers,"Hair dryer",Iron,"Self check-in",Keypad,"Private living room","Private entrance"}</t>
  </si>
  <si>
    <t>Quiet Room * Family Friendly * Near Times Square</t>
  </si>
  <si>
    <t>Hotel Mela is perfect for business and leisure travelers. Our boutique hotel is centrally located in Midtown, steps away from Times Square, Bryant Park, Rockefeller Center, Radio City Music Hall, Broadway Theaters, and more. All the guestrooms feature earth-tone inspired décor designed to create a tranquil atmosphere of modern luxury and classic sophistication. *** THINGS TO KNOW WHEN YOU BOOK *** Taxes and Facility Fee will be paid separately upon arrival at the hotel. Read below for details.</t>
  </si>
  <si>
    <t>Hotel Mela is perfect for business and leisure travelers. Our boutique hotel is centrally located in Midtown, steps away from Times Square, Bryant Park, Rockefeller Center, Radio City Music Hall, Broadway Theaters, and more. All the guestrooms feature earth-tone inspired décor designed to create a tranquil atmosphere of modern luxury and classic sophistication. *** THINGS TO KNOW WHEN YOU BOOK *** Taxes and Facility Fee will be paid separately upon arrival at the hotel. Read below for details. Private Room, 2 Double Bed, 220sq. feet Max Occupancy 4 Person(s) Your room charge will been taken as a deposit prior to arrival. The remaining balance of taxes (NY Sales Tax: 8.875%, NY City Tax: 5.875%, Occupancy Tax: $2.00 &amp; Javits Fee: $1.50) and Facility Fee ($34.43) per night will be charged upon arrival at the hotel. The Facility Fee provides the following services included in your stay: -  All local, long distance, and international phone calls -  Premium high-speed wireless internet acce</t>
  </si>
  <si>
    <t>What’s Close By Hotel Mela: Radio City Music Hall – 0.33 miles Rockefeller Center – 0.35 miles Top of the Rock – 0.32 miles Bryant Park – 0.21 miles Empire State Building – 0.56 miles The Museum of Modern Art – 0.49 miles Madison Square Garden – 0.63 miles New York Public Library – 0.25 miles Metropolitan Museum of Art – 1.93 miles Central Park – 2.07 miles Port Authority – 0.35 miles Grand Central Terminal – 0.45 miles Penn Station – 0.63 miles</t>
  </si>
  <si>
    <t>Hotel Mela is steps away from Port Authority and N/Q/R/W/1/2/3/A/C/E/7/S/B/D/F/M train lines. Penn Station is also minutes away from the hotel.</t>
  </si>
  <si>
    <t>This is a non-smoking hotel. There is a 300USD smoking fee if you smoke in your room. The hotel is pet friendly, and there is a 150USD pet fee per stay.</t>
  </si>
  <si>
    <t>{TV,"Cable TV",Wifi,"Air conditioning","Pets allowed",Gym,Elevator,Heating,Washer,Dryer,"Smoke detector","Carbon monoxide detector","First aid kit","Fire extinguisher",Essentials,Shampoo,"Lock on bedroom door",Hangers,"Hair dryer",Iron,"Laptop friendly workspace","Hot water","Bed linens","Extra pillows and blankets","Coffee maker","Luggage dropoff allowed"}</t>
  </si>
  <si>
    <t>3 Bedroom designer apartment with views</t>
  </si>
  <si>
    <t>Gorgeous designer 3 bedroom apartment furnished with mid century furnishing. 2 flat screen TVs, Bose speakers, amazing sweeping views of Manhattan and Statue of Liberty.  Close to all the bars, restaurants and cafes. Everything at your doorstep  2 min walk to the F/G/R trains. Be in LES or EV in 15-20 mins.</t>
  </si>
  <si>
    <t>Gorgeous designer 3 bedroom apartment furnished with mid century furnishing. 2 flat screen TVs, Bose speakers, amazing sweeping views of Manhattan and Statue of Liberty.  Close to all the bars, restaurants and cafes. Everything at your doorstep  2 min walk to the F/G/R trains. Be in LES or EV in 15-20 mins. 2 queen size beds, 1 baby crib, 2 twin air mattress</t>
  </si>
  <si>
    <t>Please no shoes in the house, no loud parties or music, no cooking on the balcony.</t>
  </si>
  <si>
    <t>{TV,"Cable TV",Wifi,"Air conditioning",Kitchen,Elevator,Heating,Washer,Dryer,"Smoke detector","Carbon monoxide detector","First aid kit","Fire extinguisher",Essentials,Shampoo,Hangers,"Hair dryer",Iron,"Laptop friendly workspace","Baby monitor","Outlet covers",Bathtub,"Baby bath","Changing table","High chair","Children’s books and toys","Table corner guards","Babysitter recommendations",Crib,"Pack ’n Play/travel crib","Room-darkening shades","Children’s dinnerware",Microwave,"Coffee maker",Refrigerator,Dishwasher,"Dishes and silverware","Cooking basics",Oven,Stove,"Patio or balcony","No stairs or steps to enter","Flat path to guest entrance","No stairs or steps to enter","No stairs or steps to enter","No stairs or steps to enter","Handheld shower head"}</t>
  </si>
  <si>
    <t>Manhattan view in Bushwick</t>
  </si>
  <si>
    <t>Here is a great space with all of the amenities of a hotel. Super close to the J-line train. Wake up with some sunshine and go to sleep with a sunset view of Manhattan. If you want to work out as well, take advantage of the full gym included with the room.</t>
  </si>
  <si>
    <t>This is a shared apartment space. Being courteous to the other roommates is a must. Clean up after yourself in the kitchen and bathroom.</t>
  </si>
  <si>
    <t>{Wifi,"Air conditioning",Kitchen,"Smoking allowed",Gym,Elevator,Heating,"Suitable for events",Washer,Dryer,"Smoke detector","Carbon monoxide detector",Essentials,Bathtub}</t>
  </si>
  <si>
    <t>Gorgeous Large Room near LGA</t>
  </si>
  <si>
    <t>Sunny and bright new private bedroom!  Close to La Guardia Airport. You’ll love the kitchen, the CASPER Queen-sized Bed and the coziness. My place is good for couples, solo adventurers, and business travelers. Safe Neighborhood.</t>
  </si>
  <si>
    <t>Sunny and bright new private bedroom!  Close to La Guardia Airport. You’ll love the kitchen, the CASPER Queen-sized Bed and the coziness. My place is good for couples, solo adventurers, and business travelers. Safe Neighborhood. Complimentary trip to Manhattan Complimentary Breakfast &amp; Brunch</t>
  </si>
  <si>
    <t>Maximum 2 guests. No additional visitors Please respect our neighbors Quiet hours are after 10PM</t>
  </si>
  <si>
    <t>East Elmhurst, NY, United States</t>
  </si>
  <si>
    <t>{TV,Internet,Wifi,Kitchen,Breakfast,"Free street parking","Indoor fireplace",Heating,"Family/kid friendly","Smoke detector","Carbon monoxide detector","First aid kit",Essentials,Shampoo,"Lock on bedroom door","24-hour check-in",Hangers,Iron,"Laptop friendly workspace","translation missing: en.hosting_amenity_49","translation missing: en.hosting_amenity_50","Self check-in",Keypad,"Hot water"}</t>
  </si>
  <si>
    <t>Chic room in a clean and cozy apartment</t>
  </si>
  <si>
    <t>This room will provide you with the most authentic Williamsburg experience.  The apartment is very clean and spacious.  We currently have a Christmas tree for you to enjoy on your stay over the holidays.  The decor is a great combination of antique, custom-made and modern furnishings that give an artsy and cozy vibe.  You will feel like a real brooklynite when you put on a record and get some incense burning!</t>
  </si>
  <si>
    <t>This room will provide you with the most authentic Williamsburg experience.  The apartment is very clean and spacious.  We currently have a Christmas tree for you to enjoy on your stay over the holidays.  The decor is a great combination of antique, custom-made and modern furnishings that give an artsy and cozy vibe.  You will feel like a real brooklynite when you put on a record and get some incense burning! We are a 5 minute walk to the JMZ Marcy Ave stop and about a 10 minute walk to the Bedford L station</t>
  </si>
  <si>
    <t>We are a 5 minute walk to the JMZ Marcy Ave stop and about a 10 minute walk to the Bedford L station</t>
  </si>
  <si>
    <t>{Wifi,"Air conditioning",Kitchen,Heating,"Smoke detector",Essentials,Shampoo,"Hair dryer",Iron,"Private living room",Microwave,"Coffee maker",Refrigerator,"Dishes and silverware","Cooking basics",Oven,Stove}</t>
  </si>
  <si>
    <t>Clean Midtown Rooms in heart of NYC</t>
  </si>
  <si>
    <t>Amazing location only a short walk from Grand Central and close to everything - including shops, restaurants and bars. It has an open plan kitchen and living room with great light, wooden floors and air-conditioning. Both bedrooms easily fit a queen or Full air mattress . Clean tidy walk up building. Open to a couple of weeks occupancy. WIFI is available.</t>
  </si>
  <si>
    <t>Amazing location only a short walk from Grand Central and close to everything - including shops, restaurants and bars. It has an open plan kitchen and living room with great light, wooden floors and air-conditioning. Both bedrooms easily fit a queen or Full air mattress . Clean tidy walk up building. Open to a couple of weeks occupancy. WIFI is available. We recently got this place and want to AirBnB it out until we officially move in end of June. Bring your own air mattress, sheets and towels can be provide. I am easy to communicate with and access if there are any questions or concerns during your stay. Lots of restaurants and bars. Grand Central is less 0.25 miles. Times Square is 0.70 miles (15 minute walk)</t>
  </si>
  <si>
    <t>Lots of restaurants and bars.</t>
  </si>
  <si>
    <t>Grand Central is less 0.25 miles. Times Square is 0.70 miles (15 minute walk)</t>
  </si>
  <si>
    <t>{Wifi,"Air conditioning",Kitchen,Essentials,Hangers,"translation missing: en.hosting_amenity_49","translation missing: en.hosting_amenity_50","Private living room"}</t>
  </si>
  <si>
    <t>Bogro.</t>
  </si>
  <si>
    <t>A wonderful top floor corner bedroom, quiet and secluded. Your home away from home!  Two big beautiful windows, couples welcome!  Two blocks from the J/M train line. 30 minutes to manhattan.  The unit has a small dog that is 9 years old and very well mannered, mostly keeps with the owner.  Air conditioning, WIFI included.</t>
  </si>
  <si>
    <t>A wonderful top floor corner bedroom, quiet and secluded. Your home away from home!  Two big beautiful windows, couples welcome!  Two blocks from the J/M train line. 30 minutes to manhattan.  The unit has a small dog that is 9 years old and very well mannered, mostly keeps with the owner.  Air conditioning, WIFI included. Wonderful treelined street,  just off of busy Bushwick avenue and Broadway.</t>
  </si>
  <si>
    <t>Wonderful treelined street,  just off of busy Bushwick avenue and Broadway.</t>
  </si>
  <si>
    <t>{Wifi,Kitchen,Heating,"Smoke detector","Carbon monoxide detector","Laptop friendly workspace"}</t>
  </si>
  <si>
    <t>BROOKLYN : PRIVATE ROOM +BATHROOM</t>
  </si>
  <si>
    <t>Private bedroom and bathroom in brooklyn. 2 windows with lot of lights. 3 minutes walk to the subway ( Myrtle avenue), 20 min to go to the lower manhattan. Full kitchen,laundry and shops nearby. View in backyard, calm with Wifi, heat and air conditioner include. WELCOME</t>
  </si>
  <si>
    <t>Private bedroom and bathroom in brooklyn. 2 windows with lot of lights. 3 minutes walk to the subway ( Myrtle avenue), 20 min to go to the lower manhattan. Full kitchen,laundry and shops nearby. View in backyard, calm with Wifi, heat and air conditioner include. WELCOME Vous avez à votre disposition en privé : la salle de bain rattachée à la chambre. Puis la cuisine et le salon à partager The kitchen and living room. Bedroom and bathroom are private N’hésitez pas si je peux vous donner des conseils de visites. Un guide reste à votre dispo toison sur place aussi Supermarché, pizzeria vegan, sushi, deli, metro a 3 minutes a pied Bus / metr (Website hidden by Airbnb) direct JFK)</t>
  </si>
  <si>
    <t>Supermarché, pizzeria vegan, sushi, deli, metro a 3 minutes a pied</t>
  </si>
  <si>
    <t>Bus / metr (Website hidden by Airbnb) direct JFK)</t>
  </si>
  <si>
    <t>{Wifi,"Air conditioning",Kitchen,Heating,Washer,Dryer,"Smoke detector",Essentials,Shampoo,Hangers,"Hair dryer",Iron,"Private living room","Bed linens","Extra pillows and blankets",Microwave,"Coffee maker",Refrigerator,Dishwasher,"Dishes and silverware","Cooking basics",Oven,Stove}</t>
  </si>
  <si>
    <t>Bedroom in beautiful Brooklyn apartment</t>
  </si>
  <si>
    <t>Bright, cozy room in spacious Brooklyn apartment. Enjoy one of Brooklyn's coolest neighborhoods with easy access to Manhattan and everything New York has to offer. This is a three-bedroom flat so the space will be shared with my two roommates. They are both young professionals that spend most of the day in the office but like to relax and enjoy the apartment in the evenings. Guests are welcome to cook, enjoy our living room, and generally sprawl out.  We look forward to having you!</t>
  </si>
  <si>
    <t>Bright, cozy room in spacious Brooklyn apartment. Enjoy one of Brooklyn's coolest neighborhoods with easy access to Manhattan and everything New York has to offer. This is a three-bedroom flat so the space will be shared with my two roommates. They are both young professionals that spend most of the day in the office but like to relax and enjoy the apartment in the evenings. Guests are welcome to cook, enjoy our living room, and generally sprawl out.  We look forward to having you! Fort Greene is a fantastic and historic Brooklyn neighbourhood with beautiful brownstone buildings, one of New York's most adored parks, and lovely restaurants and cafes. The apartment is located directly above a subway stop making transportation throughout Manhattan, Brooklyn, and Queens quick and easy.</t>
  </si>
  <si>
    <t>Fort Greene is a fantastic and historic Brooklyn neighbourhood with beautiful brownstone buildings, one of New York's most adored parks, and lovely restaurants and cafes. The apartment is located directly above a subway stop making transportation throughout Manhattan, Brooklyn, and Queens quick and easy.</t>
  </si>
  <si>
    <t>We only ask that you treat the apartment as if it's your own. This is our home, and we hope you can feel like it's yours as well while staying with us.</t>
  </si>
  <si>
    <t>{TV,Wifi,Kitchen,Heating,"Smoke detector","First aid kit",Essentials,Shampoo,Iron,"translation missing: en.hosting_amenity_49","translation missing: en.hosting_amenity_50"}</t>
  </si>
  <si>
    <t>Nice room</t>
  </si>
  <si>
    <t>It’s very nice place</t>
  </si>
  <si>
    <t>{TV,"Cable TV",Wifi,"Air conditioning",Kitchen,Elevator,"Free street parking",Heating,"Smoke detector","Carbon monoxide detector",Essentials,Hangers,"Hair dryer",Iron,"Self check-in",Lockbox,"Hot water","Ethernet connection",Microwave,"Coffee maker",Refrigerator,Oven,Stove}</t>
  </si>
  <si>
    <t>Newly Renovated Apartment in a Brooklyn Brownstone</t>
  </si>
  <si>
    <t>This apartment is spacious and newly renovated in a beautiful Brooklyn brownstone home. There are two bedrooms with queen size beds and a beautifully lit living room and kitchen area.</t>
  </si>
  <si>
    <t>This apartment is spacious and newly renovated in a beautiful Brooklyn brownstone home. There are two bedrooms with queen size beds and a beautifully lit living room and kitchen area. This space is brand new with modern and comfortable furniture. There are luxury mattresses in each bedroom with luxury linens on each bed, as well as luxury linens available for extra guests. In the kitchen, there is a juicer and Vitamix available for your use for all your smoothie or juicing needs. You have the entire apartment to yourselves; this includes two bedrooms, a kitchen, bathroom, and a living room. As a hostess, I will be a phone call away. This neighborhood is super convenient with supermarkets and several cafes and restaurants within walking distance. Bushwick and Williamsburg are a short ride away. As a New Yorker, I am more than happy to explain how to use the subway and or buses to get around the city. We are a short walk to the J, M, A, and G trains which all take you into Manhattan with</t>
  </si>
  <si>
    <t>This neighborhood is super convenient with supermarkets and several cafes and restaurants within walking distance. Bushwick and Williamsburg are a short ride away.</t>
  </si>
  <si>
    <t>As a New Yorker, I am more than happy to explain how to use the subway and or buses to get around the city. We are a short walk to the J, M, A, and G trains which all take you into Manhattan within 30 mins. We are also near the B52, B15, and B38 bus lines which all can take you to many locations in Brooklyn. To/From the airports: JFK is easily accessible via the B15 bus and Newark airport is accessible via the PATH train from New Jersey into New York. Please do not hesitate to contact me prior to arriving in New York for clear instructions on how to get to the apartment once you land.</t>
  </si>
  <si>
    <t>No Shoes Inside the House Quiet Hours 11pm-6am</t>
  </si>
  <si>
    <t>{TV,Wifi,"Air conditioning",Kitchen,Heating,Washer,Dryer,"Smoke detector","Carbon monoxide detector","First aid kit","Fire extinguisher",Essentials,Shampoo,"Lock on bedroom door",Hangers,"Hair dryer",Iron,"Private entrance","Host greets you"}</t>
  </si>
  <si>
    <t>Artsy Spot in Spanish Harlem</t>
  </si>
  <si>
    <t>Live like a local in eclectic Spanish Harlem! Our apt is located at the beginning of Spanish Harlem/end of Upper East Side. Our neighborhood is vibrant and really has it all.</t>
  </si>
  <si>
    <t>{TV,"Cable TV",Internet,Wifi,"Air conditioning",Kitchen,"Free street parking","Buzzer/wireless intercom",Heating,Washer,Dryer,"Smoke detector","Carbon monoxide detector","Fire extinguisher",Essentials,Shampoo,Hangers,"Hair dryer",Iron,"Laptop friendly workspace","translation missing: en.hosting_amenity_49","translation missing: en.hosting_amenity_50","Self check-in",Lockbox,"Hot water"}</t>
  </si>
  <si>
    <t>Luxury Apt, 1 BR, Stainless Steel Appliances</t>
  </si>
  <si>
    <t>1 Bedroom apartment in a new building in Williamsburg.  This apartment is situated in an excellent location and it is a new apartment!  This spacious luxury apt is close to the subway (just a 5-10 minutes walk to the L/G/J/M/Z lines - Lorimer St. station on the L or Hewes on the J/M/Z - 15 minutes from the city). - Restaurants, bars and grocery are close by (couple blocks) - Walgreens just around the corner - There's two 24-hour delis right across the road.</t>
  </si>
  <si>
    <t xml:space="preserve">1 Bedroom apartment in a new building in Williamsburg.  This apartment is situated in an excellent location and it is a new apartment!  This spacious luxury apt is close to the subway (just a 5-10 minutes walk to the L/G/J/M/Z lines - Lorimer St. station on the L or Hewes on the J/M/Z - 15 minutes from the city). - Restaurants, bars and grocery are close by (couple blocks) - Walgreens just around the corner - There's two 24-hour delis right across the road. Fully furnished: - 65" HD 4K Curved TV with free Roku Streaming (HBO, ShowTime, Netflix, Sling and more) - Central AC  - High speed internet &amp; Wifi connection - New kitchen with Stainless Steel Appliances - New bath with amazing "rain" shower head! - Large Windows - Super high ceilings The high ceiling and large windows definitely give a nice feeling of openness in urban NYC. I have designed the apartment in a way that is comfortable and attentive to those little needs people may have - whether it's a holder for the kitchen towels, </t>
  </si>
  <si>
    <t>Williamsburg is a lively neighborhood and there are many restaurants and bars around. Specifically if you go up Union Avenue (take a right when you're walking from the apartment), you will find some very nice places around Grand st and Metropolitan avenue. With that being said, the block where this apartment is located is actually quiet.</t>
  </si>
  <si>
    <t>Close to the subway (just a 5-10 minutes walk to the L/G/J/M/Z lines - Lorimer St. station on the L or Hewes on the J/M/Z - 15 minutes from the city).</t>
  </si>
  <si>
    <t>{TV,"Cable TV",Wifi,"Air conditioning",Kitchen,"Free street parking",Heating,"Smoke detector","Carbon monoxide detector","First aid kit","Fire extinguisher",Essentials,Shampoo,"Lock on bedroom door",Hangers,"Hair dryer",Iron,"Laptop friendly workspace","Private living room","Private entrance","Hot water","Bed linens","Extra pillows and blankets",Microwave,"Coffee maker",Refrigerator,Dishwasher,"Dishes and silverware","Cooking basics",Oven,Stove,"Luggage dropoff allowed","Long term stays allowed"}</t>
  </si>
  <si>
    <t>Wonderful Queen Room Next to Manhattan</t>
  </si>
  <si>
    <t>Enter by the guest entrance on the second floor. Smoking is not allowed.</t>
  </si>
  <si>
    <t>{Wifi,"Hot tub",Heating,"Smoke detector",Essentials,Shampoo,"Lock on bedroom door",Hangers,Iron,"Laptop friendly workspace","Hot water"}</t>
  </si>
  <si>
    <t>Sunny Room in Harlem</t>
  </si>
  <si>
    <t>Large furnished room available in a spacious apartment in Harlem (153rd and St Nicholas Avenue) from August 1st to August 19th Few minutes from the A/B/C/D. Two closets, two dressers, one desk, wifi, large living room, fully equipped kitchen, elevato</t>
  </si>
  <si>
    <t>{Internet,Wifi,"Wheelchair accessible",Kitchen,Elevator,"Buzzer/wireless intercom",Heating,"Smoke detector"}</t>
  </si>
  <si>
    <t>Large and quiet 1 BR in heart of Greenpoint</t>
  </si>
  <si>
    <t>Spacious quiet spot in the heart of Greenpoint. Very quiet place that does not face the street. Gets lots of sunlight and good heating.  Just one block away from the G train or plenty of buses to get you to Williamsburg or Long Island City.</t>
  </si>
  <si>
    <t>Spacious quiet spot in the heart of Greenpoint. Very quiet place that does not face the street. Gets lots of sunlight and good heating.  Just one block away from the G train or plenty of buses to get you to Williamsburg or Long Island City. Bedroom - Full-size bed, plenty of closet space Bathroom - Nice hot water in the bath or shower Hallway - Another closet for more storage and a bench to put your shoes on. Living room - space to eat, nice new 4K TV with HBO, comfy couch Best area of Brooklyn in my opinion. Lots of places to eat, go out at night, and shop. Not as many tourists as the rest of the city and much more peaceful and clean. One block from the G train. 10 minute walk to the 7 train in Long Island City, Queens. A number of buses are a block away as well. Quick 10-15 minute walk to Williamsburg.</t>
  </si>
  <si>
    <t>Best area of Brooklyn in my opinion. Lots of places to eat, go out at night, and shop. Not as many tourists as the rest of the city and much more peaceful and clean.</t>
  </si>
  <si>
    <t>One block from the G train. 10 minute walk to the 7 train in Long Island City, Queens. A number of buses are a block away as well. Quick 10-15 minute walk to Williamsburg.</t>
  </si>
  <si>
    <t>{TV,Wifi,"Air conditioning",Kitchen,"Buzzer/wireless intercom",Heating,"Smoke detector",Essentials,"Lock on bedroom door",Hangers,"Hair dryer",Iron,"Laptop friendly workspace","Private living room","Hot water","Bed linens","Luggage dropoff allowed","Host greets you"}</t>
  </si>
  <si>
    <t>Modern Williamsburg Beauty</t>
  </si>
  <si>
    <t>Charming, modern, sun soaked and fully furnished 2 bedroom, 2 bathroom apartment in the heart of Williamsburg. Three blocks from the L train and footsteps from some of the neighborhood's best bars and restaurants.</t>
  </si>
  <si>
    <t>Charming, modern, sun soaked and fully furnished 2 bedroom, 2 bathroom apartment in the heart of Williamsburg. Three blocks from the L train and footsteps from some of the neighborhood's best bars and restaurants. Modern elevator building includes gym space and video security. Can access the entire apartment except for the 2nd bedroom, as my roommate lives there. Available via cell phone at any time. Williamsburg is the trendy, quintessential, neighborhood for the best that Brooklyn has to offer. It has emerged in recent years as a pop-culture darling, and a force in defining NYC trends. You’ll find everything from galleries to pop-up shops, quaint and creative coffee shops, flagship shopping, and the best bars and restaurants that the city offers. Three blocks from the L train gives you a quick two stops into Manhattan. Also a 10m walk to the J/M/Z train makes for easy access to lower Manhattan. My roommate lives in the apartment and may be there some of the time. He is out of town du</t>
  </si>
  <si>
    <t>Williamsburg is the trendy, quintessential, neighborhood for the best that Brooklyn has to offer. It has emerged in recent years as a pop-culture darling, and a force in defining NYC trends. You’ll find everything from galleries to pop-up shops, quaint and creative coffee shops, flagship shopping, and the best bars and restaurants that the city offers.</t>
  </si>
  <si>
    <t>Three blocks from the L train gives you a quick two stops into Manhattan. Also a 10m walk to the J/M/Z train makes for easy access to lower Manhattan.</t>
  </si>
  <si>
    <t>No shoes in the house. Quiet after midnight to respect neighbors.</t>
  </si>
  <si>
    <t>{TV,Wifi,"Air conditioning",Kitchen,Gym,Elevator,Heating,Washer,Dryer,"Smoke detector","Carbon monoxide detector","First aid kit","Fire extinguisher",Essentials,Shampoo,"Lock on bedroom door",Hangers,"Laptop friendly workspace","Private living room"}</t>
  </si>
  <si>
    <t>Cute and Comfy Bedroom</t>
  </si>
  <si>
    <t>Private bedroom w/ queen bed, large closet, desk and chair, and bedside table. Bed consists of a pullout couch + 5in foam mattress topper, making it just as(more?) comfy than a standard bed Note: the room only has one small exterior window facing a wall but a beautiful exposed brick wall &amp; powerful ceiling fan keep the room cool!   The apartment is a 3 bedroom/ 1 bathroom with a peaceful backyard. Near the Bedford Nostrand G subway and the Nostrand A/C station.</t>
  </si>
  <si>
    <t>Private bedroom w/ queen bed, large closet, desk and chair, and bedside table. Bed consists of a pullout couch + 5in foam mattress topper, making it just as(more?) comfy than a standard bed Note: the room only has one small exterior window facing a wall but a beautiful exposed brick wall &amp; powerful ceiling fan keep the room cool!   The apartment is a 3 bedroom/ 1 bathroom with a peaceful backyard. Near the Bedford Nostrand G subway and the Nostrand A/C station. Close to tons of trendy restaurants like Speedy Romeos, Lucha Lucha, and Home Frites, the gorgeous coffeshop/plant store Stone Fruit, and bars like Dynaco, Do or Dive, Captain Dan's Good Time Tavern, and Post Bar. There's so much to do in Bedstuy, you won't even need to go to Manhattan! Living room Dining Room Bathroom Backyard Charming brownstones, trees, and flower pots line this picturesque block in Bedstuy/Clinton Hill.  Around the corner you'll find the best burrito in NYC Lucha Lucha, the prettiest coffeeshop Stonefruit, a</t>
  </si>
  <si>
    <t>Charming brownstones, trees, and flower pots line this picturesque block in Bedstuy/Clinton Hill.  Around the corner you'll find the best burrito in NYC Lucha Lucha, the prettiest coffeeshop Stonefruit, and some of the NY Times' favorite pizza at Speedy Romeos. Bars include Dyanco, Do or Dive, The Corners, Lovers Rock, and Brew. Plus plenty more restaurants, bars, and shops.</t>
  </si>
  <si>
    <t>Close to the G and A/C trains &amp; tons of great restaurants, coffeeshops and bars.</t>
  </si>
  <si>
    <t>{Wifi,Heating,"Smoke detector","Carbon monoxide detector",Essentials,Hangers,"translation missing: en.hosting_amenity_49","translation missing: en.hosting_amenity_50","Hot water"}</t>
  </si>
  <si>
    <t>Brooklyn palace</t>
  </si>
  <si>
    <t>Beautiful studio in the heart of bushwick/ east Williamsburg. 2 skylights tickle the apartment with tons of natural light.</t>
  </si>
  <si>
    <t>{TV,Wifi,"Air conditioning",Kitchen,"Pets allowed",Gym,"Free street parking",Heating,Washer,Dryer,"Smoke detector","Carbon monoxide detector",Essentials,Shampoo,"Lock on bedroom door",Hangers,"Laptop friendly workspace","Self check-in",Lockbox,"Hot water",Microwave,"Coffee maker",Refrigerator,"Dishes and silverware","Cooking basics",Oven,Stove,"BBQ grill","Garden or backyard","Long term stays allowed"}</t>
  </si>
  <si>
    <t>Cozy 1 bdrm Chelsea/Meatpacking</t>
  </si>
  <si>
    <t>Enjoy your NYC experience in this fun 1 bedroom apartment while in the heart of Chelsea/Meatpacking District! All of the best nightlife and restaurants are just blocks away. It's also conveniently located blocks away from the subway.</t>
  </si>
  <si>
    <t>Enjoy your NYC experience in this fun 1 bedroom apartment while in the heart of Chelsea/Meatpacking District! All of the best nightlife and restaurants are just blocks away. It's also conveniently located blocks away from the subway. The apartment is very clean, modern and comfortable. You'll always be provided with a professionally cleaned place, with fresh sheets and linens, that will comfortably sleep 2 people and possibly a 3rd on the couch (I can include an air mattress as well if needed). The bed is an amazingly comfortable queen sized, and there is AC in the living which cools the entire apartment. This is also a south facing apartment, so despite being so close to all the best night life, it's very quiet. The entire apartment is available for you to use. I ask that you simply respect  my personal items in the closet. I'll be available if needed by cell phone. The neighborhood is amazing, centrally located right in the heart of Chelsea/Meatpacking districts. The High Line, and w</t>
  </si>
  <si>
    <t>The neighborhood is amazing, centrally located right in the heart of Chelsea/Meatpacking districts. The High Line, and west side highway parks, tennis/basketball courts and bike paths are just minutes away. Head two blocks south and you're where all of the city's best modern lounges and clubs are, if you are into the nightlife. Head North anywhere and you're surrounded by great bars, amazing restaurants and shops, and quaint coffee shops. This is one of the historic areas of the city, and a must see. And despite all of this, the street that my apartment is on is very quiet... Definitely the best of both worlds.</t>
  </si>
  <si>
    <t>Steps from A, C, E &amp; L Train. (Only 2 Express stops to Times Square, 1 Express stop to Penn Station/Madison Sq Garden or take 2 local stops to Soho)  Just 2 avenues to catch the F,B,D (only 3 express stops to 30 Rockefeller and the Christmas tree, Good Morning America and some of the best restaurants in the city.  10 minute walk to Union Square and a 15 minute walk to Flatiron! There are also Citi bike terminals right around the corner, and a bike shop about a half of a block away that does daily rentals of you prefer. Also, hailing a cab is generally very easy to do on 8th Ave.</t>
  </si>
  <si>
    <t>Please the treat the space as you would yours. No loud music or noise is tolerated, so please be respectful of the neighbors. Again, please also respect my personal closet space. Otherwise we are good to go! NO pets allowed at this time. Please NO smoking in the apartment. NO parties.</t>
  </si>
  <si>
    <t>{"Cable TV",Internet,Wifi,"Air conditioning",Kitchen,Heating,Essentials}</t>
  </si>
  <si>
    <t>Noel Palace</t>
  </si>
  <si>
    <t>Welcome to Noel Palace a family-run B&amp;B  in a large Victorian house built in 1900's. We are located in a historic residential area in Brooklyn, NY and shaded by nature, our place is very quiet and peaceful. It's country living in New York City.</t>
  </si>
  <si>
    <t>Welcome to Noel Palace a family-run B&amp;B  in a large Victorian house built in 1900's. We are located in a historic residential area in Brooklyn, NY and shaded by nature, our place is very quiet and peaceful. It's country living in New York City. Our Bed and Breakfast has 3 bedrooms, each decorated with antiques and country style furniture Living room, dining room, kitchen, and bathroom. Amenities include air conditioning, cable television and free wireless Internet service.  Before you start the day, enjoy an extended continental breakfast with healthy foods and fresh roasted gourmet coffee. We welcome all of our guests with a five stars diner for free. Gourmet menu  is available at the request of our guest for additional cost.   Extended continental breakfast served daily from 8:00 to 10:00 a.m. in the main dining room on the first floor with croissants, muffins, bagels, jams, cream cheese, butter, eggs, hot and cold cereals, fresh fruit, coffee, tea and juice. Guest have access to the</t>
  </si>
  <si>
    <t>The Neighborhood Attractions Nearby attractions include Ditmas Park and Prospect Park, Brooklyn Botanical Garden, and Park Slope with nice restaurants, antique shops, movie theaters, libraries, and bookstores. (You can also get a nice view of the New York's skyline.) Sheepshead Bay, where you can get a boat ride to the Statue of Liberty or go fishing, offers lots of restaurants along the waterfront and piers. Nearby King's Plaza Mall provides a full day of indoor shopping. Coney Island has several attractions, such as the beach, aquarium, and theme park, and of course, there is always the new Keyspan baseball stadium where the Brooklyn Cyclones play and the new Barclay Center. Recommended Local Best Kept Secrets The Brooklyn Heights Promenade and antique shops along Atlantic Avenue, ethnic gourmet restaurants, flea markets, antique shops and book stores in Park Slop</t>
  </si>
  <si>
    <t>Transportation and parking   is a 2 minute walk to the B or Q subway station, has plenty of free parking in the street as well as private parking, and features all the conveniences of home. You can enjoy all the excitement of New York City, as you will be just 20 minutes away from downtown Manhattan and three short blocks to the subway.</t>
  </si>
  <si>
    <t>very respectful No pets, NO SMOKING, NO DRINKING and NOISE</t>
  </si>
  <si>
    <t>{TV,"Cable TV",Internet,Wifi,"Air conditioning",Kitchen,Breakfast,"Indoor fireplace",Heating,"Family/kid friendly","Suitable for events",Washer,Dryer,"Smoke detector","Carbon monoxide detector","First aid kit","Safety card","Fire extinguisher",Essentials,Shampoo,"Lock on bedroom door","Hair dryer",Iron,"Laptop friendly workspace"}</t>
  </si>
  <si>
    <t>Bright, private room in the HEART of Williamburg</t>
  </si>
  <si>
    <t>Bright, private bedroom in the heart of Williamsburg. Half a block from "L" train (Lorimer stop) 7 mins walk to Bedford Ave: Whole Foods, Apple Store, Bedford L-train Stop, 5 mins walk to McCarren Park. Cool bars, restaurants, cafes everywhere! ASK ABOUT DISCOUNTS FOR LONG STAYS IF YOU ARE INTERESTED!</t>
  </si>
  <si>
    <t>- Guests must clean-up after themselves (wash dishes if they use them, etc.).</t>
  </si>
  <si>
    <t>{Wifi,"Air conditioning",Kitchen,"Pets allowed",Heating,"Smoke detector",Essentials,Shampoo,"Lock on bedroom door",Hangers,Iron,"Laptop friendly workspace"}</t>
  </si>
  <si>
    <t>Spacious brand new 2 bedrooms apartment ##2</t>
  </si>
  <si>
    <t>Spacious Brand New Apartment, 2 Bed Rooms</t>
  </si>
  <si>
    <t>Castle Hill</t>
  </si>
  <si>
    <t>{Wifi,"Air conditioning",Kitchen,"Free parking on premises","Smoke detector","Carbon monoxide detector","Private entrance"}</t>
  </si>
  <si>
    <t>The Henry - A One Bedroom Cobble Hill Apartment</t>
  </si>
  <si>
    <t>Light floods this exceptional oversized one bedroom in historic Cobble Hill, Brooklyn. Step outside, and only steps away, you'll be immersed with aromas of baked goods and fresh coffee from nearby pastisseries. Come and stay. You'll be glad you did!</t>
  </si>
  <si>
    <t xml:space="preserve">Light floods this exceptional oversized one bedroom in historic Cobble Hill, Brooklyn. Step outside, and only steps away, you'll be immersed with aromas of baked goods and fresh coffee from nearby pastisseries. Come and stay. You'll be glad you did! • Spacious one bedroom apartment • Light filled • Private office • Separate kitchen Guests will have access to most areas of my home. This is my primary home, so some personal belongings will be present. I kindly ask that you respect these things and do not go into locked or secured storage areas, under or behind furniture or appliances, into my personal belongings, or into any place that common sense dictates is off limits. I will be away during your stay and unable to receive calls and texts (hence the house rule to keep all communication on here). I have a service that looks after my home in my absence, so please keep all communication here, and they'll get back to you promptly. Corner cafes, cinemas, fire escapes and stoops—such is the </t>
  </si>
  <si>
    <t xml:space="preserve">- 1. Please remove your shoes when entering the home. 2. Please keep noise to a minimum between 10:00PM and 9:00AM, so as not to disturb neighbors. 3. No visitors without permission, and no additional or overnight guests. All guests must be included on the reservation, including children and infants. 4. No third-party reservations. The person who booked the reservation must be staying in the unit; you cannot book a reservation on behalf of someone else. 5. All communication must be conducted on AirBnB through the messaging portal. No calls. No emails. No texts. 6. Turn off lights and all appliances (especially air conditioners) when you are not in the apartment; and do not run air conditioners with the windows open at the same time. 7. If there is an air conditioner in a window, DO NOT, under any circumstances, open that window. 8. Do not use the provided white sheets or towels to remove makeup. If sheets or towels are stained during your stay, you will be billed the replacement cost. </t>
  </si>
  <si>
    <t>{Wifi,Kitchen,"Smoke detector","Carbon monoxide detector",Essentials,Shampoo,Hangers,Iron,"Laptop friendly workspace","Self check-in",Lockbox}</t>
  </si>
  <si>
    <t>Chic, Spacious, Bright BK 2-Bedroom w/ Backyard</t>
  </si>
  <si>
    <t>Chic, spacious, light-filled two-bedroom with a backyard in Brooklyn's most-loved neighborhood. Surrounded by the best restaurants, bars and most creative neighbors. Conveniently close to the L &amp; G train. Everything in this place is brand new and can sleep up to 5 guests. It's on the garden-level, so no stairs to climb. :) Huge backyard with grille available--the perfect spot for a summer hangout. Great for families with older children and small groups.</t>
  </si>
  <si>
    <t>Chic, spacious, light-filled two-bedroom with a backyard in Brooklyn's most-loved neighborhood. Surrounded by the best restaurants, bars and most creative neighbors. Conveniently close to the L &amp; G train. Everything in this place is brand new and can sleep up to 5 guests. It's on the garden-level, so no stairs to climb. :) Huge backyard with grille available--the perfect spot for a summer hangout. Great for families with older children and small groups. Newly furnished, spacious two-bedroom with a backyard. The skylight in the kitchen/living room lightens up the whole space. Both bedrooms have closet space, queen beds and windows into the backyard. The master bedroom has a door that leads to it as well. :) Great building in a great neighborhood!  More details below: -Central Heat &amp; AC -Did I mention the backyard? With the grille? -TV: basic cable &amp; Roku -Sofa Bed in Living Room -Up-to-date appliances, brand new kitchenware -Chic, minimal style -Favorite Restaurants in the neighborhood:</t>
  </si>
  <si>
    <t>5-minute walk to the L/G/CitiBike JFK Airport: 25 minutes by cab without traffic LaGuardia Airport: 15 minutes by cab without traffic Times Square: 24 minutes by subway  Wall Street / Financial District: 36 minutes by subway</t>
  </si>
  <si>
    <t>- 1. Please remove your shoes when entering the home. - 2. Please keep noise to a minimum between 10:00PM and 9:00AM, so as not to disturb neighbors. - 3. No visitors without permission, and no additional or overnight guests. All guests must be included on the reservation, as "guests," including children and infants (On certain channels, infants are not considered "guests," so where infants are permitted, you must list them as "children." If this listing is listed as not suitable for infants, not suitable for children, or not suitable for pets, the applicable (child(s), infant(s), or pet(s)) is not permitted in the unit. For example, if you include an infant on your reservation in a non-infant-friendly listing, your infant will not be permitted to enter, even if the reservation is confirmed - Your reservation may also be cancelled with or without notice at any time, including during your stay, if there is a breach of this or any other house rule. - 4. No third-party bookings. The perso</t>
  </si>
  <si>
    <t>{TV,Wifi,"Air conditioning",Kitchen,Heating,"Smoke detector","Carbon monoxide detector","First aid kit","Fire extinguisher",Essentials,Shampoo,Hangers,"Hot water","Bed linens",Microwave,"Coffee maker",Refrigerator,Dishwasher,"Dishes and silverware","Cooking basics",Oven,Stove,"Single level home","BBQ grill","Garden or backyard","Hot water kettle"}</t>
  </si>
  <si>
    <t>Sunlit Backyard in NYC + Walk to Zoo and Gardens!</t>
  </si>
  <si>
    <t>Beautiful area close to Botanical Gardens, Bronx Zoo, Montefiore Medical Center, Pelham Parkway and Rite Aid across the street. Private access to backyard. Ten minute walk to 2/5 express trains for a 20 minute ride to Manhattan!! Great light, quiet neighborhood and cute decor.</t>
  </si>
  <si>
    <t>Allerton</t>
  </si>
  <si>
    <t>{TV,Wifi,Kitchen,"Pets allowed","Free street parking",Heating,"Smoke detector","Carbon monoxide detector","Fire extinguisher",Essentials,Shampoo,"Self check-in",Lockbox,"Private entrance","Hot water",Microwave,"Coffee maker",Refrigerator,"Patio or balcony","Garden or backyard"}</t>
  </si>
  <si>
    <t>Charming 1BR in Upper Eastside</t>
  </si>
  <si>
    <t>Spacious one bedroom apartment with full bathroom and kitchen on 4th floor in the rear of a walk-up townhouse by Park Ave in Upper East Side. Queen size bed in the bedroom and queen size sofa bed in the living room that accommodate up to 4 people. Washer/dryer in basement.</t>
  </si>
  <si>
    <t xml:space="preserve">Spacious one bedroom apartment with full bathroom and kitchen on 4th floor in the rear of a walk-up townhouse by Park Ave in Upper East Side. Queen size bed in the bedroom and queen size sofa bed in the living room that accommodate up to 4 people. Washer/dryer in basement. Rear of the building on the 4th floor.  High ceilings, decorative fireplace, wood flooring in the living room with flat screen TV, 1 queen size sofa sleeper bed, ottoman, and a wooden dining table with aluminum chairs in dining area.  A gas stove, sink, refrigerator, microwave oven, coffee maker, pots and pans, dishes and utensil in the kitchen.  A queen size bed, two closets, and a large mirror in the bedroom.  Tub, toilet, sink and mirror in the bathroom with marble walls. Included Amenities:  Electricity, phone, basic cable TV, wifi internet, window air conditioner, steam heat, building intercom with talk, listen and open door functions, wood hangers in the closets, bath and hand towels, a bath mat, extra pillows </t>
  </si>
  <si>
    <t>Upper East Side features immaculately kept historic and landmark lime stone and brown stone buildings, close to Central Park, designer flagship store shopping, world class museums and restaurants</t>
  </si>
  <si>
    <t>4, 5, 6 trains at 68th street &amp; Lexington Ave; F, Q train at 63rd street and Lexington Ave; N, R, W trains at 59th Street and Fifth Ave; N, R, W trains at 59th Street and Lexington Ave</t>
  </si>
  <si>
    <t>{TV,"Cable TV",Internet,Wifi,"Air conditioning",Kitchen,"Paid parking off premises","Free street parking","Buzzer/wireless intercom",Heating,"Family/kid friendly",Washer,Dryer,"Smoke detector","Carbon monoxide detector","Fire extinguisher",Essentials,Hangers,"Hair dryer",Iron,Bathtub,"Hot water",Microwave,"Coffee maker",Refrigerator,"Dishes and silverware","Cooking basics",Oven,Stove,"Long term stays allowed",Other}</t>
  </si>
  <si>
    <t>Spacious Room w/Comfy Queen Bed. Central Location!</t>
  </si>
  <si>
    <t>Budget friendly travelers dream!!   Modern suite designed to enhance relaxation after a busy day in the Big Apple.  Comfortable foam Queen size mattress will welcome you home after your travels.  Located in a classic prewar building in the historic neighborhood of Northeast Crown Heights (the best part) in the heart of Brooklyn!  Walking distance to lively downtown with many nearby bars, cafes, boutiques, museums and gorgeous prospect park!  Easy access to public transportation.</t>
  </si>
  <si>
    <t>Budget friendly travelers dream!!   Modern suite designed to enhance relaxation after a busy day in the Big Apple.  Comfortable foam Queen size mattress will welcome you home after your travels.  Located in a classic prewar building in the historic neighborhood of Northeast Crown Heights (the best part) in the heart of Brooklyn!  Walking distance to lively downtown with many nearby bars, cafes, boutiques, museums and gorgeous prospect park!  Easy access to public transportation. Super spacious and sunny suite-rare find in city! Black out curtains Work station with desk light Futon seating area (folds out into single bed) Overall clean modern design to enhance a restful stay A/C  Free WiFi Electric kettle, teas, coffee station in room Located in a quaint two bedroom apartment with split floor plan for added privacy.  This is my personal apartment and you would be sharing it with a me and my friendly cat Penelope.  Common area is the shared bathroom and eat-in kitchen.   Chemical-free ho</t>
  </si>
  <si>
    <t>Northern Crown Heights is one of the fastest changing neighborhoods in Brooklyn with a wonderfully authentic old feel mixed with new Brooklyn.   While predominately a Caribbean community, you will also see a large Hassidic community plus many young transplants and families. Coffee shops, cool bars, delicious restaurants, and shops are opening up on a monthly basis.  We have some of the greatest West Indie food-pick up a Roti, or drink an elegant cocktail at King Tai, an Art Deco inspired bar very close to my home.  Franklin Ave is three blocks away and has numerous options.  The Brooklyn Children's Museum and Brower Park is nearby, and we're close to the beautiful Brooklyn Museum, Brooklyn Botanic Gardens, and Prospect Park!  (about a 15 min train ride or a pleasant 30 minute tree lined walk). Crown Heights is a Central location to explore other unique neighborhoods of Brooklyn such as Fort Greene, Williamsburg, Brooklyn Heights and Dumbo..all a train ride away.</t>
  </si>
  <si>
    <t>You can easily take the A train to JFK airport.  Also I'm smack dab in the middle of two lines, the A train (express) into lower Manhattan takes about 10-15 mins and is a 10 min walk from my place. In the opposite direction is the 3 train with a transfer available to the 4 express, also 10 min walk.  There is also a G train transfer from the A line that takes you to Williamsburg and Greenpoint and a F train transfer that is a quick way to Greenwich Village.</t>
  </si>
  <si>
    <t>Please be considerate of noise late at night, always keep the shared space clean, please do your dishes.  No smoking.  Close doors gently. No shoes once inside space.  Only registered guest are allowed to stay in room.  Also please take out any food trash from room daily.   Thank you for your future cooperation. Long term rules: Many same rules apply except only one person would be considered for stays over three weeks.  Laundry/cleaning service in room can be requested for extra fee if desired.  Thank you!</t>
  </si>
  <si>
    <t>{Wifi,"Air conditioning",Kitchen,Elevator,Heating,"Smoke detector","Carbon monoxide detector","First aid kit",Essentials,Shampoo,"Lock on bedroom door",Hangers,"Hair dryer",Iron,"Laptop friendly workspace","Hot water","Bed linens","Extra pillows and blankets",Microwave,"Coffee maker",Refrigerator,"Dishes and silverware","Cooking basics",Oven,Stove,"Host greets you"}</t>
  </si>
  <si>
    <t>A Nice and Warm Place to Stay in Sunnyside!</t>
  </si>
  <si>
    <t>This is a nice and cozy room in a 4BR townhouse in Sunnyside. Newly furnished with lovely interior! Located on the 2nd floor. For students and/or young pros. Internationals welcome. Just 7 mins from 46 St station(7) and 15 mins train ride to Manhattan. Spacious kitchen and dining room with a wall-installed TV. Two shared bathrooms in the house! Once a week cleaning help for kitchen and bathroom Kitchen and bathroom well organized. Stay connected 24/7 with our high speed WiFi connection! Room features: ･90 sq.ft of space in hardwood floors ･well-lit, sunny and clean ･with window and closet  ･fully furnished with a twin-size bed, desk, chair, trash can. ･comforter, pillow, mattress and bed sheets are provided. Kitchen and dining features: ･kitchen equipment and cookware included  ･large shared fridge ･gas stove with 4 eyes ･microwave, rice cooker, oven,toaster ･cookware and tableware ･TV Two sharing bathrooms! There is a kitchen with kitchenware and 2 bathrooms for common use. Weekly com</t>
  </si>
  <si>
    <t>New York Apartment that feels like home</t>
  </si>
  <si>
    <t>Room size: 12.8 x 11.7 ft (large for Manhattan) 1 bedroom to be shared in a 2-bedroom apartment with 1 bath.  Location: Manhattan (B C station) Has a large living space which connects to a patio. Prime spot: the subway station is right at your door. Near restaurants and supermarkets. Very Convenient.  Furnished: full/queen bed with mattress computer desk and chair refrigerator in room a dresser  a closet space a kitchen laundry in Unit.  *Please contact before making a reservation.*</t>
  </si>
  <si>
    <t>Room size: 12.8 x 11.7 ft (large for Manhattan) 1 bedroom to be shared in a 2-bedroom apartment with 1 bath.  Location: Manhattan (B C station) Has a large living space which connects to a patio. Prime spot: the subway station is right at your door. Near restaurants and supermarkets. Very Convenient.  Furnished: full/queen bed with mattress computer desk and chair refrigerator in room a dresser  a closet space a kitchen laundry in Unit.  *Please contact before making a reservation.* I will try to make your stay as comfortable as possible. Please don't hesitate to contact me. I am available 24/7. Will try to respond and communicate immediately via email, text and calls. Starbucks is 2 streets up. The apartment is located near Silvana. Morning side park is also a few steps away. B and C Station at your door. Parking Garage nearby.</t>
  </si>
  <si>
    <t>Starbucks is 2 streets up. The apartment is located near Silvana. Morning side park is also a few steps away.</t>
  </si>
  <si>
    <t>B and C Station at your door. Parking Garage nearby.</t>
  </si>
  <si>
    <t>{TV,Wifi,Kitchen,Heating,Washer,Dryer,Shampoo,"Lock on bedroom door",Hangers,"Hair dryer","Laptop friendly workspace"}</t>
  </si>
  <si>
    <t>Clean, bright room Williamsburg  near L and JMZ .</t>
  </si>
  <si>
    <t>Nice clean private one bedroom in williamburg.  Near to stores and both major subway lines.  Shared kitchen and private outdoor space.</t>
  </si>
  <si>
    <t>{TV,Wifi,"Air conditioning",Kitchen,"Pets allowed",Heating,"Smoke detector","Carbon monoxide detector","First aid kit",Essentials,"Lock on bedroom door",Hangers,"Hair dryer","Laptop friendly workspace"}</t>
  </si>
  <si>
    <t>Private queen room - Hell's Kitchen</t>
  </si>
  <si>
    <t>Large queen bedroom with exposed brick walls in a spacious 2BR/1Bath apartment. Living room/full kitchen. Located on 9th avenue with tons of bars  nearby, and less than a 5 minute walk to Times Square. I LOVE my apartment and I think you will too :)</t>
  </si>
  <si>
    <t>Large queen bedroom with exposed brick walls in a spacious 2BR/1Bath apartment. Living room/full kitchen. Located on 9th avenue with tons of bars  nearby, and less than a 5 minute walk to Times Square. I LOVE my apartment and I think you will too :) Queen bed (sleeps 2 very comfortably) in a 2 bedroom, 3rd floor walkup, close to bars, theaters, Times Square, Columbus Circle, Central Park, major subway lines right on 9th Avenue. I live with my best friend from university who also works in finance.  Let me know if you have any questions about the space and I will be happy to answer :) The bedroom will be all yours, feel free to watch TV in the shared living room and use the kitchen! Bathroom is right next to my bedroom. If my roommate is home, she will be happy to help with anything! (I will let you know in advance if she will be in the other room or not)</t>
  </si>
  <si>
    <t>{TV,Internet,Wifi,"Air conditioning",Kitchen,"Buzzer/wireless intercom",Heating,"Smoke detector","Carbon monoxide detector",Essentials,"Lock on bedroom door","Laptop friendly workspace"}</t>
  </si>
  <si>
    <t>Spacious quiet second floor brownstone apartment</t>
  </si>
  <si>
    <t>Beautiful second floor apartment in historic brownstone building in leafy, quiet Carroll Gardens, Brooklyn.  Set in the heart of the restaurant and café district.  Farmers market across the street every Sunday.  Nearby to the Brooklyn Heights Promenade, Brooklyn Bridge Park and Prospect Park.  Subway stop directly downstairs (Carroll Street, F and G train).  Very short ride to the heart of Manhattan (15-20 minute ride to Wall Street downtown or Bryant Park in midtown).</t>
  </si>
  <si>
    <t>Beautiful second floor apartment in historic brownstone building in leafy, quiet Carroll Gardens, Brooklyn.  Set in the heart of the restaurant and café district.  Farmers market across the street every Sunday.  Nearby to the Brooklyn Heights Promenade, Brooklyn Bridge Park and Prospect Park.  Subway stop directly downstairs (Carroll Street, F and G train).  Very short ride to the heart of Manhattan (15-20 minute ride to Wall Street downtown or Bryant Park in midtown). Quiet, friendly, building.  Beautiful light in the apartment. Great cafes and restaurants right downstairs.  Subway stop is also in the same block! Full access to the apartment! There is a gym two blocks away that allows a free first visit. No laundry in building but there is a laundromat in the same block. I'm available to guests 24/7.</t>
  </si>
  <si>
    <t>{TV,Wifi,Kitchen,"Smoke detector","Carbon monoxide detector",Essentials,Shampoo,Hangers,"Hair dryer",Iron,"Laptop friendly workspace","translation missing: en.hosting_amenity_49","translation missing: en.hosting_amenity_50","Host greets you"}</t>
  </si>
  <si>
    <t>R1 Private Queen Room  LGA JFK Manhattan 15 min!</t>
  </si>
  <si>
    <t>This is a 2 guest private room with a private bathroom (sleeps 2). Renovated, safe and convenient  Perfect for layovers or just a weekend visit to the city! street parking is available.</t>
  </si>
  <si>
    <t>This is a 2 guest private room with a private bathroom (sleeps 2). Renovated, safe and convenient  Perfect for layovers or just a weekend visit to the city! street parking is available. The kitchen is fully equipped with all new appliances. Coffee and tea are always available. The living room has a writing desk to get some work done. Keyless entry with a code so no hassle! The kitchen is fully equipped with all new appliances. Coffee and tea are always available. The living room has a writing desk to get some work done. Keyless entry with a code so no hassle! I respond better to txt. Any questions please do not hesitate to ask. Shopping is abundant. The Rego Park Center has many national retailers and big-box stores, including Bed Bath &amp; Beyond, Sears, Old Navy and Century 21. Options for grocery shopping include Costco, also at the Rego Park Center, and several food markets on 63rd Drive, where fruits and vegetables are colorfully displayed along the sidewalk. Nearby shopping includes</t>
  </si>
  <si>
    <t>Shopping is abundant. The Rego Park Center has many national retailers and big-box stores, including Bed Bath &amp; Beyond, Sears, Old Navy and Century 21. Options for grocery shopping include Costco, also at the Rego Park Center, and several food markets on 63rd Drive, where fruits and vegetables are colorfully displayed along the sidewalk. Nearby shopping includes the Queens Center mall, in Elmhurst, and the Austin Street commercial area in Forest Hills. Green space is limited. Rego Park has no large parks, though there are several playgrounds. Residents are within striking distance of two of Queens’s larger parks — Flushing Meadows-Corona Park and Forest Park. Community offerings include regular bingo nights, dances and cultural events at the Rego Park Jewish Center, and a children’s story time at the Rego Park branch of the Queens Library.</t>
  </si>
  <si>
    <t>Rego Park is well situated for getting into Manhattan or to La Guardia or Kennedy International Airports. It has easy access to highways in Queens — the Long Island Expressway, the Grand Central Parkway and the Van Wyck Expressway. It also has a subway stop at the 63rd Drive - Rego Park station; a ride on the R train to Times Square in the morning rush hour takes about half an hour. The neighborhood also is served by the Q72 bus to La Guardia Airport and the QM10 express bus (weekdays only), which takes riders to Midtown Manhattan in just over half an hour, according to the schedule.</t>
  </si>
  <si>
    <t>{Wifi,"Air conditioning",Kitchen,"Free street parking","Indoor fireplace",Heating,"Smoke detector","Carbon monoxide detector","First aid kit","Fire extinguisher",Essentials,Shampoo,"Lock on bedroom door",Hangers,"Hair dryer",Iron,"Laptop friendly workspace","Self check-in","Smart lock","Private living room","Private entrance","Hot water","Bed linens",Microwave,"Coffee maker",Refrigerator,"Dishes and silverware","Cooking basics",Oven,Stove,"Garden or backyard"}</t>
  </si>
  <si>
    <t>Large Private Room in Modern, Rustic 2BR Apartment</t>
  </si>
  <si>
    <t>Welcome to your slice of paradise in Hamilton Heights! This apartment was freshly renovated in November 2018, and furnished with stainless steel appliances, sleek and subtle radiators, and high quality 2” wood slate blinds in every room. The quiet location paired with the modern rustic décor offers the peaceful comfort of a rural home, with an easy and quick commute to New York City's most popular destinations.</t>
  </si>
  <si>
    <t>Welcome to your slice of paradise in Hamilton Heights! This apartment was freshly renovated in November 2018, and furnished with stainless steel appliances, sleek and subtle radiators, and high quality 2” wood slate blinds in every room. The quiet location paired with the modern rustic décor offers the peaceful comfort of a rural home, with an easy and quick commute to New York City's most popular destinations. This huge 1200 sq ft apartment is on the 4th floor of an elevator building. 2BR, 1 bath, a home office space, and an open kitchen plan into a large living space. The available bedroom is uniquely large and spacious, with a queen size bed and elegant office desk, and enough open space to comfortably move around the room.  The kitchen is fully equipped with cook- and dining-ware, Nespresso machine and French press. The living room is warm and comfortable with a TV offering access to HBO, Showtime, Netflix, Hulu, and PrimeVideo. The building is located just one block from the 137th</t>
  </si>
  <si>
    <t>The neighborhood has several great coffee shops with pleasant laptop work environments, many great restaurants of varying cuisines, and continues to grow and develop. A popular Michelin rated restaurant is just 3 blocks away, with several other fantastic dining options near by. The building faces a quiet park, is across the street from the historic City College campus, and a short walk from beautiful Saint Nicholas Park. On the other side of the park is access to the B/C trains, providing even more access to popular New York City destinations.</t>
  </si>
  <si>
    <t>The building is located just one block from the 137th Street 1 Train station, offering an easy commute downtown. A short walk through Saint Nicholas Park are the B/C trains.  Several very useful buses are available on both ends of the block.</t>
  </si>
  <si>
    <t>{TV,Wifi,"Air conditioning",Kitchen,Elevator,"Free street parking",Heating,"Smoke detector",Essentials,Shampoo,Hangers,Iron,"Laptop friendly workspace","Private living room","Coffee maker",Refrigerator,"Dishes and silverware","Cooking basics",Oven,Stove,"Luggage dropoff allowed","Long term stays allowed"}</t>
  </si>
  <si>
    <t>Cozy Vacation Getaway</t>
  </si>
  <si>
    <t>This cozy studio apartment with separate sleeping area. Situated on the top floor; the apartment gets tons of natural light, large living area, and has exposed brick.</t>
  </si>
  <si>
    <t>This cozy studio apartment with separate sleeping area. Situated on the top floor; the apartment gets tons of natural light, large living area, and has exposed brick. The apartment is located in a well kept brownstone on a quiet tree lined street in beautiful Boerum Hill.  The apartment is an alcove studio with separate living spaces. The alcove fits a queen sized bed, a chest, and has a full closet.  The apartment comfortably accommodates one person for a short visit or work trip.  The kitchen is fully stocked with seating for two. The apartment feels more like a one bedroom apartment. Entire apartment I’m available whenever you need me by phone or email and I’m usually nearby the apartment during your stay. This really is the perfect neighborhood!! Centrally located in the heart of Brooklyn. Filled with tree lines streets, shopping, great restaurants, and pubs. A very walkable neighborhood close to BAM, Barclays Center, Brooklyn Promenade, Brooklyn Bridge Park, Prospect Park, Fort Gr</t>
  </si>
  <si>
    <t>This really is the perfect neighborhood!! Centrally located in the heart of Brooklyn. Filled with tree lines streets, shopping, great restaurants, and pubs. A very walkable neighborhood close to BAM, Barclays Center, Brooklyn Promenade, Brooklyn Bridge Park, Prospect Park, Fort Greene Park, and so much more!!!</t>
  </si>
  <si>
    <t>Located 1 stop from the city with access to multiple train lines at the Atlantic Terminal/Barclays Center. The apartment is just a 3 minute walk to the subway station. (B,D,N,Q,R,2,3,4,5, LIRR)   A 10 minute walk to Smith St. (F and G) 8 minute walk to Hoyt St. ( A and C).  You essentially have easy access to anywhere you want to go, to/from the city and within Brooklyn.   Taxis to/from the city is also easily accessible. ($14 taxi to Lower Eastside/Nolita  as an example).  If you prefer to walk, you couldn't be in a better place!! Boerum Hill boarders and is located within a short walk of Fort Greene, Park Slope, Cobble Hill, Carroll Gardens, Downtown Brooklyn, and Prospect Heights And Prospect Park is just a 20 minute walk. Sounds long but you’re walking through Prospect Heights via Flatbush Ave which has tons of restaurants, bars, shopping, coffee shops, and so much more.</t>
  </si>
  <si>
    <t>Apartment is located in a quiet brownstone. Please be respectful of the neighbors. -please remove trash from kitchen upon exit and drop in the trash bins in front of the building.  -please was any dishes used and leave in dish drain  -please leave only towels used on the floor of the bathroom  -unused towels leave in their place -no need to pull the bedding, that will be done by the cleaners</t>
  </si>
  <si>
    <t>{TV,Internet,Wifi,"Air conditioning",Kitchen,"Free street parking",Heating,"Smoke detector",Essentials,Shampoo,"Hair dryer",Iron,"Laptop friendly workspace","Hot water","Long term stays allowed","Host greets you"}</t>
  </si>
  <si>
    <t>Amazing One bedroom step away from Time SQ/73C</t>
  </si>
  <si>
    <t>The Building located on the West side of Midtown Manhattan Steps away from Times Square, the Hudson River and the heart , Restaurant Row, Theater District with easy access to the Bus and Subway. Our apartments are fully furnished and amenitized to meet the needs of the busy professional; services include high speed WIFI; Cable TV, utilities (electric, gas and water) and 24-hour customer service. For the health and comfort of our guests we enforces a 100% non-smoking policy.</t>
  </si>
  <si>
    <t xml:space="preserve">The Building located on the West side of Midtown Manhattan Steps away from Times Square, the Hudson River and the heart , Restaurant Row, Theater District with easy access to the Bus and Subway. Our apartments are fully furnished and amenitized to meet the needs of the busy professional; services include high speed WIFI; Cable TV, utilities (electric, gas and water) and 24-hour customer service. For the health and comfort of our guests we enforces a 100% non-smoking policy. Located in the heart of Manhattan's Theatre District, guests are within walking distance to many of the best productions available across the globe. Times Square, Rockefeller Center, and Carnegie Hall, Theater District, Restaurant Row, Subway. The building has easy access to the 1,2,3,A,E C N, Q,R lines via the 42 th Street stop. Major Attractions: •Restaurants –Restaurant Row  West 46 and 9th av •Supermarket Food Emporium West 42 and 10th av- 0.4 mi •Theatre District – 0.8 mi •Time Square - 0.4 mi •Carnegie Hall – </t>
  </si>
  <si>
    <t>Located in the heart of Manhattan's Theatre District, guests are within walking distance to many of the best productions available across the globe. Times Square, Rockefeller Center, and Carnegie Hall, Theater District, Restaurant Row, Subway.</t>
  </si>
  <si>
    <t>The building has easy access to the 1,2,3,A,E C N, Q,R lines via the 42 th Street stop. Major Attractions: •Restaurants –Restaurant Row  West 46 and 9th av •Supermarket Food Emporium West 42 and 10th av- 0.4 mi •Theatre District – 0.8 mi •Time Square - 0.4 mi •Carnegie Hall – 1 mi •Columbus Circle – 1 mi  •Grand Central Station – 1.1 mi •Yankee Stadium – 10 mi •Madison Square Garden – 1.2 mi •Lincoln Center  – 1.2 mi •Rockefeller Center – 0.8 mi •Empire State Building – 1.5 mi •Central Park – 1.0 mi •JFK - 20.8 mi •La Guardia - 11.1 mi • Newark - 14.0 mi</t>
  </si>
  <si>
    <t>House rules. --Subletting NYC law is 30 days min and our company is strict to NYC law. Do not rent the apt for re-subletting.  --Recycling is the Law in NYC. All glass, metal, plastic must be placed together in the separate bag and brought down to the first floor for recycling. Paper, newspapers and folded boxes be separated from everything else and brought to the first floor for recycling. --Electricity bills  We cover Electricity up to $75 only (average is $60). You will be charge for the difference if any. The copy of the electricity bills will be provided in case of overcharge only. --Damages  Pls notify us in 24 hours about all damages/stains if any by emails/texts.   -</t>
  </si>
  <si>
    <t>{TV,"Cable TV",Internet,Wifi,"Air conditioning",Kitchen,Elevator,Heating,"Family/kid friendly","Smoke detector","Carbon monoxide detector","Fire extinguisher",Essentials,Shampoo,Hangers,"Hair dryer",Iron,"Laptop friendly workspace","Hot water","Bed linens","Extra pillows and blankets",Microwave,"Coffee maker",Refrigerator,"Dishes and silverware","Cooking basics",Stove,"Luggage dropoff allowed","Long term stays allowed","Host greets you"}</t>
  </si>
  <si>
    <t>In the heart of the West Village- cute apartment!</t>
  </si>
  <si>
    <t>Charming, adorable west village apartment. Apartment is located in the heart of the most desirable area of NYC. Tons of cute shops, places to dine and 2 blocks of all transportation lines (A,C,E, B,D,F,M, 1,2, 3). The location is quick walk to Washington Park, Hudson River, Union and Square and more. Apartment is super cozy, tighter squeeze for two people, but would work! Beautiful window of street view and laundry in building for free!</t>
  </si>
  <si>
    <t>Charming, adorable west village apartment. Apartment is located in the heart of the most desirable area of NYC. Tons of cute shops, places to dine and 2 blocks of all transportation lines (A,C,E, B,D,F,M, 1,2, 3). The location is quick walk to Washington Park, Hudson River, Union and Square and more. Apartment is super cozy, tighter squeeze for two people, but would work! Beautiful window of street view and laundry in building for free! The space is not huge, but very cozy! You cannot fit more than two, and prefer one guest. You must notify me if there is a second guest. Laundry in the building- free. You can call or email anytime you need something! Near all public transit stations in one block!</t>
  </si>
  <si>
    <t>Near all public transit stations in one block!</t>
  </si>
  <si>
    <t>- No more than 2 guests- Apartment would be too small</t>
  </si>
  <si>
    <t>{TV,Wifi,"Air conditioning",Kitchen,Washer,Dryer,"Smoke detector","First aid kit",Essentials,Shampoo,Hangers,"Hair dryer",Iron,Other}</t>
  </si>
  <si>
    <t>Refreshing Room in the Heart of Bed Stuy, Brooklyn</t>
  </si>
  <si>
    <t>A refreshing bedroom with 2 windows and a queen bed best for couples or 2 guest. I have 2 roommates who are very sweet  (1 is my older sister). We have an equipped kitchen and hot shower. My apartment is located in the beautiful heart of Bed Stuy walking distance to the areas of Fort Greene and Clinton Hill, Fort Greene Park, Von King Park, the A,C and G train and surrounded by very cute cafes (with backyards), restaurants and bars! Mi casa es su casa!</t>
  </si>
  <si>
    <t>{Wifi,"Air conditioning",Kitchen,Breakfast,"Smoke detector",Essentials,Shampoo,"translation missing: en.hosting_amenity_49","translation missing: en.hosting_amenity_50"}</t>
  </si>
  <si>
    <t>Spacious and cozy apartment in Upper West Side!</t>
  </si>
  <si>
    <t>Spacious, cozy and comfortable one double bedroom + all facilities included! At only 2 blocks from Subway station Cathedral Parkway (Line 1 red). It´s a great opportunity!</t>
  </si>
  <si>
    <t>couples One double bedroom + all facilities included At only 2 blocks from Subway station Cathedral Parkway (Line 1 red)</t>
  </si>
  <si>
    <t>One double bedroom + all facilities included At only 2 blocks from Subway station Cathedral Parkway (Line 1 red)</t>
  </si>
  <si>
    <t>{TV,Wifi,"Air conditioning",Kitchen,Elevator,Heating,Washer,Dryer,"Smoke detector",Essentials,Hangers,"Hair dryer",Iron,"Laptop friendly workspace"}</t>
  </si>
  <si>
    <t>Sunnny &amp; Huge bedroom with Plants</t>
  </si>
  <si>
    <t>Huge room with a full size bed in East Williamsburg/ Bushwick. The 2 bedrooms in the house are on 2 opposite ends so there is a lot of privacy. 6 min walk to L Montrose and 8 min walk to J/M train Flushing. 20 min into Union Square by L. Multiple grocery stores, bars, and restaurants nearby. 2 blocks away from Roberta Pizza, Beacon’s closet etc. at Morgan L Stop. I also have a very friendly cat living in the house and will be taken care by my roommate during your stay.</t>
  </si>
  <si>
    <t xml:space="preserve">Huge room with a full size bed in East Williamsburg/ Bushwick. The 2 bedrooms in the house are on 2 opposite ends so there is a lot of privacy. 6 min walk to L Montrose and 8 min walk to J/M train Flushing. 20 min into Union Square by L. Multiple grocery stores, bars, and restaurants nearby. 2 blocks away from Roberta Pizza, Beacon’s closet etc. at Morgan L Stop. I also have a very friendly cat living in the house and will be taken care by my roommate during your stay. The apartment is a 2 bedrooms 1 bath on 3rd floor. Your room faces trees/park. The 2 bedrooms in the house are on 2 opposite ends so there is a lot of privacy. I have a very friendly cat living in the house and my roommate will take care of the cat :) Pictures show no AC but an AC will be installed this Saturday 06/01. The room is installed with Philips Hue multi color lighting. Bed sheet is linen. There's also a diffuser by the bed. I will be traveling in the South but feel free to message/ call me anytime! My roommate </t>
  </si>
  <si>
    <t>Multiple grocery stores, bars, and restaurants nearby. 2 blocks away from Roberta Pizza, Beacon’s closet etc. at Morgan L Stop.</t>
  </si>
  <si>
    <t>6 min walk to L Montrose and 8 min walk to J/M train Flushing. 20 min into Union Square by L.</t>
  </si>
  <si>
    <t>{Wifi,"Air conditioning",Kitchen,"Pets allowed",Essentials,Shampoo,"Lock on bedroom door",Microwave,Refrigerator,"Dishes and silverware","Cooking basics",Oven,Stove}</t>
  </si>
  <si>
    <t>big vintage room with backyard in hip BUSHWICK</t>
  </si>
  <si>
    <t>ROOM W/ PRIVATE BACKYARD--BUSHWICK Bushwick is a fun neighborhood filled with beautiful cafes, yoga studios, restaurants, bars and good vibes. Great private room available in 3brd apartment off  Dekalb L &amp; Knickerbocker M trains. Dec 1 - dec 25 with 2 lovely NY roommates.   The room: *brick *heat *Chandelier *lots of light The Space:  * Private Backyard with hammock, lounging chair and pretty xmas lights * Big Living Room &amp; Kitchen *Bathroom with tub and window</t>
  </si>
  <si>
    <t>ROOM W/ PRIVATE BACKYARD--BUSHWICK Bushwick is a fun neighborhood filled with beautiful cafes, yoga studios, restaurants, bars and good vibes. Great private room available in 3brd apartment off  Dekalb L &amp; Knickerbocker M trains. Dec 1 - dec 25 with 2 lovely NY roommates.   The room: *brick *heat *Chandelier *lots of light The Space:  * Private Backyard with hammock, lounging chair and pretty xmas lights * Big Living Room &amp; Kitchen *Bathroom with tub and window This is a unique, old NYC space. Two roommates live here other than you. Both yoga teachers and artists. You'll have a private room but we like to keep the apartment low key, meaning that we are quiet and respectful and do not allow additional guests. We'd be happy to give you tips about Brooklyn as we love the neighborhood.</t>
  </si>
  <si>
    <t>{Wifi,"Air conditioning",Kitchen,Essentials,"translation missing: en.hosting_amenity_49","translation missing: en.hosting_amenity_50"}</t>
  </si>
  <si>
    <t>Brooklyn Style Hostel Private Room #5</t>
  </si>
  <si>
    <t>Private bedroom. This is an affordable well located and safe hostel. Ideal for people who will spend their time outdoors and just look for a place to crash. Please bring your own soap and a lock if you need to use the locker. We have laundromat in front of the building, the train station 2 blocks away. Close to Williamsburg. Some rules: Do not smoke. Do not move the furniture. Do not put your belongings in other beds. Do not bring guests. No parties. Flexible check in time following instructions</t>
  </si>
  <si>
    <t>Private bedroom. This is an affordable well located and safe hostel. Ideal for people who will spend their time outdoors and just look for a place to crash. Please bring your own soap and a lock if you need to use the locker. We have laundromat in front of the building, the train station 2 blocks away. Close to Williamsburg. Some rules: Do not smoke. Do not move the furniture. Do not put your belongings in other beds. Do not bring guests. No parties. Flexible check in time following instructions In the shared living room we have a kitchen which consists of two fridges, sink, electric stove, cups &amp; plates. There is also a couch and a dinning table and a few chairs in the room. We have games and are working on getting a pool table. There is a locker in the living room for use; guests just need to bring a lock. NO SMOKING of any sort in the area. I will give instructions to check in. MTA is under a 5 minute walk away; the G train line which goes into manhattan, different parts of brooklyn</t>
  </si>
  <si>
    <t>MTA is under a 5 minute walk away; the G train line which goes into manhattan, different parts of brooklyn &amp; queens conveniently and quickly. the train stop is "bedford and nostrand av". with a longer walk the L train is available.</t>
  </si>
  <si>
    <t>Throw away your food and take your belongings out of the bathroom when you check out.</t>
  </si>
  <si>
    <t>{TV,Wifi,Kitchen,"Free street parking",Heating,"Smoke detector","Carbon monoxide detector","Fire extinguisher",Essentials,"Laptop friendly workspace","Hot water","Bed linens",Other}</t>
  </si>
  <si>
    <t>Upper West Side Room</t>
  </si>
  <si>
    <t>Spacious and newly-renovated! Large rooms with beautiful wood floors. We're 2 blocks from the 96th street subway, and right next to Riverside Park.</t>
  </si>
  <si>
    <t>We keep kosher in our home. If you don't keep kosher, please bring in only vegetarian food.</t>
  </si>
  <si>
    <t>{TV,Wifi,"Air conditioning",Kitchen,Elevator,Heating,"Suitable for events",Washer,Dryer,Essentials,"Laptop friendly workspace",Microwave,"Coffee maker",Refrigerator,Dishwasher,"Dishes and silverware","Cooking basics",Oven,Stove}</t>
  </si>
  <si>
    <t>Cozy victorian peace of mind</t>
  </si>
  <si>
    <t xml:space="preserve">Victorian setting ,  Internet , house phone . Kitchen , toilet &amp; bath ,  Everyday day ,  Acess to transportation  , train &amp; bus , taxi , vans , express , or local buses to manhattan the city  Yes Lots of shopping  , Coney Island , Barclay centre , mall , restaurant eg juniors famous cheese cake , &amp; many more all nationalities .  Internet , house phone . Kitchen , toilet &amp; bath ,  Everyday day ,  Acess to transportation  , train &amp; bus , taxi , vans , express , or local buses to manhattan the city  Yes Lots of shopping  , Coney Island , Barclay centre , mall , restaurant eg juniors famous cheese cake , &amp; many more all nationalities . </t>
  </si>
  <si>
    <t>Wisely</t>
  </si>
  <si>
    <t>{TV,Internet,Wifi,"Air conditioning",Elevator,Heating,Washer,Dryer,"Smoke detector","Carbon monoxide detector","First aid kit",Essentials,Shampoo}</t>
  </si>
  <si>
    <t>Stunning &amp; Unique 2-Bed, 2-Bath Downtown Apartment</t>
  </si>
  <si>
    <t>Enjoy New York at this comfortable duplex. Only a few blocks from the main subway lines and within 15 mins from Grand Central and Central Park by foot, allowing you to reach major points of interest with ease. Close to the Roosevelt Island Tram, providing beautiful view of the city. Near Central Park and a quick ride to the West Side. Quiet apartment, lively neighborhood with premiere dining and shopping right outside of your door.</t>
  </si>
  <si>
    <t>Enjoy New York at this comfortable duplex. Only a few blocks from the main subway lines and within 15 mins from Grand Central and Central Park by foot, allowing you to reach major points of interest with ease. Close to the Roosevelt Island Tram, providing beautiful view of the city. Near Central Park and a quick ride to the West Side. Quiet apartment, lively neighborhood with premiere dining and shopping right outside of your door. My duplex can comfortably sleep up to 4 people. Fully equipped for every need with direct access to the backyard to enjoy relaxing on sunny days. This 2 bedroom 2 bathroom duplex with hardwood floors, full kitchen and large windows for lots of natural light is sure to leave a good impression. The upper floor has a bedroom with a queen-sized bed and a sofa bed in the living room. The lower floor has a queen sized bed and a single bed and has its own full bathroom. Both floors have direct access to the backyard. Although the neighborhood has lots going on, the</t>
  </si>
  <si>
    <t>Wether for tourism or business, everything you need is close by. Whole foods is a 10 min walk from the apartment on 57th Street and 2nd Ave and Duane Reade is around the corner on 1st avenue for 24/7 necessities. The Museum of Modern Arts can be reached by foot in 15 mins and Central Park in 20.</t>
  </si>
  <si>
    <t>A few blocks from 6, E, and M subway lines, less than 15 mins walk to Grand Central Station. From JFK Airport you can take the AirTrain to Jamaica Station from where you can take the E subway line directly to Lexington Av/53 St to reach the apartment in a little over an hour. From Newark airport you can take the Northeast Regional train to Pennsylvania Station where you can take the E subway line from Penn Station/34 St to Lexington Ave and 53 St to reach the apartment in less than 45 minutes.</t>
  </si>
  <si>
    <t>{TV,Wifi,"Air conditioning",Kitchen,Heating,"Smoke detector","Carbon monoxide detector","First aid kit","Fire extinguisher",Essentials,Shampoo,"Lock on bedroom door",Hangers,"Hair dryer",Iron,"Laptop friendly workspace","Private entrance"}</t>
  </si>
  <si>
    <t>Spacious Bushwick 3BR, 2.5 Bath (Steps to Subway!)</t>
  </si>
  <si>
    <t>This bright, spacious, newly-renovated home is located in the trendy Bushwick neighborhood of Brooklyn. The house is situated steps from a supermarket and a 5-7 minute walk from 2 subway lines, where the trains will get you to Manhattan in 15-20 minutes!</t>
  </si>
  <si>
    <t>{TV,Wifi,"Air conditioning",Kitchen,"Free parking on premises",Heating,"Smoke detector","Carbon monoxide detector","Fire extinguisher",Essentials,Shampoo,"Lock on bedroom door",Hangers,"Hair dryer",Iron,"Laptop friendly workspace","Private entrance"}</t>
  </si>
  <si>
    <t>Cozy Washington Heights Bedroom</t>
  </si>
  <si>
    <t>One bedroom available in a newly renovated, rustic/modern apartment in the heart of Washington Heights. Includes a comfortable full-sized bed and other great amenities.</t>
  </si>
  <si>
    <t>One bedroom available in a newly renovated, rustic/modern apartment in the heart of Washington Heights. Includes a comfortable full-sized bed and other great amenities. The bedroom is small but luxurious. It features a drop-leaf desk and chair that is easily tucked away when not in use. The full-sized bed is extremely comfortable and the space is calm and peaceful; complete with candles, lots of pillows, and a couple extra blankets. The room is also brightly lit by a large window, but equipped with blackout curtains for a peaceful night's sleep. Radiator heat in the winter and window AC unit in the summer will keep you nice and cozy! Guests will have access to the bedroom, wireless internet, large bathroom, a galley kitchen (including dishes, microwave, Nespresso machine and oven), and a spacious living room with a 27" Mac computer. A guest account on the computer allows easy access to your personal Netflix account and internet. If you book this residence, you will be sharing the commu</t>
  </si>
  <si>
    <t>This residence is located in the heart of Washington Heights on 184th St and Audubon Avenue. The neighborhood is bustling and lively, but friendly. The building is a 5-floor walk-up with the apartment being on the 3rd floor, through the door at the top of the steps. You'll be within walking distance of several amenities including but not limited to: a grocery store, laundromat, pharmacy, deli, sushi, a pop-up specialty coffee shop, a Golden Girls-themed cafe, Mexican food, pizza, fast food, Starbucks, Dunkin Donuts, and an extremely affordable juice/smoothie bar.</t>
  </si>
  <si>
    <t>You'll be staying less than 5 minutes from the 1 train and less than 10 minutes from the A train. On a good day, you can expect a 30 minute ride to Lincoln Center or a 40 minute ride to Times Square.</t>
  </si>
  <si>
    <t>First and foremost, our home is your home for your stay! Do not feel as though you can't enjoy the living room and kitchen. The roommates are very kind and love meeting new people. Here are a few simple rules we ask that you follow while you're here: - Please wash any dishes used before going to bed. - ALWAYS lock the door behind you when entering and leaving the apartment. - Be respectful of the housemates with whom you will be sharing the space. In the absence of the host, what they say goes. - Return communal living spaces and bedroom back to the way you found them upon exiting the residence.</t>
  </si>
  <si>
    <t>{Internet,Wifi,"Air conditioning",Kitchen,"Pets live on this property",Dog(s),"Buzzer/wireless intercom",Heating,"Smoke detector","Carbon monoxide detector",Essentials,"Lock on bedroom door",Hangers,Iron,"Laptop friendly workspace","translation missing: en.hosting_amenity_49","translation missing: en.hosting_amenity_50","Self check-in",Lockbox,"Room-darkening shades",Microwave,Refrigerator,"Dishes and silverware","Cooking basics",Oven,Stove,"Wide entrance for guests","Extra space around bed","Accessible-height bed","No stairs or steps to enter","Wide entryway"}</t>
  </si>
  <si>
    <t>little nook in astoria</t>
  </si>
  <si>
    <t>one bedroom apartment in the heart of Astoria.  Only 4 shirt blocks to the train everything from walking distance.  Barely lived in space all new furniture.  15 min from Manhattan.  Great natural light.  Super safe neighborhood. Queen size bed and queen size sofa bed.  24 hour supermarkets a block away.  happy to give you a tour.  Bose speaker, hairdryer, kitchen, and laundry (block away, laundry).  Unfortunately no wifi or tv.  That should be a pro not a con!  Come and smell the neighborhood sn</t>
  </si>
  <si>
    <t>Please do the dishes and remember to take off shoes st the door</t>
  </si>
  <si>
    <t>astoria, NY, United States</t>
  </si>
  <si>
    <t>{Kitchen,"Smoking allowed","Pets allowed","Smoke detector","Carbon monoxide detector","Fire extinguisher",Essentials,"Hair dryer"}</t>
  </si>
  <si>
    <t>Luxe NYC apt w/ balcony + stunning skyline views</t>
  </si>
  <si>
    <t>1,000 SF apartment in a new condominium building with two balconies and floor-to-ceiling windows that offer unobstructed, panoramic views of the Manhattan skyline. The elevator opens directly into the sun-drenched apartment on a high floor with all new furnishings, stainless steel appliances, and complete Sonos sound system. Centrally located in Williamsburg near top restaurants and 10-minute drive to downtown Manhattan. See spectacular sunset views almost every night.</t>
  </si>
  <si>
    <t>1,000 SF apartment in a new condominium building with two balconies and floor-to-ceiling windows that offer unobstructed, panoramic views of the Manhattan skyline. The elevator opens directly into the sun-drenched apartment on a high floor with all new furnishings, stainless steel appliances, and complete Sonos sound system. Centrally located in Williamsburg near top restaurants and 10-minute drive to downtown Manhattan. See spectacular sunset views almost every night. The Space - You have unobstructed views of Manhattan from the two balconies, living room, and bedroom.  - The space has been professionally decorated and all of the furnishings are new this year.  - Lots of light from the wall-to-wall, floor-to-ceiling windows in the living room and bedroom. Blackout curtains available in both rooms. - Samsung 4K Smart TV has access to movies and shows on Netflix, Amazon Prime, HBO, Starz and Showtime.  - There is a complete Sonos sound system in the living room, kitchen and back room av</t>
  </si>
  <si>
    <t>Over the past 15 years, Williamsburg has developed into one of New York City's most culturally vibrant enclaves. The Brooklyn neighborhood, which extends roughly from the East River to Bushwick Avenue, bounded by McCarren Park to the north and Flushing to the south (though Broadway is the cutoff for most of the action), is home to an incredible array of the borough's most creative restaurants, fashion emporiums, music venues and arts organizations. Great restaurants in the area include Lilia, Barano, Peter Luger, St. Anselm, Maison Premier cocktail bar, The Ides Rooftop at The Wythe Hotel, The William &amp; Vale Hotel and more.</t>
  </si>
  <si>
    <t>To Manhattan: - 10 minute walk to the L train, 1 stop into the city 7 minute walk to the JMZ train, 1 stop into the city (this is the closest subway and takes you over the Williamsburg bridge which is a much more pleasant experience)  - 10 minute drive over the Williamsburg bridge</t>
  </si>
  <si>
    <t>Quiet Room Close to Central Park</t>
  </si>
  <si>
    <t>Close: Central Park, Times Square,Upper East Side,Grand Central,Upper West Side, Midtown, Mount Sinai H Train 6 is 40 seconds walk. Fast access to ALL THE TOURISTIC ATTRACTIONS , The 2 and 3 trains station 8 mins away . 4 Bedroom 1 bath X Large room size  11 X 13 feet, with PRiVATE ENTRANCE. Faces the street with lots of sunlight, Queen bed. Vibrant neighborhood, safe 24 hours .Supermarket,drugstore,all kind of shops,restaurants,banks. Roommates live in the property, work long hours. Rarely home</t>
  </si>
  <si>
    <t>Close: Central Park, Times Square,Upper East Side,Grand Central,Upper West Side, Midtown, Mount Sinai H Train 6 is 40 seconds walk. Fast access to ALL THE TOURISTIC ATTRACTIONS , The 2 and 3 trains station 8 mins away . 4 Bedroom 1 bath X Large room size  11 X 13 feet, with PRiVATE ENTRANCE. Faces the street with lots of sunlight, Queen bed. Vibrant neighborhood, safe 24 hours .Supermarket,drugstore,all kind of shops,restaurants,banks. Roommates live in the property, work long hours. Rarely home The location and the price are the asset of this offer. It comes down to the value. Nothing fancy, simple and extremely convenient.  This is not The Hilton. The building is old with narrow stairways as the majority  of the buildings in NY. The room is spacious  about 12 by 14 feet, it faces the street, with 2 windows, so it has a lot of sunlight and air  A third guest  can accommodated a foam mattress I would place on the floor  IN ORDER TO ENTER THE ROOM YOU MUST DO IT THROUGH A PRIVATE ENTRAN</t>
  </si>
  <si>
    <t>Conveniently located in Spanish Harlem,few steps from the 116 st  6 train station. Vibrant neighborhood, rich in Culture,safe 24 hours. .12 minutes to midtown by train 6 ,( 20 seconds walk). Trains 2 and 3 express are on a 9 minutes walk The area is great for all the convenience that has to offer The Neighborhood  mixes several cultures  with a strong Puerto Rican and Mexican flavor, but since is New York, international people from all around the world live in the area too. which gives this area a very eclectic and interesting vibe. The neighborhood  has tradition and its a cultural icon. It is a good opportunity to try food and new flavors . Supermarket across the street 24 ours,drugstore,all kind of shops,restaurants,banks.  Bus station, City bike station one block away. we  have it all and for a  good price compared to other areas in NY City</t>
  </si>
  <si>
    <t>Besides train 6 which is a few steps away  The trains express 2 and 3 are also close. on a 8 minutes walk.  these last two lines  are convenient to come/go to the west side of Manhattan The ride to Times Square is 12 minutes on the 2 and 3. (116 street stop are the stations names for the 6, 2 and 3 trains) We have also a bus stop across the street but they run slow. Use them just to go accross the Island..Otherwise  use the metro all the time. If you are staying for 5 to 7 days better buy a 7 day UNLIMITED metro card . You will save a lot of money City Bikes Rack Station are one block away. Metro North Station ( trains that take you to Upstate NY) is 9 blocks away Again WE GOT IT ALL :) :)</t>
  </si>
  <si>
    <t>{Wifi,"Free street parking","Smoke detector",Essentials,Hangers,"Hot water","Host greets you","Paid parking on premises"}</t>
  </si>
  <si>
    <t>Spacious Apartment in Midtown West!</t>
  </si>
  <si>
    <t>Great space in the heart of Hell's Kitchen/Midtown West.  Be close to all the attractions! The 2 bedroom apt has a queen bed, full bed, two couches, full kitchen, and one bathroom. Near major attractions: Times Sq,Theater District, Central Park, etc</t>
  </si>
  <si>
    <t>Great space in the heart of Hell's Kitchen/Midtown West.  Be close to all the attractions! The 2 bedroom apt has a queen bed, full bed, two couches, full kitchen, and one bathroom. Near major attractions: Times Sq,Theater District, Central Park, etc Near all the great attractions yet in a quiet local area! Full Apartment Can contact owner Hell's Kitchen is full of restaurants, bars, and puts you within walking distance to all the major tourist attractions in Midtown. Subway C/E nearby Laundry available for a fee</t>
  </si>
  <si>
    <t>Hell's Kitchen is full of restaurants, bars, and puts you within walking distance to all the major tourist attractions in Midtown.</t>
  </si>
  <si>
    <t>Subway C/E nearby</t>
  </si>
  <si>
    <t>No smoking, and keeping noise to a minimum late at night.</t>
  </si>
  <si>
    <t>{TV,"Cable TV",Internet,Wifi,"Air conditioning","Wheelchair accessible",Kitchen,Doorman,Elevator,Heating,"Family/kid friendly",Washer,Dryer,Essentials,Shampoo,Hangers,"Hair dryer",Iron}</t>
  </si>
  <si>
    <t>1BR with Roof, Balcony, best 'hood!</t>
  </si>
  <si>
    <t>Bright, beautiful one-bedroom in an elevator building, located half a block from the subway in the best neighborhood in Brooklyn! Spacious balcony, roof access, new building, very quiet at night. Walking distance to bars, boutiques, and Williamsburg.</t>
  </si>
  <si>
    <t>Bright, beautiful one-bedroom in an elevator building, located half a block from the subway in the best neighborhood in Brooklyn! Spacious balcony, roof access, new building, very quiet at night. Walking distance to bars, boutiques, and Williamsburg. Our beautiful, stylish apartment sits just above an chic Norwegian coffee shop in a new, elevator building. We’re on the 5th floor, with a balcony facing a luscious courtyard to the south, and roof access with a panoramic view of all of Manhattan to the west - so you can have your coffee outside in the morning and a cocktail on the roof in the evening. As mentioned, our roof is AMAZING and just one floor above the apartment. You can also spend time on our balcony enjoying the relaxing courtyard below. While we won't be in the city for your stay we're just a phone call, email, or text message away!  Happy to answer any question or call the super if any issues should arise. We’re within walking distance from some of the best cocktail bars, r</t>
  </si>
  <si>
    <t>We’re within walking distance from some of the best cocktail bars, restaurants, boutiques, parks, coffee shops, brunch spots, record stores, wine shops, bagel places, bike stores, bakeries, beer gardens, and DJ nights in Brooklyn! We’re less than 100 yards from the Greenpoint G stop and 4 different bus lines. But why even leave the neighborhood?  If you’re looking for essentials, there are 3 drug stores, 5 grocery stores, and a slew of bodegas within 5 blocks of the apartment.</t>
  </si>
  <si>
    <t>We’re less than 100 yards from the Greenpoint G stop and 4 different bus lines. If you want to explore, it’s a 5 minute waterfront walk to Williamsburg, a 10 minute walk to Long Island City, or a refreshing 15 minute ferry ride to Manhattan.</t>
  </si>
  <si>
    <t>No parties No smoking No pets Please be careful and gentle while staying - we love our home very much</t>
  </si>
  <si>
    <t>{TV,Internet,Wifi,"Air conditioning","Wheelchair accessible",Kitchen,Elevator,"Buzzer/wireless intercom",Heating,Washer,Dryer,"Smoke detector","Carbon monoxide detector","First aid kit",Essentials,Shampoo}</t>
  </si>
  <si>
    <t>Penn room 13</t>
  </si>
  <si>
    <t>{Wifi,"Air conditioning",Kitchen,"Free street parking",Heating,"Smoke detector","Carbon monoxide detector","First aid kit","Fire extinguisher",Essentials,Shampoo,"Lock on bedroom door",Hangers,"Hair dryer","Self check-in",Lockbox,"Private entrance","Hot water",Microwave,"Coffee maker",Refrigerator,"Cooking basics",Oven,Stove,"Luggage dropoff allowed","Long term stays allowed","Wide hallways","No stairs or steps to enter","Wide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entryway","Handheld shower head","Roll-in shower"}</t>
  </si>
  <si>
    <t>Beautiful 1 BD Apt in Upper West Manhattan</t>
  </si>
  <si>
    <t>Fully equiped apartment in the Upper West. Large bedroom, spacious living room. Wonderful neighborhood. 1 min walk to subway and 10 min walk to Central Park.</t>
  </si>
  <si>
    <t>Fully equiped apartment in the Upper West. Large bedroom, spacious living room. Wonderful neighborhood. 1 min walk to subway and 10 min walk to Central Park. Great Vibe, young atmosphere. The apartment is full of light.</t>
  </si>
  <si>
    <t>{TV,Wifi,"Air conditioning",Kitchen,"Pets allowed",Elevator,Heating,"Family/kid friendly","Smoke detector",Essentials,Shampoo,Hangers,"Hair dryer",Iron,"Laptop friendly workspace","Private living room","Private entrance"}</t>
  </si>
  <si>
    <t>New York City!! Walking to Central Park!!</t>
  </si>
  <si>
    <t>Welcome to the best city in the world and a place where dreams come true, welcome to New York City! My place is perfect for family and business travelers who wants to share a home with others and open to make connections.  If you are interested do not hesitate to request or even book it right way to make sure you have your place kept in New York City. My home is a brand new 3 bedroom apartment located in a great and safe area in East Harlem, surrounded by food and cultural diversity.  You will be sharing your experience with other international guests who definitely is open to meet new people and make great connections.  My home has one master bathroom that fits perfectly for a 3 bedroom apartment. You will be sharing common areas such as kitchen, dining area and bathroom.  Your bedroom has its own door lock which makes you feel even more safe and make sure everything is on place when you return home late night or night time. My neighborhood is located in a perfect area, within 5 minut</t>
  </si>
  <si>
    <t>My neighborhood is located in a perfect area, within 5 minutes walking you have easy access to restaurants, super market, shopping, delis, bars, club and even Central Park that is located just 10 minutes away and Times Square 15 minutes away (using public transportation/taxi).</t>
  </si>
  <si>
    <t>No smoking allowed Quiet hour after 11:00 PM No parties No loud music Clean after ourself after using shared areas such as kitchen, dining area and bathroom  If any extra cleaning service is require, you will loose your damage deposit Extra locksmith service, you will loose your damage deposit</t>
  </si>
  <si>
    <t>{Wifi,"Air conditioning",Kitchen,Heating,"Smoke detector","Carbon monoxide detector",Essentials,Shampoo,"Lock on bedroom door",Hangers,"Hair dryer",Iron,"Self check-in",Lockbox}</t>
  </si>
  <si>
    <t>2 Bedroom furnished NY apt w/ private balcony</t>
  </si>
  <si>
    <t>This is a beautiful bright and sunny apartment with a private balcony in your room! Discounts have been put in place for weekly / monthly rentals. Located just between the 2/3 train and the 4/5/6 trains which can take you anywhere in minutes as they are express trains. Whole Foods Market is just 4 blocks away. There is rooftop access (great views), BBQ on rooftop. The unit is a 2 floor walk up (although it is on the 3rd floor, you only have to walk up 2 floors).</t>
  </si>
  <si>
    <t xml:space="preserve">This is a beautiful bright and sunny apartment with a private balcony in your room! Discounts have been put in place for weekly / monthly rentals. Located just between the 2/3 train and the 4/5/6 trains which can take you anywhere in minutes as they are express trains. Whole Foods Market is just 4 blocks away. There is rooftop access (great views), BBQ on rooftop. The unit is a 2 floor walk up (although it is on the 3rd floor, you only have to walk up 2 floors). Unlike most buildings in NY, this building is only 3 years old. I am the first person who has lived in this unit. It is equipped new appliances and modern fixtures - including built in blue tooth speakers. The whole place is yours! Includes bathroom, living, kitchen, 2 x bed rooms, your private balcony + rooftop. I have 2 listings, one of which where I am listing this as one full private 2 bedroom rental and the other is the option to rent 1 room, in which my roommate will then stay. The 1 bedroom listing option is listed as a </t>
  </si>
  <si>
    <t>{Wifi,"Air conditioning",Kitchen,Heating,"Family/kid friendly",Washer,Dryer,"Smoke detector","Fire extinguisher",Essentials,"Lock on bedroom door",Iron,"Private entrance"}</t>
  </si>
  <si>
    <t>Luxury modern oasis, 1 stop from Manhattan</t>
  </si>
  <si>
    <t>Stay in a professionally styled contemporary and amenity-packed apartment to get the most out of your visit to NYC!  With breathtaking rooftop views of the Manhattan skyline, a gym, spa, private balcony, and more, our apartment and building are sure to make your stay memorable. A short walk to several subway lines (E, M, N, R, W, 7, and G), CitiBike docks, and the East River Ferry, exploring other parts of the city is easy and only one stop away.</t>
  </si>
  <si>
    <t>Stay in a professionally styled contemporary and amenity-packed apartment to get the most out of your visit to NYC!  With breathtaking rooftop views of the Manhattan skyline, a gym, spa, private balcony, and more, our apartment and building are sure to make your stay memorable. A short walk to several subway lines (E, M, N, R, W, 7, and G), CitiBike docks, and the East River Ferry, exploring other parts of the city is easy and only one stop away. Our home is in a uniquely beautiful luxury apartment building on a private street, steps away from Court Sq and Queens Plaza.  When you wake up on your first morning in our apartment (you might even sleep in later than usual with our floor-to-ceiling blackout blinds in the bedroom), you are welcome to whip up a vanilla or caramel latte with our Nespresso machine, pods, and flavorings. We’ll also leave some frozen fruit behind in case you prefer a smoothie to start your day.  Should you want to enjoy breakfast on your private balcony, please ma</t>
  </si>
  <si>
    <t>Place dishes in dishwasher prior to check-out. You are free to use our building amenities (gym, grills, wine room, rooftop decks, etc) though we do ask that you also abide by the rules of those spaces as well! All we really ask is that you be respectful of our space and our building :)</t>
  </si>
  <si>
    <t>{TV,Wifi,"Air conditioning",Kitchen,Gym,Elevator,"Indoor fireplace",Heating,Washer,Dryer,"Smoke detector","Carbon monoxide detector","First aid kit",Essentials,Shampoo,Hangers,"Hair dryer",Iron,"Laptop friendly workspace","Self check-in","Building staff","Private living room","Hot water","Wide hallways","No stairs or steps to enter","Wide entrance for guests","Well-lit path to entrance"}</t>
  </si>
  <si>
    <t>Sophisticated Upper East Apt Best Location</t>
  </si>
  <si>
    <t>Located in the highly sought after East 70's on the Upper East Side, here is a Super Luxurious 1 bedroom apartment. This apt is in the perfect location, the express subways, and Central Park is just steps away. The apt features an updated kitchen, bathroom, and polished wood floors. The bedroom has a queen size bed.</t>
  </si>
  <si>
    <t>{TV,Wifi,"Air conditioning",Kitchen,Heating,"Smoke detector","Carbon monoxide detector",Essentials,Shampoo,Hangers,"Hair dryer",Iron,"Laptop friendly workspace","Hot water","Bed linens","Extra pillows and blankets"}</t>
  </si>
  <si>
    <t>Unfurnished 2 bedrooms for rent at the end of May!</t>
  </si>
  <si>
    <t>Beautiful neighborhood in lovely Crown Heights, right across Brower Park. 2 stops away from Franklin Ave, next to lots of restaurants and bars!</t>
  </si>
  <si>
    <t>{Wifi,"Air conditioning",Kitchen,"Buzzer/wireless intercom",Heating,Washer,Dryer,"Smoke detector","Carbon monoxide detector","Fire extinguisher","translation missing: en.hosting_amenity_49","translation missing: en.hosting_amenity_50"}</t>
  </si>
  <si>
    <t>Crown Heights Newly Renovated 3 Bedroom Apartment</t>
  </si>
  <si>
    <t>Right in the heart of Brooklyn. Three bedroom apartment newly renovated. Private entrance. 2 Bathrooms/ 1 Full &amp; one Half, Newly Renovated Kitchen</t>
  </si>
  <si>
    <t>{Wifi,"Air conditioning",Heating,"Smoke detector","Carbon monoxide detector",Essentials,Shampoo,Hangers,Iron,"Self check-in",Keypad,"Hot water","Bed linens","Extra pillows and blankets"}</t>
  </si>
  <si>
    <t>Comfy Modern Bklyn 1BR + Guest BR</t>
  </si>
  <si>
    <t>Have your days in NYC feel like you're a real New Yorker! Your Brooklyn apartment has the best of everything: comfortable sleeping and living areas, fully equipped kitchen, dinning area and brand new bathroom.  Accommodates 4, but perfect for two.</t>
  </si>
  <si>
    <t>Have your days in NYC feel like you're a real New Yorker! Your Brooklyn apartment has the best of everything: comfortable sleeping and living areas, fully equipped kitchen, dinning area and brand new bathroom.  Accommodates 4, but perfect for two. Beautiful interior finishes, remote controlled AC and electric heat in every room. Hard wood floors and big tall windows, creating bright open space throughout the apartment. Full access to the entire apartment. Feel free to reach me by email or phone if you need any help :) The apartment is located in beautiful Stuyvesant Heights Brooklyn, across the street from a city parks, tennis and basketball courts. Only blocks away from cozy coffee shops and cafes, and walking distance (less than 5 mins) from A rated restaurants like Peaches and L'Antogniste. Getting around is super easy since the closest subway station is only 3 mins away! Catch the A,C lines from Utica Avenue station and be in Manhattan in only 15 mins. Wifi Access network: E5FDC6 W</t>
  </si>
  <si>
    <t>The apartment is located in beautiful Stuyvesant Heights Brooklyn, across the street from a city parks, tennis and basketball courts. Only blocks away from cozy coffee shops and cafes, and walking distance (less than 5 mins) from A rated restaurants like Peaches and L'Antogniste.</t>
  </si>
  <si>
    <t>Getting around is super easy since the closest subway station is only 3 mins away! Catch the A,C lines from Utica Avenue station and be in Manhattan in only 15 mins.</t>
  </si>
  <si>
    <t>Please respect the house, furniture and equipment/electronics. Please no smoking inside the apartment. Small Pets allowed [dog, cat friendly :-)]</t>
  </si>
  <si>
    <t>{TV,Internet,Wifi,"Air conditioning",Kitchen,"Pets allowed","Pets live on this property",Dog(s),Cat(s),"Buzzer/wireless intercom",Heating,"Family/kid friendly",Washer,Dryer,"Smoke detector","Carbon monoxide detector","First aid kit",Essentials,Shampoo,"Laptop friendly workspace"}</t>
  </si>
  <si>
    <t>Very spacious, clean Manhattan Apt</t>
  </si>
  <si>
    <t>Very cozy 1 Bedroom in uptown Manhattan with a queen sized bed, pullout couch. kitchen and bathroom. The building also has a laundry room and a gym, which you can access at your leisure. 5 minutes from the A,C,D,B subway lines. 2 stops to midtown.</t>
  </si>
  <si>
    <t xml:space="preserve">Very cozy 1 Bedroom in uptown Manhattan with a queen sized bed, pullout couch. kitchen and bathroom. The building also has a laundry room and a gym, which you can access at your leisure. 5 minutes from the A,C,D,B subway lines. 2 stops to midtown. The building features a laundry room located in the back, which is accessible 24/7 as well as a beautiful gym that is also open 24/7. The great thing about the amenities is that you get alone time as these rooms are often empty when I go. The guest will have access to the entire apartment as well as laundry and the gym. I will be available to help through FaceTime or by cell as I will be traveling. My neighbors are also very helpful :) The neighborhood is great. Tons of incredible restaurants and bars that I can recommend to you. The A, C, D, and B trains are a 5 minute walk. The A and D express trains bring you to midtown Manhattan in 2 stops! If anything major happens, please contact me so that I can contact the super immediately to assist </t>
  </si>
  <si>
    <t>The neighborhood is great. Tons of incredible restaurants and bars that I can recommend to you.</t>
  </si>
  <si>
    <t>The A, C, D, and B trains are a 5 minute walk. The A and D express trains bring you to midtown Manhattan in 2 stops!</t>
  </si>
  <si>
    <t>Please treat my home as you would want your home treated. If you would like to smoke, please do so out of the fire escape. No pets please.</t>
  </si>
  <si>
    <t>{Internet,Wifi,Kitchen,"Free parking on premises",Gym,Heating,Washer,Dryer,"Smoke detector","Carbon monoxide detector",Essentials,"24-hour check-in",Hangers,"Hair dryer",Iron,"Laptop friendly workspace"}</t>
  </si>
  <si>
    <t>Brand new building  with Manhattan view</t>
  </si>
  <si>
    <t>Beautiful and cozy apartment with amazing views. Great location ,15-20 minutes away from the heart of NYC, Rockefeller Center with Christmas tree and main decorations on 5th ave, Times Square, Macy’s mall ,etc. Subway stations are 5-10 minutes walking to F,N,R,W,M,E and 7th trains. Great for family or long term stay.You will absolutely love it:)</t>
  </si>
  <si>
    <t>Beautiful and cozy apartment with amazing views. Great location ,15-20 minutes away from the heart of NYC, Rockefeller Center with Christmas tree and main decorations on 5th ave, Times Square, Macy’s mall ,etc. Subway stations are 5-10 minutes walking to F,N,R,W,M,E and 7th trains. Great for family or long term stay.You will absolutely love it:) It is one bedroom apartment in brand new building fully equipped for you to enjoy the stay. There are one queen size bed and one sofa which can be transformed into queen bed. Access to the rooftop with beautiful view,gym and laundry room are in a building.Also you are welcome to use BBQ grill on back yard.</t>
  </si>
  <si>
    <t>{Wifi,"Air conditioning",Kitchen,"Pets allowed",Gym,Elevator,Heating,Washer,Dryer,"Smoke detector",Essentials,Shampoo,Hangers,"Hair dryer",Iron,"Hot water"}</t>
  </si>
  <si>
    <t>Quiet, Spacious, Artsy 1-Bedroom in Ridgewood</t>
  </si>
  <si>
    <t>Light-filled, airy, comfortable, and quiet one-bed apt in historic Ridgewood, Queens. I love this place.  This apartment is an oasis in the middle of a busy city. The apartment is on the first-floor of a wonderful building, literally a block from the main drag and a large grocery store. Tons of restaurants and cool shops nearby.  A ten-minute walk to both the L and M trains.  This is a fantastic place to stay for those looking for a quiet refuge from the city, close to all it has to offer.</t>
  </si>
  <si>
    <t xml:space="preserve">Light-filled, airy, comfortable, and quiet one-bed apt in historic Ridgewood, Queens. I love this place.  This apartment is an oasis in the middle of a busy city. The apartment is on the first-floor of a wonderful building, literally a block from the main drag and a large grocery store. Tons of restaurants and cool shops nearby.  A ten-minute walk to both the L and M trains.  This is a fantastic place to stay for those looking for a quiet refuge from the city, close to all it has to offer. Super quiet and peaceful. A great place to wake up in the morning, as well as to cook a meal. I work from home and the space is more than adequate for that purpose.  The neighbors are quiet, mostly Eastern European. I would describe them as shy, but friendly. Specifics: There are stairs. The bed is queen size. As far as appliances I have: stove, fridge, microwave, hot water kettle, rice cooker. I'd recommend this listing for couples or two friends traveling together, looking for a calm place to call </t>
  </si>
  <si>
    <t>The neighborhood is wonderful, a true gem. Historic and quaint, Ridgewood has so far been able to resist the tide of gentrification that's been sweeping over Brooklyn and Manhattan. It's very safe, the people who live here are kind, and I think you'd have to go to the Bronx, Staten Island, or Jersey to find a similar neighborhood feel.</t>
  </si>
  <si>
    <t>The L and M trains are a ten-minute walk. Crosstown buses are a five-minute walk away. You can also take ridesharing services into neighboring Bushwick and Bed Stuy and it's still very affordable.</t>
  </si>
  <si>
    <t>{Wifi,"Air conditioning",Kitchen,Heating,"Smoke detector",Essentials,"Laptop friendly workspace","Self check-in",Lockbox}</t>
  </si>
  <si>
    <t>One little beautiful room in an 3bedroom apartment</t>
  </si>
  <si>
    <t>Just be nice and clean after you. Shoes off in the house please to help keep the house clean.can smoke hookah but not weed please</t>
  </si>
  <si>
    <t>{TV,Wifi,"Air conditioning",Kitchen,"Smoking allowed",Heating,"Smoke detector","Carbon monoxide detector",Essentials,"Lock on bedroom door","Hair dryer",Iron,"Laptop friendly workspace"}</t>
  </si>
  <si>
    <t>Comfortable &amp; Big room with 2 beds!</t>
  </si>
  <si>
    <t>{Wifi,"Air conditioning",Kitchen,Heating,"Smoke detector","Carbon monoxide detector","Fire extinguisher",Essentials,"Hair dryer",Iron}</t>
  </si>
  <si>
    <t>Spacious queen bedroom in the heart of Manhattan</t>
  </si>
  <si>
    <t>Located in the heart of Manhattan! Right next to Columbus circle, Lincoln Center, Time Warner Center, Times Square, and Central Park.  Just a short walk to the 1, A, B, C, and D. My place is great for visitors trying to find a convenient location with easy access to restaurants, shops, entertainment, and the park.</t>
  </si>
  <si>
    <t>Located in the heart of Manhattan! Right next to Columbus circle, Lincoln Center, Time Warner Center, Times Square, and Central Park.  Just a short walk to the 1, A, B, C, and D. My place is great for visitors trying to find a convenient location with easy access to restaurants, shops, entertainment, and the park. Our apartment has just been renovated with brand new kitchen appliances (dishwasher, stove, oven, microwave, blender, and fridge). We also have a laundry room in the basement. Twin air mattress available if needed. Access to kitchen, living room, laundry. If you need any directions or recommendations, please don't hesitate to ask.</t>
  </si>
  <si>
    <t>{TV,Wifi,"Air conditioning","Wheelchair accessible",Kitchen,"Pets allowed",Elevator,"Family/kid friendly",Washer,Dryer,"Smoke detector","Carbon monoxide detector",Essentials,Shampoo,"Lock on bedroom door",Hangers,"Hair dryer","Laptop friendly workspace","Self check-in",Lockbox,"Private living room"}</t>
  </si>
  <si>
    <t>roomy &amp; chic 1 bdrm w/ skyline views, near trains</t>
  </si>
  <si>
    <t>Live like a Brooklyner in this boho, plant-filled apartment in one of New York’s coolest neighborhoods! The apartment is a chic, spacious, quiet one bedroom on the top floor of elevator building. The picturesque living room windows look out into  the Manhattan skyline — the view is beautiful at any time of day but particularly breathtaking during the sunrise and sunset hours when warm orange purple hues of the day pour into the room. Plants are scattered throughout to soak up the natural light.</t>
  </si>
  <si>
    <t>Live like a Brooklyner in this boho, plant-filled apartment in one of New York’s coolest neighborhoods! The apartment is a chic, spacious, quiet one bedroom on the top floor of elevator building. The picturesque living room windows look out into  the Manhattan skyline — the view is beautiful at any time of day but particularly breathtaking during the sunrise and sunset hours when warm orange purple hues of the day pour into the room. Plants are scattered throughout to soak up the natural light. The bedroom features a comfy queen bed with lots of extra blankets. We recently cleared out half the closet for your use, and have also purchased some bedside drawers for extra storage. The well-lit, spacious living room contains a coffee table, chairs and a couch. We can provide a queen air mattress for the living room if needed.  There is also a dining nook nestled besides a bookshelf. The kitchen is compact in true New York style, but contains everything you might need to whip up a meal — fou</t>
  </si>
  <si>
    <t>Fort Greene is a beloved Brooklyn neighborhood with an overabundance of excellent restaurants (Olea, Prospect, Cafe Habana, Gentleman Farmer, Miss Ada, Walter’s,  No. 7, Roman’s, Black Forest, Colonia Verde, The Quarter, Karasu, Bisou Bisou, Evelina — and that’s just a sampling within 10-min walk of the apartment!). It also has cozy bars, lots of greenery, a dog-friendly park, a city-renowned bookstore, gourmet markets, glass artist gallery, and pizza if that‘s what your heart desires. Spike Lee has headquarters here. The neighborhood  has everything you could need, but if you want to venture elsewhere, it’s a five-minute walk to Barclays Center where you can catch the 2/3/4/5/B/D/N/Q/R/W plus the Long Island Rail Road (LIRR). Fort Greene is also walking distance from Dumbo, Brooklyn Heights, Park Slope, Prospect Heights etc.</t>
  </si>
  <si>
    <t>LaGuardia Airport: 15 minutes by cab without traffic JFK Airport: 25 minutes by cab without traffic Times Square: 25 minutes by subway Wall Street / Financial District: 14 minutes by subway</t>
  </si>
  <si>
    <t>- 1. Please remove your shoes when entering the home. 2. Please keep noise to a minimum between 10:00PM and 9:00AM, so as not to disturb neighbors. 3. No visitors without permission, and no additional or overnight guests. All guests must be included on the reservation, including children and infants. 4. All communication must be conducted via the platform, in writing. Please no calls or texts, as I will not see them. ;-) 5. Turn off lights and all appliances (especially air conditioners) when you are not in the apartment; and do not run air conditioners with the windows open at the same time. 6. If there is an air conditioner in a window, DO NOT, under any circumstances, open that window. 7. Do not use the provided white sheets or towels to remove makeup. If sheets or towels are stained during your stay, you will be billed the replacement cost. 8. You must provide a check-in time at least 72 hours prior to your date of arrival. Should you fail to do so, you agree that your check-in may</t>
  </si>
  <si>
    <t>{Wifi,"Air conditioning",Kitchen,Heating,Essentials,Shampoo,Hangers,Iron,Microwave,"Coffee maker",Refrigerator,Dishwasher,"Dishes and silverware","Cooking basics",Oven,Stove}</t>
  </si>
  <si>
    <t>Brighton Beach Paradise Apartment - Living Room</t>
  </si>
  <si>
    <t>A  cozy home away from home awaits you in Brighton Beach, Brooklyn, NY. The listing is for a living room with a queen sofa bed. The living room is shared with a kitchen/dining room. The host has a separate bedroom to stay in.  The apartment is wired with WIFI, clean, the furniture is all new . You can use the kitchen if you like, teas,  fridge,  the dining set for 4 is amazing (please see the pictures).</t>
  </si>
  <si>
    <t>A  cozy home away from home awaits you in Brighton Beach, Brooklyn, NY. The listing is for a living room with a queen sofa bed. The living room is shared with a kitchen/dining room. The host has a separate bedroom to stay in.  The apartment is wired with WIFI, clean, the furniture is all new . You can use the kitchen if you like, teas,  fridge,  the dining set for 4 is amazing (please see the pictures). My place is strategically located - only 45 min. train ride away from Manhattan, the Brighton Beach subway stop is literally 2 min. away from my building,  the beach itself is also within a short 5 min. walk (no exaggeration) .  I'd be happy to recommend you places to visit, restaurants to dive in and provide any other help may need related to my listing. I'll be glad to make any necessary recommendations you'd like me to - restaurants, convenience stores, groceries. Brighton Beach area has great stores full of fresh fruit, at prices much cheaper than in Manhattan. From Manhattan it's j</t>
  </si>
  <si>
    <t>I'll be glad to make any necessary recommendations you'd like me to - restaurants, convenience stores, groceries. Brighton Beach area has great stores full of fresh fruit, at prices much cheaper than in Manhattan.</t>
  </si>
  <si>
    <t>From Manhattan it's just a very convenient 45 min. metro train ride on an express B (orange line) train  on weekdays. And a local Q train from the Times Square on weekends.</t>
  </si>
  <si>
    <t>Please consider my residence to be your house, not a hotel.  Please no loud noise after 10 pm and no alcohol drinking on premises. Brighton Beach has awesome restaurants (I can make recommendations to you if you'd like)  where you can have fun and an enjoyable dining experience.</t>
  </si>
  <si>
    <t>{Wifi,Kitchen,Elevator,"Smoke detector","Carbon monoxide detector",Essentials,Shampoo,Hangers,"Hair dryer",Iron,"Laptop friendly workspace","Hot water","Bed linens",Refrigerator,"Dishes and silverware","Cooking basics",Oven,Stove,"Beach essentials","Luggage dropoff allowed","Long term stays allowed","Cleaning before checkout","No stairs or steps to enter","Extra space around bed","No stairs or steps to enter","No stairs or steps to enter"}</t>
  </si>
  <si>
    <t>Hidden gem!  Private home in heart of NY village</t>
  </si>
  <si>
    <t>Welcome to your comfortable, cozy apartment in PRIME East Village!  This neighborhood is a DREAM for foodies and shoppers.  Steps to Katz's Deli, Little Italy, Soho, and the L, F, N, R, and 6 train.  This neighborhood is prime location and very safe.   My apartment is fresh, clean, cute, and modern.  The bed is extremely comfortable, the location is perfect, and you'll have access to ✔ FREE FAST wifi ✔ coffee ✔ comfortable bed  ✔ A/C  ✔ washer and dryer nearby ✔ and stay in heart of NYC!</t>
  </si>
  <si>
    <t>Welcome to your comfortable, cozy apartment in PRIME East Village!  This neighborhood is a DREAM for foodies and shoppers.  Steps to Katz's Deli, Little Italy, Soho, and the L, F, N, R, and 6 train.  This neighborhood is prime location and very safe.   My apartment is fresh, clean, cute, and modern.  The bed is extremely comfortable, the location is perfect, and you'll have access to ✔ FREE FAST wifi ✔ coffee ✔ comfortable bed  ✔ A/C  ✔ washer and dryer nearby ✔ and stay in heart of NYC! Travel better with an authentic NYC home and my local city recommendations.  Self check-in, fast wifi, and living in the coolest neighborhood is just a few reasons why it's great staying here. This is a quiet, beautiful street filled with locals.   My apartment is on the ground floor, a plus so you don't have to climb flights of stairs (after doing it all day in the subways). Imagine exploring a Museum, walking through Washington Square Park, having dinner in the village, and then stopping by a rooftop</t>
  </si>
  <si>
    <t>This is the best neighborhood in NYC.  It is known for it's iconic vintage shops and fashionable restaurants.  There is always a new pop-up happening in this  neighborhood.  It's the perfect combination of chic and artsy.  There is an amazing organic smoothie and juice shop down the street + phenomenal coffee shops all around.  All the best coffee in  NYC is in this neighborhood. The east village is home to many Michelin restaurants and upscale nightlife hotspots, as well as cute cafes, parks, gardens, and casual bars. There are many boutique clothing stores in the neighborhood too.   It will be easy to walk to Soho, Union Square, Cute Cafes, Chelsea Market, Whitney Museum, Washington Sq Park, West Village &amp; seconds from the 6, N, R, W, F and L train.   The Apartment has fast WIFI and a comfortable living area to read or do work. There are also nearby parking garages and CitiBike docks.  You will have easy access to everything you could need for your trip!</t>
  </si>
  <si>
    <t>Very close to the N, R, W, Q, 4, 5, 6, F and L train and very easy to get anywhere in NYC.  It's also 5 minute train ride to Williamsburg in Brooklyn!   But personally, I walk EVERYWHERE from the apartment.  There is also luggage storage places nearby and a parking garage nearby for cars too.</t>
  </si>
  <si>
    <t>I simply love good people to come and enjoy.  Take shoes off upon entering.  It’s a peaceful home.  A nice place to stay and relax after a day of exploring the great city.  No uninvited guests!  I always ask my guest not to talk to other neighbors in the building PLEASE.</t>
  </si>
  <si>
    <t>{Wifi,"Air conditioning",Kitchen,Heating,Washer,Dryer,"Smoke detector","Carbon monoxide detector","First aid kit","Fire extinguisher",Essentials,Shampoo,"Lock on bedroom door",Hangers,"Hair dryer",Iron,"Laptop friendly workspace","Self check-in",Keypad,"Private entrance"}</t>
  </si>
  <si>
    <t>MASTER Beautiful comfort room</t>
  </si>
  <si>
    <t>Very comfortable room. Area very safe. . The room has queen size bed  Large closet ..Dresser   Very close to supmarket and restaurants and supermarket .supermarket open24 hours.  Building has 2 elevators.  Building and apartment very clean....free of bedbugs and dust. Friendly atmosphere. 2 small blocks to train N...W Bus in front of the building . Few minutes to Manhattan</t>
  </si>
  <si>
    <t>{Wifi,"Air conditioning",Kitchen,Elevator,Heating,"Family/kid friendly","Smoke detector","Carbon monoxide detector",Essentials,"Lock on bedroom door",Hangers,"Hair dryer",Iron,"Hot water",Microwave,Refrigerator,"Dishes and silverware","Cooking basics",Oven,Stove,"Wide entrance for guests","Wide entrance","Extra space around bed","Accessible-height bed","Bathtub with bath chair","Accessible-height toilet","Host greets you","Fixed grab bars for shower"}</t>
  </si>
  <si>
    <t>Spacious sunny one bedroom apartment with balcony</t>
  </si>
  <si>
    <t>Entire sunny spacious apartment in a great location in the heart of Williamsburg, Brooklyn. Within few blocks of the L and G (Lorimer) and the JMZ (Marcy) and the best restaurants and bars. This is a perfect space for a single guest or a couple.  My apartment is cared for and decorated with lots and lots of love. I always provide clean bedding and towels.</t>
  </si>
  <si>
    <t>Entire sunny spacious apartment in a great location in the heart of Williamsburg, Brooklyn. Within few blocks of the L and G (Lorimer) and the JMZ (Marcy) and the best restaurants and bars. This is a perfect space for a single guest or a couple.  My apartment is cared for and decorated with lots and lots of love. I always provide clean bedding and towels. New, very bright and spacious apartment that includes 1 bedroom (queen size bed), cozy living room with lots of plants and a dinning area, a well equipped kitchen a nice big bathroom and a big balcony. The apartment is on the second floor of a quiet street in Williamsburg. Apartment: - 10’ ceiling - Modern kitchen with marble countertop and stainless steel appliances (stove, oven, microwave, dishwasher, fridge, freezer) - Great shower - 1 queen-sized bed - Projector  - Bluetooth wireless speakers - Wi-Fi (Please bring your own computer to connect) - Air-conditioning / heat - Washer and dryer In-Home Fitness Kit: - Yoga mat - Yoga bloc</t>
  </si>
  <si>
    <t>My apartment is steps away from tons of Brooklyn's best restaurants and bars, a brunch lovers paradise. Walking distance from the waterfront, Bedford Ave, McCarren Park, Williamsburg Cinema, Nitehawk Theatre, the Knitting Factory and so much more.</t>
  </si>
  <si>
    <t>Assuming you'll leave the space: ) you are only 2 stops to Manhattan and easy access to everywhere, just a short walk to the Lorimer L, Metropolitan G, and the J/M/Z trains.</t>
  </si>
  <si>
    <t>-Guest should be a house plant lover, if your stay is longer than 3 days please water the plants. -Please no excessive noise and respect our neighbors -Please turn heat or AC off when you are not in the apartment -Quiet polite mature attitude guests only. In return guests will benefit from a lovely quiet well maintained flat which is my primary home -Please be courteous to neighbors and building staff</t>
  </si>
  <si>
    <t>{Wifi,"Air conditioning",Kitchen,Heating,Washer,Dryer,"Smoke detector",Essentials,"Hair dryer"}</t>
  </si>
  <si>
    <t>Artist 1.5 bedroom WHOLE apartment in central NY!</t>
  </si>
  <si>
    <t>See the great things NYC has to offer starting at the best location in town, in a modern, elegant, and stylish apartment in the middle of the city! Welcome to the greatest place in NYC! My apartment is a newly renovated artist apartment with wooden floors and modern finishes. It has 1 bedroom, and an extended bedroom, a spacey living room, a fully equipped kitchen, and a projector/cinema area. I'll be out of town for a few days so luck you, you'll get the chance to love NY even more from my apartment. The location couldn't be more perfect: It's on Union Square/Gramercy Park, that's right in the center of EVERYTHING in Manhattan so it's perfect location for shopping, eating at cute little chick hidden places, hanging out, and getting around anywhere, anytime in the city. There are 24-hour buses and subways just around the corner. The lower east-side (LES) is 3 blocks down so you can walk there for really famous bars and restaurants of all kinds. There is also a supermarket and a laundro</t>
  </si>
  <si>
    <t>The neighborhood is very quiet, green, and super central to get anywhere in the city. There are all kinds of transportation, as it's next to Union Square. There are atms, pharmacies, coffee places. It's very clean, safe, and friendly.</t>
  </si>
  <si>
    <t>{Wifi,"Air conditioning",Kitchen,"Free parking on premises",Elevator,Heating,"Family/kid friendly",Washer,Dryer,"Smoke detector","First aid kit","Laptop friendly workspace","Private entrance"}</t>
  </si>
  <si>
    <t>YOUR HOME FOR THE HOLIDAY</t>
  </si>
  <si>
    <t>Beautiful 1 Bedroom/1 Bath in safe, quiet, and charming Hudson Heights.  Starbucks, grocery, restaurant on corner.  Subway is steps away.  A Express train will get you downtown in 20 minutes!!! Free unlimited subway card included for your stay!</t>
  </si>
  <si>
    <t>Beautiful 1 Bedroom/1 Bath in safe, quiet, and charming Hudson Heights.  Starbucks, grocery, restaurant on corner.  Subway is steps away.  A Express train will get you downtown in 20 minutes!!! Free unlimited subway card included for your stay! This apartment is situated on the 5th floor of an ELEVATOR building with laundry facilities in the basement.  Foyer entrance with separate bedroom, bathroom and living area/kitchen.  Queen size bed, large refrigerator and stovetop/oven.  Free WIFI/internet, HDTV with AppleTV (netflix and hulu), local channels, and a keyboard piano to sing Christmas carols!  What more do you need for your holidays this year?!? Hudson Heights is a beautiful residential community situated in a safe and quiet part of Washington Heights.  Beautiful Fort Tryon Park/Cloisters is just blocks away.  Grocery, deli, Starbucks is right down the block as well as delicious restaurants (be sure to try Saggio for Italian cuisine and Le Cheile for delicious Irish pub food and sp</t>
  </si>
  <si>
    <t>Hudson Heights is a beautiful residential community situated in a safe and quiet part of Washington Heights.  Beautiful Fort Tryon Park/Cloisters is just blocks away.  Grocery, deli, Starbucks is right down the block as well as delicious restaurants (be sure to try Saggio for Italian cuisine and Le Cheile for delicious Irish pub food and spirits).  Liquor/wine store is steps away as well!</t>
  </si>
  <si>
    <t>The A Express train is right on the corner and zips down to midtown in just twenty minutes (I'll even leave you my unlimited metro card for free transportation!)  Also the M4 bus is useful for local travel and stops right in front of the apartment building!</t>
  </si>
  <si>
    <t>{TV,Internet,Wifi,"Air conditioning",Kitchen,Elevator,"Buzzer/wireless intercom",Heating,Washer,Dryer,"Smoke detector","Carbon monoxide detector","First aid kit",Essentials,Hangers,"Hair dryer",Iron}</t>
  </si>
  <si>
    <t>Master Bedroom in Stylish Apartment</t>
  </si>
  <si>
    <t>Cozy, clean, and hip. City views from our rooftop, fresh West Elm linens, free breakfast, and free access to our SmartTV/Spotify accounts. We are a young, fun, respectful, and very clean couple looking to share our space with good people. Free Breakfast! Help yourself to eggs, fruit, and coffee/tea. We have a medium-sized Border Collie mix (he's a sweet and very calm pup) and can accommodate your pet on a per-case basis.</t>
  </si>
  <si>
    <t>Cozy, clean, and hip. City views from our rooftop, fresh West Elm linens, free breakfast, and free access to our SmartTV/Spotify accounts. We are a young, fun, respectful, and very clean couple looking to share our space with good people. Free Breakfast! Help yourself to eggs, fruit, and coffee/tea. We have a medium-sized Border Collie mix (he's a sweet and very calm pup) and can accommodate your pet on a per-case basis. Our apartment has 2.5 bedrooms, where my fiancé and I live with our sweet Border Collie mix pup. Your Room: You will have the master bedroom, a large sun-filled room complete with charming exposed brick details and plenty of storage space. You will have a full-sized bed with West Elm sheets, shelving with amenities: fresh towels, Dr. Bronner's soap, games, books, candles, and a bluetooth-enabled speaker. The room is furnished with eclectic pieces we have built ourselves and collectible items from our travels around the world.  There are double-curtains on your two larg</t>
  </si>
  <si>
    <t>Greenpoint is loved by many for its youth culture, with hip bars, restaurants, and shops galore, while still managing to maintain its traditional Brooklyn charm. A mashup of its Polish traditions and an up-and-coming youth hotspot, you will find loads of interesting places and things to do in this little village we call home -- and it has indisputably, some of the best city views in all of New York. We are walking distance to Williamsburg (5 mins), Long Island City, and just a short train ride into Manhattan (less than 30 mins) -- Greenpoint really has it all.  Some of our favorite neighborhood spots are: Budin (best Americano this side of the river), Café Grumpy (as seen on the HBO show Girls), Karczma (lovely Polish restaurant), New Love City (lovely yoga spot), Peter Pan Donuts (look them up), Five Leaves, Amber Steakhouse, Paulie Gee's, Le Gamin, the Barge, and so much more.  We are a 10 minute walk to the East River waterfront that looks onto the Manhattan skyline. From there, tak</t>
  </si>
  <si>
    <t>Close to the subway:  G @ Nassau (~5 mins)//L @ Bedford Ave (~15 mins) &amp; 1 stop into Manhattan)//7 @ Vernon-Jackson Blvd. You can be in midtown Manhattan in  30 minutes by subway or ferry, or you can pick up a Citibike from one of the many bike stations located less than 5 minutes away from our place. Uber and Lyft can get you to Manhattan in ~20 minutes without traffic.</t>
  </si>
  <si>
    <t>{TV,"Cable TV",Internet,Wifi,"Air conditioning",Kitchen,"Free parking on premises","Pets allowed",Breakfast,"Pets live on this property",Dog(s),"Buzzer/wireless intercom",Heating,Washer,Dryer,"Smoke detector",Essentials,Shampoo,"Lock on bedroom door",Hangers,"Hair dryer",Iron}</t>
  </si>
  <si>
    <t>Simple Perfect Soho Sublet</t>
  </si>
  <si>
    <t>Cozy apt close to everything one would want in downtown NYC.  Near 3 major subway lines, Whole Foods grocery, Duane Reade drugstore,  and all the shopping Soho and Nolita have to offer.  See reviews! *Third-floor (3 sets of stairs) walk-up, no elevator. *Generally, not suitable for children under 6 years of age.  Suitable for well-behaved children of all ages with responsible parents!</t>
  </si>
  <si>
    <t>Cozy apt close to everything one would want in downtown NYC.  Near 3 major subway lines, Whole Foods grocery, Duane Reade drugstore,  and all the shopping Soho and Nolita have to offer.  See reviews! *Third-floor (3 sets of stairs) walk-up, no elevator. *Generally, not suitable for children under 6 years of age.  Suitable for well-behaved children of all ages with responsible parents! You will be greeted by simple, clean decor with comforts of a home. Uncluttered and cozy.  Things to know: **3 flight walk-up (that means three sets of stairs to climb to your floor) **The door between the living room and bedroom has been removed to open up the space, visually.  For privacy, I have installed a fabric curtain. **For reservations including 4 guests, there is the fold-down sofa bed (little larger than a twin) and a twin-size inflatable mattress - all with appropriate bedding (mattress pad, sheets, pillows + feather duvet). Sitting on the edge of a little park on the border between Soho and N</t>
  </si>
  <si>
    <t>I particularly like the small shops and restaurants in Nolita (check out WARM at 181 Mott Street).  And a few minutes west on Spring Street or east on Kenmare leads directly to the Westside Highway or Williamsburg Bridge - a good run with spectacular views in either direction, so bring your fitness gear!</t>
  </si>
  <si>
    <t>N/R (yellow), 6 (green), C/E (blue) trains are all within 1-5 minutes walk! Whole Foods grocery store on Houston and Bowery.  Duane Reade pharmacy right on the corner at Spring and Cleveland.   For better or worse, "High Street" shops have infiltrated Broadway, Prince and Spring Streets, mainly. Download VIA &amp; LYFT car apps in case you can't find a taxi.  They are much less expensive than UBER. THE BEST TOOL for your visit will be the "CityMapper" app for getting around the city.  Give the app access to your location and it will tell you the best way to reach your destination, including how many minutes until the next subway car arrives and if you should sit in the front, middle or back of the train for the easiest connection or exit.</t>
  </si>
  <si>
    <t>House Rules: No smoking in the apt, please. Children under 6 years old must be well-behaved with responsible parents that can assure me there will be no spills of food/drink on the rugs/furniture and understand that there may be an additional cleaning fee requested if the apt takes longer to clean or if my belongings need to be repaired/replaced.</t>
  </si>
  <si>
    <t>{TV,Internet,Wifi,"Air conditioning",Kitchen,"Buzzer/wireless intercom",Heating,"Family/kid friendly","Smoke detector","Carbon monoxide detector","First aid kit","Safety card","Fire extinguisher",Essentials,Hangers,"Hair dryer",Iron,"Laptop friendly workspace","Hot water","Long term stays allowed",Other}</t>
  </si>
  <si>
    <t>Charming 1BR in Midtown East by Sonder</t>
  </si>
  <si>
    <t>At this Sonder, you'll love the bright and airy living area with a chic design, stylish bedroom with a comfortable Queen-size bed, and sleek fully-equipped kitchen with modern appliances and ensuite laundry. During your unforgettable stay in NYC's Midtown East, you'll find delicious restaurants and eclectic bars on every corner.</t>
  </si>
  <si>
    <t xml:space="preserve">At this Sonder, you'll love the bright and airy living area with a chic design, stylish bedroom with a comfortable Queen-size bed, and sleek fully-equipped kitchen with modern appliances and ensuite laundry. During your unforgettable stay in NYC's Midtown East, you'll find delicious restaurants and eclectic bars on every corner. Between the glowing neon signs and Broadway location, the Theater District has come to exemplify New York City hustle. Life here can feel like more like a global crossroads than a defined neighborhood. The gleaming building towers and dayglo signs define the look and feel of the area as much as the residential buildings themselves. Manhattan owes much of its fast-paced cultural reputation to the sights and sounds that you’ll only find in the Theater District. Street artists, souvenir carts, and a constant flow of foot traffic keeps the neighborhood on a round-the-clock cycle of commerce, culture, and fun-seeking. This apartment is available with flexible lease </t>
  </si>
  <si>
    <t>Between the glowing neon signs and Broadway location, the Theater District has come to exemplify New York City hustle. Life here can feel like more like a global crossroads than a defined neighborhood. The gleaming building towers and dayglo signs define the look and feel of the area as much as the residential buildings themselves. Manhattan owes much of its fast-paced cultural reputation to the sights and sounds that you’ll only find in the Theater District. Street artists, souvenir carts, and a constant flow of foot traffic keeps the neighborhood on a round-the-clock cycle of commerce, culture, and fun-seeking.</t>
  </si>
  <si>
    <t>{TV,"Cable TV",Wifi,"Air conditioning",Kitchen,"Pets allowed",Gym,Elevator,Heating,Washer,Dryer,"Smoke detector","Carbon monoxide detector","Fire extinguisher",Essentials,Shampoo,Hangers,"Hair dryer",Iron,"Laptop friendly workspace","Private living room","Hot water","Bed linens",Microwave,"Coffee maker",Refrigerator,Dishwasher,"Dishes and silverware","Cooking basics",Oven,Stove,"Long term stays allowed","Host greets you"}</t>
  </si>
  <si>
    <t>Cozy Upper East Side Apartment</t>
  </si>
  <si>
    <t>This is a spacious 2 bedroom apartment  AT THIS TIME I AM OFFERING SHARES ONLY. This means the guest will take the bedroom, while I sleep in my roommates bedroom.  NOTE: As this is a 2 bedroom apt., I only book 1 guest (at most a pair) at a time to share it with. Charming Fully furnished one bedroom. (on 5th floor/Walk up so you can get the true NYC living experience hah Where you'll be resting your head: Queen size bed easily fits 2 people What's supplied: Linens  Towels  Full service Kitchen WIFI Guest will have own set of keys to come and go as they please. Guests will have full access to the entire apt. at all times. Location: Awesome neighborhood with plenty of sightseeing and culture.  Short walks away to Central Park, Museum Mile (Guggenheim Museum, Metropolitan Museum, Whitney Museum, The Cooper Hewitt Museum, The Frick Collection and many more. Movie Stars pepper the hood and the area is considered “The New Downtown”. Today’s hipsters moved uptown to escape the over gentrified</t>
  </si>
  <si>
    <t>Location: Awesome neighborhood with plenty of sightseeing and culture.  Short walks away to Central Park, Museum Mile (Guggenheim Museum, Metropolitan Museum, Whitney Museum, The Cooper Hewitt Museum, The Frick Collection and many more. Movie Stars pepper the hood and the area is considered “The New Downtown”. Today’s hipsters moved uptown to escape the over gentrified neighborhoods, such as the LES, the Village and now Chelsea. Eats: Many Great Restaurants I am more than happy to provide suggestions as I am a self proclaimed foodie (aka NYC Yelp Eliter!)</t>
  </si>
  <si>
    <t>If you plan to stay in the area: NYC is all about the walking if you want to explore the neigborhood its all very calm and walkable on the UES - plenty of good eats, shopping, and culture to keep you in the neigborhood.  Otherwise if you want to explore across NYC:  Swift 5-10 minute walk to 6 train. #6 Train (Green Local Line) is the closest mode of public subway Transportation.   1 Block to M15 running north and south 1 block to Crosstown M79 Bus line 2 Blocks from East River &amp; only a few blocks to Gracie Mansion (the mayors estate) Quick 4 Train stops to Grand Central, Bryant Park, &amp; Time Square Fast 15-20 minute train ride to Downtown NYC (i.e. World Trade Center, Brooklyn Bridge, etc..)</t>
  </si>
  <si>
    <t>Keep it quiet and tidy.  No parties please.  Clean up after your self.</t>
  </si>
  <si>
    <t>{TV,Internet,Wifi,"Air conditioning",Kitchen,Breakfast,Heating,"Smoke detector","Carbon monoxide detector","Fire extinguisher",Essentials}</t>
  </si>
  <si>
    <t>金城发大床房 Suit1</t>
  </si>
  <si>
    <t>Clean quiet convenient safe  Convenient access to bus . Subway supermarket .restaurant. Wal-green.  A quiet  safe and clean house with high quality furnitures 24 hour street parking available</t>
  </si>
  <si>
    <t>Clean quiet convenient safe  Convenient access to bus . Subway supermarket .restaurant. Wal-green.  A quiet  safe and clean house with high quality furnitures 24 hour street parking available The Space.Newly renovated quiet comfy room with brand new wooden furniture .cotton sheets.pillow ,quilt and fresh towels. A big sofa .high speed internet. The (Website hidden by Airbnb) quiet yet extremely convenient ,pretty safe and clean community.easy access to all kinds of restaurant . Bus Q (Phone number hidden by Airbnb) to main street in 9 mins. Main street subway 7 train to Timesquare in 30 mins . Airports: LGA-15 min drive  JFK-25 min drive  This is the perfect location when visit St.John’s University (30 min by bus), Queensborough Community College ,Queens College (10 min by bus)  our proximity to Flushing Hospital is 3 min walk away .This is ideal for interns/trainees/doctor who need a place to stay for their training /work period. 步行15分钟或公车8分钟到法拉盛中心區 搭乘火车至曼哈顿只需30分钟,地铁7号线直达曼哈顿,干净,安全,安静的</t>
  </si>
  <si>
    <t>The Space.Newly renovated quiet comfy room with brand new wooden furniture .cotton sheets.pillow ,quilt and fresh towels. A big sofa .high speed internet. The (Website hidden by Airbnb) quiet yet extremely convenient ,pretty safe and clean community.easy access to all kinds of restaurant . Bus Q (Phone number hidden by Airbnb) to main street in 9 mins. Main street subway 7 train to Timesquare in 30 mins . Airports: LGA-15 min drive  JFK-25 min drive  This is the perfect location when visit St.John’s University (30 min by bus), Queensborough Community College ,Queens College (10 min by bus)  our proximity to Flushing Hospital is 3 min walk away .This is ideal for interns/trainees/doctor who need a place to stay for their training /work period. 步行15分钟或公车8分钟到法拉盛中心區 搭乘火车至曼哈顿只需30分钟,地铁7号线直达曼哈顿,干净,安全,安静的一个纯住宅社区,步行三个街区是一个超大的凯辛那公园.周边有各式各样的中餐馆,粤菜.川菜.东北菜等还有大型中超.免费高速网络｡以及厨房设备加工简易食品｡ 房东是一位在美生活8年的中国人,走过美国各个州的大小城市,从南至北,从东到西 ,了解每个地方的风土人情和城市｡如果你是一位自由旅行者,可以和房东咨询各种信息,我们也可以提供机场接送服务,和各種旅行信息｡</t>
  </si>
  <si>
    <t>Flushing , NY, United States</t>
  </si>
  <si>
    <t>{Wifi,"Air conditioning",Kitchen,"Free street parking",Heating,"Smoke detector","Carbon monoxide detector","Fire extinguisher",Essentials,Shampoo,Hangers,"Hair dryer","Self check-in",Lockbox,"Private entrance","Hot water",Microwave,Refrigerator,Stove}</t>
  </si>
  <si>
    <t>Bushwick Loft</t>
  </si>
  <si>
    <t>Beautiful loft located steps away from the L Train at Dekalb Avenue.</t>
  </si>
  <si>
    <t>Beautiful loft located steps away from the L Train at Dekalb Avenue. This loft is located in the heart of the artists' community of Bushwick, just one block from the L train at Dekalb Avenue (7 minutes to Bedford Ave. and just 15 to Union Square). It is furnished with a queen size bed and a Barcelona day bed to sleep 3 comfortably. Other amenities included in the apartment are cable television and wireless internet. The kitchen comes fully loaded for all of your culinary needs with cookware, a stainless steel island and a butcher block which makes cooking in the loft a delight.   Contact me via email or phone. Art galleries are plentiful in this area music events are frequent. The loft is located conveniently next to Hana Foods (Organic Supermarket), Key Food Supermarket, Laundry Mat, Post Office, Wyckoff Starr, Heavy Woods, Mazelle, Northeast Kingdom, Los Hermano's, Bodega Wine Bar and Pearl's Social Club, all excellent for food and drink. L Train - DEKALB AV- Located around the corne</t>
  </si>
  <si>
    <t>Art galleries are plentiful in this area music events are frequent. The loft is located conveniently next to Hana Foods (Organic Supermarket), Key Food Supermarket, Laundry Mat, Post Office, Wyckoff Starr, Heavy Woods, Mazelle, Northeast Kingdom, Los Hermano's, Bodega Wine Bar and Pearl's Social Club, all excellent for food and drink.</t>
  </si>
  <si>
    <t>L Train - DEKALB AV- Located around the corner.  12 minute train ride to Manhattan.</t>
  </si>
  <si>
    <t>No parties. No smoking in apartment.   Place garbage in alley on the side of building accessible by the back staircase. Be respectful of other neighbors.</t>
  </si>
  <si>
    <t>{TV,"Cable TV",Internet,Wifi,"Air conditioning",Kitchen,"Buzzer/wireless intercom",Heating,"Smoke detector","Carbon monoxide detector","First aid kit","Safety card","Fire extinguisher",Essentials,Shampoo,"24-hour check-in",Hangers,"Laptop friendly workspace"}</t>
  </si>
  <si>
    <t>One bedroom and shared space</t>
  </si>
  <si>
    <t>Perfectly located! In the heart of the East Village &amp; Lower East Side, and a short walk away from Soho. Walking distance to NYC's best bars, restaurants, shopping and two subway stops.  *This is a two bedroom apartment, one room available.</t>
  </si>
  <si>
    <t>Perfectly located! In the heart of the East Village &amp; Lower East Side, and a short walk away from Soho. Walking distance to NYC's best bars, restaurants, shopping and two subway stops.  *This is a two bedroom apartment, one room available. Live like a local in the east village! Walking distance to endless restaurants, bars, and the best neighborhoods in NYC. - Trains: F and 4,5,6 are only a few streets away.</t>
  </si>
  <si>
    <t>- Trains: F and 4,5,6 are only a few streets away.</t>
  </si>
  <si>
    <t>{TV,Internet,Wifi,"Air conditioning",Kitchen,"Buzzer/wireless intercom",Heating,"Family/kid friendly","Smoke detector","Carbon monoxide detector",Essentials}</t>
  </si>
  <si>
    <t>Really Spectacular 1 Bedroom, Great Design</t>
  </si>
  <si>
    <t>Really stunning 1 bedroom with a really spacious layout. The apartment is updated, and has really nice furniture. Located right in Midtown West.</t>
  </si>
  <si>
    <t>{TV,Wifi,"Air conditioning",Kitchen,Heating,"Family/kid friendly","Smoke detector","Carbon monoxide detector",Essentials,Shampoo,Hangers,"Hair dryer",Iron,"Laptop friendly workspace","Hot water","Bed linens","Extra pillows and blankets","Long term stays allowed",Other}</t>
  </si>
  <si>
    <t>2 blocks from train, Balcony, Free Parking!</t>
  </si>
  <si>
    <t>Free Parking! and 2 Blocks from Subway! Get the best of both worlds in this Charming Private Apartment with Balcony.</t>
  </si>
  <si>
    <t>Free Parking! and 2 Blocks from Subway! Get the best of both worlds in this Charming Private Apartment with Balcony. Astoria is easily the best neighborhood in Queens. On the train you can be in the city within minutes but theres plenty of reasons to stay local if you don't fancy commuting! Astoria is packed with new trendy restaurants and bars as well as old school spots that have been around for decades making it a unique neighborhood. This apartment is also a short walk from Astoria Park where you can see breathtaking views of Manhattan!</t>
  </si>
  <si>
    <t>Astoria is easily the best neighborhood in Queens. On the train you can be in the city within minutes but theres plenty of reasons to stay local if you don't fancy commuting! Astoria is packed with new trendy restaurants and bars as well as old school spots that have been around for decades making it a unique neighborhood. This apartment is also a short walk from Astoria Park where you can see breathtaking views of Manhattan!</t>
  </si>
  <si>
    <t>{TV,Wifi,"Air conditioning",Kitchen,"Free parking on premises",Heating,Essentials,Shampoo,"Hair dryer",Iron}</t>
  </si>
  <si>
    <t>1st Floor, Room # 6 (12' x 14')</t>
  </si>
  <si>
    <t>6 to 10 min walk to subway ( 2,3,4, A &amp; L trains). The closest bus stop is B20, B83 and B14.  Supermarket, restaurant, and laundry across street of the building .</t>
  </si>
  <si>
    <t>6 to 10 min walk to subway ( 2,3,4, A &amp; L trains). The closest bus stop is B20, B83 and B14.  Supermarket, restaurant, and laundry across street of the building . For 1 guest, it's $1000 For 2 guest, it's $1200 Dimensions: 12'x14' Phone, text and email</t>
  </si>
  <si>
    <t>{Wifi,"Air conditioning",Kitchen,"Free street parking",Heating,"Smoke detector","Carbon monoxide detector","First aid kit","Fire extinguisher",Essentials,Shampoo,"Lock on bedroom door",Hangers,"Hair dryer","Self check-in",Lockbox,"Hot water",Microwave,"Coffee maker",Refrigerator,"Cooking basics",Oven,Stove,"Luggage dropoff allowed","Long term stays allowed","Wide hallways","No stairs or steps to enter","Wide entrance for guests","Flat path to guest entrance","Well-lit path to entrance","Disabled parking spot","No stairs or steps to enter","Wide entrance","Extra space around bed","Accessible-height bed","No stairs or steps to enter","Wide doorway to guest bathroom","Accessible-height toilet","Wide clearance to shower, toilet","No stairs or steps to enter","Wide entryway","Handheld shower head","Roll-in shower"}</t>
  </si>
  <si>
    <t>Cozy room 15 min from Manhattan</t>
  </si>
  <si>
    <t xml:space="preserve"> (Website hidden by Airbnb) cozy room in a three bedroom apartment in a neighborhood full of great restaurants (Woodside). Very close to 7,M,R,F,E trains. Great location! There is a queen-size air mattress which is very comfortable (better than many beds).         </t>
  </si>
  <si>
    <t>this is a comfortable place 15minutes from the Times Square  and 10 minutes Central Park can be use of the whole apartment 1 bedroom kitchen and bathroom many restaurants parks in this area  and a historical place</t>
  </si>
  <si>
    <t>this is a comfortable place 15minutes from the Times Square  and 10 minutes Central Park can be use of the whole apartment 1 bedroom kitchen and bathroom many restaurants parks in this area  and a historical place Central Park  Movie theater  Restaurant  Ect</t>
  </si>
  <si>
    <t>Central Park  Movie theater  Restaurant  Ect</t>
  </si>
  <si>
    <t>{Kitchen,"Free street parking",Heating,"Smoke detector","Carbon monoxide detector",Essentials,Shampoo,Hangers,Iron,Other}</t>
  </si>
  <si>
    <t>Classic East Village studio, best NYC neighborhood</t>
  </si>
  <si>
    <t>Live in NYC's best neighborhood in a classic studio apartment in the ❤️️ of downtown. Blocks from every subway in NYC, Tompkins Park, NuBlu, Miss Lily's, #CharlieParker's house,  #AndyWarhol's Factory, #MilesDavis' hangout,  the legendary #FilmoreEast where #JimiHendrix recorded #BandOfGypsies + a million more things. Food? Restaurants w/ food from every corner of the planet. Art? Minutes from the Whitney, New Museum, &amp; a few subway stops to Moma, Guggenheim, Met, and Chelsea galleries #I❤️️NYC</t>
  </si>
  <si>
    <t>Live in NYC's best neighborhood in a classic studio apartment in the ❤️️ of downtown. Blocks from every subway in NYC, Tompkins Park, NuBlu, Miss Lily's, #CharlieParker's house,  #AndyWarhol's Factory, #MilesDavis' hangout,  the legendary #FilmoreEast where #JimiHendrix recorded #BandOfGypsies + a million more things. Food? Restaurants w/ food from every corner of the planet. Art? Minutes from the Whitney, New Museum, &amp; a few subway stops to Moma, Guggenheim, Met, and Chelsea galleries #I❤️️NYC You have full use of the space. It’s a studio so it is one room with a nook for a kitchen and a bathroom. The ceilings are high like a loft even though it is a tenement style building. It is unusually quiet &amp; peaceful for NYC. Because it is the top floor, you don’t have to worry about anyone walking on hard wood floors above you — which can sound like a jackhammer in some other NY apartments. If you have questions or need help while staying there, I am available most anytime on phone or text. Yo</t>
  </si>
  <si>
    <t>This is the best neighborhood in NYC which means it is one of the best neighborhoods in the world. It is close to everything you need to be close to.</t>
  </si>
  <si>
    <t>Every subway line in Manhattan is within walking distance from here. The closest are the F train, 6 train, L train, and N/R train (all 5 min walks)</t>
  </si>
  <si>
    <t>{Wifi,"Air conditioning",Kitchen,"Smoke detector","Carbon monoxide detector",Essentials,Shampoo,"Lock on bedroom door",Hangers,"Laptop friendly workspace","translation missing: en.hosting_amenity_49","translation missing: en.hosting_amenity_50","Self check-in","Smart lock","Hot water",Refrigerator,"Dishes and silverware","Cooking basics",Stove,"Long term stays allowed"}</t>
  </si>
  <si>
    <t>Modern Room in a Cozy, Colorful Apartment</t>
  </si>
  <si>
    <t>The apartment is within walking distance to Prospect Park, the zoo, and the Botanical Garden. There are a bunch of cute coffee shops and bodegas in the neighborhood on the way to the subway. Restaurants and bars are within walking distance. You'll love staying here for the comfy bed a in room with loads of natural light and private backyard access. The open floor plan makes for a spacious common area. My place is good for couples, solo adventurers, and business travelers.</t>
  </si>
  <si>
    <t xml:space="preserve">The apartment is within walking distance to Prospect Park, the zoo, and the Botanical Garden. There are a bunch of cute coffee shops and bodegas in the neighborhood on the way to the subway. Restaurants and bars are within walking distance. You'll love staying here for the comfy bed a in room with loads of natural light and private backyard access. The open floor plan makes for a spacious common area. My place is good for couples, solo adventurers, and business travelers. Uniquely decorated, the apartment is large and spacious. You'll have your own room with private access to a private backyard. There is also a living room, dining area, and a fully-stocked kitchen. You can use any of the appliances or the spices and oil to cook with. The bathroom is shared with one other person, but you can use it whenever. I have a small dog that'll want to interact with you, but will leave you be. There is a drop-off 24-hour laundromat, dry cleaners, bagel shop, cocktail bars, small restaurants, and </t>
  </si>
  <si>
    <t>There is a drop-off 24-hour laundromat, dry cleaners, bagel shop, cocktail bars, small restaurants, and a supermarket within two to three blocks of the apartment.</t>
  </si>
  <si>
    <t>We're around the block from the closest subway stop the 2,5 at the Sterling Stop. Another 10-15 minutes to the B, Q at Prospect Park. Closest bus lines are the B44 (SBS), B12, and B43.</t>
  </si>
  <si>
    <t>- No pets, no parties, no overnight guests. Please leave the house as you found it and make sure to clean up the house, especially the kitchen after cooking. No smoking of any kind inside. Please also make sure to recycle, one garbage is for trash (white bag) the other brown paper bag under the sink is for recycling. Please close the windows and lock all doors when leaving the house. Respect neighbors, no loud music please. Quiet hours are from 9pm to 9am on weekdays, 11pm to 9am on weekends.</t>
  </si>
  <si>
    <t>{TV,"Cable TV",Internet,Wifi,"Air conditioning","Wheelchair accessible",Kitchen,"Free street parking","Buzzer/wireless intercom",Heating,"Smoke detector","Carbon monoxide detector","First aid kit",Essentials,Shampoo,"Lock on bedroom door","24-hour check-in",Hangers,"Hair dryer",Iron,"Laptop friendly workspace","translation missing: en.hosting_amenity_49","Self check-in",Lockbox,"Hot water",Microwave,"Coffee maker",Refrigerator,"Dishes and silverware","Cooking basics",Oven,Stove,"Single level home","BBQ grill","Patio or balcony","Garden or backyard","Luggage dropoff allowed","Wide hallways","No stairs or steps to enter","Wide entrance for guests","Flat path to guest entrance","No stairs or steps to enter","Wide entrance","Extra space around bed","No stairs or steps to enter","Wide doorway to guest bathroom","Wide clearance to shower, toilet","No stairs or steps to enter","Wide entryway","Handheld shower head"}</t>
  </si>
  <si>
    <t>Casa Rosada in El Barrio</t>
  </si>
  <si>
    <t>Quaint and spacious brownstone duplex located in East Harlem. Convenient location to Subway 6, M15 and M116 buses. One block away from the East River Mall (Target, Costco). Several Citibike docking stations one block away.</t>
  </si>
  <si>
    <t>Please leave shoes at entryway. As there is no cleaning fee charged to you, please leave the place as clean as you found it. Thank you for recycling and disposing of garbage in bins in front of building.</t>
  </si>
  <si>
    <t>{TV,Wifi,Kitchen,"Paid parking off premises","Free street parking",Heating,"Family/kid friendly",Washer,Dryer,"Smoke detector","Carbon monoxide detector","Fire extinguisher",Essentials,"Lock on bedroom door",Hangers,"Hair dryer","Private entrance","Hot water","Host greets you"}</t>
  </si>
  <si>
    <t>Huge Room for Nightly Stays Downtown or Monthly</t>
  </si>
  <si>
    <t>Do you need a place to sleep during the week instead of commuting home? Desire to have a city spot of your own? On vacation alone? I have a 2 bedroom apt with a spare, furnished room.  It has a queen bed, dresser and closet and is 11x14. Wifi, cable, AC, Elevator, doorman building, full kitchen, dining room, living room. Laundry in building, mail and package services.  I work locally. There is a dog in the apartment. It’s a creative space. It’s feminine and comfortable.  Good vibes only.</t>
  </si>
  <si>
    <t>Do you need a place to sleep during the week instead of commuting home? Desire to have a city spot of your own? On vacation alone? I have a 2 bedroom apt with a spare, furnished room.  It has a queen bed, dresser and closet and is 11x14. Wifi, cable, AC, Elevator, doorman building, full kitchen, dining room, living room. Laundry in building, mail and package services.  I work locally. There is a dog in the apartment. It’s a creative space. It’s feminine and comfortable.  Good vibes only. This is an enormous apartment by NYC standards. 1200 square feet. Every room has large windows. It is stylishly decorated and quite plush. You have full use of the entire apartment. All facilities.  I will be staying in the second bedroom during your stay. I am in and out during the day and mostly home and in bed around 10p. You are welcome to have as much of an NYC experience as you desire outside of the apt at any hours. Please do not bring the party home. I have shared some meals and coffee time wit</t>
  </si>
  <si>
    <t>Many high end restaurants, Whole Foods, Flywheel, Soul Cycle, Pier 25/26, Biking, Ancient Aire Baths, Dry Bar, Wine stores and more!  Dry cleaning and other professional services available, as well. Wide, cobblestones streets are just one reason this area has boomed in the last 15 years.  We are one block from the Hudson River where bikers, joggers, and dog lovers utilize the pathways.  There is minigolf, sailing clubs, boats that serve drinks, skate parks and a brand new gorgeous mall all within 10 minute walk.  Movie theaters, spin studios and quaint shops line the streets nearby.  We are blocks from the A/C/E as well as 1/2/3 trains.   We border Soho, Chinatown, Wall Street and West Village.   It is a very pleasant place to spend your NYC excursion.</t>
  </si>
  <si>
    <t>3 blocks from 1,2,3 5 blocks from A,C,E Citibikes and Bus Service available Attached Garage for cars</t>
  </si>
  <si>
    <t>See house manual</t>
  </si>
  <si>
    <t>{TV,"Cable TV",Wifi,"Air conditioning",Kitchen,"Pets allowed",Elevator,Heating,"Family/kid friendly",Washer,Dryer,"Smoke detector","First aid kit","Fire extinguisher",Essentials,Shampoo,Hangers,"Hair dryer",Iron,"Laptop friendly workspace","Private living room","Hot water","Bed linens","Extra pillows and blankets","Luggage dropoff allowed","Long term stays allowed","Host greets you",Waterfront,"Paid parking on premises"}</t>
  </si>
  <si>
    <t>Ridgewood 2 Bedroom</t>
  </si>
  <si>
    <t>2 bedrooms w/ full size beds. Located off Fresh Pond Road in Ridgewood. This apartment is ideal for a small family or group traveling through NYC. Fully stocked kitchen and bathroom. M/L trains. Quick access to Bushwick/Williamsburg by bus.</t>
  </si>
  <si>
    <t>2 bedrooms w/ full size beds. Located off Fresh Pond Road in Ridgewood. This apartment is ideal for a small family or group traveling through NYC. Fully stocked kitchen and bathroom. M/L trains. Quick access to Bushwick/Williamsburg by bus. Small apt with two bedrooms in 3 story walk up. Quiet Sicilian and Polish neighborhood that is 40 minutes to Manhattan or 20 to Coney Island. Bus to late night events in Bushwick or Williamsburg in just 20 minutes or 10 using our reasonable rate car service. All amenities including full stocked kitchen with appliances, dishes and cooking utensils; bathroom fully stocked with toothpaste, toilet paper, washing supplies and towels; bedroom with functioning office and full sized bed; and living room with wifi and cable TV in a dark room setting. I have interacted under other accounts as a welcoming host and glad to provide assistance getting to all of the sites they want to visit. It is a quiet neighborhood in the heart of NYC. The Sicilians own a lot o</t>
  </si>
  <si>
    <t>It is a quiet neighborhood in the heart of NYC. The Sicilians own a lot of the businesses in the neighborhood including the European style cafe with liquor.</t>
  </si>
  <si>
    <t>You can get to Williamsburg Brooklyn to go out by taking buses arriving in 30 minutes. The M train which connects to the L is just 5 blocks away. Both will bring you to Brooklyn or Manhattan. You can even take those two trains to get to Coney Island or Brighten Beach.</t>
  </si>
  <si>
    <t>Smoking is ok in the kitchen out the window, but not in the bedrooms. Keep late night partying to a minimum as our downstairs neighbor has an infant.</t>
  </si>
  <si>
    <t>{"Air conditioning",Kitchen,"Free parking on premises","Pets allowed",Heating,"Family/kid friendly","Smoke detector","First aid kit","Safety card","Fire extinguisher",Essentials,Shampoo,"Lock on bedroom door","24-hour check-in",Hangers,"Hair dryer",Iron,"Laptop friendly workspace"}</t>
  </si>
  <si>
    <t>Private Sunny Bushwick Apartment</t>
  </si>
  <si>
    <t>Spacious and private living in Bushwick. Five minutes from the Central Ave M train and less than ten from the DeKalb L train or Kosciuszko J train. Just 25 minutes from Manhattan.</t>
  </si>
  <si>
    <t>Spacious and private living in Bushwick. Five minutes from the Central Ave M train and less than ten from the DeKalb L train or Kosciuszko J train. Just 25 minutes from Manhattan. There is a second room which can serve as a walk in closet, study area, or office. Additional full size mattress available upon request You have access to entire space. I will be out of town but happy to help via phone/text/email. Bushwick is great. Lots of restaurants, coffee shops, nightlife, thrift stores, galleries, etc. Five minutes from the Central Ave M train and less than ten from the DeKalb L train or Kosciuszko J train. Just 25 minutes from Manhattan via subway!</t>
  </si>
  <si>
    <t>Bushwick is great. Lots of restaurants, coffee shops, nightlife, thrift stores, galleries, etc.</t>
  </si>
  <si>
    <t>Five minutes from the Central Ave M train and less than ten from the DeKalb L train or Kosciuszko J train. Just 25 minutes from Manhattan via subway!</t>
  </si>
  <si>
    <t>{Wifi,Kitchen,"Free street parking","Smoke detector","First aid kit",Essentials,Shampoo,"Lock on bedroom door",Hangers,Iron,"Private entrance",Refrigerator,"Dishes and silverware","Cooking basics",Oven,Stove}</t>
  </si>
  <si>
    <t>Master bedroom + private bathroom</t>
  </si>
  <si>
    <t>Beautiful master bedroom in modern &amp; quiet centrally located condominium+24/7 doorman+free gym, 13 min walk from Times Square! Ideal for tourists as right in the center of Manhattan, close to all main attractions: Central Park, Hudson River, Circle Line You would share the apartment with me and my boyfriend: I am Italian, respectful, clean, and I know the city inside out, as she was born and raised in NY. // Ciao! Sono toscana e vivo a NYC da 10 anni, in appartamento centrale, pulito e moderno.</t>
  </si>
  <si>
    <t>Beautiful master bedroom in modern &amp; quiet centrally located condominium+24/7 doorman+free gym, 13 min walk from Times Square! Ideal for tourists as right in the center of Manhattan, close to all main attractions: Central Park, Hudson River, Circle Line You would share the apartment with me and my boyfriend: I am Italian, respectful, clean, and I know the city inside out, as she was born and raised in NY. // Ciao! Sono toscana e vivo a NYC da 10 anni, in appartamento centrale, pulito e moderno. Kitchen, and living room My boyfriend is a part time chef and he offers an airbnb experience on Italian cooking classes. He has had wonderful reviews and if you want to learn Italian recipes, you may want to write to us to book a cooking class as well as you are staying at our place! If you want to know more, please check the link below: https://www.airbnb.com/experiences/689679?location=New%20York%2C%20NY%2C%20United%20States&amp;adults=0&amp;children=0&amp;infants=0&amp;toddlers=0&amp;currentTab=experience_tab&amp;fe</t>
  </si>
  <si>
    <t>My boyfriend is a part time chef and he offers an airbnb experience on Italian cooking classes. He has had wonderful reviews and if you want to learn Italian recipes, you may want to write to us to book a cooking class as well as you are staying at our place! If you want to know more, please check the link below: https://www.airbnb.com/experiences/689679?location=New%20York%2C%20NY%2C%20United%20States&amp;adults=0&amp;children=0&amp;infants=0&amp;toddlers=0&amp;currentTab=experience_tab&amp;federatedSearchId=d35e5011-64e8-4baf-bd44-67c109053f6c&amp;searchId=da70dc36-64c6-4cb7-bb97-e4653a11a9ec&amp;sectionId=2a3b3126-d14f-453b-9b77-91acd5040a7e&amp;source=p2</t>
  </si>
  <si>
    <t>Subways nearby: 1 train, C, E train, N/Q/R train.</t>
  </si>
  <si>
    <t>No shoe policy in the house (slippers or socks please)</t>
  </si>
  <si>
    <t>{TV,Internet,Wifi,"Air conditioning",Kitchen,Doorman,Gym,Elevator,Heating,Washer,Dryer,"Smoke detector","Carbon monoxide detector","Fire extinguisher",Essentials,Hangers,"Hair dryer",Iron,"Laptop friendly workspace","Private entrance","Hot water","Luggage dropoff allowed","Long term stays allowed","Host greets you","Paid parking on premises"}</t>
  </si>
  <si>
    <t>Sunny Floral Artist Apartment Chinatown LES</t>
  </si>
  <si>
    <t>Welcome to New York! You are looking at a clean and cozy 1 bedroom in downtown manhattan.  Located in chinatown. 2nd floor walk up. 5-15 min walk to Tribeca, soho, nolita, LES, Fidi.  Close to NRQ,6, J, B,D,F train.</t>
  </si>
  <si>
    <t>Welcome to New York! You are looking at a clean and cozy 1 bedroom in downtown manhattan.  Located in chinatown. 2nd floor walk up. 5-15 min walk to Tribeca, soho, nolita, LES, Fidi.  Close to NRQ,6, J, B,D,F train. About the location: The apt is located on a considerably quiet block for New York City. Great location for downtown living.  Within walking distance to soho, tribeca, nolita, lower east side, financial district, ground zero.  Too many choices for restaurants/bars/shopping around the area. Most also delivers to the apt. I'd be happy to give suggestions. 24HR deli a block away if you need a late night snack.  24HR rite-aide pharmacy few blocks away if you need anything Laundromat 2 blocks away About the apt: We keep the apt very clean at all times. What you see in the photos above is what you can expect walking into the apt.   It's a 2 bedroom apartment and im renting one room out only and keeping my bedroom closed. so you will essentially be getting the entire apartment to y</t>
  </si>
  <si>
    <t>- check in and check out time flexible since i work closeby and we can work out the details prior to your arrival - no unreasonable rules here except for cleaning up appropriately and keeping noise down after 10pm.  - you are welcome to use bath and kitchen products. but personal items in the bedroom are not for sharing. - no smoking/ drug use in the apt</t>
  </si>
  <si>
    <t>{Wifi,"Air conditioning",Kitchen,"Buzzer/wireless intercom",Heating,"Smoke detector","First aid kit","Fire extinguisher",Essentials,Shampoo,"Lock on bedroom door",Hangers,"Hair dryer","translation missing: en.hosting_amenity_49","translation missing: en.hosting_amenity_50","Hot water","Host greets you"}</t>
  </si>
  <si>
    <t>Small 1-bedroom in East Harlem</t>
  </si>
  <si>
    <t>1-bedroom in East Harlem  - 2 people/1 queen bed  - 2min walk to subway (6-train)  - 10min walk to Central Park  - 20min subway to Times Square  - Grocery, Deli, Liquor store, Cafes/bars in 5min walking distance.  Check in/out is pretty flexible. I often use Key Cafe which makes it easy for guests to pickup the key at a convenient time.</t>
  </si>
  <si>
    <t>{TV,"Cable TV",Wifi,"Air conditioning",Kitchen,"Buzzer/wireless intercom",Heating,"Smoke detector","Carbon monoxide detector",Essentials,"Hair dryer","Private living room","Hot water","Bed linens","Coffee maker",Refrigerator,"Dishes and silverware","Cooking basics",Oven,Stove,Other}</t>
  </si>
  <si>
    <t>Spacious Private Bedroom in a 3 bedroom apt.</t>
  </si>
  <si>
    <t>{Wifi,"Air conditioning",Kitchen,Elevator,"Free street parking",Heating,Washer,Dryer,"Smoke detector","Carbon monoxide detector",Essentials,"Lock on bedroom door",Hangers,Iron,"Hot water",Microwave,"Coffee maker",Refrigerator,"Dishes and silverware","Cooking basics",Oven,Stove,"Luggage dropoff allowed","Host greets you"}</t>
  </si>
  <si>
    <t>Beautiful and Modern 2 Bed- 20 Min To Manhattan</t>
  </si>
  <si>
    <t>Beautiful 2 bed in Bed-Stuy. Come lay your head in this updated and modern 2 bed. Located in historic Brooklyn this apartment will give you the full experience while you stay in the Big Apple.</t>
  </si>
  <si>
    <t>{Wifi,"Air conditioning",Kitchen,Heating,"Smoke detector","Carbon monoxide detector","First aid kit","Fire extinguisher",Essentials,Shampoo,Hangers,"Hot water","Bed linens",Microwave,"Coffee maker",Refrigerator,"Cooking basics",Stove}</t>
  </si>
  <si>
    <t>*** HEART OF MANHATTAN (Herald Square) ***</t>
  </si>
  <si>
    <t>Located in the heart of Manhattan, Herald Square (is just 5 minutes walk from the famous Times Square) and is conveniently located near shopping malls, restaurants and various activities/venues!!</t>
  </si>
  <si>
    <t>Located in the heart of Manhattan, Herald Square (is just 5 minutes walk from the famous Times Square) and is conveniently located near shopping malls, restaurants and various activities/venues!! Clean, modern finish with luxurious queen size bed from W Hotel. Will be available through text, call or AirBnb app :) Everything is nearby, this is one of the best locations to live in Manhattan! Subway Access -- ALL TRAINS of Manhattan are within a 5 minute walk :)</t>
  </si>
  <si>
    <t>Everything is nearby, this is one of the best locations to live in Manhattan!</t>
  </si>
  <si>
    <t>Subway Access -- ALL TRAINS of Manhattan are within a 5 minute walk :)</t>
  </si>
  <si>
    <t>{TV,Wifi,"Air conditioning",Kitchen,Gym,Elevator,Washer,Dryer,"Smoke detector","Carbon monoxide detector",Essentials,"Lock on bedroom door",Hangers,"Laptop friendly workspace"}</t>
  </si>
  <si>
    <t>Cozy Bronx Home ( 2 nd floor)</t>
  </si>
  <si>
    <t>2nd floor -Two spacious bed room to rent together or separately. The bigger room has two full size beds with two night tables and lamps. Smart TV mounted on the wall and portable closet.  -The medium room has a queen bed w. portable closet, a night table as well with a large screen TV.    -Large bathroom also with a sitting kitchen one range, microwave with pots and pans handy</t>
  </si>
  <si>
    <t>2nd floor -Two spacious bed room to rent together or separately. The bigger room has two full size beds with two night tables and lamps. Smart TV mounted on the wall and portable closet.  -The medium room has a queen bed w. portable closet, a night table as well with a large screen TV.    -Large bathroom also with a sitting kitchen one range, microwave with pots and pans handy Windows in the bigger room over looks street, side windows in the medium size room, back windows in the kitchen. Me and my daughter are only a phone call/text away always. the neighborhood is known to always have good food always ( ava) until late hours. About a block away from  the 2/5 local train and the bx 39, bx 8 bus. Metro North is near 233rd which also is a short walking distance away from the house. Great park for jobs and walks is on bronx blvd ( two blocks down from the house) The Mx.  11 bus is two blocks away on white plains road and 225 street. The public library is half block away.</t>
  </si>
  <si>
    <t>the neighborhood is known to always have good food always ( ava) until late hours. About a block away from  the 2/5 local train and the bx 39, bx 8 bus. Metro North is near 233rd which also is a short walking distance away from the house. Great park for jobs and walks is on bronx blvd ( two blocks down from the house)</t>
  </si>
  <si>
    <t>The Mx.  11 bus is two blocks away on white plains road and 225 street. The public library is half block away.</t>
  </si>
  <si>
    <t>{TV,Wifi,Kitchen,"Pets allowed",Heating,"Smoke detector","Carbon monoxide detector",Essentials,"Lock on bedroom door",Hangers,"Private entrance","Hot water"}</t>
  </si>
  <si>
    <t>Best Private Room in Times Sq!</t>
  </si>
  <si>
    <t>You won't find a better location - you get out and you're in Times Square.  -Subways to A,B,D,E,1,N Q,R within 1 min walk!  -Hell's Kitchen: best food and bars in nyc  -Doorman/Elevator/AC/Wifi  -Bright true 2 bed w/ couch in living  -Kitchen</t>
  </si>
  <si>
    <t>You won't find a better location - you get out and you're in Times Square.  -Subways to A,B,D,E,1,N Q,R within 1 min walk!  -Hell's Kitchen: best food and bars in nyc  -Doorman/Elevator/AC/Wifi  -Bright true 2 bed w/ couch in living  -Kitchen It's convenient, it's large and spacious, and it's clean. I'm not posting here to make money, so you can be rest assured you're getting a good deal You'll have the bedroom to yourself and the common spaces including kitchen, living (has couch), and restroom. My roommate will be available and has entertained prior guests. He'll also be available to help fix any problems Times square - so best location Hell's kitchen - best bars, restaurants, comedy, theatre in Manhattan Restaurant Row Walkable to central park Pick any train in manhattan and it will bring you home. Check out maps to verify! I'm a traveller myself and I know this is one of the best ones you can get on AirBnB. Our guests always have good things to say and have loads of fun. I hope you</t>
  </si>
  <si>
    <t>Times square - so best location Hell's kitchen - best bars, restaurants, comedy, theatre in Manhattan Restaurant Row Walkable to central park</t>
  </si>
  <si>
    <t>Pick any train in manhattan and it will bring you home. Check out maps to verify!</t>
  </si>
  <si>
    <t>It's your home - all rules you follow at your own home apply - we're not unreasonable.</t>
  </si>
  <si>
    <t>{Wifi,"Air conditioning","Wheelchair accessible",Kitchen,"Pets allowed",Doorman,Elevator,"Buzzer/wireless intercom",Heating,"Family/kid friendly",Washer,Dryer,"Safety card","Fire extinguisher",Essentials,Iron,"Laptop friendly workspace",Microwave,"Coffee maker",Refrigerator,Dishwasher,"Dishes and silverware","Cooking basics",Oven,Stove}</t>
  </si>
  <si>
    <t>Spacious private room on UWS near Central Park</t>
  </si>
  <si>
    <t>VERY large (13'x18') Manhattan bedroom available in spacious, light-filled UWS 2 BR apt. Bedroom is as large as many NYC studios - with queen bed, queen-sized quality futon, rocking chair and desk. Full kitchen, laundry in building. Close to Central &amp; Riverside parks. 5 minute walk to subway - Penn station in 15 minutes! An ideal jumping off point for a weekend in NYC. You will be sharing large common space and kitchen with a friendly academic couple who are happy to provide NYC tips!</t>
  </si>
  <si>
    <t>VERY large (13'x18') Manhattan bedroom available in spacious, light-filled UWS 2 BR apt. Bedroom is as large as many NYC studios - with queen bed, queen-sized quality futon, rocking chair and desk. Full kitchen, laundry in building. Close to Central &amp; Riverside parks. 5 minute walk to subway - Penn station in 15 minutes! An ideal jumping off point for a weekend in NYC. You will be sharing large common space and kitchen with a friendly academic couple who are happy to provide NYC tips! ** BRAND NEW AIR CONDITIONER ADDED TO APT ON JULY 1ST 2018 ** BRAND NEW AIR CONDITIONER ADDED TO APT ON JULY 1ST 2018</t>
  </si>
  <si>
    <t>{TV,"Cable TV",Wifi,"Wheelchair accessible",Kitchen,Doorman,Elevator,"Free street parking",Heating,Washer,Dryer,"Smoke detector","Carbon monoxide detector",Essentials,Shampoo,Hangers,"Hair dryer",Iron,"Laptop friendly workspace","Hot water","Bed linens","Extra pillows and blankets",Microwave,"Coffee maker",Refrigerator,"Dishes and silverware","Cooking basics",Oven,Stove}</t>
  </si>
  <si>
    <t>2BR Luxury Sunny Apt, East Village</t>
  </si>
  <si>
    <t>Welcome to our bright, spacious apartment! You can rent both beds or the master! Our 2 bed, 2 bath is located in the heart of the East Village - walking distance to Union Square, Nolita and SoHo! The apartment is in a luxury building with elevator and washer/dryer in unit.</t>
  </si>
  <si>
    <t>No pets and no smoking!</t>
  </si>
  <si>
    <t>{TV,"Cable TV",Wifi,"Air conditioning","Wheelchair accessible",Kitchen,Elevator,"Buzzer/wireless intercom",Heating,Washer,Dryer,"Smoke detector","Carbon monoxide detector",Essentials,Shampoo,Hangers,"Hair dryer","Laptop friendly workspace"}</t>
  </si>
  <si>
    <t>Summer stay in Brooklyn</t>
  </si>
  <si>
    <t>You will stay with my 5 professional international roommates  in a 6 bedroom/3 bathroom shared house (high ceiling/two stories) with a big communal area with a lovely kitchen, a big wooden table, projector. Each floor has an outdoor, huge roof terrace with a city view, we have our OWN laundry room in the house.</t>
  </si>
  <si>
    <t>You will stay with my 5 professional international roommates  in a 6 bedroom/3 bathroom shared house (high ceiling/two stories) with a big communal area with a lovely kitchen, a big wooden table, projector. Each floor has an outdoor, huge roof terrace with a city view, we have our OWN laundry room in the house. We are a group of young international professionals in their 30's, diffrent genders, and we all geet a long well. We call ourselves the Marcy Family I'll be available, if needed very diverse and chill neighborhood Transportation: Two minutes walk from Myrtle-Willoughby on the G train. 10 minutes walk to the M train</t>
  </si>
  <si>
    <t>very diverse and chill neighborhood</t>
  </si>
  <si>
    <t>Transportation: Two minutes walk from Myrtle-Willoughby on the G train. 10 minutes walk to the M train</t>
  </si>
  <si>
    <t>{Wifi,"Air conditioning",Kitchen,Heating,Washer,Dryer,"Smoke detector","Carbon monoxide detector","First aid kit",Essentials,Shampoo,Hangers,"Hair dryer",Iron,"Private living room","Hot water","Luggage dropoff allowed","Wide entrance"}</t>
  </si>
  <si>
    <t>Large Bedroom next to Prospect Park and BK Museum</t>
  </si>
  <si>
    <t>I have this huge 3 bedroom apartment and its just me and my bf so I decided to rent out the 3rd room in the beautiful area of prospect heights in a pre-war building. Lots of light and 3 blocks walking distance to the Brooklyn Museum, Prospect Park, and the Botanical Gardens. Or you can hop on the 2,3 train (three blocks away) and explore the city.</t>
  </si>
  <si>
    <t>I have this huge 3 bedroom apartment and its just me and my bf so I decided to rent out the 3rd room in the beautiful area of prospect heights in a pre-war building. Lots of light and 3 blocks walking distance to the Brooklyn Museum, Prospect Park, and the Botanical Gardens. Or you can hop on the 2,3 train (three blocks away) and explore the city. The bedroom is located away from the common spaces so you can relax if you want. I'll provide a set of clean towels and sheets and have the kitchen stocked with essentials like water, coffee, tea etc. You can absolutely also use the cooking equipment only thing to consider is there is no dishwasher so as long as you clean up after yourself you can use what you like. I  also have a NutriBullet and a French Press  beyond the basic pots, pans, plates and utensils. The apartment in on the 3rd Floor of a Prewar building with no elevator. You'll get a spare key and the WIFI password ofcourse! I work during the day and usually work from home on Frid</t>
  </si>
  <si>
    <t>Since the apartment is in Prospect Heights, you'll have access to everything you need nearby including coffee shops, tons of restaurants (and I can make some great recommendations),  and of course Prospect Park, Brooklyn Museum, Barclays Center, and the Brooklyn Botanical Gardens are all walking distance. If you want to explore the city you are less than a 15 min subway ride into Manhattan.</t>
  </si>
  <si>
    <t>Within 3 blocks in the 2/3 train and you can also get easy access to other trains. 15 min into Manhattan on the train and by taxi. There is also a Citibike stand within 3 blocks Or you can always decide to just walk the Brooklyn Bridge.</t>
  </si>
  <si>
    <t>If you are not personally traveling please do not reserve on behalf of someone else. I live in the home and approve based on your individual review. Thanks, Azza</t>
  </si>
  <si>
    <t>{Wifi,Kitchen,"Paid parking off premises","Buzzer/wireless intercom",Heating,"Family/kid friendly","Smoke detector","Carbon monoxide detector",Essentials,Shampoo,Hangers,"Hair dryer",Iron,"translation missing: en.hosting_amenity_50","Hot water","Host greets you"}</t>
  </si>
  <si>
    <t>Large Room;(Manhattan30mins) JFK10mins)(LGA15mins)</t>
  </si>
  <si>
    <t>Welcome to our home! Expect to find your 5 star accommodations here in a relaxing, comfortable, and safe environment only 10 minutes from JFK Airport and just 2 minutes to the Manhattan-bound express A-train! This is a large well-lit room with a queen size bed, hardwood floors, a desk, dresser and closet. We provide you with cookware, toiletries, coffee, tea and snacks! As your hosts, we are always available and happy to assist or advise you throughout your stay.</t>
  </si>
  <si>
    <t xml:space="preserve">Welcome to our home! Expect to find your 5 star accommodations here in a relaxing, comfortable, and safe environment only 10 minutes from JFK Airport and just 2 minutes to the Manhattan-bound express A-train! This is a large well-lit room with a queen size bed, hardwood floors, a desk, dresser and closet. We provide you with cookware, toiletries, coffee, tea and snacks! As your hosts, we are always available and happy to assist or advise you throughout your stay. This is a two-family home where I also live am always available to assist you. You will have a key to the apartment and another key to your private bedroom. The bathroom, kitchen and living room are all just outside your bedroom door. I always respond within minutes if contact by call or text and am happy to assist you with any property or travel questions. 10 min to JFK Airport  10 min to La Guardia Airport 15 min to Queens Center Mall 28 min to Central Park (with no traffic) 30 min to Manhattan (by train with NO transfers!) </t>
  </si>
  <si>
    <t>10 min to JFK Airport  10 min to La Guardia Airport 15 min to Queens Center Mall 28 min to Central Park (with no traffic) 30 min to Manhattan (by train with NO transfers!) 3 min to Resorts World Casino 8 min to Historical Forrest Park (Golf Course) Steps from the express A train Richmond Hill, Jamaica, Queens  Nice family friendly , safe, and ethnically diverse neighborhood. Food!  Walking distance: authentic NYC neighborhood Italian restaurant, Popeyes, BK, McDonald's, IHOP, New York style Diner, Checkers, many Chinese, Indian, and Spanish restaurants. Many open late! 1 block to laundry mat, dry cleaners, shops.  3 blocks to major grocery store, fresh veggie market and fresh fish market. Everything you need Delicatessen on our block for late night snacks or any convenience store item you require.  2 blocks away from 7-11. Banks nearby: Capital One, Chase, Citi Bank</t>
  </si>
  <si>
    <t>Express A train at Lefferts Blvd Station Buses: Q112, Q10 and Q37</t>
  </si>
  <si>
    <t>{TV,Wifi,"Air conditioning",Heating,"Smoke detector","Carbon monoxide detector","First aid kit","Fire extinguisher",Essentials,Shampoo,"Lock on bedroom door",Hangers,"Hair dryer",Iron,"Laptop friendly workspace",Microwave,"Coffee maker",Refrigerator,"Dishes and silverware","Cooking basics",Oven,Stove}</t>
  </si>
  <si>
    <t>Hillside Hotel</t>
  </si>
  <si>
    <t>Comfortable.</t>
  </si>
  <si>
    <t>{TV,"Cable TV",Wifi,"Air conditioning","Wheelchair accessible",Elevator,Heating,"Smoke detector","Carbon monoxide detector","First aid kit","Safety card","Fire extinguisher",Essentials,Shampoo,Hangers,"Hair dryer",Iron,"Laptop friendly workspace"}</t>
  </si>
  <si>
    <t>Perfect 1 Bedroom in Nolita</t>
  </si>
  <si>
    <t>Charming 1 bedroom apartment in the heart of Nolita. Quiet, rear facing unit, with lots of natural light. Near 6, B, F, M, R, W trains. Whole Foods 1 block away. Walking distance to Soho, Lower East Side and East Village.  Wifi and Cable included.</t>
  </si>
  <si>
    <t>Charming 1 bedroom apartment in the heart of Nolita. Quiet, rear facing unit, with lots of natural light. Near 6, B, F, M, R, W trains. Whole Foods 1 block away. Walking distance to Soho, Lower East Side and East Village.  Wifi and Cable included. It's a very well laid out 1 bedroom apartment, lots of light, and quiet. Central and close to major train lines. Lots of charming restaurants and shopping. So cute!</t>
  </si>
  <si>
    <t>Central and close to major train lines. Lots of charming restaurants and shopping. So cute!</t>
  </si>
  <si>
    <t>quiet/no loud music after 9pm. no shoes in house.</t>
  </si>
  <si>
    <t>{TV,Wifi,"Air conditioning",Kitchen,Elevator,Heating,"Smoke detector",Essentials,Shampoo,Hangers}</t>
  </si>
  <si>
    <t>Spacious apartment in East Williamsburg!</t>
  </si>
  <si>
    <t>Spacious and comfortable 1 BR apartment in East Williamsburg, Brooklyn. located in a vibrant, trendy neighborhood with lots of cafes, restaurants and art just a step away. The area is safe and easy to navigate.  Right of the L,J,M trains, short walk to the G train. Just 15 minutes away from Manhattan!    The apartment is fully furnished and ideal for a couple wanting to enjoy the holidays in NYC :)</t>
  </si>
  <si>
    <t>{Wifi,Kitchen,Elevator,"Smoke detector","Carbon monoxide detector"}</t>
  </si>
  <si>
    <t>Brownstone apt 2 bedrooms rent the entire apt</t>
  </si>
  <si>
    <t>{TV,Wifi,"Air conditioning",Kitchen,"Pets allowed",Heating,"Smoke detector","Carbon monoxide detector","First aid kit","Fire extinguisher",Essentials,Shampoo,Hangers,"Hair dryer",Iron,"Laptop friendly workspace","Private entrance","Hot water","Coffee maker"}</t>
  </si>
  <si>
    <t>✺ NEW Fully Renovated  ✺ Harlem Garden Apartment</t>
  </si>
  <si>
    <t>Awesome Freshly Renovated One Bedroom apartment! This apartment is currently being renovated and will be available for monthly rental on April 1st (additional pictures will be posted later in March).  Commute: 10 min walk to 6 Subway (green) on 116 Street and Lexington Ave (Times Square 20-30 min max!) Sleeps 4 guests. Ideal for family, friends or couples. 2 Queen beds and a full Bathroom, kitchen and living room with exclusive access to backyard. Free NetFlix &amp; WiFi. Ground floor.</t>
  </si>
  <si>
    <t>Awesome Freshly Renovated One Bedroom apartment! This apartment is currently being renovated and will be available for monthly rental on April 1st (additional pictures will be posted later in March).  Commute: 10 min walk to 6 Subway (green) on 116 Street and Lexington Ave (Times Square 20-30 min max!) Sleeps 4 guests. Ideal for family, friends or couples. 2 Queen beds and a full Bathroom, kitchen and living room with exclusive access to backyard. Free NetFlix &amp; WiFi. Ground floor. One bedroom garden apartment, with two Queen Beds. One fully functional restroom. Free NetFlix &amp; WiFi. Ground floor. No need to climb stairs. Ideal for visitors with luggage, and guests with limitations to climb stairs. We are biker friendly! The whole apartment and exclusive access to backyard. I can be reached anytime by text or phone. Harlem is a large neighborhood in the northern section of the New York City borough of Manhattan. Since the 1920's, Harlem has been known as a major African American residen</t>
  </si>
  <si>
    <t xml:space="preserve">Harlem is a large neighborhood in the northern section of the New York City borough of Manhattan. Since the 1920's, Harlem has been known as a major African American residential, cultural and business center. Harlem has long been synonymous with African-American culture. In the early part of the 20th century, the neighborhood was the setting for African-American-led movements in music, literature, dance and art—collectively known as the Harlem Renaissance—that featured innovators like Bessie Smith, Langston Hughes and Josephine Baker. That legacy is still evident today, especially along the area’s main thoroughfare, 125th Street, which is anchored by the Apollo Theater. The concert hall, opened back in 1934, has helped introduce to the world artists such as The Jackson 5, Ella Fitzgerald and James Brown, remaining a continuous source of local—and national—pride for the better part of a century. As Apollo Theater tour director Billy Mitchell puts it, “Residents in the community look to </t>
  </si>
  <si>
    <t>On 116 Street and Lexington Avenue, which is a ten-minute walk from the apartment you can take the subway line 6 TRAIN (Green) to downtown or uptown. From 116 Street to 42 Street (Central Station and Times Square), is about 15 - 25 minutes depending on the hour of the day. To Metropolitan Museum or Guggenheim Museum (Museum Mile on 5th Avenue) is about 10-15 min. To Central Park North is a 15-minute walk and by City Bike should be about 5 minutes. You can grab your city bike 2 min walk from the apartment on E 118 St &amp; 3 Ave, New York, NY 10035. The 2, 3, A, B, C and D trains to 125th Street put you right in central Harlem; the 1, 4, 5 and 6 lines also provide options.</t>
  </si>
  <si>
    <t>{TV,Wifi,"Air conditioning",Kitchen,"Paid parking off premises","Free street parking",Heating,"Smoke detector","Carbon monoxide detector",Essentials,Shampoo,"Lock on bedroom door","Hair dryer",Iron,"Laptop friendly workspace","Private entrance",Microwave,"Coffee maker",Refrigerator,Dishwasher,"Dishes and silverware","Cooking basics",Oven,Stove,"Single level home","Garden or backyard"}</t>
  </si>
  <si>
    <t>Mezzanine room in Bushwick</t>
  </si>
  <si>
    <t>Beautiful mezzanine room in Bushwick 5 bedroom/2 bathroom apartment! Right off the J Halsey stop with plenty of food places around and laundromat just one block away. Also... with central AC!</t>
  </si>
  <si>
    <t>We have a ONE GUEST rule. So no bringing anyone with you, not even for one night. Please respect the house and the rest of the roommates!</t>
  </si>
  <si>
    <t>{Wifi,"Air conditioning",Kitchen,"Buzzer/wireless intercom",Heating,Essentials,"Laptop friendly workspace"}</t>
  </si>
  <si>
    <t>Shared room in nice surroundings in Ridgewood!!</t>
  </si>
  <si>
    <t>The modern Ridgewood is designed for Co-Living and located in three story townhouse in Ridgewood.  This listing for the 3-people shared room! All rooms are non-mixed gender.</t>
  </si>
  <si>
    <t>The modern Ridgewood is designed for Co-Living and located in three story townhouse in Ridgewood.  This listing for the 3-people shared room! All rooms are non-mixed gender. The Outpost Club Co-Living residences are a beautifully designed spaces with incredibly fast Wi-Fi and a wide range of amenities such as free workspace with printer and scanner, fully equipped kitchen, dinner and living space, private backyard, individual lockers, coffee, tea, soda, shampoo, shower gel, hand soap, towels and much more! Everything is included in our flat fee. Here we thoroughly picked every detail so that you feel cozy. Enjoy your stay while visiting New York City in one of our 14 unique bedrooms: 3 big bedrooms for 4 people  1 big bedroom for 3 people 4 bedrooms for 2 people with twin or double beds of your choice  6 private rooms with queen-size bed    + 9 bathrooms + great working space + big living space  + three full equipment kitchens  + beautiful backyard  + more than you expect The Outpost C</t>
  </si>
  <si>
    <t>The CoLiving is literally 30 fit from Forest Ave  Metro station (M trains) or 10 min walk to Myrtle Av (L trains) or which brings you in 20 min subway ride to Lower Manhattan.</t>
  </si>
  <si>
    <t>1) Price is per person – stay overnight is single only. No overnight guest stays. 2) Wash dishes/kitchen appliances every time after food or drinks, clean the sink of the food remains every time after use. 3) Separate the waste - there is a special container for Plastic, Glass and Metal ONLY. 4) Turn off lights / TV in the main areas when not in use. 5) Check and turn off oven and gas when not in use.  6) Fridge and Food shelves is divided between guests – please use your designated area, otherwise if you leave the food outside your area – it can be removed during cleaning. 7) Alcohol – being a health oriented Club, we recommend to minimize alcohol consumption in Outpost Club. 8) Don’t leave your staff in the common areas – it can be removed to the special Lost and Found boxes. 9) Quite hours – 10 pm – 8 am (no loud music, talks, TV… etc.) 10) Smoking/Drugs are not allowed anywhere in Outpost Club. 11) Clean bathroom / toilet after each use and remove any dirt/hair etc. 12) Night check</t>
  </si>
  <si>
    <t>{TV,Wifi,"Air conditioning",Kitchen,"Free street parking",Heating,Washer,Dryer,"Smoke detector","Carbon monoxide detector","First aid kit","Safety card","Fire extinguisher",Essentials,Shampoo,"Lock on bedroom door",Hangers,"Hair dryer",Iron,"Laptop friendly workspace","Self check-in",Keypad,"Hot water"}</t>
  </si>
  <si>
    <t>Private Room in a Recently Remodeled Apt  Bushwick</t>
  </si>
  <si>
    <t>One bedroom in a 4 bedroom apartment 1 Full size bed More information -4 min walk to the L train (Dekalb ave) - 8 min to Williamsburg - 20 min to Manhattan - Walking distance to the Bushwick colletive. Plenty of convenience stores, and super market all walking distance. Bathroom will be shared with one person (my roommate) Contact me for more info The space Central Heather A/C  Brand new remodeled apartment Close to the L train Perfect for a weekend stay</t>
  </si>
  <si>
    <t>One bedroom in a 4 bedroom apartment 1 Full size bed More information -4 min walk to the L train (Dekalb ave) - 8 min to Williamsburg - 20 min to Manhattan - Walking distance to the Bushwick colletive. Plenty of convenience stores, and super market all walking distance. Bathroom will be shared with one person (my roommate) Contact me for more info The space Central Heather A/C  Brand new remodeled apartment Close to the L train Perfect for a weekend stay * For liability reasons, guests may not bring any visitors or any others to our home at any time, for any length of time. *</t>
  </si>
  <si>
    <t>To keep our floors as clean as possible we appreciate if our guests leave their shoes at the door To avoid conflict with other roommates we ask our guests to only use the designated bathroom for your stay. * For liability reasons, guests may not bring any visitors or any others to our home at any time, for any length of time. *</t>
  </si>
  <si>
    <t>{Wifi,"Air conditioning",Kitchen,Heating,Washer,Dryer,Essentials,Shampoo,"Self check-in",Lockbox,"Private living room"}</t>
  </si>
  <si>
    <t>BIG ROOM IN BROOKLYN!!</t>
  </si>
  <si>
    <t>I have a spacious newly renovated BIG room available every weekend on Lafayette &amp; from May 6-11!  Half a block from the G train, Queen size bed and very comfortable.  Shared living room space with TV, kitchen for use, and bathroom.</t>
  </si>
  <si>
    <t xml:space="preserve">I have a spacious newly renovated BIG room available every weekend on Lafayette &amp; from May 6-11!  Half a block from the G train, Queen size bed and very comfortable.  Shared living room space with TV, kitchen for use, and bathroom. The room is big with a queen size bed, 3 windows for lots of sunlight, and thermostat to control the heat.  Fire escape is also located in this room.  The room is also quiet as it faces the back yard.  The room that is available is the biggest bedroom in a 3 bedroom apartment.  The apartment is also brand new with everything newly renovated. Guests have access to full use of all amenities in the apartment including TV and Wifi.  I will not be there but there are two roommates in total (one in each of the other two bedrooms).   They are great and also rarely home on the weekends. The area is awesome.  Lots of cool restaurants on Bedford, Franklin, and Nostrand Avenue.  Very hip area and very close to Dough, Do or Dine, Black Swan, and Dynaco Bar.  Also right </t>
  </si>
  <si>
    <t xml:space="preserve">The area is awesome.  Lots of cool restaurants on Bedford, Franklin, and Nostrand Avenue.  Very hip area and very close to Dough, Do or Dine, Black Swan, and Dynaco Bar.  Also right by Home Depot. </t>
  </si>
  <si>
    <t>The apartment is half a block away from the G train at Bedford Nostrand and a decent walk to the A/C at Nostrand or the C at Franklin Ave.</t>
  </si>
  <si>
    <t>No more than 2 people in the room at a time please.  I will also request a deposit for incidentals that you will get back upon check out.</t>
  </si>
  <si>
    <t>NEW Private room on Manhattan. Breathtaking view!</t>
  </si>
  <si>
    <t>LONG TERM • Nice kitchen with everything for cooking!  • Board games!  • Free umbrellas! • TV in the room!  • Bed can be transformed into futon. • Air conditioner and heating in the room. • This is not a hostel. Everyone lives here for a long term. • You'll find laundry on the first floor.  • If you want to live here alone it will cost 100$ less per month  Still have any questions? Don't hesitate to write me!</t>
  </si>
  <si>
    <t>LONG TERM • Nice kitchen with everything for cooking!  • Board games!  • Free umbrellas! • TV in the room!  • Bed can be transformed into futon. • Air conditioner and heating in the room. • This is not a hostel. Everyone lives here for a long term. • You'll find laundry on the first floor.  • If you want to live here alone it will cost 100$ less per month  Still have any questions? Don't hesitate to write me! Conditioner, room key, bath towel &amp; bed sheet. We have laundry in the building. It is totally safe here: their is a doorman at the building + your room have a look, so you can close it each time + kitchen have a security camera. You will gain the access to your room in the apartment, as well as the common areas. The laundry on the first floor will be accessable as well. I'm always available on the phone at any time, so in case of anything contact me! It is closest building to the river,couple parks, skate spot, basketball court and tennis fields, restaurants and fast food around 3</t>
  </si>
  <si>
    <t>It is closest building to the river,couple parks, skate spot, basketball court and tennis fields, restaurants and fast food around</t>
  </si>
  <si>
    <t>3 min to "East Broadway" subway station. Grocery at the corner and 5 min to huge supermarket.</t>
  </si>
  <si>
    <t>1. Don’t keep any dirty stuff, even knife and fork should be washed! (Keeping place as clean as possible all the time it is the only way to make price so cheap and make everyone feel that it is your home.) 2. Guests are not allowed at all! (It is the only way to do sharing and still make this place as comfortable as it can be.) 3. Clean floor on bathroom after yourself if it is wet 3. Wash the bath after you use it 4. No smoking are allowed in the buiding (nowhere at all, even e-cigarettes) 5. If someone from building will ask you anything - say that we are friends, and you just visiting me. Do NOT tell about Airbnb at all. 6. We all friends and never have issues with anything, so be sure that you also not loud after 12 pm. We all nice, friendly and helpful. 7. You always can feel safe because we have security camera at the flat that record everyone who come in and also lock at every room.</t>
  </si>
  <si>
    <t>{TV,Internet,Wifi,"Air conditioning",Kitchen,Doorman,Elevator,Heating,Washer,Dryer,"Smoke detector","Carbon monoxide detector","First aid kit","Safety card","Fire extinguisher",Essentials,Shampoo,"Lock on bedroom door",Hangers,"Hair dryer",Iron,"Hot water",Other}</t>
  </si>
  <si>
    <t>Sunny Room B in China town of BK/ 8 min to Subway</t>
  </si>
  <si>
    <t>Please be aware, this flat is not same address that's Airbnb will give to you. But is still same area in the cycle showed in Map. I will give the correct address when booking accepted. I have other listings in the same apartment: https://www.airbnb.com/rooms/16191596?locale=en https://www.airbnb.com/rooms/16193259?locale=en https://www.airbnb.com/rooms/16191967?locale=en https://www.airbnb.com/rooms/16193729?locale=en Apt is 8 mins walk to subway station '53 Street' in Brooklyn, for R line.</t>
  </si>
  <si>
    <t>Please be aware, this flat is not same address that's Airbnb will give to you. But is still same area in the cycle showed in Map. I will give the correct address when booking accepted. I have other listings in the same apartment: https://www.airbnb.com/rooms/16191596?locale=en https://www.airbnb.com/rooms/16193259?locale=en https://www.airbnb.com/rooms/16191967?locale=en https://www.airbnb.com/rooms/16193729?locale=en Apt is 8 mins walk to subway station '53 Street' in Brooklyn, for R line. We are sharing a four bedroom apartment at sunset park of Brooklyn. This is a convenient and nice location 8 mins away from R train('53 Street' subway station) . You can transfer N or D(express) train on '36 street' station to Manhanttan downtown in 30 mins. In our apartment , Our kitchen is free to use, we have all basic cooking stuff. Our Living room, kitchen and bathroom will be shared.  For off limits, of course other bedrooms are not allowed to enter with out permission.  I will always be there</t>
  </si>
  <si>
    <t>The Apt is between the 7th and 6th Avenue. we are close to the largest Chinese community in Brooklyn. You can easy to get any kind Chinese foods, cheap sea food and Hot pot. Also the 5th Avenue is a Commercial Street, there has a lot of Mexico restaurant, Fast food restaurant and supermarket, Bank. Our neighborhood is vital and peaceful. coffee shop, pizza, groceries and super market are all very close. But we are also quiet and safe in our neighborhood. Really a good place to take a rest as home after enjoying Brooklyn And NYC..</t>
  </si>
  <si>
    <t>Bus:  B63 Subway:  N and R train</t>
  </si>
  <si>
    <t>{Wifi,"Air conditioning",Kitchen,"Free street parking",Heating,"Smoke detector",Essentials,"Lock on bedroom door",Hangers,"Hair dryer",Iron,"translation missing: en.hosting_amenity_49","Self check-in",Lockbox,"Hot water",Microwave,Refrigerator,"Dishes and silverware","Cooking basics",Oven}</t>
  </si>
  <si>
    <t>amazing 3 BR 1 Bath in Hanover sq.</t>
  </si>
  <si>
    <t>very convenient 3 bedroom located in high standard building close to train. The apartment is design to accommodate 6 guest maximum</t>
  </si>
  <si>
    <t>very convenient 3 bedroom located in high standard building close to train. The apartment is design to accommodate 6 guest maximum ** Standard kitchen with all utensils needed ** Microwave, Dishwasher, Toaster and all cutlery available ** Flat screen TV with basic cable package channels in Living Room ** Flat screen TV with basic cable package channels in each Bedroom ** Wireless Internet available ** Washer/Dryer inside the apartment ** 2 queen size beds and 1 king bed ** 1 Sofa in Living room ** Hardwood floors ** Central Air ** Towels and Linens provided free of charge all space just a short walk from Battery Park, the East River Bike Trail, and numerous restaurants, residents enjoy life on Wall Street. With convenient access to the Wall Street subway station, the FDR, and prime work and financial cent (Phone number hidden by Airbnb) A C - all subway with in 5 min walk, time squer via subway with in 12 min ride Luxury apartment located in Financial District, residents enjoy the conv</t>
  </si>
  <si>
    <t>just a short walk from Battery Park, the East River Bike Trail, and numerous restaurants, residents enjoy life on Wall Street. With convenient access to the Wall Street subway station, the FDR, and prime work and financial center</t>
  </si>
  <si>
    <t>1,2,3,4,5,6 A C - all subway with in 5 min walk, time squer via subway with in 12 min ride</t>
  </si>
  <si>
    <t>{TV,"Cable TV",Wifi,"Air conditioning",Kitchen,"Pets allowed",Elevator,Heating,"Family/kid friendly",Washer,Dryer,"Carbon monoxide detector",Essentials,Hangers,"Hair dryer",Iron,"Hot water","Bed linens",Microwave,"Coffee maker",Refrigerator,Dishwasher,"Dishes and silverware","Cooking basics",Oven,Stove,"Host greets you"}</t>
  </si>
  <si>
    <t>Cozy, chic Williamsburg apartment</t>
  </si>
  <si>
    <t>A beautiful 2BR within the popular neighborhood of Northeast Williamsburg. Close to great coffee, restaurants, supermarket, parks, and a fabulous 5 minute walk to the subway (G or L train); 15 mins into Manhattan. We have rooftop access, as well as a private fire escape where you can sit and relax (not pictured). The apartment itself has an open floor plan with room for 5 guests. Our place is good for couples, solo adventurers, and business travelers. Please no pets or parties :-)</t>
  </si>
  <si>
    <t>No shoes in the house please</t>
  </si>
  <si>
    <t>{TV,Wifi,"Air conditioning",Kitchen,Heating,Washer,Dryer,"Smoke detector",Essentials,Shampoo,Hangers,"Hair dryer","translation missing: en.hosting_amenity_49","translation missing: en.hosting_amenity_50"}</t>
  </si>
  <si>
    <t>Lovely Room in Wonderful Apartment</t>
  </si>
  <si>
    <t>The Clinton Hill/Bed-Stuy area is a charming neighborhood full of brownstones and every shop imaginable! From hipsters to hip hop it is very much quintessential Brooklyn. The building is situated on the main drag, abound with shops &amp; bars.</t>
  </si>
  <si>
    <t>The Clinton Hill/Bed-Stuy area is a charming neighborhood full of brownstones and every shop imaginable! From hipsters to hip hop it is very much quintessential Brooklyn. The building is situated on the main drag, abound with shops &amp; bars. We have an unparalleled view of the Manhattan skyline and a wonderfully spacious apartment at this price All access (except for our bedrooms) - even get your own set of keys We'll probably be about We're two houses down from the A/C - 15 minutes door to door from Manhattan</t>
  </si>
  <si>
    <t>We're two houses down from the A/C - 15 minutes door to door from Manhattan</t>
  </si>
  <si>
    <t>Don't bring the party back but otherwise we're pretty chill</t>
  </si>
  <si>
    <t>{TV,Internet,Wifi,Kitchen,Heating,Essentials}</t>
  </si>
  <si>
    <t>Marco's place</t>
  </si>
  <si>
    <t>Cozy and comfortable apartment with a private room for guest; shared with one person. Nice neighborhood with nearby train station, starbucks, supermarket and laundry. 10 minute from JFK airport by car.</t>
  </si>
  <si>
    <t>{TV,Wifi,"Air conditioning",Kitchen,"Free street parking",Heating,"Smoke detector","Carbon monoxide detector",Essentials,"Lock on bedroom door",Hangers,"Hair dryer",Iron,"Private living room","Hot water","Host greets you"}</t>
  </si>
  <si>
    <t>Beautiful Brooklyn Bedroom!</t>
  </si>
  <si>
    <t>Experience the Brooklyn lifestyle in this cozy apartment in the Clinton Hill neighborhood. One bedroom available with desk and plenty of space. Extra sleeping arrangements on futon in living room upon request. Short walk away from the G-train, easy transfer to Manhattan bound A, C, F, L, R, and 7 trains. Shared bathroom with host who is a graduate student at NYU. She is available to provide advice, directions, and other recommendations for your stay in Brooklyn.</t>
  </si>
  <si>
    <t>{Wifi,"Air conditioning",Kitchen,"Pets allowed",Heating,"Smoke detector","Carbon monoxide detector",Essentials,"Laptop friendly workspace","translation missing: en.hosting_amenity_49","translation missing: en.hosting_amenity_50"}</t>
  </si>
  <si>
    <t>Central Harlem Loft Bdrm + Garden</t>
  </si>
  <si>
    <t>This spectacular garden level room is in an historic Harlem townhouse.</t>
  </si>
  <si>
    <t>This spectacular garden level room is in an historic Harlem townhouse. This is a loft bedroom in our large garden level home. It has: A backyard garden, living room, dining room, large chef's kitchen with pro appliances, and shared bathroom. This listing is for private access to the loft bedroom and shared access to these other common areas - bathroom, living room, dining room, kitchen and backyard garden. We are here to help with whatever questions or needs you have! Central Harlem is bursting with exciting developments. We have the fastest growing restaurant and night-club culture in the city, and loads of beautiful parks, walks and historic buildings. We are around the corner from Sylvia's, Red Rooster and many other even-better undiscovered eateries. Mount Morris park and pool is 4 minutes walk, Central park is 10. We are a stone's throw from the 2+3 train (34th street in 20 minutes door to door). Also a short walk from the A, C, D, 4, 5, 6 and Metro North to the northern suburbs a</t>
  </si>
  <si>
    <t>Central Harlem is bursting with exciting developments. We have the fastest growing restaurant and night-club culture in the city, and loads of beautiful parks, walks and historic buildings. We are around the corner from Sylvia's, Red Rooster and many other even-better undiscovered eateries. Mount Morris park and pool is 4 minutes walk, Central park is 10.</t>
  </si>
  <si>
    <t>We are a stone's throw from the 2+3 train (34th street in 20 minutes door to door). Also a short walk from the A, C, D, 4, 5, 6 and Metro North to the northern suburbs and upstate. Very convenient to LaGuardia Airport - 20 minutes on the M60 bus or an inexpensive taxi ride. Driving is very convenient as we are close to the FDR and parking is easy for NYC.</t>
  </si>
  <si>
    <t>As there is a recording studio on the downstairs level, we ask for extra quiet during work hours when in the common areas of the apartment (living/dining room, kitchen). And we ask that you're quiet throughout the space at all hours - out of mutual respect for the other tenants in a pre-war building.</t>
  </si>
  <si>
    <t>{Internet,Wifi,"Air conditioning",Kitchen,"Buzzer/wireless intercom",Heating,"Suitable for events","Smoke detector",Essentials}</t>
  </si>
  <si>
    <t>Sunny Room in South Slope</t>
  </si>
  <si>
    <t>Fully furnished room in South Slope available from 1-17 July. Looking for a female who is visiting to NYC and would like an affordable room :) 3 minutes walk from the 25th street R train. 10 mins to Downtown Brooklyn and 20 mins to Manhattan. Laundry is down the block and Ctown is right by the subway. A quaint little cafe - Tin Cup, to complete the Brooklyn experience. This is a 2 bedroom apartment. The other roommate will be around. She works 9-5pm and is usually out during the weekends.</t>
  </si>
  <si>
    <t>- No shoes in house. Please pick up after yourself in general :)</t>
  </si>
  <si>
    <t>{Wifi,Essentials,Hangers,"Hair dryer","Laptop friendly workspace"}</t>
  </si>
  <si>
    <t>Furnished room close to subway/CU</t>
  </si>
  <si>
    <t>Fully furnished room in a 4 Bedroom 1 Bath Apartment. It has 2 beds(single size), 2 tables, 2 office chair and 1 coffee table. It comes with an Air conditioner too. 1 Block away from Columbia. Steps away from subway station (Train 1). V Spacious</t>
  </si>
  <si>
    <t>{Internet,Wifi,"Air conditioning",Kitchen,"Pets live on this property",Dog(s),"Buzzer/wireless intercom",Heating,"Family/kid friendly",Washer,Dryer,Essentials,"24-hour check-in",Hangers,Iron}</t>
  </si>
  <si>
    <t>Stay in a doll factory!</t>
  </si>
  <si>
    <t>We are part of Pure House, an incredible communal housing project. This is my bedroom and it would be an honor to have you stay in it.</t>
  </si>
  <si>
    <t>We are part of Pure House, an incredible communal housing project. This is my bedroom and it would be an honor to have you stay in it. This is a 5 bedroom 2 bath loft with 16 ft ceilings and a mezzanine area. The apartment is huge and gets lots of light. The roommates are super awesome, as well as the building tenants and the neighborhood. We would love to have you stay with us.</t>
  </si>
  <si>
    <t>{Wifi,"Air conditioning",Kitchen,"Buzzer/wireless intercom",Heating,"Smoke detector","Carbon monoxide detector","First aid kit","Fire extinguisher",Essentials,Hangers,"Hair dryer",Iron,"Laptop friendly workspace"}</t>
  </si>
  <si>
    <t>Harlem Roots Chic Apt</t>
  </si>
  <si>
    <t>One bedroom chic apt. With bar table and comfy living room area. Pictures of interior will be granted upon request for serious inquiries only. Apt available only for the entire month of June</t>
  </si>
  <si>
    <t>One bedroom chic apt. With bar table and comfy living room area. Pictures of interior will be granted upon request for serious inquiries only. Apt available only for the entire month of June Available remotely through video call or direct call 24/7. Great Harlem neighbourhood with pizza shop and bar right across the street from apt.  There are near by Delis, Starbucks, and fast food Places in walking distance.  Jackie Robinson Park is only a 2min walk from apt You are in the center of every train you could possibly think off.  The 3 express train is only one block away.  While the B&amp;D are located on 155th st. The A,C, D are located only a 7 mins walk to 145th and Bradhurst</t>
  </si>
  <si>
    <t>Great Harlem neighbourhood with pizza shop and bar right across the street from apt.  There are near by Delis, Starbucks, and fast food Places in walking distance.  Jackie Robinson Park is only a 2min walk from apt</t>
  </si>
  <si>
    <t>You are in the center of every train you could possibly think off.  The 3 express train is only one block away.  While the B&amp;D are located on 155th st. The A,C, D are located only a 7 mins walk to 145th and Bradhurst</t>
  </si>
  <si>
    <t>{TV,Wifi,"Air conditioning",Kitchen,Heating,"Smoke detector",Essentials,Shampoo,"Lock on bedroom door",Hangers,Iron,"Laptop friendly workspace"}</t>
  </si>
  <si>
    <t>Private Room In Hamilton Heights</t>
  </si>
  <si>
    <t>Welcome to my amazing apartment in the beautiful and culturally diverse Manhattan. We are 2 minutes walk from the main train line and 5 minutes walk from the express train line to get you anywhere in NYC!</t>
  </si>
  <si>
    <t>Welcome to my amazing apartment in the beautiful and culturally diverse Manhattan. We are 2 minutes walk from the main train line and 5 minutes walk from the express train line to get you anywhere in NYC! Beautiful, clean, and recently renovated. The fully equipped kitchen is available for your use if you prefer to cook. The apartment is quiet and cozy! You will be able to use all amenities  - Shower, Toilet, Kitchen, Washer/Dryer, Dishwasher, and living room. The two roommates would be more than happy to help you with your stay and can recommend restaurants and sites to see! Hamilton Heights is only 20 minutes from midtown Manhattan which has Times Square and other destinations! The neighborhood is quiet and has a few cute coffee shops and bars. We are also 1 block from Riverside Park which runs along the west side of Manhattan and is great to run in or take a stroll through. The apartment is also located 10 minutes by subway from the start of the Macy's Thanksgiving Day parade and Ce</t>
  </si>
  <si>
    <t>Hamilton Heights is only 20 minutes from midtown Manhattan which has Times Square and other destinations! The neighborhood is quiet and has a few cute coffee shops and bars. We are also 1 block from Riverside Park which runs along the west side of Manhattan and is great to run in or take a stroll through. The apartment is also located 10 minutes by subway from the start of the Macy's Thanksgiving Day parade and Central Park.</t>
  </si>
  <si>
    <t>We are located a 2 minute walk from the 1 train at 145th st as well as 5 minute walk from the express ABCD trains at 145th st. It is 10 minutes to Central Park, 20 minutes to Times Square, and 40 minutes to    Wall st.</t>
  </si>
  <si>
    <t>Considerate and clean.  No smoking No parties No pets This is our home, please treat it like your own :)</t>
  </si>
  <si>
    <t>{TV,"Cable TV",Internet,Wifi,Kitchen,Heating,Washer,Dryer,"Smoke detector",Essentials,"Lock on bedroom door","24-hour check-in",Hangers,"Laptop friendly workspace","translation missing: en.hosting_amenity_49","translation missing: en.hosting_amenity_50"}</t>
  </si>
  <si>
    <t>Cozy Private Upper Eastside Bedroom</t>
  </si>
  <si>
    <t>My place is located on the wonderful Upper East Side of Manhattan, close to Central Park, the Metropolitan Museum of Art and many restaurants and bars. We live minutes from the subway making travel very convenient to other parts of the city!</t>
  </si>
  <si>
    <t>My place is located on the wonderful Upper East Side of Manhattan, close to Central Park, the Metropolitan Museum of Art and many restaurants and bars. We live minutes from the subway making travel very convenient to other parts of the city! Our space is furnished with elegant decor, has a modern look with a sophisticated and classy feel.  It is quite spacious and comfortable in such a great neighborhood. You will have access to the wonderful master bedroom which includes a full bed, dresser to store clothing, a separate heating unit and air purifier should you choose to use it, mirror and reading lamp.  Your welcome to our beautiful furnished living and dining room, office space and kitchen. Included is: a couch that comfortably sits 2-3 adults, one small coffee table, a luxurious bookshelf, modern dining table with 3 chairs, a spacious office desk with an executive chair to work, write or whatever you may choose to do and a kitchen with large refrigerator, gas stove with 4 burners, o</t>
  </si>
  <si>
    <t>{TV,Wifi,"Air conditioning",Kitchen,"Buzzer/wireless intercom",Heating,Washer,Dryer,"Smoke detector","Carbon monoxide detector","First aid kit",Essentials,Shampoo,"Hair dryer",Iron,"Laptop friendly workspace","Private living room"}</t>
  </si>
  <si>
    <t>Two bedrooms available in a cozy apartment.</t>
  </si>
  <si>
    <t>My place is close to Prospect Park and walking distance to the subway. You’ll love my place because of the neighborhood, the light, the comfy bed, and the kitchen. My place is good for couples, solo adventurers, families (with young kids).</t>
  </si>
  <si>
    <t>My place is close to Prospect Park and walking distance to the subway. You’ll love my place because of the neighborhood, the light, the comfy bed, and the kitchen. My place is good for couples, solo adventurers, families (with young kids). My space is cozy and welcoming. The building is located on a tree lined street. It's walking distance to Prospect Park (2 minutes) and very conveniently located near the subway. It's two stops from Park Slope, where you can a variety of restaurants. There are some cute cafes and restaurant in the neighborhood. We live in the apartment and are in and out. Kitchen and living room Cute cafes, restaurant and the close proximity to Park Slope makes my place very special. The subway is 5 minutes walking distance. You can reach downtown Manhattan in 25 minutes and uptown in 40 minutes by subway. There is an elevator in the building!</t>
  </si>
  <si>
    <t>Cute cafes, restaurant and the close proximity to Park Slope makes my place very special.</t>
  </si>
  <si>
    <t>The subway is 5 minutes walking distance. You can reach downtown Manhattan in 25 minutes and uptown in 40 minutes by subway.</t>
  </si>
  <si>
    <t>We don't allow lighting candles and burning incense in our apartment. Also, we expect our guests to be respectful of our neighbors. Please refrain from playing loud music.</t>
  </si>
  <si>
    <t>{TV,Wifi,"Air conditioning",Kitchen,Elevator,Heating,"Family/kid friendly",Washer,Dryer,"Smoke detector","Lock on bedroom door",Iron}</t>
  </si>
  <si>
    <t>LARGE SUNNY 2 BEDROOM APARTMENT IN BROOKLYN!</t>
  </si>
  <si>
    <t>The apt is a large two bedroom with creative studio space, dining room, full size living room, and separate kitchen. Very close to 3 and C trains. Express 4/5 only two stops away. I'm an artist and architect so the apartment definitely reflects this with painting, drawings and model materials around. It's a great apartment with tall windows, two bedrooms separated by multiple living and dining spaces, queen size bed in larger back bedroom, full size bed in front bedroom.</t>
  </si>
  <si>
    <t>The apt is a large two bedroom with creative studio space, dining room, full size living room, and separate kitchen. Very close to 3 and C trains. Express 4/5 only two stops away. I'm an artist and architect so the apartment definitely reflects this with painting, drawings and model materials around. It's a great apartment with tall windows, two bedrooms separated by multiple living and dining spaces, queen size bed in larger back bedroom, full size bed in front bedroom. True full two bedroom apartment. One bedroom off living room has a full size bed and dresser. Between the front bedroom is a living room, dining room, and then design studio room. The back bedroom has a queen size bed and air conditioner. The kitchen is a great size, especially for NY and has all the basic amenities with a full size fridge. You'll have access to the entire apartment. I can assist with anything you may need help with during your stay. Heart of Crown Heights, Brooklyn! I'm happy to help orient you to the</t>
  </si>
  <si>
    <t>Heart of Crown Heights, Brooklyn! I'm happy to help orient you to the neighborhood or recommend restaurants and places to visit.</t>
  </si>
  <si>
    <t>The main house rule is no guests outside of those on the reservation.</t>
  </si>
  <si>
    <t>{Internet,Wifi,"Air conditioning",Kitchen,Breakfast,Heating,"Family/kid friendly","Smoke detector","Carbon monoxide detector",Essentials,Shampoo,"24-hour check-in",Hangers,"Laptop friendly workspace"}</t>
  </si>
  <si>
    <t>House On Henry Parlor Apartment</t>
  </si>
  <si>
    <t>This charming apartment is located on the parlor level of my townhouse. It boasts plenty of sun, brick exposed walls, hard wood floors throughout, a tub/showered bathroom, a bedroom, a den and a fully equipped kitchen.</t>
  </si>
  <si>
    <t xml:space="preserve">This charming apartment is located on the parlor level of my townhouse. It boasts plenty of sun, brick exposed walls, hard wood floors throughout, a tub/showered bathroom, a bedroom, a den and a fully equipped kitchen. Come stay in your home away from home! This charming apartment is located on the ground level of our townhouse.  It boasts plenty of sun, brick exposed walls, hard wood floors throughout, a tub/showered bathroom, a bedroom, a den, a fully equipped kitchen\dining and yes, free wifi. Note, the rate quoted is for 2 guests, additional guest incur a $20 per night/per person charge.   Plus there is a one time $65 cleaning fee that must be paid upon check-in.  That fee is given to the cleaning person who prepares the apartment for guests stay. Check-in is at 4pm Check-out is at 11am Please note, this is a residential townhouse and as such we ask that guests respect our designated quiet hours between 11 p.m. and 7 a.m.  Thanks and I do hope you will visit us soon at our Carroll </t>
  </si>
  <si>
    <t>Treat the apartment with care &amp; consideration  NO wearing shoes inside the apartment  NO excessive loud noises (i.e. - music, tv, running, jumping etc.)  NO parties or extra guests  NO smoking  NO pets  Respect other guests  Honor our 'QUIET HOURS' between 11 p.m. (23:00) and 7 a.m. (07:00).</t>
  </si>
  <si>
    <t>{TV,"Cable TV",Internet,Wifi,"Air conditioning",Kitchen,"Free parking on premises","Buzzer/wireless intercom",Heating,"Smoke detector","Carbon monoxide detector","Fire extinguisher",Essentials,"24-hour check-in",Hangers,"Hair dryer",Iron,"Laptop friendly workspace","Self check-in",Lockbox}</t>
  </si>
  <si>
    <t>Lower East Side Luxury</t>
  </si>
  <si>
    <t>Spacious two bedroom apartment in the lively lower east side of Manhattan. This apartment is right next to much of the nightlife in lower east side and a 15 minute walk to awesome shopping in SoHo.</t>
  </si>
  <si>
    <t>{TV,Wifi,"Air conditioning",Kitchen,Elevator,Heating,"Family/kid friendly","Suitable for events",Washer,Dryer,"Smoke detector",Essentials,Shampoo,"Lock on bedroom door",Hangers,"Hair dryer",Iron,"Laptop friendly workspace","Hot water",Microwave,Refrigerator,Dishwasher,"Dishes and silverware","Cooking basics",Oven,Stove,"Patio or balcony","No stairs or steps to enter","Well-lit path to entrance","Host greets you"}</t>
  </si>
  <si>
    <t>1 bedroom, blocks from Central Park and subways.</t>
  </si>
  <si>
    <t>Located just minutes from Central Park and museum mile. Huge sunny one bedroom in luxury elevator building. Fully equipped kitchen and bathroom. 2 TVs, WiFi, Bluetooth speaks, AC. Queen bed in bedroom with tv. Dishwasher, stove in apt and laundry in building. Tons of bars and restaurants on the block as well as shopping and site seeing. Blocks from the Q &amp; 6 train so you can easily get downtown/west side/east side. Bus comes right outside building. Citibikes outside building. All linens included</t>
  </si>
  <si>
    <t>Located just minutes from Central Park and museum mile. Huge sunny one bedroom in luxury elevator building. Fully equipped kitchen and bathroom. 2 TVs, WiFi, Bluetooth speaks, AC. Queen bed in bedroom with tv. Dishwasher, stove in apt and laundry in building. Tons of bars and restaurants on the block as well as shopping and site seeing. Blocks from the Q &amp; 6 train so you can easily get downtown/west side/east side. Bus comes right outside building. Citibikes outside building. All linens included Central Park  Museum mile  Metropolitan museum of art  Moma  Museum of natural history  Tons of Zagat rated restaurants  Blocks from Madison Avenue’s famous shopping  Close to all transportation- bus right outside, subway to east and west side within walking distance  Citibikes right outside building</t>
  </si>
  <si>
    <t>Central Park  Museum mile  Metropolitan museum of art  Moma  Museum of natural history  Tons of Zagat rated restaurants  Blocks from Madison Avenue’s famous shopping  Close to all transportation- bus right outside, subway to east and west side within walking distance  Citibikes right outside building</t>
  </si>
  <si>
    <t>Turn AC and lights off when not using  Do dishes  Close drain in bathroom Don’t rub make up on towels</t>
  </si>
  <si>
    <t>{TV,Wifi,"Air conditioning",Kitchen,Heating,Washer,Dryer,"Smoke detector","Carbon monoxide detector",Essentials,Shampoo,"Lock on bedroom door",Hangers,"Hair dryer",Iron,"Laptop friendly workspace","Hot water",Microwave,"Coffee maker",Refrigerator,Dishwasher,"Dishes and silverware","Cooking basics",Oven,Stove,"Long term stays allowed",Other,"Paid parking on premises"}</t>
  </si>
  <si>
    <t>Bohemian Brooklyn Pad with Rooftop Garden Oasis</t>
  </si>
  <si>
    <t>Hey adventurer! My Brooklyn pad is situated in a pretty fabulous neighborhood and comes with a gorgeousss rooftop garden.  Some of my favorite haunts are Taqueria Cocoyoc (best Mexican food I've had in NY), Akura Sushi, Variety Coffee, Daya Yoga, HOUSE OF YES (best club in the city).  The roomies are four very lovely people and the room is super spacious, making this the perfect home away from home.</t>
  </si>
  <si>
    <t>- There are four roommates, but this is a huge duplex with two bathrooms, so there's plenty of space. - Smoking is allowed, but only on the front patio and rooftop garden, not in the apartment.</t>
  </si>
  <si>
    <t>{TV,"Cable TV",Internet,Wifi,"Air conditioning",Kitchen,"Free parking on premises","Buzzer/wireless intercom",Heating,Washer,Dryer,"Smoke detector","Carbon monoxide detector","Fire extinguisher",Essentials,"Lock on bedroom door",Hangers,"Hair dryer","Laptop friendly workspace","translation missing: en.hosting_amenity_49","translation missing: en.hosting_amenity_50"}</t>
  </si>
  <si>
    <t>Beautiful Manhattan private bedroom</t>
  </si>
  <si>
    <t>Located in the Murray hill/Kips bay neighborhood, with beautiful east facing view - including the east river. Central A.C. Large common living room, fully supplied kitchen, and 2.5 bathrooms. 3 great girl's as roommates. Building has doorman, laundry room, and gym. Fun and accessible area. Female preferred.</t>
  </si>
  <si>
    <t>{Wifi,"Air conditioning",Kitchen,"Free parking on premises",Gym,Elevator,Heating,Washer,Dryer,"Smoke detector","Carbon monoxide detector","Fire extinguisher",Essentials,Hangers,"Hair dryer","Private living room"}</t>
  </si>
  <si>
    <t>Entire Gorgeous Greenpoint Duplex</t>
  </si>
  <si>
    <t>Like your own townhouse! A gorgeous duplex gem in Greenpoint tucked between backyards: bright natural light, beautiful decor and plants, wooden-tiled terrace, and central AC. Top floor has a master bedroom (queen-sized memory foam bed),  bathroom, foyer/dining area, kitchen, and living room/office with sliding glass doors to our terrace. Downstairs is a large loft-like space with large L-shaped sofa, home theater projector, desk, queen-sized memory foam bed, washer/dryer, and bathroom.</t>
  </si>
  <si>
    <t>Like your own townhouse! A gorgeous duplex gem in Greenpoint tucked between backyards: bright natural light, beautiful decor and plants, wooden-tiled terrace, and central AC. Top floor has a master bedroom (queen-sized memory foam bed),  bathroom, foyer/dining area, kitchen, and living room/office with sliding glass doors to our terrace. Downstairs is a large loft-like space with large L-shaped sofa, home theater projector, desk, queen-sized memory foam bed, washer/dryer, and bathroom. The top (entrance) floor has a master bedroom (with queen memory foam bed and lovely window overlooking green trees),  bathroom (with tub/shower), foyer/dining area, kitchen with dishwasher, and living room/office with large windows/glass doors (which open to our terrace, which has 2 lounge chairs, a cafe table with 2 matching chairs, wood tile floor cover, and a sun umbrella.) Downstairs is a large loft-like space with large L-shaped sofa, home theater projector, vintage glass expandable desk/table, woo</t>
  </si>
  <si>
    <t>Greenpoint is above Williamsburg, with all the great cafes and shops but it's more peaceful and quiet. I love this neighborhood - lots of trees, the waterfront park a short walk from us, a longer walk to McCarren park, and all kinds of delightful neighborhood spots like Peter Pan donuts.</t>
  </si>
  <si>
    <t>We're a few blocks from the Greenpoint G, which takes you to the L train into the city or you can walk to the L through the park. You could also take a short walk across the Pulaski to the 7 train and be in the city quickly, or a 12 min uber takes you to the city too. We're a short walk from Williamsburg, or a quick bus ride or drive. Walking along the waterfront is lovely.</t>
  </si>
  <si>
    <t>{Internet,Wifi,"Air conditioning",Kitchen,Heating,Washer,Dryer,"Smoke detector","Carbon monoxide detector",Essentials,"Lock on bedroom door",Hangers,"Hair dryer","Laptop friendly workspace","Private entrance"}</t>
  </si>
  <si>
    <t>Gramercy/Kips Bay 1BR- the best!</t>
  </si>
  <si>
    <t xml:space="preserve">Amazing location!!! Clean and spacious 1BR/1 bath! Newly renovated! Very convenient location- steps away from flatiron, downtown, grand central, Madison square park, etc. Beautiful building. Kitchen and appliances available for use. </t>
  </si>
  <si>
    <t>{TV,"Cable TV",Wifi,Kitchen,Doorman,Elevator,Heating,"Smoke detector","Carbon monoxide detector",Essentials,Shampoo}</t>
  </si>
  <si>
    <t>Comfortable Crown Heights Room</t>
  </si>
  <si>
    <t>sublet my beautiful room in crown heights. by the franklin stop on the 2/3/4/5 (botanical garden and brooklyn museum a rocks throw away), incredible natural light, comfortable living room, fully stoked kitchen, roommates are both fun &amp; respectful!</t>
  </si>
  <si>
    <t>{TV,Wifi,Kitchen,Heating}</t>
  </si>
  <si>
    <t>Bright, cozy den in 4 bedrm duplex.</t>
  </si>
  <si>
    <t>This sunny den has a twin loft bed which creates more room for moving around or to just sit and look out the 8 foot window.  Short or long stays,  This is a friendly, clean household with mates from the US and abroad, lots of good conversations and sports.  But if you like quiet or keep to yourself everyone is very considerate.</t>
  </si>
  <si>
    <t>This sunny den has a twin loft bed which creates more room for moving around or to just sit and look out the 8 foot window.  Short or long stays,  This is a friendly, clean household with mates from the US and abroad, lots of good conversations and sports.  But if you like quiet or keep to yourself everyone is very considerate. Twin bed with South facing bedroom on top floor . Fully equipped kitchen and  huge yard great for summer barbecues Watch movies play board games cook meals or just say Hi and be on the go, we are very relaxed. Famous Saraghina Italian restaurants, 24 hour deli,  Bohaus Cafe and a Park with track and courts, YMCA 5 blocks away. Ten minute walk to YMCA and the express trains 4 stops to Manhattan.</t>
  </si>
  <si>
    <t>Famous Saraghina Italian restaurants, 24 hour deli,  Bohaus Cafe and a Park with track and courts, YMCA 5 blocks away.</t>
  </si>
  <si>
    <t>Ten minute walk to YMCA and the express trains 4 stops to Manhattan.</t>
  </si>
  <si>
    <t>Clean up after every use, and be considerate of sleeping and studying housemates.</t>
  </si>
  <si>
    <t>{TV,"Cable TV",Internet,Wifi,"Air conditioning",Kitchen,Heating,"Family/kid friendly","Smoke detector","Carbon monoxide detector","Lock on bedroom door","Hair dryer","Hot water","Host greets you"}</t>
  </si>
  <si>
    <t>Williamsburg apartment with amazing views</t>
  </si>
  <si>
    <t>Amazing one bedroom apartment in Williamsburg for rent. Rooftop with BBQ is overlooking entire Manhattan, while apartment itself is overlooking entire Brooklyn.</t>
  </si>
  <si>
    <t>{TV,Wifi,"Air conditioning",Kitchen,Gym,Elevator,Heating,Washer,Dryer,"Smoke detector","Carbon monoxide detector",Essentials,Shampoo,Hangers,"Hair dryer","Laptop friendly workspace","Private entrance"}</t>
  </si>
  <si>
    <t>Chelsea one bedroom with private terrace</t>
  </si>
  <si>
    <t>The apartment is located in a luxury building with elevator and 24 hrs concierge, in the heart of Chelsea.  The area is perfectly connected by buses and subway that enable to easily explore the City (subways A,C,E and 1,2,3). Chelsea is full of restaurants, stores, bars and it's the perfect location to be in the center of New York's life.</t>
  </si>
  <si>
    <t>The apartment is located in a luxury building with elevator and 24 hrs concierge, in the heart of Chelsea.  The area is perfectly connected by buses and subway that enable to easily explore the City (subways A,C,E and 1,2,3). Chelsea is full of restaurants, stores, bars and it's the perfect location to be in the center of New York's life. The one bedroom apartment is composed by a living room with a sofa that turns into a bed (really comfortable bed, not just an additional bed), a bedroom with a king size bed, a high-quality brand new kitchen and a bathroom. The apartment features oak hardwood flooring and modern kitchens complete with stainless steel appliances. 24-hour concierge and doorman, premier resident services offered by a friendly and helpful staff, and breathtaking views of New York City from the rooftop terrace. Convenient access to the 23rd Street subway station, Union Square, and the vibrant nightlife of Chelsea. Quaint cafes, unique shops, and art galleries add to the di</t>
  </si>
  <si>
    <t>{TV,Internet,Wifi,"Air conditioning",Kitchen,"Pets allowed",Doorman,Gym,Elevator,Heating,"Family/kid friendly",Washer,Dryer,"Smoke detector","Carbon monoxide detector",Essentials,Shampoo,Hangers,"Hair dryer",Iron,"Laptop friendly workspace","Self check-in","Building staff","Private entrance","Hot water",Microwave,"Coffee maker",Refrigerator,Dishwasher,"Dishes and silverware","Cooking basics",Oven,Stove,"Single level home","Luggage dropoff allowed","Long term stays allowed","Paid parking on premises"}</t>
  </si>
  <si>
    <t>Charming new renovated private room</t>
  </si>
  <si>
    <t>Nice private room with lots of lighting in 3 bedroom apartment in between the nicest and most fun areas soho, east village and lower east side. Walking distance to subway lines like F, 6, J, M, B, Q, R and Whole Foods only a block away.</t>
  </si>
  <si>
    <t>Nice private room with lots of lighting in 3 bedroom apartment in between the nicest and most fun areas soho, east village and lower east side. Walking distance to subway lines like F, 6, J, M, B, Q, R and Whole Foods only a block away. You’ll be sharing a nice clean common area with kitchen and bathroom) with two in their mid 20s beginning 30s from Scandinavia  And have your own private room just for you and all your belongings.</t>
  </si>
  <si>
    <t>Wash the dishes, clean up after yourself.</t>
  </si>
  <si>
    <t>{Kitchen,Heating,Washer,Dryer,"Smoke detector",Essentials,Hangers,"Hair dryer",Iron,"Hot water"}</t>
  </si>
  <si>
    <t>Spacious 1 BD in Hells Kitchen</t>
  </si>
  <si>
    <t>Spacious 720sq ft doormaned 1 bedroom apartment in the heart of Hells Kitchen, just steps away from Times Sq, Restaurant Row, the Theater District + more!    Amenities, to name a few: Free WiFi &amp; Internet, Towels &amp; Linens, Toiletries &amp; Full Kitchen</t>
  </si>
  <si>
    <t xml:space="preserve">Spacious 720sq ft doormaned 1 bedroom apartment in the heart of Hells Kitchen, just steps away from Times Sq, Restaurant Row, the Theater District + more!    Amenities, to name a few: Free WiFi &amp; Internet, Towels &amp; Linens, Toiletries &amp; Full Kitchen The apartment fits 4 comfortably, with the option of adding a 5th person with 2 queen sized beds (one in the bedroom and a plush queen size air mattress in the living room). If there is a 5th person in your party, please contact me and we can set up the couch for their stay. There is free wifi throughout the apartment, two flat screen TV's with FIOS in the living room and access to all premium movie channels. The TV in the bedroom is equipped with a chromecast and with the download of the app, you can access premium channels such as HBO, Showtime and others from your phone right to the TV. Username and passwords for the premium channels will be provided during your stay. You will have access to the entire apartment with the exception of the </t>
  </si>
  <si>
    <t>Hells kitchen is the heart of NYC, with so many bars and restaurants to choose from, you'll never run out of options! It is also a short walk to Times Square and dozens of Broadway and Off-Broadway shows, multiple train lines and even a 20 minute walk to Central Park. Additionally, close by you'll find the NYC Hop On / Hop Off Bus tours that take you all over the city, and even the outer boroughs. You are also a 20 minute walk to Columbus Circle where you can satisfy all of your shopping needs and for the museum lovers out there, it's a few short blocks away from the Intrepid Sea, Air and Space museum.</t>
  </si>
  <si>
    <t>There is street parking all around the neighborhood as well as parking lots. There are also numerous subway lines just a 10 minute walk away, including the C, E, N, Q, R and 1 lines (to 50th Street) and the B &amp; D lines (to 7th Ave) as well as Port Authority which has transportation to other places, such as New Jersey and the Amtrak/Greyhound bus lines.  Getting to all parts of in and out of the city, including the airport, is simple from the location due to the many transportation lines at your disposal.</t>
  </si>
  <si>
    <t>Check-In time is flexible starting at 11 AM. Check-Out time is also flexible starting at 2 pm. Please keep me updated on your itinerary to work out check-in/check-out details + schedule cleaning crew! Although this apartment is in the heart of the action it is still a community oriented building with mutual respect for one another. As a common courtesy I would ask that you: 1. Respect the private and public space. Be discreet. Don't advertise that you found the apartment on Airbnb, but are friends with the owner. 2. Keep a decent and respectful noise level (especially if returning late). 3. No smoking inside the apartment. 4. No parties.  5. The building does recycle. Recycling rules are above the garbage for easy reference. 6. While linens and bath towels are included in the apartment, daily maid service is not provided. I hire a professional cleaner before/after each stay.  7. Keys need to be dropped off where picked up after your stay. There is a $100 fee for any lost keys.</t>
  </si>
  <si>
    <t>{TV,"Cable TV",Internet,Wifi,"Air conditioning",Kitchen,Doorman,Elevator,"Buzzer/wireless intercom",Heating,"Family/kid friendly","Smoke detector","Carbon monoxide detector","First aid kit","Fire extinguisher",Essentials,Shampoo,Hangers,"Hair dryer",Iron,"Laptop friendly workspace"}</t>
  </si>
  <si>
    <t>Awesome room in BK great for two friends sharing!</t>
  </si>
  <si>
    <t>Beautiful modern apartment with a spare bedroom for rent in a newly renovated 5 bedroom apartment. Lovely eat in kitchen with all stainless steal appliances. Large dining table to enjoy your meals after a busy day!! Apartment is just 3 blocks away from the subway station which brings you straight into Manhattan!</t>
  </si>
  <si>
    <t>Beautiful modern apartment with a spare bedroom for rent in a newly renovated 5 bedroom apartment. Lovely eat in kitchen with all stainless steal appliances. Large dining table to enjoy your meals after a busy day!! Apartment is just 3 blocks away from the subway station which brings you straight into Manhattan! You'll have access to the common areas and your bedroom is completely private.</t>
  </si>
  <si>
    <t>- Please clean up after yourself. - AC units are installed during summer months and is charged at a % of the full booking during these months June, July, August and September.</t>
  </si>
  <si>
    <t>{Wifi,"Air conditioning",Kitchen,Heating,"Smoke detector","Carbon monoxide detector","Lock on bedroom door",Hangers}</t>
  </si>
  <si>
    <t>Sonder | Stock Exchange | Premier 2BR + Kitchen</t>
  </si>
  <si>
    <t>Private room in Harlem</t>
  </si>
  <si>
    <t>Stay at the specious bright room in Heart of Harlem - one of the most historic neighborhoods in New York! Your own bright, beautiful bedroom in a spacious 3 bedroom apt with beautiful hardwood floors and a large closet.</t>
  </si>
  <si>
    <t>Stay at the specious bright room in Heart of Harlem - one of the most historic neighborhoods in New York! Your own bright, beautiful bedroom in a spacious 3 bedroom apt with beautiful hardwood floors and a large closet. the space has all the amenities you have come to expect. you have a place to get some work done if needed. a comfy couch to relax after you day. a full kitchen with all new appliances and cook wear if your feeling inspired to prepare you own meals. Guest towel and other amenities will be available. You will have access to the kitchen and refrigerator. The room is spacious with no clutter and a large brand new bed. Two people will have total comfort and privacy as well as access to the common area. Harlem is a historical neighborhood full of so much life! There are so many great restaurants here and tiny little music spots that no one seems to know about. The neighborhood is experiencing a big growth too so more restaurants are popping up!!</t>
  </si>
  <si>
    <t>Harlem is a historical neighborhood full of so much life! There are so many great restaurants here and tiny little music spots that no one seems to know about. The neighborhood is experiencing a big growth too so more restaurants are popping up!!</t>
  </si>
  <si>
    <t>{Internet,Wifi,"Air conditioning",Kitchen,"Free street parking","Buzzer/wireless intercom",Heating,"Fire extinguisher","Lock on bedroom door","Hair dryer","Self check-in",Lockbox,"Hot water",Microwave,"Coffee maker",Refrigerator,"Dishes and silverware","Cooking basics",Oven,Stove}</t>
  </si>
  <si>
    <t>Comfy modern appartment in hip Crown Heights</t>
  </si>
  <si>
    <t>Modern and comfortable 2-bedroom appartment with a queen size bed and a baby room. Additional guests may stay on the convertible sofa-bed. Ideal for a couple with a baby/child. Secured building including rooftop with breathtaking views, gym and children playroom. Discover the cultural life Crown Heights has to offer and the many many bars and restaurants around the corner, or take a short subway ride to Manhattan.</t>
  </si>
  <si>
    <t>Modern and comfortable 2-bedroom appartment with a queen size bed and a baby room. Additional guests may stay on the convertible sofa-bed. Ideal for a couple with a baby/child. Secured building including rooftop with breathtaking views, gym and children playroom. Discover the cultural life Crown Heights has to offer and the many many bars and restaurants around the corner, or take a short subway ride to Manhattan. The kichen is fully equipped; washer and dryer are at disposal within the unit. We will let guests have the entire place for themselves but remain available for any question. Brooklyn Botanic Garden, Brooklyn Museum, Prospect Park are all walking distance landmarks.  Some of the neighborhood’s favorite spots for foodies include the Breukelen Cafe, the Gladys, the Mayfield, Berg’n, and so many more! Our home is only two blocks away from the subway on 2, 3, 4 and 5 lines that serve downtown Brooklyn, downtown and uptown Manhattan.</t>
  </si>
  <si>
    <t>Brooklyn Botanic Garden, Brooklyn Museum, Prospect Park are all walking distance landmarks.  Some of the neighborhood’s favorite spots for foodies include the Breukelen Cafe, the Gladys, the Mayfield, Berg’n, and so many more!</t>
  </si>
  <si>
    <t>Our home is only two blocks away from the subway on 2, 3, 4 and 5 lines that serve downtown Brooklyn, downtown and uptown Manhattan.</t>
  </si>
  <si>
    <t>{Wifi,"Air conditioning",Kitchen,Gym,Elevator,Heating,Washer,Dryer,"Smoke detector",Essentials,Shampoo,Iron,"Self check-in","Smart lock"}</t>
  </si>
  <si>
    <t>Buck room at Casa de la Luna</t>
  </si>
  <si>
    <t>One bedroom with a full bed in the creative enclave of Bed-Stuy! Quaint, lightly stocked kitchen, airy with skylights &amp; exposed brick. Close to transportation!</t>
  </si>
  <si>
    <t>One bedroom with a full bed in the creative enclave of Bed-Stuy! Quaint, lightly stocked kitchen, airy with skylights &amp; exposed brick. Close to transportation! One bedroom with full bed, den and kitchen ONLY. Available as needed. 10 min. walk to G train. 15 minute walk to C train. LOST KEYS: $150.00 DO NOT LEND KEYS. ONLY PERSONS ON RESERVATIONS ARE ALLOWED TO STAY AT CASA DE LA LUNA. DO NOT WEAR SHOES IN APT. RESPECT ART ON WALLS.</t>
  </si>
  <si>
    <t>10 min. walk to G train. 15 minute walk to C train.</t>
  </si>
  <si>
    <t>{Wifi,Kitchen,"Pets allowed",Heating,"Family/kid friendly","Smoke detector","Carbon monoxide detector","Fire extinguisher",Essentials,Hangers,"Hair dryer",Iron,"Laptop friendly workspace","translation missing: en.hosting_amenity_50"}</t>
  </si>
  <si>
    <t>Sunny room in historic Bedstuy, Brooklyn</t>
  </si>
  <si>
    <t>Large sunny bedroom w/ private bath in recently renovated brownstone duplex with its own large private backyard/garden in Bedstuy, Brooklyn. In-unit washer/dryer, wifi, large modern kitchen, common areas, and fast wifi. Easy commutes into the city. Restaurants, bars, a short bike ride to Prospect Park, Brooklyn Museum, and the Brooklyn Botanical Garden. This is an amazing space with true character. Lovingly decorated and full of charm, this would be perfect for a couple visiting New York.</t>
  </si>
  <si>
    <t>Large sunny bedroom w/ private bath in recently renovated brownstone duplex with its own large private backyard/garden in Bedstuy, Brooklyn. In-unit washer/dryer, wifi, large modern kitchen, common areas, and fast wifi. Easy commutes into the city. Restaurants, bars, a short bike ride to Prospect Park, Brooklyn Museum, and the Brooklyn Botanical Garden. This is an amazing space with true character. Lovingly decorated and full of charm, this would be perfect for a couple visiting New York. 5 blocks from the Kingston-Throop C Train and Nostrand A, C trains. 1 block from the B44 Bus pickup. This is a shared apartment.</t>
  </si>
  <si>
    <t>5 blocks from the Kingston-Throop C Train and Nostrand A, C trains. 1 block from the B44 Bus pickup.</t>
  </si>
  <si>
    <t>{Wifi,"Air conditioning",Kitchen,Heating,Washer,Dryer,"Smoke detector","Carbon monoxide detector",Essentials,"Lock on bedroom door","Hair dryer",Iron,"Laptop friendly workspace","Private living room"}</t>
  </si>
  <si>
    <t>Room for June-beginning of July!</t>
  </si>
  <si>
    <t>Hello! My name is Idil and I want to sublet my room till the end of June or till the beginning of July for one month since I'm moving out next week! It's a very beautiful, modern apartment with a 3-4 minute walk to the 3-4 trains! There are restaurants and thousands of markets around and it's easy to get to!</t>
  </si>
  <si>
    <t>{TV,Wifi,"Air conditioning",Kitchen,Heating,"Smoke detector","First aid kit",Hangers,"Laptop friendly workspace","Hot water"}</t>
  </si>
  <si>
    <t>July sublet in Bushwick</t>
  </si>
  <si>
    <t>I'm subletting my fully furnished room in a beautiful, newly renovated apartment. Walking distance to L (Morgan Ave) and JMZ (Myrtle-Broadway) stops. W/D in unit. Shared large bathroom. Access to back patio with BBQ and rooftop with gorgeous view of Manhattan. Available for 2-4 weeks in July (exact dates are negotiable). Preference will be given to guests staying longer.</t>
  </si>
  <si>
    <t>You'll be sharing the floor with 2 roommates who work during the day, so please be mindful and respectful.</t>
  </si>
  <si>
    <t>{TV,Wifi,"Air conditioning",Kitchen,Washer,Dryer,"Smoke detector","Carbon monoxide detector","First aid kit","Fire extinguisher",Essentials,"Lock on bedroom door",Hangers,"Laptop friendly workspace"}</t>
  </si>
  <si>
    <t>Private room w/ lush garden quiet area</t>
  </si>
  <si>
    <t>I prefer sharing my space w/another woman, unless you are feminist-male, or LGBTQIA. The renter(s) must love cats + plants. Garden is incredible + the cat is a beauty. See other listing for reviews.</t>
  </si>
  <si>
    <t>I prefer sharing my space w/another woman, unless you are feminist-male, or LGBTQIA. The renter(s) must love cats + plants. Garden is incredible + the cat is a beauty. See other listing for reviews. room in a very charming railroad apartment in Greenpoint. I have a magnificent garden with plenty of space to lounge around in: benches, picnic table, meditation seat, hammock, cozy foam chairs. My kitchen is fully equipped too. Close to some great cafes and Williamsburg and Greenpoint are pretty happening, as I am sure you already know. All areas except my room. I have a host who will be taking care of your needs. It's a little too hip and I am sure you've read all about it. But Greenpoint is more quiet and this part in particular is less hectic, which I love! L or G trains in roughly 12 minutes walking. Buses all around too. Quiet in the halls please.</t>
  </si>
  <si>
    <t>It's a little too hip and I am sure you've read all about it. But Greenpoint is more quiet and this part in particular is less hectic, which I love!</t>
  </si>
  <si>
    <t>L or G trains in roughly 12 minutes walking. Buses all around too.</t>
  </si>
  <si>
    <t>{Wifi,Kitchen,"Family/kid friendly",Essentials,Shampoo,Hangers,Iron,"Hot water","Extra pillows and blankets"}</t>
  </si>
  <si>
    <t>Bright Bohemian Gem in the Lower East Side</t>
  </si>
  <si>
    <t>Bright, lovely, bohemian, walk-up. A Lower East Side gem across from a park, minutes walk to galleries, world class restaurants, museums, and vibrant nightlife. Close to multiple subway lines for easy access to anywhere in New York City. A quick walk to Chinatown, Little Italy, SoHo and the East Village, this one bedroom loft is perfect for artists and dreamers. One double bed and two day beds</t>
  </si>
  <si>
    <t>Bright, lovely, bohemian, walk-up. A Lower East Side gem across from a park, minutes walk to galleries, world class restaurants, museums, and vibrant nightlife. Close to multiple subway lines for easy access to anywhere in New York City. A quick walk to Chinatown, Little Italy, SoHo and the East Village, this one bedroom loft is perfect for artists and dreamers. One double bed and two day beds The apartment is on the 5th floor in a quiet building, a classic floor-through space.  Taxi service and coffee shop right downstairs. Entire Apartment I'm available 24/7 for questions about the space or getting around the neighborhood. Manhattan's Lower East Side is a vibrant, hip neighborhood with a historic past. Nearby landmarks include The Tenement Museum, Kossar's  bagels (the best in the city!), Metrograph theater, Mission Chinese, Beverly's, Russ &amp; Daughters, plus tons of art galleries and all of Chinatown. Steps away from the F train and close to the B and D trains. There's also a taxi se</t>
  </si>
  <si>
    <t>Manhattan's Lower East Side is a vibrant, hip neighborhood with a historic past. Nearby landmarks include The Tenement Museum, Kossar's  bagels (the best in the city!), Metrograph theater, Mission Chinese, Beverly's, Russ &amp; Daughters, plus tons of art galleries and all of Chinatown.</t>
  </si>
  <si>
    <t>Steps away from the F train and close to the B and D trains. There's also a taxi service right downstairs and yellow cabs are easily hailed.</t>
  </si>
  <si>
    <t>{Wifi,"Air conditioning",Heating,"Smoke detector","Carbon monoxide detector","Fire extinguisher",Essentials,Shampoo,Hangers,"Hair dryer","Laptop friendly workspace","Private entrance"}</t>
  </si>
  <si>
    <t>Artistic UWS Studio with Terrace Near Central Park</t>
  </si>
  <si>
    <t>Showcasing 300 square feet of space, with private outdoor balcony and a sit-out. Located on floors 14 and 15, offering amazing Hudson River, or Upper West Side views. Upgrade yourself to something special! Amenities include; Pure bathroom amenities, in-room safes large enough for a laptop, Luxury 100% combed cotton triple sheeting, wood flooring and feather free.</t>
  </si>
  <si>
    <t>Showcasing 300 square feet of space, with private outdoor balcony and a sit-out. Located on floors 14 and 15, offering amazing Hudson River, or Upper West Side views. Upgrade yourself to something special! Amenities include; Pure bathroom amenities, in-room safes large enough for a laptop, Luxury 100% combed cotton triple sheeting, wood flooring and feather free. Private Room Tucked away in the Upper West Side, Arthouse Hotel New York City occupies a unique space in the landscape of NYC. While walking distance from Central Park, Lincoln Center, the Museum of Natural History, and numerous city subways, our location is also a quiet escape from the hustle and bustle. All taxes are to be collected on property for the guest stay. Nightly tax breakdown are as follows: -New York State: 8.875% -New York City: 5.875% -Occupancy Fee: $3.50 per night -Urban Fee/Facility Fee: $39 + Taxes The resort/facility fee includes the following:  Unlimited local &amp; domestic long distance phone calls (within t</t>
  </si>
  <si>
    <t>Beautiful 1 bd NYC Home with a View</t>
  </si>
  <si>
    <t>Beautiful large and bright 1 bedroom in a full amenity building in the heart of the Financial District.</t>
  </si>
  <si>
    <t>Beautiful large and bright 1 bedroom in a full amenity building in the heart of the Financial District. Very spacious  and bright real 1 bedroom. My apartment is located in the heart of the Financial District , downtown Manhattan. Lots of activity during the day and calm morning, evenings and weekends. Easy access to all transportations (all subway lines and ferry). Whether by foot, train or ferry you are 10-20min away from all the great neighborhoods of Manhattan and Brooklyn. You are also a few minutes away ( by foot ) to the World Trade Center and Brooksfield Place ( coffee shops, restaurants, shops and more ). By foot, citibike, subway, ferry and all car sharing services. This is a doorman building. If you need anything, feel free to talk to any doorman or handyman. There is also a full gym on 2 floors as well as several resident lounges and a roof deck accessible with a key fob.</t>
  </si>
  <si>
    <t>My apartment is located in the heart of the Financial District , downtown Manhattan. Lots of activity during the day and calm morning, evenings and weekends. Easy access to all transportations (all subway lines and ferry). Whether by foot, train or ferry you are 10-20min away from all the great neighborhoods of Manhattan and Brooklyn. You are also a few minutes away ( by foot ) to the World Trade Center and Brooksfield Place ( coffee shops, restaurants, shops and more ).</t>
  </si>
  <si>
    <t>By foot, citibike, subway, ferry and all car sharing services.</t>
  </si>
  <si>
    <t>{Wifi,"Air conditioning",Kitchen,Gym,Elevator,Washer,Dryer,"Smoke detector",Essentials,Hangers,"Self check-in","Building staff"}</t>
  </si>
  <si>
    <t>Cozy 1 Bdrm n the Heart of Astoria!</t>
  </si>
  <si>
    <t>Super cozy one-bedroom apartment with good natural lighting, featuring a full kitchen with a host of kitchen supplies, living room, bedroom with comfy queen size bed and bathroom with shower and a tub. 40 inch flat screen Samsung TV with *Roku 3 (includes Netflix-unlimited streaming shows/movies, Pandora music and a host of other applications), HDMI cable to connect PC or Mac and Blue Ray DVD player.  High speed wireless internet connection and heating.  Laundry across the street Perfect for a couple, and there's space for a child (or another adult) to sleep on the couch.  Towels and linens provided. $50 cleaning fee. No smoking, no pets, no parties. Apartment is located in the heart of Astoria, a few blocks from the 30th Avenue or Broadway subway stations on the N,Q lines, 5 stops from mid-town Manhattan/ 10-15 minutes away.  Super close to LaGuardia airport, 10 minute taxi ride or 25 minutes with the M60 bus- 8 minute walk to bus stop  Astoria is a great, safe neighborhood, loaded wi</t>
  </si>
  <si>
    <t>Fire Escape windows should be closed and locked whenever the apartment is empty.  No shoes policy, please abide. No smoking and no pets.</t>
  </si>
  <si>
    <t>{TV,Internet,Wifi,"Air conditioning",Kitchen,"Buzzer/wireless intercom",Heating}</t>
  </si>
  <si>
    <t>Charming, Airy apartment in Trendy  Williamsburg</t>
  </si>
  <si>
    <t>Cozy, Airy, Clean apartment in true Williamsburg. 3 min. walk to the Marcy JMZ, 10 min. walk to the Bedford L. Near the entrance to the walking/ biking path over the Williamsburg bridge. 10 minute walk to the waterfront with beautiful views of the city. Prime location, many restaurants, bars and shops. This apartment features an organic, non toxic lifestyle and environment with all natural/ organic shampoo, conditioner, body wash, soaps and detergents, and essential oils to diffuse in the room.</t>
  </si>
  <si>
    <t>Cozy, Airy, Clean apartment in true Williamsburg. 3 min. walk to the Marcy JMZ, 10 min. walk to the Bedford L. Near the entrance to the walking/ biking path over the Williamsburg bridge. 10 minute walk to the waterfront with beautiful views of the city. Prime location, many restaurants, bars and shops. This apartment features an organic, non toxic lifestyle and environment with all natural/ organic shampoo, conditioner, body wash, soaps and detergents, and essential oils to diffuse in the room. True williamsburg apt full of light, plants, books and love! I’m available for any questions you have about the apartment, neighborhood, and getting around. I’ve lived in the area over 6 years and can help direct you around so that you have an authentic, unique experience! Hip neighborhood, close to williamsburg bridge (perfect for walking/ or biking with citibikes available at base of bridge path) 2 blocks away from the popular Bedford Avenue, plenty of restaurants, bars, shops, yoga studios an</t>
  </si>
  <si>
    <t xml:space="preserve">Hip neighborhood, close to williamsburg bridge (perfect for walking/ or biking with citibikes available at base of bridge path) 2 blocks away from the popular Bedford Avenue, plenty of restaurants, bars, shops, yoga studios and my personal favorite, MNDFL meditation studio </t>
  </si>
  <si>
    <t>Williamsburg is a walkers/ bikers paradise. Easy to get around by foot, and subway lines nearby to get into the city in 15 mins or less.</t>
  </si>
  <si>
    <t>Feel free to cook and use kitchen, just make sure to do your dishes. No loud Music or TV after 11 pm. No additional guests that aren’t registered. You are responsible for any damages that might occur. Treat this space as it is your own :) Cleaning crew comes as scheduled so make sure to check out on time.</t>
  </si>
  <si>
    <t>{TV,"Cable TV",Wifi,"Air conditioning",Kitchen,Heating,"Smoke detector","Carbon monoxide detector","First aid kit","Safety card",Essentials,Shampoo,Hangers,Iron,"Self check-in",Lockbox}</t>
  </si>
  <si>
    <t>Fabulous Room in East Willamsburg!</t>
  </si>
  <si>
    <t>All I ask is to please do your dishes!</t>
  </si>
  <si>
    <t>{TV,Wifi,"Air conditioning",Kitchen,"Buzzer/wireless intercom",Heating,"Smoke detector","Carbon monoxide detector","Fire extinguisher",Essentials,Hangers,"Hair dryer"}</t>
  </si>
  <si>
    <t>Cozy Room in Brooklyn- 2 blocks from subway!</t>
  </si>
  <si>
    <t>Cozy old-fashioned charm in Brooklyn! This private room is available for female guests only, or a couple (male ok).  The apartment is located two blocks from the Bedford -Nostrand stop on the G train in the Clinton Hill section of Brooklyn. It is a ground floor apartment, the windows face the street. The kitchen opens up to a private backyard! Shared kitchen and full bath. I live here with my 2 rabbits, mostly in my room but sometimes in common area.  Steinway upright piano for you to play!</t>
  </si>
  <si>
    <t>Cozy old-fashioned charm in Brooklyn! This private room is available for female guests only, or a couple (male ok).  The apartment is located two blocks from the Bedford -Nostrand stop on the G train in the Clinton Hill section of Brooklyn. It is a ground floor apartment, the windows face the street. The kitchen opens up to a private backyard! Shared kitchen and full bath. I live here with my 2 rabbits, mostly in my room but sometimes in common area.  Steinway upright piano for you to play! This listing is available for female guests only, or a couple. The apartment is located in the Clinton Hill section of Brooklyn. There are plenty of great restaurants and all kinds of amenities in the area. It is two blocks from the Bedford -Nostrand stop on the G train. I am a freelance musician and performer and I live here with my two rabbits. They sometimes might be in the common area but they will never be in your room- unless you welcome this cute company! This listing would not be appropriate</t>
  </si>
  <si>
    <t>This apartment is two blocks from the Bedford Nostrand to stop on the G train. It is a 10 minute walk from Pratt Institute. The neighborhood is Clinton Hill, on the border of trendy Bedford Stuyvesant.</t>
  </si>
  <si>
    <t>This apartment is two blocks from the Bedford Nostrand stop on the G train. There are plenty of buses nearby, there is a city bike stand right around the corner, and ample parking if you're driving. New York City parking rules apply.</t>
  </si>
  <si>
    <t>This listing is for female guests only. No smoking indoors, but there is a private backyard. Certain guidelines must be followed regarding my three pet rabbits that will frequently be in the common space but never in your space. No shoes indoors would be desired, but mostly applies to the shag rugs!</t>
  </si>
  <si>
    <t>{Wifi,Kitchen,Breakfast,"Pets live on this property",Heating,Essentials,Shampoo,Hangers,"Hair dryer",Iron,"Laptop friendly workspace","Hot water","Bed linens","Extra pillows and blankets",Other}</t>
  </si>
  <si>
    <t>Adorable and homey Central Park apartment</t>
  </si>
  <si>
    <t>Newly remodeled apartment one block from Central Park. Clean and cute and quiet! 3rd floor, elevator building, laundry in basement, everything you need is there. Cross-streets 90th and Columbus: lots of restaurants, very convenient to transport, 5-10 minute walk to the 1, 2, 3, B, C, M86.  One bedroom available (pictured with the windows) in Feburary and March. Tons of light, quiet courtyard behind, wide open living space. Shared common areas with a very nice, clean, and quiet roommate!</t>
  </si>
  <si>
    <t xml:space="preserve">Newly remodeled apartment one block from Central Park. Clean and cute and quiet! 3rd floor, elevator building, laundry in basement, everything you need is there. Cross-streets 90th and Columbus: lots of restaurants, very convenient to transport, 5-10 minute walk to the 1, 2, 3, B, C, M86.  One bedroom available (pictured with the windows) in Feburary and March. Tons of light, quiet courtyard behind, wide open living space. Shared common areas with a very nice, clean, and quiet roommate! Charming and homey apartment, perfect for single travelers for longer stretches of time. I leave for long periods for work so you should make yourself at home. Fun kitchen and cooking supplies to enjoy, a big juicy tub to relax in, and whatever you need literally around the corner (grocery, drug store, restaurants, bars, Central Park!). Elevator access, some storage space if needed, and laundry in the basement. Just let me know what you need - text, call, or email whenever. You are directly across from </t>
  </si>
  <si>
    <t>You are directly across from Central Park, and just minutes from Riverside Park to take you up and down all of Manhattan. Upper West Side is full of cafes, restaurants, and delis, but has a quiet neighborhood feel.</t>
  </si>
  <si>
    <t>Lots of public transport within short walking distance: the 1, 2, 3, B, and C trains are less than 10 minutes away, and the M86 bus is 3 blocks away and takes you to the 4, 5, and 6 on the east side.</t>
  </si>
  <si>
    <t>- Request that you keep the common spaces tidy while you're there!</t>
  </si>
  <si>
    <t>{Wifi,"Air conditioning",Kitchen,Elevator,Heating,Washer,Dryer,"Smoke detector","First aid kit",Essentials,Shampoo,"Lock on bedroom door",Hangers,"Hair dryer","Laptop friendly workspace","Self check-in",Lockbox,"Private living room"}</t>
  </si>
  <si>
    <t>Charming UES 1bdr near Central Park</t>
  </si>
  <si>
    <t>Safe and quiet neighborhood of the Upper East Side. Clean and comfortable stay in NYC! Close to transportation - 15min walk to Central Park, easy access to Museum Mile, Rockefeller Center, 5th Avenue etc. Close to supermarkets, restaurants, bars.</t>
  </si>
  <si>
    <t>Safe and quiet neighborhood of the Upper East Side. Clean and comfortable stay in NYC! Close to transportation - 15min walk to Central Park, easy access to Museum Mile, Rockefeller Center, 5th Avenue etc. Close to supermarkets, restaurants, bars. This is a true NY-style 1 bedroom apartment in a historic pre-war building; in safe and quiet neighborhood of Manhattan (Upper East Side), close to transportation, steps to Central Park and dozens of great places in the area. Fits 3 people comfortably. 4 possible but a bit tight. The apartment is fully at your disposal. No one else but you is going to live there at the same time. If you decide to rent for a longer stay (couple of weeks) we can negotiate the pricing ;) AMENITIES: It has all you need for a comfortable stay - Separate kitchen: including a full size refrigerator, oven, toaster oven, kettle, Italian coffee maker, pots and pans, microwave, etc. - Private bedroom with new comfortable queen size bed - Cosy living room with lots of lig</t>
  </si>
  <si>
    <t>The Upper East Side is one of NYC's safest and nicest neighborhoods, and is just a short ride from Downtown. I love the proximity to Central Park (just a few blocks away) and amazing museums nearby. There is a grocery store around the block, as well as many local bars, great restaurants close by, convenience stores and much more. I can of course give you some recommendations on where to go out in the neighborhood or in NYC in general! This is a cute and quiet apt., and is perfect for a NYC getaway. It has lots of natural light as you can see from the pictures.</t>
  </si>
  <si>
    <t>Very easy to access via public transportation. Closest subway lines are F, N, Q, R, 6, 5, 4 all within walking distance (10-15mins) Many bus stops are around the corner as well (31 on York Ave, 15, 15S on 1st street, etc.) About 40mins taxi ride from JFK or Newark depending on traffic. If you need any advice please let me know and I'd be happy to recommend the best route to get to the apartment! Rental car companies just across the street should you need it.</t>
  </si>
  <si>
    <t>Please treat this place with respect, keep it clean and orderly: - No smoking - No shoe policy (especially not on the carpets) - No pets allowed - Not moving around furniture please</t>
  </si>
  <si>
    <t>{TV,Internet,Wifi,"Air conditioning",Kitchen,"Buzzer/wireless intercom",Heating,"Smoke detector","Carbon monoxide detector","First aid kit","Fire extinguisher",Essentials,Shampoo,Hangers,"Hair dryer",Iron,"translation missing: en.hosting_amenity_49","translation missing: en.hosting_amenity_50","Hot water","Bed linens",Microwave,"Coffee maker",Refrigerator,"Dishes and silverware","Cooking basics",Oven,Stove,"Single level home","Wide entrance for guests","Flat path to guest entrance","Well-lit path to entrance","No stairs or steps to enter","Wide entrance","Accessible-height bed","No stairs or steps to enter","Wide doorway to guest bathroom","Accessible-height toilet","Wide clearance to shower, toilet","No stairs or steps to enter","Wide entryway"}</t>
  </si>
  <si>
    <t>Gorgeous  room available in  Trendy Bushwick BK</t>
  </si>
  <si>
    <t>Sunny Apt with garden &amp; rooftop Access! Close to transport, shops restaurants &amp; bars! Only 20 min from Manhattan!</t>
  </si>
  <si>
    <t>Sunny Apt with garden &amp; rooftop Access! Close to transport, shops restaurants &amp; bars! Only 20 min from Manhattan! Brownstone Pre war building that has been recently renovated... polished floor board,  air conditioning and a big tub for soaking! Cable TV &amp; internet access  This is a large apt with a huge living area and comfy couch! Full kitchen &amp; private room off the hallway.. I will be out of town the dates listed for availability... Funky, Trendy and fun! Safe &amp; close to everything Only 5 min walk to Trains! J line</t>
  </si>
  <si>
    <t>Funky, Trendy and fun! Safe &amp; close to everything</t>
  </si>
  <si>
    <t>Only 5 min walk to Trains! J line</t>
  </si>
  <si>
    <t>{TV,Wifi,"Air conditioning",Kitchen,"Pets allowed","Free street parking",Heating,Washer,Dryer,"Smoke detector","Fire extinguisher",Essentials,"Lock on bedroom door","Hair dryer","Laptop friendly workspace","Self check-in",Lockbox}</t>
  </si>
  <si>
    <t>Hermoso Cuarto para compartir en familia</t>
  </si>
  <si>
    <t>Un apartamento pequeño con ambiente agradable, iluminación natural y eléctrica en una zona segura donde encontrarás variedades de restaurantes, bares y gastronomía de todo el mundo...</t>
  </si>
  <si>
    <t>Un apartamento pequeño con ambiente agradable, iluminación natural y eléctrica en una zona segura donde encontrarás variedades de restaurantes, bares y gastronomía de todo el mundo... Zonas comunas como la sala, cocina y electrodomésticos Sala, cocina y comedor Estamos dispuestos a  atender solicitudes de nuestros huéspedes a través de msj texto o (Hidden by Airbnb)  Tenemos cerca, restaurantes, bares, discotecas para disfrutar de una estadía llena de diversión y gastronomía El aparcamiento de coche se puede hacer en las avenidas aledañas a la casa, buen transporte de buses y tren... Ser respetuosos para hacer ambiente en familia.</t>
  </si>
  <si>
    <t>Tenemos cerca, restaurantes, bares, discotecas para disfrutar de una estadía llena de diversión y gastronomía</t>
  </si>
  <si>
    <t>El aparcamiento de coche se puede hacer en las avenidas aledañas a la casa, buen transporte de buses y tren...</t>
  </si>
  <si>
    <t>East Elmhurst , NY, United States</t>
  </si>
  <si>
    <t>{TV,Wifi,"Air conditioning",Kitchen,"Pets allowed",Heating,"Smoke detector","Carbon monoxide detector","Fire extinguisher",Essentials,Shampoo,Hangers,"Hot water"}</t>
  </si>
  <si>
    <t>Spiritual Oasis in the East Village</t>
  </si>
  <si>
    <t>A spiritual oasis in the East Village of NY.  Everything great about NY is right around you. Parks, restaurants, coffee shops, cute shops, just 4 minutes from the L, and a 12-minute walk to Union Square.  Everyone who walks into this place says it feels so calm and peaceful. This is an apartment designed around meditation. It is a sanctuary in the city; clean, quiet, and well heated for the winter months. You will love this place.</t>
  </si>
  <si>
    <t>A spiritual oasis in the East Village of NY.  Everything great about NY is right around you. Parks, restaurants, coffee shops, cute shops, just 4 minutes from the L, and a 12-minute walk to Union Square.  Everyone who walks into this place says it feels so calm and peaceful. This is an apartment designed around meditation. It is a sanctuary in the city; clean, quiet, and well heated for the winter months. You will love this place. This is one of those romantic "New York" apartments.  When you are in it, you feel like you are in a movie about Gotham.  From the exposed brick to the dark wood floors this place is New York charm in full effect. I will be around and available if needed.  I stay in Brooklyn with my girlfriend. Though I  may also travel some of the time.  I have an excellent super who lives on premise and is available for any issues. The East Village is one of the few places in Manhattan that is hanging onto some character and where gentrification has not taken full hold.   I</t>
  </si>
  <si>
    <t>The East Village is one of the few places in Manhattan that is hanging onto some character and where gentrification has not taken full hold.   It's full of cool community gardens, restaurants, bars and shops. There are hundreds of eating/drinking options within walking distance. You will become enamored with the creative, gritty, and independent energy of one of the most iconic neighborhoods in Manhattan.</t>
  </si>
  <si>
    <t>A 20-minute walk gets to you to SoHo, the Lower East Side, NoLita, Gramercy, and the West Village. There are a ton of Citi Bike stations in the East Village too, so you have that option during the warmer seasons which is very convenient. And as stated earlier, you are 4-minutes from the L line.</t>
  </si>
  <si>
    <t>{TV,Wifi,Kitchen,Heating,Washer,Dryer,"Smoke detector","First aid kit",Essentials,Shampoo,Hangers,"Laptop friendly workspace","Private entrance"}</t>
  </si>
  <si>
    <t>Charming 1 Bed Room/ Exposed Brick</t>
  </si>
  <si>
    <t>Great midtown west walkup apt between Chelsea and Hells Kitchen Tons of bars, restaurants, subways/Port Authority/Penn Station a short walk away.  Close to the Highline, Hudson River, Theater District, Time Square &amp; Chelsea Market.</t>
  </si>
  <si>
    <t>Great midtown west walkup apt between Chelsea and Hells Kitchen Tons of bars, restaurants, subways/Port Authority/Penn Station a short walk away.  Close to the Highline, Hudson River, Theater District, Time Square &amp; Chelsea Market. Charming 1 bedroom (on 5th floor walk up) with exposed brick. In the heart of Midtown west. Located convieniently between Chelsea, and Hells Kitchen. Close to all local transportation, and within walking distance to Time Square, Chelsea, the Highline, Central Park, Grand Central. Private bedroom (full size Mattress) Kitchen  Living room +Air Mattress (Full Size) Bathroom Wifi Will not be present during stay, but will greet you upon Arrival and leaving. Wonderful location, close to all major tourist attractions, but tucked away.  Organic grocery store downstairs with amazing baked goods, deli, and fresh coffee. Citibike down the block. near west side Highway and Hudson river front with amazing parks along river Close to all subways, (closest to A,C,E).  Withi</t>
  </si>
  <si>
    <t>Wonderful location, close to all major tourist attractions, but tucked away.  Organic grocery store downstairs with amazing baked goods, deli, and fresh coffee. Citibike down the block. near west side Highway and Hudson river front with amazing parks along river</t>
  </si>
  <si>
    <t>Close to all subways, (closest to A,C,E).  Within Walking distance to 123/ NQR, BDF. 5 Min walk to Port Authority, 10 Min walk to Penn Station, 20 Min walk to Grand Central</t>
  </si>
  <si>
    <t>No smoking!</t>
  </si>
  <si>
    <t>{Internet,Wifi,"Air conditioning",Kitchen,Heating,"Family/kid friendly","Smoke detector","Safety card","Fire extinguisher",Essentials,Shampoo}</t>
  </si>
  <si>
    <t>Bright Williamsburg Loft w Balcony</t>
  </si>
  <si>
    <t>Amazing 750sqft (73sqm) open and bright Williamsburg loft in one of the most desirable areas of NYC.</t>
  </si>
  <si>
    <t>Amazing 750sqft (73sqm) open and bright Williamsburg loft in one of the most desirable areas of NYC. King sized Tempurpedic bed, home theater projector, bose surround sound system all connected to apple TV and Cable, washer and dryer in the unit, private balcony, huge workspace desk, luxry sub-zero appliances, deep tub This is the hippest area of NYC. Just 2 blocks to the L subway train its also just 5 minutes into the east village and 7 minutes to union square. Whole foods and apple store just one block away! The area is full of coffee shops, boutique shopping and art galleries, some of the best restaurants in NYC, theaters and shows, nightlife and clubs etc..</t>
  </si>
  <si>
    <t>This is the hippest area of NYC. Just 2 blocks to the L subway train its also just 5 minutes into the east village and 7 minutes to union square. Whole foods and apple store just one block away! The area is full of coffee shops, boutique shopping and art galleries, some of the best restaurants in NYC, theaters and shows, nightlife and clubs etc..</t>
  </si>
  <si>
    <t>Guests are not allowed to admit to neighbors that they rented my apartment on airbnb. This is my home and I rarely rent it. I do not want people thinking it is an illegal hotel. Must be willing to say that you are house sitting or a friend. Guests must regularly water plants. No parties. Be respectful of neighbors.</t>
  </si>
  <si>
    <t>{TV,"Cable TV",Internet,Wifi,"Air conditioning","Wheelchair accessible",Kitchen,Gym,Elevator,"Buzzer/wireless intercom",Heating,Washer,Dryer,"Smoke detector","Carbon monoxide detector",Essentials,"24-hour check-in",Hangers,"Hair dryer",Iron,"Laptop friendly workspace","translation missing: en.hosting_amenity_49","translation missing: en.hosting_amenity_50","Hot water","Long term stays allowed",Other}</t>
  </si>
  <si>
    <t>Charming Bdrm Mins from Lively LES</t>
  </si>
  <si>
    <t>Cozy bedroom in the Lower East Side. Safe neighborhood within walking distance from many popular spots in the LES and Soho: great dining, nightlife, cute coffee shops, and shopping. Less than 10 minutes to a train to take you to Times Square, Central Park, Williamsburg, and anywhere in between! It's been our home for a little over 2 years and we love it, we'll leave a list of our favorite local spots :)</t>
  </si>
  <si>
    <t>Cozy bedroom in the Lower East Side. Safe neighborhood within walking distance from many popular spots in the LES and Soho: great dining, nightlife, cute coffee shops, and shopping. Less than 10 minutes to a train to take you to Times Square, Central Park, Williamsburg, and anywhere in between! It's been our home for a little over 2 years and we love it, we'll leave a list of our favorite local spots :) Cozy, charming apartment with 1 full bed, full kitchen (fridge, oven, stove, all dishes), living room (w/ TV and couch) full bathroom (w/ shower/tub). It's the perfect spot to make your home while you explore NY! Also enjoy the chalkboard wall (chalk provided). You'll have access to the entire space: bedroom, living room, kitchen, bathroom! Quiet, safe neighborhood home to lots of families. Apartment is located next to an elementary school so kids and parents will be coming / going during the daytime hours. Well lit streets (for those coming / going later at night). 10 minutes walking f</t>
  </si>
  <si>
    <t>Quiet, safe neighborhood home to lots of families. Apartment is located next to an elementary school so kids and parents will be coming / going during the daytime hours. Well lit streets (for those coming / going later at night).</t>
  </si>
  <si>
    <t>10 minutes walking from lively LES spots (dining, nightlife). Less then 10 minutes walking from th (Website hidden by Airbnb) trains to take you anywhere from Times Square to Central Park to Williamsburg and anywhere in between! Less then 10 minutes from the Williamsburg Bridge--weather permitting, we highly recommend walking across the bridge right into the heart of downtown Williamsburg (fun shops, great spots to eat, awesome beer garden)! Quieter neighborhood, slightly off the main LES streets so ample street parking around the apartment.</t>
  </si>
  <si>
    <t>Make yourself at home (and don't trash the place) :)</t>
  </si>
  <si>
    <t>{TV,Internet,Wifi,"Air conditioning",Kitchen,"Free street parking","Buzzer/wireless intercom",Heating,"Family/kid friendly","Smoke detector","Carbon monoxide detector","First aid kit",Essentials,Shampoo,"Lock on bedroom door",Hangers,"Hair dryer",Iron,"Laptop friendly workspace","Hot water",Other}</t>
  </si>
  <si>
    <t>Designer Apartment in Harlem</t>
  </si>
  <si>
    <t>Welcome to our beautiful, clean, and loving Harlem apartment! We’ve been here for three years now and the neighborhood gets more and more awesome as time goes by! The kitchen and living spaces offer everything needed for a wonderful NYC vacation. Your bedroom faces the courtyard (yes, a courtyard in NYC…) so you can enjoy a good night sleep without having the city noise interrupt you :-)</t>
  </si>
  <si>
    <t>Welcome to our beautiful, clean, and loving Harlem apartment! We’ve been here for three years now and the neighborhood gets more and more awesome as time goes by! The kitchen and living spaces offer everything needed for a wonderful NYC vacation. Your bedroom faces the courtyard (yes, a courtyard in NYC…) so you can enjoy a good night sleep without having the city noise interrupt you :-) The kitchen, living room, dining room, and bathroom! All of it :-) Please feel free to ask as many questions as you like, especially if you're not New Yorkers -we're happy to tell you more about the neighborhood and the city. You'll have our phone numbers just in case. We will respect your privacy and let you enjoy your time together but we are also always happy to have a nice chat over a glass of white wine. There's a supermarket two blocks away, our favorite Café is one-minute walk from our place. You will also find Chinese, Indian, Italian, Dominican and American food within a three block radius. Ta</t>
  </si>
  <si>
    <t>There's a supermarket two blocks away, our favorite Café is one-minute walk from our place. You will also find Chinese, Indian, Italian, Dominican and American food within a three block radius.</t>
  </si>
  <si>
    <t>Take the three train uptown! Our apartment is conveniently located half a block from the last stop on the three train (148 st.) You could also take the A train to 145th St. and walk for about 10 minutes – that would be a good idea for a nice day as you will walk through a tiny park in the area. If you are not from the USA and would like to get some information regarding Uber, Lyft, Via – please let me know, I’m happy to help. As for getting a subway card – you can do that in any station including at the airport.</t>
  </si>
  <si>
    <t>{Wifi,"Air conditioning",Kitchen,"Free street parking",Heating,"Smoke detector","Carbon monoxide detector","First aid kit","Fire extinguisher",Essentials,Shampoo,"Lock on bedroom door",Hangers,"Hair dryer",Iron,"Laptop friendly workspace","Self check-in",Lockbox,"Private living room","Hot water","Bed linens","Extra pillows and blankets","Coffee maker",Refrigerator,"Dishes and silverware","Cooking basics",Oven,Stove,"Luggage dropoff allowed","Long term stays allowed","No stairs or steps to enter","Accessible-height bed","No stairs or steps to enter","No stairs or steps to enter"}</t>
  </si>
  <si>
    <t>1 bedroom in 2 bed-apt in the best of Brooklyn</t>
  </si>
  <si>
    <t>Modern and cozy apartment, steps away from the Bedford train and just one stop from Manhattan. Experience Williamsburg like a local.</t>
  </si>
  <si>
    <t>Modern and cozy apartment, steps away from the Bedford train and just one stop from Manhattan. Experience Williamsburg like a local. This is a renovated 2 bedroom apartment at an unbeatable location in North Williamsburg. ONE minute from Bedford Avenue, One block away from the subway (1 subway stop away from Manhattan!), 3 blocks away from McCarren Park. Seriously, the location is incredible. This is where you need to stay (don t even think of going to "East Williamsburg", Bushwick or further sketchy areas) The Bedrooms feature -tons of natural light -towels -blinds, curtains -heat -comfortable double sized mattresses sheets and duvet The apartment features -hardwood floor -clean cozy bathroom -cute kitchen -dining table The apartment is on the 2nd floor, just one floor up from the ground. Quiet residential street. Laundromats, dry cleaners, supermarkets, Wholefoods, electronic stores, Apple store, delis, pharmacies, gyms, yoga studios, book stores, post office, mani/pedi, restaurants,</t>
  </si>
  <si>
    <t>You will be staying in the best of Brooklyn. Cool people, good vibes, relatively safe neighborhood. There are many things to do here if you don t feel like going to Manhattan and if you do, you are minutes aways from it.</t>
  </si>
  <si>
    <t>-Please take off shoes when entering the apartment -No smoking  -No pets -No extra guest please -Please be quiet after 11pm</t>
  </si>
  <si>
    <t>{Internet,Wifi,"Air conditioning",Kitchen,"Buzzer/wireless intercom",Heating,"Smoke detector","Carbon monoxide detector","First aid kit",Essentials,"translation missing: en.hosting_amenity_49","translation missing: en.hosting_amenity_50"}</t>
  </si>
  <si>
    <t>Bright and Sunny 2 Bedroom</t>
  </si>
  <si>
    <t>This is a huge corner apartment in a prewar building a block away from the B, Q trains at Prospect Park and 1 block away from Prospect Park. There is tons of light and space with great views.</t>
  </si>
  <si>
    <t>{Internet,Wifi,Kitchen,"Pets allowed",Elevator,Washer,Dryer,"Smoke detector","Carbon monoxide detector","First aid kit","Safety card","Fire extinguisher"}</t>
  </si>
  <si>
    <t>Elegant 2 bedroom in Chelsea</t>
  </si>
  <si>
    <t>All of New York City’s neighborhoods possess a unique vibe, and Chelsea is no exception. With a large variety of eateries, Chelsea is the perfect area to restaurant hop, and its many fashionable boutiques will surely place you in a shop-til-you-drop mode.  This apartment offers you a wonderful getaway from the hustle and bustle of the city. With</t>
  </si>
  <si>
    <t>All of New York City’s neighborhoods possess a unique vibe, and Chelsea is no exception. With a large variety of eateries, Chelsea is the perfect area to restaurant hop, and its many fashionable boutiques will surely place you in a shop-til-you-drop mode.  This apartment offers you a wonderful getaway from the hustle and bustle of the city. With Guests have access to a compact kitchen with refrigerator, Breville Smart convection oven, 3 burner hotplate, microwave as well as the light-filled bathroom and two queen beds. I'll be traveling during your stay, but please reach out via Airbnb messenger, and my management company will respond to you promptly! Uptown affluence and downtown style come together in Chelsea. Cutting-edge art galleries and gay-friendly bars mingle with sought-after high-rises and converted warehouses in this ultra-fashionable, and ultra busy, neighborhood. Chelsea’s world-class architecture, fine dining establishments, and hip nightlife scene contribute to its first</t>
  </si>
  <si>
    <t>Uptown affluence and downtown style come together in Chelsea. Cutting-edge art galleries and gay-friendly bars mingle with sought-after high-rises and converted warehouses in this ultra-fashionable, and ultra busy, neighborhood. Chelsea’s world-class architecture, fine dining establishments, and hip nightlife scene contribute to its first-rate reputation. The High Line, possibly New York's most beloved public space, connects Chelsea and the Meatpacking District. The neighborhood's famous galleries range from high art to experimental works.</t>
  </si>
  <si>
    <t>LaGuardia Airport: 25 minutes by cab without traffic JFK Airport: 35 minutes by cab without traffic Times Square: 15 minutes by subway Wall Street / Financial District: 21 minutes by subway</t>
  </si>
  <si>
    <t>- 1. Please remove your shoes when entering the home.   2. Please keep noise to a minimum between 10:00PM and 9:00AM, so as not to disturb neighbors.   3. No visitors without permission, and no additional or overnight guests. All guests must be included on the reservation, as "guests," including children and infants (On certain channels, infants are not considered "guests," so where infants are permitted, you must list them as "children." If this listing is listed as not suitable for infants, not suitable for children, or not suitable for pets, the applicable (child(s), infant(s), or pet(s)) is not permitted in the unit. For example, if you include an infant on your reservation in a non-infant-friendly listing, your infant will not be permitted to enter, even if the reservation is confirmed - Your reservation may also be cancelled with or without notice at any time, including during your stay, if there is a breach of this or any other house rule.   4. No third-party bookings. The perso</t>
  </si>
  <si>
    <t>{TV,Wifi,"Air conditioning",Heating,"Smoke detector","Carbon monoxide detector",Essentials,Shampoo,Hangers,"Hair dryer","Private entrance"}</t>
  </si>
  <si>
    <t>New Modern Apartment at Center of Manhattan</t>
  </si>
  <si>
    <t>This is a new modern private bedroom with  luxury furnitures include new and comfortable full-sized bed, Dresser, AC,5-star Hotel Quality Mattress and TV.  The location is super convenient and located at Center of Downtown of Manhattan. (Chinatown).  There are full of restaurants and bars near by. Only 10 minutes walk distance to SOHO shopping mall and Little Italy.   4-10 mins away to a lot of subway and bus options. The building is secure and clean. The apartment is off shoes :)</t>
  </si>
  <si>
    <t>This is a new modern private bedroom with  luxury furnitures include new and comfortable full-sized bed, Dresser, AC,5-star Hotel Quality Mattress and TV.  The location is super convenient and located at Center of Downtown of Manhattan. (Chinatown).  There are full of restaurants and bars near by. Only 10 minutes walk distance to SOHO shopping mall and Little Italy.   4-10 mins away to a lot of subway and bus options. The building is secure and clean. The apartment is off shoes :) Even though the check in is after 5:00 PM(depends on host schedule) but don't hesitate to talk to me if you want to drop bags or check in earlier. I will try my best and willing to help my guests :)</t>
  </si>
  <si>
    <t>Dear Guests, My apartment is off shoes. Thanks Stella</t>
  </si>
  <si>
    <t>{TV,Wifi,"Air conditioning",Kitchen,Elevator,Heating,"Smoke detector",Essentials,"Hair dryer","Hot water"}</t>
  </si>
  <si>
    <t>Private room/Columbia/Central park</t>
  </si>
  <si>
    <t>Room: Cozy private room with a full-sized bed and a sofa bed that could converted to a full-sized Roommates: Three roommates have own private rooms Kitchen: Clean after use Bathroom: is shared with one nice female roommate. The bathroom is in the bedroom, non-see-thru curtains (see picture 4 and 5) are built-in so your privacy is good. Location: 5-minute away from Columbia university/Central Park. 1 block away from subway 1/B/C. Restaurants: Enjoy food in New york!!!</t>
  </si>
  <si>
    <t>Room: Cozy private room with a full-sized bed and a sofa bed that could converted to a full-sized Roommates: Three roommates have own private rooms Kitchen: Clean after use Bathroom: is shared with one nice female roommate. The bathroom is in the bedroom, non-see-thru curtains (see picture 4 and 5) are built-in so your privacy is good. Location: 5-minute away from Columbia university/Central Park. 1 block away from subway 1/B/C. Restaurants: Enjoy food in New york!!! I won't be there but feel free to reach out to me if you have any questions! My roommates are super nice and helpful as well. Super nice safe neighborhood! Walkable distance to Columbia University. Great restaurant choices. Easy to take subway. Subway 1 line is only half block away. Subway B/C line are two blocks away. Very convenient. Please check the shared bathroom info above. My female roommate who also using that bathroom will be quite and respect to your stay while using the bathroom.</t>
  </si>
  <si>
    <t>Super nice safe neighborhood! Walkable distance to Columbia University. Great restaurant choices. Easy to take subway.</t>
  </si>
  <si>
    <t>Subway 1 line is only half block away. Subway B/C line are two blocks away. Very convenient.</t>
  </si>
  <si>
    <t>- No shoes in the bedroom - Please stay quiet during night time and respect my nice roommates - Please do NOT touch others' personal belongings.</t>
  </si>
  <si>
    <t>{TV,Wifi,"Air conditioning",Kitchen,Doorman,Elevator,Heating,Washer,Dryer,"Smoke detector","Carbon monoxide detector",Essentials,Shampoo,"Laptop friendly workspace","translation missing: en.hosting_amenity_49","translation missing: en.hosting_amenity_50"}</t>
  </si>
  <si>
    <t>Green  moon#2</t>
  </si>
  <si>
    <t>Clean up kitchen after cooking washing dishes after using</t>
  </si>
  <si>
    <t>{TV,Wifi,"Air conditioning",Kitchen,"Free street parking",Heating,"Smoke detector","Carbon monoxide detector","First aid kit","Fire extinguisher",Essentials,Shampoo,"Lock on bedroom door",Hangers,Iron,"Laptop friendly workspace","Private entrance","Hot water","Bed linens","Extra pillows and blankets","Ethernet connection",Microwave,Refrigerator,"Dishes and silverware","Cooking basics",Oven,Stove,"Patio or balcony","Long term stays allowed","Wide hallways","Wide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entryway","Host greets you","Roll-in shower"}</t>
  </si>
  <si>
    <t>ST MARKS /heart of EAST VILLAGE sleep up to 8</t>
  </si>
  <si>
    <t>Best location, safest neighborhood.</t>
  </si>
  <si>
    <t>{TV,Wifi,"Air conditioning",Kitchen,"Paid parking off premises","Free street parking",Heating,"Smoke detector","Carbon monoxide detector","First aid kit","Fire extinguisher",Essentials,Shampoo,"Hot water",Microwave,Refrigerator,"Dishes and silverware","Cooking basics",Oven,Stove,"Paid parking on premises"}</t>
  </si>
  <si>
    <t>DO DROP IN, LLC</t>
  </si>
  <si>
    <t>Our Cool and Comfortable one bedroom apartment with exposed brick has a true city feeling. It comfortably fits two. It is centrally located on a quiet street. So, when you plan to visit New York, Please DO DROP IN.</t>
  </si>
  <si>
    <t>Our Cool and Comfortable one bedroom apartment with exposed brick has a true city feeling. It comfortably fits two. It is centrally located on a quiet street. So, when you plan to visit New York, Please DO DROP IN. Cozy and comfortable apartment suitable to accommodate two.  Guest will have access to Brooklyn and its culture, restaurants, jazz clubs, cafes, museums and a chance to vacation in one of the greatest cities in the world. I will be available as needed upon guest's request.  This area of Bedford Stuyvesant Brooklyn is really up and coming. Our building is located in a quiet area. But it is conveniently close to restaurants, shopping and public transportation.  There is convenient public transportation available. A and C trains are located on Nostrand Avenue.  There is also a C and Shuttle train line located on Franklin Avenue. G train is located on Bedford Avenue on the corner of DeKalb Avenue. The B44, B25, B26 and B52 Bus lines are also located in the area. When coming from</t>
  </si>
  <si>
    <t xml:space="preserve">This area of Bedford Stuyvesant Brooklyn is really up and coming. Our building is located in a quiet area. But it is conveniently close to restaurants, shopping and public transportation. </t>
  </si>
  <si>
    <t>There is convenient public transportation available. A and C trains are located on Nostrand Avenue.  There is also a C and Shuttle train line located on Franklin Avenue. G train is located on Bedford Avenue on the corner of DeKalb Avenue. The B44, B25, B26 and B52 Bus lines are also located in the area. When coming from the Airport by way of Public Transportation, You will take the A or C train to Nostrand Avenue.</t>
  </si>
  <si>
    <t>The House Rules are as follows: Guests of Guests PROHIBITED under any circumstances. WARNING IF HOST FINDS A GUEST OF A GUEST IN THE APARTMENT AND THIS PERSON DID NOT BOOK WITH YOU. YOU WILL BE CHARGED AN ADDITONAL  $50.00 PER NIGHT PER PERSON. NO LOITERING IN FRONT OF BUILDING UNDER ANY CIRCUMSTANCES. NO SMOKING IN BUILDING OR IN FRONT OF BUILDING. NO SMOKING ON FRONT STEPS OF BUILDING. NO ILLEGAL DRUGS. NO HOOKERS OR PROSTITUTES. NO PETS. NO LOUD MUSIC. PROPER DISPOSAL OF GARBAGE. DO NOT THROW MISCELLANEOUS ITEMS. IN SINK, TOILET AND BATHTUB. UPON LEAVING THE APARTMENT, CONSERVE ENERGY BY TURNING OFF LIGHTS AND APPLIANCES WHEN NOT IN USE.  UPON EXITING AND ENTERING THE BUILDING, YOU MUST TURN OFF HALLWAY LIGHTS. DO NOT LET DOORS SLAM IN BUILDING. YOU MUST BE CONSIDERATE OF OTHER TENANTS IN BUILDING.</t>
  </si>
  <si>
    <t>{TV,"Cable TV",Internet,Wifi,"Air conditioning",Kitchen,"Buzzer/wireless intercom",Heating,"Smoke detector","Carbon monoxide detector","First aid kit","Fire extinguisher",Essentials,Shampoo,Hangers,"Hair dryer",Iron}</t>
  </si>
  <si>
    <t>Large BR in beautiful 2BR artist loft, best of NYC</t>
  </si>
  <si>
    <t>This 2BR loft in the heart of Bushwick is on the fourth floor of an old warehouse. The ceilings are tall, the view is vast and the sunlight lasts all day!  This neighborhood is booming with some of the best art, restaurants, night clubs, bars and underground parties in NYC, including House of Yes, The Brooklyn Mirage, and The Keep.  Located very close to public transportation: 20 mins to Union Square and the Lower East Side</t>
  </si>
  <si>
    <t>This 2BR loft in the heart of Bushwick is on the fourth floor of an old warehouse. The ceilings are tall, the view is vast and the sunlight lasts all day!  This neighborhood is booming with some of the best art, restaurants, night clubs, bars and underground parties in NYC, including House of Yes, The Brooklyn Mirage, and The Keep.  Located very close to public transportation: 20 mins to Union Square and the Lower East Side The apartment is spacious, sunny and comfortable. There are plenty of couches and floor pillows for lounging and/or working, and it has all the props for yoga:Mats, blocks, blankets and a yoga swing!  The room is private with a lock, but you are welcome to be comfortable in the communal spaces as well to cook and/or chill, practice yoga/meditation- perhaps jam also if you play instruments.  Rooftop access- great view of Manhattan, Bk and Queens,  laundry in building,  WiFi,  filtered water... This is my sanctuary. I am a multi disciplinary performance and healing ar</t>
  </si>
  <si>
    <t>This is definitely my favorite neighborhood in NYC! We are surrounded by some of the best street art the city has to offer!  As far as nightlife, we are walking distance from House of Yes and the Brooklyn Mirage- two of the best clubs in NYC. The bar scene with live music, DJs and multi media art is also popping!  This is a very Latin neighborhood and you can have some of the best tacos, pupusas, and arepas in town! There are also great Indian, Thai, Japanese, Greek and Vietnamese places...  There are fun inexpensive clothing stores a block away on knickerbocker ave.</t>
  </si>
  <si>
    <t>(Subway stations: We are a 3 minute walk to the Central M, a 10 min walk to the Dekalb L, and a 12 min walk to the Kosciusko J,Z. It takes about 20mins to Union Square with the L, and Essex street with the M. The L will also take you to Williamsburg in 15.  There are plenty of buses to take you around BK and Queens, but I usually stick to trains and my bicycle.</t>
  </si>
  <si>
    <t>{Wifi,Kitchen,Elevator,Heating,Washer,Dryer,"Smoke detector",Essentials,Hangers,"Laptop friendly workspace","Hot water"}</t>
  </si>
  <si>
    <t>Clean Room in Hip Neighborhood</t>
  </si>
  <si>
    <t>Large room with double bed, desk, and a big kitchen/living room area! This place has everything... Located in Hamilton Heights (Manhattan), there are lots of good options for coffee, bars, and food nearby. The roof is equipped with chairs, a coffee table, and very good views. You're a block away from the river, 6 blocks from the 1 train, and 8 from the A, C, B, D trains if downtown is more your speed. Contact me with any questions - this is a great place to stay!</t>
  </si>
  <si>
    <t>- Take shoes off at the door - Don't do laundry after 10pm (our downstairs neighbor will be very unhappy) - Be respectful of the roommates wishes</t>
  </si>
  <si>
    <t>{Wifi,Kitchen,Elevator,Heating,Washer,Dryer,"Smoke detector",Essentials,Shampoo,"Lock on bedroom door","Laptop friendly workspace","Private living room"}</t>
  </si>
  <si>
    <t>Luxurious SOHO Apartment</t>
  </si>
  <si>
    <t>Luxurious 1 bedroom in the heart of Soho/Greenwich Village. This is a very quiet apartment that has amazing renovations and finishes. There are great features like a high top bar table in the living area that can be used as a dining table or a desk. There's also a TV in the living and bedroom areas. The kitchen and bathroom are updated with granite, and stainless steel appliances. The location is very good, its on a quiet Greenwich Village street near Washington Square Park.</t>
  </si>
  <si>
    <t>Luxurious 1 bedroom in the heart of Soho/Greenwich Village. This is a very quiet apartment that has amazing renovations and finishes. There are great features like a high top bar table in the living area that can be used as a dining table or a desk. There's also a TV in the living and bedroom areas. The kitchen and bathroom are updated with granite, and stainless steel appliances. The location is very good, its on a quiet Greenwich Village street near Washington Square Park. The space is updated, and has a private bedroom with a door. The keys are available for pickup on the move in date after 3 pm. We will have the keys inside a lock box or with a doorman nearby for late night or weekend arrivals. We are really hands on, and always happy to help should you have any questions or need assistance. Greenwich Village/Soho is a very popular neighborhood with loads of shops, cafes, and restaurants. Washington Square Park is just a few blocks away. There are several subway stops, and differen</t>
  </si>
  <si>
    <t>Greenwich Village/Soho is a very popular neighborhood with loads of shops, cafes, and restaurants. Washington Square Park is just a few blocks away.</t>
  </si>
  <si>
    <t>There are several subway stops, and different subway lines nearby.</t>
  </si>
  <si>
    <t>{TV,Internet,Wifi,"Air conditioning",Kitchen,"Buzzer/wireless intercom",Heating,"Family/kid friendly","Smoke detector","Carbon monoxide detector",Essentials,Shampoo,"24-hour check-in",Hangers,"Hair dryer",Iron,"Laptop friendly workspace","Hot water","Bed linens","Extra pillows and blankets","Ethernet connection","Long term stays allowed",Other}</t>
  </si>
  <si>
    <t>Gorgeous, clean, room for rent.</t>
  </si>
  <si>
    <t>This gorgeous, private, and impeccably clean room is in a newly renovated apartment located on a beautiful stretch of a tree lined street in Manhattan. Guests have access to a gorgeous fully equipped kitchen and bathroom with a spa shower head.</t>
  </si>
  <si>
    <t>This gorgeous, private, and impeccably clean room is in a newly renovated apartment located on a beautiful stretch of a tree lined street in Manhattan. Guests have access to a gorgeous fully equipped kitchen and bathroom with a spa shower head. Kindly download the NYC Subway app before you arrive. The app has a router and map of NY subways which will really help you. Kitchen, Bathroom, Livingroom The apartment is fairly large for a Manhattan home, safe, clean and comfortable. The kitchen is fitted with granite countertops and lovely white kitchen cabinets. The bedroom has a nice closet with ample space for overnighting guests. All room have ample storage space. Each room comes with a bedside lamp, chest of drawers, bedside table and a medium sized closet. The bedrooms are fairly large for a Manhattan apartment. My bedrooms are are well decorated with different themes to make your experience as relaxing as can be. The beds are fitted with micro fibre sheets which are very soft. I have p</t>
  </si>
  <si>
    <t>{Wifi,Kitchen,Breakfast,Elevator,"Free street parking","Hot tub","Buzzer/wireless intercom",Heating,Dryer,"Smoke detector","Carbon monoxide detector","First aid kit",Essentials,Shampoo,"Lock on bedroom door","Hair dryer",Iron,"Laptop friendly workspace","translation missing: en.hosting_amenity_49","translation missing: en.hosting_amenity_50",Refrigerator,"Dishes and silverware","Cooking basics",Oven,Stove,"Wide hallways","Well-lit path to entrance","No stairs or steps to enter","Extra space around bed","No stairs or steps to enter","Wide doorway to guest bathroom","No stairs or steps to enter","Wide entryway","Handheld shower head"}</t>
  </si>
  <si>
    <t>Artsy Private Bedroom in UWS - Near Columbia U!</t>
  </si>
  <si>
    <t>An ideal location for Columbia students and professionals alike, this apt is centrally located by tons of transit, and just around the corner from Central Park!  This private room is located in a 4 bedroom / 1 bathroom apartment.  Enjoy plush new mattresses, softest ever linens, cookware, smart TVs in every room, ample natural light, all new appliances, and chic decor in this newly renovated space. Featuring colorful wall art and extra storage, you’ll be living like a local in no time.</t>
  </si>
  <si>
    <t>An ideal location for Columbia students and professionals alike, this apt is centrally located by tons of transit, and just around the corner from Central Park!  This private room is located in a 4 bedroom / 1 bathroom apartment.  Enjoy plush new mattresses, softest ever linens, cookware, smart TVs in every room, ample natural light, all new appliances, and chic decor in this newly renovated space. Featuring colorful wall art and extra storage, you’ll be living like a local in no time. Available 24/7 remotely. The Upper West Side is in between Central Park and Riverside Park, the most iconic parks in the world! This Manhattan neighborhood is the perfect combination of culture and class. Feel like a star in your own right, as this neighborhood is the most favorable location for filmmakers. You’ll notice familiar sightings of your favorite films and TV sitcoms that take place in NYC! Home of the A-listers, you’ll have the chance to brush shoulders with celebrities along the way. The popu</t>
  </si>
  <si>
    <t>Transportation:  1, 2, 3, A, B, C and D trains</t>
  </si>
  <si>
    <t>{TV,Wifi,"Air conditioning",Kitchen,Elevator,"Free street parking",Heating,Washer,Dryer,Essentials,Shampoo,Hangers,"Laptop friendly workspace","Hot water","Bed linens","Coffee maker",Refrigerator,Dishwasher,"Dishes and silverware","Cooking basics",Oven,Stove,"Luggage dropoff allowed","Long term stays allowed","Cleaning before checkout"}</t>
  </si>
  <si>
    <t>Coming soon</t>
  </si>
  <si>
    <t>This furnished 2 bedroom apartment on Cobble Hill will make your stay worth every cent. 2-minute walk to the subway station; two train stops to Downtown Manhattan; quiet, tree-lined street; Citi-bike station located right outside the building; numerous restaurants within 1-2 minutes. Washer/dryer in the unit. Safe neighbourhood.</t>
  </si>
  <si>
    <t>This furnished 2 bedroom apartment on Cobble Hill will make your stay worth every cent. 2-minute walk to the subway station; two train stops to Downtown Manhattan; quiet, tree-lined street; Citi-bike station located right outside the building; numerous restaurants within 1-2 minutes. Washer/dryer in the unit. Safe neighbourhood. Great location, lots of natural light blasts through the windows from both the southern and northern exposure. Wake up to birds singing, as this place is surrounded by trees. Save for my bedroom, you have full access to the entire house. I'm happy to welcome you with a bottle of wine or cup of tea, and available to socialise with you if you want to. Otherwise I'll be gone most of the day, except weekends, when I spend more time at home. This is the best neighbourhood in Brooklyn. You'll love it.</t>
  </si>
  <si>
    <t>This is the best neighbourhood in Brooklyn. You'll love it.</t>
  </si>
  <si>
    <t>- Quiet hours are from 10:00pm to 7:00am - No shoes in the house</t>
  </si>
  <si>
    <t>{TV,Wifi,"Air conditioning",Kitchen,Breakfast,"Hot tub","Indoor fireplace",Heating,Washer,Dryer,"Smoke detector","Carbon monoxide detector","First aid kit",Essentials,Shampoo,"Lock on bedroom door",Hangers,"Hair dryer",Iron,"Laptop friendly workspace","translation missing: en.hosting_amenity_50"}</t>
  </si>
  <si>
    <t>Sunny and Spacious 1 Bedroom!</t>
  </si>
  <si>
    <t>Our huge one bedroom apartment is less then a 10 min walk from 4 subway trains and in only 20 minuets you're in the city. Although with all the incredible restaurants, bars, museums, shops and parks you may never want to leave Prospect Heights!</t>
  </si>
  <si>
    <t>Our huge one bedroom apartment is less then a 10 min walk from 4 subway trains and in only 20 minuets you're in the city. Although with all the incredible restaurants, bars, museums, shops and parks you may never want to leave Prospect Heights! Our huge one bedroom apartment is right on the border of Prospect Heights and the funky, cool and upcoming Crown Heights. We are on a third floor walk-up of a private building with just one other couple living on the second floor and an awesome Kimchi Taco restaurant on the first floor. We have a queen size bed and a portable AC unit in the bedroom. Our kitchen is fully equipped and we have a full eat in dinning room that can seat 8 people. Full access to bathroom, kitchen, living room, dinning room, bedroom and half of the closet and one dresser. We live in the best neighborhood! 6 blocks away is the famous Brooklyn Museum and incredibly gorgeous Brooklyn Botanical Gardens and only a 15 min walk from us in Prospect Park, The Brooklyn Public Lib</t>
  </si>
  <si>
    <t>We live in the best neighborhood! 6 blocks away is the famous Brooklyn Museum and incredibly gorgeous Brooklyn Botanical Gardens and only a 15 min walk from us in Prospect Park, The Brooklyn Public Library and Grand Army Plaza where farmers market stands set up every Saturday.  There are so many incredible restaurants and bars within a 5 min walk that it would be hard to pick our favorite but we will happily leave any recommendations for you! Some of our favorites include: The Bahn Mi Place 2 blocks away, Sit and Wonder aka the best coffee in the world 3 blocks away, Toms Diner 1 block away for the best brunch ever and of course Washington Commons for a great bar with an outdoor garden.</t>
  </si>
  <si>
    <t>We are less then a 10 min walk to the 2/3,4/5, C, and Q/B trains and can be in the city in 20 mins. We are also a short 15 min walk to Barclay Center at Atlantic Terminal.</t>
  </si>
  <si>
    <t>We hope you enjoy our lovely home! We take great care of our things and we hope you will as well.</t>
  </si>
  <si>
    <t>{Internet,Wifi,"Air conditioning",Kitchen,Heating,"Smoke detector","Carbon monoxide detector",Essentials,Hangers,"Hair dryer","translation missing: en.hosting_amenity_49","translation missing: en.hosting_amenity_50"}</t>
  </si>
  <si>
    <t>Apartment share - Private Bedroom</t>
  </si>
  <si>
    <t>Your own private bedroom in beautiful  Carroll Gardens. 20 minutes from the city via the F train and close to galleries and bars in both Carroll Gardens and the Gownus section of Brooklyn. Access to common areas and kitchen.</t>
  </si>
  <si>
    <t>{TV,"Cable TV",Internet,Wifi,"Air conditioning",Kitchen,"Pets live on this property",Cat(s),Heating,"Smoke detector","Carbon monoxide detector","Fire extinguisher",Essentials}</t>
  </si>
  <si>
    <t>Bright and cozy room. Midwood, Brooklyn.</t>
  </si>
  <si>
    <t>Great bright room in Brooklyn's super quiet and safe neighborhood. 30 min from the door to downtown Manhattan.  1.5 blocks away from Avenue J subway station (Q train)  Cozy famous  Ditmas Park is few blocks away. 30-40 walk to Prospect Park (Central Park of Brooklyn) Deli, grocery stores, Walgreens, supermarkets and coffee shops are all around. Laundry is free and it’s inside the house! Great place to stay if you want to spend great time in New York but don’t want to spend a lot of money:)</t>
  </si>
  <si>
    <t>Please no wearing shoes inside the house. We are friendly and polite. We expect our guests to be the same. No noise after 10 pm, no parties please.  P.s. We usually wake up at 8-9am. So from that time noise is fine:)</t>
  </si>
  <si>
    <t>{Wifi,Kitchen,Washer,Dryer,"Smoke detector","Fire extinguisher",Essentials,Shampoo,Iron,"Laptop friendly workspace"}</t>
  </si>
  <si>
    <t>North Williamsburg Retreat</t>
  </si>
  <si>
    <t>Bright, compact city apartment with exposed white brick walling. Modern kitchen appliances make for a fully functional kitchen, and a big sectional couch that's great for lounging in the living room. In the heart of North Williamsburg, with easy access into Manhattan.</t>
  </si>
  <si>
    <t>Bright, compact city apartment with exposed white brick walling. Modern kitchen appliances make for a fully functional kitchen, and a big sectional couch that's great for lounging in the living room. In the heart of North Williamsburg, with easy access into Manhattan. I'll mostly give you privacy for your stay, but I'll be availability readily should you have any questions during your stay! North Williamsburg is a hip, fun neighborhood, known for great music and food. McCarren Park is just two blocks away, and there's easy access into Manhattan on the L/G train. 8 minute walk to the L train at Lorimer Street or the G train at Metropolitan Avenue.</t>
  </si>
  <si>
    <t>North Williamsburg is a hip, fun neighborhood, known for great music and food. McCarren Park is just two blocks away, and there's easy access into Manhattan on the L/G train.</t>
  </si>
  <si>
    <t>8 minute walk to the L train at Lorimer Street or the G train at Metropolitan Avenue.</t>
  </si>
  <si>
    <t>{Wifi,Kitchen,Heating,Essentials,Shampoo,Iron,"Laptop friendly workspace","Hot water"}</t>
  </si>
  <si>
    <t>Room in Crown Heights Apt</t>
  </si>
  <si>
    <t>{Wifi,"Air conditioning",Kitchen,Gym,Elevator,Washer,Dryer,"Smoke detector","First aid kit","Fire extinguisher",Essentials,"Lock on bedroom door",Iron,"Laptop friendly workspace","Hot water"}</t>
  </si>
  <si>
    <t>Bright Private Bedroom in Classic Harlem Apt</t>
  </si>
  <si>
    <t>Hi! We’re two NYC transplants excited to share our apartment with visitors to the city. We’re certainly happy to help make your experience better in any way we can, so don’t hesitate to reach out with any questions you might have! Our great E Harlem walk up apartment is two blocks from the 6 train (10 minutes to UES, 20 minutes to midtown, 30 minutes to Union Sq), a 10 min walk from Central Park and the best pizza in NYC is just a 5 min walk away!</t>
  </si>
  <si>
    <t xml:space="preserve">Hi! We’re two NYC transplants excited to share our apartment with visitors to the city. We’re certainly happy to help make your experience better in any way we can, so don’t hesitate to reach out with any questions you might have! Our great E Harlem walk up apartment is two blocks from the 6 train (10 minutes to UES, 20 minutes to midtown, 30 minutes to Union Sq), a 10 min walk from Central Park and the best pizza in NYC is just a 5 min walk away! Your private bedroom has a comfy twin size day bed with a second twin mattress on trundle and includes closet space. We’re happy to share the kitchen and living room with you - so definitely make yourself at home! We’ve got lots of great books to share and you’re free to use our Netflix/Amazon Video to relax after a day on the town. Please note that we are on the sixth floor in a building with no elevator! Must be okay with stairs. We’re super easygoing, so we’re fine to let you do your thing if you prefer! We’re very available by text/email </t>
  </si>
  <si>
    <t>E Harlem is a vibey NYC neighborhood with lots of history and great bars and restaurants. It’s easy to get to all of the key Harlem institutions (Apollo Theatre, Barrio Museum, Red Rooster, Amy Ruth’s, Patsy’s Pizzeria etc.) and we’re right next door to the Upper East Side and Central Park! Our favorite part of the neighborhood is the affordability and ease of access to the rest of the city. The 6 train (a more reliable subway as far as MTA goes!) goes all the way finance distract and stops at all the best spots on the way!</t>
  </si>
  <si>
    <t>From Newark: Take the air train to Penn station and Uber/taxi to us for a cheaper alternative to taking a car all the way to us! Alternatively subway transfers are easy from Penn!  From LaGuardia: Take the m60 bus to get right into Harlem!  From JFK: Take Long Island Railroad right to Penn Station! From there it’s an easy subway transfer or Uber/taxi up to Harlem! Once you’re here the subway and walking is the best way to get to your destinations! We’re happy to help give you directions to anywhere you’re trying to go, feel free to shoot us a message!</t>
  </si>
  <si>
    <t>{TV,Wifi,Kitchen,"Pets allowed",Heating,Washer,Dryer,"Smoke detector","Carbon monoxide detector","First aid kit",Essentials,"Lock on bedroom door",Hangers,"Hair dryer",Iron,"Laptop friendly workspace","Hot water","Bed linens","Extra pillows and blankets","Host greets you"}</t>
  </si>
  <si>
    <t>Private Room in Two-Bedroom Brooklyn Apartment</t>
  </si>
  <si>
    <t>Live like a local and explore Bay Ridge, Brooklyn!  Our newly renovated, two-bedroom spacious apartment sits on the top floor in a quiet three-story building near a coalition of ethnic restaurants, major brand shops, and cozy cafes.  Just a few blocks down the road: Enjoy the breathtaking view of the iconic Verrazanno Narrows Bridge connecting Staten Island. Check out the historic Fort Hamilton Army Base.  Craving for a good book? Visit the Brooklyn Public Library, Bay Ridge Branch.</t>
  </si>
  <si>
    <t>Live like a local and explore Bay Ridge, Brooklyn!  Our newly renovated, two-bedroom spacious apartment sits on the top floor in a quiet three-story building near a coalition of ethnic restaurants, major brand shops, and cozy cafes.  Just a few blocks down the road: Enjoy the breathtaking view of the iconic Verrazanno Narrows Bridge connecting Staten Island. Check out the historic Fort Hamilton Army Base.  Craving for a good book? Visit the Brooklyn Public Library, Bay Ridge Branch. Newly renovated two-bedroom cozy apartment adorned with tasteful decor. Large windows bringing an ample natural light into the place. The kitchen is fully equipped with a 5 ft fridge, stove, oven, microwave, toaster and of course a coffee maker! The bathroom includes a bathtub and an overhead shower. Towels, shampoo, conditioner, and soap are provided. Bay Ridge is an affluent neighborhood with a strong family presence. A perfect place to unwind after a long adventurous day out in the big apple! Just 5 minu</t>
  </si>
  <si>
    <t>Bay Ridge is an affluent neighborhood with a strong family presence. A perfect place to unwind after a long adventurous day out in the big apple!</t>
  </si>
  <si>
    <t>Just 5 minutes walk from the 86 St subway station On the R subway line : 20 minutes to Downtown Brooklyn 30 minutes to Lower Manhattan Additionally, there are MTA express bus routes X27, X37 which mainly serve for the commute to Manhattan, but also run during off-peak hours on weekdays.</t>
  </si>
  <si>
    <t>Shoes off when inside the apartment please. Keep noise levels down - especially after 11PM.</t>
  </si>
  <si>
    <t>{Wifi,Kitchen,Heating,"Smoke detector","First aid kit",Essentials,Shampoo,"Lock on bedroom door",Hangers,"Hair dryer","Laptop friendly workspace","Private living room"}</t>
  </si>
  <si>
    <t>Spacious Cozy Greenpoint Apartment</t>
  </si>
  <si>
    <t>This spacious and peaceful apartment in Greenpoint with private backyard is fully furnished and steps from tons of great cafes, restaurants, and bars, and a short walk to trains. The bedroom is at the back of the apartment for a quiet night's rest.</t>
  </si>
  <si>
    <t>This spacious and peaceful apartment in Greenpoint with private backyard is fully furnished and steps from tons of great cafes, restaurants, and bars, and a short walk to trains. The bedroom is at the back of the apartment for a quiet night's rest. Enjoy this cozy and private room in a quiet Greenpoint home. It's been a great home to me and I'm so happy to be sharing it.  The apartment has tons of space with a big backyard, which is beautiful and great for a bbq in the summer time. We're fully furnished with internet and kitchen appliances.  Your private room has a comfortable queen size bed and tons of closet space. It's very quiet at night for a peaceful rest.  Everything is set up to make your stay enjoyable and relaxed. Happy to provide you with any info you need, and to accommodate your stay the best I can.  Excited to meet you! I have my own room in the apartment, and while I travel often and work off-site, I am often home at night. I can be as available as you'd like to help you</t>
  </si>
  <si>
    <t>I straight up love this neighborhood. It's been my home for six years and I am still learning new things that make me love it more. There's a ton of amazing restaurants, BEAUTIFUL parks nearby perfect for lounging or bike rides, indie movie theaters, and some of my favorite bars and dance spots in New York. It's a quiet neighborhood but has a lot of vibrant life to it. I am more than happy to show you around and be your guide. That's what I'm here for!</t>
  </si>
  <si>
    <t>Getting around is so, so, easy. You'll be a few blocks away from the Nassau G subway station, and a twelve minute walk to the Bedford L which can get you almost anywhere. There is a lot of street parking and easy access to cabs, car and bike rentals.</t>
  </si>
  <si>
    <t>I'm a filmmaker and very much enjoy the space to be relatively quiet so I can get work done. That being said, I'm putting this space up to meet new people and be your guide to this wonderful city. Also happy to give you space! I can be as involved in your stay as you like. My schedule changes weekly, but am often home at night to cook meals and watch a movie or do something low key in the neighborhood.  Kindness goes a long way! Say hello and don't be afraid to ask questions. I'm here to make it work for you. If you have any concerns or need anything, reach out and I'll get back to you ASAP :)</t>
  </si>
  <si>
    <t>{Internet,Wifi,"Air conditioning",Kitchen,"Free parking on premises","Pets allowed",Breakfast,"Buzzer/wireless intercom",Heating,"Family/kid friendly","Smoke detector","Carbon monoxide detector","First aid kit",Essentials,Shampoo,"Lock on bedroom door","24-hour check-in",Hangers,Iron,"Laptop friendly workspace","translation missing: en.hosting_amenity_50"}</t>
  </si>
  <si>
    <t>Mott Haven Dorm AA</t>
  </si>
  <si>
    <t>Chic apartment, Hostel Style,  in upcoming area minutes from Manhattan. It is located in an artist loft building. A short walk to the 4,5, and 6 train. There are many restaurants and bars nearby including the Mott Haven Bar and Grill. The grocery store is also 5 minutes away. Free parking available on the street. There is also an outdoor area where guests are free  to BBQ and hang out.</t>
  </si>
  <si>
    <t>Chic apartment, Hostel Style,  in upcoming area minutes from Manhattan. It is located in an artist loft building. A short walk to the 4,5, and 6 train. There are many restaurants and bars nearby including the Mott Haven Bar and Grill. The grocery store is also 5 minutes away. Free parking available on the street. There is also an outdoor area where guests are free  to BBQ and hang out. There is lockable storage provided. I am available to help guests with anything they need. The neighborhood is up and coming. The neighbors are very friendly and the other guests are other young travelers. There is the 4,5,&amp;6 trains nearby. Also a short ride from LGA airport. Cabs and Uber's are available 24/7 and they are very cheap into Manhattan. Easy commute upstate if you're heading out of the city to go camping.</t>
  </si>
  <si>
    <t>The neighborhood is up and coming. The neighbors are very friendly and the other guests are other young travelers.</t>
  </si>
  <si>
    <t>There is the 4,5,&amp;6 trains nearby. Also a short ride from LGA airport. Cabs and Uber's are available 24/7 and they are very cheap into Manhattan. Easy commute upstate if you're heading out of the city to go camping.</t>
  </si>
  <si>
    <t>Port Morris</t>
  </si>
  <si>
    <t>{TV,Wifi,"Air conditioning",Kitchen,Heating,"Smoke detector","Carbon monoxide detector","First aid kit","Fire extinguisher",Essentials,Shampoo,Hangers,"Hair dryer",Iron,"Laptop friendly workspace","Self check-in",Lockbox,"Hot water","Bed linens","Extra pillows and blankets",Microwave,Refrigerator,"Dishes and silverware","Cooking basics",Oven,Stove,"BBQ grill","Garden or backyard"}</t>
  </si>
  <si>
    <t>July and August 2bdr beautiful apt Upper East Side</t>
  </si>
  <si>
    <t>Beautiful 2bdr apt. in Upper East Side. Close to the new Q train express line, close to Selected Bus stop crosstown.  Perfect for a family of 4/5, as you can see from the pictures it is huge and plain of light. 7th floor in an elevator building, 24/7 video surveillance.</t>
  </si>
  <si>
    <t xml:space="preserve">Beautiful 2bdr apt. in Upper East Side. Close to the new Q train express line, close to Selected Bus stop crosstown.  Perfect for a family of 4/5, as you can see from the pictures it is huge and plain of light. 7th floor in an elevator building, 24/7 video surveillance. The space 2 bedroom apt:  - one huge master bedrom with a queen size bed and a twin bed - small bedroom with bunk bed 2 toilettes huge living room with kitchen small balcony TV / internet / Air conditioner laundry in the building The building: Elevator  video surveillance 24/7 clean and safe laundry the basement recycling  My home is comfortable for your stay in New York, the perfect deal for families, professionals, vacation or work.  It is located in the same street of Guggenheim Museum, 5 blocks away from Central Park and Museum Miles, 2 blocks away from Carl Shulz Park and East River. The neighborhood is super safe and very well connected. Groceries (Whole Food, Fairaway, CTown and more), restaurants, pubs, CSV and </t>
  </si>
  <si>
    <t>the apartment is located in the same street of Guggenheim Museum, 5 blocks away from Central Park and Museum Miles, 2 blocks away from Carl Shulz Park and East River. The neighborhood is Yorkville. It is super safe and very well connected.  Groceries (Whole Food, Fairaway, CTown and more), restaurants, pubs, CSV and Duane Reade, Medical Center, Gym and Pool (Asphalt Green is one two blocks from my home), playgrounds.</t>
  </si>
  <si>
    <t>Citi Bike share parking in my block.  Buses: express M86 SBS (crosstown) express M15 SBS (downtown/uptown) Train: Q line on 86th steet btw 1st and 2nd av.  4-5-6 on Lexinghton Av and 86th street</t>
  </si>
  <si>
    <t>House is clean and must be cleaned up by the guest before check-out I can apply a discount if guests bring own linen and towels.</t>
  </si>
  <si>
    <t>{TV,Internet,Wifi,"Air conditioning",Kitchen,Breakfast,Elevator,Heating,"Family/kid friendly","Smoke detector","Carbon monoxide detector",Essentials,Shampoo,Hangers,"Hair dryer",Iron,"Laptop friendly workspace","Babysitter recommendations","Hot water","Long term stays allowed","Host greets you"}</t>
  </si>
  <si>
    <t>Spacious, Bright, Brooklyn Beauty</t>
  </si>
  <si>
    <t>Elegant, clean, sun-filled, entire floor of a charming Brooklyn brownstone with 16-foot ceilings. Perfectly situated in the Park Slope historic district. You'll be blocks away from Prospect Park, steps from the subway, and 30 minutes from Manhattan.</t>
  </si>
  <si>
    <t>Elegant, clean, sun-filled, entire floor of a charming Brooklyn brownstone with 16-foot ceilings. Perfectly situated in the Park Slope historic district. You'll be blocks away from Prospect Park, steps from the subway, and 30 minutes from Manhattan. Park Slope is a charming residential enclave nestled in the heart of Brooklyn. The best thing about Park Slope is not its wide array of restaurants and cute stores, but its proximity to other neighborhoods in Brooklyn.</t>
  </si>
  <si>
    <t>Park Slope is a charming residential enclave nestled in the heart of Brooklyn. The best thing about Park Slope is not its wide array of restaurants and cute stores, but its proximity to other neighborhoods in Brooklyn.</t>
  </si>
  <si>
    <t>{Internet,Wifi,"Air conditioning",Kitchen,"Indoor fireplace","Buzzer/wireless intercom","Smoke detector","Carbon monoxide detector","Fire extinguisher"}</t>
  </si>
  <si>
    <t>PRIVATE - East Village Three Bedroom</t>
  </si>
  <si>
    <t>Great place for large groups and lots of PRIVACY!  The building features an ELEVATOR, a GYM and a LAUNDRY ROOM. Conveniently located in the heart of the East Village with easy access to tonnes of bars and restaurants but QUIET enough enough to have a restful nights sleep! The apartment itself is clean with a minimalist approach.  There is plenty of storage space and a fully equipped kitchen - FAMILY FRIENDLY and great for larger groups of friends.</t>
  </si>
  <si>
    <t>Absolutely no fire of any sort.  Please notify me of any damage or unusual cleaning that will be required.</t>
  </si>
  <si>
    <t>{TV,Wifi,"Air conditioning",Kitchen,Gym,Elevator,Heating,Washer,Dryer,"Smoke detector","Carbon monoxide detector",Essentials,Shampoo,"Lock on bedroom door",Hangers,"Hair dryer",Iron,"Private living room","Private entrance"}</t>
  </si>
  <si>
    <t>Private room in doorman building in Downtown BK</t>
  </si>
  <si>
    <t>I have a private, sunny bedroom in a fantastically located doorman building available for up to two weeks starting 8/1. Stay can be as short as a week, but I will prioritize those who can stay longer. You will only be sharing the bathroom and living area with one other person, a girl in her 20s who is friendly and easy to get along with.  If you're looking for convenience as well as space and great amenities, this is perfect for you. Only one stop to Chinatown/Soho on the Q train.</t>
  </si>
  <si>
    <t>I have a private, sunny bedroom in a fantastically located doorman building available for up to two weeks starting 8/1. Stay can be as short as a week, but I will prioritize those who can stay longer. You will only be sharing the bathroom and living area with one other person, a girl in her 20s who is friendly and easy to get along with.  If you're looking for convenience as well as space and great amenities, this is perfect for you. Only one stop to Chinatown/Soho on the Q train. The room will be furnished with a desk, a lamp, a wooden clothing rack with shelving, and a twin bed.  Note: all the personal belongings you see in the picture will be moved out of the apartment during your stay. Washer/dryer in unit Gym Pool Common Lounge with TV Awesome rooftop  Wifi About an 8 minute walk to the Q, R, B, A, C, F trains.</t>
  </si>
  <si>
    <t>About an 8 minute walk to the Q, R, B, A, C, F trains.</t>
  </si>
  <si>
    <t>{Wifi,"Air conditioning",Pool,Kitchen,"Pets allowed",Gym,Elevator,Heating,Washer,Dryer,"Smoke detector","Carbon monoxide detector",Essentials,"Lock on bedroom door",Hangers,"Laptop friendly workspace"}</t>
  </si>
  <si>
    <t>Nice place for three people.</t>
  </si>
  <si>
    <t>Bedroom in a bright Sunny apartment. You can use the whole apartment as yours. Near great restaurant area and coffee shops. Only three blocks away from Central Park West and the Subway Station - expresses Subway will take you to Times Square in 10min - on the heart of Broadway. The room isn’t for a single occupation. Make sure to reserve the room for more than one guest. Unless you pay a different rate. Thank you!</t>
  </si>
  <si>
    <t>Bedroom in a bright Sunny apartment. You can use the whole apartment as yours. Near great restaurant area and coffee shops. Only three blocks away from Central Park West and the Subway Station - expresses Subway will take you to Times Square in 10min - on the heart of Broadway. The room isn’t for a single occupation. Make sure to reserve the room for more than one guest. Unless you pay a different rate. Thank you! This is a two bedrooms apartment and I will be sharing with you, but sometimes when I am away you are going to share with another Airbnb guest . I work the whole day and I am out in about in NYC just like you :). I love my city. You are welcome to kitchen living room, bathroom besides your bedroom. You can contact me anytime, I will very happy to help you. Very dynamic and vibrated area in the heart of Broadway on the most charming side of old Manhattan. Going down few blocks on Broadway you are going to meet the Time Warner building with the most well ending shopping mall in</t>
  </si>
  <si>
    <t>Very dynamic and vibrated area in the heart of Broadway on the most charming side of old Manhattan.</t>
  </si>
  <si>
    <t>Going down few blocks on Broadway you are going to meet the Time Warner building with the most well ending shopping mall in NYC and off course. the Whole Foods in the basement.yummy!!! When you take a look right in front of the building there is Central Park - Columbus Circle. Few blocks from there is 5th Ave Apple Store Plaza Hotel. Etc.,,,</t>
  </si>
  <si>
    <t>I expect you take care of my house as it is your own house. Kindly please turn the lights and the A/C off when you leave. after you used the bathroom tube/sink etc. kindly spayed and wiped off with a paper towels (I provide) or with dump clothes in the bathroom. Paying attention for the hair in the floor will be appreciated. Thank you loves.</t>
  </si>
  <si>
    <t>{Wifi,"Air conditioning",Kitchen,"Free street parking",Heating,Washer,Dryer,"Smoke detector","Carbon monoxide detector","First aid kit","Fire extinguisher",Essentials,Shampoo,"Lock on bedroom door",Hangers,"Hair dryer",Iron,"Laptop friendly workspace","Hot water","Bed linens","Extra pillows and blankets","Long term stays allowed","Host greets you"}</t>
  </si>
  <si>
    <t>Are You Ready for Central Park State of Mind?</t>
  </si>
  <si>
    <t>Immerse yourself in the excitement of New York City steps to Central Park. Located between floors 5 and 29, our Executive City View rooms are luxurious and spacious, with 2 Full-Size Beds. Your room charge has been taken prior to your arrival as a deposit.  Charges upon arrival:  - Taxes (State: 8.875%, City: 5.875%, Occupancy: $2.00 &amp; Javits Fee: $1.50) - Facility Fee ($40.16) which includes WiFi and $10 F&amp;B credit per room per night - Refundable incidentals hold of $75 per night</t>
  </si>
  <si>
    <t>Immerse yourself in the excitement of New York City steps to Central Park. Located between floors 5 and 29, our Executive City View rooms are luxurious and spacious, with 2 Full-Size Beds. Your room charge has been taken prior to your arrival as a deposit.  Charges upon arrival:  - Taxes (State: 8.875%, City: 5.875%, Occupancy: $2.00 &amp; Javits Fee: $1.50) - Facility Fee ($40.16) which includes WiFi and $10 F&amp;B credit per room per night - Refundable incidentals hold of $75 per night Park Lane Hotel - A Central Park Hotel, is a luxury 46-story hotel with panoramic views of legendary Central Park and the iconic New York City skyline. Spacious, elegant Guest Rooms and Guest Suites offer picture windows and superb views along with exquisite bath products, fine linens and other amenities. This iconic Hotel sits directly on the edge of beautiful Central Park, offering gracious services to ensure a fulfilling stay. From on-site dining at the renowned Park Room Restaurant to cocktails at Harry's</t>
  </si>
  <si>
    <t>{TV,"Cable TV",Wifi,"Air conditioning",Gym,Elevator,Heating,"Smoke detector","First aid kit","Fire extinguisher",Essentials,Shampoo,"Lock on bedroom door",Hangers,"Hair dryer",Iron,"Laptop friendly workspace","Self check-in","Building staff",Bathtub,Crib,"Hot water","Bed linens","Extra pillows and blankets","Luggage dropoff allowed","Wide hallways","No stairs or steps to enter","Wide entrance for guests","Flat path to guest entrance","Well-lit path to entrance","No stairs or steps to enter","Wide entrance","Extra space around bed","No stairs or steps to enter","Wide doorway to guest bathroom","Accessible-height toilet","Wide clearance to shower, toilet","No stairs or steps to enter","Wide entryway","Handheld shower head","Paid parking on premises","Fixed grab bars for shower","Fixed grab bars for toilet","Roll-in shower","Shower chair"}</t>
  </si>
  <si>
    <t>111 St. Marks Place</t>
  </si>
  <si>
    <t>Fun neighborhood, perfect location.  Nice, neat place.</t>
  </si>
  <si>
    <t>{"Smoke detector","Carbon monoxide detector"}</t>
  </si>
  <si>
    <t>Cozy private bedroom</t>
  </si>
  <si>
    <t>Nice environment</t>
  </si>
  <si>
    <t>Nice environment 20 mts walk to the train , little plaza close to the house with supermarket and restaurant.nice area Open space for living room and dining room to share and kitchen Siempre disponible para cualquier pregunta Great neighborhood My husband can give Transportacion if you need and if you give me your schedule with time to prepare his schedule! Si no hay más huéspedes en reserva no hay problema para hr de salida y llegada! Favor confirmar primero porque la entrada habitual es a las 2 yla salida a las 12</t>
  </si>
  <si>
    <t>Great neighborhood</t>
  </si>
  <si>
    <t>My husband can give Transportacion if you need and if you give me your schedule with time to prepare his schedule!</t>
  </si>
  <si>
    <t>You can prepare something for breakfast!feel at home The time to check in usually is 12 and check out 2 , but if there in no reservation for that day is ok the any to checkin or check out! If you need early checkin or late checkout please make sure that there is no reservation for that day! Thanks</t>
  </si>
  <si>
    <t>Lindenwood</t>
  </si>
  <si>
    <t>{TV,Wifi,"Air conditioning",Kitchen,"Free street parking",Heating,"Smoke detector","Carbon monoxide detector","First aid kit",Essentials,"Hair dryer",Iron,"Laptop friendly workspace","Hot water","Bed linens","Extra pillows and blankets","Luggage dropoff allowed"}</t>
  </si>
  <si>
    <t>Private Room in A Family House</t>
  </si>
  <si>
    <t>Private room in a family house</t>
  </si>
  <si>
    <t>Private room in a family house There is a big balcony attached to this room. You can walk to beach. Near keyfood  fountain of the dolphins.  The Vanderbilt at south beach is near my house They have a lot bus go to  Brooklyn Manhattan ,east have parking. We also have drviway</t>
  </si>
  <si>
    <t>You can walk to beach. Near keyfood  fountain of the dolphins.  The Vanderbilt at south beach is near my house</t>
  </si>
  <si>
    <t>They have a lot bus go to  Brooklyn Manhattan ,east have parking. We also have drviway</t>
  </si>
  <si>
    <t>{TV,Wifi,"Air conditioning",Kitchen,"Free parking on premises","Hot tub",Heating,Washer,Dryer,Essentials,Shampoo,Hangers,"Hair dryer","Laptop friendly workspace","Hot water"}</t>
  </si>
  <si>
    <t>Modern + Cozy in Astoria NYC | 3 blocks to Subway</t>
  </si>
  <si>
    <t>My second floor home here in Astoria is beautiful, clean, cozy and sure to provide an oasis in New York City.  N or W trains (3.5 blocks away) have you in Manhattan in 15-20 minutes and to Times Square in 25 minutes. The kitchen is brand new with beautiful stainless steel appliances. You'll fall in love with this bustling Astoria neighborhood (known especially for its Greek food) and get to experience a true local New York City lifestyle with the option to also be a tourist. Best of both worlds!</t>
  </si>
  <si>
    <t>My second floor home here in Astoria is beautiful, clean, cozy and sure to provide an oasis in New York City.  N or W trains (3.5 blocks away) have you in Manhattan in 15-20 minutes and to Times Square in 25 minutes. The kitchen is brand new with beautiful stainless steel appliances. You'll fall in love with this bustling Astoria neighborhood (known especially for its Greek food) and get to experience a true local New York City lifestyle with the option to also be a tourist. Best of both worlds! THE BEDROOM WITH QUEEN BED: The bedroom is private and has a queen bed with brand-new 12-inch memory foam mattress, space for hanging clothing, a small dresser, and a yellow under bed box for additional storage. THE SECOND FULL-SIZE BED: A second semi-private "bedroom" is made in the living room using privacy curtains (see photos) and functions as a cozy second bedroom up in a custom loft bed. You will always be my only AirBNB guests during your stay, and this means I am available to you 24/7 t</t>
  </si>
  <si>
    <t>The neighborhood has everything you could want or need and it's one of the safest parts of all New York City (don't take my word for it - check out a crime map for the area!). Restaurants in this area are awesome. Astoria is well-known for its Greek community and Greek food, so this is definitely the place to try that cuisine -Taverna Kyclades is the most famous one and has an hour wait pretty much every night but they give you free wine while you wait. If you aren't feeling Greek, you can grab amazing sushi at Watawa or a bowl of bangin’ ramen at HinoMaru Ramen. The popular Brooklyn Bagel and Coffee Co is also around the corner and a great chance to get that famous NYC water bagel. Queens Room and QWNS CAFE (a new addition to the neighborhood right by the train) have the best coffee in the area (and both are great places to get wifi and some laptop work done). You can also save money and make coffee in my coffee machine or plunger/French press using the coffee provided! Martha's Baker</t>
  </si>
  <si>
    <t>N and W trains take you into Manhattan in 15-20 minutes. Times Square in 25 minutes. Grand Central Station in 25 minutes. La Guardia Airport is 10 min drive away.</t>
  </si>
  <si>
    <t>No shoes in the apartment please. No smoking in building or apartment please. You may in the courtyard though. Please be respectful of our neighbors by keeping the noise to a minimum.  Please return home to its original state (please don't leave dirty dishes or trash lying around) Items left will be held for 30 days, after which they will be donated to charity.</t>
  </si>
  <si>
    <t>{Wifi,"Air conditioning",Kitchen,"Pets allowed","Pets live on this property",Dog(s),"Free street parking",Heating,Washer,Dryer,"Smoke detector","Carbon monoxide detector","First aid kit","Fire extinguisher",Essentials,Shampoo,"Lock on bedroom door",Hangers,"Hair dryer",Iron,"Laptop friendly workspace","Self check-in",Lockbox,"Private living room","Hot water","Bed linens","Coffee maker",Refrigerator,"Dishes and silverware","Cooking basics",Oven,Stove}</t>
  </si>
  <si>
    <t>Huge, Sunny Apartment on Bushwick/Bed Stuy Border!</t>
  </si>
  <si>
    <t>This beautiful apartment is located in a quiet, charming building right on the border of Bushwick and Bed-Stuy, two of Brooklyn's greatest neighborhoods. You'll be walking distance from some of the best clubs, restaurants and bars in the Borough! You'll also be right next to the J and M trains -- 20 minutes to Manhattan.  The space is spotlessly clean, cozy and cool, with a great kitchen set up and a huge, comfortable Queen bed. All in all a great home base to explore New York from!</t>
  </si>
  <si>
    <t>This beautiful apartment is located in a quiet, charming building right on the border of Bushwick and Bed-Stuy, two of Brooklyn's greatest neighborhoods. You'll be walking distance from some of the best clubs, restaurants and bars in the Borough! You'll also be right next to the J and M trains -- 20 minutes to Manhattan.  The space is spotlessly clean, cozy and cool, with a great kitchen set up and a huge, comfortable Queen bed. All in all a great home base to explore New York from! Huge living room, cozy comfortable bedroom, a big fat kitchen and a nice clean bathroom mean you'll be living it up in this excellent apartment ;) You'll have free reign over the whole enchilada ;) I'll be gone, but available by phone! Bed-Stuy and Bushwick are two of Brooklyn's hottest Located next to several bus lines and the J and M trains, which can take you deeper into Brooklyn, into Queens, or into Manhattan in just a few minutes.</t>
  </si>
  <si>
    <t>Bed-Stuy and Bushwick are two of Brooklyn's hottest</t>
  </si>
  <si>
    <t>Located next to several bus lines and the J and M trains, which can take you deeper into Brooklyn, into Queens, or into Manhattan in just a few minutes.</t>
  </si>
  <si>
    <t>{TV,Wifi,"Air conditioning",Kitchen,"Free parking on premises",Heating,"Smoke detector","Carbon monoxide detector","Fire extinguisher",Essentials,Shampoo,Hangers,"Laptop friendly workspace","translation missing: en.hosting_amenity_49","translation missing: en.hosting_amenity_50","Self check-in",Lockbox}</t>
  </si>
  <si>
    <t>Comfortable Space in the Center of Brooklyn</t>
  </si>
  <si>
    <t>Very comfortable space with a spacious living room, a dining table, full kitchen with microwave, oven and fully equipped.  Bathroom has a bathtub.  Very comfortable bed.  The bedroom receives a lot of natural light and looks into the private spacious backyard.  The apartment is at ground level so there is no need to take steps up.  It is only one block away from the subway that goes express into Manhattan and one block from the commuter train that takes you to JFK airport in less than half hour.</t>
  </si>
  <si>
    <t>{Wifi,"Air conditioning",Kitchen,Heating,Washer,Dryer,"Smoke detector","Carbon monoxide detector","First aid kit",Essentials,"Hair dryer",Iron,"Laptop friendly workspace","Private entrance"}</t>
  </si>
  <si>
    <t>Stay good stay cheap in Manhattan</t>
  </si>
  <si>
    <t>{Wifi,"Air conditioning",Kitchen,Heating,"Hot water"}</t>
  </si>
  <si>
    <t>UWS - Columbia and @CentralParkNYC</t>
  </si>
  <si>
    <t>This gorgeous apartment with huge south-facing windows is two blocks from Central Park and close to Columbia University, as well as Morningside and Riverside Parks. Two bedrooms, one with queen bed, the other with a bunkbed. Close to subways, too.</t>
  </si>
  <si>
    <t>This gorgeous apartment with huge south-facing windows is two blocks from Central Park and close to Columbia University, as well as Morningside and Riverside Parks. Two bedrooms, one with queen bed, the other with a bunkbed. Close to subways, too. Very close to Central and other Parks, very close to multiple subway lines... Friendly, close to Columbia, old style Manhattan neighborhood. Very small building with only 4 neighbors. Business (cleaners) on the first floor is good for your clothes and building security. Supermarket next door has best prices in the neighborhood but if you feel fancy you can walk down the street to WholeFoods. Oh yes, IRT (red, 1,2,3 subways) and BMT (B and C), bus lines, easy to get a cab on the corner since there is a yellow taxi base nearby</t>
  </si>
  <si>
    <t>Very close to Central and other Parks, very close to multiple subway lines... Friendly, close to Columbia, old style Manhattan neighborhood. Very small building with only 4 neighbors. Business (cleaners) on the first floor is good for your clothes and building security. Supermarket next door has best prices in the neighborhood but if you feel fancy you can walk down the street to WholeFoods.</t>
  </si>
  <si>
    <t>Oh yes, IRT (red, 1,2,3 subways) and BMT (B and C), bus lines, easy to get a cab on the corner since there is a yellow taxi base nearby</t>
  </si>
  <si>
    <t>clean up after yourselves, respect the neighbors, no parties, no pets.</t>
  </si>
  <si>
    <t>{TV,"Cable TV",Internet,Wifi,"Air conditioning",Kitchen,Heating,"Family/kid friendly","Smoke detector","Carbon monoxide detector",Essentials}</t>
  </si>
  <si>
    <t>NEW Stylish Midtown 2 bedroom w/ balcony</t>
  </si>
  <si>
    <t>Modern &amp; stylish 2 bedroom and 2 bathrooms with a beautiful large balcony! Absolutely perfect for couples and friends traveling to NYC together!</t>
  </si>
  <si>
    <t>Modern &amp; stylish 2 bedroom and 2 bathrooms with a beautiful large balcony! Absolutely perfect for couples and friends traveling to NYC together! Less than 10 minutes from Penn Station and Madison Square gardens. Perfect for people looking to attend concerts and events! Anything in the apartment. Please be respectful of our personal items. None Midtown’s one-of-a-kind sites make braving its crammed streets and dodging its honking taxis worth it. Home to the island’s central business district, Midtown boasts the majority of Manhattan’s skyscrapers, including the Empire State building and the Chrysler Building. This on-the-go neighborhood is renowned for more than its famous architecture—it’s also home to an abundance of hotspots and niche destinations like Koreatown. JFK Airport: 30 minutes by cab without traffic Laguardia: 20 minutes by cab without traffic Times Square: Is in Midtown! Wall Street / Financial District: 22 minutes by subway</t>
  </si>
  <si>
    <t>Midtown’s one-of-a-kind sites make braving its crammed streets and dodging its honking taxis worth it. Home to the island’s central business district, Midtown boasts the majority of Manhattan’s skyscrapers, including the Empire State building and the Chrysler Building. This on-the-go neighborhood is renowned for more than its famous architecture—it’s also home to an abundance of hotspots and niche destinations like Koreatown.</t>
  </si>
  <si>
    <t>JFK Airport: 30 minutes by cab without traffic Laguardia: 20 minutes by cab without traffic Times Square: Is in Midtown! Wall Street / Financial District: 22 minutes by subway</t>
  </si>
  <si>
    <t>{TV,"Cable TV",Wifi,"Air conditioning",Kitchen,Elevator,Heating,"Smoke detector","Carbon monoxide detector",Essentials,Shampoo,"Hair dryer","Laptop friendly workspace",Bathtub,"Bed linens",Microwave,Refrigerator,Dishwasher,"Dishes and silverware","Cooking basics",Oven,Stove,"Patio or balcony","Long term stays allowed"}</t>
  </si>
  <si>
    <t>Lower East Side Artist's Sanctuary</t>
  </si>
  <si>
    <t>Bedroom sanctuary with organic queen size mattress and luxurious sheets. Living room is equipped with a deluxe butter yellow leather couch bed. Sleek, renovated, gourmet kitchen with dishwasher and all new appliances. New fancy slate tile bathroom.</t>
  </si>
  <si>
    <t>Bedroom sanctuary with organic queen size mattress and luxurious sheets. Living room is equipped with a deluxe butter yellow leather couch bed. Sleek, renovated, gourmet kitchen with dishwasher and all new appliances. New fancy slate tile bathroom. Artist's renovated, quiet, clean, peaceful one bedroom apartment in the heart of NYC's lower east side is full of antiques, collectible hand made objects, high end kitchen utensils, Danish antiques, Scandinavian textiles, oil paintings and contemporary art. This 2nd floor walk up (that's the first floor to some of you non-Americans) gem apartment is incredibly accessible, clean, safe, cozy and walking distance to all the good stuff in downtown Manhattan! Soho, Nolita, Chinatown, the East Village and the Bowery are all a short walk from the apartment! Dishwasher, luxurious linens, brand new custom made, organic, queen size bed, family antiques, newly renovated slate tile bathroom with bathtub and glass tiled modern kitchen with stainless stee</t>
  </si>
  <si>
    <t>The lower east side is a gem with some of New York City's best restaurants, bars, characters, amazing people watching, shops, and galleries. The neighborhood has quite a night life, and one of the city's oldest and best cinema's (The Sunshine) a couple of locks away on Houston Street.</t>
  </si>
  <si>
    <t>The apartment is three minutes or three blocks from the F, J,M,Z subway at Delancey-Essex  Street. There is the M15 bus that runs north/south as well as a Citibike station on the corner for biking anywhere and many great places are just a short walk! Zipcar is nearby for easy car rentals.</t>
  </si>
  <si>
    <t>Please treat my home as if it were your own. Please no parties or getting too crazy! Please no loud music after 10pm. Make yourself comfortable and enjoy! Please smoke outside.</t>
  </si>
  <si>
    <t>{Internet,Wifi,"Air conditioning",Kitchen,"Pets allowed","Pets live on this property",Dog(s),"Buzzer/wireless intercom",Heating,"Smoke detector","Fire extinguisher",Essentials,Shampoo}</t>
  </si>
  <si>
    <t>Private Room In Hamilton Heights Manhattan</t>
  </si>
  <si>
    <t>A spacious room that has all the essentials for a relaxing, enjoyable, and affordable stay. Cozy apartment is in the heart of Hamilton Heights, Manhattan. A stroll away from The Alexander Hamilton House, Riverbank State Park and great restaurants &amp; (Website hidden by Airbnb) a 3 minute walk to the 1 train or 10 min walk to ABCD  train. This is a shared space with a very quiet tenant who is barely in the apartment. You'll have access to bathroom,kitchen, toiletry and towels will be provided.</t>
  </si>
  <si>
    <t>A spacious room that has all the essentials for a relaxing, enjoyable, and affordable stay. Cozy apartment is in the heart of Hamilton Heights, Manhattan. A stroll away from The Alexander Hamilton House, Riverbank State Park and great restaurants &amp; (Website hidden by Airbnb) a 3 minute walk to the 1 train or 10 min walk to ABCD  train. This is a shared space with a very quiet tenant who is barely in the apartment. You'll have access to bathroom,kitchen, toiletry and towels will be provided. You will have access to the whole apartment beside the master bedroom. All the essentials will be provided, shampoo, soap, coordinator ect. We also have a flat iron, hair dryer, clothes iron so need to stuff your bags. Your room is private with key &amp; lock if wanted. There is a very comfy full size elevated bed with a TV and air conditioner in it. It is a small bedroom perfect for two but we do have a fton in the living room if more than two guest will be coming. You will have access to the entire ap</t>
  </si>
  <si>
    <t>It's a lively neighborhood with new restaurants and bars opening up every day. From local sports dive bars to very chic cocktails bars all walking distance from the apartment. There is also a laundromat close by to do laundry if needed. But anything you need to know we will be available to answer your questions.</t>
  </si>
  <si>
    <t>It is very easy to get around on subway to the apartment. The Local 1 train is a 3-5 min walk from the apartment. The Express ABCD is a 10 min walk from the apartment. There is public street parking but it's first come first park. There is a parking garage 10-15 min walk from the apartment.</t>
  </si>
  <si>
    <t>Please note this is a shared space. The tenant Angela is rarely there and is very discreet and allows you to live in the space freely. Like we like to say- Mi casa es tu casa.</t>
  </si>
  <si>
    <t>{TV,Internet,Wifi,"Air conditioning",Kitchen,"Paid parking off premises","Free street parking","Buzzer/wireless intercom",Heating,"Family/kid friendly","Smoke detector","Carbon monoxide detector","First aid kit",Essentials,Shampoo,"Lock on bedroom door","24-hour check-in",Hangers,"Hair dryer",Iron,"Laptop friendly workspace","Self check-in",Lockbox,"Hot water",Microwave,"Coffee maker",Refrigerator,"Dishes and silverware",Stove,"Long term stays allowed"}</t>
  </si>
  <si>
    <t>Prime Location &amp; Tech Entrepreneurs</t>
  </si>
  <si>
    <t>Our top-floor apartment has an extremely spacious living room and great occupants. 4 bedrooms with 1 resident leaving (me) temporarily. Get a comfortable full size bed, and chill out with our Roomba, while lounging next to the engine block table!</t>
  </si>
  <si>
    <t>Don't break anything and keep the place clean!</t>
  </si>
  <si>
    <t>{TV,Internet,Wifi,"Air conditioning",Kitchen,Heating,"Smoke detector","Carbon monoxide detector","First aid kit","Safety card",Essentials}</t>
  </si>
  <si>
    <t>5 ave apto</t>
  </si>
  <si>
    <t>Lovely 1 bedroom apto with queen size bed,full bathroom,kitchen and microwave.The apto comes with DSL internet, clean sheets including an extra set of fresh towels. no smokers please/no pets allowed.there are plenty of shops that you can imagine are on fifth ave.</t>
  </si>
  <si>
    <t>{TV,"Cable TV",Internet,Wifi,"Air conditioning",Kitchen,"Smoking allowed","Buzzer/wireless intercom",Heating,Essentials,Shampoo,Hangers,Iron,"Hot water","Host greets you"}</t>
  </si>
  <si>
    <t>SUPER BRIGHT &amp; SPACIOUS BROOKLYN GEM</t>
  </si>
  <si>
    <t>AREA: It is located on the Beverley Rd stop of 5 &amp; 2 trains. The area is in a great proximity to authentic Brooklyn coffee shops, restaurants, supermarkets, laundromat, bars and famous Prospect Park. All within 10-15 minute walk.  ROOMMATES: Two best friends and our cat Leila. The house is always clean, peaceful and quiet.  WHAT WE ASK:  Must be respectful and clean.  NO SHOES IN THE HOUSE! Clean after themselves and not make too much noise during sleeping hours. No smoking in the house.</t>
  </si>
  <si>
    <t>AREA: It is located on the Beverley Rd stop of 5 &amp; 2 trains. The area is in a great proximity to authentic Brooklyn coffee shops, restaurants, supermarkets, laundromat, bars and famous Prospect Park. All within 10-15 minute walk.  ROOMMATES: Two best friends and our cat Leila. The house is always clean, peaceful and quiet.  WHAT WE ASK:  Must be respectful and clean.  NO SHOES IN THE HOUSE! Clean after themselves and not make too much noise during sleeping hours. No smoking in the house. This room is absolutely huge, with lots of closet space and 3 big windows that fill the room with sun in the morning. The apartment itself is very spacious and is located in quiet part of Brooklyn while still being about 45 min away from Manhattan.    Its rare to be in New York and get quality sleep, but you can certainly get it here.    You're more than welcome to feel like home and use our living room, kitchen and bathroom. We are always willing to help with any questions about the city or any help n</t>
  </si>
  <si>
    <t>It's a unique Brooklyn neighborhood. There is an authentic Brooklyn vibe to Flatbush. The prospect Park is everyones favorite part of it. There are many cool bars, restaurants, gyms, as well as entertainment options. Culture diversity, historic significance, food culture, affordable prices are what makes our neighborhood loved.</t>
  </si>
  <si>
    <t>2, 5 Trains are 5 min away from the house. Q Train is about 12 min walk</t>
  </si>
  <si>
    <t>NO SHOES IN THE HOUSE AT ALL</t>
  </si>
  <si>
    <t>{Wifi,"Air conditioning",Kitchen,Heating,Washer,Dryer,"Smoke detector","Carbon monoxide detector","Fire extinguisher",Essentials,Hangers,"Hair dryer",Iron,"Laptop friendly workspace","Self check-in",Lockbox,"Hot water","Long term stays allowed","Wide entrance","Extra space around bed"}</t>
  </si>
  <si>
    <t>Entire Floor 3Br/2Ba Times Sq Apt</t>
  </si>
  <si>
    <t>Live like a local! Full floor apt seamlessly fuses modern amenities and brand NEW furniture in the middle of Manhattan on a quiet street. Restaurants, Bars, Time Square, Theater, shopping, Central Park. 2 Bathrooms, get ready fast in the morning</t>
  </si>
  <si>
    <t>Live like a local! Full floor apt seamlessly fuses modern amenities and brand NEW furniture in the middle of Manhattan on a quiet street. Restaurants, Bars, Time Square, Theater, shopping, Central Park. 2 Bathrooms, get ready fast in the morning Live like a local in this amazing super Quiet sanctuary in New Yorker, Full Floor apt with a living room, TWO full bathrooms, THREE bedrooms, hard wood floors and full kitchen. I also have one additional futon beds and one air matress in the living room, The apt is on the 4th floor walk-up, so you have to walk 3 floor up to the apt :) Prime location blocks from the best restaurants, shopping, Times Sq, Central Park and Subway. Easy access to public transportation or Taxi. Green Grocer, dry cleaning, tailor, and local eateries steps away. Perfect for a romantic getaway or family trip to enjoy the heart of New York City. The Home Features: ALMOST EVERYTHING IS BRAND NEW! *Designer Furnishings *High Definition LED TV and FREE WiFi *Air conditionin</t>
  </si>
  <si>
    <t>No Roof Access. Fire escape can be used ONLY during the fire. Due to building restrictions, no kids and babies under 12. If you have 12 years kid in my apt, I will have ask you to leave my apt without refund. No PARTIES and SMOKING. No pets. This place is NOT for the rowdy guest, parties will result in reporting to Airbnb and ask to leave my apt without refund. Everyone in the building is well educated people working in the city, and many of them are highly successful in a variety of professions... so please be civilized and quiet in this building. Thank you for the cooperation! Absolutely No Parties. No Exceptions otherwise $500 fine for each occurrence. I am letting you stay here, please treat my apartment with general respect! No more than 6 people in my apt, if more I have to ask you to leave my apt without refund</t>
  </si>
  <si>
    <t>{TV,Wifi,"Air conditioning",Kitchen,Heating,Washer,Dryer,"Smoke detector","Carbon monoxide detector",Essentials,Shampoo,Hangers,"Hair dryer",Iron,"Laptop friendly workspace","Hot water","Bed linens","Extra pillows and blankets"}</t>
  </si>
  <si>
    <t>Big room in a Giant Loft !</t>
  </si>
  <si>
    <t>Gorgeous , renovated LOFT apartment! It is huge and each room is spacious and amazing !</t>
  </si>
  <si>
    <t>- We'd need some basic info from you and a copy of your ID please.</t>
  </si>
  <si>
    <t>{TV,Wifi,"Air conditioning",Kitchen,Heating,"Smoke detector","Carbon monoxide detector",Essentials,"Lock on bedroom door",Hangers,"Laptop friendly workspace"}</t>
  </si>
  <si>
    <t>Private Room in Charming NYC Guest Suite (single)</t>
  </si>
  <si>
    <t>Private room in a lovely 3 bedroom guest suite on a quiet block in Staten Island.  Close to public transportation, stores and parks.  Only  1.9 miles to South Beach and Fort Wadsworth.  Free Staten Island Ferry  minutes to Manhattan.  TV in living room and loft room.   Verizon Fios Wi-fi.  Air conditioning.  Plenty of on street parking.  Room for 1 guest.</t>
  </si>
  <si>
    <t>Private room in a lovely 3 bedroom guest suite on a quiet block in Staten Island.  Close to public transportation, stores and parks.  Only  1.9 miles to South Beach and Fort Wadsworth.  Free Staten Island Ferry  minutes to Manhattan.  TV in living room and loft room.   Verizon Fios Wi-fi.  Air conditioning.  Plenty of on street parking.  Room for 1 guest. This private room in a charming guest suite is the perfect space for an individual who want to take advantage of New York City living in the borough of Staten Island.  It is central to multiple bus lines, a short 10 minute trip from the Staten Island Ferry and less than 2 miles from fabulous South Beach. Guests will have access to the private room with its own closet and the common areas.  The guest suite features a shared living room, kitchen and bathroom. I am available to guests via telephone, text and email. The home is in a diverse neighborhood with nearby restaurants and stores.  It is just 2 exits from the Verrazano Bridge, and</t>
  </si>
  <si>
    <t>The home is in a diverse neighborhood with nearby restaurants and stores.  It is just 2 exits from the Verrazano Bridge, and minutes from the Bayonne Bridge, the Goethals Bridge and the Outer Bridge.  Guests will be close to the Staten Island Yankees, numerous parks and hiking trails, Fort Wadsworth,  the historic Staten Island Weed, golfing, kayaking and more!</t>
  </si>
  <si>
    <t>Walking distance to multiple bus lines and a short distance to the Staten Island Ferry.   Plenty of on street parking available.</t>
  </si>
  <si>
    <t>Guests will share a living room, kitchen and bathroom. Guests are expected to wash their dishes.  Trash is to be deposited in the waste receptacles provided in the kitchen and bathroom areas.  Paper towels, wipes, sanitary napkins and tampons are not to be flushed in toilets.  Only toilet paper is to be flushed down toilets.  Only authorized guests are permitted on the premises. All authorized guests must provide identification prior to their stay.</t>
  </si>
  <si>
    <t>{TV,"Cable TV",Wifi,"Air conditioning",Kitchen,Breakfast,"Free street parking",Heating,"Smoke detector","Carbon monoxide detector","First aid kit","Fire extinguisher",Essentials,Shampoo,"Lock on bedroom door",Hangers,"Hair dryer",Iron,"Laptop friendly workspace","Self check-in",Lockbox,"Private living room","Private entrance",Bathtub,"Stair gates","Hot water","Bed linens",Microwave,"Coffee maker",Refrigerator,"Dishes and silverware","Cooking basics",Oven,Stove,"Long term stays allowed","Wide entrance for guests","Well-lit path to entrance","Wide entrance","Extra space around bed","Accessible-height bed","Wide doorway to guest bathroom","Wide entryway"}</t>
  </si>
  <si>
    <t>Modern Home 3 bed/1 bath 10 minutes to Manhattan</t>
  </si>
  <si>
    <t>Newly Renovated/Brand New! Large 1,500 SqFt Sunny Williamsburg 3 Bed/ 1 Bath 1 Block from the L train - Get to Manhattan in 10 mins!! 3 large private bedrooms (w/ queen size beds) and 1 Queen pullout sofas 1 full bathrooms Large 50" TV with High Speed WIFI Linens/towels/soap/shampoo included You'll love the comfortable beds and couches and the open and full kitchen with the large dinning room table.</t>
  </si>
  <si>
    <t xml:space="preserve">Newly Renovated/Brand New! Large 1,500 SqFt Sunny Williamsburg 3 Bed/ 1 Bath 1 Block from the L train - Get to Manhattan in 10 mins!! 3 large private bedrooms (w/ queen size beds) and 1 Queen pullout sofas 1 full bathrooms Large 50" TV with High Speed WIFI Linens/towels/soap/shampoo included You'll love the comfortable beds and couches and the open and full kitchen with the large dinning room table. I'll be out of town or staying at my girlfriend's apartment while you're here so you probably won't see me, but happy to say hello if I'm in town and you'd like to meet up for a personal tour of the apartment and my guide to NYC. Also more than happy to answer any questions you might have about the city. Williamsburg is an eclectic and VERY safe neighborhood. You will be right around the corner from vintage boutiques, restaurants, Cafe's, nightlife, a thriving music scene, and great transit options.  If driving you can easily find free parking on the street. The house itself is situated on </t>
  </si>
  <si>
    <t>Williamsburg is an eclectic and VERY safe neighborhood. You will be right around the corner from vintage boutiques, restaurants, Cafe's, nightlife, a thriving music scene, and great transit options.  If driving you can easily find free parking on the street. The house itself is situated on a very quiet tree lined street. There alerts of great kids parks and pool just blocks away. Williamsburg is one of the hottest, fastest growing neighborhoods in all of New York City. With an active nightlife, restaurant scene, and shopping locations, Williamsburg is not to be missed! Safe and convenient location, steps away from Mc Carren Park, Brooklyn Bowl, Brooklyn Brewery, the Whyte Hotel, Output etc.</t>
  </si>
  <si>
    <t>You're one block from the L &amp; and few from the G trains, which runs 24/7 and can take you to the East Village, Union Sq, West Village, and Meatpacking all in 5-10 mins. You can walk or take the G to all the stops in Greenpoint, Queens, Dumbo, etc.</t>
  </si>
  <si>
    <t>{TV,Wifi,"Air conditioning",Kitchen,"Pets allowed",Breakfast,"Free street parking",Heating,"Family/kid friendly",Washer,Dryer,"Smoke detector","Carbon monoxide detector","First aid kit","Safety card","Fire extinguisher",Essentials,Shampoo,"Lock on bedroom door",Hangers,"Hair dryer",Iron,"Laptop friendly workspace","Self check-in","Smart lock","Hot water","Luggage dropoff allowed","Long term stays allowed"}</t>
  </si>
  <si>
    <t>NYC Wyndham 1 bedroom Presidential Condo sleeps 4</t>
  </si>
  <si>
    <t>My 1 Bedroom Presidential Condo, sleeps 4, is in a Prime Position in Midtown Manhattan. The Wyndham Midtown 45 at New York City is a serene, sophisticated oasis in the heart of Manhattan. Located on 45th Street between 2nd and 3rd Avenues, The Wyndham Midtown 45 at NYC is within walking distance of many of New York City’s major attractions such as Grand Central Station and the United Nations, as well as Park, Madison and Fifth Avenues. It offers easy access to Times Square and Broadway.</t>
  </si>
  <si>
    <t>My 1 Bedroom Presidential Condo, sleeps 4, is in a Prime Position in Midtown Manhattan. The Wyndham Midtown 45 at New York City is a serene, sophisticated oasis in the heart of Manhattan. Located on 45th Street between 2nd and 3rd Avenues, The Wyndham Midtown 45 at NYC is within walking distance of many of New York City’s major attractions such as Grand Central Station and the United Nations, as well as Park, Madison and Fifth Avenues. It offers easy access to Times Square and Broadway. The unit is amazing. Managed by Wyndham and all the amenities of a hotel. It is like a hotel.  There is a roof deck which you will have access to. There is a place to store bags for early and late arrival. Close to all the attractions, restaurants and transportation. Just blocks from Times Square and Grand Central Station. Parking can be expensive I encourage the use of public transportation, uber or find a lot close by.</t>
  </si>
  <si>
    <t>Close to all the attractions, restaurants and transportation.</t>
  </si>
  <si>
    <t>Just blocks from Times Square and Grand Central Station.</t>
  </si>
  <si>
    <t>- Parking is extra - You must be over 21</t>
  </si>
  <si>
    <t>{TV,Wifi,"Air conditioning",Kitchen,"Paid parking off premises",Gym,Breakfast,Elevator,Heating,"Family/kid friendly","Suitable for events",Washer,Dryer,"Smoke detector","Carbon monoxide detector","First aid kit","Safety card","Fire extinguisher",Essentials,Shampoo,Hangers,"Hair dryer",Iron,"Laptop friendly workspace","Self check-in","Building staff","Hot water","Luggage dropoff allowed"}</t>
  </si>
  <si>
    <t>Sonder | Stock Exchange | Simple 1BR + Sofa Bed</t>
  </si>
  <si>
    <t>Large Private Bedroom in Williamsburg Apartment</t>
  </si>
  <si>
    <t>The apartment is located in wonderful South Williamsburg, Brooklyn. There's walkable access to anything you would need on a daily basis (grocery stores, shopping, laundry, cafes, bars) and it's just a short subway ride to everything else.</t>
  </si>
  <si>
    <t>The apartment is located in wonderful South Williamsburg, Brooklyn. There's walkable access to anything you would need on a daily basis (grocery stores, shopping, laundry, cafes, bars) and it's just a short subway ride to everything else. Our apartment is simple and clean. There is a bathroom with a full bathtub, an alley style kitchen, a general living area, and two bedrooms. Guests can access all areas of the apartment except for the host's bedroom. There is an area within the building to store bicycles if needed. We love NYC and love letting people know about all the great stuff in our neighborhood and NYC in general, so feel free to ask questions anytime. Our neighborhood is what we would call a hidden gem. Focused around Havemeyer St and Metropolitan Ave, there is easy, walkable access to tons of great food spots of all styles and prices, movie theaters, bars, music venues, 24 hour diner, 24 hour pharmacy, full grocery store, laundry mats, gym, tailors, cafes, banks, McCarren Park</t>
  </si>
  <si>
    <t>Our neighborhood is what we would call a hidden gem. Focused around Havemeyer St and Metropolitan Ave, there is easy, walkable access to tons of great food spots of all styles and prices, movie theaters, bars, music venues, 24 hour diner, 24 hour pharmacy, full grocery store, laundry mats, gym, tailors, cafes, banks, McCarren Park, Bedford Ave, and the Brooklyn water front (East River Park).</t>
  </si>
  <si>
    <t>The apartment is a short walk to three main subway stops. - The Bedford L: This makes it easy to get to Mid and Upper Manhattan. You can be in Union Square in 15 minutes - The Marcy J/M/Z: This makes it easy to get to Lower Manhattan. You can be in Chinatown in 20 minutes. - The Metropolitan Ave G: This makes it easy to get to other parts of Brooklyn and up to Queens.</t>
  </si>
  <si>
    <t>- No pets are allowed unfortunately. - We would prefer someone who does not smoke. - We keep a quiet house and would be looking for someone who is quiet as well and doesn't keep very late hours.</t>
  </si>
  <si>
    <t>{TV,Internet,Wifi,"Air conditioning",Kitchen,Elevator,"Free street parking","Buzzer/wireless intercom",Heating,"Smoke detector","Carbon monoxide detector","First aid kit","Fire extinguisher",Essentials,"Lock on bedroom door",Hangers,"Hair dryer",Iron,"Laptop friendly workspace","translation missing: en.hosting_amenity_49","translation missing: en.hosting_amenity_50","Hot water","Bed linens","Extra pillows and blankets","Host greets you"}</t>
  </si>
  <si>
    <t>Beautiful 1 Bedroom + futon</t>
  </si>
  <si>
    <t>Beautiful loft with great light and open space. 1 bedroom + futon and couch in the living area sleeps 3+. Located in Carroll Gardens, Brooklyn, convenient to F and G train, easy to get to Manhattan and around Brooklyn.  Very nice kitchen &amp; bathroom.</t>
  </si>
  <si>
    <t>Beautiful loft with great light and open space. 1 bedroom + futon and couch in the living area sleeps 3+. Located in Carroll Gardens, Brooklyn, convenient to F and G train, easy to get to Manhattan and around Brooklyn.  Very nice kitchen &amp; bathroom. The apartment is a nice open space with great light all morning, day and evening.  It's a nice old building, pressed tin ceiling, quiet at night, not much street noise.  Easy to park in the area.  The bedroom is very comfortable, nice bathroom, nice kitchen. You will have free access to the whole apartment. I will be around if you have questions or need assistance. This apartment is located in Carroll Gardens/Red Hook Brooklyn.  These are both great neighborhoods, great restaurants and shops, nice to walk around.  The waterfront is nearby. The apartment is convenient to the F &amp; G train, making it easy to get into Manhattan and around Brooklyn.  If you are driving, street parking is easy to find in this area.</t>
  </si>
  <si>
    <t>This apartment is located in Carroll Gardens/Red Hook Brooklyn.  These are both great neighborhoods, great restaurants and shops, nice to walk around.  The waterfront is nearby.</t>
  </si>
  <si>
    <t>The apartment is convenient to the F &amp; G train, making it easy to get into Manhattan and around Brooklyn.  If you are driving, street parking is easy to find in this area.</t>
  </si>
  <si>
    <t>Please leave the house neat.  Don't worry about doing laundry.</t>
  </si>
  <si>
    <t>{Wifi,"Air conditioning",Kitchen,Heating,"Smoke detector","Fire extinguisher",Essentials,Shampoo,"Laptop friendly workspace","Hot water","Bed linens","Extra pillows and blankets",Microwave,"Coffee maker",Refrigerator,"Dishes and silverware","Cooking basics",Oven,Stove,"Long term stays allowed"}</t>
  </si>
  <si>
    <t>New, elegant private apartment for 2 near JFK</t>
  </si>
  <si>
    <t>This elegant townhouse comes with a balcony, central air, cable TV, Wi-Fi, brand new furniture, decorative lighting fixtures, comfy beds, a kitchen, and a free parking permit. It is good for couples, solo adventurers, business travelers, and families (with kids). The neighborhood is clean and quiet and close to the beach,  Boardwalk Pizzeria &amp; Restaurant, Breakwater Surf Co. (Rockaway), Thai Kitchen, Stop &amp; Shop, Subway; JFK Airport, YMCA, train station, banks, beauty salon, Wall Street ferry.</t>
  </si>
  <si>
    <t>- Unit is private and self-contained. - Two guests max. Must notify me if you plan otherwise.  - Unit is in aseptic and pristine condition at check-in. - Must have an appreciation for neatness.  - Snacks, fruits, coffee, and tea will be provided. What to use in the kitchen (Website hidden by Airbnb) microwav (Website hidden by Airbnb) coffee make (Website hidden by Airbnb) toaste (Website hidden by Airbnb) refrigerator What not to use in the kitchen: 	- Stove and oven (for safety reasons) 	- Dishwasher (sink, soap, sponge, and a dishrack are provided.) - iron may be used.  - Do not use washing machine and dryer, unless staying for 7 days or longer. Ask host before using the amenities.  - No drug use. - No criminal activities. - No additional guests without host's notification. - No parties.  - No smoking inside the unit or near the houses on Saltaire Lane. - No noise in the unit after 10:00 p.m. No noise on Saltaire Lane at any time. - Please, leave shoes from outside in the tiled entr</t>
  </si>
  <si>
    <t>{TV,"Cable TV",Internet,Wifi,"Air conditioning",Kitchen,"Free parking on premises",Gym,Breakfast,Heating,"Family/kid friendly","Smoke detector","Carbon monoxide detector",Essentials,Shampoo,"24-hour check-in",Hangers,"Hair dryer",Iron,"Laptop friendly workspace","translation missing: en.hosting_amenity_50"}</t>
  </si>
  <si>
    <t>Sonder | 116 John | Tasteful 2BR + Gym</t>
  </si>
  <si>
    <t xml:space="preserve">Featured in The New York Times, The Wall Street Journal, and Fast Company, we’ve hosted over 350k guests in 2,500+ spaces with an average rating of 4.6 stars. Each space is designed and run by us, so you’ll always know what to expect from your stay. At Sonder, we’ve combined the best parts of home and hotel. - 24/7 support via text, email, or phone - Coffee, fresh towels, and bathroom essentials provided - Hotel-standard cleaning before you arrive - Fully-equipped kitchen - Sleep sofa Building amenities - Fitness center - Rooftop lounge - Laundry facilities Financial District highlights - Walkability score - 100 - 3 minute walk to Blue Spoon Coffee Company (our favorite coffee shop) - 3 minute walk to The Trading Post (best casual dining + cocktails) Getting around - 4 minute walk to Fulton Street Subway Station - 6 minute walk to Pier 15 - 50 minute drive to LGA Airport - 50 minute drive to EWR Airport - 80 minute drive to JFK Airport In Lower Manhattan, the Financial District is one </t>
  </si>
  <si>
    <t>In Lower Manhattan, the Financial District is one of New York City's most recognizable neighborhoods. Home to Wall Street and stunning high-rises, the city has seen some of the country's greatest accomplishments, although it's not all business. FiDi's residential life has grown rapidly, and there's plenty to explore in this bustling and historic area.</t>
  </si>
  <si>
    <t>{TV,"Cable TV",Wifi,"Air conditioning",Kitchen,"Pets allowed",Gym,Elevator,Heating,"Smoke detector","Carbon monoxide detector","Fire extinguisher",Essentials,Shampoo,Hangers,"Hair dryer",Iron,"Laptop friendly workspace","Private living room","Hot water","Bed linens",Microwave,"Coffee maker",Refrigerator,Dishwasher,"Dishes and silverware","Cooking basics",Oven,Stove,"BBQ grill","Long term stays allowed","Host greets you"}</t>
  </si>
  <si>
    <t>large private bedroom</t>
  </si>
  <si>
    <t>located 2 blocks from N/Q trains 30th ave station.near restaurants,super market,pharmacy and laundry.spacious living room that can fit 2 people comfortably and queen bed in bedroom.</t>
  </si>
  <si>
    <t>{TV,"Cable TV",Internet,Wifi,"Air conditioning",Kitchen,Heating}</t>
  </si>
  <si>
    <t>Cute Doublebed in Lower East Side</t>
  </si>
  <si>
    <t>We're 3 college roommates renting out one of the bedrooms in our apartment! It has a double bed that sleeps two! Roommates might be around, but they are both great resources for all things NYC!</t>
  </si>
  <si>
    <t>We're 3 college roommates renting out one of the bedrooms in our apartment! It has a double bed that sleeps two! Roommates might be around, but they are both great resources for all things NYC! Lots of light, good heating, great neighborhood! It is a 5th floor walk up, so keep that in mind! There's tons of brunch places around - it's a really cute neighborhood! We're about an 8 minute walk from the F station and close to the J as well!</t>
  </si>
  <si>
    <t>There's tons of brunch places around - it's a really cute neighborhood!</t>
  </si>
  <si>
    <t>We're about an 8 minute walk from the F station and close to the J as well!</t>
  </si>
  <si>
    <t>{Wifi,"Air conditioning",Kitchen,"Smoking allowed","Pets allowed","Buzzer/wireless intercom",Heating,"Family/kid friendly","Smoke detector","24-hour check-in",Hangers,Iron,"Laptop friendly workspace"}</t>
  </si>
  <si>
    <t>Historic Brownstone in Harlem</t>
  </si>
  <si>
    <t>Spacious artsy one bedroom in the center of Harlem. Access to many train lines, 3 blocks from the red line 2/3, a ten minute walk east to the green line 4/5/6 or west to the blue and orange ABCD. The bedroom has a twin captain's bed that pulls out, and a full size mattress. The couch is very comfortable to sleep on if there is a large party. Marcus Samulesson's Red Rooster is just three blocks away. Historic architectural details grace the interior and the brownstones on the block are landmarks.</t>
  </si>
  <si>
    <t>Respectful to the neighborhood.</t>
  </si>
  <si>
    <t>{TV,Internet,Wifi,Kitchen,Heating,"First aid kit","Fire extinguisher",Essentials,Shampoo,Hangers,"Hair dryer","translation missing: en.hosting_amenity_50"}</t>
  </si>
  <si>
    <t>Cozy 1 Bedroom in Prospect Park South</t>
  </si>
  <si>
    <t>This 1 bedroom apt in the up-and-coming Prospect Park South neighborhood is just a 5 minute walk from Prospect Park, and 1 block to the subway (B/Q Church Ave), which only takes 30 mins via subway to get to Midtown Manhattan.  Plenty of space to unwind and boutiques/restaurants to explore nearby.</t>
  </si>
  <si>
    <t>This 1 bedroom apt in the up-and-coming Prospect Park South neighborhood is just a 5 minute walk from Prospect Park, and 1 block to the subway (B/Q Church Ave), which only takes 30 mins via subway to get to Midtown Manhattan.  Plenty of space to unwind and boutiques/restaurants to explore nearby. Located on the ground floor of the building, this apartment is quiet and feels secluded even though it's located in the heart of Brooklyn. You can be in the beautiful Prospect Park in just minutes, and the restaurants and bars on Cortelyou Road or Flatbush Avenue are always fun to explore.  The building features a paid washer and dryer in the basement. If your a music lover, the apartment has a record player and a bluetooth stereo. We'll also leave a guitar for you, if you'd like to play some tunes. My wife Lindsay and I are reachable via the AirBnB app before, during, and after your stay.  However, we only rent our apartment when we are out of town, so we more than likely will not interact wi</t>
  </si>
  <si>
    <t>{TV,"Cable TV",Internet,Wifi,"Air conditioning",Kitchen,Elevator,"Buzzer/wireless intercom",Heating,"Family/kid friendly",Washer,Dryer,"Smoke detector","Carbon monoxide detector",Essentials,Shampoo,Hangers,"Hair dryer",Iron,"Laptop friendly workspace","Hot water"}</t>
  </si>
  <si>
    <t>Cozy Room - Best Manhattan Location</t>
  </si>
  <si>
    <t xml:space="preserve">A spacious room at a cozy decorated apartment, located in the heart of Midtown East, one block away from N, Q, R, 4, 5, 6 trains, and two blocks from the F train. Walking distance from Central Park. Room with a Queen Bed, accommodates 2 people. </t>
  </si>
  <si>
    <t>{Wifi,"Air conditioning",Kitchen,"Buzzer/wireless intercom",Heating,"Smoke detector"}</t>
  </si>
  <si>
    <t>55 months ago</t>
  </si>
  <si>
    <t>Luxury affordable in Williamsburg!</t>
  </si>
  <si>
    <t>Beautiful brand new penthouse with private entrance from street in the heart of Williamsburg!  Natural bright light all day long with 2 domes in the ceiling .</t>
  </si>
  <si>
    <t>Beautiful brand new penthouse with private entrance from street in the heart of Williamsburg!  Natural bright light all day long with 2 domes in the ceiling . King size bed in a large bedroom! Private entrance from st, 5 minutes walking to 3 different subway stations, 15 minutes from Manhattan. You won't see me in the apartment but I'll be available when you need me! Williamsburg is the most trendy a day desirable neighborhood in NY! Walking distance to discover the best restaurants, bars, cafes, stores, venues, bowling bar, theatre  and more! You will share the apartment (kitchen,living,dining room, bathroom  with a other room) International high quality guest like you ;)</t>
  </si>
  <si>
    <t>Williamsburg is the most trendy a day desirable neighborhood in NY!</t>
  </si>
  <si>
    <t>Walking distance to discover the best restaurants, bars, cafes, stores, venues, bowling bar, theatre  and more!</t>
  </si>
  <si>
    <t>NO SMOKING IN ANY AREA OF THE APARTMENT AND BUILDING AND NO SHOES IN THE APARTMENT, LET'S KEEP IT CLEAN AND WITH GOOD ENERGY! THANKS !!! CHECK IT 3PM CHECK OUT 11AM</t>
  </si>
  <si>
    <t>{TV,"Cable TV",Wifi,"Air conditioning",Kitchen,"Hot tub",Heating,"Family/kid friendly","Smoke detector","Carbon monoxide detector","First aid kit","Fire extinguisher",Essentials,Shampoo,Hangers,"Hair dryer",Iron,"Laptop friendly workspace","Self check-in","Smart lock","High chair","Pack ’n Play/travel crib"}</t>
  </si>
  <si>
    <t>Comfy, Lush Private Harlem Room</t>
  </si>
  <si>
    <t>My place is close to Harlem Public and At The Wallace. You’ll love my place because of I have a washer/dryer IN the apartment. As well as a Dishwasher in the kitchen. Great roommates, Large living room. Four blocks from the 1 train and two blocks from the AC/BD trains.. My place is good for solo adventurers and business travelers.</t>
  </si>
  <si>
    <t>My place is close to Harlem Public and At The Wallace. You’ll love my place because of I have a washer/dryer IN the apartment. As well as a Dishwasher in the kitchen. Great roommates, Large living room. Four blocks from the 1 train and two blocks from the AC/BD trains.. My place is good for solo adventurers and business travelers. This is a great spaced bedroom and a very large apartment. Their is a private Television in the bedroom as well as a Bose bluetooth sound system. A big screen television in the living room as well as a surround sound bluetooth sound system. A full a dining table and dishwasher in the kitchen. As well as a personal Washer and Dryer in the hall, just steps away from your bedroom. You will have roommates who are very nice and quiet, and won't be in your way at all. You'll be able to access washer and dryer as well as Big screen TV in living room. I have great roommates who very kind and if you have any problems or questions about things to do in the city, will b</t>
  </si>
  <si>
    <t>So many great places to hang out and eat. Harlem Public At The Wallace BoNo Mama Sushi Hamilton Bakery The Grange And many many more.</t>
  </si>
  <si>
    <t>You a mere 4 blocks from the 1 Train, and two Avenues from the AC/BD trains. 18- 20 mins to Time Square.</t>
  </si>
  <si>
    <t>{TV,Wifi,"Air conditioning",Kitchen,Elevator,Heating,Washer,Dryer,"Smoke detector","First aid kit",Essentials,"Lock on bedroom door",Hangers,Iron,"Laptop friendly workspace","translation missing: en.hosting_amenity_49","translation missing: en.hosting_amenity_50"}</t>
  </si>
  <si>
    <t>Modern Sunlit Room w/ Balcony on Famous Street!</t>
  </si>
  <si>
    <t>Wonderful modern apartment on one of New York City's most famous, fun, and lively streets located in downtown Manhattan. Literally thousands of restaurant, bar, and entertainment options just outside the apartment, so if you're feeling lazy, you have everything at your fingertips.  My place is ideal for solo adventurers, business travelers, tourists, and couples who want a comfortable, easily accessible, and beautiful apartment.</t>
  </si>
  <si>
    <t>Wonderful modern apartment on one of New York City's most famous, fun, and lively streets located in downtown Manhattan. Literally thousands of restaurant, bar, and entertainment options just outside the apartment, so if you're feeling lazy, you have everything at your fingertips.  My place is ideal for solo adventurers, business travelers, tourists, and couples who want a comfortable, easily accessible, and beautiful apartment. Sun-filled apartment with great views. Apartment is located on the 8th floor with elevator, and the bedroom comes with its own privately accessible balcony. Laundry, Gym, Fantastic Rooftop all accessible in building as well. I am your tour guide, your help network, your punching bag, anything. let me know whatever concerns you! I have great advice on "secret" NYC places to visit, eat, and explore. That's the best way to travel cities in my opinion. Smack dab in the heart of the east village, one of the most historically famous, cultural, and artistic neighborho</t>
  </si>
  <si>
    <t>Smack dab in the heart of the east village, one of the most historically famous, cultural, and artistic neighborhoods in New York (URL HIDDEN) truly is a phenomenal home point for tourists. So easy to get around with subway access everywhere, restaurant galore, and lots of great bars, nightlife, and parks all within a short walk's distance away.</t>
  </si>
  <si>
    <t>Astor Place Subway is 2-3 min walk away which connects to Union Square after one stop, which is a huge subway station connecting everywhere.</t>
  </si>
  <si>
    <t>{Wifi,"Air conditioning",Kitchen,Gym,Breakfast,Elevator,"Buzzer/wireless intercom",Heating,Washer,Dryer,"Smoke detector","Carbon monoxide detector",Essentials,Shampoo,"Lock on bedroom door",Hangers,"Hair dryer",Iron,"Laptop friendly workspace","translation missing: en.hosting_amenity_49"}</t>
  </si>
  <si>
    <t>Large Duplex Apt. with Balcony near Union Square</t>
  </si>
  <si>
    <t>1000sq ft duplex on the 5th floor of an elevator building with extremely high ceilings and abundant sunshine in the heart of East Village/Union Sq. Outdoor patio off the living room, modernly furnished, Queen-sized memory foam mattress. An additional queen-sized air mattress is also available for your use. Please feel free to ask and we can leave it out!</t>
  </si>
  <si>
    <t>1000sq ft duplex on the 5th floor of an elevator building with extremely high ceilings and abundant sunshine in the heart of East Village/Union Sq. Outdoor patio off the living room, modernly furnished, Queen-sized memory foam mattress. An additional queen-sized air mattress is also available for your use. Please feel free to ask and we can leave it out! Tastefully decorated with furniture from Restoration Hardware, CB2, Crate and Barrel.  Fully-equipped kitchen with stainless steel appliances. Separate dining area, shared balcony space, office desk, living room sofa, and upstairs bedroom - plenty of unique spaces in the apartment for you to enjoy your visit! In the heart of East Village and Union Square with easy access to almost all subway lines including 4/5/6, N/Q/R, and L train. Walking distance to Soho, Lower East Side, NoLita, and Flatiron 55" HD TV, Apple TV with ESPN, HBO, Showtime, and Netflix. You will have complete and private access to our home. I would be happy to provide</t>
  </si>
  <si>
    <t>2 blocks from public transport including the L train, 6 train and N/Q/R.  Citibikes are a block away.</t>
  </si>
  <si>
    <t>-No shoes in the apartment  -No smoking in the apartment or on the balcony -No loud noise after 10pm -No visitors  Please just respect my home as though it was your own!</t>
  </si>
  <si>
    <t>{TV,Internet,Wifi,"Air conditioning","Wheelchair accessible",Kitchen,Elevator,"Buzzer/wireless intercom",Heating,"Smoke detector","Carbon monoxide detector","First aid kit",Essentials,Shampoo,Hangers,"Hair dryer",Iron,"Laptop friendly workspace","translation missing: en.hosting_amenity_49","translation missing: en.hosting_amenity_50","Self check-in","Smart lock",Microwave,Refrigerator,Dishwasher,"Dishes and silverware","Cooking basics",Oven,Stove,"Patio or balcony"}</t>
  </si>
  <si>
    <t>UES 1BR Oasis</t>
  </si>
  <si>
    <t>Steps to the Q train, few blocks from the 6. Easy to get around the city.  10 min. train ride to Times Square. 10 mins walk to Central Park. Next to: Central Park, Museum Row, Weill Cornell, Sloan Kettering and Lenox Hill Hospital.   Lots of restaurants and bars along 1st and 2nd avenues.  This apartment is our home! We keep a kosher kitchen and kindly ask you not to use any of our utensils or dishes.  Plastic plates, cups and utensils will be provided. Looking forward to hosting you!</t>
  </si>
  <si>
    <t xml:space="preserve">Steps to the Q train, few blocks from the 6. Easy to get around the city.  10 min. train ride to Times Square. 10 mins walk to Central Park. Next to: Central Park, Museum Row, Weill Cornell, Sloan Kettering and Lenox Hill Hospital.   Lots of restaurants and bars along 1st and 2nd avenues.  This apartment is our home! We keep a kosher kitchen and kindly ask you not to use any of our utensils or dishes.  Plastic plates, cups and utensils will be provided. Looking forward to hosting you! Large living space and accessibility to the park and major transportation makes our apt a great place to stay for a quick trip or extended vacation. The whole apt is yours! Make yourself at home. As native NY'ers we are a great resource of information. We can be available via email or phone any time during your stay for questions about our place or the great city of New York. The Upper East Side is a great escape from the hectic touristy side of the city, with great ease of access to all the sites by MTA </t>
  </si>
  <si>
    <t>The Upper East Side is a great escape from the hectic touristy side of the city, with great ease of access to all the sites by MTA or a quick, cheap cab ride.  Great restaurants, bars and shopping also found nearby on 1st, 2nd and 3rd avenues.</t>
  </si>
  <si>
    <t>MTA subway and buses right on the block. Street parking and garage parking available nearby as well.</t>
  </si>
  <si>
    <t>Plastic plates cups and utensils will be provided. We ask kindly not to use our dishes since we keep a kosher home.</t>
  </si>
  <si>
    <t>{TV,"Cable TV",Wifi,"Air conditioning",Kitchen,"Paid parking off premises",Elevator,"Free street parking",Heating,Washer,Dryer,"Smoke detector","Carbon monoxide detector",Essentials,Shampoo,Hangers,"Hair dryer","Laptop friendly workspace","Hot water","Bed linens","Extra pillows and blankets",Microwave,"Coffee maker",Refrigerator,Oven,Stove,"Wide entrance for guests","No stairs or steps to enter","Wide entryway","Host greets you"}</t>
  </si>
  <si>
    <t>3Bed - Spanish Harlem Getaway 2 blocks to 1 train</t>
  </si>
  <si>
    <t>Welcome to the best, most convenient luxurious private room in Harlem. This apartment is located 2 mins away from the 1 train. It’s i centrally located one block away from city college and 2 stops on the train away from Columbia university.  Things provided: -Fast WiFi  -Netflix is included  -Fully functional kitchen -Memory foam bed for comfortable sleeping Book Now and messages me with any questions you may have.</t>
  </si>
  <si>
    <t>Welcome to the best, most convenient luxurious private room in Harlem. This apartment is located 2 mins away from the 1 train. It’s i centrally located one block away from city college and 2 stops on the train away from Columbia university.  Things provided: -Fast WiFi  -Netflix is included  -Fully functional kitchen -Memory foam bed for comfortable sleeping Book Now and messages me with any questions you may have. The place is large with hard wood floors and high ceilings. Located in the heart of Spanish Harlem there are plenty of restaurants and bars close by. It's a large cozy space perfect for families and family reunions. I’m always down to help out when I can. Happy to provide you with suggested routes, recommendations for places to eat, or just general advice if you’d like. I’ve lived in Harlem for 1 year and have been in NY for 21 so I’d like to think I can be at least somewhat helpful. I’m usually away at work from 10am to 8pm most days but I’ll always be available by phone or</t>
  </si>
  <si>
    <t>The Neighbor hood is in Spanish Harlem. there are plenty of Dominican and Mexican places to eat in the area. As well as plenty of 24 hour food places for those late night snacks. Its a very safe neighborhood with the train located 2 blocks away on 137th st 1 train.</t>
  </si>
  <si>
    <t>The train is located 2 blocks away from the 137th st 1 train. which is 2 stops away from Columbia university and 10 mins away from central park. Its also 20 mins away from time square.</t>
  </si>
  <si>
    <t>{TV,Wifi,"Air conditioning",Kitchen,"Smoking allowed",Heating,"Smoke detector",Essentials,Shampoo,Hangers,"Hair dryer",Iron,"Laptop friendly workspace","Private living room","Hot water","Bed linens","Extra pillows and blankets",Microwave,Refrigerator,Dishwasher,"Dishes and silverware","Cooking basics",Oven,Stove,"Well-lit path to entrance"}</t>
  </si>
  <si>
    <t>East 55th Street, Luxury 1bd Serviced Apt</t>
  </si>
  <si>
    <t>A 46 story luxury, high-rise building. The residence features white glove services via a 24 hour doorman. Our fully furnished apartments include gourmet kitchens with granite countertops, maple hardwood flooring, and spectacular floor-to-ceiling windows with breathtaking views of the East River. World-class dining, shopping, and entertainment are just steps away.</t>
  </si>
  <si>
    <t>A 46 story luxury, high-rise building. The residence features white glove services via a 24 hour doorman. Our fully furnished apartments include gourmet kitchens with granite countertops, maple hardwood flooring, and spectacular floor-to-ceiling windows with breathtaking views of the East River. World-class dining, shopping, and entertainment are just steps away. Hardwood floors Central AC Large picture windows High, breathtaking views Stainless steel kitchens Attended lobby Doorman 24 hour maintenance Laundry facilities on each floor Only 3 private units per floor Furnished Quarters 24/7 Guest Service will be available to assist throughout your stay. NEARBY TRANSPORTATION Subways  E, M - 3rd Ave &amp; 53rd  6 - Lexington Ave &amp; 51st Grand Central Station Crosstown busses Bi-weekly cleaning services Pricing includes 5.875% city hotel tax and $2 per room per day room tax.</t>
  </si>
  <si>
    <t>NEARBY TRANSPORTATION Subways  E, M - 3rd Ave &amp; 53rd  6 - Lexington Ave &amp; 51st Grand Central Station Crosstown busses</t>
  </si>
  <si>
    <t>{TV,"Cable TV",Internet,Wifi,"Air conditioning",Kitchen,Doorman,Elevator,Heating,"Family/kid friendly",Washer,Dryer,"Smoke detector","Carbon monoxide detector",Essentials,Shampoo,"24-hour check-in",Hangers,"Hair dryer",Iron,"Laptop friendly workspace","Self check-in","Building staff","Hot water","Bed linens","Extra pillows and blankets","Long term stays allowed","No stairs or steps to enter","No stairs or steps to enter","No stairs or steps to enter","No stairs or steps to enter"}</t>
  </si>
  <si>
    <t>Two-Story 2BR/2BA East Village Apartment!</t>
  </si>
  <si>
    <t>Two-story apartment in East Village. Newly-renovated 2BR/2BA with exposed brick walls, full kitchen with new appliances, walk-in showers,  washing &amp; dryer in-unit.  Amazing location, surrounded by restaurants, bars, cafes, &amp; parks. In the East Village, blocks from Nolita, LES, SoHo and transit stops for (BDFM / 6 / QR).</t>
  </si>
  <si>
    <t>Two-story apartment in East Village. Newly-renovated 2BR/2BA with exposed brick walls, full kitchen with new appliances, walk-in showers,  washing &amp; dryer in-unit.  Amazing location, surrounded by restaurants, bars, cafes, &amp; parks. In the East Village, blocks from Nolita, LES, SoHo and transit stops for (BDFM / 6 / QR). We have a two-story, two-bedroom apartment steps from the best dining and nightlife in Manhattan! I will greet you in-person to provide you with your set of keys and am happy to give you tips on local places to visit during your stay! The East Village is a classic New York City neighborhood--just steps from cafes, nightlife and some of the best dining in Manhattan. Close to the BDFM, 456 and NQRW lines.</t>
  </si>
  <si>
    <t>The East Village is a classic New York City neighborhood--just steps from cafes, nightlife and some of the best dining in Manhattan.</t>
  </si>
  <si>
    <t>Close to the BDFM, 456 and NQRW lines.</t>
  </si>
  <si>
    <t>{TV,Wifi,"Air conditioning",Kitchen,Heating,Washer,Dryer,"Smoke detector","Carbon monoxide detector",Essentials,Hangers,"Laptop friendly workspace","Hot water","Luggage dropoff allowed","Long term stays allowed","Host greets you"}</t>
  </si>
  <si>
    <t>San Carlos Hotel Deluxe Room (B)- up to 3</t>
  </si>
  <si>
    <t>The San Carlos Hotel is perfectly located in midtown East, walking distance to attractions such as Rockefeller Center, United Nations, Grand Central Station, Times Square, restaurants and shopping.  King or Queen bed with 350 square feet of space.  Includes pantry with microwave, frig and coffee/tea maker. Available services: WIFI, 24/7 fitness center and business lounge with 6 computers and two printers. Includes daily maid service &amp; midweek newspaper. Ideal for leisure or business travellers.</t>
  </si>
  <si>
    <t>The San Carlos Hotel is perfectly located in midtown East, walking distance to attractions such as Rockefeller Center, United Nations, Grand Central Station, Times Square, restaurants and shopping.  King or Queen bed with 350 square feet of space.  Includes pantry with microwave, frig and coffee/tea maker. Available services: WIFI, 24/7 fitness center and business lounge with 6 computers and two printers. Includes daily maid service &amp; midweek newspaper. Ideal for leisure or business travellers. Bathroom amenities include Aveda products, 1600 watt hairdryer,  and plush terry robes.   Room also includes work station with ergonomic chair and lamps featuring base outlets for easy use.  Also features in-room safe, AM/FM alarm clock radio, docking stations, Corby pants press, and iron with board. Use of our Health Club including treadmills, stairmaster, recumbent bike, universal station and free weights. Also includes use of our Business Lounge featuring 6 computers and 2 printers in a livin</t>
  </si>
  <si>
    <t>Fantastic location in Midtown East Manhattan convenient to shopping, restaurants and major transportation.</t>
  </si>
  <si>
    <t>Grand Central Station 5 minutes away and subway one block.</t>
  </si>
  <si>
    <t>- Minimum rental age: 21 -Hotel Taxes and Fees payable at hotel.  See Other Things to Note for details.</t>
  </si>
  <si>
    <t>{TV,"Cable TV",Wifi,"Air conditioning","Paid parking off premises",Gym,Elevator,Heating,"Smoke detector","Carbon monoxide detector","Safety card","Fire extinguisher",Essentials,Shampoo,"Lock on bedroom door",Hangers,"Hair dryer",Iron,"Laptop friendly workspace","Private living room","Private entrance",Bathtub,Crib,"Room-darkening shades","Hot water","Bed linens","Extra pillows and blankets","Ethernet connection",Microwave,"Coffee maker",Refrigerator,"Dishes and silverware","Luggage dropoff allowed","Long term stays allowed","Wide entrance for guests","Well-lit path to entrance","No stairs or steps to enter","Wide entrance","No stairs or steps to enter","Wide doorway to guest bathroom","Wide clearance to shower, toilet","No stairs or steps to enter","Wide entryway","Host greets you","Handheld shower head","Fixed grab bars for shower","Fixed grab bars for toilet","Roll-in shower"}</t>
  </si>
  <si>
    <t>Modern and Beautiful room in Williamsburg Brooklyn</t>
  </si>
  <si>
    <t>Stay in a new modern building in Williamsburg, Brooklyn. Enjoy a beautiful rooftop, gym and yoga room in the building. It's excellently communicated with the subway two blocks away for the J, M,Z and G line and 4 blocks for the L line. You will share the common space with Willie and Spencer, both very professional and friendly and will be able to help any way the can during your stay.</t>
  </si>
  <si>
    <t>{TV,Wifi,"Air conditioning",Kitchen,"Smoking allowed","Pets allowed",Gym,Breakfast,Elevator,"Free street parking","Hot tub",Washer,Dryer,"Smoke detector","Carbon monoxide detector",Essentials,Shampoo,"Hair dryer","Host greets you"}</t>
  </si>
  <si>
    <t>Beautiful one bedroom in Soho</t>
  </si>
  <si>
    <t>The apartment is on King street, close to Soho and the West Village. Well decorated and full of light.</t>
  </si>
  <si>
    <t>{TV,Wifi,"Air conditioning",Kitchen,Heating,"Family/kid friendly","Smoke detector",Essentials,Hangers}</t>
  </si>
  <si>
    <t>Hip Neighborhood/Private Bedroom in Modern Duplex</t>
  </si>
  <si>
    <t>This is a private bedroom in a 4 bedroom duplex - built in 2014 with a washer/dryer in unit, webcam doorbell, central air, and backyard and rooftop access. Roommates are barely home and barely use the common areas. Bedroom has locked closet due to personal items but there is plenty of space for clothing storage - perfect for short term stays.</t>
  </si>
  <si>
    <t>This is a private bedroom in a 4 bedroom duplex - built in 2014 with a washer/dryer in unit, webcam doorbell, central air, and backyard and rooftop access. Roommates are barely home and barely use the common areas. Bedroom has locked closet due to personal items but there is plenty of space for clothing storage - perfect for short term stays. It is a brand new building with AC included, a 65 inch TV with Chromecast which you can use on your laptop and mobile, bathroom shared with one more bedroom, small shared kitchen with everything you need, washed and dryer in the apartment, and a block away from the J train on Kosciuszko Street. Available everyday - I stay in Brooklyn and can always meet you with any issues. Best way is to use the subway - the apartment is one block away from the J train Kosciuszko stop or a few blocks away from the Dekalb stop on the L train. Also you can get to the apartment easily from JFK by using the J train.</t>
  </si>
  <si>
    <t>Best way is to use the subway - the apartment is one block away from the J train Kosciuszko stop or a few blocks away from the Dekalb stop on the L train. Also you can get to the apartment easily from JFK by using the J train.</t>
  </si>
  <si>
    <t>{TV,Internet,Wifi,"Air conditioning","Wheelchair accessible",Kitchen,"Pets allowed",Heating,Washer,Dryer,"Smoke detector","Carbon monoxide detector",Essentials,Shampoo,"Lock on bedroom door","Hair dryer","Private living room","Bed linens"}</t>
  </si>
  <si>
    <t>Chez Jesse Vacation Spot</t>
  </si>
  <si>
    <t>Beautiful and spacious 2 bedroom apt in a private home in Manhattan on a residential and school street located directly next to Metro North stop (10 min away from Grand Central Station). My place is great for large families or groups of friends visiting the city. It also suits people here on business trips as it is equipped with blazing fast wifi. If you're here for a festival, Randall's Island is 10 min away! I hope I can make your trip to the city both a comfortable and an affordable one!</t>
  </si>
  <si>
    <t>Beautiful and spacious 2 bedroom apt in a private home in Manhattan on a residential and school street located directly next to Metro North stop (10 min away from Grand Central Station). My place is great for large families or groups of friends visiting the city. It also suits people here on business trips as it is equipped with blazing fast wifi. If you're here for a festival, Randall's Island is 10 min away! I hope I can make your trip to the city both a comfortable and an affordable one! Your group will have 2 large bedrooms and a common area, I will have the third bedroom that is somewhat separated from the rest. Each room is very clean and spacious, the master bedroom has a queen size bed and the other bedroom has two full size beds that sleeps 4 people. Each room is fully equipped with an entertainment system, air conditioning, and high-speed internet. Living room has a large sofa that can sleep an extra person if necessary. The master bedroom has a futon that converts into a ful</t>
  </si>
  <si>
    <t>I've lived in Harlem for over 5 years now and it has been nothing short of amazing. The vibrant culture, friendly neighbors, and historical landmarks in the neighborhood is a crucial part of New York City's multicultural fabric that makes the city great. If you're familiar with the Harlem Renaissance in the 1920s, you'll enjoy the fact that you'll be in walking distance to the famous Apollo Theatre and Savoy Ballroom.  We are also located next to Columbia University, one of the most prestigious universities in the country. There is a bus that brings you to the steps of Morningside Park which is the park that separates the school from the rest of the city. Obviously, safety is one of the main concerns for newcomers to New York. To those that come from suburbia, it is common for there to be many loiterers, especially during the summer months. Being part of the community this long, I can attest that it is as safe as the rest of Manhattan. It is important to remember that no matter where y</t>
  </si>
  <si>
    <t>Most transportation methods get you to the apartment easily. We're conveniently located a few blocks from the 4/5/6 line, 2/3 line, and Metro North. There is also an express bus to and from La Guardia Airport. A few minutes from our doorstep are some of Harlem's favorite eateries: Red Rooster, Chez Lucienne, Barawine, and 125th St shopping (Marshall's, Old Navy, and a plethora of others). There's a gym located two blocks away and they have day passes if you're looking to work out during your stay. Otherwise, you can run along the East River along the esplanade which is a few blocks east of the building. The best form of travel around here is your feet! You are probably in some of the world's most walkable cities (unless bad weather). Many enthusiasts walk down to Central Park and spend the day biking around the most famous park in our city. Citi Bikes can be a fun way to explore the city as well, again if the weather is okay. It is easy to set up and I can help you with that. Airports-</t>
  </si>
  <si>
    <t>Please respect the furniture and building. Lost keys are expensive, they will cost $30 each to be replaced.</t>
  </si>
  <si>
    <t>{TV,Internet,Wifi,"Air conditioning",Kitchen,"Pets allowed","Free street parking","Buzzer/wireless intercom",Heating,"Family/kid friendly","Suitable for events","Smoke detector","Carbon monoxide detector","First aid kit","Safety card","Fire extinguisher",Essentials,Shampoo,"Lock on bedroom door","24-hour check-in",Hangers,"Hair dryer",Iron,"Laptop friendly workspace","Self check-in",Lockbox,"Private living room","Private entrance","Hot water","Bed linens",Microwave,"Coffee maker",Refrigerator,Dishwasher,"Dishes and silverware","Cooking basics",Oven,Stove,"Garden or backyard","Luggage dropoff allowed","Wide hallways","Wide entrance for guests","Flat path to guest entrance","Well-lit path to entrance","No stairs or steps to enter","Wide entrance","Accessible-height bed","No stairs or steps to enter","Wide doorway to guest bathroom","Wide clearance to shower, toilet","No stairs or steps to enter","Wide entryway"}</t>
  </si>
  <si>
    <t>Sunny, charming 1 bedroom apartment</t>
  </si>
  <si>
    <t>Feel at home in this sunny one bedroom apartment. Ideal for two, comfortably sleeps three, it makes the perfect home base for your visit to the city. Explore this historic Brooklyn neighborhood, or get to downtown Manhattan in under an hour!</t>
  </si>
  <si>
    <t>Feel at home in this sunny one bedroom apartment. Ideal for two, comfortably sleeps three, it makes the perfect home base for your visit to the city. Explore this historic Brooklyn neighborhood, or get to downtown Manhattan in under an hour! The Space Notice! This apartment comes with a very low maintenance cat - her name is Mandy and she is great. You just have to feed her twice a day and she loves to say hello in the morning and goodnight in the evening. This is a great one bed-room apartment: a large bedroom with a full size bed, a large very sunny living room full of plants, bathroom and kitchen. I am an artist and like to keep my living space spare, so the apartment is rather uncluttered. Its a great place to hang out after romping around the city! The whole apartment, there will be no other guests staying while you are booked. There is a full kitchen available for your use as well! I will be available by e-mail the whole time. Located in the Bedford Stuyvecent neighborhood of Bro</t>
  </si>
  <si>
    <t>Located in the Bedford Stuyvecent neighborhood of Brooklyn this is a great space for one or two people to crash while exploring the city. About 8 blocks from the A/C line and 11 blocks from the Bedford/Nostrand G stop - the neighborhood is nice to walk though, full of old homes, churches and a few new restaurants/bars. I can point out some local gems, but happily Bed-Stuy is centrally located between Williamsburg and park slope. My favorite way to get around is on bike - but buses and trains will take you anywhere you want to go.</t>
  </si>
  <si>
    <t>The closest trains are the Utica A/C - but there are a bunch of busses that are within a few blocks.  There are also citi bike stations on the block, with docks all over the city.</t>
  </si>
  <si>
    <t>There are not so many house rules - I hope you feel at home in the space. I will leave the apartment utterly clean for you, and I hope you do the same for me . I hope you take advantage of what I have - feel free to read books, use the kitchen and relax! If yo stay for more than 3 or so days you might like to water my plants if they are feeling dry - but no pressure, plants are hardy eh?</t>
  </si>
  <si>
    <t>{Internet,Wifi,"Air conditioning",Kitchen,"Pets live on this property",Cat(s),Heating,"Family/kid friendly",Essentials,"24-hour check-in","translation missing: en.hosting_amenity_50"}</t>
  </si>
  <si>
    <t>Beautiful One Bedroom on the Upper East Side</t>
  </si>
  <si>
    <t>Beautiful, all white apartment in luxury doorman building on Manhattan's Upper East Side.  Brand new one bedroom with hardwood floors, new kitchen, all marble bathroom, thermostat-controlled HVAC, and sound-attenuating double-pane windows.  Located only a few blocks from Central Park, the building features a state-of-the-art Fitness Center, a Resident Lounge and courtyard. Enjoy your morning cappuccino at the newly opened Sant Ambroeus café, located just around the corner!</t>
  </si>
  <si>
    <t>Beautiful, all white apartment in luxury doorman building on Manhattan's Upper East Side.  Brand new one bedroom with hardwood floors, new kitchen, all marble bathroom, thermostat-controlled HVAC, and sound-attenuating double-pane windows.  Located only a few blocks from Central Park, the building features a state-of-the-art Fitness Center, a Resident Lounge and courtyard. Enjoy your morning cappuccino at the newly opened Sant Ambroeus café, located just around the corner! Best block on the Upper East Side.  Quaint brownstone and tree lined street. Absolutely NO Smoking on premises.</t>
  </si>
  <si>
    <t>Best block on the Upper East Side.  Quaint brownstone and tree lined street.</t>
  </si>
  <si>
    <t>{TV,Wifi,"Air conditioning",Kitchen,Gym,Elevator,Heating,Washer,Dryer,"Smoke detector","Carbon monoxide detector",Essentials,"Lock on bedroom door",Hangers,"Hair dryer"}</t>
  </si>
  <si>
    <t>Bright Room in Artist's Loft</t>
  </si>
  <si>
    <t>Welcome to the hip and trendy creative community of Bushwick Brooklyn!</t>
  </si>
  <si>
    <t>Welcome to the hip and trendy creative community of Bushwick Brooklyn! Your room has a lofted double bed with stairs. There is a cozy nook with chairs under the lofted bed with a 5'6" head clearance (don't forget to duck if you're tall). Keep in mind there can be street noise, it doesn't bother me, but just a friendly heads up in case you're used to the quiet country life. We have a large bright living space and a full kitchen that we share (with AC in common space used lightly to conserve energy). I usually host my room when I am out of town, so I will be available through phone, texting, and email mostly. The neighborhood has many many bars, restaurants, and coffee shops - very walkable! The famous Roberta's Pizza is right around the corner 7 min walk to the L-train, 11-min walk to the J-train. 20-25 minutes into the city I normally leave the keys at the local bodega down the street (Brooklyn Natural), so plan to grab the keys on your way, and you can grab snacks and other necessitie</t>
  </si>
  <si>
    <t>The neighborhood has many many bars, restaurants, and coffee shops - very walkable! The famous Roberta's Pizza is right around the corner</t>
  </si>
  <si>
    <t>7 min walk to the L-train, 11-min walk to the J-train. 20-25 minutes into the city</t>
  </si>
  <si>
    <t>{Wifi,Kitchen,Essentials,Hangers,Other}</t>
  </si>
  <si>
    <t>Luxury 1BR Overlooking Manhattan Skyline</t>
  </si>
  <si>
    <t>A clean and modern apartment located in the heart of the vibrant East Village in Manhattan. Steps away from great bars, restaurants and art galleries. Close to the subway and 15 minute walk to Union Square. Trust me, you will love it big time. The apartment contains fabulous Bathroom and amazing kitchen. Spacious living room with interior decorating touch. Queen bed in sun drenched bedroom and amazing balcony. Cable and fast internet included as well.</t>
  </si>
  <si>
    <t>A clean and modern apartment located in the heart of the vibrant East Village in Manhattan. Steps away from great bars, restaurants and art galleries. Close to the subway and 15 minute walk to Union Square. Trust me, you will love it big time. The apartment contains fabulous Bathroom and amazing kitchen. Spacious living room with interior decorating touch. Queen bed in sun drenched bedroom and amazing balcony. Cable and fast internet included as well. Kindly not, that you are allowed to have guests in the apartment, but please make sure that they follow the building rules. Furthermore, please remember, that you are responsible for any of your guests. I am around during your stay, so please feel free to get in touch with me if there is anything. The apartment is located 15-20min walk from Union Square and 10min from the Subway (1 avenue and 14th street). The apartment have Gym and a breathtaking rooftop which you can use anytime during your stay.</t>
  </si>
  <si>
    <t>The apartment is located 15-20min walk from Union Square and 10min from the Subway (1 avenue and 14th street).</t>
  </si>
  <si>
    <t>Please make sure that the apartment is clean and in the same shape as you received it. Additionally, its not allowed to smoke, however you can smoke at the balcony or the rooftop.</t>
  </si>
  <si>
    <t>{TV,"Cable TV",Internet,Wifi,"Air conditioning","Wheelchair accessible",Kitchen,"Free parking on premises",Gym,Elevator,"Buzzer/wireless intercom",Heating,"Family/kid friendly",Washer,Dryer,"Smoke detector","Carbon monoxide detector",Essentials,Shampoo,"24-hour check-in",Hangers,"Hair dryer",Iron,"Laptop friendly workspace"}</t>
  </si>
  <si>
    <t>Luxury NYC Rental/Affordable /Roosevelt Island 2</t>
  </si>
  <si>
    <t>This apartment is a duplex on the northeast side of the 13th and 14th floor in a luxury building on Roosevelt Island. Roosevelt Island is a residential area between Midtown Manhattan and Queens, just one subway (or air tram!) stop from the Upper East Side. Elevator and a 24 doorman.  Upstairs common rooms: the dining room and kitchen. The dining room is bright with four corner windows. The kitchen offer stainless steel appliances.</t>
  </si>
  <si>
    <t>This apartment is a duplex on the northeast side of the 13th and 14th floor in a luxury building on Roosevelt Island. Roosevelt Island is a residential area between Midtown Manhattan and Queens, just one subway (or air tram!) stop from the Upper East Side. Elevator and a 24 doorman.  Upstairs common rooms: the dining room and kitchen. The dining room is bright with four corner windows. The kitchen offer stainless steel appliances. The room itself is on the lower level of the apartment, where all the bedrooms are situated, with a shared bathroom in the hallway. The room has a classic feel to it, with a double bed and matching bedstand and bureau of drawers with a large mirror atop. Folding doors hide a closet with shelves and hangers for keeping your personal belongings out of sight. You also have some shelves in the corner for books or other items that you may prefer. Television with cable access and WiFi is also available when you need it! One of the best parts of your room for rent i</t>
  </si>
  <si>
    <t>You have all the major New York staples including Starbucks and a Duane Reade pharmacy/convenience store and a variety of restaurants to choose from! There is even a public library branch just across the street from your building. The area is also great for jogging, especially with the Light House Park and the riverfront on either side of you, and plenty of interesting scenery to take in, be it Queens or the Midtown.</t>
  </si>
  <si>
    <t>Just about a block south you have the subway station that will drop you off on Lexington Avenue and East 63rd Street in 1 quick stop. A little further is the tram, when you're in the mood to enjoy the beautiful skyline on your way to Manhattan.</t>
  </si>
  <si>
    <t>{TV,Wifi,"Air conditioning",Kitchen,"Paid parking off premises",Elevator,Heating,Washer,Dryer,"Smoke detector","Carbon monoxide detector","Lock on bedroom door",Hangers,"Hot water",Microwave,Refrigerator,Oven,Stove,"Luggage dropoff allowed","Long term stays allowed","Cleaning before checkout","Wide hallways","No stairs or steps to enter","Wide entrance for guests","Well-lit path to entrance","Wide entrance","Extra space around bed","Accessible-height bed","No stairs or steps to enter","Wide doorway to guest bathroom","Bathtub with bath chair","Accessible-height toilet","Wide entryway",Waterfront,"Shower chair"}</t>
  </si>
  <si>
    <t>Mid-town West/Private room/shared bath</t>
  </si>
  <si>
    <t>Mid-town West, private sunny guest room with guest dresser, night table, desk, and hanging rack for clothes. Shared bathroom - female guests only!  If you don't want a taxi, you're a block away from N, R, B, D, and E. Blocks from Central Park, Time Warner Center, MOMA, Bergdorf Goodman, Gucci, and Chanel.  Comfortable living space with eat in kitchen with whiteboard, dining room, living room. Other rooms are available if looking for more space.</t>
  </si>
  <si>
    <t>Female guests only. Apartment is shoe free</t>
  </si>
  <si>
    <t>{TV,"Cable TV",Internet,Wifi,"Air conditioning","Wheelchair accessible",Kitchen,Doorman,Breakfast,Elevator,Heating,Washer,Dryer,"Smoke detector","Carbon monoxide detector","Fire extinguisher",Essentials,Shampoo,"24-hour check-in",Hangers,"Hair dryer",Iron,"Laptop friendly workspace","translation missing: en.hosting_amenity_49","translation missing: en.hosting_amenity_50"}</t>
  </si>
  <si>
    <t>Modern 2-Bed Apt.- Great Location!</t>
  </si>
  <si>
    <t>Modern building in the heart of Midtown West Manhattan north of Chelsea and few blocs from Times Square. The well designed apartment includes all the amenities and a concierge. Also enjoy the amazing rooftop and a modern gym!</t>
  </si>
  <si>
    <t>Modern building in the heart of Midtown West Manhattan north of Chelsea and few blocs from Times Square. The well designed apartment includes all the amenities and a concierge. Also enjoy the amazing rooftop and a modern gym! The apartment is brand new and modern and has all the necessary equipments such as wine cooler, washer/dryer, washing machine... Perfect for a short stay. Enjoy the amazing view of Manhattan on the rooftop where you can enjoy the beautiful sunset.  Also do not forget to workout at the gym. You will find all you need to stay fit! If you need anything I will be able to respond to your inquiries at any time! Great neighborhood with lots of nice restaurants and bars. Three blocks from Times Square and not far from Fifth Avenue for shopping. You can also get to Soho and West Village using the subway (8 mins ). Central Park is 7 mins by taxi Parking available down the street Subway stations few blocks away (Penn Station..)</t>
  </si>
  <si>
    <t>Great neighborhood with lots of nice restaurants and bars. Three blocks from Times Square and not far from Fifth Avenue for shopping. You can also get to Soho and West Village using the subway (8 mins ). Central Park is 7 mins by taxi</t>
  </si>
  <si>
    <t>Parking available down the street Subway stations few blocks away (Penn Station..)</t>
  </si>
  <si>
    <t>Smoking not authorized even in the balcony No Pets</t>
  </si>
  <si>
    <t>{TV,"Cable TV",Internet,Wifi,"Air conditioning","Wheelchair accessible",Kitchen,Doorman,Gym,Elevator,Heating,"Family/kid friendly",Washer,Dryer,"Smoke detector","Carbon monoxide detector",Essentials,Shampoo}</t>
  </si>
  <si>
    <t>ACintheroom!35minutes toWALL St. quiet&amp;residential</t>
  </si>
  <si>
    <t>BRAND NEW 1 bedroom shared home in Brooklyn! This hidden gem is 4 blocks from the express A,C,3.  15 minute Uber ride from JFK airport. Close to all the fun neighborhoods (Crown Heights, Williamsburg, Bedford-Stuyvesant, Downtown Brooklyn, Bushwick, and Dumbo) in Brooklyn! All backgrounds are welcomed in my home. Very cozy and private feel in the home. Gateway Center mall for all your shopping is a 10 minute uber ride! Guest are not allowed!PLEASE DON'T WRING THE DOORBELL ON THE SECOND FLOOR.</t>
  </si>
  <si>
    <t>BRAND NEW 1 bedroom shared home in Brooklyn! This hidden gem is 4 blocks from the express A,C,3.  15 minute Uber ride from JFK airport. Close to all the fun neighborhoods (Crown Heights, Williamsburg, Bedford-Stuyvesant, Downtown Brooklyn, Bushwick, and Dumbo) in Brooklyn! All backgrounds are welcomed in my home. Very cozy and private feel in the home. Gateway Center mall for all your shopping is a 10 minute uber ride! Guest are not allowed!PLEASE DON'T WRING THE DOORBELL ON THE SECOND FLOOR. Brand new house with minimal touch. The room as queen-sized bed with a desk and chair. You can use the kitchen (full equipment) with label shelf for each room. Living room, Kitchen and Bathroom to share with other roommate (with Bluetooth speaker) Available before and after work. Before 1Pm after work will be around 1AM The neighborhood is quiet and very close to the city via the subway. Gateway  shopping  center is 5 minutes away by car/Uber. Less than 20 minutes to Williamsburg, Bushwick, by sub</t>
  </si>
  <si>
    <t>The neighborhood is quiet and very close to the city via the subway. Gateway  shopping  center is 5 minutes away by car/Uber. Less than 20 minutes to Williamsburg, Bushwick, by subway. The A-4 (express) and the C-3 trains are  4 block from the apartment. You can access the J,Z, and L trains at Broadway Junction which is one express stop. Easily accessible to everything but in a quiet area.</t>
  </si>
  <si>
    <t>Travel time Barclays Center: -25 minutes with the train -30 minutes with Uber/Car Travel Time to Manhattan: -30 minutes to Wall Street  -45 minutes to East Village -50 minutes to 34th Herald Sq -45 minutes to Times Square Travel time to JFK airport  -15 minutes by car -45 minutes by subway  Travel time to LaGuardia airport  -25 minutes by car -1h 23 minute by subway</t>
  </si>
  <si>
    <t>- Debbie and I both work in the restaurant industry. We normally get home in the early hours of the morning. We will be as quite as possible. We also ask for you to be quite in the morning until around 11 am. Please be respectful don't play music too loud. Please no smoking inside.</t>
  </si>
  <si>
    <t>{Wifi,"Air conditioning",Kitchen,"Free street parking",Heating,"Family/kid friendly","Smoke detector","Carbon monoxide detector",Essentials,Shampoo,"Lock on bedroom door",Hangers,"Hair dryer",Iron,"Laptop friendly workspace","Self check-in",Keypad,"Hot water","Bed linens",Microwave,"Coffee maker",Refrigerator,"Dishes and silverware","Cooking basics",Oven,"Luggage dropoff allowed","Long term stays allowed"}</t>
  </si>
  <si>
    <t>Bright 1 Bedroom / Columbia &amp; Morningside Heights</t>
  </si>
  <si>
    <t>Spacious fully furnished apartment on Columbia campus. Ideal if in town for Columbia business, but also close commute to all of Manhattan.  -3 minute walk to the 1 train -8 minute walk to the ACBD trains -restaurants, bars and coffee shops on the block -laundry service around the corner  -50 minute bus ride to and from Laguardia airport -walking distance to Morningside park and Riverside park</t>
  </si>
  <si>
    <t>Spacious fully furnished apartment on Columbia campus. Ideal if in town for Columbia business, but also close commute to all of Manhattan.  -3 minute walk to the 1 train -8 minute walk to the ACBD trains -restaurants, bars and coffee shops on the block -laundry service around the corner  -50 minute bus ride to and from Laguardia airport -walking distance to Morningside park and Riverside park You'll find this apartment has great light throughout the day, unique handmade furniture pieces, a full kitchen, and great book selection.  The proximity to the trains make it ideal and easy to get to all parts of the city. Great local restaurants and large grocery store in walking distance. Bike and jogging path at Riverside park a short walk away. I will be available to answer any questions and provide suggestions, but will be out of town during most of the stay. 3 minute walk to the 1 train 8 minute walk to the ACBD trains Several buses picking up outside the door</t>
  </si>
  <si>
    <t>3 minute walk to the 1 train 8 minute walk to the ACBD trains Several buses picking up outside the door</t>
  </si>
  <si>
    <t>{Wifi,"Air conditioning",Kitchen,Heating,"Suitable for events","Smoke detector","Carbon monoxide detector","Fire extinguisher",Essentials,"Lock on bedroom door",Hangers,"Laptop friendly workspace"}</t>
  </si>
  <si>
    <t>Lovely Brooklyn room near the park &amp; subway</t>
  </si>
  <si>
    <t>Come stay in our lovely bedroom in the heart of Crown Heights! We are 1 block from Franklin Ave which has AMAZING restaurants and bars. Happy to provide recs if you need :)  5 minutes from the subway (Franklin Ave (Phone number hidden by Airbnb) minutes to Prospect Park, Brooklyn Museum, and Brooklyn Botanic Gardens! You will have access to 1 private bedroom with plenty of space for two, a kitchen, living room, and bathroom. Reach out if you have any questions.</t>
  </si>
  <si>
    <t>Come stay in our lovely bedroom in the heart of Crown Heights! We are 1 block from Franklin Ave which has AMAZING restaurants and bars. Happy to provide recs if you need :)  5 minutes from the subway (Franklin Ave (Phone number hidden by Airbnb) minutes to Prospect Park, Brooklyn Museum, and Brooklyn Botanic Gardens! You will have access to 1 private bedroom with plenty of space for two, a kitchen, living room, and bathroom. Reach out if you have any questions. Living room, kitchen, bathroom Street parking but subway recommended :)</t>
  </si>
  <si>
    <t>Street parking but subway recommended :)</t>
  </si>
  <si>
    <t>- respect the space and we will respect you!</t>
  </si>
  <si>
    <t>{TV,Wifi,"Air conditioning",Kitchen,"Smoking allowed","Pets allowed",Heating,"Smoke detector","Carbon monoxide detector",Essentials,Shampoo,"Lock on bedroom door",Hangers,"Hair dryer","Laptop friendly workspace","Hot water","Bed linens"}</t>
  </si>
  <si>
    <t>Cozy 2Bedroom Apt. in Astoria</t>
  </si>
  <si>
    <t>Two bed room apt., Located in Astoria Queens two blocks from the 30th Ave train station, 10 minutes ride into MidTown NYC..</t>
  </si>
  <si>
    <t>{TV,Internet,Wifi,"Air conditioning",Kitchen,"Free street parking",Heating,Washer,Dryer,"Smoke detector","Carbon monoxide detector",Essentials,"translation missing: en.hosting_amenity_49","translation missing: en.hosting_amenity_50","Hot water","Host greets you"}</t>
  </si>
  <si>
    <t>Loft in Bushwick</t>
  </si>
  <si>
    <t>I'm a traveling hairstylist, so I list my bedroom in my loft from time to time. It is a shared apartment with two cats, one dog and one roommate. My loft is in an old sweater factory, so you get to enjoy extra high ceilings, a wall of windows in the common space, a nicely maintained, fully-stocked kitchen and pleasant restroom. I don't typically provide shampoo/conditioner/body wash because everyone has their own preferences; however, if you need me to pick some up before you arrive, I can :)</t>
  </si>
  <si>
    <t xml:space="preserve">I'm a traveling hairstylist, so I list my bedroom in my loft from time to time. It is a shared apartment with two cats, one dog and one roommate. My loft is in an old sweater factory, so you get to enjoy extra high ceilings, a wall of windows in the common space, a nicely maintained, fully-stocked kitchen and pleasant restroom. I don't typically provide shampoo/conditioner/body wash because everyone has their own preferences; however, if you need me to pick some up before you arrive, I can :) Just remember that my cat (Chanté), My roommate's cat (Macaroni) and my roommate's dog (Timber) and my roommate (Rob) will be sharing the space. But it's large and we're both very hospitable people so please make yourself feel like home! We don't really have house rules, we just expect you to be clean and respectful and not to open up our home to additional guests - except for maybe a one-night stand or whatever (it's (Phone number hidden by Airbnb) Also, keep in mind that my bed is lofted so you </t>
  </si>
  <si>
    <t xml:space="preserve">Conveniently located in the heart of Bushwick off the L train (10-15 minutes to Manhattan with very efficient service). A ton of local restaurants, bodegas and supermarkets. A few to House of Yes (a world-renowned electronic dance club). Plenty of bars. And if Bushwick isn't your scene, you can literally get anywhere from here pretty easily (except queens - but who goes there anyway?) </t>
  </si>
  <si>
    <t>L train 2 blocks in either direction (Jefferson or DeKalb stop) and plenty of bus routes. You can take an uber to a lot of places too, but public transit is typically quicker (but maybe somewhat harder).</t>
  </si>
  <si>
    <t>{TV,Wifi,"Air conditioning",Kitchen,Elevator,Heating,Washer,Dryer,"Smoke detector","Carbon monoxide detector","First aid kit","Fire extinguisher",Essentials,Hangers,"Hair dryer","Laptop friendly workspace","Private living room"}</t>
  </si>
  <si>
    <t>Brooklyn 1-Bedroom with Skyline Views</t>
  </si>
  <si>
    <t>Hi!  So as to raise funds for my kid's piano lessons, I'm making my nice place available on the odd weekend! It's suitable for one person or two who are comfortable sleeping in a bed together, and is in a fairly swanky building near the A/C trains &amp; Franklin Shuttle, with a Full/Double bed, and skyline views from both my apartment and the roof deck one floor up.  I will be around, but will not be home much and won't be getting in your hair.</t>
  </si>
  <si>
    <t>Hi!  So as to raise funds for my kid's piano lessons, I'm making my nice place available on the odd weekend! It's suitable for one person or two who are comfortable sleeping in a bed together, and is in a fairly swanky building near the A/C trains &amp; Franklin Shuttle, with a Full/Double bed, and skyline views from both my apartment and the roof deck one floor up.  I will be around, but will not be home much and won't be getting in your hair. The space is one bedroom (my bedroom) in a two-bedroom apartment.  It's cozy, but nicely designed, and very clean without looking too spare.   My apartment has an open plan living/dining area with an island kitchen with black granite countertops and all new stainless steel including a tremendously convenient dishwasher, recently refinished hardwood floors throughout, and large windows in the living room and bedroom which offer sweeping views across Brooklyn rooftops towards Manhattan. The bedroom is pretty quiet, but there will be a white noise mach</t>
  </si>
  <si>
    <t>The building is on the border of the Bed-Stuy and Clinton Hill neighborhoods, an area which has changed drastically in the past five years and become very “happening.”  Many coffee shops, wine and liquor stores, popular bars and restaurants, shopping areas, cultural institutions and parks are all very nearby.</t>
  </si>
  <si>
    <t>C train at Franklin Avenue &amp; Prospect Park Shuttle are two blocks away - less than half an hour into Manhattan. A &amp; C train at Nostrand avenue is nearly as close Nearby buses: B44 &amp; B26 within one block, B52, B48, and B25 also all very nearby.</t>
  </si>
  <si>
    <t>- All common areas of building have security cameras, so building rules must be followed at all times in common areas, and halls and stairs can only be used for quietly coming and going!</t>
  </si>
  <si>
    <t>{"Air conditioning",Kitchen,Gym,"Free street parking",Heating,Washer,Dryer,"Smoke detector","Carbon monoxide detector","First aid kit","Safety card",Essentials,Shampoo,"Hair dryer",Iron,"Laptop friendly workspace","Private living room","Hot water",Other}</t>
  </si>
  <si>
    <t>Sunny Room in Ditmas Park</t>
  </si>
  <si>
    <t>Find your chi in a clean, spacious apartment with hardwood floors and plenty of charm &amp; comfort. Adjacent to cafés, a library branch, and beautiful old Victorian homes, we're just off the B/Q with easy access to downtown Brooklyn, Manhattan and more.</t>
  </si>
  <si>
    <t xml:space="preserve">Find your chi in a clean, spacious apartment with hardwood floors and plenty of charm &amp; comfort. Adjacent to cafés, a library branch, and beautiful old Victorian homes, we're just off the B/Q with easy access to downtown Brooklyn, Manhattan and more. The apartment is located in a lovely brick building, home to many families and couples. The space is outfitted with hardwood parquet floors and tiles in the bathroom and kitchen. The listed bedroom has a full-size bed, desk, bookshelf and closet. Large windows provide plenty of natural light streaming in throughout the day. You'll be staying in a private bedroom with full access to the living room, kitchen and bathroom. I am your primary point of contact. From Monday through Friday, I work in an office from 10 - 6 but will be available by phone and email during the day to assist you with any issues you may have. Don't hesitate to get in touch! Around the corner from bustling Flatbush Avenue and adjacent to Cortelyou Road, you'll have your </t>
  </si>
  <si>
    <t>Around the corner from bustling Flatbush Avenue and adjacent to Cortelyou Road, you'll have your pick of restaurants, cafés, grocery stores and bodegas at all price ranges. Strolling around the neighborhood, you'll discover some of the biggest and most beautiful Victorian homes in Brooklyn. Prospect Park is just a fifteen-minute walk from here.</t>
  </si>
  <si>
    <t>The B/Q subway line is just a few blocks away. Take the Q from Cortelyou Road and arrive in downtown Brooklyn in 10-15 minutes, or take a more scenic route on the B41 bus, up Flatbush Avenue. Manhattan is only 30-40 minutes away by train.</t>
  </si>
  <si>
    <t>Guests are expected to be clean and considerate. This is a shoe-free apartment and it's kept very neat. No pets or extra guests are allowed, and since the building is home to many families, it's pretty quiet at night. Please clean up after yourselves and respect shared space. As a courtesy to my roommate, I only accept single lady guests. My roommate, a single lady herself, feels more comfortable with this arrangement. Thanks for your understanding!</t>
  </si>
  <si>
    <t>{TV,"Cable TV",Internet,Wifi,"Air conditioning",Kitchen,"Free street parking",Heating,"Smoke detector","Carbon monoxide detector","First aid kit",Essentials,Shampoo,"Lock on bedroom door","Laptop friendly workspace","translation missing: en.hosting_amenity_49","translation missing: en.hosting_amenity_50","Hot water","Host greets you"}</t>
  </si>
  <si>
    <t>Lincoln Center Stunning One Bedroom</t>
  </si>
  <si>
    <t>Stunning 1Bedroom Unit in Manhattan Midtown West Lincoln Center/Access to Equinox Gym, Basketball Court, Business Room, Rooftop Party Room,  Rooftop...</t>
  </si>
  <si>
    <t>Stunning 1Bedroom Unit in Manhattan Midtown West Lincoln Center/Access to Equinox Gym, Basketball Court, Business Room, Rooftop Party Room,  Rooftop... Perfect for tourists, relocated workers, students...Walking Distance to Lincoln Center, Central Park, Columbus Circle, Times Square, iconic Hudson Yards!!!!!!!</t>
  </si>
  <si>
    <t>Perfect for tourists, relocated workers, students...Walking Distance to Lincoln Center, Central Park, Columbus Circle, Times Square, iconic Hudson Yards!!!!!!!</t>
  </si>
  <si>
    <t>No Shoes In the House</t>
  </si>
  <si>
    <t>{Wifi,"Air conditioning",Kitchen,Gym,Elevator,"Hot tub",Heating,"Suitable for events",Washer,Dryer,"Smoke detector","Carbon monoxide detector","First aid kit","Fire extinguisher",Essentials,Shampoo,"Lock on bedroom door",Hangers,"Hair dryer","Laptop friendly workspace","Private entrance"}</t>
  </si>
  <si>
    <t>Newly Renovated, Cozy Brooklyn Room w/terrace</t>
  </si>
  <si>
    <t>If you're looking for clean, quiet and cozy accommodations, then look no further. My apartment building is brand new and steps from the L Train, coffee shops and more. It's a quick 12 minute subway ride away from Manhattan and a few stops away from trendy Williamsburg. You’ll love my place because of the terrace, the coziness, the rooftop views, the people, the location, the cleanliness. My place is good for solo adventurers and business travelers.</t>
  </si>
  <si>
    <t>Awesome space on your own floor with a PrivateBath</t>
  </si>
  <si>
    <t>{TV,Wifi,"Air conditioning",Kitchen,Heating,"Smoke detector","Carbon monoxide detector","First aid kit","Fire extinguisher",Essentials,Shampoo,"Lock on bedroom door",Hangers,"Hair dryer",Iron,"Laptop friendly workspace","Hot water"}</t>
  </si>
  <si>
    <t>Renovated Brooklyn Apt Only 35m to Manhattan!</t>
  </si>
  <si>
    <t>Lovely Brooklyn Basement apartment centrally located across from beautiful Highland Park. Park fully equipped with tennis courts, baseball field, reservoir with swans, running track, field of greens, park for kids the list goes on! Brand newly renovated basement with windows in every room has one bedroom with queen sized bed and dresser, and daybed that pulls out to king sized plus in common area along with full bathroom and laundry in unit!! Only 35 minutes to NYC by train! You can't beat it!</t>
  </si>
  <si>
    <t>Lovely Brooklyn Basement apartment centrally located across from beautiful Highland Park. Park fully equipped with tennis courts, baseball field, reservoir with swans, running track, field of greens, park for kids the list goes on! Brand newly renovated basement with windows in every room has one bedroom with queen sized bed and dresser, and daybed that pulls out to king sized plus in common area along with full bathroom and laundry in unit!! Only 35 minutes to NYC by train! You can't beat it! Beautiful, family area with lots of green parks at your steps 3 blocks from the JZ train. 30 mins from JFK airport by train.</t>
  </si>
  <si>
    <t>Beautiful, family area with lots of green parks at your steps</t>
  </si>
  <si>
    <t>3 blocks from the JZ train. 30 mins from JFK airport by train.</t>
  </si>
  <si>
    <t>Sound travels through rest of house, no loud music at any time. Quiet time after 10p. No guests in space at any time.</t>
  </si>
  <si>
    <t>{TV,Wifi,"Air conditioning","Free street parking",Heating,"Smoke detector","Carbon monoxide detector","First aid kit",Essentials,Shampoo,"Lock on bedroom door",Hangers,"Hair dryer",Iron,"Laptop friendly workspace","Private entrance","Outlet covers",Bathtub,"Hot water","Bed linens","Extra pillows and blankets","Ethernet connection",Microwave,"Coffee maker",Refrigerator,"Dishes and silverware","Long term stays allowed","Well-lit path to entrance",Other}</t>
  </si>
  <si>
    <t>Large room in fantastic Williamsburg location!</t>
  </si>
  <si>
    <t>Minutes from Manhattan (1 stop on the JMZ or L train).  Bedroom is massive with 3 big windows, tons of light and privacy from the rest of the house as other bedrooms are on the other end of the apt. Cozy decor and tons of books! Apt is in the middle of Williamsburg. Includes dining room, living room and an eat in kitchen, truly a gem in this area!  Bars, restaurants and tons of activities right outside the doorsteps. Happy to provide you with a list of things to do/eat in the neighborhood!</t>
  </si>
  <si>
    <t>Minutes from Manhattan (1 stop on the JMZ or L train).  Bedroom is massive with 3 big windows, tons of light and privacy from the rest of the house as other bedrooms are on the other end of the apt. Cozy decor and tons of books! Apt is in the middle of Williamsburg. Includes dining room, living room and an eat in kitchen, truly a gem in this area!  Bars, restaurants and tons of activities right outside the doorsteps. Happy to provide you with a list of things to do/eat in the neighborhood! JMZ is a few minute walk for the apt. 1 stop from Manhattan!  L train is a short 7 minute walk and also just 1 stop from Manhattan. The place is perfectly situated for easy commuting in the city.</t>
  </si>
  <si>
    <t>JMZ is a few minute walk for the apt. 1 stop from Manhattan!  L train is a short 7 minute walk and also just 1 stop from Manhattan. The place is perfectly situated for easy commuting in the city.</t>
  </si>
  <si>
    <t>{Wifi,"Air conditioning",Kitchen,Heating,"Smoke detector","Carbon monoxide detector","Fire extinguisher",Essentials,Shampoo,"Lock on bedroom door",Hangers,"Hair dryer",Iron,"Laptop friendly workspace","Private living room"}</t>
  </si>
  <si>
    <t>Renta de Habitación a una cuadra de Central Park</t>
  </si>
  <si>
    <t>El departamento cuenta con cocina completa que pueden utilizar igual que la sala de estár, el baño es compartido, el departamento esta super bien ubicado, a 2 cuadras de la parada del metro, a una cuadra de central park, también cuenta con varios supermercados super cerca (Whole Foods, Trader Joe´s, etc), a una cuadra también hay un starbucks, Chipotle y varias Deli´s, a 15 minutos de Times Square en tren</t>
  </si>
  <si>
    <t>El departamento cuenta con cocina completa que pueden utilizar igual que la sala de estár, el baño es compartido, el departamento esta super bien ubicado, a 2 cuadras de la parada del metro, a una cuadra de central park, también cuenta con varios supermercados super cerca (Whole Foods, Trader Joe´s, etc), a una cuadra también hay un starbucks, Chipotle y varias Deli´s, a 15 minutos de Times Square en tren Pueden utilizar las zonas comunes como cocina y sala de estár, pero deben traer sus propias toallas de baño así como champú, jabón, etc Los días que rentaré la habitación yo estaré fuera del país pero me pueden contactar a mi número de cel, igual y mis roommates también estarán en el departamento para cualquier cosa que necesiten Mejor ubicación imposible, literal tienen central park a una cuadra, varios supermercados, cafés, parada de tren a 2 cuadras, barrio super seguro. la parada de tren mas cerca es en la 103 y central park (linea C y B del tren) que queda a 2 cuadras del departa</t>
  </si>
  <si>
    <t>Mejor ubicación imposible, literal tienen central park a una cuadra, varios supermercados, cafés, parada de tren a 2 cuadras, barrio super seguro.</t>
  </si>
  <si>
    <t>la parada de tren mas cerca es en la 103 y central park (linea C y B del tren) que queda a 2 cuadras del departamento, esta linea te lleva directo a Times Square, WTC, Penn Station, etc.</t>
  </si>
  <si>
    <t>La hora de llegada es después de las 11 am y la salida puede ser a las 3 pm</t>
  </si>
  <si>
    <t>{Wifi,"Air conditioning",Kitchen,Elevator,Essentials,Hangers,"Hair dryer",Iron,"Laptop friendly workspace","Private living room"}</t>
  </si>
  <si>
    <t>1 bed room rail road apartment</t>
  </si>
  <si>
    <t>Greeting travelers! This is your typical railroad apartment in Greenpoint that a single guy lives in. It could use a coat of paint and definitely has that "lived in" vibe and the bathroom is a little beat up. It's close to all of the cool restaurants, bars and transportation.  The G Train is 2 blocks away, the East River Ferry that takes you to Manhattan is 3 blocks away and there are several buses nearby. A cat lives here but if this is an issue, she can stay with one of my friends.</t>
  </si>
  <si>
    <t>Greeting travelers! This is your typical railroad apartment in Greenpoint that a single guy lives in. It could use a coat of paint and definitely has that "lived in" vibe and the bathroom is a little beat up. It's close to all of the cool restaurants, bars and transportation.  The G Train is 2 blocks away, the East River Ferry that takes you to Manhattan is 3 blocks away and there are several buses nearby. A cat lives here but if this is an issue, she can stay with one of my friends. If you're into music and art, there is a turntable and basic stereo set up in the living room.  The is a huge Alex Grey tapestry hanging in the living room as well some a small Buddha. The whole place is available. The back room is basically a work area but if you need to go in there for some reason, feel free. I will most likely not be in town, but feel free to contact me via mobile phone, email or text. Over the past ten years, Greenpoint has really come into it's own.  When I first moved here, it was ve</t>
  </si>
  <si>
    <t>Over the past ten years, Greenpoint has really come into it's own.  When I first moved here, it was very desolate and kind of a secret.  Now it's super hip and filled with great restaurants, bars and hang out spots.  The neighborhood is very sage and accessible to the city.</t>
  </si>
  <si>
    <t>Getting around is very convenient.  The G train is about two blocks away.  The East River Ferry, which takes you to Manhattan is a quick 5 minute walk away.  There are several bus lines nearby.</t>
  </si>
  <si>
    <t>{TV,Internet,Wifi,"Air conditioning",Kitchen,"Pets live on this property",Cat(s),Heating,"Family/kid friendly","Smoke detector","Carbon monoxide detector","Fire extinguisher",Essentials}</t>
  </si>
  <si>
    <t>The James Franco! Beautiful Floating Surf Safari!</t>
  </si>
  <si>
    <t>This is my baby!!! Much love has gone into creating this funky, cozy, weird little paradise on the water:) It’s my home so DO NOT fuck it up!! I want only the most RESPECTFUL people with an understanding of boats and their rules! The Franco is in a private marina....This is not your own backyard! You will be part of a quaint artist, surfer, fishermen community 2 blocks from the beach. The boat is vintage river boat with true character and shabby chic decor! High maintenance folks stay far away!!</t>
  </si>
  <si>
    <t>This is my baby!!! Much love has gone into creating this funky, cozy, weird little paradise on the water:) It’s my home so DO NOT fuck it up!! I want only the most RESPECTFUL people with an understanding of boats and their rules! The Franco is in a private marina....This is not your own backyard! You will be part of a quaint artist, surfer, fishermen community 2 blocks from the beach. The boat is vintage river boat with true character and shabby chic decor! High maintenance folks stay far away!! You are free to use the entire boat including the upper deck. Unlike most boats at the marina...This one has a bathroom! We do ask you use the marina bathrooms as much as possible so we are not refilling our zero flush toilet system too often with new expensive cartridges. The kitchen has a huge (brand new) off grid stove and a nice grill on the porch. Upstairs you will find we have a cozy bed with beautiful new sheets and even a TV for local news;) The upper deck has a great view of the marina</t>
  </si>
  <si>
    <t>Houseboat</t>
  </si>
  <si>
    <t>{TV,Wifi,"Air conditioning",Kitchen,"Free parking on premises",Heating,"Family/kid friendly","Smoke detector","Carbon monoxide detector","First aid kit","Fire extinguisher",Essentials,Shampoo,"Laptop friendly workspace","Self check-in",Lockbox,"Hot water","Bed linens",Microwave,"Coffee maker",Refrigerator,Dishwasher,"Dishes and silverware","Cooking basics",Oven,Stove,"BBQ grill","Patio or balcony","Long term stays allowed",Waterfront}</t>
  </si>
  <si>
    <t>PARK VIEW ROOM W DOUBLE CLOSET</t>
  </si>
  <si>
    <t>The apt is well located near City college, River Bank State Park, Columbia Uni. Subway is 2 blocks away and 4 other subway lines in 10 mins walk as well. 25-30 new restaurants in 15 blocks. The apartment is brand new and the other roommates are staying long term. My priority is long term stay so pls reach me out first before booking the place so we can have a chance to know more about each other. Better discount is offered for more than 9 months stays.</t>
  </si>
  <si>
    <t>The apt is well located near City college, River Bank State Park, Columbia Uni. Subway is 2 blocks away and 4 other subway lines in 10 mins walk as well. 25-30 new restaurants in 15 blocks. The apartment is brand new and the other roommates are staying long term. My priority is long term stay so pls reach me out first before booking the place so we can have a chance to know more about each other. Better discount is offered for more than 9 months stays. The room is spacious with lots of sun lights and park view. There is double closet in the room. The apt is primarily set for long term stay. There are other roommates staying long term and they are usually from Columbia Uni international students, researchers, phd students etc.  It is super quite simple safe and clean apt Guest can use kitchen bathroom and laundry in the basement Neighborhood is young with students and international people Only 2 stops away from Columbia University and a 5-minute walk from City College. Many round-the-cl</t>
  </si>
  <si>
    <t>Neighborhood is young with students and international people Only 2 stops away from Columbia University and a 5-minute walk from City College. Many round-the-clock grocery stores on Broadway, laundry, bank, pharmacies and many restaurants as well. We have great 20-30  restaurants within 8 blocks. Subway system is great here so you wont have difficulties with transportation! This apartment is located two short blocks from the 1 train station at 137th Street and nine blocks from the A/B/C/D trains at 145th Street. It is located on the 1st floor of a lovely building in an up-and-coming, well-lit neighborhood in West Harlem. If you walk west towards the water for roughly 1-2 minutes, you can see beautiful views of the Hudson River! There are two grocery stores, a laundromat, and a Rite-Aid Pharmacy within a 2-minute walking distance, along with bodegas for other convenience items on each corner. There is a Subway (sandwiches, not the train) located right under the building, a 24-hour McDon</t>
  </si>
  <si>
    <t>Common travel times: To here from…  JFK Airport: 90 minutes by subway, 45 minutes by cab  LGA Airport: 60 minutes by subway, 25 minutes by cab  EWR Airport: 60 minutes  Port Authority &amp; Penn Station: 20 minutes by subway From here to…  Times Square &amp; Midtown: 20 minutes by subway  Wall Street &amp; Downtown: 30 minutes by subway  Central Park: 15 minutes by subway/bus  Yankee Stadium: 15 minutes by subway If you have a car, street parking is the best way to go. But be aware of parking regulations. Parking tickets are a real income stream for the city. Most streets have two days a week when you must move your car for a couple hours for street cleaning. Also, it may take you some time to find a spot.</t>
  </si>
  <si>
    <t>{Wifi,"Air conditioning",Kitchen,"Pets allowed",Elevator,Heating,Washer,Dryer,"Smoke detector","Carbon monoxide detector",Essentials,"Lock on bedroom door",Hangers,Iron,"Laptop friendly workspace","Hot water","Bed linens","Extra pillows and blankets","Long term stays allowed"}</t>
  </si>
  <si>
    <t>Spacious bedroom in shared 3 bdrm</t>
  </si>
  <si>
    <t>Large light -filled bedroom (10x12 at least) in a spacious 3BR for rent. We are two blocks away from the Parkside Ave train stop (Q,B) and, therefore, two blocks away from Prospect Park. Shared kitchen &amp; bathroom.</t>
  </si>
  <si>
    <t>{TV,"Cable TV",Internet,Kitchen,Elevator,Heating,"Smoke detector","Fire extinguisher",Hangers,"Laptop friendly workspace"}</t>
  </si>
  <si>
    <t>Cozy East Harlem Apartment</t>
  </si>
  <si>
    <t>Cozy and comfortable private room and bathroom in East Harlem.  Great place to stay for business or fun.  Shared living room space with a 30 something entrepreneur and Astrologer. Close to major shopping complex and subways.  Quick train ride to midtown.</t>
  </si>
  <si>
    <t>Cozy and comfortable private room and bathroom in East Harlem.  Great place to stay for business or fun.  Shared living room space with a 30 something entrepreneur and Astrologer. Close to major shopping complex and subways.  Quick train ride to midtown. You will have a private room and bathroom with a queen bed, premium tv and spacious closet. The living room and kitchen are both shared areas.  Don't worry, we rarely use the space so it will mostly be yours.  The kitchen is full stocked with more appliances than you will ever need.  There's also a microwave and dishwasher for easy cooking and tidying up.  There is a 55 inch tv with premium cable and a PS3 for any gamers. Sharing a glass of wine is always a nice treat but you will for the most part be on your own.  We will only be a phone call or email away though to help you with anything you need. The neighborhood is great! We are a half block away from Planet Fitness for your workout needs, as well as Target, Aldi, and Marshalls. Th</t>
  </si>
  <si>
    <t>The neighborhood is great! We are a half block away from Planet Fitness for your workout needs, as well as Target, Aldi, and Marshalls. There are so great restaurants and bars that recently opened within 5 blocks.  The street is also pretty lively but also super safe!</t>
  </si>
  <si>
    <t>You can bike or use the train.  There are two Citi bike stands within 2 blocks of the apartment.  There is also a subway station only 4 blocks away, the 6 train at 116th which you can take to most parts of manhattan pretty quickly.</t>
  </si>
  <si>
    <t>{TV,Wifi,"Air conditioning","Wheelchair accessible",Kitchen,"Paid parking off premises",Elevator,"Free street parking","Buzzer/wireless intercom",Heating,Washer,Dryer,"Smoke detector","Carbon monoxide detector","Safety card",Essentials,Shampoo,"Lock on bedroom door",Hangers,Iron,"Hot water","Long term stays allowed","Host greets you"}</t>
  </si>
  <si>
    <t>Master Bedroom 别墅二楼主卧房</t>
  </si>
  <si>
    <t>Master bedroom on the second floor, which includes: a queen size bed, two bedside table, one cabinet and a dressing table with lamp, air conditioner and closet.  二楼主卧房,包括:Queen Size 大床一张,2个床头柜,一个五斗橱和一个梳妆橱｡台灯､空调､壁柜一应俱全｡</t>
  </si>
  <si>
    <t>Master bedroom on the second floor, which includes: a queen size bed, two bedside table, one cabinet and a dressing table with lamp, air conditioner and closet.  二楼主卧房,包括:Queen Size 大床一张,2个床头柜,一个五斗橱和一个梳妆橱｡台灯､空调､壁柜一应俱全｡ . It's a lovely place to spend some quality time with your friends and family. . No breakfast provided. . No food or alcohol allowed inside the room. . Share bathroom and kitchen with other guests.  . Walking distance to the subway and Long Island Railroad stations, as well as the local shopping area. . Public bus one block away.</t>
  </si>
  <si>
    <t>. Walking distance to the subway and Long Island Railroad stations, as well as the local shopping area. . Public bus one block away.</t>
  </si>
  <si>
    <t>Villa</t>
  </si>
  <si>
    <t>{TV,"Cable TV",Internet,Wifi,"Air conditioning",Kitchen,"Free parking on premises",Heating,"Family/kid friendly","Smoke detector",Essentials,Shampoo,"24-hour check-in","Hair dryer",Iron}</t>
  </si>
  <si>
    <t>Luxury SohoStyle 2 bedroom Downtown Manhattan.</t>
  </si>
  <si>
    <t>Brand new true TWO bedroom apartment in one of the most desirable parts of Downtown the Lower East Side.  Stainless steel appliances are seen throughout the apartment along with light hardwood floors, exposed brick and a fully supplied kitchen with dishwasher  and Washer/dryer included.  Bedrooms with cozy queen and double sized beds. The apartment has a very comfortable living space with dining table, TV.</t>
  </si>
  <si>
    <t>Brand new true TWO bedroom apartment in one of the most desirable parts of Downtown the Lower East Side.  Stainless steel appliances are seen throughout the apartment along with light hardwood floors, exposed brick and a fully supplied kitchen with dishwasher  and Washer/dryer included.  Bedrooms with cozy queen and double sized beds. The apartment has a very comfortable living space with dining table, TV. This apartment literally has everything you need for cooking, cleaning, showering and etc... A few minutes walk to Little Italy and Soho are prime shopping and dining territories and find great New York restaurants, bars and things to do in this downtown neighborhood. 5 minutes on the J train to Financial District where you can find the One World Trade Center with its famous observatory, NYC Stack Exchange and 10 min on the B, D train to Rockefeller center and Theater District. NEARBY TRANSPORTATION Subways B, D at Grand St under 500 feet 2 min walk J, Z at Bowery 0.19 miles F, J, M,</t>
  </si>
  <si>
    <t>A few minutes walk to Little Italy and Soho are prime shopping and dining territories and find great New York restaurants, bars and things to do in this downtown neighborhood. 5 minutes on the J train to Financial District where you can find the One World Trade Center with its famous observatory, NYC Stack Exchange and 10 min on the B, D train to Rockefeller center and Theater District.</t>
  </si>
  <si>
    <t>NEARBY TRANSPORTATION Subways B, D at Grand St under 500 feet 2 min walk J, Z at Bowery 0.19 miles F, J, M, Z at Delancey St-Essex St 0.33 miles F at East Broadway 0.35 miles 6 line at Spring St 0.39 miles with access to the M-15 bus line as well.</t>
  </si>
  <si>
    <t>{TV,Wifi,"Air conditioning",Kitchen,Heating,Washer,Dryer,"Smoke detector","Carbon monoxide detector",Essentials,Shampoo,Hangers,"Hair dryer",Iron}</t>
  </si>
  <si>
    <t>Sonder | Stock Exchange | Bold 1BR + Kitchen</t>
  </si>
  <si>
    <t>Sonder | 116 John | Sun-Filled 2BR + Gym</t>
  </si>
  <si>
    <t>1br Near Everything in East Village</t>
  </si>
  <si>
    <t>Best location in NYC! Walk to Lower East Side, Union Square, Chinatown, Little Italy, SOHO, Chelsea, Washington Sq Park and more! Steps from great shops, restaurants and bars in the heart of East Village! Renovated 1br with stainless appliances, glass/granite shower and a modern/clean design with fun art!</t>
  </si>
  <si>
    <t>Best location in NYC! Walk to Lower East Side, Union Square, Chinatown, Little Italy, SOHO, Chelsea, Washington Sq Park and more! Steps from great shops, restaurants and bars in the heart of East Village! Renovated 1br with stainless appliances, glass/granite shower and a modern/clean design with fun art! We've worked hard to transform our NYC apartment into a home that's comfortable, accommodating and fun at the same time!  We take pride in our space and hope you can enjoy it as much as we do! You will have the entire space to yourself!  We will provide clean towels and sheets, and basic toiletries.  Feel free to use any of the basic spices and condiments in the kitchen if you feel up to cooking!  We are avid cooks and have decently stocked cupboards!  There is a laundromat around the corner where you can do your own laundry or you can request pick up / drop off service. We most likely will not see you on your visit, but our good friend Ryan who lives nearby will take good care of you</t>
  </si>
  <si>
    <t>We feel very lucky to call the East Village our home! It's a great community with a ton of fun shops, restaurants and bars to explore, as well as a great park just 2 blocks away. You could spend your entire vacation wandering the streets and exploring this hood and not see it all!  We are happy to provide some recommendations!  There are a ton of fun neighboring hoods as well including Chelsea, Soho, West Village and Greenwich Village.</t>
  </si>
  <si>
    <t>The L train is just 3 blocks away and only one quick stop to Williamsburg.  You can also get to Union Square in a quick 15 minute walk (or on the train if you feel so inclined) and trains from this station can take you all over the city.  Cabs of course are always plentiful as well!</t>
  </si>
  <si>
    <t>Please treat our home like your own!  There are no specific rules except no smoking inside.  We can consider small pets if this is something you require!  Please contact us to inquire.</t>
  </si>
  <si>
    <t>{Internet,Wifi,"Air conditioning",Kitchen,"Pets allowed","Buzzer/wireless intercom",Heating,Essentials,Shampoo}</t>
  </si>
  <si>
    <t>Great apt right by Grand Central!!</t>
  </si>
  <si>
    <t>This is a 1 BR in 3 BR And 2 full bathrooms. This room is furnished in a luxury 24 hour doorman building, 1200 sqft, close to Grand Central. Easily accessible to 4/5/6 train and metro north!! Each room has 2 windows, closets, AC/heat. There's a full kitchen and laundry in apt as well. The current 2 roommates are male and female, easy going, friendly, and clean.</t>
  </si>
  <si>
    <t>This is a 1 BR in 3 BR And 2 full bathrooms. This room is furnished in a luxury 24 hour doorman building, 1200 sqft, close to Grand Central. Easily accessible to 4/5/6 train and metro north!! Each room has 2 windows, closets, AC/heat. There's a full kitchen and laundry in apt as well. The current 2 roommates are male and female, easy going, friendly, and clean. The bedroom they will stay in and Common areas including living room, kitchen, bathrooms and laundry. The bedroom they will stay in and Common areas including living room, kitchen, bathrooms and laundry. I will be available to help with any recommendations about the city at anytime. Both roommates are very nice and helpful.  We are hardly ever home and always out and about trying new place. Grand central, 4/5/6 train grand central station, 4/5/6/ S shuttle to time square</t>
  </si>
  <si>
    <t>Grand central, 4/5/6 train</t>
  </si>
  <si>
    <t>grand central station, 4/5/6/ S shuttle to time square</t>
  </si>
  <si>
    <t>Considerate, respectful and clean</t>
  </si>
  <si>
    <t>{TV,"Cable TV",Wifi,"Air conditioning",Kitchen,Elevator,"Free street parking",Heating,Washer,Dryer,"Smoke detector","Carbon monoxide detector","First aid kit","Fire extinguisher",Essentials,Shampoo,Hangers,"Hair dryer",Iron,"Laptop friendly workspace","translation missing: en.hosting_amenity_49","translation missing: en.hosting_amenity_50","Hot water","Bed linens","Extra pillows and blankets",Microwave,Refrigerator,Dishwasher,"Dishes and silverware","Cooking basics",Oven,Stove,"Luggage dropoff allowed","Long term stays allowed","Cleaning before checkout","Wide hallways","No stairs or steps to enter","Wide entrance for guests","Flat path to guest entrance","Well-lit path to entrance","No stairs or steps to enter","Wide entrance","Extra space around bed","No stairs or steps to enter","Wide doorway to guest bathroom","Accessible-height toilet","No stairs or steps to enter","Wide entryway","Host greets you"}</t>
  </si>
  <si>
    <t>Convenient East Village Apartment</t>
  </si>
  <si>
    <t>Charming one bedroom apartment located in the heart of the East Village. Perfect location close to transit and walking distance to West Village, SoHO and Union Square. Perfect place to spend the holidays!</t>
  </si>
  <si>
    <t>{TV,Wifi,Kitchen,Heating,"Smoke detector","Carbon monoxide detector",Essentials}</t>
  </si>
  <si>
    <t>Between Central Park and the Subway</t>
  </si>
  <si>
    <t>Two bedroom/two baths apartment Easily fits 3+ baby and toddler. Located right off the 6 train Subway and Central Park Renovated kitchen with full stainless steel appliances, X8 dining table, 2 flat screen TV's &amp; Wifi Doorman, Rooftop</t>
  </si>
  <si>
    <t>Two bedroom/two baths apartment Easily fits 3+ baby and toddler. Located right off the 6 train Subway and Central Park Renovated kitchen with full stainless steel appliances, X8 dining table, 2 flat screen TV's &amp; Wifi Doorman, Rooftop 40 seconds from the subway 4 min to Central Park Spacious apartment Newly renovated Laundry Rooftop Doorman 6 subway train is down the block Crosstown bus is outside the building Street parking is available</t>
  </si>
  <si>
    <t>6 subway train is down the block Crosstown bus is outside the building Street parking is available</t>
  </si>
  <si>
    <t>{TV,"Cable TV",Internet,Wifi,"Air conditioning","Wheelchair accessible",Kitchen,Doorman,Elevator,"Hot tub",Heating,"Family/kid friendly",Washer,Dryer,"Smoke detector","Carbon monoxide detector",Essentials,Shampoo,"Self check-in","Building staff"}</t>
  </si>
  <si>
    <t>Spacious Modern Williamsburg Loft!</t>
  </si>
  <si>
    <t xml:space="preserve">Our large 1st-floor unique loft apartment is bright and beautiful! Exposed brick walls, high ceilings, private outdoor patio and huge gourmet kitchen. Comfortably sleeps 5 people and is conveniently located blocks from the L train Lorimar stop. </t>
  </si>
  <si>
    <t>Our large 1st-floor unique loft apartment is bright and beautiful! Exposed brick walls, high ceilings, private outdoor patio and huge gourmet kitchen. Comfortably sleeps 5 people and is conveniently located blocks from the L train Lorimar stop.  Our 1st-floor brick building apartment is a huge 1600 sq ft, unique loft space. Highlights include original exposed brick walls, 14-ft-high ceilings, outdoor space and a beautiful large gourmet kitchen. The space is filled with natural light during the day from front and back floor-to-ceiling windows. Lots of modern art decorates the space, mostly created by friends of our family. There is also a lovely bamboo-lined private outdoor patio off of the kitchen, including a Weber gas grill. Our open sleeping loft is fully furnished with a queen sized tempurpedic bed. There is an additional day bed that opens up into a queen size bed in the main floor living room. The plush wrap-around couch can quite comfortably sleep a fifth person. Our living room</t>
  </si>
  <si>
    <t xml:space="preserve">Williamsburg is filled with amazing restaurants, coffee houses, bars, shops and art galleries--something for everyone. Some our favorites are just down the block: A-Roma bakery, Bagelteria and The West are perfect morning stops for coffee and pastries. Santos Anne, Lighthouse, Zona Rosa and Le Barricou are great close options for lunch and dinners out, as well as other neighborhood favorites such as St. Anselm, Marlow &amp; Sons and Rosarito Fish Shack. Nearby McCarren Park hosts a farmer's market on Saturday mornings with local produce and occasional live music. There are plenty of places for food delivery and we will supply you with a folder of some of our favorites. There's also a 24-hour organic market, laundry service and dry cleaners all within a few blocks. The nearby Williamsburg Bridge can be a fun excursion to the East Village or Lower East Side in Manhattan. Other local Williamsburg highlights: Knitting Factory Brooklyn Brewery Brooklyn Bowl Smorgasburg Nitehawk Cinema </t>
  </si>
  <si>
    <t xml:space="preserve">Our place is located three blocks from the Lorimar St. L train stop, which is the second stop in from Manhattan. You can be in Union Square in 10 minutes and connect to virtually every train that runs through Manhattan. The G train is also at this stop (Metropolitan Ave.), which travels through Queens and Brooklyn. The J/M/Z trains are also a short walk away- at the Marcy Ave. station and can take you to the Lower East Side in Manhattan. Or take a walk over the nearby Williamsburg Bridge into the Lower East Side and East Village. Call Northside Car service for a quick ride to the airport. The ride is about 20 minutes to LGA and 35 minutes to JFK airports. </t>
  </si>
  <si>
    <t>1. No non-guests in the bedroom  2. No pets  3. No smoking  4. Parties must be approved by owners.  5. Photography and filming must be approved by owners.  6. Guests are responsible for leaving the accommodation in the condition it was in when they arrived. In the event of damage, the guest will be billed the cost of replacing the damaged items with equivalent items.  7. turn heat or A/C and all lights off as you leave.  Thank you and enjoy your stay! Phoebe + Ken</t>
  </si>
  <si>
    <t>{TV,"Cable TV",Internet,Wifi,"Air conditioning","Wheelchair accessible",Kitchen,"Buzzer/wireless intercom",Heating,"Family/kid friendly","Suitable for events",Essentials,Shampoo}</t>
  </si>
  <si>
    <t>Bronx room</t>
  </si>
  <si>
    <t>Enjoy a twin size bed in a cozy room. Entire place is shared with myself and children and/or with other Airbnb guest. This space can fit only one guest comfortable.</t>
  </si>
  <si>
    <t>Absolutely no walking around naked or in underwears. No loud noise so please be respectable to others in household. Absolutely no entering my room. Absolutely no using my address for any mail unless you ask. Absolutely no side deals if you want to live here permanently. Clean up. Treat home like your sanctuary. No keys will be giving at moment until further notice. I will be home to open door just tell me the times ahead of time.  Please bring own entertainment and extra blankets.  Thanks for understanding.</t>
  </si>
  <si>
    <t>Bronxville, NY, United States</t>
  </si>
  <si>
    <t>{"Paid parking off premises","Pets live on this property","Free street parking","Buzzer/wireless intercom",Heating,Essentials,Shampoo,"Hair dryer",Iron,"Laptop friendly workspace","Hot water",Other}</t>
  </si>
  <si>
    <t>Quiet home</t>
  </si>
  <si>
    <t>This is an apartment with exposed brick</t>
  </si>
  <si>
    <t>This is an apartment with exposed brick Entire 1 bedroom apartment Im available for questions by phone, text and email Numerous amenities within walking distance include restaurants, shops, banks, laundromats, subway and buses etc. 1/2 hour to Manhattan</t>
  </si>
  <si>
    <t>Numerous amenities within walking distance include restaurants, shops, banks, laundromats, subway and buses etc. 1/2 hour to Manhattan</t>
  </si>
  <si>
    <t>{TV,Wifi,"Air conditioning",Kitchen,Heating,"Smoke detector","Carbon monoxide detector",Essentials,Hangers,"Laptop friendly workspace","Hot water",Microwave,Refrigerator,"Dishes and silverware",Oven,Stove,"Long term stays allowed","Host greets you"}</t>
  </si>
  <si>
    <t>Spacious 1-bedroom by Prospect Park + BK Museum</t>
  </si>
  <si>
    <t>My spacious apartment is open for all visiting New York and wanting a Brooklyn experience! It's situated in beautiful, tree-lined Prospect Heights, a less than 5 minute walk to the historic Brooklyn Museum and Prospect Park. My apartment is on the first floor and has a 50-inch TV, Sonos Speaker System, (Hidden by Airbnb) Home, Super Nintendo Classic, and Chromecast all for your use.  The neighborhood is great for exploring for families and singles alike- you'll find endless cafes, restaurants, and bars.</t>
  </si>
  <si>
    <t>My spacious apartment is open for all visiting New York and wanting a Brooklyn experience! It's situated in beautiful, tree-lined Prospect Heights, a less than 5 minute walk to the historic Brooklyn Museum and Prospect Park. My apartment is on the first floor and has a 50-inch TV, Sonos Speaker System, (Hidden by Airbnb) Home, Super Nintendo Classic, and Chromecast all for your use.  The neighborhood is great for exploring for families and singles alike- you'll find endless cafes, restaurants, and bars. Guests will absolutely love the high ceilings, multiple mirrors, spacious fully stocked kitchen &amp; living area. Steps from Brooklyn Museum, Prospect Park, Brooklyn Zoo, and Brooklyn Botanical Garden.</t>
  </si>
  <si>
    <t>Steps from Brooklyn Museum, Prospect Park, Brooklyn Zoo, and Brooklyn Botanical Garden.</t>
  </si>
  <si>
    <t>{TV,Wifi,"Air conditioning",Kitchen,"Pets allowed","Free street parking","Family/kid friendly","Smoke detector",Essentials,Shampoo,"Lock on bedroom door","Hair dryer",Iron,"Laptop friendly workspace","translation missing: en.hosting_amenity_50","Private entrance","Hot water","No stairs or steps to enter","Flat path to guest entrance","No stairs or steps to enter","No stairs or steps to enter","No stairs or steps to enter","Host greets you"}</t>
  </si>
  <si>
    <t>Far West Village loft</t>
  </si>
  <si>
    <t>Charming renovated loft apartment in a walk-up building in the far west village. Conveniently located 1 block from the Hudson River Park green space and NJ Path subway system. You’ll love the quiet neighborhood, proximity to quaint corners of the west village, and homey atmosphere. The apartment was totally renovated in 2015 with high end kitchen appliances and in unit laundry washer and dryer (a true luxury in NYC). Through wall AC and radiators with control add to the modern amenities.</t>
  </si>
  <si>
    <t>{Wifi,"Air conditioning",Kitchen,Heating,Washer,Dryer,"Smoke detector","Carbon monoxide detector",Essentials,"Hair dryer","Laptop friendly workspace","Private living room","Hot water","Bed linens","Extra pillows and blankets",Microwave,"Coffee maker",Refrigerator,Dishwasher,"Dishes and silverware","Cooking basics",Oven,Stove}</t>
  </si>
  <si>
    <t>Posh Upper West 2 BR w/ Doorman</t>
  </si>
  <si>
    <t>Beautiful 2 bedroom apartment with a doorman, gym and lounge.  Building was renovated last year - brand new kitchen with stainless steel appliances and a dishwasher. There are 2 flat screen TVs. There is 1 queen bed, 1 full bed and a pull out couch.</t>
  </si>
  <si>
    <t>{TV,"Cable TV",Internet,Wifi,"Air conditioning","Wheelchair accessible",Kitchen,Doorman,Gym,Elevator,Heating,"Family/kid friendly",Washer,Dryer,"Smoke detector","Carbon monoxide detector",Essentials,Shampoo,"24-hour check-in",Hangers,"Hair dryer","Laptop friendly workspace"}</t>
  </si>
  <si>
    <t>Large Cheerful Private Bronx Room for Med Students</t>
  </si>
  <si>
    <t>Perfect for Rotating Medical Students, Interns, and Contract Physicians, Travel Nurses,  and/or Relocating Professionals of 30 days or more ...   . Walking distance/ short bus ride to Montefoire Medical Center &amp; Moses Campus . Walking distance to Lehman College . Walking distance to Manhattan College . Short train ride to New York Presbyterian -The Allen Hospital  .  Bus/bus ride to St Barnabas Hospital .  Bus/train to Fordham University</t>
  </si>
  <si>
    <t xml:space="preserve">Perfect for Rotating Medical Students, Interns, and Contract Physicians, Travel Nurses,  and/or Relocating Professionals of 30 days or more ...   . Walking distance/ short bus ride to Montefoire Medical Center &amp; Moses Campus . Walking distance to Lehman College . Walking distance to Manhattan College . Short train ride to New York Presbyterian -The Allen Hospital  .  Bus/bus ride to St Barnabas Hospital .  Bus/train to Fordham University Hello my name is Veralisa! Before sending us a reservation request; please make sure to send us a message first, and upload a current &amp; clear profile photo of yourself and fill out the "About Me" Section, as that's an area usually left blank by new AirBnB users.  It's a prerequisite for our guests to have a completed AirBnB profile. You can include where you're from, what you do, work and/or school, the major you're studying/interning, your style as a guest, the purpose of your stay, and any other things about yourself &amp; your trip that you think might </t>
  </si>
  <si>
    <t xml:space="preserve">Van Courtland / Riverdale NEIGHBORHOOD: 8 minute walk to the #1 TRAIN (red line) on 238th &amp; Broadway. 1) Convenient and direct trip to the West Side of Manhattan  * (30 minutes to Columbia University) * (40 minutes to Times Square) * (45 minutes to 34th and Penn Station) 2) SAFE walking neighborhood in Van Courtland Village Area 3) Walking distance to Manhattan College in Riverdale 4) Accessible to Fordham University on Fordham  5) Walking distance to Lehman College  6) Walking distance to Montefoire Medical Center  7) Fort Independence Park across the street for children, jogging, walking, basketball, handball, biking, etc. 8) Van Courtland Park on 242nd &amp; Broadway for tennis, handball, golf, running, jogging, walking, biking, and hiking; there are several different trails that range from 1 mile to 3 miles. 9) Kingsbrigde Heights Shopping Center all along Broadway: * Target, Marshalls, Applebees, Starbucks, #1 TRAIN, etc. on 225th &amp; Broadway * Walgreens, Chase, Land &amp; Sea Restaurant, </t>
  </si>
  <si>
    <t>TRANSPORTATION: #1 TRAIN (red line)  (8 minute walk)  * 238th &amp; Broadway.   * (30 minutes to Columbia University) * (40 minutes to Times Square) * (45 minutes to 34th and Penn Station) #4 TRAIN (green line)  (Lexington Avenue local) * Moshulu Parkway Train Station    BUS: Bx#1  and/or Bx# 2   (5 to 8 minute bus ride)  * Catch bus across the street * 4 STOPS to Jerome Ave. &amp; Moshulu Parkway  * Transfer to the #4 TRAIN on the corner BxM3 EXPRESS BUS:  * Catch the express bus on the corner. * Take a comfortable scenic route into/out of MANHATTAN  * Private express bus is equipped with a/c and reading light.. * The BxM3 express bus runs from Yonkers through the Bronx, then into Midtown Manhattan down 5th Avenue  ( last stop is 26th St and 5th Ave.)</t>
  </si>
  <si>
    <t>Dear Guest, Let's communicate about your arrival! Check- in time is at 4 pm and no later than 8 PM. Please let me know as early as possible what time you plan on arriving, so I can do my best to accommodate you. If anything changes in your travel plans that may effect your estimated time arrival, please call or text as soon as possible so we can coordinate. KEYS WILL BE ISSUED AT ARRIVAL &amp; COLLECTED AT DEPARTURE.  In advance of your checkout date, lets coordinate a key collection time. • Passerby visitors are not allowed. Additional guests are ONLY allowed with prior approval (at least 48 hours advance of requested dates); must be sleep over guest(s) for a minimum of 3 nights, have profile information, and must be added to the reservation.*** • After check-in, come and go as you please; just be considerate and conscious of sound levels after 10pm or before 9:30am. • At check-out, please remove all trash from the room. Please clean up behind yourself after using the kitchen and/or bathr</t>
  </si>
  <si>
    <t>{TV,Internet,Wifi,"Air conditioning",Kitchen,"Free street parking","Buzzer/wireless intercom",Heating,Washer,Dryer,"Smoke detector","Carbon monoxide detector","First aid kit","Fire extinguisher",Essentials,"Lock on bedroom door",Hangers,"Hair dryer",Iron,"Laptop friendly workspace","translation missing: en.hosting_amenity_49","translation missing: en.hosting_amenity_50","Window guards","Hot water","Bed linens","Extra pillows and blankets",Microwave,"Coffee maker",Refrigerator,"Dishes and silverware","Cooking basics",Oven,Stove,"Well-lit path to entrance","Host greets you"}</t>
  </si>
  <si>
    <t>Comfortable Brooklyn Apartment with Personality</t>
  </si>
  <si>
    <t>This sunny, top floor apartment is full of cheer and unique furnishings, acting as a sanctuary from the city. Located in historic Bed Stuy, you'll find you're within a close distance to a number of beautiful neighborhoods in Brooklyn, while also maintaining easy access to Manhattan. The space itself is an open layout, allowing one to cook meals while socializing or multitasking within the living area. The bedroom is made private and shady by the tree outside, for the ultimate relaxing stay.</t>
  </si>
  <si>
    <t>This sunny, top floor apartment is full of cheer and unique furnishings, acting as a sanctuary from the city. Located in historic Bed Stuy, you'll find you're within a close distance to a number of beautiful neighborhoods in Brooklyn, while also maintaining easy access to Manhattan. The space itself is an open layout, allowing one to cook meals while socializing or multitasking within the living area. The bedroom is made private and shady by the tree outside, for the ultimate relaxing stay. Every single piece of furnishing (besides the bed! don't freak out!!) was made, found, or thrifted by me. As a full time carpenter and illustrator it has been my compulsion to beautify and increase functionality to this formerly neglected space. My process is slow and thrifty, and never ending, as there is always something to improve on, consolidate or organize. I think it has resulted in a very comfortable living space that should meet anyone's needs, as well as hopefully delighting your sensibilit</t>
  </si>
  <si>
    <t>Bed Stuy is a diverse and evolving neighborhood that some might call "up and coming". Historically African American, it is quickly gentrifying due to it's abundance in brownstones, as well as being adjacent to a number of vibrant neighborhoods.</t>
  </si>
  <si>
    <t>The apartment can be accessed by two prominent subway lines: the JMZ and G trains. The Manhattan bound JMZ can get you to the Lower East Side in just 20 minutes, while the opposite direction can connect you with the JFK air train. The G train is one of the few trains exclusively serving Brooklyn, connecting you with Greenpoint and Queens to the north, as well as Ft Greene and Park Slope to the south. There are also a number of Citi Bike docks in the area for a more intimate Brooklyn experience. Personally I bike just about everywhere. If four wheels are more your style though, parking on this street is safe and relatively plentiful.</t>
  </si>
  <si>
    <t>{TV,Wifi,"Air conditioning",Kitchen,"Free street parking",Heating,"Smoke detector","Carbon monoxide detector","First aid kit","Fire extinguisher",Essentials,Shampoo,Hangers,"Hair dryer",Iron,"Laptop friendly workspace","Hot water","Bed linens",Microwave,"Coffee maker",Refrigerator,"Dishes and silverware","Cooking basics",Oven,Stove,Other}</t>
  </si>
  <si>
    <t>Zen &amp; Cozy 2Bedroom in Williamsburg</t>
  </si>
  <si>
    <t>Very cute and quiet 2 Bedroom- 1 Bath on the South side of Williamsburg.  Close to 3 Subway Stations : Hewes J+M lines, Lorimer L line, Broadway G line.  Up to 4 people Maximum. Weekly and/or Nightly rental.  Apartment is fully furnished and equipped.</t>
  </si>
  <si>
    <t>Very cute and quiet 2 Bedroom- 1 Bath on the South side of Williamsburg.  Close to 3 Subway Stations : Hewes J+M lines, Lorimer L line, Broadway G line.  Up to 4 people Maximum. Weekly and/or Nightly rental.  Apartment is fully furnished and equipped. 2 Bedroom 1 Bathroom apartment on the 3rd floor of a 1914 safe building.  The Master Bedroom has 2 windows with lots of light.  A Queen size bed with fresh sheets, a feather duvet, blankets and 4 pillows. There is a window A/C unit, an oil electric Heater and a humidifier.  The other bedroom is Smaller with 1 window.  A Full size bed, fresh sheets, a light duvet, blankets and 4 pillows.  Kitchen is fully equipped with a refrigerator, freezer, oven, gas stove, blender, juicer.  Tea is Free Bath towels will be provided. WIFI  Met SuperMarket - 2 min walk Harvest Market Organic Grocery - 5 min walk Xiong's Chinese Laundromat - 3 min walk Walgreens Pharmacy- 5 min walk You will have access to the entire apartment. Both rooms, kitchen and bath</t>
  </si>
  <si>
    <t>The neighborhood is fantastic ! Williamsburg is fun and one of the hippest parts of Brooklyn ! You'll be able to walk to all the great bars, restaurants, parks and the bridge.  Check out the list of my neighborhood favorites on the fridge or in the guidebook.</t>
  </si>
  <si>
    <t>Subway Lines :  - J and M Lines  @ Hewes Station within a 1 min walk from apartment - (10 min) to Lower East Side/Soho - L Line @ Lorimer Station within an 8 min walk from apartment  - (15min) to Union Square - G Line @ Broadway Station within a  4 min walk from apartment- (25 min) to Downtown Brooklyn/ Brooklyn Bridge. CitiBikes:  There are pick up areas within a 2 min walk of the apartment.  Bike Rental stores are within walking distance.  Taxi :  Ask driver to drop you off at South 5th between Keap &amp; Hooper Streets.  - JFK - 30 min - $50-$60 - LaGuardia - 20 min $25-$35 - Newark - 50 min $80-$90 Uber :  - JFK $35-40  - LaGuardia $15-$25 - Newark $70-$80</t>
  </si>
  <si>
    <t>Open &amp; Lock Apartment door with both locks. Turn the key to the right to open both main entrance and front doors. Turn Off lights when not in use. Turn Off A/C when not in apartment. In the shower the Hot water is on the right / Cold is on the left / Middle nob is to open water. WIFI code is on the fridge. Bike park is on the 1st floor. No pets - No Smoking - No drugs - No parties - No Drama.  Good Vibes only :)</t>
  </si>
  <si>
    <t>{Internet,Wifi,"Air conditioning",Kitchen,"Free street parking",Heating,"Smoke detector","Carbon monoxide detector","First aid kit","Safety card","Fire extinguisher",Essentials,Shampoo,Hangers,"Hair dryer",Iron,"translation missing: en.hosting_amenity_49","translation missing: en.hosting_amenity_50","Self check-in",Lockbox,"Hot water","Bed linens","Extra pillows and blankets",Refrigerator,"Dishes and silverware","Cooking basics",Oven,Stove,"Luggage dropoff allowed"}</t>
  </si>
  <si>
    <t>1 Bedroom in USW 71/Columbus</t>
  </si>
  <si>
    <t>Great neighborhood in the prime of the Upper West Side, close to central park and lincoln center. 1 bedroom apartment with King sized bed in bedroom and sleeper sofa.</t>
  </si>
  <si>
    <t>{TV,"Cable TV",Wifi,"Air conditioning",Kitchen,"Buzzer/wireless intercom",Heating,"Smoke detector","Carbon monoxide detector","First aid kit","Fire extinguisher",Essentials,"24-hour check-in"}</t>
  </si>
  <si>
    <t>Shared male room on Manhattan with crazy view! I</t>
  </si>
  <si>
    <t>GUYS ONLY • All people living here are guys • Nice kitchen with everything for cooking!  • Board games!  • TV in the room!  • Bed can be transformed into futon. • Air conditioner and heating in the room. • This is not a hostel. Everyone lives here for a long term. • One roommate with you in the room. • You'll find laundry on the first floor.  Still have any questions? Don't hesitate to write me!</t>
  </si>
  <si>
    <t>GUYS ONLY • All people living here are guys • Nice kitchen with everything for cooking!  • Board games!  • TV in the room!  • Bed can be transformed into futon. • Air conditioner and heating in the room. • This is not a hostel. Everyone lives here for a long term. • One roommate with you in the room. • You'll find laundry on the first floor.  Still have any questions? Don't hesitate to write me! Conditioner, room key, bath towel &amp; bed sheet. We have laundry in the building. It is totally safe here: their is a doorman at the building + your room have a look, so you can close it each time + kitchen have a security camera. You will gain the access to your room in the apartment, as well as the common areas. The laundry on the first floor will be accessable as well. I'm always available on the phone at any time, so in case of anything contact me! It is the closest building to the river with a great view on the bridge! You can walk to Pier 35 and 36 in front of the building. There is a coupl</t>
  </si>
  <si>
    <t>1. Don’t keep any dirty stuff, even knife and fork should be washed! (Keeping place as clean as possible all the time it is the only way to make price so cheap and make everyone feel that it is your home.) 2. Guests are not allowed at all! (It is the only way to do sharing and still make this place as comfortable as it can be.) 3. Clean floor on bathroom after yourself if it is wet 3. Wash the bath after you use it 4. No smoking are allowed in the buiding (nowhere at all, even e-cigarettes) 5. If someone from building will ask you anything - say that we are friends, and you just visiting me. Do NOT tell about Airbnb at all. 6. We all friends and never have issues with anything, so be sure that you also not loud after 12 pm. We all nice, friendly and helpful. 7. You always can feel safe because we have security camera at the flat that record everyone who come in and also lock at every room. 8.  No torrents it is illegal. They always checking that 9. Always try to save electricity, it co</t>
  </si>
  <si>
    <t>{TV,Internet,Wifi,"Air conditioning",Kitchen,Doorman,Heating,Washer,Dryer,"Smoke detector","Carbon monoxide detector","First aid kit","Safety card","Fire extinguisher",Essentials,Shampoo,"Lock on bedroom door",Hangers,"Hair dryer",Iron,"translation missing: en.hosting_amenity_49","translation missing: en.hosting_amenity_50","Hot water",Microwave,"Coffee maker",Refrigerator,"Dishes and silverware","Cooking basics","Luggage dropoff allowed","Long term stays allowed",Other}</t>
  </si>
  <si>
    <t>Beautiful 2-bed w private deck, steps from subway</t>
  </si>
  <si>
    <t>Come home to your own indoor-outdoor oasis in the city. This is a spacious two-bedroom apartment with its own private deck in a clean, bright, newly-renovated apartment, near some of Brooklyn's best cafes, bars, music venues and restaurants. You'll be just a few steps from the subway, and a 15-minute trip takes you straight to Manhattan. All are welcome.</t>
  </si>
  <si>
    <t>Come home to your own indoor-outdoor oasis in the city. This is a spacious two-bedroom apartment with its own private deck in a clean, bright, newly-renovated apartment, near some of Brooklyn's best cafes, bars, music venues and restaurants. You'll be just a few steps from the subway, and a 15-minute trip takes you straight to Manhattan. All are welcome. This is a beautifully-renovated two-bedroom apartment in a two-unit building, right next to the Kingston-Throop subway stop on the C line.  One bedroom is large and very spacious, southern-facing and located in the rear of the apartment, insulated from the street noise. The backyard deck is directly accessible from inside the bedroom.  The second bedroom is located on the front of the apartment, adjacent to the living area. Both have comfortable full-sized beds. You are steps away from some of Brooklyn's best cafes, bars, and restaurants, and a 15-minute subway trip from Manhattan. Start your day with complementary tea and coffee on th</t>
  </si>
  <si>
    <t>{Wifi,Kitchen,Breakfast,Heating,Washer,Dryer,"Smoke detector","Carbon monoxide detector","Fire extinguisher",Essentials,Shampoo,"Lock on bedroom door",Hangers,"Hair dryer",Iron,"Laptop friendly workspace","Self check-in",Lockbox,"Hot water","Luggage dropoff allowed"}</t>
  </si>
  <si>
    <t>The Green Room</t>
  </si>
  <si>
    <t>Fully furnished 3 bedroom townhouse with deck and lots of sunlight.  Welcome to my place,  on the first floor we have a fully equipped kitchen, living room, dining room, and deck.  The home is a shared environment with your own private room with key on the 2nd floor. It is suitable for business travelers, students, adventurers and for people who seek new adventures.</t>
  </si>
  <si>
    <t>Fully furnished 3 bedroom townhouse with deck and lots of sunlight.  Welcome to my place,  on the first floor we have a fully equipped kitchen, living room, dining room, and deck.  The home is a shared environment with your own private room with key on the 2nd floor. It is suitable for business travelers, students, adventurers and for people who seek new adventures. Queen size bed with dresser, nightstand and chair. Living room, dining room, kitchen,deck,bathroom I am available to answer all questions. I will meet and great at check-in. Make sure you are as comfortable as possible. Please communicate through Airbnb. Public Trans. Bus 17 to #3, #4 Train (Website hidden by Airbnb) Bus 42 to the L Train (Website hidden by Airbnb) Bus 103 to #2, #5 Train 15 mins to John F. Kennedy Int'l Airport 35 mins to LaGuardia Airport</t>
  </si>
  <si>
    <t>Public Trans. Bus 17 to #3, #4 Train (Website hidden by Airbnb) Bus 42 to the L Train (Website hidden by Airbnb) Bus 103 to #2, #5 Train 15 mins to John F. Kennedy Int'l Airport 35 mins to LaGuardia Airport</t>
  </si>
  <si>
    <t>{TV,"Cable TV",Wifi,"Air conditioning",Kitchen,"Free street parking",Heating,"Family/kid friendly","Smoke detector","Carbon monoxide detector","First aid kit",Essentials,Shampoo,"Lock on bedroom door",Hangers,"Hair dryer",Iron,"Laptop friendly workspace","Private entrance","Hot water","Bed linens","Extra pillows and blankets","Ethernet connection",Microwave,"Coffee maker",Refrigerator,"Dishes and silverware","Cooking basics",Oven,Stove,"Patio or balcony","Garden or backyard","Luggage dropoff allowed","Long term stays allowed","Wide hallways","Wide entrance for guests","Wide entrance","Wide doorway to guest bathroom","Wide clearance to shower, toilet","Wide entryway","Host greets you","Handheld shower head","Fixed grab bars for shower"}</t>
  </si>
  <si>
    <t>Stuyvesant Heights quiet private Apartment</t>
  </si>
  <si>
    <t>Live like a local in this original 1890 Brownstone on a quiet tree lined block. It is a great place to come relax after a day in the city. A variety of restaurants, bars and local stores are right around the corner, and it’s walking distance to the A train, express to Manhattan. Large Apt (750sq/ft) with modern equipment :  Fios internet Wifi, QLED 55"TV, Washer/Dryer, Full kitchen, Bluetooth speaker...</t>
  </si>
  <si>
    <t>Live like a local in this original 1890 Brownstone on a quiet tree lined block. It is a great place to come relax after a day in the city. A variety of restaurants, bars and local stores are right around the corner, and it’s walking distance to the A train, express to Manhattan. Large Apt (750sq/ft) with modern equipment :  Fios internet Wifi, QLED 55"TV, Washer/Dryer, Full kitchen, Bluetooth speaker... We are a couple of architect and photographer with attention to details so the flat is furnished with a mix of mid-century furniture, original art, and vintage details- with the modern touches of a smart QLED TV and FIOS internet WIFI.  This  large (750 sq/ft) apartment is floor through on the 2nd floor. You will access by the main entrance on the parlor floor. The apartment is very quiet with a sunny open kitchen on the living room. In the living room there is a Danish design sofa bed that can sleep 2 people (queen size) and 2 lounge chairs. In the kitchen you will have all you need if</t>
  </si>
  <si>
    <t>Stuyvesant Heights is the elegant historic district of Bedford-Stuyvesant, a neighborhood that has produced a host of well-known jazz musicians, rappers, poets, and other artists. SERVICESRestaurants abound, including the popular Saraghina (one minute walk from the house), which is a classy, atmospheric, yet well priced venue for pizza and other Italian cuisine, drawing people from all over the city; Celestino, specializing in Mediterranean seafood dishes; Peaches, a lively place much frequented by a loyal local crowd and serving up regional American classics; Peaches Hothouse, reputed for its hot pepper chicken; and Besos, featuring Latino-inspired dishes. Within a two-minute walk, you can also find a wine bar, a health-food store, a twenty-four hour deli with fresh produce and organic eggs and sandwich essentials, a drop-off/pick-up laundromat, and the local branch of the New York Public Library. For those looking for gospel music, there is no reason to run all the way to Harlem: a t</t>
  </si>
  <si>
    <t>{TV,Wifi,"Air conditioning",Kitchen,"Indoor fireplace",Heating,Washer,Dryer,"Smoke detector","Carbon monoxide detector","First aid kit","Fire extinguisher",Essentials,Hangers,"Hair dryer",Iron,"Laptop friendly workspace","Private entrance"}</t>
  </si>
  <si>
    <t>Luxury 2 Bed / 2 Bath River and City View.</t>
  </si>
  <si>
    <t>Welcome to the fabulous fifties! Remarkable luxury and style can be yours when you live in one of The Westport’s fabulous Midtown apartments. Located just steps from Central Park, Columbus Circle and the theater district, The Westport offers premium services comparable to those found only in the finest Manhattan apartments.</t>
  </si>
  <si>
    <t>{TV,"Cable TV",Wifi,"Air conditioning",Kitchen,"Pets allowed",Gym,Elevator,Heating,"Suitable for events",Washer,Dryer,"Smoke detector","Carbon monoxide detector",Essentials,Hangers,"Hair dryer",Iron,"Laptop friendly workspace","Private entrance","High chair","Window guards","Pack ’n Play/travel crib","Room-darkening shades","Hot water","Bed linens",Microwave,"Coffee maker",Refrigerator,Dishwasher,"Dishes and silverware","Cooking basics",Oven,Stove,"Long term stays allowed"}</t>
  </si>
  <si>
    <t>1 BD BALCONY APT SECURE ELEVATOR BLDG W/ ROOFTOP</t>
  </si>
  <si>
    <t>Stay in this amazing 1 bedroom apartment home with outside balcony! High speed WiFi &amp; cable. This is a newly built secure elevator building with gym, bike storage and amazing views from the rooftop lounge area. There is a queen size bed in the bedroom and a sofa bed in the living room. The sofa bed pulls out to a full size bed. Very Clean &amp; NO BED BUGS! Great location, close to trains, restaurants, East River Promenade and Central Park.</t>
  </si>
  <si>
    <t>Stay in this amazing 1 bedroom apartment home with outside balcony! High speed WiFi &amp; cable. This is a newly built secure elevator building with gym, bike storage and amazing views from the rooftop lounge area. There is a queen size bed in the bedroom and a sofa bed in the living room. The sofa bed pulls out to a full size bed. Very Clean &amp; NO BED BUGS! Great location, close to trains, restaurants, East River Promenade and Central Park. This is a newly built secured ROOF TOP building with an elevator (lift), gym and bike storage. Gym, bike storage, roof top and trash chute on every floor Close to the 6 train and buses, East River Promenade, Central Park, coffee shops, restaurants and so much more!</t>
  </si>
  <si>
    <t>Close to the 6 train and buses, East River Promenade, Central Park, coffee shops, restaurants and so much more!</t>
  </si>
  <si>
    <t>{TV,"Cable TV",Internet,Wifi,"Air conditioning",Kitchen,Doorman,Gym,Breakfast,Elevator,"Buzzer/wireless intercom",Heating,"Family/kid friendly",Washer,Dryer,"Smoke detector","Carbon monoxide detector","Fire extinguisher",Essentials,Shampoo,"24-hour check-in",Hangers,Iron,"Laptop friendly workspace"}</t>
  </si>
  <si>
    <t>Bright, super spacious 1.5 bedroom apt</t>
  </si>
  <si>
    <t>Very spacious, very sunny 1.5 bedroom (King, Queen in living room [+ kids bedroom with 2 cribs]) Steps from Bedford subway &amp; Wythe hotel This is a huge corner apartment with amazing light and good views (Williamsburg bridge, Chrysler building). 2 full bathrooms, full kitchen and in-unit washer-dryer.  Great for families (we have 2 infants): elevator and stroller exit.</t>
  </si>
  <si>
    <t>{TV,Wifi,"Air conditioning",Kitchen,Breakfast,Elevator,"Free street parking",Heating,"Family/kid friendly",Washer,Dryer,"Smoke detector","Carbon monoxide detector",Essentials,Shampoo,Hangers,"Hair dryer",Iron,"Laptop friendly workspace","Self check-in","Building staff","Children’s books and toys",Crib,"Pack ’n Play/travel crib","Hot water","Luggage dropoff allowed","Long term stays allowed"}</t>
  </si>
  <si>
    <t>cozy has 55 tv dressers living room has own heater</t>
  </si>
  <si>
    <t>this is a really nearby LA GUARDIA AIRPORT private room has a queen bed you have to share bathroom with my roommate they works for Airport also, if u need car i have a nissan murano 2009 for $40 day if are you interested</t>
  </si>
  <si>
    <t>no drink in this apartment, smoking free</t>
  </si>
  <si>
    <t>{TV,Wifi,"Air conditioning",Kitchen,"Pets allowed",Heating,"Smoke detector","Carbon monoxide detector",Essentials,Shampoo,Hangers,"Hair dryer"}</t>
  </si>
  <si>
    <t>Master bedroom w/priv bathroom in heart of BedStuy</t>
  </si>
  <si>
    <t>This is a big sunny and cosy bedroom with it's own private bathroom. Very suitable for a couple or one person. Situated in the heart of BedStuy there are many beautiful and delicious cafés and restaurants nearby. BedStuy with it's browtsone buildings is a very charming neighborhood and fun to walk around in. With the J/M line you are 15 minutes away to Manhattan (Essex station). With the A/C line you can head to Dumbo and the Brooklyn Bridge within 10 minutes on the train. City bike 5min walk.</t>
  </si>
  <si>
    <t>This is a big sunny and cosy bedroom with it's own private bathroom. Very suitable for a couple or one person. Situated in the heart of BedStuy there are many beautiful and delicious cafés and restaurants nearby. BedStuy with it's browtsone buildings is a very charming neighborhood and fun to walk around in. With the J/M line you are 15 minutes away to Manhattan (Essex station). With the A/C line you can head to Dumbo and the Brooklyn Bridge within 10 minutes on the train. City bike 5min walk. Situated on the first floor of the building. The room has it's own private entrance. It is very easy to reach me through airbnb messages. I stay available for my guests. Beautiful authentic brownstone Brooklyn neighborhood with a lot of soul. So many different venues to either unwind and have a great meal or party it up with good music. J/M line off of Kosciuszko or Myrtle station. Or A/C off of Utica Ave station. I'm a ten minute walk from either stations. And if you want to bike there is city b</t>
  </si>
  <si>
    <t>Beautiful authentic brownstone Brooklyn neighborhood with a lot of soul. So many different venues to either unwind and have a great meal or party it up with good music.</t>
  </si>
  <si>
    <t>J/M line off of Kosciuszko or Myrtle station. Or A/C off of Utica Ave station. I'm a ten minute walk from either stations. And if you want to bike there is city bike station about 5 minutes away from my house.</t>
  </si>
  <si>
    <t>Please clean your dishes when being used. And take off shoes at entrance.</t>
  </si>
  <si>
    <t>{TV,Wifi,"Air conditioning",Kitchen,"Free parking on premises",Heating,"Smoke detector","Carbon monoxide detector",Essentials,Shampoo,"Lock on bedroom door",Hangers,"Hair dryer",Iron,"Laptop friendly workspace","Private entrance","Hot water"}</t>
  </si>
  <si>
    <t>Charming Modern 1 Bedroom in Bedstuy.</t>
  </si>
  <si>
    <t>Awesome location. 2 min walk to A/C Lines. Quick/Easy trip to the city. Close to great shops/restaurants. Lots of hidden gems nearby.  Old school Brooklyn charm infused with modern style. Full one bedroom and bath fully furnished. Cozy with modern amenities. Close to the city via train and car, and awesome local bars, restaurants and entertainment. Great to Netflix and chill if you want to stay in. Good for couples, solo adventurers, and business travelers.  Sorry no kids, pets, or smoking.</t>
  </si>
  <si>
    <t>Awesome location. 2 min walk to A/C Lines. Quick/Easy trip to the city. Close to great shops/restaurants. Lots of hidden gems nearby.  Old school Brooklyn charm infused with modern style. Full one bedroom and bath fully furnished. Cozy with modern amenities. Close to the city via train and car, and awesome local bars, restaurants and entertainment. Great to Netflix and chill if you want to stay in. Good for couples, solo adventurers, and business travelers.  Sorry no kids, pets, or smoking. Charming apartment with modern amities. - Washer and Dryer -  Refrigerator - Microwave - 65 inch 4K TV  - Lights / TV / Entertainment iPad controlled - Lots of Natural Light  - Netflix, Hulu, amazon Prime, HBO now available Fire escape access in the apartment, feel free to step out to get some fresh air. I’m available via emails and text if needed. Calls for emergencies.</t>
  </si>
  <si>
    <t>- All the obligations under this licence are those of the Guest or any other person the Guest allows to enter into the Property, whether or not the Host has been notified of that person's attendance. The Guest takes full responsibility for the behaviour of any person they have permitted to enter into the Property. The Guest agrees to use the Property for residential purposes only and in particular not to: -  damage, rearrange or remove any of the personal belongings of the Host from the Property and/or the Property in any way.  -  operate any form of business from the Property;  -  use the Property for any illegal or immoral purpose;  -  consume or keep illegal drugs at the Property;  -  smoke in the Property;  -  carry out any action that would cause damage or deterioration of the Property; and  -  bring animals into the Property save for disabled assistance dogs.  he Guest further agrees to use the Property in a reasonable and responsible manner at all times.</t>
  </si>
  <si>
    <t>{TV,"Cable TV",Wifi,Kitchen,Heating,Washer,Dryer,"Smoke detector","Carbon monoxide detector","First aid kit","Fire extinguisher",Essentials,Shampoo,"Lock on bedroom door",Hangers,"Laptop friendly workspace","translation missing: en.hosting_amenity_49","Private living room",Bathtub,"Hot water","Bed linens","Extra pillows and blankets",Microwave,Refrigerator,"Dishes and silverware","Cooking basics",Oven,Stove}</t>
  </si>
  <si>
    <t>Fully Stocked 1-Bedroom in Astoria!</t>
  </si>
  <si>
    <t>Located close to the subway and all that Astoria has to offer. There are markets, laundromats, convenience stores, bodegas, banks, restaurants of all flavors, and fun bars right around the corner, but the apartment is somehow also very quiet.</t>
  </si>
  <si>
    <t>Located close to the subway and all that Astoria has to offer. There are markets, laundromats, convenience stores, bodegas, banks, restaurants of all flavors, and fun bars right around the corner, but the apartment is somehow also very quiet. The apartment has a good-sized bedroom and living room and is fully furnished with a 47" Roku TV, 14" of memory foam mattress and a second TV in the bedroom, and a fully equipped kitchen. You'll have the entire apartment to yourself. Astoria is 15 minutes or less from Midtown Manhattan. The N and W subways lines run through the heart of the neighborhood, above 31st Street. There are tons of restaurants and bars and every sort of convenience you could need right there. Astoria has always been known for Greek food (it's the Greek capital of NYC), but also has bakeries and beer gardens and all kinds of cuisine, from Thai to Indian to pub food and beyond. There are parks close by, as well, including Rainey Park and Astoria Park, which have gorgeous vi</t>
  </si>
  <si>
    <t>Astoria is 15 minutes or less from Midtown Manhattan. The N and W subways lines run through the heart of the neighborhood, above 31st Street. There are tons of restaurants and bars and every sort of convenience you could need right there. Astoria has always been known for Greek food (it's the Greek capital of NYC), but also has bakeries and beer gardens and all kinds of cuisine, from Thai to Indian to pub food and beyond. There are parks close by, as well, including Rainey Park and Astoria Park, which have gorgeous views of Upper Manhattan and the Queensboro and Hellgate bridges.</t>
  </si>
  <si>
    <t>The N/W is just .3 miles from our apartment and there are plenty of bus options right around the corner. The R train is also half a mile away and the 7 is a two stops away on the N/W.</t>
  </si>
  <si>
    <t>- We ask that you only allow planned guests to stay in our apartment. - We try to keep the noise down after about 11 pm.</t>
  </si>
  <si>
    <t>{TV,Wifi,Kitchen,Heating,"Family/kid friendly","Smoke detector",Essentials,Shampoo,Hangers,Iron,"Laptop friendly workspace"}</t>
  </si>
  <si>
    <t>Clean and quiet Room in brand new 2 BR apartment</t>
  </si>
  <si>
    <t>Brand new, freshly renovated, clean 2 BR apartment. You'll be sleeping on a brand new comfortable hybrid mattress. It's very quiet in the evenings. There is lots of closet space for your luggage. The kitchen is very functional and you can use it any time. Clean and modern bathroom with shampoo &amp; body wash. You'll get a wash cloth, towel and bathrobe.  Projector with large screen for an amazing home cinema experience! I also let you use the projector in your room if you like.</t>
  </si>
  <si>
    <t>Brand new, freshly renovated, clean 2 BR apartment. You'll be sleeping on a brand new comfortable hybrid mattress. It's very quiet in the evenings. There is lots of closet space for your luggage. The kitchen is very functional and you can use it any time. Clean and modern bathroom with shampoo &amp; body wash. You'll get a wash cloth, towel and bathrobe.  Projector with large screen for an amazing home cinema experience! I also let you use the projector in your room if you like. There is a cool little balcony for people spotting or having a smoke.  A roof top with a nice view (currently closed) and a back yard with chairs and mattresses to chill out and relax. High speed WiFi  is available. There is a washer and dryer in the basement. I'm happy to help you getting comfortably  around the city with tips and hacks. I'm also very uncomplicated and let you do your thing. I'm mostly out and about during the day. You'll get a key for the apartment and the code to get into the building. I speak E</t>
  </si>
  <si>
    <t>I recently moved to Bushwick and I immediately fell in love with it. There is a great mix of people. In a way a mix between old New York and new New York. There are great restaurants and bars in the area and the nightlife is outstanding! Even though it's a busy area it's very quiet in the evenings for a good night sleep.</t>
  </si>
  <si>
    <t>The M, J, L and G trains are all within a few minutes walking distance. They take you to the city within 15 min. I also have a spare bicycle you can use. For me that's THE BEST way to get around.</t>
  </si>
  <si>
    <t>Please keep the windows closed when using AC/heating and switch it off when you leave the house. The loss of a key will result in $85 taken off the security deposit.</t>
  </si>
  <si>
    <t>{TV,Wifi,"Air conditioning",Kitchen,"Smoking allowed",Breakfast,Heating,Washer,Dryer,"Smoke detector",Essentials,Shampoo,"Lock on bedroom door",Hangers,"Hair dryer",Iron,"Laptop friendly workspace","Private living room","Host greets you"}</t>
  </si>
  <si>
    <t>Spacious and Airy Apt - 20 min to Manhattan!</t>
  </si>
  <si>
    <t>Apartment is centrally located in Brooklyn, with lots of restaurants, breweries and coffee shops nearby and it's only a 20 minute ride into Manhattan! It has a washer dryer, TV with Netflix/Hulu, dishwasher and the building has a roof and a gym. I'm a Brooklynite so I'd love to give you my recommendations while you're in town!</t>
  </si>
  <si>
    <t>Apartment is centrally located in Brooklyn, with lots of restaurants, breweries and coffee shops nearby and it's only a 20 minute ride into Manhattan! It has a washer dryer, TV with Netflix/Hulu, dishwasher and the building has a roof and a gym. I'm a Brooklynite so I'd love to give you my recommendations while you're in town! We have Atlantic Center stop right by us (5 minute walk) which has the B, D, N, Q, R, 4, 5, 2, 3, LIRR</t>
  </si>
  <si>
    <t>We have Atlantic Center stop right by us (5 minute walk) which has the B, D, N, Q, R, 4, 5, 2, 3, LIRR</t>
  </si>
  <si>
    <t>{TV,Wifi,"Air conditioning",Kitchen,"Pets allowed",Gym,Elevator,"Free street parking",Heating,Washer,Dryer,"Smoke detector","Carbon monoxide detector",Essentials,Shampoo,"Lock on bedroom door",Hangers,"Hair dryer",Iron,"Hot water","Bed linens","Extra pillows and blankets",Microwave,"Coffee maker",Refrigerator,Dishwasher,"Dishes and silverware","Cooking basics",Oven,Stove,"BBQ grill"}</t>
  </si>
  <si>
    <t>!!!Outpost Coliving . Flatbush. Cozy shared room</t>
  </si>
  <si>
    <t>Outpost Club is a chain of Coliving locations throughout NewYork. We built it to make it super easy to move to NewYork, and to provide cool convenient places for cheap. Coliving - is a shared housing model - where you share kitchen, living rooms, common spaces with others, having private or shared bedrooms of your choice. Everything is included in the flat fee - utilities, furniture, supplies, events. Book now, grab your suitcase and move into the House, meet people who will become your friends</t>
  </si>
  <si>
    <t>Outpost Club is a chain of Coliving locations throughout NewYork. We built it to make it super easy to move to NewYork, and to provide cool convenient places for cheap. Coliving - is a shared housing model - where you share kitchen, living rooms, common spaces with others, having private or shared bedrooms of your choice. Everything is included in the flat fee - utilities, furniture, supplies, events. Book now, grab your suitcase and move into the House, meet people who will become your friends We enjoy to create a fun vibe between all the great people visiting our little Brooklyn home away from home : - Expertly assembled co-working office area - Well-equipped kitchen  - Living room with a large couch, big flatscreen TV (and X-Box) and heavenly comfortable bean bags  - Large courtyard - Regular get-togethers Enjoy your stay while visiting New York City in our 5 unique bedrooms: 1 bedroom for 4 people with single beds 3 bedrooms for 2 people with twin or double beds of your choice 1 be</t>
  </si>
  <si>
    <t>We are located in Flatbush, Brooklyn, a historical neighborhood founded in 1651 by Dutch colonists in a renovated mansion.</t>
  </si>
  <si>
    <t>The coliving is literally a few steps from the Beverly Road metro station (2 and 5 trains) and 20 min subway ride to Downtown Manhattan. 15 min walk to Prospect Park and Botanic Garden, one of the biggest and most beautiful parks in New York City.</t>
  </si>
  <si>
    <t>{TV,Internet,Wifi,"Air conditioning",Kitchen,"Paid parking off premises","Free street parking",Heating,"Smoke detector","Carbon monoxide detector","First aid kit","Fire extinguisher",Essentials,Shampoo,"Lock on bedroom door","24-hour check-in",Hangers,"Hair dryer",Iron,"Laptop friendly workspace","translation missing: en.hosting_amenity_49","translation missing: en.hosting_amenity_50","Self check-in","Smart lock","Hot water","Bed linens",Microwave,"Coffee maker",Refrigerator,"Dishes and silverware","Cooking basics",Oven,Stove,"Garden or backyard","Luggage dropoff allowed","Long term stays allowed"}</t>
  </si>
  <si>
    <t>Gorgeous big private room/Brooklyn</t>
  </si>
  <si>
    <t>Washer &amp; Dryer in unit. Storage, Bike storage. Rooftop access. Bright four bedroom, two bathroom apartment in BedStuy. The apartment boasts spacious bedrooms, hardwood floors, tons of storage and laundry service in unit as well as dishwasher. The living room is large and has a comfy couch. Make use of the roof access! Short walk to the C train. The apartment is super big and with a lot of natural light. The area is amazing with all similar houses with different colors. Every room has AC on it!</t>
  </si>
  <si>
    <t>Washer &amp; Dryer in unit. Storage, Bike storage. Rooftop access. Bright four bedroom, two bathroom apartment in BedStuy. The apartment boasts spacious bedrooms, hardwood floors, tons of storage and laundry service in unit as well as dishwasher. The living room is large and has a comfy couch. Make use of the roof access! Short walk to the C train. The apartment is super big and with a lot of natural light. The area is amazing with all similar houses with different colors. Every room has AC on it! You can enjoy any part of the house, the kitchen with all utilities included to cook. Microwave, kitchen supplies, oven and dishwasher. If you bring your bike you can store it in the basement of the building. Every room comes with A/C unit. I will be available if need be. I live in the house so if not working, me or my brother will be available for anything you need The neighborhood is quiet but a couple of blocks away there are plenty of bars and night life. You are 15 minutes on the C train awa</t>
  </si>
  <si>
    <t>The neighborhood is quiet but a couple of blocks away there are plenty of bars and night life. You are 15 minutes on the C train away from the financial district, Manhattan (Wall Street). The walk to the train is barely 5 minutes. Brooklyn is great if you like young life. However our neighborhood is very residential and cozy. There are many cool bars in Williamsburg and bushwick very close from our home. Just ask and will let you know!</t>
  </si>
  <si>
    <t>You have the train 5 minutes away that will take you to manhattan in 15 minutes!</t>
  </si>
  <si>
    <t>I expect guests to be tidy, clean and respectful of the environment. If you lose the keys there is an extra charge of $50. It is really hard for us to get a new set of keys, so please don’t lose them.  Please don’t run around naked or with a towel in the common areas.</t>
  </si>
  <si>
    <t>{TV,Internet,Wifi,"Air conditioning",Kitchen,Heating,Washer,Dryer,"Smoke detector","Carbon monoxide detector","First aid kit",Essentials,"Laptop friendly workspace","Host greets you"}</t>
  </si>
  <si>
    <t>Spacious, light-filled home by Prospect Park</t>
  </si>
  <si>
    <t>Our home is large 2 story house, a front and backyard garden, open kitchen plan, 4 bedrooms, 2 bathrooms, 2 projector/firestick TVs/Xbox, a grand piano, and anything else you could want to make your family comfortable in Brooklyn.  We are a 7 min walk to Prospect Park, including the LeFrak roller skating rink, Smorgasburg and near dozens of diverse restaurants. Just a 25 min train to Soho.</t>
  </si>
  <si>
    <t xml:space="preserve">Our home is large 2 story house, a front and backyard garden, open kitchen plan, 4 bedrooms, 2 bathrooms, 2 projector/firestick TVs/Xbox, a grand piano, and anything else you could want to make your family comfortable in Brooklyn.  We are a 7 min walk to Prospect Park, including the LeFrak roller skating rink, Smorgasburg and near dozens of diverse restaurants. Just a 25 min train to Soho. Our neighborhood is vivacious and diverse, with lots of restaurants and transportation option. This space is perfect for several couples or 1 - 2 families with kids who want a spacious place to relax after a busy day sightseeing. 4 BR (1 bedroom has a queensize sofa bed) + 1 full-size sleeper couch in the living room. No events/parties. No private parking. We have gas grill and a smoker for use, piano to play, a projector for watching movies on the big screen, xbox. Elliptical equipment. Large washer/dryer in the basement. We will be on vacation. Totally Brooklyn (see recent NYTimes article (Website </t>
  </si>
  <si>
    <t>Totally Brooklyn (see recent NYTimes article (Website hidden by Airbnb) with incredible diversity. As our corner green grocer says "International Grocer: Russian, Turkish, Polish, Israeli, Kosher, Organic, Gourmet". There are local brick oven pizza and bakeries, hipster coffee shops, greek diners, middle eastern and more restaurants blocks away.  Our family loves that we are within walking distance of five awesome playgrounds, baseball and soccer fields, Smorgasburg (a weekend food fest in the park), and a short bike ride to the outdoor rollerskating rink in Prospect Park.</t>
  </si>
  <si>
    <t>Public transit is amazing in NYC. We have multiple options for getting around. The main trains/buses that we take include: the F train into the city which goes through Park Slope, Carroll Gardens, Brooklyn Heights, Chinatown and Soho and, in the opposite direction, Coney Island's boardwalk and Luna Park. There is an express bus to midtown every weekday morning that is $5. The B35 express delivers you to the Jamaican/Caribbean neighborhood of Flatbush and to another train, the Q.</t>
  </si>
  <si>
    <t>Be respectful of neighbors. No pets, sorry. Take good care of piano!!</t>
  </si>
  <si>
    <t>{TV,"Cable TV",Internet,Wifi,"Air conditioning",Kitchen,"Free street parking",Heating,"Family/kid friendly",Washer,Dryer,"Smoke detector","Carbon monoxide detector","First aid kit","Fire extinguisher",Essentials,Shampoo,Hangers,"Hair dryer",Iron,"Laptop friendly workspace","Hot water",Other}</t>
  </si>
  <si>
    <t>1 Bed 1 Bath in Jackson Heights, NY</t>
  </si>
  <si>
    <t>This is a top-level full 1 bed, 1 bath apartment with living room, smart TV, PC computer with high-speed internet and bedroom with smart TV with full fridge Only 2 min walk to main subway hub (E) (F) (7) (M) (R) and 20 mins to city. Great view!</t>
  </si>
  <si>
    <t>This is a top-level full 1 bed, 1 bath apartment with living room, smart TV, PC computer with high-speed internet and bedroom with smart TV with full fridge Only 2 min walk to main subway hub (E) (F) (7) (M) (R) and 20 mins to city. Great view! The entire apartment except the small 2nd bedroom.</t>
  </si>
  <si>
    <t>Spacious Brooklyn Bedroom For the Month of Nov.</t>
  </si>
  <si>
    <t>A private downstairs bedroom with access to a large common area, backyard, and private bathroom. Washer/Dryer in-house. The apartment is spacious, with 2 floors, and well-maintained.</t>
  </si>
  <si>
    <t>A private downstairs bedroom with access to a large common area, backyard, and private bathroom. Washer/Dryer in-house. The apartment is spacious, with 2 floors, and well-maintained. The apartment is on the ground floor, apt. #1, gated, and in a quiet part of the neighborhood. As you enter the apt. you are met with the living room and kitchen area. To the left are a set of stairs leading to the basement where you'll be staying, I promise it's a lot less scary than it sounds ;) The area downstairs is vast and the bedroom is cozy and warm. The private bathroom is right next to the bedroom, shampoo/conditioner/body wash will be provided for you--should you need it. detergent/bleach/and dryer sheets will also be provided for you. The washer/dryer is right next to the bedroom as well. One thing to note, we learned the hard way that the washer doesn't always work when set to a normal wash. You have to set it to express wash for it to complete a full cycle. We've never had any troubles with i</t>
  </si>
  <si>
    <t>The neighborhood is quiet, but fills up on Sunday due to several churches on the block. Safe, but always be vigilant when walking home alone at night. That's just solid advice for anyone in NYC, really.</t>
  </si>
  <si>
    <t>There are several bus stops all over the neighborhood, the closest subway line is the A, C, about a 7min walk. Alternatively, there's also the 2, 3, 4, and 5 down on Eastern Parkway and Utica Ave. About a 14min walk. 20-30min from Manhattan.</t>
  </si>
  <si>
    <t>- No shoes in the house - No shared food in the fridge - Clean up after yourself, especially in the kitchen - Let the others know if you're coming home after midnight so they don't bolt the door</t>
  </si>
  <si>
    <t>{Wifi,Kitchen,"Smoking allowed","Pets allowed",Heating,Washer,Dryer,"Smoke detector","Carbon monoxide detector","Fire extinguisher",Essentials,Shampoo,"Lock on bedroom door",Hangers,"Hair dryer","Laptop friendly workspace","Private living room"}</t>
  </si>
  <si>
    <t>Cozy Brooklyn Heights</t>
  </si>
  <si>
    <t>Homey 2 bedroom, 1,000 sq ft Brooklyn apartment with an easy/short commute to the city because I am located directly above the F/G Bergen Street stop.  There is a large kitchen with all types of cookware available. Amenities include a washer/dryer (in the bathroom), dishwasher (in the kitchen, obviously), and printer.  The guest room is also available as a one bedroom, private room rental in case you don't need all of the space.</t>
  </si>
  <si>
    <t>Homey 2 bedroom, 1,000 sq ft Brooklyn apartment with an easy/short commute to the city because I am located directly above the F/G Bergen Street stop.  There is a large kitchen with all types of cookware available. Amenities include a washer/dryer (in the bathroom), dishwasher (in the kitchen, obviously), and printer.  The guest room is also available as a one bedroom, private room rental in case you don't need all of the space. This space is comfortable and cozy. You can hang out indoors and make your own dinner after visiting my favorite butcher (down the block). You can easily access Manhattan or other fun parts of Brooklyn, but you don't have to stay in a cramped hotel/NYC shared home. Or maybe you have friends/family living in the area and they don't have room for you. Hang out here in the evenings and explore with your loved ones during the day! Entire apartment. I'm usually renting this location when I'm traveling for work. But if trouble arises don't hesitate to call. This apar</t>
  </si>
  <si>
    <t>This apartment is located at the northern end of Smith Street where it enters the historical core of Brooklyn, punctuated by the architecturally notable Borough Hall and its neighboring courthouses. And in between, Smith Street boasts an eclectic mix of hip bars, restaurants and boutiques, along with remnants of the pre-gentrification, working class neighborhoods that would become what Carroll Gardens and Boerum Hill are today. Amazing food can be found right downstairs!</t>
  </si>
  <si>
    <t>Public transportation is literally downstairs, but don't worry the train will not wake you. Also, it's a 10 minute Uber/Lyft/Via to the Financial District.</t>
  </si>
  <si>
    <t>{TV,Wifi,"Air conditioning",Kitchen,"Pets allowed",Heating,Washer,Dryer,"Smoke detector","First aid kit","Fire extinguisher",Essentials,Shampoo,"Lock on bedroom door",Hangers,"Hair dryer",Iron,"Laptop friendly workspace",Other}</t>
  </si>
  <si>
    <t>New 2 br Apt Williamsburg</t>
  </si>
  <si>
    <t>Brand new, spacious, 2br apartment in Williamsburg on the edge of McCarren park. Private elevator opens up to apartment, Queen size beds, brand new appliances, washer-dryer, rain shower, and footsteps away from the best restaurants in the hood.</t>
  </si>
  <si>
    <t>Brand new, spacious, 2br apartment in Williamsburg on the edge of McCarren park. Private elevator opens up to apartment, Queen size beds, brand new appliances, washer-dryer, rain shower, and footsteps away from the best restaurants in the hood. One of 14 gorgeous, brand new apartments in private building. Elevator opens up to the apartment, bathroom has both a rain shower and a tub, brand new kitchen appliances as well as large washer-dryer. Just a 7min walk from the Bedford stop on the L train (1 stop from Manhattan)  and 2 min walk from the G. A block away from New York's best brunch spot, Five Leaves. Entire 2 br apartment that overlooks McCarren park. House keeper visits apartment at least once a week (more often if you desire). Linens and towels included, ample space for clothing/storage. Will be available to receive guests and inspect the apartment when guests clear out. Available over the phone the entire time and happy to help with recommendations (where to eat, play, drink, yo</t>
  </si>
  <si>
    <t>Williamsburg is the most desired up and coming neighborhood in NYC. You have access to the best restaurants in the entire city, unique leisure experiences at your doorstep, concerts every night, and the most unique cocktail bars you'll ever visit. It's a wonderful, lively yet cozy neighborhood perfect for couples.</t>
  </si>
  <si>
    <t>Bus stops are just 50 meters away, and you can easily access the G and the L trains by walking 5-7 minutes.</t>
  </si>
  <si>
    <t>This is a family building with amazing, respectful neighbors so please be very cautious of the house rules: no pets, children, absolutely no parties or smoking in the house. Last 2 rules are building rules so please be very respectful.</t>
  </si>
  <si>
    <t>{TV,Internet,Wifi,"Air conditioning",Kitchen,Elevator,Heating,Washer,Dryer,"Safety card",Essentials}</t>
  </si>
  <si>
    <t>Brooklyn Nest</t>
  </si>
  <si>
    <t>Very clean 4 bedroom house for rent in Flatbush, Brooklyn. We are a quick bike ride to beautiful Prospect Park, with the bandshell, paddle boat and bicycle rentals and all that summer in Brooklyn has to offer. The house is fully furnished and has a very well appointed kitchen. A backyard complete with a shaded patio area. We are a very short walk to the 2/5 trains at Church Avenue and there is ample free street parking. We are most comfortable with families and couples. No parties.</t>
  </si>
  <si>
    <t>Very clean 4 bedroom house for rent in Flatbush, Brooklyn. We are a quick bike ride to beautiful Prospect Park, with the bandshell, paddle boat and bicycle rentals and all that summer in Brooklyn has to offer. The house is fully furnished and has a very well appointed kitchen. A backyard complete with a shaded patio area. We are a very short walk to the 2/5 trains at Church Avenue and there is ample free street parking. We are most comfortable with families and couples. No parties. There are four bedrooms upstairs as well as a front porch/sun room, living room, dining room, kitchen and backyard downstairs. We are close to Prospect Park in the heart of Caribbean Flatbush. With lovely neighbors and a great Brooklyn vibe. The train is a short walk, there is ample free street parking, and great bicycling.</t>
  </si>
  <si>
    <t>We are close to Prospect Park in the heart of Caribbean Flatbush. With lovely neighbors and a great Brooklyn vibe.</t>
  </si>
  <si>
    <t>The train is a short walk, there is ample free street parking, and great bicycling.</t>
  </si>
  <si>
    <t>{TV,Wifi,"Air conditioning",Kitchen,"Smoke detector","Carbon monoxide detector","Fire extinguisher",Essentials,Shampoo,Hangers,"Hair dryer",Iron,"Laptop friendly workspace","Self check-in",Lockbox,"Private living room"}</t>
  </si>
  <si>
    <t>Wicked Chill Artist Space!</t>
  </si>
  <si>
    <t>Hello Beautiful People,  We are back! Both my boyfriend and I are artists going after our dreams in NYC.  We love people and traveling. We welcome friends, backpackers &amp; more. Enjoy this magical city with us.  NOTE: Please take a look at our old listing. We had great reviews.  Unfortunately we deleted our old listing because we had to take in a family friend while she dealt with some personal matters. Our entire home is available for guests when we are away. We will work with you!</t>
  </si>
  <si>
    <t xml:space="preserve">Hello Beautiful People,  We are back! Both my boyfriend and I are artists going after our dreams in NYC.  We love people and traveling. We welcome friends, backpackers &amp; more. Enjoy this magical city with us.  NOTE: Please take a look at our old listing. We had great reviews.  Unfortunately we deleted our old listing because we had to take in a family friend while she dealt with some personal matters. Our entire home is available for guests when we are away. We will work with you! Our home is spacious and free. When you enter, you will see our brick wall! It's our favorite part of our home. Our home isn't huge, its modest  and wicked awesome. We love it and we hope you will treat it like yours. If we are away, You will have the full space to yourself. If we are home, you will have the room of your choice. We will take the other available room. We all will share the living room, kitchen, bathroom and kitchen. We are big on making sure that you have the best experience during your trip. </t>
  </si>
  <si>
    <t>This might sound crazy but we absolutely LOVE our neighborhood.  We live in Washington Heights. This area in Manhattan is filled with culture, food, and beautiful people. We are about 25 minutes from time square, close to George Washington bridge to get to New Jersey and We have the best taco truck outside of home!</t>
  </si>
  <si>
    <t>We live next to two major train stations. The A and the 1 train. We have multiple buses and taxis available as well.  Full honesty, it's very hard to find parking in our neighborhood. There are however multiple parking lots available.</t>
  </si>
  <si>
    <t>We ask that you treat our home the way you treat yours.  Please no shoes in the house, be respectful and quiet please. We are private people.</t>
  </si>
  <si>
    <t>{Wifi,"Air conditioning",Kitchen,Heating,Washer,Dryer,"Smoke detector",Essentials,Shampoo,"Lock on bedroom door",Hangers,"Hair dryer","Laptop friendly workspace","Private living room","Hot water","Bed linens","Extra pillows and blankets",Microwave,Refrigerator,Dishwasher,"Dishes and silverware","Cooking basics",Oven,Stove,"Host greets you"}</t>
  </si>
  <si>
    <t>Room in 4 Bedroom Brooklyn Apt</t>
  </si>
  <si>
    <t>This is a huge trendy room located in the trendy Bushwick neighborhood of Brooklyn, NY.  This particular room is to the rear of the building so it is very quiet.  The room itself is also very, very large and includes a half walk-in closet. Please do not place a reservation without contacting me first as to inquire as to those dates. I may have conflicts that are not reflected in my calendar and might be forced to reject any reservations I did not clear beforehand.</t>
  </si>
  <si>
    <t xml:space="preserve">This is a huge trendy room located in the trendy Bushwick neighborhood of Brooklyn, NY.  This particular room is to the rear of the building so it is very quiet.  The room itself is also very, very large and includes a half walk-in closet. Please do not place a reservation without contacting me first as to inquire as to those dates. I may have conflicts that are not reflected in my calendar and might be forced to reject any reservations I did not clear beforehand. The nearest train station is the "Halsey St" stop on the J train. There are 2 permanent long term residents in the apartment and is thus this listing is legal under NYC law.  I am managing this listing. Due to local regulations the monthly rate requires a 30 day minimum reservation (not 28 as airbnb allows). Please confirm with me any dates before placing any reservation. Note, this listing is a duplicate of another listing. It's here due to a ghosting problem with the main listing. An airbed would be provided to accommodate </t>
  </si>
  <si>
    <t>The nearest train station is the "Halsey St" stop on the J train.</t>
  </si>
  <si>
    <t>{Internet,Wifi,"Air conditioning",Kitchen,"Free street parking","Buzzer/wireless intercom",Heating,"Family/kid friendly","Smoke detector",Essentials,Shampoo,"Lock on bedroom door","24-hour check-in",Hangers,"Hair dryer",Bathtub,"Hot water",Microwave,"Coffee maker",Refrigerator,"Dishes and silverware","Cooking basics",Oven,Stove,"Single level home","Long term stays allowed","Wide entrance for guests","No stairs or steps to enter","Wide entrance","Wide doorway to guest bathroom","No stairs or steps to enter","Wide entryway",Other}</t>
  </si>
  <si>
    <t>Entire Luxury 1BR APT on the Upper East Side</t>
  </si>
  <si>
    <t>Less than 5 minutes’ walk to the new Q station, less than 15 minutes’ walk to the MET and Central Park, with East River’s Carl Schurz park (less famous gem) within 10 minutes, the location of this 1-bedroom apartment with luxury finishes is unbeatable.  Amenities include washer, dryer, stainless appliances (including dishwasher and large refrigerator), and huge marble kitchen island.  The brand new sleeper sofa converts into queen size bed, making it a comfortable space for up to four people.</t>
  </si>
  <si>
    <t>Less than 5 minutes’ walk to the new Q station, less than 15 minutes’ walk to the MET and Central Park, with East River’s Carl Schurz park (less famous gem) within 10 minutes, the location of this 1-bedroom apartment with luxury finishes is unbeatable.  Amenities include washer, dryer, stainless appliances (including dishwasher and large refrigerator), and huge marble kitchen island.  The brand new sleeper sofa converts into queen size bed, making it a comfortable space for up to four people. You will have everything you need to enjoy your stay in NYC.  Enjoy. Guest to all rooms, some closets will contain owner's things.</t>
  </si>
  <si>
    <t>{TV,Wifi,"Air conditioning",Kitchen,Elevator,Heating,"Family/kid friendly",Washer,Dryer,"Smoke detector","Carbon monoxide detector",Essentials,Shampoo,Hangers,"Hair dryer"}</t>
  </si>
  <si>
    <t>Sonder | Upper East Side | Lovely 1BR + Gym</t>
  </si>
  <si>
    <t>Featured in The New York Times, The Wall Street Journal, and recipient of Fast Company's most innovative travel brand of 2019, we’ve hosted over 350k guests in 2500+ spaces with an average rating of 4.6 stars. Each space is designed and run by us, so you’ll always know what to expect from your stay. At Sonder, we’ve combined the best parts of home and hotel. - 24/7 support via text, email, or phone - Coffee, fresh towels, and bathroom essentials provided - Hotel-standard cleaning before you arrive</t>
  </si>
  <si>
    <t xml:space="preserve">Featured in The New York Times, The Wall Street Journal, and recipient of Fast Company's most innovative travel brand of 2019, we’ve hosted over 350k guests in 2500+ spaces with an average rating of 4.6 stars. Each space is designed and run by us, so you’ll always know what to expect from your stay. At Sonder, we’ve combined the best parts of home and hotel. - 24/7 support via text, email, or phone - Coffee, fresh towels, and bathroom essentials provided - Hotel-standard cleaning before you arrive When you stay at a Sonder, you have a 24/7 concierge and receive all the local color of a neighborhood with none of the inconsistencies. Every home is equipped with crisp linens, high-speed Wi-Fi, cable TV, a full kitchen, and bath essentials—everything you need for an exceptional stay. House keeping services are also available for an additional fee. We’re in some of the world’s most vibrant and exciting neighborhoods, every Sonder is stylish, charming, and unique—just like the cities around </t>
  </si>
  <si>
    <t>We’re in some of the world’s most vibrant and exciting neighborhoods, every Sonder is stylish, charming, and unique—just like the cities around them. During your stay in the Upper East Side, here are a few must-dos. Best Spanish-style tapas - Boqueria Top Rated Gastropub - Treadwell Park Shopping - The Shops at Columbus Circle Can't miss a stroll through the beautiful Central Park Good to know Limited paid parking options nearby, but please be mindful of street signs 9 minute walk to Whole Foods Market 1 block to Lexington Ave &amp; 63rd Street subway station 25 minute subway ride to Downtown Manhattan 18 minute drive to  Airport and 25 minute drive to  Airport The Upper East Side is one of New York's most illustrious and historic locales. Known for its affluence and cultural institutions, there are plenty of must-see attractions including the Guggenheim and the Metropolitan Museum of Art.</t>
  </si>
  <si>
    <t>Three Bedroom - Newly Renovated- Close to all!</t>
  </si>
  <si>
    <t>Beautiful, recently renovated 3-bedroom apartment on the 2nd floor of a 2-family house, located in the Kaufman Arts District. - 1 huge master and 2 smaller bedrooms - Short walk to both 36th Ave NW or Steinway MR stations. 15 Minutes to midtown. - 2-minute walk to C-Town grocery store - Right around the corner from the Museum of the Moving Image, Regal Cinema, Astoria Kaufman Studios, Frank Sinatra School of the Arts, Astoria Sports Complex, and great restaurants from Broadway to 36th Ave.</t>
  </si>
  <si>
    <t>Beautiful, recently renovated 3-bedroom apartment on the 2nd floor of a 2-family house, located in the Kaufman Arts District. - 1 huge master and 2 smaller bedrooms - Short walk to both 36th Ave NW or Steinway MR stations. 15 Minutes to midtown. - 2-minute walk to C-Town grocery store - Right around the corner from the Museum of the Moving Image, Regal Cinema, Astoria Kaufman Studios, Frank Sinatra School of the Arts, Astoria Sports Complex, and great restaurants from Broadway to 36th Ave. Kitchen: - Eat-in kitchen with stainless steel appliances, side-by-side fridge, ice maker, water filter, gas stove, and dishwasher Bathroom: - New bathroom with modern-style shower and body jets Other great features: - Brand new in-wall air conditioner - Smart locks for easy access. - All rooms are wired for FREE TV antenna, or subscribe to Spectrum or Fios - Heat/hot water included - Dogs and cats allowed on a case by case basis. - No smoking We may be right downstairs or out of town, but always ava</t>
  </si>
  <si>
    <t>5 minutes from the Museum of the Moving Image. The Menu coffee shop is two minutes away. Favorite restaurants include Gastroteca (one minute walk), Tacuba Mexican restaurant, Cafe Triskell French Crepes. There is also a Regal movie theater very nearby.</t>
  </si>
  <si>
    <t>Astoria is a great walking neighborhood, with everything you need in easy walking distance. There are also two citibike stations very close by, and two different subways stations (4 different train options) within very short walking distance. Street parking is usually pretty easy to find. Close to LaGuardia and not too far of a drive to JFK. Easy access to Grand Central Parkway and Triboro Bridge (RFK bridge),</t>
  </si>
  <si>
    <t>{TV,Wifi,"Air conditioning",Kitchen,"Pets allowed",Heating,Washer,Dryer,"Smoke detector",Essentials,Shampoo,"Lock on bedroom door",Hangers,Iron}</t>
  </si>
  <si>
    <t>Sunny Third-Floor Fort Greene Apartment</t>
  </si>
  <si>
    <t>This beautifully sunlit third-floor one bedroom apartment is in a prime location with modern luxuries; step out the door to Fort Greene's favorited dining spots, green spaces, then come inside to work or relax. Located right next door to Fort Greene Park and a few blocks from the Brooklyn Academy of Music and Barclays.</t>
  </si>
  <si>
    <t>This beautifully sunlit third-floor one bedroom apartment is in a prime location with modern luxuries; step out the door to Fort Greene's favorited dining spots, green spaces, then come inside to work or relax. Located right next door to Fort Greene Park and a few blocks from the Brooklyn Academy of Music and Barclays. This third-floor, one-bedroom apartment boasts light all day, as the sun rises and sets in the living room windows.  The living area is cozy with a couch (that turns to comfortable sofa bed), plants, and 48" TV (equipped with Apple Tv and Netflix). The dining table serves as a multipurpose table for work needs. The kitchen comes with Vitamix, juicer, and all regular cooking utensils. Tea and coffee, light refreshments, and a french press will be provided for your stay.  The bedroom has a queen-sized bed and a seperate AC unit (there is another in the living room) if you are staying during warmer months. An ironing board, hand steamer and iron, will be provided for your s</t>
  </si>
  <si>
    <t>The apartment is located in Fort Greene, right next to Fort Greene Park and walking distance to Brooklyn Academy of Music and Barclays.</t>
  </si>
  <si>
    <t>All trains run from Barcalys (which is about a 6 block/10 minute walk from the apartment), and the C and G trains are within 1-2 blocks of the apartment. Lyfts and Ubers are also readily available.</t>
  </si>
  <si>
    <t>- Be respectful of the space. - No shoes past the front entrance please! - No smoking or candles inside the apartment. - No unannounced guests. - Please do not touch or use any of the equipment (computer, music equipment, etc.)! - No excessive noise please. - No luggage or shoes especially on the furniture or bed please! - Please turn indoor lights off when not occupying the space. - Please let us know of any damages before you leave! - There will be a $150.00 charge for the loss of keys. - We ask you to be respectful of the space and others. - Please do not use towels to remove make-up.</t>
  </si>
  <si>
    <t>{TV,Wifi,"Air conditioning",Kitchen,"Free parking on premises",Breakfast,Heating,"Smoke detector","Carbon monoxide detector","First aid kit",Essentials,Shampoo,"24-hour check-in",Hangers,"Hair dryer",Iron,"Laptop friendly workspace"}</t>
  </si>
  <si>
    <t>Large 1BR with yard in Williamsburg</t>
  </si>
  <si>
    <t>This newly-renovated 1 bedroom features a fully furnished eat-in kitchen, an oversized bathroom, queen size sofa bed with real mattress and a large yard. Conveniently located in the heart of Williamsburg and less than less than 10 min from Manhattan.</t>
  </si>
  <si>
    <t>This newly-renovated 1 bedroom features a fully furnished eat-in kitchen, an oversized bathroom, queen size sofa bed with real mattress and a large yard. Conveniently located in the heart of Williamsburg and less than less than 10 min from Manhattan. The moment I walked into this apartment, I knew it would be my new home and now I’d like to make it yours! Perfectly located East of Williamsburg, away from the crowd of tourists but within walking distance to all the fun restaurants, bars and countless boutiques Williamsburg has to offer. Manhattan is 3 stops away on the L (Graham Ave, 3 min walk) and the G (Metropolitan, 10 min walk) The bedroom features a King sized bed and a cupboard for your belongings. The living room has an HD 50 inch TV, a PS4 as well as two queen sized sofa beds which easily sleeps two each. One of them has a real mattress. The eat-in kitchen features stainless steel appliances including a dishwasher, and is 100% ready for your use. The oversized bathroom has a tu</t>
  </si>
  <si>
    <t>It's only a 10-minute subway ride to Manhattan from Brooklyn and walking distance from 2 subway lines, the L (Graham Ave) and G (Metropolitan Ave)</t>
  </si>
  <si>
    <t>Please treat my home as if it were yours :) As much as I love them, building does not allow pets No smoking indoors, please step onto the backyard Please respect my neighbors and the overall quiet nature of the building.</t>
  </si>
  <si>
    <t>{TV,Internet,Wifi,"Air conditioning",Kitchen,"Free parking on premises","Buzzer/wireless intercom",Heating,"Family/kid friendly",Washer,Dryer,"Smoke detector","Carbon monoxide detector",Essentials,"24-hour check-in",Hangers,Iron,"Laptop friendly workspace"}</t>
  </si>
  <si>
    <t>Sunny and Spacious Private Room</t>
  </si>
  <si>
    <t>Sunny private room and bath in a spacious 2 bed 2 bath home in Sherman Oaks. Two hypoallergenic maltipoos also live here providing lots of kisses and entertainment.</t>
  </si>
  <si>
    <t>- Quiet Hours 11pm to 7am - No shoes in the house</t>
  </si>
  <si>
    <t>{TV,Wifi,"Air conditioning",Kitchen,"Pets allowed",Breakfast,Heating,"Smoke detector","First aid kit","Fire extinguisher",Essentials,Shampoo,"Lock on bedroom door",Hangers,"Hair dryer",Iron,"Laptop friendly workspace"}</t>
  </si>
  <si>
    <t>Brownstone in Carroll Gardens</t>
  </si>
  <si>
    <t>Carroll Gardens is amazing, peaceful, quiet, convenient. My apartment is a 2min walk from the F/G Carroll stop, less than a 5 min walk from Frankies457, Prime Meats, Buttermilk Channel, Nightingale9  and Lucalis (best pizza on earth)</t>
  </si>
  <si>
    <t>Carroll Gardens is amazing, peaceful, quiet, convenient. My apartment is a 2min walk from the F/G Carroll stop, less than a 5 min walk from Frankies457, Prime Meats, Buttermilk Channel, Nightingale9  and Lucalis (best pizza on earth) one bedroom connected to living room, bathroom, kitchen with daylight. no windows in bedroom. hip, historic Brooklyn neighborhood. 12 min train  ride to Lower East Side (Manhattan) Subway is 1 block away (F and G line)</t>
  </si>
  <si>
    <t>hip, historic Brooklyn neighborhood. 12 min train  ride to Lower East Side (Manhattan)</t>
  </si>
  <si>
    <t>Subway is 1 block away (F and G line)</t>
  </si>
  <si>
    <t>{Internet,Wifi,"Air conditioning",Kitchen,"Buzzer/wireless intercom",Heating,"Family/kid friendly","Smoke detector","Carbon monoxide detector","Fire extinguisher",Essentials,Shampoo,Hangers,"Hair dryer","Laptop friendly workspace","translation missing: en.hosting_amenity_50","Self check-in",Lockbox}</t>
  </si>
  <si>
    <t>3 Bedroom Luxury Apartment on 33rd</t>
  </si>
  <si>
    <t>A 30-story high rise centrally located in Murray Hill, near to the Lexington Ave. subway line and a variety of restaurants. Renovated bathrooms and kitchens with stainless steel appliances and stone counter tops. Includes Terrace and sensational view</t>
  </si>
  <si>
    <t xml:space="preserve">A 30-story high rise centrally located in Murray Hill, near to the Lexington Ave. subway line and a variety of restaurants. Renovated bathrooms and kitchens with stainless steel appliances and stone counter tops. Includes Terrace and sensational view A 30-story high rise centrally located in Murray Hill, close to the Lexington Avenue subway line and a variety of restaurants. The recently renovated exterior is contemporary with beautiful seasonal landscaping. Apartments have updated bathrooms and kitchens with stainless steel appliances and stone counter tops. Some units have terraces. Most apartments have sensational views of either the East River or the Empire State Building.  -24 Hour Doorman -Elevators -Gym/Fitness Center (Membership required) -Laundry Room -Live In-Resident Manager -On-site Valet You will have access to the following: - Pillows and linens, full size bed - Towels - Complimentary toiletries - AC or heater if needed - Washer and dryer room in building - Kitchenware - </t>
  </si>
  <si>
    <t>Murray Hill is a lively Midtown neighborhood known for its’ active nightlife scene, charming brownstones, and views of the East River &amp; Empire State Building. The neighborhood’s proximity to Grand Central Station makes it an ideal locale for young professionals and commuters. Murray Hill’s welcoming vibe adds to its popularity among NYC residents. With plenty of restaurants, pubs, intimate cafes, specialty shops and late-night hot spots, Murray Hill is a diverse neighborhood with so much to offer.  Nearby Subway: 4,5,6</t>
  </si>
  <si>
    <t>Trains: Only two blocks to 6 train  East side to downtown and uptown, including Wall st., Brooklyn bridge, Union sq, Chinatown, SOHO, Grand Central, Bloomingdales, and lots of uptown museums.</t>
  </si>
  <si>
    <t>No smoking in the apartment.  No pets. Do not make too much noise at night (be mindful of the roommate and neighbors)  Close and lock the doors.  Please regard this apartment as your own house!</t>
  </si>
  <si>
    <t>{TV,"Cable TV",Internet,Wifi,"Air conditioning","Wheelchair accessible",Kitchen,"Free parking on premises",Doorman,Elevator,"Buzzer/wireless intercom",Heating,"Family/kid friendly","Smoke detector",Essentials,Shampoo,"24-hour check-in",Hangers,"Hair dryer","Laptop friendly workspace"}</t>
  </si>
  <si>
    <t>Cute, simple &amp; cheap studio. Great location UES!</t>
  </si>
  <si>
    <t>Need a place in Manhattan in a great location that doesn’t break the budget? Cute studio located right near the Q train!!</t>
  </si>
  <si>
    <t>Need a place in Manhattan in a great location that doesn’t break the budget? Cute studio located right near the Q train!! Convenient studio perfect for a couple or single! Separate kitchen and private contained outside area, minutes from the subway, local food and stores and walking distance from Central Park. Guests have full access to a private outdoor space which is self contained and pet friendly! Available via text or call, but the place is yours so you can relax, and make yourself at home. Upper East Side/Yorkville is filled with amazing bars, spots to eat or a 15 minute walk and you’re in Central Park for some fresh air.  Downstairs for your convenience is a laundromat, plenty of food options and a Duane Reade across the street. Not to mention two nail salons minutes away if you wanted some pampering! The 86th Street station on the Q line is a 2 minute walk away! Local buses are also plenty. Please note there is no WiFi or TV. However a record player which is yours to use.</t>
  </si>
  <si>
    <t>Upper East Side/Yorkville is filled with amazing bars, spots to eat or a 15 minute walk and you’re in Central Park for some fresh air.  Downstairs for your convenience is a laundromat, plenty of food options and a Duane Reade across the street. Not to mention two nail salons minutes away if you wanted some pampering!</t>
  </si>
  <si>
    <t>The 86th Street station on the Q line is a 2 minute walk away! Local buses are also plenty.</t>
  </si>
  <si>
    <t>{"Air conditioning",Kitchen,"Pets allowed",Heating,"Smoke detector","First aid kit",Essentials,Shampoo,"Lock on bedroom door","Hair dryer","Hot water","Bed linens",Microwave,Refrigerator,"Dishes and silverware","Cooking basics",Oven,Stove,"Patio or balcony"}</t>
  </si>
  <si>
    <t>Spacious, cute room in great location</t>
  </si>
  <si>
    <t>The room is cute and quiet and all yours. You won’t be bothered. There are two other roommates. One works a 9-5 and  is always asleep. The other is in her room all day and only comes out to cook like once. 20 minutes into the city by subway, 10 minutes by car,  uberpools anywhere in Manhattan or downtown Brooklyn/Williamsburgs will be under $10. The area itself has many restaurants, bars, lounges, and nightlife. Perfect place to stay if the city is too busy but you want to enjoy it anywhere.</t>
  </si>
  <si>
    <t>The room is cute and quiet and all yours. You won’t be bothered. There are two other roommates. One works a 9-5 and  is always asleep. The other is in her room all day and only comes out to cook like once. 20 minutes into the city by subway, 10 minutes by car,  uberpools anywhere in Manhattan or downtown Brooklyn/Williamsburgs will be under $10. The area itself has many restaurants, bars, lounges, and nightlife. Perfect place to stay if the city is too busy but you want to enjoy it anywhere. The bedroom has a small table with a mirror and drawer, the shelves, a full closet with an added shelf for more storage space and a small window. I’m right in Brooklyn and my best friend is in the opposite room so if I don’t answer, she’s right there for you. The neighborhoods proximity to Manhattan and prime Brooklyn makes it perfect. You can enjoy everything about them and come home to quiet, easygoing Astoria. Plus not far away there’s it’s own nightlife and restaurants. You can save a lot on tr</t>
  </si>
  <si>
    <t>The neighborhoods proximity to Manhattan and prime Brooklyn makes it perfect. You can enjoy everything about them and come home to quiet, easygoing Astoria. Plus not far away there’s it’s own nightlife and restaurants. You can save a lot on transportation charges while still going out as much as you want.</t>
  </si>
  <si>
    <t>The w and n train is a 7 minute walk away. If you hop on the q69 or q100 (two blocks from the house) and take it for 10 minutes you’re get the express E or F trains.  But Uberpools will be under $10 to anywhere in Manhattan and prime Brooklyn.</t>
  </si>
  <si>
    <t>{Wifi,"Air conditioning",Kitchen,Heating,"Smoke detector","Carbon monoxide detector","First aid kit","Fire extinguisher",Essentials,Shampoo,"Lock on bedroom door",Hangers,"Hair dryer","Laptop friendly workspace"}</t>
  </si>
  <si>
    <t>Luxury 1BR in NYC + Great Amenities &amp; Rooftop Ter.</t>
  </si>
  <si>
    <t>Guests will experience the stay of a lifetime at these beautiful modern apartments located in the Hudson Yard District of New York City. The building’s upscale amenities include a fully equipped health club, activity room, rooftop terrace and clubhouse. This high-rise is also located near the highline, Hell’s kitchen (where all the best restaurants are found), Madison square garden, and the Javits center.</t>
  </si>
  <si>
    <t>Guests will experience the stay of a lifetime at these beautiful modern apartments located in the Hudson Yard District of New York City. The building’s upscale amenities include a fully equipped health club, activity room, rooftop terrace and clubhouse. This high-rise is also located near the highline, Hell’s kitchen (where all the best restaurants are found), Madison square garden, and the Javits center. Experience modern living in these luxurious apartments with eclectic and lavish interiors and built with a dynamic design with extraordinary skyline views, located in the heart of New York City. Explore and learn about New York City’s rich history and cultural backgrounds. This prime location adheres to entertainment needs with hundreds of amazing restaurants, shopping, and national museums for all tourists such as, The National History Museum, the Empire State Building, Times Square, Central Park, the Brooklyn Bridge, and the World Trade Center Memorial. For your comfort, take full a</t>
  </si>
  <si>
    <t>The Eugene is located in the heart of Manhattan West; the most highly anticipated development in New York City. Only minutes from the High-Line, Chelsea, Madison Square Garden, the Hudson River and every mode of transportation imaginable. The Eugene is also adjacent to a 2-acre public plaza featuring shops, dining and pop-up experiences curated by Arts Brookfield. Major Attractions: •	Times Square •	World Trade Center Memorial •	Brooklyn Bridge •	Empire State Building  •	Central Park  •	The National History Museum •	The Museum of Modern Art •	Herald Square  •	Bryant Park •	The United Nations •	Rockefeller Center Restaurants: •	Buddahkan- 0.8 mi   o	Huge, lavishly decorated restaurant offering a menu of Asian dishes &amp; cocktails. o (Phone number hidden by Airbnb) o	 (Website hidden by Airbnb)  •	Fig &amp; Olive – 1.1 mi o (Phone number hidden by Airbnb) o	 (Website hidden by Airbnb)  •	Ilili- 0.9 mi o	Creative Lebanese small plates ideal for sharing in a trendy space that also serves cocktai</t>
  </si>
  <si>
    <t>Transportation/Taxi: •	Penn Station- 0.3 mi o	Buses o	Subway o	Taxi Airports: •	LaGuardia – 9.6mi •	JFK- 16.1 mi •	Newark Liberty International Airport- 15.7 mi</t>
  </si>
  <si>
    <t>-	The use of amenities is subject to availability. -	Bed size is subject to change. -	Photos are representative. -	Pet Fee: $800/year -	Pet Policy: Please note that this building may have specific pet restrictions including # pets, pet size and breed. Prior to confirming your reservation, please reach out to the property to check their pet policies. -	To arrange parking, guest must contact us 48 hours before arrival.</t>
  </si>
  <si>
    <t>{TV,"Cable TV",Wifi,"Air conditioning",Kitchen,"Paid parking off premises","Pets allowed",Elevator,Heating,"Family/kid friendly",Washer,Dryer,"Smoke detector","Carbon monoxide detector",Essentials,Shampoo,Hangers,"Hair dryer",Iron,"Laptop friendly workspace","Self check-in","Building staff",Bathtub,"Hot water","Bed linens",Microwave,"Coffee maker",Refrigerator,Dishwasher,"Dishes and silverware",Oven,Stove,"Long term stays allowed"}</t>
  </si>
  <si>
    <t>FANTASTIC Large 1 Bedroom near Columbus Circle.</t>
  </si>
  <si>
    <t>A well maintained and Large NYC one bedroom located near Columbus Circle close to many subways and the Theatre district and steps away from Central Park.  Has spectacular western exposure with Hudson River views for those with discerning taste.</t>
  </si>
  <si>
    <t>A well maintained and Large NYC one bedroom located near Columbus Circle close to many subways and the Theatre district and steps away from Central Park.  Has spectacular western exposure with Hudson River views for those with discerning taste. Each room is well appointed and comfortable. Access to entire apartment while host is away. Available for calls and texts if there are any questions or emergencies. Building is located in the heart of mid-town West near Columbus Circle.  Only a few blocks away from all the festivities on the pier for World Pride.   There are also numerous Citibike stations near by. Many taxis and Uber’s can easily locate you for pick up’s. Steps away from the subway lines: A,C,E , Q, N,R, B,D, F, &amp; 1 trains. Close by to the western entrance of Central Park and also the Theatre District. No parties or other non approved guests are permitted.</t>
  </si>
  <si>
    <t>Building is located in the heart of mid-town West near Columbus Circle.  Only a few blocks away from all the festivities on the pier for World Pride.   There are also numerous Citibike stations near by. Many taxis and Uber’s can easily locate you for pick up’s.</t>
  </si>
  <si>
    <t>Steps away from the subway lines: A,C,E , Q, N,R, B,D, F, &amp; 1 trains. Close by to the western entrance of Central Park and also the Theatre District.</t>
  </si>
  <si>
    <t>Quite hours for building are 12AM midnight and 6am.  No shoes inside of house.  No other guests are allowed into the apartment without prior consent.</t>
  </si>
  <si>
    <t>{TV,Wifi,"Air conditioning",Elevator,Heating,Washer,Dryer,"Smoke detector","Fire extinguisher",Essentials,Shampoo,"Lock on bedroom door","Hair dryer",Iron,"Laptop friendly workspace"}</t>
  </si>
  <si>
    <t>Cute little room in a large Brooklyn house.</t>
  </si>
  <si>
    <t>This is a very small room with one window, 8X10 ft. It has a space heater and a fan. Room is good for one person long term and two for a few days. This is one room in a five bedroom house, you share with 3 other rooms the bathroom and kitchen. The common spaces should be kept clean. There is laundry in the basement. 15 minute walk to the Graham L subway station, the 7 minute to the east village/union square station.</t>
  </si>
  <si>
    <t>This is a very small room with one window, 8X10 ft. It has a space heater and a fan. Room is good for one person long term and two for a few days. This is one room in a five bedroom house, you share with 3 other rooms the bathroom and kitchen. The common spaces should be kept clean. There is laundry in the basement. 15 minute walk to the Graham L subway station, the 7 minute to the east village/union square station. This a room in a two story five bedroom 120 year old brownstone. The guest will be provided with towels, bedding and toilet paper. All the appliances in the kitchen may be use. Everything used must me washed and put back. You made use the fridge and the empty cabinet to store your food. The bathroom should also be kept clean. The backyard is open for your use. If you smoke please do so in the backyard and use the ashtray provided. Guest have access to the kitchen, bathroom, living room, dining room, laundry room and backyard. Please no extra guests that are not listing in t</t>
  </si>
  <si>
    <t>This is a quiet street in the boarding Greenpoint and East Williamsburg neighborhood in Brooklyn. A few blocks away is a from Brooklyn Steel a music venue. We have a great local bar at the end of the street. There is a Dollar Tree and Staples two blocks aways to grab anything you have forgotten from home. There is a large beer emporium two blocks away and a liquor about three blocks away.  A brand new playground, skatepark and racquetball court two blocks away. If you walk into the Greenpoint neighborhood you can find a beautiful city park also with a new playground and great polish delis. If you walk towards popular Williamsburg side you have lots of restaurants, bars and shops.</t>
  </si>
  <si>
    <t>It's about a 10 or 15 minute walk to either the Graham L stop or  Nassau G subway stop, 2 minute walk to the B24 bus that takes you to the 7 train into midtown. We also have lots of street parking around us. For arrival from the local airports you have a 45 minutes in a car from JFK, 20 minutes in a car from LaGuardia. Using Uber or Lyft share ride you can expect a fair price. You can also take public transportation too, getting to and from LaGuardia is difficult from anywhere, there is a bus that will take you to a handful subway station. Honestly taking a shared ride is the way to go. From JFK you can take E subway line to the L. The neighborhood is very safe, most of the industrial business around our street are closed around 4pm so it's nice and quite at night.</t>
  </si>
  <si>
    <t>{TV,Wifi,Kitchen,"Free parking on premises",Heating,Washer,Dryer,"Smoke detector","Carbon monoxide detector","First aid kit","Fire extinguisher",Essentials,Shampoo,"Lock on bedroom door","Hair dryer",Iron,"Laptop friendly workspace","Self check-in",Lockbox,"Hot water","Bed linens","Extra pillows and blankets"}</t>
  </si>
  <si>
    <t>1 Week NYC during the Holidays!</t>
  </si>
  <si>
    <t>Check in on Dec 20th 10 am  Dec 27 check out at 3pm  $399 inclusive a night- **Only renting for the full week**  Reserve now and so you plan all of the fun holiday events in the City of lights. This Rental will go quickly.</t>
  </si>
  <si>
    <t>Check in on Dec 20th 10 am  Dec 27 check out at 3pm  $399 inclusive a night- **Only renting for the full week**  Reserve now and so you plan all of the fun holiday events in the City of lights. This Rental will go quickly. Executive Junior Suite at the Manhattan Club Address: 200 West 56th Street, New York City, NY (Phone number hidden by Airbnb) Check in on Dec 20th 10 am  Dec 27 check out at 3pm  $399 inclusive a night- Only renting for the full week .   This Rental will go quickly. ( SLEEPS 4) The Executive Junior Suites offers a classic design with traditional furnishing, warm relaxing earth tones and comfort. These deluxe suites measure (Phone number hidden by Airbnb) sq. ft. and offers breathtaking views of New York City. The living area includes table and chairs, full size sofa sleeper, work desk, and kitchenette. The bedroom features a queen size bed with flat screen TV and plush bedding. Suite Features ◦Queen size bed ◦Full size sleeper sofa ◦Flat screen television Man ◦Free W</t>
  </si>
  <si>
    <t>The hotel is walking distance to Radio City Music Hall.</t>
  </si>
  <si>
    <t>The Club has garage for Valet parking. It's $30 a 24 hr period and no in and out service. You will pay them directly for that service.</t>
  </si>
  <si>
    <t>This is a private hotel and club. Please be respectful.</t>
  </si>
  <si>
    <t>{"Wheelchair accessible","Family/kid friendly","Smoke detector","Safety card","Fire extinguisher"}</t>
  </si>
  <si>
    <t>Central Park - Comfy King Room</t>
  </si>
  <si>
    <t>{TV,Wifi,"Air conditioning",Elevator,"Indoor fireplace",Heating,"Smoke detector","Carbon monoxide detector","Fire extinguisher",Essentials,Shampoo,Hangers,"Hair dryer",Iron,"Laptop friendly workspace"}</t>
  </si>
  <si>
    <t>NoHa Living</t>
  </si>
  <si>
    <t>Experience uptown living in this private bedroom in Central Harlem, located next to the 4,5,6 and 2,3, steps away from parks, shopping, and the finest dining in norther Manhattan.</t>
  </si>
  <si>
    <t>{TV,"Cable TV",Internet,Wifi,"Air conditioning",Kitchen,"Smoking allowed",Heating,Washer,Dryer}</t>
  </si>
  <si>
    <t>67 months ago</t>
  </si>
  <si>
    <t>Room in musicians loft/music venue</t>
  </si>
  <si>
    <t>A block from the L train, this warehouse loft is the home for artists of many trades. The room is one of 5 overlooking the backyard and train tracks. Great for someone who wants a real, authentic New York experience. Travelers over tourists please.</t>
  </si>
  <si>
    <t>{TV,Internet,Wifi,"Air conditioning",Kitchen,"Free parking on premises","Smoking allowed","Pets live on this property",Dog(s),Cat(s),"Buzzer/wireless intercom",Heating,Essentials,Shampoo,"24-hour check-in"}</t>
  </si>
  <si>
    <t>City View From Brooklyn– 2Bd+2Bth</t>
  </si>
  <si>
    <t>Great place for traveling families! Cozy living room for movie night. Great views of the financial district. Located in the historic area of Clinton Hill/Fort Greene. Lots to do close by and easy to get to from Manhattan.</t>
  </si>
  <si>
    <t>Great place for traveling families! Cozy living room for movie night. Great views of the financial district. Located in the historic area of Clinton Hill/Fort Greene. Lots to do close by and easy to get to from Manhattan. This is our nice and spacious apartment in Clinton Hill, Brooklyn. New Building. Large windows. Balcony. City Views. We have a spacious kitchen and large bedrooms with tons of sunlight. We have a Dishwasher and a Dryer/Washer inside the apartment. Close to Williamsburg, Dumbo, across the street from PRATT and 2 supermarkets. Lots of bars, restaurants, and cafes on the same block. If you have any more questions please get in touch. Thanks! You will have access to all of our amenities, and closet space if requested. We will provide clean sheets and towels for you. We usually book our apartment when we travel. We are available by text but will also have an emergency contact in NYC just in case. Clinton Hill/ Frt. Greene is a historic area, walk around and see the Pratt f</t>
  </si>
  <si>
    <t>Clinton Hill/ Frt. Greene is a historic area, walk around and see the Pratt family mansions, check out the PRATT institute campus and its sculptures. Walk through brown stone lined streets to the park and get some drinks and food on Dekalb Ave.</t>
  </si>
  <si>
    <t>Easy access to Trains (G,A,C,E,Q,R) or Taxi (aprox. $15 to Soho). We have multiple bus stops within one block of our building. These buses will make moving inside Brooklyn really easy.</t>
  </si>
  <si>
    <t>No smoking. No Pets. No Parties. No Problems.</t>
  </si>
  <si>
    <t>{TV,Internet,Wifi,"Air conditioning",Kitchen,Elevator,"Buzzer/wireless intercom",Heating,"Family/kid friendly",Washer,Dryer,"Smoke detector","Carbon monoxide detector",Essentials,Hangers,Iron,"Laptop friendly workspace"}</t>
  </si>
  <si>
    <t>Large 1-bedroom in Brooklyn</t>
  </si>
  <si>
    <t>Large 1-bedroom apartment in the heart of tree-lined Brooklyn Flanked by Clinton Hill &amp; Prospect Heights neighborhood shops &amp; restaurants A/C train located on corner  10 minutes from Manhattan by train</t>
  </si>
  <si>
    <t>Large 1-bedroom apartment in the heart of tree-lined Brooklyn Flanked by Clinton Hill &amp; Prospect Heights neighborhood shops &amp; restaurants A/C train located on corner  10 minutes from Manhattan by train This is a lovely large one-bedroom aparment in the heart of Clinton Hill, Brooklyn Entire apartment: 1 bedroom, 1 bathroom, full kitchen, large common area WiFi + Cable TV + Electric included I am in NYC and available for any logistical meetups Walking distance from Brooklyn attractions like Prospect Park, Grand Army Plaza, and Botanic Gardens Vanderbilt Ave &amp; Fulton St are the surrounding main streets lined with restaurants, bars, and shops Easy access to Manhattan: A/C Clinton-Washington stop on the corner of the block. 10-min train ride to Lower Manhattan Short walk to Barclays Center/Atlantic Ave hub: access to 10 train lines to anywhere in the city $500 security deposit required for any stays longer than 7 days Entire apartment: 1 bedroom, 1 bathroom, full kitchen, large common area</t>
  </si>
  <si>
    <t>Walking distance from Brooklyn attractions like Prospect Park, Grand Army Plaza, and Botanic Gardens Vanderbilt Ave &amp; Fulton St are the surrounding main streets lined with restaurants, bars, and shops</t>
  </si>
  <si>
    <t>Easy access to Manhattan: A/C Clinton-Washington stop on the corner of the block. 10-min train ride to Lower Manhattan Short walk to Barclays Center/Atlantic Ave hub: access to 10 train lines to anywhere in the city</t>
  </si>
  <si>
    <t>Apartment will be clean &amp; well-kept upon your arrival: leave it as you found it</t>
  </si>
  <si>
    <t>{TV,Internet,Wifi,"Air conditioning",Kitchen,Elevator,"Buzzer/wireless intercom",Heating,"Smoke detector","Carbon monoxide detector",Essentials}</t>
  </si>
  <si>
    <t>(moving out) ENTIRE place READ BEFORE YOU BOOK</t>
  </si>
  <si>
    <t>READ BEFORE YOU BOOK IT!! I’ll be moving out of my apartment from August 1st. But this place is still available for 2 weeks. Which means if you live here there won’t be any FURNITURE except for a single bed. But I’m still providing all the essentials! There’s AC, Bedsheets,pillow, shampoo, soap, towel, etc. Plus this is still a perfect location, and you get your privacy. I’m lowering the price so this condition is suitable for those who are on budget/don’t need to stay at home all the time.</t>
  </si>
  <si>
    <t>READ BEFORE YOU BOOK IT!! I’ll be moving out of my apartment from August 1st. But this place is still available for 2 weeks. Which means if you live here there won’t be any FURNITURE except for a single bed. But I’m still providing all the essentials! There’s AC, Bedsheets,pillow, shampoo, soap, towel, etc. Plus this is still a perfect location, and you get your privacy. I’m lowering the price so this condition is suitable for those who are on budget/don’t need to stay at home all the time. Cozy lighting and atmosphere. I provide all the essentials. Just bring your tooth brush and move in! Fully equipped kitchen, bathroom, laundry in the basement. I'll be on holiday But you could reach me any time via phone/email Art school Pratt Institute is steps away Fort Greene Park: 10min Lower/mid Manhattan: 40 min Upper Manhattan: 40-50min G train subway: 12 min walk There are 4 bus stops that could get you to any major subway: 1-2min walk Take G train or buses</t>
  </si>
  <si>
    <t>Art school Pratt Institute is steps away Fort Greene Park: 10min Lower/mid Manhattan: 40 min Upper Manhattan: 40-50min G train subway: 12 min walk There are 4 bus stops that could get you to any major subway: 1-2min walk</t>
  </si>
  <si>
    <t>Take G train or buses</t>
  </si>
  <si>
    <t>{Kitchen,"Hot tub","Buzzer/wireless intercom",Heating,Washer,Dryer,"Smoke detector","Carbon monoxide detector","First aid kit","Safety card",Essentials,Shampoo,Hangers,"Hair dryer","Laptop friendly workspace"}</t>
  </si>
  <si>
    <t>Quaint Bedroom in Forest Hills</t>
  </si>
  <si>
    <t xml:space="preserve">This private room is located in a beautiful English Tudor style home built in 1930. The decor is traditional, cozy and full of natural light. The guest will have access to their private room in the home. We also have 1 full and 1/2 bathroom. (All parts of the home other than the bedroom is shared.) The guest can keep their food items in the kitchen/fridge of course and we have a Keurig! Location is everything and being just a 5 minute walk away from local and express trains can't be beat, not to mention all the shops, restaurants, pharmacies and markets nearby. The room is cozy and welcoming, as a home away from home for any traveler or explorer. We are a fun family with a large chocolate lab and are super flexible and accommodating as well. The neighborhood of Forest Hills is a very quaint, safe, magical and quiet place. Everything you may need is within a mile or less away and the people are super friendly. Located just a short 5 minute walk from the LIRR &amp; MTA:  LIRR: 8 minute ride </t>
  </si>
  <si>
    <t>Location is everything and being just a 5 minute walk away from local and express trains can't be beat, not to mention all the shops, restaurants, pharmacies and markets nearby. The room is cozy and welcoming, as a home away from home for any traveler or explorer. We are a fun family with a large chocolate lab and are super flexible and accommodating as well. The neighborhood of Forest Hills is a very quaint, safe, magical and quiet place. Everything you may need is within a mile or less away and the people are super friendly.</t>
  </si>
  <si>
    <t>- No shoes in the house.  - Quiet hours 10pm-8am</t>
  </si>
  <si>
    <t>{Wifi,"Air conditioning",Kitchen,"Indoor fireplace",Heating,"Smoke detector","Carbon monoxide detector","First aid kit","Fire extinguisher",Essentials,Shampoo,"Lock on bedroom door",Hangers,"Hair dryer",Iron,"Laptop friendly workspace","Private entrance"}</t>
  </si>
  <si>
    <t>Tranquil East Village 1BR Gym, Garden + Doorman by Blueground</t>
  </si>
  <si>
    <t>Discover the best of New York, with this one-bedroom East Village apartment with balcony views over the city. It’ll be easy to simply show up and start living in this elegantly Blueground furnished apartment with its fully-equipped kitchen, lovely living room, and our dedicated, on-the-ground support. (#NYC180)</t>
  </si>
  <si>
    <t>Discover the best of New York, with this one-bedroom East Village apartment with balcony views over the city. It’ll be easy to simply show up and start living in this elegantly Blueground furnished apartment with its fully-equipped kitchen, lovely living room, and our dedicated, on-the-ground support. (#NYC180) Thoughtfully designed with bespoke finishes, modern furnishings, and a fully-equipped kitchen, you’ll enjoy that “I’m home” feeling with this Blueground apartment. Whether you’re lounging in your cheery living room streaming the latest and greatest entertainment on the smart TV or premium wireless speaker, or getting some well-earned rest on the superior quality mattress with luxury linens, you’ll fall in love with everything this East Village apartment has to offer.  This apartment also offers in-apartment laundry. Amenities Building amenities unique to this one-bedroom apartment include an on-site:    - Doorman - Pet Friendly - Gym - Roof Deck - Elevator The entire apartment i</t>
  </si>
  <si>
    <t>This rental is located in NYC’s East Village. Situated east of Bowery between Houston and 14th Street, it has everything to offer. From bars to bookshops, and cafes to clubs, it is undoubtedly a vibrant and enticing neighborhood. The area is simultaneously stylish and laid-back. From the early hours of the morning until late at night, there is always something happening in the East Village. From here, Times Square is 30 minutes away by subway.</t>
  </si>
  <si>
    <t>{TV,"Cable TV",Wifi,"Air conditioning",Kitchen,"Pets allowed",Gym,Elevator,Heating,Washer,Dryer,"Smoke detector","Carbon monoxide detector",Essentials,Shampoo,Hangers,"Hair dryer",Iron,"Self check-in",Lockbox,"Private entrance","Bed linens",Microwave,"Coffee maker",Refrigerator,Dishwasher,Oven,"BBQ grill","Patio or balcony","Long term stays allowed"}</t>
  </si>
  <si>
    <t>Cozy private bedroom in Manhattan</t>
  </si>
  <si>
    <t>Classic Manhattan apartment featuring a clean, sunny room in a great location!</t>
  </si>
  <si>
    <t>Classic Manhattan apartment featuring a clean, sunny room in a great location! -1 private bedroom with a full size bed -small desk near big window that serves as an excellent workspace -functional kitchen with a coffee maker, blender, pots &amp; pans etc. -shower and bathtub Guests have access to all area of the house except the other bedroom and the closets (sorry, as New Yorkers we utilize the limited space to the max so I don't think anything else could possibly fit in them). I will be available to help guests with any questions or concerns that they have during their visit. I have lived in the city for 5 years now and am full of fun suggestions/useful information! It is a safe and up-and-coming neighborhood that is located near wonderful attractions including the Central Park Conservatory Gardens (Central Park is only two avenues away!) and the Museum Mile (e.g., The Guggenheim, The Met, The Jewish Museum, Neue Galerie and many more!). Multiple grocery and drugstores nearby and tons of</t>
  </si>
  <si>
    <t>It is a safe and up-and-coming neighborhood that is located near wonderful attractions including the Central Park Conservatory Gardens (Central Park is only two avenues away!) and the Museum Mile (e.g., The Guggenheim, The Met, The Jewish Museum, Neue Galerie and many more!). Multiple grocery and drugstores nearby and tons of coffee shops, trendy bars and restaurants are located within walking distance. If you are a runner, the Central Park loop is close by (6.2 miles long) and there are several paths near the east river and Wards and Randalls Island that are very nice (and safe) to run. Mount Sinai Hospital is also very close!</t>
  </si>
  <si>
    <t>The apartment is less than .1 miles from the subway (about a 2 minute walk), specifically the 6 line, which is very reliable and gets you directly to Union Square, Grand Central, Canal Street, the financial district, Brooklyn, etc. Several bus lines run stop right next to apartment making for an easy commute all over the city.</t>
  </si>
  <si>
    <t>Please no smoking in the building or the apartment.I also ask that you limit the number of additional guests you have over since the apartment is small and we want to be courteous to our neighbors at all times :) Please do not go on the fire escape. Lock all windows and doors before leaving the apartment and do not leave without turning off any electrical appliances.</t>
  </si>
  <si>
    <t>{Internet,Wifi,Kitchen,Heating,"Smoke detector","First aid kit","Fire extinguisher",Essentials,Shampoo,"Lock on bedroom door",Iron,"Laptop friendly workspace"}</t>
  </si>
  <si>
    <t>Cheap good double bed in living room-30min to Man</t>
  </si>
  <si>
    <t>[This is not a private room] The comfortable queen bed is placed in the common area/living room, behind the piano, allows the guest to have some privacy.There is another bed next to the living room, behind the green curtain. There is elevator and laundry in the building.  The apartment is within 5-min walking distance to subway stations(30-min to midtown Manhattan). Mall, Costco/grocery stores, and Starbucks is within a block. 10 mins taxi ride to Flushing. free Street Parking</t>
  </si>
  <si>
    <t>[This is not a private room] The comfortable queen bed is placed in the common area/living room, behind the piano, allows the guest to have some privacy.There is another bed next to the living room, behind the green curtain. There is elevator and laundry in the building.  The apartment is within 5-min walking distance to subway stations(30-min to midtown Manhattan). Mall, Costco/grocery stores, and Starbucks is within a block. 10 mins taxi ride to Flushing. free Street Parking pre-war style, high ceiling, wooden floor, spacious. Please keep the common area such as bathroom, kitchen, and living room cleaning after use so that it is convenient for the next person :) The apartment building is equipped with elevator and laundry. Located in the beautiful and quiet Rego Park neighborhood. Close to subway station (M/R 63rd drive rego park station). 20 -30 mins quick drive to JFK or LGA airport. 30 -35 mins by subway to Manhattan midtown and 42 port authority bus terminal or 34th street penn s</t>
  </si>
  <si>
    <t>Very close to subway with many different lines, quiet and beautiful habitual area. You will be able to reach places in the fastest fashion.</t>
  </si>
  <si>
    <t>{Wifi,"Air conditioning",Kitchen,Elevator,"Free street parking",Heating,Washer,Dryer,"Smoke detector",Essentials,Shampoo,Hangers,"Hair dryer","Laptop friendly workspace","Hot water","Long term stays allowed",Other}</t>
  </si>
  <si>
    <t>Bright Open 2BR In Charming Greenwich Village</t>
  </si>
  <si>
    <t>Located right in the center of Greenwich Village, one of the most desirable neighborhoods in NYC, the apartment is walking distance to great local restaurants and bars.  The apartment is bright, spacious and airy.  Receiving abundant sunlight through a quiet park out back, with views of the World Trade Center, the apartment has a modern chef's kitchen that opens up into the living room.</t>
  </si>
  <si>
    <t>Located right in the center of Greenwich Village, one of the most desirable neighborhoods in NYC, the apartment is walking distance to great local restaurants and bars.  The apartment is bright, spacious and airy.  Receiving abundant sunlight through a quiet park out back, with views of the World Trade Center, the apartment has a modern chef's kitchen that opens up into the living room. Available by phone, text or email. Greenwich Village is home to some of the best restaurants, cocktail lounges, and bars in NYC.  Upon booking, I'll provide a list of favorites gathered over my seven years in NYC. The neighborhood is centrally located so walking distance to West Village, East Village, Lower East Side, SoHo, NoHo and Nolita.  There are subways within a five minute walk, including the BDFM, ACQ, the 1 and 6 subway lines.</t>
  </si>
  <si>
    <t>Greenwich Village is home to some of the best restaurants, cocktail lounges, and bars in NYC.  Upon booking, I'll provide a list of favorites gathered over my seven years in NYC.</t>
  </si>
  <si>
    <t>The neighborhood is centrally located so walking distance to West Village, East Village, Lower East Side, SoHo, NoHo and Nolita.  There are subways within a five minute walk, including the BDFM, ACQ, the 1 and 6 subway lines.</t>
  </si>
  <si>
    <t>{TV,"Cable TV",Wifi,"Air conditioning",Kitchen,"Pets allowed",Heating,"Family/kid friendly","Suitable for events",Washer,Dryer,"Smoke detector","Carbon monoxide detector","First aid kit",Essentials,Shampoo,"Lock on bedroom door",Hangers,"Hair dryer",Iron,"Laptop friendly workspace","Bed linens","Coffee maker",Refrigerator,Dishwasher,"Dishes and silverware","Cooking basics",Oven,Stove}</t>
  </si>
  <si>
    <t>Huge, Sunny Loft for Rent</t>
  </si>
  <si>
    <t>Hi, Sunny Loft for rent... This is a conveniently located space that is filled with light, clean, spacious (approximately 1200 sq/ft), furnished, full of plants, a full kitchen, projector, stereo and has central heating...  Limited word coun</t>
  </si>
  <si>
    <t>{TV,Internet,Wifi,"Air conditioning",Kitchen,Heating,"Family/kid friendly","Fire extinguisher",Essentials,Shampoo,Iron,"Laptop friendly workspace"}</t>
  </si>
  <si>
    <t>Private rooms in beautiful apartment on UWS</t>
  </si>
  <si>
    <t>My place is close to Columbia University, Riverside Park, Community Food &amp; Juice, Tom's Restaurant, Harlem Shake, bookstores, cafes, subway, buses, . You’ll love my place because of the neighborhood, the kitchen, and the light. My place is good for couples, solo adventurers, business travelers, and families (with kids). Rent 1 bedroom or two, 2nd bedroom is added 50% cost of 1 bedroom ($150/night)</t>
  </si>
  <si>
    <t>{Wifi,"Air conditioning",Kitchen,Breakfast,Elevator,Heating,"Family/kid friendly",Washer,Dryer,"Smoke detector","Carbon monoxide detector","First aid kit",Essentials,Shampoo,"Hair dryer",Iron,"Laptop friendly workspace"}</t>
  </si>
  <si>
    <t>Large apartment in a doorman building on the UES</t>
  </si>
  <si>
    <t>Large apartment in a doorman building shared with 2 caring and trusting resident physicians who lead busy lives but love meeting and hosting travelers.</t>
  </si>
  <si>
    <t>Large apartment in a doorman building shared with 2 caring and trusting resident physicians who lead busy lives but love meeting and hosting travelers. Large living room with super comfy queen bed, couch, and foldout ikea sleeper sofa can easily sleep 4. Large Kitchen and bathroom with amazing water pressure. Not like your typical tiny NYC apartment. 2 Blocks from Central Park, minutes from the Guggenheim, The Metropolitan Museum of Art (Met), 1 block from 6 train, 2 blocks from Mount Sinai Hospital We both work 90+ hrs per week, but love to chat and give advice for things to do, places to go, stuff to eat. 6 train, multiple bus lines, Via, uber, lyft, citi biki</t>
  </si>
  <si>
    <t>6 train, multiple bus lines, Via, uber, lyft, citi biki</t>
  </si>
  <si>
    <t>- Please keep noise to a minimum after 10pm, shoes on shoe rack, no alcohol/drinking, no outside guests besides those staying with you.</t>
  </si>
  <si>
    <t>{Wifi,Kitchen,Elevator,Heating,Washer,Dryer,"Smoke detector",Essentials,Shampoo,Hangers,"Hair dryer",Iron,"Laptop friendly workspace","Hot water","Bed linens","Extra pillows and blankets","Ethernet connection",Microwave,Refrigerator,Dishwasher,"Dishes and silverware","Cooking basics",Oven,Stove,"Patio or balcony","Luggage dropoff allowed","Long term stays allowed","Wide hallways","No stairs or steps to enter","Wide entrance for guests","Flat path to guest entrance","Well-lit path to entrance"}</t>
  </si>
  <si>
    <t>Private bedroom in prime Bushwick! Near Trains!!!</t>
  </si>
  <si>
    <t>Designed with an open floor plan, this airy co-living space is made up of 3 bedrooms. You private bedroom features sophisticated original art and the perfect amount of bohemian details to make you feel right at home. WIth its artsy and cultural driven neighborhood of Bushwick, you’ll be sure to live like a local in no time.</t>
  </si>
  <si>
    <t>Designed with an open floor plan, this airy co-living space is made up of 3 bedrooms. You private bedroom features sophisticated original art and the perfect amount of bohemian details to make you feel right at home. WIth its artsy and cultural driven neighborhood of Bushwick, you’ll be sure to live like a local in no time. Having one simple way to rent real apartments has been long overdue. Stoop brings an alternative to classic apartment renting, without the classic hassle. Backed by modern technology, a wide network of homes, and the burning desire to simplify your house hunt, Stoop puts you control. With flexible, commitment-free leasing, all you do is search, select, and step into your next live-ready home. Equipped with the highest quality furniture, TVs and Chromecasts in every room, high speed wifi, utilities (heat, hot water, gas, and electric) included, maintenance tracking, bi-weekly cleaning, exclusive community events, and a community manager too, Stoop is your flexible ho</t>
  </si>
  <si>
    <t>"Look to the west of Williamsburg and you’ll find the hippest new neighborhood of Bushwick. This bustling Brooklyn neighborhood, is filled with emerging artists and creatives. Seen as a sector of alternative counter-culture with a thriving art and nightlife scene, it is worth a visit while in New York CIty.  Previously known as an industrial district, Bushwick has since emerged as one of the hottest neighborhoods in New York. As housing prices skyrocketed in Williamsburg, it became the perfect sanctuary for young people and artists to share unconventional housing and experience city-life on their own terms. This thriving neighborhood was once filled with old factories and buildings, and since been converted into functional loft apartments; many of which boast spacious outdoor areas. With trendy new coffee shops, bars, art galleries and performance spaces on every block, Bushwick is the perfect neighborhood to experience a unique part of Brooklyn that is often overlooked. Our favorite e</t>
  </si>
  <si>
    <t>Transportation: J, M, L trains Groceries: City Fresh Market , Food Bazaar Supermarket, Mr. Kiwi's  Gym: Planet Fitness, Richie's Gym, Blink Fitness"</t>
  </si>
  <si>
    <t>{TV,Wifi,"Air conditioning",Kitchen,"Free street parking",Heating,Washer,Dryer,"Smoke detector","Carbon monoxide detector",Essentials,Shampoo,Hangers,"Hair dryer",Iron,"Laptop friendly workspace","Self check-in",Lockbox,"Hot water","Bed linens",Microwave,"Coffee maker",Refrigerator,Dishwasher,"Dishes and silverware","Cooking basics",Oven,Stove,"Luggage dropoff allowed","Long term stays allowed"}</t>
  </si>
  <si>
    <t>Spacious Brownstone Getaway</t>
  </si>
  <si>
    <t>Large 1 bedroom apartment, in the heart of BedStuy.  Sleeps 6 comfortably w/ 1 full BA &amp; full Kitchen! Large windows for beautiful natural light.  2 TVs w/ access to cable &amp; wifi. Walking distance to restaurants, bars, buses &amp; A/C subway trains.</t>
  </si>
  <si>
    <t>{TV,"Cable TV",Internet,Wifi,"Air conditioning",Kitchen,Heating,"Family/kid friendly",Dryer,"Smoke detector","First aid kit","Safety card",Essentials,Shampoo}</t>
  </si>
  <si>
    <t>Cozy apartment in trendy financial district</t>
  </si>
  <si>
    <t>This is a very cute 1 bedroom in financial district. It is about 15 mins from Tribeca, 20 mins away from Soho and around 25mins from midtown! Easy car rides since we are close to the highway + close subway! Lots of cute restaurants and bars as this apartment is located close to Stone street! I pic is also around the corner! My apartment is modern, new, clean and quiet and i hope you’ll love it!</t>
  </si>
  <si>
    <t>This is a very cute 1 bedroom in financial district. It is about 15 mins from Tribeca, 20 mins away from Soho and around 25mins from midtown! Easy car rides since we are close to the highway + close subway! Lots of cute restaurants and bars as this apartment is located close to Stone street! I pic is also around the corner! My apartment is modern, new, clean and quiet and i hope you’ll love it! The guest can use the entire apartment besides plus lounge and rooftop of the building. Guests can not use the gym It has a laundry room, rooftop and lounge that can be used! Gym can not be used I’m always available via text messages and calls and try my best to answer as fast as possible for any questions or issues :) Its 1 block away from the highway and the water. You can do beautiful walks around that area right by the water. Financial district gets very quiet after 5pm so it has a beautiful atmosphere. The apartment is close to stone street with lots of cute bars and restaurants. An ipic is</t>
  </si>
  <si>
    <t>Its 1 block away from the highway and the water. You can do beautiful walks around that area right by the water. Financial district gets very quiet after 5pm so it has a beautiful atmosphere. The apartment is close to stone street with lots of cute bars and restaurants. An ipic is also close by! Also, the building has a smoothie place and Starbucks right attached to it! You take the elevator down go outside and you’re there already:)</t>
  </si>
  <si>
    <t>Getting around is easy by any car app such as Uber, Lyft, Juno, Via etc..or the subway is also a 5 min walk at wall street!</t>
  </si>
  <si>
    <t>{TV,Wifi,"Air conditioning",Kitchen,Heating,Washer,Dryer,"Smoke detector","Carbon monoxide detector",Essentials,"Self check-in","Building staff","Hot water"}</t>
  </si>
  <si>
    <t>Brooklyn private big bedroom</t>
  </si>
  <si>
    <t>{Wifi,"Air conditioning",Kitchen,Elevator,"Hot tub",Heating,Washer,Dryer,Essentials,Shampoo,"Hair dryer",Iron,"Laptop friendly workspace","Private living room","Hot water"}</t>
  </si>
  <si>
    <t>Carroll Gardens - Two Bedroom Apartment</t>
  </si>
  <si>
    <t>Newly renovated and perfect for anyone visiting family in the beautiful Carroll Gardens!  Consists of a master bedroom with a Queen bed and a child's room with a single bed.  Close to Carroll Park as well as amazing restaurants and shopping on Court Street &amp; Smith Street. Great light in this apartment! Only 3 Blocks to the F-Train Subway Station. 2 Blocks to the nearest Citibike Station. 2 Blocks to the nearest Bus Stop. Lots of Zipcars in the neighbourhood.</t>
  </si>
  <si>
    <t>Newly renovated and perfect for anyone visiting family in the beautiful Carroll Gardens!  Consists of a master bedroom with a Queen bed and a child's room with a single bed.  Close to Carroll Park as well as amazing restaurants and shopping on Court Street &amp; Smith Street. Great light in this apartment! Only 3 Blocks to the F-Train Subway Station. 2 Blocks to the nearest Citibike Station. 2 Blocks to the nearest Bus Stop. Lots of Zipcars in the neighbourhood. 3 Blocks to the F-Train Subway Station.  2 Blocks to the nearest Citibike Station.  2 Blocks to the nearest Bus Stop.  Lots of Zipcars in the neighbourhood.</t>
  </si>
  <si>
    <t>3 Blocks to the F-Train Subway Station.  2 Blocks to the nearest Citibike Station.  2 Blocks to the nearest Bus Stop.  Lots of Zipcars in the neighbourhood.</t>
  </si>
  <si>
    <t>{TV,Internet,Wifi,"Air conditioning",Kitchen,"Buzzer/wireless intercom",Heating,"Family/kid friendly",Washer,Dryer,"Smoke detector","Carbon monoxide detector","First aid kit","Safety card","Fire extinguisher",Essentials,Shampoo}</t>
  </si>
  <si>
    <t>Charming Room in East Village, NY</t>
  </si>
  <si>
    <t>Hi! Charming furnished room in a 2 bed, 1 bath apartment in East Village. Exposed brick and wooden floors. Short 5min walk to 6 Train -  Shops and cafe's very close by - Nightlife is great! Shared apartment with super easygoing, friendly roomy.</t>
  </si>
  <si>
    <t>Hi! Charming furnished room in a 2 bed, 1 bath apartment in East Village. Exposed brick and wooden floors. Short 5min walk to 6 Train -  Shops and cafe's very close by - Nightlife is great! Shared apartment with super easygoing, friendly roomy. The space is super charming, with exposed brick, wooden floors.  The bathroom is small, but very functional. 3 Floor walk up. I or roommate available for any help. The neighborhood is my favorite part! Quick access to anywhere in NY, with a 5 min walk to the 6 train.  Lower East side bars and restaurants are super fun to explore. 6 Train, bam.</t>
  </si>
  <si>
    <t>The neighborhood is my favorite part! Quick access to anywhere in NY, with a 5 min walk to the 6 train.  Lower East side bars and restaurants are super fun to explore.</t>
  </si>
  <si>
    <t>6 Train, bam.</t>
  </si>
  <si>
    <t>Building is intimate, so probably not a good candidate for hosting, but great to have somewhere to lay your head after enjoying night life.</t>
  </si>
  <si>
    <t>{TV,"Cable TV",Internet,Wifi,"Air conditioning",Kitchen,"Buzzer/wireless intercom",Heating,"24-hour check-in","Hair dryer"}</t>
  </si>
  <si>
    <t>Cozy and Convenient Spot in Washington Heights</t>
  </si>
  <si>
    <t>Beautiful, bright, and welcoming apartment in historic Washington Heights. Conveniently located for transportation, food, and leisure.  - Short walk to 2 subway lines (one express), bus terminal, taxi stand, and convenient for Lyft/Uber. - Kitchen is available for use with nearby grocery stores, and lots of great restaurants. - Walking distance from 4 beautiful parks, The Cloisters museum, the waterfront, and views of the iconic George Washington Bridge.</t>
  </si>
  <si>
    <t>We ask that you be respectful to the space and our belongings.</t>
  </si>
  <si>
    <t>{TV,Wifi,Kitchen,Elevator,Heating,Washer,Dryer,"First aid kit","Safety card",Essentials,Shampoo,"Lock on bedroom door",Hangers,"Laptop friendly workspace","Host greets you"}</t>
  </si>
  <si>
    <t>Shared room with bunk beds in Bensonhurst</t>
  </si>
  <si>
    <t>Shared room with bunk beds and shared bathrooms located in Bensonhurst (corner of 84 street and 25th Avenue).  ✅For NON DRINKERS and NON DRUG USERS Only Shared room for a short and long term. Clean sheets and towel will be provided, utilities are included+fast WiFi. Kitchen, living room and bathroom are shared.  ✅No deposit.  The shared Room is for total of 4 people. $450 per month per person, $180 per week and $40 per day.</t>
  </si>
  <si>
    <t>Shared room with bunk beds and shared bathrooms located in Bensonhurst (corner of 84 street and 25th Avenue).  ✅For NON DRINKERS and NON DRUG USERS Only Shared room for a short and long term. Clean sheets and towel will be provided, utilities are included+fast WiFi. Kitchen, living room and bathroom are shared.  ✅No deposit.  The shared Room is for total of 4 people. $450 per month per person, $180 per week and $40 per day. The place is pretty quiet, most of the time our guests work/study or discovering the city. Cleaning service almost every day. 3 minutes from the Subway station.  ✅✅✅Text please to my numb (Phone number hidden by Airbnb) ( (Hidden by Airbnb) , viber, Telegram, text and call)</t>
  </si>
  <si>
    <t>{Wifi,"Air conditioning",Kitchen,Heating,"Smoke detector","Carbon monoxide detector","First aid kit","Fire extinguisher",Essentials,Hangers,"Hair dryer",Iron,"Bed linens",Microwave,Refrigerator,"Dishes and silverware","Long term stays allowed"}</t>
  </si>
  <si>
    <t>Little Italy Gem</t>
  </si>
  <si>
    <t>Great, cozy Little Italy / Nolita / Soho Gem. Loads of character. Very well equipped kitched. Wifi, Roku, &amp; Netflix.</t>
  </si>
  <si>
    <t>{TV,Wifi,"Air conditioning",Kitchen,"Smoke detector","Carbon monoxide detector",Essentials,Shampoo,Hangers,Iron,"Laptop friendly workspace","Hot water","Long term stays allowed","Host greets you"}</t>
  </si>
  <si>
    <t>Bright Spacious 2 Bedroom/5 Room - wRoof Deck</t>
  </si>
  <si>
    <t>The light is gorgeous all day. It moves across the apartment from one bedroom, to the living room and kitchen and then the other large bedroom. Then there's the rooftop! Great for morning coffee or evenings. Please CONTACT HOST instead of Request to Book. I like to email directly first to make sure it's a good match for all.</t>
  </si>
  <si>
    <t xml:space="preserve">The light is gorgeous all day. It moves across the apartment from one bedroom, to the living room and kitchen and then the other large bedroom. Then there's the rooftop! Great for morning coffee or evenings. Please CONTACT HOST instead of Request to Book. I like to email directly first to make sure it's a good match for all. Spacious five room apartment, 2 loft bedrooms, each with private living space below.  Great for couples, families and groups of friends traveling to NYC together. Lofts make it a 5-room space.  Large windows; great light. Building is a former school house converted into apartments.  Shared roof deck.  One block walk to train. 3 stops to Manhattan (Soho). Convenient walk to L, M, J, G trains. Williamsburg restaurants, bars, cafes all walking distance. Large grocery store around the corner, deli, pharmacy, post office, all here. Farmer's markets nearby. Washers, Dryers &amp; Bike Room in basement. Wifi &amp; utilities included for short-term rentals. Clean linens and towels </t>
  </si>
  <si>
    <t>One block walk to JMZ train. 3 stops to Manhattan (Soho). Short walk to L and  G trains. Williamsburg restaurants, bars, cafes all walking distance. Large grocery store around the corner, deli, pharmacy, post office, all here. Farmer's markets nearby. Washers, Dryers &amp; Bike Room in basement. Wifi &amp; utilities included for short-term rentals.</t>
  </si>
  <si>
    <t xml:space="preserve">My place is very close to multiple train lines so is great!  The train is very convenient, and when you come home from a long day exploring or in between adventures you have plenty of space to relax, restore, refresh, then head back out or call it a day. JMZ trains, Lorimer / Flushing stops (3 stops to Manhattan). This is the closest train and is less than a 5-minute walk. The M takes you directly north Manhattan to Times Square, Central Park, 5th Ave fancy shops, Union Square, etc. The J train, on the same line, takes you south directly to World Trade, historical areas, South Seaport, Century 21 shopping.  L train- Montrose stop is a 15 min walk and takes you directly to Union Square.  G train-  Flushing/Broadway stops, 8 min walk, take you directly to PS1 art center Queens or great short cut to Central Park through Court Square transfer to E or M trains. G train south takes you to heart of Brooklyn.  Dumbo is a great waterfront area with stunning views of Manhattan and is a 7 minute </t>
  </si>
  <si>
    <t>I grew up with the rule that you leave a place in better condition than when you arrived.....or at least the same.  I take really good care of my space, objects and people in my life so would appreciate the same from you. No dishes left in sink. Hang towels up to dry so don't become stinky. Shoes off at the door (NYC streets, not so clean). Close and lock all windows and doors when not home. Clean and tidy in common spaces.</t>
  </si>
  <si>
    <t>{TV,"Cable TV",Internet,Wifi,"Air conditioning","Wheelchair accessible",Kitchen,"Paid parking off premises",Elevator,"Buzzer/wireless intercom",Heating,"Family/kid friendly","Suitable for events",Washer,Dryer,"Smoke detector","Carbon monoxide detector","First aid kit","Fire extinguisher",Essentials,Shampoo,Hangers,"Hair dryer",Iron,"Laptop friendly workspace","Self check-in",Lockbox,Crib,"Pack ’n Play/travel crib","Room-darkening shades","Hot water","Bed linens","Extra pillows and blankets","Ethernet connection",Microwave,"Coffee maker",Refrigerator,Dishwasher,"Dishes and silverware","Cooking basics",Oven,Stove,"Patio or balcony","Luggage dropoff allowed","Long term stays allowed","Wide hallways","No stairs or steps to enter","Wide entrance for guests","Flat path to guest entrance","Well-lit path to entrance","No stairs or steps to enter","Wide entrance","Extra space around bed","No stairs or steps to enter","Wide doorway to guest bathroom","Wide clearance to shower, toilet","No stairs or steps to enter","Wide entryway","Handheld shower head","Paid parking on premises"}</t>
  </si>
  <si>
    <t>Sunny, Quiet &amp; Newly Renovated Upper East Side Apt</t>
  </si>
  <si>
    <t>Once you walk up 5 flights of stairs, you'll find yourself in a sunny &amp; quiet top floor apartment with little to no noise from neighbors.  The neighborhood is flooded with restaurants and coffee shops and central park is just a walk away (I usually run through the park several times a week).  The 4/5/6/ train is a short 10 minute walk away. My place is good for couples, solo adventurers, and business travelers.  Note:  Shower is located in the kitchen.</t>
  </si>
  <si>
    <t>Once you walk up 5 flights of stairs, you'll find yourself in a sunny &amp; quiet top floor apartment with little to no noise from neighbors.  The neighborhood is flooded with restaurants and coffee shops and central park is just a walk away (I usually run through the park several times a week).  The 4/5/6/ train is a short 10 minute walk away. My place is good for couples, solo adventurers, and business travelers.  Note:  Shower is located in the kitchen. Kitchen, toilet room, living room &amp; bedroom.</t>
  </si>
  <si>
    <t>{Wifi,"Air conditioning",Kitchen,Essentials,"Laptop friendly workspace","translation missing: en.hosting_amenity_49","translation missing: en.hosting_amenity_50"}</t>
  </si>
  <si>
    <t>Sunny Bedroom in Brooklyn</t>
  </si>
  <si>
    <t>This is a bright and clean private room in a four-bedroom apartment located in Bushwick, just one block from the Halsey J Train.  The room includes a comfortable full-size bed, sizable desk, high ceilings, and a large window. Situated on a quiet Brooklyn block, this room is perfect for couples or individuals looking to explore the city!!!</t>
  </si>
  <si>
    <t>This is a bright and clean private room in a four-bedroom apartment located in Bushwick, just one block from the Halsey J Train.  The room includes a comfortable full-size bed, sizable desk, high ceilings, and a large window. Situated on a quiet Brooklyn block, this room is perfect for couples or individuals looking to explore the city!!! This is a private, east facing room in a four-bedroom apartment. Room and bath, you will have access to the kitchen (with dishwasher!) and living room/dining area.</t>
  </si>
  <si>
    <t>{Wifi,"Air conditioning",Kitchen,"Free street parking",Heating,"Smoke detector","First aid kit",Essentials,Shampoo,"Lock on bedroom door",Hangers,Iron,"Laptop friendly workspace","Hot water","Bed linens","Extra pillows and blankets",Microwave,Refrigerator,Dishwasher,"Dishes and silverware","Cooking basics",Oven,Stove,"Long term stays allowed"}</t>
  </si>
  <si>
    <t>Newly Renovated 4 Bed 2 Bath Spacious Apartment</t>
  </si>
  <si>
    <t>This newly-renovated, spacious (1,540 sqft) apartment has 4 bedrooms and 2 full bedroom. The apartment is a quick 15-20 minute subway ride to Manhattan! We designed and installed the kitchen and bathroom tile and marble ourselves. All furniture, bedding and appliances are brand-new.</t>
  </si>
  <si>
    <t>{TV,Wifi,"Air conditioning",Kitchen,"Free parking on premises",Heating,Washer,Dryer,"Smoke detector",Essentials,Shampoo,Hangers,"Hair dryer",Iron,"Laptop friendly workspace","Private entrance"}</t>
  </si>
  <si>
    <t>Private Furnishured Room for Rent.  (W/M)</t>
  </si>
  <si>
    <t>The bedroom is about 10 x 15 square ft. Walls are light green. 33 In. Tv. A 5 drawers   bureau, 7 drawers dresser, King size bed. AC, WIFI, Cable, sheets, ( towels and personal items are not included) Small Refrigerator, bathroom is shared with me only. Nobody else lives in the house. People from all race, sex, gender, sexual orientation, religious view, tourists, students, etc. are welcome.  The room and apartment is clean. Building is quite.</t>
  </si>
  <si>
    <t>The bedroom is about 10 x 15 square ft. Walls are light green. 33 In. Tv. A 5 drawers   bureau, 7 drawers dresser, King size bed. AC, WIFI, Cable, sheets, ( towels and personal items are not included) Small Refrigerator, bathroom is shared with me only. Nobody else lives in the house. People from all race, sex, gender, sexual orientation, religious view, tourists, students, etc. are welcome.  The room and apartment is clean. Building is quite. There are 2 Train stations nearby. One on 181st, and the other one on 191st.  There are many restaurants, supermarkets  and stores nearby.  Rent is 250 weekly Per Person or 400 weekly  for 2 people. No extra visitors  allow. No smoking or drugs inside the apartment allow. This is a room rental only. Kitchen, groceries  and living room are not included. This is my personal home. I live  here, but I am a private and respectful person. Also, I am available  for any  inconvenience, emergency  that might come up; (meaning you can contact me anytime) .</t>
  </si>
  <si>
    <t>There are some areas of this neighborhood that are busy, while others  are more quite. The building is located  at the corner of 188th st and Wandsworth Av. Which is a quite are. This is a safe area.</t>
  </si>
  <si>
    <t>Train 1 on either  181st  street or same train 1 on 191st (closer). Also Bus M7 on Broadway.</t>
  </si>
  <si>
    <t>{TV,"Cable TV",Wifi,"Air conditioning",Kitchen,Heating,Essentials,"Lock on bedroom door",Hangers,Iron,"Private entrance","Hot water","Extra pillows and blankets","Long term stays allowed","Wide hallways","Wide entrance for guests","Well-lit path to entrance","No stairs or steps to enter","No stairs or steps to enter","Roll-in shower"}</t>
  </si>
  <si>
    <t>Private Bedroom in Spacious Queens Home</t>
  </si>
  <si>
    <t>Anyone who has ever entered our apartment describes it as: "warm," "inviting," "relaxed." These are words we take pride in and aim to keep our atmosphere as such. There's 4 of us in the house altogether, all actresses, so while we enjoy and seek out each others' company in the house, we're also very good at respecting each others' space. **Seeking FEMALES ONLY** Our shared area is very homey with great natural light and simple decor, and the bedroom is an inviting oasis.</t>
  </si>
  <si>
    <t>Anyone who has ever entered our apartment describes it as: "warm," "inviting," "relaxed." These are words we take pride in and aim to keep our atmosphere as such. There's 4 of us in the house altogether, all actresses, so while we enjoy and seek out each others' company in the house, we're also very good at respecting each others' space. **Seeking FEMALES ONLY** Our shared area is very homey with great natural light and simple decor, and the bedroom is an inviting oasis. We're the first floor of a 3-level family townhouse. There are a few stairs to reach the front door, and then you're there! Kitchen appliances (toaster, microwave), pots/pans, plates/cups, and utensils are all shared and available. The bed in the bedroom is a twin size. The living/dining room, kitchen and bathroom are all open. Bedrooms are private. I won't be around during your stay (working on a show in NJ), but my (SENSITIVE CONTENTS HIDDEN) will be and I'm always available by phone/email if anything. Astoria is a b</t>
  </si>
  <si>
    <t>Astoria is a beautiful neighborhood, with some rich, delicious food (especially Greek cuisine!), and cute bars and cafes abound. My house is 2 blocks away from the Astoria Blvd stop on the N/W train lines (just a 25 minute ride into Manhattan), down the block from various laundromats, bars, restaurants, pubs and the famous Beer Garden. We're also a short 10 minute walk to Astoria Park. There's much to discover!</t>
  </si>
  <si>
    <t>You can walk, ride the train, or take the bus anywhere.</t>
  </si>
  <si>
    <t>- Relative quiet after 10pm. No shoes in house and no overnight guests. Please check in with roommates before having people over.</t>
  </si>
  <si>
    <t>{TV,Wifi,"Air conditioning",Kitchen,Heating,"Smoke detector","Fire extinguisher",Essentials,"Lock on bedroom door",Hangers,Iron,"Laptop friendly workspace"}</t>
  </si>
  <si>
    <t>Private room in GREENPOINT(hosting females only)</t>
  </si>
  <si>
    <t>SUPER SPACIOUS 1000 SQ FT APT IN PRIME LOCATION IN GREENPOINT ON THE BORDER OF WILLIAMSBURG CLOSE TO L AND G TRAINS  ITS RENOVATED, NEW APLIANCES, DISHWASHER AND LAUNDRY IN UNIT! ROOM HAS A FULL SIZE BED AND HAS NICE WINDOWS WITH NATURAL LIGHT  SUPER EASY PARKING ALL AROUND THE AREA IF YOU HAVE A CAR WE ARE VERY FRIENDLY AND EASY GOING GIRLS WHO TRAVEL ONCE IN A WHILE AND AIRBNB THE PLACE EVERY NOW AND THEN OR IN BETWEEN ROOMMATES, THIS IS A PET FRIENDLY APT BTW :)</t>
  </si>
  <si>
    <t xml:space="preserve">SUPER SPACIOUS 1000 SQ FT APT IN PRIME LOCATION IN GREENPOINT ON THE BORDER OF WILLIAMSBURG CLOSE TO L AND G TRAINS  ITS RENOVATED, NEW APLIANCES, DISHWASHER AND LAUNDRY IN UNIT! ROOM HAS A FULL SIZE BED AND HAS NICE WINDOWS WITH NATURAL LIGHT  SUPER EASY PARKING ALL AROUND THE AREA IF YOU HAVE A CAR WE ARE VERY FRIENDLY AND EASY GOING GIRLS WHO TRAVEL ONCE IN A WHILE AND AIRBNB THE PLACE EVERY NOW AND THEN OR IN BETWEEN ROOMMATES, THIS IS A PET FRIENDLY APT BTW :) This is a very spacious 3 bedroom apt = living room, 1 bathroom -dining/kitchen with laundry in unit. please note it’s a shared living space with 3 private bedrooms, 2 people live in this place and you’d have your own room and we’re only hosting 1 female at a time at the moment. (Sorry guys) It’s located by the graham L stop and Nassau G train only 2 stops from the city between 2 of the best neighborhoods in brooklyn=Greenpoint/williamsburg which are considered the art area of brooklyn surrounded by coffee shops, bars, art, </t>
  </si>
  <si>
    <t>A cozy cute young fun vibrant conveniently located neighborhood with a strong Polish presence, Greenpoint’s charming townhouses and cramped shops imbue its streets with a sense of welcomed familiarity. It doesn’t take long to reach always-on-the-move Manhattan from this northernmost Brooklyn neighborhood, but basking in Greenpoint's communal vibe is well worth the few minutes. Also worth the journey The stellar skyline views of downtown Manhattan from the waterfront and Greenpoint’s converted warehouses and loft apartments.</t>
  </si>
  <si>
    <t>Easy parking right out front always available Short 10 minute ride in Uber or lyft to midtown on the bqe or Williamsburg bridge if wading downtown  Graham stop L and Nassau G are always a fun little walk just a few blocks away!</t>
  </si>
  <si>
    <t>We’re only hosting female guests at the moment! Sorry for the inconvenience guys!  Please make sure you leave everything clean for the next guest  Thank you</t>
  </si>
  <si>
    <t>{TV,Wifi,"Air conditioning",Kitchen,"Pets allowed",Breakfast,"Free street parking",Heating,"Family/kid friendly",Washer,Dryer,"Smoke detector","Carbon monoxide detector","First aid kit","Fire extinguisher",Essentials,Shampoo,Hangers,"Hair dryer",Iron,"Laptop friendly workspace","Self check-in","Building staff","Private entrance","Hot water","Long term stays allowed","Cleaning before checkout"}</t>
  </si>
  <si>
    <t>Loft with Room in Exclusive Area near Free Ferry</t>
  </si>
  <si>
    <t>Beautiful and private loft-style basement located in a tranquil luxurious and safe block setting few blocks away Silver Lake Park. It is a 6 minutes walk to the bus stop and the bus takes you to the free Ferry terminal and in mid May to Empire Outlets in just 8 minutes. Close to Forest Ave where you will find, Delis, Shops, Bars and other conveniences. Newly renovated and fully furnished including room, bar, smart 43” roku TV and a Keurig coffee machine. Self check in with free one car parking.</t>
  </si>
  <si>
    <t>No loud music after 10:00 PM or before 08:00 AM No more than 6 guests at anytime Do not leave the lights on and/or the AC on if you are not in the apartment Do not leave the door of the apartment and the door of the garage open for long.  No smoking, vaping or use of E-cigarettes in the apartment or the garage at all at anytime.  Parking is available only for one car and should be park on the designated space in the parking lot in front of the house. Do not park the park inside of the garage.</t>
  </si>
  <si>
    <t>Grymes Hill</t>
  </si>
  <si>
    <t>{TV,Wifi,"Air conditioning","Free parking on premises","Free street parking",Heating,"Smoke detector","Carbon monoxide detector","Fire extinguisher",Essentials,Shampoo,"Lock on bedroom door",Hangers,"Hair dryer",Iron,"Laptop friendly workspace","Private living room","Private entrance","Hot water","Bed linens","Extra pillows and blankets",Microwave,"Coffee maker",Refrigerator,"BBQ grill","Garden or backyard","Long term stays allowed",Other}</t>
  </si>
  <si>
    <t>211 east34 st  Room 6</t>
  </si>
  <si>
    <t>DNTWN BK / Boerum Hill Sky Loft</t>
  </si>
  <si>
    <t xml:space="preserve">Our 1BD loft is pretty special. Very bright, very clean, open layout, elevator, daytime doorman, good neighbors, great shopping, and close to all forms of transportation: subway &amp; citibike on our block, taxi and UBER are always around. Come stay! </t>
  </si>
  <si>
    <t>Our 1BD loft is pretty special. Very bright, very clean, open layout, elevator, daytime doorman, good neighbors, great shopping, and close to all forms of transportation: subway &amp; citibike on our block, taxi and UBER are always around. Come stay!  Large, open and airy modern loft apartment on the 9th floor. Floors 1 thru 8 are municipal offices, while floors 9 thru 12 are lofts with a separate entrance.  The apartment is absolutely sundrenched. We have a north eastern-exposed corner unit with 12 foot ceilings. With 1000sf of open living space, light is pervasive through 6 giant windows! Our plants love it too (the plants get water every 2 days). You'll also enjoy panoramic views of Brooklyn. Shhh! we have a two roofs, laundry, and trash disposal. Other living amenities include:  1 bedroom w/ queen sized bed Open layout kitchen w/ tons of culinary tools to use as needed Clean bathroom w/ hot water and great pressure  Cable TV Strong wi-fi Towels When you stay at our place, you have acce</t>
  </si>
  <si>
    <t xml:space="preserve">We are sandwiched between many of Brooklyn finest neighborhoods:  Our block | we have a dry cleaner, new yoga studio, and Brooklyn Fare's michelin-rated restaurant and world-class supermarket.  Boerum Hill | tree-lined blocks of historical townhomes welcome pedestrians to independently owned stores and amazing restaurants.  Atlantic Avenue | this street between Bond Street and the East River offers the Brooklyn's best, most authentic shopping district for fine foods, crafts, clothes, toys and antiques. Downtown Brooklyn | The Fulton Street Mall is around the corner. Where else can you buy customized gold grills (24 hour turnaround), hair extensions, shake shack and half-off Nikes within a two block radius? Nowhere else! Barclay Center &amp; BAM | Both are less than a ten minute stroll, in fact you can view both from the apartment's view.  Fort Greene is one neighborhood over, just like DUMBO, Brooklyn Heights and Cobble Hill in the other direction. </t>
  </si>
  <si>
    <t>We have zipcars across the street. We have citibike across the street. Taxi/Uber service is no problem, and we are very closely located to the Manhattan &amp; Brooklyn bridges. Subways?! Yes. We live on top of the G,A,C lines, which connect to the F line. We are 3 minute walk to the 2,3,N,R,B,D and Q lines. The 4,5,6 line is easily caught via station transfer.</t>
  </si>
  <si>
    <t>- During the week please do not play *loud* music but feel free to play music at medium, normal levels.  - Please do not smoke cigarettes.  - No cats (dogs okay with our written approval) - No loud parties - Please scrub the pots if you use the pots :)</t>
  </si>
  <si>
    <t>{TV,"Cable TV",Internet,Wifi,"Air conditioning","Wheelchair accessible",Kitchen,"Pets allowed",Doorman,Gym,"Pets live on this property",Dog(s),Elevator,"Buzzer/wireless intercom",Heating,"Family/kid friendly",Washer,Dryer,"Smoke detector","Carbon monoxide detector",Essentials,Shampoo}</t>
  </si>
  <si>
    <t>Spacious Room in Beautiful Private House</t>
  </si>
  <si>
    <t>Spacious room in a private house, quiet neighborhood across the street from the express bus to Manhattan and the local bus to the Staten Island Ferry.  A free 25 minute ride on the Staten Island Ferry gives you a  view of the historical monument gifted by France as a symbol of freedom, the statue of liberty.  Movie theater,  Shopping Mall, Restaurants are easily accessible.  Includes wifi and bath towels</t>
  </si>
  <si>
    <t>Spacious room in a private house, quiet neighborhood across the street from the express bus to Manhattan and the local bus to the Staten Island Ferry.  A free 25 minute ride on the Staten Island Ferry gives you a  view of the historical monument gifted by France as a symbol of freedom, the statue of liberty.  Movie theater,  Shopping Mall, Restaurants are easily accessible.  Includes wifi and bath towels We offer breakfast, lunch &amp; dinner that can be discuss in more details on arrival.   Smoke Free Zone</t>
  </si>
  <si>
    <t>{TV,Wifi,"Air conditioning",Heating,"Smoke detector","Carbon monoxide detector","Fire extinguisher",Essentials,Shampoo,"Lock on bedroom door",Iron,"Host greets you"}</t>
  </si>
  <si>
    <t>Cozy room w/ private balcony and incredible views!</t>
  </si>
  <si>
    <t>This place is what I call from away from home: it’s a really cute and cozy apartment located in East Village, the heart of Manhattan. The room is perfect to accommodate 1-2 people and has a private balcony with outstanding views of the city ( you can even see the Empire State!). There’s a rooftop in the building with breathtaking views too. It is a very safe area, there are tones of restaurants and bars 5min walking distance, but my street is luckily pretty quiet. I’m sure you’ll love it!</t>
  </si>
  <si>
    <t>This place is what I call from away from home: it’s a really cute and cozy apartment located in East Village, the heart of Manhattan. The room is perfect to accommodate 1-2 people and has a private balcony with outstanding views of the city ( you can even see the Empire State!). There’s a rooftop in the building with breathtaking views too. It is a very safe area, there are tones of restaurants and bars 5min walking distance, but my street is luckily pretty quiet. I’m sure you’ll love it! Not only the room and the building itself are brand new and fully equipped, but also the area provides anything that you may need during your stay: there are supermarkets, pharmacies, cafes, restaurants, pubs, several metro stations, even two bike stations in my street! You’ll find everything you need, and I’m happy to answer any questions you may have I truly love East Village as it is one of the coolest neighborhoods in the city. Tones of things to do and see, bars, restaurants and parks are just ar</t>
  </si>
  <si>
    <t>I truly love East Village as it is one of the coolest neighborhoods in the city. Tones of things to do and see, bars, restaurants and parks are just around the corner. You can reach many places by walking, and there are also excellent metro connections to Times Square, Central Park, Brooklyn or other areas of the city.</t>
  </si>
  <si>
    <t>{TV,Wifi,"Air conditioning",Kitchen,Gym,Elevator,"Buzzer/wireless intercom",Heating,Washer,Dryer,"Smoke detector","Carbon monoxide detector","Fire extinguisher",Essentials,Shampoo,Hangers}</t>
  </si>
  <si>
    <t>Charming Bedroom in Greenwich</t>
  </si>
  <si>
    <t>My modern yet comfy bedroom is one of two in our 2 bedroom 1 bath Greenwich Village apartment. Steps from Washington Sq Park, Soho, Noho, East Village, and West Village, it is the perfect central Manhattan destination! Sleeps 2 comfortably.</t>
  </si>
  <si>
    <t>{Internet,Wifi,"Wheelchair accessible",Kitchen,"Buzzer/wireless intercom",Heating,"Family/kid friendly",Washer,Dryer,"Smoke detector","Carbon monoxide detector","Safety card","Fire extinguisher",Essentials}</t>
  </si>
  <si>
    <t>Cozy Clinton Hill Crib On Classon</t>
  </si>
  <si>
    <t>My place is close to Barclays Center, Alice's Arbor, BAM. My place is good for couples, solo adventurers, and business travelers.</t>
  </si>
  <si>
    <t>{Wifi,"Air conditioning",Kitchen,"Smoke detector","Carbon monoxide detector",Hangers,"Laptop friendly workspace"}</t>
  </si>
  <si>
    <t>Sublet - Queen size bedroom in Bushwick</t>
  </si>
  <si>
    <t>I'm subletting my room in Bushwick, Brooklyn.  Just 20 minutes ride away from Manhattan.</t>
  </si>
  <si>
    <t>I'm subletting my room in Bushwick, Brooklyn.  Just 20 minutes ride away from Manhattan. This is a 2 Bedroom apartment. You'll get a private bedroom with a privet bathroom (toilet and shower). Inside the room you'll have a queen size bed and a 50" TV. Inside the shared area of the house you'll find a nice and cozy living room with a dining table and a fully equipped kitchen (which has a Refrigerator, Nespresso Coffee Machine, Electric Oven &amp; Stove, Microwave, Toaster, Etc...) Guest has access to his private room, his private shower &amp; bathroom, And of course to the living room, which is a common space, with a dinning table. ALL IN A VERY YOUNG, HIP AREA! GREAT LOCATION! EASY TO GET AROUND! With a lot of bars, coffee places &amp; vintage stores. 7MIN WALK to Manhattan *L TRAIN* (20min rid take u to Union Square)  5MIN WALK to the *J/M/Z TRAIN* This is a two roommates apartment.  The other roommate would stay in the apartment during the subletting / sublet his room as well.</t>
  </si>
  <si>
    <t>ALL IN A VERY YOUNG, HIP AREA! GREAT LOCATION! EASY TO GET AROUND! With a lot of bars, coffee places &amp; vintage stores.</t>
  </si>
  <si>
    <t>7MIN WALK to Manhattan *L TRAIN* (20min rid take u to Union Square)  5MIN WALK to the *J/M/Z TRAIN*</t>
  </si>
  <si>
    <t>{TV,Wifi,"Air conditioning",Kitchen,Heating,Washer,Dryer,"Smoke detector",Essentials,"Lock on bedroom door",Iron,"Laptop friendly workspace"}</t>
  </si>
  <si>
    <t>Luxury 1 Bedroom in Williamsburg with a View!</t>
  </si>
  <si>
    <t>Amazing one bedroom in the hippest part of Williamsburg! Walking distance to Bedford, minutes away from Greenpoint on foot, and only a couple stops away from Bushwick and East Village. The apartment is off the L Graham stop and the G Nassau stop. There is also a Citibike station RIGHT outside the apartment.</t>
  </si>
  <si>
    <t>Amazing one bedroom in the hippest part of Williamsburg! Walking distance to Bedford, minutes away from Greenpoint on foot, and only a couple stops away from Bushwick and East Village. The apartment is off the L Graham stop and the G Nassau stop. There is also a Citibike station RIGHT outside the apartment. Close to the L Graham Stop, G Nassau Stop.</t>
  </si>
  <si>
    <t>Close to the L Graham Stop, G Nassau Stop.</t>
  </si>
  <si>
    <t>{TV,Wifi,"Air conditioning",Kitchen,"Free street parking","Hot tub",Heating,Washer,Dryer,"Smoke detector","Carbon monoxide detector",Essentials,Shampoo,Hangers,"Hair dryer","Self check-in",Lockbox,"Private entrance","Hot water","Bed linens","Extra pillows and blankets"}</t>
  </si>
  <si>
    <t>Room in big and light Prospect Heights apartment</t>
  </si>
  <si>
    <t>A cozy and light room in a big 3 bedroom apartment. The place is behind the corner from the Brooklyn Museum and lovely Prospect Park.  Subway lines 2/3, 4/5 and B/Q all run near by, and there are plenty of restaurants, cafés and bars in the area. The street is quite quiet, and the bedroom window faces a courtyard.  Two nice and considerate roommates live in the apartment, but since it is spacious there's plenty of options for privacy.</t>
  </si>
  <si>
    <t>{TV,Wifi,"Air conditioning",Kitchen,Heating,"Smoke detector","Carbon monoxide detector",Essentials,Hangers,"Laptop friendly workspace","Private living room"}</t>
  </si>
  <si>
    <t>Room With a View!</t>
  </si>
  <si>
    <t>This awesome room is located in a newly furnished apartment in the heart of Tribeca- New York City's most elite neighborhood. The luxury high rise apartment has stunning views of the city from the floor to ceiling windows. It truly is a great spot!</t>
  </si>
  <si>
    <t>This awesome room is located in a newly furnished apartment in the heart of Tribeca- New York City's most elite neighborhood. The luxury high rise apartment has stunning views of the city from the floor to ceiling windows. It truly is a great spot! Our beautiful apartment has some of the BEST views of New York City. Waking up to the sunrise out of the Eastern facing bedroom windows, and watching the sunset out of the Western facing living room windows over the Hudson River, is the perfect and most magical New York City experience that you could ask for. Not to mention, the 360 degree views from the furnished rooftop and enclosed solarium are literally breathtaking! There is a full kitchen, and newly furnished living room space shared with two other guests. There is a TV in the bedroom that has a Chromecast and there is wireless internet. The building has a 24 hour doorman and lobby area. All travelers that are staying in our apartment will be considered friends of ours, and the doorman</t>
  </si>
  <si>
    <t>Tribeca is one of the most high-end neighborhoods in New York, and one of the most expensive zip codes in the country. Nearby you will find beautiful parks right on the river, and you are steps from One World Trade Center. The apartment is walking distance to SOHO and the West Village. There are amazing shops, restaurants, and tourist attractions within steps of our beautiful apartment.</t>
  </si>
  <si>
    <t>Our apartment is two blocks away from the A/C and the 1/2/3 train lines. It is also walking distance to the City Hall stop, with access to the 4/5/6 train. There are cabs readily available at the end of the block as well, and it is very easy to get uptown on the West Side Highway. This is a great spot!</t>
  </si>
  <si>
    <t>We appreciate you not smoking in our apartment and no pets please. We also appreciate your observance of the 11:00 pm rooftop rule and the limiting of guests. Other than that, you are welcome to make yourself at home!</t>
  </si>
  <si>
    <t>{TV,Wifi,"Air conditioning",Kitchen,Doorman,Elevator,Heating,"Family/kid friendly",Washer,Dryer,"Smoke detector","Carbon monoxide detector","Lock on bedroom door",Hangers,"Hair dryer"}</t>
  </si>
  <si>
    <t>Aziza's Cosy Apartment</t>
  </si>
  <si>
    <t>Cosy, warm, and full of natural light.</t>
  </si>
  <si>
    <t>Cosy, warm, and full of natural light. This is a private room in a shared apartment. Your roommate is an amazing young lady who's out most of the day. I’ll be available through text any time. The neighborhood is always bustling with life.  Dunkin Donuts right across the street, and a Starbucks 10 minutes away.  Grocery stores within 5 minutes of walking.   Lots of restaurants, including Sylvia's Soul Food, African Cuisine - Africa Kine, and more.  Riverbank park is a 15 min walk away. Well connected to 3 train stations: - the 3 train is right around the corner,  - the  ACBD trains are an 11 minute walk west  - the 4,5,6 trains are an 11 minute walk over the bridge into the bronx. Buses: 3 min walk to nearest bus stop</t>
  </si>
  <si>
    <t>The neighborhood is always bustling with life.  Dunkin Donuts right across the street, and a Starbucks 10 minutes away.  Grocery stores within 5 minutes of walking.   Lots of restaurants, including Sylvia's Soul Food, African Cuisine - Africa Kine, and more.  Riverbank park is a 15 min walk away.</t>
  </si>
  <si>
    <t>Well connected to 3 train stations: - the 3 train is right around the corner,  - the  ACBD trains are an 11 minute walk west  - the 4,5,6 trains are an 11 minute walk over the bridge into the bronx. Buses: 3 min walk to nearest bus stop</t>
  </si>
  <si>
    <t>Leave your shoes by the door. Feel free to use all kitchen appliances, wash and return after use. Please be considerate. My partner and I are sharing our home. Thank you!</t>
  </si>
  <si>
    <t>{TV,Wifi,Kitchen,"Pets live on this property","Buzzer/wireless intercom",Heating,"Smoke detector","Carbon monoxide detector","First aid kit",Essentials,Shampoo,"Lock on bedroom door",Hangers,"Hair dryer",Iron,"Laptop friendly workspace","Private living room","Host greets you"}</t>
  </si>
  <si>
    <t>Sleep comfort</t>
  </si>
  <si>
    <t>Clean comfortable room in a newly renovated apartment. Newly renovated apartment in a two family house, large windows for fresh air and light, fully equipped kitchen for cooking and preparing meals, granite countertops,  porcelain wood looking tile floors in kitchen, bedrooms floors is original restored oak,  windows are brand new black grill energy efficient with noise barrier, all white bathroom with standing shower, daily cleaning to ensure a clean sanitary environment.  32 TV with cable channels, 5g Wifi I will give guess their space but if needed to i will socialize, guess can contact me by phone My neighborhood is an average Brooklyn neighbourhood, most people are friendly, easy access by public transport to JFK, Gateway Center Mall, Down town Brooklyn, Manhattan, Resort world casino etc, To JFK Airport and Resort world casino B 15 bus, to Gateway Mall B 83 Bus, to Down town Brooklyn # 3 train, to Manhattan # 3,L,A and C trains to Williamsburg 15 bus and L train.</t>
  </si>
  <si>
    <t>{TV,Wifi,Kitchen,"Free street parking",Heating,"Smoke detector","Carbon monoxide detector","First aid kit","Fire extinguisher",Essentials,"Lock on bedroom door",Hangers,Iron,"Laptop friendly workspace","Hot water",Microwave,"Coffee maker",Refrigerator,"Dishes and silverware","Cooking basics",Oven,Stove,"BBQ grill","Garden or backyard","Luggage dropoff allowed","Long term stays allowed","Cleaning before checkout","Wide hallways","Wide entrance for guests","Flat path to guest entrance","Well-lit path to entrance","No stairs or steps to enter","Wide entrance","Extra space around bed","Accessible-height bed","No stairs or steps to enter","Accessible-height toilet","No stairs or steps to enter","Wide entryway"}</t>
  </si>
  <si>
    <t>Private Furnished Room, Cozy, Quiet &amp; Perfect</t>
  </si>
  <si>
    <t>It's A Small Room For 1 Person 11ft By 11ft 121sq ft Good Lighting Nice Neighborhood, Quiet &amp; Tranquil Walk To Flushing Medows Park ( U.S Open) Close To Main St Flushing ( Commerce) Queens Center Mall Near By 45min To The City</t>
  </si>
  <si>
    <t>It's A Small Room For 1 Person 11ft By 11ft 121sq ft Good Lighting Nice Neighborhood, Quiet &amp; Tranquil Walk To Flushing Medows Park ( U.S Open) Close To Main St Flushing ( Commerce) Queens Center Mall Near By 45min To The City Room Only For One Person Ample Closet Space No Guests Please Any Questions Just Ask Flushing Medows Park (U.S Open) Flushing Mall Citifield Queens Botanical Garden Nearby Mass Transit 10-15 Min Walk Or 7-10 Min Bus Ride 7 Train  L.I.R Private House 3rd Floor Shops &amp; Restaurants Nearby</t>
  </si>
  <si>
    <t>Flushing Medows Park (U.S Open) Flushing Mall Citifield Queens Botanical Garden Nearby</t>
  </si>
  <si>
    <t>Mass Transit 10-15 Min Walk Or 7-10 Min Bus Ride 7 Train  L.I.R</t>
  </si>
  <si>
    <t>No Guests Please Keep The Peace &amp; Quiet Clean Up After Yourself</t>
  </si>
  <si>
    <t>{Wifi,"Air conditioning","Pets allowed","Smoke detector",Hangers,"Host greets you"}</t>
  </si>
  <si>
    <t>1br in duplex of luxury building</t>
  </si>
  <si>
    <t>Sunny apartment -East Williamsburg next to 4 subway lines and many great restaurants. Indoor garage, gym , laundry room &amp; lounge. Outdoor spaces include 2 private patios and a rooftop furnished deck. Wifi, Cable- HBO/Netflix/DVD, central air &amp; heat.</t>
  </si>
  <si>
    <t xml:space="preserve">Sunny apartment -East Williamsburg next to 4 subway lines and many great restaurants. Indoor garage, gym , laundry room &amp; lounge. Outdoor spaces include 2 private patios and a rooftop furnished deck. Wifi, Cable- HBO/Netflix/DVD, central air &amp; heat. Location is key. Many options for commuting although there's so much already in the neighborhood you'll never leave.  The apartment and building have some very nice perks Wifi, Cable, HBO,  Netflix, Hulu Plus, DVD/Blue ray player, Refrigerator, Stove, Microwave, Water Cooler. Dishwasher, indoor garage parking, gym, washer &amp; dryer My roommate and I are easy going and accommodating but will not be in town during the available rental dates Walking distance to all the great restaurants, cafes, music venues, galleries...etc... 4 major subway lines which get you through Brooklyn/Queens, Downtown Manhattan/Tribeca/Chinatown/Lower East Side, Soho, Greenwich Village, Midtown Manhattan as well as JFK Airport. Its all inclusive. You just have to show </t>
  </si>
  <si>
    <t>Walking distance to all the great restaurants, cafes, music venues, galleries...etc...</t>
  </si>
  <si>
    <t>4 major subway lines which get you through Brooklyn/Queens, Downtown Manhattan/Tribeca/Chinatown/Lower East Side, Soho, Greenwich Village, Midtown Manhattan as well as JFK Airport.</t>
  </si>
  <si>
    <t>Expect a normal level of maturity, respect and responsibility. Just treat our home as you would want someone to treat yours.  No smoking indoors. We have several patios spaces</t>
  </si>
  <si>
    <t>{TV,"Cable TV",Internet,Wifi,"Air conditioning",Kitchen,"Free parking on premises",Gym,Elevator,"Buzzer/wireless intercom",Heating,Washer,Dryer,"Smoke detector","Fire extinguisher",Essentials}</t>
  </si>
  <si>
    <t>Private Bedroom in Hudson Heights Manhattan</t>
  </si>
  <si>
    <t>Enjoy this beautiful top-floor apartment in Hudson Heights, an exclusive Manhattan neighborhood. Located 1 block from the A (express) metro line and 5 blocks from the 1 (local) metro line, and near great restaurants. Near Ft. Tryon Park and the Cloisters with lots of nature trails, and 3 blocks from Hudson River park with spectacular views of the George Washington Bridge. Ideal for those wanting to experience Manhattan, without the hustle and bustle at night, in a quiet family neighborhood.</t>
  </si>
  <si>
    <t>Enjoy this beautiful top-floor apartment in Hudson Heights, an exclusive Manhattan neighborhood. Located 1 block from the A (express) metro line and 5 blocks from the 1 (local) metro line, and near great restaurants. Near Ft. Tryon Park and the Cloisters with lots of nature trails, and 3 blocks from Hudson River park with spectacular views of the George Washington Bridge. Ideal for those wanting to experience Manhattan, without the hustle and bustle at night, in a quiet family neighborhood. Guests will have a private bedroom (pictured) with access to the kitchen, bathroom and all common areas. Laundry facilities are available on the property. The apartment is located in the quiet, family neighborhood of Hudson Heights, also known as Cabrini Heights. It is 1 block from Bennet Park (the highest elevation point of Manhattan), a short walk to Ft Tryon Park with lots of spectacular views and nature trails, the Cloisters Museum, and just 3 blocks from the Hudson River Park with beautiful vie</t>
  </si>
  <si>
    <t>The apartment is located in the quiet, family neighborhood of Hudson Heights, also known as Cabrini Heights. It is 1 block from Bennet Park (the highest elevation point of Manhattan), a short walk to Ft Tryon Park with lots of spectacular views and nature trails, the Cloisters Museum, and just 3 blocks from the Hudson River Park with beautiful views of the George Washington Bridge, biking trails, tennis courts and other recreation areas.</t>
  </si>
  <si>
    <t>Free street parking is available in the neighborhood. The apartment is 1 block from the A express metro line and 5 blocks from the 1 local metro line.</t>
  </si>
  <si>
    <t>- Please keep noise to a minimum between the hours of 10 PM and 6 AM</t>
  </si>
  <si>
    <t>{TV,Wifi,"Air conditioning",Kitchen,Elevator,"Free street parking",Heating,"Family/kid friendly",Washer,Dryer,"Smoke detector","Carbon monoxide detector","Safety card","Fire extinguisher",Essentials,"Lock on bedroom door",Hangers,"Hair dryer",Iron,"Laptop friendly workspace","Hot water",Other}</t>
  </si>
  <si>
    <t>Huge Bedroom in the Upper West near Central Park</t>
  </si>
  <si>
    <t>My place is a brown townhouse in the Upper West, very close to Central Park (74th street between Columbus and Central Park West). You’ll love my place because of the huge size of the bedroom, the coziness, the high ceilings, the great location, and the views. My place is good for solo adventurers and business travelers.</t>
  </si>
  <si>
    <t>{TV,Wifi,"Air conditioning",Kitchen,Heating,"Smoke detector","Carbon monoxide detector",Essentials,Shampoo,"Lock on bedroom door",Hangers,"Hair dryer",Iron,"Laptop friendly workspace","translation missing: en.hosting_amenity_49","translation missing: en.hosting_amenity_50"}</t>
  </si>
  <si>
    <t>Big, Private, Hip 2BR in Williamsburg w/Terrace</t>
  </si>
  <si>
    <t>Welcome to our home; we live here and rent out two bedrooms because we travel a lot. This is a spacious, tranquil, clean, hip and well-lit apartment nestled on a residential block in the middle of bars, restaurants, markets and shops in South Williamsburg. Just seven minutes walking to Marcy JMZ, or 10 mins to Bedford L train and Metropolitan G train.  10 minutes by car to Manhattan. It makes for a great launching point for a work trip or a fun getaway weekend.</t>
  </si>
  <si>
    <t>Welcome to our home; we live here and rent out two bedrooms because we travel a lot. This is a spacious, tranquil, clean, hip and well-lit apartment nestled on a residential block in the middle of bars, restaurants, markets and shops in South Williamsburg. Just seven minutes walking to Marcy JMZ, or 10 mins to Bedford L train and Metropolitan G train.  10 minutes by car to Manhattan. It makes for a great launching point for a work trip or a fun getaway weekend. This loft-like space is open and colorful with artistic decor.  Very private + sound proof windows. Two Juliet balconies and an outdoor terrace provide outside areas to soak up the sun + grill.   Please note that this is a 3rd floor walkup but totally worth it :) Floor 1 -  Two bedrooms / full bathroom / washer &amp; dryer. Floor 2 - Living room / dining room / full service kitchen / half bath. Floor 3 - Home office / den area with pull out sofa-bed / fireplace / outside terrace + grill pit / half bath. Feel free to use the entire s</t>
  </si>
  <si>
    <t>This neighborhood has great energy, it's hip, artistic, friendly, very walkable and safe. The heart of South Williamsburg, find lots of restaurants, shops, bars, clubs, grocery stores, gyms, coffee shops, ice cream shops, street vendors, vintage stores and get surprised by some random event with live music and free booze. Walking distance to brand new Waterfront Domino Park and Williamsburg bridge. Two blocks from Bedford's Ave. commercial strip.  "Spread Love, it's The Brooklyn Way"</t>
  </si>
  <si>
    <t>The neighborhood is extremely walkable. No need for a car or public transport to run most errands. Walkable Subway Lines JM (Website hidden by Airbnb)  Lyft, Uber, Juno or Yellow Cab. Be in Manhattan 10-15 minutes depending on traffic.</t>
  </si>
  <si>
    <t>Please take off your shoes while in the house.  Please load dishes into dishwasher. Please smoke outside on the top floor terrace. Please recycle in the appropriate bins.  Please use the Bluetooth speaker in the kitchen for tunes. Please keep the front gate open from 9am-8pm for postal service. After 8pm please lock the gate.</t>
  </si>
  <si>
    <t>{TV,Wifi,"Air conditioning",Kitchen,"Free street parking","Indoor fireplace",Heating,"Family/kid friendly",Washer,Dryer,"Smoke detector","Carbon monoxide detector","First aid kit","Safety card","Fire extinguisher",Essentials,Shampoo,"Lock on bedroom door",Hangers,"Hair dryer",Iron,"Laptop friendly workspace","Self check-in",Lockbox,"Private living room","Hot water","Bed linens",Microwave,"Coffee maker",Refrigerator,Dishwasher,"Dishes and silverware","Cooking basics",Oven,Stove,"BBQ grill","Patio or balcony"}</t>
  </si>
  <si>
    <t>BRAND NEW LUXE 2BR/2 BA APARTMENT IN BUSHWICK</t>
  </si>
  <si>
    <t>Spacious, quiet and light-filled 2 bedroom/2bathroom apartment in brand new building with elevator. One large bedroom with Cali King size bed and private master bathroom, one medium sized bedroom with queen size bed and own detached bathroom. Both bathrooms have full sized bath tubs. Central AC/heat (separately controlled heat pump in every room), full kitchen with oven, dishwasher, private terrace, communal roof deck with hammocks and lounge chairs, great gym and laundry in building.</t>
  </si>
  <si>
    <t xml:space="preserve">Spacious, quiet and light-filled 2 bedroom/2bathroom apartment in brand new building with elevator. One large bedroom with Cali King size bed and private master bathroom, one medium sized bedroom with queen size bed and own detached bathroom. Both bathrooms have full sized bath tubs. Central AC/heat (separately controlled heat pump in every room), full kitchen with oven, dishwasher, private terrace, communal roof deck with hammocks and lounge chairs, great gym and laundry in building. The apartment is brand spanking new &amp; is truly beautiful with lots of space (read: unusual for NYC). My roommate and I love living here. We live on the top/5th floor (there's an elevator in the building) and occupy one of four units with a private terrace. There is ample morning light from east-facing windows. The bedrooms are fairly sparse as we've been taking our time to decorate, but both have super comfortable beds. The master bedroom has an AMAZING California king bed and it’s own, private bath. The </t>
  </si>
  <si>
    <t>Up and coming neighborhood, with lots of amazing restaurants and bars dotted around in walking distance, and without feeling at all touristy. Little Skips cafe and local bar Birdy's right on the street corner, happy to provide lots of wonderful recommendations for the area. 5 min walk to the JMZ line, takes you straight into the lower east side and up through Manhattan. 10 min walk to the L train, takes you straight to Williamsburg in 20 mins.</t>
  </si>
  <si>
    <t>We're a 5 minute walk from the Myrtle/Broadway JMZ which will take you straight into the Lower East Side/East Village &amp; SoHo &amp; a 10 minute walk from the Morgan Ave L train which goes to Williamsburg &amp; 14th Street in Manhattan.</t>
  </si>
  <si>
    <t>Dishes/glassware in the dishwasher, pots/pans/knives/wood washed by hand; Shoes off, generally;</t>
  </si>
  <si>
    <t>{Wifi,"Air conditioning",Kitchen,Elevator,"Free street parking",Heating,"Smoke detector","Carbon monoxide detector","First aid kit",Essentials,Shampoo,Hangers,"Hair dryer","Laptop friendly workspace","Hot water",Other}</t>
  </si>
  <si>
    <t>A charming Art-deco upper Manhattan</t>
  </si>
  <si>
    <t>My beautiful, cozy home is located in a small, quaint and safe neighborhood of Hudson Heights (a neighborhood of uper Manhattan), features a great space and a great view. Enjoy great view of Hudson River, then the vicinity of the Cloisters museum and the Fort Tyron park and get to Midtown Manhattan within 20min on the Subway. The room is vast, bright, recently renovated, floor to ceiling. It is completely furnished: two beds, one brand new queen bed ( Serta Icomfort ), one spare full bed with drawers, a loveseat, a nightstand and a TV. It opens up through a double door in to a smaller sitting room. A work desk can be added, depending on your needs. A kitchen is completely equipped and spotlessly clean and so is the bathroom. Welcome! It feels warm and inviting, and perfectly lit. There is a sleeping part and sitting part, the absolute prewar charm!</t>
  </si>
  <si>
    <t xml:space="preserve">My beautiful, cozy home is located in a small, quaint and safe neighborhood of Hudson Heights (a neighborhood of uper Manhattan), features a great space and a great view. Enjoy great view of Hudson River, then the vicinity of the Cloisters museum and the Fort Tyron park and get to Midtown Manhattan within 20min on the Subway. The room is vast, bright, recently renovated, floor to ceiling. It is completely furnished: two beds, one brand new queen bed ( Serta Icomfort ), one spare full bed with drawers, a loveseat, a nightstand and a TV. It opens up through a double door in to a smaller sitting room. A work desk can be added, depending on your needs. A kitchen is completely equipped and spotlessly clean and so is the bathroom. Welcome! It feels warm and inviting, and perfectly lit. There is a sleeping part and sitting part, the absolute prewar charm! In truth: all that space! A classic layout, dinning room now sitting room, two large bedrooms, enough space in the kitchen to work and sit </t>
  </si>
  <si>
    <t>A perfect location: it is not Turtle central, traffic and pedestrians are actually moving around here! And it is not too far from center of the Universe: Time Square, Columbus circle, Rockefeller center, Broadway and theatre district, Central Park, are some 20min subway ride away (which is pretty smooth for NYC commuting standards). We are just next to Hudson River, therefore the name Hudson Heights, we are on the cliffs here (George Washington Fort sight) and looking down on the river, yet still in Manhattan! Distinctive architecture, mostly Art Deco, a monumental GW Bridge, Met Cloisters museum and gardens (Medievel art). A Fort Tryon park with the great views of the river and bridge, and beautiful and solemn Palisades across (view of New Jersey), a beautiful garden, anytime od the year, is a great spot for photography. There is a lot to learn historically and a lot to explore geographically.  The neighborhood is only composed of few streets, very small and unique and very convenient</t>
  </si>
  <si>
    <t>The A train stops 181 street and 190 street , are just 5 minutes away in either direction. An A train connects you to anywhere, pretty much, midtown and downtown of Manhattan, with connections to East side of Manhattan too. It takes you very fast to Wall Street or Brooklyn and you won't need to change trains. A buss M 4 stops in front of the building and takes you directly to famous Fifth avenue or Madison Avenue on the way back, shopping center of the world! A 1 line is 10min away but you can always transfer to 1 train at 168th street.</t>
  </si>
  <si>
    <t>Respectfully, politely in a relaxed manner. It is not a school, only common sense and common decency need to be applied. Yet we are all different therefore: Try to keep it neat and clean to best of your abilities, be respectful towards the property and the neighbors. No dirty shoes around the house. Use all common areas by all means but let's keep our privacy in our own quarters. You need to vow and swear to a general safety, that I and my premises will stay and remain safe from any possible harm, fire, damage, flood, theft, bodily harm. Your personal information, government ID and such, will be taken in advance. You are absolutely to stay away from my bedroom. We do not want bugs and pests, therefore the garbage disposal guidance need to be followed.</t>
  </si>
  <si>
    <t>{TV,"Cable TV",Wifi,"Air conditioning",Kitchen,"Paid parking off premises",Elevator,"Free street parking",Heating,"Family/kid friendly",Washer,Dryer,"Smoke detector","Carbon monoxide detector",Essentials,Shampoo,Hangers,"Hair dryer",Iron,"Laptop friendly workspace","Private entrance",Bathtub,"Stair gates","Window guards","Room-darkening shades","Hot water","Bed linens","Extra pillows and blankets",Microwave,"Coffee maker",Refrigerator,"Dishes and silverware","Cooking basics",Oven,Stove,"Long term stays allowed","Wide hallways","Wide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entryway","Host greets you","Handheld shower head","Fixed grab bars for shower","Fixed grab bars for toilet"}</t>
  </si>
  <si>
    <t>Spacious duplex, fits 5, perf midtown location!</t>
  </si>
  <si>
    <t>SuperHost &amp; 5-Star property! Thank you for considering renting my spacious duplex apt. located in midtown east; perfect for a couple to roam or a family to take over! Smart home, big-screen TV, espresso machine, 2 beds, 2 full bathrooms - what more could you want? It's a quiet and comfortable oasis in midtown east, halfway between the iconic U.N. and Grand Central Terminal. I have stayed in many Airbnbs so know the drill, and have prepared my place so you will love it! Have any questions? - ask!</t>
  </si>
  <si>
    <t>SuperHost &amp; 5-Star property! Thank you for considering renting my spacious duplex apt. located in midtown east; perfect for a couple to roam or a family to take over! Smart home, big-screen TV, espresso machine, 2 beds, 2 full bathrooms - what more could you want? It's a quiet and comfortable oasis in midtown east, halfway between the iconic U.N. and Grand Central Terminal. I have stayed in many Airbnbs so know the drill, and have prepared my place so you will love it! Have any questions? - ask! You will love the spaciousness, comfort and quiet of this ground-floor apartment which features a large living room and full bathroom upstairs, and an entire additional floor and full bathroom downstairs. You are able to access the entire apartment! Key pickup is usually done via a nearby lockbox; and you can simply leave the keys in the apartment when you depart.  I will be staying elsewhere during your stay, but if you need me, I am available to assist! Great friendly neighborhood, only a 5-1</t>
  </si>
  <si>
    <t>Great friendly neighborhood, only a 5-10 minute walk from the bustle of Grand Central Terminal.  Here are some fun bars and restaurants to check out in my neighborhood!  And if in doubt, just walk a few blocks up 2nd Avenue for some fun places. - Local food / drink guide Where to eat in midtown east:  (Website hidden by Airbnb)  Normal midtown bars:  (Website hidden by Airbnb)  Nineteen excellent midtown east restaurants:  (Website hidden by Airbnb)  Best midtown restaurants:  (Website hidden by Airbnb)</t>
  </si>
  <si>
    <t>- Public Transportation The proximity to Grand Central Station means you can quickly get anywhere in the city! The closest entrance is on 44th Street &amp; Lexington Avenue. There is also the E and M trains at 53rd Street and 3rd Avenue.</t>
  </si>
  <si>
    <t>I aim to make your stay as comfortable as it can possibly be! My mission is to help my guests create beautiful memories in my apartment. For me to do so, I would truly appreciate it if you can follow these house rules:   - Please wipe all shoes on the mat outside, especially when it is raining outside. - Please keep noise to a minimum after 10pm. - There is no smoking inside the apartment. Extra cleaning fees to remove odor and stains may be applied. - Please feel free to use my dishware but please place them in the dishwasher after use. No need to run it.  - You may use the available space in the upstairs and downstairs closets to store your belongings. - Please do not rearrange my furniture.  - If guests are found to have had a party without host permission which results in extra cleaning, guests will be responsible for extra cleaning charges and in the unfortunate event of the disruptions alerting neighbors, guests will be asked to vacate the property immediately.  - If guests are s</t>
  </si>
  <si>
    <t>{TV,"Cable TV",Wifi,"Air conditioning",Kitchen,Heating,"Smoke detector","Carbon monoxide detector","First aid kit","Safety card","Fire extinguisher",Essentials,Shampoo,"Lock on bedroom door",Hangers,"Hair dryer",Iron,"Laptop friendly workspace","Self check-in",Lockbox,"Hot water","Bed linens","Extra pillows and blankets","Ethernet connection",Microwave,"Coffee maker",Refrigerator,Dishwasher,"Dishes and silverware","Cooking basics",Oven,Stove,"Luggage dropoff allowed","Wide hallways","Wide entrance for guests","Flat path to guest entrance","Well-lit path to entrance"}</t>
  </si>
  <si>
    <t>Bright, spacious room in Williamsburg</t>
  </si>
  <si>
    <t>Come stay at my charming place in Williamsburg! A spacious room with queen size bed, blackout shades and private fire escape; large shared living room with TV; separate dining room with 1960s vintage dining table; and newly remodeled kitchen and bathroom.  At an amazing location on Grand Street, we're walking distance to tons of restaurants, grocery stores and bars. A 5-minute walk to the Lorimer stop on the L train and the Marcy stop on the J, M, Z trains - and 15 minute walk to Bedford.</t>
  </si>
  <si>
    <t xml:space="preserve">Come stay at my charming place in Williamsburg! A spacious room with queen size bed, blackout shades and private fire escape; large shared living room with TV; separate dining room with 1960s vintage dining table; and newly remodeled kitchen and bathroom.  At an amazing location on Grand Street, we're walking distance to tons of restaurants, grocery stores and bars. A 5-minute walk to the Lorimer stop on the L train and the Marcy stop on the J, M, Z trains - and 15 minute walk to Bedford. Wifi, shampoo, fresh linens, and extra blankets are provided. Check-in and check-out times are flexible. Smoking is allowed, though we ask you please step out on the fire escape or downstairs to do so. Guests of all backgrounds are welcome. We look forward to having you! We're really laid back — Feel free to watch TV in the living room, cook, take long showers, etc. We're on the third floor of a walk-up, so just two brief staircases to home! I will be out of town but my two friendly roommates will be </t>
  </si>
  <si>
    <t>{TV,Wifi,"Air conditioning",Kitchen,"Smoking allowed",Heating,"Smoke detector","Fire extinguisher",Essentials,Shampoo,"Lock on bedroom door",Hangers,"Hair dryer",Iron,"Private living room"}</t>
  </si>
  <si>
    <t>SOHO LOFT APARTMENT, PRIME NYC LOCATION</t>
  </si>
  <si>
    <t>This exclusive loft apartment is conveniently situated in the heart of the soho. This apartment has magnificent soaring 17 foot ceilings which is truly breathtaking! This 2 BR / 1 BA apartment is outfitted with restoration hardware furniture, state of the art kitchen appliances, wifi &amp; the most up to date technology. The second bedroom is located in the loft area above the first bedroom. Stay on one of the finest blocks in Soho with the best boutiques, shops and restaurants at your doorstep.</t>
  </si>
  <si>
    <t xml:space="preserve">This exclusive loft apartment is conveniently situated in the heart of the soho. This apartment has magnificent soaring 17 foot ceilings which is truly breathtaking! This 2 BR / 1 BA apartment is outfitted with restoration hardware furniture, state of the art kitchen appliances, wifi &amp; the most up to date technology. The second bedroom is located in the loft area above the first bedroom. Stay on one of the finest blocks in Soho with the best boutiques, shops and restaurants at your doorstep. You are sure to enjoy staying in an apartment with ample lighting, 17" high ceilings, brand new kitchen and comfortable bedding, as well as an outdoor balcony. The loft is located in the rear of the building, which creates a peaceful environment away from any noise. It also includes a charming fire escape, which you can view in the photos, where you can enjoy your espresso as you gaze at the neighborhood. Our main focus is to create a warm, private atmosphere during your stay. My loft is great for </t>
  </si>
  <si>
    <t>Soho is located in the downtown area of NYC is filled with designer boutiques, fancy chain stores and high-end art galleries.  The trendy SoHo location is a top shopping destination, especially for out-of-towners. Known for its elegant cast-iron-facades and cobblestone streets, the neighborhood is also an atmospheric backdrop for fashionable crowds clustering at high-end restaurants and nightlife hotspots. During the day, street vendors sell everything from jewelry to original artwork.</t>
  </si>
  <si>
    <t>N, Q, R, W, 6 trains 2 blocks away! Our home is widely considered a hub close to any and all transportation hubs. Also, one of the closer homes in New York City to JFK, LGA and Newark airports.</t>
  </si>
  <si>
    <t>{TV,Wifi,"Air conditioning",Kitchen,Heating,Washer,Dryer,"Smoke detector","Carbon monoxide detector","Fire extinguisher",Essentials,"Lock on bedroom door",Hangers,Iron,"Laptop friendly workspace","Self check-in",Lockbox,"Private entrance"}</t>
  </si>
  <si>
    <t>Spacious Bklyn Apt Near Manhattan</t>
  </si>
  <si>
    <t>My comfortable apt is a clean 1BR fully furnished with great natural sunlight.  It's a 10 min walk to all the major subway lines  to get into Manhattan and a 5 min walk to the famous Brooklyn Bridge park and Brooklyn Heights piers.</t>
  </si>
  <si>
    <t>My comfortable apt is a clean 1BR fully furnished with great natural sunlight.  It's a 10 min walk to all the major subway lines  to get into Manhattan and a 5 min walk to the famous Brooklyn Bridge park and Brooklyn Heights piers.   I live here normally so I keep it very clean.  It's a 1BR apt with a full kitchen (stocked with clean dishes and utensils and a brand new stove/oven, and a sizeable fridge), a spacious living room with a leather couch, TV,  and small dining table and a bathroom with amenities.   Guests will have access to the entire apt, free wireless internet, as well as the Courtyard.   The apt is a 5 min walk to the famous Brooklyn Bridge Park and Brooklyn Heights Piers.  Perfect for those who run in the morning as there is a nearby track - there's also a soccer field, handball courts, basketball courts and ice skating rink in the Park - also nearby is Shake Shack, Brooklyn Ice Cream Factory, and the widely popular GRIMALDI'S PIZZA!   This is also a close walk to Trader</t>
  </si>
  <si>
    <t>This is a VERY safe, upscale neighborhood.  There's a ton of great restaurants, including wonderful BRUNCH spots, which I can recommend for you.  There's also many beautiful viewpoints of the city which I can also point out to you.</t>
  </si>
  <si>
    <t>The subway lines are just a 10 min walk away.  You can take th (Website hidden by Airbnb) into Manhattan easily or hop in a cab for a quick ride.  I can give you tips to wherever you might want to go or see.</t>
  </si>
  <si>
    <t>The place will have sheets, towels and pillow cases.  There will also be bathroom amenities such as shampoo, conditioner and body wash.</t>
  </si>
  <si>
    <t>{TV,Internet,Wifi,Kitchen,Heating,"Family/kid friendly","Smoke detector","Carbon monoxide detector",Essentials,Shampoo}</t>
  </si>
  <si>
    <t>Duplex PH 2 bedLoft Williamsburg</t>
  </si>
  <si>
    <t>This is a great 2 Bedroom duplex Penthouse loft in the Heart of Williamsburg, You will love this amazing apartment with a great outdoor patio that has views of both Brooklyn and Manhattan. You can not ask for a better location and a better Apartment</t>
  </si>
  <si>
    <t>{TV,"Cable TV",Internet,Wifi,"Air conditioning",Kitchen,"Smoking allowed",Elevator,"Buzzer/wireless intercom",Heating,"Family/kid friendly","Suitable for events",Washer}</t>
  </si>
  <si>
    <t>66 months ago</t>
  </si>
  <si>
    <t>Stay in the heart of Williamsburg!</t>
  </si>
  <si>
    <t>One bedroom railroad apartment, literally steps away from the Bedford Ave L train. Great for a couple or traveling friends. Queen sized bed and super comfortable sofa. Located in Williamsburg by lots of great bars, restaurants, shops, and venues!</t>
  </si>
  <si>
    <t>One bedroom railroad apartment, literally steps away from the Bedford Ave L train. Great for a couple or traveling friends. Queen sized bed and super comfortable sofa. Located in Williamsburg by lots of great bars, restaurants, shops, and venues! Great one bedroom apartment located in the heart of Williamsburg.  I will not be in the apartment during your stay. Great bars, restaurants, shops, venues, food trucks, etc all within walking distance. If you let me know the type of things you're interested in doing during your stay, I would be happy to put together a list for you.  Steps away from the Bedford Avenue L train station. Because the apartment is located on Bedford Avenue, it can be a bit noisy on weekend nights.</t>
  </si>
  <si>
    <t xml:space="preserve">Great bars, restaurants, shops, venues, food trucks, etc all within walking distance. If you let me know the type of things you're interested in doing during your stay, I would be happy to put together a list for you. </t>
  </si>
  <si>
    <t>Steps away from the Bedford Avenue L train station.</t>
  </si>
  <si>
    <t>Please do not go on the roof. No pets or smoking. Also please do not bring additional guests over to the apartment. Lastly, this apartment is not on the kid-friendly side so I would prefer that all guests be at least 18+ Thanks!</t>
  </si>
  <si>
    <t>{TV,Wifi,"Air conditioning",Kitchen,"Buzzer/wireless intercom",Heating,"Smoke detector","Carbon monoxide detector",Essentials}</t>
  </si>
  <si>
    <t>Large Room for 2! Hipstest hood for summer!</t>
  </si>
  <si>
    <t>Stay in a very comfortable bed and great space! The other room is on the other side of the apartment so very private!  My roomy will be there! She is fun, knows everything about NY and she is so kind and lovely! You will be near Amazing shops, beautiful parks and 5 minutes from the waterfront to see the Manhattan skyline. Fantastic nightlife and incredible food, from Michelin-starred restaurants to the best cheap eats. Metro station is less than 2 blocks away. Enjoy! Have a grate summer!</t>
  </si>
  <si>
    <t>Stay in a very comfortable bed and great space! The other room is on the other side of the apartment so very private!  My roomy will be there! She is fun, knows everything about NY and she is so kind and lovely! You will be near Amazing shops, beautiful parks and 5 minutes from the waterfront to see the Manhattan skyline. Fantastic nightlife and incredible food, from Michelin-starred restaurants to the best cheap eats. Metro station is less than 2 blocks away. Enjoy! Have a grate summer! Hi! I hope you would have the opportunity to come to our home during the summer! The room is very comfortable and very private. The neighbours are great and easy going! My roomy will let you in! She is so wonderful you would not want to leave! She will give all the hood tips! We also have the key café or sometimes our neighbour helps us out to give the keys! We have a list of things to do! We will share that with you!!!  And also we have friends around all the time so you might end up making new friend</t>
  </si>
  <si>
    <t>We have a list of things to do! We will share that with you!!!  And also we have friends around all the time so you might end up making new friends!</t>
  </si>
  <si>
    <t>The metro is less than two blocks away, we have bus stops and the ferry!! So you can cross to Manhattan in a nice ride! Go on! come over!</t>
  </si>
  <si>
    <t>I hope you treat all my stuff like I was in your house!</t>
  </si>
  <si>
    <t>{Internet,Wifi,Kitchen,"Pets allowed",Heating,"Family/kid friendly","Smoke detector","First aid kit","Lock on bedroom door",Iron,"Laptop friendly workspace"}</t>
  </si>
  <si>
    <t>Located in the heart of Soho!!</t>
  </si>
  <si>
    <t>NYC living!  The apartment is very lovable. It's a gem in a great location and provides all the comforts you would need. I'm ideally looking to host 1 person, 2 maximum. I've lived in New York for 5+ years and happy to help any questions you may have.</t>
  </si>
  <si>
    <t>NYC living!  The apartment is very lovable. It's a gem in a great location and provides all the comforts you would need. I'm ideally looking to host 1 person, 2 maximum. I've lived in New York for 5+ years and happy to help any questions you may have. I recently purchased some new furniture for the living room, replaced the carpet, painted, new mattresses and pillows in the bedroom, and installed curtains. The space is a little quirky but I love it. There is a full bathroom (but as mentioned the shower is in the kitchen ha-ha you can cook and clean at the same time). Welcome to NYC! I hope you find it inviting and have a comfortable stay. I'll meet you at this apartment to let you in and provide keys. Super safe and quiet building. Feel free to call, text, or email. I'm available to help or answer any questions. You will share hallway entrance to the apartment with my neighbor (we have separate apartments but you can hear them coming into the hallway when they unlock the door). Super s</t>
  </si>
  <si>
    <t>Soho is the best neighborhood in the city - great restaurants, bars, and shopping! Feel free to ask me for specific recommendations. Notable restaurants: The Dutch, Blue Ribbon, Chalk Point Kitchen, 100 Acres...there are so many!  Shopping located all throughout the area but most centrally along Broadway and West Broadway.</t>
  </si>
  <si>
    <t>You are 1/2 a block away from the A,C,E line. Walking distance to the 1,2,3 and 4,5,6. It's a super convenient location for public transportation. I tend to walk most places in the city unless I'm heading uptown to Central Park or museums.</t>
  </si>
  <si>
    <t>The obvious stuff, basically please be respectful of my home and neighbors. :-)</t>
  </si>
  <si>
    <t>{TV,"Cable TV",Internet,Wifi,Kitchen,"Buzzer/wireless intercom",Heating,"Smoke detector",Essentials,Shampoo,"24-hour check-in","Hair dryer","Laptop friendly workspace","translation missing: en.hosting_amenity_49","translation missing: en.hosting_amenity_50"}</t>
  </si>
  <si>
    <t>Peaceful garden + private studio in the UES</t>
  </si>
  <si>
    <t>Beautifully decorated large studio in the heart of the Upper east side with spacious backyard. You’ll have the perfect Manhattan experience in a wonderful cozy home and backyard where you’ll be surrounded by plants and birds.</t>
  </si>
  <si>
    <t>Beautifully decorated large studio in the heart of the Upper east side with spacious backyard. You’ll have the perfect Manhattan experience in a wonderful cozy home and backyard where you’ll be surrounded by plants and birds. Our studio offers everything you need. It’s located in the heart of the upper east side. Great bars, a speak easy and delicious restaurants 1 minute away. We also have Whole Foods, fairway, key food and many other grocery stores just a couple of blocks away. Less than a 5min walk to the Q and 4/5/6 train it is so easy for you to get anywhere. Although it’s a very central apartment in a prime NYC location you can still get a sense of nature and peace in our backyard/garden. In the morning while sipping your coffee or at night while savoring your dinner you’ll be surrounded by plants, lights, birds and distant NYC sounds. A perfect fit for anyone who wants to enjoy the real New York but still craves tranquility. We will be welcoming you to the apartment and be avail</t>
  </si>
  <si>
    <t>Our studio is located in the heart of the Upper East Side.  10 min walk to Central Park. Tons of bars and restaurants around.</t>
  </si>
  <si>
    <t>Five minute walk to the 4,5,6 train and three minute walk to the Q train at 86th street. Numerous buses available as well. 10 minute walk to Central Park. 15-20 minutes to Times Square and Grand Central.</t>
  </si>
  <si>
    <t>{TV,Wifi,"Air conditioning","Wheelchair accessible",Kitchen,Breakfast,"Buzzer/wireless intercom",Heating,"Smoke detector",Essentials,Shampoo,Hangers,"Hair dryer",Iron,"Laptop friendly workspace"}</t>
  </si>
  <si>
    <t>Spacious room, great college area, 1 blck to train</t>
  </si>
  <si>
    <t>1.5 room available in wonderful college neighborhood in Forte Greene, Brooklyn. Literally 1 block from train station; you can see it from the front door of the building. 15 minutes from Manhattan, &amp; express bus to downtown &amp; other train lines right outside. Share common space w 1 other. Very safe neighborhood with added bonus of Police Station literally across the street.  Great food &amp; bars everywhere you look. Room is clean &amp; simple. Very spacious and quiet. Laundry pickup available &amp; cheap.</t>
  </si>
  <si>
    <t>Guests should be aware of sound volume as not to inconvenience my very nice neighbors.</t>
  </si>
  <si>
    <t>{Wifi,"Air conditioning",Kitchen,Heating,"Smoke detector","Carbon monoxide detector",Essentials,Shampoo,"Lock on bedroom door",Hangers,Iron,"Laptop friendly workspace","Private living room","Private entrance"}</t>
  </si>
  <si>
    <t>Huge two bedroom in trendy Greenpoint</t>
  </si>
  <si>
    <t>A two bedroom railroad apartment in awesome Greenpoint.  This apartment has a tonne of natural light, LOTS of space, and is also perfect for people who love to cook (which is rare for New York).   In saying that, we are close to a plethora of amazing restaurants and bars so you'll never go hungry.   30 second stroll to the G train/ferry, both of which are super easy and quick ways to get into Manhattan.</t>
  </si>
  <si>
    <t xml:space="preserve">A two bedroom railroad apartment in awesome Greenpoint.  This apartment has a tonne of natural light, LOTS of space, and is also perfect for people who love to cook (which is rare for New York).   In saying that, we are close to a plethora of amazing restaurants and bars so you'll never go hungry.   30 second stroll to the G train/ferry, both of which are super easy and quick ways to get into Manhattan. This beautiful two bedroom railroad apartment is centrally located in the exciting neighborhood of Greenpoint. The surrounding area is home to a variety of restaurants, bars, music venues and is a 30 second  walk from the Greenpoint G stop. Within 15 minutes you can be in Manhattan with access to all it has to offer. (There is also a ferry that can take you to Wall Street in under 20 minutes) But why go to Manhattan when there is so much nearby! Whether you are looking for fine dining or something more casual, there are many options all within 1-2 blocks.  We are also a short stroll to </t>
  </si>
  <si>
    <t>- No noise past 10pm as the apartment is in a building with families in it - No visitors past 10pm - No heels to be worn in the apartment - No additional guests allowed to stay</t>
  </si>
  <si>
    <t>{TV,Wifi,"Air conditioning",Kitchen,"Paid parking off premises",Heating,Essentials,Shampoo,"Lock on bedroom door","Hair dryer",Iron,Refrigerator,"Dishes and silverware","Cooking basics",Oven}</t>
  </si>
  <si>
    <t>A Room in Brooklyn</t>
  </si>
  <si>
    <t>Private room in a 2 story brooklyn duplex.  Near B8 and B46 bus, Ave D merchants 1 block away, local grocery stores, dry cleaners, reataurants.   BK is home to Brooklyn Bridge park, BAM, Prospect Park etc... all just a short train ride away.</t>
  </si>
  <si>
    <t>Private room in a 2 story brooklyn duplex.  Near B8 and B46 bus, Ave D merchants 1 block away, local grocery stores, dry cleaners, reataurants.   BK is home to Brooklyn Bridge park, BAM, Prospect Park etc... all just a short train ride away. Room comfortably fits 1 person, located 1 block from B8 bus and 3 to the B46 bus.  The train station is about 15 minute walk to 2 &amp; 5 trains.  Plenty of street parking for anyone driving. Close by are 3 major hospitals, kings couny, suny downstate and kingsbrook.  The house is an old house built in the 20s, a lot of upgrades still needed.  Your room is clean and comfy, but not really upgraded yet. Guest will have access to full size kitchen equipped with microwave, stove, fridge, toaster, blender and coffee maker.  Room has wifi internet and a full package cable tv for your movie enjoyment Its a 2 bedroom apartment, I stay in the next room with my boyfriend.   We work during the day, and are not in the  apartment until the evenings.  We're friendly</t>
  </si>
  <si>
    <t>quiet residential neighborhood; there's always parking on the street.  It is friendly to those who like to take walks, go running and ride bikes.  There is a very large caribbean population here, so if you love caribbean food, you won't be disappointed.</t>
  </si>
  <si>
    <t>You are able to take B8 bus on ave D a block away, or B46 on utica, 3 blocks away.   The bus B8can take you to trains 2,5, and B46 takes you to 3&amp;4 lines.</t>
  </si>
  <si>
    <t>This is a shared space: 1. guest must keep the noise level low, no loud music or parties in the apartment.  2. No guests that are not in the reservation may stay with you. 3. Must clean up after yourself after using all shared space, i.e kitchen and bathroom.  4. Bathroom courtecy rules:  do not leave dirty clothes, and towels laying around, no long baths or showers so that others can get in and out in the morning.   5. Cannot run multiple electrical appliances all at once. 6. Absolutely No Smoking on property. 7. 1 guest per reservation, and all guest must be ID verified with airbnb.</t>
  </si>
  <si>
    <t>{TV,"Cable TV",Internet,Wifi,Kitchen,"Free street parking",Heating,"Family/kid friendly","Smoke detector","Carbon monoxide detector",Essentials,Shampoo,"Lock on bedroom door",Hangers,Iron,"Hot water","Host greets you"}</t>
  </si>
  <si>
    <t>Sun Drenched Apartment</t>
  </si>
  <si>
    <t>CAT LOVERS ONLY.  We are a couple wanting to welcome any visitors wanting a cozy, bright and spacious apartment to feel at home in.  We have a sweet fluffy cat named Annabelle along with a playful little kitten named Beans. They are both rescues so they like to get to know you before they can become fully comfortable. They are not aggressive whatsoever. They will need to be fed and given water whenever their bowls get low.</t>
  </si>
  <si>
    <t>CAT LOVERS ONLY.  We are a couple wanting to welcome any visitors wanting a cozy, bright and spacious apartment to feel at home in.  We have a sweet fluffy cat named Annabelle along with a playful little kitten named Beans. They are both rescues so they like to get to know you before they can become fully comfortable. They are not aggressive whatsoever. They will need to be fed and given water whenever their bowls get low. This is a bright, sun drenched large one bedroom in the friendly and family oriented neighborhood of Ridgewood. It is pre war with a lot of character such as the mounding on the walls along with sconces in the living and hardwood floors. Our decor is very similar with lots of antiques and china dishes(not dishwasher safe). Equipped with a fire escape for early morning cups of coffee and fresh air. The living area is large enough to set up the king size blow up mattress we can provide permitting the number of guests. (Can have it fully set up for guests before arrival</t>
  </si>
  <si>
    <t>• NO SMOKING  •Please do not touch the sewing machines •Guests must wash dishes/china by hand. Nothing with a gold rim should go in the dish washer.  •Make sure our cats have food and water.  • AC/Heat must be turned off when leaving or not being used.</t>
  </si>
  <si>
    <t>Ridgewood , NY, United States</t>
  </si>
  <si>
    <t>{TV,Wifi,"Air conditioning",Kitchen,"Pets live on this property","Free street parking",Essentials,Iron,"Laptop friendly workspace","Hot water","Bed linens","Extra pillows and blankets",Microwave,"Coffee maker",Refrigerator,Dishwasher,"Dishes and silverware","Cooking basics",Oven,Stove,"Host greets you"}</t>
  </si>
  <si>
    <t>JFK LUXURY APARTMENT #B</t>
  </si>
  <si>
    <t>Lovely completely newly renovated apartment in Queens. 2 mins from JFK, 25 mins from LGA, less than 45 mins from Manhattan. The best value for your dollar. Very clean, comfortable and cozy. Simply for you if you want the best. It’s not in a residential area it’s in a industrial area above patriots deli. Across the street from parking lot of departments of motor vehicle.</t>
  </si>
  <si>
    <t>Lovely completely newly renovated apartment in Queens. 2 mins from JFK, 25 mins from LGA, less than 45 mins from Manhattan. The best value for your dollar. Very clean, comfortable and cozy. Simply for you if you want the best. It’s not in a residential area it’s in a industrial area above patriots deli. Across the street from parking lot of departments of motor vehicle. - Bedroom #1 (sleeps 2) - big, bright bedroom with 2 windows, Queen size bed, closet access to outdoor patio  -Bedroom #2 - (sleeps 2) cozy bedroom with Full size bed  -Bedroom #3- (sleeps 2) big, bright bedroom with 2 windows, Queen size bed, closet KITCHEN, LIVING ROOM, BATHROOM Recommended Delivery Options: (Use GrubHub site or app). Pizza &amp; Italian - Springfield and La Bari Pizza. Chinese - Yummy Yummy Chinese or New Hunan Wok. Sandwich - J&amp;T Supermarket. Indian - Tandoori Hut or Nanking. Southern (soul food) - Magic Soul Food. Bus or Uber: The Door Restaurant (Caribbean Food) - 8 - 10 mins on Bus - 5 min via Uber L</t>
  </si>
  <si>
    <t>Recommended Delivery Options: (Use GrubHub site or app). Pizza &amp; Italian - Springfield and La Bari Pizza. Chinese - Yummy Yummy Chinese or New Hunan Wok. Sandwich - J&amp;T Supermarket. Indian - Tandoori Hut or Nanking. Southern (soul food) - Magic Soul Food. Bus or Uber: The Door Restaurant (Caribbean Food) - 8 - 10 mins on Bus - 5 min via Uber Luck Boy Restaurant (Greek Fast Food) - 12 - 20 mins on Bus - 10 mins via Uber Bayhouse Waterfront Bar &amp; Grille (American) - 20 - 25 minutes on Bus, 10 minutes via Uber. Don Pepe (Italian) - 10 mins via Uber. Spicy Lanka (Sri Lankan) - 30 mins on bus, 20 mins on bus. If you don't mind walking: Forever Jerk - Great Jerk Chicken/Pork. McDonald's. Dunkin Donuts. Crown Chicken.</t>
  </si>
  <si>
    <t>Guest have to wash the dishes they use. All eating is to be done at the dining table. No food in bedrooms PLEASE NO SMOKING  CIGARETTES  MARIJUANA  CIGARS</t>
  </si>
  <si>
    <t>{TV,Wifi,"Air conditioning",Kitchen,Heating,"Smoke detector","Carbon monoxide detector","Fire extinguisher",Essentials,Shampoo,"Lock on bedroom door",Hangers,"Hair dryer",Iron,"Laptop friendly workspace","Self check-in",Keypad,"Private entrance","Hot water","Bed linens","Extra pillows and blankets",Microwave,"Coffee maker",Refrigerator,"Dishes and silverware","Cooking basics",Oven,Stove}</t>
  </si>
  <si>
    <t>Beautiful Aptin heart of williamsburg .Sleeps 4</t>
  </si>
  <si>
    <t>This is a brand new one bedroom apt in the heart of Williamsburg, 5 minutes walk to the train and first stop in Manhattan.  The place has full equipped kitchen,  bedroom with a comfy queen bed, air conditioner,  and the living room has a sofa bed what opens into full bed.  Towels,  sheets, shower essentials, all you need to make your self comfortable. The neighborhood its amazing, its the trendiest area you could stay in NYC at the moment, lots of restaurants, parks, shopping, etc.</t>
  </si>
  <si>
    <t>This is a brand new one bedroom apt in the heart of Williamsburg, 5 minutes walk to the train and first stop in Manhattan.  The place has full equipped kitchen,  bedroom with a comfy queen bed, air conditioner,  and the living room has a sofa bed what opens into full bed.  Towels,  sheets, shower essentials, all you need to make your self comfortable. The neighborhood its amazing, its the trendiest area you could stay in NYC at the moment, lots of restaurants, parks, shopping, etc. The apt its super sunny, the kitchen its fully equipped for cooking, air conditioner, high speed internet, its only on the first floor. Guests can access the entire apt. Iam a available 24/7 in case you have an emergency by text or call The apartament is located in the heart of Williamsburg , great neighborhood,just steps away from  tons of restaurants and bars ,3 blocks from the east river and the Domino  park which is beautifully to just hang out , play beach volley or have tacos in an open  sky restaurant</t>
  </si>
  <si>
    <t>The apartament is located in the heart of Williamsburg , great neighborhood,just steps away from  tons of restaurants and bars ,3 blocks from the east river and the Domino  park which is beautifully to just hang out , play beach volley or have tacos in an open  sky restaurant by the river.</t>
  </si>
  <si>
    <t>To get around you have lot of choices transportation the L train is about 7 blocks away ,Bedford stop just 3 stops away from union square ,meat packing district or west side manhattan. The J train is 4 blocks away ,just one stop to lower east side manhattan ,3 stops to Chinatown and Wall Street , also you can take bus B61 in the corner ,it take you to brooklyn bridge park , red hook and downtown brooklyn .</t>
  </si>
  <si>
    <t>{TV,"Cable TV",Wifi,"Air conditioning",Kitchen,"Free street parking",Heating,"Smoke detector","Carbon monoxide detector","Fire extinguisher",Essentials,Shampoo,Hangers,"Hair dryer",Iron,"Laptop friendly workspace","Private entrance",Bathtub,"Hot water","Bed linens","Extra pillows and blankets","Ethernet connection",Microwave,"Coffee maker",Refrigerator,Dishwasher,"Dishes and silverware","Cooking basics",Oven}</t>
  </si>
  <si>
    <t>Big Private Room in the Hudson Yards Area</t>
  </si>
  <si>
    <t>This extra large master bedroom with ample closet space is very private with the shared bathroom just outside the door.  The building is located in the up-and-coming Hudson Yards area and is only a 5 - 10 minute walk from the Javits Center, Times Square, Hell's Kitchen, Chelsea, the High Line, and Hudson River Park. Penn Station and the A/C/E, 1/2/3, and 7 trains are a block or two away.</t>
  </si>
  <si>
    <t>This extra large master bedroom with ample closet space is very private with the shared bathroom just outside the door.  The building is located in the up-and-coming Hudson Yards area and is only a 5 - 10 minute walk from the Javits Center, Times Square, Hell's Kitchen, Chelsea, the High Line, and Hudson River Park. Penn Station and the A/C/E, 1/2/3, and 7 trains are a block or two away. You are free to use the small kitchen to your heart's content.  I provide a shelf in the fridge for your exclusive use. The living room is only available for use when I am at work, which is basically 10 am - 6 pm. While the apartment is not any noisier than most other places in Manhattan, if you are sensitive to the sounds of a big city, I have provided a white noise generator in the room and have ear plugs available, should you need them.</t>
  </si>
  <si>
    <t>{TV,Wifi,"Air conditioning",Kitchen,Elevator,Heating,Washer,Dryer,"Smoke detector","Carbon monoxide detector",Essentials,Shampoo,"Lock on bedroom door",Hangers,Iron,"Hot water",Other}</t>
  </si>
  <si>
    <t>Bright and Airy Brooklyn Abode</t>
  </si>
  <si>
    <t>Grab your friends and make this two bedroom Brooklyn abode your home away from home in one of New York's most happening boroughs. Minutes from transportation (2,3,4,5,B,Q,D,N,R), the Barlcays Center, Prospect Park and endless food options.</t>
  </si>
  <si>
    <t>{"Cable TV",Wifi,"Air conditioning",Kitchen,"Buzzer/wireless intercom",Heating,"Family/kid friendly","Smoke detector","Fire extinguisher"}</t>
  </si>
  <si>
    <t>Summer in Gramercy Park. New York</t>
  </si>
  <si>
    <t>Gramercy is the best neighborhood because it gives you the west village vibe but a lot more affordable. Close to Union Square, Gramery Park, and the East Village. Cutest one bedroom (actual separate room), elevator, a block away from Irving Pl.</t>
  </si>
  <si>
    <t>{"Air conditioning",Kitchen,Elevator,Heating}</t>
  </si>
  <si>
    <t>Cozy private room 15 mins to Soho</t>
  </si>
  <si>
    <t>Cozy room for 1 or 2 people in charming neighborhood (Brooklyn Heights)! Queen size bed, washer and dryer in the building. Close to all trains, 5 mins to the best NYC skyline and DUMBO. Lots of restaurants around as well as Trader Joe's. 15 mins to Soho</t>
  </si>
  <si>
    <t>{Wifi,"Air conditioning",Kitchen,"Pets allowed","Buzzer/wireless intercom",Heating,Washer,Dryer,"Smoke detector","Fire extinguisher",Essentials,"Hair dryer",Iron}</t>
  </si>
  <si>
    <t>☆Williamsburg Cute Room Sublet☆</t>
  </si>
  <si>
    <t>2/19 -03/14 Amazing Area!! Lots of fun! Recent the hottest area in NY experience! There is another female roommate who work as full time.  The room is private and you will share the bathroom and kitchen.  Room is furnished, warm and wifi access.</t>
  </si>
  <si>
    <t>2/19 -03/14 Amazing Area!! Lots of fun! Recent the hottest area in NY experience! There is another female roommate who work as full time.  The room is private and you will share the bathroom and kitchen.  Room is furnished, warm and wifi access. The Room has access to balcony! Please do not get in to roommate room. Landry is a block and half away.  Grocery store is 4min away from apt.  Here is a lot of bars, restaurants and cafes! And walking distance to North side of Williamsburg. Near from Subway. (L Train Lorimer stop 2 Stops to Mahattan, JMZ Train Marcy Stop 1 Stops to Manhattan) Please Please be clean before you leave.</t>
  </si>
  <si>
    <t>Landry is a block and half away.  Grocery store is 4min away from apt.  Here is a lot of bars, restaurants and cafes! And walking distance to North side of Williamsburg.</t>
  </si>
  <si>
    <t>Near from Subway. (L Train Lorimer stop 2 Stops to Mahattan, JMZ Train Marcy Stop 1 Stops to Manhattan)</t>
  </si>
  <si>
    <t>No drama, No drug, No smoke inside. No pets. Has common sense and can respect roommates. Very Clean.  No Party.  No Stay Over Guest.  Please also careful with anything belonging to fire!!!</t>
  </si>
  <si>
    <t>{Internet,Wifi,"Air conditioning",Kitchen,"Hot tub","Indoor fireplace",Heating,Essentials,Shampoo,Hangers,"Hair dryer",Iron}</t>
  </si>
  <si>
    <t>Cool, comfortable: RIGHT by 3 Subways</t>
  </si>
  <si>
    <t>A fun neighborhood in the heart of the Flat Iron District, 5 minutes away from downtown Manhattan and 15 minutes from Time Square.  Cool area filled with delicious restaurants. Boutiques and clothing stores right down the block. 6 Train right outside front door! NQRW less than two blocks away.  Block away from Madison Square Park Washer and Dryer included!!</t>
  </si>
  <si>
    <t>A fun neighborhood in the heart of the Flat Iron District, 5 minutes away from downtown Manhattan and 15 minutes from Time Square.  Cool area filled with delicious restaurants. Boutiques and clothing stores right down the block. 6 Train right outside front door! NQRW less than two blocks away.  Block away from Madison Square Park Washer and Dryer included!! Modern space with high end furniture ensures a comfortable and luxurious stay in this Park ave apartment. Lots of space and a great kitchen with all amenitites I won't be around but my assistant, Sasha, will be available to help you with any information you need including tourist attractions and any troubles you have. The Flat Iron District is home to the Flat Iron Building- a landmark and icon of NYC and a perfect place to take great selfies. Down the block is the world-famous EATALY, a restaurant and boutique grocery store that offers Italian food straight from Italy itself. 6 train is RIGHT outside the door. Bust stop down the bl</t>
  </si>
  <si>
    <t>The Flat Iron District is home to the Flat Iron Building- a landmark and icon of NYC and a perfect place to take great selfies. Down the block is the world-famous EATALY, a restaurant and boutique grocery store that offers Italian food straight from Italy itself.</t>
  </si>
  <si>
    <t>6 train is RIGHT outside the door. Bust stop down the block. NQRW down the block. PATH train to NJ a few blocks away. FD a few blocks away.</t>
  </si>
  <si>
    <t>{Wifi,"Air conditioning",Kitchen,Breakfast,Elevator,"Buzzer/wireless intercom",Heating,Washer,Dryer,"Smoke detector","Carbon monoxide detector","First aid kit",Essentials,Shampoo,Hangers,"Hair dryer","Laptop friendly workspace","Hot water","Long term stays allowed","Host greets you"}</t>
  </si>
  <si>
    <t>Worldclass Casa - Sun Rm - 5 min to JFK</t>
  </si>
  <si>
    <t>Your second home! Relax, unwind and enjoy a clean and comfortable stay. Recently renovated with all new furniture and amenities. Good for couples,  families, business travelers and layovers. Clean and safe place to stay. 5 minutes from:  JFK ( Free airport pickup w/ 2 night stay); Belmont Racetrack; bars, restaurants, pharmacies 10 minutes from: E/F/J/Z Subway (train),  Long Island Rail Road (LIRR) 15 minutes from: LGA; Resorts World Casino 30 - 40 minutes from Times Square - Manhattan</t>
  </si>
  <si>
    <t>Your second home! Relax, unwind and enjoy a clean and comfortable stay. Recently renovated with all new furniture and amenities. Good for couples,  families, business travelers and layovers. Clean and safe place to stay. 5 minutes from:  JFK ( Free airport pickup w/ 2 night stay); Belmont Racetrack; bars, restaurants, pharmacies 10 minutes from: E/F/J/Z Subway (train),  Long Island Rail Road (LIRR) 15 minutes from: LGA; Resorts World Casino 30 - 40 minutes from Times Square - Manhattan Clean, all new pillow-top queen size bed Cable TV Private entrance Full kitchen and dining room Spacious living room with 60' TV and all the latest movies Living room, kitchen/dining, bathroom, bedroom Available nights and weekends. Otherwise I can be reached via phone or text quiet residential neighborhood. In the morning, the birds will chirp, dog(s) will bark, only thing missing is a crowing cockerel. 1 minute walk to Q84 &amp; Q77 buses. 3 minute walk to Q4 bus &amp; van &lt; 10 min drive to JFK; Belmont racetr</t>
  </si>
  <si>
    <t>{TV,"Cable TV",Wifi,Kitchen,"Free street parking",Heating,"Smoke detector","Carbon monoxide detector",Essentials,Shampoo,"Lock on bedroom door",Hangers,"Hair dryer",Iron,"Laptop friendly workspace","Private entrance","Hot water","Bed linens","Extra pillows and blankets",Microwave,"Coffee maker",Refrigerator,"Dishes and silverware","Cooking basics",Oven,Stove,"Garden or backyard","Long term stays allowed","Cleaning before checkout","Well-lit path to entrance","No stairs or steps to enter","No stairs or steps to enter","No stairs or steps to enter","Host greets you"}</t>
  </si>
  <si>
    <t>2 blocks to Main Street Flushing Chinatown NY</t>
  </si>
  <si>
    <t>Park like setting.  Quiet / Private building on a dead end street. No thru traffic. Near Subway #7 Train</t>
  </si>
  <si>
    <t>Park like setting.  Quiet / Private building on a dead end street. No thru traffic. Near Subway #7 Train Quiet place by the park but close to Main Street action</t>
  </si>
  <si>
    <t>{Wifi,"Air conditioning",Kitchen,Heating,"Smoke detector","Carbon monoxide detector","First aid kit",Essentials,Shampoo,"Lock on bedroom door",Hangers,"Hair dryer","Laptop friendly workspace","Self check-in",Keypad,"Hot water","Bed linens"}</t>
  </si>
  <si>
    <t>Bright Spacious Full Floor Fort Greene Apartment</t>
  </si>
  <si>
    <t>Full-floor of a bright and spacious Fort Greene 3rd floor corner walk-up. 3 walls of windows provide plenty of natural light from sunrise to sunset.</t>
  </si>
  <si>
    <t>Full-floor of a bright and spacious Fort Greene 3rd floor corner walk-up. 3 walls of windows provide plenty of natural light from sunrise to sunset. Great for coffee aficionados, food enthusiasts, and audiophiles. 2 living rooms allow lots of space for exercise, yoga, meditation, relaxation, working, listening to music and watching TV while your travel companions still have space to themselves. unfettered access to the entire home. I'll be reachable by phone or email with any questions or concerns, but will otherwise be hands-off. Situated a few blocks from Fort Greene Park with a farmer's market every Saturday, 2 amazing coffee roasters within a short walk from the front door. Surrounded by great restaurants, bars, and groceries. Surrounded by buses and citi-bikes, 15-minute walk to Q, B, R, C, G Trains. 10 Minute drive to downtown Manhattan. Adjacent to other amazing neighborhoods like Dumbo, Downtown Brooklyn, Bed-Stuy, and Williamsburg.</t>
  </si>
  <si>
    <t>Situated a few blocks from Fort Greene Park with a farmer's market every Saturday, 2 amazing coffee roasters within a short walk from the front door. Surrounded by great restaurants, bars, and groceries.</t>
  </si>
  <si>
    <t>Surrounded by buses and citi-bikes, 15-minute walk to Q, B, R, C, G Trains. 10 Minute drive to downtown Manhattan. Adjacent to other amazing neighborhoods like Dumbo, Downtown Brooklyn, Bed-Stuy, and Williamsburg.</t>
  </si>
  <si>
    <t>{TV,Wifi,"Air conditioning",Kitchen,Heating,"Smoke detector","Carbon monoxide detector",Essentials,Shampoo,"Lock on bedroom door",Hangers,"Hair dryer",Iron,"Laptop friendly workspace","Self check-in",Lockbox,"Private entrance"}</t>
  </si>
  <si>
    <t>Big and sunny room in Greenpoint</t>
  </si>
  <si>
    <t>Big private room with AC unit and a full size bed. Great location, across from the G line Nassau station and 10 min from the L line Bedford Station. Big and sunny deck.</t>
  </si>
  <si>
    <t>Big private room with AC unit and a full size bed. Great location, across from the G line Nassau station and 10 min from the L line Bedford Station. Big and sunny deck. Top floor in a Greenpoint townhouse. Private room with private bathroom outside the room. Well sized closet in a nice clean apartment.</t>
  </si>
  <si>
    <t>Trendy and quiet neighborhood full of nice restaurants and shops. 20 min to Manhattan. Mccarren Park 5 min  / East River shore 10 min. Supermarkets and grocery stores.</t>
  </si>
  <si>
    <t>Very well connected. Nassau Station (G line) in the front door of the building / Bedford Station (L line) 10 min walk... 1 stop to Manhattan.</t>
  </si>
  <si>
    <t>Try to keep the space as clean as you can. Please keep the quiet environment at nights in the common areas.</t>
  </si>
  <si>
    <t>{Wifi,"Air conditioning",Kitchen,"Buzzer/wireless intercom",Heating,Washer,Dryer,"Smoke detector","Carbon monoxide detector",Essentials,Shampoo,Hangers,"Laptop friendly workspace","translation missing: en.hosting_amenity_49","translation missing: en.hosting_amenity_50"}</t>
  </si>
  <si>
    <t>Industrial Loft Living in NYC</t>
  </si>
  <si>
    <t>Enjoy industrial loft living, in New York City's newest neighborhood.  The private apartment boasts great natural sunlight from its floor to ceiling windows, and corner layout.  The modern loft decor, is complete with central AC, concrete columns, and a private balcony.  There is also a washer/ dryer and full kitchen that can be used.</t>
  </si>
  <si>
    <t>- No shoes in the house.   - Quite hours after 9pm</t>
  </si>
  <si>
    <t>{TV,Wifi,"Air conditioning",Kitchen,Elevator,Heating,Washer,Dryer,Essentials,Shampoo,Hangers,Iron,"Laptop friendly workspace"}</t>
  </si>
  <si>
    <t>Spacious Bright Private Room in Bedstuy!</t>
  </si>
  <si>
    <t>I've got a really great room in a cozy Bedstuy apartment, perfect for solo travelers or couples. The room is super spacious and bright! (Despite this grey winter!) There is a full bathroom right next to the room and a full kitchen. It's a 5 minute walk to the J train which gets you to Williamsburg in 15 minutes and Manhattan in 25. I live near two great coffee shops, Macdonough Cafe (1 minute walk) and Covert Cafe (5 minutes away.)</t>
  </si>
  <si>
    <t>I've got a really great room in a cozy Bedstuy apartment, perfect for solo travelers or couples. The room is super spacious and bright! (Despite this grey winter!) There is a full bathroom right next to the room and a full kitchen. It's a 5 minute walk to the J train which gets you to Williamsburg in 15 minutes and Manhattan in 25. I live near two great coffee shops, Macdonough Cafe (1 minute walk) and Covert Cafe (5 minutes away.) The space has great natural light and a window that leads to the fire escape which we love to sit on! We are located on the 2nd floor so you don't have to walk up flights of stairs after a long day of exploring NYC. I will be away but my housemate Selam can answer questions or concerns. Don't hesitate to reach out to me directly if needed! We live in beautiful Bedstuy, where you can take walks and marvel at the historic Brownstone homes in the neighborhood. There's a little park (Saratoga) 5 minutes away and great brunch and dinner spots all within walking d</t>
  </si>
  <si>
    <t>We live in beautiful Bedstuy, where you can take walks and marvel at the historic Brownstone homes in the neighborhood. There's a little park (Saratoga) 5 minutes away and great brunch and dinner spots all within walking distance. Check out Manny's on Patchen for delicious brunch (Salmon Burger is a must) and Saraghina Bakery and Pizza on Lewis. We are also a 15 minute bus ride (B26 on Halsey st.) to the heart of Bedstuy where there many great local bars, and Zagat rated restaurants are located. Peaches Hothouse, Eugene and Co., Bed-Vyne and Brew, Casablanca Cocktail Lounge (great on weekends!)</t>
  </si>
  <si>
    <t>We are 5 minutes walking from the J train Halsey stop on Broadway, As well as a 12 minute walk from the A, C, E train at Rockaway or Ralph station. Both get you into the city within 20/25 minutes. The B26 bus takes you to downtown Brooklyn in 30 minutes as well!</t>
  </si>
  <si>
    <t>{Wifi,Kitchen,Heating,"Family/kid friendly",Essentials,"Lock on bedroom door",Iron}</t>
  </si>
  <si>
    <t>Greenpoint gypset retreat</t>
  </si>
  <si>
    <t xml:space="preserve">World traveler, photographer, and artist. This apartment is furnished with good vibes handmade textiles, &amp; mid century modern furniture. Art books, cacti &amp; a minimalistic atmosphere. The building is old and has more charm it’s not a modern building. Greenpoint is an amazing neighborhood and very diverse. There are cool shops, restaurants and bars on the block and all along Franklin St. Please note the apartment is not super warm in the winter. Please get in touch with any questions. </t>
  </si>
  <si>
    <t xml:space="preserve">World traveler, photographer, and artist. This apartment is furnished with good vibes handmade textiles, &amp; mid century modern furniture. Art books, cacti &amp; a minimalistic atmosphere. The building is old and has more charm it’s not a modern building. Greenpoint is an amazing neighborhood and very diverse. There are cool shops, restaurants and bars on the block and all along Franklin St. Please note the apartment is not super warm in the winter. Please get in touch with any questions.  Located in the heart of "cool central" this Greenpoint apartment is 1 block from the east river, where you get the  summer breeze and are surrounded by some of the best restaurants and boutiques. A 10 minute walk to Mccarren Park and 15 minutes to the bedford L stop. You can easily get to Manhattan with choices of Trains, Ferry, Biking, Buses, Car Service. There is a bike rental shop very close and bike paths that go all along the river from Brooklyn Heights all the way to Astoria Queens. The apartment is </t>
  </si>
  <si>
    <t>Greenpoint historic district, east river ferry, Williamsburg, best pizza Pauline Gee’s. Monitor Park. Amazing bakeries- Ovenly &amp; Bakerie</t>
  </si>
  <si>
    <t>G train on the corner L train is a 20 minute walk to Bedford stop B62 bus on corner B43 bus on corner B32 on corner Ferry on India Street</t>
  </si>
  <si>
    <t>I am renting to responsible adults. The building is a small family oriented building. It's very safe and the landlord lives on the premises. No parties or blasting of the music. It's a very relaxing space with nice light and high ceilings. feel free to make yourself comfortable, all I ask is you respect the neighbors. This is a non smoking apartment for 1 guest only. Please contact me before you book and tell me a little about yourself and your trip.</t>
  </si>
  <si>
    <t>{Wifi,"Air conditioning",Kitchen,"Free street parking",Heating,"Fire extinguisher",Essentials,Shampoo,Hangers,"Hair dryer",Iron,"Laptop friendly workspace","Self check-in",Lockbox,"Private living room","Hot water","Bed linens","Extra pillows and blankets","Ethernet connection","Coffee maker",Refrigerator,"Dishes and silverware","Cooking basics",Oven,Stove,"Long term stays allowed"}</t>
  </si>
  <si>
    <t>1st floor room in the heart of Williamsburg</t>
  </si>
  <si>
    <t>Brand new queen size memory foam mattress, Netflix, HBO go, ps4. Not that you're in New York to stay inside but it's there. There's a desk for work and cubby storage for clothes. The other room in the apt may be rented out as well so enjoy your new friends! Keys are to be picked up and dropped off at Book Thug Nation, 100 north 3rd st between the hours of 12pm and 7 pm.</t>
  </si>
  <si>
    <t>Please do your dishes and take out your trash</t>
  </si>
  <si>
    <t>{TV,Wifi,"Air conditioning",Kitchen,Essentials,Shampoo,"Laptop friendly workspace"}</t>
  </si>
  <si>
    <t>Fantastic views, outdoor terrace, modern apartment</t>
  </si>
  <si>
    <t>Luxury apartment in high rise building.  My place is close to Times Square, Theatre District, Central Park. You’ll love my place because of amazing views, outdoor terrace, high ceilings, great location. Washer / Dryer in apartment. My place is good for couples, solo adventurers, and business travelers. No Smoking in apartment or on terrace No Pets.</t>
  </si>
  <si>
    <t>{TV,Wifi,"Air conditioning",Kitchen,Elevator,Heating,Washer,Dryer,"Smoke detector","Carbon monoxide detector",Essentials,Shampoo,Hangers,Iron,"Laptop friendly workspace","translation missing: en.hosting_amenity_49","translation missing: en.hosting_amenity_50"}</t>
  </si>
  <si>
    <t>Heart of Williamsburg w/Backyard</t>
  </si>
  <si>
    <t>The best of Williamsburg within steps of your front door! We are 1/2 block from booming Bedford Ave.'s bars/restaurants/boutiques, 3 blocks from people watching at McCarren Park, and a quick train to Manhattan. Or, stay in and BBQ in the backyard!</t>
  </si>
  <si>
    <t>Our back yard has the private patio, but our neighbors share the larger space with us.  Please keep it quiet between midnight and 8am!  Thank you!</t>
  </si>
  <si>
    <t>{TV,"Cable TV",Internet,Wifi,"Air conditioning",Kitchen,"Buzzer/wireless intercom",Heating,"Smoke detector","Carbon monoxide detector",Essentials,Shampoo}</t>
  </si>
  <si>
    <t>1BR Loft in Williamsburg, High Ceilings</t>
  </si>
  <si>
    <t>This is a beautiful Brooklyn apartment with 12 foot ceilings and lots of natural light. It's in the heart of Williamsburg, just a couple minutes walk to the best coffee, bars, and restaurants in Brooklyn. Just a 2 minute walk to the Bedford Ave train station, which takes you directly into Manhattan. The main bedroom has a Queen mattress from Casper. If you have more than two guests, there is an empty second bedroom with 2 twin air mattresses. All beds have clean sheets, blankets, and pillows.</t>
  </si>
  <si>
    <t>This is a beautiful Brooklyn apartment with 12 foot ceilings and lots of natural light. It's in the heart of Williamsburg, just a couple minutes walk to the best coffee, bars, and restaurants in Brooklyn. Just a 2 minute walk to the Bedford Ave train station, which takes you directly into Manhattan. The main bedroom has a Queen mattress from Casper. If you have more than two guests, there is an empty second bedroom with 2 twin air mattresses. All beds have clean sheets, blankets, and pillows. The building also has a great shared rooftop for hanging out in the evening. This space is incredible for working as well. It has 2 electronic standing desks and 2 Aeron chairs by Herman Miller, making this a perfect place for staying on a business trip. The apartment also has Philips Hue lighting and Apple HomePods, so you can control the lights and music exactly the way you want. There is no elevator in the building, and this apartment is on the fourth floor, so you will have to walk up the stai</t>
  </si>
  <si>
    <t>Williamsburg is one of the most popular neighborhoods in Brooklyn. Partners Coffee is a favorite spot, and Smorgasburg brings all the best food trucks together on Saturdays. It's a quick walk to the water, the train to Manhattan, and plenty of great restaurants.</t>
  </si>
  <si>
    <t>This is a very walkable neighborhood, and this apartment is a short walk from a train that can take you into Manhattan. You don't really need taxis or bikes to get around, but they are available if you decide you want to.</t>
  </si>
  <si>
    <t>The building has quiet hours after 11PM. Both the doorknob and the deadbolt must be locked when leaving the apartment. Do not leave AC unit on when leaving apartment. If necessary, leave it on "Energy Saver" and it will keep the apartment cool. No shoes on furniture. If you read a book from the bookshelf, please put it back when you are done. Do not use the projector on the bookshelf. It does not function and it is fragile.</t>
  </si>
  <si>
    <t>{Wifi,"Air conditioning",Kitchen,Heating,Washer,Dryer,"Smoke detector","Carbon monoxide detector",Essentials,Shampoo,"Lock on bedroom door",Hangers,"Laptop friendly workspace","Hot water","Bed linens",Microwave,"Coffee maker",Refrigerator,Dishwasher,"Dishes and silverware","Cooking basics",Oven,Stove}</t>
  </si>
  <si>
    <t>Spacious  1 Bedroom Available</t>
  </si>
  <si>
    <t>Located at the intersection of Midwood/Flatbush/Sheepshead, my large 1 bedroom apartment is easily accessible from public transportation (bus/subway), and just a one minute walk from the major retail shops/restaurants.</t>
  </si>
  <si>
    <t>{Internet,Wifi,"Air conditioning",Kitchen,Heating,"Family/kid friendly",Washer,Dryer,"Smoke detector",Shampoo}</t>
  </si>
  <si>
    <t>Modern Bedroom in Williamsburg Madison 2R-4</t>
  </si>
  <si>
    <t>Welcome to Stuyvesant Heights! This spacious private bedroom is in a 4 bedroom, 2 bathroom co-living space. This budget friendly apartment, carries a industrial-chic vibe; making it stand out from the rest. It's high ceilings and massive windows brightens up the entire room. 3D Tour Link Here : (Website hidden by Airbnb)</t>
  </si>
  <si>
    <t>Welcome to Stuyvesant Heights! This spacious private bedroom is in a 4 bedroom, 2 bathroom co-living space. This budget friendly apartment, carries a industrial-chic vibe; making it stand out from the rest. It's high ceilings and massive windows brightens up the entire room. 3D Tour Link Here : (Website hidden by Airbnb)  Having one simple way to rent real apartments has been long overdue. Stoop brings an alternative to classic apartment renting, without the classic hassle. Backed by modern technology, a wide network of homes, and the burning desire to simplify your house hunt, Stoop puts you control. With flexible, commitment-free leasing, all you do is search, select, and step into your next live-ready home. Equipped with the highest quality furniture, TVs and Chromecasts in every room, high speed wifi, utilities (heat, hot water, gas, and electric) included, maintenance tracking, bi-weekly cleaning, exclusive community events, and a community manager too, Stoop is your flexible hous</t>
  </si>
  <si>
    <t>Sunny Private Room in Prime Bushwick on the park!</t>
  </si>
  <si>
    <t>Private bedroom in full-floor 3 bedroom, 2 bathroom apartment in prime Bushwick! Right across the street from Maria Hernandez Park, very close to bars, restaurants, shopping, etc! Two blocks from the Jefferson L train. I work in fashion and travel often for work, as does my roommate.   Message me if you have any questions! *When I first listed the space, I had an issues with a roommate and this caused a few cancellations.   The roommate no longer lives in the apartment, so this is no issue!</t>
  </si>
  <si>
    <t>Private bedroom in full-floor 3 bedroom, 2 bathroom apartment in prime Bushwick! Right across the street from Maria Hernandez Park, very close to bars, restaurants, shopping, etc! Two blocks from the Jefferson L train. I work in fashion and travel often for work, as does my roommate.   Message me if you have any questions! *When I first listed the space, I had an issues with a roommate and this caused a few cancellations.   The roommate no longer lives in the apartment, so this is no issue! Beautiful top floor apartment in small building located on the park in Prime Bushwick. You will have access to the bedroom in the photos, as well as a shared bathroom with one other person.   You will also have access to the kitchen, dining room, and living room.    Aditionally Near L, J, and M trains. Please note:  A very sweet cat lives in a portion of the apartment, but does not enter the bedroom.   The litter box is out of sight and we do a good job of keeping the apartment free of pet  hair, so</t>
  </si>
  <si>
    <t>Near L, J, and M trains.</t>
  </si>
  <si>
    <t>{TV,Wifi,"Air conditioning",Kitchen,"Free street parking",Heating,Washer,Dryer,"Smoke detector","Fire extinguisher",Essentials,"Lock on bedroom door",Hangers,"Laptop friendly workspace","Hot water","Host greets you"}</t>
  </si>
  <si>
    <t>Private Bedroom in Trendy Bushwick</t>
  </si>
  <si>
    <t>Prime location in Bushwick, right off of the L and J train. Very easy commute to Manhattan if you wanted to go sight seeing! You'll be enjoying your private bedroom in a 4 bedroom apartment and welcome to use the common areas. The apartment is shared with 1 other great lady. There is a bed although not shown in the photo.</t>
  </si>
  <si>
    <t>Prime location in Bushwick, right off of the L and J train. Very easy commute to Manhattan if you wanted to go sight seeing! You'll be enjoying your private bedroom in a 4 bedroom apartment and welcome to use the common areas. The apartment is shared with 1 other great lady. There is a bed although not shown in the photo. Our place has two floors, the bottom one being the shared basement space. You are welcome to use the kitchen to do any cooking! There are also a lot of great restaurants nearby as well as many restaurants that deliver! We are more hands off so you are able to enjoy your privacy during your stay. But feel free to reach out for any questions or concerns! The neighborhood is great, it's an artist friendly area! The J and the L train is right around the corner! Easy way into manhattan.</t>
  </si>
  <si>
    <t>The neighborhood is great, it's an artist friendly area!</t>
  </si>
  <si>
    <t>The J and the L train is right around the corner! Easy way into manhattan.</t>
  </si>
  <si>
    <t>{Wifi,Kitchen,"Smoke detector","Carbon monoxide detector","Lock on bedroom door"}</t>
  </si>
  <si>
    <t>⭐︎⭐︎PRIVATE Bathroom⭐︎⭐︎2min to subway+huge living</t>
  </si>
  <si>
    <t>広さ:6畳 + 窓 +広々ﾘﾋﾞﾝｸﾞがある快適生活★ 家具:ﾍﾞｯﾄ･ﾃﾞｽｸ･ｲｽ･ｸﾛｰｾﾞｯﾄ</t>
  </si>
  <si>
    <t>広さ:6畳 + 窓 +広々ﾘﾋﾞﾝｸﾞがある快適生活★ 家具:ﾍﾞｯﾄ･ﾃﾞｽｸ･ｲｽ･ｸﾛｰｾﾞｯﾄ 『便利性+快適さ最高のﾊﾞﾗﾝｽ』人気ながら､まだまだﾘｰｽﾞﾅﾌﾞﾙ♪★ｵｽｽﾒﾎﾟｲﾝﾄは､ﾛｹｰｼｮﾝ&amp;周辺環境! 特急がとまるのでﾏﾝﾊｯﾀﾝにｱｸｾｽ可能が簡単｡ﾏﾝﾊｯﾀﾝまで15分! 日本人に人気ですが､まだまだﾘｰｽﾞﾅﾌﾞﾙです｡61stの駅から僅か2-3分の最高ﾛｹｰｼｮﾝ☆ 日系の食材の手に入るｺﾘｱﾝｽﾄｱをはじめ24時間営業のお店も増えてきました!学校に仕事､ｱｸﾃｨﾌﾞに行動される方には最適です｡ ★くつろぎｽﾍﾟｰｽなﾘﾋﾞﾝｸﾞ☆ ﾘﾋﾞﾝｸﾞﾙｰﾑには､TV&amp;ｿﾌｧｰｾｯﾄが揃っていますので､ﾙｰﾑﾒｲﾄの方たちとちょっとしたﾃﾞｨﾅｰ､帰宅後もｿﾌｧｰでゆっくりして頂けます｡</t>
  </si>
  <si>
    <t>- 土足厳禁 - ﾘﾋﾞﾝｸﾞでの歓談は24時まで</t>
  </si>
  <si>
    <t>{TV,Wifi,Kitchen,"Free street parking",Heating,"Lock on bedroom door",Hangers,"Laptop friendly workspace","Hot water","Long term stays allowed","Host greets you"}</t>
  </si>
  <si>
    <t>My home is open to everyone!</t>
  </si>
  <si>
    <t>Me and my sister also live in the apartment. We use the bathroom, living room and kitchen too. We speak Spanish and some English.</t>
  </si>
  <si>
    <t>Maintain everything organized and clean.</t>
  </si>
  <si>
    <t>{TV,Wifi,"Air conditioning",Kitchen,Heating,Washer,"Smoke detector","Carbon monoxide detector","First aid kit","Fire extinguisher",Essentials,Shampoo,Hangers,"Hair dryer",Iron,"Hot water"}</t>
  </si>
  <si>
    <t>Prime Gramercy Apartment w Balcony</t>
  </si>
  <si>
    <t>This is a very spacious and real 1 bedroom apartment on the 10th floor of a luxury building. It is located in the iconic and beautiful Gramercy neighborhood in the heart of Manhattan. It is 2 minute walk to 4/5/6 subway, 5 minute walk to N/Q/R subway and surrounded by restaurants, MSQ park etc. The apartment has a full kitchen, 1.5 bathrooms, a balcony and plenty of lounging space in the living room. The building has a gym, indoor pool and a rooftop with spectacular views of Manhattan.</t>
  </si>
  <si>
    <t>This is a very spacious and real 1 bedroom apartment on the 10th floor of a luxury building. It is located in the iconic and beautiful Gramercy neighborhood in the heart of Manhattan. It is 2 minute walk to 4/5/6 subway, 5 minute walk to N/Q/R subway and surrounded by restaurants, MSQ park etc. The apartment has a full kitchen, 1.5 bathrooms, a balcony and plenty of lounging space in the living room. The building has a gym, indoor pool and a rooftop with spectacular views of Manhattan. 1 large and spacious bedroom on the 10th floor, high rise luxury building, 1.5 bathrooms, balcony. Plenty of sunlight in bedroom and living room if desired. 2 minute walk from major subway stops, 4/5/6 and N/Q/R lines. Walkable to Madison Square Park, Union Square, Shake Shack and plenty of other spots.</t>
  </si>
  <si>
    <t>2 minute walk from major subway stops, 4/5/6 and N/Q/R lines. Walkable to Madison Square Park, Union Square, Shake Shack and plenty of other spots.</t>
  </si>
  <si>
    <t>{TV,Wifi,"Air conditioning",Kitchen,Gym,Elevator,Heating,"Family/kid friendly",Essentials,Shampoo,Hangers,"Laptop friendly workspace"}</t>
  </si>
  <si>
    <t>Cozy Apt, Terrace in Williamsburg</t>
  </si>
  <si>
    <t>Five minutes away from the subway (L, Graham stop). Plenty of daylight and a huge terrace. Near restaurants, bars, shops, a supermarket and a 24 hour Deli. Centrally located, the apartment is very quite during day and night, great for rest and work.</t>
  </si>
  <si>
    <t>Five minutes away from the subway (L, Graham stop). Plenty of daylight and a huge terrace. Near restaurants, bars, shops, a supermarket and a 24 hour Deli. Centrally located, the apartment is very quite during day and night, great for rest and work. Intimate and modern space in the heart of Williamsburg. Walking distance to Cooper and McCarren Park, a supermarket, a 24 hour Deli, L train stations and lots of restaurants, bakeries, coffee shops, bars and shops. The apartment has everything you need: a full kitchen, A/C, washing and drying machines, dishwasher, and a huge terrace. It's very silent if you'd like to rest or work. The apartment has a sofa bed that can be used for 1 or 2 extra guests. Guests have access to all areas and amenities of the apartment, wifi, laundry, full kitchen and a fantastic terrace! There is a great Yoga studio in the building with very good teachers. I won't be around so you'll have plenty of privacy, you can reach me via email or phone when I'm out of town</t>
  </si>
  <si>
    <t>Quiet and safe, great apartment to get rest and work. There is a beautiful park a block away, a supermarket and a 24 hour Deli, both a five minute walk away. There are countless restaurants, coffee shops, bakeries and bars and stores.</t>
  </si>
  <si>
    <t>Graham stop on the L Train (which will take you in 15 minutes to Manhattan), bus station in the corner and walking distance to most of the fun stuff in Williamsburg. Also 20 minute walk to the East River Ferry. Easy to move by car/taxi too.</t>
  </si>
  <si>
    <t>No smoking inside, just step out to the terrace. No pets please and no parties please.</t>
  </si>
  <si>
    <t>{Internet,Wifi,"Air conditioning","Wheelchair accessible",Kitchen,"Smoking allowed",Elevator,"Hot tub",Heating,"Family/kid friendly",Washer,Dryer,Essentials,Shampoo,"Laptop friendly workspace"}</t>
  </si>
  <si>
    <t>Great Private Bedroom at Great Price Madison 3R-4</t>
  </si>
  <si>
    <t>Private bedroom in the heart of Bushwick. Located in the heart of the bustling neighborhood,  this bedroom is in a 5 bedroom, 1 bathroom co-living space. 3D Tour Link Here : (Website hidden by Airbnb)</t>
  </si>
  <si>
    <t>Private bedroom in the heart of Bushwick. Located in the heart of the bustling neighborhood,  this bedroom is in a 5 bedroom, 1 bathroom co-living space. 3D Tour Link Here : (Website hidden by Airbnb)  "Bedford-Stuyvesant has it’s name for a reason. Located between the historical Bedford and upscale Stuyvesant neighborhoods, it is commonly known as Bed-Stuy. Be a part of music history, where legendary names of Jay-Z and Notorious B.I.G’s called home. This sector is made up of 7 avenues, making it  easily accessible to its neighboring hot spots. Full of locally owned businesses, you too can experience its authentic vibe.  With its original feel that locals know and love, residents share their streets with trend setting newcomers, keeping a unified sense of community. An influx of modern bars and its first Starbucks, is intermixed with historic murals and museums. Though it has brought mixed emotions to locals, it will undoubtedly add to the unique charm of the neighborhood. Lined with c</t>
  </si>
  <si>
    <t>High View of the River</t>
  </si>
  <si>
    <t>A relatively simple apartment with exquisite views, this Lower East Side pad is both comfortable and bright. With huge windows towards the East River, you'll wake to unobstructed views of the city. The interiors feel dated, but we're willing to look past them and straight out into the cityscape here.</t>
  </si>
  <si>
    <t>A relatively simple apartment with exquisite views, this Lower East Side pad is both comfortable and bright. With huge windows towards the East River, you'll wake to unobstructed views of the city. The interiors feel dated, but we're willing to look past them and straight out into the cityscape here. MIDTOWN Midtown is a large and frenetic swathe of the middle of Manhattan, which includes Times Square, Broadway, and the world-class Museum of Modern Art. It's full of honking traffic, high rises, and hustle and bustle. It's not going to win any prizes for quaint, leafy charm, but it's a convenient base for accessing all different parts of town, and is a fun place to stay if you want to be in the thick of it all, and really feel the city's pulsing heart. WALKING TIME... Nearest stations: Lexington Av-53 St 8 mins 51 St 10 mins 59 St-Lexington Av Station 18 mins Nearest Bus Stop: 2 mins</t>
  </si>
  <si>
    <t>MIDTOWN Midtown is a large and frenetic swathe of the middle of Manhattan, which includes Times Square, Broadway, and the world-class Museum of Modern Art. It's full of honking traffic, high rises, and hustle and bustle. It's not going to win any prizes for quaint, leafy charm, but it's a convenient base for accessing all different parts of town, and is a fun place to stay if you want to be in the thick of it all, and really feel the city's pulsing heart.</t>
  </si>
  <si>
    <t>{TV,"Cable TV",Wifi,"Air conditioning",Kitchen,"Pets allowed",Elevator,Heating,Washer,Dryer,"Smoke detector","Carbon monoxide detector",Essentials,Hangers,"Hair dryer",Iron,"Private entrance","Pack ’n Play/travel crib","Hot water","Ethernet connection",Microwave,"Coffee maker",Refrigerator,Dishwasher,"Dishes and silverware","Cooking basics",Oven,Stove,"Host greets you","Paid parking on premises"}</t>
  </si>
  <si>
    <t>Warm Central Park Upper West Side One Bedroom</t>
  </si>
  <si>
    <t>My place is close to Central Park, The Museum of Natural History, Museum of New York, Joe's Coffee, Starbucks, Duane Reade Pharmacy, Many Restaurants, Walk in Clinic, Whole Foods.</t>
  </si>
  <si>
    <t>{TV,Wifi,"Air conditioning",Kitchen,"Smoking allowed","Pets allowed","Indoor fireplace",Heating,"Family/kid friendly","Smoke detector","Carbon monoxide detector",Essentials,Hangers,"Hair dryer",Iron,"translation missing: en.hosting_amenity_50"}</t>
  </si>
  <si>
    <t>Queen bed w/ attached bathroom</t>
  </si>
  <si>
    <t>Large bedroom with queen bed and attached full bathroom only a minute walk to subway</t>
  </si>
  <si>
    <t>If you use the kitchen you are expected to clean up after yourself. No shoes to be worn through the apartment</t>
  </si>
  <si>
    <t>{Internet,Wifi,"Air conditioning",Kitchen,"Buzzer/wireless intercom",Heating,Washer,Dryer,"Smoke detector",Essentials,"Lock on bedroom door","Laptop friendly workspace","translation missing: en.hosting_amenity_49","translation missing: en.hosting_amenity_50"}</t>
  </si>
  <si>
    <t>Huge Room in Brooklyn Loft</t>
  </si>
  <si>
    <t>Renting one very large and private room in a (Phone number hidden by Airbnb) square feet loft. It's a very open and friendly environment with everything you need and close to public transport.  There is a one week minimum for renting.  Monthly price would be $ (Phone number hidden by Airbnb) which would include everything.</t>
  </si>
  <si>
    <t>Renting one very large and private room in a (Phone number hidden by Airbnb) square feet loft. It's a very open and friendly environment with everything you need and close to public transport.  There is a one week minimum for renting.  Monthly price would be $ (Phone number hidden by Airbnb) which would include everything. This very private, extra large room in East Williamsburg includes its own adjoining living room. It's sort of like a studio apartment within a loft! There are two other roommates, Maria and Paul, both artists, both great, as well as two amazing cats. The apartment has all the amenities of your usual apartment PLUS a big outdoor space and a clothing washer machine (with drying rack). The other roommates in the loft are both very nice, clean, and helpful. They are both artists,  very knowledgeable about the city and very happy to help you in any way that you need. Everything you need is here. Restaurants, cafes, bars, grocery and health food shops close by. Starbucks a</t>
  </si>
  <si>
    <t>Everything you need is here. Restaurants, cafes, bars, grocery and health food shops close by. Starbucks a block away and a Planet Fitness gym across the street for which you could use my pass.</t>
  </si>
  <si>
    <t>We are located on the same block as the Flushing Avenue subway station (J and M trains) and about a 10 minute walk from the L train. Great location especially if you plan on spending time in Lower Manhattan, Williamsburg or Bushwick. You will also have access to a bike if you're the right size (I'm 5'9 or 179cm tall).</t>
  </si>
  <si>
    <t>{Internet,Wifi,"Air conditioning",Kitchen,"Pets live on this property",Cat(s),"Free street parking","Buzzer/wireless intercom",Heating,Washer,"Smoke detector","Carbon monoxide detector","Fire extinguisher",Essentials,Shampoo,"Lock on bedroom door","Hair dryer",Iron,"Laptop friendly workspace","translation missing: en.hosting_amenity_49","translation missing: en.hosting_amenity_50","Private living room","Hot water","Host greets you"}</t>
  </si>
  <si>
    <t>Prime Union Square! Large 1BR~Great value</t>
  </si>
  <si>
    <t>Beautifully Furnished 1 BR One Block from Union Sq. Attractively fully furnished 1 large bedroom, living room has a full size Sofa bad have HD TV's with working cable, Large living room and just renovated bathroom finishes. .The unit comes fully prep</t>
  </si>
  <si>
    <t>Beautifully Furnished 1 BR One Block from Union Sq. Attractively fully furnished 1 large bedroom, living room has a full size Sofa bad have HD TV's with working cable, Large living room and just renovated bathroom finishes. .The unit comes fully prep Beautifully Furnished 1 BR One Block from Union Sq. Attractively fully furnished 1 large bedroom, living room has a full size Sofa bad have HD TV's with working cable, Large living room and just renovated bathroom finishes. .The unit comes fully prepared with High definition cable TV , WiFi, linens, towels, dining &amp; cookware, and professional cleaning service so you can seamlessly assimilate into your new home environment.Looks exactly like the photos!! Located in exciting, central, and very safe location on 14th Street off 3rd Ave. walk to Trader Joe's; across the street there's Whole Foods; Food Emporium, Dry Cleaners, Starbucks and Subway station downstairs (4, 5, 6, N. Q, R, L)fully furnished* and rarely available! The apartment has an</t>
  </si>
  <si>
    <t>{TV,"Cable TV",Internet,Wifi,"Air conditioning",Kitchen,"Buzzer/wireless intercom",Heating,"Family/kid friendly","Smoke detector","Carbon monoxide detector",Essentials,"Hair dryer",Iron,"Hot water","Bed linens","Extra pillows and blankets","Ethernet connection",Microwave,"Coffee maker",Refrigerator,Dishwasher,"Dishes and silverware","Cooking basics",Oven,Stove}</t>
  </si>
  <si>
    <t>A place to sleep the night near NYC,RUMC, Brooklyn</t>
  </si>
  <si>
    <t>Basic clean spacious Basement, minimal furniture,private entrance,private bathroom,windows Fridge Sink Cabinets,closet</t>
  </si>
  <si>
    <t>Basic clean spacious Basement, minimal furniture,private entrance,private bathroom,windows Fridge Sink Cabinets,closet Private entrance,private bathroom. Living room,bedroom, bathroom,sink Buses,trains,free ferry to NYC. Express buses,Bike,taxi,uber No wifi</t>
  </si>
  <si>
    <t>Buses,trains,free ferry to NYC. Express buses,Bike,taxi,uber</t>
  </si>
  <si>
    <t>Please leave apartment the same way you found it. No pets,no guests No hanging out if front of the house</t>
  </si>
  <si>
    <t>West Brighton</t>
  </si>
  <si>
    <t>{Wifi,"Free street parking",Heating,"Smoke detector","Carbon monoxide detector","Fire extinguisher",Essentials,Shampoo,Hangers,"Laptop friendly workspace","Private entrance","Window guards","Room-darkening shades","Hot water","Bed linens",Refrigerator,"Luggage dropoff allowed",Other,"Lake access"}</t>
  </si>
  <si>
    <t>Private Room in Fort Greene Gem</t>
  </si>
  <si>
    <t>Lovely, Airy, Clean Walk up apartment in Fort. Greene. Apt has a full  bathroom, 1 full size bed, Hardwood floors and full kitchen.  Near Barclays center. 2 blocks from LIRR, D,N,R,2,3,5, Q,B,C, near Fort. Greene park. Within walking distance to farmers market, Prospect park, restaurants and supermarket.</t>
  </si>
  <si>
    <t>Lovely, Airy, Clean Walk up apartment in Fort. Greene. Apt has a full  bathroom, 1 full size bed, Hardwood floors and full kitchen.  Near Barclays center. 2 blocks from LIRR, D,N,R,2,3,5, Q,B,C, near Fort. Greene park. Within walking distance to farmers market, Prospect park, restaurants and supermarket. Clean,  cool apartment on a Beautiful block. Fully furnished, no need to bring anything with you besides your clothes. Near Fort Greene park, Library, Barclays Center, Shopping center. Major train hub (C, Q,N,R,D,B,1,2,4,5 and LLRR)</t>
  </si>
  <si>
    <t>{Wifi,Kitchen,Heating,"Smoke detector","Carbon monoxide detector",Essentials,Shampoo,Hangers,Iron}</t>
  </si>
  <si>
    <t>Bedford Ave N. WBurg Room in 2BR-2</t>
  </si>
  <si>
    <t>Bedroom in 2BR occupying entire floor of North Williamsburg building.  Three blocks from subway, two blocks from McCarren Park and ground zero for all that Williamsburg has to offer!  The room has a queen bed and a balcony.</t>
  </si>
  <si>
    <t>Bedroom in 2BR occupying entire floor of North Williamsburg building.  Three blocks from subway, two blocks from McCarren Park and ground zero for all that Williamsburg has to offer!  The room has a queen bed and a balcony. The room is in a full floor, two bedroom apartment.  The bedroom contains a queen bed and balcony.  Central to all North Williamsburg amenities and fun &amp; excitement. Guests have access to the entire apartment (wifi, cable, kitchen, living room, etc.)  aside from the other bedroom, which be either occupied by me or locked in my absence. I will be in and out, depending on work, travel and social schedule.  I will be available by phone/text to respond to any questions.  Please note that I may be traveling to another time zone, which may affect responsiveness during your stay. I am not sure North Williamsburg needs much of an introduction.  All that compels one to want to stay here short-term is the reason I live here. The apartment is 3 blocks from the Bedford Avenue L</t>
  </si>
  <si>
    <t>I am not sure North Williamsburg needs much of an introduction.  All that compels one to want to stay here short-term is the reason I live here.</t>
  </si>
  <si>
    <t>The apartment is 3 blocks from the Bedford Avenue L train, a 5 minute ride to Union Square and easy transfer to all trains in Manhattan.</t>
  </si>
  <si>
    <t>Please be relatively clean and tidy.  PLEASE REMOVE YOUR SHOES when you enter the house.</t>
  </si>
  <si>
    <t>{TV,"Cable TV",Internet,Wifi,"Air conditioning",Kitchen,"Buzzer/wireless intercom",Heating,"Family/kid friendly",Essentials,"translation missing: en.hosting_amenity_49"}</t>
  </si>
  <si>
    <t>Cozy Nook in Washington Heights</t>
  </si>
  <si>
    <t>Our bright and comfortable space embraces that true city feel that you’re looking for! Situated right next to Fort Tryon park, walking distance to all of the best restaurants in the area, and a 5 minute walk to the major train and bus lines into the city!</t>
  </si>
  <si>
    <t>Our bright and comfortable space embraces that true city feel that you’re looking for! Situated right next to Fort Tryon park, walking distance to all of the best restaurants in the area, and a 5 minute walk to the major train and bus lines into the city! The space comfortably fits 2 and is centrally located next to Fort Tryone park, walking distance to the best local cuisines and is a hop, skip and jump away from all major train lines into the city. Enjoy a great room with amazing energy as well as and easy access to all subway (A,C, and 1 trains) and bus lines. Entire apartment Available via text or cell 24/7 Our place is situated in Washington Heights where the vibe and music is heard (loudly) throughout the day and night. Our place is for those who enjoy the brightness and good energy this unique part of the city has to offer. The neighborhood is safe at all hours and comfortable for people from all walks of life. We are located a short walking distance from the A, C, and 1 trains.</t>
  </si>
  <si>
    <t>Our place is situated in Washington Heights where the vibe and music is heard (loudly) throughout the day and night. Our place is for those who enjoy the brightness and good energy this unique part of the city has to offer. The neighborhood is safe at all hours and comfortable for people from all walks of life.</t>
  </si>
  <si>
    <t>We are located a short walking distance from the A, C, and 1 trains. Bus stops on every corner. Cabs are easy to get on the corner of Broadway which is literally a few steps from my building.</t>
  </si>
  <si>
    <t>Treat place like your own. If you wouldn’t do it in your place please don’t do it in mine.</t>
  </si>
  <si>
    <t>{TV,Wifi,"Air conditioning",Kitchen,Breakfast,Heating,Essentials,"Lock on bedroom door",Hangers,"Laptop friendly workspace","Private living room"}</t>
  </si>
  <si>
    <t>Quaint West Village Studio</t>
  </si>
  <si>
    <t>My place is close to many amazing restaurants like the Spotted Pig, accessible subway transportation and PATH trains to NJ .  You’ll love my place because of the coziness, the high ceilings, and the location. The apartment is about 4 blocks away from the WestSide Highway running/biking path, 3 blocks from the Meatpacking district/Highline and an easy commute up or down town.  My place is good for couples, solo adventurers, and business travelers. Everything in walking distance, no car needed.</t>
  </si>
  <si>
    <t>My place is close to many amazing restaurants like the Spotted Pig, accessible subway transportation and PATH trains to NJ .  You’ll love my place because of the coziness, the high ceilings, and the location. The apartment is about 4 blocks away from the WestSide Highway running/biking path, 3 blocks from the Meatpacking district/Highline and an easy commute up or down town.  My place is good for couples, solo adventurers, and business travelers. Everything in walking distance, no car needed. Nearby subway access at 14th/8th (A,C,E, L, Q/R)  14th/7th (1,2,3) PATH to NJ Walking distance from supermarket, westside highway, bars, restaurants</t>
  </si>
  <si>
    <t>Nearby subway access at 14th/8th (A,C,E, L, Q/R)  14th/7th (1,2,3) PATH to NJ Walking distance from supermarket, westside highway, bars, restaurants</t>
  </si>
  <si>
    <t>- Quiet past 10pm</t>
  </si>
  <si>
    <t>{TV,Internet,Wifi,"Air conditioning",Kitchen,"Indoor fireplace",Heating,"Family/kid friendly","Smoke detector","Carbon monoxide detector",Essentials,"Hair dryer","Laptop friendly workspace","translation missing: en.hosting_amenity_49"}</t>
  </si>
  <si>
    <t>East Village One Bedroom</t>
  </si>
  <si>
    <t>My place is close to The Wayland, Caracas Arepa Bar, Esperanto, and Ninth Street Espresso. You’ll love my place because of the neighborhood, the people, and the light. My place is good for couples, solo adventurers, and business travelers.</t>
  </si>
  <si>
    <t>{Wifi,"Air conditioning",Kitchen,Breakfast,"Family/kid friendly","Smoke detector",Essentials,Shampoo,"translation missing: en.hosting_amenity_49"}</t>
  </si>
  <si>
    <t>NYC BEAUTIFUL APARTMENT IN MANHATTAN</t>
  </si>
  <si>
    <t>Subletting 1 bedroom in Kips bay on 28th and 2nd from May 1-May 30. Amazing location!! Walking distance to all the best spots in nyc. Just a few avenues down from the subway on 28 and park ave. Central location and luxury building! Full time doorman, elevator, laundry IN UNIT, gym in building, pool table/lounge in lobby, rooftop deck, renovated kitchen and bathroom. Prime location: subway 3 avenues over on 28th and park ave!! Get anywhere in the city FAST!! Shopping, restaurants, sightseeing</t>
  </si>
  <si>
    <t>Subletting 1 bedroom in Kips bay on 28th and 2nd from May 1-May 30. Amazing location!! Walking distance to all the best spots in nyc. Just a few avenues down from the subway on 28 and park ave. Central location and luxury building! Full time doorman, elevator, laundry IN UNIT, gym in building, pool table/lounge in lobby, rooftop deck, renovated kitchen and bathroom. Prime location: subway 3 avenues over on 28th and park ave!! Get anywhere in the city FAST!! Shopping, restaurants, sightseeing Can use bedroom, living room, apartment bathroom, laundry, kitchen, building gym, building lounge, building rooftop! Walk, taxi/Uber, subway</t>
  </si>
  <si>
    <t>Walk, taxi/Uber, subway</t>
  </si>
  <si>
    <t>{"Air conditioning",Kitchen,"Pets allowed",Gym,Elevator,Heating,"Family/kid friendly","Suitable for events",Washer,Dryer,"Smoke detector","Carbon monoxide detector","Lock on bedroom door","Private living room","Private entrance"}</t>
  </si>
  <si>
    <t>Cheap West Village Apartment</t>
  </si>
  <si>
    <t>My place is close to Washington Square Park. The location is truly priceless.  My place is good for solo adventurers and business travelers. My current roommate will be living in the bed next door. I will supply an air mattress, pillow, sheets and towels. It is a fifth floor walk up.</t>
  </si>
  <si>
    <t>{Wifi,"Air conditioning",Kitchen,"Smoke detector",Essentials,Shampoo,"Lock on bedroom door",Hangers,"translation missing: en.hosting_amenity_49","translation missing: en.hosting_amenity_50"}</t>
  </si>
  <si>
    <t>Spice island  nook</t>
  </si>
  <si>
    <t>This room can hold one person. Check out the historical houses in Prospect Lefferts Garden; exotic foods /shopping in East Flabush  and Flatbush.  We are literally within walking distance  or fifteen minutes away from the likes of Prospect Park, Barclay Center, and Kings Theatre.  Downstate medical school and Kings County hospital are four blocks away.Brooklyn College and Medger Evers College are near. Check out Spice Island Hotspot and Spice Island Hotspot two if you need to book more people.</t>
  </si>
  <si>
    <t xml:space="preserve">This room can hold one person. Check out the historical houses in Prospect Lefferts Garden; exotic foods /shopping in East Flabush  and Flatbush.  We are literally within walking distance  or fifteen minutes away from the likes of Prospect Park, Barclay Center, and Kings Theatre.  Downstate medical school and Kings County hospital are four blocks away.Brooklyn College and Medger Evers College are near. Check out Spice Island Hotspot and Spice Island Hotspot two if you need to book more people. One hundred plus year young charmer with many original fixtures. All rooms have ceiling fans and are well insulated. The house is warm in the winter and cool in the summertime. You can sit in the kitchen to eat your meals if you choose. We love to chat, but will respect your privacy We love to socialize. However, we will limit interaction if you choose.We have a strict checkout time of 11 am as all beds and pillows are covered in plastic and must be disinfected  and air dried. If you have a late </t>
  </si>
  <si>
    <t>Lot of foot traffic through out the night so you won't ever be alone walking on the street. Many stores are opened 24/7.</t>
  </si>
  <si>
    <t>Tons of transportation literally one block away: 2/5 trains (Church &amp;Nostrand) B (Phone number hidden by Airbnb) , dollar vans &amp; taxi cars (literally at the train station). Within 10 blocks away is the B/Q train line (Church &amp; 18th street). Further down via the B35 bus is the F train (Church &amp;McDonalds Ave)</t>
  </si>
  <si>
    <t>{Wifi,"Free street parking",Heating,"Smoke detector","Carbon monoxide detector","Fire extinguisher",Essentials,Shampoo,"Lock on bedroom door",Hangers,"Laptop friendly workspace","Hot water","Extra pillows and blankets","Luggage dropoff allowed","Long term stays allowed","Wide hallways","Wide entrance for guests","Well-lit path to entrance","Host greets you"}</t>
  </si>
  <si>
    <t>Private Living Room in the Heart of Chelsea</t>
  </si>
  <si>
    <t>Stay in the heart of lower Manhattan in the super vibrant neighborhood of Chelsea! This neighborhood has everything: access to 1/2/3 and A/C/E subway lines, loads of restaurants, bars, and cafes, food places open 24/7, and more!  We are only a few blocks from the High Line, the Meatpacking District, the West Village, and 14th street, plus more. We eat and drink around here all the time, and we're native New Yorkers, so we can give recommendations on where to go, what to see, and where to eat!</t>
  </si>
  <si>
    <t>Stay in the heart of lower Manhattan in the super vibrant neighborhood of Chelsea! This neighborhood has everything: access to 1/2/3 and A/C/E subway lines, loads of restaurants, bars, and cafes, food places open 24/7, and more!  We are only a few blocks from the High Line, the Meatpacking District, the West Village, and 14th street, plus more. We eat and drink around here all the time, and we're native New Yorkers, so we can give recommendations on where to go, what to see, and where to eat! You will be sleeping on the super comfortable couch in the living room of our 2-bedroom apartment. We will of course put sheets, a pillow, and a comforter on the couch. Our living room is its own separate room with a window, a TV, and a desk &amp; chair. It has a door that closes, so you will certainly have privacy when you go to sleep at night. We like to hang out in the living room at night to watch TV after we get home from work, but that's the only time we would expect to share the space with you.</t>
  </si>
  <si>
    <t>Chelsea is one of the few areas in Manhattan with a real neighborhood vibe. You will find many outdoor cafes, cute coffee shops, parks, plus we are a short walk to the Hudson River, where you can go for a run, walk, or bike ride along the water. Really nice in the summer! Additionally, we live near many subway and bus lines, which will take you anywhere you want to go in the city.</t>
  </si>
  <si>
    <t>We live near many subway and bus lines, which will take you anywhere you want to go in the city. Walk a few blocks to the High Line to see a beautiful above-ground park. Walk to the Hudson River and rent a bike to see the whole western coast of Manhattan as you ride along the water!</t>
  </si>
  <si>
    <t>{TV,Wifi,"Air conditioning",Kitchen,Heating,"Smoke detector","Carbon monoxide detector",Essentials,"Laptop friendly workspace"}</t>
  </si>
  <si>
    <t>Newly renovated modern Apt in heart of Astoria NY</t>
  </si>
  <si>
    <t>Eclectically decorated 1 BR apartment, newly remodeled, modern, wood floors throughout. Fully equipped with everything you need for a comfortable stay. Sleeps up to 3 people, with reclining sofas. Literally around the corner from N/W trains taking you into the Big Apple of NYC within 15 mins, also 15 mins by car, with use of driveway for small extra charge. If you choose to just hang in Astoria, you are just steps away from the endless bars, lounges, restaurants, and Astoria Park. Have your pick</t>
  </si>
  <si>
    <t xml:space="preserve">Eclectically decorated 1 BR apartment, newly remodeled, modern, wood floors throughout. Fully equipped with everything you need for a comfortable stay. Sleeps up to 3 people, with reclining sofas. Literally around the corner from N/W trains taking you into the Big Apple of NYC within 15 mins, also 15 mins by car, with use of driveway for small extra charge. If you choose to just hang in Astoria, you are just steps away from the endless bars, lounges, restaurants, and Astoria Park. Have your pick One bedroom apartment with spacious living room. A very comfortable couch in the living that can fit one person.  A queens size air bed if needed. A fully equipped kitchen, a 65 inch Samsung curve 4K TV with cable, a Xbox one. Guest will have access to everything. Please be respectful of locked closets and doors. There are a lot of laundry mats and food stores mins away. I'm available through email or phone 2 min walk to the N and W train!! 17 min train ride to the city. Half a block away from </t>
  </si>
  <si>
    <t>2 min walk to the N and W train!! 17 min train ride to the city. Half a block away from the grand central parkway. 2 min from triboro bridge. And 10 min from Queenboro bridge.</t>
  </si>
  <si>
    <t>-No Smoking or Hookah -No Loitering -No Loud Music -No Shoe in the apartment  -No Eating in the bedroom or living room area ¥	Recycle – I get a fine from the city if we don’t recycle properly. ¥	Return all keys. ¥	No parties, no outside visitors, no overnight guests without previous approval from your host. ¥	Do not engage in illegal activities anywhere on the property. ¥	If you break or damage something, please let me know and arrange for its replacement or repair. ¥	Do not leave any food out that will attract uninvited pests. Our home is pest-free and we intend to keep it that way with your help.</t>
  </si>
  <si>
    <t>{TV,"Cable TV",Wifi,"Air conditioning",Kitchen,Heating,"Smoke detector","Carbon monoxide detector","First aid kit","Fire extinguisher",Essentials,Shampoo,Hangers,"Hair dryer",Iron,"Laptop friendly workspace","translation missing: en.hosting_amenity_49","translation missing: en.hosting_amenity_50","Hot water","No stairs or steps to enter","No stairs or steps to enter","No stairs or steps to enter","Host greets you","Paid parking on premises"}</t>
  </si>
  <si>
    <t>Luxurious Rooms</t>
  </si>
  <si>
    <t>Beautiful family oriented house in great neighborhood</t>
  </si>
  <si>
    <t>Beautiful family oriented house in great neighborhood 15 minutes to jfk Airport Always available Roy Wilkins park 2 blocks to public buses Q5, Q84, Q84,N4 to Long Island</t>
  </si>
  <si>
    <t>Roy Wilkins park</t>
  </si>
  <si>
    <t>2 blocks to public buses Q5, Q84, Q84,N4 to Long Island</t>
  </si>
  <si>
    <t>{TV,"Cable TV",Wifi,"Air conditioning",Kitchen,"Free parking on premises",Heating,"Smoke detector","Carbon monoxide detector","First aid kit","Fire extinguisher",Essentials,Shampoo,"Lock on bedroom door",Hangers,"Hair dryer",Iron,"Laptop friendly workspace","Private entrance","Bed linens","Extra pillows and blankets"}</t>
  </si>
  <si>
    <t>Like your Private (artist / railroad) Apartment</t>
  </si>
  <si>
    <t>Sunny  Artist Apartment, perfect for a holiday get-away in New York City! Its an apartment with a little  room, that is dark perfect for sleeping and has no window, also a curtain for a door - and a queen-size bed. You share the kitchen and bathroom with a roommate that is NEVER home. The place is super quiet and right by the East River Park! The street is  lined with trees , a couple blocks from  the L train on Bedford Ave.</t>
  </si>
  <si>
    <t>Sunny  Artist Apartment, perfect for a holiday get-away in New York City! Its an apartment with a little  room, that is dark perfect for sleeping and has no window, also a curtain for a door - and a queen-size bed. You share the kitchen and bathroom with a roommate that is NEVER home. The place is super quiet and right by the East River Park! The street is  lined with trees , a couple blocks from  the L train on Bedford Ave. The Best thing here is the light and also the bed is really comfortable. I love the fact that we are located in the heart of Williamsburg, next to the best galleries, shops and restaurants and beautiful coffee shops and views like: hotel delmano, bakeri, rosarito, etc etc. Also, we have the boat and the train to go to the city and no noise- its super quiet. You are welcome to use the kitchen , dinning and bathroom area and share it with one person who is never home. This is a railroad apartment so there is a separate door to a room for that other guest. Everyone is</t>
  </si>
  <si>
    <t>Everyone is really friendly and there is a small town vibe here. Also super easy to access the city and other parts of Brooklyn that are also fun, interesting and industrial.</t>
  </si>
  <si>
    <t>2 min walk to Bedford Av  stop on L train.  6 min walk to Nasau Av on the G train. Buses to central Williamsburg, Greenpoint, Bedstuy.</t>
  </si>
  <si>
    <t>{Wifi,Kitchen,"Smoke detector","Carbon monoxide detector","First aid kit",Essentials,"Lock on bedroom door","Laptop friendly workspace","Private living room","Private entrance"}</t>
  </si>
  <si>
    <t>Private bedroom in Bushwick</t>
  </si>
  <si>
    <t xml:space="preserve">Comfortable bedroom in an apartment just block away from the subway in Bushwick. Share bathroom, kitchen and living room with very nice friends. </t>
  </si>
  <si>
    <t xml:space="preserve">Comfortable bedroom in an apartment just block away from the subway in Bushwick. Share bathroom, kitchen and living room with very nice friends.  Is a very comfortable private bedroom located in a very spacious apartment. You can hang out with our friends and use all the common areas as well as the WiFi connection.  All the common areas, kitchen. living room, bathroom and WiFi access.  The bedroom is very private but if you need help or need some tips we are available to help you!  Bushwick is a very nice neighborhood, full of art,  cofees and restaurant from all over the world. You will see people from different countries, styles and ages. Is the best place for tourists!  The apartment is very well connected, just one block away from the subway and you can be in 20 minutes in Manhattan and in 30 minutos to the Downtown of Brooklyn. Also there is buses all day very near to the apartment. </t>
  </si>
  <si>
    <t xml:space="preserve">Bushwick is a very nice neighborhood, full of art,  cofees and restaurant from all over the world. You will see people from different countries, styles and ages. Is the best place for tourists! </t>
  </si>
  <si>
    <t xml:space="preserve">The apartment is very well connected, just one block away from the subway and you can be in 20 minutes in Manhattan and in 30 minutos to the Downtown of Brooklyn. Also there is buses all day very near to the apartment. </t>
  </si>
  <si>
    <t>This is an apartment of friends, so we hope that you enjoy your stay here and that you can take care of our bedroom! :)</t>
  </si>
  <si>
    <t>{TV,Wifi,"Air conditioning",Kitchen,"Smoking allowed",Heating,"Smoke detector",Essentials}</t>
  </si>
  <si>
    <t>58 months ago</t>
  </si>
  <si>
    <t>Two Bedroom UES Apartment with Great Amenities</t>
  </si>
  <si>
    <t>Conveniently situated on 86th Street between 1st and 2nd Avenues, our apartment provides easy access to the Q, 4, 5, and 6 subway lines, as well as numerous dining and nightlife establishments. Bursting with natural light, the comfortable common area provides ample space for lounging, socializing and cooking.  Along with a full-size kitchen (incl. dishwasher), we have an in-unit washing machine/dryer, which you won't find with any other listing. We're excited to host you at our new apartment!</t>
  </si>
  <si>
    <t>Conveniently situated on 86th Street between 1st and 2nd Avenues, our apartment provides easy access to the Q, 4, 5, and 6 subway lines, as well as numerous dining and nightlife establishments. Bursting with natural light, the comfortable common area provides ample space for lounging, socializing and cooking.  Along with a full-size kitchen (incl. dishwasher), we have an in-unit washing machine/dryer, which you won't find with any other listing. We're excited to host you at our new apartment! We have a delightful common space with a kitchen and living room. You can cook with all our pots, pans and other appliances. Keys can be picked up via a lockbox outside the apartment. A code will be provided upon reservation confirmation. While I won't get to meet you in person, I am always available to answer any questions you may have about the apartment, the neighborhood or New York City in general. The Q train on the corner will take you anywhere you'd want to go in Midtown and Downtown Manhat</t>
  </si>
  <si>
    <t>The Q train on the corner will take you anywhere you'd want to go in Midtown and Downtown Manhattan. The 4/5/6 trains, a seven-minute walk away, take you up and down the east side. A crosstown M86 bus will deliver you to the Upper West Side in just 10 minutes.</t>
  </si>
  <si>
    <t>{TV,Wifi,"Air conditioning",Kitchen,"Paid parking off premises","Free street parking",Heating,Washer,Dryer,"Smoke detector",Essentials,Shampoo,"Lock on bedroom door","Self check-in",Lockbox,"Hot water","Bed linens","Pocket wifi"}</t>
  </si>
  <si>
    <t>Sunny Artesian apartment</t>
  </si>
  <si>
    <t>This apartment has beautiful sunlight all day.  In the heart of a vibrant artists/Bushwick community, there are coffee shops and bars stone throw away.</t>
  </si>
  <si>
    <t>This apartment has beautiful sunlight all day.  In the heart of a vibrant artists/Bushwick community, there are coffee shops and bars stone throw away. APARTMENT AMENITIES To make your stay as comfortable as possible I provide guests with: - Organic Coffee  - Plenty of freshly laundered towels and washcloths.  - Hair Dryer - Iron - First Aid Kit - Free WIFI - Air Conditioning &amp; Heating - Full Kitchen - Microwave  - No Pets / All Hypo-allergenic - Free Street Parking You have access to one bedroom, living room, bathroom and kitchen. One room will be locked off in the way back. If I am not around the apartment I'm always available for questions. Very chill and friendly. CHECK IN Either myself, or my friend will check you in.  We will arrange a time to meet for the handoff of the keys.  The keys can be left inside the apartment once you leave or the host will contact you for drop off. Conveniently located in the hip area of Bushwick, Brooklyn. This is a vibrant and safe community known is</t>
  </si>
  <si>
    <t>Conveniently located in the hip area of Bushwick, Brooklyn. This is a vibrant and safe community known is for its booming creative culture. Amazing bars, cafes, and restaurants right down the street. GREAT VIBE all around.</t>
  </si>
  <si>
    <t>L, M and J trains are 5-10 minute walking distance.  It's all close and convenient!</t>
  </si>
  <si>
    <t>- I keep my apartment tidy and clean and expect the same from my guests - Usually shoes off in the house - Clean up after yourself - Keep music at a reasonable level  - There is a family that lives next door so noise should be to a minimum after 10pm, even on weekends.   - Not allowed to go out the fire escape stairs ** this is dangerous  - No parties - No pets - No smoking  - No use of the space for photo/video without approval - Turn all house lights off when you leave the house - Make sure the stove is off before you leave the house</t>
  </si>
  <si>
    <t>{Internet,Wifi,"Air conditioning",Kitchen,Heating,"Smoke detector","Carbon monoxide detector",Hangers,"Hair dryer",Iron,"Laptop friendly workspace","translation missing: en.hosting_amenity_49","translation missing: en.hosting_amenity_50"}</t>
  </si>
  <si>
    <t>Located in BedStuy – an active neighborhood, mostly residential, but well equipped w/ restaurants and bars. G train (subway) and supermarket a few blocks away.  Groceries and laundry on the same block. Manhattan is 35 minutes away on the subway.</t>
  </si>
  <si>
    <t>Located in BedStuy – an active neighborhood, mostly residential, but well equipped w/ restaurants and bars. G train (subway) and supermarket a few blocks away.  Groceries and laundry on the same block. Manhattan is 35 minutes away on the subway. Nicely decorated, high ceilings, great light and quiet neighborhood. Living room, bathroom and kitchen. Let me know what you need, I will be happy to help.  You can call me or text me. G train (subway) and bus stop are 4 blocks away, a 5 minute walk.</t>
  </si>
  <si>
    <t>G train (subway) and bus stop are 4 blocks away, a 5 minute walk.</t>
  </si>
  <si>
    <t>{Internet,Wifi,"Air conditioning",Kitchen,Cat(s),"Hot tub",Heating,"Family/kid friendly",Essentials,Shampoo,Hangers,"Laptop friendly workspace"}</t>
  </si>
  <si>
    <t>New Apartment Near Prospect Park and Major Subway!</t>
  </si>
  <si>
    <t>Our home is a comfortable, modern Brooklyn apartment with plenty of lighting, a balcony, and full kitchen (including dishwasher!). The apartment includes a washer and dryer, room for 3 people, and access to the building's gym and terrace. We're close to all the major transportation in Brooklyn, as well as Prospect Park. We're also about a 20-minute ride to Downtown Manhattan. The apartment is brand new!</t>
  </si>
  <si>
    <t>Our home is a comfortable, modern Brooklyn apartment with plenty of lighting, a balcony, and full kitchen (including dishwasher!). The apartment includes a washer and dryer, room for 3 people, and access to the building's gym and terrace. We're close to all the major transportation in Brooklyn, as well as Prospect Park. We're also about a 20-minute ride to Downtown Manhattan. The apartment is brand new! Guests are welcome to use all amenities including WiFi, washer and dryer, dishwasher, balcony, gym, and terrace. We'll be available through text--we'll most likely be traveling too. Our apartment is an 8-minute walk from Prospect Park and down the street from a variety of grocery stores. The neighborhood has some of the kindest people in New York (seriously). We're about 500 feet from the Church Avenue subways stop, which gives you direct access to the B and Q lines. The Church Avenue bus station is also nearby.</t>
  </si>
  <si>
    <t>Our apartment is an 8-minute walk from Prospect Park and down the street from a variety of grocery stores. The neighborhood has some of the kindest people in New York (seriously).</t>
  </si>
  <si>
    <t>We're about 500 feet from the Church Avenue subways stop, which gives you direct access to the B and Q lines. The Church Avenue bus station is also nearby.</t>
  </si>
  <si>
    <t>{TV,Wifi,"Air conditioning",Kitchen,Gym,Elevator,"Indoor fireplace",Heating,Washer,Dryer,"Smoke detector","Carbon monoxide detector","First aid kit",Essentials,"Lock on bedroom door","Laptop friendly workspace"}</t>
  </si>
  <si>
    <t>WBurg Priv Room. Great transport &amp; local amenities</t>
  </si>
  <si>
    <t>Private, south-facing, bright room in a three-bed apartment right beside the shared bathroom that has plenty of space for your luggage and clothes. There's even a desk and chair to get some work done, or just to use for more clothes (as I do!) Direct connection to JFK airport via the J train and you can be out the door and into Manhattan in less than 10 mins thanks to the JMZ trains. Loads of other transport links too as mentioned below!</t>
  </si>
  <si>
    <t>Private, south-facing, bright room in a three-bed apartment right beside the shared bathroom that has plenty of space for your luggage and clothes. There's even a desk and chair to get some work done, or just to use for more clothes (as I do!) Direct connection to JFK airport via the J train and you can be out the door and into Manhattan in less than 10 mins thanks to the JMZ trains. Loads of other transport links too as mentioned below! The main area of the apartment has a TV and Roku box with Netflix and Hulu accounts activated which guests are welcome to use. Lounge across our massive and super comfy couch and armchair with a bottle of wine to Netflix and Chill as you unwind after a stressful day touristing! Also our wi-fi speeds are phenomenal. Well-equipped kitchen with a fridge/freezer, gas oven and stove, kettle, toaster and all the cutlery, crockery and equipment you could ever need. Love showering under a fire hydrant? Our shower has excellent pressure that won't leave you wan</t>
  </si>
  <si>
    <t>Williamsburg is an up and coming hip area filled to the brim with culture, activities, shopping, bars and restaurants to cater to all sorts of niche markets. Want avocado toast on your doorstep? It's got it. Cold brew on tap just around the corner? Yup. Supermarkets, liquor stores, bodegas (convenience stores) and late-night food on the same block? Hell yeah! At the end of the block there are two parks, a square and community squash and basketball courts for all to use. There's even a super clean and modern gym one street over where you can get a free trial day pass and then it's just $10-$15 for subsequent sessions.</t>
  </si>
  <si>
    <t>This place is perfect as a hub to navigate around Manhattan, Brooklyn and Queens. The JMZ lines are 1 min walk away to Marcy Ave, the L is 14 mins walk away at Bedford Ave or Lorimer and the G is about 10 mins walk away at Broadway. There is also a bus plaza the next block over which acts as the terminus for many bus routes. Ride the J all the way from JFK airport to this apartment in 40 mins via the Air Train.</t>
  </si>
  <si>
    <t>Please respect my roommate who will be still living in the apartment and has a 9am to 5pm job Monday to Friday. He's great fun and tolerates my late-night shenanigans but please do be mindful of his presence.</t>
  </si>
  <si>
    <t>{TV,Wifi,"Air conditioning",Kitchen,Heating,Essentials,Shampoo,Hangers,Iron,"Laptop friendly workspace","Self check-in",Lockbox,"Hot water"}</t>
  </si>
  <si>
    <t>Pacific Street Gem!!!</t>
  </si>
  <si>
    <t>My unit is a convertible studio located on the 3rd floor of a private condominium building with key elevator entrance directly into the unit. It also features a private terrace, and parking spot behind the building. Located in gentrifying Crown Heights, it is a short walk to A/C/LIRR (Nostrand Ave). Atlantic Terminal Mall, Barclays Stadium, Brooklyn Museum &amp; Botanical Gardens, Prospect Park/zoo all within a 5-10 mins drive.</t>
  </si>
  <si>
    <t>My unit is a convertible studio located on the 3rd floor of a private condominium building with key elevator entrance directly into the unit. It also features a private terrace, and parking spot behind the building. Located in gentrifying Crown Heights, it is a short walk to A/C/LIRR (Nostrand Ave). Atlantic Terminal Mall, Barclays Stadium, Brooklyn Museum &amp; Botanical Gardens, Prospect Park/zoo all within a 5-10 mins drive. With the fob key provided, you will have access to the gym and laundry room. Either myself or my co-host will be available for any situations which may arise. It's very easy to get around in this area as the A,C, LIRR trains are within a 5 min walking distance. If you choose to bike , there are bike lanes and also a bike rack within the building for safe keeping. If you choose to drive,  this location is about 20 mins drive to Manhattan,  25-30 mins to Queens/Bronx/ Staten island.</t>
  </si>
  <si>
    <t>It's very easy to get around in this area as the A,C, LIRR trains are within a 5 min walking distance. If you choose to bike , there are bike lanes and also a bike rack within the building for safe keeping. If you choose to drive,  this location is about 20 mins drive to Manhattan,  25-30 mins to Queens/Bronx/ Staten island.</t>
  </si>
  <si>
    <t>{TV,Internet,Wifi,"Air conditioning","Wheelchair accessible",Kitchen,"Free parking on premises",Gym,Breakfast,Elevator,"Buzzer/wireless intercom",Heating,Washer,Dryer,"Smoke detector","Carbon monoxide detector",Essentials,Shampoo,Hangers,Iron,"Laptop friendly workspace","translation missing: en.hosting_amenity_50","Hot water","Long term stays allowed","Host greets you"}</t>
  </si>
  <si>
    <t>Large 1 Bed/1 Bath by Central Park, Hunter College</t>
  </si>
  <si>
    <t>If you would like to book but my calendar doesn't work for you, let me know! I am flexible.  I am close to Central Park, Columbus Circle, Hunter College, Roosevelt Island, Post Office, Fedex, Doctors Offices, Hospitals, Restaurants, Bars. My place is good for couples, solo adventurers, business travelers, families.</t>
  </si>
  <si>
    <t>If you would like to book but my calendar doesn't work for you, let me know! I am flexible.  I am close to Central Park, Columbus Circle, Hunter College, Roosevelt Island, Post Office, Fedex, Doctors Offices, Hospitals, Restaurants, Bars. My place is good for couples, solo adventurers, business travelers, families. At over 800 square feet, this one bedroom apartment is quite large compared to most apartments in the city. Located on the second floor of a six story building, this spacious apartment has northern, southern, and eastern light exposure, and allows you to see beautiful tree tops from the bedroom and the back courtyard from the living room (admittedly, not as beautiful).  I am in full redecoration mode, and am in the middle of slowly upgrading and redecorating my apartment, so my photos my change pretty frequently. I've been making changes to everything from changing doorknobs, all the way to repainting the entirety of the apartment, hanging new window treatments to adjust lig</t>
  </si>
  <si>
    <t>Comfortably fitting two on a quiet tree lined street, this home is perfect for those that want to experience Manhattan without being crowded into a tiny crammed hotel room. The apartment is located in one of the most luxurious neighborhoods in the city and is a great place to feel at home while being away from home.  I love everything about my neighborhood. Mostly residential, the street is quiet at night and busy during the day. There are many people out walking the dogs or taking children to the park, and I always feel quite safe.  Within close proximity are many restaurants and bars, I always find a new one to try when walking around, so I am never bored! I am close to Central Park when I want to escape the 'hustle and bustle' of the city. There is plenty of shopping in the area with new stores coming in all of the time. It is easy to get almost anywhere in the city via bus transportation, subway, or simply walking.  There are multiple hospitals in the area and many doctors offices.</t>
  </si>
  <si>
    <t>Public Transportation:  Public Transportation is extremely convenient. The 6 train is conveniently located approximately a five minute walk away. The 6 train connects to E 59th Street, Grand Central Station, Union Square, The East Village, and many other convenient locations. The 6 train also connects to every other train line. Local busses are also available within one block. Taxis pass very often and can be hailed by raising your arm to signal the driver. I suggest walking to either corner for taxis as they are more frequent on the busier streets. Uber is available in the city, however Lyft can be SIGNIFICANTLY cheaper. There is also Gett, which offers $10 flat rates for anywhere in Manhattan for up to 4 passengers, and under 30 minute trips (which most will be from my area). I usually check each of the apps for each trip I take to price-check which is cheapest and fastest.  Parking:  Street parking is available (though limited). Circling the nearby blocks for a few minutes can incre</t>
  </si>
  <si>
    <t>- Quiet Hours, 10pm to 7am - Absolutely no smoking or drug use - Nothing shall be removed from the home - Nothing larger than a typical shopping bag or suitcase will be brought into the home without prior consent, per building regulations - Guests cannot invite any extra guests, without prior consent - Guests shall not make known to neighbors that they are staying in the home through Airbnb</t>
  </si>
  <si>
    <t>{TV,Internet,Wifi,"Air conditioning",Kitchen,Elevator,Heating,"Family/kid friendly","Smoke detector","Carbon monoxide detector","First aid kit","Fire extinguisher",Essentials,Shampoo,"24-hour check-in",Hangers,"Hair dryer",Iron,"Laptop friendly workspace","translation missing: en.hosting_amenity_50"}</t>
  </si>
  <si>
    <t>Putnam Gardens -Brooklyn Brownstone</t>
  </si>
  <si>
    <t>The Gardens is a cozy, newly renovated garden apt located on a beautiful tree lined block in the heart of Bedford Stuyvesant.  The Gardens provides you with a living and dining room, bedroom, bathroom, spacious kitchen and a gorgeous patio garden.</t>
  </si>
  <si>
    <t>The Gardens is a cozy, newly renovated garden apt located on a beautiful tree lined block in the heart of Bedford Stuyvesant.  The Gardens provides you with a living and dining room, bedroom, bathroom, spacious kitchen and a gorgeous patio garden. Conveniently located in the Stuyvesant Heights neighborhood in Brooklyn, NY, The Putnam Gardens is walking distance to trendy new restaurants, bars, and cafes in this vibrant neighborhood. The Living Room:  The living room is fully furnished with a leather sofa, love seat, and chair along with a full size sleeper sofa that comfortably sleeps two.  There is also a 42" television which has premium cable channels .. The Dining Room and Kitchen:  In the dining room there is a table and chair set that seats 4 and located right next to the full reign kitchen which has a large island, built in wine cooler, dishwasher, coffee maker, cooking essential, a TV and stainless steel appliances. Bathroom:  The bathroom has a tub /shower combination, sink wit</t>
  </si>
  <si>
    <t xml:space="preserve">Over the last few years the historic neighborhood of Bedford Stuyvesant has been one of the most popular real estate markets in Brooklyn.  Home of beautiful brownstones and now newly developed condominiums and great local restaurants; this extremely diverse neighborhood allows guests a true experience of life in New York City. The Putnam Gardens is located within walking distance to some of Brooklyn's favorite restaurants, bars, and shops..  Here's a list of a few places you must try while visiting:  Saraghina - An authentic Italian restaurant that serves amazing pizza! Peaches Restaurant - A Classic American restaurant serving all your favorite dishes  The Hothouse - (sister restaurant of Peaches) An American restaurant with a twist of comfort soul food.. The chicken is a must try! Bed-Vyne BREW - A place to hang out and meet the locals while enjoying your favorite craft beer or wine outside Bed-Vyne Wine - A wine store that carries wine from all over the world Eugene &amp; Co - A casual </t>
  </si>
  <si>
    <t>You are a few short blocks from the local C train and less than 7 blocks from the A express trains; both will get you to lower Manhattan in less than 15 minutes; Times Square in 30 minutes, and less than 10 minutes to the Barclays Center in downtown Bklyn.</t>
  </si>
  <si>
    <t>No Smoking  No Pets  No Parties  No visitors that have not been approved by us Please don't be very loud at night.</t>
  </si>
  <si>
    <t>{TV,"Cable TV",Internet,Wifi,"Air conditioning",Kitchen,"Buzzer/wireless intercom",Heating,"Family/kid friendly","Smoke detector","Carbon monoxide detector","First aid kit","Fire extinguisher",Essentials,Shampoo,"Hair dryer",Iron,"Laptop friendly workspace"}</t>
  </si>
  <si>
    <t>Private bedroom in Upper East Side / East Harlem</t>
  </si>
  <si>
    <t>Bedroom located in Upper East Side / East Harlem near great restaurants, bars, pharmacies, within a 5 minute walk to the 6 train and 8 minute walk to the Q train. The room has a full size bed and a dresser. The apartment is renovated including the bathroom and the kitchen.</t>
  </si>
  <si>
    <t>{TV,Wifi,Kitchen,Heating,Essentials,Shampoo,"Lock on bedroom door",Hangers,"Laptop friendly workspace","Private living room","Hot water","Bed linens","Extra pillows and blankets"}</t>
  </si>
  <si>
    <t>Open Space, Outdoor Space</t>
  </si>
  <si>
    <t>This is an open layout apartment with a Brooklyn rooftop deck (and a great view of the North Brooklyn Landscape and the Manhattan Skyline.  We are a 15 minute walk from the nearest Metro Station, but the parking is beyond easy. Family ready space.</t>
  </si>
  <si>
    <t>This is an open layout apartment with a Brooklyn rooftop deck (and a great view of the North Brooklyn Landscape and the Manhattan Skyline.  We are a 15 minute walk from the nearest Metro Station, but the parking is beyond easy. Family ready space. Our space is very open and unique.  This listing is not for everyone, but for the group, couple or family who is  1) Looking for an authentic experience in a true Brooklyn family home 2) Looking for a great space to be in while resting from the day 3) needs or wants perk if driving in and parking, because the parking is very easy unlike most places in NYC 2) Has a family, and or is visiting family in the area We live quite a hike from the subway. It takes us 15 minutes to walk to either train (the G at Nassau or the L at Graham Avenue) There are many many listings of places closer to the train, so this place is truly not for every traveler.  However we love our space, and if you are driving in and sometimes using the car as we do, its fabuous</t>
  </si>
  <si>
    <t>We live quite a hike from the subway. It takes us 15 minutes to walk to either train (the G at Nassau or the L at Graham Avenue) There are many many listings of places closer to the train, so this place is truly not for every traveler.  However we love our space, and if you are driving in and sometimes using the car as we do, its fabuous, save insane traffic.  No helping that though :)</t>
  </si>
  <si>
    <t>Human and kind.</t>
  </si>
  <si>
    <t>{TV,"Cable TV",Internet,Wifi,"Air conditioning",Kitchen,"Free parking on premises",Heating,"Family/kid friendly",Washer,Dryer,Essentials,Bathtub,"High chair","Stair gates","Children’s books and toys","Pack ’n Play/travel crib","Room-darkening shades","Children’s dinnerware"}</t>
  </si>
  <si>
    <t>{TV,Wifi,"Air conditioning","Free parking on premises",Breakfast,Elevator,Heating,"Family/kid friendly","Smoke detector","Carbon monoxide detector","First aid kit","Safety card","Fire extinguisher",Essentials,Shampoo,"Lock on bedroom door",Hangers,"Hair dryer",Iron,"Laptop friendly workspace"}</t>
  </si>
  <si>
    <t>Center of manhattan, Times Square , 1min from st</t>
  </si>
  <si>
    <t>Just 2min from all station. One queen bedroom and sofabed. All you need are here . Lundry and zym are in same building. Rooftop is amazing view.</t>
  </si>
  <si>
    <t>Just 2min from all station. One queen bedroom and sofabed. All you need are here . Lundry and zym are in same building. Rooftop is amazing view. gym</t>
  </si>
  <si>
    <t>{TV,"Cable TV",Wifi,"Air conditioning",Kitchen,Doorman,Gym,Elevator,Heating,Washer,Dryer,"Smoke detector","Carbon monoxide detector",Essentials,Hangers,"Hair dryer",Iron,"Laptop friendly workspace","Private living room","Bed linens","Extra pillows and blankets","Ethernet connection"}</t>
  </si>
  <si>
    <t>Bright Parkside Brownstone</t>
  </si>
  <si>
    <t>Everything you're looking for in Brooklyn style living! This prewar brownstone features original moldings, huge street facing windows and original wood flooring. A warm, bright, homie space just half a block from Prospect Park.</t>
  </si>
  <si>
    <t xml:space="preserve">Everything you're looking for in Brooklyn style living! This prewar brownstone features original moldings, huge street facing windows and original wood flooring. A warm, bright, homie space just half a block from Prospect Park. Our apartment is on the top floor of a four story brownstone. It's divided in such a way that the living room and spare bedroom are street facing with large windows, offering a sun drenched naturally inviting feeling when entering. The windows all have venetian  blinds fitted to block the morning sun if you prefer a dimmer mood in the morning or feel like watching a movie without any glare. The living room also has an air-conditioning unit for the hot summer days.  French doors in the living room open into a second bedroom with a full size bed, and there is plenty of storage for suitcases above the bed.  The kitchen is off through a separate door and has its own large window providing plenty of natural light while making your morning coffee or preparing lunch.  </t>
  </si>
  <si>
    <t>7th Ave (1 and a half blocks away) is full of great restaurants/bars/coffeeshops/beauty salons/clothing stores. BareBurger is definitely worth checking out for a healthy alternative to the American Burger! (7th Ave &amp; 1st) Dizzy's Diner is on the corner of 9th st and 8th ave and is a great place for brunch with some of the best american style foods (free muffins!). They are cash only for those interested. Its right above the subway stop which makes it perfect for stopping for some breakfast before starting your day's explorations.  There is a farmers market every sunday on fifth ave.  Prospect Park is only half a block away. In summer the Celebrate Brooklyn festival offers free concerts in the park. The stage is set up off 9th street which is only 2 blocks away! Our apartment is close enough to make it a 5 min walk but far enough away to not suffer from any noise pollution.</t>
  </si>
  <si>
    <t>We are only two blocks from the F train, which is a short 15-20 min ride into lower Manhattan or the G train which is also a 15-20 ride to Williamsburg.</t>
  </si>
  <si>
    <t>No parties please. we live in a residential neighborhood and try to be respectful of our neighbors peace and quiet. A limited number of guests (3-4) is fine. Pets allowed. We have doggy bowls and beds if you're bringing your little buddies. Non-smoking household (due to allergies--so we have to be firm about this, sorry!)</t>
  </si>
  <si>
    <t>{TV,Internet,Wifi,"Air conditioning",Kitchen,"Pets allowed","Pets live on this property",Dog(s),Heating,"Family/kid friendly","Smoke detector","Carbon monoxide detector",Essentials,"Laptop friendly workspace"}</t>
  </si>
  <si>
    <t>Sunny Room near Prospect Park, 35mins to Manhattan</t>
  </si>
  <si>
    <t>Spacious and sunny bedroom available! You will be sharing the large kitchen and common's area with 3 other creative, quiet, and considerate roommates. Apartment features laundry, dishwasher, grand piano and prospect park in 15 minutes walking distance. Just 30 minutes to Manhattan. One block from Winthrop (line 2, 5) and a few blocks from Parkside Ave (lines Q, B). Quiet street with nearby shops and cafes on cross streets Rogers and Nostrand. Located on Linden Bvd/Nostrand Ave.</t>
  </si>
  <si>
    <t>Spacious and sunny bedroom available! You will be sharing the large kitchen and common's area with 3 other creative, quiet, and considerate roommates. Apartment features laundry, dishwasher, grand piano and prospect park in 15 minutes walking distance. Just 30 minutes to Manhattan. One block from Winthrop (line 2, 5) and a few blocks from Parkside Ave (lines Q, B). Quiet street with nearby shops and cafes on cross streets Rogers and Nostrand. Located on Linden Bvd/Nostrand Ave. It's very bright with a lot of floor space. Includes an electric piano, two comfy chairs, a desk, closet space and spacious wooden floors. Bedroom, Kitchen area, Living Room, Music Corner I will be reachable anytime via phone and in person. Prospect park in 10-15 minute walking distance. Just 30 minutes to Manhattan. One block from Winthrop (line 2, 5) and a couple blocks from Parkside Ave (lines Q, B). Quiet, residential street with nearby shops and cafes on cross streets Rogers and Nostrand. Just 30 minutes to</t>
  </si>
  <si>
    <t>Prospect park in 10-15 minute walking distance. Just 30 minutes to Manhattan. One block from Winthrop (line 2, 5) and a couple blocks from Parkside Ave (lines Q, B). Quiet, residential street with nearby shops and cafes on cross streets Rogers and Nostrand.</t>
  </si>
  <si>
    <t>Just 30 minutes to Manhattan. One block from Winthrop (line 2, 5) and a couple blocks from Parkside Ave (lines Q, B).</t>
  </si>
  <si>
    <t>{Wifi,"Air conditioning",Kitchen,Elevator,"Free street parking",Heating,Washer,Dryer,"Smoke detector",Essentials,Shampoo,Hangers,"Hair dryer",Iron,"Laptop friendly workspace","Self check-in",Lockbox,"Private entrance"}</t>
  </si>
  <si>
    <t>Sunny Brooklyn Studio: 25 min to central Manhattan</t>
  </si>
  <si>
    <t>Serene, airy studio apt all to yourself. 2 blocks from subway. 25 min to Manhattan's Union Sq. Separate kitchen. High ceilings. Chill vibe, quiet side street. Light sleepers: Bring eye mask + ear plugs (natural light + some noise from building entry). Full bed + pullout sofa. 5 min walk: Groceries, coffee; Flower shop + cafe (Stonefruit); Cozy bar-restaurants (Moloko); Pub with sports (Black Swan); Community gardens, Chase Bank, laundromat; 20 min walk: Fort Greene Park &amp; farmers market. Enjoy!</t>
  </si>
  <si>
    <t>Serene, airy studio apt all to yourself. 2 blocks from subway. 25 min to Manhattan's Union Sq. Separate kitchen. High ceilings. Chill vibe, quiet side street. Light sleepers: Bring eye mask + ear plugs (natural light + some noise from building entry). Full bed + pullout sofa. 5 min walk: Groceries, coffee; Flower shop + cafe (Stonefruit); Cozy bar-restaurants (Moloko); Pub with sports (Black Swan); Community gardens, Chase Bank, laundromat; 20 min walk: Fort Greene Park &amp; farmers market. Enjoy! Fully stocked kitchen with SodaStream seltzer-maker, microwave, etc.  Bluetooth speaker High-speed Internet  Meditation cushion  Apple TV  Reading chair/lamp with library Workspace with desk + ergonomic chair The entire studio apt all to yourself! You can contact me anytime during your stay. Airbnb has a great overview of my neighborhood, Bed Stuy:  https://www.airbnb.com/locations/new-york/bedford-stuyvesant Clinton Hill is another great neighborhood just a 5-10 min walk away:  https://www.airb</t>
  </si>
  <si>
    <t>Airbnb has a great overview of my neighborhood, Bed Stuy:  https://www.airbnb.com/locations/new-york/bedford-stuyvesant Clinton Hill is another great neighborhood just a 5-10 min walk away:  https://www.airbnb.com/locations/new-york/clinton-hill And Fort Greene (with an amazing park) is 15-20 min walk away:  https://www.airbnb.com/locations/new-york/fort-greene</t>
  </si>
  <si>
    <t>Within 5 min walk: Subway - G train Bedford-Nostrand station (Website hidden by Airbnb)  Citi Bike (NYC bike share) stations (Website hidden by Airbnb)  Lots of city buses: (Website hidden by Airbnb)  15 min walk: Subway - A/C trains</t>
  </si>
  <si>
    <t>- Courtesy required - Quiet hours 10pm - 8am</t>
  </si>
  <si>
    <t>{Internet,Wifi,"Air conditioning",Kitchen,"Free street parking",Heating,"Family/kid friendly","Smoke detector","Carbon monoxide detector","First aid kit","Safety card","Fire extinguisher",Essentials,Shampoo,Hangers,"Hair dryer",Iron,"Laptop friendly workspace","translation missing: en.hosting_amenity_50","Self check-in",Lockbox,"Private entrance","Hot water","Bed linens","Extra pillows and blankets",Microwave,"Coffee maker",Refrigerator,"Dishes and silverware","Cooking basics",Oven,Stove,"Single level home","Luggage dropoff allowed","Wide hallways","Well-lit path to entrance","No stairs or steps to enter","Wide entrance","Extra space around bed","No stairs or steps to enter","No stairs or steps to enter","Wide entryway"}</t>
  </si>
  <si>
    <t>Spacious, sunny duplex in Fort Greene, Brooklyn</t>
  </si>
  <si>
    <t>Large, sunny, and fully equipped duplex apartment, with open living area, dining room and kitchen on the first floor. Huge, spacious bedroom on the second floor, with king-size four poster bed, queen-size daybed, and windows on three sides. Private entrance from the stoop of a beautiful home in vibrant Fort Greene, Brooklyn, with exclusive use of the top two floors. Fort Greene park and countless bars and restaurants are just steps away. Perfect for visitors, couples, families, and small groups!</t>
  </si>
  <si>
    <t>Large, sunny, and fully equipped duplex apartment, with open living area, dining room and kitchen on the first floor. Huge, spacious bedroom on the second floor, with king-size four poster bed, queen-size daybed, and windows on three sides. Private entrance from the stoop of a beautiful home in vibrant Fort Greene, Brooklyn, with exclusive use of the top two floors. Fort Greene park and countless bars and restaurants are just steps away. Perfect for visitors, couples, families, and small groups! The second-floor bedroom has an extremely comfortable, king-size four poster bed, a queen-size daybed, a chest for your clothes, air conditioning, a large hardwood floor, and three windows to let in light. The first floor living and dining area with kitchen, also with hardwood floors and air conditioning, is big enough to host friends for dinner, drinks, and movies. There are 7 dining chairs around a large, wooden table, and the kitchen has everything you'll need (including coffee and tea!). Th</t>
  </si>
  <si>
    <t>Fort Greene is one of the most vibrant and diverse neighborhoods in Brooklyn, populated by artists, musicians and writers, with brownstone buildings and tree-lined streets, a beautiful park designed by Olmstead (like Central and Prospect Park), and a dizzying array of bars and restaurants. Start with a cocktail at Cardiff Giant and dinner at LaRina, and then work outward from there!</t>
  </si>
  <si>
    <t>The nearest subway stops are Lafayette on the C, and Fulton or Clinton/Washington on the G. There is parking on the street.</t>
  </si>
  <si>
    <t>{TV,Wifi,"Air conditioning",Kitchen,"Pets allowed","Free street parking",Heating,"Family/kid friendly","Smoke detector","Carbon monoxide detector","First aid kit","Safety card","Fire extinguisher",Essentials,Shampoo,Hangers,"Hair dryer",Iron,"Laptop friendly workspace","Self check-in","Smart lock","Private entrance","Hot water","Coffee maker",Refrigerator,"Dishes and silverware","Cooking basics",Oven,Stove}</t>
  </si>
  <si>
    <t>Beautiful 1br in Manhattan!</t>
  </si>
  <si>
    <t>Large renovated 1br in a great location! Up and coming neighborhood with a plethora of dining options and supermarkets. Located right between the 1 and the ABCD. Only 20 minutes to midtown,10 minutes to Columbia and a five minute walk to city college</t>
  </si>
  <si>
    <t>Large renovated 1br in a great location! Up and coming neighborhood with a plethora of dining options and supermarkets. Located right between the 1 and the ABCD. Only 20 minutes to midtown,10 minutes to Columbia and a five minute walk to city college There's also a full bed that we keep under the king bed for when we have family or friends staying with us. The full bed fits perfectly in the living room without having to move much furniture</t>
  </si>
  <si>
    <t>Please respect our home as if it were your own</t>
  </si>
  <si>
    <t>{TV,Internet,Wifi,"Air conditioning",Kitchen,Elevator,Heating,"Smoke detector","Carbon monoxide detector",Essentials,Shampoo,Hangers,"Hair dryer","translation missing: en.hosting_amenity_49","Self check-in",Keypad,"Hot water","Long term stays allowed"}</t>
  </si>
  <si>
    <t>Cozy room in a area with everything.female only pl</t>
  </si>
  <si>
    <t>Quite apartment in an interesting area. Alot of coffee shops, restaurants, movie theaters, hookah lounges also shopping stores.</t>
  </si>
  <si>
    <t>{Wifi,"Air conditioning",Kitchen,"Hot tub",Heating,Essentials,"Lock on bedroom door",Hangers,"Hair dryer",Iron,"Hot water"}</t>
  </si>
  <si>
    <t>.There is something in the New York City air that makes sleeping useless. One bedroom in a private home  My place is extremely comfortable and trendy with plenty of light. Near  F Train all about 35 minutes to Manhattan. Plenty street parking.  You’ll love my place because of the neighborhood, the light and the comfy beds.</t>
  </si>
  <si>
    <t>{TV,Wifi,"Air conditioning",Kitchen,Heating,Essentials,Shampoo,Hangers,"Hair dryer",Iron,"Laptop friendly workspace","Private living room"}</t>
  </si>
  <si>
    <t>Small room in great neighborhood</t>
  </si>
  <si>
    <t>My place is close to Five Mile Stone, Central Park, and Two Little Red Hens. My place is good for couples, solo adventurers, and business travelers.</t>
  </si>
  <si>
    <t>My place is close to Five Mile Stone, Central Park, and Two Little Red Hens. My place is good for couples, solo adventurers, and business travelers. You will be sharing the apartment with 2 other people (male and female), who are all early-mid 20 year old.</t>
  </si>
  <si>
    <t>Everyone must clean after themselves and the only way the apartment will stay clean is if you take turns cleaning the common areas. This apartment does not come with a cleaning services. You are welcome to talk with your roommates about cleaning schedule and possibly hiring a cleaning service.</t>
  </si>
  <si>
    <t>{Wifi,"Air conditioning",Kitchen,Heating,"Family/kid friendly","Smoke detector",Essentials,"Lock on bedroom door",Iron,"Laptop friendly workspace"}</t>
  </si>
  <si>
    <t>Nice comfy pad near Times Square</t>
  </si>
  <si>
    <t>Cozy Hells Kitchen apartment on Restaurant Row and near Times Square. Two floors walk up, Wi Fi , Wide Screen TV, more. Great quiet neighborhood despite proximity to the world's most popular tourist site</t>
  </si>
  <si>
    <t>Cozy Hells Kitchen apartment on Restaurant Row and near Times Square. Two floors walk up, Wi Fi , Wide Screen TV, more. Great quiet neighborhood despite proximity to the world's most popular tourist site Whole apartment Will be reachable via cell throughout stay On restaurant row so tons of eating options in the area. Glad to offer recommendations</t>
  </si>
  <si>
    <t>On restaurant row so tons of eating options in the area. Glad to offer recommendations</t>
  </si>
  <si>
    <t>No Smoking.  Family friendly building, kindly respect noise levels with neighbors.</t>
  </si>
  <si>
    <t>{TV,Wifi,"Air conditioning",Kitchen,Heating,"Smoke detector","Carbon monoxide detector",Essentials,Hangers,"Hair dryer",Iron}</t>
  </si>
  <si>
    <t>Midtown room in the center of the NYC universe.</t>
  </si>
  <si>
    <t>Main bedroom in a comfortable 2 bedroom midtown west Manhattan apartment. Also known as Hell's Kitchen, walking distance to Time's Square, Broadway theaters and Central Park.</t>
  </si>
  <si>
    <t>{TV,Wifi,"Air conditioning",Kitchen,Heating,"Smoke detector","Carbon monoxide detector",Essentials,Shampoo,"Lock on bedroom door",Hangers,"Hair dryer",Iron}</t>
  </si>
  <si>
    <t>GORGEOUS Apartment in Astoria - close to Manhattan</t>
  </si>
  <si>
    <t>This is a quite one bedroom apartment all for yourself perfect for a couple, but there is a sofa bed that can fit one or 2 more guests.  The apartment is very cozy, located only 5 minute walking to the train and 15 minutes to Manhattan. You will have access to amazing restaurants,  supermarkets and the laundry place is just downstairs! The trains are N and W. The apartment is located at the 3rd floor,  There is no elevator, I am sorry;(, but I promise you, it is not that bad:-)</t>
  </si>
  <si>
    <t>This is a quite one bedroom apartment all for yourself perfect for a couple, but there is a sofa bed that can fit one or 2 more guests.  The apartment is very cozy, located only 5 minute walking to the train and 15 minutes to Manhattan. You will have access to amazing restaurants,  supermarkets and the laundry place is just downstairs! The trains are N and W. The apartment is located at the 3rd floor,  There is no elevator, I am sorry;(, but I promise you, it is not that bad:-) The apartment is very comfortable located around the best restaurants in NYC like the famouse greek restaurant Kyclades. You will be happy how easy is the commute to NYC. There is an air condition in the bedroom , kitchen appliances. Iron,  towels, etc. Guests can use the entire apartment. The laundry place is just downstairs. if I am not in the apartment you can contact me vía wassup. The apartment will have everything for you but if you have any questions you can call me.  Once you book he place I will let you</t>
  </si>
  <si>
    <t>This is the best neighborhood in NY! With the best restaurants of the city! Greek, Italian, Fusion, Brazilian, and Mexican food!  The train is just 20 minutes to Time Square which makes it easy for all the visitors! We are close to the Astoria Park! A beautiful and romantic view to Manhattan!  Our trains are N and W The best coffee places are here! Just walk 1 block and you will be in restaurant heaven!</t>
  </si>
  <si>
    <t>Trains N and W take 20 minutes to Time Square, you can also take a railroad and do a trip around Manhattan. There is also buses in case you don't like the trains. Look for the M60 buses on Astoria Boulevard stop that takes you uptown Manhattan to 125th street and crosses from east to west. The commute from JFK airport is 25 minutes on a taxi if there is no traffic, and from la Guardia is 10 minutes.</t>
  </si>
  <si>
    <t>{Wifi,"Air conditioning",Kitchen,Heating,"Safety card",Essentials,Shampoo,Hangers,"Hair dryer",Iron,"Laptop friendly workspace","Host greets you"}</t>
  </si>
  <si>
    <t>Dandy Budget Private Room</t>
  </si>
  <si>
    <t>Offering safe comfortable private room in my 3 bedroom apartment. I provide free high speed internet, a fully equipped kitchen and lovely living room. You will share common area with other travelers and myself.</t>
  </si>
  <si>
    <t>Luxury and Relaxation in Midtown East</t>
  </si>
  <si>
    <t>My place is centrally located in the heart of NYC! You’ll love my place because of the neighborhood, the light, the size, the outdoors space, the kitchen, the comfy beds, the features and amenities. My place is good for couples, solo adventurers, business travelers, families (with kids), and groups of up to 5. The location is unbeatable and I guarantee you will want to come back. Restaurants, shops, parks, sightseeing are all steps away.</t>
  </si>
  <si>
    <t xml:space="preserve">My place is centrally located in the heart of NYC! You’ll love my place because of the neighborhood, the light, the size, the outdoors space, the kitchen, the comfy beds, the features and amenities. My place is good for couples, solo adventurers, business travelers, families (with kids), and groups of up to 5. The location is unbeatable and I guarantee you will want to come back. Restaurants, shops, parks, sightseeing are all steps away. The space Enjoy NYC in a clean and tastefully decorated home in Mid-town Manhattan. Close to everything you may want to do NYC: the best restaurants, parks, shopping, sights, and nightlife. Perfect for a family getaway, friend reunion, or work retreat. This is a brand new 2 bedroom apartment with 2 full bathrooms. Comfortably accommodates 6 guests. Features: - High-speed internet and Fast WIFI - 24 Hour Doorman - 24 Hour On-call Assistance - Elevator - HD LED TV with 400+ Cable Channels and Smart Apps - Queen Size Bed in Each Bedroom - On a High Floor </t>
  </si>
  <si>
    <t>{TV,Wifi,"Air conditioning",Kitchen,Elevator,"Indoor fireplace",Heating,Washer,Dryer,"Smoke detector","Carbon monoxide detector","Fire extinguisher",Essentials,Shampoo,"Lock on bedroom door",Hangers,"Hair dryer",Iron,"Laptop friendly workspace","Private entrance"}</t>
  </si>
  <si>
    <t>Comfy and Artsy Big Room in EAST VILLAGE</t>
  </si>
  <si>
    <t>Artsy and cosy big bedroom with a very comfortable bed and a couple of windows with a view on the World Trade Center Tower 1, right in the trendiest part of NYC, EAST VILLAGE. Plenty of shops and iconic bars at every corner. 6th floor walk-up Shared with an actor and bartender, laid back, 420 friendly. Tidy without being clean freaks. Good heating and Wifi TV with Hulu, Netflix etc.</t>
  </si>
  <si>
    <t>{TV,Wifi,Kitchen,Heating,Essentials,"Lock on bedroom door","Hair dryer","Private living room"}</t>
  </si>
  <si>
    <t>Cozy &amp; Quiet 2 Bedroom / Heart of Lower Manhattan</t>
  </si>
  <si>
    <t>Quiet and Cozy 2 bedroom Apartment in Chinatown! This apartment in conveniently located minutes away to Chinatown/Lower East Side/Financial District. With plenty of local restaurants and bars, make sure you don't miss out! Live like a New Yorker in one of the most exotic neighborhoods in the city!</t>
  </si>
  <si>
    <t>Quiet and Cozy 2 bedroom Apartment in Chinatown! This apartment in conveniently located minutes away to Chinatown/Lower East Side/Financial District. With plenty of local restaurants and bars, make sure you don't miss out! Live like a New Yorker in one of the most exotic neighborhoods in the city! This space is on the 2nd floor. Only 10 short steps up to the second floor.  Bedroom 1 : Queen size bed (sleeps 2) Bedroom 2 : 1 Double bed (sleeps 2) this bedroom is split into two. The back end of this bedroom is used to store our belongings and will be off limits. This room will still have plenty of room.  Living Room : 1 Double Sofabed (sleeps 2) / 1 Couch  Living Room : 1 Queen Mattress when requested This space is full of natural light. Windows bigger than average that lets in plenty of light in both bedrooms as well as the living room. GETTING AROUND: Walking distance to : Freedom Tower Oculus Tribeca Canal Street Financial District Lower East Side Pace University Heart of Chinatown Ci</t>
  </si>
  <si>
    <t>Walking distance to :  Tribeca Canal Street Financial District Lower East Side Pace University Heart of Chinatown City Hall There are also many spectacular markets in the area full of great food and drinks.</t>
  </si>
  <si>
    <t>Short Train Ride to : 5-20 minutes Time Square Penn Station Chelsea Herald Square South Ferry Washington Square Park East Village West Village Union Square Central Park</t>
  </si>
  <si>
    <t>{TV,Wifi,"Air conditioning",Kitchen,"Pets allowed",Heating,"Smoke detector","Carbon monoxide detector","First aid kit","Fire extinguisher",Essentials,Shampoo,"Lock on bedroom door",Hangers,"Hair dryer",Iron,"Laptop friendly workspace","Self check-in",Lockbox,"Private living room","Private entrance","Hot water","Bed linens","Extra pillows and blankets","Ethernet connection",Refrigerator,"Dishes and silverware",Oven,Stove}</t>
  </si>
  <si>
    <t>Amazing Room, Amazing Location!!</t>
  </si>
  <si>
    <t>Located in the heart of East Village, you will find this beautiful and recently renovated apartment. Full service cable and wireless internet is provided, along with amazing updated appliances. Experience a peaceful, quiet building with a vibrant, trendy neighborhood just outside your door. This apartment is the perfect space for you to explore and feel at home!</t>
  </si>
  <si>
    <t>Located in the heart of East Village, you will find this beautiful and recently renovated apartment. Full service cable and wireless internet is provided, along with amazing updated appliances. Experience a peaceful, quiet building with a vibrant, trendy neighborhood just outside your door. This apartment is the perfect space for you to explore and feel at home! Always available for any questions or comments you may have! In addition to extremely convenient public transportation options, you also have a movie theater, multiple parks, a farmer's market on the weekends, and the absolute best food options all within easy walking distances. Just a couple amazing food/drink options include: Thursday Kitchen, The Smith, Goodnight Sonny, Black Seed Bagels, Please Don't Tell and The Mermaid Inn! East Village's location makes just about everything accessible by foot! However, the L, 6, N, Q, R, and W subway lines are all nearby!</t>
  </si>
  <si>
    <t>In addition to extremely convenient public transportation options, you also have a movie theater, multiple parks, a farmer's market on the weekends, and the absolute best food options all within easy walking distances. Just a couple amazing food/drink options include: Thursday Kitchen, The Smith, Goodnight Sonny, Black Seed Bagels, Please Don't Tell and The Mermaid Inn!</t>
  </si>
  <si>
    <t>East Village's location makes just about everything accessible by foot! However, the L, 6, N, Q, R, and W subway lines are all nearby!</t>
  </si>
  <si>
    <t>1 bedroom in 3 bedroom apartment</t>
  </si>
  <si>
    <t>Cozy room in quaint neighborhood. Backyard available as well as close to train station (4 minutes to M, 12 minutes to L/M - 25-30 minutes into Manhattan)</t>
  </si>
  <si>
    <t>Cozy room in quaint neighborhood. Backyard available as well as close to train station (4 minutes to M, 12 minutes to L/M - 25-30 minutes into Manhattan) Pretty sweet living area with 2 couches. Small kitchenette (but who really cooks in NY?) and access to backyard. Rooftop access as well, but a bit weird to get up there Laundry in the basement. Living area. Backyard. Kitchen. Rooftop I will be away during your stay 4 minutes to the M train and 10ish minutes to the L/M. 30ish minutes into Manhattan</t>
  </si>
  <si>
    <t>4 minutes to the M train and 10ish minutes to the L/M. 30ish minutes into Manhattan</t>
  </si>
  <si>
    <t>{TV,Wifi,"Air conditioning",Kitchen,"Smoking allowed","Pets allowed","Pets live on this property","Buzzer/wireless intercom",Heating,"Suitable for events",Washer,Dryer,"Smoke detector","Carbon monoxide detector","Fire extinguisher",Essentials,"Self check-in",Keypad}</t>
  </si>
  <si>
    <t>Minimalist Room in Hip Williamsburg</t>
  </si>
  <si>
    <t>The room is designed to be very calming and warm. There is plenty of daylight during the day and mood lights for the evening. The living room is very spacious and shared with other guests. Adjacent to the living room is a full kitchen that you can utilize for your needs. There are 1.5 bathrooms that are shared.</t>
  </si>
  <si>
    <t xml:space="preserve">The room is designed to be very calming and warm. There is plenty of daylight during the day and mood lights for the evening. The living room is very spacious and shared with other guests. Adjacent to the living room is a full kitchen that you can utilize for your needs. There are 1.5 bathrooms that are shared. A lot of consideration has gone into the design of the space.  Please note the apartment is old and the floorboards creak and the apartment is a little crooked, which some might say, adds a little extra charm. Living room/Dining, Kitchen, bathrooms I am available in the apartment most of the time and available in-person or phone call away for any questions or recommendations to the city! Williamsburg, one of NYC's most popular neighbourhoods. The scene plays out against a backdrop of industrial buildings, attached homes and residential buildings. You can explore plenty of lively arts, music, and boutique shops. There are plenty of cafes, dining at very good restaurants that you </t>
  </si>
  <si>
    <t>Williamsburg, one of NYC's most popular neighbourhoods. The scene plays out against a backdrop of industrial buildings, attached homes and residential buildings. You can explore plenty of lively arts, music, and boutique shops. There are plenty of cafes, dining at very good restaurants that you can dine and work from. Many young creatives live in this neighbourhood.</t>
  </si>
  <si>
    <t>The Grand St L train station is 30 seconds away from the apartment.  There is the JMZ and G train 10-15mins walk.</t>
  </si>
  <si>
    <t>{Wifi,"Air conditioning",Kitchen,Heating,"Smoke detector","Carbon monoxide detector","First aid kit","Fire extinguisher",Essentials,Hangers,"Hair dryer",Iron,"Laptop friendly workspace","Self check-in",Keypad,Microwave,Refrigerator,"Dishes and silverware","Cooking basics",Oven,Stove}</t>
  </si>
  <si>
    <t>Big &amp; bright 2 bedroom apartment! Lower East Side!</t>
  </si>
  <si>
    <t>Unique, tall, full of daylight, big 2 bedrooms apartment with a spacious living room and two bathrooms. There's plenty of space, small work stations in both bedrooms, a lot of good energy, plants and daylight. There's no places like this in this area! Also, there's a big table with six chairs in the living room, a kitchen, a comfy couch, rooftop access, a projector and everything else you may need to simply feel good! All this in Lower East Side, the legendary district of NYC. You will love it!</t>
  </si>
  <si>
    <t>Unique, tall, full of daylight, big 2 bedrooms apartment with a spacious living room and two bathrooms. There's plenty of space, small work stations in both bedrooms, a lot of good energy, plants and daylight. There's no places like this in this area! Also, there's a big table with six chairs in the living room, a kitchen, a comfy couch, rooftop access, a projector and everything else you may need to simply feel good! All this in Lower East Side, the legendary district of NYC. You will love it! If you're not feeling like leaving the house today, it's more than nice here! You can stay home all day long and chill out with a cup of tea, read a book or work on your laptop. We believe our place will feel like home to you! We have a very fast symmetrical fiber optic Internet connection, that is available for our guests wirelessly. You can obviously use a kitchen and any utensils that are in there. Laundromats and dryers are in the building's basement. There's nothing extraordinary to write a</t>
  </si>
  <si>
    <t>We live in legendary Lower East Side, if you know Andy Warhol, Mark Rothko, Patti Smith or Talking Heads, mention just a few neighbors from the past, we are sure there's no additional introduction required. It's super close to East Village, five-ten minutes walking distance to SoHo, NoHo, Little Italy, and Chinatown, 15 minutes away form Greenwich Village, Tribeca, Battery Park and Financial District. Just one stop away from Williamsburg, so you can even enjoy a lovely walk through the bright.</t>
  </si>
  <si>
    <t>The closest subway station is Essex/Delancey with F, M, J and Z lines.</t>
  </si>
  <si>
    <t>We are easygoing and flexible, so please just treat our place as you would your own. Respect our neighbors and maintenance/security guys, they are all cool, just don't make too much noise if you're getting home late. Clean up after yourself and be considerate to whoever else is home. Our house is also a non-smoking place. Thanks and enjoy!</t>
  </si>
  <si>
    <t>{Internet,Wifi,"Air conditioning","Wheelchair accessible",Kitchen,"Paid parking off premises",Doorman,Elevator,"Free street parking","Buzzer/wireless intercom",Heating,"Family/kid friendly",Washer,Dryer,"Smoke detector","Carbon monoxide detector","First aid kit","Safety card","Fire extinguisher",Essentials,Shampoo,Hangers,"Hair dryer",Iron,"Laptop friendly workspace","translation missing: en.hosting_amenity_50","Window guards","Hot water","Bed linens","Extra pillows and blankets","Coffee maker",Refrigerator,Dishwasher,"Dishes and silverware","Cooking basics",Oven,Stove,"Luggage dropoff allowed","No stairs or steps to enter","No stairs or steps to enter","No stairs or steps to enter","No stairs or steps to enter","Host greets you"}</t>
  </si>
  <si>
    <t>Cozy, perfect located, Room in the middle of NYC</t>
  </si>
  <si>
    <t>{TV,Wifi,"Air conditioning",Kitchen,Gym,Elevator,"Hot tub",Heating,Washer,Dryer,"Smoke detector","Carbon monoxide detector","First aid kit","Fire extinguisher",Essentials,Shampoo,"Lock on bedroom door",Hangers,"Hair dryer",Iron,"Laptop friendly workspace","Private living room","Hot water",Microwave,"Coffee maker",Refrigerator,Dishwasher,"Dishes and silverware","Cooking basics",Oven,Stove,"Patio or balcony","Garden or backyard","Cleaning before checkout","Paid parking on premises"}</t>
  </si>
  <si>
    <t>Charming Brooklyn apartment with Garden Access</t>
  </si>
  <si>
    <t>Charming Brooklyn Apartment with Garden Access! We (me, Swedish and my husband, American), are renting out the charming garden-level apartment in our townhouse in BedStuy, Brooklyn. Located on a beautiful treelined Brooklyn block, this 19th Century brownstone home offers you the entire garden floor to yourself. The space is a fully-furnished large studio apartment (800 sq. ft.) with a private entrance.</t>
  </si>
  <si>
    <t xml:space="preserve">Charming Brooklyn Apartment with Garden Access! We (me, Swedish and my husband, American), are renting out the charming garden-level apartment in our townhouse in BedStuy, Brooklyn. Located on a beautiful treelined Brooklyn block, this 19th Century brownstone home offers you the entire garden floor to yourself. The space is a fully-furnished large studio apartment (800 sq. ft.) with a private entrance. The apartment comes fully furnished and is suitable for one person or a couple. It has all the amenities to make you comfortable. Cable TV and WIFI are included. Towels and fresh linen are provided as well as pots and pans, dishes, silverware, and cooking utensils. No pets or smokers, please. Keys will be provided upon arrival. The apartment consists of an extra-large sleeping/living room, eat-in kitchen, full bathroom, study nook, walk-in closet, and utility room with a washer and dryer. There is also access to the rear garden, which is shared with us. BedStuy is a hip neighborhood and </t>
  </si>
  <si>
    <t>BedStuy is a hip neighborhood and the perfect location to enjoy all that Brooklyn and Manhattan have to offer. It is a one minute walk to the subway (A Express train to Manhattan) which takes you to Downtown Manhattan in 15 minutes and to Midtown Manhattan in 30 minutes. The apartment is close to other trendy Brooklyn neighborhoods like Clinton Hill, Fort Green and Crown Heights. It is only steps away from numerous fun bars and restaurants!</t>
  </si>
  <si>
    <t>{TV,"Cable TV",Wifi,Kitchen,Heating,Washer,Dryer,"Smoke detector","Carbon monoxide detector","First aid kit","Safety card","Fire extinguisher",Essentials,Shampoo,"Lock on bedroom door",Hangers,"Hair dryer",Iron,"Laptop friendly workspace","Private entrance","Hot water","Bed linens","Extra pillows and blankets",Microwave,"Coffee maker",Refrigerator,Dishwasher,"Dishes and silverware","Cooking basics",Oven,Stove,"BBQ grill","Patio or balcony","Garden or backyard","Host greets you"}</t>
  </si>
  <si>
    <t>Room in Huge 3 Bedroom  L.E.S</t>
  </si>
  <si>
    <t>One bedroom available for sublet in a large three bedroom. Prime location on the lower east side. Close to subways, bars , restaurants and night life. Sunny and Spacious common area. Good sized furnished bedroom. Kitchen, full bath. All utilities included plus internet. 2 blocks from the Delancey</t>
  </si>
  <si>
    <t>{Internet,Wifi,"Air conditioning",Kitchen,"Smoking allowed",Heating,Essentials,"translation missing: en.hosting_amenity_49"}</t>
  </si>
  <si>
    <t>Raz and Jesse's Ridgewood Apartment</t>
  </si>
  <si>
    <t>Airy, bright and spacious apartment in beautiful Ridgewood, Queens! This is a newly renovated, lovely apartment with a fully equipped kitchen and cozy yet spacious living and sleeping areas. Restaurants, cafes and shops are all a hop and a skip away, and the L and M trains are less than a 10 minute walk from home.</t>
  </si>
  <si>
    <t>Airy, bright and spacious apartment in beautiful Ridgewood, Queens! This is a newly renovated, lovely apartment with a fully equipped kitchen and cozy yet spacious living and sleeping areas. Restaurants, cafes and shops are all a hop and a skip away, and the L and M trains are less than a 10 minute walk from home. This is a classic NYC railroad apartment, complete with hardwood floors, exposed brick interiors and quite high ceilings. All the rooms receive light and air, and the rooms are both spacious and cozy. We're sure you'll feel right at home!  The apartment building is quiet and the neighborhood is very quaint. Ridgewood maintains an old school New York vibe, and borders hip Bushwick. There are lots of great and reasonably priced restaurants and cafes around the neighborhood, and the L and M trains - which are both just a few minutes walk from the apartment - whisk you to destinations in Brooklyn and Manhattan in no time.  The master bedroom has a queen size bed, and the main are</t>
  </si>
  <si>
    <t>On one corner there is a great cafe with delicious coffee and a nice breakfast menu, and on the other there is a sweet neighborhood bar with an outdoor space. Plenty of restaurants are within arms reach, including Nepali/Indian/Chinese/Latin American and many, many more.  Ridgewood is a real neighborhood full of families, locally owned businesses and old-school shops and eateries. Neighboring Bushwick is where you'll find hip night life, shops ande more restaurants and bars.</t>
  </si>
  <si>
    <t>Feel free to use our bikes! We have 2 of them.  The L and M trains are right nearby, and so are convenient bus lines.</t>
  </si>
  <si>
    <t>{Wifi,"Air conditioning",Kitchen,Heating,"Smoke detector","Carbon monoxide detector",Essentials,Shampoo,"Lock on bedroom door",Hangers,Iron,"Hot water"}</t>
  </si>
  <si>
    <t>Serene UWS 2BR w/ Doorman, Gym, near Central Park by Blueground</t>
  </si>
  <si>
    <t>Discover the best of New York, with this two-bedroom Upper West Side apartment with  views over the city. It’ll be easy to simply show up and start living in this beautifully Blueground furnished apartment with its fully-equipped kitchen, cheery living room, and our dedicated, on-the-ground support. (#NYC148)</t>
  </si>
  <si>
    <t>Discover the best of New York, with this two-bedroom Upper West Side apartment with  views over the city. It’ll be easy to simply show up and start living in this beautifully Blueground furnished apartment with its fully-equipped kitchen, cheery living room, and our dedicated, on-the-ground support. (#NYC148) Thoughtfully designed with bespoke finishes, modern furnishings, and a fully-equipped kitchen, you’ll enjoy that “I’m home” feeling with this Blueground apartment. Whether you’re lounging in your exquisite living room streaming the latest and greatest entertainment on the smart TV or premium wireless speaker, or getting some well-earned rest on the superior quality mattress with luxury linens, you’ll fall in love with everything this Upper West Side apartment has to offer.  This apartment also offers in-apartment laundry. Amenities Building amenities unique to this two-bedroom apartment include an on-site:    - Doorman - Pet Friendly - Elevator The entire apartment is yours to enj</t>
  </si>
  <si>
    <t>This furnished property is on the Upper West Side, one of the greenest parts of Manhattan. Nestled between Riverside Drive and Central Park, the area attracts residents seeking a quieter neighborhood. Beautifully maintained brownstones and an abundance of good schools make it a preferred choice for families. Popular cultural attractions include the Natural History Museum and Lincoln Center. In addition, Columbia University and Barnard College are at the north end of the neighborhood and about a 15 minute ride on the subway.</t>
  </si>
  <si>
    <t>{TV,"Cable TV",Wifi,"Air conditioning",Kitchen,"Pets allowed",Elevator,Heating,Washer,Dryer,"Smoke detector","Carbon monoxide detector",Essentials,Shampoo,Hangers,"Hair dryer",Iron,"Self check-in",Lockbox,"Private entrance",Bathtub,"Bed linens",Microwave,"Coffee maker",Refrigerator,Dishwasher,Oven,"BBQ grill","Long term stays allowed"}</t>
  </si>
  <si>
    <t>Cozy room in bushwick, Brooklyn</t>
  </si>
  <si>
    <t>Private room in Brooklyn. Room comes with full size bed. 2 full bathrooms.</t>
  </si>
  <si>
    <t>Must be clean and no drama</t>
  </si>
  <si>
    <t>Cozy room with Queen Bed close to Columbia Uni</t>
  </si>
  <si>
    <t>Subletting one fully-furnished bedroom in a 2bd apartment. Price includes Wi-Fi, electricity and gas with a minimum of 30 day stay. Dates are flexible. The apartment is on a third floor walk-up.</t>
  </si>
  <si>
    <t>Subletting one fully-furnished bedroom in a 2bd apartment. Price includes Wi-Fi, electricity and gas with a minimum of 30 day stay. Dates are flexible. The apartment is on a third floor walk-up. - At one end of the block is the famous restaurant from Seinfeld and the other end has the largest cathedral in the country  - 24hr supermarket, pharmacy, numerous coffee  shops and restaurants and hospital are around the corner.  - The post-office and the laundromat are conveniently located next door. - The #1 Train's 110th St. stop is less than 5 minute walk; -The B/C 110th St. stop , Central park and Columbia's Morningside campus are less than 10min walk.  - 20 minutes subway-ride away from midtown Manhattan.</t>
  </si>
  <si>
    <t>- At one end of the block is the famous restaurant from Seinfeld and the other end has the largest cathedral in the country  - 24hr supermarket, pharmacy, numerous coffee  shops and restaurants and hospital are around the corner.  - The post-office and the laundromat are conveniently located next door.</t>
  </si>
  <si>
    <t>- The #1 Train's 110th St. stop is less than 5 minute walk; -The B/C 110th St. stop , Central park and Columbia's Morningside campus are less than 10min walk.  - 20 minutes subway-ride away from midtown Manhattan.</t>
  </si>
  <si>
    <t>{Wifi,Kitchen,Heating,"Fire extinguisher",Essentials,Shampoo,"Lock on bedroom door",Hangers,"Hair dryer","Laptop friendly workspace"}</t>
  </si>
  <si>
    <t>1 Bedroom Park Slope Apartment w/ Private Patio</t>
  </si>
  <si>
    <t>Welcome to our spacious, sunny and unique garden apartment in the heart of Park Slope, Brooklyn. We are located just steps from 5th Ave. where you will find tons of amazing restaurants, cafes, bars and boutique shopping. After a day of exploring the neighborhood, relax in our gorgeous and private back patio area which includes a hammock, lounge chairs, fire pit, grill and seating for 8! Our apartment is ideal for a long term stay as we have a full kitchen, dish washer and washer/dryer.</t>
  </si>
  <si>
    <t>Welcome to our spacious, sunny and unique garden apartment in the heart of Park Slope, Brooklyn. We are located just steps from 5th Ave. where you will find tons of amazing restaurants, cafes, bars and boutique shopping. After a day of exploring the neighborhood, relax in our gorgeous and private back patio area which includes a hammock, lounge chairs, fire pit, grill and seating for 8! Our apartment is ideal for a long term stay as we have a full kitchen, dish washer and washer/dryer. If you feel like having a night in, make use of our fully equipped kitchen (use of all pots, pans, dishes, etc.) and then enjoy time on our comfy, new sectional couch with Apple TV and catch up on all of your favorite shows and movies. For the adventure seeker, we are situated very close to many major train lines at Atlantic Avenue, Barclay's Center (N,Q,R,B,D,2,3,4,5 and LIRR), making it very easy to travel around. You can be to lower Manhattan in just 15 minutes! There is also a citi bike docking stati</t>
  </si>
  <si>
    <t>We would love to give recommendations on our favorite restaurants, cocktail bars, suggestions for activities and must visit shops!</t>
  </si>
  <si>
    <t>We are situated very close to many major train lines at Atlantic Avenue, Barclay's Center (N,Q,R,B,D,2,3,4,5 and LIRR), making it very easy to travel around. You can be to lower Manhattan in just 15 minutes!</t>
  </si>
  <si>
    <t>{TV,Wifi,"Air conditioning",Kitchen,"Pets allowed","Free street parking",Heating,Washer,Dryer,"Smoke detector",Essentials,Shampoo,"Lock on bedroom door","Hair dryer",Iron,"Private entrance","Window guards",Microwave,Refrigerator,Dishwasher,"Dishes and silverware","Cooking basics",Oven,Stove,"Single level home","BBQ grill","Patio or balcony","Garden or backyard"}</t>
  </si>
  <si>
    <t>Vickie's Home Away from Home</t>
  </si>
  <si>
    <t>You are welcome to my home. This is a  brownstone with some original wood detailing.  It's spacious and fully equipped with amenities you are sure to appreciate.  The kitchen and bathroom are fully equipped with all standard supplies.  I look forward to welcoming guess from all over the world.</t>
  </si>
  <si>
    <t>You are welcome to my home. This is a  brownstone with some original wood detailing.  It's spacious and fully equipped with amenities you are sure to appreciate.  The kitchen and bathroom are fully equipped with all standard supplies.  I look forward to welcoming guess from all over the world. This apartment is located on the first floor. All amenities listed are accessible at any given time.  You can enjoy access to the laundry room and the backyard which is exclusive for the guess during your stay. This space is strictly private to you.  If you have any questions or concerns during your stay please don't hesitate to ask. This  neighborhood is the heart of brownstones and  has a diversity in residents.   Entertainment includes local dining/fast food restaurants, coffee shops and bars. The Barclay Center is near. There is a host of supermarkets and grocery stores within walking distance. This neighborhood is also pet friendly. The local train station on Kingston Ave &amp;Throop Ave is appr</t>
  </si>
  <si>
    <t>This  neighborhood is the heart of brownstones and  has a diversity in residents.   Entertainment includes local dining/fast food restaurants, coffee shops and bars. The Barclay Center is near. There is a host of supermarkets and grocery stores within walking distance. This neighborhood is also pet friendly.</t>
  </si>
  <si>
    <t>The local train station on Kingston Ave &amp;Throop Ave is approximately 8 min away (walking).  The nearest train is the C (local) train.  The express A train is located at Nostrand Ave (3 blocks away from C train).  The nearest bus routes include: B15-Marcus Garvey B25 - Fulton Street B52 - Gates Ave B43 - Throop Ave B26 - Halsey Street</t>
  </si>
  <si>
    <t>{TV,Wifi,"Air conditioning",Kitchen,Breakfast,"Indoor fireplace",Heating,"Family/kid friendly",Washer,Dryer,"Smoke detector","Carbon monoxide detector","First aid kit","Safety card","Fire extinguisher",Essentials,Shampoo,"Lock on bedroom door",Hangers,"Hair dryer",Iron,"Laptop friendly workspace","Private entrance","Hot water"}</t>
  </si>
  <si>
    <t>Light-filled comfortable entire apartment</t>
  </si>
  <si>
    <t>The apartment on the first floor of my house is perfect for two people to stay.  It is comfortable, clean and artfully decorated. If you are visiting, you will have Yankee Stadium, The Bronx Museum of Arts, the new ‘hip’ artist neighborhood Mott Haven within walking distance.</t>
  </si>
  <si>
    <t>The apartment on the first floor of my house is perfect for two people to stay.  It is comfortable, clean and artfully decorated. If you are visiting, you will have Yankee Stadium, The Bronx Museum of Arts, the new ‘hip’ artist neighborhood Mott Haven within walking distance. The apartment is located on the first floor of my house and has its own entrance on the garden level. The floor-thru apartment, including living-room, bedroom, bathroom and kitchen, is solely for your usage. Outside the apartment is a 'common space' hallway, which the owner occasionally needs access to.  There is free alternate side of the street parking in the area, but like most neighborhoods in New York, it is sometimes hard to find. There are also a few pay parking lots in the area.  There is a laundromat conveniently located at the end of the block. Access to the apartment is through a door lock with a passcode, so we do not need to be physically present when you arrive. There is a large supermarket, a gym, a</t>
  </si>
  <si>
    <t>There is a large supermarket, a gym, a pharmacy and fast food restaurants (Starbucks, Dunk N Donuts, Chipotle) 3 blocks away on 160 St. There are mexican restaurants nearby as well as a fine Indian restaurant.</t>
  </si>
  <si>
    <t>We are located very close to the Yankee Stadium/161 St. subway stop (4 and D trains) and one block from the Melrose stop on the Metro North commuter train. Harlem is 10 minutes away on the subway; Lincoln Center and midtown are both approximately 30 minutes away. On the Metro North, you can get to 'Arthur Avenue', the Bronx's gorgeous Little Italy in approximately 10 minutes. And if you are in a hurry, you can get to Grand Central station in midtown via the Metro North in less than 10 minutes. 10 blocks south of us is another interesting sightseeing destination: the Mott Haven neighborhood. This is an up and coming artists neighborhood with a fine selection of bars and restaurants.</t>
  </si>
  <si>
    <t>We want you to feel at home here while you’re visiting, but while you’re staying, we ask you not to smoke or use drugs on the premises.</t>
  </si>
  <si>
    <t>{Wifi,"Air conditioning",Kitchen,Heating,"Smoke detector","Carbon monoxide detector","Fire extinguisher",Essentials,Shampoo,Hangers,"Hair dryer",Iron,"Laptop friendly workspace","Private entrance","Hot water",Microwave,"Coffee maker",Refrigerator,"Dishes and silverware","Cooking basics"}</t>
  </si>
  <si>
    <t>cozy bedroom</t>
  </si>
  <si>
    <t>One bedroom for rent spacious in 3 bedrooms 2 baths Located in Queens between Kew Gardens and Flushing, near Queens College and st john's university long term.  Apartment is 8 minutes bus to the train station F, E Union Turnpike Stations express train 30 min to midtown Must like pets (chocolate labrador in the picture lives in the apt too, he does not bother, uses bathroom outside, likes to play if you need to release stress )</t>
  </si>
  <si>
    <t>One bedroom for rent spacious in 3 bedrooms 2 baths Located in Queens between Kew Gardens and Flushing, near Queens College and st john's university long term.  Apartment is 8 minutes bus to the train station F, E Union Turnpike Stations express train 30 min to midtown Must like pets (chocolate labrador in the picture lives in the apt too, he does not bother, uses bathroom outside, likes to play if you need to release stress ) Amenities: Privacy Furnished bedroom  Closet Wifi Full kitchen  Air conditioner Laundry in front of the building 24 hours One block from pharmacy Great restaurants walking distance Apartment has a balcony non smoking allowed  Must like pets (chocolate labrador in the picture lives in the apt too, he does not bother, uses bathroom outside, likes to play if you need to release stress ) Laundry in front of the building 24 hours One block from pharmacy Great restaurants walking distance</t>
  </si>
  <si>
    <t>Laundry in front of the building 24 hours One block from pharmacy Great restaurants walking distance</t>
  </si>
  <si>
    <t>Kew Garden Hills</t>
  </si>
  <si>
    <t>{Wifi,"Air conditioning",Kitchen,"Smoke detector","Carbon monoxide detector","Fire extinguisher",Essentials,Shampoo,"Lock on bedroom door",Hangers}</t>
  </si>
  <si>
    <t>Modern Astoria Apartment</t>
  </si>
  <si>
    <t>Elegant 2 bedroom apartment in Astoria. Total renovation. This modern apartment features an open floor plan, bright living room, dining area that sits 6, a brand new kitchen with stainless-teal appliances including a dishwasher and windowed bathroom. The bedrooms are spacious with open views. Mini split A/C and heat units in every room. Additional $10/ day for parking if needed.</t>
  </si>
  <si>
    <t>Elegant 2 bedroom apartment in Astoria. Total renovation. This modern apartment features an open floor plan, bright living room, dining area that sits 6, a brand new kitchen with stainless-teal appliances including a dishwasher and windowed bathroom. The bedrooms are spacious with open views. Mini split A/C and heat units in every room. Additional $10/ day for parking if needed. It is located in a quiet residential area, one block from M and R train.</t>
  </si>
  <si>
    <t>It is located in a quiet residential area, one block from M and R train.</t>
  </si>
  <si>
    <t>Shoe free house.</t>
  </si>
  <si>
    <t>{TV,Wifi,"Air conditioning",Heating,"Smoke detector","Carbon monoxide detector","Fire extinguisher",Essentials,"Lock on bedroom door","Hair dryer",Iron,"Private entrance"}</t>
  </si>
  <si>
    <t>Sweet &amp; Artsy Williamsburg Room</t>
  </si>
  <si>
    <t>Near Brooklyn hot spots- Dunwells donuts, Champs vegan diner, Duck Duck, Sweet Science, Brooklyn Mac and much more! Apartment is railroad style. Split with short hallway. I have two female roommates who are in their twenties and both work.  Aux Chord and Multi outlet free to use!</t>
  </si>
  <si>
    <t>Near Brooklyn hot spots- Dunwells donuts, Champs vegan diner, Duck Duck, Sweet Science, Brooklyn Mac and much more! Apartment is railroad style. Split with short hallway. I have two female roommates who are in their twenties and both work.  Aux Chord and Multi outlet free to use! Large room with natural light and cozy feel. Private room, communal kitchen, bathrooms, and living room. I will be out of town so you will be interacting with my roommates in person and myself over the phone if you need anything. East Williamsburg is an up and coming area with the authenticity of old New York and the modern, hip style of current New York. The Montrose station (L train) is 1.5 blocks away. Only 10 minutes away from Manhattan via train and stops at major stations for transfers. Street parking available too.</t>
  </si>
  <si>
    <t>East Williamsburg is an up and coming area with the authenticity of old New York and the modern, hip style of current New York.</t>
  </si>
  <si>
    <t>The Montrose station (L train) is 1.5 blocks away. Only 10 minutes away from Manhattan via train and stops at major stations for transfers. Street parking available too.</t>
  </si>
  <si>
    <t>If you are a smoker, feel free to climb out onto the fire escape and have a smoke there.  If you have a pet, let me know and I will leave my dog play pen and crate out for you.</t>
  </si>
  <si>
    <t>{Internet,Wifi,"Air conditioning",Kitchen,"Smoking allowed","Pets allowed","Family/kid friendly","Smoke detector","Carbon monoxide detector",Hangers}</t>
  </si>
  <si>
    <t>Fashion Designer Studio - Entire Apartment</t>
  </si>
  <si>
    <t>Beautiful one room in the West Village.   Located in the iconic Gay St, right in the heart of the WV, with lots of light, charm and personality.  This apartment is on the third floor of a brownstone from the late 1700's. The apartment is completely renovated and high-end furniture. You’ll love my home because of the comfy bed, the coziness, the views, and the high ceilings. My place is good for couples, solo adventurers, and business travelers.</t>
  </si>
  <si>
    <t>Beautiful one room in the West Village.   Located in the iconic Gay St, right in the heart of the WV, with lots of light, charm and personality.  This apartment is on the third floor of a brownstone from the late 1700's. The apartment is completely renovated and high-end furniture. You’ll love my home because of the comfy bed, the coziness, the views, and the high ceilings. My place is good for couples, solo adventurers, and business travelers. Experience NYC like a local, this is my home and design studio.  You will really create memories at this location.  I adore my little apartment in a 1700's building, and it is located in a 3 floors walk-up (2 flights of stairs, narrow staircase).   Platform bed with full mattress, a kitchenette, small bathroom with shower and tub. All the standard accommodations are included: fresh bedding and towels weekly.  There are wood floors, a wall unit AC, 42" TV and Wifi.  It is very charming as you can expect from a 1700's building, including: Steam he</t>
  </si>
  <si>
    <t>Charming, bohemian neighborhood. This area lights up in the summer with restaurants, cafes and public areas.  It's just a walk away from the beautiful sunny West side park.  Bring your tennis shoes to go for those amazing runs.</t>
  </si>
  <si>
    <t>Close to transportation hubs, one block away from the W4th station with access to A, B, C, D, E, F, M lines and two blocks away from W14th station with access to 1, 2, 3 lines.</t>
  </si>
  <si>
    <t>{TV,Wifi,"Air conditioning",Kitchen,Heating,"Family/kid friendly","Smoke detector","Carbon monoxide detector",Essentials,Shampoo,Hangers,"Hair dryer",Iron,"Laptop friendly workspace","Private living room","Hot water","Bed linens","Extra pillows and blankets",Refrigerator,"Dishes and silverware","Cooking basics",Stove,"Long term stays allowed"}</t>
  </si>
  <si>
    <t>Prime Bushwick Entire 2 Bedroom Apt 10 min to City</t>
  </si>
  <si>
    <t>Entire Apartment Located in one of the most buzzing spots in Brooklyn. 30 sec. from the Myrtle Ave JMZ subway stop. Surrounded by galleries, restaurants, and bars with MUSIC and ART on every corner: This is BUSHWICK.  A brand new fully renovated 2 bedroom apartment with BRAND NEW ultra cozy memory foam mattress and full-length mirrored cosets.  10 min. express train into the city and 20 min local.  Heating, A/C, high speed internet and full kitchen access with experienced Super Host care.</t>
  </si>
  <si>
    <t>Entire Apartment Located in one of the most buzzing spots in Brooklyn. 30 sec. from the Myrtle Ave JMZ subway stop. Surrounded by galleries, restaurants, and bars with MUSIC and ART on every corner: This is BUSHWICK.  A brand new fully renovated 2 bedroom apartment with BRAND NEW ultra cozy memory foam mattress and full-length mirrored cosets.  10 min. express train into the city and 20 min local.  Heating, A/C, high speed internet and full kitchen access with experienced Super Host care. This stunning apartment is brand new and fully renovated with all new appliances, making cooking a dream and staying here a lapse into luxury. Your private room is very spacious, cozy, and fully equipped with luxuriously soft bedding, pillows and towels for intimate comfort. The adorable bathroom is quite spacious, and fully stocked with shampoos, conditioners, body wash, and even Q-tips! One bedroom is occupied by us, your veteran Super Hosts who have been in it for 3-4 years now.   Your private room</t>
  </si>
  <si>
    <t>There is a grocery store around the corner (3 min walk), with SIX - yes 6!!!!!  24-hour bodegas (corner convenience stores) located 30 sec. - 2 min. walk from when you step outside. Everything you need is on this block.  Quick access to the train and the bus, as the JMZ station is only a 30 second walk from our front door.</t>
  </si>
  <si>
    <t>The JMZ train is your best bet. Many bus lines that drive on our block and if you're into biking, there is a Citi Bike dock about 1 block away... and of course Uber, Lyft, Via and Juno for your taxi-alternatives.</t>
  </si>
  <si>
    <t>- No shoes in the house - Smoke outside. 4/20 friendly, but smoke it outside.  - No additional guests in the house that are not registered without host permission. - Throw away any food-trash in the morning (trash can outside)</t>
  </si>
  <si>
    <t>{TV,Wifi,"Air conditioning",Kitchen,"Free street parking",Heating,"Smoke detector","Carbon monoxide detector",Essentials,Shampoo,"Lock on bedroom door",Hangers,"Hair dryer",Iron,"Laptop friendly workspace","Hot water",Other}</t>
  </si>
  <si>
    <t>Bedford Loft in Williamsburg</t>
  </si>
  <si>
    <t>This classic Williamsburg Loft has been in the family for 10 years. Classic heirloom decorated space with access to private rooftop and skyline views of Manhattan. Easy access to both L and JMZ subway lines or 5min bike over the Williamsburg Bridge.</t>
  </si>
  <si>
    <t>This classic Williamsburg Loft has been in the family for 10 years. Classic heirloom decorated space with access to private rooftop and skyline views of Manhattan. Easy access to both L and JMZ subway lines or 5min bike over the Williamsburg Bridge. Friendly atmosphere and high ceilings. Large common spaces and Brooklyn character. We</t>
  </si>
  <si>
    <t>{Internet,Wifi,Kitchen,Elevator,"Buzzer/wireless intercom",Heating,Washer,Dryer,Essentials}</t>
  </si>
  <si>
    <t>Private spacious master bedroom</t>
  </si>
  <si>
    <t>master bedroom with balcony and private roof access with great city skyline view .   on Franklin ave, a very eclectic strip of bars and restaurants near Brooklyn Museum and prospect park.  Close to trains AC2345Q washer and dryer in unit.</t>
  </si>
  <si>
    <t>master bedroom with balcony and private roof access with great city skyline view .   on Franklin ave, a very eclectic strip of bars and restaurants near Brooklyn Museum and prospect park.  Close to trains AC2345Q washer and dryer in unit. My roomates are young working professionals that are AWESOME, and will definitely point you in the right direction for anything you want to do in NY.  or just text me.  I can probably open my own private tour guide business. I have the master bedroom, the picture doesnt do its justice.  plenty of space and you can use the washer/dryer in my unit free.  on the third floor. sorry no elevator ya lazy bums!  its a brand new renovation so its very modern. just text me! Franklin ave has great new bars like crown inn with an open air patio, Berg'n the giant indoor beer hall and franklin park the beer garden.  great eats like mayfield, bahnmigos, silver rice and near the park and brooklyn museum.</t>
  </si>
  <si>
    <t>Franklin ave has great new bars like crown inn with an open air patio, Berg'n the giant indoor beer hall and franklin park the beer garden.  great eats like mayfield, bahnmigos, silver rice and near the park and brooklyn museum.</t>
  </si>
  <si>
    <t>oh behave!  my roommates live here and please no hanky panky or extra guests but they are pretty relaxed.</t>
  </si>
  <si>
    <t>{TV,Internet,Wifi,"Air conditioning",Kitchen,"Smoking allowed",Heating,Washer,Dryer,"Smoke detector","Carbon monoxide detector","First aid kit",Essentials,Shampoo}</t>
  </si>
  <si>
    <t>PRIVATE ROOM IN STATEN ISLAND -FOR LADIES ONLY</t>
  </si>
  <si>
    <t>My space is only a mile and a half distant from SI South Beach and 2 miles from the ferry! There are several markets, restaurants and cafes in the neighborhood and some of them are 24 hours open! Cvs and Dunkin Donuts are just 3 minute walk. It’s a very friendly and safe neighborhood. I prefer to host only ladies since there are two bedrooms and I’m living in one of them. Two living rooms, kitchen, laundry room, bathroom, parking space, and a small space outside are all available for your usage!</t>
  </si>
  <si>
    <t>Ladies only</t>
  </si>
  <si>
    <t>{TV,Wifi,"Air conditioning",Kitchen,"Free parking on premises","Pets allowed",Heating,Washer,Dryer,"First aid kit",Essentials,Shampoo,"Lock on bedroom door",Hangers,"Hair dryer",Iron,"Hot water"}</t>
  </si>
  <si>
    <t>Beautiful Greenwich Village Loft Apartment</t>
  </si>
  <si>
    <t>Come stay in this gorgeous 1 bedroom apartment in Greenwich Village. Centrally located on Bleecker Street - two blocks away from Washington Square Park, one block from SoHo, near all trains. Even has a balcony!</t>
  </si>
  <si>
    <t>Come stay in this gorgeous 1 bedroom apartment in Greenwich Village. Centrally located on Bleecker Street - two blocks away from Washington Square Park, one block from SoHo, near all trains. Even has a balcony! This apartment unit is a cozy sanctuary within the lively chaos of New York City and Greenwich Village. Given that it is located on the interior of the building, the space is remarkably quiet. Enjoy the many restaurants, bars, shops and parks right outside while having a comfortable and calm space to come home to. Full-size bed is upstairs, with a couch available for a third person. Doorman building.  Wireless Internet. Calm and cozy decor. Large desk for working. Large coffee table for dining plus chairs to eat at the kitchen island. Large balcony window. Well-stocked kitchen with dishwasher. Laundry down the hall.  Flatscreen TV with Apple TV. Absolutely no parties Accessible tenant; family member lives in another apartment in building should anything come up. - Located in Gre</t>
  </si>
  <si>
    <t>- Located in Greenwich Village on Thompson Street b/w Houston Street and West 3rd - Close to all the best restaurants, bars, parks, and shops in the Village - Walking distance to Washington Square Park, shopping on Broadway and in SoHo, Little Italy, Chinatown, The High Line</t>
  </si>
  <si>
    <t>Walking Distance to Subway/Metro Stations - West 4th Street (A,B,C,D,E,F,M) - 3 minutes - Houston Street (1) - 5 minutes - Bleecker Street (6) - 5 minutes - 8th Street NYU or Prince Street (N,R,Q) - 8 minutes</t>
  </si>
  <si>
    <t>{TV,Wifi,"Air conditioning",Kitchen,Elevator,Heating,Washer,Dryer,"Smoke detector","Carbon monoxide detector",Essentials,Shampoo,Hangers,"Laptop friendly workspace","Hot water",Other}</t>
  </si>
  <si>
    <t>Great home stay,Manhattan Barclay Center 25minutes</t>
  </si>
  <si>
    <t>THE ROOM IS SPACIOUS BIG WINDOWS FAN FRIGE WELL LIGHTED</t>
  </si>
  <si>
    <t>THE ROOM IS SPACIOUS BIG WINDOWS FAN FRIGE WELL LIGHTED MY HOME IS CLEAN PRIVATE AND A GREAT STAY ITS A TWO BEDROOM SOME TIME THERE'S another GUEST SOMETIME NOT. MY NEIGHBORHOOD IS FULL OF LIFE ITS A CORIBIAN ENVIRONMENT I socialize but yet I give them their space A wonderful CARIBBEAN experience FROM JFK TAKE SHUTTLE TO 15 BUS TAKE 15 BUS TO 98ST AND CHURCH AVE WALK TO 94STCHURCH AND WILHMOYOU WILL SEE BIG TREE THE 35BUS IS ALSO AT THE CORNER THE 3 TRAIN TO SARATOGA THEN WALK TO WILHMORE No smoking no partying no shoes no company</t>
  </si>
  <si>
    <t>A wonderful CARIBBEAN experience</t>
  </si>
  <si>
    <t>FROM JFK TAKE SHUTTLE TO 15 BUS TAKE 15 BUS TO 98ST AND CHURCH AVE WALK TO 94STCHURCH AND WILHMOYOU WILL SEE BIG TREE THE 35BUS IS ALSO AT THE CORNER THE 3 TRAIN TO SARATOGA THEN WALK TO WILHMORE</t>
  </si>
  <si>
    <t>No shoes no company no smoking</t>
  </si>
  <si>
    <t>{TV,Wifi,Breakfast,"Free street parking",Heating,"Smoke detector","Carbon monoxide detector","Fire extinguisher",Essentials,Shampoo,"Lock on bedroom door",Hangers,"Laptop friendly workspace","Self check-in",Keypad,"Private entrance","Hot water","Bed linens","Extra pillows and blankets","Ethernet connection",Microwave,"Coffee maker",Refrigerator,"Cooking basics",Oven,Stove,"Patio or balcony","Long term stays allowed","Cleaning before checkout","Wide hallways","No stairs or steps to enter","Wide entrance","Extra space around bed","Accessible-height bed","No stairs or steps to enter"}</t>
  </si>
  <si>
    <t>Large One Bedroom Double With Kitchen in Manhattan</t>
  </si>
  <si>
    <t>Looking for apartment style accommodations? Airy and spacious, the separate living and sleeping rooms have a residential quality. This One Bedroom Suite comes with Two Full Sized Beds and is fitted with all of our thoughtful room amenities! *Please read House Rules/ Policies before booking *Please be aware taxes and fees are collected upon check-out, this is separate from any payment made to Airbnb</t>
  </si>
  <si>
    <t>Looking for apartment style accommodations? Airy and spacious, the separate living and sleeping rooms have a residential quality. This One Bedroom Suite comes with Two Full Sized Beds and is fitted with all of our thoughtful room amenities! *Please read House Rules/ Policies before booking *Please be aware taxes and fees are collected upon check-out, this is separate from any payment made to Airbnb Private Room, One Bedroom Suite Double with Kitchen Guests have access to Niles NYC Restaurant and Bar, the corner store, concierge,  fitness center, and business center We look forward to welcoming you to Stewart Hotel.  If there is anything further we can assist you with prior to your arrival, please don't hesitate to contact us. Stewart Hotel is located in ultra-fashionable neighborhood — Manhattan, Midtown! You will be staying near fascinating NYC landmarks such as Times Square, the Broadway Theater District, and Empire State Building. Also, the hotel is located across the street from Ma</t>
  </si>
  <si>
    <t>{TV,"Cable TV",Wifi,"Air conditioning",Kitchen,"Pets allowed",Gym,Elevator,Heating,Washer,Dryer,"Smoke detector","Carbon monoxide detector","First aid kit","Fire extinguisher",Essentials,Shampoo,"Lock on bedroom door",Hangers,"Hair dryer",Iron,"Laptop friendly workspace","Private entrance",Bathtub,"Window guards",Crib,"Pack ’n Play/travel crib","Hot water","Bed linens","Extra pillows and blankets",Microwave,"Coffee maker",Refrigerator,"Dishes and silverware","Cooking basics",Oven,Stove,"Paid parking on premises","Fixed grab bars for shower","Fixed grab bars for toilet"}</t>
  </si>
  <si>
    <t>Stylish 1 bedroom, Upper East Side, E91st</t>
  </si>
  <si>
    <t>Unique, cozy 1 bedroom on a quiet block. Close to both the 86th and 96th street subway stations. Close to Central Park, several museums, and tons of shopping and Dining. Plus, my personal favorite Ice Cream shop is only two blocks away! (UES ice cream) **Please confirm with me before making a reservation**</t>
  </si>
  <si>
    <t>Unique, cozy 1 bedroom on a quiet block. Close to both the 86th and 96th street subway stations. Close to Central Park, several museums, and tons of shopping and Dining. Plus, my personal favorite Ice Cream shop is only two blocks away! (UES ice cream) **Please confirm with me before making a reservation** You and your guests will enjoy a  fully furnished 1 bedroom on the Upper East side of Manhattan. The space sleeps 4 comfortably, with a queen size bed and a full size sofa bed. Also, the bedroom is quiet as it faces a court yard with a lovely view of gardens and trees from the surrounding apartments.  The kitchen is  cozy and stocked with any kind of cookware you might need for staying in or ordering out. You will also find a coffee maker and K-cups ready for your morning stay. You will also have access to internet and television, such as Netflix, Hulu, etc. Also provided are linens, pillows, towels, and access to a set of drawers to store your belongings. This is a great place for a</t>
  </si>
  <si>
    <t>{TV,Wifi,"Air conditioning",Kitchen,Heating,"Smoke detector","Carbon monoxide detector","First aid kit","Fire extinguisher",Hangers,"Hair dryer","Laptop friendly workspace","Private entrance",Microwave,"Coffee maker",Refrigerator,"Dishes and silverware","Cooking basics",Oven,Stove}</t>
  </si>
  <si>
    <t>Cozy, walk to Central Park, Columbia &amp; Morningside</t>
  </si>
  <si>
    <t>A cozy place to rest after a day touring the city. We will provide all of the essentials as well as coffee &amp; tea.</t>
  </si>
  <si>
    <t>A cozy place to rest after a day touring the city. We will provide all of the essentials as well as coffee &amp; tea. We do have 2 dogs. No other guests will be in the apartment, just us. There is no kitchen access and it is a shared bathroom. No Kitchen access. Shared Bathroom. Essential ammenities provided. We are always available to answer questions and assist. The next block has several bars and restaurants. You're 1 block from the B/C train at 116th street. A few minutes to walk to Central Park and across the street from Morningside park. Easy access to the A/B/C/D trains and the m60 bus from Laguardia. Citi bike is readily available all over the neighborhood.</t>
  </si>
  <si>
    <t>The next block has several bars and restaurants. You're 1 block from the B/C train at 116th street. A few minutes to walk to Central Park and across the street from Morningside park.</t>
  </si>
  <si>
    <t>Easy access to the A/B/C/D trains and the m60 bus from Laguardia. Citi bike is readily available all over the neighborhood.</t>
  </si>
  <si>
    <t>- No Additional guests are allowed. - No guests under 21 - No kitchen access - No unregistered guests - No shoes in the bedroom - Checkout time of 11:00am is firm. - Checkin time of after 3:00pm is firm.</t>
  </si>
  <si>
    <t>{Wifi,"Air conditioning","Paid parking off premises",Elevator,"Free street parking",Heating,"Smoke detector","First aid kit",Essentials,Shampoo,"Lock on bedroom door",Hangers,"Hair dryer",Iron,"Laptop friendly workspace","Hot water","Bed linens","Extra pillows and blankets","Host greets you"}</t>
  </si>
  <si>
    <t>2 Bedroom modern Apt in Upper West Side</t>
  </si>
  <si>
    <t>A fully furnished 2 bedroom - 1 bathroom apartment in a brand new doorman building located in the upper-west-side neighborhood available for 1-2 months sublease (July &amp; August 2019). The apartment includes one queen size bed with memory foam mattress in the main bedroom, a foldable twin mattress in the kids’ room, and a pull out sofa in the living room. A bed frame can be arranged if needed. Washer/dryer inside the unit. Available from July 1 thru Aug 31 as we will be abroad during that time.</t>
  </si>
  <si>
    <t>A fully furnished 2 bedroom - 1 bathroom apartment in a brand new doorman building located in the upper-west-side neighborhood available for 1-2 months sublease (July &amp; August 2019). The apartment includes one queen size bed with memory foam mattress in the main bedroom, a foldable twin mattress in the kids’ room, and a pull out sofa in the living room. A bed frame can be arranged if needed. Washer/dryer inside the unit. Available from July 1 thru Aug 31 as we will be abroad during that time. The building has excellent amenities, including an indoor pool, sauna,  gym that offers yoga &amp; other classes, playroom, dog-run, restaurant, terrace with BBQ grills, and a lounge with several indoor games &amp; activities. Please note the access to amenities will require landlord's permission. High-speed internet, electricity &amp; hot-water are included in the rent.  The building management has approved the sub-lease offer and will officially endorse the sublease. We will be in Europe and Australia but w</t>
  </si>
  <si>
    <t>Our building is located a few blocks from Lincoln Center, Columbus Circle, and Central Park.</t>
  </si>
  <si>
    <t>The closest subway station (3 blocks away) is 59 St Columbus circle with 1, 2, A, B, C, &amp; D subway line service.</t>
  </si>
  <si>
    <t>{TV,Wifi,"Air conditioning",Pool,Kitchen,Gym,Breakfast,Elevator,"Hot tub",Heating,Washer,Dryer,Essentials,Shampoo,Hangers,"Hair dryer",Iron,"Laptop friendly workspace","Hot water"}</t>
  </si>
  <si>
    <t>Workspace Room 3</t>
  </si>
  <si>
    <t>This is a simple room available for guests. The space was used an office space and will again in the future. In the meantime it is being offered on here. Please note. There is no kitchen access and the room doesn't have any windows. There is a full bath shared by others in the space. One permanent person does live in the space &amp; I am managing this listing. This space is to be used for legal purposes only. Note this space was recently setup &amp; some final touches are being made.</t>
  </si>
  <si>
    <t>This is a simple room available for guests. The space was used an office space and will again in the future. In the meantime it is being offered on here. Please note. There is no kitchen access and the room doesn't have any windows. There is a full bath shared by others in the space. One permanent person does live in the space &amp; I am managing this listing. This space is to be used for legal purposes only. Note this space was recently setup &amp; some final touches are being made. Please note.  Airbnb has recently severely limited the information we can get about guests before they book and this has resulted in some questionable bookings.  In order to allay potential concerns by other roommates, we now ask all those requesting a booking to provide us for all of those staying in a reservation: with a full name, purpose of your trip to nyc, where you are from, and if possible any social media pages you would like to share.  Please note this is being asked of all and the extra care we are taki</t>
  </si>
  <si>
    <t>Do not allow others into the space.  All others including strangers, visitors, and even any government officials must have permission from the host to enter. Do not communicate any information about your airbnb rental with others, including others in the building. Multi-month guests will have to sign an agreement for our records (we keep the only copy in case needed in the future).  Cancellations or changing of the dates are not allowed without host approval.  Guest remains responsible to host for the full reservation amount on any cancellations or adjustments, unless a separate agreement is made with the host. We ask that all guests communicate any concerns or issues with us first before issuing a bad review, so we have an opportunity to resolve any issues ahead of time. Please do not communicate any specific details on the space, building, or others in the space in any reviews.  This is just good manners as the privacy and safety of the host and others in the building should be respe</t>
  </si>
  <si>
    <t>{Wifi,"Air conditioning","Free street parking",Heating,Essentials,Shampoo,"Lock on bedroom door",Hangers,"Hair dryer","Laptop friendly workspace","Hot water","Bed linens",Microwave,Refrigerator,"Long term stays allowed",Other}</t>
  </si>
  <si>
    <t>Huge Apt for Family Close to Trains</t>
  </si>
  <si>
    <t>Clinton Hill area has always been a desirable neighborhood, due to its beautiful architecture and proximity to transportation. Fort Greene is located minutes away from the Brooklyn and Manhattan bridges, making it an easy commute to Manhattan.</t>
  </si>
  <si>
    <t>Clinton Hill area has always been a desirable neighborhood, due to its beautiful architecture and proximity to transportation. Fort Greene is located minutes away from the Brooklyn and Manhattan bridges, making it an easy commute to Manhattan. We have a huge space with great light! Very high ceilings that makes the space feel that much larger. The kitchen is great for entertaining while cooking or watching over the little ones. All bedrooms and bathrooms are available for use. You will be met when you arrive and given a walkthrough of the apartment. I also will have someone available during your stay for any needs or issues that may arise.</t>
  </si>
  <si>
    <t>Please be respectful, this is a family building that is not meant for parties.</t>
  </si>
  <si>
    <t>{TV,"Cable TV",Internet,Wifi,"Air conditioning",Kitchen,"Buzzer/wireless intercom",Heating,"Family/kid friendly",Washer,Dryer,"Smoke detector","Carbon monoxide detector","First aid kit","Fire extinguisher",Essentials,Shampoo}</t>
  </si>
  <si>
    <t>Cozy Bright Room 1 Block from the L-Train</t>
  </si>
  <si>
    <t>Hi!  Showcased is my lovely room that's nestled in the center of Bushwick. It’s a cozy clean room with lots of light in a small quaint apartment Building. Here you will be conveniently situated one block from the Morgan avenue stop on the L train. The area features stunning cuisine at Otis (1.5 blocks), Heavenly Caffeinated beverages at SEY Coffee (2 Blocks), Cocktails at Narrows in the garden (5blocks), &amp; TONS of vintage shops - Please feel free to message me with any questions :)</t>
  </si>
  <si>
    <t>Hi!  Showcased is my lovely room that's nestled in the center of Bushwick. It’s a cozy clean room with lots of light in a small quaint apartment Building. Here you will be conveniently situated one block from the Morgan avenue stop on the L train. The area features stunning cuisine at Otis (1.5 blocks), Heavenly Caffeinated beverages at SEY Coffee (2 Blocks), Cocktails at Narrows in the garden (5blocks), &amp; TONS of vintage shops - Please feel free to message me with any questions :) One Block from the Morgan L Train. Air Condition. Lots of natural light with two large windows. Warm Plants, Art work, and a very comfortable bed. A nice sound system for relaxing music and candles for working home. Very private bedroom, full kitchen, full bath. I live with my two friends that are happy to assist you. My little slice of Bushwhick has everything you need to be fully immersed in the artsy Brooklyn culture, while having easy access to get in and out of New York City. Morgan L-train &amp; there is A</t>
  </si>
  <si>
    <t>My little slice of Bushwhick has everything you need to be fully immersed in the artsy Brooklyn culture, while having easy access to get in and out of New York City.</t>
  </si>
  <si>
    <t>Morgan L-train &amp; there is ALWAYS parking out front of my building where as you don't have to move your car for roughly 6 days.</t>
  </si>
  <si>
    <t>quiet time after 10 pm</t>
  </si>
  <si>
    <t>{Wifi,"Air conditioning",Kitchen,Essentials,"Lock on bedroom door","Hot water","Extra pillows and blankets"}</t>
  </si>
  <si>
    <t>Elegant 1 bedroom suite in midtown Manhattan</t>
  </si>
  <si>
    <t>Fully furnished 1 bedroom suite with wood in 14 floor doorman building in midtown Manhattan. 3 blocks from Grand Central Station and close to the Empire State Building. All utilities, cable, wifi, local calls, bi-weekly housekeeping, toiletries, in-room coffee and tea supplies and access to gym and business center included in price. 24 Hour Reception Desk. Onsite laundry room. Approx 9.5% NYC taxesto be paid to property upon arrival.</t>
  </si>
  <si>
    <t>Fully furnished 1 bedroom suite with wood in 14 floor doorman building in midtown Manhattan. 3 blocks from Grand Central Station and close to the Empire State Building. All utilities, cable, wifi, local calls, bi-weekly housekeeping, toiletries, in-room coffee and tea supplies and access to gym and business center included in price. 24 Hour Reception Desk. Onsite laundry room. Approx 9.5% NYC taxesto be paid to property upon arrival. Private apartment in safe midtown east side neighborhood. Onsite host available 24 hours. The bedroom in this spacious apartment  consists of 2 double beds or one king bed if desired,  night stands, dresser,  phone, TV, safe deposit box and lots of closet space. Large living room with queen sleeper sofa, dining table and chairs, cocktail table, desk, phone, TV, iron and ironing board and more closet space. Full kitchen with stove/oven combo, full size refrigerator, microwave, toaster, coffee maker with free coffee and tea supplies, cooking utensils, silver</t>
  </si>
  <si>
    <t>We're 3 blocks from Grand Central Station, where you can get the Shuttle to Times Square and the number 4, 5,6 and 7 trains to other parts of the City and to the Bronx, Brooklyn and Queens. Uptown and Downtown buses stop within one block of our property. Buses to JFK, LaGuardia and Newark Airports stop 3 blocks away.</t>
  </si>
  <si>
    <t>{TV,"Cable TV",Wifi,"Air conditioning",Kitchen,Gym,Elevator,Heating,"Family/kid friendly",Washer,Dryer,"Smoke detector","Carbon monoxide detector","Fire extinguisher",Essentials,Shampoo,Hangers,"Hair dryer",Iron,"Laptop friendly workspace","Private entrance","Bed linens","Extra pillows and blankets"}</t>
  </si>
  <si>
    <t>Sunny apartment in Greenpoint</t>
  </si>
  <si>
    <t>A sunny, private apartment with a nice kitchen and bathroom.  The living room has a couch, dining table, and record player, and the bedroom is adjoined with a curtained archway.  It's on a great block, right by the subway and the river!</t>
  </si>
  <si>
    <t>3 Bed/2 Bath Williamsburg Apt. with HUGE Terrace</t>
  </si>
  <si>
    <t>Sun filled 3 bedroom/2 bathroom in the heart of South Williamsburg. HUGE terrace with grill, dining table and outdoor heater, perfect for enjoying the sunset. Well stocked kitchen with everything you need. One block from the subway and a 10  minute ride to Manhattan. One block from a Citi Bike station if you want explore by bicycle. Walking distance from countless restaurants, bars and shops. Perfect for a family with kids (the bunk bed room belongs to a five year old boy) or a group of friends.</t>
  </si>
  <si>
    <t>Sun filled 3 bedroom/2 bathroom in the heart of South Williamsburg. HUGE terrace with grill, dining table and outdoor heater, perfect for enjoying the sunset. Well stocked kitchen with everything you need. One block from the subway and a 10  minute ride to Manhattan. One block from a Citi Bike station if you want explore by bicycle. Walking distance from countless restaurants, bars and shops. Perfect for a family with kids (the bunk bed room belongs to a five year old boy) or a group of friends. There is a master bedroom with a bathroom en suite and guest bedroom accessed through the master. The bunkbed room has one bunk bed (two beds) and direct terrace access. The terrace is directly off the kitchen and and living room as well.</t>
  </si>
  <si>
    <t>{TV,Wifi,"Air conditioning",Kitchen,Elevator,Heating,"Family/kid friendly",Washer,Dryer,"Smoke detector","Carbon monoxide detector",Essentials,Shampoo,"Lock on bedroom door",Hangers,"Hair dryer",Iron,"Laptop friendly workspace","Private entrance"}</t>
  </si>
  <si>
    <t>3 bedroom house on a beach &amp; 50 min to Manhattan</t>
  </si>
  <si>
    <t>3 bedroom house with a backyard is 1 minute walk to the Cedar Grove Beach with lifeguards. 50 minute ride to Manhattan.  Close to Restaurants, Shopping, Transportation, Bike lanes, Boardwalk, Parks, Midland Beach.</t>
  </si>
  <si>
    <t>3 bedroom house with a backyard is 1 minute walk to the Cedar Grove Beach with lifeguards. 50 minute ride to Manhattan.  Close to Restaurants, Shopping, Transportation, Bike lanes, Boardwalk, Parks, Midland Beach. I will be available through Airbnb. Bus stop is a minute away.</t>
  </si>
  <si>
    <t>Bus stop is a minute away.</t>
  </si>
  <si>
    <t>New Dorp Beach</t>
  </si>
  <si>
    <t>{TV,Wifi,"Air conditioning",Kitchen,"Free parking on premises",Heating,Washer,Dryer,"Smoke detector","Carbon monoxide detector","Fire extinguisher",Essentials,Hangers,"Hair dryer",Iron,"Laptop friendly workspace","Self check-in",Lockbox,"Private entrance"}</t>
  </si>
  <si>
    <t>Great room in Greenwich Village!</t>
  </si>
  <si>
    <t>It's a 2 bedroom apartment, though 1 will be available. My roommate will be home for this time.  Perfect price for a private room in Greenwich Village. This is a prime spot to live in New York City, and I'm happy to share it with you!</t>
  </si>
  <si>
    <t>{TV,Internet,Wifi,Kitchen,"Smoking allowed",Heating}</t>
  </si>
  <si>
    <t>Bright &amp; Sunny FULLY FURNISHED Room</t>
  </si>
  <si>
    <t>Look no further. I have a room for rent in Forest Hills (one of the safest neighborhoods in NYC) AVAILABLE IMMEDIATELY. The room is approximately 187 square feet (approx. 11 x 17). It is also FULLY furnished!</t>
  </si>
  <si>
    <t>Look no further. I have a room for rent in Forest Hills (one of the safest neighborhoods in NYC) AVAILABLE IMMEDIATELY. The room is approximately 187 square feet (approx. 11 x 17). It is also FULLY furnished! Fully furnished with plenty of storage place and your own half bath.  Also a MUCH better value than ANYTHING in the area.   Queens museum, the New York Hall of Science, the world-famous Unisphere (from the (Phone number hidden by Airbnb) world's fair and featured in the movie "Iron Man 2") and Arthur Ashe Stadium (the main tennis stadium of the US Open, the last of each year's four Grand Slam tennis tournaments and the site of the annual Arthur Ashe Kid's Day) are all within a 5 minute cab ride away)!   As much or as little as my guests would like.  I am likely to be present during my guest's stay, unless I am out of town working.  It is very quiet, with tree-lined streets and plenty of parks.  Mostly families with children and elderly people.  It is also rated the second safest n</t>
  </si>
  <si>
    <t>It is very quiet, with tree-lined streets and plenty of parks.  Mostly families with children and elderly people.  It is also rated the second safest neighborhood in all of New York after the Upper East side of Manhattan!</t>
  </si>
  <si>
    <t xml:space="preserve">Subways within a 15 minute walk, buses are a block away.  </t>
  </si>
  <si>
    <t>Please keep the noise down to a minimum.  No pets,  no smoking and no drugs.  Sorry, but not 420 friendly either.  Thank you!</t>
  </si>
  <si>
    <t>{TV,Internet,Wifi,"Air conditioning",Kitchen,Elevator,Heating,Washer,Dryer,"Smoke detector","Carbon monoxide detector","First aid kit","Fire extinguisher",Essentials,Shampoo,"translation missing: en.hosting_amenity_49"}</t>
  </si>
  <si>
    <t>Artistic! Sunny! 1BR Brownstone Apt</t>
  </si>
  <si>
    <t>This is a private, 1br apartment in the Stuyvesant Heights section of Bed Stuy, Brooklyn. It is the top floor of a historical brownstone. 4 blocks from the A express train, and around the corner from favorite neighborhood bars and restaurants!</t>
  </si>
  <si>
    <t>This is a private, 1br apartment in the Stuyvesant Heights section of Bed Stuy, Brooklyn. It is the top floor of a historical brownstone. 4 blocks from the A express train, and around the corner from favorite neighborhood bars and restaurants! This is a beautiful, pre-war brownstone apartment on the top floor of a historical brownstone that is filled with light, plants, and contemporary art. It is shared by an artist and a fashion designer. Our kitchen is equipped with an oven, stove, sink, and full-size refrigerator. Dishes, cups, pots and pans, blender, french press for coffee, and all utensils available for your use. Dining table with 4 chairs.  Bedroom is spacious and sunny, and has a comfortable queen size bed. Plenty of clean sheets.  Bathroom has a full size tub and shower with skylight. Comfortable living room with couch/day bed. Television with Apple TV equipped with Netflix, Hulu, and HBO Now. Bluetooth speaker and radio/CD player to play your tunes. Alternate side street par</t>
  </si>
  <si>
    <t>Our apartment is a short walk away from Saraghina restaurant/bar/bakery (amazing Italian and pizza!),  a charming French coffee shop, and bars that are great for both going out and dancing or having a quiet drink with friends.</t>
  </si>
  <si>
    <t>4.5 blocks away from Utica stop on the A express train and a couple blocks from B46 and B26 buses.</t>
  </si>
  <si>
    <t>Please no smoking in the house</t>
  </si>
  <si>
    <t>{TV,Internet,Wifi,Kitchen,"Pets live on this property",Dog(s),Heating,"Smoke detector","Carbon monoxide detector",Essentials,Shampoo,"24-hour check-in","Hair dryer",Iron,"Laptop friendly workspace"}</t>
  </si>
  <si>
    <t>Brand new apt close to Central Park</t>
  </si>
  <si>
    <t xml:space="preserve"> Brand new spacious apartment apartment with one bedroom, one bathroom, tons of natural light, a private terrace, and a washer/dryer in the unit. Ten minute walk to Central Park, two minute walk to a heckuva taco truck.       </t>
  </si>
  <si>
    <t xml:space="preserve"> Brand new spacious apartment apartment with one bedroom, one bathroom, tons of natural light, a private terrace, and a washer/dryer in the unit. Ten minute walk to Central Park, two minute walk to a heckuva taco truck.        10 minute walk to Central Park. One block from the 6 train, which takes you to: Grand Central Station in 15 minutes Union Square in 20 minutes Brooklyn Bridge in 30 minutes 10 minute walk to the 2 &amp; 3 trains, which take you to: Times Square in 15 minutes Wall Street in 25 minutes </t>
  </si>
  <si>
    <t xml:space="preserve">10 minute walk to Central Park. One block from the 6 train, which takes you to: Grand Central Station in 15 minutes Union Square in 20 minutes Brooklyn Bridge in 30 minutes 10 minute walk to the 2 &amp; 3 trains, which take you to: Times Square in 15 minutes Wall Street in 25 minutes </t>
  </si>
  <si>
    <t>Smoking allowed on the terrace only and be respectful of our neighbors by keeping noise at a reasonable level.</t>
  </si>
  <si>
    <t>{TV,"Cable TV",Internet,Wifi,"Air conditioning","Wheelchair accessible",Kitchen,Gym,Elevator,"Buzzer/wireless intercom",Heating,Washer,Dryer,"Smoke detector","Carbon monoxide detector","Fire extinguisher",Essentials,Shampoo,"24-hour check-in"}</t>
  </si>
  <si>
    <t>Peaceful, spacious and musical!</t>
  </si>
  <si>
    <t>Come stay in a large room in a two-room apartment in Washington Heights, NY. Big kitchen, Steinway upright piano in the living room which you are welcome to play!, large bedroom with a double bed.  Laundry in the basement.  This place is just two blocks from a major subway station that brings you into mid-Manhattan in 15 minutes.  It's a spacious, clean and quiet apartment, perfect for resting after a long day!</t>
  </si>
  <si>
    <t xml:space="preserve">Come stay in a large room in a two-room apartment in Washington Heights, NY. Big kitchen, Steinway upright piano in the living room which you are welcome to play!, large bedroom with a double bed.  Laundry in the basement.  This place is just two blocks from a major subway station that brings you into mid-Manhattan in 15 minutes.  It's a spacious, clean and quiet apartment, perfect for resting after a long day! We have a Steinway upright piano in the living room which you are welcome to play! There are two large bedrooms - if you'd be interested in renting the entire apartment, contact me about that.  In the available bedroom, there is a twin mattress stored underneath the bed for an extra guest. In the large  bedroom itself there is plenty of space for yoga.  I have a yoga mat you can use. I sage the space every few days so the energy here feels pretty great.   Over the holidays, you'll have the entire space to yourself and I'll be easily available by phone to answer any questions.   </t>
  </si>
  <si>
    <t>There's a cute restaurant called Marcha right on the block.  Fantastic Thai Restaurant three blocks away!  Small parks all around the area.  my favorite part is being close to the GW bridge and being able to walk down to the water and up to the Cloisters museum and park.</t>
  </si>
  <si>
    <t>1 and A/C trains two blocks away! Fifteen minutes to mid- Manhattan.</t>
  </si>
  <si>
    <t>- We can't allow pets, even though I love them!  No smoking, sorry.  Please value cleanliness and friendliness. - No shoes in the house:=)</t>
  </si>
  <si>
    <t>{Wifi,"Wheelchair accessible",Kitchen,Elevator,Heating,Washer,Dryer,"Smoke detector","Carbon monoxide detector",Essentials,"Lock on bedroom door","Hair dryer","Private living room"}</t>
  </si>
  <si>
    <t>Bright, Spacious 1 Bedroom in the East Village</t>
  </si>
  <si>
    <t>My place is close to Clinton St. Baking Company, the Meatball Shop, and all the awesome dining and drinking of the East Village and the Lower East Side. You’ll love my place because of the huge common outdoor space, the comfy bed, the quiet building, and the awesome natural light. My place is good for couples, solo adventurers, and business travelers.</t>
  </si>
  <si>
    <t>{TV,Wifi,"Air conditioning",Kitchen,Gym,Elevator,"Family/kid friendly",Washer,Dryer,"Smoke detector","Carbon monoxide detector",Essentials,Hangers,Iron,"Laptop friendly workspace"}</t>
  </si>
  <si>
    <t>Ayos Abode</t>
  </si>
  <si>
    <t>I bedroom apartment in Beautiful Bedstuy on award winning tree lined block. Few blocks away from subway; twenty minutes into Manhattan.</t>
  </si>
  <si>
    <t>I bedroom apartment in Beautiful Bedstuy on award winning tree lined block. Few blocks away from subway; twenty minutes into Manhattan. Private-Private -Private. Your own apartment/ not a share. My partner and I are only a phone call away; and around the corner. Few blocks from Hip Downtown BedStuy....Saraghina...Peaches...Fulton Ave....City bikes... A or C train....city bikes, B15 bus</t>
  </si>
  <si>
    <t>Few blocks from Hip Downtown BedStuy....Saraghina...Peaches...Fulton Ave....City bikes...</t>
  </si>
  <si>
    <t>A or C train....city bikes, B15 bus</t>
  </si>
  <si>
    <t>{"Air conditioning",Kitchen,"Pets allowed",Heating,"Smoke detector","Carbon monoxide detector",Essentials,Hangers,"Hair dryer",Iron,"Private entrance"}</t>
  </si>
  <si>
    <t>1-Bedroom in Bushwick for 2 in shared apartment</t>
  </si>
  <si>
    <t>One bed-room in Bushwick for a maximum of two people. You'll be sharing the apartment (i.e. large living room/kitchen space, one bathroom) with a friend of mine and his girlfriend (super nice people) - who will be living there for a month.</t>
  </si>
  <si>
    <t>One bed-room in Bushwick for a maximum of two people. You'll be sharing the apartment (i.e. large living room/kitchen space, one bathroom) with a friend of mine and his girlfriend (super nice people) - who will be living there for a month. Very cozy but large, and cute and fully, modern furnished apartment with an A/C / heating and all kitchen appliances available. We'll provide sheets and towels.  Smoking only on the Balcony. Bike Storage In Building Laundry Daily if necessary. I will be close by in the next neighborhood and available asap via phone. I can be on the premise normally within 30 minutes. There is the legendary Cup of Brooklyn across the street and a Blink Fitness one house number away. The local J-stop on Gates Ave is a three minute walk away. The J takes you to Williamsburg or the Lower East Side/ East Village in 30 minutes Check in and check out anytime. I will give you the key and access to the apartment</t>
  </si>
  <si>
    <t>There is the legendary Cup of Brooklyn across the street and a Blink Fitness one house number away.</t>
  </si>
  <si>
    <t>The local J-stop on Gates Ave is a three minute walk away. The J takes you to Williamsburg or the Lower East Side/ East Village in 30 minutes</t>
  </si>
  <si>
    <t>{TV,Wifi,"Air conditioning",Kitchen,"Pets allowed",Elevator,Heating,"Suitable for events",Washer,Dryer,"Smoke detector","Carbon monoxide detector",Essentials,Hangers,"Hair dryer"}</t>
  </si>
  <si>
    <t>Beautiful 1BR  Garden Apt in BK</t>
  </si>
  <si>
    <t>Great spacious garden apartment in tree-lined street with access to backyard. Close to bars, restaurants and Subway. Beautifully decorated with updated kitchen appliances and bathroom.</t>
  </si>
  <si>
    <t>{TV,"Cable TV",Internet,Wifi,Kitchen,Heating,Washer,Dryer,"translation missing: en.hosting_amenity_49","translation missing: en.hosting_amenity_50"}</t>
  </si>
  <si>
    <t>Convenient and cozy space!</t>
  </si>
  <si>
    <t>Conveniently located 15 minutes from midtown Manhattan via the N or W trains, my space is perfect for up to 3 people who are looking for a comfortable &amp; reasonably priced base to explore NYC.</t>
  </si>
  <si>
    <t>Conveniently located 15 minutes from midtown Manhattan via the N or W trains, my space is perfect for up to 3 people who are looking for a comfortable &amp; reasonably priced base to explore NYC. As you enter the apartment there is a hallway, which leads to the living room, bedroom, kitchen, and bathroom. The furnishings reflect the character of the area and my own taste. Inside you'll find the usual amenities, such as, a fully stocked kitchen, and towels and linens. There's also a small art and book collection and a very friendly cat. You'll have access to the whole apartment. This will depend on our schedules, but we can nail down details when you contact me. The space is a short walk from 30th avenue in Astoria, which has a nice restaurant, cafe, and bar/live music scene. Some options include Ovelia, Sweet Afton, William Hallet, Leli's bakery, Astoria Art, and Avenue Cafe, but there are numerous others as well. The N train is a reliable subway line and will take you to midtown Manhattan</t>
  </si>
  <si>
    <t>The space is a short walk from 30th avenue in Astoria, which has a nice restaurant, cafe, and bar/live music scene. Some options include Ovelia, Sweet Afton, William Hallet, Leli's bakery, Astoria Art, and Avenue Cafe, but there are numerous others as well.</t>
  </si>
  <si>
    <t>The N train is a reliable subway line and will take you to midtown Manhattan in 15 minutes. You can get to Union Square in about 25 minutes by switching to a downtown express 4 or 5 train, at Lexington and 59th street.</t>
  </si>
  <si>
    <t>Have fun!</t>
  </si>
  <si>
    <t>{Internet,"Air conditioning",Kitchen,"Pets live on this property",Cat(s),"Family/kid friendly","Smoke detector","Carbon monoxide detector",Essentials,Shampoo,Hangers,"Hair dryer","Laptop friendly workspace"}</t>
  </si>
  <si>
    <t>Welcome to Kensington</t>
  </si>
  <si>
    <t>Enjoy your stay in this classic Brooklyn neighborhood. F train 5 minute walk, 10 minute walk to trendy Flatbush restaurants and prospect park 2 stops away. Kensington is one of the most diverse and family-oriented areas in the city.</t>
  </si>
  <si>
    <t xml:space="preserve">Enjoy your stay in this classic Brooklyn neighborhood. F train 5 minute walk, 10 minute walk to trendy Flatbush restaurants and prospect park 2 stops away. Kensington is one of the most diverse and family-oriented areas in the city. Accommodations include shared living spaces and essentials. Large private bedroom with 2 large eastern facing windows and King size bed. Shared living room, shared kitchen, shared bathroom. Fresh linens &amp; essentials. My roommate and I may be around during your stay but we work a alot and chances are you will have lots of alone time in the apartment. A lock-box is provided so you can let yourself into the apartment. We're on-call if anything comes up. Within 5 blocks: -3 markets with great produce -3 Chinese food restaurants -Two 99 cent stores Prospect Park via Ocean Parkway. F train @ Ditmas Ave Q train @ Cortelyou Rd B train @ Newkirk Ave G train @ Church Ave My favorite car services is Arecibo, somehow they are always only 5 minutes away: ((PHONE NUMBER </t>
  </si>
  <si>
    <t>Within 5 blocks: -3 markets with great produce -3 Chinese food restaurants -Two 99 cent stores Prospect Park via Ocean Parkway.</t>
  </si>
  <si>
    <t>F train @ Ditmas Ave Q train @ Cortelyou Rd B train @ Newkirk Ave G train @ Church Ave My favorite car services is Arecibo, somehow they are always only 5 minutes away: ((PHONE NUMBER HIDDEN). The UBER app for your phone is also a good idea while visiting the city.</t>
  </si>
  <si>
    <t>Unfortunately I cannot accommodate additional large furniture. Smaller items no problem. Guest maximum is 3 people (3rd sleeps on an air mattress on the floor inside the bedroom). Sorry, no parties.</t>
  </si>
  <si>
    <t>{Internet,Wifi,"Air conditioning",Kitchen,"Free street parking","Buzzer/wireless intercom",Heating,"Family/kid friendly","Smoke detector","Carbon monoxide detector",Essentials,Shampoo,"Lock on bedroom door","24-hour check-in","Hair dryer","Self check-in",Lockbox,"Hot water"}</t>
  </si>
  <si>
    <t>Staycation Next to Central Park</t>
  </si>
  <si>
    <t>Get the best with our Premier Partial Park View rooms, located between floors 30 and 46. These rooms offer views of the Manhattan skyline and partial views of Central Park, and come with 1 Queen Bed. Your room charge has been taken prior to your arrival as a deposit.  Charges upon arrival:  - Taxes (State: 8.875%, City: 5.875%, Occupancy: $2.00 &amp; Javits Fee: $1.50) - Facility Fee ($40.16) which includes WiFi and $10 F&amp;B credit per room per night - Refundable incidentals hold of $75 per night</t>
  </si>
  <si>
    <t>Get the best with our Premier Partial Park View rooms, located between floors 30 and 46. These rooms offer views of the Manhattan skyline and partial views of Central Park, and come with 1 Queen Bed. Your room charge has been taken prior to your arrival as a deposit.  Charges upon arrival:  - Taxes (State: 8.875%, City: 5.875%, Occupancy: $2.00 &amp; Javits Fee: $1.50) - Facility Fee ($40.16) which includes WiFi and $10 F&amp;B credit per room per night - Refundable incidentals hold of $75 per night Park Lane Hotel - A Central Park Hotel, is a luxury 46-story hotel with panoramic views of legendary Central Park and the iconic New York City skyline. Spacious, elegant Guest Rooms and Guest Suites offer picture windows and superb views along with exquisite bath products, fine linens and other amenities. This iconic Hotel sits directly on the edge of beautiful Central Park, offering gracious services to ensure a fulfilling stay. From on-site dining at the renowned Park Room Restaurant to cocktails</t>
  </si>
  <si>
    <t>{TV,"Cable TV",Wifi,"Air conditioning",Gym,Elevator,Heating,"Smoke detector","First aid kit","Fire extinguisher",Essentials,Shampoo,"Lock on bedroom door",Hangers,"Hair dryer",Iron,"Laptop friendly workspace","Self check-in","Building staff",Bathtub,Crib,"Bed linens","Extra pillows and blankets","Luggage dropoff allowed","Wide hallways","No stairs or steps to enter","Wide entrance for guests","Flat path to guest entrance","Well-lit path to entrance","No stairs or steps to enter","Wide entrance","Extra space around bed","No stairs or steps to enter","Wide doorway to guest bathroom","Wide clearance to shower, toilet","No stairs or steps to enter","Wide entryway","Handheld shower head","Paid parking on premises","Fixed grab bars for shower"}</t>
  </si>
  <si>
    <t>Great 1 Bedroom Loft in Cool SoBro Area</t>
  </si>
  <si>
    <t>Welcome to Our Home.  Located in the historic Clocktower building in the heart of South Bronx. Amazing Beautiful loft, High ceilings, Exposed brick, large windows with beautiful Art &amp; plants. Full Kitchen, Living &amp; Eating Area &amp; Bathroom.  Lots of Amenities on Property; Gym,  Pool, Sauna, Rec Room, BBQ Area &amp; Roof Deck.   Laundry on every floor.</t>
  </si>
  <si>
    <t>Welcome to Our Home.  Located in the historic Clocktower building in the heart of South Bronx. Amazing Beautiful loft, High ceilings, Exposed brick, large windows with beautiful Art &amp; plants. Full Kitchen, Living &amp; Eating Area &amp; Bathroom.  Lots of Amenities on Property; Gym,  Pool, Sauna, Rec Room, BBQ Area &amp; Roof Deck.   Laundry on every floor. This is Our Home. It is a 2 bedroom loft. We offer 1 bedroom and living room, kitchen, bathroom for your stay when We travel. There is someone available for your assistance on the property when needed. But consider this a Private one bedroom apartment for yourself or you and a guest.  Being that it is our home, our personal belongs are on premise and we ask for mature guests to respect. With that being said you also have access to full kitchen &amp; whatever is in our pantry. The building is a historic building that shares property with a brand new building &amp; you will have access to the AMENITIES Of New Building Including;  Brand New Gym w/ Yoga Ro</t>
  </si>
  <si>
    <t>The heart of South Bronx is the latest budding neighborhood of NYC. Just over the bridge to Manhattan (you can literally walk across the bridge)  NEIGHBORHOOD: Great Restaurant/Bar in building, steps outside of rental. (Charlies Bar &amp; Kitchen) Many Restaurants, Markets, Galleries, Coffee shops &amp; juice bar walking distance. Including New American Cuisine, Southern, Latin, Pizza, Sushi, Beer Garden, etc...  20- 30 min away from Midtown Manhattan. We are 2 blocks from the train to the city &amp; just 1 stop to the city</t>
  </si>
  <si>
    <t>Conveniently Located 2 Blocks to the 6 train at 138st. One stop from the city (125th St Harlem) This train will bring you midtown in 20 minutes</t>
  </si>
  <si>
    <t>{TV,Wifi,"Air conditioning",Pool,Kitchen,Gym,Breakfast,Elevator,"Hot tub",Heating,Washer,Dryer,"Smoke detector","First aid kit","Fire extinguisher",Essentials,Shampoo,Hangers,"Hair dryer",Iron,"Laptop friendly workspace"}</t>
  </si>
  <si>
    <t>Beautiful duplex loft with Skylight</t>
  </si>
  <si>
    <t>Spacious light and airy duplex in Tribeca with north and south windows and five skylights. 1600 square feet of space includes a large living room, dining room, and well-equipped kitchen, a sauna, a Jacuzzi, 3 bedrooms, a contemporary art collection on the walls and antique furniture. 16-ft ceilings in the living room, wood floors, a contemporary art collection on the walls and antique furniture. There is stereo and TV as well as central AC on the ground level and a very efficient one in the upper level bedroom...and a portable one in the smaller bedroom, which has a new double bed in it. Includes air conditioning.  This developing neighborhood is one of New York City's trendy hot spots. Residents find specialty shops, including a wonderful French Bakery, excellent restaurants, galleries and boutiques scattered throughout the area. It is fun to explore and Soho is right up the block. China Town is to the East, South Street Seaport, Battery Park, Statue of Liberty, Staten Island Ferry an</t>
  </si>
  <si>
    <t>The cleaning fee is $80 per week.</t>
  </si>
  <si>
    <t>{TV,"Cable TV",Internet,Wifi,"Air conditioning",Kitchen,"Hot tub","Buzzer/wireless intercom",Heating,Washer,Dryer}</t>
  </si>
  <si>
    <t>Sunny Bedroom in Brooklyn Loft</t>
  </si>
  <si>
    <t>Hi guys,  we rent out our cozy private room in a sunny, industrial loft in Bushwick.  You'll share the loft with our 2 amazing roomies, both film makers.  Subway, Delis, Restaurants and a lot of cool Bars just around the corner. Check it out!</t>
  </si>
  <si>
    <t>{Internet,Wifi,"Air conditioning",Kitchen,Heating,Washer,Dryer}</t>
  </si>
  <si>
    <t>Spacious and bright room, with easy commute in nyc</t>
  </si>
  <si>
    <t>Please keep the room and the rest of the apartment clean as you got it and treat the other residents with respect as they will treat you.</t>
  </si>
  <si>
    <t>{TV,Wifi,"Air conditioning",Kitchen,Elevator,Heating,Essentials,Shampoo,"Lock on bedroom door",Hangers,"Hot water",Microwave,Refrigerator,"Dishes and silverware","Cooking basics",Oven,"Long term stays allowed"}</t>
  </si>
  <si>
    <t>Townhouse Apt. w/Backyard-20 min train to City!</t>
  </si>
  <si>
    <t>Welcome to the most Instagrammable space in BedStuy Brooklyn! This light-filled prewar townhouse apartment is located just 5 minutes to the train where you can get to Manhattan in 20 minutes! To top it off, there is access to a beautiful backyard with lounge chairs and lots of foliage. An oasis in the middle of the bustle of the city. You just will have to let us know you want to use the backyard and we will accommodate! If you are planning to use it for a party, added fees will apply.</t>
  </si>
  <si>
    <t xml:space="preserve">Welcome to the most Instagrammable space in BedStuy Brooklyn! This light-filled prewar townhouse apartment is located just 5 minutes to the train where you can get to Manhattan in 20 minutes! To top it off, there is access to a beautiful backyard with lounge chairs and lots of foliage. An oasis in the middle of the bustle of the city. You just will have to let us know you want to use the backyard and we will accommodate! If you are planning to use it for a party, added fees will apply. Recently renovated, this space has all the style and utility you need. With a nod to its prewar grandeur, this pretty space has been professionally designed to make you feel right at home. Lay out in the secret-gardenesque backyard with snacks and drinks. Use the kitchen next to the backyard to enjoy your time outside. Or simply see the hot spots of Brooklyn or Manhattan by taking the train that's a few block away! Guests can access their private apartment through a separate entrance and can also access </t>
  </si>
  <si>
    <t>Located on a tree-lined street, you can walk amongst the quiet block of prewar brownstones and visit the gorgeous park just a block away.</t>
  </si>
  <si>
    <t>Next to J, Z and C trains. Saratoga Park just around the corner!</t>
  </si>
  <si>
    <t>{TV,Wifi,"Air conditioning",Kitchen,"Pets allowed","Free street parking","Indoor fireplace",Heating,"First aid kit",Essentials,Shampoo,"Lock on bedroom door",Hangers,"Hair dryer",Iron,"Laptop friendly workspace","Private living room","Private entrance","Hot water","Bed linens","Extra pillows and blankets",Microwave,"Coffee maker",Refrigerator,"Dishes and silverware","Cooking basics",Oven,Stove,"Garden or backyard","Beach essentials","Luggage dropoff allowed","Long term stays allowed"}</t>
  </si>
  <si>
    <t>Cozy One Bedroom Manhattan Apartment with Office</t>
  </si>
  <si>
    <t>Bright One bedroom apartment/ seperate living room office area / full bathroom / kitchen-gas stove, refrigerator, toaster oven, no microwave. Free street parking, Close to major subway lines, walking distance to Yankee stadium. Historical Sugar Hill neighborhood of Harlem. Near Strivers Row where all the Legendary Jazz Musicians lived and played.  15 minutes away from Times Square.  10 minute walk to Yankee Stadium  Nearby Subway Lines: A,C,B,D,1,3</t>
  </si>
  <si>
    <t>Bright One bedroom apartment/ seperate living room office area / full bathroom / kitchen-gas stove, refrigerator, toaster oven, no microwave. Free street parking, Close to major subway lines, walking distance to Yankee stadium. Historical Sugar Hill neighborhood of Harlem. Near Strivers Row where all the Legendary Jazz Musicians lived and played.  15 minutes away from Times Square.  10 minute walk to Yankee Stadium  Nearby Subway Lines: A,C,B,D,1,3 One of the few Historical 100 year buildings left in Harlem. Quiet street with locals who respect their neighborhood. Across the street from a Park with huge pool.  - This apartment is bright but very cozy and decorated with care. Text or Phone Call away -Close to 125th street  -Walking distance to Yankee Stadium  -Near all Harlem monuments &amp; Riverbank Park  -15 minute train ride to Times Square  -10 minute train ride to Central Park and all Museums Trains- A,C,B,D, 1, 3 MTA Buses  Uber friendly neighborhood  Street Parking is Available on a</t>
  </si>
  <si>
    <t>-Close to 125th street  -Walking distance to Yankee Stadium  -Near all Harlem monuments &amp; Riverbank Park  -15 minute train ride to Times Square  -10 minute train ride to Central Park and all Museums</t>
  </si>
  <si>
    <t>Trains- A,C,B,D, 1, 3 MTA Buses  Uber friendly neighborhood  Street Parking is Available on a first come first serve basis</t>
  </si>
  <si>
    <t>Guests should clean their own dishes, keep the apartment clean and care for it as if it was their own. We do not wear shoes in the house as it is not sanitary and can track bacteria from outside causing sickness. No smoking in the house please do this outside.</t>
  </si>
  <si>
    <t>{TV,Wifi,"Air conditioning",Kitchen,Elevator,"Free street parking","Buzzer/wireless intercom",Heating,Washer,Dryer,"Smoke detector","Carbon monoxide detector","First aid kit",Essentials,Hangers,"Hair dryer",Iron,"Laptop friendly workspace","Private living room",Bathtub,"Window guards","Hot water","Host greets you"}</t>
  </si>
  <si>
    <t>Room in the heart of East Village</t>
  </si>
  <si>
    <t>Private room in a cosy 3br apartment. Second floor in a walk up building. Prime location. Everything you can possibly need is within walking distance. 5 min walk to F train, and about 10 min to the 6.</t>
  </si>
  <si>
    <t>Private room in a cosy 3br apartment. Second floor in a walk up building. Prime location. Everything you can possibly need is within walking distance. 5 min walk to F train, and about 10 min to the 6. Spacious room with a comfy queen size bed. You'll have access to all the common areas. Respond within 6 hours Wonderful neighborhood with many gardens and parks close by. Subway and buses, as well as a Citibike dock located 2 minutes away from the building.</t>
  </si>
  <si>
    <t>Wonderful neighborhood with many gardens and parks close by.</t>
  </si>
  <si>
    <t>Subway and buses, as well as a Citibike dock located 2 minutes away from the building.</t>
  </si>
  <si>
    <t>{TV,Internet,Wifi,Kitchen,"Buzzer/wireless intercom",Heating,"Smoke detector","Carbon monoxide detector","First aid kit","Safety card",Essentials,"Hair dryer",Iron,"translation missing: en.hosting_amenity_49","translation missing: en.hosting_amenity_50","Self check-in",Lockbox}</t>
  </si>
  <si>
    <t>Cheap &amp; Basic Temporary Airbed Room</t>
  </si>
  <si>
    <t>Private bedroom in highly safe area 2-BR apartment, steel frame bed with mattress which accommodates one person. Airbeds can accommodate 2 more persons. Spacious sun-lit living area with marble floor. Walk 2 minutes to subway (Woodhaven Blvd. Station) and only 20 min to Manhattan. Food Court and supermarket downstairs. City center location. Steps away from Queens Center Mall, Costco, Macy's, Target, ALDI. Crime rate is very low, highly safe area. Free Internet and WiFi for your cellphone/laptop.</t>
  </si>
  <si>
    <t xml:space="preserve">Private bedroom in highly safe area 2-BR apartment, steel frame bed with mattress which accommodates one person. Airbeds can accommodate 2 more persons. Spacious sun-lit living area with marble floor. Walk 2 minutes to subway (Woodhaven Blvd. Station) and only 20 min to Manhattan. Food Court and supermarket downstairs. City center location. Steps away from Queens Center Mall, Costco, Macy's, Target, ALDI. Crime rate is very low, highly safe area. Free Internet and WiFi for your cellphone/laptop. Private bedroom in a 2-bedroom apartment with air conditioner. This is the master bedroom, large enough for 5 persons but I limit it to 3. So safe that girls always walk home from the subway at midnight without any fear.  Spacious living room area and a total of 950 sq. ft. Much-sought-after southern exposure with plenty of sun &amp; light. Features an expensive top-notch marble floor. 2-minute walk to Subway station and 20 minutes to Manhattan. Most convenient location for shopping and commuting, </t>
  </si>
  <si>
    <t>Walk two minutes to Subway Station.  This area is the Central Shopping District of New York, surrounded by major malls and restaurants, bustling with people deep into night. So this is a very safe area to live, so safe that girls always walk home from the subway at midnight without any fear.  Crime rate is very low. Pedestrian presence is on every street. Safety comes first for any travel. If you choose the wrong place for your stay in New York City, you know what a nightmare it could turn into. Target Supermarket and ALDI food market are nearby. You can buy food here to cook for yourself. Queens Center Mall Food Court is 2 minutes walk away. If you are not in the mood to cook or simply have no time, McDonalds, KFC, Panda Express, Taco Bell, White Castle and a dozen more inexpensive restaurants are all here.</t>
  </si>
  <si>
    <t xml:space="preserve">2-minute walk to Subway station, and M/R/E/F trains will take you to Manhattan after 20 minutes. Close by are more than 20 bus lines, including Q72 to Laguadia Airport, Q10 to JFK Airport, Q60 to Manhattan, Q88 to Flushing, Q53 to the beach, Q (Phone number hidden by Airbnb) and more. If you rate this place as the most convenient location for traffic in Queens County, nobody would object. Directions: From Laguardia Airport(LGA), the most direct route is to take Bus Q72 and get off at 59th Ave./Junction Blvd Station, which is 2 minutes away by foot from the apartment. No transfer needs. Or if you prefer the subway, you can take the Q33 to 74st Jackson Heights Roosevelt Ave subway station and take the M/R train to Woodhaven Blvd station, which is just 3 stops away.  Both methods cost you $2.75 only, and takes you 40 minutes. If you take a taxi, it usually costs around $20 and takes you 20 minutes. From JFK Airport——Take the JFK AirTrain, transfer to the E train and transfer again to the </t>
  </si>
  <si>
    <t>No smoking. Drug abusers will be expelled and reported to police. Please show respect to the neighbor downstairs by refraining from making loud noises unbearable to them.</t>
  </si>
  <si>
    <t>{Internet,Wifi,"Air conditioning","Wheelchair accessible",Kitchen,Gym,Elevator,"Hot tub","Buzzer/wireless intercom",Heating,"Family/kid friendly",Washer,Dryer,"Smoke detector","Carbon monoxide detector","First aid kit","Fire extinguisher",Essentials,Shampoo}</t>
  </si>
  <si>
    <t>Large Bedroom Apartment with  a Private Bathroom</t>
  </si>
  <si>
    <t>Large, floor-through apartment with a split two bedroom, two bathroom layout. The apartment is in excellent condition and features eat-in kitchen with dishwasher and microwave, hardwood floors, high ceilings and great light with eastern and western exposures. The bedrooms each have an en-suite bathroom. Close to Central Park, Subway, Rockefeller Center, Midtown,&amp; the Empire State Building. The Q train just opened literally across the street), &amp; living in a clean &amp; spacious apartment!</t>
  </si>
  <si>
    <t>{TV,"Cable TV",Wifi,"Air conditioning",Kitchen,"Free street parking",Heating,"Family/kid friendly","Suitable for events","Smoke detector","Carbon monoxide detector","Fire extinguisher",Essentials,Shampoo,"Lock on bedroom door",Hangers,Iron,"Laptop friendly workspace","translation missing: en.hosting_amenity_50","Hot water","Bed linens","Luggage dropoff allowed",Other}</t>
  </si>
  <si>
    <t>Harlem Residence 2</t>
  </si>
  <si>
    <t>Updated modern apartment with a private bedroom and bathroom. Located in Harlem, within walking distance to the (1) and (A) trains. Easy Uber or Lyft pick up location. Easy parking availability on the street. Elevator access to the apartment as well. 1 Queen bed (Main room), 1 queen air mattress and 1 Large L-shaped sofa (in the living room). Sleeps 3 comfortably and 4 people if 2 sleep in the Main room. Washer &amp; Dryer inside the apartment, Wifi and Internet also available. Room as AC unit.</t>
  </si>
  <si>
    <t>Updated modern apartment with a private bedroom and bathroom. Located in Harlem, within walking distance to the (1) and (A) trains. Easy Uber or Lyft pick up location. Easy parking availability on the street. Elevator access to the apartment as well. 1 Queen bed (Main room), 1 queen air mattress and 1 Large L-shaped sofa (in the living room). Sleeps 3 comfortably and 4 people if 2 sleep in the Main room. Washer &amp; Dryer inside the apartment, Wifi and Internet also available. Room as AC unit. Available 24/7 if needed Everything is close and Uber/Lyft is 1 click away. The 1 train is around the corner (2 min) walk and the A train is a block away (5 min) walk. Yankee stadium is across the bridge and in walking distance to it. 6 Min Uber/Lyft ride; 12 min Train ride or 20 min walk to Yankee Stadium. 15 min Uber/Lyft ride; 25 min Train Ride to Time Square. Located near local Harlem Restaurants and Bars and nightlife all within walking distance.</t>
  </si>
  <si>
    <t>Everything is close and Uber/Lyft is 1 click away. The 1 train is around the corner (2 min) walk and the A train is a block away (5 min) walk. Yankee stadium is across the bridge and in walking distance to it.</t>
  </si>
  <si>
    <t>6 Min Uber/Lyft ride; 12 min Train ride or 20 min walk to Yankee Stadium. 15 min Uber/Lyft ride; 25 min Train Ride to Time Square. Located near local Harlem Restaurants and Bars and nightlife all within walking distance.</t>
  </si>
  <si>
    <t>{TV,"Cable TV",Wifi,"Air conditioning",Kitchen,Breakfast,Elevator,Heating,Washer,Dryer,"Smoke detector","Carbon monoxide detector",Essentials,Shampoo,"Lock on bedroom door",Iron,"Private living room","Hot water","Bed linens","Extra pillows and blankets",Microwave,"Coffee maker",Refrigerator,Dishwasher,"Dishes and silverware","Cooking basics",Oven,Stove,"Host greets you"}</t>
  </si>
  <si>
    <t>Lola’s Haven</t>
  </si>
  <si>
    <t>Lola’s haven is a very contemporary 2 bedroom apartment with amazing lighting in a quite and serene residential area. It’s in a very friendly neighborhood 15mins away from JFK airport, Gateway Mall and Kings Plaza Center. It’s located 13mins away from the L train which can be used to access all areas of NewYork. There is a beautiful fully equipped leisure park within walking distance. Lola’s haven is 3-5 mins away from fast foods, grocery stores, gym, laundromats and Banks.</t>
  </si>
  <si>
    <t>Lola’s haven is a very contemporary 2 bedroom apartment with amazing lighting in a quite and serene residential area. It’s in a very friendly neighborhood 15mins away from JFK airport, Gateway Mall and Kings Plaza Center. It’s located 13mins away from the L train which can be used to access all areas of NewYork. There is a beautiful fully equipped leisure park within walking distance. Lola’s haven is 3-5 mins away from fast foods, grocery stores, gym, laundromats and Banks. This is a very nicely put together space which has a homely feeling, the right amount of fresh air and warmth, beautiful colors and the perfect lightning for the perfect selfies and pictures. Guest will have access to all parts of the house. Including the master bedroom, bathroom, kitchen area and living area The apartment is completely and fully available for guest. I will not be present however, I live down the block and would make myself readily available if needed. The neighborhood is peaceful and friendly. Ther</t>
  </si>
  <si>
    <t>The neighborhood is peaceful and friendly. There’s a leisure park and it’s easiyly accessible. There is a Train station close by and a bus stop a min away. There are loads of grocery stores, restaurants and banks around.</t>
  </si>
  <si>
    <t>The L train is 13 mins away and there is a bus stop a minute away from Lola’s haven. There are other bus stops working 3-5 minute walk which can grant access to any part of New York</t>
  </si>
  <si>
    <t>Guests would be expected to do their own dishes and typically live the house in the condition it was met.</t>
  </si>
  <si>
    <t>{TV,Wifi,"Air conditioning",Kitchen,"Free parking on premises",Heating,"Smoke detector","Carbon monoxide detector","Fire extinguisher",Essentials,Shampoo,"Lock on bedroom door",Hangers,"Hair dryer",Iron,"Laptop friendly workspace","Private living room","Private entrance","Hot water",Other}</t>
  </si>
  <si>
    <t>Large sleeping loft with two beds</t>
  </si>
  <si>
    <t>Private large loft space with two beds in a very cool Bushwick apartment.   The loft is 20' long with a bed at each end.. In between is open floor space with yoga props,  and throughout the space there are counters, drawers and hooks for your things. It is very cozy, and there is enough room for an air mattress if there are four people in your party.</t>
  </si>
  <si>
    <t>Private large loft space with two beds in a very cool Bushwick apartment.   The loft is 20' long with a bed at each end.. In between is open floor space with yoga props,  and throughout the space there are counters, drawers and hooks for your things. It is very cozy, and there is enough room for an air mattress if there are four people in your party. IMPORTANT: Please don't send a reservation request without first sending an inquiry to discuss availability. I am not looking for any full summer rentals nor fall semester. Short term stays work best. Thank you! ***Pictures &amp; description updated May 11, 2019*** I took a blank white box and transformed it in to a home that is not only stylish and comfortable, but functional and luxurious too.  The apartment has 16' ceilings and big tall windows. Furnished with an assortment of contemporary items, antiques, and some built-ins I made from salvaged wood, the apartment will immediately strike you with its strong sense of design.   I have been h</t>
  </si>
  <si>
    <t>Bushwick is a lively and highly creative neighborhood.  Every time I go for a walk I notice a new place opening up.  Bars, restaurants, vintage stores &amp; coffee shops are everywhere. The neighborhood is covered in street art, so it's a great place to go for a walk, and I can recommend some especially colorful blocks to check out.  There are lots of galleries nearby as well as some good spots for dancing.</t>
  </si>
  <si>
    <t>The Myrtle/Broadway stop on the JMZ line is a quick 5 minute walk away and will take you to Manhattan in 20 minutes.  The Morgan Ave &amp; Jefferson Ave stops on the L train are both a 10-12 minute walk away.</t>
  </si>
  <si>
    <t>{Wifi,"Air conditioning",Kitchen,Gym,"Free street parking",Heating,Washer,Dryer,"Smoke detector","Carbon monoxide detector","First aid kit","Fire extinguisher",Essentials,Shampoo,Hangers,"Hair dryer",Iron,"Laptop friendly workspace","translation missing: en.hosting_amenity_49","translation missing: en.hosting_amenity_50","Self check-in",Keypad,"Hot water"}</t>
  </si>
  <si>
    <t>SoHo/Central/Quiet St/Close to trains/Entire Place</t>
  </si>
  <si>
    <t>If you're looking to experience New York as a local, this is your place! Charming and centrally located on a tree-lined street with view of the Empire &amp; One World Trade. Steps from extraordinary restaurants, shopping, landmarks.  Excellence WiFi  Entire place - Inviting one bedroom and living room. Lots of windows, quiet, conveniently located to explore on foot or by train. Steps to trains, Washington Sq. Park, Union Sq, West &amp; East Village, Little Italy, Nolita, TriBeCa, Times Sq.,</t>
  </si>
  <si>
    <t>If you're looking to experience New York as a local, this is your place! Charming and centrally located on a tree-lined street with view of the Empire &amp; One World Trade. Steps from extraordinary restaurants, shopping, landmarks.  Excellence WiFi  Entire place - Inviting one bedroom and living room. Lots of windows, quiet, conveniently located to explore on foot or by train. Steps to trains, Washington Sq. Park, Union Sq, West &amp; East Village, Little Italy, Nolita, TriBeCa, Times Sq., Thanks for considering my place. Can’t wait to make your trip incredible and stress free!  *Super fast WiFi* On a quiet street with lots of trees and natural light. The street level has the perfect view of Empire and One World Trade.  Comfortable Queen sized bed, medium fitness and memory foam pillow (both less than 1 year old). AC and fan for summer, extra heater and blankets for winter and two umbrellas for rain.  Living room is warm and comfortable. Window with view of Empire State, hardwood floor and co</t>
  </si>
  <si>
    <t>SoHo is one of the most desirable neighborhoods in Manhattan. Charming, safe, architecturally stunning, top notched restaurants, high end shops &amp; mom and pop places too. Everything you need is 2-15 minutes away. But my place is on a quiet street perfect for an excellent night sleep. Centrally located to all important landmarks (Washington Square Park, One Tower, Flatiron, Times Square, etc) and close to countless trains to take you anywhere your heart desires.</t>
  </si>
  <si>
    <t>Apartment is close to all transportation. Steps from taxi, bus, and trains C E, B D F M, N Q R W, 1 2 3 6, are 3 to 10 minute walk away</t>
  </si>
  <si>
    <t>{Wifi,"Air conditioning",Kitchen,Heating,Dryer,"Carbon monoxide detector","First aid kit","Fire extinguisher",Essentials,Shampoo,Hangers,"Hair dryer",Iron,"Laptop friendly workspace","Private entrance","Hot water","Host greets you"}</t>
  </si>
  <si>
    <t>BRIGHT BEAUTIFUL BROWNSTONE IN BROOKLYN</t>
  </si>
  <si>
    <t>Top floor of a bright beautiful brownstone in the heart of Williamsburg! Super safe and accessible area. Lots of character in this clean and minimal Space. Huge office as well. Off the L train at the Graham stop. HUGE SPACE which is rare in NYC or BK. Very close to many restaurants, shops and more. Safe and peaceful and well situated.</t>
  </si>
  <si>
    <t>{Wifi,"Air conditioning",Kitchen,Heating,Washer,Dryer,"Smoke detector","Carbon monoxide detector","Fire extinguisher",Essentials,"Laptop friendly workspace"}</t>
  </si>
  <si>
    <t>Quiet Full Bed - East Village / LES Comfy Colorful</t>
  </si>
  <si>
    <t>Comfortable space. Sheets and essentials are included. Unlike most other NYC apartments, this one is perfectly quiet. Colorful, warm and sunny.  Prefer to rent by the week. $45/day weekly compared to $90/day daily.</t>
  </si>
  <si>
    <t xml:space="preserve">Comfortable space. Sheets and essentials are included. Unlike most other NYC apartments, this one is perfectly quiet. Colorful, warm and sunny.  Prefer to rent by the week. $45/day weekly compared to $90/day daily. These photos are from when I first moved in, minimal. Now, some more shelves and things with glassware and cooking equipment and art. Nicer looking sheets on the bed. Towels and soap/shampoo/everything important, are included. Utilities and high speed internet are also included. Full size bed, comfy foam mattress. Very quiet space. You do not hear loud traffic like in every other NYC apartment, so will get a good sleep. Plenty of storage. I'll leave the closet and most of the drawers empty for you. Kitchen is very comfortable, cook nice meals. Large dining room table. HOME THEATER projector OMG for watching movies. The second bedroom will be occupied by me. I'm very friendly and easy to get along with. Like to cook, eat, and watch movies. Most of the time will be out around </t>
  </si>
  <si>
    <t>10 minutes walk from the subway, and all the best most interesting things in the world! Rare bookstores, gourmet shops, hip bars and prohibition style lounges, indie music venues, Avant Garde theatres, best restaurants, etc... Directly downstairs we have laundromat, pharmacy, convenience stores.</t>
  </si>
  <si>
    <t>I have a bicycle that you are welcome to use. It is the best way to get around the city. In 15 minutes, walk from glitzy luxurious streets, to indie and edgy and hip venues. The F train is only 10min away, station is called 2nd Avenue, but lets out at 1st Avenue.</t>
  </si>
  <si>
    <t>{TV,Wifi,"Air conditioning",Kitchen,Breakfast,Heating,"Smoke detector","First aid kit","Fire extinguisher",Essentials,Shampoo,"Lock on bedroom door",Hangers,"Laptop friendly workspace"}</t>
  </si>
  <si>
    <t>Huge and beautiful Park Slope Apt</t>
  </si>
  <si>
    <t>Enjoy your stay in New York in this huge beautiful, fully furnished 1300 sq ft apartment with roof deck on the fourth floor of a classic brownstone in the center of much sought after Park Slope.</t>
  </si>
  <si>
    <t xml:space="preserve">Enjoy your stay in New York in this huge beautiful, fully furnished 1300 sq ft apartment with roof deck on the fourth floor of a classic brownstone in the center of much sought after Park Slope. The apartment has a wonderfully spacious bedroom with a queen size bed. As well as a  library with a daybed and a wonderful kitchen, living room, and dining room.  This walk up has views of the city from four large front windows and views of trees, roof tops and a historic school from the back windows. The building has a roof deck with spectacular views of Manhattan, the Statue of Liberty and beyond. I will be available to answer any questions by phone through your entire stay. This wonderful area was voted one of the United States ten best neighborhoods and recently New York's #1 neighborhood by New York Magazine.  The apartment is located only three blocks to the F-Train and N/R-Trains on a tree lined street, steps to 7th and 5th avenue with tons of restaurants, bars and bookstores to choose </t>
  </si>
  <si>
    <t>This wonderful area was voted one of the United States ten best neighborhoods and recently New York's #1 neighborhood by New York Magazine.  The apartment is located only three blocks to the F-Train and N/R-Trains on a tree lined street, steps to 7th and 5th avenue with tons of restaurants, bars and bookstores to choose from and three blocks to wonderful Prospect Park with all its amenities including free summer concerts.</t>
  </si>
  <si>
    <t>very easy access to Manhattan with the F, N and R subway</t>
  </si>
  <si>
    <t>Park Slope, Brooklyn, NY, United States</t>
  </si>
  <si>
    <t>{TV,Internet,Wifi,"Air conditioning",Kitchen,"Buzzer/wireless intercom",Heating,"Smoke detector","Carbon monoxide detector","First aid kit","Fire extinguisher",Essentials,Hangers,"Hair dryer",Iron,"Laptop friendly workspace"}</t>
  </si>
  <si>
    <t>Huge Sunny Private Room in Bushwick</t>
  </si>
  <si>
    <t>Very cool large private bedroom in the heart of Bushwick close to tons or cafes, bars and restaurants. 5 min to the L train, 20 min to Union Sq. Large living room with big screen TV and chromecast. Tons of plants, cacti and other charming features.</t>
  </si>
  <si>
    <t>Very cool large private bedroom in the heart of Bushwick close to tons or cafes, bars and restaurants. 5 min to the L train, 20 min to Union Sq. Large living room with big screen TV and chromecast. Tons of plants, cacti and other charming features. Looking for someone for Jan 23-feb 24th or around those dates. This is a really cool space perfect for someone in their mid 20's to mid 30's. Perfect for an artist or other professional.  The bedroom and living room are very large for brooklyn standards. There are no bugs or mice.  I'm listing this at below market rate since this is my first time, trust me this is a great deal for an amazing room and awesome apartment. You will have access to the whole apartment except the other bedroom which belongs to my roommate. There is also access to the roof with great views of the city. You will be sharing the space with my roommate, who is a 28 year old female. She is very cool and easy to get along with. Bushwick is a great neighborhood that has am</t>
  </si>
  <si>
    <t>Bushwick is a great neighborhood that has amazing restaurants, cafes, bars, galleries, thrift stores and anything else you would want, all within walking distance.  There is a CVS a 5 minute walk away as well as a planet fitness. There is also a local gym 5 minutes away more suited for serious lifters that offers a day or month pass with no contract. Supermarket close by. Several cafes within 5 blocks for your morning coffee.</t>
  </si>
  <si>
    <t>Both the L train and M train are 5 minutes away, you will be able to get into Williamsburg and the city very easily and quickly. If you have a car there is street parking available.</t>
  </si>
  <si>
    <t>I am looking for someone who is responsible and respectful of other's belongings. Not looking for anyone that is super messy, or trying to bring the party or guests home constantly.  Ideally I'd like someone to stay the entire month of February. There is a possibility it will be available for an additional week or two in March. No pets or cigarette smoking indoors. Please be a normal sane person.</t>
  </si>
  <si>
    <t>{TV,Internet,Wifi,"Air conditioning",Kitchen,Heating,"Smoke detector","Carbon monoxide detector",Essentials,Shampoo}</t>
  </si>
  <si>
    <t>Alphabet City Cul de Sac, 3 roommates</t>
  </si>
  <si>
    <t>Looking for a fourth guest who can stay for about a month in a two bedroom apartment. Available downstairs bedroom to be shared with a 21 y/o man, upstairs bedroom occupied by two 21 y/o women. Dishwasher in the kitchen, A/C unit in common room, laundry in-building. There's two bathrooms, shower upstairs and private bathroom for available bedroom. The roommates are great people! Incredibly nice and accommodating, frequently cooking group meals, very easy social situation.</t>
  </si>
  <si>
    <t>Looking for a fourth guest who can stay for about a month in a two bedroom apartment. Available downstairs bedroom to be shared with a 21 y/o man, upstairs bedroom occupied by two 21 y/o women. Dishwasher in the kitchen, A/C unit in common room, laundry in-building. There's two bathrooms, shower upstairs and private bathroom for available bedroom. The roommates are great people! Incredibly nice and accommodating, frequently cooking group meals, very easy social situation. It's a downstairs bedroom so there is no bedroom door, but there is a private bathroom and a door to the outside from the bedroom. I will be out of the state but I have friends who can help out if anything comes up. It's in a very nice and social area, pretty private too it's by a cul de sac and has tons of beautiful gardens around it. One in particular on the block is gigantic and has a treehouse. Closest train station is the 2nd Ave F stop.</t>
  </si>
  <si>
    <t>It's in a very nice and social area, pretty private too it's by a cul de sac and has tons of beautiful gardens around it. One in particular on the block is gigantic and has a treehouse.</t>
  </si>
  <si>
    <t>Closest train station is the 2nd Ave F stop.</t>
  </si>
  <si>
    <t>{TV,Wifi,"Air conditioning",Kitchen,"Pets allowed",Heating,"Suitable for events",Washer,Dryer,"Smoke detector","First aid kit",Hangers,"Laptop friendly workspace"}</t>
  </si>
  <si>
    <t>Private Home Close To Coney Island Beach</t>
  </si>
  <si>
    <t>My place is close to public transport, nightlife, and parks. You’ll love my place because of the neighborhood and the outdoors space.</t>
  </si>
  <si>
    <t>{TV,Wifi,"Air conditioning",Kitchen,"Free parking on premises",Heating,"Family/kid friendly","Smoke detector","Carbon monoxide detector",Essentials,Hangers}</t>
  </si>
  <si>
    <t>Home in the heart of Brooklyn</t>
  </si>
  <si>
    <t>Charming 2 bedroom on a quiet tree-lined street. Entire apt for rent. 1 minute from the G train stop Myrtle Willoughby Aves. Coffee shop around the corner. Pratt Institute not far. Perfect for work and/or discover Brooklyn by foot. I just moved in but have to leave for Europe. Second bedroom was used as office. It currently has a mattress. We can talk about furnishing.</t>
  </si>
  <si>
    <t>{Wifi,Kitchen,Heating,"Smoke detector","Carbon monoxide detector","First aid kit","Fire extinguisher",Essentials,Shampoo,Hangers,"Hair dryer",Iron,"Laptop friendly workspace","Private entrance"}</t>
  </si>
  <si>
    <t>Spacious &amp; charming apartment in the heart of NYC</t>
  </si>
  <si>
    <t>Spacious and centrally located apartment with old world charm. Just blocks from Rockefeller Center, U.N., Grand Central Station, Chrysler Building, Times Square and 5th Avenue! 1 bedroom with private bathroom (shower). Shared living room, dining room and kitchen. Secure building with doorman and lovely outdoor garden. Laundry room in building. I'm a licensed NYC tour guide and can provide suggestions and a custom itinerary based on your interests. I also have lots of books and visitor guides.</t>
  </si>
  <si>
    <t>Spacious and centrally located apartment with old world charm. Just blocks from Rockefeller Center, U.N., Grand Central Station, Chrysler Building, Times Square and 5th Avenue! 1 bedroom with private bathroom (shower). Shared living room, dining room and kitchen. Secure building with doorman and lovely outdoor garden. Laundry room in building. I'm a licensed NYC tour guide and can provide suggestions and a custom itinerary based on your interests. I also have lots of books and visitor guides. Apartment is reminiscent of a European style apartment. While there is no closet or drawers available in the room, I will provide a clothes rack. Living room, dining room, kitchen. Kitchen is fully stocked with stove, dishwasher, microwave, toaster. Guests may cook as needed and help themselves to coffee, tea and condiments, etc. I live in the apartment, work often from home but am in and out a lot. You're free to use common areas whether I'm there or not. Centrally located neighborhood in the hea</t>
  </si>
  <si>
    <t>Centrally located neighborhood in the heart of New York! There are a ton of sights in just a short walking distance from the apartment.</t>
  </si>
  <si>
    <t>Grand Central Station (a hub for subways &amp; trains) is only a short 5 minute walk away. Uptown bus line runs on 3rd, downtown bus line runs on Lexington and closest crosstown bus lines run on 49th &amp; 50th Streets.</t>
  </si>
  <si>
    <t>{TV,Wifi,"Air conditioning",Kitchen,Elevator,Washer,Dryer,"Smoke detector",Essentials,Shampoo,"Hair dryer"}</t>
  </si>
  <si>
    <t>Beautiful Upper West Side</t>
  </si>
  <si>
    <t>I will be spending part of the winter in sunny California and would love to offer my beautiful one-bedroom apartment while I am gone to a responsible and appreciative visitor.</t>
  </si>
  <si>
    <t>I will be spending part of the winter in sunny California and would love to offer my beautiful one-bedroom apartment while I am gone to a responsible and appreciative visitor. The theme of my apartment is forest. Green is the predominant color. The walls of the dining room and bedroom are covered in forest wall mural. The carpet in the living room is a vibrant green. I hope the photos speak for themselves. This apartment is situated on the fourth floor of a brownstone. Guests have access to the entire apartment I may not be present in the city during your stay but I will be constantly available to answer questions remotely and assist you in any way I can to maximize the pleasure of your stay. I live in the heart of the most aesthetically attractive neighborhood in New York City. Within a three block radius are restaurants offering a dozen different cuisines, beautiful cocktail lounges, and cafes. I am a 3 minute walk to Central Park and a five minute walk to Lincoln Center. 3 minutes f</t>
  </si>
  <si>
    <t>I live in the heart of the most aesthetically attractive neighborhood in New York City. Within a three block radius are restaurants offering a dozen different cuisines, beautiful cocktail lounges, and cafes. I am a 3 minute walk to Central Park and a five minute walk to Lincoln Center. 3 minutes from a cineplex and within ten minutes of 2 art-house cinemas. The theater district and Times Square is a 10 minute subway ride or a 5 minute cab ride. The Museum of Natural History is ten blocks away and the Metropolitan Museum of Art is a 35-minute walk across Central Park. There is no imaginable location more conveniently situated to the pearls of New York City.</t>
  </si>
  <si>
    <t>Two different subway lines are a 3-4 minute walk away. Cabs are available within 100 feet at all hours.</t>
  </si>
  <si>
    <t>{TV,"Cable TV",Internet,Wifi,"Air conditioning",Kitchen,"Buzzer/wireless intercom",Heating,"Family/kid friendly",Washer,Dryer,"Smoke detector","Carbon monoxide detector"}</t>
  </si>
  <si>
    <t>Private room with private bathroom</t>
  </si>
  <si>
    <t>Super clean apartment. New building.  A lot of restaurants and coffee shops. The L train to manhattan is 3 min away from the apartment.</t>
  </si>
  <si>
    <t>Super clean apartment. New building.  A lot of restaurants and coffee shops. The L train to manhattan is 3 min away from the apartment. The L train to manhattan is 3 min away from the apartment.</t>
  </si>
  <si>
    <t>The L train to manhattan is 3 min away from the apartment.</t>
  </si>
  <si>
    <t>{Wifi,"Air conditioning",Elevator,Heating,Washer,Dryer,Essentials,"Lock on bedroom door","Private entrance","Hot water"}</t>
  </si>
  <si>
    <t>Contemporary two-story oasis. Minutes from train.</t>
  </si>
  <si>
    <t>LONG TERM GUEST WELCOME A beautifully designed new development in Brooklyn in a bustling community of culture, trendy bars and coffee shops. This local gem is close to AC and JM trains. Washer/dryer in building. Sleeping spaces avail are king size bed, deep couch and air mattress for guest. The space has inviting open decor. A 24/hour virtual doorman secures the building. Beautiful two sides roof shows view of Manhattan and Brooklyn. Feel like a real New Yorker in this affordable elegance.</t>
  </si>
  <si>
    <t>LONG TERM GUEST WELCOME A beautifully designed new development in Brooklyn in a bustling community of culture, trendy bars and coffee shops. This local gem is close to AC and JM trains. Washer/dryer in building. Sleeping spaces avail are king size bed, deep couch and air mattress for guest. The space has inviting open decor. A 24/hour virtual doorman secures the building. Beautiful two sides roof shows view of Manhattan and Brooklyn. Feel like a real New Yorker in this affordable elegance. The entire space is available to guest it is a two-story condo. Projector with Amazon fire stick and Netflix access. Guest have access to on-site laundry and a fabulous rooftop with view from of Brooklyn and in New York City. Host of this property is always available to give Guest  the best experience. Fresh towels and sheets will always be available to guess and on call assistance. This property is located in a very safe bustling part of Brooklyn. Located close to the JM/AC train. The  property is p</t>
  </si>
  <si>
    <t>This property is located in a very safe bustling part of Brooklyn. Located close to the JM/AC train. The  property is perfect for anyone who will be commuting in and out of the city. There also local restaurants all throughout the area as well as cool hip bars and nail shops. Very safe neighborhood and a serene contrast to the city noise.</t>
  </si>
  <si>
    <t>NYC, NY, United States</t>
  </si>
  <si>
    <t>{TV,"Cable TV",Wifi,"Air conditioning","Wheelchair accessible",Kitchen,"Free parking on premises","Pets allowed",Doorman,Breakfast,Elevator,"Indoor fireplace","Buzzer/wireless intercom",Heating,"Suitable for events",Washer,Dryer,"Smoke detector","Carbon monoxide detector",Essentials,Shampoo,Hangers,"Hair dryer",Iron,"Laptop friendly workspace"}</t>
  </si>
  <si>
    <t>Great views, great location, great apartment!</t>
  </si>
  <si>
    <t>Two bedroom apartment with great views of Hudson River, 10 minute walk to Hudson Yards and 15 minute walk to Times Square. The apartment has a large master bedroom with a king bed and a smaller guest bedroom with a queen bed. Wifi/Cable and Kitchen all available for use.</t>
  </si>
  <si>
    <t>Two bedroom apartment with great views of Hudson River, 10 minute walk to Hudson Yards and 15 minute walk to Times Square. The apartment has a large master bedroom with a king bed and a smaller guest bedroom with a queen bed. Wifi/Cable and Kitchen all available for use. I will be out of town but available via text throughout, a friend will be available for check in/check out and any emergency needs. Great tourist location next to pier with boat trips to local landmarks and cycle path 2 minute walk.</t>
  </si>
  <si>
    <t>Great tourist location next to pier with boat trips to local landmarks and cycle path 2 minute walk.</t>
  </si>
  <si>
    <t>{TV,Wifi,"Air conditioning",Kitchen,Elevator,Heating,"Smoke detector",Essentials,Shampoo,Hangers,Iron}</t>
  </si>
  <si>
    <t>Sunny 1 bedroom w/private half bath!</t>
  </si>
  <si>
    <t>Welcome! My name is Lexx &amp; I am a single parent to my 7 yo, Deli (here on weekends) &amp; super friendly pitbull, Meatball, and our lovely roommate, Jordan. We live in this large 3 bedroom apt close to the Bronx Zoo, botanical garden, 2 train &amp; 12 bus. Lots of places to eat! The neighborhood is vibrant, has everything you need, &amp; boisterous with NYC life that has lots to offer for visitors and locals alike!  Please read the whole listing before requesting. Thanks and we look forward to hosting you!</t>
  </si>
  <si>
    <t>Welcome! My name is Lexx &amp; I am a single parent to my 7 yo, Deli (here on weekends) &amp; super friendly pitbull, Meatball, and our lovely roommate, Jordan. We live in this large 3 bedroom apt close to the Bronx Zoo, botanical garden, 2 train &amp; 12 bus. Lots of places to eat! The neighborhood is vibrant, has everything you need, &amp; boisterous with NYC life that has lots to offer for visitors and locals alike!  Please read the whole listing before requesting. Thanks and we look forward to hosting you! The living room, kitchen and bathroom are all for public use. You are welcome to utilize any of the public areas kitchen, living room, and bathroom.  Please me mindful of your tidiness! Thanks :-) I am home and available to address any of your concerns! I work during the day so if I can’t address your needs right away, please know I will get to it ASAP. We have lots of parks, diners, Starbucks, Payless, DressBarn, and plenty of other places to shop and eat. The Bronx Zoo is within walking distan</t>
  </si>
  <si>
    <t>We have lots of parks, diners, Starbucks, Payless, DressBarn, and plenty of other places to shop and eat. The Bronx Zoo is within walking distance and the Botanical Gardens are super close. Yankee Stadium is about 30 mins away.  Keep in mind that this is THE BRONX! The Bronx is full of life, culture, music, community, except during the winter months when we’re all hibernating lol. During warmer weather, we are outside playing games like soccer and dominos, the salsa music is flowing through the streets, and it is very lively!!!  I personally LOVE seeing my community come together in this way but understand if other f (Hidden by Airbnb) need a little more peace and quiet. If you are new to NYC, please do some research about the Pelham Parkway area in The Bronx to see if it is a good fit for you before booking or reserving. Also, as always, feel free to ask as many questions as you’d like!</t>
  </si>
  <si>
    <t>There is metered parking and street parking but it can be really hard to find. There are also two parking garages about 4 blocks away that charge $15 a day should you prefer that. The closest train is the 2 train; the 5 runs near us early in the morning, before 8:30am.</t>
  </si>
  <si>
    <t>Please do your own dishes. Smoking is only reserved out the window of the kitchen, but not around the kiddo on weekends :-) Please do not feed the dog, even though she may be really cute &lt;3 Take your shoes off if you’re able.</t>
  </si>
  <si>
    <t>{TV,Wifi,"Air conditioning",Kitchen,"Paid parking off premises","Smoking allowed",Elevator,"Free street parking",Heating,"Smoke detector","First aid kit",Essentials,Shampoo,"Lock on bedroom door",Hangers,"Laptop friendly workspace","Window guards","Hot water","Bed linens",Microwave,"Coffee maker",Refrigerator,"Dishes and silverware","Cooking basics",Oven,Stove,"Well-lit path to entrance","No stairs or steps to enter","Extra space around bed",Other}</t>
  </si>
  <si>
    <t>2 BEDROOM Home, in the Center of Midtown</t>
  </si>
  <si>
    <t>Beautiful 2 bedroom apartment.</t>
  </si>
  <si>
    <t>{TV,Wifi,"Air conditioning",Kitchen,Heating,"Smoke detector","Carbon monoxide detector",Essentials,Shampoo,Hangers,"Hair dryer",Iron,"Laptop friendly workspace","Hot water"}</t>
  </si>
  <si>
    <t>Enjoy All the Comforts of Home!</t>
  </si>
  <si>
    <t xml:space="preserve">Situated in one of Manhattan’s most lively and historical neighborhoods, this apartment is located in the heart of Harlem.  This high-rise apartment is located in one of Harlem’s most sought after buildings.  The building is located within a well-maintained complex with trees, courtyard on a contained mini-park.  Security is excellent – 24 hour doorman, camera surveillance and the front door is kept locked and entry is only via doorman access and restricted security key.   Interior:	 The bright, airy apartment features hardwood floors, terrace, and décor highlighting the apartment’s cosmopolitan feel.  Abundant light floods the spacious living room, illuminating the space. The flat screen TV, DVD player, secure wireless internet, free phone service, Wii entertainment and stereo system promise hours of relaxation and entertainment. Room controlled air conditioning/heat for added comfort.  Overall, the room has a comfortable ambience.     Restful nights await you in the spacious bedroom </t>
  </si>
  <si>
    <t>HOUSE RULES  •	No cigarettes, drugs or parties in the house •	There is a shared kitchen, living room and bathroom --please keep them as clean as you find them •	Place outdoor shoes at the entrance of the apartment •	Please put all dirty dishes in the dishwasher •	Guests without a reservation are not allowed in the apartment  •	Sheets, towels, and toiletries belong to the apartment, please do not     remove them from the premises. •	Please keep all luggage in your bedroom  FOR YOUR INFORMATION  **Reservation requests are accepted when the profile is complete and includes:  **An identifiable Photo  **Information about the guest(s)  **A valid photo id is requested before giving out the house keys. NOTE:  NO SMOKERS OR PETS allowed</t>
  </si>
  <si>
    <t>{TV,"Cable TV",Internet,Wifi,"Air conditioning","Wheelchair accessible",Kitchen,Doorman,Elevator,"Buzzer/wireless intercom",Heating,Washer,Dryer}</t>
  </si>
  <si>
    <t>Available Manhattan Apt</t>
  </si>
  <si>
    <t>We have a lovely 2-bedroom apartment along with a pullout sofa bed ready to rent.  We're located on picturesque Convent Avenue in Harlem in a safe, secure building.  Our apartment has a five minute walk to 4 subway lines</t>
  </si>
  <si>
    <t>We have a lovely 2-bedroom apartment along with a pullout sofa bed ready to rent.  We're located on picturesque Convent Avenue in Harlem in a safe, secure building.  Our apartment has a five minute walk to 4 subway lines Manhattan ! Subway and bus lines, restaurants, laundry mart, supermatket Minimal The neighborhood and the building is culturally diverse yes No.</t>
  </si>
  <si>
    <t>The neighborhood and the building is culturally diverse</t>
  </si>
  <si>
    <t>yes</t>
  </si>
  <si>
    <t>Guests should respect the rules of the Building.  No loud music, etc....</t>
  </si>
  <si>
    <t>{TV,"Cable TV",Internet,Wifi,"Air conditioning",Kitchen,Gym,Elevator,"Buzzer/wireless intercom",Shampoo}</t>
  </si>
  <si>
    <t>Private Room Best LES Location- Read Description!</t>
  </si>
  <si>
    <t>Welcome! This apartment is located in a great area in Lower East Side and walk-able to many places including SoHo, East Village, West Village, Union Square and more.  As someone who has spent a large amount of time in hotels and air bnb for work and travel, I try my best to make sure your stay is as enjoyable as I would like mine to be. Breakfast is provided! This is typical older building in NYC and the living room, bathroom, and kitchen will be shared with me.</t>
  </si>
  <si>
    <t>Welcome! This apartment is located in a great area in Lower East Side and walk-able to many places including SoHo, East Village, West Village, Union Square and more.  As someone who has spent a large amount of time in hotels and air bnb for work and travel, I try my best to make sure your stay is as enjoyable as I would like mine to be. Breakfast is provided! This is typical older building in NYC and the living room, bathroom, and kitchen will be shared with me. PLEASE NOTE THIS IS A SHARED SPACE. You will have your own room, but the bathroom, living area, and kitchen will be shared with me. You will be living in a beautiful brick exposed room overlooking one of New York Cities flourishing streets! You will have access to the recently remodeled bathroom. If you are here for work the apartment is fairly quiet and there are plenty of spaces to work from your laptop. Please note this is a second floor walk up with no elevator, but I am happy to help you carry your bags up if you need assi</t>
  </si>
  <si>
    <t>Some of the most famous and popular restaurants in LES are all in short walking distance including Katz! There are also amazing restaurants right outside the doorstep and anything you could need is just minutes away.</t>
  </si>
  <si>
    <t>There are several subway stations very close by including the F, B, D, and M trains.</t>
  </si>
  <si>
    <t>{Wifi,"Air conditioning",Kitchen,Breakfast,Heating,"Smoke detector","Carbon monoxide detector",Essentials,Shampoo,"Lock on bedroom door",Hangers,"Hair dryer","Laptop friendly workspace","Hot water","Bed linens","Ethernet connection"}</t>
  </si>
  <si>
    <t>Beautiful Master Bedroom &amp; Private Bath</t>
  </si>
  <si>
    <t>Very spacious room for rent in a trendy area of Brooklyn.  Room is located 2 very short blocks away from the Shepherd Ave C train and a 10 minute walk to the J, Z train @ Van Siclen Avenue or the 3 train @ New Lots Avenue.  3 bedroom/2 bathroom newly renovated apartment.  Very large and comfortable space. Restaurants in walking distance; Deli's, Spanish, Caribbean restaurants as well as Pizzeria's.  Grocery stores nearby and laundry service around the corner.</t>
  </si>
  <si>
    <t xml:space="preserve">Very spacious room for rent in a trendy area of Brooklyn.  Room is located 2 very short blocks away from the Shepherd Ave C train and a 10 minute walk to the J, Z train @ Van Siclen Avenue or the 3 train @ New Lots Avenue.  3 bedroom/2 bathroom newly renovated apartment.  Very large and comfortable space. Restaurants in walking distance; Deli's, Spanish, Caribbean restaurants as well as Pizzeria's.  Grocery stores nearby and laundry service around the corner. AMAZING PARKING.  This is a beautiful spacious apartment.  The living room and bedroom have very large windows.  Open space and private room.   Clean with lots of sunlight!  40 inch flat screen television and new kitchen and bathrooms. Central Air and Heat. Bathroom, Kitchen, living room/dinning room areas. I provide clean linen.  Apartment is a 3 bedroom/2 bathroom.  I live in the Master bedroom. East New York is a trendy/up and coming neighborhood in Brooklyn.  There are multiple train line options and access to many sites like </t>
  </si>
  <si>
    <t>East New York is a trendy/up and coming neighborhood in Brooklyn.  There are multiple train line options and access to many sites like Pitkin, Atlantic and Fulton Ave shops, eateries, laundry, dry cleaning, fast food restaurants and bodegas.  Pitkin Ave is in walking distance and has plenty of shops and supply stores. Franklin and Flatbush Ave's are a short drive or ride away where you will find high end restaurants and trendy coffee shops.  Fun shops and restaurants are nearby in Queens Howard Beach and Ozone Park).  Also, the world renowned Barclays Center is a short distance (15 - 20minutes) away by train, car or bus.  You will find Target, Marshall's, Best Buy, Guitar Center, Mac Makeup, Buffalo Wild Wings etc across the street at Atlantic terminal's shopping Center.  Also nearby is Eastern Parkway's scenic stretch. Great, safe, quiet neighborhood full of culture and excitement.</t>
  </si>
  <si>
    <t>Apartment is located 2 blocks away from the C Shepherd Avenue Train, walking distance to the J and 2 trains.  A few stops away from Broadway Junction's A,C,L and J trains.</t>
  </si>
  <si>
    <t>I just expect respect.  No smoking and no loud music after hours.  Cleanliness is expected.  I am very laid back and do believe in treating people the way one wants to treated.</t>
  </si>
  <si>
    <t>{TV,Internet,Wifi,"Air conditioning","Wheelchair accessible",Kitchen,"Free parking on premises",Heating,"Smoke detector","Carbon monoxide detector","Fire extinguisher",Essentials,Shampoo,"24-hour check-in",Hangers,"Hair dryer",Iron,"Laptop friendly workspace"}</t>
  </si>
  <si>
    <t>Giant Sunny Bedroom &amp; Private Bath in my Apartment</t>
  </si>
  <si>
    <t>Not whole apt for rent. South &amp; West facing big bedroom. Tons of sun. Pvt bath. Queen bed &amp; futon. Eclectic decor: desk/table, chairs, dresser, shelves, couch (futon), etc. Sleeps 4 (bed 2/futon 2) comfortably. Up to 5 can be arranged with airbed. In my huge 3br apt. If you are 1-2 ppl, I also have a smaller rm avail. Airbnb only allows one listing per account now in NYC. If you are interested, just write me. The smaller rm is $75/night for one. I included a pic at the end of this listing.</t>
  </si>
  <si>
    <t xml:space="preserve">Not whole apt for rent. South &amp; West facing big bedroom. Tons of sun. Pvt bath. Queen bed &amp; futon. Eclectic decor: desk/table, chairs, dresser, shelves, couch (futon), etc. Sleeps 4 (bed 2/futon 2) comfortably. Up to 5 can be arranged with airbed. In my huge 3br apt. If you are 1-2 ppl, I also have a smaller rm avail. Airbnb only allows one listing per account now in NYC. If you are interested, just write me. The smaller rm is $75/night for one. I included a pic at the end of this listing. the room: it's the biggest bedroom (bigger than some nyc apartments...). very comfortable (master) bedroom and private bath with a queen sized bed (and futon/couch), furnished eclectically/boho chic. southern and western exposure. lots of sun that warms the room in the winter. shades if you don't want the sun. nice breeze in the summer. air conditioner. sunset views. full length mirror. lots of closet space. TV with Netflix in your room. my guests are almost always very happy with the space and love </t>
  </si>
  <si>
    <t>safe, clean, quiet, wide streets and avenues with lots of great restaurants and stores that stay open late. short walks from good subway, central park, riverside park, lincoln center, columbia u., harlem. etc. 15-20 min to 14th st. by subway. 30-40 mins to brooklyn.</t>
  </si>
  <si>
    <t>very conveniently located 3 blocks from one of nyc's best train lines, the 1/2/3, with express and local service. it's very safe and runs 24 hours. also close to the C and B lines. but you can get to any other line from the 1/2/3. buses everywhere too. and taxis are very easy to get.</t>
  </si>
  <si>
    <t>guests must be respectful, tidy, and relatively quiet late at night. the apartment has very thick walls, so you definitely don't have to be silent. and can even watch loud movies late at night without disturbing anyone. basically, treat the apartment as your home and the people you are sharing with as you think they would like to be treated. -no smoking  -no pets  -please open the bathroom window after a shower to let the moisture out  -don't leave dirty dishes  -don't leave open food around in the kitchen (or elsewhere)  -no shoes in the apartment, preferred but not mandatory  -no leaving things in the hallway outside the apartment  -don't leave food in the refrigerator when you leave  -lock the door when you go out</t>
  </si>
  <si>
    <t>{TV,Internet,Wifi,"Air conditioning","Wheelchair accessible",Kitchen,Doorman,Gym,Elevator,"Buzzer/wireless intercom",Heating,"Family/kid friendly",Washer,Dryer,"Smoke detector","Carbon monoxide detector","First aid kit","Fire extinguisher",Essentials,Shampoo,"24-hour check-in",Hangers,"Hair dryer",Iron,"Laptop friendly workspace","Outlet covers",Bathtub,"Room-darkening shades"}</t>
  </si>
  <si>
    <t>SunnyPrivateRoom TrendyNeighborhood</t>
  </si>
  <si>
    <t xml:space="preserve">Newly Renovated three bedroom in East Williamsburg has everything NY has to offer: very safe area, niche and trendy restaurants, art galleries, cafe's, bars, boutiques &amp; more to dive into it! Just 2 short blocks from L&amp;M trains: 14 min to Manhattan! </t>
  </si>
  <si>
    <t>Newly Renovated three bedroom in East Williamsburg has everything NY has to offer: very safe area, niche and trendy restaurants, art galleries, cafe's, bars, boutiques &amp; more to dive into it! Just 2 short blocks from L&amp;M trains: 14 min to Manhattan!  Just two short blocks away from two reliable trains, it is very easy to get into and out of the city. Your choice between either the L (DeKalb Ave- my favorite) or M (Knickerbocker Ave)train and a short 14 min ride to/from Manhattan at all hours. (From door to Union Square/14th Street, 20 minutes)  This newly renovated 3 bedroom apartment is located on the second floor walkup of a brand new apartment. There is a door code to get into the building as well as a speaker system and bell incase you were to ever get locked out. The apartment, itself, has a very open landscape with brand new appliances, a very functioning living room, and 1.5 bathrooms. The room currently accomodates one but could  easily fit two person if need be.  Your room has</t>
  </si>
  <si>
    <t>I love that this up and coming trendy neighborhood has everything NY has to offer and then some! Including the Maria-Hernandaz park for jogging, many cafes to choose from on every corner, and just as many restaurants. There are plenty of cultural events to choose from like free concerts and art gallery showings every night of the week. You will never become bored in the heart of Bushwick/East Williamsburg. Also, as stated before, just a short stop to the heart of Williamsburg (9 minutes door to door) and you will find lots of shopping, food, drinks, galleries, etc. Just one stop beyond that, you will find yourself IN Manhattan!  Art galleries: Loft 594, Regina Rex, Harbor Gallery, Parallel Art Space, Storefront Ten Eyck 324, Luhring Augustine Bushwick, 56 Bogart (The BogArt), The Bushwick Collective Music/theatre venues: Radio Bushwick, Shea Stadium Brooklyn, Silent Barn, The Wick, Secret Project Robot, Pinebox Rock Shop, House of Yes, The Bushwick Starr Restaurants: Roberta's (pizza),</t>
  </si>
  <si>
    <t xml:space="preserve">Just two short blocks away from two reliable trains, it is very easy to get into and out of the city. Your choice between either the L (DeKalb Ave- my favorite) or M (Knickerbocker Ave)train and a short 14 min ride to/from Manhattan at all hours. (From door to Union Square/14th Street, 20 minutes)  </t>
  </si>
  <si>
    <t>It's important that you are respectful of the space and my roommates: cleaning dishes in a timely manner, picking up after yourself, keeping the sound down during the night hours.  $20 for lost keys.  Please turn off lights, AC, and other appliances when not in use. We try to be green here, so please recycle. And help yourself to cleaning supplies under the sink if you would like. Our home is always very clean.  You will be given a towel and hand towel for your stay as well as shampoo/soap.</t>
  </si>
  <si>
    <t>{TV,Wifi,"Air conditioning",Kitchen,"Free parking on premises","Buzzer/wireless intercom",Heating,"Smoke detector","Carbon monoxide detector","First aid kit","Safety card","Fire extinguisher",Essentials,Shampoo}</t>
  </si>
  <si>
    <t>Brooklyn city room</t>
  </si>
  <si>
    <t>Walk to everything! Hop on the 2 train straight to Time Square! Station is 0.1 miles (1.5 minute walk). En route are many famous stops (Barclays, Junior's, China Town, Little Italy, 34th St, many more!) All famous attractions easily accessible using the train or bus footsteps away. Locally you can enjoy all your favorites in 0.3 miles such as Target, Home Goods, Applebee's and New York's famous Dallas BBQs. Enjoy an array of the best local cuisines! All boroughs within a half hour away! Loft Available by phone, text or email Brooklyn Botanical Garden Prospect Park Zoo Taxis, buses and trains accessible; parking</t>
  </si>
  <si>
    <t>{TV,Wifi,"Air conditioning",Kitchen,Breakfast,Heating,"Smoke detector","Carbon monoxide detector","First aid kit","Safety card","Fire extinguisher",Essentials,Shampoo,"Lock on bedroom door",Hangers,"Laptop friendly workspace","Self check-in",Lockbox,"Private entrance","Hot water"}</t>
  </si>
  <si>
    <t>Serene Brooklyn Apt w/ Terrace</t>
  </si>
  <si>
    <t>Welcome to Brownstone Brooklyn! Relax in this chic well-appointed junior 1BR with wrap-around terrace and spa bathtub. Close to C/G trains, Prospect and Ft. Greene Parks.</t>
  </si>
  <si>
    <t>Welcome to Brownstone Brooklyn! Relax in this chic well-appointed junior 1BR with wrap-around terrace and spa bathtub. Close to C/G trains, Prospect and Ft. Greene Parks. This apartment is decorated in a glamorous Hollywood Regency style with a chandelier, hardwood floors, designer furnishings and a luxurious queen-sized bed.  The wrap around terrace offers views of Brooklyn brownstone rooftops and the sunrise. Clinton Hill is a historic neighborhood near Pratt Institute (a school for the arts), Fort Greene Park and the Barclay's Center. 5 minutes walk to the C and G trains to Clinton-Washington station.  15 minutes walk to the Atlantic Terminal - Barclay's Center station 2/3/4/5 and B/D/Q trains. Check-in 3pm Check-out 11am</t>
  </si>
  <si>
    <t>Clinton Hill is a historic neighborhood near Pratt Institute (a school for the arts), Fort Greene Park and the Barclay's Center.</t>
  </si>
  <si>
    <t>5 minutes walk to the C and G trains to Clinton-Washington station.  15 minutes walk to the Atlantic Terminal - Barclay's Center station 2/3/4/5 and B/D/Q trains.</t>
  </si>
  <si>
    <t>- This building is a close knit respectful community that is unsuitable for guests who are not responsible or mindful of the impact of their actions. -  - No smoking, no parties and no pets allowed. - Maxiumum 2 adult guests</t>
  </si>
  <si>
    <t>{TV,Internet,Wifi,"Air conditioning",Kitchen,Elevator,"Buzzer/wireless intercom",Heating,"Family/kid friendly","Smoke detector",Essentials,"Hair dryer",Iron,"Laptop friendly workspace","translation missing: en.hosting_amenity_49"}</t>
  </si>
  <si>
    <t>A Spacious &amp; Blissful Stay in Queens!!!</t>
  </si>
  <si>
    <t>Come enjoy Hotel like accommodations with a cozy home like feel. 50" Smart flat screen T.V. in the living room and bedrooms WiFi, Fresh linens &amp; towels, street parking and much more. This will be the epitome of a True Queens Experience!!!</t>
  </si>
  <si>
    <t xml:space="preserve">Come enjoy Hotel like accommodations with a cozy home like feel. 50" Smart flat screen T.V. in the living room and bedrooms WiFi, Fresh linens &amp; towels, street parking and much more. This will be the epitome of a True Queens Experience!!! Apartment Amenities: Living Room: Carpeted Floors Plush Sofa Couch  Coffee Table Lamp 50" Smart T.V. (Netflix &amp; YouTube) Dining Room: High Top Table with 4 High Top Chairs Large Decorative Clock Kitchen: Dishes Flatware Vegetable Peeler Serving Bowl Glass Set Knife Set Microwave Can Opener Placemats Salt/Pepper Shakers Toaster Covered Pitcher Cooking Utensils Spatula Measuring Spoons/Cups Kitchen Towels/Cloths Coffee Maker Cookware Set Cutting Board Oven Mits Mixing Bowl Set/Lids Wastebasket/Liner Paper Towel Coffee Capsules  Tea Bags Bottled Water Light Snacks Master Bedroom: 50" Smart T.V. (Netflix &amp; YouTube) Carpeted Floors Queen Sized Bed with Headboard Plush Pillows 2 Night Stands Mirror Closet Bedspread Set Blanket Bed Linens Hangers Additional </t>
  </si>
  <si>
    <t>Located close to Green Acres Mall and Green Acres Commons.  Lots of restaurants and shopping.  Close to City field  where the Mets play also close to public transportation</t>
  </si>
  <si>
    <t>The LIRR is 5 blocks from my home.  The LIRR takes approximately 20 minutes to get into Manhattan.</t>
  </si>
  <si>
    <t>{TV,Wifi,"Air conditioning",Kitchen,"Free parking on premises",Heating,"Smoke detector","Carbon monoxide detector","First aid kit","Fire extinguisher",Essentials,Shampoo,"Lock on bedroom door",Hangers,"Hair dryer",Iron,"Self check-in","Smart lock","Private entrance",Bathtub,"Long term stays allowed","Wide hallways","Wide entrance for guests","No stairs or steps to enter","Wide entrance","Extra space around bed","Accessible-height bed","No stairs or steps to enter","Wide doorway to guest bathroom","Accessible-height toilet","Wide clearance to shower, toilet","No stairs or steps to enter","Wide entryway","Roll-in shower"}</t>
  </si>
  <si>
    <t>The Bushwick Backhouse Loft.</t>
  </si>
  <si>
    <t>Renovated Loft in the heart of Bushwick. Enjoy the vibrant neighborhood and retreat to a "backhouse" off the main street for some serenity away from the noise. Less than 30 second walk to the train.</t>
  </si>
  <si>
    <t>Renovated Loft in the heart of Bushwick. Enjoy the vibrant neighborhood and retreat to a "backhouse" off the main street for some serenity away from the noise. Less than 30 second walk to the train. A 4 bedroom apartment. Fully kitted kitchen. AC unit. Internet and TV with Netflix, Amazon etc. If you are looking for respite from the hum of the city you'll enjoy this well furnished, minimally decorated vibe. Quiet off the main strip. Can’t get a better location, if you want to feel Brooklyn at its best you’re right there ! Available by phone. Jefferson L train is next to the apt. Literally. You can zip into Williamsburg in ten minutes. The apt is in Bushwick right next to "House of Yes" and every other nightclub and bar worth talking about in New York City. The neighborhood has a legendary charm to it, especially in summer. It's really the place to be if you're young and have a curious mind/heart. Jefferson L train is outside the apt. Be in manhattan in 15 minutes. Williamsburg in 10.</t>
  </si>
  <si>
    <t>Jefferson L train is next to the apt. Literally. You can zip into Williamsburg in ten minutes. The apt is in Bushwick right next to "House of Yes" and every other nightclub and bar worth talking about in New York City. The neighborhood has a legendary charm to it, especially in summer. It's really the place to be if you're young and have a curious mind/heart.</t>
  </si>
  <si>
    <t>Jefferson L train is outside the apt. Be in manhattan in 15 minutes. Williamsburg in 10.</t>
  </si>
  <si>
    <t>{TV,Wifi,"Air conditioning",Kitchen,Heating,"Smoke detector","Carbon monoxide detector",Essentials,Hangers,"Laptop friendly workspace"}</t>
  </si>
  <si>
    <t>Room available in a 3 bdrm apt!</t>
  </si>
  <si>
    <t>Recently renovated 3 bedroom apt in the heart of Brooklyn! We have one room available during the month of May. The apartment is beautiful and fully furnished with a newly renovated kitchen and bathroom.</t>
  </si>
  <si>
    <t>Recently renovated 3 bedroom apt in the heart of Brooklyn! We have one room available during the month of May. The apartment is beautiful and fully furnished with a newly renovated kitchen and bathroom. The room available is very cozy 110sq ft room, with a window letting in plenty of natural sunlight and a large closet. A large air mattress is available to use as a bed. The entire apartment also has beautiful high ceilings. Perfect space to come home and relax in after exploring the sights of NYC! Guests have access to all of the common areas including the kitchen, living room and bathroom.  We will give out a key to the apt building and apt so that guest/s can come and go as they please. Although we work full time we are available to help with anything the guest/s need! Prospect Heights is very much an up and coming neighborhood in Brooklyn, it is very safe and there are a lot of restaurants and bars near by as well as parking on the street if need be. The C train is only 3 blocks awa</t>
  </si>
  <si>
    <t>Prospect Heights is very much an up and coming neighborhood in Brooklyn, it is very safe and there are a lot of restaurants and bars near by as well as parking on the street if need be.</t>
  </si>
  <si>
    <t>The C train is only 3 blocks away which could get you to Manhattan in 20 minutes! Also the 2/3/4/5 trains are only 8 blocks away also delivering you to Manhattan in a short period of time.</t>
  </si>
  <si>
    <t>{TV,Internet,Wifi,Kitchen,"Buzzer/wireless intercom",Heating,"Smoke detector","Carbon monoxide detector",Essentials}</t>
  </si>
  <si>
    <t>Super spacious LES apt, close to subway/good eats!</t>
  </si>
  <si>
    <t>Welcome to my spacious 2 BR apartment located in Manhattan's Lower East Side. The apartment consists of living/dining/kitchen area with all the amenities you might need, cozy bedroom and 1.5 baths. Great location very close to the subway.</t>
  </si>
  <si>
    <t>Welcome to my spacious 2 BR apartment located in Manhattan's Lower East Side. The apartment consists of living/dining/kitchen area with all the amenities you might need, cozy bedroom and 1.5 baths. Great location very close to the subway. You'll find everything you need inside from towels to hair dryer and iron and ironing board. The whole apartment will be yours, except Master bedroom. You'll even have your own half bathroom (toilet, sink, mirror). Upon checkin/check out. The Lower East Side is one of the trendiest and sought after areas in NYC by young professionals for its fun and relaxed atmosphere, huge selection of hip restaurants , quirky bars and best of all affordability. Jajaja, Forgetmenot, Bacaro, Mission Chinese, Kiki's, and Dimes all nearby. F train East Broadway stop is 1 block away. 15 min walk to Soho, Nolita. Elevator building.</t>
  </si>
  <si>
    <t>The Lower East Side is one of the trendiest and sought after areas in NYC by young professionals for its fun and relaxed atmosphere, huge selection of hip restaurants , quirky bars and best of all affordability. Jajaja, Forgetmenot, Bacaro, Mission Chinese, Kiki's, and Dimes all nearby.</t>
  </si>
  <si>
    <t>F train East Broadway stop is 1 block away. 15 min walk to Soho, Nolita.</t>
  </si>
  <si>
    <t>{TV,Wifi,"Air conditioning",Kitchen,Elevator,Heating,Washer,Dryer,"Smoke detector","First aid kit","Fire extinguisher",Essentials,Shampoo,"Lock on bedroom door",Hangers,"Hair dryer",Iron,"Laptop friendly workspace","translation missing: en.hosting_amenity_49","translation missing: en.hosting_amenity_50"}</t>
  </si>
  <si>
    <t>Colorful, Open and Spacious 1br in Inwood!</t>
  </si>
  <si>
    <t>This charming open apartment is located on the top floor of a large Pre-war building in Inwood. The apartment is steps away from the 1 train (5-min) as well as the A train (9-min)! The famous Fort Tryon Park is around the corner.  The space--this spacious one-bed/one-bath apartment is colorful and charming. Lots of morning sunlight, which the plants love! With art and color on the walls, this apartment is sure to keep you cozy and energized!  Lots of bars and eateries in the neighborhood!</t>
  </si>
  <si>
    <t xml:space="preserve">This charming open apartment is located on the top floor of a large Pre-war building in Inwood. The apartment is steps away from the 1 train (5-min) as well as the A train (9-min)! The famous Fort Tryon Park is around the corner.  The space--this spacious one-bed/one-bath apartment is colorful and charming. Lots of morning sunlight, which the plants love! With art and color on the walls, this apartment is sure to keep you cozy and energized!  Lots of bars and eateries in the neighborhood! The entire space is yours to use! Full kitchen, spacious living room, bathroom and bedroom! I am usually out of town a lot, but feel free to inbox me at any time This neighborhood is full of bars and eclectic restaurants! On Dyckman street, steps away from the apartment, there's a strip of restaurants and bars--from Mexican to Spanish to Dominican!  Starbucks is also conveniently located on the corner of Dyckman and Broadway The apartment is conveniently located between the 1 train (red line) and the </t>
  </si>
  <si>
    <t>This neighborhood is full of bars and eclectic restaurants! On Dyckman street, steps away from the apartment, there's a strip of restaurants and bars--from Mexican to Spanish to Dominican!  Starbucks is also conveniently located on the corner of Dyckman and Broadway</t>
  </si>
  <si>
    <t>The apartment is conveniently located between the 1 train (red line) and the A train (blue line)</t>
  </si>
  <si>
    <t>Please remove shoes upon entering apartment  No additional guests, no parties Please keep the apartment tidy. If you use something, put it back. If you drop something, clean it up. Crumbs are bad. Simple! Please, no eating in the bedroom No overnight dishes please</t>
  </si>
  <si>
    <t>{TV,Wifi,"Air conditioning",Kitchen,"Smoke detector",Essentials,"Hot water","Bed linens"}</t>
  </si>
  <si>
    <t>Cool palce ✌✌✌ for 2 people</t>
  </si>
  <si>
    <t>Adorable private bedroom in a 2 bdr apartment  Uptown Manhattan • Easy and fast check-in • GREAT LOCATION walking distance to Central Park and Columbia University. Major city attractions are only a few subway stops away • 5 min walk to public transportation (subway/buses), shopping • Comfortable queen-size bed and sofa-bed, mirror, a/c and closet • Kitchen with all amenities, microwave • Spotless bathroom with bath amenities, towels and hair dryer</t>
  </si>
  <si>
    <t>Adorable private bedroom in a 2 bdr apartment  Uptown Manhattan • Easy and fast check-in • GREAT LOCATION walking distance to Central Park and Columbia University. Major city attractions are only a few subway stops away • 5 min walk to public transportation (subway/buses), shopping • Comfortable queen-size bed and sofa-bed, mirror, a/c and closet • Kitchen with all amenities, microwave • Spotless bathroom with bath amenities, towels and hair dryer • PROPERTY This place is good for different categories: business trips, romantic week-ends and/or touristy vacations The apartment is quite and cozy, situated on the fifth floor!  • CHECK-IN Very simple and fast check-in procedure. Once you book a room, I send easy to follow self-check-in instruction. I always try my best to accommodate time of my guests arrival / departure. If you need an early check out and/or late check out, please let me know closer to your booked date and I will do my best to prepare a room for you on time.  • LOCATION T</t>
  </si>
  <si>
    <t>Harlem is known internationally as the Black Mecca of the world, but Harlem has been home to many races and ethnic groups including the Dutch, Irish, German, Italian, and Jewish. Harlem was originally settled by the Dutch in 1658, but was largely farmland and undeveloped territory for approximately 200 years. As New York’s population grew, residential and commercial expansion moved northward, Harlem transformed into one of the most booming neighborhoods in NYC.</t>
  </si>
  <si>
    <t>5-10 minutes walk to numerous subway lines, buses and MetroNorth train.</t>
  </si>
  <si>
    <t>{Wifi,"Air conditioning",Kitchen,"Free street parking",Heating,Washer,Dryer,"Smoke detector","Carbon monoxide detector","First aid kit","Fire extinguisher",Essentials,Shampoo,"Lock on bedroom door",Hangers,"Hair dryer",Iron,"Laptop friendly workspace","Private living room","Hot water","Bed linens","Extra pillows and blankets","Ethernet connection",Microwave,"Coffee maker",Refrigerator,"Dishes and silverware","Cooking basics",Oven,Stove,"Luggage dropoff allowed","Long term stays allowed"}</t>
  </si>
  <si>
    <t>This airy apartment gets lots of natural light. There is a large private patio, and an even larger communal patio on the floor. It’s located on a quiet block across from a park, but only a block away from the heart of the Lower East Side’s incredible restaurants and nightlife.</t>
  </si>
  <si>
    <t>This airy apartment gets lots of natural light. There is a large private patio, and an even larger communal patio on the floor. It’s located on a quiet block across from a park, but only a block away from the heart of the Lower East Side’s incredible restaurants and nightlife. A friend of mine will be there to greet you and supply keys. I will be available by phone/text for any questions during your stay. The Lower East Side is one of the greatest neighborhoods in New York. The apartment is located near tons of art galleries, the New Museum, restaurants and nightlife. I’d be happy to provide recommendations nearby! There is typically parking available on the block. The apartment is located near the subway station.</t>
  </si>
  <si>
    <t>The Lower East Side is one of the greatest neighborhoods in New York. The apartment is located near tons of art galleries, the New Museum, restaurants and nightlife. I’d be happy to provide recommendations nearby!</t>
  </si>
  <si>
    <t>There is typically parking available on the block. The apartment is located near the subway station.</t>
  </si>
  <si>
    <t>Smoking is allowed only on the private patio.</t>
  </si>
  <si>
    <t>{TV,Wifi,"Air conditioning",Kitchen,"Smoking allowed",Doorman,Elevator,"Buzzer/wireless intercom",Heating,Washer,Dryer,"Smoke detector","Carbon monoxide detector",Essentials,"Laptop friendly workspace","Private living room","Host greets you"}</t>
  </si>
  <si>
    <t>Large Clean Safe Private Bedroom by Lehman College</t>
  </si>
  <si>
    <t>The room is approx. 15x20 with 3 large windows. Kitchen and Bathroom directly outside of bedroom door.  The room has a AC and Heat installed.  Internet and cable TV included.  This is a 4th Floor Walk Up in a nice clean building.  This is the only bedroom rented and not shared with other roommates.  No need to rent with a bunch of other roommates.  Short 5-10  minute walk to 4 or D trains from Kingsbridge Station.</t>
  </si>
  <si>
    <t xml:space="preserve">The room is approx. 15x20 with 3 large windows. Kitchen and Bathroom directly outside of bedroom door.  The room has a AC and Heat installed.  Internet and cable TV included.  This is a 4th Floor Walk Up in a nice clean building.  This is the only bedroom rented and not shared with other roommates.  No need to rent with a bunch of other roommates.  Short 5-10  minute walk to 4 or D trains from Kingsbridge Station. ABOUT ME:  I've been an Airbnb member since 2012 and in good standing with no issues to date. I am employed by a city agency as a Youth Development and Community Organizer.  Generally spend most of my time working from 10am to 8pm.  Most times I don't get back to the Apartment until 11pm.  If i'm home, I'm probably  editing music or videos at home or out at gigs when I'm involved in music projects as a vocalist.  I work on music mostly with headphones. Very rarely will I have musicians over.  And not at all hours of the nigh. I do not have people at the apartment or have any </t>
  </si>
  <si>
    <t>Neighborhood is very safe.  I've had guests from various parts and have never had any complaints.  Everyone feels safe.  Very calm and family oriented neighborhood a block away from Lehman Collage, 24 hour diner, deli  and other business 5 minute walk.  Very quiet and clean.</t>
  </si>
  <si>
    <t>5-10 minute walk to 4 &amp; D Trains at Kingsbridge.  Get to uptown Manhattan in 10-15 minutes.  Downtown Manhattan in 20-40 minutes.</t>
  </si>
  <si>
    <t>Guests are required to wash their own dishes and clean up after themselves in shared kitchen and bathroom.</t>
  </si>
  <si>
    <t>{TV,"Cable TV",Wifi,"Air conditioning",Kitchen,"Paid parking off premises","Free street parking",Heating,Washer,Dryer,"Smoke detector","Carbon monoxide detector",Essentials,Shampoo,"Lock on bedroom door",Hangers,Iron,"Laptop friendly workspace","translation missing: en.hosting_amenity_49","translation missing: en.hosting_amenity_50","Hot water","Bed linens","Host greets you"}</t>
  </si>
  <si>
    <t>Brownstone charm-1st Fl with yard</t>
  </si>
  <si>
    <t>Quintessential Upper West Side. 1st floor Apt with private bedroom and sofa bed. Private backyard with BBQ, chairs and table. Clean, light and 2 blocks from Central Park, in the heart of the UWS. 4 blocks from subway. Free Wifi and very quiet. Go!</t>
  </si>
  <si>
    <t>{TV,"Cable TV",Internet,Wifi,"Air conditioning","Wheelchair accessible",Kitchen,"Buzzer/wireless intercom",Heating,"Family/kid friendly","Smoke detector","Carbon monoxide detector","First aid kit","Safety card",Essentials,Shampoo,Hangers,Iron,"Laptop friendly workspace"}</t>
  </si>
  <si>
    <t>New Spacious Condo! Near all, 7Mins to Midtown!</t>
  </si>
  <si>
    <t>Spacious Apartment With Luxurious Amenities! Overlooking Manhattan ! 1 Stop 7MIns To Midtown. In walking distance To All Subways! Parks! Grocery Stores! Pharmacies, And more.</t>
  </si>
  <si>
    <t>{TV,Wifi,"Air conditioning",Kitchen,"Free parking on premises",Gym,Breakfast,Elevator,Heating,Washer,Dryer,"Smoke detector","Carbon monoxide detector","First aid kit","Fire extinguisher",Essentials,Shampoo,Hangers,"Hair dryer",Iron,"Private entrance"}</t>
  </si>
  <si>
    <t>Large One-Bedroom Apartment on Quiet Street</t>
  </si>
  <si>
    <t>This bright, spacious apartment is a perfect place to retreat to after busy days in New York. It is quiet and calm all hours of the day and the large desk and dining table give you the space to work. A queen bed and full size couch will keep you comfortable in the evenings. The kitchen and bathroom are well-equipped with all the comforts of home.</t>
  </si>
  <si>
    <t>{Wifi,"Air conditioning",Kitchen,"Free parking on premises",Heating,"Smoke detector","Carbon monoxide detector","First aid kit","Safety card","Fire extinguisher",Essentials,Shampoo,Hangers,"Laptop friendly workspace"}</t>
  </si>
  <si>
    <t>Designer's spacious 4bedrooms Manhattan apt</t>
  </si>
  <si>
    <t>Come stay at our comfortable 4 bedroom 2 bath apartment ready to accommodate your family + friends in NYC for the price of one single NYC hotel room. A hidden gem in New York City. Save hundreds or thousands staying with us and use the $$$ to go sightseeing and shopping. Business travel ready &amp; 5 star reviews. Newly furnished throughout and super clean. Conveniently located a block from the subway with easy access to all part of Manhattan. Also nearby Yeshiva University and Hospital.</t>
  </si>
  <si>
    <t>Come stay at our comfortable 4 bedroom 2 bath apartment ready to accommodate your family + friends in NYC for the price of one single NYC hotel room. A hidden gem in New York City. Save hundreds or thousands staying with us and use the $$$ to go sightseeing and shopping. Business travel ready &amp; 5 star reviews. Newly furnished throughout and super clean. Conveniently located a block from the subway with easy access to all part of Manhattan. Also nearby Yeshiva University and Hospital. This is a rare find family style 4 bed 2 bath apt that sleeps up to 10.  New air-conditioning has also been installed throughout. Easy, quick commute to the center. Our apt. is located 5 mins walking distance from the main line A,C and 1 train. Cozy and big space , a private entrance, large bedrooms with new bathrooms. It is a perfect option for families, groups of friends 15 mins by train from Columbus Circle, Central Park and Time Square. Guests will have access to the entire apartment during their stay.</t>
  </si>
  <si>
    <t>Parks, playgrounds, tennis, biking trails, cloisters, Fort Tryon, restaurants, two subways.</t>
  </si>
  <si>
    <t>Public transportation is super easy and fast to get anywhere in NYC (Central Park, MOMA, Met, Times Square). We have a 1 train 4 block away, the A train 4 blocks, buses to jersey and the Bronx, cabs and black cars swarming the streets. You can also walk over the George Washington bridge...gorgeous!</t>
  </si>
  <si>
    <t>{TV,"Cable TV",Wifi,"Air conditioning",Kitchen,Heating,"Smoke detector","Carbon monoxide detector","First aid kit","Fire extinguisher",Essentials,Shampoo,Hangers,"Hair dryer",Iron,"Laptop friendly workspace","Private entrance",Crib,"Pack ’n Play/travel crib","Hot water","Bed linens","Extra pillows and blankets","Ethernet connection",Microwave,"Coffee maker",Refrigerator,Dishwasher,"Dishes and silverware","Cooking basics",Oven,Stove}</t>
  </si>
  <si>
    <t>Clean + Comfortable Bedroom in West Harlem</t>
  </si>
  <si>
    <t>Clean and comfortable room in a 3 bedroom prewar elevator building with gated entrance in the Hamilton Heights neighborhood of West Harlem. The third floor apartment has large windows in the living room and hardwood floors throughout the home. The home is shared with two roommates, both are professional men who work in education and civic engagement. Easy transportation. 25 mins to Manhattan and 40 mins to Brooklyn. Two blocks away from Riverbank Park and the Hudson River.</t>
  </si>
  <si>
    <t>Clean and comfortable room in a 3 bedroom prewar elevator building with gated entrance in the Hamilton Heights neighborhood of West Harlem. The third floor apartment has large windows in the living room and hardwood floors throughout the home. The home is shared with two roommates, both are professional men who work in education and civic engagement. Easy transportation. 25 mins to Manhattan and 40 mins to Brooklyn. Two blocks away from Riverbank Park and the Hudson River. The bedroom is spacious and comfortable with a queen size bed and memory foam mattress. Fresh linen will be provided along with an additional blanket for extra coziness. The bedroom closet will be off limits but there is a large wardrobe rack available for to hang your clothes and store your things. Your room is private and has a lock on the door. My home is your home during your stay. Kick back and relax in our spacious living room after a long day of exploring in the city. There is no television but the space is ve</t>
  </si>
  <si>
    <t>Hamilton Heights is filled with things to see and do! Surrounded by some of Manhattan's most historic parks including Riverbank State Park, St. Nicholas Park, and Jackie Robinson Park, the neighborhood is one block away from the Hudson River where you'll find a beautiful view of the George Washington Bridge. It's walking distance to The City College of New York and Columbia University. There's a bodega on every block and a host of different bars, cafes, and eateries in between.</t>
  </si>
  <si>
    <t>Transportation in my neighborhood is the best! We proudly boast a walking score of 98, a transportation score of 99, and a biking score of 89! The 1 Line is literally two minutes away and the A,B,C, and D Lines are a short six minute walk. Travel to the airport is fairly convenient, 16 minutes to LGA, 28 minutes, to JFK, and 30 minutes to EWR.</t>
  </si>
  <si>
    <t>- Lost keys will result in $200 fine</t>
  </si>
  <si>
    <t>{Wifi,Kitchen,Elevator,Heating,"Smoke detector","Carbon monoxide detector","First aid kit",Essentials,Shampoo,"Lock on bedroom door","Private living room"}</t>
  </si>
  <si>
    <t>Bushwick Reading Room</t>
  </si>
  <si>
    <t>This room is meant for reading, contemplation, and rest after exploring the city. Minimalist, spacious, and sunlit during the day. Feel free to swap a book with the stack on the coffee table. This room is across from Molasses Bookstore, where you can pop in to read and have tea or wine. This room is affiliated with a local Tarot Reading service. If you wish, let me know and I will book a special session anytime during your stay.</t>
  </si>
  <si>
    <t>This room is meant for reading, contemplation, and rest after exploring the city. Minimalist, spacious, and sunlit during the day. Feel free to swap a book with the stack on the coffee table. This room is across from Molasses Bookstore, where you can pop in to read and have tea or wine. This room is affiliated with a local Tarot Reading service. If you wish, let me know and I will book a special session anytime during your stay. First floor room in the front of the building. One can leave the curtains open to let the sun wake one up or have them closed to enjoy the slumber. The room has a private entrance. The apartment is a 3 room railroad. The block is popular and there might be noise, so I always provide ear plugs if you're trying to sleep before midnight. The kitchen and bathroom is shared with me, and you can access it through the building's hallway or through my room if I'm not around. I am not usually around during the daytime on weekdays. This place is in the heart of Bushwick,</t>
  </si>
  <si>
    <t>This place is in the heart of Bushwick, so there is no shortage of restaurants, bars, and music venues. The 24-hour pizza place is a block and a half away. Coffee shop is on the other side of the block. Mexican food choices abound. Maria Hernandez park is two blocks away. I love this neighborhood.</t>
  </si>
  <si>
    <t>Close to the L train Dekalb stop, and a livery car takes 5 minutes to pick you up.</t>
  </si>
  <si>
    <t>{Wifi,"Air conditioning",Kitchen,"Smoke detector",Essentials,"Lock on bedroom door",Iron,"Private entrance"}</t>
  </si>
  <si>
    <t>AMAZING private room in 2bed lower east side apt</t>
  </si>
  <si>
    <t>Beautiful, bright private room in a 2-bedroom apartment with open kitchen/living space. Washer/dryer in unit. Steps away from the East Broadway F train, this is a great location near delicious restaurants &amp; a charming park.</t>
  </si>
  <si>
    <t>Beautiful, bright private room in a 2-bedroom apartment with open kitchen/living space. Washer/dryer in unit. Steps away from the East Broadway F train, this is a great location near delicious restaurants &amp; a charming park. This home is cozy and warm, having been given lots of love over the years. It is a spacious living space stocked with everything you may need including pots and pans, a full pantry, washer and dryer, and a smart tv configured with Hulu and Netflix. You are welcome to your private room, the bathroom, and kitchen.  I simply ask that when using the kitchen you clean up afterwards. The living room is shared as well and you are welcome to use it. I do spend a decent amount of time at home, so I may be there as well :) I may be away for short periods here and there but will be totally available via call, text, or email. Generally, I will be in the apartment. During the time when I am there, I will be busy and in and out but happy to help if you need suggestions for the ar</t>
  </si>
  <si>
    <t>This neighborhood is simply wonderful. It is just far enough from the heart of the Lower East Side so that it feels quiet and residential, while still being in close proximity to great bars and restaurants. Recently a Target and Trader Joes opened around the corner and there is a Rite Aid across the street from that complex, so everything you need is right near by. There are wonderful small restaurants in a two block radius, a great coffee shop called Little Canal, and one of many fun bars called Forgtmenot, all within a 5 minute walk!</t>
  </si>
  <si>
    <t>The apartment is two blocks from the East Broadway F stop, providing easy access to most parts of the city. We are also right by the Williamsburg and Manhattan bridges, making for an easy car ride into Brooklyn.</t>
  </si>
  <si>
    <t>{TV,Wifi,"Air conditioning",Breakfast,Heating,"Family/kid friendly",Washer,Dryer,"Smoke detector","Carbon monoxide detector",Essentials,Shampoo,"Lock on bedroom door",Hangers,Iron}</t>
  </si>
  <si>
    <t>Amazing, classy, safe &amp; convenient!</t>
  </si>
  <si>
    <t>Take advantage of subletting a HUGE room Morningside Heights and Broadway. Comfortably fits two people and is perfect for a couple. The apartment is a 2 bedroom apartment with an amazing living room kitchen and bathroom. 10 minutes walk to Columbia!</t>
  </si>
  <si>
    <t>Take advantage of subletting a HUGE room Morningside Heights and Broadway. Comfortably fits two people and is perfect for a couple. The apartment is a 2 bedroom apartment with an amazing living room kitchen and bathroom. 10 minutes walk to Columbia! The room has a KING SIZE bed, desk, dresser, table and closet. The apartment is safe and clean. The apartment is located 3 minute walk from 1 train, 10 minute walk from A, B, C, D train. 20 minutes to times square, 5 minutes to Hudson River and pathway! Perfect location for tourism, safety and cleanliness.</t>
  </si>
  <si>
    <t>The apartment is located 3 minute walk from 1 train, 10 minute walk from A, B, C, D train. 20 minutes to times square, 5 minutes to Hudson River and pathway! Perfect location for tourism, safety and cleanliness.</t>
  </si>
  <si>
    <t>{Wifi,"Air conditioning","Wheelchair accessible",Kitchen,Elevator,"Buzzer/wireless intercom",Heating,Washer,Dryer,Essentials,Shampoo,"translation missing: en.hosting_amenity_49","translation missing: en.hosting_amenity_50"}</t>
  </si>
  <si>
    <t>bellissima stanza privata  in east harlem NYC</t>
  </si>
  <si>
    <t>camera con bagno privato in appartamento abitato da un ragazzo italiano. Bellissimo spazio a pochi passi dalla metro (6) e tre blocchi da central park. super sicuro provvisto di doorman per godere in maniera tranquilla delle bellezze della citta'. ideale per brevi soggiorni e specialmente per coppie in vacanza. PREZZO IMBATTIBILE</t>
  </si>
  <si>
    <t>- building abitato prevalentemente da famiglie quindi e' gradito il rispetto delle consuetudini di una civile convivenza</t>
  </si>
  <si>
    <t>{TV,Wifi,"Air conditioning",Kitchen,Elevator,Heating,Washer,Dryer,Essentials,Hangers,Iron,"Laptop friendly workspace","Private living room"}</t>
  </si>
  <si>
    <t>Sonder | Stock Exchange | Welcoming 1BR + Laundry</t>
  </si>
  <si>
    <t>MONTHLY* CENTRAL PARK 3 BED/2 BATH LINCOLN SQUARE!</t>
  </si>
  <si>
    <t>~~~~~~PRIME UPPER WEST SIDE~~~~~~ LINCOLN SQUARE *** CENTRAL PARK !!!! Monthly Furnished - 30 Day Minimum Luxury 3 bed/2 bath corner apartment with designer finishes &amp; Central Park backyard! -3 Spacious Bedrooms - Master En Suite -Modern Designer Furniture  -Deco Fireplace -Large Sunfilled Windows -Fully Equipped Marble Kitchen - SS Appliances -NY Style Marble Baths -High Lofted Ceilings -Walk In Closet -Washer Dryer  Corporate Housing/Relocation/Extended Stays/Renovations/Business Travel</t>
  </si>
  <si>
    <t>~~~~~~PRIME UPPER WEST SIDE~~~~~~ LINCOLN SQUARE *** CENTRAL PARK !!!! Monthly Furnished - 30 Day Minimum Luxury 3 bed/2 bath corner apartment with designer finishes &amp; Central Park backyard! -3 Spacious Bedrooms - Master En Suite -Modern Designer Furniture  -Deco Fireplace -Large Sunfilled Windows -Fully Equipped Marble Kitchen - SS Appliances -NY Style Marble Baths -High Lofted Ceilings -Walk In Closet -Washer Dryer  Corporate Housing/Relocation/Extended Stays/Renovations/Business Travel Entire place is private and for guest use only Available 24/7 Shopping Restaurants Parks Attractions  Trains Utilities $300 pm</t>
  </si>
  <si>
    <t>Shopping Restaurants Parks Attractions  Trains</t>
  </si>
  <si>
    <t>{TV,Wifi,"Air conditioning",Kitchen,"Indoor fireplace",Heating,Washer,Dryer,"Smoke detector","Carbon monoxide detector","First aid kit","Fire extinguisher",Essentials,Shampoo,"Lock on bedroom door",Hangers,"Hair dryer",Iron,"Laptop friendly workspace","Self check-in","Building staff"}</t>
  </si>
  <si>
    <t>upstairs apartment  private, spacious</t>
  </si>
  <si>
    <t>neat simple and comfy with an extra blow up twin mattress- your own entrances and your own bathroom</t>
  </si>
  <si>
    <t>neat simple and comfy with an extra blow up twin mattress- your own entrances and your own bathroom totally private basement apartment  bathroom and laundry room basement room/apartment Upstairs neighbor available in case of emergency A great residential neighborhood, friendly and nice shopping 3 blocks away and so many restaurants! long island rr is 7 blocks away    30 mins to penn station!! Not suitable for very young kids or pets because it is a very quiet neighborhood and upstairs runs a business from his home.</t>
  </si>
  <si>
    <t>A great residential neighborhood, friendly and nice shopping 3 blocks away and so many restaurants!</t>
  </si>
  <si>
    <t>long island rr is 7 blocks away    30 mins to penn station!!</t>
  </si>
  <si>
    <t>Please no late arrivals, it would scare the neighbors! The couple in the first floor apartment are lovely and quiet.</t>
  </si>
  <si>
    <t>{TV,"Air conditioning",Kitchen,"Smoke detector","Carbon monoxide detector",Essentials,Shampoo,Hangers,"Hair dryer","translation missing: en.hosting_amenity_49","translation missing: en.hosting_amenity_50"}</t>
  </si>
  <si>
    <t>Cozy 2BR at Chelsea with Balcony</t>
  </si>
  <si>
    <t>A modest and comfortable apartment with a warm, inviting feeling with balcony located at the heart of the city.  Situated only 1 block away from Penn Station and within walking distance to Times Square, Chelsea galleries, High Line and more...</t>
  </si>
  <si>
    <t>A modest and comfortable apartment with a warm, inviting feeling with balcony located at the heart of the city.  Situated only 1 block away from Penn Station and within walking distance to Times Square, Chelsea galleries, High Line and more... Our apartment is very centrally located, you can walk to countless great restaurants near Korean Town, Times Square, Macy's, Chelsea galleries, the HighLine, you cannot find a better deal to stay in such a prime location of New York. Please send a description of yourself and your purpose of visiting NYC.  Wifi, towel and bedlinen will be provided.</t>
  </si>
  <si>
    <t>{TV,Internet,Wifi,"Air conditioning","Wheelchair accessible",Kitchen,Doorman,Gym,Elevator,Heating,"Family/kid friendly",Washer,Dryer,Essentials,Shampoo,Hangers,"Hair dryer",Iron,"Hot water",Microwave,"Coffee maker",Refrigerator,"Dishes and silverware","Cooking basics",Oven,Stove,"Patio or balcony",Other}</t>
  </si>
  <si>
    <t>Private comfy bedrm &amp; bath Brookly NY</t>
  </si>
  <si>
    <t>PRIVATE ROOM &amp; PRIVATE BATHROOM -shared kitchen and living room  -Less than a block away from Bedford Nostrand G train  -25 minutes to Manhattan  -Close to many coffee shops and parks . I'll be traveling and will leave my room clear for you to feel comfortable in it . I share the space with my roommate who has her own wing of the apartment and bathroom . Shared kitchen</t>
  </si>
  <si>
    <t>- My roommate works so after 11pm no loud noise  - No smoking , rooftop and stoop are accessible  - This is ideal for a relaxed easy going personality</t>
  </si>
  <si>
    <t>{Wifi,Kitchen,"Smoke detector","Carbon monoxide detector",Essentials,"Lock on bedroom door","Laptop friendly workspace"}</t>
  </si>
  <si>
    <t>Cheap Rental in Manhattan Downtown!</t>
  </si>
  <si>
    <t>Cheap Rental in Manhattan Downtown! A Bedroom, 4/15-5/15, Luxury Rental Residences1B1B, 10-minute walking to Korean Town, shopping malls, Subway station and Penn Station just near the building, no additional fee for amenity and electricity, and free yoga class.</t>
  </si>
  <si>
    <t>{Wifi,"Air conditioning",Kitchen,Doorman,Gym,Elevator,"Buzzer/wireless intercom",Heating,Washer,Dryer,"Smoke detector","Carbon monoxide detector","First aid kit","Safety card","Fire extinguisher","Laptop friendly workspace"}</t>
  </si>
  <si>
    <t>Artsy Queen Room in BUSHWICK: Jefferson L train</t>
  </si>
  <si>
    <t>Spacious, Artsy Apt Near Jefferson L- Train Queen sized room on a quiet tree-lined street, short walk to cafes, HOuse of Yes, The Keep, bars, coffee shops, parks and a 5 min walk to Jefferson L on Bushwick border. 15min to Union Square. Spacious living room with Roku TV with HBO, Netflix, Hulu etc, dining room, fully loaded kitchen with all appliances and Dishwasher, large bright shared bathroom, airy and sun drenched queen sized bedroom with plenty of storage, and an urban garden oasis.</t>
  </si>
  <si>
    <t>Spacious, Artsy Apt Near Jefferson L- Train Queen sized room on a quiet tree-lined street, short walk to cafes, HOuse of Yes, The Keep, bars, coffee shops, parks and a 5 min walk to Jefferson L on Bushwick border. 15min to Union Square. Spacious living room with Roku TV with HBO, Netflix, Hulu etc, dining room, fully loaded kitchen with all appliances and Dishwasher, large bright shared bathroom, airy and sun drenched queen sized bedroom with plenty of storage, and an urban garden oasis. Urban Garden Oasis located in the Heart of Bushwick Chill living room, dining room, fully loaded kitchen with all appliances and dishwasher, large bright shared bathroom, airy and sun drenched queen sized bedroom with Roku TV had Netflix, HBO, Hulu etc,  plenty of storage, and an urban garden oasis. Sometimes I work a lot and other times I'm home.  Would love to share a meal or a glass of wine, but also happy to give you your space. Amazing artist neighborhood, with the best graffiti artist group the B</t>
  </si>
  <si>
    <t>Amazing artist neighborhood, with the best graffiti artist group the Bushwick Collective 1 block away. The Keep, The Rookery, Lot 45, House of Yes,  The Mirage and Elsewhere night clubs.  (Save on Uber!) Artichoke Pizza open late night, Seawolf, and many more bars, cafes, and studios within a 5min walk. Close to Bushwick block party and Bushwick Open Studios.  Walking distance to 2 great parks</t>
  </si>
  <si>
    <t>Closest Train is the Jefferson L Train,  15min to Union Square. Also the B38 and the B54 buses go directly to downtown brooklyn in 25min.  Also, short walk to the M Train  Taxis and Uber are readily available.</t>
  </si>
  <si>
    <t>Please don’t wear shoes in the house. We have an entry way bench and storage where u can leave them. Thanks.</t>
  </si>
  <si>
    <t>{TV,"Cable TV",Wifi,"Air conditioning",Kitchen,"Free street parking",Heating,"Smoke detector","Carbon monoxide detector","First aid kit","Fire extinguisher",Essentials,"Lock on bedroom door",Hangers,"Hair dryer","Laptop friendly workspace","Self check-in",Lockbox,"Hot water","Bed linens","Extra pillows and blankets","Coffee maker",Refrigerator,Dishwasher,"Dishes and silverware","Cooking basics",Oven,Stove,"Patio or balcony"}</t>
  </si>
  <si>
    <t>Sunlit Design Loft 2bdroom</t>
  </si>
  <si>
    <t>Sunlit Brooklyn design loft</t>
  </si>
  <si>
    <t>Sunlit Brooklyn design loft Steps to subway line</t>
  </si>
  <si>
    <t>Steps to subway line</t>
  </si>
  <si>
    <t>No shoes in the house  Quiet hours 10pm-9am No loud guests.  No events.   No extra guests</t>
  </si>
  <si>
    <t>{TV,Wifi,Essentials,Shampoo,Hangers}</t>
  </si>
  <si>
    <t>Bushwick private 10 foot ceiling dwelling</t>
  </si>
  <si>
    <t>Large newly renovated room for rent in apartment with 10 foot ceilings.</t>
  </si>
  <si>
    <t>Large newly renovated room for rent in apartment with 10 foot ceilings. Newly renovated, Smoke Free, clean and quiet. My place is very unique because the ceilings are extremely high and the rooms are very large. I also provide a Complimentary bottled water for guests. I like to give guest their privacy and space. However I do like to greet all of my guest upon arrival. I am always available by phone, text and through the Airbnb website. Public transportation is available by J train to the Halsey St station stop. It is 2 blocks away from my home. The L train is close also plus the B26, B60 and Q24 bus. Street parking is available for cars. Uber, Lyft and local cabs are in the area. Airport travel time: From JFK by train it will take  approximately 1 hour and 3 mins From LGA by train it will take approximately 1 hour and 22 mins From Newark by train it will take approximately 1 hour and 13 mins No smoking please in the apartment or on the outside steps.</t>
  </si>
  <si>
    <t>Public transportation is available by J train to the Halsey St station stop. It is 2 blocks away from my home. The L train is close also plus the B26, B60 and Q24 bus. Street parking is available for cars. Uber, Lyft and local cabs are in the area. Airport travel time: From JFK by train it will take  approximately 1 hour and 3 mins From LGA by train it will take approximately 1 hour and 22 mins From Newark by train it will take approximately 1 hour and 13 mins</t>
  </si>
  <si>
    <t>I try to keep my home very clean and would appreciate it if guest do the same.  Guests are free to use the dishes however must clean up after themselves and keep the place neat. After cooking please wash the dishes, wipe down the stove and sweep the floor immediately. If food/grease splatter on the stove, counter top, table, floor, sink, in the microwave or  oven kindly clean it immediately. Please recycle all pizza boxes, water bottles, wine and beer bottles daily by putting them in the recycling blue garbage bin outside the property. It is located down the outside step and to the right. The regular garbage is also located right next to it.  Kindly empty the kitchen garbage and bedroom garbage containing food including Fruit daily.   Please tidy up the bathroom after use. Remove any hair left in the shower/tub, sink or floor. This is a smoke-free home! Guess are not allowed to smoke in the room, apartment are on the steps. Thanks!</t>
  </si>
  <si>
    <t>{Wifi,"Air conditioning",Kitchen,"Free street parking",Heating,"Smoke detector","Carbon monoxide detector","First aid kit",Essentials,"Lock on bedroom door",Hangers,Iron,"Laptop friendly workspace","Self check-in",Keypad,"Hot water","Bed linens",Microwave,Refrigerator,"Dishes and silverware","Cooking basics",Oven,Stove}</t>
  </si>
  <si>
    <t>Room with Unbeatable Manhattan Skyline View</t>
  </si>
  <si>
    <t>Greenpoint room with unbeatable view of the Manhattan skyline. The room is in a quiet, spacious apartment complete with washer/dryer, full bathroom, TV and internet. Less than 1 block from G stop and McCarren Park; short walk to the Bedord L stop. Neighborhood is full of amazing Brooklyn restaurants, flea markets and bars. Perfect budget friendly option for travelers!</t>
  </si>
  <si>
    <t>Greenpoint room with unbeatable view of the Manhattan skyline. The room is in a quiet, spacious apartment complete with washer/dryer, full bathroom, TV and internet. Less than 1 block from G stop and McCarren Park; short walk to the Bedord L stop. Neighborhood is full of amazing Brooklyn restaurants, flea markets and bars. Perfect budget friendly option for travelers! Beautiful apartment in Greenpoint, Brooklyn. The building only has one other tenant, so it is a peaceful and safe building. It is highly accessible when traveling to Manhattan (20 minutes to Grand Central and Union Square), is close to City Bike rentals, groceries, bars, restaurants and shopping. Everything a traveler needs! I will be around to help you when you need it! I can help with directions, places to go, things to see, any apartment questions. Otherwise, you will have complete privacy.</t>
  </si>
  <si>
    <t>{TV,Wifi,"Air conditioning",Heating,Washer,Dryer,"Smoke detector","Carbon monoxide detector",Essentials,Shampoo,"Lock on bedroom door",Hangers,"Hair dryer",Iron,"Laptop friendly workspace"}</t>
  </si>
  <si>
    <t>Beautiful newly renovated home-Long stays welcome!</t>
  </si>
  <si>
    <t>Beautiful old home built in the 1900's. Very open and bright. Lots of natural light and space located in a quiet neighborhood a few blocks away from the J train. Looking for month to month stays (price per month is lower than listed)</t>
  </si>
  <si>
    <t>Beautiful old home built in the 1900's. Very open and bright. Lots of natural light and space located in a quiet neighborhood a few blocks away from the J train. Looking for month to month stays (price per month is lower than listed) My girlfriend and I moved into this home (owned by my grandmother) 2 years ago and have put a lot of love and hard work into making it beautiful and homey. We are clean but very laid back and easy going. It has a brand new beautiful bathroom and brand new refinished hardwoods. Our home has a very peaceful and laid back atmosphere. While you stay you will have your own room with a shared full bathroom with Leah and myself. We only use the bathroom to shower (we get dressed/ready for work in our room). There is a half bath downstairs also. You are welcome to use our kitchen, living room, dining room and back yard as much as you like. 2 minute walk to the J train which takes you to straight to Brooklyn and all the way to the LES. The A train is close-ish also</t>
  </si>
  <si>
    <t>Nice family oriented neighborhood. 7 minute walk to the beautiful Forest Park. Great local eats and grocery store within walking distance. 2 minute walk to JZ trains going into Brooklyn and manhattan.</t>
  </si>
  <si>
    <t>Smoking outside only please:)</t>
  </si>
  <si>
    <t>{TV,Wifi,"Air conditioning",Kitchen,"Free parking on premises","Smoking allowed",Breakfast,Heating,"Smoke detector","Carbon monoxide detector","First aid kit","Fire extinguisher",Essentials,Shampoo,Hangers,"Hair dryer",Iron}</t>
  </si>
  <si>
    <t>Lakeside View in Brooklyn - its true!</t>
  </si>
  <si>
    <t>Sweet Brooklyn apartment located across the street from Prospect Park. Couple minute walk to Q/B trains and about 20 mins away from the downtown Manhattan. Great location, wonderful &amp; friendly neighbors in building.</t>
  </si>
  <si>
    <t xml:space="preserve">Sweet Brooklyn apartment located across the street from Prospect Park. Couple minute walk to Q/B trains and about 20 mins away from the downtown Manhattan. Great location, wonderful &amp; friendly neighbors in building. Apartment is on 3rd floor. Room is very spacious. Feel free to use whatever kitchen appliance you need. There is a 12 lbs Maltese mix named Woofgang Amadeus Mozbark. He loves to cuddle and though he's not the smartest, he is very cute and friendly. Mozbark may or may not be in the apartment during your stay as he travels with me at times. Shared bathroom, kitchen and living room spaces. Lake view during the colder months and beautiful green view when things are in bloom. There will be a person in the apartment whether it's me or my roommate. We're both active artists, friendly, and enjoy having the space be welcoming and open. We both have good knowledge of the city if you need any tips. Of course, if you prefer, feel free to keep to yourself. PROSPECT PARK!! Go for a run, </t>
  </si>
  <si>
    <t>PROSPECT PARK!! Go for a run, stroll around the lake with the pup. The park makes the neighborhood. There are also great restaurants, wine shops, and a few new cafes have opened up nearby. Grocery store, laundry mat, and bars are in walking distance.</t>
  </si>
  <si>
    <t>Less that 5 mins walk away are the Q train at Parkside Avenue and Q/B express stop at Church Ave - these get you into the city in around 20 minutes. F/G about 12 minute walk - F get you to fun, downtown Brooklyn quickly as well as the city. And G will take you to Williamsburg/Queens.</t>
  </si>
  <si>
    <t>{TV,Wifi,Kitchen,"Pets allowed","Free street parking","Smoke detector","Carbon monoxide detector",Essentials,"Lock on bedroom door",Hangers,"Hair dryer",Iron,"Hot water","Host greets you","Lake access"}</t>
  </si>
  <si>
    <t>Bright room near shops and subway well located</t>
  </si>
  <si>
    <t>Very unique neighborhood with a big diversity of cuisines from all over the world, very quiet area and safe during night and day time, near shops, subway and major subway lines in the following train station</t>
  </si>
  <si>
    <t xml:space="preserve">Very unique neighborhood with a big diversity of cuisines from all over the world, very quiet area and safe during night and day time, near shops, subway and major subway lines in the following train station It's a very charming house, spacious, neat and near the train, about 5to 7 mins walking to the train, pharmacy restaurants supermarkets very near , anyhow we are located in a quiet street, just mins away walking to shoppings We have 2 bathrooms shared,  we keep them always clean and available, stairways, halls, the living room Totally we do socialize with guests , we assist them and give them tips about the area,transportation, where to eat, about NY city, we also like the guests to have their own space, make them feel very comfortable,  we speak English Español and Português Very quiet house , specially at night you barely hear nothing in the street, like i said before , we are well located By car,taxis ,by local buses, uber or Lyft and specially by subway 7 train line or walking </t>
  </si>
  <si>
    <t>Very quiet house , specially at night you barely hear nothing in the street, like i said before , we are well located</t>
  </si>
  <si>
    <t>By car,taxis ,by local buses, uber or Lyft and specially by subway 7 train line or walking</t>
  </si>
  <si>
    <t>It's not necessarily to remove the shoes to come in, we keep this house very neat, just we request to close doors smoothly special at night, it's called courtesy, so people  can sleep well late night</t>
  </si>
  <si>
    <t>{Wifi,"Air conditioning",Heating,"Smoke detector","Carbon monoxide detector","Fire extinguisher",Essentials,"Lock on bedroom door",Hangers,Iron,"Laptop friendly workspace","Hot water","Host greets you"}</t>
  </si>
  <si>
    <t>1-Bedroom Upper East Side Apartment!</t>
  </si>
  <si>
    <t>As the name suggests, the Pearl is a jewel on a quiet street in the historic Upper East Side. Adorn yourself in lavish living accommodations and upscale amenities in historic, Upper East Side high-rise. Whether your destination is shopping, dining, museums, and parks – this is the perfect location. Walking distance to a wide array of elite venues.  Conveniently located to all local bus and subway lines.</t>
  </si>
  <si>
    <t>As the name suggests, the Pearl is a jewel on a quiet street in the historic Upper East Side. Adorn yourself in lavish living accommodations and upscale amenities in historic, Upper East Side high-rise. Whether your destination is shopping, dining, museums, and parks – this is the perfect location. Walking distance to a wide array of elite venues.  Conveniently located to all local bus and subway lines. This modern apartment is complete with a fully equipped kitchen, living area, and a spacious bedroom. The building offers a full-time concierge, an elegant lobby and a 24-hr fitness center. Revel in the wide array of venues walking distance from your deluxe residence. By day, visit the magnificent museums and art galleries on Fifth Avenue or the chic fashion boutiques on Madison Avenue. Crave a mid-day walk/ run on some green open space or desire a picnic lunch? Stroll to the famed Central Park and delight in the expanse of walking, bicycle and dog paths. Depending on the season, either</t>
  </si>
  <si>
    <t>This building is located on a quiet block on the historic Upper East Side of Manhattan where residents can visit the magnificent museums on Fifth Avenue or the chic fashion boutiques on Madison Avenue. Central Park is a short stroll away and fine dining options in the neighborhood are endless.       Major attractions: •	Museum of Comic and Cartoon Art – (0.6mi)  (Website hidden by Airbnb)      *	Metropolitan Museum of Art – (1.8mi (Website hidden by Airbnb) (Website hidden by Airbnb) Central Park – (1.9mi (Website hidden by Airbnb) (Website hidden by Airbnb)      Restaurants: •	Daniel - French fare  – (0.9mi)  (Website hidden by Airbnb)      *	Rainbow Room – American – (2.0mi (Website hidden by Airbnb) (Website hidden by Airbnb)    Hospital: •	Lennox Hill Hospital –  (1.0mi)  (Website hidden by Airbnb)     Pharmacy •	Goldberger’s Pharmacy – (0.4mi)  (Website hidden by Airbnb)     Drycleaner: •	Jeeves New York – (0.3mi)  (Website hidden by Airbnb) Coffee: •	Birch – (0.8mi)  (Website hid</t>
  </si>
  <si>
    <t>Transit/Subway •	68th Street – Hunter College Transit stop (4 or 6 line) – 0.5mi •	63rd – Lexington Avenue Transit stop (F line) 0.5mi       Commuter Rail: •	Grand Central Terminal Commuter Rail – 2.2mi Taxi: •	OnCabs New York  (Website hidden by Airbnb)</t>
  </si>
  <si>
    <t>{TV,"Cable TV",Internet,Wifi,"Air conditioning",Kitchen,"Paid parking off premises","Pets allowed",Doorman,Elevator,Heating,"Family/kid friendly",Washer,Dryer,"Smoke detector","Carbon monoxide detector",Essentials,Shampoo,"24-hour check-in",Hangers,"Hair dryer",Iron,"Laptop friendly workspace","Self check-in","Building staff",Bathtub,"Hot water","Bed linens",Microwave,"Coffee maker",Refrigerator,Dishwasher,"Dishes and silverware",Oven,Stove,"Long term stays allowed"}</t>
  </si>
  <si>
    <t>Charming East Village Apartment with Patio</t>
  </si>
  <si>
    <t>Spacious 2 bedroom apartment located in the heart of East Village. Bedroom for rent, sleeps up to 4 people.</t>
  </si>
  <si>
    <t>Spacious 2 bedroom apartment located in the heart of East Village. Bedroom for rent, sleeps up to 4 people. Located one flight up from the ground floor. Bedroom has lots of natural light with access to a huge outdoor patio. Apartment is spacious and cozy with access to wifi and Apple TV. I'll be available through phone, text, email or Airbnb messaging. Walking distance from St. Marks, the Lower East Side, NoHo, and steps from the best restaurants and bars the city has to offer (think Momofuku, PDT, Death &amp; Co., etc.). A two-minute walk from the F Train on the 2nd Ave stop. The N,Q,R and 6 train are about 8-10 minute walks. I will send you a detailed list of restaurants and helpful neighborhood info.</t>
  </si>
  <si>
    <t>Walking distance from St. Marks, the Lower East Side, NoHo, and steps from the best restaurants and bars the city has to offer (think Momofuku, PDT, Death &amp; Co., etc.).</t>
  </si>
  <si>
    <t>A two-minute walk from the F Train on the 2nd Ave stop. The N,Q,R and 6 train are about 8-10 minute walks.</t>
  </si>
  <si>
    <t>{TV,Wifi,"Air conditioning",Kitchen,Heating,"Smoke detector",Essentials,Shampoo,Hangers,"translation missing: en.hosting_amenity_49","translation missing: en.hosting_amenity_50","Private living room"}</t>
  </si>
  <si>
    <t>Delightful, Spacious Ditmas Park One Bedroom</t>
  </si>
  <si>
    <t>Very light filled true one bedroom in friendly Ditmas Park!  High ceilings, multiple available closets, and tons of prewar charm.  2 blocks from Q express train in Brooklyn, and close to bars, coffeeshops, restaurants, grocery stores, and food co-op, plus 15-20 min walk to Prospect Park!  In summer, take the B/Q train down to Brighton Beach in 25 mins!</t>
  </si>
  <si>
    <t>Very light filled true one bedroom in friendly Ditmas Park!  High ceilings, multiple available closets, and tons of prewar charm.  2 blocks from Q express train in Brooklyn, and close to bars, coffeeshops, restaurants, grocery stores, and food co-op, plus 15-20 min walk to Prospect Park!  In summer, take the B/Q train down to Brighton Beach in 25 mins! This one bedroom is a my primary residence, so my personal items and clothes are stored in the apartment -- I Airbnb my place when I go out of town, and do my best to create ample storage and room for Airbnb guests! I'll be away during your stay, but I'll be accessible via cell phone. Check out Cafe Madeleine, and all the shops, bars and restaurants on Cortelyou Road!  (Including award-winning Filipino food at Purple Yam, or a romantic meal at Lea or The Costello Plan).  As described above, the apartment is a 15-20 minute walk to the bottom of Prospect Park! 2 blocks from Q at Cortelyou Road, 5 blocks from B/Q at Newkirk Plaza.  Walkable</t>
  </si>
  <si>
    <t>Check out Cafe Madeleine, and all the shops, bars and restaurants on Cortelyou Road!  (Including award-winning Filipino food at Purple Yam, or a romantic meal at Lea or The Costello Plan).  As described above, the apartment is a 15-20 minute walk to the bottom of Prospect Park!</t>
  </si>
  <si>
    <t>2 blocks from Q at Cortelyou Road, 5 blocks from B/Q at Newkirk Plaza.  Walkable to Prospect Lefferts Gardens, Greenwood Cemetery, or Flatbush.</t>
  </si>
  <si>
    <t>{Wifi,"Air conditioning",Kitchen,Breakfast,Elevator,Heating,Washer,Dryer,"Smoke detector","Carbon monoxide detector","Fire extinguisher",Essentials,Shampoo,Hangers,"Hair dryer","Laptop friendly workspace","Private entrance","Bed linens"}</t>
  </si>
  <si>
    <t>NEW TOP FLOOR APT. IN BUSHWICK PRIME LOCATION</t>
  </si>
  <si>
    <t>Quiet, sunny and spacious room on the top floor of a brand new building. The apartment hosts a big terrace and a scenographic view of the M train passing nearby, at the very center of the ‘eclectric’ Bushwick. Included, access to: gym with a view, laundry, huge rooftop, and - cherry on top - a damn gran piano! Fancy.</t>
  </si>
  <si>
    <t>Quiet, sunny and spacious room on the top floor of a brand new building. The apartment hosts a big terrace and a scenographic view of the M train passing nearby, at the very center of the ‘eclectric’ Bushwick. Included, access to: gym with a view, laundry, huge rooftop, and - cherry on top - a damn gran piano! Fancy. The space is very cool and cozy. It includes all the amenities that a comfortable living space should accommodate. Bathroom, kitchen, terrace, gym, laundry, rooftop, living room... We are open minded people, always willing to have a talk with the guests if they wish to. Our phones are active 24/7 for any request. I have been living in NYC since 2006 and I've moved around most of the neighborhoods. Bushwick has something rather unique and magical. It’s the greatest upcoming area thanks to the mix of young professional, artists and local families. It conveys the warmth and authenticity that is hard to find in a city as cosmopolite as NY. The variety of high quality restauran</t>
  </si>
  <si>
    <t>I have been living in NYC since 2006 and I've moved around most of the neighborhoods. Bushwick has something rather unique and magical. It’s the greatest upcoming area thanks to the mix of young professional, artists and local families. It conveys the warmth and authenticity that is hard to find in a city as cosmopolite as NY. The variety of high quality restaurants, bars, cafes, supermarkets, lounges, cabarets,clubs.. it gives you unlimited choices and opportunities to get a true dive into the NY life.</t>
  </si>
  <si>
    <t>The apartment is conveniently located between 4 subways line L/J/M/Z and a few blocks from a big crossing to find cabs or bus. You can reach the city in basically 15 to 30 min for all downtown locations.</t>
  </si>
  <si>
    <t>{Internet,Wifi,"Air conditioning",Kitchen,Gym,Breakfast,Elevator,"Free street parking",Heating,Washer,Dryer,"Smoke detector","Carbon monoxide detector","First aid kit","Fire extinguisher",Essentials,Shampoo,Hangers,"Hair dryer",Iron,"Self check-in",Lockbox,"Private living room","Hot water"}</t>
  </si>
  <si>
    <t>Private Bedroom in Upper Manhattan/ Harlem, NYC!</t>
  </si>
  <si>
    <t>Great place! Private, comfy and clean bedroom. Option to have 2 beds (both real mattresses, double size) in one room (Must ask). Minutes from Great subway lines (Express A,D) 2 stops to Times Square! Quick walk to Columbia Uni and Central Park. Access the kitchen, dining table and great wifi. We live in upper Manhattan in south Harlem. Great cafes and restaurants to dine, coffee shops, bars and grocery store. Gentrification has hit, it's a safe area with a great vibe/energy and friendly people.</t>
  </si>
  <si>
    <t>Great place! Private, comfy and clean bedroom. Option to have 2 beds (both real mattresses, double size) in one room (Must ask). Minutes from Great subway lines (Express A,D) 2 stops to Times Square! Quick walk to Columbia Uni and Central Park. Access the kitchen, dining table and great wifi. We live in upper Manhattan in south Harlem. Great cafes and restaurants to dine, coffee shops, bars and grocery store. Gentrification has hit, it's a safe area with a great vibe/energy and friendly people. By NYC standards, the flat is very large. One  bedroom has two beds, one is a trundle that pulls out and both are REAL mattresses. Another bedroom has a double-sized bed for 2 people. Please inquire/specify if you have a preference on room (rate might adjust if 2 beds). We're located in the best part of Harlem. A 8 minute walk to Central Park, new grocery store, laundry, new bars and restaurants, and a 10 minute walk to Columbia University. This is NYC true living. Our unit is rehabbed and clean</t>
  </si>
  <si>
    <t>The neighborhood is great and safe. yes you will be in harlem, and we are ethnically diverse...but it is is all good! Harlem has changed a lot over the years. You can find many great cafes/restaurants/grocery stores on what is referred to as “restaurant row” on Frederick Douglas Blvd.</t>
  </si>
  <si>
    <t>Nearby Subway lines are awesome! The A and D lines from 125th street run Express (nonstop) to reach Midtown at the Columbus Circle/59th street stop in 8 minutes. You reach the 42nd street stop (Times Square in 10 minutes).  Get you anywhere you need to go in Manhattan or Brooklyn easily.</t>
  </si>
  <si>
    <t>- Please message with us before instant booking, it's nice to know a quick bit about you before sharing a home :) tell us who you will be traveling with (if not solo) and the purpose of your visit to NYC.  Also, please have a photo of yourself attached to your profile.  Finally, please read our entire listing and profile. We find it’s best if guests do these things before hosting them so we are all on the same page. Thanks so much!</t>
  </si>
  <si>
    <t>{Wifi,"Air conditioning",Kitchen,Elevator,"Free street parking",Heating,"Family/kid friendly","Smoke detector","Carbon monoxide detector","First aid kit","Fire extinguisher",Essentials,Shampoo,"Lock on bedroom door","24-hour check-in",Hangers,"Hair dryer",Iron,"Laptop friendly workspace","Self check-in",Lockbox,"Hot water"}</t>
  </si>
  <si>
    <t>Private room in cozy Sunnyside apartment</t>
  </si>
  <si>
    <t>Private room in a cozy Sunnyside apartment with a lot of natural light. The living room, kitchen, and bathroom are shared with two roommates. The kitchen is equipped with a stove, sink, dishwasher, and refrigerator.  The living room has a couch and a TV which is connected to an Xbox and an Apple TV that you are free to use. The bedroom has a full size bed, dresser, and closet, and a window that looks into a private courtyard.</t>
  </si>
  <si>
    <t>Private room in a cozy Sunnyside apartment with a lot of natural light. The living room, kitchen, and bathroom are shared with two roommates. The kitchen is equipped with a stove, sink, dishwasher, and refrigerator.  The living room has a couch and a TV which is connected to an Xbox and an Apple TV that you are free to use. The bedroom has a full size bed, dresser, and closet, and a window that looks into a private courtyard. Currently, the room is fully furnished with the bed and dresser. Updated pictures to come of the room fully furnished. The living room has a TV, Apple TV, and Xbox equipped with Netflix and Hulu. The kitchen is fully usable. You have full access to the private bedroom, as well as the shared kitchen, living room, and bathroom. My roommate will greet you as I will be traveling, but I will always be accessible by text or through a message. You may see my roommates in the common spaces, feel free to say hi! The neighborhood is a quiet area. It is about a 5 minute walk</t>
  </si>
  <si>
    <t>The neighborhood is a quiet area. It is about a 5 minute walk to the 7 train, which brings you to Manhattan in less than 15 minutes. There are a lot of restaurants nearby, as well as convenience stores.</t>
  </si>
  <si>
    <t>The apartment is the closest to the 7 train at 46 St. - Bliss St. There are also a few buses that stop nearby.</t>
  </si>
  <si>
    <t>{TV,Wifi,Kitchen,"Free street parking",Heating,"Smoke detector","Carbon monoxide detector","First aid kit",Essentials,Shampoo,"Lock on bedroom door",Hangers,"Hot water","Bed linens","Extra pillows and blankets",Refrigerator,Dishwasher,"Dishes and silverware","Cooking basics",Oven,Stove,"Host greets you"}</t>
  </si>
  <si>
    <t>1BEDROOM ON EAST 86th ST~PRIVATE BALCONY/GYM/POOL</t>
  </si>
  <si>
    <t>Full service building, with 24 Hour Doorman, Concierge Services and a vast array of amenities. The neighborhood is in the vicinity of endless shopping, restaurants, and cuisines to satisfy every craving.</t>
  </si>
  <si>
    <t>Full service building, with 24 Hour Doorman, Concierge Services and a vast array of amenities. The neighborhood is in the vicinity of endless shopping, restaurants, and cuisines to satisfy every craving. Located on the corner of east 86th Street and Second Avenue, puts Yorkshire Towers just steps away from Central Park, in the heart of the Upper East Side. Full service building, with 24 Hour Doorman, Concierge Services and a vast array of amenities. Features: ** 2nd floor elevator building with 24Hr doorman ** Apartment featuring lots of windows throughout entire apartment ** Washer/Dryer in the apartment ** Kitchen finishes include countertops, appliances, built-in microwave and Dishwasher ** Fully equipped kitchen with utensils, cutlery,etc. ** Wireless internet available ** Flat screen TV with basic channels in Master bedroom (40″) and in living room (55″) ** Bed Size configuration: 1 King Size Bed ** Comfortable sofa bed in Living Room ** Dining table seats 4 ** Spacious Closets **</t>
  </si>
  <si>
    <t>Located on the Upper East Side neighborhood, one of Manhattan's most beautiful neighborhoods, the aparrtment building is surrounded by the city's finest shopping, dining, and cultural destinations. The neighborhood is in the vicinity of endless shopping, restaurants, and cuisines to satisfy every craving. Numerous supermarkets including Fairway Market are conveniently within a half a block distance</t>
  </si>
  <si>
    <t>Transportation: Q at 86th Street  4 5 6 at 86th St  Q at 96th Street  6 at 96th St  6 at 77th St</t>
  </si>
  <si>
    <t>{TV,"Cable TV",Wifi,"Air conditioning",Pool,Kitchen,"Pets allowed",Gym,Elevator,Heating,Washer,Dryer,"Smoke detector","Carbon monoxide detector","First aid kit","Fire extinguisher",Essentials,Shampoo,Hangers,"Hair dryer",Iron,"Laptop friendly workspace","Private entrance",Bathtub,"High chair",Crib,"Hot water","Bed linens","Extra pillows and blankets",Microwave,"Coffee maker",Refrigerator,Dishwasher,"Dishes and silverware","Cooking basics",Oven,Stove,"Patio or balcony","Luggage dropoff allowed","Long term stays allowed"}</t>
  </si>
  <si>
    <t>Cozy Sublet in Brooklyn</t>
  </si>
  <si>
    <t>Located on a beautiful, quiet, tree-lined street in Brooklyn. The room has two giant windows and is located in the front of the apartment which makes it feel like you have the whole place to yourself! There's also a rooftop and laundry in building!</t>
  </si>
  <si>
    <t xml:space="preserve">Located on a beautiful, quiet, tree-lined street in Brooklyn. The room has two giant windows and is located in the front of the apartment which makes it feel like you have the whole place to yourself! There's also a rooftop and laundry in building! Full access to kitchen, two bathrooms, laundry facility in basement, and spacious roof top deck. I can help with directions or any recommendations. During the summer I am out of school and freelance for a living, so I will be working hard either in my room or at a cafe nearby, and I always have my phone on me to answer any questions. If you want a quiet place to return to, as NY can be pretty loud then this is your place! There's a grocery store right around the corner as well as several cafes and cute restaurants in a several block radius. The building is located in between the Kosciusko St. and Gates Ave. J train stops, as well as the Utica Ave. A train stop. All of these train stops are a 10 minute walk. There's several bus lines to take </t>
  </si>
  <si>
    <t>If you want a quiet place to return to, as NY can be pretty loud then this is your place! There's a grocery store right around the corner as well as several cafes and cute restaurants in a several block radius.</t>
  </si>
  <si>
    <t>The building is located in between the Kosciusko St. and Gates Ave. J train stops, as well as the Utica Ave. A train stop. All of these train stops are a 10 minute walk. There's several bus lines to take you around Brooklyn too.</t>
  </si>
  <si>
    <t>No smoking and no pets allowed. Please keep the room in the same condition as when you entered, as well as turning off the AC machine. Be courteous of the other roommate's schedules we are all young, hustling, working one or more jobs. No smoking, no pets, no outside company and no extra overnight guests.</t>
  </si>
  <si>
    <t>{Wifi,"Air conditioning",Kitchen,Heating,Washer,Dryer,"Smoke detector",Essentials,"Laptop friendly workspace","translation missing: en.hosting_amenity_49","translation missing: en.hosting_amenity_50"}</t>
  </si>
  <si>
    <t>Midtown Lux Manhattan by 5th Ave</t>
  </si>
  <si>
    <t>This apartment is HUGE! Modern very large approx 1000 sq ft one bedroom apartment with furnishings and artwork from around the globe.   Located to most famous Manhattan sites, including Central Park and 5th Avenue, and a 2 minute walk to all subways.</t>
  </si>
  <si>
    <t>This apartment is HUGE! Modern very large approx 1000 sq ft one bedroom apartment with furnishings and artwork from around the globe.   Located to most famous Manhattan sites, including Central Park and 5th Avenue, and a 2 minute walk to all subways. Contemporary modern one bedroom apartment with furnishings and artwork from around the globe.  My apartment is perfectly located to most famous Manhattan sites, including Central Park and 5th Avenue, and a 2 minute walk to all subways.  Only minutes walk from Bloomingdales, Central Park, 5th Avenue, Grand Central Terminal, and  Rockefeller Center.  The apartment is a very large 1 bedroom(approx 1000ft2) located just off 57th street.  Style is comfortable modern.  There is a canopy post king size bed, full bathroom with separate bathtub and 'rain' shower.  You will have full access for 2 closets in the apartment, 1 in the bedroom and 1 in the living room.  The kitchen has a 4 burner gas stove, dishwasher, microwave, large fridge and beautif</t>
  </si>
  <si>
    <t>It is in the best location for shopping, museums, 5th Ave, Central Park, and access of all subways to downtown areas.  There is a Whole Foods nearby as well as numerous pubs and restaurants on just about every corner.   Bloomingdales, Saks, and Barneys are all within minutes of my home.</t>
  </si>
  <si>
    <t>Yes, most subway stations are a few blocks from the apartment</t>
  </si>
  <si>
    <t>This is my home so please respect it as if you are staying in your own home.  There is no smoking on the premises.  You are able to use my IMac 27 under guest user account.  There is also wifi which I will send you the password upon booking.  Oh, the best coffee in less than 1 block from the apartment.</t>
  </si>
  <si>
    <t>{TV,"Cable TV",Internet,Wifi,"Air conditioning",Kitchen,Doorman,Gym,Elevator,"Buzzer/wireless intercom",Heating,"Family/kid friendly",Washer,Dryer,"Smoke detector","Carbon monoxide detector","First aid kit","Safety card","Fire extinguisher",Essentials,Shampoo}</t>
  </si>
  <si>
    <t>Large Bedroom w/ PRIVATE BATHROOM</t>
  </si>
  <si>
    <t>Your bedroom is located in the refinished basement floor of the apartment with your very own private bath w/ shower. The bedroom has been renovated and lit exclusively with smart light, controlled by your voice via an Alexa virtual assistant. The room includes a state of the art Air Filter, humidifier and air conditioning. The smart television includes DirecTV. QUICK access to Manhattan, this is your spot. 5-8 min walk from L,J,M Trains puts you in the city in 10 minutes.</t>
  </si>
  <si>
    <t>Your bedroom is located in the refinished basement floor of the apartment with your very own private bath w/ shower. The bedroom has been renovated and lit exclusively with smart light, controlled by your voice via an Alexa virtual assistant. The room includes a state of the art Air Filter, humidifier and air conditioning. The smart television includes DirecTV. QUICK access to Manhattan, this is your spot. 5-8 min walk from L,J,M Trains puts you in the city in 10 minutes. You walk into the apartment, and there is a bedroom, currently occupied by a guest. You walk down the hall, and stumble upon the Living room and Kitchen. To your right, there is a door, (your door!), which leads to the basement. The basement doesn't feel like a basement because of all the Smart lighting (Hue Lights) I’ve hooked up. You can change the lighting temperature and color by telling "Alexa" to change the lights (w/ our Amazon technology device)! You can even tell Alexa to open Netflix, HBO or DirecTV on the f</t>
  </si>
  <si>
    <t>I’m two train stops away from Manhattan. A short 10 minute walk away from the East River. Loads of great bars and restaurants. There are four trains in my hood. The L, G, J and M train lines. Take your pick.</t>
  </si>
  <si>
    <t>There’s a Citi Bike bike share just at the end of my block. There’s always Uber and Lyft, if you’re cool like that. But my hood is a great for waking and exploring. Loads a boutiques, coffee shops and book stores.</t>
  </si>
  <si>
    <t>{TV,Wifi,"Air conditioning","Paid parking off premises","Free street parking",Heating,"Smoke detector","Carbon monoxide detector","Fire extinguisher",Essentials,Shampoo,"Lock on bedroom door",Hangers,"Hair dryer",Iron,"Laptop friendly workspace","Self check-in",Lockbox,"Hot water","Bed linens","Long term stays allowed"}</t>
  </si>
  <si>
    <t>Cozy studio next to Wash Sq Park</t>
  </si>
  <si>
    <t>Cozy studio on tree lined street in the heart of Greenwich Village. Surrounded by restaurants, bars, and nightlife. On quiet street and 2 blocks from Washington Square Park. 5 minute walk to Union Square, Eest Village, and Soho. Easy access to all major subways.</t>
  </si>
  <si>
    <t>None</t>
  </si>
  <si>
    <t>{Wifi,Kitchen,Elevator,Heating,Washer,Dryer,"Smoke detector",Essentials,Shampoo,"Lock on bedroom door",Hangers,"Hair dryer","Laptop friendly workspace","translation missing: en.hosting_amenity_49","translation missing: en.hosting_amenity_50","Self check-in",Keypad}</t>
  </si>
  <si>
    <t>Spacious 5th Ave - Semi Pvt Bed &amp; Bath</t>
  </si>
  <si>
    <t>Large, high-ceiling, living room space with pull-out bed in a bright &amp; spacious 1 bedroom / 1 bath apartment. The building has secure entry with a 24-hour doorman &amp; elevator. The place is only STEPS from Union Square, Madison Square Garden, and Chelsea and close to all subway &amp; bus stops.</t>
  </si>
  <si>
    <t>Large, high-ceiling, living room space with pull-out bed in a bright &amp; spacious 1 bedroom / 1 bath apartment. The building has secure entry with a 24-hour doorman &amp; elevator. The place is only STEPS from Union Square, Madison Square Garden, and Chelsea and close to all subway &amp; bus stops. This room is a bright, spacious livingroom with large windows and high ceiling in a large 1 bedroom / 1 bathroom apartment. It features a comfortable full-sized sofa bed and TV. You will have a shared bathroom with a full-size tub. The apartment has a very open layout with a large living room and kitchen, and kitchen counter top / eating area with bar stools. Guests are welcome to use these common spaces. I have a flexible schedule and am often busy, but enjoy relaxing at home as well. Guests are welcome to socialize and ask for any tips regarding restaurants, nightlife, tourist attractions, etc. The apartment layout provides the opportunity to interact, or if you prefer, to remain in your quiet, semi</t>
  </si>
  <si>
    <t>In the heart of New York City, the neighborhood is a diverse one with many kinds of people in a busy and beautiful setting. The greatest asset is proximity to Madison Square Garden and all train stations. Union Square, Meatpacking District, Theater District and Central Park (all within 5 minutes) with hundreds of acres and events to explore. Also, just several blocks from this apartment is the beginning of 'Museum Mile', a stretch of 5th Ave known for it's popular museums such as the Guggenheim, The Metropolitan and others.</t>
  </si>
  <si>
    <t>The building is conveniently located 1 block from the N/Q/R subway lines, 2 blocks away from the 2/3 (known as express lines) and A/C/E subway lines, which can get you anywhere in NYC rather quickly. (Times Square is only 1 stop away). Also, the 6 train is 1 block away and provides access to many points of interest on Manhattan's east side and downtown area.</t>
  </si>
  <si>
    <t>{TV,Wifi,"Air conditioning",Pool,Kitchen,"Pets allowed",Gym,Elevator,Heating,"Smoke detector","Carbon monoxide detector","First aid kit",Essentials,"Hair dryer",Iron,"Laptop friendly workspace"}</t>
  </si>
  <si>
    <t>BEAUTIFUL PRIVATE ROOM IN EAST VILLAGE</t>
  </si>
  <si>
    <t>Have an amazing NYC experience in a very comfortable, clean, sunny apartment (apt 13) with lots of windows. Located in a prime East village with all the the great bars, restaurant &amp; shops just steps away. Easy access to the all major trains (F, 6, R, W) 5 mins - 6 mins away.</t>
  </si>
  <si>
    <t>Have an amazing NYC experience in a very comfortable, clean, sunny apartment (apt 13) with lots of windows. Located in a prime East village with all the the great bars, restaurant &amp; shops just steps away. Easy access to the all major trains (F, 6, R, W) 5 mins - 6 mins away. - You get a full size bedroom in a beautiful two bedroom apartment  -  Brand new bathroom with a window - Newly renovated apartment with hardwood floors an new kitchen appliances - The living room has a nice tv and sound system that you have access to Netflix, Hulu, HBO etc You will have access to your private room, kitchen, bathroom an living area. I will give my guests their space but will be available anytime I am needed.</t>
  </si>
  <si>
    <t>{TV,Wifi,"Air conditioning",Kitchen,Heating,"Smoke detector",Essentials,Shampoo,"Lock on bedroom door",Hangers,"Hair dryer",Iron,"Private living room","Hot water","Bed linens","Long term stays allowed"}</t>
  </si>
  <si>
    <t>Amazing Apt step away from the Time Square/72C</t>
  </si>
  <si>
    <t>The Building  located on the West side of Midtown Manhattan Steps away from Times Square, the Hudson River and the heart , Restaurant Row, Theater District with  easy access to the  Bus and Subway.  Our apartments are fully furnished and amenitized to meet the needs of the busy professional; services include high speed WIFI;Cable TV, utilities (electric, gas and water) and 24-hour customer service.  For the health and comfort of our guests we enforces a 100% non-smoking policy.</t>
  </si>
  <si>
    <t>The Building  located on the West side of Midtown Manhattan Steps away from Times Square, the Hudson River and the heart , Restaurant Row, Theater District with  easy access to the  Bus and Subway.  Our apartments are fully furnished and amenitized to meet the needs of the busy professional; services include high speed WIFI;Cable TV, utilities (electric, gas and water) and 24-hour customer service.  For the health and comfort of our guests we enforces a 100% non-smoking policy. Walking distance to all attractions, 5 min walking to the Restaurant row, Time Square, Theaters. Located in the heart of Manhattan's Theatre District, guests are within walking distance to many of the best productions available across the globe. Times Square, Rockefeller Center, and Carnegie Hall, Theater District, Restaurant Row, Subway. The building has easy access to the 1,2,3,A,E C N, Q,R lines via the 42 th Street stop. Major Attractions: •Restaurants –Restaurant Row  West 46 and 9th av •Supermarket Food Em</t>
  </si>
  <si>
    <t>{TV,"Cable TV",Internet,Wifi,"Air conditioning",Kitchen,Elevator,Heating,"Smoke detector","Carbon monoxide detector","Fire extinguisher",Essentials,Shampoo,Hangers,"Hair dryer",Iron,"Laptop friendly workspace","translation missing: en.hosting_amenity_49","translation missing: en.hosting_amenity_50","Private living room",Bathtub,"Hot water","Bed linens","Extra pillows and blankets",Microwave,"Coffee maker",Refrigerator,"Dishes and silverware","Cooking basics",Oven,Stove,"Luggage dropoff allowed","Long term stays allowed","No stairs or steps to enter","Extra space around bed","No stairs or steps to enter","Host greets you"}</t>
  </si>
  <si>
    <t>West village bright dream location room</t>
  </si>
  <si>
    <t>Beautiful sunny apartment located in the best neighborhood in NYC, right in the heart of the West Village, Greenwich Village and Soho. It has 2 bedrooms, a kitchen and bathroom. It is the perfect base to explore NYC! Steps away from the best restaurants, bars, museums, boutiques, and bakeries! 5 min walk from ACE/BDFM/1 subway lines. After a full day, relax in your own private room. Live like a New Yorker right in the most charming neighborhood in the city!</t>
  </si>
  <si>
    <t>{Wifi,"Air conditioning",Kitchen,Essentials}</t>
  </si>
  <si>
    <t>A room of one's own near Columbia U</t>
  </si>
  <si>
    <t>Mid-sized room with a queen-sized bed. Full of light. Takes four to ten minutes walking to reach Columbia University's main campus, depending on your speed and exact destination on campus.</t>
  </si>
  <si>
    <t>{Internet,Wifi,Kitchen,Elevator,Heating,Washer,Dryer,"Smoke detector",Essentials,"Lock on bedroom door","24-hour check-in",Hangers,"Laptop friendly workspace"}</t>
  </si>
  <si>
    <t>One Room in  Luxury Apartment, 5min to Midtown</t>
  </si>
  <si>
    <t>A room in a three-bedroom apartment in up-and-coming Long Island City (Queens) neighborhood. It is an extremely convenient location that will only take you less than 10 minutes to get to Midtown, Manhattan. The building features a two-story lobby, 24 hour doorman, a furnished lounge with WiFi, library space, gym, indoor pool, and rooftop with stunning view of Manhattan skyline.</t>
  </si>
  <si>
    <t>A room in a three-bedroom apartment in up-and-coming Long Island City (Queens) neighborhood. It is an extremely convenient location that will only take you less than 10 minutes to get to Midtown, Manhattan. The building features a two-story lobby, 24 hour doorman, a furnished lounge with WiFi, library space, gym, indoor pool, and rooftop with stunning view of Manhattan skyline. Extremely convenient location! 2 min walk to Court Sq (E,M,G,7 train). 5 min walk to Queensboro Plaza (N,Q,R train). Very convenient access to Manhattan with only ONE stop away!! Additionally, it will take you only 5 min to get to Grand Central or Times Square where you can transfer to pretty much every line. There's a washing machine and dryer right in the apartment, so you don't have to worry about bringing your clothes to Laundromat! All basic appliances are provided in the kitchen. There is even a dish washer in the kitchen. Love to meet new people and give recommendations in terms of where to eat/ go. Relat</t>
  </si>
  <si>
    <t>Relatively quite area with plenty of cute cafes and restaurants nearby. 5 min walk to Food &amp; Cellar Co. 8 min walk to Gantry State Plaza Park with great view and picnic option.</t>
  </si>
  <si>
    <t>{Wifi,"Air conditioning",Pool,Kitchen,Gym,Elevator,Heating,Washer,Dryer,"Smoke detector",Essentials,Shampoo,"Lock on bedroom door",Hangers,"Hair dryer",Iron,"Laptop friendly workspace","translation missing: en.hosting_amenity_49","translation missing: en.hosting_amenity_50","Hot water","Bed linens","Extra pillows and blankets",Microwave,Refrigerator,Dishwasher,"Dishes and silverware","Cooking basics",Oven,Stove,"Host greets you"}</t>
  </si>
  <si>
    <t>Perfect Location - Midtown Manhattan Modern 2BD!</t>
  </si>
  <si>
    <t>Enjoy this beautiful Manhattan apartment located in a Prime Midtown East neighborhood.  You will be a few blocks from the Empire State building, Grand Central Station, Fifth Avenue shopping, Harold Square, Korea Town, Time Square, and many other attractions. The closest subway station is only a 5 minute walk away. There are many great local restaurants, grocery stores, bars and shops nearby. The apartment has 2 nice size bedrooms and a sofa bed, the flat can accommodate up to 5 guests.</t>
  </si>
  <si>
    <t>Enjoy this beautiful Manhattan apartment located in a Prime Midtown East neighborhood.  You will be a few blocks from the Empire State building, Grand Central Station, Fifth Avenue shopping, Harold Square, Korea Town, Time Square, and many other attractions. The closest subway station is only a 5 minute walk away. There are many great local restaurants, grocery stores, bars and shops nearby. The apartment has 2 nice size bedrooms and a sofa bed, the flat can accommodate up to 5 guests. This is a modern &amp; clean 2 bedroom apartment with 1 bath, fully equipped modern kitchen with stainless steel appliances, dishwasher, oven and microwave oven. Located on the 1st floor of the building, there is only one flight of stairs up to the apartment.  Included with the apartment: *Fast Wifi *AC &amp; Heat *Fully stocked kitchen with all cooking utensils *Clean Bed Linens &amp; Towels *Hairdryer and Iron</t>
  </si>
  <si>
    <t>{Wifi,"Air conditioning",Kitchen,"Pets allowed",Heating,"Smoke detector","Carbon monoxide detector",Essentials,Shampoo,Hangers,"Hair dryer",Iron,"Laptop friendly workspace"}</t>
  </si>
  <si>
    <t>Charming bedroom w private bathroom</t>
  </si>
  <si>
    <t>My two bedroom two bathroom apartment is located in a hip area of East Williamsburg with a tons of bars and restaurants. It is 5 minutes walk distance from the L train Graham stop, which will take you to Manhattan in under 12 minutes. I will be travelling in Europe in September, so will be happy to host in my bedroom anyone who would like to stay in a cozy and fun apartment!</t>
  </si>
  <si>
    <t>My two bedroom two bathroom apartment is located in a hip area of East Williamsburg with a tons of bars and restaurants. It is 5 minutes walk distance from the L train Graham stop, which will take you to Manhattan in under 12 minutes. I will be travelling in Europe in September, so will be happy to host in my bedroom anyone who would like to stay in a cozy and fun apartment! You will have your own cozy bedroom and a private bathroom You will have access to the whole apartmenr - there is a study/living room and a kitchen. L train - Graham stop 5 minutes away, takes under 12 minutes to get to Manhattan I have a cute kitty that lives with me at the apartment.</t>
  </si>
  <si>
    <t>L train - Graham stop 5 minutes away, takes under 12 minutes to get to Manhattan</t>
  </si>
  <si>
    <t>{Wifi,"Air conditioning",Kitchen,"Pets live on this property","Indoor fireplace",Heating,"Smoke detector","Carbon monoxide detector",Essentials,Shampoo,Hangers,"Laptop friendly workspace","Private living room","Private entrance","Hot water","Luggage dropoff allowed","Long term stays allowed","Host greets you"}</t>
  </si>
  <si>
    <t>Semi-Private Brooklyn Quiet Sundrenched Apartment</t>
  </si>
  <si>
    <t>This apartment is brand new with new appliances and bathroom. Its off the beaten path in 1 of Brooklyn’s quieter neighborhoods. 15 mins to JFK 30 Mins from Midtown manhattan. Close to all transit options and quick Uber/Lyft to all NYC has to offer. This place is perfect for those who require safe, friendly, quiet accommodations. Host will serve as concierge and friend to guest during stay! (Added Bonus)</t>
  </si>
  <si>
    <t>This apartment is brand new with new appliances and bathroom. Its off the beaten path in 1 of Brooklyn’s quieter neighborhoods. 15 mins to JFK 30 Mins from Midtown manhattan. Close to all transit options and quick Uber/Lyft to all NYC has to offer. This place is perfect for those who require safe, friendly, quiet accommodations. Host will serve as concierge and friend to guest during stay! (Added Bonus) The Space can be used freely. Guest are asked to clean after themselves. Guest can cook meals if they’d like. Kitchen is fully equipped. Only Inside The Apartment Is Accessible to Guest Guest can ask me questions, via text or email. I am available for directions recommendations, points of interest etc.  I can also help book tickets and arrange rides and transfers (additional fees not included) This is a self contained residential neighborhood. All points of interest happen outside of the neighborhood. However, we are close to entertainment restaurants and sporting venues. Barclays Cente</t>
  </si>
  <si>
    <t>This is a self contained residential neighborhood. All points of interest happen outside of the neighborhood. However, we are close to entertainment restaurants and sporting venues. Barclays Center is 10 mins away</t>
  </si>
  <si>
    <t>Taxi, Subway, Commuter Rail, Bus Its all close. Don’t hesitate to ask for directions</t>
  </si>
  <si>
    <t>Guest Must Tidy Up After Themselves Guest Must Conserve Power and Water  Guest Must Do Their Own Dishes Guest Must Observe Quiet Hours 10pm-7am Quest must share itinerary details with host.</t>
  </si>
  <si>
    <t>{TV,Wifi,"Air conditioning",Kitchen,Heating,"Smoke detector","Carbon monoxide detector","First aid kit","Fire extinguisher",Essentials,"Lock on bedroom door",Hangers,"Laptop friendly workspace","Hot water"}</t>
  </si>
  <si>
    <t>Yinka's Guest house</t>
  </si>
  <si>
    <t>This is one of Airbnb's best seller locations in the heart of Brooklyn, surrounded by food, liquor, laundry, church, with a Supermarket at the corner.   At Flatbush &amp; Atlantic, you will find Barclays Center Bam, and the Altlantic Mall which is 15 mins away. Whatever your business or pleasure, JFK airport is only 15 min away, few steps away from the train or bus within 20 min to Manhattan. The Host is always available for any questions or concerns you may have at any time.</t>
  </si>
  <si>
    <t>This is one of Airbnb's best seller locations in the heart of Brooklyn, surrounded by food, liquor, laundry, church, with a Supermarket at the corner.   At Flatbush &amp; Atlantic, you will find Barclays Center Bam, and the Altlantic Mall which is 15 mins away. Whatever your business or pleasure, JFK airport is only 15 min away, few steps away from the train or bus within 20 min to Manhattan. The Host is always available for any questions or concerns you may have at any time. spacious beauty sleeps 6 people comfortably The property Provides: -Satellite LCD - TV -Wireless Internet -Newly renovated room -Clean towels -Additional bed linen -Iron/ Ironing board -Spacious Rooms +For additional fee:  there is a pull out bed that sleeps 2 people ($50/person) -Kitchen -Living room -Bathroom bedrooms You can always reach me via text or phone  if you have any questions or concerns =) Friendly neighborhood that has a sports park located one block way. There are also shopping areas and local restauran</t>
  </si>
  <si>
    <t>Friendly neighborhood that has a sports park located one block way. There are also shopping areas and local restaurants, tourists  are always in this area.</t>
  </si>
  <si>
    <t>Guest must do dishes and remove shoes after entry</t>
  </si>
  <si>
    <t>{TV,"Cable TV",Wifi,"Air conditioning",Kitchen,"Free street parking",Heating,"Smoke detector","Carbon monoxide detector","Fire extinguisher",Essentials,Shampoo,"Lock on bedroom door",Hangers,"Hair dryer",Iron,"Laptop friendly workspace","Bed linens","Extra pillows and blankets",Microwave,"Coffee maker",Refrigerator,"Dishes and silverware","Cooking basics",Oven,Stove,"Long term stays allowed","Cleaning before checkout","Wide hallways","Wide entrance for guests","Flat path to guest entrance","Well-lit path to entrance","No stairs or steps to enter","Wide entrance","Extra space around bed","Accessible-height bed","No stairs or steps to enter","Wide doorway to guest bathroom","Wide entryway","Host greets you","Handheld shower head"}</t>
  </si>
  <si>
    <t>Manhattan Upper West Side 1 BR by Central Park</t>
  </si>
  <si>
    <t>My place is good for group of 4-5 people, families with children, couples, solo adventurers, and business travelers.</t>
  </si>
  <si>
    <t xml:space="preserve">My place is good for group of 4-5 people, families with children, couples, solo adventurers, and business travelers. This apartment is located on Manhattan, upper west side (close to the north west corner of central park). You are only one block from Central Park and many Restaurants and Markets. 20 min walking distance to The Natural History Museum.   Cathedral of Saint John the Divine and Columbia University main campus are only few min walking distance away. This charming unit has one queen size bed and one king size bed, with closets plus a folding bed. The apartment has high-speed wireless Internet. The apt comes with fresh sheets and towels as part of the small cleaning fee. This is a very nice apartment, with some pieces of furniture. I expect anyone staying here to be neat, caring and very courteous of my things. Thank you You are Very close to a number of buses (M3 Bus, M4 Bus, M7 Bus, M116 Bus and M111 Bus). Two min walking distance to the subway (B and C ). 5 min walking to </t>
  </si>
  <si>
    <t>You are Very close to a number of buses (M3 Bus, M4 Bus, M7 Bus, M116 Bus and M111 Bus). Two min walking distance to the subway (B and C ). 5 min walking to subway 1, 2 and3.</t>
  </si>
  <si>
    <t>{Wifi,"Air conditioning",Kitchen,Heating,"Smoke detector","Carbon monoxide detector",Essentials,Shampoo,Hangers,"Hair dryer","Laptop friendly workspace","translation missing: en.hosting_amenity_49","translation missing: en.hosting_amenity_50","Hot water",Microwave,"Coffee maker",Refrigerator,"Dishes and silverware","Cooking basics",Oven,Stove,"Bathtub with bath chair"}</t>
  </si>
  <si>
    <t>PRIME Location:2min Subway 1min LIRR &amp; NEWLY Built</t>
  </si>
  <si>
    <t>This cozy bedroom is a great place to relax after long day of exploring New York City and its hidden gems. The room is furnished with bed, desk, chair, and closet.  You will also have your own keys, so no frustrations to go out early and get home late.  Internet Free WIFI is available in the house.</t>
  </si>
  <si>
    <t>This cozy bedroom is a great place to relax after long day of exploring New York City and its hidden gems. The room is furnished with bed, desk, chair, and closet.  You will also have your own keys, so no frustrations to go out early and get home late.  Internet Free WIFI is available in the house. Specious one bed room just 20 mins from Manhattan. Beautiful town house is so closed to 61st Woodside station (7Line) and 65st station (M and R Line). This is the area where you can feel the mixture of modern NY and good old fashioned queens’ vibes. Guests have access to all the common space, Kitchen, bathroom, and living room. You are free to use any kitchen equipment and other amenities provided. I am usually busy, but you are always welcome to contact me. Please shoot me a text if you need a help. Specious one bed room just 20 mins from Manhattan. Beautiful town house is so closed to 61st Woodside station (7Line) and 65st station (M and R Line). This is the area where you can feel the mix</t>
  </si>
  <si>
    <t>{TV,Wifi,"Air conditioning",Kitchen,Heating,"Lock on bedroom door",Hangers,"Laptop friendly workspace","Private living room"}</t>
  </si>
  <si>
    <t>Cozy and bright room in Williamsburg</t>
  </si>
  <si>
    <t>Bight and cozy room in Williamsburg. The queen size bed is very confy! The two windows will give you a bunch of sun and the room is very quiet. G and L train nearby. 15 minutes by walking from the heart of Williamsburg. Many coffees, great restaurants and bars around. You will share the apartment with my wonderful new-yorker roomate. Her room is at the top of the corridor so you ll have your privacy. She's very warm and discreet. IMPORTANT: no party and non smoker! (landlord in the building)</t>
  </si>
  <si>
    <t>{Wifi,Kitchen,Heating,"Smoke detector",Essentials,"Lock on bedroom door",Hangers,"Hair dryer","Private living room"}</t>
  </si>
  <si>
    <t>King's Airbnb</t>
  </si>
  <si>
    <t>This apartment is on the top floor of the building which provides you with a very private stay.</t>
  </si>
  <si>
    <t>This apartment is on the top floor of the building which provides you with a very private stay. Two bedrooms, Full kitchen with appliances, full bathroom spacious living room, fully furnished Availability 24/7 multi cultural restaurants, subway is in walking distance, quiet and friendly neighborhood. subways J train and A/C trains  B (Phone number hidden by Airbnb) Buses Driving : close to the Williamsburg bridge &amp; Brooklyn bridge</t>
  </si>
  <si>
    <t>multi cultural restaurants, subway is in walking distance, quiet and friendly neighborhood.</t>
  </si>
  <si>
    <t>subways J train and A/C trains  B (Phone number hidden by Airbnb) Buses Driving : close to the Williamsburg bridge &amp; Brooklyn bridge</t>
  </si>
  <si>
    <t>{TV,Wifi,"Air conditioning",Kitchen,"Free street parking",Heating,"Smoke detector","Carbon monoxide detector","First aid kit","Fire extinguisher",Essentials,"Lock on bedroom door",Hangers,Iron,"Laptop friendly workspace","Self check-in",Keypad,"Private living room","Private entrance","Window guards","Hot water","Ethernet connection",Microwave,"Coffee maker",Refrigerator,"Dishes and silverware","Cooking basics",Oven,Stove,"Luggage dropoff allowed","Long term stays allowed"}</t>
  </si>
  <si>
    <t>Ultimate 800 sqf Grand Suite in Times Square</t>
  </si>
  <si>
    <t>The Suite combines elegance and practicality, design features and classic luxury details, a stylish reflection of the city’s eclectic multicultural spirit.  About your Reservation Your room charge has been taken prior to your arrival as a deposit. The remaining balance of the taxes (NY Sales Tax: 8.875%, NY City Tax: 5.875%, Occupancy Tax: $2.00 &amp; Javits Fee: $1.50) and facility fee ($48.20) per night will be charged upon arrival.</t>
  </si>
  <si>
    <t>The Suite combines elegance and practicality, design features and classic luxury details, a stylish reflection of the city’s eclectic multicultural spirit.  About your Reservation Your room charge has been taken prior to your arrival as a deposit. The remaining balance of the taxes (NY Sales Tax: 8.875%, NY City Tax: 5.875%, Occupancy Tax: $2.00 &amp; Javits Fee: $1.50) and facility fee ($48.20) per night will be charged upon arrival. Luxurious Suite with King size bed - 800 sqf / 74 sqm. Marble Foyer - Separate Parlor with Sofa and Armchairs - Marble Bath - includes custom toiletries - plush terry cloth robes - 55 gallon tub TUTTE LE STRADE PORTANO AL MICHELANGELO- All roads lead to The Michelangelo  Where Central Park meets Broadway and Rockefeller Center touches the famous 5th Avenue, The Michelangelo is truly in the heart of the action. Most subway stations are within walking distance.</t>
  </si>
  <si>
    <t>{TV,"Cable TV",Wifi,"Air conditioning","Pets allowed",Gym,Elevator,Heating,"Smoke detector","Carbon monoxide detector","First aid kit","Fire extinguisher",Essentials,Shampoo,"Lock on bedroom door",Hangers,"Hair dryer","Laptop friendly workspace","Private entrance",Bathtub,"Hot water","Bed linens","Extra pillows and blankets","Pocket wifi"}</t>
  </si>
  <si>
    <t>Small Bedroom, simple &amp; clean. Nice apt. Yard.</t>
  </si>
  <si>
    <t>Nice room in a 4 bedroom apartment. Affordable and cozy. Beautiful garden in a quiet and calm atmosphere.</t>
  </si>
  <si>
    <t>{Wifi,"Air conditioning",Kitchen,Heating,"Smoke detector","Carbon monoxide detector",Essentials,Hangers}</t>
  </si>
  <si>
    <t>Private Bedroom Minutes to Midtown</t>
  </si>
  <si>
    <t>Full sized bed in private bedroom. The apartment is comfy and clean, and located in a prime Astoria neighborhood just minutes from midtown. Looking for stable, considerate, clean and friendly male house-guests. No smokers or partying in the apartment</t>
  </si>
  <si>
    <t>52 months ago</t>
  </si>
  <si>
    <t>Blue rm 4bdrm Home Medical &amp; Professionals ONLY</t>
  </si>
  <si>
    <t>Located in the Kensington area 5 mins away from Parkslope &amp; Prospect Park. Two bedrooms share a bathroom w/ Jacuzzi upstairs &amp; two bedrooms share a standup shower bathroom downstairs. All rooms are fully furnished w/ 2 sets of linen &amp; towels.  Rooms include Wifi, TV, cable, closet &amp; storage space, AC, laundry room included w/in the home &amp; access to the backyard.  All rooms share full furnished kitchen, living room and dining room.  Great &amp; safe neighborhood &amp; 1 block away from the F-train.</t>
  </si>
  <si>
    <t>Located in the Kensington area 5 mins away from Parkslope &amp; Prospect Park. Two bedrooms share a bathroom w/ Jacuzzi upstairs &amp; two bedrooms share a standup shower bathroom downstairs. All rooms are fully furnished w/ 2 sets of linen &amp; towels.  Rooms include Wifi, TV, cable, closet &amp; storage space, AC, laundry room included w/in the home &amp; access to the backyard.  All rooms share full furnished kitchen, living room and dining room.  Great &amp; safe neighborhood &amp; 1 block away from the F-train. All rooms have access to Laundry room, Dining room, Living room &amp; Kitchen with 1/2 bathroom &amp; also access to backyard. Any questions feel free to contact me anytime (Phone number hidden by Airbnb) Great &amp; safe neighborhood in Kensington area.  A few minutes away from Flatbush Avenue where you can do some shopping or walk down Cortelyou Road &amp; Coney Island Avenue &amp; get a bite to eat &amp; enjoy the scenery and small organic shops. 1 block away from F Train and transfer to other train lines on Jay Street B</t>
  </si>
  <si>
    <t>Great &amp; safe neighborhood in Kensington area.  A few minutes away from Flatbush Avenue where you can do some shopping or walk down Cortelyou Road &amp; Coney Island Avenue &amp; get a bite to eat &amp; enjoy the scenery and small organic shops.</t>
  </si>
  <si>
    <t>1 block away from F Train and transfer to other train lines on Jay Street Borough Hall which is 8 stops away.</t>
  </si>
  <si>
    <t>{TV,Wifi,"Air conditioning",Kitchen,Heating,Washer,Dryer,"Smoke detector","Carbon monoxide detector","First aid kit","Fire extinguisher",Essentials,"Lock on bedroom door",Hangers,"Hair dryer",Iron,"Laptop friendly workspace"}</t>
  </si>
  <si>
    <t>Huge WV / Meatpacking 1 Bdrm</t>
  </si>
  <si>
    <t>My place is close to Major Subways Lines: ACE, 123, BDFM; The Whitney Museum; Chelsea Market; The Highline; Meatpacking District; West Village; Union Square; Greenwich Village. You’ll love my place because of the high ceilings and the location. My place is good for couples and solo adventurers.</t>
  </si>
  <si>
    <t>My place is close to Major Subways Lines: ACE, 123, BDFM; The Whitney Museum; Chelsea Market; The Highline; Meatpacking District; West Village; Union Square; Greenwich Village. You’ll love my place because of the high ceilings and the location. My place is good for couples and solo adventurers. I am traveling and may be slightly delayed in responses. 14th Street can be very noisy, especially if you are a light sleeper. The neighborhood is centrally located with EXCELLENT access to public transportation. Street parking is readily available and very often its free. You can get to most places in Manhattan or Williamsburg in 20 minutes.</t>
  </si>
  <si>
    <t>14th Street can be very noisy, especially if you are a light sleeper. The neighborhood is centrally located with EXCELLENT access to public transportation. Street parking is readily available and very often its free. You can get to most places in Manhattan or Williamsburg in 20 minutes.</t>
  </si>
  <si>
    <t>Please don’t wear shoes in the apartment!</t>
  </si>
  <si>
    <t>{TV,Wifi,"Air conditioning",Kitchen,Elevator,Heating,"Family/kid friendly","Smoke detector","Carbon monoxide detector",Essentials,Shampoo,Hangers,"Hair dryer",Iron,"Laptop friendly workspace","translation missing: en.hosting_amenity_49","Self check-in","Smart lock","Hot water","Long term stays allowed",Other}</t>
  </si>
  <si>
    <t>Williamsburg - Berry and N 9th</t>
  </si>
  <si>
    <t>Charming sunny apartment on Berry and N 9th, 3 blocks to the Bedford L. The room is quiet, flat screen TV (HBO, Netflix), memory foam mattress, new mattress pad, A/C, wifi, closet space and a desk. Share with a laid back roommate whose hardly home.</t>
  </si>
  <si>
    <t>{TV,Internet,Wifi,"Air conditioning",Kitchen,Heating,"Smoke detector","Carbon monoxide detector",Essentials}</t>
  </si>
  <si>
    <t>Private room in Williamsburg loft</t>
  </si>
  <si>
    <t>Tall ceilings, giant windows in a 3BR apt right in the middle of one of NY's trendiest neighborhoods. Brand new mattress, lots of plants and drawer space. Roof access with unbeatable views. Quick walk to L, J, M, and Z trains, only one stop from Manhattan. One minute walk to the bridge.</t>
  </si>
  <si>
    <t>Tall ceilings, giant windows in a 3BR apt right in the middle of one of NY's trendiest neighborhoods. Brand new mattress, lots of plants and drawer space. Roof access with unbeatable views. Quick walk to L, J, M, and Z trains, only one stop from Manhattan. One minute walk to the bridge. Tall ceilings, A/C, big open spaces, and a luscious purple velvet couch. Make yourself at home! Enjoy full use of kitchen, common space, laundry facilities, and the incredible roof. I'll provide keys to both the building and apartment. Always more than willing to offer advice about how to get the most out of exploring NYC! There's an abundance of bars, restaurants, nearby views of the cities, and a wide variety of places to go depending on what you're looking for. Also easy access to Manhattan. We are about a 7 minute walk to the Marcy J, M, and Z Trains, and the a major bus terminal, and about 10 minutes to the Bedford L train. Both are 1 subway stop away from Manhattan. There are two super friendly do</t>
  </si>
  <si>
    <t>There's an abundance of bars, restaurants, nearby views of the cities, and a wide variety of places to go depending on what you're looking for. Also easy access to Manhattan.</t>
  </si>
  <si>
    <t>We are about a 7 minute walk to the Marcy J, M, and Z Trains, and the a major bus terminal, and about 10 minutes to the Bedford L train. Both are 1 subway stop away from Manhattan.</t>
  </si>
  <si>
    <t>Please no guests over to the apartment other than the one you're booking the room with without prior permission.</t>
  </si>
  <si>
    <t>{TV,Internet,Wifi,"Air conditioning",Kitchen,"Free parking on premises",Elevator,"Buzzer/wireless intercom",Heating,Washer,Dryer,"Smoke detector",Essentials,Shampoo}</t>
  </si>
  <si>
    <t>Cute and Cozy Apt in Soho</t>
  </si>
  <si>
    <t>Will be available for a 1 month sublet in July - only for 1 guest, and common space is shared with my roommate :)</t>
  </si>
  <si>
    <t>Will be available for a 1 month sublet in July - only for 1 guest, and common space is shared with my roommate :) Private room in a quaint and cozy apartment, with the best location in Lower Manhattan. Same block as 10 of the best bars/clubs in NYC, as well as fantastic restaurants, the New Museum, and Soho boutiques. Great for going out, shopping, art, etc.  Right next to Whole Foods, and you are free to use our kitchen! My roommate will be around to help with any questions. 2 min walk to: Soho, Noho, Lower East Side, and Bowery 5 min walk to: East Village and Nolita 10 min walk to: Washington Square Park, Chinatown, and Little Italy 5 min walk to subway lines: - NQRW (yellow) - 6 (green) - BDFM (orange)</t>
  </si>
  <si>
    <t>2 min walk to: Soho, Noho, Lower East Side, and Bowery 5 min walk to: East Village and Nolita 10 min walk to: Washington Square Park, Chinatown, and Little Italy</t>
  </si>
  <si>
    <t>5 min walk to subway lines: - NQRW (yellow) - 6 (green) - BDFM (orange)</t>
  </si>
  <si>
    <t>{Wifi,"Air conditioning",Kitchen,Heating,"Smoke detector","Carbon monoxide detector",Essentials,Shampoo,"Lock on bedroom door","Hair dryer","Laptop friendly workspace"}</t>
  </si>
  <si>
    <t>Beautiful room for rent</t>
  </si>
  <si>
    <t>My place is close to 61 Woodside Avenue Train Station. Also close to Roosevelt Avenue 74 Street. . My place is good for solo adventurers.</t>
  </si>
  <si>
    <t>My place is close to 61 Woodside Avenue Train Station. Also close to Roosevelt Avenue 74 Street. . My place is good for solo adventurers. Clean and respecful family. Safe, safe. Bus Q18 to 61 Sreet and Woodside Abenue when u can take the 7 train.</t>
  </si>
  <si>
    <t>Safe, safe.</t>
  </si>
  <si>
    <t>Bus Q18 to 61 Sreet and Woodside Abenue when u can take the 7 train.</t>
  </si>
  <si>
    <t>{Wifi,"Air conditioning",Kitchen,Heating,"Smoke detector","Carbon monoxide detector","Fire extinguisher",Essentials,"Lock on bedroom door",Hangers,"Hair dryer",Iron,"Laptop friendly workspace","translation missing: en.hosting_amenity_49","translation missing: en.hosting_amenity_50","Hot water","Bed linens","Extra pillows and blankets"}</t>
  </si>
  <si>
    <t>New York sleeping share Couchsurfer &amp; Backpacking</t>
  </si>
  <si>
    <t>Amazing location in walking distance to Central Park between 5th Avenue and Madison Avenue.  You can enjoy Gospel Church, Jazz &amp; Blues venues, African Market and lots of restaurant just a block away! The apartment is two blocks from 116th station.</t>
  </si>
  <si>
    <t>Amazing location in walking distance to Central Park between 5th Avenue and Madison Avenue.  You can enjoy Gospel Church, Jazz &amp; Blues venues, African Market and lots of restaurant just a block away! The apartment is two blocks from 116th station. My home is a very chilled place with a global vibe. I am a creative guy who plays music in my free time. But don't worry, I don't play at home, unless you feel like a jam session :-)  You are welcome to read any of my books and ask me for any NY tips. I will be more than happy to help you and guide you to the good spots around town, whether it being food, museums or underground jazz and blues spots.  In the summer time I join up with musicians around different parks in the city. We play latin and african music. If you're here then I'd be more than happy to let you join. The living room where I have a couch and single bed people (if sharing a bed). The couch and single are very comfortable with duvets, pillows and towels available. You have ac</t>
  </si>
  <si>
    <t>Amazing location in walking distance to Central Park between 5th Avenue and Madison Avenue.  You can enjoy Gospel Church, Jazz &amp; Blues venues, African Market and lots of restaurant just a block away!</t>
  </si>
  <si>
    <t>The apartment is located two blocks from subway station 116th street, which very conveniently takes you directly to Grand Central Station, Union Square, etc.</t>
  </si>
  <si>
    <t>Please don’t wear shoes in the apartment and do not smoke or do drugs in the apartment</t>
  </si>
  <si>
    <t>{Wifi,"Air conditioning",Kitchen,Heating,"Smoke detector","Carbon monoxide detector","First aid kit","Fire extinguisher",Essentials,Shampoo,"Hair dryer","Hot water","Bed linens","Coffee maker",Refrigerator,"Dishes and silverware","Cooking basics",Oven,Stove,"Long term stays allowed","Cleaning before checkout","Host greets you"}</t>
  </si>
  <si>
    <t>Shared Apartment in a cool neighborhood</t>
  </si>
  <si>
    <t>Private room and bathroom in a 2 bed, 2 bath apartment on the Upper East Side.  2 blocks to the 6 train.  4 blocks to the Q train.  5 minute walk to The Guggenheim and 10 minute walk to The Met.  15 minutes to Grand Central via the 6 train.  20 minutes to Time Square and Macy's via the Q train.  Two blocks to Central Park.</t>
  </si>
  <si>
    <t>Private room and bathroom in a 2 bed, 2 bath apartment on the Upper East Side.  2 blocks to the 6 train.  4 blocks to the Q train.  5 minute walk to The Guggenheim and 10 minute walk to The Met.  15 minutes to Grand Central via the 6 train.  20 minutes to Time Square and Macy's via the Q train.  Two blocks to Central Park. I can be reached by phone anytime.  During the day I am at work. Hip neighborhood, close to restaurants, grocery store, transportation.  Two blocks to Central Park and walking distance to The Met and The Guggenheim.  It is not posh.  More of an artist community that is gradually gentrifying. The 6 train is 2 blocks away, and the Q train is 4 blocks away.</t>
  </si>
  <si>
    <t>Hip neighborhood, close to restaurants, grocery store, transportation.  Two blocks to Central Park and walking distance to The Met and The Guggenheim.  It is not posh.  More of an artist community that is gradually gentrifying.</t>
  </si>
  <si>
    <t>The 6 train is 2 blocks away, and the Q train is 4 blocks away.</t>
  </si>
  <si>
    <t>{Wifi,"Air conditioning",Kitchen,Heating,Washer,Dryer,"Smoke detector","Carbon monoxide detector","Fire extinguisher",Essentials,Shampoo,Hangers,"Hair dryer",Iron}</t>
  </si>
  <si>
    <t>LARGE PERFECT 1 bedroom Clean and Chic w/ JACUZZI</t>
  </si>
  <si>
    <t>Very well decorated and extremely clean! Everything in the apartment has attention to detail and you'll feel at home while staying here. Chic and cozy environment will help you relax and recharge. Great restaurants, salons, bars, cute coffee shops and boutiques all in walking distance. Pharmacy and grocery store also in walking distance. A lot of my guests end up always come back after staying here once and whether you are looking to just stay 1 night or a longer stay I am here to help!</t>
  </si>
  <si>
    <t>Very well decorated and extremely clean! Everything in the apartment has attention to detail and you'll feel at home while staying here. Chic and cozy environment will help you relax and recharge. Great restaurants, salons, bars, cute coffee shops and boutiques all in walking distance. Pharmacy and grocery store also in walking distance. A lot of my guests end up always come back after staying here once and whether you are looking to just stay 1 night or a longer stay I am here to help! Co-workers are welcome and also friends. You will have access to the entire apartment. A/C unit in your bedroom along with a large closet. Fully equipped kitchen and bathroom. Bedroom in the heart of the East Village. Steps away from Tompkins Square Park, bars, restaurants and shops. Nearby subway station with transit under 25 minutes to all New York tourist attractions. Three minutes from the L-train that will take you to all the tourist attractions in Manhattan. Very easy going and will accommodate th</t>
  </si>
  <si>
    <t>Bedroom in the heart of the East Village. Steps away from Tompkins Square Park, bars, restaurants and shops. Nearby subway station with transit under 25 minutes to all New York tourist attractions.</t>
  </si>
  <si>
    <t>Three minutes from the L-train that will take you to all the tourist attractions in Manhattan. Very easy going and will accommodate the best I can with your traveling schedule and any needs you may have when you arrive.</t>
  </si>
  <si>
    <t>{TV,Internet,Wifi,"Air conditioning","Wheelchair accessible",Kitchen,"Paid parking off premises",Elevator,"Buzzer/wireless intercom",Heating,"Family/kid friendly","Smoke detector","Carbon monoxide detector","First aid kit","Safety card","Fire extinguisher",Essentials,Shampoo,"Lock on bedroom door","24-hour check-in",Hangers,"Hair dryer",Iron,"Laptop friendly workspace","Self check-in",Lockbox,"Private entrance","Pack ’n Play/travel crib","Hot water","Bed linens","Extra pillows and blankets","Luggage dropoff allowed","Long term stays allowed","Paid parking on premises"}</t>
  </si>
  <si>
    <t>Unique &amp; Spacious, W Village. 1-Bdrm. NEW LISTING!</t>
  </si>
  <si>
    <t>Character &amp; charm-filled high-end furnished 1 bedroom on a quiet tree-lined West Village block. Exposed brick, high ceilings, pinewood flooring. Living room: Large sofa sectional, writer's desk, reclaimed wood/pipe dining table and high-res projector. Kitchen: Large windowed with black slate countertops, stainless steel appliances, new Friedrich AC. Bedroom: Queen bed, Dutch shelves, nightstand, mirror. Bathroom: Newly renovated pristine grey tiled bath with clawfoot tub. Laundry in building.</t>
  </si>
  <si>
    <t>Character &amp; charm-filled high-end furnished 1 bedroom on a quiet tree-lined West Village block. Exposed brick, high ceilings, pinewood flooring. Living room: Large sofa sectional, writer's desk, reclaimed wood/pipe dining table and high-res projector. Kitchen: Large windowed with black slate countertops, stainless steel appliances, new Friedrich AC. Bedroom: Queen bed, Dutch shelves, nightstand, mirror. Bathroom: Newly renovated pristine grey tiled bath with clawfoot tub. Laundry in building. I'm a filmmaker and set designer and I've made the space super comfortable &amp; inviting with treasures from my travels. Included free in your stay:  High speed wifi New fluffy towels and new Egyptian cotton linens  AppleTV FilmStruck Film app (with Criterion Collection) DVD collection Art/Photography/Film books  Triple filtered drinking water system  5 Star Hotel-grade cleaning  Laundry card ($10) Any/all recommendations &amp; reservations (the right spots/people :) The nearby 1, 2, 3, A, C, E, B, D, F,</t>
  </si>
  <si>
    <t>The West Village is one of the most desirable neighborhoods in NYC. It's alive, fun, and most importantly safe. Quite a few world-renowned actors and musicians live right on the same street. From the moment you wake and grab your coffee or tea at Grounded or Birch you'll enjoy staying in the area for the neighborhood vibe and close proximity to book/poster/record/vintage shops. Independently owned clothing shops are all around you with some of the coolest threads. Equinox is two blocks away and the running path along the West Side Boardwalk is four blocks. Meat Packing District (Apple and Samsung!) is four blocks up. Integral Yoga with it's organic market is a NYC institution and right up the street and a bit further up you'll hit the Whitney Museum, a glittery new emblem of New York and the world's leading museum of 20th-century and contemporary art of America.  Note: A city block is anywhere from 45 seconds to 90 seconds, depending on your walking pace.  Anything can be had within fi</t>
  </si>
  <si>
    <t>You're within a block radius from all public transportation. The train station is around the corner and so is the bus. CitiBike is right up the street. Cabs a plenty as well. It's a very walkable area in general and I recommend you explore by foot or bike if possible.</t>
  </si>
  <si>
    <t>Please be mindful of the neighbors at night. The block is pretty quiet at night with many single family historic homes.  While I love animals please note they, unfortunately, are not allowed in the building and it's a strict policy.  There's no smoking in the apartment, if you smoke in front of the building please be mindful not to toss anything in front of the building, there’s trash cans on the corner. And now the skinny. Please don't take offense of the stern language, it is what it is.  Rules/Agreement – 1. This is a NON SMOKING apartment. 2. Pets are NOT permitted in the unit under any conditions. 3. DAMAGE/RESERVATION DEPOSIT- A damage deposit of $500 is required. This must be received within seven (7) days of booking the reservation. The deposit automatically converts to a security/damage deposit upon arrival. The deposit is NOT applied toward rent; however, it is fully refundable within (14) days of departure, provided the following provisions are met: a. No damage is done to u</t>
  </si>
  <si>
    <t>{TV,Wifi,"Air conditioning",Kitchen,Heating,Washer,Dryer,"Smoke detector","Carbon monoxide detector","First aid kit","Safety card","Fire extinguisher",Essentials,Shampoo,Hangers,"Hair dryer",Iron,"Laptop friendly workspace",Bathtub,"Hot water","Bed linens","Extra pillows and blankets","Coffee maker",Refrigerator,"Dishes and silverware","Cooking basics",Oven,Stove,"Luggage dropoff allowed","Long term stays allowed","Wide hallways","Well-lit path to entrance","No stairs or steps to enter","No stairs or steps to enter","Host greets you","Paid parking on premises"}</t>
  </si>
  <si>
    <t>Spacious, private living + bedroom in BedStuy</t>
  </si>
  <si>
    <t>1BR Apt on the top floor of a brownstone. The apt is located on a quiet street in the lovely neighborhood Bedford Stuyvesant in Brooklyn. Kitchen and bathroom are shared with my roommate, but you have the living room and bedroom to yourself. In about 30 minutes you're in lower Manhattan, 45 to get to midtown.</t>
  </si>
  <si>
    <t xml:space="preserve">1BR Apt on the top floor of a brownstone. The apt is located on a quiet street in the lovely neighborhood Bedford Stuyvesant in Brooklyn. Kitchen and bathroom are shared with my roommate, but you have the living room and bedroom to yourself. In about 30 minutes you're in lower Manhattan, 45 to get to midtown. WiFi Kitchen (fully equipped) Towels Sheets I try to make your stay as pleasant as possible and hope you enjoy Brooklyn/NY just as much as I do. Let me know if you have any questions and I'll make sure I'll respond asap! BedStuy is super friendly, quiet, and neighborhood-like. Mostly families with young children, yet super close to Downtown Brooklyn, Williamsburg, and Manhattan. Walk 10 minutes either to the J train or the A/C train in order to get to Manhattan or JFK Sorry no tv!  My roommate has a dog! His name is Rufus and he’s a Great Pyrenees. He is super friendly and typically doesn’t hang out in my room, but he does like to lie on the kitchen tiles (because it’s cooler) so </t>
  </si>
  <si>
    <t>BedStuy is super friendly, quiet, and neighborhood-like. Mostly families with young children, yet super close to Downtown Brooklyn, Williamsburg, and Manhattan.</t>
  </si>
  <si>
    <t>Walk 10 minutes either to the J train or the A/C train in order to get to Manhattan or JFK</t>
  </si>
  <si>
    <t>NO smoking in the Apt! Please take off the sheets of the bed and but bedding and towels in the pink laundry sack.</t>
  </si>
  <si>
    <t>{Internet,Wifi,"Air conditioning",Kitchen,"Free street parking",Heating,"Family/kid friendly","Suitable for events","Smoke detector",Essentials,Hangers,"Hair dryer","translation missing: en.hosting_amenity_50","Private entrance","Hot water","Bed linens","Coffee maker",Refrigerator,"Dishes and silverware","Cooking basics",Oven,Stove,"Host greets you"}</t>
  </si>
  <si>
    <t>Large Bright Private Queen bedroom Crown Heights!</t>
  </si>
  <si>
    <t>Lovely bright with sunlight private Bedroom large with office desk and Queen bed. Perfect for 1 to 2 people stay. Lovely neighborhood next to school and tree lined and quiet.</t>
  </si>
  <si>
    <t>{TV,Wifi,"Air conditioning",Heating,"Smoke detector",Essentials,Shampoo,Hangers,"Hair dryer",Iron,"Laptop friendly workspace"}</t>
  </si>
  <si>
    <t>Private room with your own backyard</t>
  </si>
  <si>
    <t>Have your own space in this large and sunny 2 bedroom apartment in safe, convenient and charming Carroll Gardens. Huge windows and lots of natural sunlight with a private huge backyard. This is the one while you're staying in NYC, literally right across the street from the F,G train which is 20 mins direct to Manhattan. Your room has a comfy queen-sized bed, superfast wifi &amp; the apt is a few blocks from Whole Foods. We have everything you need to love your stay!</t>
  </si>
  <si>
    <t>Have your own space in this large and sunny 2 bedroom apartment in safe, convenient and charming Carroll Gardens. Huge windows and lots of natural sunlight with a private huge backyard. This is the one while you're staying in NYC, literally right across the street from the F,G train which is 20 mins direct to Manhattan. Your room has a comfy queen-sized bed, superfast wifi &amp; the apt is a few blocks from Whole Foods. We have everything you need to love your stay! The apartment feels more like a HOUSE than an apt so you can feel at home during your stay. The bedrooms are small but the living room is huge. Here you can stretch out, relax, do your laundry, plug in your music and enjoy your stay! This listing is for ONE person only. You'll have access to the entire apartment. Even our private basement so you can access washer/dryer. I am a busy New Yorker and are rarely home. But if you need anything - I'm just a phone call or email away. Carroll Gardens is a safe and hip neighborhood where</t>
  </si>
  <si>
    <t>Carroll Gardens is a safe and hip neighborhood where you'll get that famous Brooklyn appeal that you can't get in Manhattan. An old Italian neighborhood, there are great pasta places and a small park 5 minutes away. Lots of trees and the famous Prospect Park is a 10 minute bike ride.</t>
  </si>
  <si>
    <t>And you'll be directly across the street from the subway (F,G) and you can grab the perfect cup of coffee at Momofuko Milk Bar.</t>
  </si>
  <si>
    <t>Just treat my home as your home. You can smoke outside in the backyard, but not indoors.</t>
  </si>
  <si>
    <t>{TV,"Cable TV",Wifi,"Air conditioning",Kitchen,Heating,Washer,Dryer,Essentials}</t>
  </si>
  <si>
    <t>Beautiful &amp; Cozy Brownstone Apt In Gowanus</t>
  </si>
  <si>
    <t>My place is good for couples, solo adventurers, business travelers, families (with kids), and furry friends (pets). We are here to make sure your stay is prefect and comfortable if you need anything during or before your stay just let us know and we will make it happen! We are very flexible with check in and check out times just send a message!  Cozy brownstone apartment situated in Gowanus. One bedroom, with closet space, television, kitchen, and washer/dryer. A few blocks from train to Manhattan or queens (F and R train), citi-bikes to explore neighborhood are around the corner from apartment. We are pet friendly but PLEASE let us know prior that you plan on bringing a pet. We hope we are able to accommodate you on your vacation.  we pride ourselves on making sure service is perfect and our apartment is spotless. The cleaning fee we charge is the price a reliable company charges us to sanitize every inch of the apt, and will come back to clean if something is not up to par. It also i</t>
  </si>
  <si>
    <t>Townhouse in gowanus. Peruvian restaurant and bar up the block.</t>
  </si>
  <si>
    <t>Train to Manhattan/Queens a few blocks away. Citi-bikes are around the corner.</t>
  </si>
  <si>
    <t>Strict no smoking policy.</t>
  </si>
  <si>
    <t>{TV,"Cable TV",Internet,Wifi,"Air conditioning",Kitchen,"Pets allowed","Buzzer/wireless intercom",Heating,"Family/kid friendly",Washer,Dryer,"Smoke detector","Carbon monoxide detector",Essentials,"Lock on bedroom door",Hangers,"Hair dryer","Laptop friendly workspace","Self check-in",Keypad,"Private entrance","Hot water","Bed linens","Pocket wifi",Microwave,"Coffee maker",Refrigerator,Dishwasher,"Dishes and silverware",Oven,Stove,"Long term stays allowed"}</t>
  </si>
  <si>
    <t>Bright Lux 1BR in Williamsburg</t>
  </si>
  <si>
    <t>Live like a local Brooklynite in our fully-furnished luxury 1BR in Williamsburg right off the Lorimer L train, surrounded by restaurants, bars, and shops.  Apartment includes private patio, washer/dryer in unit, heat/AC, marble kitchen, gym, Restoration Hardware furniture, cool art, flatscreen TV, WIFI, minibar, games &amp; rooftop amenities.</t>
  </si>
  <si>
    <t>Live like a local Brooklynite in our fully-furnished luxury 1BR in Williamsburg right off the Lorimer L train, surrounded by restaurants, bars, and shops.  Apartment includes private patio, washer/dryer in unit, heat/AC, marble kitchen, gym, Restoration Hardware furniture, cool art, flatscreen TV, WIFI, minibar, games &amp; rooftop amenities. Our apartment is a real 1 bedroom, with a queen-sized bed, large living room area with a couch &amp; flatscreen HD TV (with the goods- HBO, Showtime, Apple TV), coffee table, dining room table, full bathroom, and open kitchen. Two people can comfortably fit in our queen bed and two more can set up on the pull out couch, or on an air mattress. After living in Williamsburg for 5 years and watching the neighborhood grow, we've been able to fill our space with love and unique decor that will make you feel at home. You will have access to our entire apartment including our off the living room patio, and building common areas. Space will be cleared out in our c</t>
  </si>
  <si>
    <t>Our apartment is conveniently located within walking distance to the Bedford Ave. shopping areas, McCarren Park, the Kent Ave. waterfront, Metropolitan Ave., and Graham Ave.  We are at the center of it all in Williamsburg: the hippest neighborhood in all of NYC, with excellent restaurants, cafes, bars, and shopping.  Plenty of outdoor activities: in the summer there are open-air markets of both the food and flea varieties, McCarren Park is a great place to run around the track, have a picnic, and catch an outdoor concert/movie series, and East River Park sits right on the waterfront. The surrounding rooftop bars at the cool Williamsburg hotels are the perfect place to grab a drink and watch the sunset over Manhattan.</t>
  </si>
  <si>
    <t>We are only 3 blocks from the L train at Lorimer or less than a 10 minute walk to the J train at Marcy Ave.  Parking is easily found on our quiet street.  Cabs frequently pass by our corner, or Uber is just as easy.  We are just 20 minutes (with no traffic) from LGA and 10 miles away from JFK.</t>
  </si>
  <si>
    <t>•Our home is your home during your stay, but please, just be respectful. No pets, no smoking, no breaking anything (!), no parties and/or large groups allowed. •Treat our place with kindness and care as if it were your own. There are many small details (books, flowers, games, records, etc) that go into our place and we expect nothing to go home with you.  •Please do not erase the top of the chalkboard: "Faye &amp; Adam’s Lobster Bake" •Rooftop rules: No BBQs, No parties, No open fire, No glass bottles, No loud music. Remember your key to get access onto the roof! •If anyone in the building asks, you are friends of ours staying with us. No need to mention the words "AirBnB" :) Thanks friends!</t>
  </si>
  <si>
    <t>{TV,"Cable TV",Wifi,"Air conditioning",Kitchen,"Free parking on premises",Gym,"Pets live on this property",Dog(s),Elevator,Heating,"Family/kid friendly","Smoke detector","Carbon monoxide detector","Fire extinguisher",Essentials,Shampoo,Hangers,"Hair dryer","Private living room","Hot water","Bed linens",Microwave,Refrigerator,Dishwasher,"Cooking basics",Oven,Stove,"BBQ grill","Patio or balcony"}</t>
  </si>
  <si>
    <t>Spacious and homey 1 br w garden near subway</t>
  </si>
  <si>
    <t>Adorable and spacious apt with backyard access on a quiet side street in the center of vibrant, historic Park Slope. Apt has plenty of personality and charm with reading nooks, full kitchen and laundry in the basement to make for a convenient stay in NYC. Safe, family friendly neighborhood with all the conveniences of living in NYC. Less than a 5 min walk from subway.  Extra low holiday rate for someone who will look after our very friendly, easy to care for cat during this stay.</t>
  </si>
  <si>
    <t>Adorable and spacious apt with backyard access on a quiet side street in the center of vibrant, historic Park Slope. Apt has plenty of personality and charm with reading nooks, full kitchen and laundry in the basement to make for a convenient stay in NYC. Safe, family friendly neighborhood with all the conveniences of living in NYC. Less than a 5 min walk from subway.  Extra low holiday rate for someone who will look after our very friendly, easy to care for cat during this stay. First floor of townhouse with street parking just outside. Backyard,  Laundry facility A serene, residential oasis bordering Prospect Park, Park Slope is a historic gem of a neighborhood. With gorgeous brownstones, plenty of green space and low crime rate. Nearby Subway lines:  0.2 mi: Union St - R 0.7 mi: Atlantic Terminal - 2,3,4,5,B,Q,D,N,R</t>
  </si>
  <si>
    <t>A serene, residential oasis bordering Prospect Park, Park Slope is a historic gem of a neighborhood. With gorgeous brownstones, plenty of green space and low crime rate.</t>
  </si>
  <si>
    <t>Nearby Subway lines:  0.2 mi: Union St - R 0.7 mi: Atlantic Terminal - 2,3,4,5,B,Q,D,N,R</t>
  </si>
  <si>
    <t>Must look after Albert the cat: Feed 2x day, Clean litter box 1 x week</t>
  </si>
  <si>
    <t>{TV,Wifi,Kitchen,"Free street parking",Heating,Washer,Dryer,"Smoke detector","Carbon monoxide detector","Fire extinguisher",Essentials,Shampoo,"Hair dryer","Laptop friendly workspace","High chair","Children’s books and toys",Crib,"Hot water",Other}</t>
  </si>
  <si>
    <t>Lovely apartment with a balcony</t>
  </si>
  <si>
    <t>Lovely last floor apartment, with a huge balcony and a lot of sunlight from both sides. You will feel calm and relaxed after a day in crazy Manhattan. Less than 5 minutes from Prospect Park, the most beautiful park in all Brooklyn, 4min walking to the subway, 30min ride to lower Manhattan (east village, Soho, Tribeca...) Open the bottle of rosé on your balcony with the skyline view and enjoy your holidays. Located in Prospect Heights, home to myriad restaurants, bars, cafes, and boutiques.</t>
  </si>
  <si>
    <t>{Wifi,"Air conditioning",Kitchen,Breakfast,Heating,Washer,Dryer,"Smoke detector",Essentials,Shampoo,"Hair dryer"}</t>
  </si>
  <si>
    <t>Sunny, Comfortably Cozy, Private Room</t>
  </si>
  <si>
    <t>Sunny, cozy and very comfortable private room, located in a single family home, in a safe quiet residential neighborhood.</t>
  </si>
  <si>
    <t>Sunny, cozy and very comfortable private room, located in a single family home, in a safe quiet residential neighborhood. A newly painted and carpeted, lovely, clean and private space on the 2nd floor of a private house; with 2 other guest rooms. Kitchen and dining area is shared with 2 other guest rooms;  It consists of a microwave, refrigerator, sink and dining area. (Please do not eat in the room) For Airbnb guests, there is no cooking. There are disposable utensils, plates, cups, bowls &amp; napkins, for your takeout &amp; delivered foods &amp; snacks if needed. Bathroom is shared with only 1 other room guests, has toilet tissue, body wash, hand soap and simple cleaning supplies.  *As there are no cleaning fees, guests are asked to basically cleanup after themselves* Thank You I prefer to give guests their privacy, however I am always reachable if needed. Great area for a neighborhood walk or run;  Near the Canarsie Pier and the beautiful Canarsie Park Only a 20 min ride to JFK and 30 min to L</t>
  </si>
  <si>
    <t>Great area for a neighborhood walk or run;  Near the Canarsie Pier and the beautiful Canarsie Park Only a 20 min ride to JFK and 30 min to Laguardia airports 5 min walk to 7-Eleven, IHOP, Subways, Dunkin' donuts, local stores and restaurants 10 min drive to the new Gateway Center Mall, with numerous major stores and restaurants</t>
  </si>
  <si>
    <t>To Get Here: Belt Parkway, Exit 14-Pennsylvania Ave. (Stay on Pennsylvania Ave, left on Flatlands Ave, left on E 108th, right on Ave K) L train to E 105th Street Buses: B 103 and BM2</t>
  </si>
  <si>
    <t>No Smoking, No Vaping Please eat in kitchen only No shoes in room, shoe tray provided</t>
  </si>
  <si>
    <t>{Wifi,"Air conditioning","Free street parking",Heating,"Smoke detector","Carbon monoxide detector",Essentials,"Lock on bedroom door",Hangers,"Laptop friendly workspace","Hot water",Microwave,Refrigerator,"Host greets you"}</t>
  </si>
  <si>
    <t>Zippy 2 bdrm apt. in artsy Bushwick</t>
  </si>
  <si>
    <t>Cozy true two-bedroom apartment in the heart of Bushwick! Bedrooms are very spacious and filled with light. Living space is comfortable and inviting, kitchen is large enough to cook in! Apartment is within walking distance of many cool Bushwick bars/ restaurants. Near both the L and M train and two bus stops. 25 minutes into the city by train, and 15 minutes to Williamsburg by bus!</t>
  </si>
  <si>
    <t>{Wifi,"Air conditioning",Kitchen,Heating,"Smoke detector",Essentials,"Laptop friendly workspace"}</t>
  </si>
  <si>
    <t>Private room/Upper Manhattan</t>
  </si>
  <si>
    <t>Chic and comfortable room in Upper Manhattan. Located immediately next to 5 major subways lines and close to anything in Manhattan. Great place for business, students or travelers that are low key and respectful. Read our bio for more details.</t>
  </si>
  <si>
    <t xml:space="preserve">Chic and comfortable room in Upper Manhattan. Located immediately next to 5 major subways lines and close to anything in Manhattan. Great place for business, students or travelers that are low key and respectful. Read our bio for more details. -Private Cozy Bedroom -Chair, mirror, twin bed, night stand.  -Wifi available. -Shared bathroom.  -Modern, cozy and clean vibe.  -Cameras in building. -Front door intercom buzzer. -We are located on 144th Street and Broadway steps away from the 1 train and 2 blocks away from the Express ABCD trains. 15-20 minutes from downtown and Time Square 42nd Street. You will access to the kitchen, bathroom and your own room. We interact often with guests. We are home often so we will always be around the apartment and open to conversation! We're located in West Harlem which is an up and coming neighborhood. Many new bars, coffee shops and restaurants have popped up in the area. Many great places to order food online. Our street has a laundry mat located on </t>
  </si>
  <si>
    <t>We're located in West Harlem which is an up and coming neighborhood. Many new bars, coffee shops and restaurants have popped up in the area. Many great places to order food online. Our street has a laundry mat located on the corner and sits right between 5 different subway lines.  The street is very busy day and night. There are people constantly outside on our stoop or hanging out in crowds playing dominoes. It's a very authentic Dominican influenced neighborhood so you will hear a lot of loud music on the streets sometimes. It's a busy and loud street but fortunately we're in the back of the building away from the main street and there isn't much noise other than natural NYC noise.</t>
  </si>
  <si>
    <t>We are located next to the 1 train on 145th and the ABCD Express trains at 145th and St. Nicholas Ave. Columbia University and City College is just a few blocks away or 2 stops on the train.  On the Express trains we are 15 minutes from midtown 42nd Street Times Square. There are many routes you can take to be anywhere in Manhattan from our apartment in 15-25 minutes.</t>
  </si>
  <si>
    <t>Please be respectful and clean. Do not leave personal or hygienic items in the bathroom after use.  If you happen to use the kitchen please clean dishes after using them. Please do not play the piano without asking. Be kind to the dog. Please keep quiet after 11:00PM. That's all!</t>
  </si>
  <si>
    <t>{TV,Internet,Wifi,Kitchen,"Pets live on this property",Dog(s),"Buzzer/wireless intercom",Heating,"Smoke detector","Carbon monoxide detector"}</t>
  </si>
  <si>
    <t>Our sanctuary</t>
  </si>
  <si>
    <t xml:space="preserve">We have a beautiful spacious home with a lot of light. Total of 8 windows through the unit. High ceiling, great energy. Friendly neighborhood. We keep our home very clean. Free street parking, coffee shop cross the street. To sum it up we love our apartment and neighborhood </t>
  </si>
  <si>
    <t>We have a beautiful spacious home with a lot of light. Total of 8 windows through the unit. High ceiling, great energy. Friendly neighborhood. We keep our home very clean. Free street parking, coffee shop cross the street. To sum it up we love our apartment and neighborhood  We have a Very Spacious and Very clean fully furnished 1 but more like a 2 bedroom apartment in Manhattan/harlem including a queen size bed  and twin, 1 flat screen TV's, Brand new Stove, All amenities(towels, sheets, half a block from 3 train and 7 minute walk to A,B,C and D train. We have a park, FREE HUGE pool for hot summer days, NYSC Gym, Starbucks, Organic Dry Cleaners, Several grocery stores, Several wine shops. You need to be clean and Respectful to our home,   Utilities are not included (pay per use), Washer and dryer is also an option for a $600 deposit. Thank you. AVAILABLE APRIL 18-28 We welcome people who are clean, respectful and cool like us : ) just kidding but clean yes a must : ). Cheers Washer an</t>
  </si>
  <si>
    <t>We live in a very safe community with access to everything you need, several large grocery stores, many train options, large park , Starbucks, cozy brand new Family coffee shop with WiFi and to meet others, nysc gym . Walk over to Bronx if you want to visit a big mall with target, Marshall’s, video game stores etc.</t>
  </si>
  <si>
    <t>If the weather is nice we love to ride bikes around harlem but also possible to ride your bike down riverside all the way downtown with an amazing view the whole way. If not there’s several train stations and buses that takes you pretty much anywhere in Manhattan.</t>
  </si>
  <si>
    <t>No shoes in the home, don’t leave dirty dishes or food overnight</t>
  </si>
  <si>
    <t>{TV,Internet,"Air conditioning",Kitchen,"Free parking on premises",Heating,"Family/kid friendly",Washer,Dryer,"Smoke detector","Carbon monoxide detector","Fire extinguisher",Essentials,"Lock on bedroom door",Hangers,Iron,"Private living room","Private entrance","Hot water","Host greets you"}</t>
  </si>
  <si>
    <t>The Sweet Spot 2- Private Apt with a court yard</t>
  </si>
  <si>
    <t>The place is the perfect get away from the hustle of NY.  Quiet and private in a courtyard with only one other apt.  very discreet. The room for this listing is the master room.  It holds 3 adults or 2 adults/ 2 children.  You have full access to the entire apartment(kitchen, living room with Smart TV, and courtyard).  Sleek and comfortable modern/mid-century design.  The train station is on the corner and centrally located next to a park on the water and all restaurants/shops on the main blvd.</t>
  </si>
  <si>
    <t>The place is the perfect get away from the hustle of NY.  Quiet and private in a courtyard with only one other apt.  very discreet. The room for this listing is the master room.  It holds 3 adults or 2 adults/ 2 children.  You have full access to the entire apartment(kitchen, living room with Smart TV, and courtyard).  Sleek and comfortable modern/mid-century design.  The train station is on the corner and centrally located next to a park on the water and all restaurants/shops on the main blvd. There is an additional charge for each guest At any point in your trip there may be another guest in the other room or it may just be me.  If there is a guest I sometimes sleep in the living room which is blocked off during the night while asleep.  The living room opens back up by 9am in the morning for full guests usage. The neighborhood is a very safe nestled between the Riverbank State Park on the Hudson River and the NY City College.  just west of Harlem, north of the Upper West Side and sou</t>
  </si>
  <si>
    <t>The neighborhood is a very safe nestled between the Riverbank State Park on the Hudson River and the NY City College.  just west of Harlem, north of the Upper West Side and south of Washington Heights.  The community is ethnically diverse but predominately latin/dominican with a mixed of different nationalities and college students.  It's 15-20 mins on the train from midtown.</t>
  </si>
  <si>
    <t>The local train is on the corner from the apartment and runs every 5-7 minutes.  Very safe walk to the apartment.</t>
  </si>
  <si>
    <t>{TV,Wifi,"Air conditioning",Kitchen,"Free street parking",Heating,"Smoke detector","First aid kit",Essentials,Shampoo,"Lock on bedroom door",Hangers,"Hair dryer",Iron,"Laptop friendly workspace","Private living room","Hot water","Host greets you"}</t>
  </si>
  <si>
    <t>Private Guest Room in Charming West Village Duplex</t>
  </si>
  <si>
    <t>Private guest room in second floor of a spacious duplex, with its own bathroom.  Nestled in the most charming area in the city, you are literally steps away from everything you need.</t>
  </si>
  <si>
    <t>Private guest room in second floor of a spacious duplex, with its own bathroom.  Nestled in the most charming area in the city, you are literally steps away from everything you need. Features: -Private front porch &amp; garden -15ft ceiling in all common spaces (living, kitchen and dining areas), Private bedroom and bathroom in 2nd floor (queen size bed), Small office/working space, Large dinner table that sits 6 people -Fully equipped kitchen (stove, oven, cooking &amp; serving utensils) -Washer &amp; Dryer -32 inch TV with cable &amp; Apple TV (HBO, Showtime, Netflix, Hulu) -WiFi internet -All bedding (sheets, pillows, comforter) and bath towels provided -Steamer for clothes -Hair dryer, shampoo, soap -Heat and air conditioning -Professionally cleaned after every stay. Please let me know if you have any questions and I look forward to having you! Nestled in the most western pocket of the West Village where you can enjoy quiet strolls on tree lined streets, while still being right in the middle of al</t>
  </si>
  <si>
    <t>Nestled in the most western pocket of the West Village where you can enjoy quiet strolls on tree lined streets, while still being right in the middle of all the action.  While staying here, I recommend checking out some of the great spots just steps from my apartment: Buvette, The Spotted Pig, Magnolia's, Van Leeuwen's, Employees Only, and Little Branch (easily one of the best speakeasies in the city).  All the best neighborhoods of the city are a short walk away, The Meat Packing District and Soho are 10 minute walk, Nolita, East Village, Chelsea all within a 12-15 minute walk. And if you wish to go to the tourist areas and see the sights, subways are just blocks away. Shopping: Bleecker street is right around the corner with some all time favorite local boutiques like CAP Beauty, Rag &amp; Bone and Cynthia Rowley,  just two blocks away. To the other side you have the Meat Packing district where you'll find everything from the Apple Store to Intermix, DVF, Helmut Lang and many more. And i</t>
  </si>
  <si>
    <t>Subway:  3 min walk to Path/Christopher St station 8 min walk Christopher Street station (1 &amp; 9) 12 min to W4th Street Station (A, B, C, D, E, F) 15 min to 14th/8th Station (A, C, E &amp; L) Uber/Lyft tend to be available within 1-3 minutes. You can also quickly hail a taxi on either Washington Street, Greenwich Street or Hudson.</t>
  </si>
  <si>
    <t>{TV,Wifi,"Air conditioning","Wheelchair accessible",Kitchen,"Paid parking off premises","Pets allowed",Breakfast,"Pets live on this property",Heating,"Family/kid friendly",Washer,Dryer,"Smoke detector","Carbon monoxide detector","Fire extinguisher",Essentials,Shampoo,"24-hour check-in",Hangers,"Hair dryer",Iron,"Laptop friendly workspace","Self check-in",Lockbox,"Hot water","Luggage dropoff allowed","Long term stays allowed"}</t>
  </si>
  <si>
    <t>Private Room in Luxury Building</t>
  </si>
  <si>
    <t>Spacious apartment in Financial District, Downtown Manhattan.  Considered a studio/duplex/loft space. Close to Southstreet Seaport, Wall Street, Brooklyn Bridge, World Trade Center, 9/11 Memorial.  Short Walk to major subway lines.</t>
  </si>
  <si>
    <t>Spacious apartment in Financial District, Downtown Manhattan.  Considered a studio/duplex/loft space. Close to Southstreet Seaport, Wall Street, Brooklyn Bridge, World Trade Center, 9/11 Memorial.  Short Walk to major subway lines. Bedroom  Full-sized Bed  Dresser Drawers View of Brooklyn Bridge Kitchen  Fully-equipped with modern appliances  Counter bar with stools Living Room  Flat-Screen TV with Cable Comfortable Couch Bathroom (own, private bath) All the Essentials: Sink, Toilet, Mirror  Spacious Shower Other Details  Host's Bedroom is on the opposite end of the apartment  Doorman building with elevator This is a duplex apartment, however, guests are only permitted on the main floor which includes the following: Bedroom  Kitchen  Living Room  Bathroom Subways: 2, 3, 4,5, A, C, E J, Z (close by) Taxis are easy to grab.</t>
  </si>
  <si>
    <t>Subways: 2, 3, 4,5, A, C, E J, Z (close by) Taxis are easy to grab.</t>
  </si>
  <si>
    <t>1. No Parties  2. No smoking and no drugs inside the apartment  3. Maintain cleanliness  4. Up to 2 guests of guests are welcome to visit  5. No pets, sorry! 6. No eating in the bedroom</t>
  </si>
  <si>
    <t>{TV,"Cable TV",Internet,Wifi,"Air conditioning",Kitchen,Doorman,Gym,Elevator,"Buzzer/wireless intercom",Heating,"Family/kid friendly","Smoke detector","Carbon monoxide detector","Safety card",Essentials}</t>
  </si>
  <si>
    <t>1.5 Bedroom in Fantastic Fort Greene!</t>
  </si>
  <si>
    <t>My place is in the CENTER of Fort Greene, right next to the Barclay's Center, BAM, TFANA, Mark Morris Dance Group... Amazing Location.  It's a cozy bright apartment on the top floor of an artsy Brooklyn Building, right above a coffee shop. Great Location.  -right outside the Lafayette C Train, a block away from the Fulton G.  -5 minute walk to Atlantic/Pacific Q/B/N/R/2/3/4/5 &amp; LIRR -lots of great wine bars, german beer gardens and great restaurants on Fulton St, Lafayette Ave and DeKalb Ave.</t>
  </si>
  <si>
    <t>My place is in the CENTER of Fort Greene, right next to the Barclay's Center, BAM, TFANA, Mark Morris Dance Group... Amazing Location.  It's a cozy bright apartment on the top floor of an artsy Brooklyn Building, right above a coffee shop. Great Location.  -right outside the Lafayette C Train, a block away from the Fulton G.  -5 minute walk to Atlantic/Pacific Q/B/N/R/2/3/4/5 &amp; LIRR -lots of great wine bars, german beer gardens and great restaurants on Fulton St, Lafayette Ave and DeKalb Ave. - 1 bedroom w/queen bed - 1 art studio/bedroom w/full-sized air mattress  - Comfy sofa - Easy street parking  - Laundromat around the corner - Wi-Fi  - Full kitchen with typical appliances - Flatscreen with roku (hulu, netflix, hbogo, cnn) I travel a lot for work and have neighbors.  My neighbors or myself will meet you with keys and help you get acclimated. I also will send you a document with everything you need to know. Fort Greene is a uniquely lovely neighborhood, with Art-house movie theater</t>
  </si>
  <si>
    <t>Fort Greene is a uniquely lovely neighborhood, with Art-house movie theaters, Concert venues, Opera and Theater Venues and fantastic restaurants.  It is also a 15-20 minute subway ride into Union Square/Manhattan and is off literally all the trains and LIRR.</t>
  </si>
  <si>
    <t>{TV,Internet,Wifi,"Air conditioning",Kitchen,"Free street parking","Buzzer/wireless intercom",Heating,"Smoke detector","Carbon monoxide detector","First aid kit","Fire extinguisher",Essentials,"Lock on bedroom door",Hangers,"Hair dryer",Iron,"Laptop friendly workspace","translation missing: en.hosting_amenity_49","translation missing: en.hosting_amenity_50","Hot water","Long term stays allowed","Host greets you"}</t>
  </si>
  <si>
    <t>Just 10 minutes from Manhattan (S )</t>
  </si>
  <si>
    <t>Great private place very close of Manhattan, Brooklyn. I designed the apartment the way that guests have their own privacy. One block way E,F,R,M and 7 subways also four buses available.  We will share our story or spend time together as much as we are comfortable with that. The laundromat, dry cleaning, supermarkets and groceries ( 24 hours ), fish market and pharmacy are around the corner. There is not kitchen or stove to cook in the place but there are microwave, refrigerator, kettle.</t>
  </si>
  <si>
    <t>Great private place very close of Manhattan, Brooklyn. I designed the apartment the way that guests have their own privacy. One block way E,F,R,M and 7 subways also four buses available.  We will share our story or spend time together as much as we are comfortable with that. The laundromat, dry cleaning, supermarkets and groceries ( 24 hours ), fish market and pharmacy are around the corner. There is not kitchen or stove to cook in the place but there are microwave, refrigerator, kettle. The bedroom is bright, warm and comfortable. smoke and noise free. The building doesn't have laundromat. If do you need anything or have a question feel free to ask. :) I am always available in the app just text me and allow up to 1 hour in order to get a response LGA airport 20 minutes (bus) 10 minutes (Uber) JFK 45 minutes (subway)  30 minutes (Uber) Times Square 15 minutes  Privacy Safety Clean bedroom and bathroom Parks, Restaurants (Asian food, Indian food, Latin food, fast food), bars, supermarke</t>
  </si>
  <si>
    <t>LGA airport 20 minutes (bus) 10 minutes (Uber) JFK 45 minutes (subway)  30 minutes (Uber) Times Square 15 minutes  Privacy Safety Clean bedroom and bathroom</t>
  </si>
  <si>
    <t>Parks, Restaurants (Asian food, Indian food, Latin food, fast food), bars, supermarket, malls, pharmacy.</t>
  </si>
  <si>
    <t>Elmhurts , NY, United States</t>
  </si>
  <si>
    <t>{TV,"Cable TV",Wifi,"Air conditioning",Kitchen,"Paid parking off premises","Free street parking",Heating,"Smoke detector","Carbon monoxide detector","First aid kit",Essentials,Shampoo,Hangers,"Hair dryer",Iron,"Laptop friendly workspace","Private entrance","Hot water","Extra pillows and blankets","Ethernet connection",Microwave,"Coffee maker",Refrigerator,Dishwasher,"Dishes and silverware","Cooking basics",Oven,"EV charger","Luggage dropoff allowed","Wide hallways","Wide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entryway","Host greets you","Handheld shower head","Paid parking on premises","Roll-in shower"}</t>
  </si>
  <si>
    <t>Bedroom</t>
  </si>
  <si>
    <t>{Wifi,"Air conditioning",Kitchen,Heating,"Smoke detector",Essentials,Shampoo,"Lock on bedroom door","Hair dryer","Hot water"}</t>
  </si>
  <si>
    <t>Lots of light Upper East Side Apartment.</t>
  </si>
  <si>
    <t>In the heart of the Upper East Side, less than two blocks away from a Subway stop (6 Line), very close to the MET museum, Central Park, NEUE Gallery, Guggenheim, Historic Upper East district, East River. You are going to love it because its an area full of restaurants, coffee places and culture. Our building is on top of a French Restaurant, there is a Starbucks on the corner, and a supermarket across the street. Perfect for families, couples and business trips.</t>
  </si>
  <si>
    <t>{TV,Wifi,"Air conditioning",Kitchen,Heating,"Family/kid friendly","Smoke detector","Carbon monoxide detector",Essentials,Hangers,"Hair dryer","Laptop friendly workspace"}</t>
  </si>
  <si>
    <t>Beautiful 3 room studio in Brooklyn</t>
  </si>
  <si>
    <t xml:space="preserve">I've listed this apartment as a "private room" but what you really get is a bedroom, private living room and office. The kitchen &amp; bathroom is shared.  This place is a unique find in Brooklyn. I moved in a year ago and wouldn't live anywhere else. The large windows give this apartment a lot of light, I have a super compfy couch and bed, a large mid-century desk and credenza and a beautiful rustic table I made myself. This place is minimal, bright and homely.  I usually work from home and the leafy street below hums with neighborly activity but is never too noisey. Sweet Wolf &amp; Cafe Regular are excellent cafes within 2 blocks from the apartment and Bar Toto on the corner serves up amazing brunches, dinners and wine. Fonda, 4 blocks away is probably the best Mexican food in Brooklyn.  Park Slope is a bit of a haven; it's safe, cultured, and a total respite from Manhattan, which is only 15 minute away. There are an endless number of cafes, bookstores, local markets and boutique shops and </t>
  </si>
  <si>
    <t>Only rule at my place is that you are kind, respectful and responsible! Please no smoking for real, no pets for real, call me to ask about anything you are unsure of and generally just be a good person about everything.</t>
  </si>
  <si>
    <t>{Internet,Wifi,"Air conditioning","Buzzer/wireless intercom",Heating,"Suitable for events"}</t>
  </si>
  <si>
    <t>Cozy 1-Bedroom Apartment in Harlem</t>
  </si>
  <si>
    <t>You will have the entire apartment to yourself. Features in this apartment: - PlayStation 4 with five different games (make sure to sign into the guest account so my data isn't overwritten!) - Amazon Firestick with Hulu, Netflux, Amazon Prime Video, VRV, Pandora, Youtube and Amazon Music - Access to Wifi - Kitchen with refrigerator, microwave, stove top and oven - One bathroom with shower / tub - Huge wrap-around fire escape I will clear some of my dresser and clothes rack for your storage.</t>
  </si>
  <si>
    <t>You will have the entire apartment to yourself. Features in this apartment: - PlayStation 4 with five different games (make sure to sign into the guest account so my data isn't overwritten!) - Amazon Firestick with Hulu, Netflux, Amazon Prime Video, VRV, Pandora, Youtube and Amazon Music - Access to Wifi - Kitchen with refrigerator, microwave, stove top and oven - One bathroom with shower / tub - Huge wrap-around fire escape I will clear some of my dresser and clothes rack for your storage. Bedroom, bathroom, kitchen. Bedroom, bathroom, kitchen. You can reach me at anytime via phone call or text message. For guests that are visiting from another country, you can reach me via (Hidden by Airbnb) , (Hidden by Airbnb) Messenger or email. There are a lot of restaurants on 125th street. Closest train station is the 2/3 line on 135th street and Lenox Ave. It is nearly impossible to find parking in my neighborhood. I recommend cab or train. Please respect my belongings, the property and the ne</t>
  </si>
  <si>
    <t>There are a lot of restaurants on 125th street. Closest train station is the 2/3 line on 135th street and Lenox Ave.</t>
  </si>
  <si>
    <t>It is nearly impossible to find parking in my neighborhood. I recommend cab or train.</t>
  </si>
  <si>
    <t>Please clean up after yourself. Respect the space and the neighbors.</t>
  </si>
  <si>
    <t>{TV,Wifi,"Air conditioning",Kitchen,"Pets allowed","Free street parking",Heating,"Smoke detector","First aid kit",Essentials,"Lock on bedroom door",Hangers,"Hair dryer",Iron,Microwave,Refrigerator,"Dishes and silverware","Cooking basics",Oven,Stove,"Cleaning before checkout"}</t>
  </si>
  <si>
    <t>Williamsburg Waterfront 2br + 2bath Apartment</t>
  </si>
  <si>
    <t>Our place is close to Whole Foods, Apple Store, Williamsburg Cinema, Williamsburg Waterfront, L Train Subway, night life, variety of restaurants and cafes.  You’ll love my place because of the coziness, the views, and the comfy bed. My place is good for couples, solo adventurers, and business travelers.</t>
  </si>
  <si>
    <t>Our place is close to Whole Foods, Apple Store, Williamsburg Cinema, Williamsburg Waterfront, L Train Subway, night life, variety of restaurants and cafes.  You’ll love my place because of the coziness, the views, and the comfy bed. My place is good for couples, solo adventurers, and business travelers. Enjoy at our home: Full kitchen  Laundry  Gym / Sauna The center of it all in Williamsburg.   1-10 min walk to every major hot spot. L train Bedford stop is 8 min walk  East river ferry stop is 3 min walk from apartment</t>
  </si>
  <si>
    <t>The center of it all in Williamsburg.   1-10 min walk to every major hot spot.</t>
  </si>
  <si>
    <t>L train Bedford stop is 8 min walk  East river ferry stop is 3 min walk from apartment</t>
  </si>
  <si>
    <t>- Quiet hours 10pm - 7am  - No overnight guests besides the original agreed guests</t>
  </si>
  <si>
    <t>{TV,Wifi,"Air conditioning",Kitchen,Elevator,Heating,Washer,Dryer,Essentials,Shampoo,Iron,"translation missing: en.hosting_amenity_49","translation missing: en.hosting_amenity_50"}</t>
  </si>
  <si>
    <t>1-BR en-suite in prestige Brownstone home</t>
  </si>
  <si>
    <t>Elegant one-bedroom en-suite with magnificent bath and soaking tub in prestige 4-story Brooklyn brownstone. Enjoy our kitchen, dining area and living room, too.</t>
  </si>
  <si>
    <t>{TV,Wifi,"Air conditioning",Kitchen,Breakfast,Heating,Washer,Dryer,"Smoke detector","Carbon monoxide detector","First aid kit","Fire extinguisher",Essentials,Shampoo,Hangers,"Hair dryer",Iron,"Laptop friendly workspace"}</t>
  </si>
  <si>
    <t>Lots of space, great location</t>
  </si>
  <si>
    <t xml:space="preserve">This one bedroom has a lot of space with separate living room, kitchen and bathroom. Location is only 20 minutes from Manhattan. Neighborhood is safe a few blocks from Prospect Park. There are cafes and restaurants walking distance. </t>
  </si>
  <si>
    <t>This one bedroom has a lot of space with separate living room, kitchen and bathroom. Location is only 20 minutes from Manhattan. Neighborhood is safe a few blocks from Prospect Park. There are cafes and restaurants walking distance.  This is a quiet residence, but still with close access to all the fun nearby in Manhattan. It has a big fridge, wifi, and cable tv.  wifi, cable tv, fridge, stove, laundry in basement. Yes, I like interacting, but I like that guests go out and have fun on their own too! West Indian food, also gourmet mix. Cool local bar. Prospect park, it's better than Central Park because it feels more natural and less urbanized. 20 minutes to Manhattan from the Q train on Prospect Park station. I will be gone on vacation for most of your stay.</t>
  </si>
  <si>
    <t>West Indian food, also gourmet mix. Cool local bar. Prospect park, it's better than Central Park because it feels more natural and less urbanized.</t>
  </si>
  <si>
    <t>20 minutes to Manhattan from the Q train on Prospect Park station.</t>
  </si>
  <si>
    <t>Please just make sure to clean the sheets and towels and keep as clean as possible. Also, I take my shoes off in the front door.</t>
  </si>
  <si>
    <t>{TV,"Cable TV",Internet,Wifi,Kitchen,Doorman,Elevator,Washer,Dryer,"Smoke detector","Carbon monoxide detector","First aid kit","Safety card","Fire extinguisher",Essentials,Shampoo}</t>
  </si>
  <si>
    <t>59 months ago</t>
  </si>
  <si>
    <t>Woodside Queens,  New York</t>
  </si>
  <si>
    <t>Please note that we have 3 friendly cats. I have a room available in Woodside, in a 1 bedrooms apartment. Full use of kitchen, and internet.  20 minutes to Manhattan. Subway #7 46th street station.  Please contact me before reserving room.</t>
  </si>
  <si>
    <t>Please note that we have 3 friendly cats. I have a room available in Woodside, in a 1 bedrooms apartment. Full use of kitchen, and internet.  20 minutes to Manhattan. Subway #7 46th street station.  Please contact me before reserving room. It is a living room that is roomy and has a lot of space. The apartment is very well divided. There is kitchen, and bathroom access as long, just keep it clean and neat. My girlfriend and I are usually out and about There are a lot of restaurants and locations to see in the neighborhood. Best of all, it's close to Manhattan while still feeling like it's own space. There is a garage nearby that utlizes zip car. Also the 7 train is a 5 minute walk and that will get you anywhere in the city.</t>
  </si>
  <si>
    <t>There are a lot of restaurants and locations to see in the neighborhood. Best of all, it's close to Manhattan while still feeling like it's own space.</t>
  </si>
  <si>
    <t>There is a garage nearby that utlizes zip car. Also the 7 train is a 5 minute walk and that will get you anywhere in the city.</t>
  </si>
  <si>
    <t>Just keep it clean and neat please!</t>
  </si>
  <si>
    <t>{TV,Wifi,"Air conditioning",Kitchen,"Pets live on this property",Cat(s),Heating,"Smoke detector","Carbon monoxide detector",Shampoo}</t>
  </si>
  <si>
    <t>Beautiful one bedroom apartment center of Astoria</t>
  </si>
  <si>
    <t>Beautiful cozy one bedroom apartment  in heart of Astoria, minutes away from subway station and 20 min to Midtown Manhattan by train.  Apartment  is completely private. Bedroom is large with great closet space, lots of sun and very comfortable queen size bed. Kitchen fully equipped in new appliances, washer and dryer included. Living room can be used during day time as I’m most of the time away from home.</t>
  </si>
  <si>
    <t>Beautiful cozy one bedroom apartment  in heart of Astoria, minutes away from subway station and 20 min to Midtown Manhattan by train.  Apartment  is completely private. Bedroom is large with great closet space, lots of sun and very comfortable queen size bed. Kitchen fully equipped in new appliances, washer and dryer included. Living room can be used during day time as I’m most of the time away from home. Private room in one bedroom apartment. Shared bathroom and kitchen area. Living room during hours 10am-5pm. I very much like to socialize with guests and always make myself available to them. Beautiful and diverse Astoria has so much to offer. Number of great restaurants and coffee shops within walking distance. Astoria Park few blocks away from the house. Subway station few blocks away from the apartment. I also have bike available for extra charge to get around the neighborhood or you can just walk around everything is within walking distance of few blocks</t>
  </si>
  <si>
    <t>Beautiful and diverse Astoria has so much to offer. Number of great restaurants and coffee shops within walking distance. Astoria Park few blocks away from the house.</t>
  </si>
  <si>
    <t>Subway station few blocks away from the apartment. I also have bike available for extra charge to get around the neighborhood or you can just walk around everything is within walking distance of few blocks</t>
  </si>
  <si>
    <t>{TV,Wifi,"Air conditioning",Kitchen,Heating,Washer,Dryer,"Smoke detector","Carbon monoxide detector",Essentials,Shampoo,"Lock on bedroom door","Hair dryer","Hot water"}</t>
  </si>
  <si>
    <t>Huge Private Room in New York 10minute to Midtown</t>
  </si>
  <si>
    <t>4-5 minutes walk to metro subway stations (E,M,R,N,W,7) that can take you directly to Time Square, Grand Central Station, Port Authority Bus Terminal, Penn Station (trains), Central Park, Empire State Building, Rockerfeller Center, Broadway Theaters, Carnegie Hall, Radio City Music Hall, MoMA, Macy's, 5th Avenue shopping (any of the above in less than 18 minutes including walking). You will have this big locked room all to yourselves. Large space for one, perfect for two, no extra charge.</t>
  </si>
  <si>
    <t>4-5 minutes walk to metro subway stations (E,M,R,N,W,7) that can take you directly to Time Square, Grand Central Station, Port Authority Bus Terminal, Penn Station (trains), Central Park, Empire State Building, Rockerfeller Center, Broadway Theaters, Carnegie Hall, Radio City Music Hall, MoMA, Macy's, 5th Avenue shopping (any of the above in less than 18 minutes including walking). You will have this big locked room all to yourselves. Large space for one, perfect for two, no extra charge. Hi, welcome to your new home. You will have your own locked private room all to yourself. It is huge especially by New York standard. It is furnished with a full/double size bed fit for two people. There's also a sitting area in your room with a chair. Everything you see in the photos is provided. There are two windows on opposite sides of the room so it will be sunny and bright. There is an air conditioning unit and a real closet with hangers. You will be sharing the kitchen, the bathroom, and living</t>
  </si>
  <si>
    <t>Laundry machines in the next building. restaurants, deli, supermarkets, rock-climbing gyms within 5 minute walk. 4-5 minutes walk to a huge selection of metro subway lines. You can go just about anywhere in NYC including all the airports just on public transportation.</t>
  </si>
  <si>
    <t>- Quiet hours are 10am to 10pm daily. Please be mindful when closing doors. Thank you</t>
  </si>
  <si>
    <t>{"Air conditioning",Kitchen,Heating,"Smoke detector","Carbon monoxide detector",Essentials,Shampoo,"Lock on bedroom door",Hangers,"Hair dryer","translation missing: en.hosting_amenity_49","translation missing: en.hosting_amenity_50","Hot water","Bed linens","Extra pillows and blankets",Refrigerator,"Dishes and silverware","Cooking basics",Oven,Stove}</t>
  </si>
  <si>
    <t>Lofty 1-Bedroom with Garden Views</t>
  </si>
  <si>
    <t>This listing is for a private room. There is a shared living area, kitchen and bathroom. The space is eclectically decorated and features views to the beautiful garden below. The available bedroom is furnished with a queen size bed, a dresser, and two nightstands.</t>
  </si>
  <si>
    <t xml:space="preserve">This listing is for a private room. There is a shared living area, kitchen and bathroom. The space is eclectically decorated and features views to the beautiful garden below. The available bedroom is furnished with a queen size bed, a dresser, and two nightstands. The high ceilings and open living area floor plan give the apartment a really airy and loft-like downtown feel. The apartment is eclectically decorated with objects collected from around the world.  The kitchen and living room look out over a beautiful community garden where seeing red cardinals over morning coffee is routine. The kitchen is stocked with all of the pots and pans and gadgets needed to make yourself gourmet meals during your stay. (sorry - no dishwasher). We have a nespresso machine for your use and provide you with complimentary coffee for your stay.  There is a large table with four chairs between the kitchen and living area for dining. The living area had one large sofa, a small sofa and an arm chair. There </t>
  </si>
  <si>
    <t>Hamilton Heights is filled with a mix of young professionals, new young families, students, musicians and working class families making it the melting pot that is New York. There's a mix of new and old establishments, each with something great to experience. The neighborhood is adjacent to Morningside Heights, Washington Heights and Harlem. It's a 5 minute walk down to Riverside Park. Fort Tryon Park, The Cloisters, Central Park, The American Museum of Natural History and many other cultural institutions are just a short subway or bus ride away. Riverside Church and Grants Tomb are a lovely 20 minute walk along riverside park.   There are tons of restaurants, bars and cafes to enjoy within walking distance: Harlem Public, At the Wallace, The Chipped Cup, BONO, Anchor, Draft House, Picante, Dinosaur BBQ, Toast and many more. There are several local grocery stores, markets and the famous Fairway Market is nearby as well.  The apartment is close to Columbia University, Manhattan School of</t>
  </si>
  <si>
    <t>The apartment is close to two train stations giving you access to 5 local and express subway lines giving you access to all corners of the big City. It's about 20 minutes to midtown Manhattan. Several bus lines are near by as well.  We are about a 25 minute cab ride from LaGuardia Airport. Access from JFK and Newark is about 1 hour via public transportation.</t>
  </si>
  <si>
    <t>We ask that our guests enjoy the space and take advantage of all it has to offer but please take care of it as if it were your own.  We run a shoes off home and ask our guests to please consider to do the same during their stay. Pets are not allowed. This is a no smoking home.  We have lots of great books and board games for your use and please feel welcome to use them! But put them back neat and tidy when you are done.</t>
  </si>
  <si>
    <t>{TV,"Cable TV",Internet,Wifi,"Air conditioning",Kitchen,Elevator,"Buzzer/wireless intercom",Heating,"Family/kid friendly","Smoke detector","First aid kit","Fire extinguisher",Essentials,Shampoo,Hangers,"Hair dryer",Iron,"Laptop friendly workspace"}</t>
  </si>
  <si>
    <t>Luxurious Modern West Village Loft</t>
  </si>
  <si>
    <t>Spacious studio with full kitchen, bathroom, gym access included. Located in the historic Greenwich Villages and surrounded by cobble stones and beautiful trees, the location gives you easy access to galleries, cafes, great eateries, hudson river and boutiques.</t>
  </si>
  <si>
    <t>Spacious studio with full kitchen, bathroom, gym access included. Located in the historic Greenwich Villages and surrounded by cobble stones and beautiful trees, the location gives you easy access to galleries, cafes, great eateries, hudson river and boutiques. Spacious studio with full kitchen, bathroom, gym access included. Located in the historic Greenwich Villages and surrounded by cobble stones and beautiful trees, the location gives you easy access to galleries, cafes, great eateries, Hudson River Park and boutiques. Spacious apartment with full kitchen, bathroom, 24/7 gym access included.  Wooden floor and 11 ft floor-to-ceiling(high ceiling)  Very comfortable queen-size bed, new sofa, lap-top friendly desk Located in the historic Greenwich Village, the apartment is surrounded by cobblestone streets, landmark buildings and beautiful trees. Great access to:  New York University NYU  Greenwich Village Meat-packing District Whitney Museum of American Art Washington Square Park  Hud</t>
  </si>
  <si>
    <t>Located in the historic Greenwich Village, the apartment is surrounded by cobblestone streets, landmark buildings and beautiful trees. Great access to:  New York University NYU  Greenwich Village Meat-packing District Whitney Museum of American Art Washington Square Park  Hudson River Park Financial District This premier location includes easy access to galleries, cafes, great eateries and boutiques. There are so so many you need to explore. 7 minute walk to red-line subway (Christopher or Houston) 5 minute walk to Path subway 3 minute walk to a D'Agostino Supermarkets 3 minute walk to 24-hour open deli The apartment will be crisp and cleaned by a professional cleaner before you move in. Guests will have:  55 inch Samsung 3D curved TV with Apple TV Bang &amp; Olufson Speaker A9 (bluetooth, wifi connection available) Alen Air Purifier Free High-speed Wifi  Nespresso Machine  Monitor, Key Board, Mouse BRITA water filter  Humidifier Iron + Iron Board  Hair Dryer Washing Machine and Dryer (acr</t>
  </si>
  <si>
    <t>{TV,"Cable TV",Internet,Wifi,"Air conditioning",Kitchen,Doorman,Gym,Elevator,"Hot tub",Heating,"Family/kid friendly",Washer,Dryer,"Smoke detector","Carbon monoxide detector",Essentials,Shampoo,"24-hour check-in",Hangers,"Hair dryer",Iron,"Laptop friendly workspace","Self check-in","Building staff"}</t>
  </si>
  <si>
    <t>KING ROOM IN 1500 SQFT WBRG BALLROOM LOFT</t>
  </si>
  <si>
    <t>Our apartment is located in the heart of Williamsburg, home to many of the most popular and best restaurants, bars and nightclubs in Brooklyn. The building has been converted from a ballroom and the apartment has a total of 1500 square feet with 30 foot ceilings. It is a full 3 bedroom with 1 shared bathroom. Everything has been completely renovated and we are one stop out of Manhattan! The building has an elevator and laundry in the basement. There is a rooftop with a great view of the city.</t>
  </si>
  <si>
    <t>Our apartment is located in the heart of Williamsburg, home to many of the most popular and best restaurants, bars and nightclubs in Brooklyn. The building has been converted from a ballroom and the apartment has a total of 1500 square feet with 30 foot ceilings. It is a full 3 bedroom with 1 shared bathroom. Everything has been completely renovated and we are one stop out of Manhattan! The building has an elevator and laundry in the basement. There is a rooftop with a great view of the city. The space boasts hardwood floors with an open floor plan and 30 foot ceilings—gut renovated. Photos are in the process of being updated, but the apartment is now fully furnished.  The living room has a Hem couch which is crazy comfortable and guaranteed to make you fall asleep. King size Casper mattress in the bedroom! We welcome our guests to use the common and kitchen space to their liking! We love the open space in the apartment and hope that our guests will enjoy it just as much as we do! My f</t>
  </si>
  <si>
    <t>There's a reason people love Williamsburg  and we're happy to be close to so many of the great restaurants and bars that make this place special. We're right on the strip of Grand Street that's close to a lot of the coolest restaurants in the area. Our favorite place is literally on the other side of the street — they have live music every night and it's an absolute portal into another realm! We'd love to point you to a few of our favorite things! There is also a supermarket literally right across the street (you can see it from the window) where you can get anything you might need + Whole Foods a 5-7 minute walk away.</t>
  </si>
  <si>
    <t>We largely chose this apartment because its easy access to two main metro stops: The Bedford L is about a 7 minute walk from the apartment and is one stop away from Manhattan and goes director to Union Square which makes transport to anywhere else in Manhattan extremely easy. The Marcy JMZ is also less than a 7 minute walk from the apartment, and will take you directly into the heart of Soho!</t>
  </si>
  <si>
    <t>- Please remove shoes at entrance! - Please don't eat on the couch :) - Treat the space with kindness and care!</t>
  </si>
  <si>
    <t>{TV,Wifi,Kitchen,Elevator,Heating,"Family/kid friendly",Washer,Dryer,"Smoke detector","Carbon monoxide detector",Essentials,Shampoo,"Hair dryer",Iron,"Self check-in",Lockbox,"Hot water"}</t>
  </si>
  <si>
    <t>Amazing 3bd/2ba Apt w/ Roofdeck 5 mins to NYC</t>
  </si>
  <si>
    <t>Large and sunny  Williamsburg, Brooklyn apartment steps away from the Graham L train and 5 minutes to Manhattan 3 large bedrooms (w/ queen size beds) and 1 Queen pull out sofas that together sleep up to 8 people 2 full bathrooms Large 43” TV with fast WIFI Brand new kitchen with all the amenities for cooking Amazing roof deck with views of Manhattan Linens/towels/soap/shampoo included Great for couples, kid friendly, and very convenient for business travelers!</t>
  </si>
  <si>
    <t xml:space="preserve">Large and sunny  Williamsburg, Brooklyn apartment steps away from the Graham L train and 5 minutes to Manhattan 3 large bedrooms (w/ queen size beds) and 1 Queen pull out sofas that together sleep up to 8 people 2 full bathrooms Large 43” TV with fast WIFI Brand new kitchen with all the amenities for cooking Amazing roof deck with views of Manhattan Linens/towels/soap/shampoo included Great for couples, kid friendly, and very convenient for business travelers! Large Sunny space (1,500 sq ft / 150 m2) located on the third floor on a quite street in Williamsburg, Brooklyn. The unit has access to an amazing roof deck with Manhattan Views.  The cozy bedrooms are well-insulated and have super comfy beds so you can get a nice, quiet night's rest. Large kitchen with everything you need to prepare a feast. And the bathrooms and showers are fully stocked as well. THE BEDROOMS There are three bedrooms and each bedroom sleeps two people. They all have a queen-sized bed. The living area has couch </t>
  </si>
  <si>
    <t>{TV,Wifi,"Air conditioning",Kitchen,"Free parking on premises","Pets allowed","Free street parking",Heating,"Family/kid friendly",Washer,Dryer,"Smoke detector","Carbon monoxide detector","First aid kit","Safety card","Fire extinguisher",Essentials,Shampoo,"Lock on bedroom door",Hangers,"Hair dryer",Iron,"Laptop friendly workspace","Self check-in",Keypad,"Private entrance",Bathtub,"Pack ’n Play/travel crib","Hot water","Bed linens","Extra pillows and blankets",Microwave,"Coffee maker",Refrigerator,Dishwasher,"Dishes and silverware","Cooking basics",Oven,Stove,"BBQ grill","Patio or balcony","Garden or backyard","Luggage dropoff allowed","Long term stays allowed"}</t>
  </si>
  <si>
    <t>A Cozy 2-Bedroom Apartment in Astoria.</t>
  </si>
  <si>
    <t>It's a 2-bedroom cozy ground floor apartment in a three-floor stucco building with a private entrance in a very secure, lovely neighborhood. 8 minutes walk to Astoria Boulevard Subway Station and 15 minutes ride to the 42nd Street street. The laundry, grocery shop, beautiful Astoria Park with track, tennis court and swimming pool facilities are a block away. Although, our building don't have a private garage, it's so easy to find a parking spot (anytime) around a block away.</t>
  </si>
  <si>
    <t>{TV,Wifi,"Air conditioning",Kitchen,Heating,"Family/kid friendly",Essentials,Shampoo,"Lock on bedroom door",Hangers,"Hair dryer",Iron,"Laptop friendly workspace"}</t>
  </si>
  <si>
    <t>West 50th street, Lux 1bd Serviced Apartment</t>
  </si>
  <si>
    <t>Fully furnished one bedroom apartment located in a luxury high rise property. Central Park, the renowned Broadway Theaters, fine restaurants and some of Manhattan's most prominent museums are seconds away.</t>
  </si>
  <si>
    <t>Fully furnished one bedroom apartment located in a luxury high rise property. Central Park, the renowned Broadway Theaters, fine restaurants and some of Manhattan's most prominent museums are seconds away. You'll have full access to all property amenities including the gym. Card operated washers and dryers located on the second floor. Furnished Quarters 24/7 Guest Service will be available to assist throughout your stay. Pricing includes 5.875% city hotel tax and $2 per room per day room tax.</t>
  </si>
  <si>
    <t>Quiet, cozy and family friendly</t>
  </si>
  <si>
    <t>Quiet apartment, has everything needed for a pleasant stay. Sleeps up to 4 people comfortably. Very close to Subway (F/G Church Ave) and prospect park.</t>
  </si>
  <si>
    <t>Quiet apartment, has everything needed for a pleasant stay. Sleeps up to 4 people comfortably. Very close to Subway (F/G Church Ave) and prospect park. Washer / drier  Modern, well-equipped kitchen Landing with a bench overlooking garden and Street Short walk to Prospect Park 600 ft from produce and grocery stores</t>
  </si>
  <si>
    <t>{TV,Internet,Wifi,"Air conditioning",Kitchen,"Pets live on this property",Heating,"Family/kid friendly",Washer,Dryer,"Smoke detector","Carbon monoxide detector","Fire extinguisher",Essentials,Bathtub,"Window guards"}</t>
  </si>
  <si>
    <t>Spacious Room in Astoria!</t>
  </si>
  <si>
    <t>A spacious room with lots of windows in a great neighborhood! The apartment is close to lots of great restaurants. Nearby the N/W and R/M trains, it’s only 20 minutes to Manhattan. A very comfortable place to stay, it’s perfect for visiting the city! My roommates will be around for any questions and I am certainly available to help or give recommendations. We do love with a cat, Frank, but he is well behaved and is not allowed in the room!</t>
  </si>
  <si>
    <t>A spacious room with lots of windows in a great neighborhood! The apartment is close to lots of great restaurants. Nearby the N/W and R/M trains, it’s only 20 minutes to Manhattan. A very comfortable place to stay, it’s perfect for visiting the city! My roommates will be around for any questions and I am certainly available to help or give recommendations. We do love with a cat, Frank, but he is well behaved and is not allowed in the room! Across from a great coffee shop, down 30th street there are awesome places to eat like Queens Comfort, The Butcher Bar and Sugar Freak. Also love Gossip Coffee!  The Museum of Moving Images is nearby, one of my favorite museums in the city! And close to Kauffman Studios as well.</t>
  </si>
  <si>
    <t>Across from a great coffee shop, down 30th street there are awesome places to eat like Queens Comfort, The Butcher Bar and Sugar Freak. Also love Gossip Coffee!  The Museum of Moving Images is nearby, one of my favorite museums in the city! And close to Kauffman Studios as well.</t>
  </si>
  <si>
    <t>If you use the kitchen, please wash all dishes used!</t>
  </si>
  <si>
    <t>{Wifi,"Air conditioning",Kitchen,Heating,"Smoke detector",Essentials,"Hair dryer","Hot water"}</t>
  </si>
  <si>
    <t>Lucky Home 像纽约有个温馨的家 安静整洁 Sunshine lovely Comfort</t>
  </si>
  <si>
    <t>Lucky Home 位于纽约皇后区法拉盛,此处距离法拉盛中心街区缅街步行7分钟,距离7号线地铁站步行12分钟,距离图书馆步行12分钟,周边有便利的华人超市:大中华超市､昌发超市等｡距离皇后医院步行10分钟,方便就医和孕妇产检｡ 这栋公寓大楼是法拉盛很新的精装修高档公寓,有电梯直达楼层,且一楼入口是平坦路面进入大楼､没有阶梯障碍,方便婴儿车及轮椅进出｡客厅和卧室均有分体空调,空调静音可安享睡眠,室内有洗衣机､烘干机｡有厨房､烹饪工具及餐具可供使用｡住客享有独立卫生间｡ (Hidden by Airbnb) xiao365xiao</t>
  </si>
  <si>
    <t>Lucky Home 位于纽约皇后区法拉盛,此处距离法拉盛中心街区缅街步行7分钟,距离7号线地铁站步行12分钟,距离图书馆步行12分钟,周边有便利的华人超市:大中华超市､昌发超市等｡距离皇后医院步行10分钟,方便就医和孕妇产检｡ 这栋公寓大楼是法拉盛很新的精装修高档公寓,有电梯直达楼层,且一楼入口是平坦路面进入大楼､没有阶梯障碍,方便婴儿车及轮椅进出｡客厅和卧室均有分体空调,空调静音可安享睡眠,室内有洗衣机､烘干机｡有厨房､烹饪工具及餐具可供使用｡住客享有独立卫生间｡ (Hidden by Airbnb) xiao365xiao 此公寓楼周边安静,祥和,有个市民健身小公寓可供健身及孩子玩耍｡ 共享客厅､独立就餐区､开放式厨房､烹饪工具､餐具可供使用｡洗衣机､烘干机可以使用｡ 我喜欢和来自各地的朋友们交流,做个朋友,有什么需要咨询尽管方面或通过电话､短信联系我</t>
  </si>
  <si>
    <t>{Wifi,"Air conditioning","Wheelchair accessible",Kitchen,Elevator,"Free street parking","Buzzer/wireless intercom",Washer,Dryer,"Smoke detector","Carbon monoxide detector",Essentials,Shampoo,Hangers,"Hair dryer","Laptop friendly workspace","High chair","Children’s books and toys","Luggage dropoff allowed","Wide hallways","No stairs or steps to enter","Wide entrance for guests","Flat path to guest entrance","Well-lit path to entrance","No stairs or steps to enter","No stairs or steps to enter","No stairs or steps to enter","Wide entryway","Host greets you",Beachfront,"Handheld shower head"}</t>
  </si>
  <si>
    <t>Artist Den Across from Park</t>
  </si>
  <si>
    <t>Top floor, sunny, quiet apartment in historic Brooklyn. Features a full kitchen, 42" LG TV &amp; skylight in room, 1.5 bathroom and huge living room. Close to 3 subway lines (A,C,G-- 20 mins to Manhattan). Ideal for on-the-go guests with minimal luggage.</t>
  </si>
  <si>
    <t>{TV,Internet,Wifi,Kitchen,"Free parking on premises","Smoking allowed","Buzzer/wireless intercom","Smoke detector",Essentials,Hangers,"Hair dryer",Iron,"Laptop friendly workspace","translation missing: en.hosting_amenity_49","translation missing: en.hosting_amenity_50"}</t>
  </si>
  <si>
    <t>STYLISH 2 BEDROOM APART. IN PRIME UPPER WEST SIDE</t>
  </si>
  <si>
    <t>Cozy and stylish two bedroom apartment situated in the heart of prominent and SAFE Upper West Side. Just 1 min away walking from Central Park. C and B trains just steps away as well, making this apartment an irresistibly and convenient place for guests traveling as a group or alone.</t>
  </si>
  <si>
    <t>Cozy and stylish two bedroom apartment situated in the heart of prominent and SAFE Upper West Side. Just 1 min away walking from Central Park. C and B trains just steps away as well, making this apartment an irresistibly and convenient place for guests traveling as a group or alone. 1 min away walking from Central Park and trains that will take you everywhere you want in NYC. The apartment is very stylish. Two confortable and brand new queen size bedrooms- both of them have TV's incorporated on the wall with ROKU (netflix, amazon prime, etc. - NO CABLE SORRY). Fully equipped kitchen will make it up for those missing home cooking. Washer/dryer in unit. Clean bed linens and towels are provided. Fast speed WiFi. = Special accommodations at check-in and check-out might be available upon request. Early check-in / late check-out would cost $40 for each, due to alternative cleaning service arrangements. = It's a non-smoking environment. - No pets allowed. - No parties allowed. My home is your</t>
  </si>
  <si>
    <t>{TV,Wifi,"Air conditioning",Kitchen,Breakfast,Heating,Washer,Dryer,"Smoke detector",Essentials,Shampoo,Hangers,"Hair dryer",Iron}</t>
  </si>
  <si>
    <t>LUXURY 1BR ON EAST 44TH~DOORMAN/LAUNDRY</t>
  </si>
  <si>
    <t>Nestled in the heart of Midtown East Manhattan. Grand Central Station is only two blocks away, providing unequaled access across the city and beyond. Midtown East is a vibrant neighborhood with myriad restaurants and bars, grocery stores, delis, pharmacies and more. Both Times Square and Central Park are a short fifteen minute walk from the building. Other nearby attractions include the United Nations and the East River.</t>
  </si>
  <si>
    <t xml:space="preserve">Nestled in the heart of Midtown East Manhattan. Grand Central Station is only two blocks away, providing unequaled access across the city and beyond. Midtown East is a vibrant neighborhood with myriad restaurants and bars, grocery stores, delis, pharmacies and more. Both Times Square and Central Park are a short fifteen minute walk from the building. Other nearby attractions include the United Nations and the East River. This furnished rental in Midtown East, New York simply couldn't be in a more desirable location. With Grand Central Station a few blocks away, FDR Drive and Queens Midtown Tunnel just down the street, commuting will be a breeze! At this large 1 bedroom suite you have markets, banks, and wine stores all at your doorstep. This area is home to the UN headquarters as well as many international consulates. Treat yourself to a meal at Sparks Steak House, Piccolo Fiore, Alcala, and Grifone or for a delicious meal that's easier on your wallet try out The Comfort Diner, Luke's </t>
  </si>
  <si>
    <t>Located on the corner of 44th Street and 2nd Avenue, the building is nestled in the heart of Midtown Manhattan. Grand Central Station is only two blocks away, providing unequaled access across the city and beyond. Midtown East is a vibrant neighborhood with myriad restaurants and bars, grocery stores, delis, pharmacies and more. Both Times Square and Central Park are a short fifteen minute walk from the building. Other nearby attractions include the United Nations and the East River.</t>
  </si>
  <si>
    <t>(Website hidden by Airbnb) at 42 Street - Grand Central (Website hidden by Airbnb) at Grand Central E M 6 at 51st St E M 6 at Lexington Av-53 St  FERRY at E 34th Street Ferry Landing</t>
  </si>
  <si>
    <t>{TV,"Cable TV",Wifi,"Air conditioning",Kitchen,Elevator,Heating,Washer,Dryer,"Smoke detector","Carbon monoxide detector","First aid kit","Fire extinguisher",Essentials,Shampoo,Hangers,"Hair dryer",Iron,"Laptop friendly workspace","Private entrance","High chair",Crib,"Hot water","Bed linens","Extra pillows and blankets",Microwave,"Coffee maker",Refrigerator,Dishwasher,"Dishes and silverware","Cooking basics",Oven,Stove,"Luggage dropoff allowed","Long term stays allowed"}</t>
  </si>
  <si>
    <t>Affordable &amp; Cozy East Village Room</t>
  </si>
  <si>
    <t>Private, cozy bedroom in one of the best neighborhoods in NYC -- the East Village /Lower East Side! Ideal for a traveler who is always on the go and wants a charming and convenient place to hang their hat every night.</t>
  </si>
  <si>
    <t>Private, cozy bedroom in one of the best neighborhoods in NYC -- the East Village /Lower East Side! Ideal for a traveler who is always on the go and wants a charming and convenient place to hang their hat every night. Though small, this room is beloved by all my subletters/guests for its old school charm, cozy vibe, and ideal location, making it a great place from which to do all your explorations and adventures and truly get an authentic New York experience.  See why Timeout NY voted East 7th street the best street in New York! The room is furnished with a full bed, dresser, shelves filled with an eclectic array of books, a desk, and a small closet outside the door. You have a view of a beautiful church across the street through a window that lets in a fair amount of light. Our kitchen is quaint, airy and bright, with an unobstructed view of our street. The kitchen is our common area and keeps bedrooms separated and private! You will have access to the bedroom, a small bathroom with s</t>
  </si>
  <si>
    <t>The East Village /Lower East Side is often cited as one of the best part of town. Restaurants of all kinds, bars from dives to speak-easys, proximity to the East River, various subways and walkable to Union Square, Gramercy, Nolita, SoHo, Chinatown, and beyond.</t>
  </si>
  <si>
    <t>Very walkable area, close to other great neighborhoods and within easy commute to public transportation. The closest subways serving this location are the F, 6, and L trains -- those last two will take you to Union Square (also only a 15-20 minute walk) and therefore anywhere in the city.</t>
  </si>
  <si>
    <t>Room can only be rented to one female at a time. No couples or live-in partners. Please do not "bring the party home" and no smoking in the house.</t>
  </si>
  <si>
    <t>{Wifi,Kitchen,"Buzzer/wireless intercom",Heating,"Smoke detector","Safety card",Essentials,Shampoo,Hangers,"Hair dryer",Iron,"Laptop friendly workspace","translation missing: en.hosting_amenity_49","translation missing: en.hosting_amenity_50","Hot water","Bed linens",Other}</t>
  </si>
  <si>
    <t>Sonder | Stock Exchange | Premier 2BR + Laundry</t>
  </si>
  <si>
    <t>Cozy Brooklyn Designer Apartment</t>
  </si>
  <si>
    <t>Looking for someone to stay in my space to keep my plants company and enjoy the incredibly charming neighborhood and Brooklyn lifestyle. My home is incredibly welcoming, and thoughtfully and artistically put together. It is 1/2 a block to the train and 4 stops from Manhattan. Enjoy the nearby farmer's market, park and many wonderful perks of the neighborhood. And when you're in, you have access to wifi, Hulu, Netflix and Prime.</t>
  </si>
  <si>
    <t>Looking for someone to stay in my space to keep my plants company and enjoy the incredibly charming neighborhood and Brooklyn lifestyle. My home is incredibly welcoming, and thoughtfully and artistically put together. It is 1/2 a block to the train and 4 stops from Manhattan. Enjoy the nearby farmer's market, park and many wonderful perks of the neighborhood. And when you're in, you have access to wifi, Hulu, Netflix and Prime. You'll have access to the entire home. I will be away but my assistant will be available by phone if any issues arise!</t>
  </si>
  <si>
    <t>{TV,Wifi,"Air conditioning",Kitchen,Heating,"Smoke detector","Carbon monoxide detector",Essentials,Shampoo,"Hair dryer",Iron}</t>
  </si>
  <si>
    <t>Cozy 1 bedroom in Murray Hill.</t>
  </si>
  <si>
    <t>New York, everything is on your doorstep. Close to public transportation (4,5,6). Only a short 15 minute walk to Grand Central.</t>
  </si>
  <si>
    <t>{TV,Wifi,"Air conditioning",Kitchen,Elevator,Heating,"Smoke detector",Essentials,Iron}</t>
  </si>
  <si>
    <t>Bright, Airy, Downtown Oasis :)</t>
  </si>
  <si>
    <t>Bright, airy, and full of light, our apartment is in the heart of the Lower East Side of Manhattan. Literally surrounded by bars, restaurants, clubs, brunch spots, etc, and one block from the subway, it's a super convenient spot for enjoying the city. Our favorite part of the place is eating breakfast looking out on the skyline from our terrace.</t>
  </si>
  <si>
    <t>Bright, airy, and full of light, our apartment is in the heart of the Lower East Side of Manhattan. Literally surrounded by bars, restaurants, clubs, brunch spots, etc, and one block from the subway, it's a super convenient spot for enjoying the city. Our favorite part of the place is eating breakfast looking out on the skyline from our terrace. Text us whenever :) Our neighborhood is the densest for bars, going out, restaurants, in the whole city, but we are also so close to other great things - 5 min walk to the East Village, 10 minute walk to the breathtaking water at the East River Park, less than a 10 minute walk into Soho, walking distance to Washington Square Park... the list goes on. We are one block from the Subway (F,M,J,Z). There is also a bus that stops literally in front of our building (M15).</t>
  </si>
  <si>
    <t>Our neighborhood is the densest for bars, going out, restaurants, in the whole city, but we are also so close to other great things - 5 min walk to the East Village, 10 minute walk to the breathtaking water at the East River Park, less than a 10 minute walk into Soho, walking distance to Washington Square Park... the list goes on.</t>
  </si>
  <si>
    <t>We are one block from the Subway (F,M,J,Z). There is also a bus that stops literally in front of our building (M15).</t>
  </si>
  <si>
    <t>{Wifi,Kitchen,"Smoke detector","Carbon monoxide detector",Essentials,Shampoo,"Lock on bedroom door","Hair dryer","Private entrance"}</t>
  </si>
  <si>
    <t>2 bedroom Modern Apt. in Prime Williamsburg</t>
  </si>
  <si>
    <t>We live in this apartment and we are renting out for guests while we will be on vacation, in Turkey. We have 1 bedroom with queen bed and 1 room with a sofabed.  You will have access to full-equipped kitchen, washer/dryer, gym, rooftop, and direct elevator access to the apartment.  The apartment is only 5 min. walk to Graham Avenue L train stop. (3 stops to Manhattan) As we live in this apt, we'd love to host someone who is tidy and clean. No parties allowed, sorry!</t>
  </si>
  <si>
    <t xml:space="preserve">We live in this apartment and we are renting out for guests while we will be on vacation, in Turkey. We have 1 bedroom with queen bed and 1 room with a sofabed.  You will have access to full-equipped kitchen, washer/dryer, gym, rooftop, and direct elevator access to the apartment.  The apartment is only 5 min. walk to Graham Avenue L train stop. (3 stops to Manhattan) As we live in this apt, we'd love to host someone who is tidy and clean. No parties allowed, sorry! It is located near bars, shops, markets and 3 train lines (the G, L and J) You get a real taste of the diversity of NYC in a modern and spacious Brooklyn apartment. There's ton of natural light &amp; a view of the street. Guests will have access to kitchen, 2 bathrooms, living room, roof deck with Manhattan views, gym and washer/dryer. I’d be happy to recommend some cool neighborhood bars, restaurants, events, tourist attractions and day trip ideas. Williamsburg is a pretty popular neighborhood. There's lots to do and see, and </t>
  </si>
  <si>
    <t>Williamsburg is a pretty popular neighborhood. There's lots to do and see, and is accessible to Manhattan easily. The Williamsburg bridge is a 15 min walk and there's plenty of nearby bars, restaurants , clubs, galleries and events.</t>
  </si>
  <si>
    <t>Lorimer St. (L&amp;G TRAIN) - 5 min. walk Graham St. (L TRAIN) - 4 min. walk Grand St. (L TRAIN) - 6 min. walk There is street parking and it is not too hard to find a parking spot in front of the building.</t>
  </si>
  <si>
    <t>{TV,Wifi,"Air conditioning",Kitchen,Gym,Elevator,"Free street parking",Heating,"Family/kid friendly",Washer,Dryer,"Smoke detector","Carbon monoxide detector","Fire extinguisher",Essentials,Shampoo,"Lock on bedroom door",Hangers,"Hair dryer",Iron,"Laptop friendly workspace","Hot water","Bed linens","Extra pillows and blankets",Microwave,"Coffee maker",Refrigerator,Dishwasher,"Dishes and silverware","Cooking basics",Oven,Stove,"Patio or balcony","Luggage dropoff allowed","No stairs or steps to enter","Wide entrance for guests",Other}</t>
  </si>
  <si>
    <t>Sunny Basement Apt. in House w/ Garden Near Ferry</t>
  </si>
  <si>
    <t>This is a large basement apartment unit in a house with a separate entrance. Large living room, cozy bedroom with a double bed, spacious open kitchen, stand up shower bathroom, and laundry space. Furnished unless you'd like otherwise. Includes utilities, Fios 150/150 WiFi, your own private washer/dryer. We are at the end of a cul-de-sac, next to a wooded lot, so in addition to the close proximity to the ferry, it's a quiet little nook in the big city.</t>
  </si>
  <si>
    <t>We don’t have a cleaning fee so we ask that you take out your trash and recyclables upon leaving and leave the apartment as you found it. Sheets can be left in a pile on the floor. Thank you!</t>
  </si>
  <si>
    <t>{"Air conditioning",Kitchen,"Free parking on premises","Pets allowed",Heating,Washer,Dryer,"Smoke detector","Carbon monoxide detector","Fire extinguisher",Hangers,"Laptop friendly workspace","Private entrance"}</t>
  </si>
  <si>
    <t>Lovely Bushwick Townhouse - steps from subway!</t>
  </si>
  <si>
    <t>I have a 3 bedroom, 2.5 bathroom house in Brooklyn, steps away from the subway. The house is shared with my boyfriend and one other tenant. The third bedroom is being used as a short term rental space here on AirBnB! We have our own bathroom in the master suite, so you would only be sharing it with one person. We have a recently renovated kitchen that you are welcome to use as well. The living room has a SmartTV. *My name is Anna, I speak English perfectly, please excuse the Cyrillic name!</t>
  </si>
  <si>
    <t>I have a 3 bedroom, 2.5 bathroom house in Brooklyn, steps away from the subway. The house is shared with my boyfriend and one other tenant. The third bedroom is being used as a short term rental space here on AirBnB! We have our own bathroom in the master suite, so you would only be sharing it with one person. We have a recently renovated kitchen that you are welcome to use as well. The living room has a SmartTV. *My name is Anna, I speak English perfectly, please excuse the Cyrillic name! Dogs are welcome. We have a private, fully fenced backyard. Many great bars and restaurants in the area (walking distance!)  Grocery stores also available nearby (guests are welcome to use the kitchen and will have a shelf in the fridge to use). Subway Lines J, L, A, C  Chauncey St is less than half a block away (J/Z/M lines)  Broadway Jct is one stop on the J (transfer to L, A, C) or Bushwick-Aberdeen is a short walk for the L train.</t>
  </si>
  <si>
    <t>Subway Lines J, L, A, C  Chauncey St is less than half a block away (J/Z/M lines)  Broadway Jct is one stop on the J (transfer to L, A, C) or Bushwick-Aberdeen is a short walk for the L train.</t>
  </si>
  <si>
    <t>{TV,Wifi,"Air conditioning",Kitchen,"Free parking on premises","Smoking allowed","Pets allowed","Free street parking",Heating,"Smoke detector","Carbon monoxide detector","First aid kit",Essentials,"Lock on bedroom door",Hangers,"Hair dryer","Laptop friendly workspace","Self check-in",Keypad,"Private living room","Hot water"}</t>
  </si>
  <si>
    <t>Financial Dis 2 BR 1 Bath luxury apartment</t>
  </si>
  <si>
    <t>Luxury apartments  in New York City’s Financial District. Gratin counter tops,stainless steel appliances, deluxe baths offer soaking tubs with separate showers.  the unit is 2 bed 1 bath with 2 queen bed  there is a washer dryer in the unit</t>
  </si>
  <si>
    <t>Luxury apartments  in New York City’s Financial District. Gratin counter tops,stainless steel appliances, deluxe baths offer soaking tubs with separate showers.  the unit is 2 bed 1 bath with 2 queen bed  there is a washer dryer in the unit Luxury apartment located in Financial District, residents enjoy the convenience of on-site amenities and premier resident services including concierge and valet. Enjoy breathtaking views from the expansive rooftop lounge with outdoor terrace and take advantage of our professionally-designed fitness center and outdoor basketball court i'm always available for questions and when im not i have assistants who will replay Just a short walk from Battery Park, the East River Bike Trail, and numerous restaurants, residents enjoy life on Wall Street. With convenient access to the Wall Street subway station, the FDR, and prime work and financial center subway lines  1,2,3,E,A,C 4,5,6 are in 3 min walk from the apartment</t>
  </si>
  <si>
    <t>Just a short walk from Battery Park, the East River Bike Trail, and numerous restaurants, residents enjoy life on Wall Street. With convenient access to the Wall Street subway station, the FDR, and prime work and financial center</t>
  </si>
  <si>
    <t>subway lines  1,2,3,E,A,C 4,5,6 are in 3 min walk from the apartment</t>
  </si>
  <si>
    <t>{TV,"Cable TV",Wifi,"Air conditioning",Kitchen,"Pets allowed",Gym,Elevator,Heating,Washer,Dryer,"Smoke detector","Carbon monoxide detector",Essentials,Hangers,"Hair dryer",Iron,"Bed linens",Microwave,"Coffee maker",Refrigerator,Dishwasher,"Dishes and silverware","Cooking basics",Oven,Stove,"Paid parking on premises"}</t>
  </si>
  <si>
    <t>Standard New York girls room</t>
  </si>
  <si>
    <t>Roosevelt Island is a beautiful small island between Manhattan and queens. If you would love to have city experience but also would love to enjoy peaceful lifestyle, you can join here. In spring, there are so many Cherry blossoms here</t>
  </si>
  <si>
    <t>Roosevelt Island is a beautiful small island between Manhattan and queens. If you would love to have city experience but also would love to enjoy peaceful lifestyle, you can join here. In spring, there are so many Cherry blossoms here In front of our apartment, there are parking space and big super market. It’s convince for you to travel and shopping You can use bathroom and kitchen part Roosevelt island You can take F train to Roosevelt island</t>
  </si>
  <si>
    <t>Roosevelt island</t>
  </si>
  <si>
    <t>You can take F train to Roosevelt island</t>
  </si>
  <si>
    <t>Please keep room and public area clean</t>
  </si>
  <si>
    <t>{Wifi,"Air conditioning",Kitchen,"Paid parking off premises",Elevator,Heating,Washer,Dryer,"Smoke detector","Fire extinguisher",Essentials,Shampoo,"Lock on bedroom door",Hangers,"Hair dryer",Iron,"Laptop friendly workspace","translation missing: en.hosting_amenity_49","Bed linens","Ethernet connection",Microwave,"Coffee maker",Refrigerator,Oven,"Long term stays allowed","Paid parking on premises"}</t>
  </si>
  <si>
    <t>Nice House, clean space</t>
  </si>
  <si>
    <t>Supermarket, drugstore, restaurants, bus stop,</t>
  </si>
  <si>
    <t>- Don’t Make to much noise</t>
  </si>
  <si>
    <t>Bayside</t>
  </si>
  <si>
    <t>{TV,Wifi,Heating,"Smoke detector","Carbon monoxide detector",Essentials,Hangers,"Hot water"}</t>
  </si>
  <si>
    <t>The Outback Private's Escape</t>
  </si>
  <si>
    <t>Located in Sunnyside, Queens, five minute walk to the 7 train and 15 minutes to Bryant Park, Grand Central Station and Times Square; Great neighborhood that is safe for walking at all hours of the night, The neighborhood includes a lot of restaurants, pubs, shopping and international food markets. My space offers a cozy atmosphere with people from all over the globe. Everyone is friendly and communal. A backyard garden is available for relaxing, chatting and hanging out.</t>
  </si>
  <si>
    <t>Located in Sunnyside, Queens, five minute walk to the 7 train and 15 minutes to Bryant Park, Grand Central Station and Times Square; Great neighborhood that is safe for walking at all hours of the night, The neighborhood includes a lot of restaurants, pubs, shopping and international food markets. My space offers a cozy atmosphere with people from all over the globe. Everyone is friendly and communal. A backyard garden is available for relaxing, chatting and hanging out. We also offer airport transfer that is cheaper than Uber and Taxi. Transportation is available from LaGuardia, JFK and EWR.  The phone in my space offers free and unlimited international calls for all over the world. Internet is very fast. If I am not at home, please feel free to text me with any questions, concerns or ideas for exploring and/or getting around the city. Sunnyside is the most diverse neighborhood in New York City, it is also rated the #1 place to live in NYC! The New York City Subway, 7 train runs throu</t>
  </si>
  <si>
    <t>Sunnyside is the most diverse neighborhood in New York City, it is also rated the #1 place to live in NYC!</t>
  </si>
  <si>
    <t>The New York City Subway, 7 train runs through my neighborhood offers quick transport to Manhattan.</t>
  </si>
  <si>
    <t>{Wifi,Kitchen,"Free parking on premises",Heating,Washer,Dryer,"Smoke detector","Carbon monoxide detector","First aid kit","Fire extinguisher",Essentials,Shampoo,"Lock on bedroom door",Hangers,"Hair dryer",Iron}</t>
  </si>
  <si>
    <t>Private room with private entrance in Greenpoint!</t>
  </si>
  <si>
    <t>Big, bright, clean and minimalistic private room with private entrance in a 2BR apartment in Greenpoint. Plenty of natural light, two big windows, nice sized closet and good working space.</t>
  </si>
  <si>
    <t>Big, bright, clean and minimalistic private room with private entrance in a 2BR apartment in Greenpoint. Plenty of natural light, two big windows, nice sized closet and good working space. The apartment has a common area with an open kitchen, dining table and couch. The shower consists of a small tub with shower head. There is WIFI in all rooms. You have access to the room facing the street, the common area and the bathroom. There are a lot of cute bars, great restaurants and shops in the neighborhood as well as fantastic bakeries, coffee shops and good grocery shopping. The neighborhood is safe and quiet, within walking distance of small park areas, such as McGoldick and amazing McKarren Park. Also, Williamsburg is close to Greenpoint and it's a nice walk to get to a much talked neighborhood. The apartment is located 5 minute away from the nearest subway station, which is the Greenpoint Ave stop on the G train line. There is also access to the 7, A, E and M trains to Manhattan after a</t>
  </si>
  <si>
    <t>There are a lot of cute bars, great restaurants and shops in the neighborhood as well as fantastic bakeries, coffee shops and good grocery shopping. The neighborhood is safe and quiet, within walking distance of small park areas, such as McGoldick and amazing McKarren Park. Also, Williamsburg is close to Greenpoint and it's a nice walk to get to a much talked neighborhood.</t>
  </si>
  <si>
    <t>The apartment is located 5 minute away from the nearest subway station, which is the Greenpoint Ave stop on the G train line. There is also access to the 7, A, E and M trains to Manhattan after a quick 7 minute walk over the Pulaski Bridge.</t>
  </si>
  <si>
    <t>{Internet,Wifi,Kitchen,"Buzzer/wireless intercom",Heating,"Family/kid friendly","Smoke detector","Carbon monoxide detector","First aid kit","Fire extinguisher",Essentials,"Lock on bedroom door",Hangers,Iron,"Laptop friendly workspace","translation missing: en.hosting_amenity_50","Private entrance"}</t>
  </si>
  <si>
    <t>Spacious, 1 bdr apartment. Great light and views.</t>
  </si>
  <si>
    <t>Spacious 950sq ft apartment downtown Manhattan. One large bedroom, WIFI, large living room with great light, access to gym facility, amazing rooftop with views of Statue of Liberty.  Beautiful Battery Park is across the road, Wall Street, World Trade Centre and lots of other attractions are close by.  Very close to several subway stations.  We also have a fold out bed which sleeps 2 in the living room that is very comfortable.</t>
  </si>
  <si>
    <t>{TV,Wifi,"Air conditioning",Kitchen,Gym,Elevator,Heating,Washer,Dryer,"Smoke detector",Essentials,"Hair dryer",Iron,"Laptop friendly workspace"}</t>
  </si>
  <si>
    <t>PEPE's PLACE !!!!! Shared Apartment!!!!</t>
  </si>
  <si>
    <t>Hi if you like an old Newyork style apartment with a modern today twist thats my place with high ceilings ,next to Yankee Stadium and Bronx Museum of Art, All Transportation in my Area so its very easy to get around! My apartment 1bedroom,bathroom ,living room  and kitchen . Theres a futon in my living my profile photos shows all my area's of my apartment , its good for a person who is just passing thur , its relaxing with tv ,free wifi , i have AC in my bedroom if it gets hot! Comfortable Place</t>
  </si>
  <si>
    <t xml:space="preserve">Hi if you like an old Newyork style apartment with a modern today twist thats my place with high ceilings ,next to Yankee Stadium and Bronx Museum of Art, All Transportation in my Area so its very easy to get around! My apartment 1bedroom,bathroom ,living room  and kitchen . Theres a futon in my living my profile photos shows all my area's of my apartment , its good for a person who is just passing thur , its relaxing with tv ,free wifi , i have AC in my bedroom if it gets hot! Comfortable Place its a relaxing peaceful apartment clean ofcourse very big for a one bed room !!!!! Futon in the living room bedroom queen size bed Kitchen, bathroom, living room, internet, tv, basically everything you need to be comfortable.... just be your self... friendly and real, and honest ofcourse because i am!!! also be clean ...... My area is a very mixed area all ethnicities!!! 4 and D trains 1 min walk and buses everywhere !!! yankee standium  area so you can map it if you like!!!! well i smoke 420  </t>
  </si>
  <si>
    <t>My area is a very mixed area all ethnicities!!!</t>
  </si>
  <si>
    <t>4 and D trains 1 min walk and buses everywhere !!! yankee standium  area so you can map it if you like!!!!</t>
  </si>
  <si>
    <t>Communication is the key with me!!!!  clean is a must</t>
  </si>
  <si>
    <t>{TV,Wifi,"Air conditioning",Kitchen,"Smoking allowed","Smoke detector","Carbon monoxide detector",Essentials,Hangers,"Hot water","Bed linens","Extra pillows and blankets",Microwave,Refrigerator,"Dishes and silverware","Cooking basics",Oven,Stove,Other}</t>
  </si>
  <si>
    <t>Executive 1 BR - Elevator &amp; Laundry</t>
  </si>
  <si>
    <t>Fully furnished large 1 bedroom with an ideal split layout. This apartment is on East 51st Street , and just steps from the subway, and many restaurants. The building has an elevator &amp; laundry.</t>
  </si>
  <si>
    <t>{TV,Internet,Wifi,"Air conditioning",Kitchen,Elevator,"Buzzer/wireless intercom",Heating,"Family/kid friendly",Washer,Dryer,"Smoke detector","Carbon monoxide detector",Essentials,Shampoo,"24-hour check-in",Hangers,"Hair dryer",Iron,"Laptop friendly workspace","Hot water","Long term stays allowed",Other}</t>
  </si>
  <si>
    <t>Charming Soho One Bedroom + Loft</t>
  </si>
  <si>
    <t xml:space="preserve">High Ceilings, Loft area can sleep 1-2 extra guests. Most major subway lines, soho, noho, east village, west village, best shopping, restaurants Best neighborhood in New York  6, NQR, BDFM Close to lots of shopping, great restaurants, and lots of trendy bars and clubs. NQR, BDFM, 6, Taxis, buses </t>
  </si>
  <si>
    <t>Close to lots of shopping, great restaurants, and lots of trendy bars and clubs.</t>
  </si>
  <si>
    <t xml:space="preserve">NQR, BDFM, 6, Taxis, buses </t>
  </si>
  <si>
    <t>No smoking in doors, no pets.</t>
  </si>
  <si>
    <t>Spacious private bedroom 1 stop to Manhattan</t>
  </si>
  <si>
    <t>It is one of the rooms in 4bedroom apartment . It's located on the Roosevelt Island which is surrounded by the rivers.  Tranquil environment, 5min walk to subway station, I stop from Manhattan. Very convenient location to access famous tourist spots in New York City.  One can get the amazing Manhattan view while won't  feel bothered by the hustling buzzling noises of the city. The guest live in a separate spacious room with a walk-in closet, feel free to use the kitchen and living room.</t>
  </si>
  <si>
    <t>It is one of the rooms in 4bedroom apartment . It's located on the Roosevelt Island which is surrounded by the rivers.  Tranquil environment, 5min walk to subway station, I stop from Manhattan. Very convenient location to access famous tourist spots in New York City.  One can get the amazing Manhattan view while won't  feel bothered by the hustling buzzling noises of the city. The guest live in a separate spacious room with a walk-in closet, feel free to use the kitchen and living room. Close to Manhattan, quiet and cozy, riverside You will have access to a private bedroom, a private closet and shared 1.5 bathroom, a shared kitchen and living room. It's a family friendly community with free bus going around the island. Nice view of Manhattan. Subway, tram</t>
  </si>
  <si>
    <t>It's a family friendly community with free bus going around the island. Nice view of Manhattan.</t>
  </si>
  <si>
    <t>Subway, tram</t>
  </si>
  <si>
    <t>{TV,Internet,Wifi,"Air conditioning",Kitchen,Elevator,Heating,Dryer,"Smoke detector",Essentials,Shampoo,Hangers,"Hair dryer",Iron,"Laptop friendly workspace","translation missing: en.hosting_amenity_49","translation missing: en.hosting_amenity_50"}</t>
  </si>
  <si>
    <t>Sanjay's Art Lab - Prime LES - Quintessential NYC</t>
  </si>
  <si>
    <t>Multi-disciplinary artist and CEO of a media network. Learn more @sanjayvision. I'm using my lively neighborhood to expand my creative network and lend my space if you need it. Join me. You'll have private access to my entire sun-washed studio apartment on Essex St in the Lower East Side. This apartment is quintessential NYC with a backyard and rooftop. WiFi Included. A/C &amp; Heat.</t>
  </si>
  <si>
    <t>Multi-disciplinary artist and CEO of a media network. Learn more @sanjayvision. I'm using my lively neighborhood to expand my creative network and lend my space if you need it. Join me. You'll have private access to my entire sun-washed studio apartment on Essex St in the Lower East Side. This apartment is quintessential NYC with a backyard and rooftop. WiFi Included. A/C &amp; Heat. The apartment is cozy with all the essentials. Plus, there's a couch, sheets, pillows, blankets, towels in case you need that. The bathroom and kitchen areas of the apartment are available for use. I love to travel and meet new people from all over the world. I bring that spirit to my couch hosting.  I can share knowledge about New York City history, nightlife, restaurants, maximizing your time here and meeting more people. I've lived in Manhattan for 8 years in various neighborhoods. Currently residing in the Lower East Side/Chinatown. This street is lively. There is a corner bodega at the end of the block. T</t>
  </si>
  <si>
    <t>This street is lively. There is a corner bodega at the end of the block. There are also restaurants, bars, and galleries on this block.</t>
  </si>
  <si>
    <t>BDFM trains at Delancey St. F train at East Broadway ~400ft from apt.</t>
  </si>
  <si>
    <t>{Wifi,"Air conditioning",Kitchen,"Smoking allowed",Heating,Essentials,"Hair dryer","Host greets you"}</t>
  </si>
  <si>
    <t>Charming 1 bedroom in the BEST neighborhood</t>
  </si>
  <si>
    <t>My place is close to BAM Harvey Theater, Fort Greene Park, tons of restaurants and bars as well as every subway line imaginable. You’ll love my place because of the brownstone charm, excellent lighting and the surrounding hood. My place is good for couples, solo adventurers, and business travelers.</t>
  </si>
  <si>
    <t>{TV,Wifi,Kitchen,"Smoke detector","Carbon monoxide detector",Essentials,Hangers,"Laptop friendly workspace","translation missing: en.hosting_amenity_49","translation missing: en.hosting_amenity_50"}</t>
  </si>
  <si>
    <t>Hostess Dawn in Brooklyn.</t>
  </si>
  <si>
    <t>A nice home in the Flatbush section of Brooklyn, NY. Spacious room comfortably fits 2. Separate guest bathroom. 15 minute ride to Prospect Park, Brooklyn Museum and Barclay Stadium. 35 minute ride to city via 2 and 5 Trains.</t>
  </si>
  <si>
    <t>A nice home in the Flatbush section of Brooklyn, NY. Spacious room comfortably fits 2. Separate guest bathroom. 15 minute ride to Prospect Park, Brooklyn Museum and Barclay Stadium. 35 minute ride to city via 2 and 5 Trains. One block walk to 2/5 train</t>
  </si>
  <si>
    <t>One block walk to 2/5 train</t>
  </si>
  <si>
    <t>No smoking in home (may smoke outdoors)</t>
  </si>
  <si>
    <t>{TV,Internet,Wifi,Breakfast,Heating,Essentials,Hangers,Iron}</t>
  </si>
  <si>
    <t>Sunny Brooklyn apartment</t>
  </si>
  <si>
    <t>A sunny apartment with a private entrance on the top floor of our row house, good for families, couples, or friends. The apartment gets great light all day long, and has high ceilings, hardwood floors, and air conditioning. There is a large couch, dining table, 3 chairs, and large tv in the living room. There is a desk and sofa that converts to a large bed close to the ground in the second bedroom. The place is close to multiple subway lines, and is easily accessible to Manhattan.</t>
  </si>
  <si>
    <t xml:space="preserve">A sunny apartment with a private entrance on the top floor of our row house, good for families, couples, or friends. The apartment gets great light all day long, and has high ceilings, hardwood floors, and air conditioning. There is a large couch, dining table, 3 chairs, and large tv in the living room. There is a desk and sofa that converts to a large bed close to the ground in the second bedroom. The place is close to multiple subway lines, and is easily accessible to Manhattan. The space is an open kitchen and living room with a dining area. The renovated kitchen has a dishwasher and other stainless steel appliances. There are two bedrooms. The first is quite spacious and the second is smaller. The entire apartment is private to the guests. We live downstairs so we are available every day and we are also generally accessible on text or (Hidden by Airbnb) . The apartment is in Gowanus which is a Brooklyn neighborhood in between Park Slope and Carroll Gardens. It is considered a cool </t>
  </si>
  <si>
    <t>The apartment is in Gowanus which is a Brooklyn neighborhood in between Park Slope and Carroll Gardens. It is considered a cool area with hip bars and restaurants nearby.</t>
  </si>
  <si>
    <t>Just a few blocks to R, F and G trains.</t>
  </si>
  <si>
    <t>{TV,Wifi,"Air conditioning",Kitchen,"Pets allowed",Heating,"Smoke detector","Carbon monoxide detector",Essentials,Shampoo,Hangers,"Laptop friendly workspace","Private entrance",Microwave,"Coffee maker",Refrigerator,Dishwasher,"Dishes and silverware","Cooking basics",Oven,Stove,Other}</t>
  </si>
  <si>
    <t>Very Clean, Cozy 2 Bedrooms near Central Park</t>
  </si>
  <si>
    <t>Newly installed AC units in each Bedroom! Having a NYC experience by staying at this apartment, located right next to Columbus Circle and Central Park. Walking distance to Times Square, MOMA, this well decorated home is in the heart of Manhattan, a perfect place to unwind after sight seeing or working hard. This clean and cozy 2 bedrooms is well maintained. And this is a great ideal for couples,solo adventurers,business travelers,families looking to explore the city or having a business trip.</t>
  </si>
  <si>
    <t>Newly installed AC units in each Bedroom! Having a NYC experience by staying at this apartment, located right next to Columbus Circle and Central Park. Walking distance to Times Square, MOMA, this well decorated home is in the heart of Manhattan, a perfect place to unwind after sight seeing or working hard. This clean and cozy 2 bedrooms is well maintained. And this is a great ideal for couples,solo adventurers,business travelers,families looking to explore the city or having a business trip. *Bedroom All two bedrooms have a night stand, brand new mattresses, sheets, pillows...everything guarantee you a good sleep! *Kitchen Fully equipped kitchen with all the necessities includes stove, ventilator, dishwasher, kettle, freighter, plenty of silver-wear, glassware, plates pots and mugs. *Bathroom You can find clean towels, liquid soap, shampoo, conditioner and body shower in our clean bathroom. *Living room There is a small dining table with four comfortable wood chairs. *Internet We prov</t>
  </si>
  <si>
    <t>In the heart of midtown. Great location and safe neighborhood. Walking distance to everywhere!</t>
  </si>
  <si>
    <t>Mins walks to subway station</t>
  </si>
  <si>
    <t>{Wifi,"Air conditioning",Kitchen,Heating,Essentials,Shampoo,"Lock on bedroom door",Hangers,"Hair dryer","Private entrance","Hot water",Microwave,"Coffee maker",Refrigerator,"Dishes and silverware","Cooking basics",Stove}</t>
  </si>
  <si>
    <t>Large open 1 bedroom near Prospect Park.</t>
  </si>
  <si>
    <t>Relaxing and open 1 bedroom apartment 1 block from Prospect Park and one block from the B and Q train. THE KEY HANDOFF WILL BE DIFFERENT FOR EACH GUEST SO PLEASE CONTACT ME BEFORE REQUESTING DATES TO MAKE SURE YOUR ARRIVAL AND DEPARTURE TIMES CAN BE ACCOMODATED. The apartment is newly renovated with lots of light. 25 min to Union Square on the Q train with plenty of great restaurants and bars just steps from the front door.</t>
  </si>
  <si>
    <t>Relaxing and open 1 bedroom apartment 1 block from Prospect Park and one block from the B and Q train. THE KEY HANDOFF WILL BE DIFFERENT FOR EACH GUEST SO PLEASE CONTACT ME BEFORE REQUESTING DATES TO MAKE SURE YOUR ARRIVAL AND DEPARTURE TIMES CAN BE ACCOMODATED. The apartment is newly renovated with lots of light. 25 min to Union Square on the Q train with plenty of great restaurants and bars just steps from the front door. Wood floors throughout. Couch. Tv. Apple TV. Stereo system. Kitchen appliances include immersion blender, food processor, gas stove and oven.  Air conditioners in living room and bedroom. Beautiful view of a tree lined street in the heart of a vibrant yet untouristy neighborhood in Brooklyn. All. Prospect Park. The Botanic Garden. The Brooklyn museum. Great restaurants and grocery stores. My place is close to the B Q and S trains. Street parking is available for those with cars but you’ll have to follow alternate side parking rules. No smoking.</t>
  </si>
  <si>
    <t>Prospect Park. The Botanic Garden. The Brooklyn museum. Great restaurants and grocery stores.</t>
  </si>
  <si>
    <t>My place is close to the B Q and S trains. Street parking is available for those with cars but you’ll have to follow alternate side parking rules.</t>
  </si>
  <si>
    <t>Please know this is a typical NYC apartment. You will need to act as adults, care for the place and neighbors as if they were your own, and present yourself as a friend of mine as subletting is frowned upon.</t>
  </si>
  <si>
    <t>{TV,Wifi,"Air conditioning","Wheelchair accessible",Kitchen,Elevator,"Free street parking","Buzzer/wireless intercom",Heating,"Smoke detector","Carbon monoxide detector","Fire extinguisher",Essentials,Shampoo,Hangers,"Hair dryer",Iron,"Laptop friendly workspace","Hot water","Bed linens","Extra pillows and blankets",Microwave,"Coffee maker",Refrigerator,"Dishes and silverware","Cooking basics",Oven,Stove,"Long term stays allowed","No stairs or steps to enter","Well-lit path to entrance",Other}</t>
  </si>
  <si>
    <t>Prime Bushwick Spacious Studio</t>
  </si>
  <si>
    <t>This beautiful spacious studio apartment features condo like finishes in a freshly new development building. Features included are dishwasher, stainless steel appliances, In unit washer &amp; dryer, double pane windows for quiet nights of sleep, virtual doorman, ductless AC units.  This building is minutes from the J &amp; Z line and borders the Bushwick/Bed-Stuy neighborhood. See this space for yourself and you'll fall in love.</t>
  </si>
  <si>
    <t>{Wifi,"Air conditioning",Kitchen,Heating,Washer,Dryer,"Smoke detector","Carbon monoxide detector",Essentials,Shampoo,"Lock on bedroom door","Hair dryer","Laptop friendly workspace"}</t>
  </si>
  <si>
    <t>Sunny, peaceful room in Ridgewood/Bushwick</t>
  </si>
  <si>
    <t>The room has a calm atmosphere, comes stocked with books, a computer monitor, electric keyboard and a 32' TV. You'll be sharing the apartment with two mid-twenty year old males who are extremely friendly and mostly keep to themselves. One is a musician, the other works in tech. The apartment is located on the border of Bushwick where you can find lots of hip coffee shops and bars. All backgrounds are welcome :)</t>
  </si>
  <si>
    <t>{TV,Wifi,Kitchen,Heating,"Smoke detector","Carbon monoxide detector","Lock on bedroom door","Laptop friendly workspace","Private living room"}</t>
  </si>
  <si>
    <t>Whole apartment for your stay.</t>
  </si>
  <si>
    <t>Crown Height with the real Brooklyn Feeling. It's a newly renovated two bedroom apartment with only one private room available. It's a nice building with a lot of character. Living room and Kitchen can be used for entertainment as well. I'm also an NYU Film Graduate student.</t>
  </si>
  <si>
    <t>Crown Height with the real Brooklyn Feeling. It's a newly renovated two bedroom apartment with only one private room available. It's a nice building with a lot of character. Living room and Kitchen can be used for entertainment as well. I'm also an NYU Film Graduate student. It's like coming in to your own apartment, I'm never at home. wifi and living room has a 55 inch TV If you want your space let me know, I'm very accommodating. It's vibrate and friendly! C train and 3 train are 6 minutes away. I recently bought a new bed for the private room and AC for the summer.   You can leave your baggage before check in and also leave your baggage after check in. MUST RETURN KEYS AT 11AM CHECKOUT, even if you are leaving bags. Please, also do not re-enter the bedroom once you checkout.</t>
  </si>
  <si>
    <t>It's vibrate and friendly!</t>
  </si>
  <si>
    <t>C train and 3 train are 6 minutes away.</t>
  </si>
  <si>
    <t>Clean after your self, especially after showers. (Clean hair out of drain).</t>
  </si>
  <si>
    <t>{TV,Internet,Wifi,"Air conditioning",Kitchen,"Free street parking",Heating,"Smoke detector","Carbon monoxide detector",Essentials,Shampoo,"Lock on bedroom door",Hangers,"Hair dryer",Iron,"Self check-in","Smart lock","Hot water","Bed linens"}</t>
  </si>
  <si>
    <t>Peaceful home, friendly area!</t>
  </si>
  <si>
    <t>Rent our comfortable, affordable apartment in Bushwick/Ridgewood, a fun neighborhood with a safe, welcoming atmosphere. Only minutes to restaurants, bars, galleries and shops and a short walk to the subway station. 20 mins to the East Village.</t>
  </si>
  <si>
    <t>Rent our comfortable, affordable apartment in Bushwick/Ridgewood, a fun neighborhood with a safe, welcoming atmosphere. Only minutes to restaurants, bars, galleries and shops and a short walk to the subway station. 20 mins to the East Village. This is a third-floor walk up, in a small apartment building. Our neighbors are respectful and friendly and the neighborhood is quiet and safe.  Morning sun in the kitchen, and lovely views of surrounding gardens. A spacious, relaxing retreat. Queen bed in bedroom, with desk, closet space and chest of drawers. Large study with desk. Fully stocked kitchen. Open dining/kitchen area.  TV with Netflix, stereo set-up - including record player - in the living room.  High speed internet. Plenty of books to read.  Comfortable sofabed in living room. Bathroom with a bath that is fine for smaller folk. We're traveling during the time you're living here, but we'll be available to talk by phone or email if you have any questions at all. Bushwick (on the bord</t>
  </si>
  <si>
    <t>Bushwick (on the border of Ridgewood) is a diverse, welcoming community.  There are bars, restaurants, bookshops, second-hand clothes shops and galleries all within a 5 to 20 minute walk. 10 minutes by train to Williamsburg/Greenpoint, and a 20 minute subway ride to Manhattan. Easy bus ride to south Brooklyn.</t>
  </si>
  <si>
    <t>L train at DeKalb M  train at Myrtle-Wyckoff B-38 bus on Dekalb St (to downtown Brooklyn, DUMBO and Fort Greene)</t>
  </si>
  <si>
    <t>Please be respectful with noise and music after 10.30 as it is a family-friendly building.</t>
  </si>
  <si>
    <t>EXECUTIVE MANHATTAN GREEN ROOM WITH ALL AMENITIES</t>
  </si>
  <si>
    <t>My place is beautiful with security, doorman, gym and all Amenities only 14 minutes to times square ,22 MINUTES TO WORLD TRADE CENTRE and close to MANY GREAT  RESTAURANTS,BARS,NIGHTCLUBS,FAST FOOD JOINTS,SUPERMARKETS,SHOPS,STORES,SChOOLS,CHURCHES,HOSPITALS, APPOLO THEATRE, HISTORIC SIGHTS, HUDSON RIVER,HARLEM RIVER,BRONX,BUSES, SUBWAYS STATION,SUBWAY STATIONS.</t>
  </si>
  <si>
    <t>My place is beautiful with security, doorman, gym and all Amenities only 14 minutes to times square ,22 MINUTES TO WORLD TRADE CENTRE and close to MANY GREAT  RESTAURANTS,BARS,NIGHTCLUBS,FAST FOOD JOINTS,SUPERMARKETS,SHOPS,STORES,SChOOLS,CHURCHES,HOSPITALS, APPOLO THEATRE, HISTORIC SIGHTS, HUDSON RIVER,HARLEM RIVER,BRONX,BUSES, SUBWAYS STATION,SUBWAY STATIONS. Gorgeous with clean sheets, quiet, and designer bedroom They can use anything Very often if needed Friendly, safe and secured Buses, subways, sight seeing historic sites, bridges and night live To keep the apt clean and with less noise</t>
  </si>
  <si>
    <t>Friendly, safe and secured</t>
  </si>
  <si>
    <t>Buses, subways, sight seeing historic sites, bridges and night live</t>
  </si>
  <si>
    <t>Please keep ur room clean  less noise  turn down ur TV and be respectful to the host. Listen to the instructions by the host. This is a brand new building with all amenities with a gym. No extra guest without listed or booked or visitors and no smoking. The penalty is instant cancelation without refunds</t>
  </si>
  <si>
    <t>{TV,"Cable TV",Wifi,"Air conditioning","Paid parking off premises",Doorman,Breakfast,Elevator,"Free street parking","Buzzer/wireless intercom",Heating,Washer,Dryer,"Smoke detector","Carbon monoxide detector","First aid kit","Fire extinguisher",Essentials,Shampoo,"Lock on bedroom door",Hangers,"Hair dryer",Iron,"Laptop friendly workspace","translation missing: en.hosting_amenity_49","translation missing: en.hosting_amenity_50","Hot water","Bed linens","Extra pillows and blankets","Host greets you","Paid parking on premises"}</t>
  </si>
  <si>
    <t>172 Henry St - Sunny &amp; Big Room (5th Floor)</t>
  </si>
  <si>
    <t>Our  story Ordinary and  repeated not even like Singing loudly  verse  just  From this lifetime The other side of the river I rely on you As you  Count on me Close your eyes In the tiredness  rest Feel you Low  breathing And you constant Body temperature I'm in Bleached by time White hair Time to say:  Good day The city said: Good day Street as The river Flow away</t>
  </si>
  <si>
    <t>Our  story Ordinary and  repeated not even like Singing loudly  verse  just  From this lifetime The other side of the river I rely on you As you  Count on me Close your eyes In the tiredness  rest Feel you Low  breathing And you constant Body temperature I'm in Bleached by time White hair Time to say:  Good day The city said: Good day Street as The river Flow away This location is very convenient. 2min to F train East Broadway.  There are Chinese restaurants, park, Cafe, art galleries, New Museum, Brooklyn bridge, and all kinds of bars. Classic spots nearby include: Ross and Daughters, Katz Deli, Vanessa Dumplings, Cafe Petisco, Chinatown, Little Italy, SoHo... You are welcome to use the bathroom (include the things inside bathroom), kitchen, fridge, sofa, dining table, and of course everything in your bedroom. My roommate Ashley will be the temporary host, and she will be contacting with you once your booking is confirmed. Chinatown F train (5 min) B, D train (10 min)</t>
  </si>
  <si>
    <t>F train (5 min) B, D train (10 min)</t>
  </si>
  <si>
    <t>Be very clean, considerate, and respectful. Better if you have less luggage since it’s a 5 floors walk-up</t>
  </si>
  <si>
    <t>{Internet,Wifi,"Air conditioning",Kitchen,"Smoking allowed","Pets live on this property",Cat(s),Heating,Washer,Dryer,"Smoke detector","Carbon monoxide detector","First aid kit","Safety card",Essentials,Shampoo,"Lock on bedroom door",Hangers,"Hair dryer","Laptop friendly workspace","translation missing: en.hosting_amenity_49","translation missing: en.hosting_amenity_50"}</t>
  </si>
  <si>
    <t>1 Bedroom June Through July</t>
  </si>
  <si>
    <t>FOR FULL 2 MONTH RENTAL JUNE &amp; JULY ONLY. Renting 1 bedroom of Beautiful 2 bedroom apartment in Brookyln Heights, surrounded in a neighborhood of Brown Stones. Bedroom unfurnished, but the rest of the place furnished with stainless steel appliances.</t>
  </si>
  <si>
    <t>FOR FULL 2 MONTH RENTAL JUNE &amp; JULY ONLY. Renting 1 bedroom of Beautiful 2 bedroom apartment in Brookyln Heights, surrounded in a neighborhood of Brown Stones. Bedroom unfurnished, but the rest of the place furnished with stainless steel appliances. ~1,000 sq foot apartment with 12 foot ceilings and stainless steel appliances. Washer and dryer in unit and nice bathroom. Will be given all access to the apartment. As limited as you want. My roommate is moving end of May, so I need someone to fill in June and July. I work in finance, and am usually gone from 4:30 AM-7 PM during the week. Weekends are sporadic, but given I am moving away from NYC in August, I plan on being out of the apartment often. Plenty of room for privacy, and it helps that I am extremely outgoing and clean. Beautiful brown stones on a street that leads you right down to the East river for nice running, sand volleyball, frisbee, grilling, and restaurants/bars by the Brooklyn Bridge. We live right next to the Bourrough</t>
  </si>
  <si>
    <t>Beautiful brown stones on a street that leads you right down to the East river for nice running, sand volleyball, frisbee, grilling, and restaurants/bars by the Brooklyn Bridge. We live right next to the Bourrough Hall stop on the 2/3, 4/5 and R Trains</t>
  </si>
  <si>
    <t>We live right next to the Bourrough Hall stop on the 2/3, 4/5 and R Trains. A cab ride into the city is super easy... we live 1 minute in a cab from the Brooklyn Bridge</t>
  </si>
  <si>
    <t>Treat the place as it is your own... given that it will be for two months</t>
  </si>
  <si>
    <t>{TV,"Cable TV",Internet,Wifi,"Air conditioning","Wheelchair accessible",Kitchen,Doorman,"Pets live on this property",Elevator,"Buzzer/wireless intercom",Heating,Washer,Dryer,"Smoke detector","Carbon monoxide detector","First aid kit","Fire extinguisher",Essentials,"Lock on bedroom door","24-hour check-in","Hair dryer","Laptop friendly workspace"}</t>
  </si>
  <si>
    <t>Lovely bedroom near Central Park</t>
  </si>
  <si>
    <t>Lovely &amp; spacious bedroom in a 2B apartment, near Columbia University and Central Park.  Baby step from 1 subway station (110th street), ACBD subway train (110th street).  Full-furnished with private closet-in  Super safe, convenient neighborhood</t>
  </si>
  <si>
    <t>This lovely apartment is located in 110th street between Broadway and Amsterdam. You can walk to line 1 subway station with in 2 mins and get to midtown(time-square) in 15 mins.  Meanwhile, you can enjoy Columbia University which is only 4 blocks away while your staying and have Riverside park on your right and Central park on your left.</t>
  </si>
  <si>
    <t>Super convenient location with bus/subway.  Street parking/paid parking place near the building</t>
  </si>
  <si>
    <t>Female only. No parties. No pets. NO SMOKING!!!</t>
  </si>
  <si>
    <t>{TV,Wifi,Kitchen,Doorman,Elevator,"Hot tub",Heating,Washer,Dryer,"Smoke detector","Carbon monoxide detector","Fire extinguisher",Essentials,Shampoo}</t>
  </si>
  <si>
    <t>Cozy 1-Bedroom Apartment in Idyllic Sutton Place</t>
  </si>
  <si>
    <t>1-bedroom apartment located in the heart of Midtown East. Our apartment is on an idyllic block, filled primarily with brownstone and single occupancy apartments. We're only a 5 minute walk from both the UN &amp; Grand Central, and about 15 minutes from Central Park.</t>
  </si>
  <si>
    <t>{TV,Wifi,"Air conditioning",Kitchen,Heating,"Smoke detector",Essentials,Shampoo,"Hair dryer"}</t>
  </si>
  <si>
    <t>Cozy room in trendy Brooklyn neighborhood.</t>
  </si>
  <si>
    <t>A spacious room in the first floor of a new apartment, with fire escape, working desk and plenty of light. 15 minutes to trendy Williamsburg or Greenpoint. 30 minutes to Manhattan. The house has 2 bathrooms, TV and laundry room in the building, 2 minutes to supermarket.</t>
  </si>
  <si>
    <t>{TV,Wifi,"Air conditioning",Kitchen,"Smoking allowed","Buzzer/wireless intercom",Heating,Washer,Dryer,"Smoke detector",Shampoo,Hangers,"Hair dryer","Laptop friendly workspace"}</t>
  </si>
  <si>
    <t>Charming apartment in the heart of Chinatown</t>
  </si>
  <si>
    <t>New and quiet apartment in the heart of Chinatown.</t>
  </si>
  <si>
    <t>New and quiet apartment in the heart of Chinatown. A beautiful quite apartment, recently renovated in the heart of Chinatown, one of the best neighbourhoods in town, very nice restaurants and coffee shops and walking distance to soho Guest are welcome to use the space as their as their own home Available by phone, text or email Trendy neighbourhood with the nicest bars and restaurants A block from the subway of East Broadway</t>
  </si>
  <si>
    <t>Trendy neighbourhood with the nicest bars and restaurants</t>
  </si>
  <si>
    <t>A block from the subway of East Broadway</t>
  </si>
  <si>
    <t>{TV,Wifi,"Air conditioning",Kitchen,Heating,Dryer,"Smoke detector",Essentials,Shampoo,"Lock on bedroom door",Hangers,"Hair dryer",Iron,"Laptop friendly workspace","Private living room","Hot water","Bed linens",Other}</t>
  </si>
  <si>
    <t>Cozy quiet room in basement apt with mirrors &amp; tv!</t>
  </si>
  <si>
    <t>This large and stylish room in large basement apartment is perfect for travelers and students, with its close proximity to Columbia University, City College, and many other quintessential NYC sights!</t>
  </si>
  <si>
    <t>This large and stylish room in large basement apartment is perfect for travelers and students, with its close proximity to Columbia University, City College, and many other quintessential NYC sights! GUEST ACCESS: Guests will have access to large bedroom with full-sized bed, closet, clothing rack, large dresser, large floor length mirrors, and TV (Netflix, Hulu, Amazon, YouTube and more...!)  Also access to shared living room (with sofa and coffee table), office area (printer, desk, sofa and studying area), full kitchen (stove, oven, microwave, dishes, dishwasher, table, refrigerator), and full shared bathroom (incl shower/tub).  TRANSIT: Perfect location. Easy access to the 1 subway at 125th or 116th. Get downtown in &lt;15-25 minutes. Get directly to Times Square in 20 min. Many busses nearby. Car rental parking on street and City Bike rental 1 block away ($5-10). I am available by phone, and roommates can help you will all queries, though they are not there too often so it’s very priva</t>
  </si>
  <si>
    <t>Columbia University, City College, Riverside Park, Morningside Park, CENTRAL PARK, 2 dog parks, playgrounds, restaurants, bars, cafes, groceries, and much, much more!</t>
  </si>
  <si>
    <t>Get here by 1 subway or any bus.</t>
  </si>
  <si>
    <t>{TV,Wifi,"Air conditioning",Kitchen,"Paid parking off premises","Pets allowed",Heating,"Suitable for events","Smoke detector","Carbon monoxide detector",Essentials,"Lock on bedroom door",Hangers,"Hair dryer",Iron,"Laptop friendly workspace","Self check-in",Lockbox,Bathtub,"Hot water","Bed linens",Microwave,"Coffee maker",Refrigerator,Dishwasher,"Dishes and silverware","Cooking basics",Oven,Stove,"Long term stays allowed"}</t>
  </si>
  <si>
    <t>Entire  Apartment in Flushing , Queens.</t>
  </si>
  <si>
    <t>This apartment is fully furnished. One bedroom, newly renovated full kitchen, living room, dining room. Bathroom with standing shower. Ample closet space for 2 people. Wifi and Cable TV included. Private entrance at side of the house.  Friendly neighborhood. I may consider accommodating guests for longer stays. Please contact me if you are interested in staying more than 10 nights.</t>
  </si>
  <si>
    <t>This apartment is fully furnished. One bedroom, newly renovated full kitchen, living room, dining room. Bathroom with standing shower. Ample closet space for 2 people. Wifi and Cable TV included. Private entrance at side of the house.  Friendly neighborhood. I may consider accommodating guests for longer stays. Please contact me if you are interested in staying more than 10 nights. Please note the kitchen is equipped with 2 electric hotplates and a microwave/oven combo. Fully stocked with dishes and pots. Available via cell phone. Centrally located between 2 lovely parks. 25 minutes driving distance from Laguardia airport. 50 minutes from JFK airport. Easy access to NYC : Walk to buses, Long Island Railroad.  Subway.  Walking distance to Kissena and Bowne parks.</t>
  </si>
  <si>
    <t>Centrally located between 2 lovely parks.</t>
  </si>
  <si>
    <t>25 minutes driving distance from Laguardia airport. 50 minutes from JFK airport. Easy access to NYC : Walk to buses, Long Island Railroad.  Subway.  Walking distance to Kissena and Bowne parks.</t>
  </si>
  <si>
    <t>Non-smoking guests only.  Quiet time after 10 pm please.</t>
  </si>
  <si>
    <t>{TV,"Cable TV",Wifi,"Air conditioning","Free street parking",Heating,"Smoke detector","Carbon monoxide detector","Fire extinguisher",Essentials,Shampoo,"Lock on bedroom door",Hangers,"Hair dryer",Iron,"Laptop friendly workspace","Private entrance",Microwave,"Coffee maker",Refrigerator,Dishwasher,"Dishes and silverware","Cooking basics","Single level home"}</t>
  </si>
  <si>
    <t>Small Brooklyn Gem 25 Minutes Away from the City</t>
  </si>
  <si>
    <t>Bright and warm room 3 short blocks away from a subway station. We will provide you with everything you may need during your stay:  clean sheets and towels, high-speed WiFi internet, microwave, toaster, kettle, pots and pans, iron with a board, hair dryer etc.</t>
  </si>
  <si>
    <t>{Wifi,"Air conditioning",Kitchen,Heating,"Smoke detector","Carbon monoxide detector","First aid kit","Safety card","Fire extinguisher",Essentials,Shampoo,"Lock on bedroom door",Hangers,"Hair dryer",Iron,"Laptop friendly workspace","translation missing: en.hosting_amenity_49"}</t>
  </si>
  <si>
    <t>Large and furnished</t>
  </si>
  <si>
    <t>Set in a beautiful and safe neighborhood in Brooklyn. There are host of trains and buses nearby, and it is only blocks away from Brooklyn College.</t>
  </si>
  <si>
    <t>Set in a beautiful and safe neighborhood in Brooklyn. There are host of trains and buses nearby, and it is only blocks away from Brooklyn College. It's large and well furnished. It can hold up to four people. The ceiling is quite high too. You'll have access to a fully stocked kitchen, a cozy living room, and a cute bathroom. I'm very friendly. I'm more than happy to take the time to show you around.  I also live with a doctor and a student are are just as friendly. :-) My neighborhood is quiet, traditional and very safe. I love that I can come home and at any time of the night without looking over my shoulder. :-) I'm very close to the Q train, which will get you into manhattan in 25 minutes or less. I'm also close to the 2 and 5 trains. I live on the 4th floor. There is no elevator.</t>
  </si>
  <si>
    <t>My neighborhood is quiet, traditional and very safe. I love that I can come home and at any time of the night without looking over my shoulder. :-)</t>
  </si>
  <si>
    <t>I'm very close to the Q train, which will get you into manhattan in 25 minutes or less. I'm also close to the 2 and 5 trains.</t>
  </si>
  <si>
    <t>Please treat me and my space with absolute respect and consideration.</t>
  </si>
  <si>
    <t>{Internet,Wifi,"Air conditioning",Kitchen,Breakfast,Heating,"Family/kid friendly",Essentials,Shampoo,"Laptop friendly workspace"}</t>
  </si>
  <si>
    <t>Magnificent NYC 1 Bedroom Apt in Hell's Kitchen!</t>
  </si>
  <si>
    <t>Design By Stark!Basket Ball!Washer&amp; Dryer !5230</t>
  </si>
  <si>
    <t>Features: ** Luxury modern furniture ** Queen Bed ** Sofa Bed ** Artfully Painted ** Elevator Boutique rental building with doorman ** Featuring high windows throughout entire apartment ** Kitchen equipped with applian</t>
  </si>
  <si>
    <t>{TV,"Cable TV",Internet,Wifi,"Air conditioning","Wheelchair accessible",Kitchen,"Pets allowed",Doorman,Gym,Breakfast,Elevator,Heating,"Family/kid friendly",Washer,Dryer,"Smoke detector","Carbon monoxide detector",Essentials,Shampoo,"24-hour check-in",Hangers,"Hair dryer",Iron,"Laptop friendly workspace","Self check-in","Building staff"}</t>
  </si>
  <si>
    <t>Cozy Bushwick apartment in the heart of Brooklyn!</t>
  </si>
  <si>
    <t>One bedroom apartment with a full kitchen and bathroom. Located on the second floor of a secured apartment building. Newly renovated.</t>
  </si>
  <si>
    <t>One bedroom apartment with a full kitchen and bathroom. Located on the second floor of a secured apartment building. Newly renovated. Near L and J trains which is exactly 14 minutes until you hit NYC! Laundromat, restaurants, bars and parks all walking distance! Full use of apartment I am available for questions when needed but will allow you the space to enjoy Brooklyn as much as I do! CitiBikes nearby, two minute walk to the L train which gets you in NYC in 14 minutes. Parking on street where available. Buses run all day on every corner. This apartment is extremely accessible to your needs!</t>
  </si>
  <si>
    <t>CitiBikes nearby, two minute walk to the L train which gets you in NYC in 14 minutes. Parking on street where available. Buses run all day on every corner. This apartment is extremely accessible to your needs!</t>
  </si>
  <si>
    <t>Please treat the space as a responsible adult.</t>
  </si>
  <si>
    <t>{TV,Wifi,"Air conditioning",Kitchen,"Pets allowed","Buzzer/wireless intercom",Heating,"Smoke detector","Carbon monoxide detector","Fire extinguisher",Essentials,Shampoo,"Lock on bedroom door",Hangers,"Laptop friendly workspace","Private living room","Host greets you"}</t>
  </si>
  <si>
    <t>Historic, Modern Brownstone Bklyn Duplex, Backyard</t>
  </si>
  <si>
    <t>Stand-alone home, close to beautiful Brower Park and incredible borough treasure The Brooklyn Children's Museum, C-train to Manhattan (6 min walk), Brunswick Cafe, Saraghina Italian restaurant, Bakerie, Peaches BBQ all in walking distance. The B65 bus on the corner provides direct route to Berg'n beerhall + food court, Doughnut Plant, Shake Shack, and more. Our place is especially good for families (and their kids), also for couples, solo adventurers, business travelers, and medium-sized groups.</t>
  </si>
  <si>
    <t>Stand-alone home, close to beautiful Brower Park and incredible borough treasure The Brooklyn Children's Museum, C-train to Manhattan (6 min walk), Brunswick Cafe, Saraghina Italian restaurant, Bakerie, Peaches BBQ all in walking distance. The B65 bus on the corner provides direct route to Berg'n beerhall + food court, Doughnut Plant, Shake Shack, and more. Our place is especially good for families (and their kids), also for couples, solo adventurers, business travelers, and medium-sized groups. Recently renovated, yet retaining old Brooklyn brownstone charm, we are designers and our home is art-filled, light-filled, and very welcoming for travelers who desire a peaceful place to rest after a stimulating day exploring NYC.  Our beds are comfortable (all with bedbug-prevention mattress encasements,) our showers clean and contemporary, our patio is the place to grill in the summertime, overlooking the green backyard. Bring out the cooler and stock it up and enjoy dinner and drinks on the</t>
  </si>
  <si>
    <t>Crown Heights, historically Caribbean but evolving, includes the best of Brooklyn's vibrant diversity, architectural gems, a leafy green, well-populated park full of families and athletes, the infamous Brooklyn Children's Museum. We're a short walk or quick bus ride to amenities on Nostrand and Franklin Avenues.</t>
  </si>
  <si>
    <t>Access to the C-local train is a 7 minute walk. The A-express train is within a 15 minute walk. Easy bus rides to Prospect Park. Easy walk to Eastern Parkway where there's a leafy bike / jogging lane straight to Grand Army Plaza farmer's market, Brooklyn Botanical Garden, The Brooklyn Museum of Art and Prospect Park.</t>
  </si>
  <si>
    <t>- We have a single, quiet tenant downstairs. Please be respectful. He's used to the pitter patter of little feet above him, and is a pretty heavy sleeper, for what it's worth.</t>
  </si>
  <si>
    <t>{TV,Internet,Wifi,"Air conditioning",Kitchen,"Free street parking",Heating,"Family/kid friendly",Washer,Dryer,"Smoke detector","Carbon monoxide detector","Fire extinguisher",Essentials,Shampoo,"Lock on bedroom door",Hangers,"Hair dryer",Iron,"Self check-in",Lockbox,"Children’s books and toys","Window guards","Babysitter recommendations","Pack ’n Play/travel crib","Children’s dinnerware","Hot water"}</t>
  </si>
  <si>
    <t>Artist Designed Garden Floor With Sunny Back Yard</t>
  </si>
  <si>
    <t>ArtHouse480 is the vacation rental designed by artist Brigitte Bouquet.  The beautiful, light and spacious full-floor apartment is decorated by Brigitte’s fine art pieces, creating a serene and gallery-like atmosphere.  The apartment opens up to a south facing garden.  It is the perfect spot to start the day with a coffee and wind down in the evening with a glass of wine. Arthouse480 is a great base to enjoy New York and make Brooklyn the center of your stay.</t>
  </si>
  <si>
    <t>ArtHouse480 is the vacation rental designed by artist Brigitte Bouquet.  The beautiful, light and spacious full-floor apartment is decorated by Brigitte’s fine art pieces, creating a serene and gallery-like atmosphere.  The apartment opens up to a south facing garden.  It is the perfect spot to start the day with a coffee and wind down in the evening with a glass of wine. Arthouse480 is a great base to enjoy New York and make Brooklyn the center of your stay. We bought our townhouse 10 years ago - and over the years renovated the whole place ourselves. We kept as much as possible all the old gorgeous details. The house has been featured in numerous magazines all over the world. The garden floor used to be my former studio. It is full of light and very quiet. We - my husband and I and our little son - live upstairs. -Laundromat is less than half a block away- - Frequently asked: King size bed measures: *Wide 193 cm/ 76 inches *Long 203 cm / 80 inches- BB Guests will have access to the e</t>
  </si>
  <si>
    <t>BedStuy is brownstone - tree lined - artistic - landmarks - hipster - accessible - stunning - historic - picturesque - walkable - diverse - close to every fun neighborhood in Brooklyn and very easy to grab a subway or bike to Manhattan or Queens.</t>
  </si>
  <si>
    <t>We have a city bike station on the corner - less than a minute away from the apartment. Nothing more fun than biking through NYC! Williamsburg is a 15 min bike ride - Bushwick 10 - Gowanus 15 -Fort Tilden &amp; Coney Island an hour..... The A express train takes you in 16 minutes to Manhattan. The C train is a 5 minutes walk. Parking on the street is easy - we do have alternate side parking. GETTING HERE AND AROUND: The A (Nostrand) / or C (Kingston-Throop) trains are within 10-minute walk. From Newark: take the train to Penn station -Manhattan, this will be the final stop, NOT New Jersey (there is a Penn station in Jersey). Then make your way to the subway, take the number 2 train, at Fulton transfer to the C train and get out at Kingston/Troop stop. Walk north on Throop (in the direction of traffic) and take a left on Putnam Ave. From JFK: Take the Airtrain to the subway A train. Transfer to the C train at Utica and get out at the next stop Kingston/Throop. Walk north on Throop (in the d</t>
  </si>
  <si>
    <t>• There is 1 king bed in the apartment - we can provide a simple foldable baby crib•  •  No pets are allowed in the apartment•  • No smoking in the house, front steps or front gated area•  • No candles or incense burning•</t>
  </si>
  <si>
    <t>{Wifi,"Air conditioning",Kitchen,Heating,"Smoke detector","Carbon monoxide detector","First aid kit","Fire extinguisher",Essentials,Shampoo,Hangers,"Hair dryer",Iron,"Laptop friendly workspace","Self check-in",Keypad,"Private entrance","Hot water","Bed linens","Coffee maker",Refrigerator,"Dishes and silverware","Cooking basics",Oven,Stove,"Garden or backyard"}</t>
  </si>
  <si>
    <t>Geometric Getaway</t>
  </si>
  <si>
    <t>Homey, private bedroom with fun geometric design. Exposed brick, kitchen with breakfast bar. Think rustic chic in a concrete jungle! Walking distance to new trendy restaurants, local bars, and parks. Easy access to subway lines.</t>
  </si>
  <si>
    <t>Homey, private bedroom with fun geometric design. Exposed brick, kitchen with breakfast bar. Think rustic chic in a concrete jungle! Walking distance to new trendy restaurants, local bars, and parks. Easy access to subway lines. It is a 3 bedroom apartment, but you will have your own separate private bedroom. The common living room and bathroom is shared. This space is best for a single person who is visiting the city and will be sight seeing and enjoying the culture most of the day.  During your stay, the resident roommates will accommodate as much as possible to be out of sight. Cal is available to communicate and help you with your stay as much as you wish! A private bedroom with closet and portable fan to keep cool. There is no AC in this room.  Shared living common room includes: dining room table, sofa, smart TV, kitchen with breakfast bar. Shared bathroom. The other two bedrooms are set aside and are off limits. During your stay, the resident roommates will be living as normal o</t>
  </si>
  <si>
    <t>Vibrant local color--You want a real NYC neighborhood feel, it's here! The apartment is a short walk or subway ride to local restaurants, bars, and the beautiful Cloisters! Cal is more than happy to give you a list of places to see during your stay.</t>
  </si>
  <si>
    <t>We are easily accessible to the C and 1 local trains, as well as, a short walk to A express train.  Most app car services ( Über, Gett, and Lyft) are available in neighborhood.</t>
  </si>
  <si>
    <t>{TV,Wifi,"Air conditioning",Kitchen,"Free street parking","Buzzer/wireless intercom",Heating,Essentials,Hangers,"translation missing: en.hosting_amenity_49","translation missing: en.hosting_amenity_50","Hot water","Host greets you"}</t>
  </si>
  <si>
    <t>Neat room at great location</t>
  </si>
  <si>
    <t>This is a 2 bedroom apartment, with one bathroom.  It is on the second floor.  Location is great !!!  You have "C" train 1/2 block away.  The apartment has been recently painted. We have a friendly dog, that doesn't barks.</t>
  </si>
  <si>
    <t>We switch shoes when we get into the apartment. We will like you do the same. Thanks.</t>
  </si>
  <si>
    <t>{TV,Wifi,"Air conditioning",Kitchen,"Free street parking","Hot tub",Heating,"Smoke detector",Essentials,"Lock on bedroom door",Hangers,Other}</t>
  </si>
  <si>
    <t>Cute Bright 1 Bedroom apartment in Bushwick</t>
  </si>
  <si>
    <t>Enjoy staying in the heart of Bushwick! Just 7 minutes walk to the L subway line off the Halsey street stop. Deli across the corner and everything you need is in a walking distance. The apartment is 1 bedroom and a one bathroom. You will have the entire place for yourself as I will be out of town for a trip. Tv has Netflix and HBO service. Kitchen has all what you need. There is a sectional couch in the living room, queen size bed in the bedroom and an extra air mattress if needed.</t>
  </si>
  <si>
    <t>Enjoy staying in the heart of Bushwick! Just 7 minutes walk to the L subway line off the Halsey street stop. Deli across the corner and everything you need is in a walking distance. The apartment is 1 bedroom and a one bathroom. You will have the entire place for yourself as I will be out of town for a trip. Tv has Netflix and HBO service. Kitchen has all what you need. There is a sectional couch in the living room, queen size bed in the bedroom and an extra air mattress if needed. Entire apartment I will be available to contact through phone and emails while I am on my trip. You can always ask me for recommendations or anything you need. Bushwick is a really vibrant diverse neighborhood. The apartment is on a very quiet and tree lined block. The L train gets you to the city in less than 2 minutes and also gets you off to various subway lines off the Union Square stop.</t>
  </si>
  <si>
    <t>Bushwick is a really vibrant diverse neighborhood. The apartment is on a very quiet and tree lined block.</t>
  </si>
  <si>
    <t>The L train gets you to the city in less than 2 minutes and also gets you off to various subway lines off the Union Square stop.</t>
  </si>
  <si>
    <t>{TV,Wifi,"Air conditioning",Kitchen,Heating,"Smoke detector","Carbon monoxide detector","Hair dryer","Laptop friendly workspace","Hot water"}</t>
  </si>
  <si>
    <t>Executive private room with full size bed- M train</t>
  </si>
  <si>
    <t>This listing for Private room at The South Williamsburg House the most recent addition to the Outpost Club family. It features four floors of exclusively designed spaces and is within walking distance of multiple subway lines and plenty of dining and entertainment. We also have a spacious backyard and a rooftop with a view of Manhattan. This house is equipped with six kitchens and 19 bedrooms, some single and some shared depending on our availability and your price range.</t>
  </si>
  <si>
    <t>This listing for Private room at The South Williamsburg House the most recent addition to the Outpost Club family. It features four floors of exclusively designed spaces and is within walking distance of multiple subway lines and plenty of dining and entertainment. We also have a spacious backyard and a rooftop with a view of Manhattan. This house is equipped with six kitchens and 19 bedrooms, some single and some shared depending on our availability and your price range. Outpost Club is a network of coliving locations throughout New York. Our goal is to make it super easy to move to New York, and to provide interesting and convenient places for affordable prices. But at Outpost Club, you receive more than just a place to live and work. The Outpost Club platform creates a Coliving community that offers both general and professional networking, which personally benefits all members. Outpost Club provides end-to-end co-living services to tech startups, entrepreneurs, digital nomads, free</t>
  </si>
  <si>
    <t>{TV,Wifi,"Air conditioning",Kitchen,Heating,Washer,Dryer,"Smoke detector","Carbon monoxide detector","First aid kit","Fire extinguisher",Essentials,Shampoo,Hangers,"Hair dryer",Iron,"Laptop friendly workspace"}</t>
  </si>
  <si>
    <t>Stunning ! All new near U.N. &amp; Central Park</t>
  </si>
  <si>
    <t>New Listing.  Classic Midtown East building on a tree-lined residential street. Two blocks from the Subway (E, M, 6 ).  10 min walk to Shopping on 5th Ave, Central Park, Times Square, Rockefeller Center Christmas Tree, Broadway Shows, Museums, Jazz, Nightlife Take the 6 train Downtown or Uptown to Little Italy, Chinatown, East Village, Financial District, One World Trade Center, Harlem, Statue of Liberty, Brooklyn Bridge, Williamsburg Bridge</t>
  </si>
  <si>
    <t>New Listing.  Classic Midtown East building on a tree-lined residential street. Two blocks from the Subway (E, M, 6 ).  10 min walk to Shopping on 5th Ave, Central Park, Times Square, Rockefeller Center Christmas Tree, Broadway Shows, Museums, Jazz, Nightlife Take the 6 train Downtown or Uptown to Little Italy, Chinatown, East Village, Financial District, One World Trade Center, Harlem, Statue of Liberty, Brooklyn Bridge, Williamsburg Bridge Large and sunny facing a quite street . All the furniture in the unit are new.  AC in built-in. One large closet.  New Kitchen.  Queen size bed with 12 inch mattress. 43' inch SMART T.V with Netflix.  The Sofa can be used as bed as well. All unit Im around Midtown east Airbnb in NYC requires us to be discrete. In requesting and booking this apartment you agree to keep our business private. As far as anyone is concerned you are staying WITH me and I am on site and present during your stay</t>
  </si>
  <si>
    <t>Midtown east</t>
  </si>
  <si>
    <t>NO EXTRA GUEST</t>
  </si>
  <si>
    <t>{TV,Wifi,"Air conditioning",Kitchen,Heating,"Smoke detector","Carbon monoxide detector",Essentials,Shampoo,Hangers,"Hair dryer",Iron,"Laptop friendly workspace","Hot water","Bed linens","Extra pillows and blankets",Microwave,Refrigerator,Dishwasher,"Dishes and silverware","Cooking basics",Oven,Stove,"Long term stays allowed"}</t>
  </si>
  <si>
    <t>Cosy home in Bushwick..25 minutes into Manhattan!</t>
  </si>
  <si>
    <t>A big and bright room for upto two! Only 25 minutes into Manhattan!!! Across from supermarket and 24 hour laundry!</t>
  </si>
  <si>
    <t>A big and bright room for upto two! Only 25 minutes into Manhattan!!! Across from supermarket and 24 hour laundry! A fun neighbourhood!  The famous House of Yes, Artichoke Pizzeria are all just down the street! Loads of Mexican cuisine :) Take the Dekalb L, just 3 minutes away from the house!</t>
  </si>
  <si>
    <t>A fun neighbourhood!  The famous House of Yes, Artichoke Pizzeria are all just down the street! Loads of Mexican cuisine :)</t>
  </si>
  <si>
    <t>Take the Dekalb L, just 3 minutes away from the house!</t>
  </si>
  <si>
    <t>{Wifi,"Smoke detector","Carbon monoxide detector",Hangers}</t>
  </si>
  <si>
    <t>Sunlit and Cozy Williamsburg/Greenpoint, Brooklyn</t>
  </si>
  <si>
    <t>Sunlit and Cozy apartment located where Greenpoint and Williamsburg meet! Includes dine-in kitchen, living room and bedroom with exposed brick, bright and beautiful natural light! Just 1 block from McKaren park and the G train, 5 minute walk to the Bedford L train, 5 minutes from Manhattan! Surrounded by Great Restaurants, Coffee shops, Bars, Music Venues, Parks, Shopping, Manhattan skyline views and more!</t>
  </si>
  <si>
    <t>Sunlit and Cozy apartment located where Greenpoint and Williamsburg meet! Includes dine-in kitchen, living room and bedroom with exposed brick, bright and beautiful natural light! Just 1 block from McKaren park and the G train, 5 minute walk to the Bedford L train, 5 minutes from Manhattan! Surrounded by Great Restaurants, Coffee shops, Bars, Music Venues, Parks, Shopping, Manhattan skyline views and more! Full access of the shared living spaces in the apartment, just need to be considerate of my roommate and she will be considerate of you :) Yes, I will be available by phone or email. 1 block from the Nassau stop on G train and a 5 min walk to the Bedford stop on the L train.</t>
  </si>
  <si>
    <t>1 block from the Nassau stop on G train and a 5 min walk to the Bedford stop on the L train.</t>
  </si>
  <si>
    <t>Not allowed to have parties or guests sleep over.  If you make food, please do you dishes promptly, and no smoking.</t>
  </si>
  <si>
    <t>{Wifi,"Air conditioning",Kitchen,"Buzzer/wireless intercom",Heating,Essentials,"Hair dryer","Laptop friendly workspace","translation missing: en.hosting_amenity_49","translation missing: en.hosting_amenity_50"}</t>
  </si>
  <si>
    <t>Comfy apt. Mid Manhattan - Female ONLY!</t>
  </si>
  <si>
    <t>The community is well equipped with gardens, basketball courts and so on, and there is also a gym and a laundry room in the building. Usually expresses can be delivered to the front door. It's very close to the main building of SVA and NYU, about 5-10 minutes walking. Suitable for students' summer vacation or adults' short-term visit. Female only before 5th June. There's an extra discount for the lease between two and a half months to three months.</t>
  </si>
  <si>
    <t>The community is well equipped with gardens, basketball courts and so on, and there is also a gym and a laundry room in the building. Usually expresses can be delivered to the front door. It's very close to the main building of SVA and NYU, about 5-10 minutes walking. Suitable for students' summer vacation or adults' short-term visit. Female only before 5th June. There's an extra discount for the lease between two and a half months to three months. New apartment with brand new furniture and facilities.  There is a balcony connected with the living room, two toilets and a large kitchen. The secondary bedroom is for rent. Queensize bed, and now I'm buying furniture to make sure that everything is ready before you check in. There will be desk, chair, locker, side tables and so on when you move in. The bedroom I will leave the city during your stay, and one of my roommate will receive you. After 5th June, there probablely will be another terant move in another bedroom. As the request of my</t>
  </si>
  <si>
    <t>There are a lot of food nearby, Lao Luo Noodle Restaurant, Liaoning, Kung Fu Tea, Coco Milk Tea, Poeyes, etc.</t>
  </si>
  <si>
    <t>It is very close to the main building of SVA and NYU, which only 5-10 minutes' walking. The subway and bus station is just outside the building. There are several metro stations nearby.</t>
  </si>
  <si>
    <t>Common areas such as living room, bathroom and kitchen MUST be kept clean at all times. Please cleanup after yourself.</t>
  </si>
  <si>
    <t>{Wifi,"Air conditioning",Kitchen,Gym,Elevator,Washer,Dryer,"Smoke detector","Carbon monoxide detector",Essentials,Shampoo,Hangers,"Hair dryer","Laptop friendly workspace","Bed linens"}</t>
  </si>
  <si>
    <t>Large Charming 1-Bedroom apt in Brownstone</t>
  </si>
  <si>
    <t>This is a large and charming 1 - bedroom on the garden level of a brownstone and a quiet tree-lined street in Fort Greene, Brooklyn. This lovely decorated apartment features a marble fireplace with iron grill, crown molding, large kitchen, and spacious dining and living area. It has a large queen bedroom with the master bathroom off the bedroom. There is also a half bath in the living area. The full bathroom has a full size washer and dryer.</t>
  </si>
  <si>
    <t>This is a large and charming 1 - bedroom on the garden level of a brownstone and a quiet tree-lined street in Fort Greene, Brooklyn. This lovely decorated apartment features a marble fireplace with iron grill, crown molding, large kitchen, and spacious dining and living area. It has a large queen bedroom with the master bathroom off the bedroom. There is also a half bath in the living area. The full bathroom has a full size washer and dryer. There is a flat screen TV with cable and wifi. The kitchen includes full set of All-Clad cookware, toaster, electric kettle, food processor, blender, and microwave, all essential dining needs, and a dishwasher when you are done:) There is a large closet with plenty of hangers for your belongings. There is a full size ironing board and iron. Feel free to contact me for apartment related questions during your stay. Fort Greene has tons of great restaurants, bar, coffee shops and cafes on Dekalb Ave, Fulton Ave, Lafayette Ave.  Fort Greene Park is onl</t>
  </si>
  <si>
    <t>Fort Greene has tons of great restaurants, bar, coffee shops and cafes on Dekalb Ave, Fulton Ave, Lafayette Ave.  Fort Greene Park is only a few blocks away and has a great farmers market in Saturdays. Brooklyn Academy of Music (BAM) which has options for music, theater, and movies is a 5 min walk Barclays Center is a 10 min walk Prospect Park (my personal favorite), Brooklyn Museum, Brooklyn Library, Brooklyn Botanical Garden are all in the same vicinity and about 20 min walk away.  Prospect Park has an very large farmers market on Saturday as well. Manhattan is about 20-30 minutes away by subway.</t>
  </si>
  <si>
    <t>G, C about 4 minute walk  A, B, D, N, R, Q, 2, 3, 4, 5 about a 10 min walk at Atlantic Ave. Uber, Lyft and Taxis are also a great way to get around.</t>
  </si>
  <si>
    <t>- Check-Out by 1:00 - Not allowed to use backyard, not part of my space - Security Deposit: If you damage the home you may be charged up to $350</t>
  </si>
  <si>
    <t>{TV,Wifi,"Air conditioning",Kitchen,"Free street parking",Heating,Washer,Dryer,"Smoke detector","Carbon monoxide detector","Fire extinguisher",Essentials,Hangers,"Hair dryer",Iron,"Laptop friendly workspace","Private entrance",Microwave,Refrigerator,Dishwasher,"Dishes and silverware","Cooking basics",Oven,Stove,"Single level home","Luggage dropoff allowed","Long term stays allowed"}</t>
  </si>
  <si>
    <t>Tranquility On Riverside</t>
  </si>
  <si>
    <t>Everyone who crosses the threshold feels they have entered a spa. Thoughtfully appointed space leading down a hall of nature photos and prints to your quaint room that coddles you during your stay. Not just any pull out sofa, a famed Carlyle sofa! You might also look at this listing as an alternative: https://www.airbnb.com/manage-your-space/4753639 or Heaven on Riverside.</t>
  </si>
  <si>
    <t>Everyone who crosses the threshold feels they have entered a spa. Thoughtfully appointed space leading down a hall of nature photos and prints to your quaint room that coddles you during your stay. Not just any pull out sofa, a famed Carlyle sofa! You might also look at this listing as an alternative: https://www.airbnb.com/manage-your-space/4753639 or Heaven on Riverside. This apartment building is situated between the 137th and 145th subway stops on the Hudson river, steps away from Riverside and River Bank Parks. Wooded areas for running and peaceful walks along the river. Nearby restaurants and easy take-out for a quite night at home. Hulu television in common area. Unexpected elegance and tranquility just far away from the hustle and bustle of the city and yet close enough when you have the itch to explore! Guests have access to kitchen, living room, dining area, Internet, and your shared bathroom I am happy to interact as little or as much as needed to create a comfortable enviro</t>
  </si>
  <si>
    <t>Hamilton Heights is tucked away on the Hudson River away from the hubbub of the city and yet close enough to be in the thick of it all within a short subway or taxi ride. A neighborhood of multi-cultural experiences, premiere grocery store, farmer's markets, parks and welcoming as well as safe environment. And when you have the McD's hungry late at night, you have access to two, 24 hour opportunities within a short walk.</t>
  </si>
  <si>
    <t>{TV,Internet,Wifi,"Air conditioning","Wheelchair accessible",Kitchen,Breakfast,Elevator,"Hot tub","Buzzer/wireless intercom",Heating,Washer,Dryer,"Smoke detector","Carbon monoxide detector","First aid kit",Essentials,Shampoo,"translation missing: en.hosting_amenity_49","translation missing: en.hosting_amenity_50"}</t>
  </si>
  <si>
    <t>Paris Private Room W/Private Bathroom</t>
  </si>
  <si>
    <t>Your room will have great lighting! You will have a view of the city. Its very quiet here. You will feel right at home. Your room has a closet with a couple of hangers. A T.V., extra sheets and towels.Nice apartment in Brooklyn with amazing view to Manhattan!! Close to the subway station, bus stops, supermarkerts, Mc Donalds, Delis and Stores. Just 10 minutes to the Barclays and 20 minutes to Donwtonw Manhattan.</t>
  </si>
  <si>
    <t>Your room will have great lighting! You will have a view of the city. Its very quiet here. You will feel right at home. Your room has a closet with a couple of hangers. A T.V., extra sheets and towels.Nice apartment in Brooklyn with amazing view to Manhattan!! Close to the subway station, bus stops, supermarkerts, Mc Donalds, Delis and Stores. Just 10 minutes to the Barclays and 20 minutes to Donwtonw Manhattan. You will share the bathroom, but its always clean and guest respect each others time. Guest will have access to all amenities with a key fob that you will receive with my instructions. I will always be available. Just send me a text! The neighborhood is safe. There will be a doorman that will monitor the building from 8pm-7am. There are plenty of buses, taxis and train. The Great thing is the train is directly around the corner! The train will get you into the city within minutes!</t>
  </si>
  <si>
    <t>The neighborhood is safe. There will be a doorman that will monitor the building from 8pm-7am.</t>
  </si>
  <si>
    <t>There are plenty of buses, taxis and train. The Great thing is the train is directly around the corner! The train will get you into the city within minutes!</t>
  </si>
  <si>
    <t>{TV,Wifi,"Air conditioning","Smoking allowed","Pets allowed",Gym,Elevator,Heating,"Suitable for events",Washer,Dryer,"Smoke detector","Carbon monoxide detector","First aid kit","Fire extinguisher",Essentials,Hangers,"Hair dryer",Iron}</t>
  </si>
  <si>
    <t>Sonder | Madison Ave | Cozy 1BR + Gym</t>
  </si>
  <si>
    <t>Featured in The New York Times, The Wall Street Journal, and Fast Company, we’ve hosted over 350k guests in 2,500+ spaces with an average rating of 4.6 stars. Each space is designed and run by us, so you’ll always know what to expect from your stay. At Sonder, we’ve combined the best parts of home and hotel. - 24/7 support via text, email, or phone - Coffee, fresh towels, and bathroom essentials provided - Hotel-standard cleaning before you arrive - Fully-equipped kitchen - In-suite laundry Building amenities - Fitness center - Rooftop lounge - Outdoor grill NoMad highlights - Walkability score - 100 - 1 minute walk to Her Name is Han (local favorite Korean restaurant) - 3 minute walk to Spoon Table &amp; Bar (best casual dining + cocktails) Getting around - 2 minute walk to 33rd Street subway station - 7 minute walk to Madison Square Park - 45 minute drive to LGA Airport - 60 minute drive to EWR Airport - 60 minute drive to JFK Airport NoMad highlights  - Walkability score - 100  - 1 minu</t>
  </si>
  <si>
    <t>NoMad highlights  - Walkability score - 100  - 1 minute walk to Her Name is Han (local favorite Korean restaurant)  - 3 minute walk to Spoon Table &amp; Bar (best casual dining + cocktails)</t>
  </si>
  <si>
    <t>Artsy Private Room in LIC. 2 min walk to Subway.</t>
  </si>
  <si>
    <t>Hello I am a New York based artist and designer and I am happy to host travelers, couples or singles at a private room in my 2-bedroom apartment in the heart of Long Island City.  My place is close to PS Museum, Sweet Leaf Coffee Shop, Organic Food Market, Subway Stops with 7 minutes to Manhattan.  You’ll love my place because of the neighborhood, the people, and the light. My place is good for couples, solo adventurers, and business travelers.</t>
  </si>
  <si>
    <t>Hello I am a New York based artist and designer and I am happy to host travelers, couples or singles at a private room in my 2-bedroom apartment in the heart of Long Island City.  My place is close to PS Museum, Sweet Leaf Coffee Shop, Organic Food Market, Subway Stops with 7 minutes to Manhattan.  You’ll love my place because of the neighborhood, the people, and the light. My place is good for couples, solo adventurers, and business travelers. You will have a private room and shared bathroom and kitchen.  Room is full of light and styled with artwork from local New York based artists.  There is a gorgeous sunrise view in the morning and gentle soft light during the day...  There is a super comfy full-size bed, couple of drawers and a clothing rack to keep your clothes neat.  Kitchen and bathroom are equipped with all the necessary utensils and supplies.   You will have an easy access to the room from the entrance door. You will have an access to the shared bathroom and kitchen.  Laund</t>
  </si>
  <si>
    <t>There is an amazing coffeeshop Sweat Leaf near my place, organic gourmet supermarket, park by the Hudson river, PS1 museum, and many various fine restaurants.  There is plenty to see in the neighborhood, as well as there is a fast easy access to Manhattan.</t>
  </si>
  <si>
    <t>Subway stop with 7 train is 2 min away, right around the corner. It will take you to Midtown Manhattan within 7 minutes. G train, going to Williamsburg and Bushwick, is 3 min walk. Short trip to Manhattan with uber or taxi...</t>
  </si>
  <si>
    <t>- No shoes in house  - please take care of the room you are staying, (no garbage / no food waste/ )  - no smoking  - when cooking please turn On the Fan in the kitchen  -please wash your dishes after you done, let's keep our kitchen clean. - please be aware of the cat and don't let him out. -recycling paper/plastic  -compost in the fridge</t>
  </si>
  <si>
    <t>{Wifi,Kitchen,Heating,"Family/kid friendly",Washer,Dryer,"Smoke detector","Carbon monoxide detector",Essentials,Hangers,Iron}</t>
  </si>
  <si>
    <t>Perfect pad nested in best spot in bk</t>
  </si>
  <si>
    <t>A perfect spot set in middle of green point and the clubs bars of Williamsburg. Nestled to a park and great food and bars this is the perfect location Brooklyn has to offer.</t>
  </si>
  <si>
    <t>A perfect spot set in middle of green point and the clubs bars of Williamsburg. Nestled to a park and great food and bars this is the perfect location Brooklyn has to offer. Trains to get into midtown or the l to go to lower Manhattan. Settled next to park and smirgisburg Limited I will have a friend take care of logistics but will travel. Landlords live above and must maintain a low non party lifestyle while here. G l train access gets you anywhere into city.  A walk to park restaurants night clubs whatever you desire If you see landlords I will provide you what to say and inform that you are com8ng</t>
  </si>
  <si>
    <t>G l train access gets you anywhere into city.  A walk to park restaurants night clubs whatever you desire</t>
  </si>
  <si>
    <t>{TV,"Cable TV",Wifi,"Air conditioning",Kitchen,Breakfast,"Free street parking",Heating,"Smoke detector","Carbon monoxide detector",Essentials,Shampoo,Hangers,Iron,"Laptop friendly workspace","Private living room","Hot water","Bed linens","Extra pillows and blankets","Ethernet connection","Pocket wifi","Host greets you"}</t>
  </si>
  <si>
    <t>Quaint 1BR In West Village</t>
  </si>
  <si>
    <t>Charming, modern 1BR in the heart of downtown Manhattan! Primely located between West Village, Meatpacking, and Chelsea, this apartment is steps from the High Line and trendy restaurants, bars, and shops.  Recently renovated with a quiet balcony.</t>
  </si>
  <si>
    <t>{TV,"Cable TV",Internet,Wifi,"Air conditioning",Kitchen,"Buzzer/wireless intercom",Heating,"Smoke detector",Essentials,Shampoo,Hangers,"Hair dryer",Iron,"Laptop friendly workspace"}</t>
  </si>
  <si>
    <t>Spacious Manhattan apartment with amazing view</t>
  </si>
  <si>
    <t>Spacious luxury one bedroom apartment with amazing view of NYC. Doorman building. No children under 10 years, no pets.  Bedroom: 1 king size bed Living room: 1 queen size pullout couch Close to Madison Square Park, Herald Square, Penn Station, Madison Square Garden, Eataly, Ace Hotel New York, 230 Fifth, Nomad Hotel, Eleven Madison Park, The Smith Midtown.</t>
  </si>
  <si>
    <t>Spacious luxury one bedroom apartment with amazing view of NYC. Doorman building. No children under 10 years, no pets.  Bedroom: 1 king size bed Living room: 1 queen size pullout couch Close to Madison Square Park, Herald Square, Penn Station, Madison Square Garden, Eataly, Ace Hotel New York, 230 Fifth, Nomad Hotel, Eleven Madison Park, The Smith Midtown. One bedroom with king size bed Living room with queen size pullout couch, dining table with 8 chairs Kitchen with all necessary kitchenware and appliances One bathroom with combined shower and bath tub Balcony with two chairs and a table Hallway with washer and dryer Nomad is a perfectly located neighborhood on Manhattan. The apartment is close to several subway lines and Penn Station.</t>
  </si>
  <si>
    <t>Nomad is a perfectly located neighborhood on Manhattan. The apartment is close to several subway lines and Penn Station.</t>
  </si>
  <si>
    <t>Thank you for your interest in my apartment. There are only a few rules: It is a 24/7 doorman building, and while I will of course register your names for full access,  I can unfortunately not allow additional guests as it would require me to personally contact the front desk each time.  TV and music if of course allowed, but please respect the neighbors by keeping the volume down. The bedroom closet is empty and for you to use. While I will have belongings in the hallways closet, there is a washer and dryer there that you can use. The master bedroom will be ready, with clean sheets on the bed. The second bed, which is a pullout couch in the living room, will have textile bags next to it with all the sheets, pillows, and cover. It is very easy to unfold the bed. There will be clean beige towels under the bathroom sink for you to use. The only thing I ask of you when you leave is to leave bedding and towels on the floor by the washer and dryer as an indicator for the cleaners to wash it</t>
  </si>
  <si>
    <t>{TV,"Cable TV",Internet,Wifi,"Air conditioning",Kitchen,Doorman,Breakfast,Elevator,Heating,Washer,Dryer,"Smoke detector",Essentials,Shampoo,"Lock on bedroom door",Hangers,"Hair dryer",Iron,"Laptop friendly workspace","translation missing: en.hosting_amenity_49","translation missing: en.hosting_amenity_50"}</t>
  </si>
  <si>
    <t>Great Duplex in Crown Heights</t>
  </si>
  <si>
    <t>Luxury  1600 sq feet Duplex apartment with 2 bedroom located in Crown Heights. You will have a bedroom with a double bed plus a private bathroom for yourself and another bedroom ( my kid bedroom ) with a tween bed that can be use as double bed as well. I will be in the basement where there's another room plus a Tv room. There's plenty of space. The place is huge and very comfortable. I live there with my kid and friend but they we will away for fifty days.</t>
  </si>
  <si>
    <t>Luxury  1600 sq feet Duplex apartment with 2 bedroom located in Crown Heights. You will have a bedroom with a double bed plus a private bathroom for yourself and another bedroom ( my kid bedroom ) with a tween bed that can be use as double bed as well. I will be in the basement where there's another room plus a Tv room. There's plenty of space. The place is huge and very comfortable. I live there with my kid and friend but they we will away for fifty days. There's central heating, washer and dryer and a dishwasher. We are 15 minutes blocks from the Prospect Park and the Botanic Garden. The Prospect Park has a really nice ice skate ring not to be missed. We are located 5 blocks from Sterling Street, subway stop on the 2 and 5 train, and 15 minutes walking distance from the Q and B train, Prospect Park. We are 30 minutes walking distance from the Brooklyn Museum or 3 subways stations away. The area is very safe, Brooklyn Ave is quiet. It is a coffee shop a block away and a great supermar</t>
  </si>
  <si>
    <t>We are 15 minutes blocks from the Prospect Park and the Botanic Garden. The Prospect Park has a really nice ice skate ring not to be missed. We are 30 minutes walking distance from the Brooklyn Museum or 3 subways stations away. The area is very safe, Brooklyn Ave is quiet. It is a coffee shop a block away and a great supermarket around the corner with everything you can need.</t>
  </si>
  <si>
    <t>We are located 5 blocks from Sterling Street, subway stop on the 2 and 5 train, and 15 minutes walking distance from the Q and B train, Prospect Park.</t>
  </si>
  <si>
    <t>{TV,Internet,Wifi,"Air conditioning",Kitchen,Doorman,"Buzzer/wireless intercom",Heating,"Family/kid friendly",Washer,Dryer,"Smoke detector","Carbon monoxide detector",Essentials,Shampoo,"24-hour check-in",Hangers,"Hair dryer","Laptop friendly workspace","Private entrance"}</t>
  </si>
  <si>
    <t>Bedstuy Puppet Cave</t>
  </si>
  <si>
    <t>Welcome to the puppet cave! This two bedroom apartment, situated on the border of Bedstuy and Bushwick, doubles as a live/ work studio for two NYC based puppet makers.  Come and see what delights and surprises it has to offer.  Three minutes walk from the Myrtle Avenue JMZ stop, downtown manhattan is just 20 minutes away. Want to explore Brooklyn? We're close to many top bars, coffee shops and restaurants.  Room comfortably for 4 guests. This idyllic spot is the perfect launchpad to NYC!</t>
  </si>
  <si>
    <t>Welcome to the puppet cave! This two bedroom apartment, situated on the border of Bedstuy and Bushwick, doubles as a live/ work studio for two NYC based puppet makers.  Come and see what delights and surprises it has to offer.  Three minutes walk from the Myrtle Avenue JMZ stop, downtown manhattan is just 20 minutes away. Want to explore Brooklyn? We're close to many top bars, coffee shops and restaurants.  Room comfortably for 4 guests. This idyllic spot is the perfect launchpad to NYC! Two bed apartment for you and yours. Guest room is home to full bed, and window a/c.  Guests have full use of kitchen and common area for cooking and relaxing after seeing the sights. Further bedroom/ studio with queen mattress.  Feature brick walls throughout give that classic NYC feel.  There is also access to a large communal basement with sofa area, in house laundry and pool table.</t>
  </si>
  <si>
    <t>{Wifi,"Air conditioning",Kitchen,"Free parking on premises","Pets allowed",Washer,Dryer,"Smoke detector","First aid kit",Essentials}</t>
  </si>
  <si>
    <t>Sunny, Spacious Room in Brooklyn!</t>
  </si>
  <si>
    <t xml:space="preserve">Beautiful, large room available in historic, quiet Ditmas Park in South Brooklyn. 1 block from express and local subway trains (B, Q) and one mile walk to Prospect Park. Tons of local restaurants, bars, and lower Manhattan 20 mins away by train. </t>
  </si>
  <si>
    <t>Beautiful, large room available in historic, quiet Ditmas Park in South Brooklyn. 1 block from express and local subway trains (B, Q) and one mile walk to Prospect Park. Tons of local restaurants, bars, and lower Manhattan 20 mins away by train. The neighborhood has a Pleasantville look but still feels like the city! Amazing restaurants, cafes, and bars blocks away. The main road, Cortelyou, is 2 blocks away. Also a short walk to Prospect Park and nearby neighborhoods of Windsor Terrace, Park Slope, and South Slope. Grand Army Plaza, Crown Heights are directly north at the tip of Prospect Park. A scenic walk or 10 minute subway ride away. Fashionable lower Manhattan (SOHO) is a 20 minute subway ride away. Express and local subway trains only 1 block away!! B + Q</t>
  </si>
  <si>
    <t>The neighborhood has a Pleasantville look but still feels like the city! Amazing restaurants, cafes, and bars blocks away. The main road, Cortelyou, is 2 blocks away. Also a short walk to Prospect Park and nearby neighborhoods of Windsor Terrace, Park Slope, and South Slope. Grand Army Plaza, Crown Heights are directly north at the tip of Prospect Park. A scenic walk or 10 minute subway ride away. Fashionable lower Manhattan (SOHO) is a 20 minute subway ride away.</t>
  </si>
  <si>
    <t>Express and local subway trains only 1 block away!! B + Q</t>
  </si>
  <si>
    <t>{Wifi,"Air conditioning",Kitchen,"Pets live on this property",Cat(s),Elevator,Heating,"Smoke detector","Fire extinguisher",Essentials,Shampoo}</t>
  </si>
  <si>
    <t>Great &amp; convenient location in East Village!</t>
  </si>
  <si>
    <t>Nice calm place with excellent location in NYC close to many many nice restaurants, bars, and the Tompkins park</t>
  </si>
  <si>
    <t>Please just be as in your home and try to keep it clean, doing dishes or cleaning after you use something. And don't forget to take your shoes off ;)</t>
  </si>
  <si>
    <t>{TV,Wifi,"Air conditioning",Kitchen,Gym,Elevator,Heating,Washer,Dryer,Essentials,Shampoo,Hangers,"Laptop friendly workspace","Self check-in",Lockbox}</t>
  </si>
  <si>
    <t>Sonder | 21 Chelsea | Serene 1BR + Rooftop</t>
  </si>
  <si>
    <t>Featured in The New York Times, The Wall Street Journal, and Fast Company, we’ve hosted over 350k guests in 2,500+ spaces with an average rating of 4.6 stars. Each space is designed and run by us, so you’ll always know what to expect from your stay. At Sonder, we’ve combined the best parts of home and hotel. - 24/7 support via text, email, or phone - Coffee, fresh towels, and bathroom essentials provided - Hotel-standard cleaning before you arrive - Fully-equipped kitchen Building amenities - Fitness center - Rooftop lounge - Outdoor grilling area - Laundry facilities Chelsea highlights - Walkability score - 99 - 6 minute walk to Momofuku Nishi (our favorite Italian cuisine) - 4 minute walk to Boqueria (delicious Barcelona-style tapas and Spanish wine) Getting around - 5 blocks to 23rd Street Station  - 5 minute drive to downtown - 36 minute drive to LGA Airport - 36 minute drive to EWR Airport - 58 minute drive to JFK Airport Chelsea highlights  - Walkability score - 99  - 6 minute wa</t>
  </si>
  <si>
    <t>Chelsea highlights  - Walkability score - 99  - 6 minute walk to Momofuku Nishi (our favorite Italian cuisine)  - 4 minute walk to Boqueria (delicious Barcelona-style tapas and Spanish wine)</t>
  </si>
  <si>
    <t>J-m-l train 20 mint to city 20 to jfk  clean 4/20</t>
  </si>
  <si>
    <t>Lot of fun around Bushwick</t>
  </si>
  <si>
    <t>Lot of fun around Bushwick room and  bathroom kitchen and living room  4/20 Ph (Phone number hidden by Airbnb) Safe and fun J -L-M Train  or bus  b52 b54 b38 ....... Lot Uber 20 mit driving to jfk or LaGuardia or city</t>
  </si>
  <si>
    <t>Safe and fun</t>
  </si>
  <si>
    <t>J -L-M Train  or bus  b52 b54 b38 ....... Lot Uber 20 mit driving to jfk or LaGuardia or city</t>
  </si>
  <si>
    <t>{"Air conditioning",Kitchen,"Smoking allowed","Pets allowed","Indoor fireplace",Heating,"Fire extinguisher",Essentials,Shampoo,"Lock on bedroom door","Laptop friendly workspace","Private living room","Hot water","Host greets you"}</t>
  </si>
  <si>
    <t>Modern and Spacious Brooklyn Apartment</t>
  </si>
  <si>
    <t>Modern, spacious and private 2 bedroom apartment in the heart of beautiful Bed-Stuy. 1000 sq feet, perfect for families or small groups of up to 6 people.</t>
  </si>
  <si>
    <t xml:space="preserve">Modern, spacious and private 2 bedroom apartment in the heart of beautiful Bed-Stuy. 1000 sq feet, perfect for families or small groups of up to 6 people. - Apartment has 2 bedrooms, each with a queen size bed and ample closet space, bed linens included - 1 private bathroom with a full tub, soap and bath towels included - Fully stocked kitchen with large refrigerator, coffee maker, oven, microwave, plenty pots and pans, enough dishes and utensils for 6 people - Living room with large sofa bed, 48" screen TV, with free Netflix - Free WiFi - Laundry room with washer and dryer - Pack and play and high chair available for families with babies Host lives in the same building and is available to assist you with any questions at anytime and make your Brooklyn stay comfortable Experience all the great things that Brooklyn has to offer Walking distance from some of the best restaurants in Brooklyn: Saraghina (famous pizza and italian bakery), Peaches Hothouse (BBQ), Chez Oscar, L' Anatgoniste. </t>
  </si>
  <si>
    <t>Experience all the great things that Brooklyn has to offer Walking distance from some of the best restaurants in Brooklyn: Saraghina (famous pizza and italian bakery), Peaches Hothouse (BBQ), Chez Oscar, L' Anatgoniste.  Nearby coffee shops, and bars</t>
  </si>
  <si>
    <t>Conveniently located 10 minute walk to J/Z/M train station 5 minute walk to B38 bus stop 2 blocks away from closest City Bike station 10 minute walk to Von King Park 5 minute walk from grocery stores 10 minute train ride to Williamsburg 20 minute train ride to Manhattan</t>
  </si>
  <si>
    <t>-Main renter may be asked for picture ID upon arrival -We kindly ask you to take off your shoes in the apartment when you arrive, to decrease noise, specially after 6pm. -Please keep noise to a minimum after 10pm. -No outside guests overnight, only persons noted in the reservation can spend the night in the apartment. Maximum of 4 visitors allowed in the apartment. -No parties, events or loud gatherings allowed without permission. -No smoking, vaping, lighting candles or incense in the apartment. Extra cleaning fees to remove odors or stains may be applied. -Small/medium dogs and cats are allowed. Extra cleaning fees may be applied to remove stains caused by your pets.</t>
  </si>
  <si>
    <t>{TV,Wifi,"Air conditioning",Kitchen,"Pets allowed","Free street parking",Heating,Washer,Dryer,"Smoke detector","Carbon monoxide detector","First aid kit","Fire extinguisher",Essentials,"Lock on bedroom door",Hangers,"Hair dryer",Iron,"Laptop friendly workspace","Self check-in",Keypad,"Private living room","Private entrance","High chair","Hot water","Bed linens","Extra pillows and blankets",Microwave,"Coffee maker",Refrigerator,"Dishes and silverware","Cooking basics",Oven,Stove}</t>
  </si>
  <si>
    <t>Lovely Room w/backyard in Bushwick</t>
  </si>
  <si>
    <t>Very spacious room with backyard access, tons of sunlight and very quiet. Located right in the middle of bushwick, close to many great coffee shops, bars  and restaurants!</t>
  </si>
  <si>
    <t>Very spacious room with backyard access, tons of sunlight and very quiet. Located right in the middle of bushwick, close to many great coffee shops, bars  and restaurants! Tall ceilings  Great Natural light  Lovely backyard  Spacious kitchen and living room -Access to a lovely backyard. -Spacious kitchen, living room and bathroom I won't be present but my lovely roommate will be.  I will be easy to contact  I love about my neighborhood! -A great market called Mr. Lemon, 1 min away from the apartment. ( great fruits and vegetables, fresh juice and many more :) -The local coffee shops "Twins Deli" literally next to the apartment. "Variety" on himrod st. And many more: Pitanga, Milk and Pull, AP -Great pizza place on himrod st "Ops" - Many other places  to have yummy food.  - Daya yoga studio -Vintage clothing shop " Pussy Willow" L train 4 mins walk, 20-25 mins to Manhattan. M train 3 mins walk, 25 mins to the lower east side. - Clean towels -Soap, shampoo/conditioner, toothpaste  Will b</t>
  </si>
  <si>
    <t>I love about my neighborhood! -A great market called Mr. Lemon, 1 min away from the apartment. ( great fruits and vegetables, fresh juice and many more :) -The local coffee shops "Twins Deli" literally next to the apartment. "Variety" on himrod st. And many more: Pitanga, Milk and Pull, AP -Great pizza place on himrod st "Ops" - Many other places  to have yummy food.  - Daya yoga studio -Vintage clothing shop " Pussy Willow"</t>
  </si>
  <si>
    <t>L train 4 mins walk, 20-25 mins to Manhattan. M train 3 mins walk, 25 mins to the lower east side.</t>
  </si>
  <si>
    <t>-The room has a door to the backyard that has to always remain close, if you go to the yard please close it and once you come back lock it. ( this is to avoid anything to come into the room ) - If you are a smoker, the backyard is perfect for smoking.  - If leaving the apartment you see that no one is home it would be great if you could turn off the heather and turn it back on once you get home :)</t>
  </si>
  <si>
    <t>{TV,Internet,Wifi,Kitchen,"Hot tub",Heating,"Family/kid friendly","Smoke detector",Essentials,Shampoo,"24-hour check-in",Hangers,"Hair dryer",Iron,"Laptop friendly workspace","Private entrance",Microwave,"Coffee maker",Refrigerator,"Dishes and silverware","Cooking basics",Oven,Stove,"Patio or balcony","Garden or backyard"}</t>
  </si>
  <si>
    <t>Quiet Bedroom in Large Charming Apt</t>
  </si>
  <si>
    <t>Come home and retreat into a comfortable, relaxing, clean and quiet environment after a long day of exploration in the city. Cook an elaborate dinner in the kitchen, enjoy a quiet meal in the dining room or hang out, and read in the living room!</t>
  </si>
  <si>
    <t>Come home and retreat into a comfortable, relaxing, clean and quiet environment after a long day of exploration in the city. Cook an elaborate dinner in the kitchen, enjoy a quiet meal in the dining room or hang out, and read in the living room! The apartment has a large living room, separate dining room and kitchen. So plenty of space to sprawl out and relax depending on your mood. The bedrooms are separated by the bathroom and closet, which provides additional privacy. Roof is accessible via an unlocked door. We are more than happy to offer suggestions and tips on getting around the city. We have guide books for hiking trails outside the city that are accessible by public transport. Residents often cite the area as “Brooklyn’s best-kept secret,” bordering the east side of Prospect Park, featuring free summer concerts and movie screenings in June and July. We are down the road from the Brooklyn Botanic Garden, Brooklyn Central Library, Farmer's Market, and the Brooklyn Museum. The clo</t>
  </si>
  <si>
    <t>Residents often cite the area as “Brooklyn’s best-kept secret,” bordering the east side of Prospect Park, featuring free summer concerts and movie screenings in June and July. We are down the road from the Brooklyn Botanic Garden, Brooklyn Central Library, Farmer's Market, and the Brooklyn Museum.</t>
  </si>
  <si>
    <t>The closest subway stop is 2 blocks away and another subway just 4 blocks away. Both with express trains Q or B that will take you into lower Manhattan in less than 20mins. The Atlantic &amp; Pacific train hub is 2 stations away, which makes transferring to other subway trains and Long Island Railroad extremely convenient.</t>
  </si>
  <si>
    <t>{Internet,Wifi,Kitchen,"Pets live on this property",Cat(s),"Smoke detector","Carbon monoxide detector",Essentials}</t>
  </si>
  <si>
    <t>Comfy bedroom, heart of Crown Heights</t>
  </si>
  <si>
    <t>In charming Prospect Heights/ Crown Heights, just one block from the cafes and bars of Franklin Avenue, this recently renovated apartment is complete with dish washer, washer/dryer and TV (w/ Neflix &amp; Hulu) so you'll have everything you need. Your bedroom has a comfy bed, closet, shelf and desk to make travel simple and pleasurable. The exposed brick wall is an added bonus.</t>
  </si>
  <si>
    <t>In charming Prospect Heights/ Crown Heights, just one block from the cafes and bars of Franklin Avenue, this recently renovated apartment is complete with dish washer, washer/dryer and TV (w/ Neflix &amp; Hulu) so you'll have everything you need. Your bedroom has a comfy bed, closet, shelf and desk to make travel simple and pleasurable. The exposed brick wall is an added bonus. Living room with comfortable futon, smart TV, and comfy big chair.  Kitchen with microwave, oven, stove, dishwasher and espresso machine. Walking distance from the Brooklyn Museum and Brooklyn Botanical Gardens. Walk another 5 minutes and you're at Prospect park where you can enjoy the Farmer's Market every Saturday. I'm always avail by cell. Tons of restaurants, coffee shops and bars nearby. Hip. Bus, Bike, Skateboard, walk, 2 blocks from MTA Train</t>
  </si>
  <si>
    <t>Tons of restaurants, coffee shops and bars nearby. Hip.</t>
  </si>
  <si>
    <t>Bus, Bike, Skateboard, walk, 2 blocks from MTA Train</t>
  </si>
  <si>
    <t>{TV,Wifi,"Air conditioning",Kitchen,"Free street parking",Heating,"Family/kid friendly",Washer,Dryer,"Smoke detector","Fire extinguisher",Essentials,Shampoo,Hangers,"Hair dryer",Iron,"Laptop friendly workspace","Hot water","Host greets you"}</t>
  </si>
  <si>
    <t>Cozy bedroom in artsy Bushwick Loft</t>
  </si>
  <si>
    <t>A big artsy Bushwick loft space across the street from Roberta's Pizza.</t>
  </si>
  <si>
    <t>A big artsy Bushwick loft space across the street from Roberta's Pizza. Artsy loft apartment in the center of the Bushwick arts &amp; culture hotspot. 2 minute walk to Subway (Morgan L train). Tons of amenities within a one minute walk- Roberta’s pizza, 24-hour grocery store, sushi, wine, bars, a movie theater. Lots of street art everywhere around. This is a 4 bedroom apartment, currently the bedrooms are occupied by a music producer, a photographer, and a couple. Harris (host) is a music producer with a studio near by- ask me for a tour and Id be happy to give you one! I’m available over text or email. I’m pretty social and happy to hang out, but also pretty busy and might not be in the apartment much. L train is very close by. A heads up- the L train is currently closed on weekends and shuts down at night after 11. We’re also relatively close to the J train. Besides that, Uber’s and busses will get you anywhere. The building is in industrial warehouse from the 1930s. It has been converte</t>
  </si>
  <si>
    <t>L train is very close by. A heads up- the L train is currently closed on weekends and shuts down at night after 11. We’re also relatively close to the J train. Besides that, Uber’s and busses will get you anywhere.</t>
  </si>
  <si>
    <t>{TV,Wifi,"Air conditioning",Kitchen,Heating,Washer,Dryer,"Smoke detector","Carbon monoxide detector","First aid kit","Fire extinguisher",Essentials,Shampoo,"Lock on bedroom door","Hair dryer",Iron,"Laptop friendly workspace"}</t>
  </si>
  <si>
    <t>Light-Filled Williamsburg Loft</t>
  </si>
  <si>
    <t>A private room set in a classic Williamsburg industrial building. Converted into light-filled lofts from a former knitting mill, the units now house families, couples, and artists. Things to love: the exposed brick, high ceilings, open plan, hardwood floors, roof access, street parking, décor, plants, artworks, etc. Suitable for couples, solo adventurers, and business travelers, the apartment is convenient to public transport and parks, as well as numerous eateries, breweries, bars, and cafés.</t>
  </si>
  <si>
    <t>{TV,Wifi,"Air conditioning",Kitchen,Heating,Washer,Dryer,"Smoke detector","First aid kit","Safety card",Essentials,Shampoo,"Lock on bedroom door",Hangers,"Hair dryer",Iron,"Laptop friendly workspace","translation missing: en.hosting_amenity_49","translation missing: en.hosting_amenity_50"}</t>
  </si>
  <si>
    <t>Sonder | The Nash | Original 1BR + Rooftop</t>
  </si>
  <si>
    <t>cozy private rm in sunny Bklyn apt</t>
  </si>
  <si>
    <t>Private bedroom in a spacious apartment in the Fort Greene/Navy Yard neighborhood in Brooklyn. Amazing natural light and air and very homey feel. Short walks to fun neighborhoods - bars, restaurants, sites, theaters/galleries.</t>
  </si>
  <si>
    <t>Private bedroom in a spacious apartment in the Fort Greene/Navy Yard neighborhood in Brooklyn. Amazing natural light and air and very homey feel. Short walks to fun neighborhoods - bars, restaurants, sites, theaters/galleries. We're on a quiet street in Brooklyn. The apartment is big yet homey. The building was built before 1900 which can be seen in some aspects of the apartment. Mostly, it's a collection of quirky character and good vibes. Over a dozen train lines (subway and LIRR) are within a 15min walk which makes it convenient to get to most places in NYC. There are also bus routes and bike lanes on the block. (Rentable bikes are close too!) Private bedroom with queen bed and shelves for clothes. Sofa (in the living room) that pulls out to a queen bed if there are more than 2 in your party. Full closet to hang clothes or coats. Shared kitchen, living room, and bathroom. Kitchen is fully equipped and a great space to cook, eat, hang out. Living room is comfortable and plenty of spa</t>
  </si>
  <si>
    <t>Fort Greene Park is two blocks away - great for lounging, strolling, or activities. Brooklyn Bridge Park is about a 20 minute walk - nice areas for sports, eating, and beautiful views of Manhattan and the harbor. Brooklyn Navy Yard is a few blocks walk to the entrance - very interesting for tours, the Kings County Distillery, and many new restaurants and shops. Fort Greene, DUMBO, and downtown Brooklyn neighborhoods are short walks where you can find good restaurants and bars as well as theaters, galleries, and museums.  Easy to take buses to Williamsburg, Prospect Heights/Park Slope, and Cobble Hill/Carroll Gardens/Red Hook neighborhoods.</t>
  </si>
  <si>
    <t>Street parking is available. Please read signs to understand the regulations. You can get to 13 subway lines in around 15 minutes (depending on your walking speed...they're all less than a mile away). There are also four bus lines within two blocks. Citibike docks are close (few blocks) and a bike path is half a block away.</t>
  </si>
  <si>
    <t>Please make yourself at home while being respectful of other building occupants. This is a no-shoes apartment - please leave your shoes in the dresser outside the door.</t>
  </si>
  <si>
    <t>{TV,Internet,Wifi,Kitchen,"Pets allowed","Pets live on this property","Free street parking",Heating,"Family/kid friendly","Smoke detector","Carbon monoxide detector","First aid kit","Fire extinguisher",Essentials,"Lock on bedroom door","Hair dryer","Hot water","Bed linens","Extra pillows and blankets",Refrigerator,"Dishes and silverware","Cooking basics",Oven,Stove,"Luggage dropoff allowed","Long term stays allowed",Other}</t>
  </si>
  <si>
    <t>Cleanest times square room</t>
  </si>
  <si>
    <t>Great room for new years eve</t>
  </si>
  <si>
    <t>{TV,"Cable TV",Wifi,"Air conditioning",Kitchen,"Pets allowed",Heating,"Family/kid friendly",Washer,Dryer,"Smoke detector","Carbon monoxide detector","First aid kit",Essentials,Shampoo,Hangers,"Hair dryer",Iron,"Hot water","Bed linens","Extra pillows and blankets",Microwave,"Coffee maker",Refrigerator,"Dishes and silverware","Luggage dropoff allowed","Long term stays allowed"}</t>
  </si>
  <si>
    <t>Cozy One Bedroom -Beautiful Terrace</t>
  </si>
  <si>
    <t>Right between Central Park and Riverside Park, half a block away from the 1/2/3 trains, three minute walk to the B/C. Great shopping nearby. Fully furnished, high ceilings, big windows, tons of sunlight, awesome home entertainment system. and patio.</t>
  </si>
  <si>
    <t>Right between Central Park and Riverside Park, half a block away from the 1/2/3 trains, three minute walk to the B/C. Great shopping nearby. Fully furnished, high ceilings, big windows, tons of sunlight, awesome home entertainment system. and patio. Cozy, beautiful, renovated brownstone true one bedroom located on the Upper West Side. Near the subway, museum of Natural History, great shopping and restaurants! Quiet tree-lined block between Amsterdam and Columbus Avenue. Entire apartment and right in the center of the Upper West Side! As much as possible unless I'm out of the country. In that case, we can give you an alternative contact for friend who looks after our place.</t>
  </si>
  <si>
    <t>Non-smoking and no pets please.</t>
  </si>
  <si>
    <t>{TV,Internet,Wifi,"Air conditioning",Kitchen,"Buzzer/wireless intercom",Heating,"Smoke detector",Essentials}</t>
  </si>
  <si>
    <t>The Power Tower</t>
  </si>
  <si>
    <t>This a great and cozy room, at the top of the duplex. The mattress is luxury firm and you get to roll out of bed and work out! You can also fold the up into the wall when you want more space.</t>
  </si>
  <si>
    <t>This a great and cozy room, at the top of the duplex. The mattress is luxury firm and you get to roll out of bed and work out! You can also fold the up into the wall when you want more space. You are welcome to use shared spaces and any amenities as long as your communicative and respectful! You are welcome to use shared spaces and amenities as long as your communicative and respectful! I have a high NYC IQ and am here 24/7 You’re at the intersection of many a restaurant, parks, the upper west side, and Columbia University. Right next to the ABCD trains.</t>
  </si>
  <si>
    <t>You’re at the intersection of many a restaurant, parks, the upper west side, and Columbia University.</t>
  </si>
  <si>
    <t>Right next to the ABCD trains.</t>
  </si>
  <si>
    <t>{TV,Wifi,"Air conditioning",Kitchen,"Pets allowed",Gym,Washer,"Smoke detector","Carbon monoxide detector",Essentials,Shampoo,Hangers,"Hair dryer","Hot water"}</t>
  </si>
  <si>
    <t>Great 1bdrm in lower UES near Park</t>
  </si>
  <si>
    <t>Our newly renovated 1 bedroom has great views of Lexington &amp; 62nd avenues. Full sized "Westin Heavenly" bed, queen sized sleeper sofa, two large TVs, cable, HBO and WiFi. Blocks away from midtown, Bloomingdales, Central Park and in between 59th &amp; 63rd street subway stations. Lots of amazing dining and shopping possibilities.</t>
  </si>
  <si>
    <t xml:space="preserve">Our newly renovated 1 bedroom has great views of Lexington &amp; 62nd avenues. Full sized "Westin Heavenly" bed, queen sized sleeper sofa, two large TVs, cable, HBO and WiFi. Blocks away from midtown, Bloomingdales, Central Park and in between 59th &amp; 63rd street subway stations. Lots of amazing dining and shopping possibilities. Private apartment with a full kitchen, bathroom, separate bedroom, and sleeper sofa in the living room. 3 blocks from Central Park, walking distance to Times Square, and close to 4 different subway lines (N/Q/R/W, 4/5/6, F/M, &amp; E lines). Full access to entire apartment including the kitchen which includes pots/pans, cook wear, stove top, oven, sink, microwave, dishes and glassware. Apartment is private so we are not typically available in person but are most definitely always available by at least email, typically by phone and text as well depending on where we are traveling at the moment. The apartment is located in the Upper East Side neighborhood of the borough </t>
  </si>
  <si>
    <t>The apartment is located in the Upper East Side neighborhood of the borough of Manhattan. The Upper East Side is the neighborhood which sits between 5th Ave (Central Park) and the East River, from 59th Street to 96th Street. The Upper East Side is now one of the most affluent neighborhoods in New York City and was once known as the “Silk Stocking District”.</t>
  </si>
  <si>
    <t>We are located essentially next to two major Subway Lines....4 5 6/N Q R at 60th/Lexington, or the F at 63rd and Lexington. These lines will get you downtown in a matter of minutes. If you have been out at night and don't want to take the subway, a taxi cab from midtown is an easy $8-10 fare.</t>
  </si>
  <si>
    <t>{TV,"Cable TV",Wifi,"Air conditioning",Kitchen,Heating,"Smoke detector","Carbon monoxide detector",Essentials,Shampoo,"Lock on bedroom door","Hair dryer",Bathtub,"Hot water","Bed linens",Microwave,Refrigerator,"Dishes and silverware","Cooking basics",Oven,Stove}</t>
  </si>
  <si>
    <t>Woodside with a view (9 minutes from midtown)</t>
  </si>
  <si>
    <t>Private bedroom and bathroom with a balcony with a view of New York City.  Conveniently located 1 block from all major transportation and shopping.  24 hour food and pharmacy available 3 blocks away.  Bunkbed provided just in case you're not traveling alone.</t>
  </si>
  <si>
    <t>Private bedroom and bathroom with a balcony with a view of New York City.  Conveniently located 1 block from all major transportation and shopping.  24 hour food and pharmacy available 3 blocks away.  Bunkbed provided just in case you're not traveling alone. You have your own bathroom and the kitchen and living room is at your disposal. I can be contacted anytime during the day and any other needs can be fulfilled by texting me. One of the most culturally diverse neighborhoods in the world.  There's at least 15-20 different types of food nearby. There is 2 different subway lines nearby as well as the Long Island Railroad which can be used to reach either airport or Manhattan within 10 minutes.</t>
  </si>
  <si>
    <t>One of the most culturally diverse neighborhoods in the world.  There's at least 15-20 different types of food nearby.</t>
  </si>
  <si>
    <t>There is 2 different subway lines nearby as well as the Long Island Railroad which can be used to reach either airport or Manhattan within 10 minutes.</t>
  </si>
  <si>
    <t>{TV,Wifi,"Air conditioning",Kitchen,"Smoking allowed","Pets allowed",Elevator,"Free street parking",Heating,"Smoke detector","Carbon monoxide detector","First aid kit",Essentials,Shampoo,"Lock on bedroom door",Hangers,"Laptop friendly workspace","Children’s books and toys","Game console","Hot water","Bed linens","Extra pillows and blankets","Ethernet connection",Refrigerator,Dishwasher,"Dishes and silverware","Cooking basics",Oven,Stove,"Single level home","Patio or balcony","Luggage dropoff allowed","Wide hallways","No stairs or steps to enter","Wide entrance for guests","Flat path to guest entrance","Well-lit path to entrance","No stairs or steps to enter","Accessible-height bed","No stairs or steps to enter","No stairs or steps to enter","Wide entryway","Host greets you"}</t>
  </si>
  <si>
    <t>Location Enya</t>
  </si>
  <si>
    <t>You’ll love my place because of the neighborhood, the coziness, the light, and the comfy bed. My place is good for solo adventurers and business travelers.</t>
  </si>
  <si>
    <t>{TV,Wifi,Kitchen,Elevator,Heating,Washer,Dryer,"Smoke detector","Carbon monoxide detector",Essentials,Hangers,"translation missing: en.hosting_amenity_49","translation missing: en.hosting_amenity_50","Hot water","Host greets you"}</t>
  </si>
  <si>
    <t>Private bedroom in a 2-fam house for solo traveler</t>
  </si>
  <si>
    <t>You’ll love my place because of the location, the people. My place is good for solo adventurers and business travelers.</t>
  </si>
  <si>
    <t>You’ll love my place because of the location, the people. My place is good for solo adventurers and business travelers. Private room in a 2 family private house in Sunnyside. The apartment is on the 2nd floor and has 3 bedroom two of which are occupied with international students for a long term stay. The kitchen and bathroom are newly renovated and shared by current occupants. The room has a full size bed, a nightstands, night lambs, a 32" Samsung smart TV, Alexa dot,  2 drawers, a desk and a swivel chair for personal/work related uses.  There's wireless broadband, 55" Samsung smart TV with Apple TV in the living room. The house is only 3 blocks from the 7 train which then takes about 10-15 minutes into Manhattan. The room is available for only 1 guest at a time. Other than the private room, the rest of the house; the living room, the kitchen and the bathroom are fully accessible as they are shared spaces with the other occupants. I live in the same apartment so I'm always available w</t>
  </si>
  <si>
    <t>The house is about 10 min walk to 7 Local train (40th Street stop on the Queens Blvd.). There are also bus services near by and on the Queens Blvd.</t>
  </si>
  <si>
    <t>- No shoes inside the apartment - No loud music/noise after late hours (11pm and so) - Check-in time: 2pm - Check-out time: 11am</t>
  </si>
  <si>
    <t>{TV,Wifi,"Air conditioning",Kitchen,Heating,"Smoke detector","Carbon monoxide detector","Fire extinguisher",Essentials,"Lock on bedroom door",Hangers,"Hair dryer",Iron,"Laptop friendly workspace","translation missing: en.hosting_amenity_49","translation missing: en.hosting_amenity_50"}</t>
  </si>
  <si>
    <t>Large Crownheights Apartment Sublet</t>
  </si>
  <si>
    <t>A private Sublet just for you!! Rent a comfy room in my two bedroom apartment. You'll have access to the entire apartment by yourself, the second bedroom will be the only room locked. A comfy space that you will enjoy for the duration of your stay. Located in Crownheights. Close to the A train Utica stop (8-10 min walk). Be in the city in 25-30 min!! Near food and laundry.</t>
  </si>
  <si>
    <t>A private Sublet just for you!! Rent a comfy room in my two bedroom apartment. You'll have access to the entire apartment by yourself, the second bedroom will be the only room locked. A comfy space that you will enjoy for the duration of your stay. Located in Crownheights. Close to the A train Utica stop (8-10 min walk). Be in the city in 25-30 min!! Near food and laundry. You’ll have access to the living room, bathroom, and kitchen spaces. I am a mom of a beautiful 11 year old daughter, and a dog mommy  to small dog that might be in the space at the time of your sublet.</t>
  </si>
  <si>
    <t>{TV,"Air conditioning",Kitchen,Heating,"Smoke detector","Laptop friendly workspace"}</t>
  </si>
  <si>
    <t>Quiet 1 bdr UWS Apartment</t>
  </si>
  <si>
    <t>- Cafes, restaurants, shops and grocery stores just around the corner. - Central Park and Subway line (B and C) just at the end of the street. - Close to Lincoln Square. - King bed, high ceilings, high speed wifi, TV, kitchen and bath.</t>
  </si>
  <si>
    <t>- Cafes, restaurants, shops and grocery stores just around the corner. - Central Park and Subway line (B and C) just at the end of the street. - Close to Lincoln Square. - King bed, high ceilings, high speed wifi, TV, kitchen and bath. - Apartment between Columbus Street and Central Park West.  - Quiet leafy street.  - Close to Lincoln Square.  - Lots of restaurants, cafes, shops, grocery stores etc on Columbus Street around the corner.  - Close to Cinema. - Dry Cleaner at end of street. - Subway at the end of the street (B and C).  - 5 minute walk to the 1, 2 and 3 subway lines. - Citibikes (bike share) around the corner. - 3 floor walk up.</t>
  </si>
  <si>
    <t>- Subway at the end of the street (B and C).  - 5 minute walk to the 1, 2 and 3 subway lines. - Citibikes (bike share) around the corner.</t>
  </si>
  <si>
    <t>{TV,Internet,Wifi,"Air conditioning",Kitchen,"Buzzer/wireless intercom",Heating,"Smoke detector",Essentials,Hangers,"Laptop friendly workspace"}</t>
  </si>
  <si>
    <t>large 1 bedroom apt with private balcony Astoria</t>
  </si>
  <si>
    <t>Smoking is allowed but only on the balcony.  Also, I live above the building super so please try to keep the noise to minimum arter hours.</t>
  </si>
  <si>
    <t>{TV,Wifi,"Air conditioning",Kitchen,"Smoking allowed",Heating,"Family/kid friendly","Smoke detector","Carbon monoxide detector",Essentials,Shampoo,"Lock on bedroom door",Hangers,"Hair dryer","Laptop friendly workspace"}</t>
  </si>
  <si>
    <t>Large Sunny Room with King Size Bed, near subway</t>
  </si>
  <si>
    <t>Welcome to your spacious and quiet oasis in Washington Heights. Our guest room is equipped with a daybed that pulls out to a huge kingsize bed. But we think the pictures probably tell you a lot more about our space than a thousand words! We are a German-American couple that loves to host guests!</t>
  </si>
  <si>
    <t>Welcome to your spacious and quiet oasis in Washington Heights. Our guest room is equipped with a daybed that pulls out to a huge kingsize bed. But we think the pictures probably tell you a lot more about our space than a thousand words! We are a German-American couple that loves to host guests! Our apartment is located on the sixth floor with no elevator. Once you climbed the stairs you will be rewarded with one of the brightest apartments you can get in NYC. Additionally, we don't have a high building on the opposite site of the street which leads to sunshine for the whole day. private guest bedrooms, full kitchen, full bath and living room The guest room comes equipped with bed, wardrobe, desk and shelves.  Feel free to use all common areas. If you want to store your large suitcase, you can also do that in one of our closets in the common area. That way it doesn't take away space in your room! Feel free to contact us as at any time. We will answer you ASAP. Lots of restaurants, bars</t>
  </si>
  <si>
    <t>Lots of restaurants, bars, grocery stores and laundry service just one block away on Broadway. Columbia Presbyterian Hospital is also just one block away.  Fort Tryon Park and the Cloisters Museum are a 10 min bus ride or 30 min walk north of the apartment. To the east you will find the Harlem River and Highbridge Park with the oldest bridge in NYC. To the west, you'll reach Riverside Park in around 20 minutes walking. From there you can walk along the Hudson River basically all the way downtown!</t>
  </si>
  <si>
    <t>The apartment is located just one block away from the A/C and 1 at 168th St station. This will give you lots of flexibility to get where you want to. The A line takes you to Times Square in just 17 minutes.</t>
  </si>
  <si>
    <t>- No shoes in the house :)</t>
  </si>
  <si>
    <t>{TV,Wifi,"Air conditioning",Kitchen,"Free street parking",Heating,"Smoke detector","Carbon monoxide detector",Essentials,Shampoo,"Lock on bedroom door",Hangers,"Hair dryer",Iron,"Laptop friendly workspace","Private living room","Hot water","Bed linens","Coffee maker",Refrigerator,"Host greets you"}</t>
  </si>
  <si>
    <t>The Heart of Williamsburg Brooklyn</t>
  </si>
  <si>
    <t>This is a great place to stay in Williamsburg Brooklyn. This is a railroad style apartment, is in a great location and 15 mins away from NYC by train. Is in a quiet and diversed neighborhood, the building is private and clean, friendly landlord who lives in the building. You will appreciate the charming extra details that will make your stay more comfortable.</t>
  </si>
  <si>
    <t>This is a great place to stay in Williamsburg Brooklyn. This is a railroad style apartment, is in a great location and 15 mins away from NYC by train. Is in a quiet and diversed neighborhood, the building is private and clean, friendly landlord who lives in the building. You will appreciate the charming extra details that will make your stay more comfortable. Safe and clean building Guest can access entire apartment I will be available from 8am to 9pm, after that only for emergencies Nearby Cooper Park, public transportation, groceries store, supermarket, laundry mat, cleaners, near business district MTA - GRAHAM AVE STATION - L Train, 6 minutes walking and the G &amp; the L again TRAIN (METROPOLITAN AVE STATION) is 12 minutes walking along with more bus routes. MTA BUS service, &amp; good walking routes Please communicate with me (Amaris -Co-Host) as I will be the one responsible for all of your booking needs</t>
  </si>
  <si>
    <t>Nearby Cooper Park, public transportation, groceries store, supermarket, laundry mat, cleaners, near business district</t>
  </si>
  <si>
    <t>MTA - GRAHAM AVE STATION - L Train, 6 minutes walking and the G &amp; the L again TRAIN (METROPOLITAN AVE STATION) is 12 minutes walking along with more bus routes. MTA BUS service, &amp; good walking routes</t>
  </si>
  <si>
    <t>No additional guess allowed other than those in contract with landlord and Air B&amp;B, no pets allowed and no parties allowed, no loud music, no smoking of any kind, and please before check out make sure apartment is as clean as you found it when you checked in. Check in is flexible however check out is firm, as we need the time to service the apartment for the next guest. Also no shipments from any source permitted. And please remember to turn off all lights and lock the door upon check out. Thank you so much</t>
  </si>
  <si>
    <t>{TV,Wifi,"Air conditioning",Kitchen,Heating,"Smoke detector","Carbon monoxide detector","First aid kit","Fire extinguisher",Essentials,Shampoo,"Lock on bedroom door",Hangers,"Hair dryer",Iron,"Laptop friendly workspace","Private entrance","Cleaning before checkout","Host greets you"}</t>
  </si>
  <si>
    <t>Urban Bliss - Bushwick</t>
  </si>
  <si>
    <t>Modern and brand new apartment in Bushwick. Located in an upincoming and hip area, this space will let you be at bars and restaurants within walking distance. Minutes from Central ave M train, Kosciuszko st J train, and Dekalb ave L train!</t>
  </si>
  <si>
    <t>{TV,Wifi,"Air conditioning",Kitchen,"Buzzer/wireless intercom",Heating,Washer,Dryer,"Smoke detector","Carbon monoxide detector",Essentials,"Lock on bedroom door",Hangers,Iron,"Laptop friendly workspace","translation missing: en.hosting_amenity_49","translation missing: en.hosting_amenity_50"}</t>
  </si>
  <si>
    <t>Cozy apartment ,Shared Room Heart of Manhattan 5</t>
  </si>
  <si>
    <t>It’s a 2 bedroom apartment in Hell’s Kitchen where all the restaurants, bars and theaters are. Walking distance to Central Park, Empire State,Broadway Shows and many more. Only few steps away from Times Square... Please note that it’s a shared room with other guests  One of room with 2 bunk beds and the other one for 2 guests</t>
  </si>
  <si>
    <t xml:space="preserve">It’s a 2 bedroom apartment in Hell’s Kitchen where all the restaurants, bars and theaters are. Walking distance to Central Park, Empire State,Broadway Shows and many more. Only few steps away from Times Square... Please note that it’s a shared room with other guests  One of room with 2 bunk beds and the other one for 2 guests It's in Hell’s Kitchen where all the restaurants, bars and theaters are. Walking distance to Central Park, Empire State,Broadway Shows and many more. Only few steps away from Times Square... It's in Hell’s Kitchen where all the restaurants, bars and theaters are. Walking distance to Central Park, Empire State,Broadway Shows and many more. Only few steps away from Times Square... Remember, please!  I would like to say thanks for choosing my place,  Please don't forget to leave the electronic key which is matter to me  Every guest has their own key while enjoying their trip, therefore, please don't open the door, who rings the bell for  You are always welcome to my </t>
  </si>
  <si>
    <t>It's in Hell’s Kitchen where all the restaurants, bars and theaters are. Walking distance to Central Park, Empire State,Broadway Shows and many more. Only few steps away from Times Square...</t>
  </si>
  <si>
    <t>{TV,Wifi,"Air conditioning","Indoor fireplace",Heating,"Smoke detector","Carbon monoxide detector","First aid kit","Fire extinguisher",Essentials,Shampoo,Hangers,"Hair dryer",Iron}</t>
  </si>
  <si>
    <t>Very spacious 1 bed with dishwasher &amp; free laundry</t>
  </si>
  <si>
    <t>I am a senior scientist working at a hospital: - Very large and bright apartment - 4th floor &amp; there is an elevator in the building - Massive kitchen area with a bar - Dishwasher present - Laundry in building, which is free to use! - Fully furnished, even has an upright piano - Right next to 6 train (103 St, also a short walk away from 96 St) - Also a short walk away from Q train (96 St and 2nd) ELECTRICITY USAGE WILL BE BILLED SEPARATELY. THEREFORE PLEASE USE A/C RESPONSIBLY AT YOUR OWN COST.</t>
  </si>
  <si>
    <t>I am a senior scientist working at a hospital: - Very large and bright apartment - 4th floor &amp; there is an elevator in the building - Massive kitchen area with a bar - Dishwasher present - Laundry in building, which is free to use! - Fully furnished, even has an upright piano - Right next to 6 train (103 St, also a short walk away from 96 St) - Also a short walk away from Q train (96 St and 2nd) ELECTRICITY USAGE WILL BE BILLED SEPARATELY. THEREFORE PLEASE USE A/C RESPONSIBLY AT YOUR OWN COST. Totally available for questions at any time via text or call + (Phone number hidden by Airbnb)  Both 103th and 96th 6 trains are within few minutes walk away. 96th Q train is also only 10 minutes walk away. I would totally recommend using subway for transportation. Please see “House manual” for this</t>
  </si>
  <si>
    <t>Both 103th and 96th 6 trains are within few minutes walk away. 96th Q train is also only 10 minutes walk away. I would totally recommend using subway for transportation.</t>
  </si>
  <si>
    <t>Please be respectful towards neighbours especially regarding noise after 10pm ELECTRICITY USAGE WILL BE BILLED SEPARATELY SO PLEASE USE A/C RESPONSIBLY AT YOUR OWN COST</t>
  </si>
  <si>
    <t>{TV,Wifi,"Air conditioning",Kitchen,Elevator,Washer,Dryer,"Smoke detector",Essentials,Shampoo,"Lock on bedroom door",Hangers,"Hair dryer",Iron,"Laptop friendly workspace","Private entrance",Other}</t>
  </si>
  <si>
    <t>Spacious+Sunny Queens Room. Full kitchen+Roof apt.</t>
  </si>
  <si>
    <t>This room is spacious and full of sun and bright colors. The apartment as a whole has plenty of room to move around in - which is very rare in NYC! This comfy and charming apartment is just minutes away from fun bars/clubs, delicious foods from all over the world, beautiful parks, a movie theater and much more. The apt is a 12-min walk from the N,Q,R,M and E trains. There is one grocery store on the corner and another two blocks away.</t>
  </si>
  <si>
    <t>{TV,Wifi,"Air conditioning",Kitchen,Heating,"Smoke detector","First aid kit",Essentials,Shampoo,"Lock on bedroom door",Hangers,"Laptop friendly workspace"}</t>
  </si>
  <si>
    <t>Sunny 2BR Railroad Apt. in LIC</t>
  </si>
  <si>
    <t>Sunny 2 Bedroom Railroad apt. on Vernon Avenue. Three blocks from the 7 train (8 mins to Grand Central) and four blocks from the beautiful Gantry Park. Walking on the street you look at the Empire State Building. Lots of restaurants. The apartment is a Railroad, meaning you walk through the 2nd bedroom to get to the primary bedroom. The main bedroom has a full size bed, the second bedroom/office has an air mattress. Clean &amp; well kept. I do live here normally, so please treat it as your own!</t>
  </si>
  <si>
    <t>Sunny 2 Bedroom Railroad apt. on Vernon Avenue. Three blocks from the 7 train (8 mins to Grand Central) and four blocks from the beautiful Gantry Park. Walking on the street you look at the Empire State Building. Lots of restaurants. The apartment is a Railroad, meaning you walk through the 2nd bedroom to get to the primary bedroom. The main bedroom has a full size bed, the second bedroom/office has an air mattress. Clean &amp; well kept. I do live here normally, so please treat it as your own! Vernon Avenue has a vibrant restaurant and bar scene ranging from Michelin Star Restaurant Casa Enrique to the award winning comedy club and cocktail bar The Standing Room. Just blocks from Gantry Park and the outdoor LIC Food &amp; Flea that is open on the weekends.</t>
  </si>
  <si>
    <t>Vernon Avenue has a vibrant restaurant and bar scene ranging from Michelin Star Restaurant Casa Enrique to the award winning comedy club and cocktail bar The Standing Room. Just blocks from Gantry Park and the outdoor LIC Food &amp; Flea that is open on the weekends.</t>
  </si>
  <si>
    <t>{Internet,Wifi,"Air conditioning",Kitchen,"Pets allowed","Buzzer/wireless intercom",Heating,"Family/kid friendly","Smoke detector","Carbon monoxide detector",Essentials,Shampoo,"24-hour check-in",Hangers,"Hair dryer",Iron,"Laptop friendly workspace"}</t>
  </si>
  <si>
    <t>Brooklyn Home</t>
  </si>
  <si>
    <t>Spacious one bedroom in Boerum hill. High ceilings and skylight. Plenty of natural light</t>
  </si>
  <si>
    <t>Cozy Brooklyn Getaway</t>
  </si>
  <si>
    <t>What’s so special about our listing. We’re 5-10 mins walking distance from the subways and buses. 3-6 mins from the Deli store, local restaurants, Laundromat, pharmacies  &amp; Cleaners. We have a beautiful decor throughout the apartment. Since of safety and security with a touch of peace and comfort. On a beautiful sunny day we may bbq in the front or backyard.</t>
  </si>
  <si>
    <t>What’s so special about our listing. We’re 5-10 mins walking distance from the subways and buses. 3-6 mins from the Deli store, local restaurants, Laundromat, pharmacies  &amp; Cleaners. We have a beautiful decor throughout the apartment. Since of safety and security with a touch of peace and comfort. On a beautiful sunny day we may bbq in the front or backyard. Comfortable spacious apt, two bedrooms, full kitchen, full bathroom. Air conditioning, stove, refrigerator and microwave. Guess can access front yard &amp; grill to bbq We’re available 24hrs a day for questions, concerns and or emergencies Unique landmarks walking distance from apt. children’s park, coffee shops, soul food restaurants, supermarkets, corner stores, laundry/dry cleaning, rite aid/pharmacy, nail salons, fruit stands &amp; wine/spirit Nearby public transportation, good walking routes. We have the A train to Utica avenue and the C train to Ralph avenue. The bus routes are 47, 15 and the 25 We have a set of house rules that we w</t>
  </si>
  <si>
    <t>Unique landmarks walking distance from apt. children’s park, coffee shops, soul food restaurants, supermarkets, corner stores, laundry/dry cleaning, rite aid/pharmacy, nail salons, fruit stands &amp; wine/spirit</t>
  </si>
  <si>
    <t>Nearby public transportation, good walking routes. We have the A train to Utica avenue and the C train to Ralph avenue. The bus routes are 47, 15 and the 25</t>
  </si>
  <si>
    <t>{TV,Wifi,"Air conditioning",Kitchen,Heating,"Smoke detector","Carbon monoxide detector","First aid kit","Fire extinguisher",Essentials,Shampoo,"Lock on bedroom door",Hangers,"Hair dryer",Iron,"Laptop friendly workspace","Host greets you"}</t>
  </si>
  <si>
    <t>Shared room in East Williamsburg near the park</t>
  </si>
  <si>
    <t>Beautiful shared room at the East Williamsburg House - newly built space for Outpost Club CoLiving with central air, updated appliances, and hardwood floors. This house is equipped with 14 bedrooms, 2 Kitchens and the basement is a beautiful living room and coworking space. All of the common areas are massive in comparison to your average New York City apartment. This space is move-in ready; all you have to do is show up with your suitcase.</t>
  </si>
  <si>
    <t>Beautiful shared room at the East Williamsburg House - newly built space for Outpost Club CoLiving with central air, updated appliances, and hardwood floors. This house is equipped with 14 bedrooms, 2 Kitchens and the basement is a beautiful living room and coworking space. All of the common areas are massive in comparison to your average New York City apartment. This space is move-in ready; all you have to do is show up with your suitcase. Outpost Club is a network of coliving locations throughout New York. Our goal is to make it super easy to move to New York, and to provide interesting and convenient places for affordable prices. But at Outpost Club, you receive more than just a place to live and work. The Outpost Club platform creates a Coliving community that offers both general and professional networking, which personally benefits all members. Outpost Club provides end-to-end co-living services to tech startups, entrepreneurs, digital nomads, freelancers, remote workers, profess</t>
  </si>
  <si>
    <t>{TV,Wifi,"Air conditioning",Kitchen,Heating,Washer,Dryer,"Smoke detector","Carbon monoxide detector","First aid kit","Safety card","Fire extinguisher",Essentials,Shampoo,"Lock on bedroom door",Hangers,"Hair dryer",Iron,"Laptop friendly workspace","Self check-in","Smart lock","Hot water"}</t>
  </si>
  <si>
    <t>Great Private &amp; Cozy bedroom in Crown Heights</t>
  </si>
  <si>
    <t>Great bedroom for rent in heart of Crown heights ,close to all ,transportation is very good. you will find in the apartment all your needs for new York tour and visit.</t>
  </si>
  <si>
    <t>Great bedroom for rent in heart of Crown heights ,close to all ,transportation is very good. you will find in the apartment all your needs for new York tour and visit. there is cat at one of rooms in apartment</t>
  </si>
  <si>
    <t>{TV,Wifi,Kitchen,Heating,Washer,Dryer,"Smoke detector","Carbon monoxide detector",Essentials,"Lock on bedroom door",Hangers,"Hair dryer",Iron,"Laptop friendly workspace","Private living room"}</t>
  </si>
  <si>
    <t>Private Room for a Female</t>
  </si>
  <si>
    <t>I am subletting my room in Astoria, Queens to whomever is looking for a short term stay.  I need someone from the month of AUGUST (maybe longer). I have two (invisible) female roommates (it is a joke) who are almost NEVER home. :)</t>
  </si>
  <si>
    <t>Please respect privacy and definitely NO DRUGS...</t>
  </si>
  <si>
    <t>{Internet,Wifi,"Air conditioning",Kitchen,Heating}</t>
  </si>
  <si>
    <t>JFK 20 and LGA 30, Heat Private 2 Bedrooms</t>
  </si>
  <si>
    <t>I really love my neighborhood. It is a quiet, safe place with great neighbors. A wonderfully diverse cultural environment is so refreshing and so inspiring.</t>
  </si>
  <si>
    <t>{TV,Wifi,"Air conditioning","Free parking on premises","Pets allowed",Breakfast,Heating,"Family/kid friendly",Washer,Dryer,"Smoke detector","Carbon monoxide detector","Safety card","Fire extinguisher",Essentials,Hangers,"Hair dryer",Iron,"Laptop friendly workspace","translation missing: en.hosting_amenity_50"}</t>
  </si>
  <si>
    <t>Shared room y Times Square</t>
  </si>
  <si>
    <t>We respect each other in this apartment,  we care and we talk when needed , #shoes are off #we leave clean everthing</t>
  </si>
  <si>
    <t>{TV,Wifi,"Air conditioning",Kitchen,Elevator,Heating,Washer,Dryer,"Smoke detector","Carbon monoxide detector",Essentials,Shampoo,"Hair dryer",Iron,"Laptop friendly workspace","Hot water"}</t>
  </si>
  <si>
    <t>Photography Bedroom in Modern Brooklyn Flat</t>
  </si>
  <si>
    <t>Room to think (or dance), and a minimalist photography styled bedroom  with your name on it. The flat is a gorgeous true loft, live/work oasis in the heart of Bedstuy, Brooklyn. Hope you like wood floors, sleek design and heaps of natural light.</t>
  </si>
  <si>
    <t>Room to think (or dance), and a minimalist photography styled bedroom  with your name on it. The flat is a gorgeous true loft, live/work oasis in the heart of Bedstuy, Brooklyn. Hope you like wood floors, sleek design and heaps of natural light. You will have access to our fully supplied kitchen. All we ask is that you wash and return the pots/pans and dishes to where you found them. Features - Artsy - Gritty - Latin - Hipster - Industrial - Accessible Touted as the kinfe edge of progressive culture in Brooklyn. Bedstuy is home to an influx of artists, creators, makers, thinkers, and do-ers. The resulting hotbed of culture forward experiences is rich in creativity, diversity and above all warmth. This is a very cool place to hangout. The New York City Metro is your best bet with the G and JMZ subway lines close by. A quick Uber/Lyft/taxi into the heart of manhattan will run you an average of $15.</t>
  </si>
  <si>
    <t>Features - Artsy - Gritty - Latin - Hipster - Industrial - Accessible Touted as the kinfe edge of progressive culture in Brooklyn. Bedstuy is home to an influx of artists, creators, makers, thinkers, and do-ers. The resulting hotbed of culture forward experiences is rich in creativity, diversity and above all warmth. This is a very cool place to hangout.</t>
  </si>
  <si>
    <t>The New York City Metro is your best bet with the G and JMZ subway lines close by. A quick Uber/Lyft/taxi into the heart of manhattan will run you an average of $15.</t>
  </si>
  <si>
    <t>{TV,Wifi,"Air conditioning",Kitchen,"Free street parking",Heating,"Smoke detector","Carbon monoxide detector","First aid kit","Fire extinguisher",Essentials,Shampoo,"Lock on bedroom door",Hangers,"Hair dryer",Iron,"Laptop friendly workspace","Self check-in",Lockbox,"Private living room","Hot water"}</t>
  </si>
  <si>
    <t>Cozy bedroom in hip center of Williamsburg</t>
  </si>
  <si>
    <t>Offering a cozy private bedroom in the lively neighborhood of Williamsburg. The apartment is 5 min away from the L-Train stop Lorimer Street which brings you into Manhattan with only 2 stops.  The apartment has a huge  private rooftop with BBQ, hammock and couch area. This is a shared apartment (4 bedrooms total) and the living room and kitchen is shared with super nice and open minded roommates, age between 25-30, all females and international. The apartment prefers female guests.</t>
  </si>
  <si>
    <t>Offering a cozy private bedroom in the lively neighborhood of Williamsburg. The apartment is 5 min away from the L-Train stop Lorimer Street which brings you into Manhattan with only 2 stops.  The apartment has a huge  private rooftop with BBQ, hammock and couch area. This is a shared apartment (4 bedrooms total) and the living room and kitchen is shared with super nice and open minded roommates, age between 25-30, all females and international. The apartment prefers female guests. Your room has direct access to the roof which is a great plus to have a coffee in morning outside. The room faces the back which makes it super quiet to sleep. You are able to use one bathroom (shared with one other person only as we have two bathrooms), an open kitchen, living room and the roof deck. I wont be around as I am usually traveling for work when renting out my room. My room mates are super social and always happy to give suggestions or chat in the evening. Everyone in the apartment works so usual</t>
  </si>
  <si>
    <t>Tons of bars, restaurants, coffee shops, vintage shops in the neighborhood. You are pretty much in center of Williamsburg, the place to be in Brooklyn. The apartment is also a few stops away from Bushwick where nightlife, graffiti watching and vintage shopping is a must. Only 2 stops on the train and you are in Manhattan! Super located wherever you need to go.</t>
  </si>
  <si>
    <t>5 min walk to L-Train Lorimer Stop 5 min walk to G Train  10 min walk to J/M/Z train</t>
  </si>
  <si>
    <t>{Wifi,"Air conditioning",Kitchen,Heating,"Smoke detector",Essentials,Hangers,"Hair dryer","Private living room"}</t>
  </si>
  <si>
    <t>Luxury 2BR/2Bath in Times SQ</t>
  </si>
  <si>
    <t>The grandeur of this 2 bedroom apt compares with only few other properties. The proximity of the center of Times Sq will leave you in awe.    Brand NEW Building, central AC and heating, beautifully decorated, comfortable and easily accommodates your group/families. It is a perfect location for your stay in NYC :) *All major subway and bus transportation port  *City Bike rentals nearby *Supermarkets, Bodegas all nearby *Countless fantastic restaurants, cafes, and bars all a short walk away</t>
  </si>
  <si>
    <t>The grandeur of this 2 bedroom apt compares with only few other properties. The proximity of the center of Times Sq will leave you in awe.    Brand NEW Building, central AC and heating, beautifully decorated, comfortable and easily accommodates your group/families. It is a perfect location for your stay in NYC :) *All major subway and bus transportation port  *City Bike rentals nearby *Supermarkets, Bodegas all nearby *Countless fantastic restaurants, cafes, and bars all a short walk away This place is really nice and modern and I can’t wait for you to experience it.  Our living room comes fully furnished with: 1. Large Comfortable sofa 2. Hardwood floors through out Cozy Dining area available. Kitchen: 1. Fully stocked Kitchen 2. Full-size appliances 3. Cookware &amp; cooking utensils 4. Microwave, toaster, coffee maker, blender Fully functional kitchen, all inclusive, completely equipped. Bedrooms: 1. Queen size bed with premium hotel quality mattress, bedding, and linens 2. Spacious Clo</t>
  </si>
  <si>
    <t>NO PARTY or SMOKING PLEASE</t>
  </si>
  <si>
    <t>{TV,Wifi,"Air conditioning",Kitchen,Heating,"Smoke detector","Carbon monoxide detector",Essentials,Shampoo,"Hair dryer",Iron,"Laptop friendly workspace","Private living room","Hot water","Bed linens","Extra pillows and blankets",Microwave,"Coffee maker",Refrigerator,"Dishes and silverware","Cooking basics",Oven,Stove}</t>
  </si>
  <si>
    <t>Modern Home with Exposed Brick on a Quiet Street</t>
  </si>
  <si>
    <t>Welcome to Bushwick, vibrant local scene offering the best of Brooklyn, from locally-owned galleries, historic buildings to independent cafes and some of the best bars and clubs in the city. This all just a swift 20 minute ride to Manhattan.  The apartment is situated in heart of Bushwick, it is newly renovated with exposed brick and pipes giving it an interesting industrial character while being modern. In-unit laundry comes in handy too.</t>
  </si>
  <si>
    <t>Welcome to Bushwick, vibrant local scene offering the best of Brooklyn, from locally-owned galleries, historic buildings to independent cafes and some of the best bars and clubs in the city. This all just a swift 20 minute ride to Manhattan.  The apartment is situated in heart of Bushwick, it is newly renovated with exposed brick and pipes giving it an interesting industrial character while being modern. In-unit laundry comes in handy too. My apartment is an easy one floor walk up. Building has been recently renovated. My street is calm without much traffic and safe to walk. Guests can access any amenities in the apartment. Kitchen, bathroom and dining space is shared. The apartment is also my home. I tend to be out a lot and travel a good bit too. When I am home, guests are welcome to interact as much as they want. Bushwick is a very happening place and there is so much to explore. Independent shops, galleries, cafes, bars. To me - this is the place to be in NYC. The apartment is loca</t>
  </si>
  <si>
    <t>Bushwick is a very happening place and there is so much to explore. Independent shops, galleries, cafes, bars. To me - this is the place to be in NYC.</t>
  </si>
  <si>
    <t>The apartment is located 3 minutes walk to L and 10 min walk to J/M/Z lines. Commute to Manhattan is around 25 minutes, all easy enough.</t>
  </si>
  <si>
    <t>{Wifi,"Air conditioning",Kitchen,Heating,Washer,Dryer,"Smoke detector","Carbon monoxide detector",Essentials,Shampoo,"Lock on bedroom door",Hangers,"Laptop friendly workspace","Self check-in",Lockbox,"Private living room","Hot water",Microwave,Refrigerator,"Dishes and silverware","Cooking basics",Oven,Stove}</t>
  </si>
  <si>
    <t>1 Bedroom in 2 Bdrm Apt- Upper East</t>
  </si>
  <si>
    <t>1 bdrm available in converted 2 bedroom apt. The apt is on a high floor in a luxury doorman building and is fully furnished with an amazing view of the East River. The bedroom is approx 11' x 12' and gets a lot of sunlight. There is a full-sized bed and a dresser in the room. Apt has tv with cable and internet, kitchen complete with oven refrigerator, stove, microwave and kitchen table. Building has laundry room. Apt is 7 minute walk from the 6 train, 10 minutes from the 4/5.  Right near the 79th St. crosstown bus. I am a professional female in mid- 30's. Minimum stay is 2 weeks.</t>
  </si>
  <si>
    <t>{TV,"Cable TV",Internet,"Air conditioning",Kitchen,Doorman,Elevator,Heating,Washer,Dryer}</t>
  </si>
  <si>
    <t>Large n Cozy Apt, 30 min to Midtown,Month Discount</t>
  </si>
  <si>
    <t>Spacious and warm, one-bedroom apartment, full of natural light, surrounded by parks, close to the Cloisters, and near a beautiful view of the Hudson River. Located in Inwood, a quiet but very accessible area with markets, deli and stores close by. Significant discount for monthly stay, please ask!</t>
  </si>
  <si>
    <t xml:space="preserve">Spacious and warm, one-bedroom apartment, full of natural light, surrounded by parks, close to the Cloisters, and near a beautiful view of the Hudson River. Located in Inwood, a quiet but very accessible area with markets, deli and stores close by. Significant discount for monthly stay, please ask! The apartment is large, and even more so for NYC standards, so you would have a very comfortable stay. The kitchen is fully equipped with all utensils and spices you might need. Laundry on premises. You will have access to the full apartment, including some closet space if needed I am happy to provide information about the neighborhood, the city, and the building during your stay. I will be just an email away! The apartment is less than a 5-min walk from pharmacies, deli's, supermarkets, wine stores, and several low-key and more upscale restaurants to meet your needs. Yummy arepas within reach! The apt is less than 3 mins away from the 1 and the A lines, both of which connect to midtown and </t>
  </si>
  <si>
    <t>The apartment is less than a 5-min walk from pharmacies, deli's, supermarkets, wine stores, and several low-key and more upscale restaurants to meet your needs. Yummy arepas within reach!</t>
  </si>
  <si>
    <t>The apt is less than 3 mins away from the 1 and the A lines, both of which connect to midtown and downtown Manhattan and have reliable service at nights.</t>
  </si>
  <si>
    <t>This is a residential building with very friendly neighbors so I would expect guests to maintain such quiet and peaceful environment. Pets and smoking are not allowed.</t>
  </si>
  <si>
    <t>{TV,Wifi,"Wheelchair accessible",Kitchen,Elevator,"Free street parking","Hot tub","Buzzer/wireless intercom",Heating,Washer,Dryer,"Smoke detector","Carbon monoxide detector",Essentials,Shampoo,Hangers,"Hair dryer",Iron,"Laptop friendly workspace","translation missing: en.hosting_amenity_49","translation missing: en.hosting_amenity_50","Hot water","Long term stays allowed",Other}</t>
  </si>
  <si>
    <t>5. Beautiful Clean room just 20mnts to Manhattan</t>
  </si>
  <si>
    <t>No dishes  No smoke ( take the street ) No shoes at home remove at entrance</t>
  </si>
  <si>
    <t>{Wifi,"Air conditioning",Kitchen,"Free street parking",Heating,"Smoke detector","Carbon monoxide detector","First aid kit","Fire extinguisher",Essentials,Shampoo,"Lock on bedroom door",Hangers,"Hair dryer",Iron,"Hot water","Bed linens",Microwave,"Coffee maker",Refrigerator,Dishwasher,"Dishes and silverware","Cooking basics",Oven,Stove,"BBQ grill","Patio or balcony","Garden or backyard","Luggage dropoff allowed","Long term stays allowed","Host greets you"}</t>
  </si>
  <si>
    <t>Gorgeous room!! Open for summer!</t>
  </si>
  <si>
    <t>Very gorgeous part of Brooklyn, Super convenient because your a 10 second walking distance from the J train, Everyone in the apt complex is super welcoming and treats each other like family!</t>
  </si>
  <si>
    <t>Very gorgeous part of Brooklyn, Super convenient because your a 10 second walking distance from the J train, Everyone in the apt complex is super welcoming and treats each other like family! Kitchen, backyard, bathroom I'll be available via Phone if there are any questions! Walking distance from Williamsburg You are 10 seconds walking from the J train!!</t>
  </si>
  <si>
    <t>Walking distance from Williamsburg</t>
  </si>
  <si>
    <t>You are 10 seconds walking from the J train!!</t>
  </si>
  <si>
    <t>Very Relaxed space, you share with 3 other people who are Air B n B as well</t>
  </si>
  <si>
    <t>{Internet,Wifi,Kitchen,"Hot tub",Washer,Dryer,"Smoke detector","Carbon monoxide detector","Fire extinguisher",Essentials}</t>
  </si>
  <si>
    <t>Midtown sleep space</t>
  </si>
  <si>
    <t>Guests should not worry about housework. Just enjoy the city</t>
  </si>
  <si>
    <t>{TV,Wifi,Kitchen,"Smoking allowed",Heating,Washer,Dryer,"Smoke detector","Carbon monoxide detector","First aid kit",Essentials,Hangers,Iron,"Hot water"}</t>
  </si>
  <si>
    <t>Chill, Sunny Room Bed-Stuy Bushwick</t>
  </si>
  <si>
    <t>This is a private bedroom in a three-bedroom apartment on the Bed-Stuy/Bushwick border, near the J train (best train!). Neighborhood is very chill, not totally gentrified but still with organic groceries, and some great little restaurants nearby.</t>
  </si>
  <si>
    <t>This is a private bedroom in a three-bedroom apartment on the Bed-Stuy/Bushwick border, near the J train (best train!). Neighborhood is very chill, not totally gentrified but still with organic groceries, and some great little restaurants nearby. You will have access to common room, kitchen, and bathroom. Common room has couch for chilling and high-table with chairs you're welcome to eat at or work at. Feel free to store food in fridge and cook in kitchen—we have a stove, oven, microwave, toaster over, blender, tea kettle, french press, and pretty much every other cooking utensil you could want. Bathroom has shower and deep tub. My roommates will be in and out during your stay and I should be able to respond to you through Airbnb messaging with any questions. Our neighborhood is the chillest! It's not totally gentrified yet so there's lots of diversity, but there's still a nice little natural-food store and some cute little cafes and restaurants like a block away—the best of both world</t>
  </si>
  <si>
    <t>Our neighborhood is the chillest! It's not totally gentrified yet so there's lots of diversity, but there's still a nice little natural-food store and some cute little cafes and restaurants like a block away—the best of both worlds! Also, the street is really just gorgeous with brownstones and big trees and flower boxes.</t>
  </si>
  <si>
    <t>We're about a four-minute walk to the J train, which is definitely one of the most convenient and reliable trains in NYC (You can be in Williamsburg in 20 mins or Soho in 30 minutes).</t>
  </si>
  <si>
    <t>No smoking. No guests.  No pets.  Wash/dry/put back dishes after using.</t>
  </si>
  <si>
    <t>{Internet,Wifi,"Air conditioning",Kitchen,"Pets live on this property",Dog(s),"Buzzer/wireless intercom",Heating,"Smoke detector","Carbon monoxide detector",Essentials,"Hair dryer",Iron,"Laptop friendly workspace"}</t>
  </si>
  <si>
    <t>Quiet home, near Columbia Presbyterian &amp; trains!</t>
  </si>
  <si>
    <t>A clean and neat room and bathroom available for use. The apartment is very quiet. Room comes with a closet, a twin bed, a night stand and a window. This apartment is close to all transportation (A train &amp; Bus (Phone number hidden by Airbnb) &amp; more) and a with a park half a block away. Columbia Presbyterian Hospital is 4 blocks away walking and the A train takes you anywhere from Time Square to JFK Airport. Many restaurants in the neighborhood offering tons of options. From American cuisine, Oriental, Hispanic etc.</t>
  </si>
  <si>
    <t>A clean and neat room and bathroom available for use. The apartment is very quiet. Room comes with a closet, a twin bed, a night stand and a window. This apartment is close to all transportation (A train &amp; Bus (Phone number hidden by Airbnb) &amp; more) and a with a park half a block away. Columbia Presbyterian Hospital is 4 blocks away walking and the A train takes you anywhere from Time Square to JFK Airport. Many restaurants in the neighborhood offering tons of options. From American cuisine, Oriental, Hispanic etc. The person will have privacy and a quiet set up. Guest can access the bathroom, the bedroom and the kitchen for light use. I will be available 7 days a week and they can contact me if any problem arise. The neighborhood is very vibrant, well lit streets and noisy. There’s a Starbucks 4 blocks away, BBQ Restaurant and many Hispanics food options. There is a convenient store 1/2 a block away. As well as a laundromat, beauty salon, and big park with a public swimming pool. Ther</t>
  </si>
  <si>
    <t>The neighborhood is very vibrant, well lit streets and noisy. There’s a Starbucks 4 blocks away, BBQ Restaurant and many Hispanics food options. There is a convenient store 1/2 a block away. As well as a laundromat, beauty salon, and big park with a public swimming pool.</t>
  </si>
  <si>
    <t>There is a bus stop half a block away and the subway is 4 blocks away (5 minute walk) Very easy to get to anywhere in the city.</t>
  </si>
  <si>
    <t>{Kitchen,"Free street parking","Smoke detector","Carbon monoxide detector",Essentials,"Lock on bedroom door",Hangers,Iron,Microwave,"Coffee maker",Refrigerator,"Dishes and silverware"}</t>
  </si>
  <si>
    <t>Large, Sunny 1 BR  GREENPOINT</t>
  </si>
  <si>
    <t>Steps away from delicious restaurants , coffee shops, bars and boutiques. Breathtaking views of Manhattan and walking distance to trains and the east river ferry. Close to McCarren Park, McGolrick Park, L, G , and 7 trains.</t>
  </si>
  <si>
    <t>Steps away from delicious restaurants , coffee shops, bars and boutiques. Breathtaking views of Manhattan and walking distance to trains and the east river ferry. Close to McCarren Park, McGolrick Park, L, G , and 7 trains. Large sunny 1 BR in a classic railroad style apartment. The Living room has a couch with a chaise which is large enough for someone to sleep on need be. Great neighbors on a quiet block in bustling Greenpoint. Whole apartment. We are easily reachable by email and phone and should be able to respond quickly to any questions. 4 minute walk fro the G train and a 15 minute walk to the L or 7 train. Located in North Greenpoint a quick walk to the East River Ferry, or stroll over the Pulaski bridge and walk around Long Island City where you are 1 stop from Grand Central on the 7 line. Plus there are City bikes located at the bottom of the street if you want to bike around the area.</t>
  </si>
  <si>
    <t>4 minute walk fro the G train and a 15 minute walk to the L or 7 train. Located in North Greenpoint a quick walk to the East River Ferry, or stroll over the Pulaski bridge and walk around Long Island City where you are 1 stop from Grand Central on the 7 line. Plus there are City bikes located at the bottom of the street if you want to bike around the area.</t>
  </si>
  <si>
    <t>Be respectful of our lovely neighbors No smoking in the apartment Close and lock all windows &amp; doors when leaving the apartment  No parties</t>
  </si>
  <si>
    <t>{TV,Internet,Wifi,"Air conditioning",Kitchen,"Pets live on this property",Dog(s),Heating,"Smoke detector","Carbon monoxide detector",Essentials,Shampoo,Hangers,Iron,"Laptop friendly workspace","translation missing: en.hosting_amenity_49","translation missing: en.hosting_amenity_50"}</t>
  </si>
  <si>
    <t>it' really convenient to take the subway in NYC. And uber would also be a good chioce if the distance is short. please keep the room and the bathroom clean.</t>
  </si>
  <si>
    <t>it' really convenient to take the subway in NYC. And uber would also be a good chioce if the distance is short.</t>
  </si>
  <si>
    <t>Please keep the room and the bathroom clean. And please send me photos of the room and the bath before leaving. If unremovable stains were made, or the room or the bathroom was left in a mess, the $150 deposit won't be returned.</t>
  </si>
  <si>
    <t>{Wifi,"Air conditioning",Kitchen,Gym,Elevator,Heating,Washer,Dryer,"Lock on bedroom door",Hangers,"Laptop friendly workspace","Private entrance","Hot water","Bed linens",Microwave,Refrigerator,Dishwasher,Oven,Stove,"Garden or backyard","Long term stays allowed","Cleaning before checkout","Flat path to guest entrance","Well-lit path to entrance"}</t>
  </si>
  <si>
    <t>One bedroom by Lincoln Center</t>
  </si>
  <si>
    <t>My place is close to Central Park, Lincoln Center, Times Square, Columbus Circle . You’ll love my place because of convenient location, the neighborhood. My place is good for couples, solo adventurers, and business travelers.</t>
  </si>
  <si>
    <t>My place is close to Central Park, Lincoln Center, Times Square, Columbus Circle . You’ll love my place because of convenient location, the neighborhood. My place is good for couples, solo adventurers, and business travelers. The building has quiet hours from 9 pm so please do moderate the noise level.</t>
  </si>
  <si>
    <t>{"Cable TV",Wifi,"Air conditioning",Kitchen,Doorman,Elevator,Heating,Washer,Dryer,"Smoke detector",Essentials,"Hair dryer","Laptop friendly workspace","translation missing: en.hosting_amenity_49","translation missing: en.hosting_amenity_50","Self check-in","Building staff"}</t>
  </si>
  <si>
    <t>Relax in SoHo with private outdoor space</t>
  </si>
  <si>
    <t>GROUND FLOOR APARTMENT. Private outdoor space and laundry in the building (a NYC rarity).  Recently renovated marble bathroom and granite kitchen with a spacious living room. At the crossroads of so many wonderful NYC neighborhoods!! Walking distance to Financial District, SoHo, Nolita, Tribeca, Battery Park City, Chinatown, Civic Center and NoHo. Close to shopping, restaurants and art! Close to downtown main attractions. Nice friendly people with a variety of cultures.</t>
  </si>
  <si>
    <t xml:space="preserve">GROUND FLOOR APARTMENT. Private outdoor space and laundry in the building (a NYC rarity).  Recently renovated marble bathroom and granite kitchen with a spacious living room. At the crossroads of so many wonderful NYC neighborhoods!! Walking distance to Financial District, SoHo, Nolita, Tribeca, Battery Park City, Chinatown, Civic Center and NoHo. Close to shopping, restaurants and art! Close to downtown main attractions. Nice friendly people with a variety of cultures. GROUND FLOOR APARTMENT. Private outdoor space and laundry in the building (a NYC rarity).  Recently renovated marble bathroom and granite kitchen with a spacious living room. Bed in bedroom and sofa bed in living room.  Multiple seating for guests in living room.  Closet for common areas and closet for bedroom.  Overhead rain showerhead. Simple and minimalstic. The apartment as well as the outside space attached to the back of the apartment. The laundry room that contains a washer and dryer. Guests can interact as much </t>
  </si>
  <si>
    <t>It feels like an intimate neighborhood where you can go to experience a quiet moment of your own. It has a distinct vibe composed of trendy, hip New Yorkers who flock to the area’s high-end luxury shops, boutiques, bars, and restaurants. There is outdoor lounging on picturesque streets, discovering hidden finds at chic boutiques and art galleries, and dinner and drinks that extend late into the night. It is a top location to live in for shopping, restaurants, and bars and a great central location for all that lower Manhattan has to offer.</t>
  </si>
  <si>
    <t>There are 4 subway stops in the neighborhood Yellow line: R,W  Orange line: B,D,F,M Green line: 6 Brown line: J,Z Columbus Circle 26m by train, 20m by car. Grand Central 21m by train, 14m by car.  Union Square 15m by train, 6m by car. Wall Street 20m by train, 8m by car Buses, taxis and on call car services are available as well.</t>
  </si>
  <si>
    <t>{TV,"Cable TV",Wifi,"Air conditioning",Kitchen,"Paid parking off premises","Free street parking",Heating,Washer,Dryer,"Smoke detector","Carbon monoxide detector","First aid kit","Fire extinguisher",Essentials,Shampoo,Hangers,"Hair dryer",Iron,"Laptop friendly workspace","Self check-in","Building staff",Bathtub,"Hot water","Bed linens","Extra pillows and blankets",Microwave,"Coffee maker",Refrigerator,Dishwasher,"Dishes and silverware","Cooking basics",Oven,Stove,"Single level home","Patio or balcony","Garden or backyard","Luggage dropoff allowed","Long term stays allowed","Well-lit path to entrance","No stairs or steps to enter","Accessible-height bed","Accessible-height toilet","No stairs or steps to enter"}</t>
  </si>
  <si>
    <t>Sunny and huge room in Astoria!</t>
  </si>
  <si>
    <t>This is a beautiful and safe neighborhood with loads of wonderful restaurants that aren't too pricey.  The place has hardwood floors and the room is enormous! The subway is two blocks away and it takes 15 minutes to get to Midtown in Manhattan!</t>
  </si>
  <si>
    <t>This is a beautiful and safe neighborhood with loads of wonderful restaurants that aren't too pricey.  The place has hardwood floors and the room is enormous! The subway is two blocks away and it takes 15 minutes to get to Midtown in Manhattan! This area of Astoria is filled with great restaurants and bars that are reasonably priced. We are also a 5 minute walk to the movies! The R and M are two blocks away.</t>
  </si>
  <si>
    <t>This area of Astoria is filled with great restaurants and bars that are reasonably priced. We are also a 5 minute walk to the movies!</t>
  </si>
  <si>
    <t>The R and M are two blocks away.</t>
  </si>
  <si>
    <t>{TV,Internet,Wifi,"Air conditioning",Kitchen,"Buzzer/wireless intercom",Heating,"Family/kid friendly",Essentials,"24-hour check-in",Hangers,"Laptop friendly workspace"}</t>
  </si>
  <si>
    <t>Bright spacious two bed apartment! (private room)</t>
  </si>
  <si>
    <t>Stay in my spacious flat in the heart of the East Village, centrally located and only a 5 minute walk to the subway. The apartment is well kept and quiet. I live in a vibrant neighborhood - you'll be steps away from amazing restaurants, bars, and shopping, but it is a quiet street at night (a major perk for this city!) The bedroom is spacious and has a queen size bed. Highly motivated host who takes pride in hospitality.</t>
  </si>
  <si>
    <t>Stay in my spacious flat in the heart of the East Village, centrally located and only a 5 minute walk to the subway. The apartment is well kept and quiet. I live in a vibrant neighborhood - you'll be steps away from amazing restaurants, bars, and shopping, but it is a quiet street at night (a major perk for this city!) The bedroom is spacious and has a queen size bed. Highly motivated host who takes pride in hospitality. You will have access to our rooftop with a beautiful view of Manhattan and the Empire State building. You will have access to all areas including the large living room, bathroom and fully functional kitchen. Coffee is available for all coffee lovers! :) The guest room is the one with the salmon colored paint. The apartment has many amenities just steps away including a Duane Reade, Key Foods, Wine store, Equinox. Laundry available in the building. Minutes from SOHO, Nolita, Williamsburg Bridge, Ludlow House etc Please note we are in a walkup building. City bike is just</t>
  </si>
  <si>
    <t>The apartment has many amenities just steps away including a Duane Reade, Key Foods, Wine store, Equinox. Laundry available in the building. Minutes from SOHO, Nolita, Williamsburg Bridge, Ludlow House etc Please note we are in a walkup building.</t>
  </si>
  <si>
    <t>City bike is just downstairs and is generally the quickest and most cost effective mode of transportation in this beautiful summer weather. The F train is a 5 minute walk.</t>
  </si>
  <si>
    <t>{TV,Wifi,"Air conditioning",Kitchen,Heating,Washer,Dryer,"Smoke detector","Carbon monoxide detector","First aid kit","Fire extinguisher",Essentials,Shampoo,"Lock on bedroom door",Hangers,"Hair dryer","Private living room"}</t>
  </si>
  <si>
    <t>NYC Modern Luxury Apartment 15 Mins to Wall Str.</t>
  </si>
  <si>
    <t>Modern studio apartment with lots of natural light, brand new appliances and stylish decor 15 mins to Wall Street, China Town and Little Italy. 1 stop by subway. 3 min walk to Barclay’s Center. The apartment is located in a fancy apartment building with a roofdeck and gym. You are only 3 minutes walk away from most subway lines (NQDB2345) and the LIRR. Manhattan is only one short stop away. In the area you’ll find plenty of restaurants, shops, grocery stores and anything you could possible need.</t>
  </si>
  <si>
    <t>Modern studio apartment with lots of natural light, brand new appliances and stylish decor 15 mins to Wall Street, China Town and Little Italy. 1 stop by subway. 3 min walk to Barclay’s Center. The apartment is located in a fancy apartment building with a roofdeck and gym. You are only 3 minutes walk away from most subway lines (NQDB2345) and the LIRR. Manhattan is only one short stop away. In the area you’ll find plenty of restaurants, shops, grocery stores and anything you could possible need. Comfort and Style - The bed is so comfortable, you might not want to get up to explore NYC. ;-) The apartment is very bright, modern and clean.  Location - The apartment is super close to Barclay’s Center and all the subway lines including NQRBD2345 and LIRR. Close to Downtown Brooklyn where you can shop at all big stores like Macy’s, Century 21, H&amp;M etc. You can use the amazing roof deck overlooking all of Manhattan and Brooklyn! Always available via phone (text or call) and email. Boerum Hill</t>
  </si>
  <si>
    <t>Boerum Hill is a tree-lined Brooklyn neighborhood of brownstones, townhouses and new luxury buildings. The relaxed community of young professionals and families gives the area an amazing vibe. Trendy bars and restaurants are all over this area. Additionally Downtown Brooklyn is just a few minutes walk away, and you are right by Barclay’s Center.</t>
  </si>
  <si>
    <t>All major subway lines are just steps away, there are multiple Citi Bike stations right around the house and of course plenty of NYC cabs to catch on the street. Also plenty of bus lines are available and the LIRR.</t>
  </si>
  <si>
    <t>Please treat the place the way you’d want guests to treat your own. During your stay please keep the place clean and keep noise down after 10PM. I kindly ask before you depart: 1. Clean your dishes. 2. Take out all your trash. (Optional: 3. Take off the sheets from the bed and put them on the floor with your used towels.) Also, please remember to say you are friends, instead of Airbnb guests.</t>
  </si>
  <si>
    <t>{Wifi,"Air conditioning",Kitchen,"Paid parking off premises",Doorman,Gym,Elevator,"Free street parking","Buzzer/wireless intercom",Heating,Washer,Dryer,"Smoke detector","Carbon monoxide detector","Safety card",Essentials,"Lock on bedroom door",Hangers,"Hair dryer",Iron,"Laptop friendly workspace","Self check-in","Building staff","Private living room","Hot water","Bed linens","Luggage dropoff allowed","Paid parking on premises"}</t>
  </si>
  <si>
    <t>COOL URBAN COMFORT - ARTSY BUSHWICK</t>
  </si>
  <si>
    <t>Loft with ample space in Artsy Bushwick. *  Comfortable Room and Bed *  Great Amenities in the Building *  Many blocks of Graffiti/Street Art *  A Galore of Vintage Shops</t>
  </si>
  <si>
    <t>Loft with ample space in Artsy Bushwick. *  Comfortable Room and Bed *  Great Amenities in the Building *  Many blocks of Graffiti/Street Art *  A Galore of Vintage Shops *  Spacious Living Area *  Chill Environment *  Coffee Shop *  Garden *  Yoga in the area *  Rooftop *  WIFI *  Computer ACCESS: *  Two Full Bathrooms *  Full Kitchen *  Living Area *  Dining Area *  Laptop Work Space *  Rooftop LET'S SOCIALIZE: *  Available to join you while you enjoy Bushwick &amp; NYC. *  Be Your Tour Guide - Let's Schedule It! *  Suggestions - We Have Plenty. Overall Bushwick: "This is an old story: Starting in the 1970s, with New York in bankruptcy, artists got to run wild in abandoned spaces on Manhattan’s West Side waterfront and colonize the cast-iron buildings of Tribeca and SoHo (which was so down-and-out in the late ’60s it very nearly had a highway on stilts built over it). From there artists moved into the East Village, with its old walk-up buildings, then eventually hopped the river to Willi</t>
  </si>
  <si>
    <t>Overall Bushwick: "This is an old story: Starting in the 1970s, with New York in bankruptcy, artists got to run wild in abandoned spaces on Manhattan’s West Side waterfront and colonize the cast-iron buildings of Tribeca and SoHo (which was so down-and-out in the late ’60s it very nearly had a highway on stilts built over it). From there artists moved into the East Village, with its old walk-up buildings, then eventually hopped the river to Williamsburg, Brooklyn, and then further along the L subway line to...where we are now, Bushwick, a sort of truckscape of sweatshops and garages and few charming brownstones. Since 2000, according to a survey by the Center for the Urban Future, Bushwick has seen a 1,116 percent increase in its artist population—the biggest increase in any New York City neighborhood." - DEPARTURES Magazine, Carl Swanson, 2017.</t>
  </si>
  <si>
    <t>TRANSPORTATION OPTIONS: *  Yellow and Green Cabs *  Bus *  Subway J/M/Z/L *  Car Service *  Uber/Lyft/Juno/Via</t>
  </si>
  <si>
    <t>- QUIET HOURS: 12AM TO 9AM</t>
  </si>
  <si>
    <t>{TV,Wifi,"Air conditioning",Kitchen,Elevator,"Free street parking",Heating,Washer,Dryer,"Smoke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basics",Oven,Stove,"Garden or backyard","Luggage dropoff allowed","Long term stays allowed","Flat path to guest entrance","No stairs or steps to enter","Wide entrance","Extra space around bed","Accessible-height bed","No stairs or steps to enter","Accessible-height toilet","No stairs or steps to enter","Wide entryway","Host greets you"}</t>
  </si>
  <si>
    <t>Luxury Wall St. Apartment Building</t>
  </si>
  <si>
    <t>This listing is for a converted 2-bedroom in a luxury building in the financial district. Apartment is furnished with 2 full-sized beds, couch, Apple TV and basic kitchen essentials. I have lived in the financial district for nearly 2 years, and love the area! Our apartment is within walking distance of a number of NYC tourist attractions (the New York Stock Exchange, 9/11 Memorial, Statue of Liberty ferry) and right across the street from Stone Street, which has a range of fun bars/restaurants with outdoor seating and is frequented by the after-work crowd. The wide range of transportation options nearby make it super easy to get to other areas of the city (Times Square, East Village, Williamsburg, Chinatown, Lower east Side) for great dining options and a fun night out before coming back to a safe, quiet neighborhood.  For fitness-minded guests, here are some great running paths nearby, along the East and Hudson rivers (with great views of the Brooklyn skyline and the Statue of Libert</t>
  </si>
  <si>
    <t>A number of New York subway lines converge in the financial district, so the apartment is ideally situated within walking distance of several modes of transportation: - 2/3 subway line: ~5 minutes walk - 4/5 subway line: ~5-10 minutes walk - A/C/E subway line: ~10-15 minutes walk - J/Z subway line: 5 minutes walk - M15 bus line: 2 minutes walk - Wall street ferry terminal for ferries to IKEA and Red Hook, Brooklyn: ~10 minutes walk</t>
  </si>
  <si>
    <t>{TV,Internet,Wifi,"Air conditioning",Kitchen,Doorman,Elevator,Heating,"Family/kid friendly","Smoke detector",Shampoo,Hangers,"Hair dryer",Iron,"Laptop friendly workspace"}</t>
  </si>
  <si>
    <t>last minute TRIBECA CONDO AVAILABLE</t>
  </si>
  <si>
    <t>Perfect for families with kids or lucky friends travelling without kids :-) beautiful park in front of t building, organic supermarket and farmers market. Near all subway trains , 24 hour doorman, laundry room .</t>
  </si>
  <si>
    <t>Perfect for families with kids or lucky friends travelling without kids :-) beautiful park in front of t building, organic supermarket and farmers market. Near all subway trains , 24 hour doorman, laundry room . Perfect for families with kids or lucky friends travelling without kids :-) beautiful park in front of t building, organic supermarket and farmers market. Near all subway trains , 24 hour doorman, laundry room . I am available by email: (EMAIL HIDDEN) TRIBECA is the best neighborhood of Manhattan. Everything is available and it is a very civilized community. near almost all trains . There is a laundry room on the same floor . I am available by email: (EMAIL HIDDEN) TRIBECA is the best neighborhood of Manhattan. Everything is available and it is a very civilized community. near almost all trains .</t>
  </si>
  <si>
    <t>TRIBECA is the best neighborhood of Manhattan. Everything is available and it is a very civilized community.</t>
  </si>
  <si>
    <t>near almost all trains .</t>
  </si>
  <si>
    <t>I expect guests to SAVE ENERGY!!! TO TURN ALL AC's OFF WHILE THEY ARE OUT AND NOT TO MOVE THE THERMOSTAT TO COLDER BECAUSE T COMPRESSOR WILL BURN OUT. WHERE T THERMOSTAT IS RIGHT NOW IT WILL COOL OFF T ROOM BEDROOM AND T LIVING  ROOM... TURN ALL LIGHTS OFF WHEN AWAY ALSO.</t>
  </si>
  <si>
    <t>{TV,"Cable TV",Wifi,"Air conditioning",Kitchen,Elevator,"Hot tub",Heating,"Family/kid friendly",Washer,Dryer,"Smoke detector","Carbon monoxide detector",Essentials,Hangers,Iron,"Laptop friendly workspace","Self check-in","Building staff","Private living room","Hot water","Bed linens","Extra pillows and blankets","Luggage dropoff allowed","Wide hallways","No stairs or steps to enter","Wide entrance for guests","Flat path to guest entrance","Well-lit path to entrance","No stairs or steps to enter","No stairs or steps to enter","Accessible-height toilet"}</t>
  </si>
  <si>
    <t>Spacious Bedroom in Renovated Apartment- Astoria</t>
  </si>
  <si>
    <t>Spacious renovated apartment. 24/7 grocery store and laundromat across the street. R/M train station 5 mins walk. Looking for a roommate to share the apartment with on a long term basis. Please visit my place before booking. This will help in breaking the ice and in making you feel more comfortable with a long term booking. Would also be more than happy to show you around Astoria and in making you feel right at home.</t>
  </si>
  <si>
    <t>- Place must stay clean, quiet and tidy at all times.  - Kitchenware, appliances and utensils must be cleaned and put back after using.  - Bathroom must stay clean. - No drugs or recreational drugs allowed or alcohol. - No guests. Exceptions can be made but host must be notified and aware of people coming in, and charges apply for each person). -No smoking.</t>
  </si>
  <si>
    <t>{TV,Wifi,Kitchen,Heating,"Smoke detector","First aid kit",Essentials,Shampoo,Hangers}</t>
  </si>
  <si>
    <t>Cozy jewel in Hamilton Heights! Bedroom with bath</t>
  </si>
  <si>
    <t>The room can let in the light with the shades up or sleep in one morning and keeps the shades down to darken room. It’s a nice size room with dresser , smart TV , Hulu Netflix and Amazon Plus cable . A desk and chair if you need to work. Your own private bathroom inside the bedroom as a separate room. Both shower and bath tub. Close to all transportation, shops and great places to eat in the neighborhood!</t>
  </si>
  <si>
    <t>The room can let in the light with the shades up or sleep in one morning and keeps the shades down to darken room. It’s a nice size room with dresser , smart TV , Hulu Netflix and Amazon Plus cable . A desk and chair if you need to work. Your own private bathroom inside the bedroom as a separate room. Both shower and bath tub. Close to all transportation, shops and great places to eat in the neighborhood! Guests can use all common spaces There is also a washer dryer in apartment Living room with TV Brand new kitchen with all new appliances I will be in and out of apartment, but always reachable by phone or text Close to Columbia University, City College and close to all transportation to get anywhere in the city. You can take the bus right in front of building. It takes you to west side, Columbus circle and Fifth Avenue. Your very own washer/dryer in the apartment</t>
  </si>
  <si>
    <t>Close to Columbia University, City College and close to all transportation to get anywhere in the city.</t>
  </si>
  <si>
    <t>You can take the bus right in front of building. It takes you to west side, Columbus circle and Fifth Avenue.</t>
  </si>
  <si>
    <t>Guests should leave apartment as found. Clean up and remove garbage, put dishes in dishwasher.</t>
  </si>
  <si>
    <t>{TV,"Cable TV",Wifi,"Air conditioning",Kitchen,"Pets allowed",Breakfast,"Pets live on this property",Dog(s),Elevator,Heating,Washer,Dryer,"Smoke detector","Carbon monoxide detector",Essentials,Shampoo,Hangers,"Hair dryer",Iron,"Laptop friendly workspace","Hot water","Bed linens","Extra pillows and blankets",Microwave,Refrigerator,Dishwasher,"Dishes and silverware","Cooking basics",Oven,Stove,"Luggage dropoff allowed","Wide hallways","No stairs or steps to enter","No stairs or steps to enter","No stairs or steps to enter","Host greets you"}</t>
  </si>
  <si>
    <t>Rooms in the new hipster area of Brooklyn, NYC 1</t>
  </si>
  <si>
    <t>Beautiful place for one or two guests. Big and bright room on the second floor. Very comfortable and cozy. There is a full size bed for your comfortable sleeping. For those who planning to use their laptop there is a workplace in the room. You can put all your clothes and belongings in the closet. Excellent location within 20 minutes from Manhattan and 25 from the airport. 5 minutes to subway. The nearest station is Gate ave (J train). 2 minutes to bus(B52).</t>
  </si>
  <si>
    <t xml:space="preserve">Beautiful place for one or two guests. Big and bright room on the second floor. Very comfortable and cozy. There is a full size bed for your comfortable sleeping. For those who planning to use their laptop there is a workplace in the room. You can put all your clothes and belongings in the closet. Excellent location within 20 minutes from Manhattan and 25 from the airport. 5 minutes to subway. The nearest station is Gate ave (J train). 2 minutes to bus(B52). The property is run by a charming man called Hector Santana, who freely speaks English, Spanish and Russian. So do not hesitate to ask him for help. The place is in the new-hype neighborhood of Bushwick, Brooklyn. The area is the best for the underground youth, where bars, artists, and cultural movement is growing after being pushed out of Manhattan.  The neighborhood is friendly and secure. This is a very diverse community. We have Asian, European, Caribbean, Hispanic. Everyone lives friendly. Lovely neighborhood. The location is </t>
  </si>
  <si>
    <t>The location is perfect because it is 5 minutes walking from J train (18 mins total to Lower  and 10 mins walking from L train (20 mins total Mid Manhattan). Also 15 minutes away from Brooklyn Downtown. s Also it is one block away from B52 who takes you up and down Brooklyn. The location in transportation is literally PERFECT! There are a lot of shops nearby, where you can buy everything you need. 24/7 grocery story is  less than one minute away. Gym within 10  minutes walking. Nice park just one block away. It takes you only 7 minutes to go to broadway, where you can find a lot of stores like pharmacies, restaurants, fast foods, clothing stores, etc..</t>
  </si>
  <si>
    <t>Be respectful in quiet hours. :)</t>
  </si>
  <si>
    <t>{Wifi,"Air conditioning",Kitchen,Heating,"Smoke detector","Fire extinguisher",Essentials,"Lock on bedroom door",Hangers,"Laptop friendly workspace","Private entrance","Hot water","Bed linens"}</t>
  </si>
  <si>
    <t>Comfortable apartment in BUSHWICK by GATES stop(J)</t>
  </si>
  <si>
    <t>We live in a quite nice building, 3 mins walk away from Gate stop (J train) that will take you to the city in less than 20 mins. Very accessible to other subway lines for commute.</t>
  </si>
  <si>
    <t>We live in a quite nice building, 3 mins walk away from Gate stop (J train) that will take you to the city in less than 20 mins. Very accessible to other subway lines for commute. Bright, casual apartment, located in the 2nd floor with a nice green  view  . Building is very quiet but for those light sleepers we offer a white noise machine. A/C units in bedroom and living room, fully equipped kitchen and available for guests, there is an extra mini fridge in the bedroom.  Building includes laundry room located in the basement, it requires a laundry card which we'll leave on the dinning table the day of check-in. Grocery, deli, nice coffee shops, restaurants and bars are close to our place. During the weekends and holidays we are out of town, especially in Upstate New York. Once the booking is official we'll give you our personal number that is reachable from where we usually are. Don't hesitate to reach us 24/7. Bushwick is one of New York's hottest neighborhoods, located in northeast B</t>
  </si>
  <si>
    <t>Bushwick is one of New York's hottest neighborhoods, located in northeast Brooklyn. Bushwick has evolved from being a worker class, industrial district to a bohemian  neighborhood.</t>
  </si>
  <si>
    <t>We are 3 mins walk from Gates Ave stop (J,Z trains), 15 mins walk from Dekalb Ave stop (L train), and if you would like to catch  the M train you can switch on Myrtle-Broadway (2 stops away from Gates stop).  The bus stop for M52 is 2 mins away (Gates Ave and Bushwick Ave) and for M38 6 minutes away from our apartment (Knickerbocker ave and Bushwick ave).</t>
  </si>
  <si>
    <t>No shoes in the house No party and/or events inside the apartment or building Quiet hours from midnight to 8am If you make a mess clean it up</t>
  </si>
  <si>
    <t>{TV,Wifi,"Air conditioning",Kitchen,Heating,Washer,Dryer,"Smoke detector","Carbon monoxide detector",Essentials,Iron,"Host greets you"}</t>
  </si>
  <si>
    <t>Top Floor Brooklyn Apartment</t>
  </si>
  <si>
    <t>Fourth floor, clean and friendly building, close to the 2, 5, B, and Q subway lines, 30-50 min to downtown Manhattan.  Beautiful view, superfast Wifi, artistic flair.</t>
  </si>
  <si>
    <t>Fourth floor, clean and friendly building, close to the 2, 5, B, and Q subway lines, 30-50 min to downtown Manhattan.  Beautiful view, superfast Wifi, artistic flair. This building is taller than those surrounding, so you have a penthouse feeling and a view of the horizon.  North-facing windows, so there is a gorgeous, diffuse morning light.  The apartment is also in the top corner of the building, which makes it very quiet.  We are only a few blocks from Prospect Park, which has Botanical Gardens, the Brooklyn Art Museum and a Library in addition to miles of wooded trails. Fully functional kitchen with stove, refrigerator and toaster.  Living room, bathroom with shower and tub, and bedroom with queen-sized memory foam mattress.  Laundry is only two doors down on the same block, grocery store is two blocks away.  We can provide Wifi information as well. We will be in Los Angeles, so there will not be any in-person interaction.  The guest will have the whole apartment to themselves. The</t>
  </si>
  <si>
    <t>The 2 and 5 trains are only 3 blocks to the NE. The B and Q trains are only 4 blocks to the W. Also plenty of local Brooklyn buses go right up our street.</t>
  </si>
  <si>
    <t>No smoking and no pets.</t>
  </si>
  <si>
    <t>{Wifi,Kitchen,"Buzzer/wireless intercom",Heating,"Smoke detector","Carbon monoxide detector",Essentials,Shampoo}</t>
  </si>
  <si>
    <t>Great Room for International Students!</t>
  </si>
  <si>
    <t>Hi there, I am Sharon! I live in Bronx, New York with my two kids Jason and Tiffany and our dog Bella. Our family enjoys hosting because it gives us an opportunity to travel without leaving our home! We enjoy meeting new people and learning about new cultures. We also love to travel as well. However, with  school and working full-time, we are limited to traveling only in the summer.  We looking forward to meeting you and hope you are our guest here in NY!</t>
  </si>
  <si>
    <t xml:space="preserve">Hi there, I am Sharon! I live in Bronx, New York with my two kids Jason and Tiffany and our dog Bella. Our family enjoys hosting because it gives us an opportunity to travel without leaving our home! We enjoy meeting new people and learning about new cultures. We also love to travel as well. However, with  school and working full-time, we are limited to traveling only in the summer.  We looking forward to meeting you and hope you are our guest here in NY! Nice spacious and homely room for a comfortable stay. Access to the living room  which has a TV and kitchen to eat/cook. Also access to wireless internet(WIFI) If you need help getting around to the city or need directions, myself or my daughter will be glad to help. Nice, Quiet Safe and Friendly neighborhood. Various stores both for shopping and food. Very accessible to Manhattan. Approximately a 10 minute walk away from the 2 &amp; 5 Subway, and Metro North Station. Also  there is BX 31 bus takes you to both stations if you do not want </t>
  </si>
  <si>
    <t>Nice, Quiet Safe and Friendly neighborhood. Various stores both for shopping and food.</t>
  </si>
  <si>
    <t>Very accessible to Manhattan. Approximately a 10 minute walk away from the 2 &amp; 5 Subway, and Metro North Station. Also  there is BX 31 bus takes you to both stations if you do not want to walk. BX31 bus is approximately 2 blocks away from the house.</t>
  </si>
  <si>
    <t>{Internet,Wifi,Kitchen,Breakfast,"Pets live on this property",Dog(s),"Family/kid friendly","Smoke detector","Carbon monoxide detector","Safety card","Fire extinguisher",Essentials,Hangers,"Laptop friendly workspace","Host greets you"}</t>
  </si>
  <si>
    <t>Great apartment in the heart of trendy Bushwick.</t>
  </si>
  <si>
    <t>Beautiful spacious 1 bedroom apartment in the heart of bushwick. The neighborhood has so much to offer. New bars, great restaurants, gallery spaces, shopping and close to several trains for easy access to city and other neighborhoods in Brooklyn. The apartment is just 1 block from the L train at dekalb St. and a few blocks from the JMZ. 15 minute train to Union Square.</t>
  </si>
  <si>
    <t xml:space="preserve">Beautiful spacious 1 bedroom apartment in the heart of bushwick. The neighborhood has so much to offer. New bars, great restaurants, gallery spaces, shopping and close to several trains for easy access to city and other neighborhoods in Brooklyn. The apartment is just 1 block from the L train at dekalb St. and a few blocks from the JMZ. 15 minute train to Union Square. The apartment is awesome! Every spacious artist loft style apartment in heart of Bushwick. 3rd floor tall lofty ceilings and lots of light! Full kitchen with all your cooking essentials. Full living room with lots of seating and space. Very cozy bedroom room and foldout futon in the living room and air mattress. Come enjoy all Bushwick and Williamsburg have to offer. Amazing restaurants and bars in the neighborhood. Only 15 min to Manhattan, come relax and enjoy this amazing space. Entire apartment. A popular hipster enclave in deep Brooklyn, Bushwick combines a thriving art, restaurant and bar scene with an older, more </t>
  </si>
  <si>
    <t>A popular hipster enclave in deep Brooklyn, Bushwick combines a thriving art, restaurant and bar scene with an older, more entrenched Hispanic culture.</t>
  </si>
  <si>
    <t>Guest should not use computers or phone. Guest should not enter bedroom closet or dresser. Please do not use stuff in bathroom cabinet.</t>
  </si>
  <si>
    <t>{TV,Wifi,"Air conditioning",Kitchen,"Pets allowed","Pets live on this property","Free street parking",Heating,"Smoke detector","First aid kit",Essentials,Shampoo,Hangers,"Laptop friendly workspace","Self check-in",Lockbox,"Hot water",Refrigerator,"Dishes and silverware","Cooking basics",Oven,Stove,"No stairs or steps to enter","Wide entrance","Extra space around bed","Accessible-height bed","No stairs or steps to enter"}</t>
  </si>
  <si>
    <t>Large, Sunny Bedroom in Bushwick/Bedstuy</t>
  </si>
  <si>
    <t>Large, sunny bedroom</t>
  </si>
  <si>
    <t>{Wifi,Kitchen,Heating,"Smoke detector","First aid kit",Essentials,"Lock on bedroom door",Hangers,"Laptop friendly workspace"}</t>
  </si>
  <si>
    <t>Sunny Brooklyn Home</t>
  </si>
  <si>
    <t>25min to Manhattan. Equidistant from J/M &amp; G trains. Technically Bed-Stuy, 3 blocks from Williamsburg &amp; Bushwick. Roomy-feeling 470 ft2, queen-size bed, sleeper sofa, large stove &amp; fridge, work space if needed, great sunlight!!!</t>
  </si>
  <si>
    <t>25min to Manhattan. Equidistant from J/M &amp; G trains. Technically Bed-Stuy, 3 blocks from Williamsburg &amp; Bushwick. Roomy-feeling 470 ft2, queen-size bed, sleeper sofa, large stove &amp; fridge, work space if needed, great sunlight!!! This is a diverse neighborhood in transition. I have lived in this apartment for four years and have always felt safe, but the neighborhood may seem rough to people who are unfamiliar with the area. Within 5 blocks of my apartment, there are hipster coffee shops and fancy wine stores, as well as dollar stores and housing projects. -8 minute walk to the your choice of 3 subway lines: the J/M or G -Bodega on the corner for your immediate needs. -Bravo grocery store is a 5 minute walk away (Delkab Ave and Throop Ave) -Burley coffee is a 5 minute walk away (Delkab Ave and Throop Ave) -Mr. Kiwi green grocer and finer food items is a 9 minute walk away (Broadway and Myrtle Ave).</t>
  </si>
  <si>
    <t>This is a diverse neighborhood in transition. I have lived in this apartment for four years and have always felt safe, but the neighborhood may seem rough to people who are unfamiliar with the area. Within 5 blocks of my apartment, there are hipster coffee shops and fancy wine stores, as well as dollar stores and housing projects.</t>
  </si>
  <si>
    <t>-8 minute walk to the your choice of 3 subway lines: the J/M or G -Bodega on the corner for your immediate needs. -Bravo grocery store is a 5 minute walk away (Delkab Ave and Throop Ave) -Burley coffee is a 5 minute walk away (Delkab Ave and Throop Ave) -Mr. Kiwi green grocer and finer food items is a 9 minute walk away (Broadway and Myrtle Ave).</t>
  </si>
  <si>
    <t>No shoes please :)</t>
  </si>
  <si>
    <t>{Internet,Wifi,"Air conditioning",Kitchen,Heating,"Family/kid friendly","Smoke detector","Fire extinguisher",Essentials,Shampoo,Hangers,Iron,"Laptop friendly workspace","Private entrance","Hot water","Bed linens","Extra pillows and blankets"}</t>
  </si>
  <si>
    <t>When modern renovation meets prewar details</t>
  </si>
  <si>
    <t>Wonderful duplex in prime Fort Greene, a rarity to find a modern renovation that meets brownstone’s charm. For outdoors lovers, this luminous and spacious apartment includes 2 bedrooms, a chef kitchen, the possibility to grill outside! and one full bathroom and a half. On the first floor of the house is a huge floor through living/dining room (probably 900SqFt) giving access to your private deck.  On the lower floor (garden floor) you will find the two bedrooms, each has a Queen size bed.</t>
  </si>
  <si>
    <t>Wonderful duplex in prime Fort Greene, a rarity to find a modern renovation that meets brownstone’s charm. For outdoors lovers, this luminous and spacious apartment includes 2 bedrooms, a chef kitchen, the possibility to grill outside! and one full bathroom and a half. On the first floor of the house is a huge floor through living/dining room (probably 900SqFt) giving access to your private deck.  On the lower floor (garden floor) you will find the two bedrooms, each has a Queen size bed. What makes this space unique is that you have a combination of modern and original brownstone details. You also benefit from two outdoor spaces, you will feel completely home and experience the Brooklyn vibes, I even let my guests use my barbecue, washer and dryer. I always make sure that either I or a good friend welcome my guests. During that time we will not only show you in details the house but also give you tips about the neighborhood and NYC in general. The neighborhood Fort Greene is know to b</t>
  </si>
  <si>
    <t>The neighborhood Fort Greene is know to be the cultural center of Brooklyn, with the Brooklyn Academy of Music leading the way. You will also like the beautiful architecture all around and the Fort Greene Park.</t>
  </si>
  <si>
    <t>Public transportation is all over the apartment and street parking is fairly easy. You can also find indoor parkings.</t>
  </si>
  <si>
    <t>Spacious Room in Large 2 Bedroom Prewar Apartment</t>
  </si>
  <si>
    <t>My apartment features a large living room ideal for hanging-out, large fully equip kitchen, windows in every room and a two minute walk to the subway - 20 min ride to Manhattan. This is a gorgeous 4th floor, 2-bedroom apartment with complete privacy.</t>
  </si>
  <si>
    <t>My apartment features a large living room ideal for hanging-out, large fully equip kitchen, windows in every room and a two minute walk to the subway - 20 min ride to Manhattan. This is a gorgeous 4th floor, 2-bedroom apartment with complete privacy. My building is a historic prewar, 4 story residence, redesigned for modern living. It's only a two-block walk to the historic Brooklyn Museum, Brooklyn Botanic Garden, Brooklyn Library and three blocks from the beautiful 585 acre Prospect Park. The space can accommodate 2 people with a full-size bed in the bedroom. Guest can have total access to the space with the exception of the master bedroom. This neighborhood is a real cultural mecca.  Crown Heights is home to many iconic sites: Brooklyn Botanic Garden, Brooklyn Museum, Brooklyn Academy of Music, The Brooklyn Bridge and The Barclays Center (one train stop away). There is a gourmet grocery store Bob &amp; Betty's two blocks way. Plenty of nice coffee shops and restaurants within a three bl</t>
  </si>
  <si>
    <t>This neighborhood is a real cultural mecca.  Crown Heights is home to many iconic sites: Brooklyn Botanic Garden, Brooklyn Museum, Brooklyn Academy of Music, The Brooklyn Bridge and The Barclays Center (one train stop away). There is a gourmet grocery store Bob &amp; Betty's two blocks way. Plenty of nice coffee shops and restaurants within a three block’s radius.  Here are a few of my favorites - DutchBoy Burger/Franklin Park – Bar/Restaurant with a pool table, patio seating and occasional live music (1 block walk) - Breuklyn Coffee Shop – Trendy coffee Shop (1 block walk) - Chavela – Cool Authentic Mexican Restaurant (2 blocks walk) - Aita – Home Style Italian Restaurant (1 block walk) - Barboncino Pizza – Delicious Gourmet Pizza Restaurant (1 block walk) - Drink Bar – Mixologist Bar (2 blocks away) Saturday and Sunday brunch is real "to do" in this neighborhood.</t>
  </si>
  <si>
    <t>There's a two minute walk to the #s 2, 3, 4, &amp; 5 subway lines. One stop to downtown Brooklyn and 20 minutes to Manhattan.</t>
  </si>
  <si>
    <t>Guest are expected to clean up after themselves this includes washing dishes and keeping kitchen tidy immediately after use. No food can be left on countertop. Assist in maintaining a tidy bathroom immediately after use. Including removing hair from sink, bathtub and floor. Properly disposing of garbage immediately. Guest will be provided with fresh linens as needed. Guest are expected to remove their shoes upon entering the apartment</t>
  </si>
  <si>
    <t>{TV,Wifi,"Air conditioning",Kitchen,"Free street parking",Heating,"Smoke detector","Carbon monoxide detector","Fire extinguisher",Essentials,Hangers,"Hair dryer",Iron,"Laptop friendly workspace","translation missing: en.hosting_amenity_49","translation missing: en.hosting_amenity_50","Hot water","Host greets you"}</t>
  </si>
  <si>
    <t>Inviting Photographer's Loft in Tribeca</t>
  </si>
  <si>
    <t>Located 1 block from the river with great south light  old loft charm with modern conveniences in a well maintained building with elevator. My place is a 5 minute walk away from Soho shopping, 10 minute walk to Chinatown, steps away from Hudson River Park, 15 minute walk to the Highline and Chelsea. Great for couples and solo adventurers.</t>
  </si>
  <si>
    <t>{Wifi,"Air conditioning",Kitchen,Elevator,Heating,"Family/kid friendly",Washer,Dryer,"Smoke detector","Carbon monoxide detector","First aid kit",Essentials,"Laptop friendly workspace","translation missing: en.hosting_amenity_50","Hot water",Microwave,"Coffee maker",Refrigerator,Dishwasher,"Dishes and silverware","Cooking basics",Oven,Stove}</t>
  </si>
  <si>
    <t>ULTRA CHIC 2 BEDROOM GRAND CENTRAL</t>
  </si>
  <si>
    <t>Ultra chic and luxurious 2 bedroom right in the heart of Midtown. This location is simply the best, and so is the apartment. High end finishes, appliances, and attention to detail were kept in mind when renovating this unit.</t>
  </si>
  <si>
    <t>{TV,Wifi,"Air conditioning",Kitchen,Elevator,Heating,"Family/kid friendly",Washer,Dryer,"Smoke detector","Carbon monoxide detector",Essentials,Shampoo,"Lock on bedroom door",Hangers,"Hair dryer",Iron,"Laptop friendly workspace","Hot water","Bed linens","Extra pillows and blankets","Long term stays allowed",Other}</t>
  </si>
  <si>
    <t>Cozy Room in Gramercy</t>
  </si>
  <si>
    <t>Private bedroom in recently renovated apartment in the heart of New York's Gramercy neighborhood. 5 minute walk to Flatiron District, Madison Square Park, and major subway lines (6, R, W); 10 minute walk to East Village nightlife, Union Square, and 5th Avenue shopping.  Much cleaner than depicted in pictures, I promise! There are 2 other rooms occupied by female college students, so female guests only please.</t>
  </si>
  <si>
    <t>Private bedroom in recently renovated apartment in the heart of New York's Gramercy neighborhood. 5 minute walk to Flatiron District, Madison Square Park, and major subway lines (6, R, W); 10 minute walk to East Village nightlife, Union Square, and 5th Avenue shopping.  Much cleaner than depicted in pictures, I promise! There are 2 other rooms occupied by female college students, so female guests only please. Access to private balcony (ok it's a fire escape but top floor so unrestricted views) directly from bedroom with beautiful night time views of Empire State Building and down 3rd Avenue- feels 100% classic New York. Massive (for NYC standards) living room/kitchen with stainless steel appliances and comfortable futon and table for dining.</t>
  </si>
  <si>
    <t>{Wifi,"Air conditioning",Kitchen,"Smoking allowed",Heating,Essentials,Hangers,"translation missing: en.hosting_amenity_49","translation missing: en.hosting_amenity_50","Private living room","Hot water","Extra pillows and blankets",Microwave,Refrigerator,"Dishes and silverware",Oven,Stove,"Patio or balcony","Long term stays allowed"}</t>
  </si>
  <si>
    <t>Huge bedroom in Brooklyn duplex!</t>
  </si>
  <si>
    <t>Large basement bedroom in 3bdrm/1.5ba duplex in Crown Heights, just 3 blocks from Franklin Ave 2/3/4/5/S.  Apt is also 5 min from BK Museum, 10 min to Prospect Park! Fully furnished space to share with 2 other people.</t>
  </si>
  <si>
    <t>Large basement bedroom in 3bdrm/1.5ba duplex in Crown Heights, just 3 blocks from Franklin Ave 2/3/4/5/S.  Apt is also 5 min from BK Museum, 10 min to Prospect Park! Fully furnished space to share with 2 other people. The duplex is located on the first and basement floors of a pre-war building with entrance on the first floor.  The kitchen, full bathroom, and my roommate Charles' bedroom are all located on the first floor.  On the basement floor you will find the living room, half bathroom, my roommate Lukas' room, and my bedroom for rent.  PLEASE NOTE: There is a spiral staircase (see pictures) that leads to the basement floor and may not be convenient for those with mobility issues. Guests may access my bedroom, living room, kitchen, and both bathrooms.  Besides the bedrooms, the space is all shared with my roommates, Charles and Lukas.  Please do not enter my roommates' room.  No backyard or roof access. I will be available by phone and email but I will be out of town for the durati</t>
  </si>
  <si>
    <t>Brooklyn Museum and Botanic Garden are only a 5 minute walk away on the beautiful Eastern Parkway Mall.  10 minutes to Prospect Park and Grand Army Plaza.  In the 'hood you'll find great restaurants on Franklin including Barboncino, Cent'anni, Mayfair, Glady's, and Chavela's.  There are also many coffeeshops, bars, and shops in the area.  Feel free to ask me or my roommate for recommendations!</t>
  </si>
  <si>
    <t>2/3/4/5/S at Franklin Ave. - 5 min to Atlantic Terminal (transfer to B/D/Q/N/R/LIRR), 20 min to Manhattan. The S Shuttle will take you up and down Franklin Ave. Taxis available on Franklin Ave. or Eastern Parkway Zipcar 2 blocks away on Sterling between Rogers and Nostrand B(PHONE NUMBER HIDDEN) buses run through the area Bike rentals at Excelsior Bike Shop on Franklin Ave.</t>
  </si>
  <si>
    <t>This is a no shoe home.  Please remove your shoes at the door and place them on the shoerack.  Feel free to bring house slippers.  I have a couple pairs for your use as well. Please no food in the bedroom.  No cigarette smoking.  No visitors.  No pets.  (There is a dog that lives here.  However he will not be here when guests are.) Please clean up after yourself.</t>
  </si>
  <si>
    <t>{Internet,Wifi,Kitchen,"Pets live on this property",Dog(s),"Buzzer/wireless intercom",Heating,"Smoke detector",Essentials,Shampoo,"translation missing: en.hosting_amenity_49","translation missing: en.hosting_amenity_50"}</t>
  </si>
  <si>
    <t>Cozy apartment in heart of Manhattan!</t>
  </si>
  <si>
    <t>This place is close to Flatiron District, Nomad and Murray Hill. You’ll love this place because of the location and the cute neighborhood. My place is good for couples, solo adventurers, and business travelers.</t>
  </si>
  <si>
    <t>This place is close to Flatiron District, Nomad and Murray Hill. You’ll love this place because of the location and the cute neighborhood. My place is good for couples, solo adventurers, and business travelers. An incredible apartment in the middle of Manhattan that you will have your own apartment. The house is yours to use freely. You can use the kitchen, and any cooking basics like olive oil, salt vinegar, and any other basics. We have a microwave for heating up food,dishwasher and much more. There are lots of 24 hrs deli, grocery stores and a lot of restaurants and bars within a block. I will be anytime available in case you have any questions or concerns! Also, I would love to give you some tips and unique ways to spend even better your time in the city! An amazing location in the heart of Manhattan that you can find everything you want to enjoy your vacation! The location is perfect where everyone would love to live in New York!  Some blocks away from Nomad (with plenty of restau</t>
  </si>
  <si>
    <t>An amazing location in the heart of Manhattan that you can find everything you want to enjoy your vacation! The location is perfect where everyone would love to live in New York!  Some blocks away from Nomad (with plenty of restaurants and bars) and Flatiron District ( eataly market) and Murray Hill.. Yup! It's true! Check out the map! Great bars and restaurants in a trendy neighborhood. Lots of cool street art and fun places to check out!</t>
  </si>
  <si>
    <t>Yay! You have access to all these subway lines! Subway Lines:  N,R (yellow line) and 6 (green line) trains, are just two blocks away.  It is easy to find a parking spot.</t>
  </si>
  <si>
    <t>{Wifi,"Air conditioning",Kitchen,Elevator,"Hot tub",Heating,Washer,Dryer,"Smoke detector","Carbon monoxide detector","First aid kit","Fire extinguisher",Essentials,Shampoo,"Lock on bedroom door",Hangers,"Hair dryer",Iron,"translation missing: en.hosting_amenity_49","translation missing: en.hosting_amenity_50","Private living room","Hot water","Bed linens","Extra pillows and blankets",Microwave,Refrigerator,"Dishes and silverware","Cooking basics",Oven}</t>
  </si>
  <si>
    <t>Private Room in Great East Village Apartment!</t>
  </si>
  <si>
    <t>Private room (full bed) in 3 bedroom East Village/Alphabet City apartment. Conveniently located near great restaurants and nightlife. Roof and laundry available in building.</t>
  </si>
  <si>
    <t>{Wifi,"Air conditioning",Kitchen,"Smoking allowed",Heating,"Family/kid friendly","Smoke detector","Carbon monoxide detector",Essentials,Shampoo,"Lock on bedroom door",Hangers,Iron,"translation missing: en.hosting_amenity_50","Private living room"}</t>
  </si>
  <si>
    <t>Entire New York Apartment. 2 bedrooms</t>
  </si>
  <si>
    <t>2 bed apartment</t>
  </si>
  <si>
    <t>2 bed apartment Old worl charm with a modern twist</t>
  </si>
  <si>
    <t>Please take  off</t>
  </si>
  <si>
    <t>{TV,Wifi,"Air conditioning",Pool,Kitchen,Elevator,Heating,Washer,Dryer,"Smoke detector","Carbon monoxide detector","First aid kit","Fire extinguisher",Essentials,Shampoo,"Lock on bedroom door",Hangers,"Hair dryer",Iron,"Laptop friendly workspace","Hot water","Bed linens","Extra pillows and blankets","Host greets you",Waterfront,"Paid parking on premises"}</t>
  </si>
  <si>
    <t>1 Bedroom Apartment -Tompkins sq Park/East Village</t>
  </si>
  <si>
    <t>Great 1 bedroom apartment in east village right next to Thompson square park. 1 queen size bed that easily fits two, sofa, bathroom, kitchen. Apple TV, wifi. Fantastic location, lots of bars and restaurants. 10 min walk to soho, 5 min to union square</t>
  </si>
  <si>
    <t>Great 1 bedroom apartment in east village right next to Thompson square park. 1 queen size bed that easily fits two, sofa, bathroom, kitchen. Apple TV, wifi. Fantastic location, lots of bars and restaurants. 10 min walk to soho, 5 min to union square The apartment will be all for yourself Guest interaction I'll be easy to reach throughout your stay if you have any questions or need restaurant recommendations I think Airbnb does a great job explaining the neighborhood: Boasting the best of, well, everything, the East Village's inexhaustible grid of beyond-hip bars, bookshops, cafes, clubs, and galleries cater to even the most exacting tastes. As stylish as it is, the East Village preserves a laid-back attitude so even outsiders feel welcome when in this classic New York City neighborhood. From early morning to late-late night, the East Village brims with activity for socialites and scaliwags alike. https://www.airbnb.com/locations/new-york/east-village</t>
  </si>
  <si>
    <t>I think Airbnb does a great job explaining the neighborhood: Boasting the best of, well, everything, the East Village's inexhaustible grid of beyond-hip bars, bookshops, cafes, clubs, and galleries cater to even the most exacting tastes. As stylish as it is, the East Village preserves a laid-back attitude so even outsiders feel welcome when in this classic New York City neighborhood. From early morning to late-late night, the East Village brims with activity for socialites and scaliwags alike. https://www.airbnb.com/locations/new-york/east-village</t>
  </si>
  <si>
    <t>{TV,Internet,Wifi,"Air conditioning",Kitchen,"Pets allowed","Free street parking",Heating,"Smoke detector","Carbon monoxide detector",Essentials,"24-hour check-in",Hangers,"Hair dryer","Laptop friendly workspace","Hot water","Host greets you"}</t>
  </si>
  <si>
    <t>Appartement spacieux au cœur d'Astoria</t>
  </si>
  <si>
    <t>Appartement tout confort pour 4 personnes, idéalement situé à 5 min à pied du métro (35 min pour Times Square) et à une rue de la vibrante avenue de Ditmars. Vous y trouverez toutes les cuisines du monde: du grec renommé (Georges Clooney y a mangé) au traditionnel bagel shop, en passant par les plus savoureux cheesecakes de chez Martha. Vous profiterez d'un environnement calme avant d'affronter les rues de Manhattan.</t>
  </si>
  <si>
    <t>{TV,Wifi,"Air conditioning",Kitchen,"Family/kid friendly","Smoke detector",Essentials,Shampoo,Hangers,"Hair dryer"}</t>
  </si>
  <si>
    <t>The Skylight Suite in a Historic Brooklyn Mansion</t>
  </si>
  <si>
    <t>Located on the prestigious St. Marks Millionaire's Row, this limestone mansion is a step back in time...and yet your “Skylight Suite” has all of the comforts of a modern boutique hotel. The three parlours shown are shared. Your suite has its own private bathroom with shower beneath a skylight, smart tv, small refrigerator and of course a private entry / locked door. The den is next door. There’s a park and a museum across the street. The A/C train and 3/4 train are less than a 10 min walk away.</t>
  </si>
  <si>
    <t>Located on the prestigious St. Marks Millionaire's Row, this limestone mansion is a step back in time...and yet your “Skylight Suite” has all of the comforts of a modern boutique hotel. The three parlours shown are shared. Your suite has its own private bathroom with shower beneath a skylight, smart tv, small refrigerator and of course a private entry / locked door. The den is next door. There’s a park and a museum across the street. The A/C train and 3/4 train are less than a 10 min walk away. The property has three grand parlours with two fireplaces that are shared. The suite has high ceilings, hard wood floors, a private bathroom with sleek rainfall shower beneath a skylight for sunshine bathing, king bed, smart tv, attached seating area with desk and outdoor deck, a small refrigerator, and of course a locked door. I'm available via phone and text. I love to chat with guests and give advice or ideas for enjoying The People's Republic of Brooklyn! Across the street, you'll find the l</t>
  </si>
  <si>
    <t>Across the street, you'll find the lovely Brower Park and the Brooklyn Children's Museum. Lots of quaint restaurants bars and pubs in the area, including: Boeuf &amp; Bun, El Jefe, Basil Pizza &amp; Wine Bar, Peaches Hothouse, Skal, OBK, Cocoa Grinder, Super Power, and more.</t>
  </si>
  <si>
    <t>Lots of free parking on the street. You are also a few short blocks, less than 10minutes away, to the A/C trains or the 3/4 trains. And of course Uber/Lyft/Juno are only a few clicks away.</t>
  </si>
  <si>
    <t>Please remove your shoes when entering the home. Quiet time between  10pm - 9am</t>
  </si>
  <si>
    <t>{TV,Wifi,"Air conditioning",Breakfast,"Indoor fireplace",Heating,"Smoke detector","Carbon monoxide detector","First aid kit","Fire extinguisher",Essentials,Shampoo,"Lock on bedroom door",Hangers,"Hair dryer",Iron,"Laptop friendly workspace","Private entrance"}</t>
  </si>
  <si>
    <t>Large, private room in Bushwick close to subways</t>
  </si>
  <si>
    <t>This room is in a fun, spacious apartment located in the heart of Bushwick, Brooklyn. It's lofted above the main common area with the full privacy of your own room.  Located within a short walk to 2 subway lines, bus stop, and surrounded by local bars, delis, grocery, police dept. and restaurants. It's about a 20 minute subway ride to Williamsburg and about 25 minutes to get into Manhattan.  Perfect spot for a quick stay while exploring NYC!</t>
  </si>
  <si>
    <t>This room is in a fun, spacious apartment located in the heart of Bushwick, Brooklyn. It's lofted above the main common area with the full privacy of your own room.  Located within a short walk to 2 subway lines, bus stop, and surrounded by local bars, delis, grocery, police dept. and restaurants. It's about a 20 minute subway ride to Williamsburg and about 25 minutes to get into Manhattan.  Perfect spot for a quick stay while exploring NYC! The room has a queen-size bed, heat/AC ventilation, a heavy door, and drawers for storage. Windows can be shaded or opened to let lots of natural sunlight shine through and light up the room.   The building is newly renovated, requiring an access code to enter. The apartment is located on the third floor (walkup) and has huge ceilings with lots of natural light throughout the entire apartment.  Feel free to use any of the kitchen supplies! There's also 1.5 bathrooms with plenty of soaps, hot water and toilet paper to go around. Guests are welcome t</t>
  </si>
  <si>
    <t>Bushwick is a perfect spot to stay while visiting New York City. It's a 30 minute subway ride into Manhattan, but filled by plenty of fun bars, restaurants, and convenience stores. It's residential and has a large police station one block away.</t>
  </si>
  <si>
    <t>Uber is easily accessible, and the apartment is located within a 5-10 minute walk from multiple bus stops and 3 different subway lines (L,M,J trains)</t>
  </si>
  <si>
    <t>{Wifi,"Air conditioning",Kitchen,"Smoking allowed","Pets allowed",Heating,Washer,Dryer,"Smoke detector","Carbon monoxide detector","Fire extinguisher",Essentials,Shampoo,"Lock on bedroom door",Hangers,"translation missing: en.hosting_amenity_49","translation missing: en.hosting_amenity_50","Private living room"}</t>
  </si>
  <si>
    <t>Private Room Dumbo</t>
  </si>
  <si>
    <t>Private bedroom in a 3 bed/2 bath apartment. Building is conveniently located right off the F train (York St station) 5 mins walk to the Brooklyn Bridge</t>
  </si>
  <si>
    <t>Private bedroom in a 3 bed/2 bath apartment. Building is conveniently located right off the F train (York St station) 5 mins walk to the Brooklyn Bridge The room is pretty big for New York standards, featuring a small closet and a window view to the private backyard. I can provide any details to get around easily in the city ;) 5 mins walk to Brooklyn Bridge and Manhattan Bridge, easy commute to Downtown Manhattan (World Trade Center, Washington Square, SoHo, TriBeCa, Lower East Side) CitiBike is also available two blocks away from the apartment This is actually my room. You’d share the place with two amazing roommates!</t>
  </si>
  <si>
    <t>5 mins walk to Brooklyn Bridge and Manhattan Bridge, easy commute to Downtown Manhattan (World Trade Center, Washington Square, SoHo, TriBeCa, Lower East Side)</t>
  </si>
  <si>
    <t>CitiBike is also available two blocks away from the apartment</t>
  </si>
  <si>
    <t>{TV,Wifi,"Air conditioning",Kitchen,Heating,"Smoke detector","Carbon monoxide detector",Essentials,Shampoo,"Hot water"}</t>
  </si>
  <si>
    <t>Your Own Private  Hideaway Junior Suite in Soho!</t>
  </si>
  <si>
    <t>This 300-square-foot suite overlooking Broome Street features a Queen Bed, ergonomic sofa and chair, and a mini-bar curated with locally sourced treats. Citiquiet Soundproof windows, individual air conditioning and private baths with Bio Beauty products ensure a relaxing, comfortable stay. Every morning, you'll get an amazing farm-to-table breakfast, with pastries, fresh cooked eggs, freshly squeezed juice, smoked salmon and more.</t>
  </si>
  <si>
    <t>This 300-square-foot suite overlooking Broome Street features a Queen Bed, ergonomic sofa and chair, and a mini-bar curated with locally sourced treats. Citiquiet Soundproof windows, individual air conditioning and private baths with Bio Beauty products ensure a relaxing, comfortable stay. Every morning, you'll get an amazing farm-to-table breakfast, with pastries, fresh cooked eggs, freshly squeezed juice, smoked salmon and more. With luxe rooms, an open-air Moroccan-tiled courtyard and Parisian influences throughout, The Broome is Soho’s hidden gem. European-style breakfast spread stars breads and pastries from the famed Balthazar Bakery down the street and NYC-roasted Café Integral Nicaraguan coffee. Plus, there’s all-day complimentary fruit-infused water, coffee, tea and seasonal fruit if you need a little pick-me-up between museums and shopping. Your room will include: Free WiFi Samsung Smart TV Pillowtop beds Bellino fine linen bathrobes Welcome amenity (VOSS water, chocolate &amp; s</t>
  </si>
  <si>
    <t>The Broome is located in the historic SoHo neighborhood of New York City – a buzzing fashion and dining district – at the corner of two storied streets, Crosby and Broome. Inside this neighborhood’s landmark cast iron buildings, visitors will find artists’ lofts, design ateliers, and some of the finest dining destinations in the city – all just a short walk from our boutique accommodations.</t>
  </si>
  <si>
    <t>Centrally located in New York’s Soho district, moments away from the hustle and bustle of Broadway Avenue, our beautiful, peaceful hotel is easily accessible from the Spring Street Subway Station (the 4 and 6 lines) or Canal Street Subway Station (the N, Q, R and W lines). There are a number of bus stops within the vicinity, and we are fully accessible to all taxis, Ubers and Lyfts.</t>
  </si>
  <si>
    <t>Please note, we take a 10% security deposit upon check-in. This is just a hold for that amount placed on your credit card that is presented upon arrival.</t>
  </si>
  <si>
    <t>{TV,Wifi,"Air conditioning",Breakfast,Elevator,Heating,"Smoke detector","Carbon monoxide detector","First aid kit","Fire extinguisher",Essentials,Shampoo,"Lock on bedroom door",Hangers,"Hair dryer",Iron,"Laptop friendly workspace","Private entrance"}</t>
  </si>
  <si>
    <t>Gorgeous new apartment with amazing views</t>
  </si>
  <si>
    <t>Williamsburg condo ready to be your hub as you explore the city. Great for couples, solo adventurers, and business travelers. The apartment includes high-end features such as built-in Bluetooth speakers in the living room and heated floors in the bathroom. Located just a short walk from the subway, it’s also close to tons of great spots like Barcade, Smorgasburg, Brooklyn Brewery, Brooklyn Bowl, East River State Park, and more. Enjoy a great location and amazing comforts during your NYC stay.</t>
  </si>
  <si>
    <t>- Please leave shoes in the entryway. - Please keep noise down after 10pm.</t>
  </si>
  <si>
    <t>{TV,Internet,Wifi,"Air conditioning",Kitchen,"Paid parking off premises","Free street parking","Buzzer/wireless intercom",Heating,"Family/kid friendly",Washer,Dryer,"Smoke detector","Carbon monoxide detector","First aid kit","Safety card","Fire extinguisher",Essentials,Shampoo,"Lock on bedroom door",Hangers,"Hair dryer",Iron,"Self check-in",Lockbox,"Hot water"}</t>
  </si>
  <si>
    <t>Room in Williamburg BK</t>
  </si>
  <si>
    <t>Great location one block away Bedford stop (L train). The best area in Williamsburg. With a lot of natural light in 2 bedrooms and a cozy vibe with brick walls, you will feel in armony with the hood.</t>
  </si>
  <si>
    <t>The hood has everything one station away from Manhattan (10 min away). Starbucks, Shacke Shacck, Equinox, Sephora, tacos, barsm stores, restaurants, and almost everything! Ferry also is one block away to cross to Manhattan.</t>
  </si>
  <si>
    <t>L train one block away. And ferry one block away.</t>
  </si>
  <si>
    <t>- Despues de las 12 am se pide tranquilidad</t>
  </si>
  <si>
    <t>{Wifi,"Air conditioning",Kitchen,Heating,"Smoke detector",Essentials,"Lock on bedroom door",Hangers,"Laptop friendly workspace",Bathtub,"Babysitter recommendations","Hot water",Refrigerator,"Cooking basics",Oven,Stove,"Long term stays allowed","Cleaning before checkout",Waterfront}</t>
  </si>
  <si>
    <t>Central  Harlem Hideaway</t>
  </si>
  <si>
    <t>Spacious 1 BR in Central Harlem walk up   near all subway lines , clean , cozy  true NYC apt  eat in kitchen , antenna TV , wifi, &amp; internet access . prefer non smoker vegetarian  perfect for student ,holiday or business traveler</t>
  </si>
  <si>
    <t>Sunny Bedroom in Harlem</t>
  </si>
  <si>
    <t>My apartment is close to the best Harlem restaurants and entertainment and just minutes away from all NYC has to offer. You’ll love the high ceilings, exposed brick, convenient location, proximity to major sites, subways and overall real New York charm -- perfect for couples, solo adventurers, and business travelers.</t>
  </si>
  <si>
    <t>My apartment is close to the best Harlem restaurants and entertainment and just minutes away from all NYC has to offer. You’ll love the high ceilings, exposed brick, convenient location, proximity to major sites, subways and overall real New York charm -- perfect for couples, solo adventurers, and business travelers. You’ll love the high ceilings, exposed brick, convenient location, proximity to major sites, subways and overall real New York charm -- perfect for couples, solo adventurers, and business travelers.</t>
  </si>
  <si>
    <t>•PLEASE do not leave lights or other appliances on while you are away from the apartment. •A lost key will incur a fee of $15 at check-out •Cleaning: The apartment will be delivered clean upon check-in, including fresh towels and linens. You are responsible for cleaning up after yourself during your stay.  •Arrival and Departure: Check-in is flexible and determined on a case-by-case basis. Prior to your arrival, we will be in contact to coordinate your check-in time and hand off of keys. Check out is at 11am.</t>
  </si>
  <si>
    <t>{TV,Wifi,"Air conditioning",Kitchen,Elevator,"Buzzer/wireless intercom",Heating,"Family/kid friendly","Smoke detector",Essentials,Shampoo,"Lock on bedroom door",Hangers,"Hair dryer",Iron}</t>
  </si>
  <si>
    <t>Huge space across from park, easy to Manhattan</t>
  </si>
  <si>
    <t>This is a fantastic apartment! Super spacious, with lots of light in a perfect location right across the street from beautiful Prospect Park.  The neighborhood offers many great places to eat like Midwood Flats, Bonafini, Bergen Bagels...  And with only 2 blocks to the express subway station, it's just a train ride away from all that Brooklyn and all NYC has to offer - Explore Brooklyn, or be in Manhattan in 4 stops!</t>
  </si>
  <si>
    <t>This is a fantastic apartment! Super spacious, with lots of light in a perfect location right across the street from beautiful Prospect Park.  The neighborhood offers many great places to eat like Midwood Flats, Bonafini, Bergen Bagels...  And with only 2 blocks to the express subway station, it's just a train ride away from all that Brooklyn and all NYC has to offer - Explore Brooklyn, or be in Manhattan in 4 stops! The available bedroom is massive - 11' x 17' - and has 2 large windows facing Prospect Park.  It is furnished with a double bed, bedside tables, large dresser, mirror and covered clothing rack.  There is ample space to spread out and feel comfortable! The bathroom is a nice size with a bathtub. This is a 3 bedroom, 2 bathroom apartment with shared access to the eat-in kitchen, large living room, and front hall closet...  I occupy 1 bedroom with a private bathroom. I have one roommate who shares the second bathroom. The building has a laundry room on premises. I have a fair</t>
  </si>
  <si>
    <t>Prospect-Lefferts Gardens is one of Brooklyn's iconic neighborhoods.  Located on beautiful Prospect Park and near Brooklyn Botanical Gardens - this is a diverse and vibrant area with a range of great places to check out!</t>
  </si>
  <si>
    <t>The apartment is very conveniently located less than 2 blocks from the Q/B subway station which will easily connect you to other parts of Brooklyn and is only 4 stops to Manhattan.  We are also just a few blocks from a CitiBike station.</t>
  </si>
  <si>
    <t>This apartment is in a family building - no loud music, generally very quiet after 10pm. No parties or extended guest stays. No smoking of any kind allowed in the apartment or building. Because this is a shared apartment, I can only accept bookings from females.</t>
  </si>
  <si>
    <t>{Wifi,"Air conditioning",Kitchen,"Paid parking off premises",Elevator,"Free street parking",Heating,Washer,Dryer,"Smoke detector","Carbon monoxide detector",Essentials,Hangers,Iron,"Laptop friendly workspace","translation missing: en.hosting_amenity_49","translation missing: en.hosting_amenity_50","Hot water","Bed linens","Extra pillows and blankets",Microwave,Refrigerator,"Dishes and silverware","Cooking basics",Oven,Stove,"Long term stays allowed","Wide hallways","Wide entrance for guests","Well-lit path to entrance","No stairs or steps to enter","Host greets you"}</t>
  </si>
  <si>
    <t>Large Midtown East Duplex</t>
  </si>
  <si>
    <t>1 large (14x8) fully furnished bedroom available in a 2 BR / 2 bathroom duplex apartment in Midtown East. Includes private bathroom, outdoor patio and large closets. Apartment also has a good sized kitchen and very large living room.</t>
  </si>
  <si>
    <t>{TV,"Cable TV",Internet,Wifi,"Air conditioning",Kitchen,"Buzzer/wireless intercom",Heating,Washer,Dryer,Essentials}</t>
  </si>
  <si>
    <t>Cozy shared place in Midtown, close to everything</t>
  </si>
  <si>
    <t>Great two bedroom apt in Midtown</t>
  </si>
  <si>
    <t>*Please let me know the exactly check in time before you arrival to home. *Please remove your shoes by the entrance and put in the shoes cabinet *No any guest. The beds given in the listing is per the guest you've booked for. *No alcoholic drinks inside the apartment and no drunk people either. *Guests must be clean after theirselves when they use the kitchen and bathroom</t>
  </si>
  <si>
    <t>{TV,Wifi,"Air conditioning",Kitchen,Heating,"Smoke detector","Carbon monoxide detector","First aid kit","Fire extinguisher",Essentials,Shampoo,Hangers,"Hair dryer",Iron,"Laptop friendly workspace","Hot water","Bed linens","Extra pillows and blankets","Ethernet connection",Microwave,"Coffee maker",Refrigerator,Dishwasher,"Dishes and silverware","Cooking basics",Oven,Stove,"Long term stays allowed","Host greets you"}</t>
  </si>
  <si>
    <t>Private room in the heart of the Heights</t>
  </si>
  <si>
    <t>Decor is simple, with fluffy area rug and dim-lighting for a more relaxed feel. Mini fridge in the room for guests to keep their beverages cool.  Pillowy soft full sized mattress that is low to the ground. 40” flat screen TV equipped with fire stick to stream your favorite movies and series via Netflix</t>
  </si>
  <si>
    <t>Decor is simple, with fluffy area rug and dim-lighting for a more relaxed feel. Mini fridge in the room for guests to keep their beverages cool.  Pillowy soft full sized mattress that is low to the ground. 40” flat screen TV equipped with fire stick to stream your favorite movies and series via Netflix In the heart of Washington Heights. Exquisite 5 Star Spanish restaurants and lounges in the area. The United Palace, where they host concerts and other events is just three blocks from our space. I do believe in privacy and giving my guests the space they need to unwind during their stay. However, I will always be available for questions via text. 7 minute train ride into Harlem , where they have the famous Apollo theater. 15 minute train ride into Times Square. Just a walk away from Yankee Stadium. Two different train lines ( A, 1 ) in a 5 block radius. Along with many different buses in the area that go downtown and to the Bronx.</t>
  </si>
  <si>
    <t>7 minute train ride into Harlem , where they have the famous Apollo theater. 15 minute train ride into Times Square. Just a walk away from Yankee Stadium.</t>
  </si>
  <si>
    <t>Two different train lines ( A, 1 ) in a 5 block radius. Along with many different buses in the area that go downtown and to the Bronx.</t>
  </si>
  <si>
    <t>Clean up after yourselves. Turn off AC and TV when you step out or are no longer using it. Please, no extra guests than the ones listed prior to your stay.</t>
  </si>
  <si>
    <t>{TV,Wifi,"Air conditioning","Paid parking off premises","Free street parking",Heating,"Smoke detector","Carbon monoxide detector",Essentials,Shampoo,"Lock on bedroom door",Hangers,"Hair dryer",Iron,"Private entrance","Window guards","Hot water","Bed linens",Refrigerator,"Luggage dropoff allowed","Long term stays allowed","Host greets you"}</t>
  </si>
  <si>
    <t>Large 1 BR *** Featured on This Old House</t>
  </si>
  <si>
    <t>Be inspired and soothed in this beautifully designed Prospect Heights apartment on the garden level of a classic Brooklyn brownstone. Spacious, comfortable and bright, it has been thoughtfully renovated to balance historic detail with luxurious convenience.  Brooklyn Museum of Art, Botanic Garden and Prospect Park are a 5-min stroll away—and Manhattan is a quick 15-min subway ride. Come experience wonderful accessibility for play/work and a peaceful refuge.</t>
  </si>
  <si>
    <t>Be inspired and soothed in this beautifully designed Prospect Heights apartment on the garden level of a classic Brooklyn brownstone. Spacious, comfortable and bright, it has been thoughtfully renovated to balance historic detail with luxurious convenience.  Brooklyn Museum of Art, Botanic Garden and Prospect Park are a 5-min stroll away—and Manhattan is a quick 15-min subway ride. Come experience wonderful accessibility for play/work and a peaceful refuge. Fully renovated, the apartment has a large, full kitchen with dishwasher. Lovely, tiled bathroom with tub. Bedroom faces the quiet, green and lovely backyard. In addition to AC, there are ceiling fans are in both rooms. For business travelers, high-speed Wifi and a laser printer/scanner/copier are available upon request. There is a separate entrance upstairs for our family. We are always available for any questions and to assist via text/phone/email. Prospect Heights is a vibrant  neighborhood that boasts some of Brooklyn’s best ice</t>
  </si>
  <si>
    <t>Prospect Heights is a vibrant  neighborhood that boasts some of Brooklyn’s best ice cream, as well as proximity to most of the major attractions in the borough. Brooklyn Museum of Art, Brooklyn Botanic Garden, Prospect Park, BAM, Brooklyn Public Library, Barclay’s Center and Prospect Park Zoo, Carousel and Ice skating rink are all minutes away. Along Vanderbilt and Washington Avenues, choose from an eclectic selection of restaurants/bars and shops from Michellin star-rated Olmsted to innovative Mexican at Alta Calidad to Cheryl's Global Soul and Tom's Restaurant. To satisfy your sweet tooth,  Ample Hills ice cream, Little Cupcake Bakeshop or Blue Marble cafe are minutes away. There is a craft brew and small plates hangout on the corner, Gold Star Beer Counter. A favorite short walk is around Grand Army Plaza Arch and fountain, which are just a few blocks away.</t>
  </si>
  <si>
    <t>Closest subways: B/Q at 7th Ave and 2/3 at Grand Army Plaza. Downtown Manhattan-10 min ride; Midtown-20-30 min. East and West sides are easily reached through simple transfers. Citymapper app is convenient for trip planning or feel free to ask for directions. JFK Airport is a 30-40 min, $40 Uber ride. If you are renting a car, the street has free parking with alternate side street cleaning. It is possible to park within the scheduled times. Let us know and we will email you all the details.</t>
  </si>
  <si>
    <t>{Wifi,"Air conditioning",Kitchen,"Free street parking",Heating,Washer,Dryer,"Smoke detector","Carbon monoxide detector","First aid kit","Fire extinguisher",Essentials,Hangers,"Hair dryer","Laptop friendly workspace","Private living room","Hot water","Bed linens",Microwave,"Coffee maker",Refrigerator,Dishwasher,"Dishes and silverware","Cooking basics",Oven,Stove,"Single level home","Luggage dropoff allowed","Long term stays allowed"}</t>
  </si>
  <si>
    <t>Charming Room in Sunlit 3BD Apt</t>
  </si>
  <si>
    <t>Our gorgeous three bedroom offers easy accessibility to the city while offering an authentic taste of colorful Brooklyn! It's a haven with great Caribbean food and a booming "hipster" culture. Public transportation is nearby, and Brooklyn Museum and public parks and botanical gardens are right around the corner.</t>
  </si>
  <si>
    <t>Our gorgeous three bedroom offers easy accessibility to the city while offering an authentic taste of colorful Brooklyn! It's a haven with great Caribbean food and a booming "hipster" culture. Public transportation is nearby, and Brooklyn Museum and public parks and botanical gardens are right around the corner. This space is a fully renovated 3rd floor walkup, with hardwood flooring throughout. In the kitchen and bathroom, beautiful stone floors and exposed brick complement the stainless steal appliances. The Kitchen is equipped with blenders, Keurig, SodaStream, food processors and a dishwasher, while the highlight of the bathroom is the rainfall shower-head. Hi, Guests have access to the whole apartment -- living room equipped with full cable TV and high-speed wireless internet, kitchen, bathroom. This space is ideal for guests who are independent, as I'll be gone the duration of their stay. However, guests will be sharing the three-bedroom apartment with two young professional wome</t>
  </si>
  <si>
    <t>Lots of good bars and brunch spots in the area, if you're not familiar with Crown Heights already. Even a cute and highly Instagrammable neighborhood bar on the block ;-) 26 minutes walking/10-15 min on public transportation to Brooklyn museum and Prospect Park. Three grocery stores within a few minutes of walking distance right on Nostrand. An excellent Jamaican spot on the corner. Tons of places that deliver, delis galore, and an organic/local/gluten free market two blocks north on Nostrand. Two laundromats 5 minutes away. The one I use is very clean, has new machines that are always available and is well priced. Located on New York and Atlantic.</t>
  </si>
  <si>
    <t>This is a super convenient area. It's a 6 min walk to the A/C trains, which put you in midtown in under 30 minutes. Straight to JFK airport as well. Free parking available on street. The Long Island Railroad is only 4min walking. Walk south 10 minutes and the 3/4 trains are there. Buses galore: B65 bus running across Brooklyn stops right across the street from the apartment. B44/43 are around the corner.</t>
  </si>
  <si>
    <t>- Shoes left by the front door. Quiet after 10pm.</t>
  </si>
  <si>
    <t>{TV,"Cable TV",Wifi,Kitchen,"Free parking on premises",Breakfast,Heating,"Smoke detector","First aid kit",Essentials,Shampoo,Hangers,"translation missing: en.hosting_amenity_49","translation missing: en.hosting_amenity_50","Hot water","Bed linens","Extra pillows and blankets",Microwave,"Coffee maker",Refrigerator,Dishwasher,"Dishes and silverware","Cooking basics",Oven,Stove,"Luggage dropoff allowed","Long term stays allowed","Well-lit path to entrance","No stairs or steps to enter","Accessible-height bed"}</t>
  </si>
  <si>
    <t>A spacious 1 bdrm park apartment to yourself</t>
  </si>
  <si>
    <t>The apartment is directly on Fort Tryon Park in Inwood/Washington Heights. It is very convenient for both the A and 1 trains, so you can get around easily, and it's in a lovely neighborhood itself.</t>
  </si>
  <si>
    <t>The apartment is directly on Fort Tryon Park in Inwood/Washington Heights. It is very convenient for both the A and 1 trains, so you can get around easily, and it's in a lovely neighborhood itself. It's a spacious one bedroom in a quiet building. It was fully renovated when I moved in about 5 years ago. You'll have the whole apartment to yourself. I'll get you set up when you come. As you'll see, I'm not looking for a very short stay, but someone who wants to stay at least a couple of weeks. Inwood is a great neighborhood, very ethnically diverse, with a strong Dominican base. The parks are exceptional, with panoramic views around the Cloisters and old growth forest in Inwood Hill park. Great for the A and 1 trains. Street parking. Bus stop across the street</t>
  </si>
  <si>
    <t>Inwood is a great neighborhood, very ethnically diverse, with a strong Dominican base. The parks are exceptional, with panoramic views around the Cloisters and old growth forest in Inwood Hill park.</t>
  </si>
  <si>
    <t>Great for the A and 1 trains. Street parking. Bus stop across the street</t>
  </si>
  <si>
    <t>{Wifi,"Air conditioning",Kitchen,"Smoking allowed","Pets allowed",Heating,Essentials,Hangers,Iron,"Laptop friendly workspace",Microwave,Refrigerator,"Dishes and silverware","Cooking basics",Oven,Stove}</t>
  </si>
  <si>
    <t>Modern Harlem Gem</t>
  </si>
  <si>
    <t>Welcome to our beautiful, large and modern 2bd apartment in Harlem!  The apartment is on the top floor unit within a family owned 3 family townhouse. This is no ordinary Airbnb as it was our former residence before we relocated out of state. It was renovated in 2017 with modern features and higher end furniture that you will not find in your average listing.  This apartment is still our home away from home and we would love for our guests to enjoy it's beauty and comfort when we are not in town.</t>
  </si>
  <si>
    <t>Welcome to our beautiful, large and modern 2bd apartment in Harlem!  The apartment is on the top floor unit within a family owned 3 family townhouse. This is no ordinary Airbnb as it was our former residence before we relocated out of state. It was renovated in 2017 with modern features and higher end furniture that you will not find in your average listing.  This apartment is still our home away from home and we would love for our guests to enjoy it's beauty and comfort when we are not in town. You'll feel right at home when you lounge around with over 1000 square feet of space with large bedrooms and common areas.  The furnishings are top notch from our comfortable beds to our mid century modern furniture from retailers including Rove Concepts and West Elm.   The king mattress in the bedroom is a pillow-top individual coiled and memory foam hybrid mattress and the queen mattress is a Tempur-Pedic.  The living room can sleep 1 or 2 more guests by turning the chaise next to the extreme</t>
  </si>
  <si>
    <t>The apartment is located on a residential street in a row of townhouses and away from the hustle and bustle of many other areas in Harlem and Manhattan.  Located just 5 minutes from Central Park and close to Columbia University, the iconic Apollo Theater, and many other attractions! There are a myriad of local restaurants in the vicinity and  intimate jazz clubs.</t>
  </si>
  <si>
    <t>The apartment is centrally located between the 2/3 trains and the 6 train on 116th to allow for easy access to destinations on the west or east side of Manhattan. Less than a 10 minute walk to 125th Street for access to the M60 bus to LaGuardia Airport or the Metro North Railroad.</t>
  </si>
  <si>
    <t>No shoes in the house Wash all dishes used Throw away all trash before leaving</t>
  </si>
  <si>
    <t>{TV,Wifi,"Air conditioning",Kitchen,Heating,"Family/kid friendly","Smoke detector","Carbon monoxide detector","First aid kit","Fire extinguisher",Essentials,Shampoo,"Lock on bedroom door",Hangers,"Hair dryer",Iron,"Laptop friendly workspace","Self check-in",Lockbox,"Private entrance"}</t>
  </si>
  <si>
    <t>Spacious Apartment in the heart of Manhattan!</t>
  </si>
  <si>
    <t>Big and bright apartment located in the heart of Manhattan with a view over The Empire State Building &amp; Madison Square Park  - perfect for people visiting NYC!  Close to the N,Q, R, W &amp; 6 subway, trendy restaurants and shops. Fully furnished with 1 king and 1 queen sized bed (2 bedrooms). Hope you like art and colors because there's lots of it.  Only down side is that we do not have closet space available as of now... too many unnecessary clothes ;) sorry</t>
  </si>
  <si>
    <t>Big and bright apartment located in the heart of Manhattan with a view over The Empire State Building &amp; Madison Square Park  - perfect for people visiting NYC!  Close to the N,Q, R, W &amp; 6 subway, trendy restaurants and shops. Fully furnished with 1 king and 1 queen sized bed (2 bedrooms). Hope you like art and colors because there's lots of it.  Only down side is that we do not have closet space available as of now... too many unnecessary clothes ;) sorry Well just look at the photos and see for yourself ;) My roommate and I are big art enthusiasts and believe in good karma. Therefore our place was designed to make you feel good, energized and welcome. The location is also so amazingly centered that you can walk to any of the coolest neighborhoods in NYC. All of it! Make yourself feel at home and enjoy. Just be respectful to our belongings and everything will be fine. Named after the iconic wedge-shaped Flatiron Building, this commercial neighborhood is also home to tall apartment buil</t>
  </si>
  <si>
    <t>{TV,Wifi,Kitchen,"Family/kid friendly",Shampoo,"Hair dryer","Private entrance"}</t>
  </si>
  <si>
    <t>NO FEE RENTAL *Lease Takeover Modern Apt Downtown</t>
  </si>
  <si>
    <t>NO FEE OR BROKER UNFURNISHED RENTAL  1 or 2 YEAR LEASE  DEPOSIT REQUIRED $6000 Monthly rental $6000 utilities not included.  Charming, quiet, and light filled luxury apartment in Seaport District, located on Historic Front St by the Brooklyn Bridge. Easy walking distance to Wall St, Freedom Tower and Fulton Subway Center.  Perfect home for family and work downtown area.</t>
  </si>
  <si>
    <t>NO FEE OR BROKER UNFURNISHED RENTAL  1 or 2 YEAR LEASE  DEPOSIT REQUIRED $6000 Monthly rental $6000 utilities not included.  Charming, quiet, and light filled luxury apartment in Seaport District, located on Historic Front St by the Brooklyn Bridge. Easy walking distance to Wall St, Freedom Tower and Fulton Subway Center.  Perfect home for family and work downtown area. 2 Bedroom  2 Bath Lots of closets  Modern kitchen &amp; appliances  Washer &amp; Dryer in apt Private balcony  Lots of natural light Hardwood floors Elevator building Intercom/Buzzer entry Shared Courtyard Garden UNFURNISHED MONTHLY RENTAL 1 YEAR LEASE $6000/mo Utilities not included</t>
  </si>
  <si>
    <t>{Internet,"Air conditioning","Wheelchair accessible",Kitchen,"Pets allowed",Elevator,"Buzzer/wireless intercom",Heating,"Family/kid friendly",Washer,Dryer,"Smoke detector"}</t>
  </si>
  <si>
    <t>Gorgeous Luxury Apartment</t>
  </si>
  <si>
    <t>Get the real New York experience by staying in a modern luxury apartment complete with skyline views, state-of-the-art accommodations, and in the ideal location, just minutes from the Empire State Building, Madison Square Park and Times Square.</t>
  </si>
  <si>
    <t>Get the real New York experience by staying in a modern luxury apartment complete with skyline views, state-of-the-art accommodations, and in the ideal location, just minutes from the Empire State Building, Madison Square Park and Times Square. The stylish modern unit has floor to ceiling windows so you never miss a beautiful NYC sunset or sunrise. The location is blocks from the subway, but with the beautiful June weather it’s best to walk to all the attractions you want to check out. The chic lobby will make you feel like you’re staying at a five star hotel. With 24-hour friendly door people, stylish elevators, with mirrors for selfies (it’s ok, I won’t tell ;)), an intercom system and wheelchair accessibility.  Walnut cabinets and granite countertops line the incredible chef’s kitchen; filled with any appliance you could ever want (dishwasher, microwave, subzero fridge, oven, stove, toaster, coffee maker, etc) as well as a beautiful long granite island with stools for sitting.  Enjo</t>
  </si>
  <si>
    <t>Flatiron is one of the most gorgeous, unique areas in NYC! There are great restaurants (The Breslin, Nomad, Upland, Sara Beth's, Marta) coffee shops (Stumptown, Birch, Starbucks) and stores (Opening Ceremony, Maison Kitsune) steps from the apartment. Beautiful Madison Square Park with plenty of sitting areas and FREE Wifi is a 5 minute stroll.</t>
  </si>
  <si>
    <t>The 6 train is a two block walk and will take you up or down town. It’s one of the major subway lines and extremely convenient. You are an 8 minute walk from all of the major subway lines 4,5,6,Q,N,R,D,B,F,M which will take you anywhere in the city. Since you’re in the heart of NYC it’s also very easy to catch a cab on the corner of my block. You really can’t beat this location! 5 minute walk to the Empire State Building, Madison Square Park, Eataly, Herald Square, Times Square, shopping, restaurants, and major subway lines. 15 minute walk to Grand Central, Bryant Park, Theater District, Rockefeller Center and other attractions. 10-15 minute subway to Central Park, Union Square, Soho, The Met, Guggenheim and many other attractions.</t>
  </si>
  <si>
    <t>No smoking. No pets. Please be respectful and treat my home as if it were your own. If you use wine glasses or tumblers please wash by hand.  Please use coasters with glasses and put dishes in dishwasher. There is space in the fridge for leftovers and drinks. Have a great time!</t>
  </si>
  <si>
    <t>{TV,"Cable TV",Internet,Wifi,"Air conditioning","Wheelchair accessible",Kitchen,Doorman,Gym,Elevator,"Buzzer/wireless intercom",Heating,Washer,Dryer,"Smoke detector","Carbon monoxide detector",Essentials,Shampoo}</t>
  </si>
  <si>
    <t>Cozi property near Ocean</t>
  </si>
  <si>
    <t>Charming boutique one bedroom apartment for family.  Exclusively for your private functions..,for family and anybody. You have here 80 inch flat screen TV for watching movie like home theatre.....5 min bars, restaurants, lounges, night clubs from us, food court in same location. Ocean 7 min walking time, metro Station 5 min from our place., To Centre Manhattan 35 min by B&amp;Q train. Regular free street parking for your car around here.</t>
  </si>
  <si>
    <t>Charming boutique one bedroom apartment for family.  Exclusively for your private functions..,for family and anybody. You have here 80 inch flat screen TV for watching movie like home theatre.....5 min bars, restaurants, lounges, night clubs from us, food court in same location. Ocean 7 min walking time, metro Station 5 min from our place., To Centre Manhattan 35 min by B&amp;Q train. Regular free street parking for your car around here. Private one bedroom apartment for your vacation! Great for family, up to 4 people! International family with children welcome! Tenant have full access to apartment Q&amp;B  train station in 5 min walking time to Manhattan from us. 5 min from our property we have 24 hour food court.</t>
  </si>
  <si>
    <t>Q&amp;B  train station in 5 min walking time to Manhattan from us.</t>
  </si>
  <si>
    <t>{TV,Internet,Wifi,"Air conditioning",Kitchen,Breakfast,"Free street parking","Hot tub","Indoor fireplace",Heating,"Family/kid friendly",Washer,"Smoke detector","Carbon monoxide detector","First aid kit","Fire extinguisher",Essentials,Shampoo,"Lock on bedroom door","Hair dryer",Iron,"Self check-in",Keypad,"Private entrance",Crib,"Hot water"}</t>
  </si>
  <si>
    <t>Nice bright and quiet room near Prospect park</t>
  </si>
  <si>
    <t>This is a nice, luminous and spacious bedroom in a 3 bedroom apartment, crown heights Brooklyn, 10 min walk from Prospect park, 5 min walk from the train lines 2/5 President st stop, 30 min ride from downtown Manhattan. It's a cute and quiet neighborhood which feels nice after the city's craziness. I'm renting my room while I go away, so you will be living with my roommates 2 American guys, very quiet and respectful, you might not even see them that much.</t>
  </si>
  <si>
    <t>This is a nice, luminous and spacious bedroom in a 3 bedroom apartment, crown heights Brooklyn, 10 min walk from Prospect park, 5 min walk from the train lines 2/5 President st stop, 30 min ride from downtown Manhattan. It's a cute and quiet neighborhood which feels nice after the city's craziness. I'm renting my room while I go away, so you will be living with my roommates 2 American guys, very quiet and respectful, you might not even see them that much. we can arrange ourselves for the checkins, please just let us know in advance.</t>
  </si>
  <si>
    <t>{TV,Wifi,"Air conditioning",Kitchen,Heating,"Smoke detector","Carbon monoxide detector",Essentials,Shampoo,Hangers,"Hair dryer","Hot water","Bed linens","Extra pillows and blankets"}</t>
  </si>
  <si>
    <t>Warm&amp;clean private room near Times Square</t>
  </si>
  <si>
    <t>CLEAN, cozy PRIVATE room, full size bed, A/C, heater, and WIFI. The apartment, although small, there is no leaving room. We are on the first floor, walking distance to TimesSquare, CentralPark, Broadway shows, Rockefeller, museums, restaurants and  much more! Conveniently located, it’s easy to connect to any place in the city by subway, taxis, or an Uber.</t>
  </si>
  <si>
    <t>CLEAN, cozy PRIVATE room, full size bed, A/C, heater, and WIFI. The apartment, although small, there is no leaving room. We are on the first floor, walking distance to TimesSquare, CentralPark, Broadway shows, Rockefeller, museums, restaurants and  much more! Conveniently located, it’s easy to connect to any place in the city by subway, taxis, or an Uber. You will feel like you’re at home the second you step foot into my cozy, clean, and warm hearted home. Although a shared apartment you will have a private room completely to yourself complete with a comfortable memory foam full mattress, a closet and window (There is no sun light in this room)  Feel free to utilize the kitchen! Bathroom amenities include shampoo, conditioner, body wash, hair dryer, and a flat iron. Laundry is in the basement.  As the Olive Garden says, “when you’re here, you’re family” so please feel free to reach out with any questions or requests. In the meantime take a look at the house rules and contact me for mor</t>
  </si>
  <si>
    <t>Very convenient neighborhood lot  to do, clubs, theatre, move, stand up comedy, restaurants and more.</t>
  </si>
  <si>
    <t>Many subway lines !!Walking distance to Time Square, Rockefeller Center, Broadway theaters, Central Park, Square Garden many restaurants and bars</t>
  </si>
  <si>
    <t>Please: Silence in the common area in the building as entrance, stairs and hall way, specially late hours . For my and your safety, after you confirm your reservation please attach a copy of your ID and a phone number of someone you know in case of emergency. Leave the sharing area (bathroom/kitchen/your room) clean and take out your garbage, please turn off the electronics devices when you out  Don't leave any question behind, please ask for all details that you need to know for your stay . Thank you</t>
  </si>
  <si>
    <t>{Wifi,"Air conditioning",Kitchen,Heating,"Family/kid friendly","Carbon monoxide detector",Essentials,Shampoo,"Lock on bedroom door",Hangers,"Hair dryer",Iron,"Hot water",Microwave,"Coffee maker","Cooking basics",Oven,Stove,"Luggage dropoff allowed",Other}</t>
  </si>
  <si>
    <t>One Bedroom - Gramery Park</t>
  </si>
  <si>
    <t>The central location is perfect for exploring the city!  Gramercy Park gives you easy access to all the city has to offer: retail, food, shows, etc.  With SOHO, Union Square, and Flatiron all a short walk away, you’re guaranteed to stay busy.</t>
  </si>
  <si>
    <t>The central location is perfect for exploring the city!  Gramercy Park gives you easy access to all the city has to offer: retail, food, shows, etc.  With SOHO, Union Square, and Flatiron all a short walk away, you’re guaranteed to stay busy. Full access to</t>
  </si>
  <si>
    <t>{TV,"Cable TV",Internet,Wifi,"Air conditioning",Kitchen,"Buzzer/wireless intercom",Heating,Essentials,Hangers,Iron}</t>
  </si>
  <si>
    <t>A CLASSIC NYC NEIGHBORHOOD-EAST 86TH/5TH AVENUE</t>
  </si>
  <si>
    <t>This very large, pre-war, rental apartment building occupies about half the block bounded by Madison and Fifth Avenues and 86th and 85th Streets. The beige-brick building has light wells along the avenue and a mid-block mid-rise wing on 86th Street.</t>
  </si>
  <si>
    <t>This very large, pre-war, rental apartment building occupies about half the block bounded by Madison and Fifth Avenues and 86th and 85th Streets. The beige-brick building has light wells along the avenue and a mid-block mid-rise wing on 86th Street. 427/4TH FLOOR Pre-war Brand New Furnished Residence with a eclectic mix of contemporary &amp; classic designer furnishings. An Extraordinary Experience for your short-term stay in Manhattan! Luxury Doorman, Newly renovated, professionally designed, in the heart of the Upper East side / Museum Row !! This airy, large, bedroom unit has high beamed ceilings! Enjoy the 45" Hi-definition Flat screen TV/DVD surround sound and 32" Flat screens in the bedroom - new Kitchen- with Granite countertops, Lots of Windows, Hardwood floors, tons of closets all with Condominium quality finishes! The kitchen has been fully equipped and is sure to satisfy even the most discerning chef on the move! Apartment is completely renovated with cooks galley kitchen, dinin</t>
  </si>
  <si>
    <t>As one of New York’s classic neighborhoods,It is home to many pre-war buildings, also features modern high-rises offering views of Central Park and the East River. The Upper East Side is home to Museum Mile and includes the Metropolitan Museum of Art, the Neue Galerie New York, the Solomon R. Guggenheim Museum, the Cooper-Hewitt National Design Museum, and many more.</t>
  </si>
  <si>
    <t>Subways 456 at 86th St 0.23 miles Q at 86th Street 0.47 miles 6 at 77th St 0.5 miles 6 at 96th St 0.56 miles Q at 96th Street 0.61 miles</t>
  </si>
  <si>
    <t>{TV,"Cable TV",Wifi,"Air conditioning",Kitchen,"Pets allowed",Gym,Elevator,"Indoor fireplace",Heating,"Family/kid friendly",Washer,Dryer,"Smoke detector","Carbon monoxide detector","First aid kit","Fire extinguisher",Essentials,"Lock on bedroom door",Hangers,"Hair dryer",Iron,"Laptop friendly workspace","Private entrance","High chair",Crib,"Hot water","Bed linens","Extra pillows and blankets",Microwave,"Coffee maker",Refrigerator,Dishwasher,"Dishes and silverware","Cooking basics",Oven,"Luggage dropoff allowed","Long term stays allowed","Wide hallways",Other}</t>
  </si>
  <si>
    <t>Bright Room near Times Sq/Central Pk.</t>
  </si>
  <si>
    <t>A bright room in a quiet Hell's Kitchen neighborhood. Walkable to both Times Square and Central Park.</t>
  </si>
  <si>
    <t>A bright room in a quiet Hell's Kitchen neighborhood. Walkable to both Times Square and Central Park. Located in Hell's Kitchen - lots of restaurants and central to Times Square and Central Park. The closest subway line is the A/C/E line.</t>
  </si>
  <si>
    <t>Located in Hell's Kitchen - lots of restaurants and central to Times Square and Central Park.</t>
  </si>
  <si>
    <t>The closest subway line is the A/C/E line.</t>
  </si>
  <si>
    <t>{TV,"Cable TV",Internet,Wifi,"Air conditioning",Kitchen,"Buzzer/wireless intercom",Heating,"Smoke detector",Essentials,Shampoo,"Laptop friendly workspace"}</t>
  </si>
  <si>
    <t>Large, New, Modern Uptown Room</t>
  </si>
  <si>
    <t>Hi, I have a room available on either a monthly basis or for a long term roommate.  Everything in the apartment is pretty new and modern.   I'm looking for a monthly roommate for either one or more months or for the long term. Please do not place a reservation without contacting me first as to inquire as to those dates. I may have conflicts that are not reflected in my calendar and might be forced to reject any reservations I did not clear beforehand. Building approval may be required.</t>
  </si>
  <si>
    <t>Hi, I have a room available on either a monthly basis or for a long term roommate.  Everything in the apartment is pretty new and modern.   I'm looking for a monthly roommate for either one or more months or for the long term. Please do not place a reservation without contacting me first as to inquire as to those dates. I may have conflicts that are not reflected in my calendar and might be forced to reject any reservations I did not clear beforehand. Building approval may be required. Note: I've lowered the monthly rate on this listing as I am looking to attract a multi-month guest.  These discounted rates may not be available for reservations that aren't for whole months, partial months generally should be an entire month's rental. Please note that this building is something strict and there might be some additional requirements from the building for incoming roommates. But they have been flexible lately.  Any reservation acceptance is conditional on their approval. I may have change</t>
  </si>
  <si>
    <t>{TV,Internet,Wifi,"Air conditioning",Kitchen,"Paid parking off premises",Doorman,"Pets live on this property",Cat(s),Elevator,"Free street parking",Heating,Washer,Dryer,"Smoke detector","Carbon monoxide detector",Essentials,Shampoo,"Lock on bedroom door","24-hour check-in",Hangers,"Hair dryer","translation missing: en.hosting_amenity_49","translation missing: en.hosting_amenity_50",Bathtub,"Hot water","Bed linens",Microwave,Refrigerator,Dishwasher,"Dishes and silverware","Cooking basics",Oven,Stove,"Single level home","Long term stays allowed","No stairs or steps to enter","Wide entrance for guests","Flat path to guest entrance","Well-lit path to entrance","Wide entrance","Wide doorway to guest bathroom","Bathtub with bath chair","No stairs or steps to enter","Wide entryway",Other,"Paid parking on premises"}</t>
  </si>
  <si>
    <t>Enjoy Brooklyn... visit Manhattan</t>
  </si>
  <si>
    <t>Dreamed, Luxury brand new apartment with everything plus a garden and a patio. Spacious living room and kitchen with all the appliances. Wifi and TV. Master bedroom with an amazing dress room and a five starts bathroom. Washer and dryer, dishwasher.... everything. Queen bed in the master bedroom, futon-sofa in the living room and two inflatable mattresses if necessary. Come to be the first to enjoy it!</t>
  </si>
  <si>
    <t>Dreamed, Luxury brand new apartment with everything plus a garden and a patio. Spacious living room and kitchen with all the appliances. Wifi and TV. Master bedroom with an amazing dress room and a five starts bathroom. Washer and dryer, dishwasher.... everything. Queen bed in the master bedroom, futon-sofa in the living room and two inflatable mattresses if necessary. Come to be the first to enjoy it! We are going to receive you with the groceries you need for your first diner and your first breakfast. Someone I trust or myself are going to be available to answer any question. But you are going to have all the necessary information inside of your house. 438 Hancock is located just around the corner from a variety of hip neighborhood spots, such as Saraghina, L'Antagoniste, Tepache and Bar Lunatico. 438 Hancock is a five minutes walking from the Kingston Throop C subway and only 3 additional minutes to the Nostrand Express A and C subway.</t>
  </si>
  <si>
    <t>438 Hancock is located just around the corner from a variety of hip neighborhood spots, such as Saraghina, L'Antagoniste, Tepache and Bar Lunatico.</t>
  </si>
  <si>
    <t>438 Hancock is a five minutes walking from the Kingston Throop C subway and only 3 additional minutes to the Nostrand Express A and C subway.</t>
  </si>
  <si>
    <t>Don't be to loud after 10 pm and before 6 am. Smoking is only allowed in the front patio.</t>
  </si>
  <si>
    <t>{TV,Wifi,"Air conditioning",Kitchen,"Smoking allowed","Pets allowed",Breakfast,"Free street parking",Heating,Washer,Dryer,"Smoke detector","Carbon monoxide detector",Essentials,Shampoo,Hangers,"Self check-in",Lockbox,"Private entrance","Hot water"}</t>
  </si>
  <si>
    <t>2  BEDROOM GREAT  APT ON  LEXINGTON  AVE MUST SEE</t>
  </si>
  <si>
    <t>GREAT 2BR APT ON  27  STREET &amp; LEXINGTON AVE  !!!  COMPLETELY REFURNISHED, BRAND NEW. HDTV, HIGH SPEED WIFI VERY SAFE NEIGHBORHOOD 1 BLOCK FROM 6 TRAIN SUBWAY WALKING DISTANCE TO TIMES SQUARE, UNION SQUARE, MADISON PARK, &amp; GRAND CENTRAL STATION</t>
  </si>
  <si>
    <t>GREAT 2BR APT ON  27  STREET &amp; LEXINGTON AVE  !!!  COMPLETELY REFURNISHED, BRAND NEW. HDTV, HIGH SPEED WIFI VERY SAFE NEIGHBORHOOD 1 BLOCK FROM 6 TRAIN SUBWAY WALKING DISTANCE TO TIMES SQUARE, UNION SQUARE, MADISON PARK, &amp; GRAND CENTRAL STATION *** THIS 2BR APT IS IN THE BEST LOCATION IN MANHATTAN *** -LOCATION: 27 TH STREET  &amp; LEXINGTON  AVE -FURNISHINGS: COMPLETELY REFURNISHED,  1 HDTV, HIGH SPEED WIFI -!!!! 2 FULL SIZE BED, +  2 FULL SIZE AIR MATTRESS + SMALL SOFA BED  !!!!!   -  ----VERY SAFE NEIGHBORHOOD,  -DISTANCE TO TRANSPORTATION:  --- 1 BLOCK FROM 6 TRAIN SUBWAY  --- WALKING DISTANCE TO TIMES SQUARE, UNION SQUARE, MADISON PARK, &amp; GRAND CENTRAL STATION -NEARBY SERVICES:  --- 24 HR CORNER GROCERY, FREE DELIVERY  --- 24 HR PHARMACY AROUND THE CORNER  --- BEST RESTAURANTS &amp; BARS  LANDLORD IS ON PREMISES TO ASSIST WITH ANYTHING YOU MAY NEED  PLS... LOOK AT MY OTHER APTS THATS AVAILABLE ON MY PROFILE    LANDLORD IS ON PREMISES TO ASSIST WITH ANYTHING YOU MAY NEED internet wifi  1 H</t>
  </si>
  <si>
    <t>MOST TRENDY Neighborhood IN NEW YORK CITY GRAMERCY</t>
  </si>
  <si>
    <t>1 BLOCK AWAY FROM  6 LINE  SUBWAY ( METRO)</t>
  </si>
  <si>
    <t>{TV,"Cable TV",Internet,Wifi,"Air conditioning",Kitchen,"Paid parking off premises","Free street parking","Buzzer/wireless intercom",Heating,"Family/kid friendly","Smoke detector","Carbon monoxide detector",Essentials,"24-hour check-in",Hangers,"Hair dryer",Iron,"Hot water",Microwave,"Coffee maker",Refrigerator,"Dishes and silverware",Oven,"Long term stays allowed",Other}</t>
  </si>
  <si>
    <t>ACADIA Spacious 2 Bedroom Apt - Close to Hospitals</t>
  </si>
  <si>
    <t>THE APARTMENT - ACADIA Renovated, contemporary 2 bedroom apt is located on 3rd floor of a charming walk-up building (no elevator). It features two bright, private bedrooms each with queen bed &amp; spacious living area with full kitchen &amp; elegant bath.  Excellent apartment in fantastic upper east side neighborhood.</t>
  </si>
  <si>
    <t>THE APARTMENT - ACADIA Renovated, contemporary 2 bedroom apt is located on 3rd floor of a charming walk-up building (no elevator). It features two bright, private bedrooms each with queen bed &amp; spacious living area with full kitchen &amp; elegant bath.  Excellent apartment in fantastic upper east side neighborhood. This newly renovated, contemporary 2 bedroom apartment is located on the 3rd floor of a charming walk-up building (no elevator). It features two bright, private bedrooms, a queen-size bed in the master bedroom and a queen-size bed in the second bedroom, with an open plan living area with sleek black furnishings. Guests have 24/7 access to the laundry room on the lower level, located one flight below the lobby where we have complimentary washers and dryers for your convenience.   Please note: All areas of the building besides the specific apartment indicated in the reservation, the lobby and public hallways and the lower level garbage area and laundry room are strictly off limits</t>
  </si>
  <si>
    <t>The building is ideally situated on the desirable Upper East Side of Manhattan in a safe and vibrant neighborhood well known for its array of wonderful restaurants and great shopping. Nearby stores are available to accommodate your every need; groceries and exquisitely prepared foods from the many local shops as well as a large Whole Foods grocery store on 57th street, pharmacies, banks, liquor stores, Starbucks, unique clothing and gift boutiques, Bed Bath and Beyond and many others. The location is convenient to shopping at Bloomingdale's just a few blocks away on Third Avenue, the renowned Madison Avenue and Fifth Avenue shopping venues including flagship department stores such as Saks Fifth Avenue, Bergdorf Goodman and Barneys, Tiffany's and the Nike Store, cultural sites like the famous Fifth Avenue 'museum mile' with the Metropolitan Museum and Guggenheim Museums among them, and other tourist attractions such as Central Park (has a small zoo), Rockefeller Center, 'MoMa' Modern Ar</t>
  </si>
  <si>
    <t>{TV,Internet,Wifi,"Air conditioning",Kitchen,"Paid parking off premises","Pets allowed","Buzzer/wireless intercom",Heating,"Family/kid friendly",Washer,Dryer,"Smoke detector","Carbon monoxide detector","First aid kit","Fire extinguisher",Essentials,Shampoo,"24-hour check-in",Hangers,"Hair dryer",Iron,"Laptop friendly workspace","Self check-in",Keypad,"High chair","Pack ’n Play/travel crib","Hot water","Long term stays allowed"}</t>
  </si>
  <si>
    <t>Cozy Gramercy Park 1 bedroom</t>
  </si>
  <si>
    <t>11 ft ceilings, elevator building, laundry in basement, amazing view of Empire State building (changes different colors every night).</t>
  </si>
  <si>
    <t>11 ft ceilings, elevator building, laundry in basement, amazing view of Empire State building (changes different colors every night). You will have the largest bedroom in the condo, there is one roommate in the smaller room. She is quiet, very nice and is rarely home so you may not see her. Kitchen and bathroom are shared. The laundry room is in basement. Rooftop is accessible in the building a few doors down.</t>
  </si>
  <si>
    <t>{Wifi,"Air conditioning",Kitchen,Elevator,Heating,Washer,Dryer,Essentials,Hangers,"Laptop friendly workspace"}</t>
  </si>
  <si>
    <t>Cozy Loft Apartment in Bushwick</t>
  </si>
  <si>
    <t>I have a lovely big space with hard wood floors and exposed brick. The epitome of old school Brooklyn apartments! Bright and spacious kitchen, lofted office space, cozy sitting room, and a beautiful sun-drenched bedroom.  Access to rooftop where you can catch incredible views of the skyline.</t>
  </si>
  <si>
    <t>I have a lovely big space with hard wood floors and exposed brick. The epitome of old school Brooklyn apartments! Bright and spacious kitchen, lofted office space, cozy sitting room, and a beautiful sun-drenched bedroom.  Access to rooftop where you can catch incredible views of the skyline. This is my own apartment and I keep it extremely tidy and clean. I do ask that you respect   and treat it as your own :) A popular hipster enclave in deep Brooklyn, Bushwick combines a thriving art, restaurant and bar scene with an older, more entrenched Hispanic culture. My apartment is located 2 blocks from the Dekalb L train, which runs 24hrs. You'll be in manhattan within 15mins. Grocery store, laundromat and post office all within two blocks.  Surrounded by great coffee shops, bars and restaurants. Please let me know if upon check in you need anything or have any issues. Don't be afraid to ask.</t>
  </si>
  <si>
    <t>A popular hipster enclave in deep Brooklyn, Bushwick combines a thriving art, restaurant and bar scene with an older, more entrenched Hispanic culture. My apartment is located 2 blocks from the Dekalb L train, which runs 24hrs. You'll be in manhattan within 15mins. Grocery store, laundromat and post office all within two blocks.  Surrounded by great coffee shops, bars and restaurants.</t>
  </si>
  <si>
    <t>Please clean up after yourselves.  Leave the apartment as you found it.  If you break something, please let me know :) You must also acknowledge Security Deposit - if you damage the home, you may be charged up to $180</t>
  </si>
  <si>
    <t>{Wifi,"Air conditioning",Kitchen,Heating,"Smoke detector",Essentials,Shampoo,"Hair dryer",Iron,Microwave,"Coffee maker",Refrigerator,"Dishes and silverware","Cooking basics",Oven,Stove}</t>
  </si>
  <si>
    <t>Entire Apartment in Hells Kitchen!</t>
  </si>
  <si>
    <t>Be close to almost every train in the city. This apartment is steps away from Central Park, Times Square and a ton of great restaurants!!</t>
  </si>
  <si>
    <t>Be close to almost every train in the city. This apartment is steps away from Central Park, Times Square and a ton of great restaurants!! You will have access to the entire place. Walking distance to the 1, 2, 3, A, B, C, D, E, F, N, Q, R and W subway lines. I do ask that you not get mail delivered to this apartment. This can result in my address getting on mailing lists and then I continue to receive advertisements long after you check out.  Furthermore, there is no doorman so if you get a package delivered it will just be left in the hallway out in the open.</t>
  </si>
  <si>
    <t>Walking distance to the 1, 2, 3, A, B, C, D, E, F, N, Q, R and W subway lines.</t>
  </si>
  <si>
    <t>- I will provide a professionally cleaned place for you before you arrive. After that it is the guest's responsibility to tidy up after themselves. Additional cleaning services can be arranged for a fee.</t>
  </si>
  <si>
    <t>{TV,Wifi,"Air conditioning",Kitchen,Heating,"Smoke detector","First aid kit","Fire extinguisher",Essentials,"Lock on bedroom door",Hangers,"Hair dryer",Iron,"Laptop friendly workspace","translation missing: en.hosting_amenity_49","translation missing: en.hosting_amenity_50"}</t>
  </si>
  <si>
    <t>A Comfy room in 3-bedroom apartment</t>
  </si>
  <si>
    <t>Cozy bedroom with Queen-size bed in downtown flushing, we have AC, fridge and closet in the room. Kitchen is open to all, there is a working oven stove, and a rice cooker, rice is provided. 5 mins from 7 train and LIRR, it's also walking distance to Macy's ,New World Mall and Duane Reade, and 15 mins walk to the Skyview Mall, one subway stop away from Met's stadium.</t>
  </si>
  <si>
    <t>Cozy bedroom with Queen-size bed in downtown flushing, we have AC, fridge and closet in the room. Kitchen is open to all, there is a working oven stove, and a rice cooker, rice is provided. 5 mins from 7 train and LIRR, it's also walking distance to Macy's ,New World Mall and Duane Reade, and 15 mins walk to the Skyview Mall, one subway stop away from Met's stadium. Full access to the kitchen and shared bathroom with other guests. There will be a $50 cash deposit for the keys, and it will be returned to you when the keys are given back, justa precautionary device, thank you in advance for understanding!</t>
  </si>
  <si>
    <t>There is a grocery store 1 min from the building, and countless restaurants, bubble tea places and Starbucks near by. And also 15 mins walking distance to the Skyview Mall.</t>
  </si>
  <si>
    <t>We are located in downtown flushing area, walking distance from the 7 train, LIRR and countless buses.</t>
  </si>
  <si>
    <t>No shoes in the house Quiet hour after 11pm</t>
  </si>
  <si>
    <t>{TV,Wifi,"Air conditioning",Kitchen,"Pets allowed",Heating,"Fire extinguisher",Essentials,Shampoo,"Lock on bedroom door",Hangers,"Hot water",Microwave,"Coffee maker",Refrigerator,"Dishes and silverware",Oven,Stove,"Host greets you"}</t>
  </si>
  <si>
    <t>Large Room in a 2Bedrooms Perfect UWS Experience</t>
  </si>
  <si>
    <t>Corner Sunny clean modern apartment. Over 1000 SF with Brand New Appliances in a Charming Elevator Building. Large rooms with big closet. Huge living room and dining room that sits 6 people. Dishwasher in kitchen/ Laundry in the basement Elevator building</t>
  </si>
  <si>
    <t>Corner Sunny clean modern apartment. Over 1000 SF with Brand New Appliances in a Charming Elevator Building. Large rooms with big closet. Huge living room and dining room that sits 6 people. Dishwasher in kitchen/ Laundry in the basement Elevator building Large rooms with big closet. Huge living room and dining room that sits 6 people. Lots of light and space.</t>
  </si>
  <si>
    <t>{TV,Wifi,"Air conditioning",Kitchen,Elevator,"Free street parking",Washer,Dryer,"Smoke detector","Carbon monoxide detector","Hot water",Other}</t>
  </si>
  <si>
    <t>*JAMES* Amazing Spacious 2 Bedroom- Bright!</t>
  </si>
  <si>
    <t>2 bedroom apartment is located on the 4th floor of a charming walk-up building. It features two bright, private bedrooms, a queen-size bed in the master bedroom and a queen-size bed in the second bedroom, with an open plan living area.</t>
  </si>
  <si>
    <t>2 bedroom apartment is located on the 4th floor of a charming walk-up building. It features two bright, private bedrooms, a queen-size bed in the master bedroom and a queen-size bed in the second bedroom, with an open plan living area. This renovated, contemporary 2 bedroom apartment is located on the 4th floor of a charming walk-up building. It features two bright, private bedrooms, a queen-size bed in the master bedroom and a queen-size bed in the second bedroom, with an open plan living area with sleek black furnishings.  The completely renovated kitchen has beautiful wood cabinetry, elegant black granite counter tops and floor and stainless steel appliances. The apartment is fully stocked with all the amenities and the contemporary full-size sofa in the living area folds down easily to sleep a single adult, or 1-2 small children comfortably. Guests have 24/7 access to the laundry room on the lower level, located one flight below the lobby where we have complimentary washers and dry</t>
  </si>
  <si>
    <t>The building is ideally situated on the desirable Upper East Side of Manhattan in a safe and vibrant neighborhood well known for its array of wonderful restaurants and great shopping. Nearby stores are available to accommodate your every need; groceries and exquisitely prepared foods from the Food Emporium which is situated beneath the magnificent original vaulted tile ceilings of the 59th Street 'Queensboro' bridge on First Avenue, pharmacies, banks, liquor stores, Starbucks, unique clothing and gift boutiques, Bed Bath and Beyond and many others. The location is convenient to shopping at Bloomingdale's just a few blocks away on Third Avenue, the renowned Madison Avenue and Fifth Avenue shopping mecca including flagship department stores such as Saks Fifth Avenue, Bergdorf Goodman and Barneys, Tiffany's and the Nike Store, cultural sites like the famous Fifth Avenue 'museum mile' with the Metropolitan Museum and Guggenheim Museums among them, and other tourist attractions such as Cent</t>
  </si>
  <si>
    <t>{TV,Internet,Wifi,"Air conditioning",Kitchen,"Paid parking off premises","Pets allowed","Buzzer/wireless intercom",Heating,"Family/kid friendly",Washer,Dryer,"Smoke detector","Carbon monoxide detector","First aid kit","Fire extinguisher",Essentials,Shampoo,"24-hour check-in",Hangers,"Hair dryer",Iron,"Laptop friendly workspace","Self check-in",Keypad,"Pack ’n Play/travel crib","Hot water","Long term stays allowed"}</t>
  </si>
  <si>
    <t>Le Bain</t>
  </si>
  <si>
    <t>This elegant 2 bedroom apartment is situated on a quaint, tree lined, historically landmarked block in Bed-Stuy, Brooklyn.  It's a few minutes walk to Utica Subway Station and 15-20min to downtown Manhattan.   Also 15-20min to Bushwick and Williamsburg (other popular spots in Brooklyn).  Each room has large windows and central AC/heating units.  It is perfect for sharing among friends and family and close to many fun and tasteful restaurants and nightspots (see "Overview of Neighborhood").</t>
  </si>
  <si>
    <t xml:space="preserve">This elegant 2 bedroom apartment is situated on a quaint, tree lined, historically landmarked block in Bed-Stuy, Brooklyn.  It's a few minutes walk to Utica Subway Station and 15-20min to downtown Manhattan.   Also 15-20min to Bushwick and Williamsburg (other popular spots in Brooklyn).  Each room has large windows and central AC/heating units.  It is perfect for sharing among friends and family and close to many fun and tasteful restaurants and nightspots (see "Overview of Neighborhood"). Entire 1st floor 2 bedroom apartment, and shared front porch. This sleepy, historically Black working-class neighborhood has many beautiful brownstones on tree lined streets and has a very quaint neighborhood feel.  People say hello to you on the street (rare for NYC).  Places we love to go that are within walking distance are:  Lunatico for Live Music and Sunday Gospel brunch,  Casablanca/Lovers Rock/Bed-Vyne Brew all three for drinks and dancing, Peaches for American Soul Food, Moma Fox for Bistro </t>
  </si>
  <si>
    <t>This sleepy, historically Black working-class neighborhood has many beautiful brownstones on tree lined streets and has a very quaint neighborhood feel.  People say hello to you on the street (rare for NYC).  Places we love to go that are within walking distance are:  Lunatico for Live Music and Sunday Gospel brunch,  Casablanca/Lovers Rock/Bed-Vyne Brew all three for drinks and dancing, Peaches for American Soul Food, Moma Fox for Bistro food, Peaches Hothouse (more Soul Food), Saraghina for amazing Italian Food, Trad Room for authentic Japanese food, among so many high quality and fun bars and restaurants.</t>
  </si>
  <si>
    <t>The A express train (New York City MTA subway) stops an easy 2~3 minute walk from the apartment through beautiful Fulton Park and is 5 short stops to Manhattan.  Once you are on the train you can be in Manhattan in 20 minutes.  Maybe 15 minutes on a particularly good day when the trains are running super smooth.  There's Buses, Lyft and Uber, and even Citibikes to get around as well.</t>
  </si>
  <si>
    <t>{Wifi,"Air conditioning",Kitchen,"Free parking on premises",Heating,Washer,Dryer,"Smoke detector",Essentials,"Lock on bedroom door",Hangers,"Hair dryer","Laptop friendly workspace","Self check-in",Lockbox,"Private entrance"}</t>
  </si>
  <si>
    <t>On the Waterfront Is Yours!</t>
  </si>
  <si>
    <t>Light-filled second floor of private duplex apartment with its own entrance is yours to use for your stay.  Owner works occasionally in art studio upstairs and available when you need me.  Apt. is located along the Columbia waterfront in a hip area filled with great restaurants, easy access to bus, Citibike, train, and shopping.  We're down the street from Brooklyn Bridge Park and the ferry to Governors Island.  Beautiful home with full kitchen, old wood floors, character galore!</t>
  </si>
  <si>
    <t xml:space="preserve">Light-filled second floor of private duplex apartment with its own entrance is yours to use for your stay.  Owner works occasionally in art studio upstairs and available when you need me.  Apt. is located along the Columbia waterfront in a hip area filled with great restaurants, easy access to bus, Citibike, train, and shopping.  We're down the street from Brooklyn Bridge Park and the ferry to Governors Island.  Beautiful home with full kitchen, old wood floors, character galore! Perfect for a couple or single interested in getting to know a truly desirable Brooklyn neighborhood! Guests can access second floor and entrance hallway. One tenant lives on ground-floor.  No backyard or basement access. I am on-off on property and traveling some weekends.  Available by phone to answer questions and may be able to greet.  Request phone not text confirmation with all. Hip typical Brooklyn neighborhood. F train at Carroll street is closest subway. B61 bus to downtown Brooklyn to many trains is </t>
  </si>
  <si>
    <t>Hip typical Brooklyn neighborhood.</t>
  </si>
  <si>
    <t>F train at Carroll street is closest subway. B61 bus to downtown Brooklyn to many trains is five-minute walk away.</t>
  </si>
  <si>
    <t>Columbia Street Waterfront</t>
  </si>
  <si>
    <t>{Wifi,"Air conditioning",Kitchen,"Smoke detector","Carbon monoxide detector","First aid kit","Fire extinguisher",Essentials,Shampoo,"Lock on bedroom door",Hangers,"Hair dryer",Iron,"Laptop friendly workspace","Self check-in",Lockbox,"Private entrance"}</t>
  </si>
  <si>
    <t>NYC HUB XL @ 900ft from subway; 30 min to Midtown</t>
  </si>
  <si>
    <t>2 floors newly renovated in multi-family house on a quiet residential block 2 minute walk to F train. Featuring all new comfy beds and furniture, 2 full kitchens, 2 full baths, 2 dining areas, 1 living room, 4 bedrooms, 24hr check-in via bluetooth eKey, Safe boxes, Wifi, Smart TVs with live Spectrum Cable and your streaming subscriptions ready, foldaway desk and tables, blackout curtains, 2 full-size Sofabeds in living room and one in the master bedroom, large yard, 2 balconies and porch.</t>
  </si>
  <si>
    <t>2 floors newly renovated in multi-family house on a quiet residential block 2 minute walk to F train. Featuring all new comfy beds and furniture, 2 full kitchens, 2 full baths, 2 dining areas, 1 living room, 4 bedrooms, 24hr check-in via bluetooth eKey, Safe boxes, Wifi, Smart TVs with live Spectrum Cable and your streaming subscriptions ready, foldaway desk and tables, blackout curtains, 2 full-size Sofabeds in living room and one in the master bedroom, large yard, 2 balconies and porch. FRESHLY RENOVATED - NEW FLOORS, BEDS, FURNITURE, FIXTURES Peaceful and quiet diverse location close to all...city, airports, sightseeing, shopping, dining, adventures, beach, parks.  2 minute walk to subway and JFK airport direct bus Q3. 10 minute walk to Jamaica Shopping Center were you'll get the best deals in all NYC. 2-5 minute walk to all types of restaurants, 24hr laundromat, supermarket, shops; plenty of options to take-out/delivery: Chinese, Tangra, Indian, Bangladeshi, Carribean, Colombian, P</t>
  </si>
  <si>
    <t>I call it the melting pot neighborhood with plenty of choices for dining and activities (Public playground around the corner, Queens biggest library 10 blocks away, hiking/biking/jogging car-free BK-Queens Greenway path 1 mile away (Cunningham Park), Afrikan Poetry Theatre - 3 blocks away, Jamaica Multiplex Movie Theatre - 20 blocks away....</t>
  </si>
  <si>
    <t>Close to all since the subway (F Line: 179 street stop) and buses (Q3 straight from JFK) are down the block...900ft:) Down the block from Hillside Avenue where you can take the metro F train and all buses, 30 minutes from Midtown Manhattan, New York City (NYC). 15 minutes from JFK (Kennedy) or LGA (Laguardia) airports. 3 minute drive to Grand Central Parkway.</t>
  </si>
  <si>
    <t>Apartment:  1. Visitors, other than guests, will need to be announced and approval prior to their arrival.  2. Keep doors closed and locked at all times.   3. Smokers use back porch, decks or outside. Do not flick cigarette butts on property...use ashtray  5. Quiet hours:  Sunday-Thursday: 10pm-7am Friday-sat: 2am-7am  6. Do not leave any personally items in the hallway during and after stay.  7. Think Eco-Friendly: Turn-off AC/heat, lights, electronics when not in use or when leaving apartment.  8. Be Curtious of Active Drive and do not park in front...also interferes with neighbors garage entry if you do which becomes a bigger issue.   9. Agree to maintain respectful and mature behavior while in the space. No loud music, loud voice tones, TV at high volume, and other undiscreet noises. Bathrooms:  1. Please do not throw bulk toilet paper in toilet. Throw in garbage can next to toilet.   Kitchen:  1. DO NOT LEAVE STOVE UNATTEND WHEN COOKING  2. Turn on hood fan on microwave when cooki</t>
  </si>
  <si>
    <t>{TV,Wifi,"Air conditioning",Kitchen,"Smoking allowed","Pets allowed","Free street parking",Heating,"Smoke detector","Carbon monoxide detector","First aid kit","Safety card","Fire extinguisher",Essentials,Shampoo,"Lock on bedroom door",Hangers,"Hair dryer",Iron,"Laptop friendly workspace","Self check-in","Smart lock","Outlet covers",Bathtub,"Stair gates","Room-darkening shades","Children’s dinnerware","Hot water",Microwave,"Coffee maker",Refrigerator,"Dishes and silverware","Cooking basics",Oven,Stove,"BBQ grill","Patio or balcony","Garden or backyard","Luggage dropoff allowed","Long term stays allowed","Wide hallways","Wide entrance for guests","Well-lit path to entrance","Wide entrance","Extra space around bed","Wide doorway to guest bathroom","Wide clearance to shower, toilet","Wide entryway","Handheld shower head"}</t>
  </si>
  <si>
    <t>Urban Oasis in Brooklyn- 2 blocks from A/C train.</t>
  </si>
  <si>
    <t>Clean, modern building with private yard.  Can be 2 twin beds or one queen.  Linens available for both.  Clean and newly renovated apartment.</t>
  </si>
  <si>
    <t>{TV,Wifi,"Air conditioning",Kitchen,"Pets allowed",Breakfast,Elevator,Heating,Washer,Dryer,"Smoke detector","Carbon monoxide detector",Essentials,Shampoo,Hangers,"Hair dryer",Iron}</t>
  </si>
  <si>
    <t>3 bedroom duplex next to Central Pk</t>
  </si>
  <si>
    <t>Attractive, bright, 3 bedroom, 1.5 bath duplex w eat-in-kitchen, washer/dryer, many closets. 1 queen, 1 double bed, 2 single beds. Great Upper West Side location, 1/2 block fr Central Park, 2 blocks fr subway, easy walking distance to bars/restaurants and Columbia University.</t>
  </si>
  <si>
    <t>{TV,Internet,Wifi,"Air conditioning",Kitchen,"Buzzer/wireless intercom",Heating,"Family/kid friendly",Washer,Dryer,Essentials,"24-hour check-in",Hangers,"Hair dryer",Iron,"Laptop friendly workspace"}</t>
  </si>
  <si>
    <t>Sonder | 21 Chelsea | Vibrant 1BR + Rooftop</t>
  </si>
  <si>
    <t>{TV,"Cable TV",Wifi,"Air conditioning",Kitchen,"Pets allowed",Gym,Elevator,Heating,Washer,Dryer,"Smoke detector","Carbon monoxide detector","Fire extinguisher",Essentials,Shampoo,Hangers,"Hair dryer",Iron,"Laptop friendly workspace","Private living room","Hot water","Bed linens",Microwave,"Coffee maker",Refrigerator,Dishwasher,"Dishes and silverware","Cooking basics",Oven,Stove,"BBQ grill","Long term stays allowed",Other}</t>
  </si>
  <si>
    <t>Cozy Private room in Bedstuy Artist duplex</t>
  </si>
  <si>
    <t>Cozy Room in artistic BedStuy duplex right off a/c Utica stop. Self check in with lock box</t>
  </si>
  <si>
    <t>{Wifi,"Air conditioning",Kitchen,Heating,Washer,Dryer,"Smoke detector","Carbon monoxide detector",Essentials,Shampoo,"Lock on bedroom door","Hair dryer",Iron}</t>
  </si>
  <si>
    <t>Entire Apartment in Nolita/LES</t>
  </si>
  <si>
    <t>Filled with light, this one bedroom apartment is comfortable, quiet and located in a great neighborhood. Has a queen bed, dining table, two chairs, sofa, coffee table, bookshelf, kitchen island for prepping, etc.</t>
  </si>
  <si>
    <t>Filled with light, this one bedroom apartment is comfortable, quiet and located in a great neighborhood. Has a queen bed, dining table, two chairs, sofa, coffee table, bookshelf, kitchen island for prepping, etc. General: - Renovated true one bedroom  - Second floor walk up facing an interior courtyard, which makes it very quiet - Clean and comfortable - Full Kitchen but no microwave (NYC is about eating out plus I don't like leftovers) - Full bathroom (shower and bathtub) plus great hot water pressure. - Wireless Internet - 2 heating radiators which keeps the apartment warm  Bedroom:  - Queen bed w/ W Hotel mattress and multiple down pillows, comforter - 1 large window for lots of light (heavy curtains for cave-like darkness) - 1 heat radiator to keep the room warm Living Room: - Recently reupholstered mid century sofa (very comfortable and long, room for two people to lounge) - Large floor length mirror (to make sure your outfit is on point) - Library of books  - Bose wireless speake</t>
  </si>
  <si>
    <t>Located in a very hip neighborhood between Chinatown, Nolita and Lower East Side with art galleries, cafes, shops and bars throughout.</t>
  </si>
  <si>
    <t>Here is an honest walking time estimate (unlike a few other listings): - LES = 2 mins - SoHo/Nolita = 2 min - East River Waterfront = 10 min - South Street Seaport = 20 min - Wall Street = 35 min Getting Around Subway is the easiest form of transport in NYC and I am located just off the Grand Street stop on the B,D line. Other lines close by:  Spring Street Stop on the 6 lines Bowery St stop on the J, Z lines.  Delancey/Essex st stop on the F, J, M, Z lines. Canal street stop on the N, Q, R, J, Z lines. Airports:  JFK via subway: J, Z train from Bowery to Broadway Junction stop, transfer to the A,C train to Howard Beach JFK station to connect with Airtrain to JKF Newark via NJT and subway: New Jersey Transit to Penn Station, then transfer to subway A, C, E lines to West 4th st, transfer to F line, get off at East Broadway. LaGuardia via bus and subway: Q33 Bus to Jackson heights, transfer to subway, M line to Delancey/Essex street stop.</t>
  </si>
  <si>
    <t>Please no smoking, parties or red wine on the white wool rug. Roof access is heavily discouraged, mainly because it's full of dirty water and could basically fall thru if someone steps in the wrong spot. Landlord is due to completely repair this spring.</t>
  </si>
  <si>
    <t>{Wifi,"Air conditioning",Kitchen,Heating,"Smoke detector","First aid kit","24-hour check-in","Hair dryer",Iron}</t>
  </si>
  <si>
    <t>Zen East Williamsburg w/ yard</t>
  </si>
  <si>
    <t>This is a first floor garden apartment, short walk to niche cafes, bars, restaurants, shopping and local transportation. A block away from the L, ten minute walk to the G. 15 minutes to Union Square, Manhattan. Walk to Bedford, “the Soho of Brooklyn.” The ideal guest is respectful and looking for peace and quiet - this is not a party space. Enjoy the conveniences of modern updates: central air, dishwasher, and large shower with great pressure. High ceilings give it a bright and airy energy.</t>
  </si>
  <si>
    <t>This is a first floor garden apartment, short walk to niche cafes, bars, restaurants, shopping and local transportation. A block away from the L, ten minute walk to the G. 15 minutes to Union Square, Manhattan. Walk to Bedford, “the Soho of Brooklyn.” The ideal guest is respectful and looking for peace and quiet - this is not a party space. Enjoy the conveniences of modern updates: central air, dishwasher, and large shower with great pressure. High ceilings give it a bright and airy energy. Decor is cozy and upscale. The space was beautifully renovated in 2016 and is a railroad design, typical of Brooklyn apartments.  There is no cable but I do have Netflix. This is the perfect place to stay if you want a little quiet, a lot of convenience, and you enjoy the charm of Brooklyn Mom and Pop establishments. You have access to the whole apartment but the yard is shared. I am very accessible by phone. Always reach out to me. This area used to be an Italian neighborhood so there are plenty of</t>
  </si>
  <si>
    <t>This area used to be an Italian neighborhood so there are plenty of authentic Italian bakeries, delis, grocers, and older Italian generations playing card games outside their homes and saying hello to neighbors.  Great spots are Anthony and Sons panini, Emily’s Pork Store for the freshest mozzarella and Fratelli Brothers coffee shop and bakery for seriously Italian style coffee and treats.  Aside from that, my favorite modern joints to walk to are Variety Coffee, Charter House Coffee, The Bagel Store, Concord Hill for American cuisine, Suzume for ramen and fancy sushi and a cool vibe, Grass Roots for juices , smoothies and healthy meals.  Longer walk or short Uber to check out St. Mazie for live jazz and great cocktails, Emmy Squared, Bozu, Sunday in Brooklyn, La Superior, Aurora and Birds of a Feather for some incredible eats. Devotion is an awesome coffee shop close to the water and Domino Park with very cool shops around.  Domino Park is a great redone destination that used to be th</t>
  </si>
  <si>
    <t>There is city bike outside my place. Subway is fastest. L and G train access.  Street parking accessible.</t>
  </si>
  <si>
    <t>Guests may not entertain in the backyard. It is shared. This is a quiet place for you to relax.  Please remove sheets from the bed and place sheets and towels in the hamper provided. BE COOL... Ladies, it is very important not to flush tampons down the toilet.  Lads, please don’t flush booty wipes.</t>
  </si>
  <si>
    <t>{TV,Wifi,"Air conditioning",Kitchen,Heating,"Smoke detector","Carbon monoxide detector",Essentials,Hangers,"Hair dryer","Laptop friendly workspace","Self check-in",Lockbox,"Hot water"}</t>
  </si>
  <si>
    <t>PROSPECT HEIGHTS LARGE PRIVATE ROOM</t>
  </si>
  <si>
    <t xml:space="preserve">    LARGE AIRY SUNNY BEDROOM, 400 SQUARE FEET - AS LARGE AS MOST STUDIO APARTMENTS! PRIVATE, HARDWOOD FLOORS, 3 WINDOWS, DOUBLE BED, MODERN VINTAGE FURNISHINGS. IN PROSPECTS HEIGHTS NEAR THE PARK, MUSEUM, CAFES, NIGHTLIFE AND SUBWAYS. GREAT DEAL!   </t>
  </si>
  <si>
    <t xml:space="preserve">    LARGE AIRY SUNNY BEDROOM, 400 SQUARE FEET - AS LARGE AS MOST STUDIO APARTMENTS! PRIVATE, HARDWOOD FLOORS, 3 WINDOWS, DOUBLE BED, MODERN VINTAGE FURNISHINGS. IN PROSPECTS HEIGHTS NEAR THE PARK, MUSEUM, CAFES, NIGHTLIFE AND SUBWAYS. GREAT DEAL!    LARGE PRIVATE ROOM, APPROXIMATELY 350 SQUARE FEET, ON A LOVELY BLOCK IN PROSPECT HEIGHTS, A COUPLE OF BLOCKS FROM PROSPECT PARK, THE BROOKLYN MUSEUM AND BARS, RESTAURANTS AND CAFES ON FRANKLIN AVENUE.  GREEN BLOCK WITH TREES AND BIRDS SINGING. SAFE, TRENDY NEIGHBORHOOD THE ROOM IS LIKE A STUDIO APARTMENT IN ITSELF. THERE IS A NICE COURTYARD OUTSIDE, A BATHROOM, KITCHEN AND FOYER AREA THAT IS SHARED. IT IS ON THE FIRST FLOOR SO THERE ARE NO STAIRS TO CLIMB. THERE IS ONE FULL SIZED BED, 2 CLOSETS, A DESK, A COUCH, A FULL SIZED MIRROR. SHEETS AND TOWELS ARE PROVIDED. THE APARTMENT IS QUIET, CONVENIENT, LARGE, COMFORTABLE AND ATTRACTIVE. I AM EASY TO REACH AND WILL HELP MAKE SURE YOUR STAY IS COMFORTABLE AND ENJOYABLE. WIRELESS INTERNET, USE OF</t>
  </si>
  <si>
    <t xml:space="preserve">IT'S VERY GREEN WITH LOTS OF TREES, PARKS AND BIRDS. IT'S CLOSE TO THE BROOKLYN MUSEUM AND LOTS OF CAFES, ETC. BEAUTIFUL OLD TURN OF THE CENTURY -1920'S BUILDINGS. INTERESTING AND DIVERSE PEOPLE FROM MANY BACKGROUNDS LIVE HERE. </t>
  </si>
  <si>
    <t>SUBWAY SERVICE ON THE 2/3 LINE OR Q LINE IS A SHORT COUPLE OF BLOCKS WALK. THERE IS ALSO SOME STREET PARKING. MANY BUS LINES.</t>
  </si>
  <si>
    <t>NO SMOKING INDOORS. NO PARTIES. PLEASE BE CLEAN, QUIET AND RESPECTFUL OF THE NEIGHBORS.</t>
  </si>
  <si>
    <t>{Internet,Wifi,"Air conditioning",Kitchen,"Free street parking","Buzzer/wireless intercom",Heating,Washer,Dryer,"Smoke detector","Carbon monoxide detector",Essentials,"Hot water","Host greets you"}</t>
  </si>
  <si>
    <t>new,  private entrance, pvt room and pvt bath</t>
  </si>
  <si>
    <t>class in it self quite room...CLOSE TO SUBWAY/TRAINS TO MANHATTAN AND CONEY ISLAND</t>
  </si>
  <si>
    <t>class in it self quite room...CLOSE TO SUBWAY/TRAINS TO MANHATTAN AND CONEY ISLAND as you can see in pictures, the private room is in great shape and very clean. the bed is full size , enough for two people .  enjoy your stay and have fun ALL THAT IS LISTED at all times if I'm not there , I'm a phone call away. nice neighborhood with an authentic espresso cafe, a pizzeria, at your door step, a new Italian restaurant across the street, breakfast and various shop around the area. subways are just literally 3 min away to Manhattan or all the five boroughs in the city</t>
  </si>
  <si>
    <t>nice neighborhood with an authentic espresso cafe, a pizzeria, at your door step, a new Italian restaurant across the street, breakfast and various shop around the area.</t>
  </si>
  <si>
    <t>subways are just literally 3 min away to Manhattan or all the five boroughs in the city</t>
  </si>
  <si>
    <t>{TV,"Cable TV",Wifi,"Air conditioning","Free street parking",Heating,"Smoke detector","Carbon monoxide detector",Essentials,Shampoo,"Lock on bedroom door",Hangers,"Hair dryer",Iron,"Laptop friendly workspace","Private entrance","Hot water","Ethernet connection",Refrigerator,"Luggage dropoff allowed","Well-lit path to entrance"}</t>
  </si>
  <si>
    <t>Large Light Filled Apartment</t>
  </si>
  <si>
    <t>Beautiful light-filled apartment, with a big room in a shared apartment. Great neighborhood, 5 minute walk from lots of new bars, restaurants, and public transit. Live like a local, in this spacious and charming space.</t>
  </si>
  <si>
    <t>Beautiful light-filled apartment, with a big room in a shared apartment. Great neighborhood, 5 minute walk from lots of new bars, restaurants, and public transit. Live like a local, in this spacious and charming space. Large mid-century modern bedroom in a two bedroom apartment. The other room may be occupied by another airbnb guest. Make yourself at home, guests have access to the living room, kitchen/kitchen ware and wireless internet. Renting out my room while I travel. Large light-filled artists apartment, with numerous bars and restaurants within 5 min walk. Great spot to come back to for some quiet down time and unwind after a busy NYC day. Within 2minutes of 2/4/5/6 and shuttle trains and 1 stop transfer to 2,3,4,5,n,q,r,d,c,g trains! Very easy to get around here!</t>
  </si>
  <si>
    <t>Large light-filled artists apartment, with numerous bars and restaurants within 5 min walk. Great spot to come back to for some quiet down time and unwind after a busy NYC day.</t>
  </si>
  <si>
    <t>Within 2minutes of 2/4/5/6 and shuttle trains and 1 stop transfer to 2,3,4,5,n,q,r,d,c,g trains! Very easy to get around here!</t>
  </si>
  <si>
    <t>This is a shared space, be mindful and respectful of the space. Quiet time after 11:30pm. No parties.</t>
  </si>
  <si>
    <t>{Internet,Wifi,Kitchen,Heating,Essentials,"Hair dryer","Self check-in",Lockbox}</t>
  </si>
  <si>
    <t>Renovated huge 1bd 1ba 10 minutes from Manhattan</t>
  </si>
  <si>
    <t>Huge 1bd apartment 10 minutes from Manhattan!</t>
  </si>
  <si>
    <t>Huge 1bd apartment 10 minutes from Manhattan! Clean new renovated 1bd 1 block from the subway. Full kitchen and luxury bathroom. I'll be out of town but can arrange the keys to be delivered to you. NYC's hottest hippest neighborhood, 5 mins from downtown Williamsburg, 10 minutes from Manhattan. Awesome coffee and food all around here.</t>
  </si>
  <si>
    <t>NYC's hottest hippest neighborhood, 5 mins from downtown Williamsburg, 10 minutes from Manhattan. Awesome coffee and food all around here.</t>
  </si>
  <si>
    <t>No shoes past the entrance</t>
  </si>
  <si>
    <t>{TV,Wifi,"Air conditioning",Kitchen,Elevator,Heating,Washer,Dryer,"Smoke detector","Carbon monoxide detector","First aid kit",Essentials,"Lock on bedroom door","Laptop friendly workspace","Private entrance"}</t>
  </si>
  <si>
    <t>Greenwich/West Village Sunny real one bedroom apt!</t>
  </si>
  <si>
    <t>One of the loveliest neighbourhoods in NYC.   Real sunny one bedroom. Everything you need to make your stay comfortable for a vacation or a working environment Kitchen, with combination Microwave/convection, toaster, blender, food processor, water filter attached to tap.  Spacious sunny living area, (with sleepable sofa) Amazon Fire TV. Large desk for working. Dining table.  Air purifier &amp; ioniser. Feeling as fresh as if its just rained. Treelined street, elevator building or 2 flights.</t>
  </si>
  <si>
    <t>One of the loveliest neighbourhoods in NYC.   Real sunny one bedroom. Everything you need to make your stay comfortable for a vacation or a working environment Kitchen, with combination Microwave/convection, toaster, blender, food processor, water filter attached to tap.  Spacious sunny living area, (with sleepable sofa) Amazon Fire TV. Large desk for working. Dining table.  Air purifier &amp; ioniser. Feeling as fresh as if its just rained. Treelined street, elevator building or 2 flights. The house is fully equipped with sheets, towels, iron, ironing board, washing machine, a drying rack. I am available always through the app. The apartment straddles Greenwich Village and the West Village. Greenwich: The epicenter of the city's 1960s counterculture movement, the tree-lined streets of Greenwich Village are now a hub of popular cafes, bars and restaurants. Jazz clubs and Off-Broadway Theaters can also be found amid the brownstones and New York University buildings. At its heart is Washingt</t>
  </si>
  <si>
    <t>The apartment straddles Greenwich Village and the West Village. Greenwich: The epicenter of the city's 1960s counterculture movement, the tree-lined streets of Greenwich Village are now a hub of popular cafes, bars and restaurants. Jazz clubs and Off-Broadway Theaters can also be found amid the brownstones and New York University buildings. At its heart is Washington Square Park, where people mingle around the central plaza. Rainbow flags attest to the neighborhood's LGBT-friendly vibe. greenwichvillage.nyc will give you all the current events. WEst Village: The West Village draws fashionable crowds to its designer boutiques and trendy restaurants. Quaint streets, some still cobblestoned, are lined with Federal-style townhouses and dotted with public squares. Notable venues include the Village Vanguard jazz club and the Stonewall Inn bar, site of the 1969 riots that launched the gay rights movement. The historically arty area also has piano bars, cabarets and theaters</t>
  </si>
  <si>
    <t>3- 5 minutes to all the subways. 1,2,3 (red) B,D,M,F (Brown) A,C (blue)</t>
  </si>
  <si>
    <t>{TV,Wifi,"Air conditioning",Kitchen,"Indoor fireplace",Heating,"Smoke detector","Carbon monoxide detector",Essentials,Hangers,"Hair dryer",Iron,"Laptop friendly workspace",Microwave,"Coffee maker",Refrigerator,"Dishes and silverware","Cooking basics",Oven,Stove,Other}</t>
  </si>
  <si>
    <t>Cozy West Village Apartment</t>
  </si>
  <si>
    <t>This beautiful and cozy apartment is located on the 1st-floor of a walk-up building in the heart of the most charming and exciting neirhborhood, the West Village. The aparatment i around 750 square feet, with a full kitchen,living room and private bathroom. The living room has a sleeper sofa that can easily sleep 2. There is a closet in the living room and a flat screen tv.  the most exciting neighborhood in New York City. Right in between the Meatpacking Disctrict and West Village.</t>
  </si>
  <si>
    <t>This beautiful and cozy apartment is located on the 1st-floor of a walk-up building in the heart of the most charming and exciting neirhborhood, the West Village. The aparatment i around 750 square feet, with a full kitchen,living room and private bathroom. The living room has a sleeper sofa that can easily sleep 2. There is a closet in the living room and a flat screen tv.  the most exciting neighborhood in New York City. Right in between the Meatpacking Disctrict and West Village. Everything you need to make your trip in NYC memorable. Clean, minimally decorated with beautiful furnishings. Fresh sheets and towels provided. You'll be able to access the entire apartment, except for the small  bedroom that will be kept locked with my belongings. Please keep in mind that this is my home and will have my personal belongings inside of it. This is not a hotel. This apartment is situated in the most desirable neighboorhood in Manhattan. Right in between the meatpacking disctrict and west vil</t>
  </si>
  <si>
    <t>This apartment is situated in the most desirable neighboorhood in Manhattan. Right in between the meatpacking disctrict and west village.</t>
  </si>
  <si>
    <t>You are close to everything.</t>
  </si>
  <si>
    <t>{TV,Wifi,"Air conditioning",Kitchen,"Pets allowed",Heating,"Family/kid friendly","Smoke detector","Carbon monoxide detector",Essentials,Shampoo,"Lock on bedroom door",Hangers,"Hair dryer","Laptop friendly workspace"}</t>
  </si>
  <si>
    <t>Monty</t>
  </si>
  <si>
    <t>A cozy one bedroom with a modern touch, featuring  a full living room and spacious kitchen. This  apartment  also features a sizable newly renovated bathroom with detachable shower head. Minutes from the Barclay's, the train, and restaurants.</t>
  </si>
  <si>
    <t>A cozy one bedroom with a modern touch, featuring  a full living room and spacious kitchen. This  apartment  also features a sizable newly renovated bathroom with detachable shower head. Minutes from the Barclay's, the train, and restaurants. 2 drawers available for guest use. Full furnished apartment . King size bed. You can access the entire apartment except the closets. I will be around to talk  if you need any tips on your stay. A lot of restaurants within walking distance. 20 minutes from Manhattan , and 10 minutes to the Barclay's, also two blocks away from the train, and  park right across the street and Walgreen's . three grocery stores within blocks of each other and shopping plaza . Parking around the park area, and up and down the block. Walking distance to 3 and 4 train, as well as various buses and taxi's.</t>
  </si>
  <si>
    <t>A lot of restaurants within walking distance. 20 minutes from Manhattan , and 10 minutes to the Barclay's, also two blocks away from the train, and  park right across the street and Walgreen's . three grocery stores within blocks of each other and shopping plaza .</t>
  </si>
  <si>
    <t>Parking around the park area, and up and down the block. Walking distance to 3 and 4 train, as well as various buses and taxi's.</t>
  </si>
  <si>
    <t>No pets, no un approved guest , no smoking , $ 100 security deposit refundable at the end of stay . $ 80 for two guest and $20 for additional guest . Please separate trash. No shoes in the bedroom please. If Keys are lost your deposit will be charged.</t>
  </si>
  <si>
    <t>{TV,Internet,Wifi,"Air conditioning",Kitchen,"Buzzer/wireless intercom",Heating,"Family/kid friendly","Smoke detector","Carbon monoxide detector","First aid kit","Fire extinguisher",Essentials}</t>
  </si>
  <si>
    <t>Gorgeous "Smart" Room in Manhattan 30 min to WTC</t>
  </si>
  <si>
    <t>Hi there! This private room is a comfortable room to work out of, relax in, or just use to crash after exploring NYC! It's Alexa-enabled so you can turn on the lights, A/C, TV, and play music with voice commands. Located steps from the express A and D train, you can get to Columbus Circle within 10 minutes and all the way down to Wall St. within a half hour.  There is great dining nearby and my apt is only a 20 minute walk from Columbia University or CCNY for those visiting colleges or friends.</t>
  </si>
  <si>
    <t>Hi there! This private room is a comfortable room to work out of, relax in, or just use to crash after exploring NYC! It's Alexa-enabled so you can turn on the lights, A/C, TV, and play music with voice commands. Located steps from the express A and D train, you can get to Columbus Circle within 10 minutes and all the way down to Wall St. within a half hour.  There is great dining nearby and my apt is only a 20 minute walk from Columbia University or CCNY for those visiting colleges or friends. You are welcome to share our kitchen which comes complete with a dishwasher. You'll have your own private bathroom and if you'd like to keep your food separate, a mini-fridge in the bedroom.  Note: there is no elevator, but it's only a couple flights of stairs! My roommate has a dog - she's very sweet and extremely friendly, but want to make sure guests are aware before they arrive!</t>
  </si>
  <si>
    <t>- Just be respectful of my neighbors and roommates!</t>
  </si>
  <si>
    <t>{TV,Wifi,"Air conditioning",Kitchen,"Pets allowed","Pets live on this property","Buzzer/wireless intercom",Heating,Washer,Dryer,"Smoke detector","Carbon monoxide detector",Essentials,Shampoo,Hangers,"Laptop friendly workspace"}</t>
  </si>
  <si>
    <t>Room for rent in East Village</t>
  </si>
  <si>
    <t>A clean private bedroom in a 3-bedroom, 2-bathroom duplex in the heart of Alphabet City with a shared kitchen and living area and an enormous roof-deck. The apartment is shared with two fun, young professionals who live upstairs.</t>
  </si>
  <si>
    <t>A clean private bedroom in a 3-bedroom, 2-bathroom duplex in the heart of Alphabet City with a shared kitchen and living area and an enormous roof-deck. The apartment is shared with two fun, young professionals who live upstairs. 1 medium-size bedroom in a 3 bedroom, 2 bathroom duplex apartment in the East Village. We share a living room, well-equipped kitchen, a huge roof deck, and WiFi. There is a laundry room and small, but usable gym downstairs. The apartment is a block from Tompkins Square park, there are cross-town and downtown buses within 3 blocks, and three major subway lines are a 15 minute walk away. The neighborhood has great bars, loads of parks and community gardens, a great assortment of restaurants, and easy access to grocery stores. You'll have access to the bedroom and all of the common spaces including the bathrooms, kitchen, and roof deck. There are two roommates who can offer suggestions for getting around and interesting sites in the neighborhood Alphabet City has</t>
  </si>
  <si>
    <t>Alphabet City has some of New York's hippest bars and best restaurants</t>
  </si>
  <si>
    <t>The L (14th St and 1st Ave), 6 (Astor Place), NQ (8th Street and Broadway), and F trains (2nd Avenue and Houston) are all about a 15 minute walk away. The M14D Crosstown bus is a block away and makes for an easy way to get to any subway without walking.  Street parking is available all around the neighborhood.</t>
  </si>
  <si>
    <t>No smoking inside the house - but the roof deck is great for that sort of thing.</t>
  </si>
  <si>
    <t>{TV,"Cable TV",Internet,Wifi,"Air conditioning",Kitchen,Gym,Elevator,"Buzzer/wireless intercom",Heating,Washer,Dryer,"Smoke detector",Essentials,"Lock on bedroom door",Hangers}</t>
  </si>
  <si>
    <t>Private room in the best location of NYC</t>
  </si>
  <si>
    <t>My place is close to Time Square(42st street), Korean Town, Macy's, Hudson River, Hell's Kitchen, Herald Square (34th street) . You’ll love my place because of the best location, the views, the ambiance, and the people. My place is good for solo adventurers and business travelers or people who are having internships in the City.</t>
  </si>
  <si>
    <t>My place is close to Time Square(42st street), Korean Town, Macy's, Hudson River, Hell's Kitchen, Herald Square (34th street) . You’ll love my place because of the best location, the views, the ambiance, and the people. My place is good for solo adventurers and business travelers or people who are having internships in the City. You will have a private room with great view to see Hudson river and New Jersey. There is a queen size bed mattress, desk, huge closet in the room.  Also, you will share the living room and kitchen with a male roommate, who is clean, responsible and friendly. You will all the equipments so you can cook anytime you want. The location is the best. You will have easy access to the subway station within 7 mins and walk distance to Time Square, Korean Town, Macy's, Empire State Building.</t>
  </si>
  <si>
    <t>{Wifi,"Air conditioning",Kitchen,"Free parking on premises",Gym,Elevator,Heating,Washer,Dryer,"Smoke detector","Carbon monoxide detector",Essentials,Hangers,"Hair dryer","Laptop friendly workspace","translation missing: en.hosting_amenity_49","translation missing: en.hosting_amenity_50"}</t>
  </si>
  <si>
    <t>Makes You Wanna STAY! [BEST RATE]</t>
  </si>
  <si>
    <t>Even though its only the couch, its so comfortable you will want to stay longer. CLOSE TO THE SUBWAY! Get to the city in 27 MINUTES! 17 MINUTES from JFK! 25 MINUTES FROM LAGUARDIA!  (Ask me for my discount)</t>
  </si>
  <si>
    <t>Even though its only the couch, its so comfortable you will want to stay longer. CLOSE TO THE SUBWAY! Get to the city in 27 MINUTES! 17 MINUTES from JFK! 25 MINUTES FROM LAGUARDIA!  (Ask me for my discount) Great size living room with large Flat Screen HD/3D TV . Living room large enough for 4 guests to sleep on 2 couch and/or a full size air mattress.  You can eat in full kitchen. And there is a full bathroom. Free cable, internet and plenty of street parking available.☺ THE BATHROOM ALONE  IS GOING TO MAKE YOU WANT TO STAY!  HIGH CLASS EUROPEAN SHOWER!</t>
  </si>
  <si>
    <t>{TV,Wifi,"Air conditioning",Kitchen,Heating,"Smoke detector","Carbon monoxide detector","First aid kit","Fire extinguisher",Essentials,Shampoo,Hangers,"Laptop friendly workspace"}</t>
  </si>
  <si>
    <t>1 Bed Apt in ClintonHill Brownstone</t>
  </si>
  <si>
    <t>1 Bedroom Apartment in owner occupied Brownstone.  My family and I moved here five years ago. We have lived in Brooklyn for 20 years and this is the quietest, most relaxed living we have experienced in the City. There are at least a dozen great restaurants within walking distance. Dinner in the neighborhood is the perfect way to end your day after exploring the City. Manhattan is a 20 minute subway ride away.  Williamsburg is a five minute taxi ride or 10 minutes on the G train.</t>
  </si>
  <si>
    <t>{Internet,Wifi,"Air conditioning",Kitchen,"Buzzer/wireless intercom",Heating,"Family/kid friendly","Smoke detector",Essentials,"translation missing: en.hosting_amenity_50"}</t>
  </si>
  <si>
    <t>Labor Day in Brooklyn Room Stay</t>
  </si>
  <si>
    <t>Room with lock has coffee maker /refrigerator .Traveller room for visitor or tourist. One block away from subway.room is windowless .minutes away from Barclay near  library prospect park brooklyn museum and twenty minutes with train and you are in lower Manhattan. Near Subway / shopping.</t>
  </si>
  <si>
    <t>Room with lock has coffee maker /refrigerator .Traveller room for visitor or tourist. One block away from subway.room is windowless .minutes away from Barclay near  library prospect park brooklyn museum and twenty minutes with train and you are in lower Manhattan. Near Subway / shopping. One block away from Labor Day parade Room available with lock door in private house with mini refrigerator shared bathrooms shower not bath. I do have a 1 year old in the next room. This room is great for a person always on the go.  Room 14x14 no window ,has carpet with closet. We are located in the historic Crown Heights neighborhood,  the  room  is conveniently located minutes from Prospect Park ,  the Brooklyn Museum of Art, The Brooklyn Botanic Gardens, The Brooklyn Children's Museum and the newly restored Brooklyn Public Library(Main Branch) and Pubs. Just to mention  we are located minutes from the Barclay Center. The area has an variety ,which reflects the diversity of cultures inhabiting it. Cr</t>
  </si>
  <si>
    <t>near to shopping district. open 24hours stores.diversity of people. Crown heights one block away from eastern pkwy</t>
  </si>
  <si>
    <t>Easy access its near public transportation buses and trains one block away. Taxi station located one block away</t>
  </si>
  <si>
    <t>. Guest are to conduct themselves in a decient and respectable manner. Please obey house rules such as but not limited to no loud noise, excessive traffic and no extra guests, over nighters or smoking,No (Website hidden by Airbnb) guests.</t>
  </si>
  <si>
    <t>{TV,Wifi,"Free street parking",Heating,"Smoke detector","Carbon monoxide detector","First aid kit","Fire extinguisher",Essentials,Shampoo,"Lock on bedroom door",Hangers,"Hair dryer",Iron,"Laptop friendly workspace","translation missing: en.hosting_amenity_49","translation missing: en.hosting_amenity_50","Self check-in","Building staff","Hot water","Bed linens","Extra pillows and blankets","Coffee maker",Refrigerator}</t>
  </si>
  <si>
    <t>4-BR Townhouse on Quiet Brooklyn Block</t>
  </si>
  <si>
    <t>Beautiful open space downstairs, with 2-couch living room, console piano. Open kitchen and dining room, solarium, garden, 4 bedrooms upstairs, can sleep six.  Greenest Block in Brooklyn award (2 years), wide sidewalks; Prospect Park &amp; Botanic Gardens &amp; Bklyn Museum close. We have a cat, Winnie, who needs to be fed and watered and loved.</t>
  </si>
  <si>
    <t>Beautiful open space downstairs, with 2-couch living room, console piano. Open kitchen and dining room, solarium, garden, 4 bedrooms upstairs, can sleep six.  Greenest Block in Brooklyn award (2 years), wide sidewalks; Prospect Park &amp; Botanic Gardens &amp; Bklyn Museum close. We have a cat, Winnie, who needs to be fed and watered and loved. We won Greenest Block in Brooklyn award twice. We have very wide sidewalks, are two blocks from Prospect Park, three blocks from the Brooklyn Botanic Gardens, and 1/2 mile from the Brooklyn Art Museum. A very special neighborhood. Great transport is available. The Q/B/S trains at Prospect Park station. And the 2/5 trains at Sterling Street station. There are three adult + one children's bicycles available for use--plus helmets and two locks. There is a charcoal grill in the garden.</t>
  </si>
  <si>
    <t>We won Greenest Block in Brooklyn award twice. We have very wide sidewalks, are two blocks from Prospect Park, three blocks from the Brooklyn Botanic Gardens, and 1/2 mile from the Brooklyn Art Museum. A very special neighborhood.</t>
  </si>
  <si>
    <t>Great transport is available. The Q/B/S trains at Prospect Park station. And the 2/5 trains at Sterling Street station.</t>
  </si>
  <si>
    <t>Please read instructions about our cat, Winnie. She is easy to care for but must be called in at night!</t>
  </si>
  <si>
    <t>{Internet,Wifi,"Air conditioning",Kitchen,"Pets live on this property",Cat(s),"Free street parking",Heating,"Family/kid friendly",Washer,Dryer,"Smoke detector","Carbon monoxide detector","First aid kit","Fire extinguisher",Essentials,Hangers,"Hair dryer",Iron,"Laptop friendly workspace",Bathtub,"Children’s books and toys","Hot water","Bed linens","Extra pillows and blankets",Microwave,Refrigerator,Dishwasher,"Dishes and silverware","Cooking basics",Oven,Stove,"BBQ grill","Garden or backyard","Luggage dropoff allowed","Long term stays allowed","Host greets you"}</t>
  </si>
  <si>
    <t>NEW HUGE 2 ROOMS TIMES SQ CHIC NY!!</t>
  </si>
  <si>
    <t>PLEASE DON'T TRY TO BOOK THE APARTMENT BEFORE CONTACTING ME FIRST, THANKS! OUTRAGEOUSLY BEAUTIFUL! COMPLETELY NEW RENOVATIONS! 1 HUGE CLOSET! BRAND NEW KITCHEN! MARBLE BATH!  HARDWOOD FLOORS! UTILITIES INCLUDED IN THE RENT! (INTERNET!! CABLE!! ELECTRICITY!! GAS AND ELECTRIC!!)</t>
  </si>
  <si>
    <t>PLEASE DON'T TRY TO BOOK THE APARTMENT BEFORE CONTACTING ME FIRST, THANKS! OUTRAGEOUSLY BEAUTIFUL! COMPLETELY NEW RENOVATIONS! 1 HUGE CLOSET! BRAND NEW KITCHEN! MARBLE BATH!  HARDWOOD FLOORS! UTILITIES INCLUDED IN THE RENT! (INTERNET!! CABLE!! ELECTRICITY!! GAS AND ELECTRIC!!) OUTRAGEOUSLY BEAUTIFUL! COMPLETELY NEW RENOVATIONS! 1 HUGE CLOSET! BRAND NEW KITCHEN! MARBLE BATH!  HARDWOOD FLOORS! UTILITIES INCLUDED IN THE RENT! (INTERNET!! CABLE!! ELECTRICITY!! GAS AND ELECTRIC!!) FULLY FURNISHED WITH A QUEEN SIZE BED, A COFFEE TABLE, A SOFA, AND MORE!!!! - COZY LOVESEAT SOFA IN THE LIVING ROOM!!! - 2 SETS OF BEDDING/PILLOWS - FULLY STOCKED KITCHEN (STOVE, OVEN, MICROWAVE, REFRIGERATOR, POTS, PANS, GLASSES PLATES, TEAS AND COFFEES, ETC) -BATHROOM INCLUDES 2 SETS OF TOWELS - 42 INCH TV WITH CABLES LAUNDRY SERVICE AVAILABLE RIGHT DOWN THE BLOCK!!! THE BEST LOCATION IN MIDTOWN/TIMES SQUARE:  2 BLOCKS AWAY FROM C, E, A  A FEW BLOCKS FROM TIMES SQUARE! 2 BLOCKS AWAY FROM THE HUDSON RIVER AND THE</t>
  </si>
  <si>
    <t>{TV,"Cable TV",Internet,Wifi,"Air conditioning","Buzzer/wireless intercom",Heating,"Family/kid friendly","Smoke detector","Carbon monoxide detector","Fire extinguisher",Essentials,"24-hour check-in",Hangers,"Laptop friendly workspace","Host greets you"}</t>
  </si>
  <si>
    <t>Great spot in Bushwick</t>
  </si>
  <si>
    <t>This apartment is located in the heart of Bushwick, on Wilson Ave alone there are a bunch of restaurants and bars; Your's Sincerely, La Loncheria, Millie's, The Wheelhouse and much more. House of YES, Jupiter Disco, Robertas and Brooklyn Mirage are also very close! There is even a laundromat around the corner if needed. The second bedroom is also equipped with a electric pump queen-size 22" high air mattress.</t>
  </si>
  <si>
    <t>{TV,Wifi,"Air conditioning",Kitchen,"Smoke detector","Carbon monoxide detector",Essentials,"Lock on bedroom door",Iron}</t>
  </si>
  <si>
    <t>Beautiful NYC Apartment in Popular Brooklyn spot!!</t>
  </si>
  <si>
    <t>3 blocks away from J &amp; M train, at the Gates ave stop Laundry on premises Grocery store, corner store, pizza shop,  dry cleaners, Chinese food, &amp; coffee shop all just a short walk away. Many shopping locations nearby as well!! The apartment is spacious, with a lot of open room and open space. There is a tv, cable, Xbox one, and wireless internet. Also, the kitchen appliances are very new and at your disposal.</t>
  </si>
  <si>
    <t>{TV,"Cable TV",Wifi,"Air conditioning",Kitchen,"Pets allowed","Buzzer/wireless intercom",Heating,Washer,Dryer,"Smoke detector","Carbon monoxide detector",Essentials,Shampoo,Hangers,Other}</t>
  </si>
  <si>
    <t>Sunny and charming one bedroom</t>
  </si>
  <si>
    <t>Enjoy your visit to NYC in this sunny and charming apartment.  Steps away from great restaurants, shopping and the subway - 20 minutes from midtown Manhattan.   Newly renovated with beautiful hardwood floors - a lovely quiet home away from home.</t>
  </si>
  <si>
    <t>Enjoy your visit to NYC in this sunny and charming apartment.  Steps away from great restaurants, shopping and the subway - 20 minutes from midtown Manhattan.   Newly renovated with beautiful hardwood floors - a lovely quiet home away from home. Newly remodeled - sunny open and airy.  Hardwood floors.  Top floor so need to worry about noisy neighbors above.  A beautiful, private and quiet refuge to enjoy after long days of sightseeing and shopping. You will have the entire apartment to yourself. I will leave you some tips for local places to eat and things to see. Like most of queens, this neighborhood extremely diverse with all kinds of restaurants and shopping.  Queens Mall and Rego Park Mall are in walking distance - Century 21, Macys, and more. Steps away from the R,M  train and the Q60 bus.  25 minutes to midtown manhattan.</t>
  </si>
  <si>
    <t>Like most of queens, this neighborhood extremely diverse with all kinds of restaurants and shopping.  Queens Mall and Rego Park Mall are in walking distance - Century 21, Macys, and more.</t>
  </si>
  <si>
    <t>Steps away from the R,M  train and the Q60 bus.  25 minutes to midtown manhattan.</t>
  </si>
  <si>
    <t>{TV,Internet,Wifi,Kitchen,"Buzzer/wireless intercom",Heating,"Smoke detector","Carbon monoxide detector","Fire extinguisher",Essentials,Shampoo,Hangers,Iron,"translation missing: en.hosting_amenity_49","translation missing: en.hosting_amenity_50"}</t>
  </si>
  <si>
    <t>Huge Lux Designer 1 BR. Renovated</t>
  </si>
  <si>
    <t>1 br/1.5 bth 1,000 sf home full service, Doorman &amp; concierge white glove condo. Housekeeping INCLUDED. This wonderful home has closets with mirrored doors and fitted custom closets. Living room is great for entertaining w/fabulous sofa 65" flat screen TV ,a dining area. Guest marble bathroom.  The Master bedroom has a king size bed, end tables and dresser a 50" flat screen TV and closets galore. There is an en suite marble bathroom, w/double sinks&amp; enclosed glass door, shower/bath 24 hr Doorman</t>
  </si>
  <si>
    <t xml:space="preserve">1 br/1.5 bth 1,000 sf home full service, Doorman &amp; concierge white glove condo. Housekeeping INCLUDED. This wonderful home has closets with mirrored doors and fitted custom closets. Living room is great for entertaining w/fabulous sofa 65" flat screen TV ,a dining area. Guest marble bathroom.  The Master bedroom has a king size bed, end tables and dresser a 50" flat screen TV and closets galore. There is an en suite marble bathroom, w/double sinks&amp; enclosed glass door, shower/bath 24 hr Doorman 1000 square feet. 1 large bedroom and 1.5 baths....Washer &amp; dryer in building basement Guest access is for the entire luxury apartment. I have a large trunk hidden behind the couch that is not visible that I will use for storage. Based on arrival and departure Very residential feel while being close to everything. Great restaurants, theaters, parks and entertainment Subway is a short 6 minute walk and plenty of public transportation. Staff in building is extremely accommodating. Like staying at </t>
  </si>
  <si>
    <t>Very residential feel while being close to everything. Great restaurants, theaters, parks and entertainment</t>
  </si>
  <si>
    <t>Subway is a short 6 minute walk and plenty of public transportation. Staff in building is extremely accommodating. Like staying at a 5 star hotel</t>
  </si>
  <si>
    <t>I hope and expect that my guests will act responsibly and with care. I'm extremely neat, clean and meticulous.  A housekeeper will be provided weekly on stays 7 days or more. No smoking of any kind in the apartment.</t>
  </si>
  <si>
    <t>{TV,"Cable TV",Internet,Wifi,"Air conditioning",Kitchen,Doorman,Elevator,Heating,"Family/kid friendly","Smoke detector",Essentials,Shampoo,Hangers,"Hair dryer","Laptop friendly workspace"}</t>
  </si>
  <si>
    <t>NEW Bohemian Brooklyn 1 Bed</t>
  </si>
  <si>
    <t>Recently remodeled and tastefully furnished in true Brooklyn fashion, this apartment boasts a unique charm, with many of the original features and woodwork from its over-a-half-century-year-old building still in tact. The apartment  is fully loaded with ALL the essentials you'll need for a great stay in the Big Apple!</t>
  </si>
  <si>
    <t>Recently remodeled and tastefully furnished in true Brooklyn fashion, this apartment boasts a unique charm, with many of the original features and woodwork from its over-a-half-century-year-old building still in tact. The apartment  is fully loaded with ALL the essentials you'll need for a great stay in the Big Apple! You'll have exclusive access to the apartment. The apartment has WIFI. You do not share any part of the apartment with anyone else. It is all yours! We provide linens and towels. I’ll be traveling during your stay, but please reach out via Airbnb messenger, and my management company will respond to you promptly. Brooklyn’s Flatbush neighborhood is a demure residential area. Located along the southern border of Prospect Park, this modest locale represents an eclectic mix of cultures, cuisines, and architecture. Victorian style homes mingle with brick townhouses, and little awnings demarcate the smattering of local businesses lining Flatbush’s mostly quiet streets—just exer</t>
  </si>
  <si>
    <t>Brooklyn’s Flatbush neighborhood is a demure residential area. Located along the southern border of Prospect Park, this modest locale represents an eclectic mix of cultures, cuisines, and architecture. Victorian style homes mingle with brick townhouses, and little awnings demarcate the smattering of local businesses lining Flatbush’s mostly quiet streets—just exercise caution as you head east. Three subways serve this Brooklyn neighborhood, ensuring an easy trek into Manhattan.</t>
  </si>
  <si>
    <t>LaGuardia Airport: 30 minutes by cab without traffic JFK Airport: 25 minutes by cab without traffic Wall Street / Financial District: 33 minutes by subway  Times Square: 40 minutes by subway</t>
  </si>
  <si>
    <t>{Wifi,"Air conditioning",Kitchen,"Smoke detector",Essentials,Shampoo,Hangers,"Bed linens",Microwave,"Coffee maker",Refrigerator,"Dishes and silverware","Cooking basics",Oven,Stove}</t>
  </si>
  <si>
    <t>Clean Room</t>
  </si>
  <si>
    <t>One large room in one bedroom apartment , clean and bright</t>
  </si>
  <si>
    <t>{Wifi,Kitchen,Washer,Dryer,Essentials}</t>
  </si>
  <si>
    <t>Gorgeous Master Bedroom near City College</t>
  </si>
  <si>
    <t>Our beautifully furnished apartment is across the street from the picturesque City College campus and within easy walking distance of the ABCD &amp; 1 trains. The master bedroom is a gorgeous, quiet space with a tall ceiling, three big windows that let in lots of natural light and air flow, air conditioning, wooden floors, brick and greenery view, and a double bed. You also have access to a large living room with a dining area, and a clean and well-equipped kitchen.</t>
  </si>
  <si>
    <t>{Wifi,"Air conditioning",Kitchen,Heating,"Smoke detector","Carbon monoxide detector",Essentials,Shampoo,"Lock on bedroom door","Hair dryer",Iron,"translation missing: en.hosting_amenity_49","translation missing: en.hosting_amenity_50"}</t>
  </si>
  <si>
    <t>Nice room in cozy house</t>
  </si>
  <si>
    <t>1.5 blocks from Avenue J subway station. 24 min by subway to downtown Manhattan. If you want to save money and spend it on something else but expensive apartment, then my room is all what you were looking for. It's Jewish neighborhood. It's extremely safe.</t>
  </si>
  <si>
    <t>1.5 blocks from Avenue J subway station. 24 min by subway to downtown Manhattan. If you want to save money and spend it on something else but expensive apartment, then my room is all what you were looking for. It's Jewish neighborhood. It's extremely safe. We have really nice cozy spacious apartment with 3 bedrooms and one bathroom. You can use huge living room with tv, any stuff for cooking at the kitchen, fridge, washing machine, dryer. Usually when I rent out my room it means that I'm not in the city. But I'm always available on the phone and messengers. If you have any questions or need help with anything - feel free to contact me anytime. If I can't fix it distantly - I'll always arrange one of my roommates to help you. It's safe and quiet. Subway is 1.5 blocks away and few bus stops.</t>
  </si>
  <si>
    <t>It's safe and quiet.</t>
  </si>
  <si>
    <t>Subway is 1.5 blocks away and few bus stops.</t>
  </si>
  <si>
    <t>We are friendly and polite. We expect our guests be the same. No noise after 10 pm, no parties please.  P.s. We usually wake up at 8-9am. So from that time noise is fine:)</t>
  </si>
  <si>
    <t>{TV,Wifi,Kitchen,Breakfast,Washer,Dryer,"Smoke detector",Shampoo,Hangers,"Hair dryer","Host greets you"}</t>
  </si>
  <si>
    <t>Cozy Apartment Close to Everything!</t>
  </si>
  <si>
    <t>Cozy, sunny room in convenient, friendly neighborhood near Prospect Park, Brooklyn Museum, Brooklyn Botanical Garden, &amp; Grand Army Plaza. Less than a block away from tons of great restaurants &amp; bars, and 2/3/4/5/S trains (can go to Manhattan easily).</t>
  </si>
  <si>
    <t>Cozy, sunny room in convenient, friendly neighborhood near Prospect Park, Brooklyn Museum, Brooklyn Botanical Garden, &amp; Grand Army Plaza. Less than a block away from tons of great restaurants &amp; bars, and 2/3/4/5/S trains (can go to Manhattan easily). This listing is for one bedroom in a 3-bedroom apartment for a maximum of 2 people. The other two rooms will be occupied (2 females), but you will get plenty of privacy. There is a large living space along with a full kitchen and a bathroom. Your room and the apartment get plenty of sunlight and are decorated by the designer occupants so it is very homey! The available room is on the opposite side of the other two rooms. The bed is a full-size bed, so it will fit two people comfortably. There is a desk, chair, dresser, iron, and ironing board you can use. Two people maximum, no extra guests will be accepted. Feel free to use the living room and TV. You can also use the shared bathroom and kitchen. The kitchen is fully stocked with an indus</t>
  </si>
  <si>
    <t>We love living here because the neighborhood is very nice and convenient, with a tree-lined street and lots of amazing restaurants, bars, brunch places, cafes, etc. right around the corner on Franklin Ave. The trains are nearby, and Prospect Park, Brooklyn Botanical Garden, Brooklyn Museum, and Grand Army Plaza are just a few blocks over. Tip: there is a great farmer's market at Grand Army Plaza every Saturday!</t>
  </si>
  <si>
    <t>The 2/3/4/5/S trains are less than half a block away, so it is very easy and quick to get to Manhattan. There is free parking on the street.</t>
  </si>
  <si>
    <t>Please no smoking inside</t>
  </si>
  <si>
    <t>{TV,"Cable TV",Internet,Wifi,Kitchen,"Free parking on premises","Buzzer/wireless intercom",Heating,Washer,Dryer,"Smoke detector",Essentials,Iron,"Laptop friendly workspace"}</t>
  </si>
  <si>
    <t>AMAZING  2BR Apartment Elev/laundry!</t>
  </si>
  <si>
    <t>2 BEDROOM Apartment THE BUILDING FEATURES: 24 HOUR SECURITY RESIDENT SUPER THE 2 BR APARTMENT FEATURES GREAT FURNITURE"S. FULL SIZE KITCHEN/ FULLY EQUIPPED  WOODEN FLOORS CLEAN &amp; SAFE BUILDING. 9FT CEILINGS OVER SIZED WINDOWS AMPLE CLOSET SPACE UPGRADE YOUR LIFESTYLE ELEVATOR AND LAUNDRY IN THE BUILDING.</t>
  </si>
  <si>
    <t>{TV,Internet,Wifi,"Air conditioning",Kitchen,Elevator,"Buzzer/wireless intercom",Heating,"Family/kid friendly",Washer,Dryer}</t>
  </si>
  <si>
    <t>NY HIGH LINE DOUBLE ROOM</t>
  </si>
  <si>
    <t>Hudson River is the perfect place to explore a wide variety of NYC major attractions, restaurants, shopping and entertainment. You will be in the middle of city for celebrating fashion, art, food and culture of New York City and in the prime location to success your business.  Hudson River Hotel has all ingredients to accommodate you in buzzing and vibrant district.  Hell's Kitchen Manhattan is a great choice for travelers interested in sightseeing, theater and entertainment. 24 Hours Front Desk Specialists Available Coffee Service Available Lobby Area Front Desk Staff will be available for 24 hours. It's located in a central of Manhattan Midtwon.  Guests will be easy to access to the major attractions like Time Square, Madison Square Garden, Empire State Building and Central Park etc.  These attractions are walkable distance. The main subway station is 34th Penn Station. 1.  No Extra Guests in Room 2.  Important: Air bnb doesn't collect the local taxes.  The host will charge below tax</t>
  </si>
  <si>
    <t>The main subway station is 34th Penn Station.</t>
  </si>
  <si>
    <t>{TV,Wifi,"Air conditioning",Breakfast,Elevator,Heating,"Smoke detector","First aid kit","Fire extinguisher",Essentials,Shampoo,"Lock on bedroom door",Hangers,"Hair dryer",Iron,"Laptop friendly workspace","Self check-in","Building staff"}</t>
  </si>
  <si>
    <t>Cozy Private Room in Williamsburg</t>
  </si>
  <si>
    <t>Charming room located on Bedford Ave in Williamsburg.  Easy 7 min walk to L-Bedford and JMZ-Marcy train stops; both stations are 1 stop from the city. The apartment is near many great restaurants, bars, cafes, shops, and parks. And very safe at all hours.  Cheers!</t>
  </si>
  <si>
    <t>Charming room located on Bedford Ave in Williamsburg.  Easy 7 min walk to L-Bedford and JMZ-Marcy train stops; both stations are 1 stop from the city. The apartment is near many great restaurants, bars, cafes, shops, and parks. And very safe at all hours.  Cheers! I will greet you when you arrive to give you a set of keys and show you the space. Looking forward to meeting you :) NOTE: Currently i have  roommate that is leaving at the end of the month; after she leaves i will make the room more open and less crowded like you see in the pictures.</t>
  </si>
  <si>
    <t>Please NO parties.  Please NO smoking. : )</t>
  </si>
  <si>
    <t>{Internet,Wifi,Kitchen,"Smoke detector","Fire extinguisher",Essentials}</t>
  </si>
  <si>
    <t>Huge Private Room near Central Park with KEY</t>
  </si>
  <si>
    <t>Beautiful historical authentic Brownstone in the heart of Harlem.Walk to Central Park.Whole FOODS ,Shake Shack burgers Outlet shopping ,Sylvia's +Red Rooster Restaurants,Gospel Church.EXPRESS SUBWAY BLOCK AWAY.Times Square in 15 min. by subway..Spacious Bright private room with key.Your own mini fridge.Electric kettle (Website hidden by Airbnb) and satelite.Free wifi.Comfortable bed.No kitchen access.Space is perfect for  vacation.Great bathroom,unwind  and relax. No children allowed.Perfect Vacation Getaway</t>
  </si>
  <si>
    <t>Beautiful historical authentic Brownstone in the heart of Harlem.Walk to Central Park.Whole FOODS ,Shake Shack burgers Outlet shopping ,Sylvia's +Red Rooster Restaurants,Gospel Church.EXPRESS SUBWAY BLOCK AWAY.Times Square in 15 min. by subway..Spacious Bright private room with key.Your own mini fridge.Electric kettle (Website hidden by Airbnb) and satelite.Free wifi.Comfortable bed.No kitchen access.Space is perfect for  vacation.Great bathroom,unwind  and relax. No children allowed.Perfect Vacation Getaway Have an authentic experience in New York Brownstone..Close to Metro,shopping Restaurants. Private room with key, no kitchen In 5 minutes you have access to, Red rooster restaurant,Sylvia's restaurant,Shake Shack Burgers and plenty of bars restaurants and jazz clubs.Outlet shopping,Burlington,Marshalls,Tj. Maxx,Victoria Secret Footlocker,and so much more.Apollo Theater,Gospel Churches. 15 minutes to Central Park. Subway is 5 minutes away. easy access from JFK  OR NEWARK  OR LAGUARDI</t>
  </si>
  <si>
    <t>NO visitors no friends or family coming by no children allowed</t>
  </si>
  <si>
    <t>{TV,Wifi,"Indoor fireplace",Heating,"Smoke detector","Carbon monoxide detector","Fire extinguisher",Essentials,"Lock on bedroom door",Hangers,"Hair dryer",Iron,"Laptop friendly workspace","Host greets you"}</t>
  </si>
  <si>
    <t>bohemian pied a Terre</t>
  </si>
  <si>
    <t>it is a marvelous apartment very cozy in French/polish neibourghood very close to the east river, parks( BIP, Mc kcarren) and commercial area where you can find everything you might need... Wonderfull little boutiques restaurants and bar to hung out. A really pleasant area well communicated only 2 stops away from Manhattan (L and G)</t>
  </si>
  <si>
    <t>it is a marvelous apartment very cozy in French/polish neibourghood very close to the east river, parks( BIP, Mc kcarren) and commercial area where you can find everything you might need... Wonderfull little boutiques restaurants and bar to hung out. A really pleasant area well communicated only 2 stops away from Manhattan (L and G) the space is very well distributed two rooms in one side of the apartment the other in the other side lots of light The house is spacious and has a kitchen. That I really enjoy being European snd a amateur cook it is always yhe space for good talks and  coffe and secrets I am always available to help if you need any info about the neighborhood or the city great just made  croissants and baguettes at le gamin (French restaurantt in front of the house) and good and cheap fresh fruits markets, farmers market near by on Saturdays The nearest subways are L train and G train</t>
  </si>
  <si>
    <t>great just made  croissants and baguettes at le gamin (French restaurantt in front of the house) and good and cheap fresh fruits markets, farmers market near by on Saturdays</t>
  </si>
  <si>
    <t>The nearest subways are L train and G train</t>
  </si>
  <si>
    <t>Quite after 11 pm</t>
  </si>
  <si>
    <t>{TV,Wifi,"Air conditioning",Kitchen,"Free parking on premises","Smoking allowed",Breakfast,Heating,"Smoke detector","Carbon monoxide detector","First aid kit",Essentials,Shampoo,"Lock on bedroom door",Hangers,"Hair dryer",Iron,"Laptop friendly workspace","Private entrance","Outlet covers","Children’s books and toys","Window guards","Children’s dinnerware","Game console","Luggage dropoff allowed","Long term stays allowed","Wide hallways",Waterfront}</t>
  </si>
  <si>
    <t>Lovely Light-Filled Room</t>
  </si>
  <si>
    <t>Lovely, medium sized room with West-facing windows. The ceilings are quite high and there's lots of sunlight. You no longer feel like you are in a small NYC apartment, while being in the heart of it all.</t>
  </si>
  <si>
    <t>Lovely, medium sized room with West-facing windows. The ceilings are quite high and there's lots of sunlight. You no longer feel like you are in a small NYC apartment, while being in the heart of it all. The room has a full sized bed, WIFI and windows that look out to the culturally-rich Loisaida (avenue C) and a lot of SPACE! The apartment is shared with two women in their twenties. There are two bathrooms so you only have to share with one other person (what?! and it has a bathtub), and a fully equipped kitchen with a fire escape that allows for access to the adjacent roof top. Everyone in the space is clean and very busy so they are rarely in the actual apartment, especially in the summer time! The apartment is located right between the East Village and the Lower East Side, basically the only good neighborhoods left in Manhattan. Alphabet City is one of the most culturally-rich neighborhoods left in Manhattan. This neighborhood has everything you need! Just seconds away from amazing</t>
  </si>
  <si>
    <t>Alphabet City is one of the most culturally-rich neighborhoods left in Manhattan. This neighborhood has everything you need! Just seconds away from amazing bars, top restaurants, cute coffeeshops, boutiques, Lower East Side art gallery scene</t>
  </si>
  <si>
    <t>By Subway:  5 minute walk to the F train on 2nd Ave and 7 min from the J,M and F train on Essex street. 10 minute walk from the L train, connecting you to all the city sites.  By Bike:  There are also Citi Bike (Bicycle Share) stations around every corner of the neighborhood.  By Foot:  In one minute you could be eating amazing Cuban, Ethiopian, Japanese, raw vegan or Soul Food.</t>
  </si>
  <si>
    <t>Aside from general consciousness (washing dishes when your done with food, not blasting music late at night etc) the room is limited to one person or a couple for the duration of the stay. While there is no smoking in the apartment, there is a fire escape that allows for access to a nice roof top of the adjacent building. No pets please!</t>
  </si>
  <si>
    <t>{Internet,Wifi,"Air conditioning",Kitchen,"Buzzer/wireless intercom",Heating,"Smoke detector","Carbon monoxide detector","First aid kit",Essentials,Shampoo}</t>
  </si>
  <si>
    <t>SEXY Grand Central Modern CHIC BRAND NEW PARK AVE</t>
  </si>
  <si>
    <t>Incredible two bedroom suite in elevator building steps from Grand Central. Featuring a total renovation with top of the line appliances, marble and granite kitchen and bath, private washer and dryer, brand new furniture, modern decor, thus quiet oasis makes the perfect choice for a NYC dream stay. Each bedroom has a queen sized bed and modern furniture. The living room features a sleep sofa and dining table and additional bar stools. There is also desk space to get some work done.</t>
  </si>
  <si>
    <t>Incredible two bedroom suite in elevator building steps from Grand Central. Featuring a total renovation with top of the line appliances, marble and granite kitchen and bath, private washer and dryer, brand new furniture, modern decor, thus quiet oasis makes the perfect choice for a NYC dream stay. Each bedroom has a queen sized bed and modern furniture. The living room features a sleep sofa and dining table and additional bar stools. There is also desk space to get some work done. Park Avenue meets Grand Central</t>
  </si>
  <si>
    <t>{TV,Wifi,"Air conditioning",Kitchen,"Pets allowed",Elevator,Heating,"Family/kid friendly",Washer,Dryer,"Smoke detector","Carbon monoxide detector",Essentials,Shampoo,Hangers,"Hair dryer",Iron,"Laptop friendly workspace","Self check-in",Lockbox,"Hot water","Bed linens","Extra pillows and blankets","Long term stays allowed"}</t>
  </si>
  <si>
    <t>Modern loft in great neighborhood</t>
  </si>
  <si>
    <t>Great loft apartment with full kitchen! High ceilings, modern furnishings. Close to L train, grocery store, cafes, restaurants, park and Bushwick street art. Safe and secure building. Come stay!</t>
  </si>
  <si>
    <t>Great loft apartment with full kitchen! High ceilings, modern furnishings. Close to L train, grocery store, cafes, restaurants, park and Bushwick street art. Safe and secure building. Come stay! Our loft is about a thousand square feet and has plenty of open space and high ceilings. Furnished with eclectic modern furniture, including a queen bed, couch, and dining table. We have a nice kitchen with counter space, dishwasher, oven, etc. i'm working on getting better pictures- they don't do the space justice. Guests have access to our full kitchen (with dishwasher), along with all parts of our loft apartment. We will touch base via text. Bushwick has so many amenities! Grocery store on the same block. Cool bar across the street. L train 2 blocks away. Delis, bodegas, liquor stores, cafes all within a 5 minute walk. Park 2 blocks away. Yoga studio 4 blocks away. 2 blocks from the fast and clean L train! Please note that this space is a loft- meaning the bedroom area is not a separate room</t>
  </si>
  <si>
    <t>Bushwick has so many amenities! Grocery store on the same block. Cool bar across the street. L train 2 blocks away. Delis, bodegas, liquor stores, cafes all within a 5 minute walk. Park 2 blocks away. Yoga studio 4 blocks away.</t>
  </si>
  <si>
    <t>2 blocks from the fast and clean L train!</t>
  </si>
  <si>
    <t>Please take good care of our apartment by leaving it good shape and taking out the trash. Be courteous and mindful of our neighbors. No smoking indoors. Please leave air conditioning off when out of the apartment.</t>
  </si>
  <si>
    <t>{TV,"Air conditioning",Kitchen,Heating,"Family/kid friendly",Essentials,"Hair dryer",Iron,"Laptop friendly workspace","translation missing: en.hosting_amenity_50"}</t>
  </si>
  <si>
    <t>DESIGNER ARTIST 2 BEDROOM APARTMENT . E.V.</t>
  </si>
  <si>
    <t>Same place as my artist room . Accept you get the whole place to yourself . Thanks . Also amazing rooftop views.</t>
  </si>
  <si>
    <t>Same place as my artist room . Accept you get the whole place to yourself . Thanks . Also amazing rooftop views. The space has a wonderful rooftop access.  Views of both the empire and freedom towers . I am located next to tompkins square park and I am in the east village area of nyc . There are also many famous restaurants in my hood. My place is located in east village . It takes about 10 mins to get to the L train  ( which brings you either to williamsburg or union square or the west side)   Also astro place 6 train is about a 10 min walk away also . Plenty of buses</t>
  </si>
  <si>
    <t>I am located next to tompkins square park and I am in the east village area of nyc . There are also many famous restaurants in my hood.</t>
  </si>
  <si>
    <t>My place is located in east village . It takes about 10 mins to get to the L train  ( which brings you either to williamsburg or union square or the west side)   Also astro place 6 train is about a 10 min walk away also . Plenty of buses</t>
  </si>
  <si>
    <t>{Wifi,"Air conditioning",Heating,"Hair dryer","Laptop friendly workspace"}</t>
  </si>
  <si>
    <t>Cozy Private Budget room</t>
  </si>
  <si>
    <t>Providing a nice cozy private room for travelers. You will be sharing the common area with myself and other guest but you will have your own private room. Fresh sheets towels and wifi all provided.</t>
  </si>
  <si>
    <t>{Wifi,"Air conditioning",Kitchen,Heating,Essentials,"Lock on bedroom door"}</t>
  </si>
  <si>
    <t>Charming bedroom with private bathroom</t>
  </si>
  <si>
    <t>*15 min to Manhattan  Gorgeous room with private bathroom inside the room in the heart of Brooklyn!! The perfect place to rest and recover a busy day out sightseeing. It's a 2 bedroom apartment. Room with queen size bed in opposite side of long spacious apartment. You will not hear any noise! The kitchen and the living room are a lovely warm place to enjoy the company of friends over a cup of coffee (we wouldn’t dream of leaving you without a coffee maker!)</t>
  </si>
  <si>
    <t>*15 min to Manhattan  Gorgeous room with private bathroom inside the room in the heart of Brooklyn!! The perfect place to rest and recover a busy day out sightseeing. It's a 2 bedroom apartment. Room with queen size bed in opposite side of long spacious apartment. You will not hear any noise! The kitchen and the living room are a lovely warm place to enjoy the company of friends over a cup of coffee (we wouldn’t dream of leaving you without a coffee maker!) Living room and kitchen is shared just with the host but they work all day so you will have a lot of privacy. We are a couple from Spain and Puerto Rico very happy to help you see the greats parts of NY that aren't in the guidebooks We look forward to connecting with people traveling to ny and aim to make each guest experience this beautiful place like a local.  We can arrange VIP passes to the top clubs  (Informing us in advance of this essential) We can be flexible with the checking in and out times if we don't have other guests l</t>
  </si>
  <si>
    <t>Very nice popular area with a decent amount of trendy coffee shops, smoothie bars and the best graffiti in NYC!!  It has a nice vibe going and several used/vintage items stores also.  Excellent train ride across and great views of Manhattan!</t>
  </si>
  <si>
    <t>Jefferson and Dekalb stop L train is a few blocks and also M line !</t>
  </si>
  <si>
    <t>{TV,Wifi,"Air conditioning",Kitchen,"Free parking on premises","Pets allowed","Buzzer/wireless intercom",Heating,"Smoke detector","Carbon monoxide detector","First aid kit",Essentials,Shampoo,Hangers,"Hair dryer",Iron,"Laptop friendly workspace","Self check-in",Lockbox,"Private living room",Bathtub,"Babysitter recommendations","Children’s dinnerware","Hot water","Bed linens","Extra pillows and blankets",Microwave,"Coffee maker",Refrigerator,"Dishes and silverware","Cooking basics",Oven,Stove,"Luggage dropoff allowed","Long term stays allowed","No stairs or steps to enter","Extra space around bed","No stairs or steps to enter","Accessible-height toilet","No stairs or steps to enter"}</t>
  </si>
  <si>
    <t>Chic Private Bedroom in Upper West Side 107</t>
  </si>
  <si>
    <t>Not all of New York City is a concrete jungle! You’ll soon find yourself waking up to fresh greenery, as our co-living apartment is in the corner of Central Park and Morningside Park. This neighborhood of Morningside Heights, is filled with Jazz venues and famous landmarks like Columbia University. Featuring 4 bedrooms and welcoming common spaces in between, this sleek unit is designed with the traveler in mind. An ideal location for both students and the long term traveler, make sure you take advantage of our included amenities! "The Upper West Side is in between Central Park and Riverside Park, the most iconic parks in the world! This Manhattan neighborhood is the perfect combination of culture and class. Feel like a star in your own right, as this neighborhood is the most favorable location for filmmakers. You’ll notice familiar sightings of your favorite films and TV sitcoms that take place in NYC! Home of the A-listers, you’ll have the chance to brush shoulders with celebrities al</t>
  </si>
  <si>
    <t xml:space="preserve">"The Upper West Side is in between Central Park and Riverside Park, the most iconic parks in the world! This Manhattan neighborhood is the perfect combination of culture and class. Feel like a star in your own right, as this neighborhood is the most favorable location for filmmakers. You’ll notice familiar sightings of your favorite films and TV sitcoms that take place in NYC! Home of the A-listers, you’ll have the chance to brush shoulders with celebrities along the way. The popularity of this enticing neighborhood, is due to its alluring historical attractions, including Lincoln Center and the Beacon Theatre. With entertainment for every taste, the UWS offers a shopping spree for every budget. Fulfil your appetite, with options of the local eatery at Milk Bar, the popular brunch spot of Jason’s Pickles, and upscale dining of Per Se. End your day with the best happy hour at The Dead Poet, wine out in Vanguard and head to the rooftop at The Empire Hotel. Making your way to this iconic </t>
  </si>
  <si>
    <t>Transportation:  1, 2, 3, A, B, C and D trains Groceries: Fairway market, Pioneer Supermarket Gyms: X 93 Fitness, Equinox, Refine Method Upper West Side"</t>
  </si>
  <si>
    <t>Large sunny room 10 min to Midtown!</t>
  </si>
  <si>
    <t>Great location, easy transportation everywhere, awesome neighborhood - all for a great price! I'm subletting my lovely room in my GORGEOUS 2 bedroom apt! The room is fully furnished including a full size bed and shelving units. Two large windows in the room streams in plenty of sunshine all day long! The apt is big and fully furnished. We have a flat screen TV and a DVD player as well as an extensive movie collection. Plus WiFi too of course. This place is a steal - its size, its location, its beauty, its price... We put our hearts in this place and it's become a true warm home to go back to. You get a copy of the keys and are free to enter and leave the apt whenever you'd like - just be respectful and always lock the door :) You do need to coordinate you check-in and check-out time with me, as my schedule is hectic and I'm not always available to let you in. Please be in contact! I can tell you where to go in the neighborhood for stuff (pharmacy, supermarket, post office etc.) but I'd</t>
  </si>
  <si>
    <t xml:space="preserve">In a radius of 2-3 blocks are: restaurants, delis, starbucks, every bank imaginable, post office, public library, THE APOLLO THEATER, jazz clubs, pharmacies, soul food landmarks, shopping and much more. </t>
  </si>
  <si>
    <t>NO SMOKING. No pets. No kids or other unannounced guests. No eating outside the kitchen.  Please leave apt in the same condition you receive it. ALWAYS LOCK THE DOOR WHEN YOU LEAVE AND WHEN YOU ENTER. PLEASE COMMUNICATE WITH ME YOUR CHECK IN AND CHECK OUT TIMES. Also, there is one roommate in the apt (who has her own bedroom), a great woman who is amazingly easy to get along with and is hardly ever home. IMPORTANT: My office is in the living room, and I do use it and need access to it EVERY DAY.</t>
  </si>
  <si>
    <t>{TV,Wifi,"Wheelchair accessible",Kitchen,"Buzzer/wireless intercom",Heating,"Smoke detector","Carbon monoxide detector",Essentials,Shampoo}</t>
  </si>
  <si>
    <t>Private Room in Gorgeous Duplex Apartment</t>
  </si>
  <si>
    <t>A gorgeous duplex apartment that's spacious and private. We have two outdoor spaces, one that leads straight out from the guest bedroom. The top floor has a dining room, kitchen, guest bedroom. You can relax downstairs in the living room. We also have a washer/dryer if you need it! I'll always check in with you to see if I'll be in the apartment as well with our dog but there will be times I'm out of town so you'd have the apartment to yourself. You'll usually see that reflected in the pricing.</t>
  </si>
  <si>
    <t>A gorgeous duplex apartment that's spacious and private. We have two outdoor spaces, one that leads straight out from the guest bedroom. The top floor has a dining room, kitchen, guest bedroom. You can relax downstairs in the living room. We also have a washer/dryer if you need it! I'll always check in with you to see if I'll be in the apartment as well with our dog but there will be times I'm out of town so you'd have the apartment to yourself. You'll usually see that reflected in the pricing. A gorgeous place to have to yourself. It's two floors with the first floor being the bedroom, dining area, bathroom, outdoor space, and kitchen. The second floor (lower) has the living room, laundry/yoga room, bathroom, work area, and outdoor space. There's another room that's locked but that's our master bedroom which you won't have access to. I'll make sure to hand over the keys and code to get into the apartment. There are a lot of amazing restaurants and bars in the area. I will send you a l</t>
  </si>
  <si>
    <t>There are a lot of amazing restaurants and bars in the area. I will send you a list of my favorite restaurants, bars, and stores. This area is very quiet, with two parks nearby. A bodega/store at every corner, you have access to NYC's best without dealing with the touristy ways of Manhattan.</t>
  </si>
  <si>
    <t>We're about 4 blocks away from the L train off Montrose. You could also walk up about 10-15 blocks to the Grand L train. Also close to the JMZ. If you decide to Uber/Lyft everywhere, our apartment is very easy to get to. I promise, once you get into our apartment, you won't want to leave.</t>
  </si>
  <si>
    <t>1. We have a no shoe policy! Please take off your shoes in the tray by the door. 2. The front door auto-locks so please make sure you have your keys when you exit. 3. Please close all backyard sliding doors and lock it. 4. No eating/drinking wine on the leather couch.</t>
  </si>
  <si>
    <t>{TV,Wifi,"Air conditioning",Kitchen,"Pets allowed","Free street parking",Heating,Washer,Dryer,"Smoke detector","Carbon monoxide detector","Fire extinguisher",Essentials,Shampoo,"Lock on bedroom door",Hangers,"Hair dryer","Laptop friendly workspace","Private living room","Hot water",Other}</t>
  </si>
  <si>
    <t>3-bedroom sunny, quiet, spacious Williamsburg apt</t>
  </si>
  <si>
    <t>3 sunny, quiet bedrooms w/ comfy queen beds, closets, and large windows in a (Phone number hidden by Airbnb) sf apt w/ 1.5 bathrooms. You're also welcome to a stocked kitchen (coffee &amp; snacks), large living/dining room, toiletries, &amp; washer/dryer. We're 4 blocks (5 min) from the Graham Ave, L train subway in Williamsburg, 3 stops (Phone number hidden by Airbnb) min) to Manhattan. There's street parking, Tar Pit coffee &amp; groceries across the street, cool venues close by and good bars/eats on Graham. Reviews at airbnb.com/rooms/21139788. Welcome!</t>
  </si>
  <si>
    <t>3 sunny, quiet bedrooms w/ comfy queen beds, closets, and large windows in a (Phone number hidden by Airbnb) sf apt w/ 1.5 bathrooms. You're also welcome to a stocked kitchen (coffee &amp; snacks), large living/dining room, toiletries, &amp; washer/dryer. We're 4 blocks (5 min) from the Graham Ave, L train subway in Williamsburg, 3 stops (Phone number hidden by Airbnb) min) to Manhattan. There's street parking, Tar Pit coffee &amp; groceries across the street, cool venues close by and good bars/eats on Graham. Reviews at airbnb.com/rooms/21139788. Welcome! The apartment is spacious, clean, and sunny with a large living room, dining room, and open kitchen. One bedroom is in the front of the apartment with two large windows that look out on a quiet street, and the other two bedrooms are at the other end of the apartment at the end of the corridor with two large windows overlooking the neighbor's yard. Each room has a comfy queen bed with all kinds of pillows, closet space including shelves/hangers (</t>
  </si>
  <si>
    <t>Welcome to Williamsburg! We're 4 blocks (5 min) from the Graham Ave, L train subway in Williamsburg, 3 stops (Phone number hidden by Airbnb) min) to Manhattan. The neighborhood has an artist village vibe with plenty of cool bars, restaurants, and parks. There's street parking, Tar Pit coffee &amp; groceries across the street, good venues close by (Brooklyn Steel, House of Yes, Williamsburg Music Hall, National Sawdust, Brooklyn Bowl, Output, etc.), and good bars/eats on Graham (Mesa Coyoacan, Concord Hill, Sage, etc.). I put a little guidebook together of favorite spots so check that out if you want  directions/locations and plenty more recommendations: airbnb.com/rooms/21139788</t>
  </si>
  <si>
    <t>We're 4 blocks (5 min) from the Graham L subway in Williamsburg, and just 3 stops (10-15 min) to Manhattan. Street parking in front is easy, and there are Citi bikes 3 minutes away. That said, you'll find days worth of cool stuff all within walking distance.</t>
  </si>
  <si>
    <t>{Wifi,"Air conditioning",Kitchen,"Pets allowed","Free street parking",Heating,"Family/kid friendly",Washer,Dryer,"Smoke detector","Carbon monoxide detector",Essentials,Shampoo,"Lock on bedroom door",Hangers,"Hair dryer",Iron,"Laptop friendly workspace","Self check-in",Lockbox,"Private entrance",Bathtub,"Window guards","Room-darkening shades",Microwave,"Coffee maker",Refrigerator,"Dishes and silverware","Cooking basics",Oven,Stove,"Luggage dropoff allowed","Long term stays allowed","Wide hallways","Wide entrance for guests","Flat path to guest entrance","No stairs or steps to enter","Accessible-height bed","No stairs or steps to enter","Accessible-height toilet","No stairs or steps to enter","Wide entryway"}</t>
  </si>
  <si>
    <t>AMAZING CHELSEA Apartment HUGE space</t>
  </si>
  <si>
    <t>Amazing location next to Chelsea Market and Tao Downtown Fast wifi Private and quiet   You’ll love my place because of the neighborhood, the coziness, the light, the kitchen, and the comfy bed. My place is good for couples, solo adventurers, business travelers, families (with kids), and big groups.</t>
  </si>
  <si>
    <t>Amazing location next to Chelsea Market and Tao Downtown Fast wifi Private and quiet   You’ll love my place because of the neighborhood, the coziness, the light, the kitchen, and the comfy bed. My place is good for couples, solo adventurers, business travelers, families (with kids), and big groups. Spacious living room with a queen sized pull out sofa bed. Very comfortable. Cleaning and renovated kitchen and bathroom. Kitchen is stocked for basic meals, breakfast, lunch and dinner. Bedroom is large with KING size bed and high end ComfortPedic mattress. Fast WiFi Desk with computer chair Great lighting Entire apartment Can send recommendations and assist with anything you need before or during your stay. Down in the south west corner of the island, Chelsea is a charming neighbourhood that’s home to an eclectic mix of pop up boutique, antique markets and other quirky cafes and shopping places. This is the premier destination for art lovers – with over 350 galleries squeezed; and one of t</t>
  </si>
  <si>
    <t>Down in the south west corner of the island, Chelsea is a charming neighbourhood that’s home to an eclectic mix of pop up boutique, antique markets and other quirky cafes and shopping places. This is the premier destination for art lovers – with over 350 galleries squeezed; and one of the city’s main gay hotspots. The Highline is an unmissable Manhattan attraction, a former industrial railway line that brought goods into the Meatpacking District, it has now been converted into a peaceful park with stunning views of the city skyline.</t>
  </si>
  <si>
    <t>Taxi, Uber, Subway (A,C,E)</t>
  </si>
  <si>
    <t>{TV,"Cable TV",Internet,Wifi,"Air conditioning","Wheelchair accessible",Kitchen,"Paid parking off premises","Buzzer/wireless intercom",Heating,"Family/kid friendly","Smoke detector","Carbon monoxide detector","Safety card",Essentials,Shampoo,"Lock on bedroom door","24-hour check-in",Hangers,"Hair dryer",Iron,"Laptop friendly workspace","Private living room","Pack ’n Play/travel crib","Room-darkening shades","Hot water","Bed linens","Extra pillows and blankets",Microwave,"Coffee maker",Refrigerator,"Dishes and silverware",Oven,Stove,"Luggage dropoff allowed","Long term stays allowed",Other,"Paid parking on premises"}</t>
  </si>
  <si>
    <t>Luxurious 1 Bedroom Fully Renovated</t>
  </si>
  <si>
    <t>Absolutely stunning 1 bedroom in the heart of Gramercy/Murray Hill. This apartment has just been completely renovated, and includes a modern open kitchen with granite counter tops, stainless steel appliances, dishwasher, and a fully tiled bathroom. The building offers video intercom security, and a laundry room on site.</t>
  </si>
  <si>
    <t>FLATBUSH PLACE TO COME AND GO   1 out of 2 listing</t>
  </si>
  <si>
    <t>We stay in the middle of all attractions We’re not too far from the Barclays center And where walking distance from The kings theater fun Environment smoke friendly and easy access in and out</t>
  </si>
  <si>
    <t xml:space="preserve">We stay in the middle of all attractions We’re not too far from the Barclays center And where walking distance from The kings theater fun Environment smoke friendly and easy access in and out We are open and fun your stay here will be a great experience we may learn from each other as you stay.my place is your space!!! You can use your personal room that you stay in or you can have access to living room and kitchen,bathroom where we all share everyone has a private room they stay in unless you invite other guest inside at the time must get permission besides the host to enter respectively when present or not cameras watch each door for our security and privacy I the host will be available 24-7 I also stay in a room We are close to Prospect Park and also the kings theater not too far from the Barclays center and we have many of your  restaurants around some deliver some you can actually go check out for yourself have fun enjoy the neighborhood There are many transportation Available in </t>
  </si>
  <si>
    <t>We are close to Prospect Park and also the kings theater not too far from the Barclays center and we have many of your  restaurants around some deliver some you can actually go check out for yourself have fun enjoy the neighborhood</t>
  </si>
  <si>
    <t>There are many transportation Available in this area if you do drive parking will be hard to find but not too difficult</t>
  </si>
  <si>
    <t>ALL GUESTS MUST RESPECT ONE ANOTHER WE ALL SHARE HERE FRIENDLY PLACE family and other guest share here</t>
  </si>
  <si>
    <t>{TV,"Cable TV",Wifi,"Air conditioning","Smoking allowed",Elevator,Heating,"Suitable for events",Washer,Dryer,"Smoke detector","Carbon monoxide detector","First aid kit","Fire extinguisher",Essentials,"Lock on bedroom door",Hangers,Iron,"Self check-in","Building staff","Hot water",Microwave,Refrigerator,"Cleaning before checkout"}</t>
  </si>
  <si>
    <t>Columbia University in Manhattan</t>
  </si>
  <si>
    <t>This is a safe,cozy, clean and tidy private room with two large windows inside of a lovely three-bedroom apartment in the heart of Up West Side, Manhattan. Perfect for a single traveler or a couple. Excellent price. An ideal retreat for those who want to visit or study in Columbia University, or just want to travle in New York City on business, pleasure, study or vacation.  The other two people are students of Columbia and Manhattan School of Music, like to keep the apartment quiet and tidy, and will respect your space and privacy while you are staying here.  This is a first floor interior apartment. Besides your private furnished bedroom, twin size bed,access will be available to a fully equipped kitchen, clean shared bathroom. We have high speed wireless Internet but note there is no TV. But we have a wonderful washing machine in the apt, so great!</t>
  </si>
  <si>
    <t>This is a safe,cozy, clean and tidy private room with two large windows inside of a lovely three-bedroom apartment in the heart of Up West Side, Manhattan. Perfect for a single traveler or a couple. Excellent price. An ideal retreat for those who want to visit or study in Columbia University, or just want to travle in New York City on business, pleasure, study or vacation.  The other two people are students of Columbia and Manhattan School of Music, like to keep the apartment quiet and tidy, and will respect your space and privacy while you are staying here.  This is a first floor interior apartment. Besides your private furnished bedroom, twin size bed,access will be available to a fully equipped kitchen, clean shared bathroom. We have high speed wireless Internet but note there is no TV. But we have a wonderful washing machine in the apt, so great! Deposit $200 No other Fee Outdoors:  Apartment is located in West 109 street between Broadway and Amsterdam Aves, only six blocks from Co</t>
  </si>
  <si>
    <t>Outdoors:  Apartment is located in West 109 street between Broadway and Amsterdam Aves, only six blocks from Columbia University, - the best place to be! Walking distance to all the best bars, restaurants and music venues in Broadway and Amsterdam, closing to the Cathedral Church, Central Park and Riverside Park . Our street is a safe, quiet, life convenience place. One block to subway 1 train, minutes to B C trains, lots of buses to everywhere you want to go in NYC!  - 2 minutes walk to 1 train  - 7 minutes walk toB &amp; C trains</t>
  </si>
  <si>
    <t>{Internet,Wifi,Kitchen,"Smoking allowed","Hot tub",Washer}</t>
  </si>
  <si>
    <t>法拉盛唯美独立房间</t>
  </si>
  <si>
    <t>此房源位于法拉盛闹中取静的豪华住宅区｡社区非常安全,非常漂亮,交通也非常便利｡走路一分钟就有便利超市,走路10分钟就有大超市,面包店,餐馆,还有韩国 街｡去拉瓜迪机场(LGA)15分钟车程,去肯尼迪机场(JFK)23分钟车程｡步行10分钟到火车站,火车30分钟直达曼哈顿｡门口有免费停车位,停车非常方便｡ 房东提供免费WI-FI,沐浴用品,干净毛巾浴巾,拖鞋｡房子设有中央空调, 每个房间的空间都非常大,并都配有电视,而且所有床垫都是Sleep's的,非常柔软,非常舒适,还有床上用品都是纯棉的,去除您一天的疲劳｡厨房,客厅,餐厅客人都可以使用,而且厨房里的配备一应俱全｡</t>
  </si>
  <si>
    <t>此房源位于法拉盛闹中取静的豪华住宅区｡社区非常安全,非常漂亮,交通也非常便利｡走路一分钟就有便利超市,走路10分钟就有大超市,面包店,餐馆,还有韩国 街｡去拉瓜迪机场(LGA)15分钟车程,去肯尼迪机场(JFK)23分钟车程｡步行10分钟到火车站,火车30分钟直达曼哈顿｡门口有免费停车位,停车非常方便｡ 房东提供免费WI-FI,沐浴用品,干净毛巾浴巾,拖鞋｡房子设有中央空调, 每个房间的空间都非常大,并都配有电视,而且所有床垫都是Sleep's的,非常柔软,非常舒适,还有床上用品都是纯棉的,去除您一天的疲劳｡厨房,客厅,餐厅客人都可以使用,而且厨房里的配备一应俱全｡ 房东提供免费WI-FI,沐浴用品,干净毛巾浴巾,拖鞋｡房子设有中央空调, 每个房间的空间都非常大,并都配有电视,而且所有床垫都是Sleep's的,非常柔软,非常舒适,还有床上用品都是纯棉的,去除您一天的疲劳｡ 厨房,客厅,餐厅客人都可以使用,而且厨房里的配备一应俱全｡ 我们非常喜欢结交朋友 走路一分钟就有便利超市,走路10分钟就有大超市,面包店,餐馆,还有韩国 街｡去拉瓜迪机场(LGA)15分钟车程,去肯尼迪机场(JFK)23分钟车程｡步行10分钟到火车站,火车30分钟直达曼哈顿｡ 步行10分钟到火车站,火车30分钟直达曼哈顿｡门口有免费停车位,停车非常方便｡ 请不要在房子内部抽烟</t>
  </si>
  <si>
    <t>走路一分钟就有便利超市,走路10分钟就有大超市,面包店,餐馆,还有韩国 街｡去拉瓜迪机场(LGA)15分钟车程,去肯尼迪机场(JFK)23分钟车程｡步行10分钟到火车站,火车30分钟直达曼哈顿｡</t>
  </si>
  <si>
    <t>步行10分钟到火车站,火车30分钟直达曼哈顿｡门口有免费停车位,停车非常方便｡</t>
  </si>
  <si>
    <t>{TV,Wifi,"Air conditioning",Kitchen,"Free parking on premises",Breakfast,"Hot tub",Heating,Washer,Dryer,"Smoke detector","Carbon monoxide detector","First aid kit","Safety card",Essentials,Shampoo,Hangers,"Hair dryer",Iron,"Laptop friendly workspace"}</t>
  </si>
  <si>
    <t>Near Subway Two Single Beds or One Queen Bed</t>
  </si>
  <si>
    <t>There is a Clothes Washer and Dryer in the house. The bedroom has a huge window and lots of natural light looking out on the avenue below. There are green black-out curtains that when closed, make the room dark for a good sleep. It's a cozy place to come home and read a book at the computer desk or look out at the bustle of people passing below in the neighborhood.</t>
  </si>
  <si>
    <t>There is a Clothes Washer and Dryer in the house. The bedroom has a huge window and lots of natural light looking out on the avenue below. There are green black-out curtains that when closed, make the room dark for a good sleep. It's a cozy place to come home and read a book at the computer desk or look out at the bustle of people passing below in the neighborhood. Huge fully stocked kitchen with everything for cooking. Two Blocks from the Subway to Manhattan :) You can use one of my two bicycles if you ask nicely and leave a safety deposit. One of the safest neighborhoods in NYC. There is a fire station nearby so sometimes the area is noisy because of emergency vehicles</t>
  </si>
  <si>
    <t>One of the safest neighborhoods in NYC.</t>
  </si>
  <si>
    <t>- Quiet hours after 10 pm - Please leave your shoes near the door - Please open the door or bathroom window a little after showering so no mildew comes - If you make a mess, there are towels hanging up in the kitchen you can use - Please keep the kitchen and fridge clean after using it</t>
  </si>
  <si>
    <t>{TV,Wifi,"Air conditioning",Kitchen,"Free parking on premises",Heating,Washer,Dryer,"Smoke detector","Carbon monoxide detector","First aid kit",Essentials,Shampoo,"Lock on bedroom door",Hangers,"Hair dryer","Laptop friendly workspace",Bathtub,"Hot water","Bed linens","Extra pillows and blankets",Microwave,"Coffee maker",Refrigerator,"Dishes and silverware","Cooking basics",Oven,Stove,"Beach essentials","Luggage dropoff allowed","Long term stays allowed","Handheld shower head"}</t>
  </si>
  <si>
    <t>9.Clean Bed just 20 mnts to Manhattan</t>
  </si>
  <si>
    <t>The bed is divided in my kitchen  I set up for less budget travelers  There is no lock  There is not so much privacy But it is clean and just the bed for sleep</t>
  </si>
  <si>
    <t>The bed is divided in my kitchen  I set up for less budget travelers  There is no lock  There is not so much privacy But it is clean and just the bed for sleep This is a bed in part of my kitchen i divided separate  You can sleep and rest Townhouse very good neighborhood i have a terrace The house is very close to 7 train  And its just 10 -15 mnts to Manhattan  Also  There are markets pharmacy  Bars restaurants shopping centers very close open late nights Hii  Its very easy you will walk to train station 8-10 mnts then take the 7 train to central park 10 mnts</t>
  </si>
  <si>
    <t>The house is very close to 7 train  And its just 10 -15 mnts to Manhattan  Also  There are markets pharmacy  Bars restaurants shopping centers very close open late nights</t>
  </si>
  <si>
    <t>Hii  Its very easy you will walk to train station 8-10 mnts then take the 7 train to central park 10 mnts</t>
  </si>
  <si>
    <t>No Noise No smoking Wash your own dishes  Remove your shoes at entrance</t>
  </si>
  <si>
    <t>{Wifi,Kitchen,"Free street parking",Heating,"Smoke detector","Carbon monoxide detector","First aid kit","Fire extinguisher",Essentials,Shampoo,Hangers,"Hair dryer",Iron,"Hot water",Refrigerator,"Dishes and silverware","Cooking basics",Oven,Stove,"BBQ grill","Patio or balcony","Garden or backyard","Luggage dropoff allowed","Long term stays allowed","Host greets you"}</t>
  </si>
  <si>
    <t>Sleek Bushwick Loft</t>
  </si>
  <si>
    <t>A beautiful loft located between the Morgan and Jefferson L stops in the heart of Bushwick.</t>
  </si>
  <si>
    <t>{TV,Internet,Wifi,"Air conditioning",Kitchen,"Buzzer/wireless intercom",Heating,Shampoo,"translation missing: en.hosting_amenity_49","translation missing: en.hosting_amenity_50"}</t>
  </si>
  <si>
    <t>Cozy Room 2 in Brooklyn</t>
  </si>
  <si>
    <t>- We try our best to keep the guest area clean at all times. Here is a list of what we expect from our guests:  --There should be no leaving of hair in the bathtub and sink. Pick up hair and put it in garbage can. Hairs left in bathtub and sink causes water to not flow properly making the bathroom look unkept. It's unfair that when we clean the bathroom it ends up getting dirty in a matter of hours, it's unfair to the next guest who has to use the bathroom.   -- You are responsible for bringing garbage out of the room. We always make sure we give our guests privacy therefore we have no access to the room to know if garbage need to be brought out.   -- If at the time of departure you have food left in the fridge and chose to leave them, please do not leave them in the fridge, kindly put them in the garbage. We don't know what belongs to who therefore it'll be appropriate to have the owners put the food in the garbage themselves.   -- It is impossible to know what goes on in our guest ar</t>
  </si>
  <si>
    <t>Private room in Bushwick, Brooklyn. backyard+roof!</t>
  </si>
  <si>
    <t>My place is close to Routine Bushwick and Father Knows Best. You’ll love my place because of the location and the outdoors space. My place is good for solo adventurers and business travelers.</t>
  </si>
  <si>
    <t>- The space is very open, has a desk, and WiFi. Time to the City is about 20 minutes by the J or 30 by the L. Great Bushwick venues nearby!</t>
  </si>
  <si>
    <t>{Wifi,"Air conditioning",Kitchen,"Free parking on premises","Smoking allowed",Heating,"Smoke detector",Essentials,"Lock on bedroom door",Hangers,"Laptop friendly workspace","translation missing: en.hosting_amenity_49","translation missing: en.hosting_amenity_50"}</t>
  </si>
  <si>
    <t>Alphabet City!! Entire Apartment!</t>
  </si>
  <si>
    <t>Guests can use dishes but must wash them before leaving  Guests must tidy up the place and remove bedsheets and leave them on the ground beside the bed so we can wash them</t>
  </si>
  <si>
    <t>{TV,Wifi,"Air conditioning",Kitchen,Heating,"Smoke detector","Carbon monoxide detector","Fire extinguisher",Essentials,Iron,"Private living room","Hot water"}</t>
  </si>
  <si>
    <t>Fresh &amp; Bright Private Room near J train</t>
  </si>
  <si>
    <t>This private bedroom has lock and key, around the corner from the J subway station. With shared use of our stainless steel kitchen and 2 full bathrooms, we welcome you to make yourself at home in our Brooklyn apartment.  The apartment is large and newly renovated. There are 3 other bedrooms; 2 house full-time roommates who are young working professionals. The other room is for Airbnb guests, mostly for longer term stays.</t>
  </si>
  <si>
    <t>This private bedroom has lock and key, around the corner from the J subway station. With shared use of our stainless steel kitchen and 2 full bathrooms, we welcome you to make yourself at home in our Brooklyn apartment.  The apartment is large and newly renovated. There are 3 other bedrooms; 2 house full-time roommates who are young working professionals. The other room is for Airbnb guests, mostly for longer term stays. Bedroom features a brand-new 12" deep queen size mattress with a large window, lots of sunlight, and down the block from the J subway (Halsey Street). Commute to downtown Manhattan in just 20-30 minutes. The room contains a closet with shelving, full-length mirror, two night tables, and lamp. This entire apartment has been recently renovated with brand new construction, imported tiling in the bathrooms, and stainless steel appliances in the kitchen. Common areas like the kitchen and bathrooms are cleaned by a cleaner who comes 1-2 times per week, though house rules are</t>
  </si>
  <si>
    <t>Nearby:  - Subway (J train, Halsey St)  - 2 supermarkets within 5 minutes  - Many restaurants  - 24 hour Rite Aid / drugstores - and many other small shops for everyday needs.  - 2 coffee shops within walking distance (Little Skips East and The Platform).  There is an iron, ironing board, and hair dryer in the apartment for everyone's use.</t>
  </si>
  <si>
    <t>Quiet hours between 11pm - 6am (please no chatting in living room or cooking during this time) Shoes off indoors please Please clean up any messes you make or dishes you use</t>
  </si>
  <si>
    <t>{Wifi,"Air conditioning",Kitchen,"Free street parking",Heating,Washer,Dryer,"Smoke detector","Carbon monoxide detector",Essentials,Shampoo,"Lock on bedroom door",Hangers,"Hair dryer",Iron,"Laptop friendly workspace","Self check-in",Lockbox,"Hot water"}</t>
  </si>
  <si>
    <t>Elk Lodge</t>
  </si>
  <si>
    <t>Cleaning man/woman comes between each visit; in a quiet neighborhood very close to Manhattan</t>
  </si>
  <si>
    <t>{Wifi,Kitchen,"Free parking on premises",Heating,"Smoke detector",Essentials,Shampoo,"Hair dryer","Private living room"}</t>
  </si>
  <si>
    <t>Tribeca Luxury Doorman Apartment with Park Views</t>
  </si>
  <si>
    <t>Luxury Doorman Elevator Building with Park Views in the heart of Tribeca. True one bedroom, one bath with an open upgraded kitchen and amenities.</t>
  </si>
  <si>
    <t>Luxury Doorman Elevator Building with Park Views in the heart of Tribeca. True one bedroom, one bath with an open upgraded kitchen and amenities. Doorman elevator building Access to our entire one bedroom apartment, there is a park across the street for neighborhood residents. Available via text, email, etc. Once home to industrial warehouses, TriBeCa is now the land of celebrity-owned lofts. It’s easy to see why. The neighborhood offers a spectacular view of the Hudson River on its western border and notable restaurants throughout, including the Odeon, made famous by the novel Bright Lights, Big City, along with a number of luxury hotels and other accommodations. The area is also home to the Tribeca Film Festival, which brings world-premiere movies to the City every year.  Access to Whole Foods, West Side High way parks and water views, neighborhood cafes and restaurants. By subway You can get in by bus or subway.  The 1 subway line stops runs through the middle of the neighborhood un</t>
  </si>
  <si>
    <t>Once home to industrial warehouses, TriBeCa is now the land of celebrity-owned lofts. It’s easy to see why. The neighborhood offers a spectacular view of the Hudson River on its western border and notable restaurants throughout, including the Odeon, made famous by the novel Bright Lights, Big City, along with a number of luxury hotels and other accommodations. The area is also home to the Tribeca Film Festival, which brings world-premiere movies to the City every year.  Access to Whole Foods, West Side High way parks and water views, neighborhood cafes and restaurants.</t>
  </si>
  <si>
    <t>By subway You can get in by bus or subway.  The 1 subway line stops runs through the middle of the neighborhood under Varick Street, stopping at Canal, Franklin, and Chambers Streets (the Chambers St. station is also served by the 2 and 3 lines).  The A, C, and E stop at Canal Street, with the A and C also stopping at Chambers Street (be aware that this is not the same as the 2/3 station--on those lines, the station is referred to as Park Place. Another Canal Street stop, several blocks east of the heart of the neighborhood, is served by the N, Q, R, J, Z, and 6 lines. By PATH The PATH stop at World Trade center is connected to the Park Place/Chambers St Station.</t>
  </si>
  <si>
    <t>{TV,Wifi,"Air conditioning",Kitchen,Elevator,Heating,Washer,Dryer,"Smoke detector","Carbon monoxide detector","First aid kit",Essentials,Shampoo,"Lock on bedroom door",Hangers,"Hair dryer",Iron,"Laptop friendly workspace","Self check-in","Building staff","Private living room",Bathtub,"Hot water","Bed linens","Extra pillows and blankets",Microwave,"Coffee maker",Refrigerator,Dishwasher,"Dishes and silverware","Cooking basics",Oven,Stove,"Single level home","Paid parking on premises"}</t>
  </si>
  <si>
    <t>*Private room with new bedroom set and mattress</t>
  </si>
  <si>
    <t>Just bring your toothbrush!!! Private room in newly renovated apartment in the house. Brand new Modern bedroom set with very comfortable mattress (hybrid memory foam). House situated in historical Kew Gardens, within just steps to a shopping strip with everything right there, supermarkets, restaurants, banks, dunkin donuts shop, etc...Express "E"and "F" trains station only two minutes away. Walk just one block to Long Island Rail Road. This neighborhood will steal your heart away!</t>
  </si>
  <si>
    <t>Just bring your toothbrush!!! Private room in newly renovated apartment in the house. Brand new Modern bedroom set with very comfortable mattress (hybrid memory foam). House situated in historical Kew Gardens, within just steps to a shopping strip with everything right there, supermarkets, restaurants, banks, dunkin donuts shop, etc...Express "E"and "F" trains station only two minutes away. Walk just one block to Long Island Rail Road. This neighborhood will steal your heart away! Private room with brand new modern style furniture in completely remodeled apartment. Very comfortable new mattress (hybrid memory foam) This private room is for a SINGLE (one) person ONLY! It’s furnished with a brand new modern style bedroom set and very comfortable new mattress (hybrid memory foam) We don’t live here, but We are just a quick phone call away! Famous Dani's House Pizza and boutique Italian Restaurant is open past midnight. Excellent bagel shop for any of your breakfast mood. Even a movie thea</t>
  </si>
  <si>
    <t>Famous Dani's House Pizza and boutique Italian Restaurant is open past midnight. Excellent bagel shop for any of your breakfast mood. Even a movie theater just steps away.</t>
  </si>
  <si>
    <t>Express "E"and "F" trains station only two minutes away. Walk just one block to Long Island Rail Road. Other buses around the City is right across of street and Express bus to Manhattan is just a few blocks away.</t>
  </si>
  <si>
    <t>No smoking, parties, or events Check-in is anytime after 3PM and check out by 11AM • Check-in time is 3PM or after • No parties or events • Not suitable for pets • No smoking RENTAL AGREEMENT, CONSIDERED ACCEPTED BY GUEST AT RESERVATION PLACEMENT: 1. CHECK-IN / CHECK-OUT TIMES – Check-in time is 3:00 P.M. (ET) or later. Check-out time is 11:00 A.M. (ET) or earlier. If Guest requires an early check-in time or late check-out time, Guest must receive written approval in advance from Owner. 2. SMOKING – This is a non-smoking Apartment. There is a fee of $100 that will be charged, via the damage deposit, for deep cleaning if smoking of any-kind is noticed. 3. RECYCLING – According to New York City law, all plastic, aluminum, glass, and paper items must be recycled. If recycled products are not disposed in correct bins, a fine of up to $100 maybe received. 4. PETS – Pets are not permitted in Apartment under any conditions, with the exception that the pet is a certified service animal. 5. HEA</t>
  </si>
  <si>
    <t>{Wifi,"Air conditioning",Kitchen,"Paid parking off premises","Free street parking",Heating,"Smoke detector","Carbon monoxide detector","First aid kit","Fire extinguisher",Essentials,Shampoo,"Lock on bedroom door",Hangers,"Hair dryer",Iron,"Laptop friendly workspace","Private living room","Private entrance",Bathtub,"Hot water","Bed linens","Extra pillows and blankets","Ethernet connection",Microwave,"Coffee maker",Refrigerator,"Dishes and silverware","Cooking basics",Oven,Stove}</t>
  </si>
  <si>
    <t>Cute, clean and sunny one bedroom with character</t>
  </si>
  <si>
    <t>Located right next to the 7th train, that will take you to Manhattan's Midtown in 15-20 mins.  Despite of close proximity to the subway it's very quite and peaceful. Groceries, laundry, and other necessities right around the corner.  This is a smoke free place. Vegetarian-friendly guests are welcome:) Peace.</t>
  </si>
  <si>
    <t>{Wifi,"Air conditioning",Kitchen,Breakfast,Heating,"Smoke detector",Essentials,Shampoo,Hangers,"Hair dryer",Iron,"Laptop friendly workspace","Hot water","Bed linens",Refrigerator,"Dishes and silverware","Cooking basics",Oven,Other}</t>
  </si>
  <si>
    <t>Great Room in Bushwick, Brooklyn!</t>
  </si>
  <si>
    <t>A private room with queen size bed in sun drenched Scandinavia Mid Century Modern inspired apartment, 1 block from Jefferson L Stop and close to restaurants, bars, and Bushwick Collective Murals. Amazing backyard! 20 min to city on train.</t>
  </si>
  <si>
    <t>A private room with queen size bed in sun drenched Scandinavia Mid Century Modern inspired apartment, 1 block from Jefferson L Stop and close to restaurants, bars, and Bushwick Collective Murals. Amazing backyard! 20 min to city on train. super close to subway</t>
  </si>
  <si>
    <t>super close to subway</t>
  </si>
  <si>
    <t>{TV,Internet,Wifi,"Air conditioning",Kitchen,"Pets live on this property",Cat(s),Washer,Dryer,"Smoke detector","First aid kit","Fire extinguisher",Essentials}</t>
  </si>
  <si>
    <t>Cute Clinton Hill brownstone apt!</t>
  </si>
  <si>
    <t>This cute, bright, &amp; comfy 1 BR / 1 BA is located on the 3rd floor of a beautiful brownstone in Clinton Hill / Fort Greene Brooklyn.</t>
  </si>
  <si>
    <t>This cute, bright, &amp; comfy 1 BR / 1 BA is located on the 3rd floor of a beautiful brownstone in Clinton Hill / Fort Greene Brooklyn. - 55 inch TV in bedroom with Apple TV (Netflix, Hulu, HBO, Showtime) - anything in Kitchen If we're not there to greet you, we will let you know where I have left the keys. 2 aves away from the G train, which connects to L, A, C &amp; F trains.</t>
  </si>
  <si>
    <t>2 aves away from the G train, which connects to L, A, C &amp; F trains.</t>
  </si>
  <si>
    <t>no smoking, no pets, no loud music</t>
  </si>
  <si>
    <t>{TV,Wifi,Kitchen,"Free parking on premises","Buzzer/wireless intercom",Heating,"Smoke detector",Essentials,Shampoo,Hangers,"Hair dryer",Iron,"Laptop friendly workspace"}</t>
  </si>
  <si>
    <t>Historic Turret Retreat (Smart TV/Cable/Wifi)</t>
  </si>
  <si>
    <t>The charm of a 19th Century Tudor with 21st Century amenities - that is the Turret Retreat.  It is the top floor of our home with two bedrooms and a sitting room with Premium Cable TV (HBO/Showtime), Hi-Speed Wifi, refrigerator, microwave and Keurig coffee maker with private bath (shower only).   There is  access to main kitchen on ground floor on request.  As this is a family occupied home, we interact, but respect privacy. You are provided with a retreat key.</t>
  </si>
  <si>
    <t xml:space="preserve">The charm of a 19th Century Tudor with 21st Century amenities - that is the Turret Retreat.  It is the top floor of our home with two bedrooms and a sitting room with Premium Cable TV (HBO/Showtime), Hi-Speed Wifi, refrigerator, microwave and Keurig coffee maker with private bath (shower only).   There is  access to main kitchen on ground floor on request.  As this is a family occupied home, we interact, but respect privacy. You are provided with a retreat key. This space is unique because it is the third floor of a Tudor home built in 1892 and maintained with its original wood and style while having been renovated for 21st Century comforts.   The front bedroom has a new firm pillow top Beautyrest queen bed.  The middle bedroom has two twin beds that can be set together or separated.  There is a sitting room down the hall which gets great sun and is perfect for engaging in conversation, or dining as there is a refrigerator and coffee/tea maker there as well. You can also watch premium </t>
  </si>
  <si>
    <t>This neighborhood is a landmark district with great charm of Victorian Homes, some of which are mansions.  You are one block from supermarkets, cafes and restaurants and a 2 minute walk to the Q train to Manhattan. We are four blocks walking distance from the lovely PROSPECT PARK (designed by Olmstead, just like Central Park). There is tennis just before you enter the Park.  In the Park you can enjoy the Prospect Park Zoo, and, depending on the season, you can go ice skating, pedal -boating, kayaking, picnicking, roller skating, biking, or a morning run.  It is also a popular musical venue in the summer. Also on Sundays in April—October, Prospect Park hosts the weekly Smorgasburg Food Truck festival, which will offer a range of cuisines from local and regional food purveyors: 100 vendors offering packaged and prepared food and beverages. We are also 3 subway stops on the Q from the Brooklyn Botanic Garden, the Prospect Park Zoo, the Brooklyn Museum, Grand Army Plaza and Public  Library</t>
  </si>
  <si>
    <t>2 minute walk to Q train.</t>
  </si>
  <si>
    <t>- Quiet by 11 for walking through house but third floor is quite separate from other floors</t>
  </si>
  <si>
    <t>{TV,"Cable TV",Wifi,"Air conditioning",Kitchen,Heating,Washer,Dryer,"Smoke detector","Carbon monoxide detector","First aid kit","Safety card","Fire extinguisher",Essentials,Shampoo,"Lock on bedroom door",Hangers,"Hair dryer",Iron,"Laptop friendly workspace","Private living room","Hot water","Bed linens","Extra pillows and blankets",Microwave,"Coffee maker",Refrigerator,Dishwasher,"Dishes and silverware","Cooking basics",Oven,Stove,"Patio or balcony","Garden or backyard","Luggage dropoff allowed","Wide hallways","Well-lit path to entrance","Host greets you","Paid parking on premises"}</t>
  </si>
  <si>
    <t>Stunning Luxury Apartment</t>
  </si>
  <si>
    <t>Perched on a rolling hill surrounded by lush green lawns in the heart of Queens, The "Opal " is an amenity-filled luxury escape designed for ultimate  urban comfort and convenience.  Surrounded by pristine landscaping, a blooming common courtyard, and driveway that unfolds like a red carpet.  there is a shuttle every hour to all major trains</t>
  </si>
  <si>
    <t>Perched on a rolling hill surrounded by lush green lawns in the heart of Queens, The "Opal " is an amenity-filled luxury escape designed for ultimate  urban comfort and convenience.  Surrounded by pristine landscaping, a blooming common courtyard, and driveway that unfolds like a red carpet.  there is a shuttle every hour to all major trains a beautiful private balcony with breathtaking  view of Manhattan , perfect for : sunbathing, BBQ'ing  or just a relaxing afternoon in the hammock 10:00 - 17:00 from Sunday to Friday</t>
  </si>
  <si>
    <t>{TV,Wifi,"Air conditioning",Kitchen,"Free parking on premises",Gym,Elevator,Heating,Washer,Dryer,"Smoke detector","Carbon monoxide detector","First aid kit","Fire extinguisher",Essentials,Shampoo,"Lock on bedroom door",Hangers,"Hair dryer",Iron,"Laptop friendly workspace","Private entrance"}</t>
  </si>
  <si>
    <t>NYC experience</t>
  </si>
  <si>
    <t>The building is brand new in a Nice Neighborhood and quiet with a lot of stuff to do and restaurant in the area. 5min from the J-M train station 10min walk to the L train station. 25 min to time square</t>
  </si>
  <si>
    <t>{TV,Wifi,"Air conditioning",Kitchen,Gym,Breakfast,Heating,Washer,Dryer,"Smoke detector","Carbon monoxide detector","First aid kit","Safety card",Essentials,Shampoo,"Lock on bedroom door",Hangers,"Hair dryer","Private living room"}</t>
  </si>
  <si>
    <t>Spacious Park Slope 3 Bb APT</t>
  </si>
  <si>
    <t>Sunny apartment with 3 bedrooms in Park Slope, Brooklyn. You will love this neighborhood that offers everything you need to distract you, for shopping or outdoor activities. One block close  by Prospect Park, Times Square is about 40 min.</t>
  </si>
  <si>
    <t>Sunny apartment with 3 bedrooms in Park Slope, Brooklyn. You will love this neighborhood that offers everything you need to distract you, for shopping or outdoor activities. One block close  by Prospect Park, Times Square is about 40 min. One large bedroom with a queen size bed (the new mattress is very comfortable). Two kid's bedrooms each with single beds. Very spacious open living room and dining area. One bathroom and one kitchen. There is an additional queen size mattress that can be moved to one kid's room or in the living room. *For guests over 4 people, please inquire. Close to 5th and 7th Avenue where there are lots of great restaurants, cafes and trendy shops. One block walking distance to Prospect Park. Brooklyn Botanic Garden, Brooklyn Museum of Art, and Brooklyn Academy of Music (BAM) are also close by. 15 minutes to lower Manhattan via subway. Times Square is about 40 minutes door to door. 5 minutes walk to the F or G trains at the 7th Avenue station. - Equipped kitchen w</t>
  </si>
  <si>
    <t>Close to 5th and 7th Avenue where there are lots of great restaurants, cafes and trendy shops. One block walking distance to Prospect Park. Brooklyn Botanic Garden, Brooklyn Museum of Art, and Brooklyn Academy of Music (BAM) are also close by.</t>
  </si>
  <si>
    <t>15 minutes to lower Manhattan via subway. Times Square is about 40 minutes door to door. 5 minutes walk to the F or G trains at the 7th Avenue station.</t>
  </si>
  <si>
    <t>The apartment is non-smoking.</t>
  </si>
  <si>
    <t>{TV,Internet,Wifi,"Air conditioning",Kitchen,Heating,"Family/kid friendly",Washer,Dryer,Essentials,"24-hour check-in","Hair dryer",Iron,"Laptop friendly workspace"}</t>
  </si>
  <si>
    <t>Nice Room in a Sweet Bushwick Apt</t>
  </si>
  <si>
    <t>The apartment is in Bushwick (East Williamsburg), not far from Bedford Ave., less than 5 minutes from the train. Bushwick is the spot for cool bars and restaurants, graffiti and coffeeshops, vintage and music. This apartment is renovated allowing guests more than enough space for 2. Great for those NY's between permanent places, travelers exploring the city, or someone looking to transplant - this section of Brooklyn is a great jumping off point for any adventure, glad to host the experience!</t>
  </si>
  <si>
    <t>The apartment is in Bushwick (East Williamsburg), not far from Bedford Ave., less than 5 minutes from the train. Bushwick is the spot for cool bars and restaurants, graffiti and coffeeshops, vintage and music. This apartment is renovated allowing guests more than enough space for 2. Great for those NY's between permanent places, travelers exploring the city, or someone looking to transplant - this section of Brooklyn is a great jumping off point for any adventure, glad to host the experience! The guests share the bathroom with the other rooms, however the living room and kitchen are great spaces to hang out in. Guests are welcome to use the living room and kitchen, which comes fully equipped with cookware, utensils, etc. Feel free to order in and take advantage of the great restaurants in the area. Living room/kitchen, bathroom, guest room. I’m here to help as a friendly host (even down to hangout) whether it be for recommendations, help navigating New York, or getting a sense of how t</t>
  </si>
  <si>
    <t>Bushwick has many bars, restaurants, and lots of character to discover while exploring New York. While it’s gritty past still lingers Bushwick has transformed a great deal from its formidable and darker years. Graffiti and gentrifiers mix with families who’ve made it home for generations. Although controversy surrounds the developments that have taken place over the years- Bushwick is still an awesome, safe, and happening place to hangout and make home.</t>
  </si>
  <si>
    <t>There is street side parking, however those taking public transportation will benefit from the L train (Morgan stop) only a few blocks away. It only takes about 15 minutes on the L to get to Manhattan.</t>
  </si>
  <si>
    <t>{TV,"Cable TV",Internet,Wifi,"Air conditioning",Kitchen,"Pets allowed",Heating,"Family/kid friendly","Suitable for events","Smoke detector","Carbon monoxide detector",Essentials,Shampoo,"24-hour check-in",Hangers,"Hair dryer","Laptop friendly workspace"}</t>
  </si>
  <si>
    <t>Quiet apartment. Easy access to L, J/M/Z, G lines.</t>
  </si>
  <si>
    <t>Very comfortable one (1) bedroom apartment in desirable Brooklyn neighborhood of Williamsburg. Close to trains (15 minutes to Manhattan), restaurants and nightclubs, but just far enough from the crowds for an exceptionally quiet night's sleep. It is completely private, as its windows look out onto a large rooftop garden and neighbors cannot see in. The kitchen is fully equipped, everything needed to make gourmet meals are at your fingertips. Washer, dryer, internet/cable with premium channels.</t>
  </si>
  <si>
    <t>Very comfortable one (1) bedroom apartment in desirable Brooklyn neighborhood of Williamsburg. Close to trains (15 minutes to Manhattan), restaurants and nightclubs, but just far enough from the crowds for an exceptionally quiet night's sleep. It is completely private, as its windows look out onto a large rooftop garden and neighbors cannot see in. The kitchen is fully equipped, everything needed to make gourmet meals are at your fingertips. Washer, dryer, internet/cable with premium channels. A loft-style apartment in an old and solid (1911) Cake Factory which has tall ceilings and windows that let in a steady stream of light. It also has a small balcony off of the living room.  A fully-equipped kitchen allows guests to save on restaurants and the supermarket is a few steps away for easy access to supplies. The butcher block eating area can seat 4. Living room area has comfortable loveseat and leather lounge chair with ottoman to watch TV and movies. The bedroom is private with a comf</t>
  </si>
  <si>
    <t>There are endless entertainment possibilities in the neighborhood. Stroll in waterside parks, shop in cool, artsy shops, enjoy great restaurants, music in fun bars and larger venues such as National Sawdust, Knitting Factory, Brooklyn Bowl, Union Pool, Baby’s Alright, and others. Movie theaters such as  Nitehawk Cinema (which serves dinner and drinks with the first run films). Biking is made easy with Citibikes, and Manhattan is is a short fun ride over the Williamsburg bridge.</t>
  </si>
  <si>
    <t>Less than 10 minute walk to L Train, G Train and J/M/Z trains. Numerous citibike stands nearby. Taxis frequent the neighborhood streets.</t>
  </si>
  <si>
    <t>- Quiet after 10:00 PM (22:00). - Please remove shoes upon entering.</t>
  </si>
  <si>
    <t>{TV,Wifi,"Air conditioning",Kitchen,Heating,Washer,Dryer,"Smoke detector","Carbon monoxide detector",Essentials,Shampoo,"Lock on bedroom door",Hangers,"Hair dryer",Iron,"Laptop friendly workspace","Self check-in",Lockbox}</t>
  </si>
  <si>
    <t>Beautiful 1 Bedroom, 3 blocks from Prospect Park!</t>
  </si>
  <si>
    <t>This hip 1 bedroom Park Slope, Brooklyn apartment with exposed brick is centrally located 3 blocks from beautiful Prospect Park with easy access to the F, G,N and R subway lines. Its close to incredible restaurants, great night life and the park. Enjoy!</t>
  </si>
  <si>
    <t>This hip 1 bedroom Park Slope, Brooklyn apartment with exposed brick is centrally located 3 blocks from beautiful Prospect Park with easy access to the F, G,N and R subway lines. Its close to incredible restaurants, great night life and the park. Enjoy! Gorgeous 1 bedroom apartment for short or long term rental. Apartment gets lots of sunlight all day, includes beautiful hardwood floors throughout the space. Large kitchen, livingroom, office area, and bathroom.  Large 10' projector screen for watching your favorite movies or TV shows via HBOgo or Netflix and cable TV. Also features high-speed wireless internet. Bedroom features a comfortable queen sized bed. This apartment is located in beautiful Park Slope neighborhood of Brooklyn. It is steps away from the F, G and R,N trains. Easy access to Manhattan within 20 minutes by train. The area features wonderful shops and restaurants.  Guests will be provided with pillows, bed linens and towels. This apartment can accommodate up to 3 peopl</t>
  </si>
  <si>
    <t>{TV,Wifi,"Air conditioning",Kitchen,Heating,Essentials,Shampoo,Hangers,"Laptop friendly workspace"}</t>
  </si>
  <si>
    <t>Sun drenched 1 bedroom furnished</t>
  </si>
  <si>
    <t>Sunny apartment with high ceiling and large windows. Near all trains and buses. Closest train is one block away. Original brownstone decor.</t>
  </si>
  <si>
    <t>{TV,Wifi,"Air conditioning",Kitchen,Heating,Washer,Dryer,"Smoke detector","Carbon monoxide detector","First aid kit","Fire extinguisher",Essentials,Hangers,"Hair dryer",Iron,"Laptop friendly workspace","Hot water"}</t>
  </si>
  <si>
    <t>Spacious 1 bdr in Brooklyn Heights near all trains</t>
  </si>
  <si>
    <t>Spacious 1 bedroom apartment in quiet street in  Brooklyn Heights. 2 min walk to 1, 2, 4, 5, R , A and C trains, 1 block from Montague Steet with plenty of bars, restaurants, shops and supermarkets. Walking distance to Brooklyn Bridge, waterfront and promenade with stunning views of Manhattan.  First floor walk up, fully equipped kitchen, piano and fish tank for your enjoyment. No smoking, no pets, no parties.</t>
  </si>
  <si>
    <t>{Wifi,"Air conditioning",Kitchen,Heating,"Smoke detector","Carbon monoxide detector",Essentials,Hangers,"Hair dryer"}</t>
  </si>
  <si>
    <t>NYC Midtown West 1 bedroom luxury apartment!</t>
  </si>
  <si>
    <t>Anna's place  bed and breakfast</t>
  </si>
  <si>
    <t>Tuscany wrap around balcony home in.- Princes  bay - staten island  ny  Italian  speaking    villa with pool  -  beaches with in couple  of minute away  museums  biking     very quiet  family oriented in quiet neighborhood with all convenience  parking      New York city   a great get away   vacation  home  - convenient train  To ferry   romantic  ride to the heart  New York  city Also available for event. Planning will accommodate  40 to 60 quest</t>
  </si>
  <si>
    <t>Tuscany wrap around balcony home in.- Princes  bay - staten island  ny  Italian  speaking    villa with pool  -  beaches with in couple  of minute away  museums  biking     very quiet  family oriented in quiet neighborhood with all convenience  parking      New York city   a great get away   vacation  home  - convenient train  To ferry   romantic  ride to the heart  New York  city Also available for event. Planning will accommodate  40 to 60 quest Custom made home with big rooms  But yet very cousy -   fire place  Big yard - pool    guest living room   3  bedrooms  with balcony   Queen size   can accommodate 2 or 4 Shared   bathroom Balcony   Wash and dryer     Entertainment  games  Bbq area   Swimming pool I like to give space to my guest  But if they  need me  I'm in reach  24 hrs  Or   if. They  want   socialize   we are near I provide  all contact   Numbers    for a  comfort feel away from home its  a warm cousy. Home   in a great safe  location  with lots of stores   with in 2 mil</t>
  </si>
  <si>
    <t>its  a warm cousy. Home   in a great safe  location  with lots of stores   with in 2 miles.  Lots of restaurants  Event  going on  island    Biking   museum   conveniente  train  to New York city  walking distance</t>
  </si>
  <si>
    <t>Train, buses,   all near to any where Car service  also uber   All with in walking distance</t>
  </si>
  <si>
    <t>No</t>
  </si>
  <si>
    <t>Prince's Bay</t>
  </si>
  <si>
    <t>{Wifi,"Air conditioning",Pool,Kitchen,"Free parking on premises",Breakfast,"Free street parking",Heating,Washer,Dryer,"Smoke detector","Carbon monoxide detector","First aid kit","Safety card","Fire extinguisher",Essentials,Shampoo,"Lock on bedroom door",Hangers,"Hair dryer",Iron,"Laptop friendly workspace","Self check-in",Keypad,"High chair","Children’s books and toys",Crib,"Pack ’n Play/travel crib","Hot water","Luggage dropoff allowed","Long term stays allowed"}</t>
  </si>
  <si>
    <t>HUGE Beautiful Brooklyn Loft</t>
  </si>
  <si>
    <t>Wonderful 1 bed avail in 3 bd artists space. Loft is roughly 3000 sq. ft with a rooftop for your use. HWD floors, brick walls, clawfoot bathtub. Huge BR with desk space and a second lounge bed, well lit with lovely plants and art. Flatmate is rarely home. *Please note that this is an actual warehouse building from the 1900's that was converted, versus a new "loft-style" place, which means that its never perfectly shiny even 5 minutes after a wipe down (though always very clean).</t>
  </si>
  <si>
    <t>Wonderful 1 bed avail in 3 bd artists space. Loft is roughly 3000 sq. ft with a rooftop for your use. HWD floors, brick walls, clawfoot bathtub. Huge BR with desk space and a second lounge bed, well lit with lovely plants and art. Flatmate is rarely home. *Please note that this is an actual warehouse building from the 1900's that was converted, versus a new "loft-style" place, which means that its never perfectly shiny even 5 minutes after a wipe down (though always very clean). Huge bedroom has high lofted ceilings, full bed, lounge couch, plants, art, and lots of southwest facing light. It's like a mini studio unto itself. Flatmate is rarely home (we bump into each other maybe once a week if that) Private bedroom, desk space + Roof Shared bathroom, kitchen, living room I will be available via email, text and What's App for any questions while I am away. Red Hook is a unique neighborhood - it's near the water with several piers and fantastic views of the bay and the Statue of Liberty,</t>
  </si>
  <si>
    <t>Red Hook is a unique neighborhood - it's near the water with several piers and fantastic views of the bay and the Statue of Liberty, with coffee shops, cafes, bars, etc. It's an incredible corner of the city, check out Van Brunt Street on Yelp! There are free movies in the park, concerts and swimming pool open during the summer.</t>
  </si>
  <si>
    <t>"F" or "G" train to Smith-9th street City Bus stop one block away City Bike (bike sharing) across the street Ferry access a few blocks away!</t>
  </si>
  <si>
    <t>{Wifi,"Air conditioning",Kitchen,Heating,"Fire extinguisher",Essentials,Shampoo,Hangers,"Hair dryer",Iron,"Laptop friendly workspace","Self check-in",Lockbox,"Private living room","Hot water","Bed linens","Long term stays allowed"}</t>
  </si>
  <si>
    <t>Private East Village Room With Great Light/Views</t>
  </si>
  <si>
    <t>Northern and southern exposure providing natural light all day; 6th floor; elevator; two-door closet, five-drawer dresser, and full-size bed in guest bedroom; hip Manhattan neighborhood; great restaurants/bars/museums/boutiques in walking distance; partial view of Empire State Building from guest bedroom; communal landscaped garden/laundry room on ground floor; gardens/trees in views from windows; large shared living room/bathroom/kitchen; close to subways and buses; two-bedroom/one-bath</t>
  </si>
  <si>
    <t>Northern and southern exposure providing natural light all day; 6th floor; elevator; two-door closet, five-drawer dresser, and full-size bed in guest bedroom; hip Manhattan neighborhood; great restaurants/bars/museums/boutiques in walking distance; partial view of Empire State Building from guest bedroom; communal landscaped garden/laundry room on ground floor; gardens/trees in views from windows; large shared living room/bathroom/kitchen; close to subways and buses; two-bedroom/one-bath Wonderful light, views, neighbors, and communal garden on ground floor of building; close to subways and buses; two-bedroom/one-bath apartment; 200-square-foot guest bedroom with two-door closet, five-drawer dresser, and full-size bed Living room/kitchen/bathroom/bedroom Amazing neighborhood, quiet at night and most times during day, nicely decorated, clean Buses and subways close by I work from my bedroom when I'm in the apartment but won't be in the apartment full-time (most likely two days per week)</t>
  </si>
  <si>
    <t>Amazing neighborhood, quiet at night and most times during day, nicely decorated, clean</t>
  </si>
  <si>
    <t>Buses and subways close by</t>
  </si>
  <si>
    <t>Guests of guests aren't permitted in the apartment; the room is for a solo occupant.</t>
  </si>
  <si>
    <t>{TV,"Cable TV",Wifi,"Air conditioning",Kitchen,"Paid parking off premises",Elevator,"Free street parking",Heating,Washer,Dryer,"Smoke detector","Carbon monoxide detector","First aid kit","Safety card",Essentials,Shampoo,"Lock on bedroom door",Hangers,"Hair dryer",Iron,"Laptop friendly workspace","Hot water","Bed linens","Extra pillows and blankets",Microwave,"Coffee maker",Refrigerator,"Dishes and silverware","Cooking basics",Oven,Stove,"Single level home","BBQ grill","Patio or balcony","Garden or backyard","Long term stays allowed","Wide hallways","No stairs or steps to enter","Wide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entryway","Host greets you"}</t>
  </si>
  <si>
    <t>Suite Houston - Free Street Parking &amp; WIFI</t>
  </si>
  <si>
    <t>Gorgeous Fully furnished/quipped and freshly remodeled Lowe East Side 1 bedroom + living room apartment, sleep 5. You will feel at home the second you walk in.  The apt is at the 3rd (walk up no elevator - very short FLIGHTS).  It has a full kitchen, cable TV, A.C. and WI-FI connection. We provide guests with dish soap, sponge, shower gel, shampoo, towels, sheets, blankets, silverware glassware, pots,pans and kitchen utensils.</t>
  </si>
  <si>
    <t>Gorgeous Fully furnished/quipped and freshly remodeled Lowe East Side 1 bedroom + living room apartment, sleep 5. You will feel at home the second you walk in.  The apt is at the 3rd (walk up no elevator - very short FLIGHTS).  It has a full kitchen, cable TV, A.C. and WI-FI connection. We provide guests with dish soap, sponge, shower gel, shampoo, towels, sheets, blankets, silverware glassware, pots,pans and kitchen utensils. Gorgeous Fully furnished/quipped and freshly remodeled Lowe East Side 1 bedroom + living room apartment, sleep 5. You will feel at home the second you walk in.  The apt is at the 3rd (walk up no elevator - very short FLIGHTS).  It has a full kitchen, cable TV, A.C. and WI-FI connection. We provide guests with dish soap, sponge, shower gel, shampoo, towels, sheets, blankets, silverware glassware, pots,pans and kitchen utensils. My collaborators and I will be available 24/7 by phone while away from the building. The eclectic Lower East Side is one of Manhattan’s mo</t>
  </si>
  <si>
    <t>The eclectic Lower East Side is one of Manhattan’s most fashionable neighborhoods, where gritty alleys and tenement-style buildings mix with upscale apartments and chic boutiques. Nighttime draws hip, young crowds to the area's trendy bars, music venues, super-cool coffee shops (one is right around the corner - pictures uploaded) and restaurants/pizzeria, deli's  (including venerable smoked-fish purveyors Russ &amp; Daughters and pastrami legend Katz’s Delicatessen).</t>
  </si>
  <si>
    <t>F train on 2nd avenue  &amp; East Houston Street F-M-J -Z  trains on Essex-Delancy Street</t>
  </si>
  <si>
    <t>- Being Loud anywhere in the building is strictly prohibited - Be quite while walking up and down the stairs - Be respectful to your neighbors - Smoking (of any kind) is strictly prohibited - smoke travels through walls and can be easily/almost instantly smelled by neighbors including the building super. Not complying with this rules will result in a $300 charge which will be retained from the damage security deposit. Check in and check out times are solid.  Early check in's and late check out's  requests will not be accommodated. For safety/security reasons Luggage cannot be dropped off/held in storage  before check in/after check out time Please make the necessary plans to arrive at any time after 2:30pm and check out at any time before 11am</t>
  </si>
  <si>
    <t>{TV,"Cable TV",Wifi,"Air conditioning",Kitchen,"Free street parking",Heating,"Smoke detector",Essentials,Shampoo,Hangers,"Hair dryer",Iron,"Laptop friendly workspace","Private entrance","Hot water","Bed linens",Microwave,"Coffee maker",Refrigerator,"Dishes and silverware","Cooking basics",Oven,Stove,Other}</t>
  </si>
  <si>
    <t>Heart of East Village Apartment</t>
  </si>
  <si>
    <t>Cozy, French-country style 2 bedroom in the heart of East Village, 5 minute walk to LES, Greenwich Village.</t>
  </si>
  <si>
    <t>Cozy, French-country style 2 bedroom in the heart of East Village, 5 minute walk to LES, Greenwich Village. We have a lovely shared living room, bathroom and kitchen available for use.</t>
  </si>
  <si>
    <t>{TV,Wifi,Kitchen,"Paid parking off premises",Heating,"Smoke detector","Carbon monoxide detector",Essentials,Shampoo,"Self check-in","Smart lock","Private living room","Hot water"}</t>
  </si>
  <si>
    <t>Sharp Wall Street 1BR w/ Gym, Doorman, Roof deck by Blueground</t>
  </si>
  <si>
    <t>Show up and start living from day one in New York with this beautiful one-bedroom Blueground apartment. You’ll love coming home to this thoughtfully furnished, beautifully designed, and fully-equipped Financial District home. (#NYC226)</t>
  </si>
  <si>
    <t>Show up and start living from day one in New York with this beautiful one-bedroom Blueground apartment. You’ll love coming home to this thoughtfully furnished, beautifully designed, and fully-equipped Financial District home. (#NYC226) Thoughtfully designed with bespoke finishes, modern furnishings, and a fully-equipped kitchen, you’ll enjoy that “I’m home” feeling with this Blueground apartment. Whether you’re lounging in your cheery living room streaming the latest and greatest entertainment on the smart TV or premium wireless speaker, or getting some well-earned rest on the superior quality mattress with luxury linens, you’ll fall in love with everything this Financial District apartment has to offer.  This apartment also offers in-apartment laundry. Amenities Building amenities unique to this one-bedroom apartment include an on-site:    - Doorman - Pet Friendly - Gym - Roof Deck - Media Room - Elevator The entire apartment is yours to enjoy! You’ll either be personally greeted by a</t>
  </si>
  <si>
    <t>{TV,"Cable TV",Wifi,"Air conditioning",Kitchen,"Pets allowed",Gym,Elevator,Heating,Washer,Dryer,"Smoke detector","Carbon monoxide detector",Essentials,Shampoo,Hangers,"Hair dryer",Iron,"Self check-in",Lockbox,"Private entrance",Bathtub,"Bed linens",Microwave,"Coffee maker",Refrigerator,Dishwasher,Oven,"BBQ grill","Long term stays allowed"}</t>
  </si>
  <si>
    <t>Charming Authentic NYC Home 12 min to Manhattan</t>
  </si>
  <si>
    <t>Beautiful bedroom available in my two bedroom apartment in the heart of Astoria, a thriving neighborhood with 5 subway lines, 12 min from Manhattan.  Close to tons of restaurants, cafes, and bars.   This super bright room features a queen sized hybrid memory foam mattress, blackout curtains, ample USB charging, 32 inch HDTV w/ Netflix/Hulu/HBO/Showtime, Amazon Alexa w/Spotify, and your own mini refrigerator!  Renovated marble bathroom and huge kitchen for your use.</t>
  </si>
  <si>
    <t>Beautiful bedroom available in my two bedroom apartment in the heart of Astoria, a thriving neighborhood with 5 subway lines, 12 min from Manhattan.  Close to tons of restaurants, cafes, and bars.   This super bright room features a queen sized hybrid memory foam mattress, blackout curtains, ample USB charging, 32 inch HDTV w/ Netflix/Hulu/HBO/Showtime, Amazon Alexa w/Spotify, and your own mini refrigerator!  Renovated marble bathroom and huge kitchen for your use. The separate bedroom is facing West and gets plenty of sunlight. I just got a brand new queen size bed for the room that will comfortably sleep two.  There is a full closet in the room, as well as a desk and dresser. In addition to the very comfortable and fully equipped bedroom you are welcome to take advantage of all the common areas as well.  The living room is spacious and very comfortable and features various places to rest and eat.   The marble bathroom, which you share with me has been completely renovated and has a s</t>
  </si>
  <si>
    <t>Astoria is a bustling and international neighborhood with amazing restaurants, bars, and cafes on every corner.  You could spend a month just sampling the new spots opening up across the neighborhood. The food in Queens is out of this world. We’re currently the most ethnically diverse county in the US and, arguably, one of the top world-wide. You can quite literally find anything here. Within a mere 5 blocks you can eat Afghani, Greek, Spanish, Mexican, Australian, Thai, Chinese, Czech, Japanese (sushi and ramen as well), Brazilian, Italian, classic American, Egyptian, Tex-Mex — and it’s all amazing. We also have a ton of lively bars and nightlife within walking distance for you to unwind or party the night away in!</t>
  </si>
  <si>
    <t>The apartment is a 3 minute walk to the M and R trains with connection to the E train and a 8 minute walk to the N or Q trains.  You can be in Manhattan in less than 15 minutes. Astoria is 15 minutes or less from Midtown Manhattan and is extremely close to Laguardia and JFK airports.  The N,W,M and R subway lines run through the heart of the neighborhood. It's also a hop, skip, and short drive to Williamsburg and other parts of Brooklyn &amp; NYC.</t>
  </si>
  <si>
    <t>No shoes allowed in the house</t>
  </si>
  <si>
    <t>{TV,Wifi,"Air conditioning",Breakfast,Heating,"Smoke detector","First aid kit",Essentials,Shampoo,"Lock on bedroom door",Hangers,"Hair dryer",Iron,"Laptop friendly workspace","Private living room",Oven}</t>
  </si>
  <si>
    <t>Private Entrance Room in Brooklyn w/ Queen Bed</t>
  </si>
  <si>
    <t>Subletting my private entrance bedroom with a queen size bed in 3 bedroom apartment in Brooklyn, New York.  The neighborhood is full of bars, restaurants, and art! The apartment is walking distance from the J/M/Z and L trains. 20 minutes to lower Manhattan. You have full use of the kitchen, bathroom, and living room. Great for couples, two fridges to store any leftovers or food you would want to cook. Toiletries and towels are included. QPOC and smoke friendly Sorry, no pets.</t>
  </si>
  <si>
    <t>{Wifi,"Air conditioning",Kitchen,"Smoking allowed","Family/kid friendly","Smoke detector","Carbon monoxide detector",Essentials,Shampoo,"Lock on bedroom door",Hangers,"Laptop friendly workspace","Private living room","Private entrance"}</t>
  </si>
  <si>
    <t>Sun-drenched room in quiet Ridgewood neighborhood</t>
  </si>
  <si>
    <t>My place is close to Myrtle Wyckoff, L train, M train, local bars, coffee shops, restaurants, Bushwick, JFK airport, LGA airport. You’ll love my place because of the coziness, the high ceilings, the natural light, quiet neighborhood, distance to train, distance to city and great roommates. My place is good for solo adventurers and business travelers.</t>
  </si>
  <si>
    <t>My place is close to Myrtle Wyckoff, L train, M train, local bars, coffee shops, restaurants, Bushwick, JFK airport, LGA airport. You’ll love my place because of the coziness, the high ceilings, the natural light, quiet neighborhood, distance to train, distance to city and great roommates. My place is good for solo adventurers and business travelers. You'll have a private room with a full size bed in a newly renovated apartment. The room has big windows and common area has big skylight for lots of natural light. Access to bedroom and full bathroom. Access to common areas is limited since my two roommates run on different schedules. I would prefer if you don't use the kitchen, but you can store leftovers on the fridge and use microwave for them. I will be available through Airbnb messaging system as well as iMessage and (Hidden by Airbnb) . Quiet Queens neighborhood with lots to offer. Good bars, restaurants and coffee shops within walking distance. Delis on almost every corner. 8 minut</t>
  </si>
  <si>
    <t>Quiet Queens neighborhood with lots to offer. Good bars, restaurants and coffee shops within walking distance. Delis on almost every corner.</t>
  </si>
  <si>
    <t>8 minutes away from Seneca Av M station that takes you to Lower Manhattan in about 25 minutes. 12 minutes away from Myrtle Wyckoff L train which takes you straight to the center of Manhattan (14th St) in about 20 minutes.</t>
  </si>
  <si>
    <t>- Quiet time after 10pm - No use of the kitchen - Watch TV with headphones on - Limited use of common areas</t>
  </si>
  <si>
    <t>{TV,Wifi,"Air conditioning","Buzzer/wireless intercom",Heating,Washer,Dryer,"Smoke detector","Carbon monoxide detector","translation missing: en.hosting_amenity_49"}</t>
  </si>
  <si>
    <t>Room in duplex  w/sep. bathroom, close to J train</t>
  </si>
  <si>
    <t>Perfection in Bed-Stuy: One of the rooms in an elegantly appointed true 2 bedroom 2 bath duplex apartment with condo finishes is available.  Private backyard, 50" tv,  d/w, washer/dryer and central air/heat. This rare offer is in a pristine two-unit townhouse just blocks to the Gates J, only six stops to Manhattan. One of the bathrooms will be exclusive to Airbnb guests.</t>
  </si>
  <si>
    <t>Perfection in Bed-Stuy: One of the rooms in an elegantly appointed true 2 bedroom 2 bath duplex apartment with condo finishes is available.  Private backyard, 50" tv,  d/w, washer/dryer and central air/heat. This rare offer is in a pristine two-unit townhouse just blocks to the Gates J, only six stops to Manhattan. One of the bathrooms will be exclusive to Airbnb guests. This apartment is a duplex with basement.  Upper level has 2 bedrooms, kitchen, dining room with mid century furniture, backyard access, and host's bathroom. Lower level has a tv room with huge L shape couch, 50" smart tv, ps4, washer and dryer, guest's bathroom and some storage space. Guests will have access to high-speed wireless Internet, Netflix, Amazon prime video, a shared living room and dining room, kitchen (oven, fridge, microwave, dishwasher and Nespresso machine), a full bathroom, washer and dryer and the spacious backyard. I won't be home during the weekdays till evenings. If you have any questions during y</t>
  </si>
  <si>
    <t>close to many coffee shops and restaurants in Bed-Stuy and Bushwick</t>
  </si>
  <si>
    <t>{TV,Wifi,"Air conditioning",Kitchen,"Free street parking",Heating,Washer,Dryer,"Smoke detector","Carbon monoxide detector","First aid kit",Essentials,Shampoo,"Lock on bedroom door",Hangers,"Hair dryer",Iron,"Laptop friendly workspace","Self check-in","Smart lock","Private living room",Microwave,"Coffee maker",Refrigerator,Dishwasher,"Dishes and silverware","Cooking basics",Oven,Stove,"Garden or backyard"}</t>
  </si>
  <si>
    <t>Sunny 1BR Apt in N. Williasmburg</t>
  </si>
  <si>
    <t>Our sunny, spacious 4-room (1 bedroom) apartment in trendy Northside Williamsburg, 3 blocks from the Bedford L train stop, is available from July 15 to August 12. It's on a quiet street, but only steps away from exciting shops, bars and restaurants!</t>
  </si>
  <si>
    <t>Our sunny, spacious 4-room (1 bedroom) apartment in trendy Northside Williamsburg, 3 blocks from the Bedford L train stop, is available from July 15 to August 12. It's on a quiet street, but only steps away from exciting shops, bars and restaurants! The apartment is large, sunny, comfortable, and full of interesting design and architecture books (we are an interior designer and an architect). And the best part is the location!  We're smack in the middle of the trendy Northside Williamsburg neighborhood--3 short blocks away from the Bedford stop on the L train (only 5 minutes ride from Manhattan), 1.5 blocks away from scenic East River State Park, and steps away from all the hottest bars, restaurants and shops.  But our building is on a quiet, tree-lined street, so you'll be away from the hustle and bustle of the streets. PLEASE NOTE: We are ideally looking for a person or couple who want the apartment for the whole time we are away. We might be open to a shorter stay, however, so pleas</t>
  </si>
  <si>
    <t>The neighborhood is a fantastic place for people-watching! And it has tons of restaurants (both expensive and cheap), bars, shops, art galleries and parks. Plus, it's only one subway stop away from the East Village neighborhood of Manhattan.</t>
  </si>
  <si>
    <t>The apartment is 3 blocks (a 4-minute walk) away from the L train (Bedford Ave. stop), and 2 or 3 blocks away from various buses.</t>
  </si>
  <si>
    <t>No smoking, no pets. And the neighbors have to work and sleep at all different hours, so no loud noise or loud music. Also, the roof and fire escape are off limits (landlady's rules!).</t>
  </si>
  <si>
    <t>Co-working Professional Respite UWS</t>
  </si>
  <si>
    <t>The neighborhood touts Riverside Park, Morningside Park, and the American Museum of Natural History. In addition, we hope our guests will enjoy our patio.</t>
  </si>
  <si>
    <t>The neighborhood touts Riverside Park, Morningside Park, and the American Museum of Natural History. In addition, we hope our guests will enjoy our patio. Our space is for both the working professional and the aspiring student. The kitchen, bathrooms, and common space are shared. My partner Ian will be on-site to attend to your needs. The Upper West Side offers access to Central Park's running terrain and grassy knolls. There is also a Whole Foods, Home Goods, and many clothing stores in the area. We are a short walk away from Columbia University's campus. The closest trains are the B and C trains at 96 st and 103 st and the 1,2,3 trains at 96st and Broadway.</t>
  </si>
  <si>
    <t>The Upper West Side offers access to Central Park's running terrain and grassy knolls. There is also a Whole Foods, Home Goods, and many clothing stores in the area. We are a short walk away from Columbia University's campus.</t>
  </si>
  <si>
    <t>The closest trains are the B and C trains at 96 st and 103 st and the 1,2,3 trains at 96st and Broadway.</t>
  </si>
  <si>
    <t>{Wifi,"Air conditioning",Kitchen,Heating,Washer,Dryer,Essentials,"Lock on bedroom door","Laptop friendly workspace","Hot water"}</t>
  </si>
  <si>
    <t>New York Modern Apartment</t>
  </si>
  <si>
    <t>Newly 2 bedroom apartment with a beautiful modern (Website hidden by Airbnb) located in suburban Queens, a safe neighborhood. It’s about a 10 minuet walk to supermarkets, major banks and a variety of restaurants. Less 5 minute walk to the bus stations .Public transportation to Manhattan is about 50 minuets away. (A bus ride then it transfers to the subway) or around 10 minuets walk to Queens Manhattan express bus :QM34, QM24,QM25. It’s 5 miles to La Guardia; 9 miles to JFK airport; 6 miles to midtown Manhattan.</t>
  </si>
  <si>
    <t xml:space="preserve">Newly 2 bedroom apartment with a beautiful modern (Website hidden by Airbnb) located in suburban Queens, a safe neighborhood. It’s about a 10 minuet walk to supermarkets, major banks and a variety of restaurants. Less 5 minute walk to the bus stations .Public transportation to Manhattan is about 50 minuets away. (A bus ride then it transfers to the subway) or around 10 minuets walk to Queens Manhattan express bus :QM34, QM24,QM25. It’s 5 miles to La Guardia; 9 miles to JFK airport; 6 miles to midtown Manhattan. A contemporary design apartment: bright, cozy, and super clean.  It come with 65 inch big screen of TV, 10 inch rain fall shower and color change ceiling lights, wall mount of AC... Locate in a safe suburban area in Queens NY.  And is short distance from various areas. It is great for traveling inside of the city and living in suburban area. Feel the lives of the locals. Our laundry room is located in basement. Basement entrance is on the first floor. It is coin operated washer </t>
  </si>
  <si>
    <t>There is a lot of polish people living in the area. This Neighborhood are very safe . Great for families</t>
  </si>
  <si>
    <t>Please,Not wear shoes in side . There is shoes cabinet over the wall by entrance. No loud noise after 11pm. To ensure everyone has a comfort and clean stay, please considering our furniture, appliances, towels, bedding sheets, carpet. Any stains ( like makeup foundation, mascara, juices, etc...) that can not be removed after washing will required purchase of new one . The cost will be in your responsibility. Thank you</t>
  </si>
  <si>
    <t>{TV,Wifi,"Air conditioning",Kitchen,Heating,Washer,Dryer,"Smoke detector","Carbon monoxide detector","First aid kit","Fire extinguisher",Essentials,Shampoo,Hangers,"Hair dryer",Iron,"Laptop friendly workspace","Self check-in",Lockbox,"Private entrance","Hot water"}</t>
  </si>
  <si>
    <t>Prime Location One Bed Doorman Gym Deck!5223</t>
  </si>
  <si>
    <t>Features: ** Doorman ** 1 king size bed in Master bedroom with private bathroom ** Corner unit featuring lots of windows throughout entire apartment ** Kitchen finishes include white granite countertops **Washer/Dryer in the unit ** Flat screen TV in both bedroom and living. 30 days minimum  Tax included</t>
  </si>
  <si>
    <t>Features: ** Doorman ** 1 king size bed in Master bedroom with private bathroom ** Corner unit featuring lots of windows throughout entire apartment ** Kitchen finishes include white granite countertops **Washer/Dryer in the unit ** Flat screen TV in both bedroom and living. 30 days minimum  Tax included The apartment is located at 305 west 50th street.</t>
  </si>
  <si>
    <t>{TV,"Cable TV",Wifi,"Air conditioning","Wheelchair accessible",Kitchen,"Pets allowed",Doorman,Gym,Elevator,"Buzzer/wireless intercom","Family/kid friendly",Washer,Dryer,"Smoke detector","Carbon monoxide detector",Essentials,Shampoo,"24-hour check-in",Hangers,"Hair dryer",Iron,"Laptop friendly workspace","Self check-in","Building staff","Hot water"}</t>
  </si>
  <si>
    <t>Tranquility and views - 2 beds, family-friendly</t>
  </si>
  <si>
    <t>Come experience the tranquility and breathtaking views in the heart of New York City. The free bus will take you from the air tram/train/ferry stations to the building, or you can enjoy a short scenic walk by the East River. Grocery store right outside and farmer's market every Saturday. Choose to travel by air, water or underground to the nearby Central Park, Rockefeller Center, UN, Astoria, etc. Spacious living room+bedroom+bathroom, all with complete privacy and relaxing river &amp; city views.</t>
  </si>
  <si>
    <t>Come experience the tranquility and breathtaking views in the heart of New York City. The free bus will take you from the air tram/train/ferry stations to the building, or you can enjoy a short scenic walk by the East River. Grocery store right outside and farmer's market every Saturday. Choose to travel by air, water or underground to the nearby Central Park, Rockefeller Center, UN, Astoria, etc. Spacious living room+bedroom+bathroom, all with complete privacy and relaxing river &amp; city views. Our home is family-friendly and spacious with the view of the East River and Manhattan. You will have complete privacy and 24/7 access with easy check-in. There is no noise and the air is fresh -- thanks to being surrounded by the river. You can go for a beautiful walk or jog around the island. It is completely safe. Roosevelt Island is a unique place -- the only place in the city connected to Manhattan and Queens by the subway (F line), air tram and ferry! You are a ferry stop away from Long Isl</t>
  </si>
  <si>
    <t>Roosevelt Island is a unique place -- the only place in the city connected to Manhattan and Queens by the subway (F line), air tram and ferry! You are a ferry stop away from Long Island City (beautiful views, PS1 Moma, Noguchi Museum), Astoria (Greek food, Socrates Sculpture Park), 2 stops to DUMBO (Brooklyn Bridge), Williamsburg (Smorgasburg, Brooklyn Brewery, best music venues); a tram ride across the river away from Serendipity, Bloomingdales; 2 train stops to 5th Avenue, MOMA, Central Park, Rockefeller Center, etc. The F line takes you to Bryant Park, Lower East Side, all across Brooklyn (including Coney Island and Brighton Beach), and it connects you to the E train, which takes you to JFK. We love sharing with our visitors the best of NYC -- both popular and off the beaten path!</t>
  </si>
  <si>
    <t>{TV,Wifi,"Air conditioning",Kitchen,Elevator,Heating,Washer,Dryer,"Smoke detector",Essentials,Shampoo,Hangers,"Hair dryer",Iron,"Laptop friendly workspace","Private living room","Hot water"}</t>
  </si>
  <si>
    <t>Sunny room in Sunset Park, Brooklyn</t>
  </si>
  <si>
    <t>Newly renovated room in Brooklyn with lots of natural light. 5 minute walk from the D train(3 stops from Manhattan). 2 minute walk from Sunset Park. There are also multiple bus routes in the area as well as easy access to the N/R trains.</t>
  </si>
  <si>
    <t>Quiet hours from 11pm-6am. No food in bedrooms. Drinks are okay but be careful not to spill on linen.  Rinse off dishes after use. Put the bottles/cans and takeout/delivery containers into the designated basket separate from the other trash. No shoes on any of the furniture. Do not flush any feminine hygiene products or paper down the toilet. All of these should go in the trash can in the bathroom. Close all windows and doors when using the air conditioner. Turn off the air conditioner when not at home.</t>
  </si>
  <si>
    <t>{Wifi,"Air conditioning",Kitchen,"Free street parking",Heating,"Smoke detector","Carbon monoxide detector",Essentials,Shampoo,"Lock on bedroom door",Hangers,"Self check-in",Lockbox,"Hot water",Refrigerator,"Dishes and silverware","Cooking basics",Oven,Stove}</t>
  </si>
  <si>
    <t>One bedroom with great views of Manhattan</t>
  </si>
  <si>
    <t>Upstairs bedroom, in an apartment with five other rooms. Two bathrooms, the downstairs has a full shower and the upstairs is a half. I share this space with five other roommates, but it never feels over crowded. We have an entertainment center near our half kitchen and also have two balconies with roof access (one is private the upstairs bedrooms!), with a beautiful view of Manhattan. Neighborhood is beautiful and full of amazing families. (Near the L and the J train)</t>
  </si>
  <si>
    <t>Upstairs bedroom, in an apartment with five other rooms. Two bathrooms, the downstairs has a full shower and the upstairs is a half. I share this space with five other roommates, but it never feels over crowded. We have an entertainment center near our half kitchen and also have two balconies with roof access (one is private the upstairs bedrooms!), with a beautiful view of Manhattan. Neighborhood is beautiful and full of amazing families. (Near the L and the J train) Private room in a six bedroom apartment (I share with five other roommates, all male), located in Bushwick NY. Four blocks from the Wilson stop on the L, six blocks from the L and J Halsey stop. Apartment is set up when you enter you have a bedroom and our entertainment center to your left, washer and dryer directly in front of you, and half kitchen to the right. A set of stairs lead to my bedroom as well as my roommates and an upstairs bathroom. These stairs also grant access to one of the balconies that has sitting area</t>
  </si>
  <si>
    <t>Our neighborhood is a very quiet and fun area. We live across the street from a church and a block over from us is a middle school and a convalescence home. The individuals who also live in our apartment complex tend to be on the quiet side, but on weekends the neighborhood does come to life; you can hear great Cumbia music as well as families celebrating.</t>
  </si>
  <si>
    <t>We are close to a variety of public transportation options. The L train has two stops close to our home, the Wilson stop which is a about four blocks away and the Halsey stop that is six blocks away. We also live about seven blocks away from the J train (easy access to Manhattan and Queens). There are also a variety of buses that lead to various areas in Brooklyn, Queens, and Manhattan.</t>
  </si>
  <si>
    <t>Have  a great time in the house! Please clean up after yourselves but also please make yourself at home. Smoking is restricted to the outside balconies. Parties are permitted but you must have approval from all roommates before throwing one.</t>
  </si>
  <si>
    <t>{TV,Internet,Wifi,"Air conditioning",Kitchen,"Smoking allowed","Pets allowed","Buzzer/wireless intercom",Heating,"Family/kid friendly","Suitable for events",Washer,Dryer,"Smoke detector","Carbon monoxide detector","Safety card","Fire extinguisher",Essentials,Shampoo,"Lock on bedroom door","24-hour check-in",Hangers,Iron,"Laptop friendly workspace","translation missing: en.hosting_amenity_50"}</t>
  </si>
  <si>
    <t>Entire 1bdr Manhattan NY</t>
  </si>
  <si>
    <t>My place is close to Transportation  Park Planet Fitness  Food  Night life  , Fort Tryon Park. My place is good for couples and solo adventurers.</t>
  </si>
  <si>
    <t>{TV,Wifi,"Air conditioning",Kitchen,Heating,"Smoke detector","Fire extinguisher",Essentials,"Hair dryer",Iron,"Laptop friendly workspace","translation missing: en.hosting_amenity_49","translation missing: en.hosting_amenity_50","Room-darkening shades","Game console","Hot water",Microwave,"Coffee maker",Refrigerator,"Dishes and silverware","Cooking basics",Oven,Stove}</t>
  </si>
  <si>
    <t>big Room 25 min to time square</t>
  </si>
  <si>
    <t>speak chinese need.  房间坐落于皇后区的高级住宅区,森林小丘. 街道干凈房间宽敞明亮｡清洁,安静,步行1 分钟到地铁站E  F  餐馆邮局洗衣房公园游泳池健身房等,一应俱全｡房间基本情况:大约16X12 feet, 两个窗户｡2 大closet( 适合衣服较多的女士)家电齐全(,冰箱,微波炉 衣柜, 双人床,厨具 等), 楼内有洗衣房.,公寓房,暖气十足</t>
  </si>
  <si>
    <t>speak chinese need.  房间坐落于皇后区的高级住宅区,森林小丘. 街道干凈房间宽敞明亮｡清洁,安静,步行1 分钟到地铁站E  F  餐馆邮局洗衣房公园游泳池健身房等,一应俱全｡房间基本情况:大约16X12 feet, 两个窗户｡2 大closet( 适合衣服较多的女士)家电齐全(,冰箱,微波炉 衣柜, 双人床,厨具 等), 楼内有洗衣房.,公寓房,暖气十足 Prive bedroom ,share bathroom .  your room have one queens size bed one twin bed. if you come less than two  our building It is located in the heart of Forest Hills which is one of the best areas of Queen. There is Subway express nearby, leading to Manhattan in about 20 minutes.  The apartment has two bedrooms 3 Minute walk to subway and Austin Street commercial district in Forest Hills (for E, F express train 20 minutes to Manhattan, and R,M, for local) internet, laundry room can use, also comes  refrigerator and microwave in the apartment. Post office, library, banks, restaurants, movie theaters, department stores and bookstores in the neighborhood - very convenient. FEATURES: w/AC, , Bright and beautiful huge apartment fully furnished bedroom with king- size bed, desk, chair, dresser two large win</t>
  </si>
  <si>
    <t>以Austin St和Yellowstone Blvd为中心 人口构成:这里是犹太人区,现在慢慢开始有中国人｡黑人和墨西哥裔很少｡大多是中产阶级,富人或者退休的老人｡ 生活环境:虽然房子都比较老,但是街道很干净,平时很安静,很安全｡房价比较高,有不少百万豪宅｡中餐和中国超市比较少｡ 主要交通:Forest Hills地铁站,长岛火车</t>
  </si>
  <si>
    <t>1. Forest hills subway station , 3 min walk  2 Q23 , Q64 , Q60 , 1 min walk 3 Long Island railroad  5 min walk  4 JFK Airport.     15 min drive , or subway -&gt; airport train -&gt; JFK airport  5 LAG airport    10 min drive, or subway -&gt; Q33-&gt;. LAG airport (far only $2.75)</t>
  </si>
  <si>
    <t>only small pets allowed M-F check-in time 9:00am  ---3:pm  or 8:00pm --- 12:00( night ) saturday and sunday  9:00am ----11:00pm       before check out , please cleaning up room keep it as you Move in  thank you</t>
  </si>
  <si>
    <t>forest hills, NY, United States</t>
  </si>
  <si>
    <t>{Internet,Wifi,"Air conditioning",Kitchen,"Pets allowed",Breakfast,Elevator,"Free street parking","Hot tub",Heating,Washer,Dryer,"Smoke detector","Carbon monoxide detector",Essentials,"Lock on bedroom door",Hangers,"Hair dryer",Iron,"Laptop friendly workspace","Hot water","Bed linens",Microwave,Refrigerator,"Dishes and silverware",Oven,"Luggage dropoff allowed","Long term stays allowed","Host greets you"}</t>
  </si>
  <si>
    <t>Large Sunny Bedroom in Prospect Heights</t>
  </si>
  <si>
    <t>Sleep on a firm Full size bed in a light filled, quiet room. Nearby Saturday Farmers market. For your use, is an equipped Kitchenette, Near subways, restaurants, and amenities. Minimum 4 day stay. No elevator. WiFi ,TV with Netflix. Sheets/Towels provided. Work Station + iMac + Bicycle + Design Library. Near prospect park (Brooklyn botanical gardens, Brooklyn zoo, brooklyn museum, brooklyn library,</t>
  </si>
  <si>
    <t>Sleep on a firm Full size bed in a light filled, quiet room. Nearby Saturday Farmers market. For your use, is an equipped Kitchenette, Near subways, restaurants, and amenities. Minimum 4 day stay. No elevator. WiFi ,TV with Netflix. Sheets/Towels provided. Work Station + iMac + Bicycle + Design Library. Near prospect park (Brooklyn botanical gardens, Brooklyn zoo, brooklyn museum, brooklyn library, Clean and quiet apartment, for respectful adults. The level of interaction is totally up to you. Your roommate will be working most of the time but when she is around, she is really friendly and easy-going Mostly families in this neighbor, everyone is really friendly and mature, no crazy house parties, tons of amazing restaurants, a lot of korean influenced restaurants. B, Q trains are 1 block away 2, 3 is a 5 minute walk 4, 5, A, C is a 10 minute walk Feel free to use the bicycle. Watch Netflix. Use our working space. Read from the design library</t>
  </si>
  <si>
    <t>Mostly families in this neighbor, everyone is really friendly and mature, no crazy house parties, tons of amazing restaurants, a lot of korean influenced restaurants.</t>
  </si>
  <si>
    <t>B, Q trains are 1 block away 2, 3 is a 5 minute walk 4, 5, A, C is a 10 minute walk</t>
  </si>
  <si>
    <t>- No shoe's in the apartment  - No loud noise after 10pm - Clean up after cooking - No dishes to be left out overnight - Be respectful of neighbors &amp; roommate</t>
  </si>
  <si>
    <t>{TV,Wifi,"Air conditioning",Kitchen,"Buzzer/wireless intercom",Heating,"Family/kid friendly","Smoke detector","Carbon monoxide detector",Essentials,"Lock on bedroom door",Hangers,"Hair dryer",Iron,"Laptop friendly workspace"}</t>
  </si>
  <si>
    <t>Beautiful room(s) near JFK airport</t>
  </si>
  <si>
    <t>Our home is conveniently located 10 minutes drive from JFK Airport, 3 minutes walk from the A train (88 Street- Boyd ave subway station. The A train goes directly to Manhattan (~30 minutes downtown and ~45minutes to Times Square. We are a few minutes drive to Resort World Casino &amp; racetracks, as well as the Jamaica Bay Wildlife Refuge. There are many restaurants, markets, and shops walking distance from our home.  1 bedroom offered for up to 2 guests and 2 bedrooms for 3 to 4 guests.</t>
  </si>
  <si>
    <t>Our home is conveniently located 10 minutes drive from JFK Airport, 3 minutes walk from the A train (88 Street- Boyd ave subway station. The A train goes directly to Manhattan (~30 minutes downtown and ~45minutes to Times Square. We are a few minutes drive to Resort World Casino &amp; racetracks, as well as the Jamaica Bay Wildlife Refuge. There are many restaurants, markets, and shops walking distance from our home.  1 bedroom offered for up to 2 guests and 2 bedrooms for 3 to 4 guests. Our home is newly renovated with state of art amenities and access to the  kitchen, dinning room, living room. Our space is perfect for business travelers, scholars, individual/ group travelers alike. A parking space can be provided for guest. We have utensils, plates, microwave, refrigerator, stove, pans etc. We also offer wireless internet, and parking if needed for your convenience. Our home is located in a quiet street. We are 5 minutes drive to Resort World Casino. There are many restaurants, markets,</t>
  </si>
  <si>
    <t>我们是一家阳光明媚的温馨小别墅,在寒冷的城市社区感觉没有曼哈顿的交通｡完美的商务旅客,学者,和个人周末旅行者｡交通便利,位于一条安静的街道上,该位置靠近LaGuardia机场(30分钟),JFK机场(10分钟)和主要高速公路｡我们距离纽约云顶娱乐场5分钟车程｡此外,还有大量的食物,超级市场,商店等｡所以如果你正在纽约来访,那就是完美的地方｡一切都距离你几个街区,从交通到食物到购物｡</t>
  </si>
  <si>
    <t>Our home is located in a quiet street. We are 5 minutes drive to Resort World Casino. There are many restaurants, markets, and convenient stores walking distance from our home; all within a few blocks from the house.</t>
  </si>
  <si>
    <t>进屋需要脱鞋,自己用过的碗碟等餐具要自己清洗干净｡注意公共场合的卫生,一起创造干净温馨的环境</t>
  </si>
  <si>
    <t>Ozone park, NY, United States</t>
  </si>
  <si>
    <t>{Wifi,"Air conditioning",Kitchen,"Free parking on premises","Free street parking",Heating,"Smoke detector","Carbon monoxide detector","Fire extinguisher",Essentials,Shampoo,Hangers,"Hair dryer",Iron,"Private entrance","Hot water","Bed linens","Ethernet connection",Microwave,"Coffee maker",Refrigerator,"Dishes and silverware","Cooking basics",Oven,Stove,"Luggage dropoff allowed","Long term stays allowed"}</t>
  </si>
  <si>
    <t>Brand new 2-bed in luxury full-service building</t>
  </si>
  <si>
    <t>Beautiful and bright apartment in a luxury, full-service, doorman building. 2 bedrooms with floor to ceiling windows, open kitchen with dishwasher, washer/dryer, balconies off living room and bedrooms. Bathroom with tub and rainshower. Roof deck with grills and 360 degree panoramic views of Manhattan and Brooklyn, gym, outdoor amphitheater, and lounge space. 11 different trains (2/3/4/5/A/C/B/F/Q/R/G) all within a 5 min walk give you access to anywhere in the city you want to go.</t>
  </si>
  <si>
    <t>Beautiful and bright apartment in a luxury, full-service, doorman building. 2 bedrooms with floor to ceiling windows, open kitchen with dishwasher, washer/dryer, balconies off living room and bedrooms. Bathroom with tub and rainshower. Roof deck with grills and 360 degree panoramic views of Manhattan and Brooklyn, gym, outdoor amphitheater, and lounge space. 11 different trains (2/3/4/5/A/C/B/F/Q/R/G) all within a 5 min walk give you access to anywhere in the city you want to go. Two bedrooms (one with queen bed, one with full) and a twin air mattress that can be used in the living room. There is a balcony off the bedrooms that is perfect for watching the sunset. Open kitchen with dishwasher, microwave, toaster oven, range, Nespresso machine, SodaStream, juicer, and spiralizer. Large bathroom with tub and rainshower. There is a larger balcony off the living room with a small table and 2 chairs and an anti-gravity lounge chair where you can relax and read. Washer/dryer in the apartment.</t>
  </si>
  <si>
    <t>Trader Joe's, CityPoint Mall, and Dekalb market hall (with lots of fantastic food options) across the street. Tons of shopping, bars, and restaurants within close walking distance.</t>
  </si>
  <si>
    <t>11 different trains (2/3/4/5/A/C/B/F/Q/R/G) all within a 5 min walk give you access to anywhere in the city you want to go. This is the most accessible location to transport in the city. Bus options are also easy for closer destinations. Uber/Lyft and cabs pick up right across the street.</t>
  </si>
  <si>
    <t>{TV,Wifi,"Air conditioning",Kitchen,Gym,Elevator,Heating,Washer,Dryer,"Smoke detector","Carbon monoxide detector",Essentials,Shampoo,Hangers,"Hair dryer",Iron,"Laptop friendly workspace","Self check-in","Building staff","Private living room","Hot water","Bed linens",Microwave,"Coffee maker",Refrigerator,Dishwasher,"Dishes and silverware","Cooking basics",Oven,Stove,"BBQ grill","Patio or balcony","Luggage dropoff allowed"}</t>
  </si>
  <si>
    <t>Modern 2 BEDROOM PRIME Upper East Side APT.</t>
  </si>
  <si>
    <t>AMAZING Prime Locations NYC 2 BEDROOM Railroad APT. 4 RENT in the very heart of the Upper East Side! FULLY RENOVATED and FULLY FURNISHED in a slick, luxurious BEAUTIFUL design!!! The apartment can host up to 5 people comfortably. ALL furniture and bedding are BRAND NEW! - Fully Accessorized Kitchen !! * Complimentary HIGH SPEED WIRELESS INTERNET !!!!!!!!!!!!!!!!!!!!!!!!!!!!!! ** Towels &amp; linens provided !!!!!!!!!!!!!!!!!!!!!!!!!!!!!!!!</t>
  </si>
  <si>
    <t>AMAZING Prime Locations NYC 2 BEDROOM Railroad APT. 4 RENT in the very heart of the Upper East Side! FULLY RENOVATED and FULLY FURNISHED in a slick, luxurious BEAUTIFUL design!!! The apartment can host up to 5 people comfortably. ALL furniture and bedding are BRAND NEW! - Fully Accessorized Kitchen !! * Complimentary HIGH SPEED WIRELESS INTERNET !!!!!!!!!!!!!!!!!!!!!!!!!!!!!! ** Towels &amp; linens provided !!!!!!!!!!!!!!!!!!!!!!!!!!!!!!!! The property is located in probably the safest area in NYC.  Only steps away from 24/7 Deli's, supermarkets, banks, lots of great great restaurants and bars all over and many more. The closest subway station just 2 blocks away, something like 3-4 minutes walk away (as well as MTA bus less than a block away which you can use with the same Subway ticket)! For those with cars, alternate side street parking is available for free. A nearby parking garage is also available if needed Perfect for families or group of friends! This very safe neighborhood offers a</t>
  </si>
  <si>
    <t>Subway station just couple of blocks away (Q Subway train 86 St. -- entrance also on 84 St.), something like 3-4 minutes walk away, and a very short ride to ALL NYC mine attractions and locations! The property is located in probably the safest area in NYC.  Only steps away from 24/7 Deli's, supermarkets, banks, lots of great great restaurants and bars all over and many more. The closest subway station just 2 blocks away, something like 3-4 minutes walk away (as well as MTA bus less than a block away which you can use with the same Subway ticket)! For those with cars, alternate side street parking is available for free. A nearby parking garage is also available if needed Perfect for families or group of friends! This very safe neighborhood offers an authentic experience while living and enjoying a true NYC life! SUPER SAFE and quiet residential area.</t>
  </si>
  <si>
    <t>Here are the distance/travel times to the major attractions from the property: -- 5-10 mins bike ride/walk: Central Park Public transportation: -- 10-15 mins: Central Park, Museum Mile (Metropolitan, Guggenheim, Jewish, City, etc), 5th Avenue shopping, Apple Flagship Store -- 10-15 mins: Empire State Building, Macy's Flagship Store, and Museum of Natural History, Carnegie Hall, Time Square, Theater District, Lincoln Center, Columbus Circle, Radio City Music Hall, Rockefeller Square, Museum of Modern Art. -- 20-25 mins: Soho, Greenwich Village, East Village, Brooklyn Bridge, Chinatown, Little Italy, Wall Street, Freedom Tower, Stock Exchange Bull, South Street Seaport, Federal Hall, Statue of Liberty, Battery Park.</t>
  </si>
  <si>
    <t>{TV,Wifi,"Air conditioning",Kitchen,Heating,"Smoke detector","Carbon monoxide detector",Essentials,"Lock on bedroom door",Hangers,"Hair dryer",Iron,"Laptop friendly workspace","Private entrance","Hot water","Long term stays allowed","Host greets you"}</t>
  </si>
  <si>
    <t>Comfortable Sofa bed 15 minutes to Manhattan</t>
  </si>
  <si>
    <t>You will be staying in a space that is curtained off for full privacy  in the living room.     Home has access to wifi,  near the train and 15 minutes to Manhattan.  Freshly clean linens and towels provided,  complimentary water and fruit on arrival.  Very comfortable IKEA sofa bed for the solo traveler that would like a clean quiet place to stay .    Please : no pets/ no smoking / no drinking/ No parties .</t>
  </si>
  <si>
    <t>You will be staying in a space that is curtained off for full privacy  in the living room.     Home has access to wifi,  near the train and 15 minutes to Manhattan.  Freshly clean linens and towels provided,  complimentary water and fruit on arrival.  Very comfortable IKEA sofa bed for the solo traveler that would like a clean quiet place to stay .    Please : no pets/ no smoking / no drinking/ No parties . You will be staying in the living room on a queen sized sofabed. My home is an open one bedroom apartment and guests have shared access to my kitchen and bathroom. You may also have the  use of  a twin size cot Guests have access to free WIFI,  living room, kitchen, and bathroom. I work from home  but give guest space and help when needed. The Bronx is the home of the LEGENDARY Yankees!!!  Bronx Botanical Garden, Bronx zoo, Parks and an abundance of food.  This is a safe,  working class  and vibrant community, close to plenty of restaurants. If I had a dog I would be comfortable wit</t>
  </si>
  <si>
    <t>The Bronx is the home of the LEGENDARY Yankees!!!  Bronx Botanical Garden, Bronx zoo, Parks and an abundance of food.  This is a safe,  working class  and vibrant community, close to plenty of restaurants. If I had a dog I would be comfortable with walking my dog at night. The neighborhood has convenience markets and  stores everywhere. We have plenty of  street parking  in the area, so you'll get a space, no matter your schedule.</t>
  </si>
  <si>
    <t>Public Transportation: # 6 train, BX4 Bx27. Conveniently accessible to Bronx River Pkwy, Hutchinson Pkwy and I-95. If you plan on driving there is always available street parking.</t>
  </si>
  <si>
    <t>No smoking No drinking Not suitable for pets No parties or events</t>
  </si>
  <si>
    <t>Park Versailles</t>
  </si>
  <si>
    <t>{Wifi,"Free street parking","Family/kid friendly","Smoke detector","Carbon monoxide detector",Essentials,Hangers,"Hair dryer",Iron,"Hot water","Bed linens","Host greets you"}</t>
  </si>
  <si>
    <t>Happy place to be</t>
  </si>
  <si>
    <t>Bright light  in all the apartment , very inviting, clean ,cozy, hard wood floor, stainless steel appliances, kids friendly , no pets Coffee, tea, oranges, hot chocolate, bread are available for free.</t>
  </si>
  <si>
    <t>{TV,Wifi,Kitchen,"Free parking on premises",Heating,Essentials,Shampoo}</t>
  </si>
  <si>
    <t>Stylish 1 Bedroom in the heart of Brooklyn</t>
  </si>
  <si>
    <t>This is a bright, spacious one bedroom apartment in Crown Heights. It's ideally located close to several major points of interest such as Prospect Park, Brooklyn Museum, and the Botanical Garden. Just a few minutes walk from the Franklin Ave train station, it's perfect for couples or small families looking to explore the neighborhood and have easy access to the rest of the city.</t>
  </si>
  <si>
    <t>This is a bright, spacious one bedroom apartment in Crown Heights. It's ideally located close to several major points of interest such as Prospect Park, Brooklyn Museum, and the Botanical Garden. Just a few minutes walk from the Franklin Ave train station, it's perfect for couples or small families looking to explore the neighborhood and have easy access to the rest of the city. You will have use of a large bedroom with a queen bed and a desk for a convenient work space. There is a couch in the living room available as an additional sleeping arrangement. The kitchen is fully stocked with all the necessary appliances including a dishwasher, there is a dining area that comfortably seats 4, and a washer &amp; dryer in unit. You will have access to the entire apartment with the exception of the hallway closet and the bedroom closet, both of which will be locked. I'll be traveling during your stay, but please reach out via Airbnb messenger, and my management company will respond to you promptly</t>
  </si>
  <si>
    <t>Home to many of Brooklyn’s museums and boasting the influence of a strong Caribbean community, Crown Heights adds a dash of spice to Brooklyn’s varied mix of neighborhoods. The neighborhood's small businesses continue to infuse its streets with vigor, as Crown Heights sheds its less-than-glamorous past.</t>
  </si>
  <si>
    <t>The apartment is a 3 minute walk from the Franklin ave 2,3,4,5 trains Laguardia Airport: 30 minutes by cab without traffic JFK Airport: 25 minutes by cab without traffic Wall Street / Financial District: 26 minutes by subway Times Square: 37 minutes by subway</t>
  </si>
  <si>
    <t>{Wifi,"Air conditioning",Kitchen,"Free street parking",Heating,Washer,Dryer,"Smoke detector","Carbon monoxide detector",Essentials,Shampoo,Iron,"Laptop friendly workspace","Private entrance","Bed linens","Extra pillows and blankets",Microwave,Refrigerator,Dishwasher,"Dishes and silverware","Cooking basics",Oven,Stove,"Long term stays allowed"}</t>
  </si>
  <si>
    <t>Great 1 bedroom Apartment</t>
  </si>
  <si>
    <t>My place is close to Midtown Manhattan 20 min subway ride to 59th Street. The subway station for the A train is literally on the corner. Safe and upscale location with plenty of bars and restaurants, parks, close to museums. You’ll love my place because of the coziness, the location, and the people. Elevator and laundromat. My place is good for couples, solo adventurers, and business travelers.</t>
  </si>
  <si>
    <t>{TV,Wifi,"Air conditioning",Kitchen,Elevator,Heating,Washer,Dryer,"Smoke detector",Essentials,"Lock on bedroom door",Hangers,"Hair dryer","Laptop friendly workspace","translation missing: en.hosting_amenity_49","translation missing: en.hosting_amenity_50"}</t>
  </si>
  <si>
    <t>Ideal Private Room in the Heart of Williamsburg</t>
  </si>
  <si>
    <t>Large room with everything you may possibly need. Located in nice and safe Williamsburg neighborhood - 2 stops (7 min) from Manhattan. It's a super convenient location for a NYC trip. Bright room with a queen size bed, closet, cabinet and desk. You are free to make use of all common living room and kitchen area, appliances and dishwasher. The apartment has a full-featured kitchen, free Wifi and washer/dryer.</t>
  </si>
  <si>
    <t>{Wifi,"Air conditioning",Kitchen,Breakfast,Heating,Washer,Dryer,"Smoke detector",Essentials,Shampoo,"Lock on bedroom door",Hangers,"Hair dryer","Laptop friendly workspace","Private living room"}</t>
  </si>
  <si>
    <t>Cute 1 Bed Apt in Lower East Side</t>
  </si>
  <si>
    <t>This 1 bedroom apartment is located on the Lower East Side, Downtown Manhattan.</t>
  </si>
  <si>
    <t xml:space="preserve">This 1 bedroom apartment is located on the Lower East Side, Downtown Manhattan. The apartment is ideal for  a couple or individual, with a full size, memory foam bed as well as a sofa in the living room which can be converted to an additional bed if necessary. The apartment is recently renovated in a prewar tenement building.  The apartment is street facing and benefits from great light as it is located on the top floor (5th Floor - no elevator)  The space is compact yet comfortable and has high ceilings. The apartment has a small kitchen with fridge/freezer, microwave, oven and bathroom with shower - fresh towels and linens are provided. Amenities: 5G WIFI Air conditioning, heating + additional oscillating hot/cool fan Philips Hue Smart Lighting (Ambient/Dimmed Colored  Lighting) is available in bedroom, living room and bathroom. AppleTV 4K and 55'' TV - Netflix, Prime Video, Hulu preinstalled. (No cable) QI wireless phone charger We do not have laundry facilities in the building but </t>
  </si>
  <si>
    <t>There are many great LES restaurants to choose from right on the doorstep (Barrio Chino, Freemans &amp; Fat Radish to name a few) but the apartment is also just a 15 minute walk from the heart of Soho, East Village, Chinatown Little Italy and South Street Seaport.</t>
  </si>
  <si>
    <t>The apartment is well connected to Brooklyn and lower manhattan with the JMZFM trains at Essex/Delancey Station and the BD trains at Grand Street run express to midtown and upper Manhattan. There are also numerous Citibike rental docks in the area which are a great way to see the city Spring through Fall.</t>
  </si>
  <si>
    <t>We ask that guests treat our home as they would their own and be respectful of our neighbors.</t>
  </si>
  <si>
    <t>{TV,Wifi,"Air conditioning",Kitchen,"Pets live on this property",Cat(s),"Buzzer/wireless intercom",Heating,"Family/kid friendly","Smoke detector","Safety card",Essentials,Shampoo,"Hair dryer","Self check-in",Lockbox,"Hot water",Microwave,"Coffee maker",Refrigerator,"Dishes and silverware","Cooking basics",Oven,Stove}</t>
  </si>
  <si>
    <t>New Private Cozy Condo with private bedroom &amp; bath</t>
  </si>
  <si>
    <t>Comfortable new Condo - keyed private master bedroom and attached bathroom, Hardwood floors, mirrored closet, Wi-Fi, Airconditioning &amp; heating. One stop from upper Manhattan into the Riverdale, Kingsbridge area of Bx County -  5 min walk to the subway (1) line that runs through the west side of the Manhattan. Bus stop across from the condo (Bx 1) to 4 train to the east side of Manhattan. Parking available on street in the neighborhood before 5:30 pm.</t>
  </si>
  <si>
    <t>Comfortable new Condo - keyed private master bedroom and attached bathroom, Hardwood floors, mirrored closet, Wi-Fi, Airconditioning &amp; heating. One stop from upper Manhattan into the Riverdale, Kingsbridge area of Bx County -  5 min walk to the subway (1) line that runs through the west side of the Manhattan. Bus stop across from the condo (Bx 1) to 4 train to the east side of Manhattan. Parking available on street in the neighborhood before 5:30 pm. PRIVATE BEDROOM FEATURES: ★ Luxurious, comfortable 2 twin size beds  ★ Extra bed sleeps 2 more ★ Great for couples and friends ★ High speed Internet ★ Lamp, desk, chair ★ Mirrored closets – his and hers ★ Closet with tons of hang-up space ★ Locking door for bedroom for an extra sense of privacy and security  ★ small patio leading from the bedroom PRIVATE BATHROOM FEATURES: ★ Modern bathroom with tub and sliding glass door attached to the master bedroom ★ Mirrored closet for toiletries ★ Clean towels, and wash cloths provided Full use of ki</t>
  </si>
  <si>
    <t>Very safe neighborhood with 5 minute walks to Broadway. Access to several  grocery stores, post office, bank, atm, subway, metro north, library and gas stations</t>
  </si>
  <si>
    <t>Subway ( 5 min walk through the city steps to 1 line or take Bx 1 bus to Subway 1 ). Bx1 to  Subway 4 line to East side of Manhattan. A 10 min walk to Metro North station. For those who drive - 5 min access to  Expressway.</t>
  </si>
  <si>
    <t>Kingsbridge Heights</t>
  </si>
  <si>
    <t>{Wifi,"Air conditioning",Kitchen,"Free street parking",Heating,"Family/kid friendly",Washer,Dryer,"Smoke detector","Carbon monoxide detector",Essentials,"Lock on bedroom door",Hangers,Iron,"Laptop friendly workspace","Self check-in",Lockbox,"Hot water","Bed linens",Microwave,Refrigerator,"Dishes and silverware","Cooking basics",Oven,Stove,"Patio or balcony","Long term stays allowed"}</t>
  </si>
  <si>
    <t>Romain's home</t>
  </si>
  <si>
    <t>We are three graduate students living in a clean, big renovated apartment that is very well located (1 block away from express subway, 10min walk from Columbia U). I'm away for the summer and am subletting my room.</t>
  </si>
  <si>
    <t>We are three graduate students living in a clean, big renovated apartment that is very well located (1 block away from express subway, 10min walk from Columbia U). I'm away for the summer and am subletting my room. The apartment is very big, especially for NYC, and includes all amenities, even a washing machine. My room is particularly sunny. Some previous reviews pointed out that my the space was a bit dusty and that I don't have blinds. I've hired a cleaner and put blinds. During your stay, you will be considered a full roommate. As such, you'll be able to access the whole house. In particular, feel free to use my piano keyboard. I will not be around myself, but my roommates will be. You can interact with them as much as you want. You need not see them much, but they are very good company, and enjoys a chat over a drink. They are graduate students, and like extended discussions. So beware :-) Its a really great neighborhood, in Harlem. The legendary Red Rooster (Website hidden by Air</t>
  </si>
  <si>
    <t>Its a really great neighborhood, in Harlem. The legendary Red Rooster (Website hidden by Airbnb) and Apollo (Website hidden by Airbnb) are around the corner, as well as a bunch of fun bars and restaurants around 116th and Frederick Douglas. Jin Ramen, on Broadway and 125th is my favorite place to kick off a night with dinner and sake. It gets busy, so get there early!</t>
  </si>
  <si>
    <t>The A, D, B and C train stop at 125th and St Nicholas, and the 1 train stops at 125th and Broadway. The M60 Bus takes you across town to east Harlem. We are really well connected: those are within 3min walk. The A and D trains are express trains and take you downtown in 15min.  A cab from the lower east side, (say Houston and 1st Ave) is about $25.</t>
  </si>
  <si>
    <t>Be respectful of my housemates, and of my private property. No animals.</t>
  </si>
  <si>
    <t>{Internet,Wifi,"Air conditioning",Kitchen,"Buzzer/wireless intercom",Heating,Washer,Essentials,Shampoo,"Lock on bedroom door",Hangers,Iron}</t>
  </si>
  <si>
    <t>Parisian Style Apartment in Heart of Brooklyn</t>
  </si>
  <si>
    <t>Wake up in this airy, peaceful oasis in the heart of downtown Brooklyn. Crown molded ceilings, large East-facing windows, and warm parquet floors surround you. Steps from the charming brownstones of Park Slope, the incredible restaurants of Prospect Heights, and countless subway lines at Barclay's Center. Only 15 minutes from Manhattan by subway, this Parisian-style apartment will be your city sanctuary.</t>
  </si>
  <si>
    <t>Wake up in this airy, peaceful oasis in the heart of downtown Brooklyn. Crown molded ceilings, large East-facing windows, and warm parquet floors surround you. Steps from the charming brownstones of Park Slope, the incredible restaurants of Prospect Heights, and countless subway lines at Barclay's Center. Only 15 minutes from Manhattan by subway, this Parisian-style apartment will be your city sanctuary. Guests have full access to spacious kitchen, large living room and cafe areas. Bathroom is fully stocked and bedroom closet is partially free for hanging clothes. Located on bustling Flatbush Avenue, the apartment is steps from the beautiful brownstones of charming Park Slope and the excellent shops of Prospect Heights. We're conveniently located between Barclay's Center, home to various public transportation options and commercial shopping; and peaceful, expansive Prospect Park, home to the Brooklyn Museum and Brooklyn Botanical Gardens. Situated at the back of the building, our top f</t>
  </si>
  <si>
    <t>Located on bustling Flatbush Avenue, the apartment is steps from the beautiful brownstones of charming Park Slope and the excellent shops of Prospect Heights. We're conveniently located between Barclay's Center, home to various public transportation options and commercial shopping; and peaceful, expansive Prospect Park, home to the Brooklyn Museum and Brooklyn Botanical Gardens. Situated at the back of the building, our top floor apartment is elevated above and tucked away from the noisy city streets, providing a peaceful escape from the city that never sleeps.</t>
  </si>
  <si>
    <t>Close to subway lines 2/3, 4/5, B/D, N/Q/R/W, and A/C leading directly into Manhattan in approximately 15 minutes. Metered parking is available directly in front of the building for convenient luggage unloading. Free street parking is available in the neighborhood, although in NYC it can be hit or miss. Atlantic Terrace parking garage directly three blocks north offers 24 hour parking for $40/day.</t>
  </si>
  <si>
    <t>{Wifi,Kitchen,Heating,"Smoke detector","Carbon monoxide detector","First aid kit",Essentials,Shampoo,Hangers,"Hair dryer",Iron,"Laptop friendly workspace",Other}</t>
  </si>
  <si>
    <t>*SUMMER SUBLET*Sunny Penthouse w/ Private Terrace*</t>
  </si>
  <si>
    <t>Beautiful light-filled private bedroom in Duplex Penthouse  in luxury building.  Guests enjoy a large private balcony and perfect secultion.  Also enjoy the building's many amenities including gym, large guest-accessible rooftop, doormen, laundry and more. Located across from historic Battery Park and the NY Harbor, the apartment is in an historic Manhattan building. There are remarkable views of the Hudson River, World Trade Center and the Statue of Liberty from the rooftop.</t>
  </si>
  <si>
    <t>Beautiful light-filled private bedroom in Duplex Penthouse  in luxury building.  Guests enjoy a large private balcony and perfect secultion.  Also enjoy the building's many amenities including gym, large guest-accessible rooftop, doormen, laundry and more. Located across from historic Battery Park and the NY Harbor, the apartment is in an historic Manhattan building. There are remarkable views of the Hudson River, World Trade Center and the Statue of Liberty from the rooftop. Apartment is located on top 36th floor with amazing city and water views.  The lower level has large chef kitchen, living room, bathroom, guest bedroom and wrap around roof terrace with outdoor furniture. Kitchen is fully stocked with cookware + dishes. Dishwasher, oven, espresso machine, tea kettle, microwave, refrigerator etc.  Guests are welcome to cook if they please.   Apartment is fully furnished and towels + linens are provided. Building Features: Air Conditioning, Doorman, Elevator, Fully Furnished, Hardwo</t>
  </si>
  <si>
    <t>Entertainment, dining, and work are all within easy reach. Convenient to Wall Street, Battery Park, Brooklyn Bridge, Freedom tower (just around the corner), South Street Seaport and Hudson River Park.  Easy walking distance to historic TriBeCa, and the beautiful shopping district of Soho.</t>
  </si>
  <si>
    <t>Easy access to transportation: Subway Red Line 1/2/3, Yellow line R/W, Green line 4/5 are just 1 block away.  Bus stops located directly outside apartment, including Hop-On-Hop-Off city tour buses.  Also, conveniently located to catch cabs, Uber etc.</t>
  </si>
  <si>
    <t>{Wifi,"Air conditioning",Kitchen,Gym,Elevator,"Free street parking",Heating,Washer,Dryer,"Smoke detector","Carbon monoxide detector",Essentials,Shampoo,Hangers,"Hair dryer",Iron,"Laptop friendly workspace","Private living room","Hot water","Host greets you","Paid parking on premises"}</t>
  </si>
  <si>
    <t>183 Pulaski st</t>
  </si>
  <si>
    <t>Come stay with us in our conveniently located Brooklyn apartment. The apartment is a quick walk from the Myrtle-Willoughby Ave Station on the "G" train, Also nearby the Myrtle- Broadway J/M Station. The room is fully furnished. This room faces the backyard so it's quiet. Temperature wise it's always warmer in the winter and cooler during the summer. The room has everything you need and will surely be an excellent stay for anyone coming to visit the city. Excited to have you stay here!</t>
  </si>
  <si>
    <t>Come stay with us in our conveniently located Brooklyn apartment. The apartment is a quick walk from the Myrtle-Willoughby Ave Station on the "G" train, Also nearby the Myrtle- Broadway J/M Station. The room is fully furnished. This room faces the backyard so it's quiet. Temperature wise it's always warmer in the winter and cooler during the summer. The room has everything you need and will surely be an excellent stay for anyone coming to visit the city. Excited to have you stay here! Guests can use Living Room, BathRoom and Kitchen how ever they please. May use the Fire Escape as a cool hang out spot. Love getting to know guest and becoming great friends. But if you’d like privacy we would respect that as well. Neighborhood is 15 Min walk from J/Z/M Trains just 20 min away from Essex Street. And a 10 min walk to G train going to downtown Brooklyn or Williamsburg. Train or Bus everything is really close. Myrtle Ave is the Main Street to all the Trains. Have fun and enjoy your stay!!</t>
  </si>
  <si>
    <t>Neighborhood is 15 Min walk from J/Z/M Trains just 20 min away from Essex Street. And a 10 min walk to G train going to downtown Brooklyn or Williamsburg.</t>
  </si>
  <si>
    <t>Train or Bus everything is really close. Myrtle Ave is the Main Street to all the Trains.</t>
  </si>
  <si>
    <t>{Wifi,"Air conditioning","Smoking allowed",Breakfast,"Buzzer/wireless intercom",Heating,"First aid kit",Essentials,Shampoo,"Lock on bedroom door",Hangers,Iron,"Self check-in","Smart lock"}</t>
  </si>
  <si>
    <t>Spacious pre-war apartment in Crown Heights</t>
  </si>
  <si>
    <t>Large first-floor apartment in Crown Heights. One block to 2/3/4/5 trains; half-mile to A/C trains. Short walk to Brooklyn Museum, Prospect Park, Botanical Gardens. Great quiet neighborhood with lots of good Caribbean food.</t>
  </si>
  <si>
    <t>Large first-floor apartment in Crown Heights. One block to 2/3/4/5 trains; half-mile to A/C trains. Short walk to Brooklyn Museum, Prospect Park, Botanical Gardens. Great quiet neighborhood with lots of good Caribbean food. The apartment is a spacious, first floor two-bedroom in a quiet, well-maintained building on Union Street and Nostrand Avenue. We've tried to create a vibrant and inviting aesthetic that compliments the apartment's pre-war details - high ceilings and original moulding and hardwood floors. The apartment is fully furnished and the kitchen is large and fully equipped. The apartment also includes a few features that makes Brooklyn living more cozy and comfortable, including a washing machine, a record player, and a many books.  Crown Heights boasts a rich, diverse community life, tons of great affordable restaurant, and is within walking distance of Prospect Park, the Brooklyn Museum, and the Brooklyn Botanical garden. The apartment is a three minute walk to the 2,3, an</t>
  </si>
  <si>
    <t>Crown Heights boasts a rich, diverse community life, tons of great Caribbean restaurants, and is within walking distance of Prospect Park, the Brooklyn Museum, and the Brooklyn Botanical garden.</t>
  </si>
  <si>
    <t>The apartment is a three minute walk to the 2,3, and 5 trains, and it takes us approximately 30 minutes to get to Union Square or West 4th St. in Manhattan. Street parking is available nearby.</t>
  </si>
  <si>
    <t>Medium-sized building with a mix of young families and older tenants, please be respectful of the neighbors and limit noise after midnight. No smoking. No parties.</t>
  </si>
  <si>
    <t>{Internet,Wifi,Kitchen,"Buzzer/wireless intercom",Heating,"Family/kid friendly","Smoke detector","Carbon monoxide detector","First aid kit","Fire extinguisher",Essentials,Iron,"Laptop friendly workspace","Coffee maker",Refrigerator,"Dishes and silverware","Cooking basics",Oven,Stove,"Long term stays allowed","Wide hallways","Well-lit path to entrance"}</t>
  </si>
  <si>
    <t>Cozy UWS Only two blocks away from Central Park!</t>
  </si>
  <si>
    <t>This apartment is located in the center of Upper West Side, with the famous Cafe Lalo across the street you can have amazing breakfasts across this entire area with 100+ options!!! The train station is just a 2 blocks away for multiple lines. Museum of natural history are just steps away from the doorstep!!! Even though it is a room it would be as you’re private apartment since I am never there only to sleep!!!</t>
  </si>
  <si>
    <t>This apartment is located in the center of Upper West Side, with the famous Cafe Lalo across the street you can have amazing breakfasts across this entire area with 100+ options!!! The train station is just a 2 blocks away for multiple lines. Museum of natural history are just steps away from the doorstep!!! Even though it is a room it would be as you’re private apartment since I am never there only to sleep!!! The space is cozy super duper clean! I do have a small dog her name is Kaia, queen sized bed, full size bathroom, small dining table you may eat or work in the space! Any area except by bedroom I am available for guests for anything they need yet even though I am available I won’t be in you’re way whatsoever The neighborhood has a suburb vibe with NYC mix to it! Filled with nice restaurants, delis and bars! You can run through Central Park or the Henry Hudson with a view of the water! There are multiple parking spaces around this area which guests could pay, I would personally r</t>
  </si>
  <si>
    <t>The neighborhood has a suburb vibe with NYC mix to it! Filled with nice restaurants, delis and bars! You can run through Central Park or the Henry Hudson with a view of the water!</t>
  </si>
  <si>
    <t>There are multiple parking spaces around this area which guests could pay, I would personally recommend moving via train, taxi, Uber or bus!</t>
  </si>
  <si>
    <t>Guests must do their own dishes or place them in the dishwasher and keep all shared areas organized</t>
  </si>
  <si>
    <t>{TV,Wifi,"Air conditioning",Kitchen,"Pets allowed","Smoke detector","Fire extinguisher",Essentials,Shampoo,Hangers,"Hair dryer","Laptop friendly workspace","Hot water"}</t>
  </si>
  <si>
    <t>Sunny, Quiet Urban Oasis w/ Elevator! Near Subway!</t>
  </si>
  <si>
    <t>Welcome home!  I take a lot of pride in keeping my beautiful home clean for my guests. Wake up to a flood of sunlight! Live on an adorable tree-lined block. 1 queen bed  1 full bed 1 futon that folds out The common area is a kitchen, bathroom &amp; hallway. There is a stove, oven &amp; dishwasher. Quiet, tree-lined block.  Short walk to Art Museums, Central Park, the East River Promenade, and lots of trendy bars, lounges, restaurants, and cafes! Great for families or adventurers!</t>
  </si>
  <si>
    <t>Welcome home!  I take a lot of pride in keeping my beautiful home clean for my guests. Wake up to a flood of sunlight! Live on an adorable tree-lined block. 1 queen bed  1 full bed 1 futon that folds out The common area is a kitchen, bathroom &amp; hallway. There is a stove, oven &amp; dishwasher. Quiet, tree-lined block.  Short walk to Art Museums, Central Park, the East River Promenade, and lots of trendy bars, lounges, restaurants, and cafes! Great for families or adventurers! The space is modern and has amazing sunlight &amp; a view of a beautiful tree-lined block. You can access the entire apartment. You will have the entire apartment to yourselves. You can contact me by phone if you have any issues or concerns. Quiet, tree-lined block.  Short walk to the Metropolitan Museum of Art, Central Park, MoMa, The East River Promenade, and lots of trendy bars, lounges, restaurants, and cafes! Walking distance to the Q train on 2nd Avenue &amp; East 83rd Street, and the 4,5,6 Express Train on Lexington Av</t>
  </si>
  <si>
    <t>Quiet, tree-lined block.  Short walk to the Metropolitan Museum of Art, Central Park, MoMa, The East River Promenade, and lots of trendy bars, lounges, restaurants, and cafes!</t>
  </si>
  <si>
    <t>Walking distance to the Q train on 2nd Avenue &amp; East 83rd Street, and the 4,5,6 Express Train on Lexington Avenue &amp; Eat 86th Street. Also nearby the M86 Bus. Taxis are accessible nearby on York Avenue, 1/2 block away from the apartment. There are also many convenient smartphone apps which pick up directly from the apartment, such as Uber, Lyft, Juno and Via!</t>
  </si>
  <si>
    <t>Please, no smoking or excessive noise-making in the apartment. Please be respectful of the neighbors. Thank you!Dear guests, If you plan on using insant-book, please ONLY do so for the following dates:  -February 7th through February 16th -March 10th through March 20th If you wish to book outside of these dates, I ask you to please send a reservation request and I will do my best to respond as promptly as possible. Thank you for your understanding, and I look forward to having you in my home! Sincerely, Jeff</t>
  </si>
  <si>
    <t>{TV,Internet,Wifi,"Air conditioning",Kitchen,Heating,"Family/kid friendly","Smoke detector","Carbon monoxide detector",Essentials,"Lock on bedroom door","24-hour check-in",Hangers,"Laptop friendly workspace","Hot water","Bed linens","Extra pillows and blankets","Luggage dropoff allowed","Long term stays allowed"}</t>
  </si>
  <si>
    <t>Beauty Renovated  1br +Balcony fully furnished!</t>
  </si>
  <si>
    <t>FULLY Furnished 1 Bedroom w Balcony 4th floor of walk up Townhouse in Prime UWS. Northern Open exposure, queen bed, sofa bed, dining area, renovated kitchen and bath. Wireless internet included, Near by Parks, and Shopping. Fairway Market and the famous Levain Bakery Trader Joes, Zabar's, and whole foods in the near vicinity, .just 3 blocks away from transit around the city. Enjoy luxury shopping at your doorstep, with Bloomingdale's, Saks Fifth Ave, Century 21, and many more nearby.</t>
  </si>
  <si>
    <t>FULLY Furnished 1 Bedroom w Balcony 4th floor of walk up Townhouse in Prime UWS. Northern Open exposure, queen bed, sofa bed, dining area, renovated kitchen and bath. Wireless internet included, Near by Parks, and Shopping. Fairway Market and the famous Levain Bakery Trader Joes, Zabar's, and whole foods in the near vicinity, .just 3 blocks away from transit around the city. Enjoy luxury shopping at your doorstep, with Bloomingdale's, Saks Fifth Ave, Century 21, and many more nearby. Its called miles Davis way beautiful townhouses,has nice Balcony Its a tree lined very nice and quiet , prime upper west w lots of high end town houses near all transportation . subways , cross town bus Cross town buss and subway 3  blocks a way 2 min walk 8 min to time square</t>
  </si>
  <si>
    <t>Its a tree lined very nice and quiet , prime upper west w lots of high end town houses near all transportation . subways , cross town bus</t>
  </si>
  <si>
    <t>Cross town buss and subway 3  blocks a way 2 min walk 8 min to time square</t>
  </si>
  <si>
    <t>{TV,Wifi,"Air conditioning",Kitchen,"Paid parking off premises","Free street parking",Heating,"Smoke detector","Carbon monoxide detector",Essentials,Shampoo,"Lock on bedroom door",Hangers,"Hair dryer",Iron,"Laptop friendly workspace","Hot water","Long term stays allowed","Host greets you"}</t>
  </si>
  <si>
    <t>Perfect Upper West Side Studio</t>
  </si>
  <si>
    <t>Welcome Welcome Welcome!  This is my first time posting my place on Airbnb. I am an artist who travels a lot for work and when I do this gem becomes available! Located two blocks from the 72nd street subway station and one block from Central Park, this ground floor studio on a quiet street is in the perfect location for anyone visiting the city.</t>
  </si>
  <si>
    <t>Welcome Welcome Welcome!  This is my first time posting my place on Airbnb. I am an artist who travels a lot for work and when I do this gem becomes available! Located two blocks from the 72nd street subway station and one block from Central Park, this ground floor studio on a quiet street is in the perfect location for anyone visiting the city. Wake up every morning to Lavain cookies and coffee, and then choose from the large number of restaurants at your door step for dinner. Just a walk to Lincon Centre to see the ballet and only a four minute ride to Times Square on the express train.  I keep the place incredibly clean and tidy, and would love tenants who have the same respect for the studio.  Looking forward to assisting in making your trip wonderful! Although I am out of town during your stay, I will have someone you can contact should you need anything or in an emergency. An incredibly safe family orientated neighborhood with lots of restaurants and close to all the city’s enter</t>
  </si>
  <si>
    <t>An incredibly safe family orientated neighborhood with lots of restaurants and close to all the city’s entertainment.</t>
  </si>
  <si>
    <t>Two blocks from the 72nd street express train station. Trains 1, 2 &amp; 3</t>
  </si>
  <si>
    <t>No shoes in the house (it’s a dirty city out there) Check mail box for mail every few days.</t>
  </si>
  <si>
    <t>{TV,Wifi,"Air conditioning",Kitchen,Heating,"Smoke detector","Carbon monoxide detector",Essentials,Shampoo,"Hair dryer",Iron,"Laptop friendly workspace","Self check-in",Lockbox,"Hot water"}</t>
  </si>
  <si>
    <t>Private room in 2 bedroom apartment</t>
  </si>
  <si>
    <t>Very large, lovely and quiet apartment, in the riverside Drive. Hardwood floors, elevator building with laundry and buzzer security. Fully Furnished with equipped kitchen. Safe neighborhood, nice neighbors and live-in super.  5 minutes walk to the A-train (at 181 street) which runs express to midtown. A few minutes walk to nice grocery stores, all you need is right here in the peaceful residential neighborhood. A furnished balcony with nice view on the Hudson river and George Washington Bridge.</t>
  </si>
  <si>
    <t>{Wifi,"Air conditioning",Kitchen,Elevator,Heating,Washer,Dryer,Essentials,Shampoo,"Lock on bedroom door",Hangers,"Hair dryer",Iron,"Laptop friendly workspace","Private entrance"}</t>
  </si>
  <si>
    <t>Captains Cabin 002/Apmnt like</t>
  </si>
  <si>
    <t>An exquisite private locale to make a business trip or venture privately. Get to Manhattan VERY FAST with 24 hour transport (Staten Island Railroad --&gt; Staten Island Ferry --&gt; Manhattan. Or take Express bus to get to Manhattan in 30 minutes) Plenty of amenities nearby (Dunkin Donuts,, Great Italian Food (Royal Cucina), CVS, Pizza, and more). Cozy Environment, Fast Wifi (est. 50/50 mpbs), Cool roomates, Loving Landlords. We are longtime hosts and assure a happy stay! Room is in lower level. No space for extra guest.</t>
  </si>
  <si>
    <t>An exquisite private locale to make a business trip or venture privately. Get to Manhattan VERY FAST with 24 hour transport (Staten Island Railroad --&gt; Staten Island Ferry --&gt; Manhattan. Or take Express bus to get to Manhattan in 30 minutes) Plenty of amenities nearby (Dunkin Donuts,, Great Italian Food (Royal Cucina), CVS, Pizza, and more). Cozy Environment, Fast Wifi (est. 50/50 mpbs), Cool roomates, Loving Landlords. We are longtime hosts and assure a happy stay! Room is in lower level. No space for extra guest. A private room twin size  bed. Dresser. Space to store clothes. full bathroom full new kitchen dinette set. Sofa set. Full view of back yard. It's like your own apartment. Guests will have access to their own room, and a shared kitchen, living room, and yard. We are always around to help! A very busy area with many businesses and avenues of transport intersecting. Minutes away from the boardwalk at South Beach (see photos). Minutes away from Staten Island University Hospital</t>
  </si>
  <si>
    <t>A very busy area with many businesses and avenues of transport intersecting. Minutes away from the boardwalk at South Beach (see photos). Minutes away from Staten Island University Hospital (we have many interns from there stay with us). The perfect affordable getaway! Residential area. Good neighbors. Safe area. Street parking. Free. Drive way parking for monthly renters only. First come first served.</t>
  </si>
  <si>
    <t>You have very close access to the Staten Island Railroad (Grasmere Station), as well as the following buses:  s (Phone number hidden by Airbnb) . Getting to Brooklyn / Manhattan costs $2.75. Taking express bus to manhattan (30 minutes) costs $6.75. You can also use Uber or get around by walking!</t>
  </si>
  <si>
    <t>- Quiet Hours 11 pm - 9 am - No guests. No Parties - No drugs or alcohol - Be Cool no guests allowed without hosts permission. must pay for the guest first. no elaborated cooking. no trying out new dishes.  throw out your own kitchen cooking trash. make a bag and throw out in the cans. maintain the cleaning of the house.  keep fridge clean. any food left more that one week un attended can be thrown out. bring your own toilet paper and towel paper.  host can ask to see the room once in a while to see the cleanliness. take off muddy and wet shoes at the door and carry them to the room</t>
  </si>
  <si>
    <t>Concord</t>
  </si>
  <si>
    <t>{Wifi,Kitchen,"Free street parking",Heating,"Smoke detector","Carbon monoxide detector","First aid kit","Fire extinguisher",Essentials,Shampoo,"Lock on bedroom door",Hangers,Iron,"Laptop friendly workspace","Self check-in",Lockbox,"Hot water","Bed linens","Extra pillows and blankets",Microwave,"Coffee maker","Cooking basics",Oven,Stove,"Garden or backyard"}</t>
  </si>
  <si>
    <t>No-frills master bedroom in spacious Bushwick flat</t>
  </si>
  <si>
    <t>This cozy, simple home is only 3 to 5 minutes (literally a block!) to the nearest subway (Myrtle/Broadway on the J/Z), and a &lt;15 minute commute into downtown Manhattan, from an incredibly lively, artsy neighborhood in Brooklyn (Bushwick punches above its weight in arts, food, bars, you name it). The room comfortably and simply fits two. Common living room and a kitchen access always available. I would absolutely love to host you. :)</t>
  </si>
  <si>
    <t>This cozy, simple home is only 3 to 5 minutes (literally a block!) to the nearest subway (Myrtle/Broadway on the J/Z), and a &lt;15 minute commute into downtown Manhattan, from an incredibly lively, artsy neighborhood in Brooklyn (Bushwick punches above its weight in arts, food, bars, you name it). The room comfortably and simply fits two. Common living room and a kitchen access always available. I would absolutely love to host you. :) Hi there! Thanks so much for considering my home -- I'd be thrilled to host you! Before continuing, please read the entire listing description (below) and our house rules before deciding to book. I want to make sure I am the best fit as your host for all of your needs. This listing is for 1 of the bedrooms (the master) in our 2 bedroom apartment, with shared access to living spaces, a shared bathroom, and a private bathroom in the master bedroom (yours!). I live in the second bedroom full-time so you will be sharing my apartment with me! I'm not usually aro</t>
  </si>
  <si>
    <t>One block from Myrtle/Broadway J/M/Z</t>
  </si>
  <si>
    <t>{TV,Wifi,"Air conditioning",Kitchen,Heating,"Smoke detector","Carbon monoxide detector",Essentials,Shampoo,"Lock on bedroom door",Hangers,"Hair dryer",Iron,"Laptop friendly workspace","Private living room","Game console","Hot water","Bed linens","Extra pillows and blankets",Microwave,"Coffee maker",Refrigerator,"No stairs or steps to enter","Well-lit path to entrance"}</t>
  </si>
  <si>
    <t>Cozy room near LES/Chinatown</t>
  </si>
  <si>
    <t>Confortable room in an apartment with 6 friendly young professional housemates who will be glad to welcome you. One double size bed, two bathrooms available. Less than 10 min from a lot of metro stations.</t>
  </si>
  <si>
    <t>Confortable room in an apartment with 6 friendly young professional housemates who will be glad to welcome you. One double size bed, two bathrooms available. Less than 10 min from a lot of metro stations. Seven other young French professionals (3 girls and 3 boy) are living here. They like to go out after work on weekdays and party on the weekends. I you want to visit the city and meet people, this is the perfect opportunity. During your stay, my room is yours!The housemates will give you the network name and the wifi password. I can provide bed-sheets and towels. You'll have access to the two bathrooms, the living room, the kitchen and its utensils as well as the washing machine and dryer. We can communicate via email in order to set up everything. I can give you my US phone number to use in case of any issue but some of my housemates will probably be there to help you. Lot of place to eat and drink ! A lot of speakeasy around if you want to try :) and you will be in chinatown so if y</t>
  </si>
  <si>
    <t>Lot of place to eat and drink ! A lot of speakeasy around if you want to try :) and you will be in chinatown so if you love chinese food you are in the right place.</t>
  </si>
  <si>
    <t>Metro stations: Grand Street (B, D) : 6min East Broadway (F) : 5min Canal Steet (6, J, Z, N, Q, R) : 10min</t>
  </si>
  <si>
    <t>{Internet,"Air conditioning",Kitchen,Heating,Washer,Dryer,Essentials}</t>
  </si>
  <si>
    <t>Our Astoria Apartment - (Long Term Rental)</t>
  </si>
  <si>
    <t>Rent a lovely bedroom in my apartment. Live with myself, an American sixth grade teacher, and one other friendly roommate, a Russian girl who enjoys philosophy. We are very busy, so we prefer longer stays of at least 2 weeks. Our cozy apartment is on the second floor of a two story house  in Astoria near Broadway/Steinway.</t>
  </si>
  <si>
    <t>Rent a lovely bedroom in my apartment. Live with myself, an American sixth grade teacher, and one other friendly roommate, a Russian girl who enjoys philosophy. We are very busy, so we prefer longer stays of at least 2 weeks. Our cozy apartment is on the second floor of a two story house  in Astoria near Broadway/Steinway. Our apartment is very spacious, by NYC standards. We recently upgraded to a Nest thermostat to enjoy perfect temperatures. We have many houseplants and love listening to vinyl records. My roommate, Maya, and I are very friendly. We love showing our guests around the neighborhood. Astoria has the best restaurants in all of North America. Free street parking. Nearest subway stop is the 46th St M/R. The nearest subway stop is the M/R by 46th and Broadway.  (Website hidden by Airbnb)</t>
  </si>
  <si>
    <t>Astoria has the best restaurants in all of North America.</t>
  </si>
  <si>
    <t>Free street parking. Nearest subway stop is the 46th St M/R.</t>
  </si>
  <si>
    <t>- Quiet time from 10:00 PM to 10:00 AM.</t>
  </si>
  <si>
    <t>{Wifi,Kitchen,"Free street parking",Heating,"Smoke detector","Carbon monoxide detector","First aid kit","Safety card","Fire extinguisher",Essentials,"Lock on bedroom door",Hangers,"Hot water",Microwave,Refrigerator,"Dishes and silverware",Stove,"Long term stays allowed","Host greets you"}</t>
  </si>
  <si>
    <t>Sonder | Stock Exchange | Lively 1BR + Lounge</t>
  </si>
  <si>
    <t>HUGE, Bright Private Room NEXT TO CENTRAL PARK!</t>
  </si>
  <si>
    <t>This Private Room is in a one bedroom apartment located at the top of Central Park. The apartment is on a street lined with restaurants and bars; it’s also a short walk to Columbia University.</t>
  </si>
  <si>
    <t>This Private Room is in a one bedroom apartment located at the top of Central Park. The apartment is on a street lined with restaurants and bars; it’s also a short walk to Columbia University. The bedroom will be the guest’s Private Room. They will share the bathroom, kitchen and living room with the host. The host will sleep in the living room. Guests are not permitted on fire escapes or on the roof. Guests can always contact the host: preferably, through the app, and via text as a second resort. Luckily, the apartment is situated on Harlem’s Restaurant Row between to amazing parks—Central Park and Morningside Park. You can get to midtown Manhattan via train in 10 minutes! There’s also lots of Museums and shopping nearby. You’ll be happy you picked this room. The C/B trains are 3 blocks away and they take you to midtown in 10 mins. The 1/2/3 trains are also nearby (10 minute walk away). You can also rent a CitiBike— they’re everywhere! There is no elevator. The apartment is on the fif</t>
  </si>
  <si>
    <t>Luckily, the apartment is situated on Harlem’s Restaurant Row between to amazing parks—Central Park and Morningside Park. You can get to midtown Manhattan via train in 10 minutes! There’s also lots of Museums and shopping nearby. You’ll be happy you picked this room.</t>
  </si>
  <si>
    <t>The C/B trains are 3 blocks away and they take you to midtown in 10 mins. The 1/2/3 trains are also nearby (10 minute walk away). You can also rent a CitiBike— they’re everywhere!</t>
  </si>
  <si>
    <t xml:space="preserve">******Check-In Instructions******* -ALL members of your trip MUST be present during Check-In/Walk-Thru. If you foresee a reason why all members may not be able to attend Check-In, please message me so that we can make arrangements to address this. Be aware that keys will not be handed over if/until all members have been given a walk thru. -Allow about 45 minutes for Check-In/Walk-thru. All members must be paying attention. Do not schedule any activities that would impinge on Check-In. -Confirm Check-In time with me before your arrival. -Confirm Check-Out time with me before your departure. *******During Your Stay******** -DO NOT move any furniture or appliances. Leave items where they are. -All items (i.e. dishes, utensils, scissors and the like are) are to be put back exactly where you found them. If upon Check-Out I cannot locate an item, you will be charged an inconvenience fee of $50 per missing item whether they are eventually found in the apartment or not. -No one but the guests </t>
  </si>
  <si>
    <t>{TV,Wifi,"Air conditioning",Kitchen,"Paid parking off premises","Free street parking",Heating,Washer,Dryer,"Smoke detector","Carbon monoxide detector",Essentials,Hangers,"Hair dryer","Laptop friendly workspace","Hot water","Bed linens","Extra pillows and blankets",Microwave,Refrigerator,Dishwasher,"Dishes and silverware","Cooking basics",Oven,Stove,"Host greets you"}</t>
  </si>
  <si>
    <t>Bedroom + Private Bathroom. 20 min. to Manhattan</t>
  </si>
  <si>
    <t>We offer a large comfortable room with a queen size bed. We also have a full and twin size air mattress that we can arrange if you request it. We will provide sheets and blankets. There is an AC unit and the heat works wonderfully during the winter months. In the bedroom there is a 50" TV with Netflix. Our apartment is on the third floor of a private home. We are conveniently located 30 minutes from both LGA and JFK airport.</t>
  </si>
  <si>
    <t xml:space="preserve">We offer a large comfortable room with a queen size bed. We also have a full and twin size air mattress that we can arrange if you request it. We will provide sheets and blankets. There is an AC unit and the heat works wonderfully during the winter months. In the bedroom there is a 50" TV with Netflix. Our apartment is on the third floor of a private home. We are conveniently located 30 minutes from both LGA and JFK airport. Our apartment has two bathrooms so during your stay will not have to share! You will have your own private bathroom. Kitchen Access During your stay I will be available to answer all your questions and if need be to give you awesome recommendations however I will give you space and privacy. Our neighborhood is mainly residential however we are 15mins away from Jackson Heights (do a quick (Hidden by Airbnb) search) one of Queens most culinary diverse neighborhoods. If you plan on renting a car during your stay parking is fairly easy on our street. If you are taking </t>
  </si>
  <si>
    <t>Our neighborhood is mainly residential however we are 15mins away from Jackson Heights (do a quick (Hidden by Airbnb) search) one of Queens most culinary diverse neighborhoods.</t>
  </si>
  <si>
    <t>If you plan on renting a car during your stay parking is fairly easy on our street. If you are taking public transportation we are a short 15 mins walk to Jackson Heights train station. The 7, E, F, M and R train run there. If you do not wish to walk to the train there are two buses that run one block away.</t>
  </si>
  <si>
    <t>Please no running because we live on a third floor and that would disturb our neighbors</t>
  </si>
  <si>
    <t>Woodside, NY, United States</t>
  </si>
  <si>
    <t>{TV,Wifi,"Air conditioning",Kitchen,Heating,"Smoke detector","Carbon monoxide detector",Essentials,Shampoo,"Lock on bedroom door","Hair dryer",Iron,"Laptop friendly workspace","Hot water"}</t>
  </si>
  <si>
    <t>Central Park APT Room</t>
  </si>
  <si>
    <t>This apartment room is very much near the central park. It's very convenient to reach subway line 1 and line b&amp;c. Also there are several fabulous Chinese restaurants nearby. This is a 4 bedroom 2 bathroom apartment. You will share the 2 bathrooms with other people. one bedroom, two bathrooms</t>
  </si>
  <si>
    <t>{Wifi,"Air conditioning",Heating,Washer,Dryer,Essentials,Shampoo,Hangers,"Hair dryer","Laptop friendly workspace","Hot water","Bed linens",Microwave,Refrigerator,Dishwasher,"Dishes and silverware","Long term stays allowed","No stairs or steps to enter"}</t>
  </si>
  <si>
    <t>Quiet space in Brooklyn</t>
  </si>
  <si>
    <t>Being cordial and enjoying your time is all we ask for</t>
  </si>
  <si>
    <t>{TV,Wifi,"Air conditioning",Kitchen,"Smoking allowed",Gym,Elevator,Heating,Washer,Dryer,"Smoke detector","First aid kit","Fire extinguisher",Essentials,Hangers,Iron,"Laptop friendly workspace","Private entrance","Hot water"}</t>
  </si>
  <si>
    <t>Pleasant 1BR in Midtown East by Sonder</t>
  </si>
  <si>
    <t>At this Sonder, you'll love the vibrant, open-concept living area with modern furnishings and beautiful natural light, spacious bedroom with comfortable Queen-size bed, and ensuite laundry. During your unforgettable stay in NYC's Midtown East, you'll find delicious restaurants and eclectic bars on every corner.</t>
  </si>
  <si>
    <t xml:space="preserve">At this Sonder, you'll love the vibrant, open-concept living area with modern furnishings and beautiful natural light, spacious bedroom with comfortable Queen-size bed, and ensuite laundry. During your unforgettable stay in NYC's Midtown East, you'll find delicious restaurants and eclectic bars on every corner. Between the glowing neon signs and Broadway location, the Theater District has come to exemplify New York City hustle. Life here can feel like more like a global crossroads than a defined neighborhood. The gleaming building towers and dayglo signs define the look and feel of the area as much as the residential buildings themselves. Manhattan owes much of its fast-paced cultural reputation to the sights and sounds that you’ll only find in the Theater District. Street artists, souvenir carts, and a constant flow of foot traffic keeps the neighborhood on a round-the-clock cycle of commerce, culture, and fun-seeking. This apartment is available with flexible lease terms starting at </t>
  </si>
  <si>
    <t>Amazing Luxury on Striver’s Row</t>
  </si>
  <si>
    <t>Amazing Luxury Living  in Central Harlem near all major subways. A host of amenities to provide comfort. Multiple restaurants in walking distance. Doorman building. Short walk to historic Apollo Theater and Stores for shopping.</t>
  </si>
  <si>
    <t>Amazing Luxury Living  in Central Harlem near all major subways. A host of amenities to provide comfort. Multiple restaurants in walking distance. Doorman building. Short walk to historic Apollo Theater and Stores for shopping. The space has been transformed to provide modern luxury of a hotel yet comfortable aspect in home setting. The guest can use the modern kitchen, washer, dryer. The guest  can relax in living room space also The owner will be available to answer questions  and meet your needs during your stay. Central Prime Location in Harlem. Blocks away from historic sites such as Schomburg Center, Apollo Theater, and a host of multi-cultural restaurants. Shopping, movie theaters are short walks away. There are 6 subway train lines  near the space. Major highways exits also. 30 minutes away for NY airports via taxi or car.</t>
  </si>
  <si>
    <t>Central Prime Location in Harlem. Blocks away from historic sites such as Schomburg Center, Apollo Theater, and a host of multi-cultural restaurants. Shopping, movie theaters are short walks away.</t>
  </si>
  <si>
    <t>There are 6 subway train lines  near the space. Major highways exits also. 30 minutes away for NY airports via taxi or car.</t>
  </si>
  <si>
    <t>No shoes in the home to maintain a  level of cleanliness No sleeping in The Great Room aka Living room space  Only registered guests in home space</t>
  </si>
  <si>
    <t>{TV,Wifi,"Air conditioning",Kitchen,"Paid parking off premises",Elevator,"Free street parking",Heating,Washer,Dryer,"Smoke detector","Carbon monoxide detector","First aid kit","Fire extinguisher",Essentials,Shampoo,"Lock on bedroom door",Hangers,"Hair dryer",Iron,"Laptop friendly workspace","Hot water","Bed linens","Extra pillows and blankets",Microwave,Refrigerator,Dishwasher,"Dishes and silverware","Cooking basics",Oven,Stove,"Luggage dropoff allowed","Long term stays allowed","Wide hallways","No stairs or steps to enter","No stairs or steps to enter","Wide entrance","Extra space around bed","No stairs or steps to enter","Wide doorway to guest bathroom","No stairs or steps to enter","Wide entryway","Host greets you"}</t>
  </si>
  <si>
    <t>Brooklyn Take Me In</t>
  </si>
  <si>
    <t>Simple and clean room with one window and skylight. In a shared house with 2 other occupants. Large shared space with multiple sofas and a central table. Open kitchen with gas range. Located on the border of two iconic Brooklyn neighborhoods Bushwick and Bed-Stuy. A variety of great food and nightlife within walking distance and immediately accessible to the J, Z, and M train.</t>
  </si>
  <si>
    <t>Simple and clean room with one window and skylight. In a shared house with 2 other occupants. Large shared space with multiple sofas and a central table. Open kitchen with gas range. Located on the border of two iconic Brooklyn neighborhoods Bushwick and Bed-Stuy. A variety of great food and nightlife within walking distance and immediately accessible to the J, Z, and M train. Clean and relatively quiet share house. Other occupants work full time and are present mostly during nights and weekends. Multiple skylights and plants throughout. This is a lived in and creative home with small projects underway in our common areas. Plenty of space for preparing meals, if that's your thing. Work desks for working and sofas for lying around, reading, or staring at walls. I will be travelling for work for any emergency questions, but the other occupants will be happy to assist with anything. Authentically Brooklyn; you make it what you want it to be. Located on Broadway which boasts a wide variety</t>
  </si>
  <si>
    <t>Authentically Brooklyn; you make it what you want it to be. Located on Broadway which boasts a wide variety of ethnic cuisine. Also within walking, or short car ride, to Bushwick landmarks such as Roberta's Pizza, Carthage Must Be Destroyed, and Sey Coffee (best coffee in New York). Same goes for nightlife with plenty of bars and nightlife to choose from or dive a little deeper by broadening your horizons at House of Yes.</t>
  </si>
  <si>
    <t>Located on the J and Z, minutes away from the M. and within walking distance to the L.</t>
  </si>
  <si>
    <t>{Wifi,"Air conditioning",Kitchen,Heating,"Smoke detector","Fire extinguisher",Essentials,"Lock on bedroom door",Hangers,"Hair dryer","Laptop friendly workspace","Private living room","Accessible-height bed"}</t>
  </si>
  <si>
    <t>Cozy BK Bungalow</t>
  </si>
  <si>
    <t>Clean, modern apartment--a perfect home base for touring around Brooklyn or resting in between meetings. Tons of natural light. We have a good-sized living room with big screen TV (fully loaded with Hulu, Netflix, etc.), a comfy couch + large dining room table. We have wifi + a great office space where you can get a good chunk of writing / dreaming / scheming done. Great kitchen with stove + lots of surfaces for cooking prep! Bedroom has a cozy queen bed + plenty of storage space.</t>
  </si>
  <si>
    <t>Clean, modern apartment--a perfect home base for touring around Brooklyn or resting in between meetings. Tons of natural light. We have a good-sized living room with big screen TV (fully loaded with Hulu, Netflix, etc.), a comfy couch + large dining room table. We have wifi + a great office space where you can get a good chunk of writing / dreaming / scheming done. Great kitchen with stove + lots of surfaces for cooking prep! Bedroom has a cozy queen bed + plenty of storage space. You have access to the entire apartment except our bedroom. Stay out. :)  Just kidding, but not really. The place is pretty spacious so feel free to get comfortable wherever you like. Let us know if you need us to get you set up in the office during your stay as well. We love our neighborhood!  We will leave you a list of our favorite spots to eat, drink, and shop. We are walking distance from great coffee--you have your pick of the good stuff: Toby's, Stumptown, Intelligentsia, Counter Culture, Grumpy's, Tar</t>
  </si>
  <si>
    <t>We love our neighborhood!  We will leave you a list of our favorite spots to eat, drink, and shop. We are walking distance from great coffee--you have your pick of the good stuff: Toby's, Stumptown, Intelligentsia, Counter Culture, Grumpy's, Tar Pit, and Variety blends are all available within a 5 min walk. Slightly overwhelming, we know.  We've got great Mexican, Korean BBQ, Thai, Mediterranean, Italian, ramen, matcha, burgers, breakfast tacos, fancy cocktails, you name it...all around the corner.  If you are interested in checking out some of the great music Williamsburg has to offer, we are walking distance from the newest NY venue, Brooklyn Steel and the Knitting Factory. A longer walk, an easy bike ride, or a two-stop train trip will take you to Music Hall of Williamsburg, National Sawdust, Brooklyn Bowl, and double-whammy record shop / venue Rough Trade.  We are near two great parks, including McCarren Park that has a killer track for runners and is well lit into the late evening</t>
  </si>
  <si>
    <t>Our apartment is 3 easy blocks away from the L train. Commuting to the city is easy...we are just 10 min to the city and 15 min to Union Square. There is plenty of street parking in the neighborhood but it's important to be aware of street sweeping signs--our street doesn't start until 11am so that's a plus!  A Citibike station is also located right next to the train station 3 blocks away, and you are a short walk away from several bus stops, so you have lots of transportation options.</t>
  </si>
  <si>
    <t>- Quiet Hours from 11p - 9a</t>
  </si>
  <si>
    <t>{TV,Wifi,"Air conditioning",Kitchen,"Free street parking",Heating,"Smoke detector",Essentials,Shampoo,"Lock on bedroom door",Hangers,"Hair dryer",Iron,"Laptop friendly workspace","Private living room"}</t>
  </si>
  <si>
    <t>large, affordable, clean,convenient</t>
  </si>
  <si>
    <t>My place is located in a 2 bedroom big and sunny apt, on the 4th floor, at Bronx. You can use kitchen and living room as well. It is just 2  minutes walking to the D and B train (stop 182). The apt has been renewated  recently.</t>
  </si>
  <si>
    <t>Tremont</t>
  </si>
  <si>
    <t>{Internet,Wifi,"Air conditioning",Kitchen,Heating,Dryer,"Smoke detector","First aid kit",Essentials,Shampoo,"24-hour check-in","Hair dryer",Iron,"translation missing: en.hosting_amenity_49","translation missing: en.hosting_amenity_50"}</t>
  </si>
  <si>
    <t>Cozy, Quiet Bedroom in Historic West Village</t>
  </si>
  <si>
    <t>I'm inviting you to stay in a charming, quiet apartment located in the heart of West Village just steps away from the Sex and the City house! -Located close to Spotted Pig, Union Square, The Meatball Shop, Magnolia Bakery &amp; other amazing restaurants and bars -You’ll love my place because of the coziness, the high ceilings, the location and the people. Perfect for couples, solo adventurers, and business travelers -Block away from 1,2,3 red line subway train</t>
  </si>
  <si>
    <t>{TV,"Cable TV",Internet,Wifi,Kitchen,"Paid parking off premises","Pets allowed","Free street parking",Heating,"Smoke detector",Essentials,Shampoo,"Lock on bedroom door",Iron,"Laptop friendly workspace","translation missing: en.hosting_amenity_49","translation missing: en.hosting_amenity_50","Self check-in",Lockbox,"Hot water"}</t>
  </si>
  <si>
    <t>Studio Penthouse</t>
  </si>
  <si>
    <t xml:space="preserve">These guest rooms range from 350 to 400 square feet. They feature a luxurious king-sized bed, marble clad bathroom with glass mosaic accents, Bulgari amenities, and Plasma TV featuring premium HBO cable package. Penthouse Studios may also feature a seating area, and/or desk depending on the floorplan. a.lounge Features relaxed seating areas, quiet nooks, and two fireplaces as a focal point. Mixologists serve a carefully curated selection of wines, beers, and spirits. a.café Serves artisan coffees, organic loose-leaf teas, and breakfast, brunch and lunch.  We offer fresh, healthy options with seasonal updates. a.fitness Features elliptical crosstrainers, treadmills, cycles, and climbers with Cardio Theater. Also available is weight training equipment, a vertical Pilates machine and private therapeutic massage room. Award-winning fitness consultant, Amie Hoff, helps residents achieve long-term goals and well-being by matching them with a fitness specialist.  a.cinema Offers 11 oversized </t>
  </si>
  <si>
    <t>Stay in the heart of Manhattan at AKA Central Park, just one block south of New York’s iconic Central Park. All the best dining, entertainment, and more are at your fingertips, while quiet and tranquil green space and the refined Upper East Side are only steps away.</t>
  </si>
  <si>
    <t>Check-In Time: Any time after 3pm  Check Out Time: 11am Valid credit card required at check-in for incidentals and applicable taxes. Resident is subject to hotel tax of 14.75% per night, NYS Hotel Unit Fee of $1.50 per night, and Hotel Occupancy Tax of $8 per night. Will be collected at the property upon check-in. For stays 29 nights or more, an approved residency application and lease agreement must be returned within three business days. Please contact the property directly for more details. Please contact the property directly for more details regarding the pet policy. Additional Housekeeping Service is $75 per service.  This is a smoke-free property. No parties are permitted. Minimum age requirement to check in unaccompanied is 21. Any minors staying must be accompanied by a legal guardian.</t>
  </si>
  <si>
    <t>{"Cable TV",Wifi,"Air conditioning",Heating,Essentials,Shampoo,"Hair dryer",Iron}</t>
  </si>
  <si>
    <t>Sunny Artist PH - Williamsburg  w/PrivateTerrace</t>
  </si>
  <si>
    <t>Beautiful penthouse filled with unique conceptual art, vintage pieces and collectables. Complete with a Private 850+ sq/ft Terrace! This sun-drenched space is perfect for your visit to Brooklyn. Located in a luxury doorman building  with spectacular views of NYC, a gym, a lounge, pool table and more.  A short walk (1 block) to the water and 5 min walk to the subway lines ( L, JMZ).  Amazing dining on the same block (Peter Luger Steak House, Marlow &amp; Sons), tons of spots nearby!</t>
  </si>
  <si>
    <t>Beautiful penthouse filled with unique conceptual art, vintage pieces and collectables. Complete with a Private 850+ sq/ft Terrace! This sun-drenched space is perfect for your visit to Brooklyn. Located in a luxury doorman building  with spectacular views of NYC, a gym, a lounge, pool table and more.  A short walk (1 block) to the water and 5 min walk to the subway lines ( L, JMZ).  Amazing dining on the same block (Peter Luger Steak House, Marlow &amp; Sons), tons of spots nearby! Beautiful penthouse filled with unique conceptual art, vintage pieces and collectables. Complete with a Private 850+ sq/ft Terrace off the living room!  Perfect location, incredible views and stunning decor! This sun-drenched space has a designer bathroom with deep soaking tub, chef kitchen, and sits on the top floor of a boutique luxury building. An Apt Key and Fab (building entrance key card) will be left for you at the front desk for check in. I will be available nearby during your stay for any questions or h</t>
  </si>
  <si>
    <t>South Williamsburg is filled with amazing restaurants, shopping, close to public transportation and a 5 min ride over the bridge to Manhattan!</t>
  </si>
  <si>
    <t>L Train or JMZ train both within 5min walk.</t>
  </si>
  <si>
    <t>Please treat the space as if it were your own home :)</t>
  </si>
  <si>
    <t>{Wifi,"Air conditioning",Kitchen,Gym,Elevator,"Free street parking",Heating,Washer,Dryer,"Smoke detector","Carbon monoxide detector",Essentials,"Lock on bedroom door","Hair dryer",Iron,"Laptop friendly workspace","Private living room","Private entrance","Hot water","Bed linens","Extra pillows and blankets",Microwave,Refrigerator,Dishwasher,"Dishes and silverware","Cooking basics",Oven,Stove,"Patio or balcony","Garden or backyard",Other,Waterfront}</t>
  </si>
  <si>
    <t>Upper East Renovated 1 Bedroom</t>
  </si>
  <si>
    <t>Newly renovated luxury building with great amenities! With gym, court yard with BBQ grills, rooftop with great night views. You will be living with 2 friendly and respectful female roommates. Female guest preferred.</t>
  </si>
  <si>
    <t>{TV,Wifi,"Air conditioning",Kitchen,Doorman,Gym,Elevator,"Hot tub",Heating,Washer}</t>
  </si>
  <si>
    <t>Comfortable Room For 4-Near Columbia University.</t>
  </si>
  <si>
    <t>Beautiful apartment with the comfort of home. Exposed brick and lots of natural light. Hardwood floor.Less than 15 mins to midtown or Central Park, 2 blocks from #1 train, 1 block from buses. One of the best showers in NYC. Free 300MBPS internet/WIFI There is a surveillance video camera installed in the living room for your safety and protection. The room has 2 comfortable full size beds one on top of the other. Guests can also choose to book an additional pvt room or a queen bed in common space</t>
  </si>
  <si>
    <t xml:space="preserve">Beautiful apartment with the comfort of home. Exposed brick and lots of natural light. Hardwood floor.Less than 15 mins to midtown or Central Park, 2 blocks from #1 train, 1 block from buses. One of the best showers in NYC. Free 300MBPS internet/WIFI There is a surveillance video camera installed in the living room for your safety and protection. The room has 2 comfortable full size beds one on top of the other. Guests can also choose to book an additional pvt room or a queen bed in common space Hello, welcome to my home!   I USUALLY RESPOND IN 5 MINS OR LESS, IF I'M AT WORK THEN IT MAY TAKE ABOUT 30 TO AN HOUR. Private room with lock and key. Clean Linens and towels provided. The room is not very big, but large enough for 2 adults and very very comfortable.  It's an average size for NY apartments.  Granite counter tops in the kitchen ,  large window with natural light and air conditioner. There is central heating and it's  controlled by anyone- myself or the guests. The apartment and </t>
  </si>
  <si>
    <t>The neighborhood is safe, fun, exciting and vibrant with a multitude of various ethnicities that helps to bring life to the neighborhood and the amazing community. We have a large Columbia University Campus 3 blocks away and City College 2 blocks away. There is also Saint Nicholas Park 3 blocks away and Riverside Park and Bike Routes about 3 blocks away. Many shops , bars, restaurants , grocery stores, banks,  H&amp;M, Burlington Coat Factory,  Gap, Old Navy, Whole Foods. Train is 2 blocks away and buses are 1 block away.</t>
  </si>
  <si>
    <t>The # 1 trains is 2 blocks away (5 minutes walk) it takes you anywhere Uptown or Downtown Manhattan on the west side only. Also several buses M (Phone number hidden by Airbnb) and M60 select express buses to LaGuardia Airport only a few blocks away.</t>
  </si>
  <si>
    <t>Guest must wash dishes after themselves , no shoes inside the apartment, no drugs, no smoking, please do not leave personal items inside the bathroom or in kitchen table. Please ask for anything else you see in the kitchen before you use it, it may belong to another guest. Please remember this is a shared apartment and we also live here. We have other listings on AIRBNB and other hosting platforms and if you see other guests here, please show a little courtesy and say hello. Also, we cook at home from time to time, if you are not comfortable with someone cooking in their home then maybe a hotel would be more suitable . We welcome every race, ethnic origin , religion , sex. Even if you’re an alien from Mars!! Lol! :) Thanks</t>
  </si>
  <si>
    <t>Bedroom available 20 mins to Manhattan!!</t>
  </si>
  <si>
    <t>Modern comfortable apartment with a private bedroom available for rent with closet, window and a comfortable bed to get a great night sleep!! This recently renovated 5 bedroom apartment invites you to accommodate this bedroom and share with friendly, but busy roommates in the apartment with a lovely big kitchen and two full bathrooms. Feel free to cook all your meals and enjoy the apartment with roof top and close proximity to subways.</t>
  </si>
  <si>
    <t>Modern comfortable apartment with a private bedroom available for rent with closet, window and a comfortable bed to get a great night sleep!! This recently renovated 5 bedroom apartment invites you to accommodate this bedroom and share with friendly, but busy roommates in the apartment with a lovely big kitchen and two full bathrooms. Feel free to cook all your meals and enjoy the apartment with roof top and close proximity to subways. Bedford-stuyvesant is a fantastic neighborhood with lots of history, beautiful brownstones to admire, and new and delicious restaurants to discover or funky trendy cafes to enjoy! The short walk to the J train Gates avenue stop makes it a perfect location to enjoy real Brooklyn but just a short subway right to the hustle and bustle of Manhattan.</t>
  </si>
  <si>
    <t>Bedford-stuyvesant is a fantastic neighborhood with lots of history, beautiful brownstones to admire, and new and delicious restaurants to discover or funky trendy cafes to enjoy! The short walk to the J train Gates avenue stop makes it a perfect location to enjoy real Brooklyn but just a short subway right to the hustle and bustle of Manhattan.</t>
  </si>
  <si>
    <t>21St&amp;6Th Ave Prime Doorman 1bed !GYM 5204</t>
  </si>
  <si>
    <t>Chelsea location on of top NYC’s residential neighborhood. Unit comes with: 24-hour doorman Elevator Rooftop terrace Fitness Center Sofa bed Bike storage Concierge services On-site laundry Pet friendly (dog and cat) Resident Lounged for couples, solo adventurers, business travelers, families (with kids), and furry friends (pets).</t>
  </si>
  <si>
    <t>{TV,"Cable TV",Internet,Wifi,"Air conditioning",Kitchen,Doorman,Gym,Elevator,"Hot tub",Heating,"Family/kid friendly",Washer,Dryer,"Smoke detector","Carbon monoxide detector","First aid kit",Essentials,Shampoo,"24-hour check-in",Hangers,"Hair dryer",Iron,"Laptop friendly workspace","Self check-in","Building staff",Bathtub}</t>
  </si>
  <si>
    <t>Cozy room, female only, AC include&amp;3 subway lines</t>
  </si>
  <si>
    <t>queen bed, great sunshine; shared bathroom and kitchen</t>
  </si>
  <si>
    <t>queen bed, great sunshine; shared bathroom and kitchen Columbia University; Central Park, morning-side Park</t>
  </si>
  <si>
    <t>Columbia University; Central Park, morning-side Park</t>
  </si>
  <si>
    <t>Guests wash their own dishes.</t>
  </si>
  <si>
    <t>{Wifi,"Wheelchair accessible",Kitchen,Elevator,"Buzzer/wireless intercom",Heating,Washer,Dryer,"Smoke detector","Carbon monoxide detector",Essentials,Shampoo,Hangers,"Hair dryer","Laptop friendly workspace","Wide hallways","No stairs or steps to enter","Wide entrance for guests","Flat path to guest entrance","Well-lit path to entrance","No stairs or steps to enter","No stairs or steps to enter","Host greets you"}</t>
  </si>
  <si>
    <t>2BR Apartment in Manhattan - 8m from Times Square</t>
  </si>
  <si>
    <t>A quiet and cozy apartment. Great heating or AC if desired. Access to a full kitchen and eating area. Fully renovated with new appliances and very clean. Accept small dogs or cats for stay.  Located 8 minutes from Times Square by foot and close to all express trains there. Great nightlife and restaurants within walking distance.</t>
  </si>
  <si>
    <t>A quiet and cozy apartment. Great heating or AC if desired. Access to a full kitchen and eating area. Fully renovated with new appliances and very clean. Accept small dogs or cats for stay.  Located 8 minutes from Times Square by foot and close to all express trains there. Great nightlife and restaurants within walking distance. Located close to all main hot-spots in Manhattan via ease of transportation (walking, Uber or Train.)  Private apartment building located away from main avenue (9th ave) for a reduced noise level. All of apartment is accessible with access to WI-FI. Can text or call anytime.</t>
  </si>
  <si>
    <t>{TV,Wifi,"Air conditioning",Kitchen,"Pets allowed",Heating,"Smoke detector","Carbon monoxide detector","First aid kit","Fire extinguisher",Essentials,Shampoo,Hangers,"Hair dryer",Iron,"Hot water","Bed linens","Extra pillows and blankets",Microwave,"Coffee maker",Refrigerator,Dishwasher,"Dishes and silverware","Cooking basics",Oven,Stove,"Paid parking on premises"}</t>
  </si>
  <si>
    <t>Super Apt for Superbowl</t>
  </si>
  <si>
    <t xml:space="preserve">Spacious, sunny 2BR apartment with views of the Empire State and Chrysler Buildings available for Superbowl week. Queen beds in each room; two baths, dining room, and balcony. </t>
  </si>
  <si>
    <t>{TV,"Cable TV",Internet,Wifi,"Air conditioning",Kitchen,Doorman,Elevator,"Buzzer/wireless intercom",Heating}</t>
  </si>
  <si>
    <t>Private room in two-bedroom apartment in Chinatown</t>
  </si>
  <si>
    <t>Private room with full sized mattress, equipped with AC.</t>
  </si>
  <si>
    <t>Private room with full sized mattress, equipped with AC. Walk-up I will be occupying the other bedroom in the apartment. Located in the heart of Chinatown, this awesome two-bedroom apartment is a gem of a living space in the city. 2, 3, 4, 5, A, C, F Subways are close by (.05 miles) This is a brand new space! There is a bed and a place to do work if needed.</t>
  </si>
  <si>
    <t>Located in the heart of Chinatown, this awesome two-bedroom apartment is a gem of a living space in the city.</t>
  </si>
  <si>
    <t>2, 3, 4, 5, A, C, F Subways are close by (.05 miles)</t>
  </si>
  <si>
    <t>{Wifi,"Air conditioning",Kitchen,"Smoking allowed","Smoke detector","Carbon monoxide detector",Essentials,"Lock on bedroom door","Laptop friendly workspace"}</t>
  </si>
  <si>
    <t>Room in Duplex Apartment!!</t>
  </si>
  <si>
    <t>Free room in awesome duplex in New York City's trendiest neighborhood - Williamsburg Brooklyn! NOTE: I am undercharging for the area as I just wish to cover the rent while I'm on vacation.</t>
  </si>
  <si>
    <t>Free room in awesome duplex in New York City's trendiest neighborhood - Williamsburg Brooklyn! NOTE: I am undercharging for the area as I just wish to cover the rent while I'm on vacation. A former 20th century pillow factory converted into awesome duplex apartments: full kitchen, living room area &amp; seperate mezzanine hangout space, projector, netflix, HBO GO, wifi, etc included. Comes with a roommate - an extremely friendly and easy going french designer. We share a small courtyard with our neighbors which is a nice hang out spot. We provide tea, coffee towels and other basics. If you're travelling from afar, expect some fruit and snacks for you on arrival. There is a Laundry in our building which you will have access to. Our apartment has two entrances, one through the building and another through the amazing shared courtyard space. We will be gone for the duration of your stay, but you will get to interact with our lovely french easy breezy flatmate. If you're new to the neighorhood</t>
  </si>
  <si>
    <t>If you're new to the neighorhood I can't stress the array of great restaurants and bars in the area- it's almost endless! Our place is located half a block from the waterfront and across the street from a public park (&amp; bmx track if you're into that!) There is an amazing outdoor weekend food market 5 mins walk where you can also catch the ferry to Manhattan or just take a stroll on the waterfront.</t>
  </si>
  <si>
    <t>Geting around is easy: 8 min walk to Bedford L Station. 6 min walk to Marcy Av JMZ Station. 5 min walk to the East River Ferry. All of the above take you basically everywhere you need to go in the city.</t>
  </si>
  <si>
    <t>Feel free to hang out with our flat mates and have a glass of wine. We're not really big on rules except for no smoking inside.</t>
  </si>
  <si>
    <t>{TV,Internet,Wifi,"Air conditioning",Kitchen,"Buzzer/wireless intercom",Heating,Washer,Dryer,Essentials,Shampoo,"translation missing: en.hosting_amenity_49","translation missing: en.hosting_amenity_50"}</t>
  </si>
  <si>
    <t>Luxury IBR apmt in Crown Heights</t>
  </si>
  <si>
    <t>Lux doorman building with great amenities: gym, sauna, movie theater, conference room, rooftop grill, &amp; business center w. laser printing. Light, airy, and spacious with nice kitchen appliances and a comfy Pottery Barn couch. Near Prospect Park Q.</t>
  </si>
  <si>
    <t>{TV,"Cable TV",Internet,Wifi,"Air conditioning",Kitchen,Doorman,Gym,Elevator,"Buzzer/wireless intercom",Heating,"Family/kid friendly",Washer,Dryer,Shampoo,"24-hour check-in","Hair dryer","Laptop friendly workspace"}</t>
  </si>
  <si>
    <t>Beautiful Bedroom in Trendy Neighborhood!</t>
  </si>
  <si>
    <t>Newly renovated, spacious, apartment in the trendy neighborhood of Bushwick, Brooklyn! Enjoy plenty of natural light with floor to ceiling windows and a queen size bed perfect for two! Features include washer &amp; dryer available in the building and a huge kitchen to cook your favorite meals!  Located four minutes away from the J train that will take you to Manhattan in less than half an hour.  Apartment is surrounded by a number of restaurants, bars and cafes for you to explore.</t>
  </si>
  <si>
    <t>Newly renovated, spacious, apartment in the trendy neighborhood of Bushwick, Brooklyn! Enjoy plenty of natural light with floor to ceiling windows and a queen size bed perfect for two! Features include washer &amp; dryer available in the building and a huge kitchen to cook your favorite meals!  Located four minutes away from the J train that will take you to Manhattan in less than half an hour.  Apartment is surrounded by a number of restaurants, bars and cafes for you to explore. Perfect for just you or for a couple; this cozy space will make you feel right at home! This recently renovated apartment building includes stainless steel appliances, coffee maker, juicer, blender, and plenty of cupboard space and countertop to cook your heart out.  Located on the second floor, you won't have to climb a whole lot of stairs after a tiring travel/commute. Bathroom includes a rain shower head that I personally love. Bathtub is perfect if you wish to take a nice bubble bath, especially if you've had</t>
  </si>
  <si>
    <t>The closest train is the J train, Kosciusko station. Five quick stops will take you to lower Manhattan in less than 20 minutes! Popular stops such as China town and Soho, are right off the Canal station. Delicious, fresh doughnut shop across the street, 'Brooklyn Doughnutry serves the best maple glazed donuts! Williamsburg and DUMBO is a 10 minute drive away; which is always a fun place to explore! Brooklyn Botanical Garden is a beautiful tourist destination that you can get to by taking the B46 bus and then the 3 train line.</t>
  </si>
  <si>
    <t>The closest train is the J train, Kosciusko station. Five quick stops will take you to lower Manhattan in less than 20 minutes! Popular stops such as China town and Soho, are right off the Canal station.</t>
  </si>
  <si>
    <t>We would appreciate if guests avoid wearing shoes in the apartment. Feel free to use any necessary dishes/utensils when cooking, but kindly wash after use. Please turn turn off light switches, and other electronic devices when not it use.</t>
  </si>
  <si>
    <t>{Wifi,"Air conditioning",Kitchen,Breakfast,"Buzzer/wireless intercom",Heating,Washer,Dryer,"Smoke detector","First aid kit",Essentials,Shampoo,"Lock on bedroom door",Hangers,"Hair dryer",Iron,"Laptop friendly workspace","Self check-in",Lockbox}</t>
  </si>
  <si>
    <t>Private house in Queens, 10 minutes from JFK.</t>
  </si>
  <si>
    <t>Bright, open floor plan, 2 bd, 1 bath house. 10 min drive from JFK. 25 minutes to NY Penn station from the nearby LIRR station. Excellent location between Roy Wilkins Park &amp; Baisley Pond in Jamaica, a multi-ethnic neighborhood. Get a true taste of Jamaica, Queens. The bathroom is stocked with basic toiletries and includes a jetted tub/shower. Our cute kitchen has new s/s appliances &amp; includes use of all utensils, dishwasher, pots and pans, toaster, blender, coffee grinder and two coffee makers.</t>
  </si>
  <si>
    <t>Bright, open floor plan, 2 bd, 1 bath house. 10 min drive from JFK. 25 minutes to NY Penn station from the nearby LIRR station. Excellent location between Roy Wilkins Park &amp; Baisley Pond in Jamaica, a multi-ethnic neighborhood. Get a true taste of Jamaica, Queens. The bathroom is stocked with basic toiletries and includes a jetted tub/shower. Our cute kitchen has new s/s appliances &amp; includes use of all utensils, dishwasher, pots and pans, toaster, blender, coffee grinder and two coffee makers. Wifi login provided. TV with cable, Netflix, HBO, Amazon Prime, and Hulu are available.  Toiletries and extra linens always available. The front porch (with two chairs) and back patio (with hammock, chairs and grill upon request) are available for guests. Self check-in. We are available via text or email. We are around if needed, but are in the basement which has a separate entrance.  There is no shared space and no interaction unless you wish! It is a lovely residential neighborhood, with parks</t>
  </si>
  <si>
    <t>It is a lovely residential neighborhood, with parks nearby! Visit one of the numerous restaurants close by, or order for delivery.  Don't miss The Door, an upscale authentic Jamaican restaurant, a 10 minute walk. There is a bodega at the end of the block for everyday necessities.</t>
  </si>
  <si>
    <t>Street parking is free.  Dollar vans are available on Merrick. There are always Uber or Lyft drivers around.  Depending where you are heading, there are multiple buses available. Head to Green Acres Mall on the Q (Phone number hidden by Airbnb) , or Q114 can take you to the F train.  Or walk 15 minutes to the Locust Manor LIRR and head to Atlantic Terminal Brooklyn or Penn Station NY.</t>
  </si>
  <si>
    <t>- No shoes inside please.  - No loud music/noise after 10 p.m. Please respect our neighbors :)</t>
  </si>
  <si>
    <t>{TV,Wifi,Kitchen,"Free street parking",Heating,"Smoke detector","Carbon monoxide detector","Fire extinguisher",Essentials,Shampoo,"Lock on bedroom door",Hangers,"Hair dryer",Iron,"Laptop friendly workspace","Self check-in",Lockbox,"Private entrance","Hot water","Patio or balcony"}</t>
  </si>
  <si>
    <t>Music Recording Mixing Film Photography Art</t>
  </si>
  <si>
    <t>{TV,"Cable TV",Wifi,"Air conditioning",Kitchen,"Free parking on premises",Breakfast,Heating,"Suitable for events",Washer,Dryer,"Smoke detector","Carbon monoxide detector","First aid kit","Fire extinguisher",Essentials,Shampoo,Hangers,"Hair dryer",Iron,"Laptop friendly workspace","Private entrance","Hot water","Bed linens","Extra pillows and blankets"}</t>
  </si>
  <si>
    <t>Upper West Side 1BR next to subway/Central Park</t>
  </si>
  <si>
    <t>Clean one-bedroom Safe building and neighborhood   Child friendly Next to the 79th Street subway 2 blocks from Central &amp; Riverside Parks 10 minutes to Times Square  Museum of Natural History 2 blocks away Gourmet markets - Zabars, Fairway, West Side, Trader Joes Coffee shops, restaurants, bars within steps Large bathroom Eat in kitchen Giant bathroom Sun filled living room  Queen sized bedroom with lots of storage  Second floor in a walk-up building  Pet friendly</t>
  </si>
  <si>
    <t>Clean one-bedroom Safe building and neighborhood   Child friendly Next to the 79th Street subway 2 blocks from Central &amp; Riverside Parks 10 minutes to Times Square  Museum of Natural History 2 blocks away Gourmet markets - Zabars, Fairway, West Side, Trader Joes Coffee shops, restaurants, bars within steps Large bathroom Eat in kitchen Giant bathroom Sun filled living room  Queen sized bedroom with lots of storage  Second floor in a walk-up building  Pet friendly Located in a great neighborhood, surrounded by parks, restaurants, bars, museums, and shops.   The subway is on the corner (Red line, 1 train) 2 blocks to the B, C lines You will have the entire apartment, facing north with morning sunlight.  Large bedroom with lots of storage for your belongings.  Large entry closet.  Living room with cable TV and internet. Large couch (with back cushions removed it's a twin size bed)  Clean sheets and towels will be provided.</t>
  </si>
  <si>
    <t>{TV,"Cable TV",Internet,Wifi,"Air conditioning",Kitchen,"Pets allowed","Buzzer/wireless intercom",Heating,"Family/kid friendly","Smoke detector","Carbon monoxide detector","First aid kit",Essentials,Shampoo,"24-hour check-in",Hangers,"Hair dryer",Iron,"Laptop friendly workspace"}</t>
  </si>
  <si>
    <t>Old World in New York with Location! Location!</t>
  </si>
  <si>
    <t>PLEASE NOTE - this apartment does NOT have  -WIFI -Internet -Cable TV -Microwave -Dishwasher -perfect cellular service  PLEASE NOTE - this apartment DOES have  -Taxidermy -Real fur blankets and rugs -Real feather mattress pad on the bed -Antique furniture -TV and DVD/CD player -Elevator in the building -Laundry in the basement Priced taking all of this into consideration. If you are still reading, welcome to my place !</t>
  </si>
  <si>
    <t>PLEASE NOTE - this apartment does NOT have  -WIFI -Internet -Cable TV -Microwave -Dishwasher -perfect cellular service  PLEASE NOTE - this apartment DOES have  -Taxidermy -Real fur blankets and rugs -Real feather mattress pad on the bed -Antique furniture -TV and DVD/CD player -Elevator in the building -Laundry in the basement Priced taking all of this into consideration. If you are still reading, welcome to my place ! Charming and quiet ALCOVE STUDIO apartment in the best location in the Upper East Side. Only a short walk to Central Park, Madison Avenue shopping, restaurants, and the best Museums in the world. A few minutes walk to buses and subways to get you everywhere in greater New York City. There are also Citi Bike sharing stations in the neighborhood.  Close to the Upper East Side Historic District, one of New York City's largest landmark districts which stretches north along Fifth Avenue from 59th Street. The neighborhood is considered synonymous with wealth and social standin</t>
  </si>
  <si>
    <t>Charming and quiet alcove studio apartment in the best location in the Upper East Side. Only a very short walk to Central Park, Madison Avenue shopping, restaurants, and the best Museums in the world. A few more minutes walk to buses and subways to get you everywhere in greater New York City. There are also Citi Bike sharing stations nearby. Close to the Upper East Side Historic District is one of New York City's largest landmark districts. This district stretches north along Fifth Avenue from 59th Street and the neighborhood is considered synonymous with wealth and social standing. Plenty of nearby remaining examples of Gilded Age mansions and architecture.</t>
  </si>
  <si>
    <t>Highly recommended to get a Metrocard for buses and subways. Buses (M1 M2 M3 M4) go down Fifth Avenue and also go up Madison Avenue. Subways (4 5 6) available at Lexington Avenue at 86th Street &amp; also subway (Q) available at Second Avenue at 86th Street. Numerous Citi Bike sharing stations throughout the city.  The iconic yellow taxis are everywhere -  just hold out your hand (only the ones with the light illuminated on top are available).  Uber, Lyft, and Via car services are also available in the area.</t>
  </si>
  <si>
    <t>Just common courtesy and respect for my home and neighbors please.</t>
  </si>
  <si>
    <t>{TV,"Air conditioning",Kitchen,"Paid parking off premises",Elevator,Heating,Washer,Dryer,"Smoke detector","Carbon monoxide detector",Essentials,Shampoo,Hangers,"Hair dryer","Hot water","Bed linens",Refrigerator,"Dishes and silverware","Cooking basics",Stove,"Wide hallways","Well-lit path to entrance","No stairs or steps to enter","No stairs or steps to enter","Wide entryway","Host greets you"}</t>
  </si>
  <si>
    <t>☆Cozy bedroom in Midtown | 1min to 4 subway lines☆</t>
  </si>
  <si>
    <t>This bedroom is located in heart of Manhattan within walking distance to multiple subways, Times Square, the Empire State Building, and many local attractions. I am very excited to share my space with you :) The listing is for a 1 bedroom within a 3 bedroom apartment located in midtown. You will have plenty of privacy given the keyed lock on your bedroom. In your bedroom, there will be a queen sized bed, complimentary and clean linens + towels. High speed WiFi internet will also be provided.</t>
  </si>
  <si>
    <t xml:space="preserve">This bedroom is located in heart of Manhattan within walking distance to multiple subways, Times Square, the Empire State Building, and many local attractions. I am very excited to share my space with you :) The listing is for a 1 bedroom within a 3 bedroom apartment located in midtown. You will have plenty of privacy given the keyed lock on your bedroom. In your bedroom, there will be a queen sized bed, complimentary and clean linens + towels. High speed WiFi internet will also be provided. The listing is for a 1 bedroom within a 3 bedroom apartment located in midtown. You will have plenty of privacy given the keyed lock on your bedroom. My friend Tim lives in one of the bedrooms permanently and he is very respectful :) In your bedroom, there will be a queen sized bed, complimentary and clean linens + towels. High speed WiFi internet will also be provided. In the living room and kitchen, you can enjoy a large TV and access to a fully stocked kitchen in addition to the in unit laundry </t>
  </si>
  <si>
    <t>The subway is the transportation method of choice for the New Yorker and the apartment is located close to multiple subway stops.</t>
  </si>
  <si>
    <t>- Tidy up a little to make maid life easier. - Absolutely no parties allowed! - Please be respectful of the long term tenant and neighbors - Please do your own dishes if you use the kitchen - $30/hr charge for late checkouts. You can store luggage late but maid has to start working at 11am because that's when they clock in</t>
  </si>
  <si>
    <t>{TV,Wifi,"Air conditioning",Kitchen,"Paid parking off premises",Breakfast,"Free street parking","Buzzer/wireless intercom",Heating,Washer,Dryer,"Smoke detector","Carbon monoxide detector",Essentials,Shampoo,"Lock on bedroom door",Hangers,"Hair dryer",Iron,"Laptop friendly workspace","Self check-in",Keypad,"Private entrance","Hot water"}</t>
  </si>
  <si>
    <t>Cozy Room in Suburban Home</t>
  </si>
  <si>
    <t>My place is close to Brookville Terrace Park, Long Island Railroad, Buses (Q85, Q11 &amp; Q113), Green Acres Mall, Citi Bank, Bank of America, Laundromat, Five Towns Shopping Area, John F Kennedy Airport (10 minutes), LaGuardia Airport (20 minutes). You’ll love my place because of the comfy bed, the high ceilings, the kitchen, the coziness, and the convenience. My place is good for couples, solo adventurers and business travelers.</t>
  </si>
  <si>
    <t>{TV,Wifi,Kitchen,Heating,"Family/kid friendly","Smoke detector","Carbon monoxide detector","Fire extinguisher",Essentials,"Lock on bedroom door",Hangers,"Laptop friendly workspace","translation missing: en.hosting_amenity_50"}</t>
  </si>
  <si>
    <t>Beautiful Apartment in Brooklyn</t>
  </si>
  <si>
    <t>Colorful 1 bedroom apartment at the heart of Crown Heights, Brooklyn. The apartment is fully renovated, full of light, plants, and colors. Crown Heights is a quite neighborhood, walking distance to supermarkets, delis, and cafes. 10 minutes to the subway (3 stops to the Brooklyn Museum, 20-30 minutes ride to Manhattan).  If you are looking to hear the birds chirping and  also being close to a big-city-that-never-sleeps this is perfect for you!</t>
  </si>
  <si>
    <t>{TV,Wifi,"Air conditioning",Kitchen,"Pets allowed",Heating,"Smoke detector","Carbon monoxide detector",Shampoo,Hangers,"Hair dryer","Laptop friendly workspace"}</t>
  </si>
  <si>
    <t>UpperWestSide/2B1BA/SHORT-TERM/FURNISHED</t>
  </si>
  <si>
    <t>UpperWestSide/SHORT-TERM/FURNISHED/ Gut renovated legal 2B1BA Apt in the UWS, near west 103rd St and Broadway.  Hardwood floor, Washer/Dryer in the unit, gas cooktop and dishwasher;  Master bedroom has a double-size bed with WESTIN Heavenly bed Mattress that ensures good sleep. 2nd bedroom has a twin-size bed.</t>
  </si>
  <si>
    <t>UpperWestSide/SHORT-TERM/FURNISHED/ Gut renovated legal 2B1BA Apt in the UWS, near west 103rd St and Broadway.  Hardwood floor, Washer/Dryer in the unit, gas cooktop and dishwasher;  Master bedroom has a double-size bed with WESTIN Heavenly bed Mattress that ensures good sleep. 2nd bedroom has a twin-size bed. ENTIRE Apartment with the building's entrance and this unit is located on the 1st floor. The building is very quiet despite all the convenience and tons of restaurants around.  Like within about 1,000 feet radius you can find 24hr Supermarket, Hardware Store, Hair Salons &amp; Manicure, Flower shop, Duane Reade, ATMs, Laundromat, Starbucks, McDonald’s, Xi’an Famous Food, Ben &amp; Jerry’s and a lot more. Steps away from 103rd St Station of the 1 train which will take you to Time Square in 15 mints.  2 stops or 15 mints walking to Columbia University make this place ideal for visiting scholars. All utilities (water, electricity, gas and Wi-Fi Internet) are included.</t>
  </si>
  <si>
    <t>The building is very quiet despite all the convenience and tons of restaurants around.  Like within about 1,000 feet radius you can find 24hr Supermarket, Hardware Store, Hair Salons &amp; Manicure, Flower shop, Duane Reade, ATMs, Laundromat, Starbucks, McDonald’s, Xi’an Famous Food, Ben &amp; Jerry’s and a lot more.</t>
  </si>
  <si>
    <t>Steps away from 103rd St Station of the 1 train which will take you to Time Square in 15 mints.  2 stops or 15 mints walking to Columbia University make this place ideal for visiting scholars.</t>
  </si>
  <si>
    <t>- Unapproved check-out after 11AM incurs the late fee of the price of ONE night. - Noise Levels - Be respectful of the neighbors at all hours of the day. - Extra guests must get permission before making the reservation. - Close windows to use the Air Conditioner, turn off AC when not home. - Security Deposit - if you damage the home, you may be charged up to $200. INDEMNIFICATION &amp; AGREEMENT: By booking this apartment, Guest and Guest’s Guests shall hereby indemnify and hold harmless Owner against any and all claims of personal injury or property damage or loss arising from the use of the premises regardless of the nature of the accident, injury or loss. Additionally, by booking this apartment, Guest and Guest’s Guests agree to abide by the house rules, and acknowledge that failure to abide by the house rules may result in forfeiture of the security deposit, opening a resolution case with Airbnb, and/or immediate eviction from the property with no refund.</t>
  </si>
  <si>
    <t>{Wifi,"Air conditioning",Kitchen,Heating,Washer,Dryer,"Smoke detector","Carbon monoxide detector",Essentials,Shampoo,Hangers,"Hair dryer","Private living room","Bed linens","Host greets you"}</t>
  </si>
  <si>
    <t>Spacious &amp; Sunny 2BD / 2BTH in Chelsea, Manhattan</t>
  </si>
  <si>
    <t>Enjoy this sunny spacious apartment in the heart of Manhattan’s Chelsea. This split-wing floor plan allows for privacy between rooms. Skylight windows, exposed brick, designer furniture, WIFI and Apple TV. Kitchen is fully equipped +dining area. Our classic NYC apartment is what sitcoms are made of!  Please note this is a walk up unit. Main subway lines A, C, E and L Train. Chelsea Market, Highline, Whitney Museum, Meat Packing, Empire State, Flatiron, Galleries, Restaurants, and Nightlife.</t>
  </si>
  <si>
    <t>Enjoy this sunny spacious apartment in the heart of Manhattan’s Chelsea. This split-wing floor plan allows for privacy between rooms. Skylight windows, exposed brick, designer furniture, WIFI and Apple TV. Kitchen is fully equipped +dining area. Our classic NYC apartment is what sitcoms are made of!  Please note this is a walk up unit. Main subway lines A, C, E and L Train. Chelsea Market, Highline, Whitney Museum, Meat Packing, Empire State, Flatiron, Galleries, Restaurants, and Nightlife. We are happy to make recommendations for restaurants, galleries, and attractions. Available for guest interaction as needed. Chelsea is a safe, central, and family friendly neighborhood in the heart of Manhattan. Centrally located with great restaurants, museums, galleries, nightlife, parks, and attractions. Chelsea is Manhattan's art neighborhood! Subway A, C, and E lines are within two blocks, they will take you cross town in no time. Subway L line is 8 minute walk it will take you to Brooklyn. Pl</t>
  </si>
  <si>
    <t>Chelsea is a safe, central, and family friendly neighborhood in the heart of Manhattan. Centrally located with great restaurants, museums, galleries, nightlife, parks, and attractions. Chelsea is Manhattan's art neighborhood!</t>
  </si>
  <si>
    <t>Subway A, C, and E lines are within two blocks, they will take you cross town in no time. Subway L line is 8 minute walk it will take you to Brooklyn.</t>
  </si>
  <si>
    <t>{TV,Wifi,"Air conditioning",Kitchen,"Free street parking",Heating,"Family/kid friendly",Washer,Dryer,"Fire extinguisher",Essentials,Shampoo,Hangers,"Hair dryer",Iron,"Laptop friendly workspace","Hot water","Bed linens",Microwave,"Coffee maker",Refrigerator,Dishwasher,"Dishes and silverware","Cooking basics",Oven,Stove,"Host greets you"}</t>
  </si>
  <si>
    <t>Upper West Side, NYC. Near 72nd 1,2,3</t>
  </si>
  <si>
    <t>PLEASE SEND AN "INQUIRY” first- RATHER THAN A "REQUEST"!!!  Please.  Otherwise you might be sharing the room. ☀️✨⭐️AVAILABLE FOR EXCLUSIVE USE JUNE 7-AUGUST 17!!!  &lt;—- *ONLY* these dates! For all other dates, this is a SHARED stay (priced accordingly), more like a hostel than a hotel room. This means for non-exclusive dates, it’s ideal for a solo traveler or for 2 if looking for a safe place to sleep in the lovely Upper West Side near to Central Park and Lincoln center. Non smoker(s) ONLY!!</t>
  </si>
  <si>
    <t>PLEASE SEND AN "INQUIRY” first- RATHER THAN A "REQUEST"!!!  Please.  Otherwise you might be sharing the room. ☀️✨⭐️AVAILABLE FOR EXCLUSIVE USE JUNE 7-AUGUST 17!!!  &lt;—- *ONLY* these dates! For all other dates, this is a SHARED stay (priced accordingly), more like a hostel than a hotel room. This means for non-exclusive dates, it’s ideal for a solo traveler or for 2 if looking for a safe place to sleep in the lovely Upper West Side near to Central Park and Lincoln center. Non smoker(s) ONLY!! Please remember to send an   """INQUIRY"""  first, not a "request" ...   Thank you.  ***********************************************  NOTICE- all new bookings from this time of this update that are bookings for stays from JUNE 7 - AUGUST 17 will be for exclusive stays in the apartment in the big  !!!  WE WILL BE AWAY June 7-August 17 !!!! For these dates only, does the PRIVATE use apply!!! If you make a booking for any other dates, you will be sharing the space with us.   ☀️☀️☀️☀️☀️☀️☀️ ************</t>
  </si>
  <si>
    <t>Extremely close to the 1,2,3 red line. Easy access to all of the city.  The neighborhood is lovely with grocery stores within easy short walk of front door.  Lots of shops and cafes.  Super close to 72 st subway stop.   Near Central Park, Lincoln center, Columbus circle, shopping such as Bloomingdales outlet, Marshall’s, Century 21 and much more., cafes and restaurants, 1,2,3 red line subway station, etc.</t>
  </si>
  <si>
    <t>72 nd street subway.  Street parking is possible.  Just be extremely aware of the signs.  Sometimes you have to move your car for different occasions such as street cleaning.  I’ve been towed once and it’s not fun.  There are parking garages locally.  It’s usually not too hard to find a cost-free spot to park, but critical to observe the signs and to check that you fully understand their instructions.</t>
  </si>
  <si>
    <t>***  NOW OFFERING EXCLUSIVE USE STARTING APRIL 4 *** The room has a king bed and a twin bed.  It is a studio, but a very nice space.  Guests have consistently expressed how much they loved staying here.   There is a bathroom with shower and tub, and a small kitchen. Bedroom has a large wall window, and bathroom also has a window.  Non-street facing. :)  Non-smokers only.  This is a MUST, due to asthma of one tenant, and also the extremely strict building rules.  They will fine a tenant 500 dollars if smoking in the room occurs.  Neighbors smell and report it, so please book only if you are non-smokers. This is a very lovely area of Manhattan, close to Central Park, and an easy walk to Lincoln Center, Apple Store, Columbus Circle, shopping such as Century 21 and Bloomingdale's Outlet, etc.  If you are interested in a week or longer, I have discount pricing set up automatically in the Airbnb system.   Best Wishes!!! :)</t>
  </si>
  <si>
    <t>{Wifi,"Air conditioning",Kitchen,"Paid parking off premises",Elevator,"Free street parking",Heating,Washer,Dryer,"Smoke detector","Carbon monoxide detector",Essentials,Shampoo,"Lock on bedroom door","Hair dryer","Self check-in","Building staff",Bathtub,"Hot water","Bed linens","Extra pillows and blankets",Microwave,Refrigerator,"Dishes and silverware","Cooking basics",Stove,"Single level home","Long term stays allowed","Cleaning before checkout","No stairs or steps to enter","Flat path to guest entrance","Well-lit path to entrance","No stairs or steps to enter","No stairs or steps to enter"}</t>
  </si>
  <si>
    <t>East Village 1 Bedroom Apartment</t>
  </si>
  <si>
    <t>My place is close to Lower East Side, Nolita, SoHo, East Village, Whole Foods, Tompkins Square Park, Washington Square Park, Subways and more.... You’ll love my place because of the location, the ambiance, and the privacy. My place is good for couples, solo adventurers, business travelers, and furry friends (pets).</t>
  </si>
  <si>
    <t>My place is close to Lower East Side, Nolita, SoHo, East Village, Whole Foods, Tompkins Square Park, Washington Square Park, Subways and more.... You’ll love my place because of the location, the ambiance, and the privacy. My place is good for couples, solo adventurers, business travelers, and furry friends (pets). Stay in a beautifully renovated 1 Bedroom Apartment at the intersection of the East Village and the Lower East Side.  I'm a working artist who travels from time to time for work.  The longer the stay the better, as I don't really want to turn my home into a new-day-new-guest operation.  Please inquire about a discount for any booking that is a minimum of two weeks.  Any questions, feel free to ask - I have all sorts of things such as art books and air conditioning, coffee grinder, microwave, and probably other things you'd like, just inquire.  Thanks for you time. Entire Apartment, Courtyard.</t>
  </si>
  <si>
    <t>{TV,Wifi,"Air conditioning",Kitchen,"Pets allowed",Heating,"Smoke detector","Carbon monoxide detector","First aid kit",Essentials,Shampoo,"Lock on bedroom door",Hangers,"Laptop friendly workspace"}</t>
  </si>
  <si>
    <t>Nice Room in Sunnyside (15 min to Times Square)</t>
  </si>
  <si>
    <t>It’s a sunny bedroom in a quiet and safe neighborhood (sunnyside) two blocks to the subway train. Comfortable queen SERTA mattress. The apartment is shared with a very silent and respectful young couple. We will be happy to host you in our place. Welcome</t>
  </si>
  <si>
    <t>It’s a sunny bedroom in a quiet and safe neighborhood (sunnyside) two blocks to the subway train. Comfortable queen SERTA mattress. The apartment is shared with a very silent and respectful young couple. We will be happy to host you in our place. Welcome  ▸ 3 minutes walk to 24hours supermarkets ▸ 4 minutes walk to the subway train directly to Manhattan  ▸ 15 minutes to Grand Central  ▸ 15 minutes to Times Square  ▸ 15 minutes ride to La Guardia Airport The guest will have access to the bedroom and bathroom. You might see other guest while in the common areas, please be respectful to all person. Thank you. Available via text message. Please don't hesitate to reach out. The neighborhood is very nice and safe. Close to everything stores, laundromats, restaurants, stores, pharmacies, bars, bakeries. 2 blocks to the subway train, 15 minutes to Manhattan</t>
  </si>
  <si>
    <t>The neighborhood is very nice and safe. Close to everything stores, laundromats, restaurants, stores, pharmacies, bars, bakeries. 2 blocks to the subway train, 15 minutes to Manhattan</t>
  </si>
  <si>
    <t>Visitors are not allowed.</t>
  </si>
  <si>
    <t>{Wifi,"Air conditioning","Free street parking",Heating,"Smoke detector","Carbon monoxide detector","First aid kit","Fire extinguisher",Essentials,Shampoo,"Lock on bedroom door",Hangers,"Hair dryer",Iron,"Hot water","Extra pillows and blankets","Single level home"}</t>
  </si>
  <si>
    <t>2 bedrooms Williamsburg loft - huge and sunny</t>
  </si>
  <si>
    <t>The huge high ceiling Williamsburg loft has two cosy and private double rooms. Both rooms have a very comfortable bed, a desk and closet. Guests will have access to the kitchen, living room and bathroom, which has a spacious bath tub. The loft is located in one of Williamsburg prime areas, a 3 minutes walk from both the Graham stop of the L train. The neighborhood offers endless choices of great bars, and restaurants all walking distance, and it is a nice 15 minutes walk to Bedford avenue.</t>
  </si>
  <si>
    <t>{TV,Wifi,"Air conditioning",Kitchen,"Free street parking",Heating,"Family/kid friendly",Washer,Dryer,"Smoke detector","Carbon monoxide detector",Essentials,Shampoo,Hangers,"Hair dryer",Iron,"Laptop friendly workspace","translation missing: en.hosting_amenity_50","Self check-in",Lockbox,"Baby monitor",Bathtub,"Baby bath","Changing table","High chair","Children’s books and toys","Babysitter recommendations",Crib,"Pack ’n Play/travel crib","Children’s dinnerware","Hot water","Bed linens","Extra pillows and blankets","Ethernet connection",Microwave,"Coffee maker",Refrigerator,Dishwasher,"Dishes and silverware","Cooking basics",Oven,Stove}</t>
  </si>
  <si>
    <t>Private room in middle of Bushwick</t>
  </si>
  <si>
    <t>You will have a private room, but the apartment is shared with three girls and a sweet Pomeranian dog! You are in the middle of a bunch of great bars and restaurants in the center of Bushwick, the hot new artistic spot of Brooklyn.</t>
  </si>
  <si>
    <t>You will have a private room, but the apartment is shared with three girls and a sweet Pomeranian dog! You are in the middle of a bunch of great bars and restaurants in the center of Bushwick, the hot new artistic spot of Brooklyn. A spacious room, with a large window on the first floor of the apartment. It is usually pretty quite in the building with some faint street traffic. You have access to everything but the private rooms of the roomies. We have an outdoor space, living room, and basement room. I likely won't be around, but my roommates are very sweet and can help you out. Their names are Jordyn, Brianna, and Alison. You're right off the Morgan Stop of the L line. So, you're right next to Williamsburg and about 20 minutes from Manhattan on the subway.</t>
  </si>
  <si>
    <t>You have access to the fridge and all appliances. Just clean up after yourself, basic roomie stuff. And no second guests in the room, please!</t>
  </si>
  <si>
    <t>{TV,Wifi,"Air conditioning",Kitchen,"Buzzer/wireless intercom",Heating,Washer,Dryer,"Smoke detector","Carbon monoxide detector",Essentials,Shampoo}</t>
  </si>
  <si>
    <t>Bedroom in the heart of Bushwick/Bed-stuy!!</t>
  </si>
  <si>
    <t>An apartment in the heart of Bushwick/Bed-stuy. Located 3 blocks from the nearest subway station. Get to Manhattan in 15 minutes! TONS of art/cultural events and locations within walking distance. Vibrant neighborhood with a lot of character. Great for people that want to experience the local scene, in addition to the main tourist traps! Did I mention the central air and heat!? We are one of the rare buildings wth central AC!! Be in a cool area and stay even cooler when you sleep</t>
  </si>
  <si>
    <t>An apartment in the heart of Bushwick/Bed-stuy. Located 3 blocks from the nearest subway station. Get to Manhattan in 15 minutes! TONS of art/cultural events and locations within walking distance. Vibrant neighborhood with a lot of character. Great for people that want to experience the local scene, in addition to the main tourist traps! Did I mention the central air and heat!? We are one of the rare buildings wth central AC!! Be in a cool area and stay even cooler when you sleep Great modern apartment with home automation and central A/C in a vibrant area! Guests can use all common areas at their discretion. If you need any further help while you are staying with me I will go above and beyond to help you! Property is close to the J,M,&amp;Z NYC Subway lines! In addition there is a bus stop 1 block away from the front door!</t>
  </si>
  <si>
    <t>Property is close to the J,M,&amp;Z NYC Subway lines! In addition there is a bus stop 1 block away from the front door!</t>
  </si>
  <si>
    <t>{Wifi,"Air conditioning",Kitchen,"Free street parking",Heating,"Smoke detector","Carbon monoxide detector","Fire extinguisher",Essentials,Shampoo,"Lock on bedroom door","Hair dryer","Laptop friendly workspace","translation missing: en.hosting_amenity_49","translation missing: en.hosting_amenity_50","Hot water",Microwave,Refrigerator,Dishwasher,"Dishes and silverware","Cooking basics",Oven,"Long term stays allowed","No stairs or steps to enter","Host greets you"}</t>
  </si>
  <si>
    <t>Sonder | Stock Exchange | Playful 1BR + Sofa Bed</t>
  </si>
  <si>
    <t>FUNKY FLATBUSH FLAT</t>
  </si>
  <si>
    <t>This designer Flat apartment is a funky combination of cool and colorful Caribbean living and old-school Brooklyn charm. This 3 bedroom has all new appliances, that allows You to cook and prepare your own meals or the other options is take out. Its Steps away from the B46 line on Utica Ave and can connect you to the closes MTA trains the  2, 3, Q, Trains. about 50 mins away from the city.</t>
  </si>
  <si>
    <t>{TV,Wifi,"Air conditioning",Heating,"Smoke detector","Carbon monoxide detector",Essentials,Shampoo,"Lock on bedroom door",Hangers,"Hair dryer",Iron,"Laptop friendly workspace","Private entrance"}</t>
  </si>
  <si>
    <t>SINGLE ROOM AVAILABLE IN JAMAICA NEAR JFK &amp; LGA</t>
  </si>
  <si>
    <t>Nice room available in nice surronding of holliswood 15 MINUTES DRIVE FROM JFK &amp; LGA 3 MINUTES DRIVE FROM F TRAIN SUBWAY</t>
  </si>
  <si>
    <t>Nice room available in nice surronding of holliswood 15 MINUTES DRIVE FROM JFK &amp; LGA 3 MINUTES DRIVE FROM F TRAIN SUBWAY nice room available near by buses &amp; subway morning 7 am to 9 am and evening 5 to 9 pm Public queens Library near Bus stop and F Train subway to downtown manhattan please be insure to keep the room &amp; kitchen cleaned</t>
  </si>
  <si>
    <t>Public queens Library</t>
  </si>
  <si>
    <t>near Bus stop and F Train subway to downtown manhattan</t>
  </si>
  <si>
    <t>cleaning charges $30.00</t>
  </si>
  <si>
    <t>{Wifi,Heating,"First aid kit",Essentials,"Hair dryer","Self check-in","Building staff"}</t>
  </si>
  <si>
    <t>Hamilton Heights/City College</t>
  </si>
  <si>
    <t>Six room Hamilton Heights shared apartment space with washer/dryer in unit!  Classic NYC fifth floor walk up!  Roof access for beautiful sunsets overlooking Hudson River and NJ.  Two live in roommates in separate living spaces with thick pre-war walls. Bedroom includes living room, dining room and kitchen access. Shared full bathroom.  Wrought iron fire escape.  City and State parks with Hudson River jogging route within walking distance.  Groceries, restaurants and bars within walking distance.</t>
  </si>
  <si>
    <t xml:space="preserve">Six room Hamilton Heights shared apartment space with washer/dryer in unit!  Classic NYC fifth floor walk up!  Roof access for beautiful sunsets overlooking Hudson River and NJ.  Two live in roommates in separate living spaces with thick pre-war walls. Bedroom includes living room, dining room and kitchen access. Shared full bathroom.  Wrought iron fire escape.  City and State parks with Hudson River jogging route within walking distance.  Groceries, restaurants and bars within walking distance. This is a 6 room apartment with three bedrooms and two permanent residents.  A guest room with a single bed is available to Air BNB guests. You'll have access to the guest room, dining room, kitchen and bathroom.  The roof can also be accessed. I or the other roommate will be home evenings and at times during the weekends to be of assistance. This is a family neighborhood with a lot of students from City College CUNY and Columbia University living in the area. The apartment is between Broadway </t>
  </si>
  <si>
    <t>This is a family neighborhood with a lot of students from City College CUNY and Columbia University living in the area. The apartment is between Broadway and Riverside with 4-minutes walk time to the NYC MTA subway One train at 137th Street City College Station.  City buses are conveniently available: on Broadway the M4 , M5 ; on Riverside Drive the M11; and on Amsterdam Avenue the  M100, M101.  If you have a car there's ample parking available on Riverside Drive and 12th Avenue. Fairway Supermarket, Dinosaur BBQ, Bier Strasse, Solomon and Kuff Rum Bar and Harlem Piers are a short (10 minute walk) away with other neighborhood groceries (Food Universe, Key Food), restaurants (Subway Sandwich, 24 hour McDonalds, Bus Stop Diner) and bars even closer on Broadway. There are new restaurants opening all the time, lots of delivery options on GrubHub and Seamless. New York City's largest lingerie and novelty shop, Romantic Depot, is located at the top of the block in case you are feeling advent</t>
  </si>
  <si>
    <t>The apartment is between Broadway and Riverside with 4-minutes walk time to the NYC MTA subway One train at 137th Street City College Station.  City buses are conveniently available: on Broadway the M4 , M5 ; on Riverside Drive the M11; and on Amsterdam Avenue the  M100, M101.</t>
  </si>
  <si>
    <t>{TV,Wifi,"Air conditioning",Kitchen,Heating,Washer,Dryer,"Smoke detector","Fire extinguisher",Essentials,Shampoo,"Lock on bedroom door","Hair dryer",Iron,"Laptop friendly workspace"}</t>
  </si>
  <si>
    <t>Spacious UES room for your travels!</t>
  </si>
  <si>
    <t>Great space to be based out of for your travels as you explore NYC! Near great shopping and conveniently located near public transit for easy access to restaurants and nightlife. Safe and relatively quiet neighborhood.</t>
  </si>
  <si>
    <t>Great space to be based out of for your travels as you explore NYC! Near great shopping and conveniently located near public transit for easy access to restaurants and nightlife. Safe and relatively quiet neighborhood. You'll get this room all to yourself, and share the kitchen, bathroom, and living room space with one female apartment mate. She's in her 30s, quiet, and often out of the apartment. I'll be available via email / text to answer any questions you have. + Located a 3-minute walk from the tram to Roosevelt Island + Near the famous Serendipity cafe + Near 5th Ave for great shopping! Great public transport options! You're less than 2 minutes from the M15 bus for getting north/south, and a 10 minute walk to the N/Q/R, 4/5/6, and F trains for getting to the rest of the city. If you want to book a rental car, Hertz on 64th and 2nd is friendly.</t>
  </si>
  <si>
    <t>+ Located a 3-minute walk from the tram to Roosevelt Island + Near the famous Serendipity cafe + Near 5th Ave for great shopping!</t>
  </si>
  <si>
    <t>Great public transport options! You're less than 2 minutes from the M15 bus for getting north/south, and a 10 minute walk to the N/Q/R, 4/5/6, and F trains for getting to the rest of the city. If you want to book a rental car, Hertz on 64th and 2nd is friendly.</t>
  </si>
  <si>
    <t>+ No illegal activity + No smoking + No overnight guests without host's permission + No pets + Use kitchen freely but clean up any mess that is created, including dishes, counters, stove, microwave; no dirty dishes should be left in the sink overnight + Please help conserve energy by turning off lights, small appliances, lamps, etc. when not being used + You may eat in the room, but bring dirty dishes to the kitchen and clean them. Do not leave dirty dishes in the room overnight + Please return room in the original condition it was provided to you. Please respect privacy and keep room closets closed as per instruction, etc. + If you need flexibility around the specified check in or check out times, let me know in advance + If there is an issue with the room or bedroom, please let me know immediately. I work best with guests who are good communicators + Enjoy your stay!</t>
  </si>
  <si>
    <t>{Internet,Wifi,Kitchen,"Free parking on premises",Heating,"Smoke detector","Carbon monoxide detector",Essentials,"Lock on bedroom door",Hangers,Iron,"Laptop friendly workspace"}</t>
  </si>
  <si>
    <t>The Crown</t>
  </si>
  <si>
    <t>3 bedroom apartment, newly renovated with all amenities in mind. This treasure is found in one of the sort after Brooklyn neighborhoods with cafes, restaurants, parks &amp; museums in walking distance. Transportation is quick and accessible to the city with two major train lines that are within walking distance and bus access at the corner of the street. This apartment is located in a city deemed historic section of Brooklyn on a treelined street with iconic Brownstones.</t>
  </si>
  <si>
    <t>3 bedroom apartment, newly renovated with all amenities in mind. This treasure is found in one of the sort after Brooklyn neighborhoods with cafes, restaurants, parks &amp; museums in walking distance. Transportation is quick and accessible to the city with two major train lines that are within walking distance and bus access at the corner of the street. This apartment is located in a city deemed historic section of Brooklyn on a treelined street with iconic Brownstones. Groups that are on business trips. Adults in the city on vacation, school, or event.c. X Guests have full access of the apartment. Great family geared neighborhood with cool cafes, restaurants, parks, and museums within 1-4 block radius. Area is very diverse and transportation is easy. Two major subway lines that provide quick access to NYC. Only a ten to seven minutes walk train station. In the city in 15 minutes.</t>
  </si>
  <si>
    <t>Great family geared neighborhood with cool cafes, restaurants, parks, and museums within 1-4 block radius. Area is very diverse and transportation is easy.</t>
  </si>
  <si>
    <t>Two major subway lines that provide quick access to NYC. Only a ten to seven minutes walk train station. In the city in 15 minutes.</t>
  </si>
  <si>
    <t>- Quiet between 10pm and 8am - No drugs- No Pot - Smoke twelve feet from building. No smoking. Do not rearrange apartment. Place things back where you found them. Alert host of any damage.</t>
  </si>
  <si>
    <t>{TV,Wifi,"Air conditioning",Kitchen,"Free street parking",Heating,"Family/kid friendly",Washer,Dryer,"Smoke detector","Carbon monoxide detector","First aid kit","Fire extinguisher",Essentials,"Lock on bedroom door",Hangers,"Hair dryer",Iron,"Laptop friendly workspace","Private entrance","Long term stays allowed","Wide hallways","Well-lit path to entrance","No stairs or steps to enter","Wide entrance","Extra space around bed","Accessible-height bed","No stairs or steps to enter","Accessible-height toilet","No stairs or steps to enter","Wide entryway","Host greets you","Roll-in shower"}</t>
  </si>
  <si>
    <t>Single room in apartment share</t>
  </si>
  <si>
    <t>One bed, desk, TV, small fridge, closet space.</t>
  </si>
  <si>
    <t>{TV,"Cable TV",Internet,Wifi,"Air conditioning",Kitchen,Doorman,Elevator,"Buzzer/wireless intercom",Heating,"Smoke detector",Essentials}</t>
  </si>
  <si>
    <t>Modern Apt in Thriving W'Burg</t>
  </si>
  <si>
    <t>Newly refurbished three bed in the thriving neighborhood of Williamsburg. Steps from Bedford Ave and only a few minutes walk to the L train and the J,Z train - will have you in Manhattan in 10 min.  Modern appliances throughout.</t>
  </si>
  <si>
    <t>{TV,"Cable TV",Internet,Wifi,Kitchen,Heating,Washer,Dryer,"Smoke detector","First aid kit",Essentials,Hangers,"Hair dryer",Iron,"Laptop friendly workspace"}</t>
  </si>
  <si>
    <t>Sonder | 180 Water | Charming 1BR + Rooftop</t>
  </si>
  <si>
    <t>{TV,"Cable TV",Wifi,"Air conditioning",Pool,Kitchen,"Pets allowed",Gym,Elevator,Heating,Washer,Dryer,"Smoke detector","Carbon monoxide detector","Fire extinguisher",Essentials,Shampoo,Hangers,"Hair dryer",Iron,"Laptop friendly workspace","Private living room","Hot water","Bed linens",Microwave,"Coffee maker",Refrigerator,Dishwasher,"Dishes and silverware","Cooking basics",Oven,Stove,"BBQ grill","Long term stays allowed","Host greets you"}</t>
  </si>
  <si>
    <t>Ladies Dorm Shared Room (Single Twin Bed)</t>
  </si>
  <si>
    <t>This listing is for our Ladies Shared  Dorm Room. My place is close to Food Markets, 5-10 minute walk to Train Transit (C &amp; G Train), &amp; 10-15 min ride to Manhattan.. You’ll love my place because of Wifi, Video Games &amp; Rooftop and great friendly people.</t>
  </si>
  <si>
    <t>This listing is for our Ladies Shared  Dorm Room. My place is close to Food Markets, 5-10 minute walk to Train Transit (C &amp; G Train), &amp; 10-15 min ride to Manhattan.. You’ll love my place because of Wifi, Video Games &amp; Rooftop and great friendly people. Our space has a internet radio station built in our livingroom space with a beautiful fish tank full of fish, we have a small bar built in our kitchen and we also have a rooftop that can be accessed any time of the day and night, we have a kitchen and two bathrooms. Rooftop can be accessed any time of the day and night. You can reach me by text. Our neighborhood is peaceful and relaxing, with local bars and restaurants and shopping stores around the area. You can catch the A train and C train and also the G train blocks away in the area of our neighborhood. We are 10-15 minutes away from Manhattan. Just have fun and enjoy yourself.</t>
  </si>
  <si>
    <t>Our neighborhood is peaceful and relaxing, with local bars and restaurants and shopping stores around the area.</t>
  </si>
  <si>
    <t>You can catch the A train and C train and also the G train blocks away in the area of our neighborhood. We are 10-15 minutes away from Manhattan.</t>
  </si>
  <si>
    <t>{TV,Wifi,"Air conditioning",Kitchen,"Free street parking",Heating,Washer,Dryer,"Smoke detector","Carbon monoxide detector","First aid kit","Safety card","Fire extinguisher",Essentials,Shampoo,"Lock on bedroom door",Hangers,"Hair dryer",Iron,"translation missing: en.hosting_amenity_49","translation missing: en.hosting_amenity_50","Self check-in",Lockbox,"Hot water"}</t>
  </si>
  <si>
    <t>Sunny, one bedroom apartment UES</t>
  </si>
  <si>
    <t>One bedroom, elevator building, 5 minute walk from central park. Less than 1 block from subway, close to shops and bars/restaurants. Laundry in building.</t>
  </si>
  <si>
    <t>{TV,"Cable TV",Internet,Wifi,"Air conditioning",Kitchen,Elevator,"Buzzer/wireless intercom",Heating,Washer,Dryer,"Smoke detector",Essentials,Shampoo,"Hair dryer",Iron}</t>
  </si>
  <si>
    <t>Brooklyn Awesomely Huge Apartment</t>
  </si>
  <si>
    <t>This is a private apartment available for monthly terms.  It is a 1 bedroom apt with an extra bed in the common area; a curtain that can be used to add some privacy to the extra sleeping quarters. Please note that this apartment must be rented out for 30 days or more. Please do not place a reservation without contacting me first as to inquire as to those dates. I may have conflicts that are not reflected in my calendar and might be forced to reject any reservations I did not clear beforehand.</t>
  </si>
  <si>
    <t>This is a private apartment available for monthly terms.  It is a 1 bedroom apt with an extra bed in the common area; a curtain that can be used to add some privacy to the extra sleeping quarters. Please note that this apartment must be rented out for 30 days or more. Please do not place a reservation without contacting me first as to inquire as to those dates. I may have conflicts that are not reflected in my calendar and might be forced to reject any reservations I did not clear beforehand. PLEASE NOTE, while this is a 1 bedroom home, guests can reposition the bookcases to separate part of the living room into a separate bedroom.  We have left this up to the guests so that they can adjust the place in a way that best suites them.  So for those looking for a 2 bedroom apartment, this place may work for you as well. PLEASE NOTE, we recently starting hosting this apartment and will likely be adding some more furniture and other housing items in the near future.  Please bare with us if y</t>
  </si>
  <si>
    <t xml:space="preserve">- You must not communicate with anyone else in the building or neighborhood about the space or airbnb. - You are required to have and provide government issued photo ids for all guests.  Copies will be kept on file for accounting and security purposes. - The monthly rate only applies to 30 or more day reservations. - Monthly guests may be required to sign a lease for the reserved dates.  All adults in the reserving party may have to sign.  The lease is for accounting and legal purposes.  The original copy is kept on file with the building.  For privacy reasons, a redacted copy may be made available to guests upon request. - Alterations or cancellations are not allowed on multi-month reservations without host approval. - The check in time depends on my availability. - You should contact me first and wait for my confirmation that I would be able to host you before reserving, to prevent any scheduling issues or other conflicts. - NYC residents should contact me first and specify why they </t>
  </si>
  <si>
    <t>{TV,Wifi,"Air conditioning",Kitchen,"Free street parking",Heating,"Family/kid friendly","Smoke detector","Carbon monoxide detector",Essentials,Shampoo,"Lock on bedroom door",Hangers,"Hair dryer",Iron,"Laptop friendly workspace","Private entrance",Bathtub,"Hot water",Microwave,Refrigerator,"Dishes and silverware",Oven,Stove,"Single level home","Long term stays allowed","Wide hallways","Wide entrance for guests","No stairs or steps to enter","Wide entrance","Wide doorway to guest bathroom","No stairs or steps to enter","Wide entryway",Other}</t>
  </si>
  <si>
    <t>Cozy Private Room in the heart of Bushwick</t>
  </si>
  <si>
    <t>Extremely comfortable bed, very clean and sunlight filled in the entire apartment, guests enjoy a cozy and relaxed stay. Very Close to different subway stations.  Fully new renovated apartment with central heating, air condition unit, full bath tub, ceramic tile floor and private entrance to the apartment. The Space. The room is equipped with a Queen Sized Bed, cozy blankets, stuffed pillows, side table and storage. The room is sunlight filled, has two beautiful windows, private entrance.</t>
  </si>
  <si>
    <t>Extremely comfortable bed, very clean and sunlight filled in the entire apartment, guests enjoy a cozy and relaxed stay. Very Close to different subway stations.  Fully new renovated apartment with central heating, air condition unit, full bath tub, ceramic tile floor and private entrance to the apartment. The Space. The room is equipped with a Queen Sized Bed, cozy blankets, stuffed pillows, side table and storage. The room is sunlight filled, has two beautiful windows, private entrance. Guest Access. Guest will have access to our cozy living room, where they can enjoy movie night with Netflix. We have WiFi available. We provide bed linen, towels, soap, hair dryer. Upon request: Full Kitchen, stove, microwave and refrigerator for your use. Interaction with guest. I check guests in personally to show you around and make sure you are comfortable. With the Welcome we provide a personal Key to the front entrance and the apartment door. We want to make your stay as comfortable as possible,</t>
  </si>
  <si>
    <t>The Neighborhood. Located in Bushwick, one of the most artistic neighborhood of Brooklyn.  The apartment is close to all kinds of facilities; like laundromat, supermarkets, coffeeshops, restaurants and bars. And remember to check out the amazing graffiti art on all the nearby streets, especially with a walking distance to the Bushwick Collective.  This neighborhood is changing rapidly, so it is still a mix of longtime residents (meaning: you will experience noises which is normal to the longtime residents/ but new comers do respect the neighborhood) and newer gentrification in progress. But that is what everyone (including me) loves about Brooklyn. This is New York City ;)</t>
  </si>
  <si>
    <t>Getting around. You are 2 Blocks away from the J/Z train, only 10 min from the M/L train that will get you within 20 minutes into Manhattan- over the Williamsburg bridge- not underground. There are also many Buses with a short walking distance that takes you north or south brooklyn. If you are staying longer than 3 days to sight see, i recommend to purchase the weekly unlimited Metro card for trains and Buses included. Travel time to common places by public transportaion: Williamsburg- 10 min Lower East Side- 20 min Downtown Manhattan- 25-30 min Brooklyn Bridge- 25-30 min Battery Park- 30-35 min 9/11 Memorial museum/ Freedom tower- 30-40 min Pennstation- 40 min Central park- 35-40 min JFK(J-line+ Air train)- 55-60 min You can rent a bike to tour the city from any of the many bike rentals around.</t>
  </si>
  <si>
    <t>- Quiet Hours at 11 PM-  6 AM - NO SHOES inside the house, PLEASE. - Fully Kitchen use upon request. - Empty your Room garbage , daily. - Do not bring the Party Home. - No smoking inside the Apartment/ Room - We appreciate guests prompt check out at 11:00 am! - There will be an extra charge of $20 if you need us to hold your luggage after check out time.</t>
  </si>
  <si>
    <t>{TV,Wifi,"Air conditioning","Free street parking",Heating,"Smoke detector","Carbon monoxide detector",Essentials,"Hair dryer",Iron,"Laptop friendly workspace","Private living room","Private entrance",Bathtub,"Cleaning before checkout","Host greets you"}</t>
  </si>
  <si>
    <t>Sunny Private 1BR Suite w/Kitchen/Bath @A/C Lines</t>
  </si>
  <si>
    <t>Located in the historic Bedford-Stuyvesant neighborhood, the apartment is an independent unit with a bathroom and kitchen that is fully yours so you enjoy your privacy. The apartment sleeps 2 in the queen-sized bed in the bedroom, 1 in single air mattress, for a total of 3.  The 7 min walk to the Subway (A/C line) allows for a 20 min trip into Manhattan. Our charming place offers a quiet, clean and comfortable respite from your NYC adventures.</t>
  </si>
  <si>
    <t>Located in the historic Bedford-Stuyvesant neighborhood, the apartment is an independent unit with a bathroom and kitchen that is fully yours so you enjoy your privacy. The apartment sleeps 2 in the queen-sized bed in the bedroom, 1 in single air mattress, for a total of 3.  The 7 min walk to the Subway (A/C line) allows for a 20 min trip into Manhattan. Our charming place offers a quiet, clean and comfortable respite from your NYC adventures. The suite is a private unit with its own entrance within a townhome with a shared main entrance. Hosts live on site and have guest space on garden level.  Floor-through, second story apartment with original hard wood floors. Bedroom filled with glorious sun light and a den with a desk perfect for business travelers. Full dine-in kitchen with seating for four. Bathroom includes a shower and tub.  Walk-in closet also has a larger dresser. Ideal for business travelers, couples, or familes with 1-2 children (no more than 2 adults or 2 adults w/2 chil</t>
  </si>
  <si>
    <t>Located in central Brooklyn, Bed-Stuy has maintained its essential character even as it welcomes waves of visitors and residents, attracted to the Victorian brownstones lining the streets and new shops and restaurants popping up nearby. But the area hasn’t lost touch with its past; you can still find old-school block parties, street art and historic spots where the Notorious B.I.G. and Jay Z got their start. Nearby eateries/hangouts include: Saraghina, Milk Pull Coffee Shop, Manny's, and Casablanca Cocktail Lounge. A grocery and  24 hour drugstore are also nearby.</t>
  </si>
  <si>
    <t>There are two nearby subway stops on the A/C line for easy access to Manhattan and two major bus lines that take you east-west on north-south within Brooklyn.</t>
  </si>
  <si>
    <t xml:space="preserve">- We provide cleaning supplies for guests to clean up after themselves particularly in kitchen  and bathroom -We recycle in NYC, so please separate glass, metal, plastic, clean cardboard/paper from trash - Please remove shoes to keep the space clean and noise down - Be courteous to and respectful of neighbors; this is a home, not a hotel - No visitors; only guests listed on reservation permitted inside - No parties - No smoking inside/outside the house including the front stoop; if you smoke, do it off site - No candles - No loud music - Quiet hours are 10 PM - 8 AM - Use luggage racks provided, keep luggage off the beds/furniture  - Turn off all appliances and lights before leaving the room - Keep entrance doors/gate/windows locked when not in use -Leave the space in the condition you found it; you will be responsible for any damage to the unit including lost keys or lockouts -Check in time is 8-830 AM or 6-11 PM weekdays and flexible for weekends -Check out time is 8 AM for weekdays </t>
  </si>
  <si>
    <t>{TV,Wifi,"Air conditioning",Kitchen,"Free street parking",Heating,"Smoke detector","Carbon monoxide detector","First aid kit","Fire extinguisher",Essentials,"Lock on bedroom door",Hangers,"Laptop friendly workspace","Pack ’n Play/travel crib","Hot water","Bed linens","Extra pillows and blankets","Long term stays allowed","Host greets you"}</t>
  </si>
  <si>
    <t>Zenful and artistic apartment home</t>
  </si>
  <si>
    <t>Room comes with a full size mattress, full size closet, small table, large ceiling to floor window w a screen, and a lamp. Fits more things like luggages. This is a 4 bedroom apartment! So it’s quite spacious.  About the area: Bedstuy is an up and coming area. Has a lot of coffee shops at walking distance as well as restaurants, bars, and laundromat and dry cleaners. Train is very close and as well as bus services.</t>
  </si>
  <si>
    <t>Room comes with a full size mattress, full size closet, small table, large ceiling to floor window w a screen, and a lamp. Fits more things like luggages. This is a 4 bedroom apartment! So it’s quite spacious.  About the area: Bedstuy is an up and coming area. Has a lot of coffee shops at walking distance as well as restaurants, bars, and laundromat and dry cleaners. Train is very close and as well as bus services. A very zen apartment home that is quiet and clean I work office hours but I am home in the evenings My neighborhood in bed-stay is very convenient for locals. Tons of bars, coffee shops and nightlife all within walking distance. Public transportation is very easy. A lot of buses, trains and citi bikes available.</t>
  </si>
  <si>
    <t>My neighborhood in bed-stay is very convenient for locals. Tons of bars, coffee shops and nightlife all within walking distance.</t>
  </si>
  <si>
    <t>Public transportation is very easy. A lot of buses, trains and citi bikes available.</t>
  </si>
  <si>
    <t>- NO shoes inside of the home - Quiet hours are from 11PM - 6:30AM</t>
  </si>
  <si>
    <t>{Wifi,Kitchen,Heating,"Smoke detector","First aid kit",Essentials,"Lock on bedroom door","Host greets you"}</t>
  </si>
  <si>
    <t>Spacious furnished 2b1b apt with a big living room</t>
  </si>
  <si>
    <t>Very spacious apt on the second floor of a house. The landlord lives on the first floor and is available all the time. Their kids lives in the third bedroom on our floor but don’t share any room except the bathroom. Fully equipped kitchen with gas stove. Nice separate dinning area. There’s a balcony too.</t>
  </si>
  <si>
    <t>Very spacious apt on the second floor of a house. The landlord lives on the first floor and is available all the time. Their kids lives in the third bedroom on our floor but don’t share any room except the bathroom. Fully equipped kitchen with gas stove. Nice separate dinning area. There’s a balcony too. 2 bedroom, 1 bath room, living room, kitchen, balcony. The full apt is accessible to the guests. Very quiet and beautiful neighborhood. Everyone here is so friendly. There’s a Irish pub street nearby. This is a Irish area and VERY SAFE. Park on street for free.</t>
  </si>
  <si>
    <t>Very quiet and beautiful neighborhood. Everyone here is so friendly. There’s a Irish pub street nearby. This is a Irish area and VERY SAFE.</t>
  </si>
  <si>
    <t>Park on street for free.</t>
  </si>
  <si>
    <t>Please take off the shoes when you enter the apt - there’s a shoe rack next to the door. Please clean the dishes in the dishwasher. The landlord goes to sleep pretty early - please try to comeback before 11pm.</t>
  </si>
  <si>
    <t>{TV,Wifi,"Air conditioning",Kitchen,"Free street parking",Heating,"Smoke detector","Carbon monoxide detector","Fire extinguisher",Essentials,Shampoo,Hangers,"Hair dryer","Laptop friendly workspace","Hot water",Microwave,Refrigerator,Dishwasher,"Dishes and silverware",Oven,Stove,"Patio or balcony","Long term stays allowed","Host greets you"}</t>
  </si>
  <si>
    <t>Beautiful Basement Apartment</t>
  </si>
  <si>
    <t>This is a beautiful basement apartment.  A one bedroom one bath. Has a backyard as well which guest have access. 5min walk to 2 and 5 train at Newkirk and 10 Min walk to B &amp; Q train at Newkirk. 30mins into Manhattan. Whole apartment for guest in beautiful quiet Brooklyn neighborhood.</t>
  </si>
  <si>
    <t>This is a beautiful basement apartment.  A one bedroom one bath. Has a backyard as well which guest have access. 5min walk to 2 and 5 train at Newkirk and 10 Min walk to B &amp; Q train at Newkirk. 30mins into Manhattan. Whole apartment for guest in beautiful quiet Brooklyn neighborhood. A one bedroom one bath apartment All of apartment including backyard. Am as available as needed In the Flatbush area. Neighborhood feel with lots of food and drink options. Beautiful part of Brooklyn with many things to do. Kings theater is a 10min walk from house. Also plenty of brunch place in the neighborhood 4 trains walking distance from apartment. Also have access to Flatbush around the corner which has many buses and cabs</t>
  </si>
  <si>
    <t>In the Flatbush area. Neighborhood feel with lots of food and drink options. Beautiful part of Brooklyn with many things to do. Kings theater is a 10min walk from house. Also plenty of brunch place in the neighborhood</t>
  </si>
  <si>
    <t>4 trains walking distance from apartment. Also have access to Flatbush around the corner which has many buses and cabs</t>
  </si>
  <si>
    <t>Bronx Retreat in Contemporary Apt</t>
  </si>
  <si>
    <t>My place is close to Manhattan College, Columbia University, Mount Saint Vincent College, Van Cortland Park, Bronx Ale House, Riverdale Country School, Horace Mann, Fieldston School. You’ll love my place because of the access to public transportation: (1 train from 242 or 231 stations, express bus BxM1 and BxM2.  For reference, it takes approx 45-60 mins to midtown/Times Square. My place is good for couples, solo adventurers, and business travelers.  There is a full size bed and pull out couch.</t>
  </si>
  <si>
    <t>My place is close to Manhattan College, Columbia University, Mount Saint Vincent College, Van Cortland Park, Bronx Ale House, Riverdale Country School, Horace Mann, Fieldston School. You’ll love my place because of the access to public transportation: (1 train from 242 or 231 stations, express bus BxM1 and BxM2.  For reference, it takes approx 45-60 mins to midtown/Times Square. My place is good for couples, solo adventurers, and business travelers.  There is a full size bed and pull out couch. You will be able to use the bath, dining, kitchen and living room areas. I work full time, but I am always reachable on email or cell.  I am always out and about so I am happy to share some tips if asked. 1 Train (10-12 min walk to subway stops (PHONE NUMBER HIDDEN) Train (Bx7 or Bx10 bus 3 stops to 231 station)  MetroNorth Rail Link Bus at the corner to take you to Spuyten Duyvil station to Grand Central station Street parking 3 cats share the common area of my home</t>
  </si>
  <si>
    <t>1 Train (10-12 min walk to subway stops (PHONE NUMBER HIDDEN) Train (Bx7 or Bx10 bus 3 stops to 231 station)  MetroNorth Rail Link Bus at the corner to take you to Spuyten Duyvil station to Grand Central station Street parking</t>
  </si>
  <si>
    <t>{TV,Internet,Wifi,"Air conditioning",Kitchen,Heating,Washer,Dryer,"First aid kit",Essentials,Shampoo,"Lock on bedroom door","24-hour check-in",Hangers,"Hair dryer",Iron,"Laptop friendly workspace","translation missing: en.hosting_amenity_49","translation missing: en.hosting_amenity_50"}</t>
  </si>
  <si>
    <t>Large &amp; Private Bedroom in Fort Greene</t>
  </si>
  <si>
    <t>Welcome to our home! This is a private bedroom within a 2 bed, 2 bath apartment. Our building has an elevator, courtyard, and small gym, and our unit has a separate living room and kitchen, a washer and dryer, and tons of closet and storage space.  Each room also has a heating and A/C unit to control the temperature, as well as large windows that let in tons of natural light.  We live in Fort Greene just 3 blocks from Ft. Greene park, and near several restaurants and bars.</t>
  </si>
  <si>
    <t>Welcome to our home! This is a private bedroom within a 2 bed, 2 bath apartment. Our building has an elevator, courtyard, and small gym, and our unit has a separate living room and kitchen, a washer and dryer, and tons of closet and storage space.  Each room also has a heating and A/C unit to control the temperature, as well as large windows that let in tons of natural light.  We live in Fort Greene just 3 blocks from Ft. Greene park, and near several restaurants and bars. Our apartment is in a great area within Fort Greene, with several restaurants, bars, and grocery stores nearby.  You'll get a private bedroom, with drawer and closet space if you need, and your own bathroom. You are also free to use the kitchen to cook (there's a dishwasher and range) and the living room to hang out.  There are large windows in every room, so lots of natural light comes in, and each room also has a built in heat and A/C unit. The apartment in total is ~1,100 square feet.  Fort Greene is great to stro</t>
  </si>
  <si>
    <t>Our apartment is within walking distance to the C train at Lafayette Street, the B, Q, and N trains at Dekalb, and the G train at Fulton Street.</t>
  </si>
  <si>
    <t>- No parties please. - No smoking - Check-in time is flexible - Check-out time is 11AM</t>
  </si>
  <si>
    <t>{Wifi,"Air conditioning",Kitchen,Gym,Elevator,Heating,Washer,Dryer,"Smoke detector","Carbon monoxide detector",Essentials,Shampoo,Hangers,"Hair dryer",Iron,"Private living room","Hot water","Bed linens","Extra pillows and blankets",Refrigerator,Dishwasher,Oven,Stove,"Garden or backyard","Wide hallways","No stairs or steps to enter","Flat path to guest entrance","Well-lit path to entrance","No stairs or steps to enter","No stairs or steps to enter","Accessible-height toilet","No stairs or steps to enter"}</t>
  </si>
  <si>
    <t>Staten Island full size living space-lower level</t>
  </si>
  <si>
    <t>A modern living space in the lower level of the house.  Entrance is on the first floor and is shared with the rest of the house.  You will walk down the stairs to enter the living space on the lower level.  Walking distance to Express bus to midtown Manhattan (X1 and X17) which is 30-45 minutes depending on traffic.  Five minutes drive to Staten Island Mall.  Ten minutes away from College of Staten Island (CSI).  Pull out sofa is queen size, while bedroom has a queen size and twin bed.</t>
  </si>
  <si>
    <t>A modern living space in the lower level of the house.  Entrance is on the first floor and is shared with the rest of the house.  You will walk down the stairs to enter the living space on the lower level.  Walking distance to Express bus to midtown Manhattan (X1 and X17) which is 30-45 minutes depending on traffic.  Five minutes drive to Staten Island Mall.  Ten minutes away from College of Staten Island (CSI).  Pull out sofa is queen size, while bedroom has a queen size and twin bed. Space is very clean and spacious.  Full size kitchen with fridge, microwave and toaster oven means you can really save money on breakfast or other meals for your extended stay. Access is to rented living space only.  Access through the main entrance on the first floor, but living space is in the living basement level. Quiet and family friendly.  Here is what is near by: Whole Foods Distance	8.05 miles Trader Joes Distance	2.14 miles Starbucks Distance	1.67 miles Newark Liberty Intl 	9.08 miles Buses near</t>
  </si>
  <si>
    <t>Quiet and family friendly.  Here is what is near by: Whole Foods Distance	8.05 miles Trader Joes Distance	2.14 miles Starbucks Distance	1.67 miles Newark Liberty Intl 	9.08 miles</t>
  </si>
  <si>
    <t>Buses nearby to lower and midtown Manhattan: X1 (express) X17 (express) X10 (express S74</t>
  </si>
  <si>
    <t>{TV,"Cable TV",Wifi,Kitchen,"Free street parking",Heating,"Family/kid friendly","Smoke detector","Carbon monoxide detector","Fire extinguisher",Essentials,"Lock on bedroom door",Hangers,"Hot water","Bed linens","Extra pillows and blankets","Luggage dropoff allowed","Long term stays allowed","Host greets you"}</t>
  </si>
  <si>
    <t>King sized bed in pre war apt</t>
  </si>
  <si>
    <t>Huge, light filled apartment with king sized room. Bed is King sized and memory foam ( so comfy!). There is also a fold out couch in the living room and bedroom that can accommodate two extra guests and a queen sized air mattress that could accommodate 2 more guests. This is a pre-war building, so although my apartment is clean, things are not shiny and new. If you’re into vintage charm, look no further!</t>
  </si>
  <si>
    <t>Huge, light filled apartment with king sized room. Bed is King sized and memory foam ( so comfy!). There is also a fold out couch in the living room and bedroom that can accommodate two extra guests and a queen sized air mattress that could accommodate 2 more guests. This is a pre-war building, so although my apartment is clean, things are not shiny and new. If you’re into vintage charm, look no further! Huge, beautifully decorated apartment with plenty of light. Vintage looking furniture throughout and quirky but adorable decor. Laundry in basement (coin operated) I will be available to help with any questions and make recommendations . I have lived in NY for 7 years and in this neighborhood for 3 so can recommend the best bars/restaurants and things to do. the apartment is on the border of Crown Heights/Prospect Heights which are 2 amazing neighborhoods with lots of bars and restaurants. It's  a 5 min walk to Brooklyn museum and Brooklyn botanic gardens and a 10minute walk to Prospec</t>
  </si>
  <si>
    <t>the apartment is on the border of Crown Heights/Prospect Heights which are 2 amazing neighborhoods with lots of bars and restaurants. It's  a 5 min walk to Brooklyn museum and Brooklyn botanic gardens and a 10minute walk to Prospect park. It's walking distance to the lovely neighborhoods of Park slope and Clinton hill. The building is very secure and has 2 security gates. It's opposite a fire station- I'm an extremely light sleeper and I don't have any trouble with it being too noisy late at night but I'm also used to it. If you are very sensitive to sound, this may not be the best place for you or you could bring some earplugs . Please also check the house rules to make sure this would be a comfortable place for you to stay.</t>
  </si>
  <si>
    <t>near 2,3 (brooklyn museum) subway and 4,5 (franklin ave). 20 mins to downtown manhattan</t>
  </si>
  <si>
    <t>Please be tidy And considerate. I'm a strict vegetarian so no meat in the apt please. No smoking or visitors</t>
  </si>
  <si>
    <t>{TV,Internet,Wifi,Kitchen,Elevator,Heating,Washer,"Smoke detector",Essentials,Hangers,"Hair dryer","translation missing: en.hosting_amenity_49","translation missing: en.hosting_amenity_50","Self check-in",Lockbox,"Hot water"}</t>
  </si>
  <si>
    <t>Sunny and Close to Everything!</t>
  </si>
  <si>
    <t>Enjoy Brooklyn from the comfort of your own spacious, fully-equipped apartment with AC! Steps from the B/Q and 2/3, Prospect Park, and countless cool eateries, you'll love the convenience and warm vibe of Prospect Heights.</t>
  </si>
  <si>
    <t>Enjoy Brooklyn from the comfort of your own spacious, fully-equipped apartment with AC! Steps from the B/Q and 2/3, Prospect Park, and countless cool eateries, you'll love the convenience and warm vibe of Prospect Heights. The one-bedroom apartment is on the second floor with plenty of light, space, and comforts of home. You'll have the full apartment to yourselves! We will be happy to meet you for key exchange whenever possible. We'll offer a detailed information sheet with tips about the neighborhood. Prospect Park: run, bike, stroll, picnic! Smorgasburg food festival in the fall, and family fun all year round. Enjoy Prospect Park as your back yard! Vanderbilt Avenue: cozy cafés, hip restaurants, and buzzing bars. Grocery stores and small boutiques, this main street of Prospect Heights is a wonderful place to be day or night! Flatbush Avenue: more eateries and every day conveniences! A 24-hour Duane Reade is half a block away. Hungry Ghost Coffee, The Doughnut Plant, and food from ev</t>
  </si>
  <si>
    <t>Prospect Park: run, bike, stroll, picnic! Smorgasburg food festival in the fall, and family fun all year round. Enjoy Prospect Park as your back yard! Vanderbilt Avenue: cozy cafés, hip restaurants, and buzzing bars. Grocery stores and small boutiques, this main street of Prospect Heights is a wonderful place to be day or night! Flatbush Avenue: more eateries and every day conveniences! A 24-hour Duane Reade is half a block away. Hungry Ghost Coffee, The Doughnut Plant, and food from every culture!</t>
  </si>
  <si>
    <t>The apartment is steps away from the B/Q subway line, and just a few minutes' walk to the 2/3 subway. Buses take you to Downtown Brooklyn, and taxi cabs are easy to hail day or night. A brief walk to Atlantic Terminal (Long Island Railroad, juncture of all major train lines).</t>
  </si>
  <si>
    <t>We hope you'll be courteous with neighbors and respectful of the space. No smoking, please.</t>
  </si>
  <si>
    <t>{TV,Internet,Wifi,"Air conditioning",Kitchen,Elevator,"Buzzer/wireless intercom",Heating,Essentials,Shampoo,Hangers,"Laptop friendly workspace"}</t>
  </si>
  <si>
    <t>Simple Nice Private Bedroom in Hamilton Heights</t>
  </si>
  <si>
    <t>Simple, light drenched private bedroom in Hamilton Heights neighborhood. The guest room is simply decorated, but I am continuing to add nice touches to the room as time goes on. I have been told by my guests that the bed is comfortable/cozy! Harlem is my home and wouldn’t live anywhere else in Manhattan. The Hamilton Heights neighborhood is laid back with great spots to eat and drink or take a stroll. Apartment is very close to the 1 and a 7 minute walk the A/C/D subways. Easy to get downtown!</t>
  </si>
  <si>
    <t>Simple, light drenched private bedroom in Hamilton Heights neighborhood. The guest room is simply decorated, but I am continuing to add nice touches to the room as time goes on. I have been told by my guests that the bed is comfortable/cozy! Harlem is my home and wouldn’t live anywhere else in Manhattan. The Hamilton Heights neighborhood is laid back with great spots to eat and drink or take a stroll. Apartment is very close to the 1 and a 7 minute walk the A/C/D subways. Easy to get downtown! Guests have access to the whole apartment, except for my private bedroom. Kitchen and bathroom have full amenities. The living room is a great place to relax after a day of exploring the city. I have a large projector screen with an apple tv connected— Netflix, Hulu and HBO GO are all setup. The couch in the living room also turns into a small sofa bed. If you would like to use the sofa bed please reach out to me before booking. I prefer to limit the amount the number of stays that use the sofa b</t>
  </si>
  <si>
    <t>Subway access included the 1 and the A/B/C/D. I recommend to guests staying 3+ days to get a weekly unlimited Subway pass, you then can ride the subways and busses as much as you want without reloading your card. There is a lot of great restaurants, coffee shops and places to explore in my neighborhood. I am happy yo give recommendations!</t>
  </si>
  <si>
    <t>{TV,Wifi,"Air conditioning",Kitchen,"Free street parking",Heating,"Smoke detector",Essentials,Shampoo,Hangers,"Hair dryer","Hot water","Bed linens","Extra pillows and blankets",Refrigerator,"Dishes and silverware","Cooking basics",Oven,Stove}</t>
  </si>
  <si>
    <t>Room in a charming and spacious apartment in DUMBO</t>
  </si>
  <si>
    <t>One of the most charming and authentic areas in Brooklyn, DUMBO , close to the magical Brooklyn Bridge Park. Restaurants, bars and cafes make Dumbo's lifestyle welcoming, safe and friendly. My apartment is on the top floor of a 3 stories building and has access to a terrace and a large rooftop with nice view. The apartment is unbelievably spacious and bright. You will share the common space with my 2 lovely roommates.</t>
  </si>
  <si>
    <t>One of the most charming and authentic areas in Brooklyn, DUMBO , close to the magical Brooklyn Bridge Park. Restaurants, bars and cafes make Dumbo's lifestyle welcoming, safe and friendly. My apartment is on the top floor of a 3 stories building and has access to a terrace and a large rooftop with nice view. The apartment is unbelievably spacious and bright. You will share the common space with my 2 lovely roommates. really spacious and warm living room, not so easy to find in New York. The whole house is very bright and sunny. The large and lovely rooftop gives a nice view of lower Manhattan.</t>
  </si>
  <si>
    <t>{Wifi,"Air conditioning",Kitchen,Heating,Washer,Dryer,"Smoke detector","Carbon monoxide detector",Essentials,Hangers,"Hair dryer",Iron,"Laptop friendly workspace","Self check-in","Smart lock","Private living room","Hot water"}</t>
  </si>
  <si>
    <t>Cozy East Village Home Away From Home</t>
  </si>
  <si>
    <t>Cozy and quiet apartment in New York's east village/alphabet city.  The apartment has two bedrooms and can accommodate up to 6 people with the pull-out couch in the living room.  The neighborhood is home to some of NYC's most exciting dining and bars, but is quiet facing a garden on the west and a community jungle gym to the north.  The apartment is a 10-15 minute walk from the F/M and J/Z trains and decent walk to the N/Q/R and 4/5/6 lines.</t>
  </si>
  <si>
    <t>{TV,Wifi,"Air conditioning",Kitchen,"Paid parking off premises",Elevator,"Free street parking",Heating,Washer,Dryer,"Smoke detector","Carbon monoxide detector",Essentials,Shampoo,"Lock on bedroom door","Hair dryer",Iron,"Hot water",Other}</t>
  </si>
  <si>
    <t>Quiet, sunlit apartment in heart of Brooklyn</t>
  </si>
  <si>
    <t>Our home is a lovely, sunlit apartment located in Crown Heights in the very center of Brooklyn. Guests have access to their own bedroom, kitchen and bathroom, and a living room.  The apartment is within a five minute walk of major subway lines, several vibrant shopping and dining areas, and Prospect Park. One caveat: Our friendly cat lives here too, so this may not be ideal for guests with cat allergies.</t>
  </si>
  <si>
    <t>Our home is a lovely, sunlit apartment located in Crown Heights in the very center of Brooklyn. Guests have access to their own bedroom, kitchen and bathroom, and a living room.  The apartment is within a five minute walk of major subway lines, several vibrant shopping and dining areas, and Prospect Park. One caveat: Our friendly cat lives here too, so this may not be ideal for guests with cat allergies. We are around to assist if any questions or issues arise. We  have a little bit of everything nearby to us! Within 5 minutes: 2, 3, 4, 5, S Within 15 minutes: A, B, C, Q Absolutely no smoking is permitted in the apartment. No large groups, no parties, no excessive noise is permitted. Please respect our neighbors. Please be mindful that we have a cat who lives here too - anyone with strong cat allergies may not find this an ideal stay.</t>
  </si>
  <si>
    <t>We  have a little bit of everything nearby to us!</t>
  </si>
  <si>
    <t>Within 5 minutes: 2, 3, 4, 5, S Within 15 minutes: A, B, C, Q</t>
  </si>
  <si>
    <t>{TV,Wifi,Kitchen,Breakfast,Elevator,Heating,"Smoke detector","Carbon monoxide detector","First aid kit",Essentials,Shampoo,Hangers,"Hair dryer",Iron,"Laptop friendly workspace","Self check-in",Lockbox}</t>
  </si>
  <si>
    <t>Private room,29fl in luxury bldg Midtown Manhattan</t>
  </si>
  <si>
    <t>Private room with queen bed on 29th floor of luxury building with city view, gym and concierge.</t>
  </si>
  <si>
    <t>Private room with queen bed on 29th floor of luxury building with city view, gym and concierge. 3bedroom/2 bathroom apartment, with a private queen bedroom for you (you will have a key to lock it), bathroom shared with one rommate. Private room, living room, kitchen, bathroom Anytime Located in midtown east, 5 min walking distance to grand central and United Nations, lots of bars, restaurants in the neighborhood. 15 min walk to Times Square, beautiful view on East river and Empire State and Chrysler Tower.</t>
  </si>
  <si>
    <t>Located in midtown east, 5 min walking distance to grand central and United Nations, lots of bars, restaurants in the neighborhood. 15 min walk to Times Square, beautiful view on East river and Empire State and Chrysler Tower.</t>
  </si>
  <si>
    <t>No smoking inside  No wearing shoes in the house</t>
  </si>
  <si>
    <t>{TV,Wifi,"Air conditioning",Kitchen,"Pets allowed",Gym,Elevator,Heating,"Smoke detector",Essentials,Shampoo,"Lock on bedroom door","Hair dryer",Iron,"Hot water","Host greets you"}</t>
  </si>
  <si>
    <t>The Crown Spacious Apartment</t>
  </si>
  <si>
    <t>Spacious 1 bedroom apartment with separate kitchen, living room , washer, dryer, plus bath tub and shower.  One flight walk up. This space is located near shopping, restaurants, public bus and subway transportation to any part of New York City.</t>
  </si>
  <si>
    <t>Spacious 1 bedroom apartment with separate kitchen, living room , washer, dryer, plus bath tub and shower.  One flight walk up. This space is located near shopping, restaurants, public bus and subway transportation to any part of New York City. As a host, I am available to answer any questions. We are located near playgrounds for the kids, tennis and basketball courts.   We are also surrounded by a variety of cultural foods and restaurants. NYC buses and trains are just a few blocks away.</t>
  </si>
  <si>
    <t>We are located near playgrounds for the kids, tennis and basketball courts.   We are also surrounded by a variety of cultural foods and restaurants.</t>
  </si>
  <si>
    <t>NYC buses and trains are just a few blocks away.</t>
  </si>
  <si>
    <t>Quiet time after 10 pm.</t>
  </si>
  <si>
    <t>Charming Midtown West - Entire Apt</t>
  </si>
  <si>
    <t>Two bedroom apartment in Hell's Kitchen; just steps from Times Square and subway lines.  The apartment is clean and comfortable, fully set up for any traveler.  I have a dog/dog crate in the apartment when it’s not fully rented. Not all photos are recent.  Contact me if you have any questions!</t>
  </si>
  <si>
    <t>Two bedroom apartment in Hell's Kitchen; just steps from Times Square and subway lines.  The apartment is clean and comfortable, fully set up for any traveler.  I have a dog/dog crate in the apartment when it’s not fully rented. Not all photos are recent.  Contact me if you have any questions! The entire apt has 2 full (double) beds and a sofa. There is a full bed in the bedroom and another full bed in the living room, separated with a curtain wall. The apartment is kept clean! Ideal for 2 adults but flexible. *Minimal luggage preferred; clean renter mandatory* First Floor apt!  Living room  Clean bathroom  Kitchen  Dishwasher  TV (no cable) Wireless Internet (WiFi) Hardwood Floors  A/C &amp; Heat Washer/Dryer in basement  Tall ceilings  Dim lighting  Exposed Brick Wi-Fi speed: 200 Mbps! Available for questions or recommendations via text, email, or Airbnb message during your stay. The apartment is in a prime location. Close to all major subways, bars, restaurants, Broadway shows, gyms, ba</t>
  </si>
  <si>
    <t>The apartment is in a prime location. Close to all major subways, bars, restaurants, Broadway shows, gyms, banks, 24 hr deli's, salon's, grocery store, liquor store, and a close enough walk or run to central park or the west side highway/Hudson river.</t>
  </si>
  <si>
    <t>Step outside to hail a taxi and go anywhere you want!  8 minute walk to the C/E/N/Q/R/1 subway at 49th or 50th Streets  10 minute walk to Times Square, and is right by the 1/2/3/7/A/C/E/N/Q/R/S/W subway  10 minute walk to Central Park, Columbus Circle, Javits Center and The High Line. Rent a CitiBike on 47th Street &amp; 10th Avenue</t>
  </si>
  <si>
    <t>Please be neat and clean up after yourself! Minimal luggage preferred. No drugs or illegal activity allowed. No smoking inside the home. Please respect my neighbors and my home.</t>
  </si>
  <si>
    <t>{TV,Internet,Wifi,"Air conditioning",Kitchen,"Paid parking off premises","Free street parking","Buzzer/wireless intercom",Heating,Washer,Dryer,"Smoke detector","Carbon monoxide detector","First aid kit","Safety card","Fire extinguisher",Essentials,Shampoo,"24-hour check-in",Hangers,"Hair dryer",Iron,"Laptop friendly workspace","translation missing: en.hosting_amenity_49","translation missing: en.hosting_amenity_50","Self check-in",Lockbox,"Hot water","Luggage dropoff allowed"}</t>
  </si>
  <si>
    <t>San Carlos Hotel One Bedroom Suite - up to  5</t>
  </si>
  <si>
    <t>The San Carlos Hotel is perfectly located in midtown East, walking distance to attractions such as Rockefeller Center, United Nations, Grand Central Station, Times Square, restaurants and shopping.  Elite One Bedroom Suite has a King or Queen bed, 600 square feet.  Includes kitchenette with microwave, frig, coffeemaker.  Available 24/7 fitness center , WIFI &amp; business lounge with 6 computers &amp; two printers, daily maid service, midweek newspaper delivery.  Ideal for leisure or business travellers</t>
  </si>
  <si>
    <t>The San Carlos Hotel is perfectly located in midtown East, walking distance to attractions such as Rockefeller Center, United Nations, Grand Central Station, Times Square, restaurants and shopping.  Elite One Bedroom Suite has a King or Queen bed, 600 square feet.  Includes kitchenette with microwave, frig, coffeemaker.  Available 24/7 fitness center , WIFI &amp; business lounge with 6 computers &amp; two printers, daily maid service, midweek newspaper delivery.  Ideal for leisure or business travellers Bathroom amenities include Aveda products, 1600 watt hairdryer,  and plush terry robes.   Room also includes work station with ergonomic chair and lamps featuring base outlets for easy use.  Also features in-room safe, AM/FM alarm clock radio, docking stations, Corby pants press, and iron with board. Use of our Health Club including treadmills, stairmaster, recumbent bike, universal station and free weights. Also includes use of our Business Lounge featuring 6 computers and 2 printers in a livi</t>
  </si>
  <si>
    <t>Fantastic location in Midtown East Manhattan convenient to major sightseeing attractions such as Rockefeller Center, Times Square, St. Patrick's Cathedral, Saks Fifth Ave, United Nations to name a few.  Walking distance to restaurants,  Grand Central Station and major bus and subway stations.</t>
  </si>
  <si>
    <t>{TV,"Cable TV",Wifi,"Air conditioning","Paid parking off premises",Gym,Elevator,Heating,"Smoke detector","Carbon monoxide detector","Safety card","Fire extinguisher",Essentials,Shampoo,"Lock on bedroom door",Hangers,"Hair dryer",Iron,"Laptop friendly workspace","Private living room","Private entrance",Bathtub,Crib,"Room-darkening shades","Hot water","Bed linens","Extra pillows and blankets","Ethernet connection",Microwave,"Coffee maker",Refrigerator,"Dishes and silverware","Luggage dropoff allowed","Long term stays allowed","Well-lit path to entrance","No stairs or steps to enter","Wide entrance","No stairs or steps to enter","Wide doorway to guest bathroom","Wide clearance to shower, toilet","No stairs or steps to enter","Host greets you","Handheld shower head","Fixed grab bars for shower","Fixed grab bars for toilet","Roll-in shower"}</t>
  </si>
  <si>
    <t>Gorgeous Room in Wburg!</t>
  </si>
  <si>
    <t>Located in the heart of Williamsburg (3 blocks from L &amp; G; 6 blocks from M, J, Z), the apartment offers what not many can: beautiful deck with view of the city (same view from the bedroom)--yes, you can actually see the Empire State from bed!--gym, rooftop, elevator. We have a beautiful and super cozy living room; kitchen with brand new appliances; huge bathroom. The rooms are in oposite sides of the apartment so there's a lot of privacy.</t>
  </si>
  <si>
    <t>{Wifi,"Air conditioning",Kitchen,Gym,Elevator,Heating,Washer,Dryer,"Smoke detector","Carbon monoxide detector",Essentials,Shampoo,"Hair dryer",Iron}</t>
  </si>
  <si>
    <t>Spacious, Bright Apartment in an Elevator Building</t>
  </si>
  <si>
    <t>Spacious one Bedroom apartment filled with natural light and great decor in the top floor of an elevator building in trendy neighborhood of Williamsburg. Grocery stores, nice restaurants and fun bars within walking distance.  7 minutes walk to 2 subway stops(L train Lorimer Stop, J and M train Lorimer Stop) take you to Manhattan in 15 minutes.</t>
  </si>
  <si>
    <t>Spacious one Bedroom apartment filled with natural light and great decor in the top floor of an elevator building in trendy neighborhood of Williamsburg. Grocery stores, nice restaurants and fun bars within walking distance.  7 minutes walk to 2 subway stops(L train Lorimer Stop, J and M train Lorimer Stop) take you to Manhattan in 15 minutes. Williamsburg is known for its indie-music and nightlife scene, it’s always a good idea to cross the East River and check out the ’Burg. Locals already know that the nabe is the prime place to catch live music, art shows and comedy events in the city, but there is still so much more to do in Williamsburg. That’s why we’re including excellent places to dance, crazy outdoor food fests and the best clothing stores for your buck.</t>
  </si>
  <si>
    <t>Williamsburg is known for its indie-music and nightlife scene, it’s always a good idea to cross the East River and check out the ’Burg. Locals already know that the nabe is the prime place to catch live music, art shows and comedy events in the city, but there is still so much more to do in Williamsburg. That’s why we’re including excellent places to dance, crazy outdoor food fests and the best clothing stores for your buck.</t>
  </si>
  <si>
    <t>{TV,Wifi,"Air conditioning",Kitchen,Elevator,Heating,Dryer,"Smoke detector",Essentials,Shampoo,Hangers,"Hair dryer",Iron,"Laptop friendly workspace","Self check-in",Lockbox}</t>
  </si>
  <si>
    <t>Charming 1BR in a Modern Harlem Townhouse</t>
  </si>
  <si>
    <t>Spacious &amp; bright.3 blocks/3 mins to express transportation on 125th Street (M60 bus/2&amp;3 subway red line/4,5,6 subway green line). Marcus Garvey park is 4 blocks away, Central Park on 110th St is a 15 minute walk or 2 stops downtown.Tech runs my apartment with Smart TV/4K UHD TV/Amazon Echo/Roku/etc.1 bathroom, sleeps 2+.Veteran host.I know 99% of options in Harlem/NYC as a native/urban explorer.</t>
  </si>
  <si>
    <t>Spacious &amp; bright.3 blocks/3 mins to express transportation on 125th Street (M60 bus/2&amp;3 subway red line/4,5,6 subway green line). Marcus Garvey park is 4 blocks away, Central Park on 110th St is a 15 minute walk or 2 stops downtown.Tech runs my apartment with Smart TV/4K UHD TV/Amazon Echo/Roku/etc.1 bathroom, sleeps 2+.Veteran host.I know 99% of options in Harlem/NYC as a native/urban explorer. A conveniently-located, spacious and comfortable 2BR apartment with all the modern amenities imaginable. Located within the Mount Morris Park Historic District. Proximity to express public transportation, grocery stores, cafes/bars/restaurants, Central Park/Marcus Garvey Park/Morningside Park, and all of the historical attractions/commercial venues within Central Harlem. Times Square is simply 15 minutes away (5 subway stops downtown) and there are express trains/buses nearby at 125th Street to get to the east or west side of Manhattan/other boroughs. Central Park is merely two subway stops do</t>
  </si>
  <si>
    <t>From its inception, Harlem has kept a cadence like no other. Best known for its role in creating the 1920s cultural movement, the Harlem Renaissance, the neighborhood still celebrates its African American roots and vibrant culture. From the galleries of its iconic theatres to the dusky insides of its monumental jazz clubs, Harlem’s influential rhythm permeates the perservering neighborhood. Having reinvented itself many times over, its inimitable beat continues to attract attention. New York, NY, New York City, NYC, Manhattan, Harlem, Morningside Heights, Upper West Side, Columbia University, Mount Morris Park Historical District</t>
  </si>
  <si>
    <t>Public Transportation: -The 2/3 express trains on 125th Street are less than a 5 minute walk away as I am located on 127th Street (Use (Hidden by Airbnb) Maps, HopStop, or MTA SubwayTime/BusTime apps). There are also numerous express, crosstown and downtown buses that will take you directly to your destination as well as to several other subway stations within close proximity (2/3/A/C/E/4/5/6/B/D). Central Park is merely two subway stops downtown (or a 15 minute walk). Laguardia Airport: 20 minutes by cab without traffic or 45 minutes on the M60 bus JFK Airport: 45 minutes by cab without traffic</t>
  </si>
  <si>
    <t>Please leave your shoes outside apartment door as the entire apartment is carpeted Please text/call me or ring apartment #3 only</t>
  </si>
  <si>
    <t>{TV,Internet,Wifi,"Air conditioning",Kitchen,Heating,"Family/kid friendly",Washer,Dryer,"Smoke detector","Carbon monoxide detector","Fire extinguisher",Essentials,Shampoo,"Lock on bedroom door","24-hour check-in",Hangers,"Hair dryer",Iron,"Laptop friendly workspace"}</t>
  </si>
  <si>
    <t>The East Village Home: The Summer Getaway</t>
  </si>
  <si>
    <t>Perfect summer getaway in one of the most beautiful areas in Manhattan, available only for a limited time in June and July! The East Village Home is where we live, and where we host guests all year round. We have a spacious living room with a dining area and a piano. The Cabin Room has a full size bed that fits a couple, cupboard and storage area, and we provide you with clean linens and towels.</t>
  </si>
  <si>
    <t>Perfect summer getaway in one of the most beautiful areas in Manhattan, available only for a limited time in June and July! The East Village Home is where we live, and where we host guests all year round. We have a spacious living room with a dining area and a piano. The Cabin Room has a full size bed that fits a couple, cupboard and storage area, and we provide you with clean linens and towels. Ever wanted to go to a vacation in the middle of one of the busiest areas of New York, but still feel like you're in a little cabin in the woods? Did you ever want to stay in a beautiful picturesque neighborhood, quiet and full of community gardens, while still being within walking distance of all that the East Village and West Village of New York has to offer? How about fine restaurants from every end of the culinary rainbow? Afternoon in the park? Staying at local bars and cafes? Going for a walk alongside the east river? If you answered yes to all these questions, The East Village Home is fo</t>
  </si>
  <si>
    <t>The Lower East Side is one of the most unique neighborhoods in Manhattan. Whereas most of the other areas of lower Manhattan have long since become very touristy and loud, the Lower East Side still maintains an air of a mysterious little actual village: quiet, serene and close to the river, while still being very close to all the most hip restaurants, bars and attractions. You'll find anything here - cool jazz bars, cozy local cafes, parks and promenades, a bustling night scene, gorgeous community gardens, and so much more!</t>
  </si>
  <si>
    <t>The closest subway station is the L line 1st Avenue station, about 12 minutes walk. However, the station for the M14D bus line is right underneath the house, and with it you can go all across Manhattan, getting to Union Square and hitting all the major subway lines (the green, orange, yellow, red and blue lines)</t>
  </si>
  <si>
    <t>{Wifi,Kitchen,Heating,Washer,Dryer,"Smoke detector","First aid kit",Essentials,Shampoo,"Lock on bedroom door",Hangers,Iron,"Laptop friendly workspace"}</t>
  </si>
  <si>
    <t>Spring and Summer in New York - Near Central Park</t>
  </si>
  <si>
    <t>Apartment Located Right in the center of it all. Only 2 short blocks walk to Central Park and 5 minute walk to Times Square, Metropolitan Opera, 10 minutes walk to Radio City Music Hall and Rockefeller Center!!!  Can not find better location for a trip to New York City for your vacation, holidays  and Shopping! Museums, Broadway shows - the works!!!</t>
  </si>
  <si>
    <t xml:space="preserve">Apartment Located Right in the center of it all. Only 2 short blocks walk to Central Park and 5 minute walk to Times Square, Metropolitan Opera, 10 minutes walk to Radio City Music Hall and Rockefeller Center!!!  Can not find better location for a trip to New York City for your vacation, holidays  and Shopping! Museums, Broadway shows - the works!!! Can not get any better location! Apartment has – unbelievable views!!!   If you are looking to see Ball drop on the New Year - hard to find better location! Building is a luxury building with concierge, has Full Time Doorman, dry Cleaning, laundry room and connecting garage. There are approximately 350 Units in the buildings. Location is superb 2 blocks to the AOL Time Warner building with a shopping arcade, Columbus Circle, Whole Foods, Central Park. Lincoln Center is 10 Minutes walk. TIMES SQUARE – 5 minutes walk along Broadway!  Great apartment for rent – FULLY FURNISHED – with anything you can possibly need to live comfortable. Not one </t>
  </si>
  <si>
    <t>In the center of it all - Central Park, Carnegie Hall, Time Warner Building on Columbus Circle, Lincoln Center, Broadway Theater District, Times square, tons of restaurants and cafes - from very high end to fast-food - all here.</t>
  </si>
  <si>
    <t>Impeccable transportation 1 block away with A, B, C, D, #1 trains and variety of buses right around the corner. 1 blocks way in different direction are R, Q and N trains and other trains such as F, M, E are 3 minutes walk. The trains will bring you to Uptown, Downtown, Wall Street, Union Square, Brooklyn Bronx and Queens, as well as to a Ferry to Staten Island. Buses run Uptown, Downtown and Cross town.</t>
  </si>
  <si>
    <t>Bed for infants is not provided - you need to have your own. Please keep it neat, clean and do not brake anything.</t>
  </si>
  <si>
    <t>{TV,"Cable TV",Internet,Wifi,"Air conditioning",Kitchen,"Paid parking off premises",Doorman,Elevator,Heating,"Family/kid friendly",Washer,Dryer,"Smoke detector","Carbon monoxide detector",Essentials,Shampoo,"24-hour check-in",Hangers,"Hair dryer",Iron,"Self check-in","Building staff","Hot water","Luggage dropoff allowed","Paid parking on premises"}</t>
  </si>
  <si>
    <t>Private room in Upper West Side Apt</t>
  </si>
  <si>
    <t>Enjoy this cozy 3 bedrooms apartment, ideally located in a neigborhood full of bars, and restaurants, yet in a quiet street 1 block away from Central Park. Access to 1, B and C lines. The other rooms are rented or on sublet as well.</t>
  </si>
  <si>
    <t>Enjoy this cozy 3 bedrooms apartment, ideally located in a neigborhood full of bars, and restaurants, yet in a quiet street 1 block away from Central Park. Access to 1, B and C lines. The other rooms are rented or on sublet as well. The room is fully furnished and in a 3 bedrooms apartment. You will share the apartment with Sara, a friendly 22 years old intern at Columbia, who loves to meet new people and discover New York. Close to 103th street stations (1, B, C lines)</t>
  </si>
  <si>
    <t>Close to 103th street stations (1, B, C lines)</t>
  </si>
  <si>
    <t>{TV,"Cable TV",Internet,Wifi,"Air conditioning",Kitchen,"Buzzer/wireless intercom",Heating,"Smoke detector","Carbon monoxide detector",Essentials,"Lock on bedroom door","Hair dryer",Iron,"Laptop friendly workspace"}</t>
  </si>
  <si>
    <t>Apt in historic brownstone on best block in NYC</t>
  </si>
  <si>
    <t>This beautiful &amp; spacious apartment w/private entrance is the entire ground floor of an owner occupied landmark 1863  brownstone.  The area (and block in particular) are exceptional.  Time Out Magazine's article,  "The 50 Best Blocks in NYC", rated this block #1...not just In Brooklyn, but in all NYC! At the end of this quiet &amp; graceful block is Ft Greene Park - 30 acres (w/tennis courts &amp; Saturday farmers market).  Great restaurants, subways, Whole Foods &amp; BAM are all a very close walk.</t>
  </si>
  <si>
    <t>This beautiful &amp; spacious apartment w/private entrance is the entire ground floor of an owner occupied landmark 1863  brownstone.  The area (and block in particular) are exceptional.  Time Out Magazine's article,  "The 50 Best Blocks in NYC", rated this block #1...not just In Brooklyn, but in all NYC! At the end of this quiet &amp; graceful block is Ft Greene Park - 30 acres (w/tennis courts &amp; Saturday farmers market).  Great restaurants, subways, Whole Foods &amp; BAM are all a very close walk. Spacious 1,000 sq ft whole floor apartment.   Brand new kitchen and bath. This newly remodeled garden floor one bedroom apartment has a private street entrance below an owner occupied historic brownstone on South Portland Ave, a quiet tree-lined street in Fort Greene.  This stunning &amp; majestic block is all brownstones.  Surrounded by excellent shops restaurants in a vibrant and safe neighborhood.  On one end of the block is Fort Greene Park and on the other end of the block are the entrances to the G &amp;</t>
  </si>
  <si>
    <t>I think this is the best neighborhood in New York.  At the end of the block is Ft Greene Park, Brooklyn's oldest &amp; most historic park.   We have one of the premiere art institutions in the city in BAM which has performances of all types in its 3 theaters ( (Website hidden by Airbnb)  Home to some of the best restaurants in New York - all walking distance from the apartment (here's a link to some of my favorites: (Website hidden by Airbnb)</t>
  </si>
  <si>
    <t>Centrally located in Brooklyn, close to Manhattan by car (10 minutes) and easily accessible via any subway and train (G &amp; C are steps away while B, Q, R, 2, 3, 4, 5, AND Long Island Railroad are a 5 minute walk)</t>
  </si>
  <si>
    <t>Absolutely no parties.  This is a very quiet block &amp; I live above the apartment.</t>
  </si>
  <si>
    <t>{TV,Wifi,"Air conditioning","Free street parking",Heating,"Smoke detector","Carbon monoxide detector","Fire extinguisher",Essentials,Shampoo,Hangers,"Hair dryer",Iron,"Laptop friendly workspace","Private entrance",Microwave,"Coffee maker",Refrigerator,Dishwasher,"Dishes and silverware","Cooking basics",Oven,Stove}</t>
  </si>
  <si>
    <t>Great clean quiet bedroom - half a block to R Line</t>
  </si>
  <si>
    <t>Clean, Spacious, Quiet, and Sunlit private room. Equipped with a window facing desk ideal for getting work done or taking a moment to reflect on your busy day of sightseeing. In the heart of beautiful Sunset Park, Brooklyn. Safe, friendly, and vibrant neighborhood, conveniently surrounded by fantastic bistros, cafe and shopping. Best of all, we're located just half a block from the 53rd street station on the R Line, 30 mins to Manhattan, 40 mins to Times Square.</t>
  </si>
  <si>
    <t>Clean, Spacious, Quiet, and Sunlit private room. Equipped with a window facing desk ideal for getting work done or taking a moment to reflect on your busy day of sightseeing. In the heart of beautiful Sunset Park, Brooklyn. Safe, friendly, and vibrant neighborhood, conveniently surrounded by fantastic bistros, cafe and shopping. Best of all, we're located just half a block from the 53rd street station on the R Line, 30 mins to Manhattan, 40 mins to Times Square. This is a bedroom in my 3-bed apartment. The bathroom is shared by myself and potentially another guest. Also there'll be 2 flights of stair. I'm usually out during the day, but will be home at night time and weekends. Texting and airbnb messenger are the most direct way to communicate. I'll respond as quickly as possible.</t>
  </si>
  <si>
    <t>- Absolutely No Smoking In the House. If you are a smoker, you may do so out in front on the stoop like an authentic Brooklynite--so long as you are considerate of others and NEVER leave cigarette butts behind.   - No loud noise during the evenings.   - When you use the kitchen, please clean up after yourself.   - And if you eat in your room or the living room be especially careful and clean up. No crumbs, we don't want pests.   - No shoes in the house, please take them off at the foyer. I have spare in house slippers should you need.   - Any normal use of my electrical appliances are ok, please be considerate and use common sense. You will be responsible for cost or repair of the appliances if they break under your use.   - Please be clean and respectful. We keep a clean space and do our best to make our guests feel comfortable. Feel free to ask questions- I will answer them promptly.</t>
  </si>
  <si>
    <t>{Wifi,"Air conditioning",Kitchen,Heating,Essentials,Shampoo,"Lock on bedroom door",Hangers,"Hair dryer",Iron,"Laptop friendly workspace"}</t>
  </si>
  <si>
    <t>Prime East Village *Spacious</t>
  </si>
  <si>
    <t>Beautiful East Village 1BR, Located on 13th St &amp; Ave A.  Has a New Kitchen, New Furniture and lots of space. Can sleep up to 3 - Sofa can be converted to a second bed (futon Style)</t>
  </si>
  <si>
    <t>Every guest will be asked to sign the following sub-lease upon making a reservation: THIS LEASE AGREEMENT (hereinafter referred to as the "Agreement") made and entered into on 8/1/14, by and between ******** (hereinafter referred to as "Sub-Lessor") and _____********________________________________ (hereinafter referred to as "Sub-Lessee").    W(URL HIDDEN)1.WHEREAS, Sub-Lessor is the fee owner of certain real property being, lying and situated in New York County, New York, such real property having a street address of: 512 E 13th St #2B, New York, NY 1000(URL HIDDEN) (hereinafter referred to as the "Premises").(URL HIDDEN)WHEREAS, Sub-lessor is desirous of leasing the Premises to Sub-lessee upon the terms and conditions as contained herein and as follows: 2.TERM.  Sub-lessor leases to Sub-lessee the above described Premises together with any and all appurtenances thereto, for a term of *********** , from *********. Such term lasting 30 days or more as in accordance with the minimum le</t>
  </si>
  <si>
    <t>{TV,"Cable TV",Internet,Wifi,"Air conditioning",Kitchen,"Buzzer/wireless intercom",Heating,"Family/kid friendly","Smoke detector","Carbon monoxide detector",Essentials,Hangers,"Hair dryer",Iron,"Laptop friendly workspace","Hot water","Long term stays allowed","Host greets you"}</t>
  </si>
  <si>
    <t>Book a room with views!</t>
  </si>
  <si>
    <t>{Wifi,Kitchen,Gym,Elevator,Heating,Washer,Dryer,"Smoke detector","Carbon monoxide detector","Fire extinguisher","Lock on bedroom door","Laptop friendly workspace","Hot water"}</t>
  </si>
  <si>
    <t>Private Room Near Prospect Park</t>
  </si>
  <si>
    <t>This duplex is conveniently located next to the subway and Prospect Park! Get to the any part of lower Manhattan in 20 minutes. This is steal of a deal!</t>
  </si>
  <si>
    <t>This duplex is conveniently located next to the subway and Prospect Park! Get to the any part of lower Manhattan in 20 minutes. This is steal of a deal! This is a 3-bedroom duplex apartment with one bathroom. The kitchen &amp; bathroom will be shared. A clean spacious, furnished apartment at a great price!!! Fully stocked kitchen, bathroom &amp; living room - you will have access to the entire floor. You'll love Prospect Park!  The apartment is located next to great restaurants and 24-hour deli's! We're located next to 4 major subway lines - get anywhere in lower Manhattan in 20 minutes! The apartment is located very close to the 2/5 Church Ave stop - only 2 avenues away and 4-5 blocks from the B/Q on Church Ave or Parkside Ave</t>
  </si>
  <si>
    <t>You'll love Prospect Park!  The apartment is located next to great restaurants and 24-hour deli's! We're located next to 4 major subway lines - get anywhere in lower Manhattan in 20 minutes!</t>
  </si>
  <si>
    <t>The apartment is located very close to the 2/5 Church Ave stop - only 2 avenues away and 4-5 blocks from the B/Q on Church Ave or Parkside Ave</t>
  </si>
  <si>
    <t>Please make yourself at home and be respectful of the house and roommates.</t>
  </si>
  <si>
    <t>{Internet,Wifi,"Air conditioning","Wheelchair accessible",Kitchen,"Pets allowed","Pets live on this property",Heating,"Family/kid friendly",Essentials,Shampoo}</t>
  </si>
  <si>
    <t>Bright Clean North Central Park</t>
  </si>
  <si>
    <t>This spacious one-bedroom apartment offers a tree-filled view of Marcus Garvey Park. The apartment is located in an elegant building on 5th avenue in historic Harlem. The location is perfect- only a short walk brings you to Central Park, the Apollo theater, downtown Harlem, and 2 subway lines.</t>
  </si>
  <si>
    <t>{TV,"Cable TV",Internet,Wifi,"Air conditioning",Kitchen,Elevator,"Buzzer/wireless intercom",Heating,"Smoke detector","First aid kit",Essentials,Shampoo,Hangers,"Hair dryer","Laptop friendly workspace",Bathtub,"Game console"}</t>
  </si>
  <si>
    <t>Master w/ private bath and sleeping loft. 2 beds</t>
  </si>
  <si>
    <t>Master Bedroom and bathroom for rent in a beautiful, clean two bedroom, two bath apartment 1/2 block to Central Park. 2 blocks to subway and ten minute walk to major museums uptown. Close to shops and restaurants with a relaxed city vibe. Welcome.</t>
  </si>
  <si>
    <t>Master Bedroom and bathroom for rent in a beautiful, clean two bedroom, two bath apartment 1/2 block to Central Park. 2 blocks to subway and ten minute walk to major museums uptown. Close to shops and restaurants with a relaxed city vibe. Welcome. High ceilings, quiet neighborhood. Seconds to Central Park and two blocks from subway. Private bath en suite. internet, kitchen, private bath, laundry in basement. I will be there Tuesday through fridays in a separate bedroom.  I am open to interacting if we share interests, why not? Central PARK!!!!!! B/C train is two blocks, 1/2/3 is a 6 min walk This apartment is a prime UWS location next to Central Park and two blocks from subway.</t>
  </si>
  <si>
    <t>Central PARK!!!!!!</t>
  </si>
  <si>
    <t>B/C train is two blocks, 1/2/3 is a 6 min walk</t>
  </si>
  <si>
    <t>no smoking and no pets</t>
  </si>
  <si>
    <t>{TV,Internet,Wifi,"Air conditioning",Kitchen,Elevator,"Free street parking","Buzzer/wireless intercom",Heating,Washer,Dryer,"Smoke detector",Essentials,Hangers,"Hair dryer",Iron,"Laptop friendly workspace","Children’s books and toys","Hot water","Long term stays allowed","Host greets you"}</t>
  </si>
  <si>
    <t>Cool newly renovated 1BR Apt overlooking Park</t>
  </si>
  <si>
    <t>COOL NEWLY RENOVATED, 1BR apartment w/ Full kitchen.  I am traveling all times so apartment is available for AirBnB guests.</t>
  </si>
  <si>
    <t>COOL NEWLY RENOVATED, 1BR apartment w/ Full kitchen.  I am traveling all times so apartment is available for AirBnB guests. The entire apartment is available. I am always accessible for assistance.  In addition, I have backup on property to assist. This apartment sits conveniently between Manhattan's upper east side neighborhood and Harlem.  Across the street from the park which sits adjacent to  Manhattan's east river.  Convenient to city busses, subway and taxi anywhere throughout Manhattan. Street parking directly in front of building if available.</t>
  </si>
  <si>
    <t>This apartment sits conveniently between Manhattan's upper east side neighborhood and Harlem.  Across the street from the park which sits adjacent to  Manhattan's east river.  Convenient to city busses, subway and taxi anywhere throughout Manhattan.</t>
  </si>
  <si>
    <t>Street parking directly in front of building if available.</t>
  </si>
  <si>
    <t>- No shoes in house. Quiet hours after 10pm and before 9am</t>
  </si>
  <si>
    <t>{Wifi,"Air conditioning",Kitchen,"Paid parking off premises","Free street parking",Heating,"Smoke detector","Carbon monoxide detector","First aid kit","Fire extinguisher",Essentials,Shampoo,"Lock on bedroom door",Hangers,"Hair dryer",Iron,"Laptop friendly workspace","Private entrance","Hot water","Bed linens",Microwave,"Coffee maker",Refrigerator,"Dishes and silverware","Cooking basics",Oven,Stove,"Long term stays allowed"}</t>
  </si>
  <si>
    <t>Clean and Sunny room in Astoria</t>
  </si>
  <si>
    <t>Astoria is a very relaxing place and the nights are very cool! It is very close to Manhattan - 3 blocks away from the subway station, 5 minutes walk and 15 minutes to manhattan taking the subway - 24/7 supermarket 1 minute away - Astoria is a lovely neighborhood, with a lot of restaurantes and nice nightclubs and bars at night, its safe to stay out in Astoria.</t>
  </si>
  <si>
    <t>Astoria is a very relaxing place and the nights are very cool! It is very close to Manhattan - 3 blocks away from the subway station, 5 minutes walk and 15 minutes to manhattan taking the subway - 24/7 supermarket 1 minute away - Astoria is a lovely neighborhood, with a lot of restaurantes and nice nightclubs and bars at night, its safe to stay out in Astoria. We are a couple o photographers and we use the living room as a photography studio, leave all your belongs in your room, and the kitchen clean. Bedroom and Bathroom Ok Kitchen Limited Living Room Limited Safe and Stunning N or W Train (yellow Line)</t>
  </si>
  <si>
    <t>Safe and Stunning</t>
  </si>
  <si>
    <t>N or W Train (yellow Line)</t>
  </si>
  <si>
    <t>Shoes off please. You can use the microwave to warm up food. Keep the kitchen(microwave and refrigerator) and bathroom clean, others share it with you. Leave all your belongs in your room. Change cloths inside the bedroom or the bathroom. Don’t leave jackets or other belongs in the living room. Try as possible to check in on time, if you gonna be here late, let me know. Checking out is at 10am, if you need to leave luggage we can keep it, but the room need to be clean no later than 10am.</t>
  </si>
  <si>
    <t>{Wifi,Heating,"Smoke detector",Shampoo,Hangers,"Hair dryer"}</t>
  </si>
  <si>
    <t>Room in Sunny Apt in Great Area</t>
  </si>
  <si>
    <t>Room available in sunny, cozy apartment in Fort Greene from May 21-June 30. $60/night or discounted rate for longer term ($350/week). This place really has everything - beautiful decor, great location, excellent roommates, safe and interesting area!</t>
  </si>
  <si>
    <t>Room available in sunny, cozy apartment in Fort Greene from May 21-June 30. $60/night or discounted rate for longer term ($350/week). This place really has everything - beautiful decor, great location, excellent roommates, safe and interesting area! This room is in a huge three bedroom shared apartment with two awesome, chill roommates. The apartment is on a corner and on the top floor so there are lots of windows and it is very bright and cheerful. The room is not gigantic but the common areas are. You would have your own private room with a large twin bed (could sleep two - I do it) and access to shared common areas (kitchen, dining room, living room) and shared bathroom. Price includes utilities, wi-fi, Apple TV with Netflix and HBO Go. I won't be there but my roommates are lovely people, very friendly and open. Both are graduate students and live pretty quiet lives, so if you a big partier, this is not the place for you. But if like chilling out, chatting, cooking and just being ho</t>
  </si>
  <si>
    <t>Fort Greene is a fantastic neighbourhood and very safe. Lots of beautiful old brownstones (it is a registered historic district) and lots of beautiful tree-lined streets. Also a very hip area in terms of bars, restaurants and boutique style shops. Every Saturday there is the Fort Greene Farmer’s Market a block away. And we are right across the street from the heart of the whole neighbourhood - Fort Greene Park.  No laundry onsite but only a block away there is a do-it-yourself laundromat that also offers drop-off service. Groceries, pharmacies, shops, restaurants and bars are all very close on Myrtle, Fulton or Dekalb.</t>
  </si>
  <si>
    <t>The location is ideal - it is right across the street from Fort Greene Park, a five minute walk from the Brooklyn Hospital Centre, 10 minutes or less from many trains (Dekalb Av B/Q/R, Fulton St. G, and Lafayette Av C), 15 minute walk from even more trains (Atlantic Av-Barclay’s Centre B/Q/2/3/4/5 and Jay Street-Metrotech A/C/F/R), a 15 minute walk to downtown Brooklyn and 20 min to Brooklyn Bridge Park or Trader Joe’s.</t>
  </si>
  <si>
    <t>As above, friendly and not crazy is all that is required.</t>
  </si>
  <si>
    <t>{TV,"Cable TV",Internet,Wifi,"Air conditioning",Kitchen,Heating,Essentials,Shampoo,Hangers,"Hair dryer",Iron,"Laptop friendly workspace"}</t>
  </si>
  <si>
    <t>Greenpoint - Sun Filled Room in Unique Loft Space</t>
  </si>
  <si>
    <t>I love my apartment. It's on the 2nd floor of what was a sweater factory in the early 1900's, now converted into a unique loft space with high ceilings and original architectural details. The neighborhood is everything you want from Brooklyn;  from Michelin star restaurants to dive bars and boutiques full of locally made wares. Your bedroom is cozy and filled with light. The cherry (literally) on top is the  large roof area with sweeping views of Manhattan and the East River.</t>
  </si>
  <si>
    <t>I love my apartment. It's on the 2nd floor of what was a sweater factory in the early 1900's, now converted into a unique loft space with high ceilings and original architectural details. The neighborhood is everything you want from Brooklyn;  from Michelin star restaurants to dive bars and boutiques full of locally made wares. Your bedroom is cozy and filled with light. The cherry (literally) on top is the  large roof area with sweeping views of Manhattan and the East River. I Will be around during the day most days if you need me, except on weekends I am usually out of the house. I have coffee and tea for you and a kitchen fully equipped for you to cook. Pay-Per-Load Washers and Dryers are available on every floor, just let me know if you want to use them and I can give you instructions. I love to get to know people who stay in my home. I work nights, but am always in to solving the worlds problems over a glass of wine or a beer. I love to five recommendations for things to do in the</t>
  </si>
  <si>
    <t>Greenpoint is the best neighborhood I have ever lived in. You will be steps away from neighborhood favorites like Paula Gee's pizza as well as Michelin Star restaurants like Oxomoco. There are 3 grocery stores within a 5-10 minute walk. Nearby Franklin Avenue is full of cocktail spots which range from divey, to low-key with a back yard, to Brooklyn chic. You can walk 7 minutes from your front door to Transmitter park which is directly on the banks of the East River, or you can walk 7 minutes to McCarren park to do laps on the brand new track. The Brooklyn Expo is 3 minutes from my front door on foot and Brooklyn Bazaar 5 minutes. You'll be so glad you chose to stay here</t>
  </si>
  <si>
    <t>You will be a 5 minute walk from the Greenpoint G train and 12 minute walk from the Bedford L, with a CitiBike bikeshare dock directly in front of the building and a 10 minute walk to the Greenpoint stop on the East River Ferry.</t>
  </si>
  <si>
    <t>Only one guest per bedroom. If you are planning to have an overnight guest stay with you in the bedroom, please make arrangements with me prior to doing so (an additional fee may apply).</t>
  </si>
  <si>
    <t>{TV,Wifi,"Air conditioning",Kitchen,"Free street parking",Heating,Washer,Dryer,"Smoke detector","Carbon monoxide detector","First aid kit","Fire extinguisher",Essentials,Shampoo,"Lock on bedroom door",Hangers,Iron,"Laptop friendly workspace","Self check-in",Lockbox,"Private living room","Hot water","Bed linens","Extra pillows and blankets",Refrigerator,"Dishes and silverware","Cooking basics",Oven,Stove}</t>
  </si>
  <si>
    <t>Staten Island 1st floor Apartment</t>
  </si>
  <si>
    <t>Private home located in a quiet neighborhood. The apt. has 3 private bdrm, 1 bath, living room and eat in kitchen. This apartment is perfect for a family vacation, students, corporate housing. We also have a 2nd floor apt listed on this website</t>
  </si>
  <si>
    <t xml:space="preserve">Private home located in a quiet neighborhood. The apt. has 3 private bdrm, 1 bath, living room and eat in kitchen. This apartment is perfect for a family vacation, students, corporate housing. We also have a 2nd floor apt listed on this website Private home located in a quiet neighborhood.  The apartment is located on the 1st floor of a two family home with its own private entrance. It is very spacious, bright and open.  It has three nice size bedrooms with cable TV in each, a separate dining room and a large kitchen and living room area. Wi-Fi is also available. This apartment is perfect for a family vacation, students, corporate housing and for large families.  This charming, furnished apartment is located on the North Shore of Staten Island on “Decker Avenue”. Decker Avenue is well-known for its well-maintained homes and beautiful tree lined street. It is a quiet and safe residential neighborhood with a diverse ethnic population of residents. No Access to driveway and backyard. Joe </t>
  </si>
  <si>
    <t>The apartment is in walking distance to the Forest Ave Shopping Plazas where you will find a large supermarket, pharmacies and general stores such as: T.J. Max, Payless, and Michaels. In the surrounding area you will find plenty of fine dining restaurants, quick eateries, small groceries stores for quick food shopping and several banks. The Staten Island Mall is just a 15 drive or if you take public transportation it will take approximately 20 minutes to get there.</t>
  </si>
  <si>
    <t>There are plenty of city buses (local and express) in this area. Take an express bus into Manhattan (“The Big Apple”) or take a local bus to the Staten Island Ferry. The famous “Staten Island Ferry” is located in the area of St. George which is just a 20 minute bus ride or 10 minute ride by car. The Staten Island Ferry transports Staten Islanders, sightseers and visitors between Staten Island and Manhattan for free and runs 24 hours a day, seven days a week. Private parking is available at the Staten Island Ferry Terminal.</t>
  </si>
  <si>
    <t>No smoking inside the apartment  No pets</t>
  </si>
  <si>
    <t>{TV,"Cable TV",Internet,Wifi,Kitchen,Heating,"Family/kid friendly","Smoke detector","Carbon monoxide detector","Fire extinguisher",Essentials,"Lock on bedroom door",Iron,Other}</t>
  </si>
  <si>
    <t>Comfortable private room in Astoria, Queens</t>
  </si>
  <si>
    <t>Our place resides in a quiet residential neighborhood of Astoria, Queens. Only 15 minutes from midtown Manhattan if you hop on M or R subway lines. Subway, fresh groceries stores, restaurants and bars and active night scene are all in within walking distance: 3 to subway, 5-10 to everything else! Our spacious room is located on the west side, with plenty of sunshine in the afternoon. You'll share common rooms with our roommate Shawn who can help you with any questions or directions.</t>
  </si>
  <si>
    <t>Our place resides in a quiet residential neighborhood of Astoria, Queens. Only 15 minutes from midtown Manhattan if you hop on M or R subway lines. Subway, fresh groceries stores, restaurants and bars and active night scene are all in within walking distance: 3 to subway, 5-10 to everything else! Our spacious room is located on the west side, with plenty of sunshine in the afternoon. You'll share common rooms with our roommate Shawn who can help you with any questions or directions. Our room is sunny in the afternoon and quiet throught the day. Neighborhood is safe and clean. Steinway street and 30th avenue are the heart of Astoria. They are packed with bars and restaurants, all in walking distance from our place. This is where the fun starts! We will be out of the city but our roommate and co-host Shawn will be around in case you need any assistance. 3 minutes away from M and R lines on 46th street subway station. There's always available free parking in the street, just watch out for</t>
  </si>
  <si>
    <t>3 minutes away from M and R lines on 46th street subway station. There's always available free parking in the street, just watch out for swiping days so you don't get the ticket.</t>
  </si>
  <si>
    <t>{TV,Wifi,"Air conditioning",Kitchen,"Free street parking",Essentials,Shampoo,Hangers,"Laptop friendly workspace","Self check-in",Lockbox,"Hot water",Microwave,Refrigerator,Dishwasher,"Dishes and silverware","Cooking basics",Oven,Stove,"Garden or backyard","Wide hallways","Wide entrance for guests","Well-lit path to entrance","No stairs or steps to enter","Wide entrance","Accessible-height bed","No stairs or steps to enter","No stairs or steps to enter","Wide entryway"}</t>
  </si>
  <si>
    <t>Great room in a spacious Inwood Apartment</t>
  </si>
  <si>
    <t>Stay with us in our spacious upper manhattan apartment! Our apartment is a rare find because it's super close to the A,and 1 train, so you have easy access to the entire city. Only 20 minutes from time square. You'll have access to the entire apartment, and your room has a really comfy bed and a sitting area. There's a ton of options for great restaurants and bars nearby. The neighborhood is great for couples and solo travelers who want to explore the real New York!</t>
  </si>
  <si>
    <t>{TV,Wifi,"Air conditioning","Paid parking off premises",Elevator,"Hot tub",Heating,"Family/kid friendly",Dryer,"Smoke detector",Essentials,"Lock on bedroom door","Hair dryer",Iron,"Laptop friendly workspace","Hot water","Host greets you"}</t>
  </si>
  <si>
    <t>Beautiful Manhattan apt. blocks from Central Park</t>
  </si>
  <si>
    <t>My place is close to Bier International, 67 Orange Street, Thai Market, 3 blocks from Central Park, Amy Ruth's Restaurant, Upper Westside, Columbia University, Absolute Bagels. You’ll love my place because of the location, the people, and cleanliness. My place is good for a single person looking to spend some time in the city or study. No couples will be considered.</t>
  </si>
  <si>
    <t>My place is close to Bier International, 67 Orange Street, Thai Market, 3 blocks from Central Park, Amy Ruth's Restaurant, Upper Westside, Columbia University, Absolute Bagels. You’ll love my place because of the location, the people, and cleanliness. My place is good for a single person looking to spend some time in the city or study. No couples will be considered. (2) Large rooms and amenities you can't get in a lot of places in the city!  Close to multiple subway lines and bus stops. There is a large living room and full kitchen and bathroom (shared spaces) You will only have access to my bedroom and closet in the living room as well as the shared spaces ( kitchen and bathroom). Please respect the apartment and clean up after yourself as my roommate with be home during your stay. Frederick Douglass is the main street in West Harlem   Full of delicious new restaurants, bars and nightlife. Central Park is 3 blocks away. Two other parks, library and Columbia University is just a stones</t>
  </si>
  <si>
    <t>I love the diversity in Harlem and the quick access to so many things I love. Multiple parks to choose for a run, multiple gyms when it's too cold or too hot. There are several delicious and all very different coffee shops and bars close by. Laundry room, cleaners, and grocery store all in short walking distance. I always feel safe on the well lit streets and close transportation options.</t>
  </si>
  <si>
    <t>Access to the blue line to go up town and downtown just a 4 minute walk away. Red line is about an 8 minute walk away. You can catch a crosstown bus or downtown bus on nearly every surrounding block. I live on a high traffic block so hailing a cab is no problem!</t>
  </si>
  <si>
    <t>- I only request no loud music/ noise after 11 during the week please. The room is for one person to stay only - no additional guests. No pets. No smoking inside. Clean up after yourself out of respect for my roommate. We do not have any rodents or things or bugs and we'd love to keep it that way so please do your dishes :)</t>
  </si>
  <si>
    <t>{TV,Wifi,"Air conditioning",Kitchen,"Free street parking",Heating,"Smoke detector",Essentials,"Lock on bedroom door",Hangers,"Hair dryer",Iron,"Laptop friendly workspace","translation missing: en.hosting_amenity_49","translation missing: en.hosting_amenity_50",Other}</t>
  </si>
  <si>
    <t>Awesome 2 bed apartment in LES</t>
  </si>
  <si>
    <t>Guests must clean up after themselves and be respectful.</t>
  </si>
  <si>
    <t>{Wifi,Kitchen,Heating,"Smoke detector","Carbon monoxide detector",Essentials,Shampoo,Hangers,"Hair dryer",Iron,"Hot water"}</t>
  </si>
  <si>
    <t>Academic pad</t>
  </si>
  <si>
    <t>Cute &amp; cozy Brooklyn apartment right where the South Slope meets Gowanus.</t>
  </si>
  <si>
    <t>Cute &amp; cozy Brooklyn apartment right where the South Slope meets Gowanus. The apartment has everything you need and is a 5 min walk to the subway station with direct lines to anywhere in Brooklyn or Manhattan. It has two bedrooms, a living room, kitchen and a bathroom. One bedroom has a king size bed and a smaller room has a double bed. The apartment is on the top floor of a three-story building and the neighbors are quiet and friendly.  There are galleries and shops nearby and a walking distance wholefoods market. I will be available via phone or email for any questions you may have. 5 minute walk to the R train. You can also use my bike to get around.</t>
  </si>
  <si>
    <t>5 minute walk to the R train. You can also use my bike to get around.</t>
  </si>
  <si>
    <t>{Wifi,"Air conditioning",Kitchen,"Pets allowed",Heating,"Smoke detector","Carbon monoxide detector",Essentials,"Laptop friendly workspace"}</t>
  </si>
  <si>
    <t>1500+ sq ft 2BR West Village Loft</t>
  </si>
  <si>
    <t>1500 square foot loft in the most exclusive doorman building in heart of West Village.  2 bedroom and 2 bath, 15 foot ceilings and high-end finishes and furniture. Huge roofdeck with views of skyline. 5 day minimum</t>
  </si>
  <si>
    <t>1500 square foot loft in the most exclusive doorman building in heart of West Village.  2 bedroom and 2 bath, 15 foot ceilings and high-end finishes and furniture. Huge roofdeck with views of skyline. 5 day minimum 1500 square foot loft in the most exclusive doorman building in heart of West Village.  2 bedroom and 2 bath, 15 foot ceilings and high-end finishes and furniture. Huge roofdeck with views of skyline.  Cable and internet included.  Building is connected to a full grocery store as well as a dry cleaner. Tons of amazing restaurants and bars on the most beautiful and scenic NYC streets.  Close to Soho and the Meat Packing district. Apartment is great for families, especially with small kids.Parks and kid friendly activities.</t>
  </si>
  <si>
    <t>No parties or large gatherings allowed.</t>
  </si>
  <si>
    <t>{TV,"Cable TV",Internet,Wifi,"Air conditioning",Kitchen,"Paid parking off premises",Doorman,Gym,Elevator,"Free street parking","Buzzer/wireless intercom",Heating,"Family/kid friendly",Washer,Dryer,"Smoke detector","Carbon monoxide detector",Essentials,Hangers,Iron,"Laptop friendly workspace","High chair","Children’s books and toys","Hot water","Luggage dropoff allowed","Host greets you","Paid parking on premises"}</t>
  </si>
  <si>
    <t>Whole Ridgewood Railroad 2 blocks from M</t>
  </si>
  <si>
    <t>Traditional Ridgewood Railroad. Close to trains and central to a bunch of fun restaurants and bars.</t>
  </si>
  <si>
    <t>Traditional Ridgewood Railroad. Close to trains and central to a bunch of fun restaurants and bars. Welcome to my home! I live in this apartment. It's got my stuff in it. Please be respectful. Only use the stuff in the studio if you know what you're doing. If you do, please feel free to rinse out whenever you like, just keep it down after 10. Plenty of space to set up the inflatable mattress in the living or changing rooms. Extra sheets in the closet. This is a place for someone who is looking for a real home while they stay. The kitchen is stocked and all yours to use. Please clean my cast iron correctly and don't try on my clothes haha! All! I will not be around but my neighbors across the hall will be. Also feel free to message me anytime!! Brunch ar Julias or Normas.  Drinks at Aunt Ginnys, Paradise, Bad Old Days Quick über to many great clubs 2 blocks to the Forest M 8 blocks to Myrtle Wykoff L</t>
  </si>
  <si>
    <t>Brunch ar Julias or Normas.  Drinks at Aunt Ginnys, Paradise, Bad Old Days Quick über to many great clubs</t>
  </si>
  <si>
    <t>2 blocks to the Forest M 8 blocks to Myrtle Wykoff L</t>
  </si>
  <si>
    <t>{TV,Wifi,Kitchen,Heating,"Smoke detector",Essentials,Hangers,Iron}</t>
  </si>
  <si>
    <t>Harlem Hideaway Parlor Apartment</t>
  </si>
  <si>
    <t>The perfect get away during your New York stay. Parlor floor of an 1895 brownstone in the landmarked Mt. Morris neighborhood in the best section and block in Harlem. Built in AC, washer/dryer, dishwasher, clawfoot tub, garden access, 12' ceilings, large modern kitchen.  Very close to the express subway, many restaurants and Whole Foods Market. Landlord has lived in building since 2000.</t>
  </si>
  <si>
    <t>The perfect get away during your New York stay. Parlor floor of an 1895 brownstone in the landmarked Mt. Morris neighborhood in the best section and block in Harlem. Built in AC, washer/dryer, dishwasher, clawfoot tub, garden access, 12' ceilings, large modern kitchen.  Very close to the express subway, many restaurants and Whole Foods Market. Landlord has lived in building since 2000. The best in brownstone living. Windows front and back, 12' ceilings, AC, washer/dryer, dishwasher, claw foot bathtub, fireplace, panelled bedroom, historic charm in a landmarked district with very friendly neighbors, close to shopping, restaurants and public transportation. Use of beautiful private backyard. This is on the entry floor of the building, first door on the right. Owner is active in community (restaurant owner), and can answer many questions, but is very intent on providing privacy to guests. This tree lined landmarked block has incredibly friendly neighbors, many being home owners. Express s</t>
  </si>
  <si>
    <t>This tree lined landmarked block has incredibly friendly neighbors, many being home owners.</t>
  </si>
  <si>
    <t>Express subway is 3 blocks (3 minutes) away, and bus stop is on the corner.</t>
  </si>
  <si>
    <t>- No smoking indoors. Turn off lights, fan, TV, iron, radios and air conditioners and blow out candles before leaving. If it looks like rain, close windows. Do not hang towels on the shower curtain ring. The only thing that goes in the toilet is toilet paper- no “wet wipes”, etc. Empty pockets before using the washing machine and empty the lint basket before using the dryer. When cooking, use exhaust fan. No laundry after 9 PM. Recycle all metal, glass and hard plastic. RINSE OUT FIRST! Paper and cardboard recycle basket is in the hall closet. You may empty the garbage in the front area of the building. Use proper container. Do not leave food out exposed. Wash all cooking items. Be considerate of the other guests by keeping the noise down. No hard soled shoes after 10PM or early in AM. Do not slam doors. Be happy.</t>
  </si>
  <si>
    <t>{TV,Wifi,"Air conditioning",Kitchen,"Indoor fireplace",Heating,Washer,Dryer,"Smoke detector","Carbon monoxide detector","First aid kit","Safety card","Fire extinguisher",Essentials,Shampoo,Hangers,"Hair dryer",Iron,"Laptop friendly workspace","Private entrance"}</t>
  </si>
  <si>
    <t>A Piece of mind in the city</t>
  </si>
  <si>
    <t>Looking for a decent place to stay and affording you found the right spot Welcome to the Bronx</t>
  </si>
  <si>
    <t>{TV,"Air conditioning","Smoking allowed","Pets allowed",Elevator,Heating,"Smoke detector","Carbon monoxide detector","Lock on bedroom door",Iron,"Laptop friendly workspace","Private entrance"}</t>
  </si>
  <si>
    <t>Luxury New 2 bed Apartment By Central Park North</t>
  </si>
  <si>
    <t>2 spacious bedrooms with queen size beds ,air conditioning units and tv in each  room ! 2 bathrooms with toilet in each  BRAND NEW BUILDING  REAL 2 BEDROOM APARTMENT(1000sf sophisticated elegant boutique building  virtual doorman  Live like a New Yorker in this modern condo  step out of the front door and you are immediately immersed in the lively energy of the City.  Walk just a block away and find numerous restaurants with cuisine from all over the world.  Central Park is around the corner</t>
  </si>
  <si>
    <t>2 spacious bedrooms with queen size beds ,air conditioning units and tv in each  room ! 2 bathrooms with toilet in each  BRAND NEW BUILDING  REAL 2 BEDROOM APARTMENT (Phone number hidden by Airbnb) sf sophisticated elegant boutique building  virtual doorman  Live like a New Yorker in this modern condo  step out of the front door and you are immediately immersed in the lively energy of the City.  Walk just a block away and find numerous restaurants with cuisine from all over the world.  Central Park is around the corner (Phone number hidden by Airbnb) sf apartment in NYC hard to find .  Contemporary decorations. you don't need to squeeze there is enough room for all. No blocking view  3 AC units 3 smart tv .wifi. Not moldy old apartment  Brand new kitchen . Subway ,bus ,Central Park and bike station LITERALLY out the door . Lots of new trendy bar Restaurants ask me I will give you lots of advise  . All of the apartment Key/virtual doorman  we will meet you in person so plz let us know i</t>
  </si>
  <si>
    <t>This is an old neighborhood that changes  Every day . So many amazing Spanish //Italian old Restaurants . This Part of the park is an touched I think it's the most beautiful part of central park .some people told me it's reminded them gardens in Paris. Don't be s tourist be a local you will have amazing time . Ask me for some recommendations.</t>
  </si>
  <si>
    <t>This is the best transportation spot so plz (Hidden by Airbnb) around me . Bus is  right outside the door !! subway station around the corner !! 6 train that go all the way to Chinatown ,Brooklynbridge ,Brooklyn,queen  And all east side ...) remember you can change with no cost to any part of the city  Once you took the first train on 110. Please ask me for advice or (Hidden by Airbnb)  Remember NYC is a walking city  no gym needed so you can start waking from here to anywhere you wish</t>
  </si>
  <si>
    <t>- Please no shoes and dragging items on the floor. Please respect your neighbors as you know most peoples live here year round so as Airbnb please behave as a resident and not a crazy tourist . Unfortunately I had bad experience with guests so plz if you want Airbnb to exist  Treat it like your home and neighbors</t>
  </si>
  <si>
    <t>{TV,"Cable TV",Wifi,"Air conditioning",Kitchen,"Paid parking off premises",Gym,Elevator,"Free street parking",Heating,Washer,Dryer,"Smoke detector",Essentials,Shampoo,"Lock on bedroom door",Hangers,"Hair dryer",Iron,"Laptop friendly workspace","Private living room","Hot water","Bed linens","Extra pillows and blankets","Ethernet connection",Microwave,"Coffee maker",Refrigerator,Dishwasher,"Dishes and silverware","Cooking basics",Oven,Stove,"Single level home","Patio or balcony","Garden or backyard","Luggage dropoff allowed","Long term stays allowed","Host greets you"}</t>
  </si>
  <si>
    <t>#4 ROOM 4FAMILY (4 guests) Train 3 Kingston Ave</t>
  </si>
  <si>
    <t>7 min from 770</t>
  </si>
  <si>
    <t>7 min from 770 Crown Heights  Brooklyn NY 11213 Train 3 (5 min) station: Kingston Ave</t>
  </si>
  <si>
    <t>Crown Heights  Brooklyn NY 11213</t>
  </si>
  <si>
    <t>Train 3 (5 min) station: Kingston Ave</t>
  </si>
  <si>
    <t>{TV,"Cable TV",Wifi,Kitchen,Heating,"Smoke detector","Carbon monoxide detector","Fire extinguisher",Essentials,"Lock on bedroom door",Iron,"Laptop friendly workspace","Private living room","Hot water","Bed linens","Ethernet connection"}</t>
  </si>
  <si>
    <t>Spacious &amp; Bright: 1 BR Midtown!</t>
  </si>
  <si>
    <t xml:space="preserve">Our spacious and clean one bedroom apartment sits nestled in the heart of Midtown East on a peaceful one-way street.  This top floor apartment will comfortably fit two people, has a great living room for relaxing and a fully equipped kitchen. </t>
  </si>
  <si>
    <t>Our spacious and clean one bedroom apartment sits nestled in the heart of Midtown East on a peaceful one-way street.  This top floor apartment will comfortably fit two people, has a great living room for relaxing and a fully equipped kitchen.  This wonderful, quiet apartment is located on a residential street, with the benefit of being only two blocks from the subway (6, E, M trains located at 53rd &amp; Lex.). You can walk to the East River, Central Park, Grand Central, Rockefeller Center, as well as many restaurants. The apartment is located in an elevator building and has a doorman (part-time). This top floor, corner apartment is a bright and sunny space. You will enjoy a large living room with a flat screen tv and impressive sound system that easily connects to your phone through bluetooth. The full kitchen has new stainless steel appliances and granite counter tops. The cozy bedroom has a queen bed and overlooks the tree lined street. Full access to living and dining space. We will gr</t>
  </si>
  <si>
    <t xml:space="preserve">The neighborhood and our block is residential, however you will only be a short walk from public transportation. </t>
  </si>
  <si>
    <t>This is a well maintained building with other units -- guests should be considerate and respect quiet time during the later evening hours. The rental has a no smoking policy.</t>
  </si>
  <si>
    <t>{TV,"Cable TV",Internet,Wifi,"Air conditioning",Kitchen,Doorman,"Pets live on this property",Dog(s),Elevator,"Buzzer/wireless intercom",Heating,Washer,Dryer,"Smoke detector","Carbon monoxide detector",Essentials,Shampoo}</t>
  </si>
  <si>
    <t>Whole floor(2bedroom) for group in safe Area</t>
  </si>
  <si>
    <t>Easy decoration for easy traveler. Whole floor on 3fl by stair (no elevator) 2 bedroom with private 1 bathroom and dinning room , no living room ,  no kitchen . But Microwave is provide .with dish ,glass Floor is just separated by level . (No door) so  Some noise might hear from other floor .  House is located in asian area. Walk 8 minute to subway station  M R (Elmhurst Station) 7 ( 90st station)  30 minute to time square  2 minute walk to bus stop .</t>
  </si>
  <si>
    <t>Couldn’t be loud after 10 pm No Drug please No smoke in the house please  No over guest than request please</t>
  </si>
  <si>
    <t>{Wifi,"Air conditioning","Hot tub",Heating,Essentials,Shampoo,Hangers,"Hair dryer","Hot water"}</t>
  </si>
  <si>
    <t>Gorgeous 1BR brownstone in Harlem close to trains</t>
  </si>
  <si>
    <t>My apartment is walking distance to parks, cafes, restaurants, buses, and the A, B, C, D, 2, 3, 4, 5, 6, and Metro Noth trains! Just 20 minutes to Lincoln Center on the 2 or 3! You’ll love my place because of the coziness, the piano, the colors; good for couples, solo adventurers, and business travelers.</t>
  </si>
  <si>
    <t>- Please eat only in the kitchen &amp; dining room. Food trash must be disposed of in special container in freezer until garbage day (will give details upon booking). Trash to be curbed on Monday night, Wednesday night, or Friday nights. Tea kettle can only be used with Medium heat, please, or kettle will crack! Please always check that the stove/oven gas is off before leaving apartment. Heat should be set to no higher than 68 when leaving the apartment. Piano not to be used as furniture - though totally okay to lovingly play! Feel free to bring other acoustic instruments; play and sing between 10am - 10pm. Keep voice volume low after 10pm. Please wear slippers or socks. No smoking, drugs, or pets. I may have to come by during your stay to pick something up but I'll give you plenty of notice! Plumbing is old - please flush often during one extended sitting ;)  Call me anytime with any concerns!</t>
  </si>
  <si>
    <t>{Wifi,Kitchen,Heating,"Smoke detector","First aid kit",Essentials,Shampoo,"Hair dryer",Iron,"Laptop friendly workspace","translation missing: en.hosting_amenity_49","translation missing: en.hosting_amenity_50"}</t>
  </si>
  <si>
    <t>Sunny Immaculate Spacious 1-bdrm-1 block to C Park</t>
  </si>
  <si>
    <t>Immaculate, sunny and spacious corner apartment with huge windows. 9th floor, with elevator and doorman.  1 block from CENTRAL PARK (nw corner), at south corner of Morningside Park. At 110th St and Manhattan Ave. Lots of ethnic restaurants, 10 minute walk from Columbia University.  Laundry and community room and patio on 10th floor.  Vibrant, diverse neighborhood, close to parks. My place is good for couples, solo adventurers, business travelers, and families (with kids).</t>
  </si>
  <si>
    <t>{TV,Wifi,"Air conditioning",Kitchen,Elevator,Heating,Washer,Dryer,Essentials,Hangers,"translation missing: en.hosting_amenity_49","translation missing: en.hosting_amenity_50"}</t>
  </si>
  <si>
    <t>Beautiful, sunny 1 bedroom off Graham Ave</t>
  </si>
  <si>
    <t>Sunny and spacious 1 bedroom, 1 bathroom apartment in Williamsburg off of the Graham Ave L.</t>
  </si>
  <si>
    <t>{Wifi,"Air conditioning",Kitchen,Heating,Washer,Dryer,"Smoke detector","Carbon monoxide detector",Essentials,Shampoo,"Lock on bedroom door","Hair dryer"}</t>
  </si>
  <si>
    <t>Private room in Brooklyn Loft</t>
  </si>
  <si>
    <t>Our comfortable loft with exposed brick has a true city feeling. The loft is quite large and has a backyard. It's located in happening Bushwick Brooklyn, 2 blocks from the L subway line it's and surrounded by great bars and restaurants. 15 min to Manhattan by subway.</t>
  </si>
  <si>
    <t>{Internet,Wifi,Kitchen,"Buzzer/wireless intercom",Heating,Washer}</t>
  </si>
  <si>
    <t>2 bedroom 3 beds! Doorman Elevator 5229</t>
  </si>
  <si>
    <t>Features wireless internet, cable TV, standard kitchen appliances, and hardwood floors provide all the comforts of home. Located on a traditional NYC Mid-rise Post-War Doorman Elevator building. This is a 2 bedroom  and a sofa bed. ** Doorman Elevator Building with laundry ** Dishwasher ** Renovated Bathroom ** 1 Sofa Bed ** Wireless Internet ** Air conditioning and heater ** Linens and Towel Provided</t>
  </si>
  <si>
    <t>- Electricity/Gas Included But Capped at $100/Month. Regular use of electricity in the unit will not go beyond the cap. No Smoking  - No pets allowed in the building at the exeption of CATS. - $250 Late Check Out After 11:00AM   - $100/Hr + Cost of placement of next tenancy. Hotel + Cab will be offered to the next tenants.</t>
  </si>
  <si>
    <t>{TV,Wifi,"Air conditioning",Kitchen,"Pets allowed",Elevator,Heating,"Family/kid friendly",Washer,Dryer,"Smoke detector","Carbon monoxide detector",Essentials,Shampoo,Hangers,"Hair dryer",Iron,"Laptop friendly workspace","Self check-in","Building staff",Microwave,"Coffee maker",Refrigerator,Dishwasher,"Dishes and silverware","Cooking basics",Oven,Stove}</t>
  </si>
  <si>
    <t>LOFTED BED IN CONVERTED FACTORY LOFT NEAR 2 METROS</t>
  </si>
  <si>
    <t>HUGE loft in converted factory, with in building: -COFFEE SHOP -YOGA STUDIO -ROOF DECK -FOOD CO/OP -TATTOO PARLOR -VAPE SHOP -CLOTHING STORES -SHIPPING AND PRINTING STORE -This room has a lofted bed if you don't know what that is please look it up before you book :) -Located in vibrant Bushwick Brooklyn within walking distance to some of the best street art in the US. -Just 3 blocks to subway with easy access to Manhattan, Williamsburg and JFK airport.</t>
  </si>
  <si>
    <t xml:space="preserve">HUGE loft in converted factory, with in building: -COFFEE SHOP -YOGA STUDIO -ROOF DECK -FOOD CO/OP -TATTOO PARLOR -VAPE SHOP -CLOTHING STORES -SHIPPING AND PRINTING STORE -This room has a lofted bed if you don't know what that is please look it up before you book :) -Located in vibrant Bushwick Brooklyn within walking distance to some of the best street art in the US. -Just 3 blocks to subway with easy access to Manhattan, Williamsburg and JFK airport. At your disposal is a comfortable lounge and dining area with a kitchen, and 2 bathrooms, that is all cleaned daily. There is also a mini mall downstairs containing a yoga studio, coffee shop, art gallery, skate shop, and clothing store.  Right across the street are 2 of the biggest vintage shops in Brooklyn. Your room has a lofted bed that requires ladder access, with a brand new super comfortable PILLOW TOP double bed, floor sitting futon sleeper, as well as your own air conditioner and space heater to combat extreme NYC temperatures. </t>
  </si>
  <si>
    <t>Airbnb says:  Bushwick has evolved into a haven for artists and other creative types, with a budding gallery scene, indie music venues and foodie-approved restaurants.  Check out some of the best street art in the world by day, and then dance your tushy off at one of the numerous concert halls or warehouse clubs.</t>
  </si>
  <si>
    <t>We are 5 minutes from the BQE if you are driving and just 3 blocks to the Morgan L Train stop with easy access to Upper and Lower Manhattan, and Williamsburg.  It is also a very easy commute to JFK airport on public transit and a quick 20 minute cab ride to Laguardia airport.</t>
  </si>
  <si>
    <t>No smoking inside. Please respect quiet hours of midnight to 9 AM. Clean your dishes and the kitchen after use. Be courteous to other guests and limit time in the bathroom if someone is waiting. There are 3 cameras in the main living area.  They are recording 24 hours a day for safety purposes.  This way no one will go into your room without it being recorded in the cloud.  We never watch this footage unless something happens that we need to keep it.  It is only saved for 48 hours before the system automatically deletes it.</t>
  </si>
  <si>
    <t>{TV,Internet,Wifi,"Air conditioning",Kitchen,"Pets live on this property",Dog(s),"Free street parking","Buzzer/wireless intercom",Heating,Washer,Dryer,"Smoke detector","Carbon monoxide detector","First aid kit","Safety card","Fire extinguisher",Essentials,Shampoo,"Lock on bedroom door",Hangers,"Hair dryer",Iron,"Laptop friendly workspace","Self check-in",Lockbox,"Hot water","Bed linens","Extra pillows and blankets",Microwave,"Coffee maker",Refrigerator,"Dishes and silverware","Cooking basics",Oven,Stove,"Garden or backyard","Luggage dropoff allowed","Long term stays allowed"}</t>
  </si>
  <si>
    <t>MODERN ROOM IN CHARMING CLINTON HILL+ SWEET VIEW 3</t>
  </si>
  <si>
    <t>HUGE duplex with -GYM -MOVIE ROOM -BILLIARD LOUNGE -ROOF DECK w/ GRILL  -Located in vibrant Clinton Hill walking distance to Pratt University and Brooklyn Bridge. -Just 3 blocks to subway with easy access to Manhattan, Williamsburg and JFK airport.</t>
  </si>
  <si>
    <t>HUGE duplex with -GYM -MOVIE ROOM -BILLIARD LOUNGE -ROOF DECK w/ GRILL  -Located in vibrant Clinton Hill walking distance to Pratt University and Brooklyn Bridge. -Just 3 blocks to subway with easy access to Manhattan, Williamsburg and JFK airport. Your well appointed room has a double bed, and space to hang and fold your clothes. You also have your own air conditioner and heater so you can regulate your own temperature. Free WIFI :)  We pay for extra for the really fast internet so stream video at ease. We also provide professionally laundered fresh sheets and towels, a hair dryer in your room, and shampoo and soap in the showers. There is also a washer and dryer in the building so you can do your wash while you are here. There are multiple rooms in this house, you will be sharing it with us. It  is so much fun! We often end up with an eclectic group from all over the world coming together for coffee in the morning and drinks around the neighborhood. Airbnb says: When it comes to Broo</t>
  </si>
  <si>
    <t>Airbnb says: When it comes to Brooklyn neighborhoods, Clinton Hill plays crowd favorite. Celebrated for its diversity of people, restaurants, and activities, Clinton Hill caters to Pratt Institute students and ambitious professionals alike. Artsy but not over-the-top and cool but not unapproachable, this laid-back neighborhood deserves its amiable reputation. Add accessibility to Clinton Hill’s affability, and it’s easy to understand why this neighborhood has so many fans.</t>
  </si>
  <si>
    <t>We are 2 blocks from the BQE if you are driving and just 3 blocks to the Classon G Train stop with easy access to Manhattan, Downtown Brooklyn, and Williamsburg.  It is also a very easy commute to JFK airport on public transit and a quick 20 minute cab ride to Laguardia airport.</t>
  </si>
  <si>
    <t>No smoking (cigarettes, e-cigs, or anything else) or flames (candles, etc) inside. No visitors / house guests, parties, or loud music.  Food and alcohol is not provided - do not eat or drink anything in the kitchen unless you purchased it. Please respect quiet hours of 9PM to 9AM. Clean your dishes and the kitchen immediately after use. Keep the common areas clean and store your things in your bedroom. Please label all of your food so we can clean the fridge when you leave. Sheets and towels are cleaned before check in and after check out, if you wish to clean them more often that you will have to do that yourself. Do not leave your towels in bathroom. Be courteous to other guests and limit time in the bathroom if someone is waiting.</t>
  </si>
  <si>
    <t>{Internet,Wifi,"Air conditioning",Kitchen,Gym,Elevator,"Free street parking","Buzzer/wireless intercom",Heating,Washer,Dryer,"Smoke detector","Carbon monoxide detector","Safety card","Fire extinguisher",Essentials,Shampoo,"Lock on bedroom door",Hangers,"Hair dryer",Iron,"Laptop friendly workspace","translation missing: en.hosting_amenity_49","translation missing: en.hosting_amenity_50","Self check-in",Lockbox,"Hot water",Microwave,"Coffee maker",Refrigerator,"Dishes and silverware","Cooking basics",Oven,Stove}</t>
  </si>
  <si>
    <t>Spacious formal apt mins from midtown or Columbia</t>
  </si>
  <si>
    <t>spacious 1 bedroom with separate living room</t>
  </si>
  <si>
    <t>- 8am to 11 pm</t>
  </si>
  <si>
    <t>{TV,Wifi,"Air conditioning",Kitchen,Breakfast,Elevator,Heating,"Family/kid friendly",Washer,Dryer,"Smoke detector","Carbon monoxide detector","Fire extinguisher",Essentials,Shampoo,Hangers,"Hair dryer",Iron,"Laptop friendly workspace","Private living room"}</t>
  </si>
  <si>
    <t>1 bdrm Spacious Beautiful Apartment</t>
  </si>
  <si>
    <t>- A block away to Austin street many shopping, restaurants e.t.c - Apartment in extremely clean well maintained building, Laundry in bldg - located 1 block from subway E &amp; F and 4 blocks from the LIRR train which is 17 minutes to Penn station</t>
  </si>
  <si>
    <t>{TV,Wifi,"Wheelchair accessible",Kitchen,Elevator,"Buzzer/wireless intercom",Heating,"Smoke detector",Essentials,Hangers,"Hair dryer",Iron}</t>
  </si>
  <si>
    <t>Trendy 1 BR in the LES NY</t>
  </si>
  <si>
    <t>This is a two bedroom apartment located in one of the best areas in the LES. There is a full closet, temperpedic mattress, dresser, tv, desk, floor length mirror, and french doors.</t>
  </si>
  <si>
    <t xml:space="preserve">This is a two bedroom apartment located in one of the best areas in the LES. There is a full closet, temperpedic mattress, dresser, tv, desk, floor length mirror, and french doors. This is a two bedroom apartment located in one of the best areas in the LES. There is one other roommate in the apartment. The two bedrooms are on ends of the apartment. There is a common area with a full kitchen with dishwasher. Everything is completely new and cherry wood flooring is new. There are heating and air conditioning units included in every room of the apartment with remote control. The bedroom has two windows that bring in great light.  There is a full closet, temperpedic double mattress, 4 draw dresser, HD tv, desk, floor length mirror, and french doors. Both windows have blinds and view of the heart of the lower east side. This is a pretty quiet neighborhood and very homey.  Although, during the weekends there are a lot of people out and there is a ton to do!  Also, there are many metro stops </t>
  </si>
  <si>
    <t>There are tons of cafes, restaurants, bars, lounges, and live music in the LES. The Ludlow hotel is across which is a great option for dinner and drinks. There is also Duane Reade, Whole Foods, and Union Market for drug and grocery store needs. The famous Katz Deli is directly next to the apartment which is really good and there are also tons of small independent boutiques for shopping. Also, when the weather is warm the east river park is about 10 minutes walking distance where there are tennis courts and people relaxing, running, biking. A few of my favorite places are Galli, Pianos for live music, WhyNot coffee, Hotel Chantelle, The Stanton Social which are all walking distance from the apartment. Also, soho is only a 8 minute walk which has tons of shopping.</t>
  </si>
  <si>
    <t>METRO/BUS: - 2 Blocks from the F train (Able to easily transfer to the 6 train for the east side) -3 Blocks from th (Website hidden by Airbnb) trains - 2 blocks from the M21 / M14A / M9 Bus TAXI - There are tons of Taxis on Houston which is less than one block away from the apartment -UBER and Lyft are also good options if you want to take a car service</t>
  </si>
  <si>
    <t>{TV,"Cable TV",Internet,Wifi,"Air conditioning",Kitchen,"Buzzer/wireless intercom",Heating,"Smoke detector","Carbon monoxide detector","First aid kit",Essentials,"Laptop friendly workspace"}</t>
  </si>
  <si>
    <t>Stylish 1BR apt in Upper East Side</t>
  </si>
  <si>
    <t>High ceiling, spacious one bedroom apartment with full bathroom and kitchen on 3rd floor walk-up townhouse by Park Ave in Upper East Side. Queen size bed in the bedroom and queen size sofa bed in the living room that can accommodate up to 4 people.</t>
  </si>
  <si>
    <t>High ceiling, spacious one bedroom apartment with full bathroom and kitchen on 3rd floor walk-up townhouse by Park Ave in Upper East Side. Queen size bed in the bedroom and queen size sofa bed in the living room that can accommodate up to 4 people. Front of the building with street view on the 3rd floor walk-up.  High ceilings, decorative fireplace, wood flooring, area rug in the living room with flat screen TV, queen size sofa sleeper bed, ottoman, a closet, and a desk with a lamp and a chair.  Wood dining table with aluminum chairs in the separate dining area.  A queen size bed, a large closet and a large mirror in the bedroom.  Gas stove, sink, dishwasher, refrigerator, microwave oven, coffee maker, pots and pans, dishes and utensil with a pantry in the kitchen.   Tub, toilet, sink and mirror in the bathroom. Electricity, phone, basic cable TV, wifi internet, window air conditioner, steam heat, building intercom with talk, listen and open door functions, wood hangers in the closets,</t>
  </si>
  <si>
    <t>The Upper East Side is a neighborhood in the borough of Manhattan in New York City, between Central Park/Fifth Avenue, 59th Street, the East River, and 96th Street. The area incorporates several smaller neighborhoods, including Lenox Hill, Carnegie Hill, and Yorkville. Once known as the Silk Stocking District, it is now one of the most affluent neighborhoods in New York City.</t>
  </si>
  <si>
    <t>Building located in East 67th Street off Park Ave.  4, 5, 6 trains at 68th street &amp; Lexington Ave; F, Q train at 63rd street and Lexington Ave; N, R, W trains at 59th Street and Fifth Ave; N, R, W trains at 59th Street and Lexington Ave</t>
  </si>
  <si>
    <t>No smoking in the building.</t>
  </si>
  <si>
    <t>{TV,"Cable TV",Internet,Wifi,"Air conditioning",Kitchen,"Paid parking off premises","Free street parking","Buzzer/wireless intercom",Heating,"Family/kid friendly",Washer,Dryer,"Smoke detector","Carbon monoxide detector","Fire extinguisher",Essentials,Hangers,"Hair dryer",Iron,"Laptop friendly workspace",Bathtub,Microwave,"Coffee maker",Refrigerator,Dishwasher,"Dishes and silverware","Cooking basics",Oven,Stove,"Long term stays allowed",Other}</t>
  </si>
  <si>
    <t>BEAUTIFUL APT ON CENTRAL PARK WEST</t>
  </si>
  <si>
    <t>Excellent location!! A large 1 bedroom in a doorman building, just across the street from Central Park! This lovely home comes complete with a full kitchen, dining table, large living room with sofa bed, and windowed bathroom with tub and shower.</t>
  </si>
  <si>
    <t>Excellent location!! A large 1 bedroom in a doorman building, just across the street from Central Park! This lovely home comes complete with a full kitchen, dining table, large living room with sofa bed, and windowed bathroom with tub and shower. All windows with park views Upper West side, close to all Subway, bus, taxi, car rentals, all outside the door subway on corner</t>
  </si>
  <si>
    <t>Upper West side, close to all</t>
  </si>
  <si>
    <t>Subway, bus, taxi, car rentals, all outside the door</t>
  </si>
  <si>
    <t>No pets or smoking in apartment</t>
  </si>
  <si>
    <t>{TV,"Cable TV",Internet,Wifi,"Air conditioning","Wheelchair accessible",Kitchen,Doorman,Elevator,"Buzzer/wireless intercom",Heating,"Family/kid friendly",Washer,Dryer,"Smoke detector","Carbon monoxide detector",Essentials,Hangers,"Hair dryer",Iron,"Laptop friendly workspace"}</t>
  </si>
  <si>
    <t>tiny, tiny room in Bushwick</t>
  </si>
  <si>
    <t>Hi! We're right between the Halsey J/M/Z trains and the Myrtle-Wyckoff L stop. I have a tiny room with a small bed, but its cozy. The shared space in the house is clean and has a great vibe. My roommates are musicians and generally out of the house, or quiet during normal hours. Nearby, there are some hip bars, lots of great tacos, pizza, chinese food and other local stuff too. Neighborhood is pretty quiet otherwise and very safe at night. NO PETS PLEASE, I'm allergic.</t>
  </si>
  <si>
    <t>{Wifi,"Air conditioning",Kitchen,Washer,Dryer,Essentials,Shampoo,"Lock on bedroom door",Hangers,Iron,"Private living room"}</t>
  </si>
  <si>
    <t>Amazing cozy and warm male room on Manhattan IV</t>
  </si>
  <si>
    <t>GUYS ONLY • Nice kitchen with everything for cooking!  • Board games!  • TV in the room!  • Bed can be transformed into futon. • Air conditioner and heating in the room. • This is not a hostel. Everyone lives here for a long term. • One roommate with you in the room. • All people living here are guys. • You'll find laundry on the first floor.  Still have any questions? Don't hesitate to write me!</t>
  </si>
  <si>
    <t xml:space="preserve">GUYS ONLY • Nice kitchen with everything for cooking!  • Board games!  • TV in the room!  • Bed can be transformed into futon. • Air conditioner and heating in the room. • This is not a hostel. Everyone lives here for a long term. • One roommate with you in the room. • All people living here are guys. • You'll find laundry on the first floor.  Still have any questions? Don't hesitate to write me! Conditioner, room key, bath towel &amp; bed sheet. We have laundry in the building. It is totally safe here: their is a doorman at the building + your room have a look, so you can close it each time + kitchen have a security camera. You will gain the access to your room in the apartment, as well as the common areas. The laundry on the first floor will be accessable as well. I'm always on phone, any-day, anytime It is the closest building to the river, couple parks, skate spot, basketball court and tennis fields, restaurants and fast food around - 2 min to  the East Broadway subway station of line </t>
  </si>
  <si>
    <t>It is the closest building to the river, couple parks, skate spot, basketball court and tennis fields, restaurants and fast food around</t>
  </si>
  <si>
    <t>1. Don’t keep any dirty stuff, even knife and fork should be washed immediately after use! (Keeping place as clean as possible all the time it is the only way to make price so cheap and make everyone feel that home.) 2. Guests are not allowed at all! (It is the only way to do sharing and still make our home that comfortable.) 3. Clean floor on bathroom and bath after yourself  4. No smoking are allowed in the buiding (nowhere at all, even e-cigarettes) 5. If someone from building will ask you anything - say that we are friends, and you just visiting me. Do NOT tell about Airbnb at all, it is Airbnb community rule. 6. We all friends and never have issues with anything, so be sure that you also not loud after 12 pm. We all nice, friendly and helpful. 7. You always can feel safe because we have security camera at the flat that record everyone who come in. Additionally we have lock at every room. 8. No torrents it is illegal. They always checking that 10. When you are living here cleanness</t>
  </si>
  <si>
    <t>{TV,Internet,Wifi,"Air conditioning",Kitchen,Heating,Washer,Dryer,"Smoke detector","Carbon monoxide detector","Fire extinguisher",Essentials,Shampoo,Hangers,"Hair dryer",Iron,"Laptop friendly workspace","Hot water","Bed linens",Microwave,"Coffee maker",Refrigerator,"Dishes and silverware","Cooking basics","Luggage dropoff allowed","Long term stays allowed",Other}</t>
  </si>
  <si>
    <t>Great private room open for Aug!!</t>
  </si>
  <si>
    <t>Come stay in a great room in a shared two bedroom for Aug! Updated apartment in 5th floor walkup. Great neighborhood of East Williamsburg, Brooklyn. 20 minutes to get to Manhattan. Two blocks from Montrose L stop. Pets and couples okay.  Roof access!</t>
  </si>
  <si>
    <t>Come stay in a great room in a shared two bedroom for Aug! Updated apartment in 5th floor walkup. Great neighborhood of East Williamsburg, Brooklyn. 20 minutes to get to Manhattan. Two blocks from Montrose L stop. Pets and couples okay.  Roof access! Open access to the apartment shared areas and rooftop deck! 2 blocks from Montrose L stop in Brooklyn.</t>
  </si>
  <si>
    <t>2 blocks from Montrose L stop in Brooklyn.</t>
  </si>
  <si>
    <t>{Wifi,"Air conditioning",Kitchen,"Pets allowed","Smoke detector",Essentials}</t>
  </si>
  <si>
    <t>Artist's Bitchin 1BR</t>
  </si>
  <si>
    <t>The J train is a block away, the MZ, and L Trains are a quick walk (easy to Manhattan). Nearby bus to Downtown Brooklyn.  In the heart of Bushwick bar scene.  Music venues like Silent Barn and the Syndicated Movies.  Grocery store and bodega across the street. Maria Hernandez Park is a quick walk. You’ll love my place because of The Brooklyn Location, the cozy atmosphere, and natural light.  My place is good for couples, solo adventurers, families (with kids), and furry friends (pets).</t>
  </si>
  <si>
    <t>{TV,Wifi,"Air conditioning",Kitchen,"Pets allowed",Breakfast,Heating,"Family/kid friendly","Smoke detector","First aid kit",Essentials,Shampoo,Hangers,"Hair dryer",Iron,"Laptop friendly workspace","translation missing: en.hosting_amenity_49","Self check-in",Lockbox}</t>
  </si>
  <si>
    <t>Spacious, Luxury Apartment in Brooklyn</t>
  </si>
  <si>
    <t>Spacious Luxury 1 Bedroom in Boerum Hill! In the heart of Brooklyn's  best neighborhoods and easily accessible to Manhattan and Williamsburg.  Apartment comes with a modern finish, great amenities, and elevator access.  Carli and I have lived in New York for over 10 years and we are excited to welcome guests with exceptional hospitality!</t>
  </si>
  <si>
    <t>Spacious Luxury 1 Bedroom in Boerum Hill! In the heart of Brooklyn's  best neighborhoods and easily accessible to Manhattan and Williamsburg.  Apartment comes with a modern finish, great amenities, and elevator access.  Carli and I have lived in New York for over 10 years and we are excited to welcome guests with exceptional hospitality! The space is decor'ed with modern furniture featuring CB2 and West Elm.  The outdoor patio is a rare find in Brooklyn and makes summer weekends truely unique. The bed is a Casper bed with Casper pillows. Super comfy! There is a code for the front door, and a lock box for apartment access. We only rent our space when we are on vacation.  This is not a rent for profit situation, but to share our home with travelers when we are traveling ourselves. Boreum Hill is a beautiful sanctuary away from the craziness of Manhattan but so incredibly convenient to all the major hot spots by car, biking, walking, or subway. It's meddled between rolls of beautiful town</t>
  </si>
  <si>
    <t>Boreum Hill is a beautiful sanctuary away from the craziness of Manhattan but so incredibly convenient to all the major hot spots by car, biking, walking, or subway. It's meddled between rolls of beautiful town homes and littered with great bars, restaurants, and coffee shops.  Boreum Hill is the people's neighborhood.</t>
  </si>
  <si>
    <t>Subway (most all lines are close by) / Walking / Car</t>
  </si>
  <si>
    <t>{TV,Wifi,"Air conditioning",Kitchen,"Paid parking off premises",Elevator,Heating,"Family/kid friendly",Washer,Dryer,"Smoke detector",Essentials,Shampoo,"Hair dryer",Iron,"Laptop friendly workspace","Self check-in",Lockbox,"Private entrance","Hot water"}</t>
  </si>
  <si>
    <t>Peaceful and cozy room in Williamsburg apartment!</t>
  </si>
  <si>
    <t>Cozy, bright, clean apartment in Williamsburg!! Looking for a month sublease for June Only a few blocks from Williamsburg Bridge and centrally located to multiple train lines. Just a 4 minute walk to J M Z Hewes stop trains. A 7 min walk to Marcy stop and L lomior stop 9 min walk Laundry across the street 15 min walk to Bedford ave shops / Whole Foods Brooklyn harvest market 5 min walk  Cute coffee shops and shopping in the neighborhood I love giving out recommendations of places to see and eat</t>
  </si>
  <si>
    <t>Cozy, bright, clean apartment in Williamsburg!! Looking for a month sublease for June Only a few blocks from Williamsburg Bridge and centrally located to multiple train lines. Just a 4 minute walk to J M Z Hewes stop trains. A 7 min walk to Marcy stop and L lomior stop 9 min walk Laundry across the street 15 min walk to Bedford ave shops / Whole Foods Brooklyn harvest market 5 min walk  Cute coffee shops and shopping in the neighborhood I love giving out recommendations of places to see and eat Three bedroom, two bathrooms. You get your own private room, bathrooms shared, living space and kitchen shared.  Roof top access  Keyless entry into apartment and a remote air unit in each room!!  A beautiful, friendly dog named Finn lives with us ! Roof top J Z and M trains L train Bagel and coffee shops Williamsburg pizza  Grocery stores  Parks  17 min walk to Williamsburg bridge Vintage shopping  Bars Great restaurants</t>
  </si>
  <si>
    <t>J Z and M trains L train Bagel and coffee shops Williamsburg pizza  Grocery stores  Parks  17 min walk to Williamsburg bridge Vintage shopping  Bars Great restaurants</t>
  </si>
  <si>
    <t>Clean up after yourself, clean dishes , no dishwasher, make sure you turn the air unit off in the bedroom when you leave,to save energy. Keep living space clean, empty trash when you can and recycling is outside the front door.  Don’t leave food out because of dog, or bedroom door open when you leave  I have extra towels  Clean up after yourself in bathroom, please don’t eat in the bedroom, room for you to put food in the fridge and eat while you watch some Hulu or Netflix!</t>
  </si>
  <si>
    <t>{TV,"Cable TV",Wifi,"Air conditioning",Kitchen,Heating,"Smoke detector","Carbon monoxide detector",Essentials,Shampoo,Hangers,"Hair dryer",Iron,"Laptop friendly workspace","Private living room","Hot water","Bed linens","Extra pillows and blankets",Microwave,Refrigerator,"Dishes and silverware","Cooking basics",Oven,Stove,"Wide entrance for guests","Well-lit path to entrance","No stairs or steps to enter","Accessible-height bed","No stairs or steps to enter","Wide entryway",Other}</t>
  </si>
  <si>
    <t>法拉盛中心地段单身客房</t>
  </si>
  <si>
    <t>全新漂亮客房位于法拉盛中心地段｡免费无线网络｡客房安静舒适整洁｡周边各种餐饮店,便利店,24小时超市步行几分钟就可以到达｡7 号地铁和长岛铁路缅街站近在咫尺,可以直达曼哈顿和长岛,交通便利,四通八达｡坐车到拉瓜迪亚机场约15分钟,到JFK约25分钟 (Website hidden by Airbnb) 我的房源适合单身旅行的朋友,商务工作者,我們是华人｡全新的卧室面积大约在150平方尺左右｡宽敞明亮,干净整洁,卧室门配有安全锁,方便客人寄放行李｡房间配备一全新的标准大号床与全新舒适的床垫｡还配有桌子和椅子和微波炉｡配有高速无线互联网｡浴室配有洗发水,身体清洁剂和全新的毛巾,为客人提供便利｡</t>
  </si>
  <si>
    <t>全新漂亮客房位于法拉盛中心地段｡免费无线网络｡客房安静舒适整洁｡周边各种餐饮店,便利店,24小时超市步行几分钟就可以到达｡7 号地铁和长岛铁路缅街站近在咫尺,可以直达曼哈顿和长岛,交通便利,四通八达｡坐车到拉瓜迪亚机场约15分钟,到JFK约25分钟 (Website hidden by Airbnb) 我的房源适合单身旅行的朋友,商务工作者,我們是华人｡全新的卧室面积大约在150平方尺左右｡宽敞明亮,干净整洁,卧室门配有安全锁,方便客人寄放行李｡房间配备一全新的标准大号床与全新舒适的床垫｡还配有桌子和椅子和微波炉｡配有高速无线互联网｡浴室配有洗发水,身体清洁剂和全新的毛巾,为客人提供便利｡ 我这里是一个三居室的房间,其中一间客房可以接待你｡ 可以使用厨房,卫生间和餐厅,洗衣房｡ 法拉盛(英语:Flushing)是美国纽约皇后区境内的一个地区｡虽然大部分区域是居民区,以缅街北部为中心的法拉盛下城则是个大型商贸和零售区域,是纽约城第四大中心商务区. 这里非常方便,走路5分钟就是7号地铁,非常繁华｡</t>
  </si>
  <si>
    <t>法拉盛(英语:Flushing)是美国纽约皇后区境内的一个地区｡虽然大部分区域是居民区,以缅街北部为中心的法拉盛下城则是个大型商贸和零售区域,是纽约城第四大中心商务区.</t>
  </si>
  <si>
    <t>这里非常方便,走路5分钟就是7号地铁,非常繁华｡</t>
  </si>
  <si>
    <t>{Wifi,"Air conditioning",Elevator,Heating,Washer,Dryer,"Smoke detector","Carbon monoxide detector",Essentials,Shampoo,"Lock on bedroom door",Hangers,"Hair dryer",Iron,"Laptop friendly workspace","Hot water",Microwave,"Flat path to guest entrance","Well-lit path to entrance","Host greets you"}</t>
  </si>
  <si>
    <t>Location Little Lapa ( only female )</t>
  </si>
  <si>
    <t>Welcome to Location Little Lapa, a cozy and lovely home, a private room and wonderful host couple, lady from Brazil and husband from Egypt. They are going to be very happy to host you and share their cute apartment with you. The area is very safe as well the building! Anything you need is just around the corner of 30th Ave, the busiest in Astoria. All businesses run till late night, even 24/7. , restaurants, groceries stores, cafeterias, gyms, parks as well the subway and bus station. Welcome!</t>
  </si>
  <si>
    <t>Welcome to Location Little Lapa, a cozy and lovely home, a private room and wonderful host couple, lady from Brazil and husband from Egypt. They are going to be very happy to host you and share their cute apartment with you. The area is very safe as well the building! Anything you need is just around the corner of 30th Ave, the busiest in Astoria. All businesses run till late night, even 24/7. , restaurants, groceries stores, cafeterias, gyms, parks as well the subway and bus station. Welcome! A beautiful and cozy apartment in the best part of Astoria.</t>
  </si>
  <si>
    <t>HOUSE RULES GENERAL 1.	No guests overnight under any circumstance; 2.	Clean after yourself; 3.	Your stay does not include laundry service. Please use the nearby laundromat. 4.	Turn the lights off when you leave; 5.	Keep it quiet between 11pm and 10am; 6.	Do NOT shut doors loudly. 7.	Do NOT leave anything ON if you are not using it; 8.	Do NOT smoke in the apartment; 9.	Do NOT drink alcohol in the apartment; 10.	Do NOT use drugs in the apartment; 11.	Do NOT make noise; be respectful of your roommates and neighbors; KITCHEN 12.	It is allowed ONLY light cooking (no deep frying that smokes out the whole house. No strong curry that permeates to your neighbors. In short, considerate cooking: soup, instant noodles, rice, sandwiches, microwave, hard/half-boiled eggs, blanched veggies, etc. No heavy cooking.); 13.	Do NOT leave dirty dishes in the sink and the table  BEDROOM 14.	Keep your own bedroom space neat and clean; 15.	Do NOT hang anything in the walls without permission; BATHROOM 16.	Keep</t>
  </si>
  <si>
    <t>{TV,"Cable TV",Internet,Wifi,"Air conditioning",Kitchen,"Free street parking",Heating,Essentials,"Hot water","Host greets you","Paid parking on premises"}</t>
  </si>
  <si>
    <t>Modern large 3Bedrm w Washer/Dryer Next to Subway</t>
  </si>
  <si>
    <t>Rare space in New York City! Juts few blocks from the popular Central Park, ~2mins to Whole Foods, ~3mins to Starbucks, steps away from subway stops to get to other parts of Manhattan and also short walk to Metra North stop to Connecticut etc. Also within 15mins of Time Square, Rockefeller Center, etc.  Also rare to have new stainless steel kitchen, bathroom, in unit washer/dryer, dishwasher, etc. *Pets must be announced and there is a pet fee in addition to your rental fee.</t>
  </si>
  <si>
    <t>Rare space in New York City! Juts few blocks from the popular Central Park, ~2mins to Whole Foods, ~3mins to Starbucks, steps away from subway stops to get to other parts of Manhattan and also short walk to Metra North stop to Connecticut etc. Also within 15mins of Time Square, Rockefeller Center, etc.  Also rare to have new stainless steel kitchen, bathroom, in unit washer/dryer, dishwasher, etc. *Pets must be announced and there is a pet fee in addition to your rental fee. 2 queen beds, 1 twin bed. It is possible to fit air mattress i each of rooms with queen bed. Just posted this unit in March hence no reviews yet.</t>
  </si>
  <si>
    <t>{Wifi,Kitchen,Heating,Washer,Dryer,"Smoke detector","Carbon monoxide detector",Essentials,Shampoo,"Lock on bedroom door",Hangers,"Hair dryer",Iron,"Laptop friendly workspace","Hot water","Bed linens",Microwave,"Coffee maker",Refrigerator,Dishwasher,"Dishes and silverware","Cooking basics",Oven,Stove,"Long term stays allowed"}</t>
  </si>
  <si>
    <t>COZY at MOTT</t>
  </si>
  <si>
    <t>This cozy and very well located aprtment offers the real Lower East experience. In one of the most demanding streets in NY these days, Mott Street, you will be able to enjoy the diversity of the area ( China Town, Little Italy, Nolita, Soho...) and will be easily connected with the whole Island, Brooklyn and Queens. Come back "home" after a long day in the streets of New York. Close to trains, buses and high interest areas.</t>
  </si>
  <si>
    <t>This cozy and very well located aprtment offers the real Lower East experience. In one of the most demanding streets in NY these days, Mott Street, you will be able to enjoy the diversity of the area ( China Town, Little Italy, Nolita, Soho...) and will be easily connected with the whole Island, Brooklyn and Queens. Come back "home" after a long day in the streets of New York. Close to trains, buses and high interest areas. Cozy apartment in the heart of Chinatown/Little Italy. Feels like home and I put a lot of love making this place comfortable. It's very convenient, silent at night and has enough light for a ground floor apartment. This is where I live so I ask for respect. You have a home ready to enjoy. I'm available for any needs. The area is just perfect. 6 Train N Train Buses and more. Enjoy NYC !</t>
  </si>
  <si>
    <t>The area is just perfect.</t>
  </si>
  <si>
    <t>6 Train N Train Buses and more.</t>
  </si>
  <si>
    <t>- Please leave shoes at the entrance.  - Give some love to my plants. - Sorry, but no kids or babies allowed - Since this is where I live, I just ask that you treat my place as yours.  Thanks !! :)</t>
  </si>
  <si>
    <t>{Internet,Wifi,"Air conditioning","Wheelchair accessible",Kitchen,"Paid parking off premises",Heating,"Smoke detector","Carbon monoxide detector",Essentials,Shampoo,Hangers,"Hair dryer","translation missing: en.hosting_amenity_49","translation missing: en.hosting_amenity_50","Hot water","Luggage dropoff allowed","Long term stays allowed",Other}</t>
  </si>
  <si>
    <t>Cozy Brooklyn Apartment</t>
  </si>
  <si>
    <t>Super cute, warm Brooklyn apartment with great sized bedrooms in a safe neighbourhood. Full windows in both bedrooms that allow great lighting. Exposed brick walls to give you the full Brooklyn experience. Located on 2nd floor for convenience. Smart lights that can change color to set mood. TV with HDMI cable. Roof access to a super cool view of NY. Located next to great restaurants, coffee, market etc. RIGHT NEXT TO L &amp; J TRAIN!!!</t>
  </si>
  <si>
    <t>{TV,Wifi,"Air conditioning",Kitchen,"Smoking allowed","Pets allowed",Heating,"Smoke detector","Carbon monoxide detector","Fire extinguisher",Essentials,"Lock on bedroom door","Laptop friendly workspace","Self check-in",Lockbox,"Private entrance"}</t>
  </si>
  <si>
    <t>Essential Lower East Side</t>
  </si>
  <si>
    <t>Our tasteful 1 bedroom apartment is situated in the heart of New York City's fast growing and highly desired Lower East Side. Surrounded by an astonishing amount of eateries and shopping, this location has something for everyone and has easy access to anywhere else you'd want to explore. A stones throw from the historic Katz Deli, and a 10 minute bike ride over the Williamsburg Bridge to Brooklyn, you'll find more than enough to see and do!</t>
  </si>
  <si>
    <t>Our tasteful 1 bedroom apartment is situated in the heart of New York City's fast growing and highly desired Lower East Side. Surrounded by an astonishing amount of eateries and shopping, this location has something for everyone and has easy access to anywhere else you'd want to explore. A stones throw from the historic Katz Deli, and a 10 minute bike ride over the Williamsburg Bridge to Brooklyn, you'll find more than enough to see and do! The bedroom is situated off of the living room and kitchen, giving the apartment a true One Bedroom feel as opposed a studio. You'll have included access to Amazon Fire TV which provides NetFlix, HBO and more. You'll have the entire place to yourself! The eclectic Lower East Side is where upscale apartments and chic boutiques mix with timeless alleys and tenement-style buildings. Nighttime draws hip, young crowds to the area's trendy bars, music venues and restaurants. The neighborhood's Jewish heritage lives on through Orchard Street's Lower East S</t>
  </si>
  <si>
    <t>The eclectic Lower East Side is where upscale apartments and chic boutiques mix with timeless alleys and tenement-style buildings. Nighttime draws hip, young crowds to the area's trendy bars, music venues and restaurants. The neighborhood's Jewish heritage lives on through Orchard Street's Lower East Side Tenement Museum and old-world fabric stores, as well as traditional delis such as Katz's and Russ &amp; Daughters.</t>
  </si>
  <si>
    <t>Citi Bike, and Subway lines (F, M, J, Z, B, D), and tons of cabs.</t>
  </si>
  <si>
    <t>Please be sure to take out the garbage and recycling at the end of your stay. There are recycling and trash cans labeled at the bottom of the stairs in the foyer.</t>
  </si>
  <si>
    <t>{TV,Internet,Wifi,Kitchen,"Paid parking off premises",Heating,"Smoke detector","Carbon monoxide detector",Shampoo,"Self check-in",Lockbox,"Coffee maker",Refrigerator,"Dishes and silverware","Cooking basics",Oven,Stove,"Paid parking on premises"}</t>
  </si>
  <si>
    <t>Beautiful apartment /1 min walk from Time Square</t>
  </si>
  <si>
    <t>A beautiful, spacious, clean and comfortable 1300 square feet (120 square meter) Apartment in absolut Best location in mid Manhattan. Only 1 Minute walk from Time Square !!! This Apartment is in the 33 floor and has an own balcony with a terrific view. Guests have also the opportunity to take advantage of the close and bright subway connections which are around the corner of this apartment ( 49 St., 50 St., 47-50 St. Rockefeller Center, 42 St. Times Square)</t>
  </si>
  <si>
    <t>A beautiful, spacious, clean and comfortable 1300 square feet (120 square meter) Apartment in absolut Best location in mid Manhattan. Only 1 Minute walk from Time Square !!! This Apartment is in the 33 floor and has an own balcony with a terrific view. Guests have also the opportunity to take advantage of the close and bright subway connections which are around the corner of this apartment ( 49 St., 50 St., 47-50 St. Rockefeller Center, 42 St. Times Square) It is fully equipped apartment to ensure an unforgettable stay for our guests in the very heart of Manhattan.  The apartment includes: -High Speed Wifi -King Size and Queen Size beds -Fios TV with more than 100 Channels -Dining table for 4  -Towels, lines and sheets -Iron and Board  -Hair Dryer  -equipped kitchen  -Laundromat, gym, Sauna, and community  ROOF TOP Balcony We are available during your entire stay via phone and also provide you help from our Concierge Service in the Lobby The neighborhood  is There are a lot of activiti</t>
  </si>
  <si>
    <t>The neighborhood  is</t>
  </si>
  <si>
    <t>There are a lot of activities, Restaurants, Roof Top Bars around the corner.  Also a lot of Musical Theaters are a very well added value to the location of our apartment.</t>
  </si>
  <si>
    <t>{TV,Wifi,"Air conditioning",Pool,Kitchen,Gym,Elevator,Heating,"Smoke detector",Essentials,"Hair dryer",Iron,"Laptop friendly workspace"}</t>
  </si>
  <si>
    <t>Architect's home in Park Slope</t>
  </si>
  <si>
    <t>I fully renovated our brick townhouse on a tree-lined block in the heart of Park Slope.  The sunny &amp; spacious duplex has a terrace, huge kitchen, full bath w/ clawfoot tub, dining &amp; living areas on one level plus 3 bedrooms, a full bath w/ shower and W/D upstairs.  We are 2 blocks to Brooklyn's largest park as well as the subway, &amp; steps to the best restaurants, shopping &amp; grocery stores.  Our home is great for families, park lovers &amp; anyone looking to stay in one of NYC's best neighborhoods.</t>
  </si>
  <si>
    <t>I fully renovated our brick townhouse on a tree-lined block in the heart of Park Slope.  The sunny &amp; spacious duplex has a terrace, huge kitchen, full bath w/ clawfoot tub, dining &amp; living areas on one level plus 3 bedrooms, a full bath w/ shower and W/D upstairs.  We are 2 blocks to Brooklyn's largest park as well as the subway, &amp; steps to the best restaurants, shopping &amp; grocery stores.  Our home is great for families, park lovers &amp; anyone looking to stay in one of NYC's best neighborhoods. We gut renovated a 3-story brick townhouse in the heart of Park Slope, combining classic details with a modern look and amenities. Guests have access to our entire home, which consists of the upper duplex (2nd and 3rd floors) plus a huge terrace leading downstairs to the backyard. We will be away on vacation. Park slope is a lovely residential neighborhood with a huge park, lots of great restaurants and shopping, and convenient access to the rest of New York City. The subway is 2 blocks away at 7t</t>
  </si>
  <si>
    <t>Park slope is a lovely residential neighborhood with a huge park, lots of great restaurants and shopping, and convenient access to the rest of New York City.</t>
  </si>
  <si>
    <t>The subway is 2 blocks away at 7th avenue and 9th street, plus there are plenty of Ubers and taxis in the area.</t>
  </si>
  <si>
    <t>{TV,Internet,Wifi,"Air conditioning",Kitchen,"Buzzer/wireless intercom",Heating,"Family/kid friendly",Washer,Dryer,"Smoke detector","Carbon monoxide detector","Fire extinguisher",Essentials,Shampoo,Hangers,"Hair dryer",Iron}</t>
  </si>
  <si>
    <t>Beautiful Park Slope Room with Rooftop &amp; Backyard</t>
  </si>
  <si>
    <t>Luxury loft bedroom, 2 bathroom penthouse has it all!! Just built in 2015 w/ unheard of amenities:  - Central AC  - washer/dryer - dishwasher  - private roof deck - backyard w/ fire pit - movie theater living room - video surveillance on door - 1 block from F/G subway  - 2 aves from Prospect Park. It's simply the best there is!!</t>
  </si>
  <si>
    <t>Luxury loft bedroom, 2 bathroom penthouse has it all!! Just built in 2015 w/ unheard of amenities:  - Central AC  - washer/dryer - dishwasher  - private roof deck - backyard w/ fire pit - movie theater living room - video surveillance on door - 1 block from F/G subway  - 2 aves from Prospect Park. It's simply the best there is!! This apartment is the best place I've ever lived.  There are other wonderful housemates that come and go but there is plenty of room to lounge around in.   Two bathrooms makes mornings super easy!   And the roof is the best view of New York you'll ever get.   Plus its in the heart of Park Slope - its one of the top neighborhoods in all of New York.   Being two blocks from the park is amazing. You will have access to: - the full back yard  - the entire roof deck whenever you'd like - the common space  - either of the two bathrooms  - and use of the any appliance I am always available to help.  Though I will not be there on the grounds I am always on a computer o</t>
  </si>
  <si>
    <t>Park Slope is the best.  It has amazing food and amazing people.   Its quiet and beautiful for walks and writing and working out.   It also has some of the best restaurants in the city. with a very fun night life. And the apartment is not too far from Barclays Center for when ever you want to see an amazing performance of any kind.</t>
  </si>
  <si>
    <t>One block away there is the F train which can get you to the city quite quick. On 7th Ave there is a bus that takes right to down town.</t>
  </si>
  <si>
    <t>{TV,Internet,Wifi,"Air conditioning",Kitchen,"Pets allowed","Buzzer/wireless intercom",Heating,"Family/kid friendly","Suitable for events",Washer,Dryer,"Smoke detector","Carbon monoxide detector","Fire extinguisher",Essentials,Shampoo,"Lock on bedroom door","24-hour check-in",Hangers,"Hair dryer","Laptop friendly workspace"}</t>
  </si>
  <si>
    <t>Private Room for Rent</t>
  </si>
  <si>
    <t>Private room in a three bedroom apartment available from December 22-January 16. Large room with a Full bed large enough for two or one. Bathroom, Kitchen, and living room available with wifi. Laundry in building and around the corner from the A line</t>
  </si>
  <si>
    <t>{Wifi,Kitchen,"Pets allowed","Pets live on this property",Cat(s),"Buzzer/wireless intercom",Heating,"Family/kid friendly",Washer,Dryer,"Smoke detector","Carbon monoxide detector","translation missing: en.hosting_amenity_50"}</t>
  </si>
  <si>
    <t>Contemporary Duplex with Grand Master Suite</t>
  </si>
  <si>
    <t>A modern yet comfortable  private 3 bedroom 3 bathroom duplex apartment. Featuring exposed brick walls. Open concept living room with a  fully functional kitchen. It is located in a traditional townhouse in the heart of Crown Heights  with a true Brooklyn feeling.</t>
  </si>
  <si>
    <t>A modern yet comfortable  private 3 bedroom 3 bathroom duplex apartment. Featuring exposed brick walls. Open concept living room with a  fully functional kitchen. It is located in a traditional townhouse in the heart of Crown Heights  with a true Brooklyn feeling. This is a completely renovated 3 bedroom duplex apartment with 2 private terraces and tons of natural light. The master bedroom has 10 foot ceiling with exposed brick walls.  Open living room with fully functional kitchen and 3 full bathrooms. We provide towels, bed linens, but not soap/shampoo. The living room which has beautiful exposed brick. The bedrooms have closets with hangers. The whole apartment will be available for only guests to use, so full privacy during stay. We are available to make your stay as comfortable as possible. Please do not hesitate to contact us if you have any questions before or during stay. We will meet you quickly to exchange keys and go over basic info. We offer guests our native knowledge of t</t>
  </si>
  <si>
    <t>Food Options  There are many local bars and restaurants to choose from such as Chez Oskar ( French), Mama Kitchen ( Israeli), Nana Ramen ( Asian ) if you are in the mood for Mexican Food then there is no other than Sonora Restaurant.  Bar Options The Wilky - offer rotating craft beers and a variety of snacks Casablanca Cocktail Lounge - Narrow rustic hangout with chill and vintage vibe with DJ Museums Weeksville Heritage Center    5 min walk away. Brooklyn Museum    31 min via Bus B65 ( every 12 min from Berger St/Buffulo Ave Brooklyn Children's Museum    31 min via Bus B65 ( every 12 min from Berger St/Buffulo Ave Parks Prospect Park Brooklyn Botanical Garden</t>
  </si>
  <si>
    <t>Only 10 minute walk to the A (express) train at Utica Avenue Station.  5 minute walk to the C (local) train at Ralph Avenue Station. 25 Minutes to Manhattan from Utica Avenue Station. Parking is available in Street fairly easy to park. Uber, Lyft, Via are available car services in NYC. Citibike provides bike rentals, nearest dock station is on Fulton and Utica.</t>
  </si>
  <si>
    <t>HOUSE RULES As a host, we aim to make your stay as comfortable as it can possibly be! Our mission is to help our guests create beautiful family memories I our cozy home. For us to do so, we would truly appreciate it if you can follow these house rules and confirm that it has been reviewed WITHIN 48 HOURS OF YOUR BOOKING. This is to ensure that if there is any reason the House Rules cannot be followed, you, our guest, will have the option of canceling the booking penalty free as we have a Strict Cancellation policy.  Than you in advance and truly appreciate your cooperation! -No shoes within the house. -No animals allowed. -Trash must be taken outside the courtyard in front of the house. The blue bin is for cans and plastic. The black bin is for regular rubbish. (Penalty for not properly recycling $100 fee). The kitchen has 2 trash bins, the blue is for cans and plastic and the black is for regular rubbish. -Keep noise to a minimum after 10:00 pm.  -There shall not be smoking inside the</t>
  </si>
  <si>
    <t>{TV,Wifi,Kitchen,"Free street parking","Indoor fireplace",Heating,"Smoke detector","Carbon monoxide detector","First aid kit",Essentials,Shampoo,"Lock on bedroom door",Hangers,"Hair dryer",Iron,"Laptop friendly workspace","Self check-in",Lockbox,"Private living room","Private entrance",Bathtub,"Hot water","Bed linens","Extra pillows and blankets",Microwave,"Coffee maker",Refrigerator,Dishwasher,"Dishes and silverware","Cooking basics",Oven,Stove,"Patio or balcony","Cleaning before checkout","Wide hallways","Well-lit path to entrance"}</t>
  </si>
  <si>
    <t>Quiet, clean, pre-war, spacious one bedroom apt.</t>
  </si>
  <si>
    <t>This is a beautiful spacious pre-war one bedroom apt. with an eat in kitchen in an elevator building. There are two air conditioners for your comfort and a washer and dryer in the basement. You can walk to the Q train on Cortelyou Rd. as well as many nice restaurants and the Flatbush Food Coop. The apt. is walkable to Prospect Park or a short subway ride away. The apt. is very clean and comfortable with nice light. It is ideal for one couple. No short term stays.</t>
  </si>
  <si>
    <t>This is a beautiful spacious pre-war one bedroom apt. with an eat in kitchen in an elevator building. There are two air conditioners for your comfort and a washer and dryer in the basement. You can walk to the Q train on Cortelyou Rd. as well as many nice restaurants and the Flatbush Food Coop. The apt. is walkable to Prospect Park or a short subway ride away. The apt. is very clean and comfortable with nice light. It is ideal for one couple. No short term stays. I will meet you to give you the keys and I'm available by phone after that. This neighborhood is very diverse. People of all colors and ages live here. The building is very friendly. You can find everything you need in the neighborhood. The subway is close and if you have a car it is easy to park on the street.</t>
  </si>
  <si>
    <t>This neighborhood is very diverse. People of all colors and ages live here. The building is very friendly. You can find everything you need in the neighborhood.</t>
  </si>
  <si>
    <t>The subway is close and if you have a car it is easy to park on the street.</t>
  </si>
  <si>
    <t>{Wifi,"Air conditioning",Kitchen,Elevator,"Buzzer/wireless intercom","Family/kid friendly",Essentials}</t>
  </si>
  <si>
    <t>East Village Penthouse</t>
  </si>
  <si>
    <t>Fantastic East Village/Alphabet City penthouse apartment on the 6th floor of a renovated building. Elevator access. Spacious, clean and comfy with all new furnishings. Lots of natural light. Full kitchen and bathroom. Fun neighborhood that’s close to tons of great bars, restaurants, and coffee shops. Half a block from Tompkins Square Park, two blocks from East River Park. Short walk to the L Train and Citibike stations.</t>
  </si>
  <si>
    <t>Fantastic East Village/Alphabet City penthouse apartment on the 6th floor of a renovated building. Elevator access. Spacious, clean and comfy with all new furnishings. Lots of natural light. Full kitchen and bathroom. Fun neighborhood that’s close to tons of great bars, restaurants, and coffee shops. Half a block from Tompkins Square Park, two blocks from East River Park. Short walk to the L Train and Citibike stations. Spacious living area with views. Full kitchen, clean bathroom, large bedroom. AC and heat in the living room and bedroom. Entire apartment Guests will have the place to themselves. Keys will be available for pickup via Keycafe. The East Village is a fun, hip neighborhood full of great bars, restaurants, cafes, and community gardens. Tompkins Square Park is right around the corner. There’s easy access to the L train and buses. Multiple Citibike stations are nearby. Street parking is available. Walking is really the best option for exploring the neighborhood. The Lower Ea</t>
  </si>
  <si>
    <t>The East Village is a fun, hip neighborhood full of great bars, restaurants, cafes, and community gardens. Tompkins Square Park is right around the corner.</t>
  </si>
  <si>
    <t>There’s easy access to the L train and buses. Multiple Citibike stations are nearby. Street parking is available. Walking is really the best option for exploring the neighborhood. The Lower East Side, SoHo, Greenwich Village, Union Square and Flatiron District are all within a 15-20 minute walk. Williamsburg is one subway stop away on the L train.</t>
  </si>
  <si>
    <t>{TV,Wifi,"Air conditioning",Kitchen,"Pets allowed",Elevator,"Buzzer/wireless intercom",Heating,Washer,Dryer,"Smoke detector",Essentials,Shampoo,Hangers,Iron,"Self check-in",Lockbox,"Private living room"}</t>
  </si>
  <si>
    <t>Cozy, quiet room near Times Square</t>
  </si>
  <si>
    <t>One block from Times Square is a charming, peaceful, ground floor apartment great for traveling students or a young couple.  Super comfortable queen size electric aerobed mattress and study space with ample closet space.  Onsite laundry. Feel free to use the full kitchen to cook or enjoy some cocktails.  Khaleesi, a pretty black cat lives here but she is not allowed in your room.</t>
  </si>
  <si>
    <t>One block from Times Square is a charming, peaceful, ground floor apartment great for traveling students or a young couple.  Super comfortable queen size electric aerobed mattress and study space with ample closet space.  Onsite laundry. Feel free to use the full kitchen to cook or enjoy some cocktails.  Khaleesi, a pretty black cat lives here but she is not allowed in your room. There is also a small back yard to sit and have morning coffee or read a book. I live downstairs and prefer if that is my private space. Everything upstairs is yours to enjoy. Feel free to text me if you have any questions. (Phone number hidden by Airbnb) Times Square! There are paid parking lots in the area, but it’s much cheaper to find street parking closer to tenth or eleventh avenue.  The subway station is on the corner of 44th and 8th, just one avenue away.  Port Authority is located at 42nd and 8th.  There are also Citi Bikes for quick access to many locations.</t>
  </si>
  <si>
    <t>Times Square!</t>
  </si>
  <si>
    <t>There are paid parking lots in the area, but it’s much cheaper to find street parking closer to tenth or eleventh avenue.  The subway station is on the corner of 44th and 8th, just one avenue away.  Port Authority is located at 42nd and 8th.  There are also Citi Bikes for quick access to many locations.</t>
  </si>
  <si>
    <t>{Wifi,"Air conditioning",Kitchen,Heating,Washer,Dryer,"Smoke detector","Fire extinguisher",Essentials,Shampoo,"Lock on bedroom door",Hangers,Iron,"Laptop friendly workspace","Self check-in",Lockbox,"Hot water"}</t>
  </si>
  <si>
    <t>Home: Cozy Secure Convenient 12 min to NYC舒適安全便利的家</t>
  </si>
  <si>
    <t>3 bedroom apartment for your perfect stay</t>
  </si>
  <si>
    <t>{TV,"Air conditioning",Kitchen,Heating,"Smoke detector","Carbon monoxide detector","First aid kit","Fire extinguisher",Essentials,Hangers,"Private entrance","Hot water","Host greets you"}</t>
  </si>
  <si>
    <t>Bright and Beautiful UWS Treasure!!</t>
  </si>
  <si>
    <t>Nothing quite like this in NYC!  Located in the heart of the upper west side, this super bright and cozy studio is an unbelievable gem!   On the second floor of a gorgeous brownstone building with five alcove windows.  The apartment is fully furnished with all amenities including AC, Wifi, Cable, Apple TV, all kitchen amenities, hair dryer, curler, sheets, towels, bicycle, helmet and lock, toilet paper, paper towels, cleaning supplies.  Clean, safe, quiet building.</t>
  </si>
  <si>
    <t>Nothing quite like this in NYC!  Located in the heart of the upper west side, this super bright and cozy studio is an unbelievable gem!   On the second floor of a gorgeous brownstone building with five alcove windows.  The apartment is fully furnished with all amenities including AC, Wifi, Cable, Apple TV, all kitchen amenities, hair dryer, curler, sheets, towels, bicycle, helmet and lock, toilet paper, paper towels, cleaning supplies.  Clean, safe, quiet building. Steps from Riverside Park, Central Park and right on the 1, 2 and 3 subway lines, this is the ultimate location.  Neighbourhood is extremely safe, quiet, peaceful and beautifully looked after.  Surrounded by restaurants, cafes, bars, laundromats, grocery stores, dry cleaning, churches, mosques, synogogues and schools.  The studio is immaculately kept, very cosy and has every amenity.  The building is quiet and the neighbours are friendly but keep to themselves.  The alcove windows stream gorgeous summer light into this lovel</t>
  </si>
  <si>
    <t>Neighbourhood is full of cafes, restaurants, stores, churches, synogogues, parks, playgrounds, bike paths, gyms, laundromats.  Almost on top of Riverside park and a few blocks away from Central Park.</t>
  </si>
  <si>
    <t>The location of the apartment is super convenient.  Just off of the 1 train, a few blocks from the 2/3 B/D A/C/E train and crosstown buses.  From the airport, the M60 bus can bring guests just a block or two away from the apartment.</t>
  </si>
  <si>
    <t>The apartment is very special and important to the owner.  Guests should be extremely respectful of the furniture, art work and all other amenities inside.  The apartment should be left in the exact same condition that it was found.  Please no smoking and no pets.</t>
  </si>
  <si>
    <t>{TV,"Cable TV",Internet,Wifi,"Air conditioning",Kitchen,"Free street parking","Buzzer/wireless intercom",Heating,"Smoke detector","Carbon monoxide detector",Essentials,Shampoo,Hangers,"Hair dryer",Iron,"Laptop friendly workspace","translation missing: en.hosting_amenity_49","translation missing: en.hosting_amenity_50","Hot water","Bed linens","Extra pillows and blankets","Ethernet connection",Microwave,"Coffee maker",Refrigerator,"Dishes and silverware","Cooking basics",Stove,"Patio or balcony","Luggage dropoff allowed","Long term stays allowed","Cleaning before checkout",Other,Waterfront}</t>
  </si>
  <si>
    <t>Cozy, convenient Upper West Side studio</t>
  </si>
  <si>
    <t>This cozy, clean Upper West Side apartment has all the essentials needed for your stay in NYC. The apartment has a queen-sized bed as well as a futon sofa. Situated next to Columbia University, there are several restaurants, cafes and public transit options. This apartment is perfect for summer program students and interns.</t>
  </si>
  <si>
    <t>This cozy, clean Upper West Side apartment has all the essentials needed for your stay in NYC. The apartment has a queen-sized bed as well as a futon sofa. Situated next to Columbia University, there are several restaurants, cafes and public transit options. This apartment is perfect for summer program students and interns. I will be available during the day via text or phone.</t>
  </si>
  <si>
    <t>{TV,Wifi,"Air conditioning",Kitchen,Elevator,Washer,Dryer,"Smoke detector",Essentials,"Lock on bedroom door",Hangers,Iron,"Laptop friendly workspace","Private entrance"}</t>
  </si>
  <si>
    <t>A Stunning Private 1 Bedroom in Downtown Flushing</t>
  </si>
  <si>
    <t>My place is close to Citifield, the US Open, Flushing Meadow Park, Queens Center Mall, LaGuardia Airport, JFK Airport and much more. You’ll love my place because of the convenience and great food! Close to public transportation, very cozy, and the location is unbeatable! A short train ride aways from Manhattan. My place is good for couples, solo adventurers, business travelers, and families (with kids).</t>
  </si>
  <si>
    <t>My place is close to Citifield, the US Open, Flushing Meadow Park, Queens Center Mall, LaGuardia Airport, JFK Airport and much more. You’ll love my place because of the convenience and great food! Close to public transportation, very cozy, and the location is unbeatable! A short train ride aways from Manhattan. My place is good for couples, solo adventurers, business travelers, and families (with kids). The space has two twin beds in the bedroom that can be put together and can place a King size mattress topper. The living room has a sofa bed that folds out to a full size bed. A lot of natural sunlight during the day. Beautifully designed furnishings by a professional Interior Designer. This unit is located in a convenient location with elevator. There is a washer and dryer inside the apartment and quiet balcony with a southern exposure. Great sunlight! I live in the building next door and will be available anytime! Flushing is a major transportation hub in New York City. Main Street a</t>
  </si>
  <si>
    <t>Flushing is a major transportation hub in New York City. Main Street and Roosevelt Ave is one of the busiest intersections in New York City. Buses, Trains and Subway all converge here and it is only a couple minutes walk from this quiet street where this condominium is located. There are restaurants, coffee shops, bars, 24hr convenience stores and supermarkets only steps away. Set on a very quiet street.</t>
  </si>
  <si>
    <t>Buses, Long Island Railroad Trains and Number 7 Subway all a couple minutes walk.</t>
  </si>
  <si>
    <t>{TV,Internet,Wifi,"Air conditioning",Kitchen,Elevator,"Free street parking","Buzzer/wireless intercom",Heating,"Family/kid friendly",Washer,Dryer,"Smoke detector","Carbon monoxide detector","First aid kit",Essentials,Shampoo,"Lock on bedroom door",Hangers,"Hair dryer",Iron,"Laptop friendly workspace","Self check-in",Keypad,"Hot water","Long term stays allowed","Paid parking on premises"}</t>
  </si>
  <si>
    <t>Entire Spacious Apt: LIMITED DATES</t>
  </si>
  <si>
    <t>Discount for longer stays. Come stay in my clean, spacious, comfy One Bedroom in charming &amp; popular Astoria. Living Room has a pullout Futon, MemoryFoam topper, Wifi, A/C, 55" 4K Smart TV, Rainfall Showerhead, 1st fl quiet building. Come spend summer in NYC comfortably. Spacious 1Br with additional futon Sofabed in living room. 12" memory foam mattress in bedroom.</t>
  </si>
  <si>
    <t>Discount for longer stays. Come stay in my clean, spacious, comfy One Bedroom in charming &amp; popular Astoria. Living Room has a pullout Futon, MemoryFoam topper, Wifi, A/C, 55" 4K Smart TV, Rainfall Showerhead, 1st fl quiet building. Come spend summer in NYC comfortably. Spacious 1Br with additional futon Sofabed in living room. 12" memory foam mattress in bedroom. Spacious 1Br with additional futon Sofabed in living room. 12" memory foam mattress in bedroom. Entire apartment access. Can discuss in correspondence Amazing Greek food, lots of new pubs, restaurants and bars in the area with more popping up everyday. Organic Marketplace nearby and 24/7 RiteAid. All of this in a clean and quiet neighborhood that is still minutes from Midtown Manhattan. Near the N,W,R &amp; M subway lines, many buses including the M60SBS to LGA.  Getting around in NYC is very quick from my place with easy access to the UES, Hell's Kitchen, Midtown/Times Square and even down to the village via the subway. No smoki</t>
  </si>
  <si>
    <t>Amazing Greek food, lots of new pubs, restaurants and bars in the area with more popping up everyday. Organic Marketplace nearby and 24/7 RiteAid. All of this in a clean and quiet neighborhood that is still minutes from Midtown Manhattan.</t>
  </si>
  <si>
    <t>Near the N,W,R &amp; M subway lines, many buses including the M60SBS to LGA.  Getting around in NYC is very quick from my place with easy access to the UES, Hell's Kitchen, Midtown/Times Square and even down to the village via the subway.</t>
  </si>
  <si>
    <t>No smoking inside the apartment. Please be mindful of electricity. No loud music or loud TV after 11 pm on week nights.</t>
  </si>
  <si>
    <t>{TV,Internet,Wifi,"Air conditioning",Kitchen,"Free street parking","Buzzer/wireless intercom",Heating,"Family/kid friendly","Smoke detector","Carbon monoxide detector","Fire extinguisher",Essentials,Shampoo,"24-hour check-in",Hangers,"Hair dryer",Iron,"Laptop friendly workspace","Hot water","Luggage dropoff allowed","Host greets you"}</t>
  </si>
  <si>
    <t>Home away from home lodging 3 (2 Beds - 2 guests)</t>
  </si>
  <si>
    <t>Two single beds in a spacious room with 2 dresser and a closet.</t>
  </si>
  <si>
    <t>Two single beds in a spacious room with 2 dresser and a closet. It is set up for your comfort with all amenities. It is close to the shopping areas. short distance from the mall, prospect park, botanical garden, Brooklyn zoo and Barclays Center. It is located 3 blocks from 3 bus routes withn easy connect to the 2, 3 4, 5 train lines. It is in close proximity to the park, Brooklyn museum, brookkyn library, brooklyn zoo, hospitals and shopping areas</t>
  </si>
  <si>
    <t>It is close to the shopping areas. short distance from the mall, prospect park, botanical garden, Brooklyn zoo and Barclays Center.</t>
  </si>
  <si>
    <t>It is located 3 blocks from 3 bus routes withn easy connect to the 2, 3 4, 5 train lines. It is in close proximity to the park, Brooklyn museum, brookkyn library, brooklyn zoo, hospitals and shopping areas</t>
  </si>
  <si>
    <t>{TV,Wifi,"Air conditioning",Kitchen,Breakfast,Heating,"Smoke detector","Carbon monoxide detector","Fire extinguisher",Essentials,Shampoo,"Lock on bedroom door",Hangers,"Hair dryer",Iron,"Laptop friendly workspace","Private living room","Private entrance"}</t>
  </si>
  <si>
    <t>Huge Brownstone,Private Garden- Pet chicks &amp; eggs.</t>
  </si>
  <si>
    <t>Large Brownstone has space &amp; privacy, 12 mins to Manhattan. Located in wonderful Northern Clinton Hill District of Brooklyn. This is my personal bedroom but wen i leave for extended periods i rent this room out for guest. Each day you are welvome to fresh eggs from my tgree chickens. I just rewire tgat you provide water and refill food despenser a few times a week. My lovely home is surounded by exciting restaurants, cafes,bars &amp; tons more. Your secluded room is the size of a XL studio, with your own outside private patio. Upstairs in this huge home are 2 bikes for you to enjoy the city. My space is good for couples,solo adventurers, business travelers, families (with kids), and groups. Close to Pratt Institute,Bushwick,Williamsburg, LES, Subway.</t>
  </si>
  <si>
    <t xml:space="preserve">Large Brownstone has space &amp; privacy, 12 mins to Manhattan. Located in wonderful Northern Clinton Hill District of Brooklyn. This is my personal bedroom but wen i leave for extended periods i rent this room out for guest. Each day you are welvome to fresh eggs from my tgree chickens. I just rewire tgat you provide water and refill food despenser a few times a week. My lovely home is surounded by exciting restaurants, cafes,bars &amp; tons more. Your secluded room is the size of a XL studio, with your own outside private patio. Upstairs in this huge home are 2 bikes for you to enjoy the city. My space is good for couples,solo adventurers, business travelers, families (with kids), and groups. Close to Pratt Institute,Bushwick,Williamsburg, LES, Subway. The house is a very large three bedroom brownstone . One can enjoy the charm and character of high ceilings, large entryways, wood floors and thoughtful decor. The bedrooms are by no means New York City Standards. These rooms are extra Large! </t>
  </si>
  <si>
    <t>This neighborhood is such a fun place to live and for my guest just a great place to come stay . The variety of superb restaurants is endless and top notch, we have exquisite bakeries just feet away from our door steps waiting for you in the morning such as Dough and Brooklyn Kolache, we have great bars and lounges to unwind and meet cool locals and entrepreneurs, the neighborhood has a great art walk on the 1st Saturday of each month when art galleries open up and people come to see the new exhibits. Fun, electric things are happening over here.  Pratt Institute of Art is just a walk up the hill, Willimsburg is a bus ride down the road, Forte Green is 2 neighborhoods over, Red Hook is a bike ride away and Manhattan is only 12 mins away by cab.</t>
  </si>
  <si>
    <t>We are in a prime location for all public transportation. Stepping right out the front door of the house is the B-44 which will take you to the trendy neighborhood of Williamsburg. Directly across the street one can hop on the B-38 which goes to Downtown Brooklyn, Juniors Cheesecake, Forte Green, Brooklyn Heights Promenade, Trader Joe's Grocery, or any other great Downtown Brooklyn attraction. The G subway is only 2 easy blocks to the left of the apartment. We have several local car services in the area and the one that I always am please with is Pratt Car Service. They typically arrive within 5 mins of receiving a call.</t>
  </si>
  <si>
    <t>{TV,Internet,Wifi,"Air conditioning",Kitchen,"Free street parking","Indoor fireplace",Heating,"Family/kid friendly",Washer,Dryer,"Smoke detector","Carbon monoxide detector","First aid kit",Essentials,Shampoo,"Lock on bedroom door","Hair dryer","Self check-in",Lockbox,"Private entrance","Hot water"}</t>
  </si>
  <si>
    <t>High Rise 2 Bed 2 Baths</t>
  </si>
  <si>
    <t>FULL 2BR/2BA with extremely spacious living room, with floor to ceiling windows. This two bedroom offers views of the city skyline from the terrace.  The spacious master bath features a double floating vanity, wall mount toto toilet, rain shower head with separate hand shower, and deep soaking bathtub. Washer and dryer hook-ups makes life easy.  The building is a newly completed luxury rental property with a 24 hour doorman, fitness center, wellness studio, and resident lounge and terrace.</t>
  </si>
  <si>
    <t>{TV,Wifi,"Air conditioning",Kitchen,Gym,Elevator,Heating,"Family/kid friendly",Washer,Dryer,"Smoke detector","Carbon monoxide detector",Shampoo,"Lock on bedroom door",Hangers,"Hair dryer","Laptop friendly workspace"}</t>
  </si>
  <si>
    <t>Bright, Spacious 3 BR Duplex-Great for Families</t>
  </si>
  <si>
    <t>Spacious 3 BR duplex right on Greenpoint/Williamsburg border. Close to the Graham Ave L train, it's the perfect spot to base yourself in NYC. Tons of hip local restaurants, bars, shops &amp; supermarkets nearby, and great transportation access to explore beyond the neighborhood. Bright, airy living room, modern kitchen, tons of cooking gear &amp; an outdoor area outfitted with a grill--your stay will be easy, breezy and comfortable.</t>
  </si>
  <si>
    <t>Spacious 3 BR duplex right on Greenpoint/Williamsburg border. Close to the Graham Ave L train, it's the perfect spot to base yourself in NYC. Tons of hip local restaurants, bars, shops &amp; supermarkets nearby, and great transportation access to explore beyond the neighborhood. Bright, airy living room, modern kitchen, tons of cooking gear &amp; an outdoor area outfitted with a grill--your stay will be easy, breezy and comfortable. Our family of 3 live in this plant and art-filled apartment-upstairs on the main floor is a open-plan living room and kitchen, master bedroom, bathroom &amp; kids room w/ a crib and all the fixings for a babe (can also be used with an aerobed). Downstairs is a second living room, workspace, bathroom &amp; 3rd bedroom alcove. Guests have access to the entire apartment with the exception to the closets. I like my guests to feel like they're at home, they can cook, read, listen to music, enjoy the outdoor area, and explore the neighborhood and beyond. We will most likely be o</t>
  </si>
  <si>
    <t>We are close to the Graham L and Nassau G subway stations. There is also a bike share (Citibike) dock half a block away.</t>
  </si>
  <si>
    <t>Please take off your shoes Please leave the house in the tidy condition you found it thanks!</t>
  </si>
  <si>
    <t>{TV,Wifi,"Air conditioning",Kitchen,Heating,"Family/kid friendly","Smoke detector","Carbon monoxide detector","First aid kit",Essentials,Shampoo,Hangers,"Hair dryer","Laptop friendly workspace","Baby monitor","Outlet covers",Bathtub,"Changing table","High chair","Stair gates","Children’s books and toys","Babysitter recommendations",Crib,"Room-darkening shades","Children’s dinnerware","Hot water","Bed linens","Extra pillows and blankets","Wide hallways","No stairs or steps to enter","Wide entrance for guests","Flat path to guest entrance","Well-lit path to entrance","No stairs or steps to enter",Other}</t>
  </si>
  <si>
    <t>Master bedroom/private bathroom with Balcony</t>
  </si>
  <si>
    <t>Hello travelers! Welcome to Brooklyn, where the art, food and culture is vibrant, diverse and there's so much to be discovered around every corner! Our place is bright and sunny (huge windows in every room) with an unbeatable view of Manhattan from our private balcony, or the huge roof deck one floor down. Elevator in the building, washer/dryer in house, central air, quick walk to trains and great food and sites in the area! We are queer-friendly and welcome all identities!</t>
  </si>
  <si>
    <t>Hello travelers! Welcome to Brooklyn, where the art, food and culture is vibrant, diverse and there's so much to be discovered around every corner! Our place is bright and sunny (huge windows in every room) with an unbeatable view of Manhattan from our private balcony, or the huge roof deck one floor down. Elevator in the building, washer/dryer in house, central air, quick walk to trains and great food and sites in the area! We are queer-friendly and welcome all identities! Gorgeous apartment in new building. Elevator, central air, washer/dryer in unit, private bedroom/bathroom, balcony with killer view off the living room, giant windows in every room, big fully-stocked kitchen. Come and go as you please! Walking distance from A/C and G trains. Let us know how we can help make your stay pleasant! BedStuy is one of the most interesting neighborhoods in NYC. Historic architecture, amazing food and community-feel. Trains close by, near 3 CitiBike stations.</t>
  </si>
  <si>
    <t>BedStuy is one of the most interesting neighborhoods in NYC. Historic architecture, amazing food and community-feel.</t>
  </si>
  <si>
    <t>Trains close by, near 3 CitiBike stations.</t>
  </si>
  <si>
    <t>- You can have up to 10 people over on the deck but please ask beforehand.</t>
  </si>
  <si>
    <t>{Wifi,"Air conditioning",Kitchen,Elevator,"Buzzer/wireless intercom",Heating,Washer,Dryer,"Smoke detector","Carbon monoxide detector","First aid kit",Essentials,"Lock on bedroom door",Hangers,"Laptop friendly workspace","translation missing: en.hosting_amenity_49","translation missing: en.hosting_amenity_50","No stairs or steps to enter","Flat path to guest entrance","No stairs or steps to enter","No stairs or steps to enter","No stairs or steps to enter"}</t>
  </si>
  <si>
    <t>Spectacular Views of Mid-Town</t>
  </si>
  <si>
    <t>Beautiful 2 br/2 bath in a gorgeous 10-year-old luxury high rise. 1200square feet with large living room and dining area, roomy galley kitchen and nicely sized bedrooms, on the banks of the East River.  One stop from Grand Central Sta.</t>
  </si>
  <si>
    <t xml:space="preserve">Beautiful 2 br/2 bath in a gorgeous 10-year-old luxury high rise. 1200square feet with large living room and dining area, roomy galley kitchen and nicely sized bedrooms, on the banks of the East River.  One stop from Grand Central Sta. This apartment is ideally located for commutes to Manhattan, only 1 subway stop from Grand Central and 2 from Times Square.  Grocery store and Duane Reade pharmacy on street level of building, in-house valet service convenient and comfortable in every aspect. entire apartment we will be out of the area, but available by phone and email, and building employees are always on premises for any sort of emergency or repair needs. This apartment is located on the east banks of the East River which runs between Manhattan and Queens, Long Island City.  There is a lovely state park (Gantry State Park) which has walkways and benches galore for enjoying the river and City views.  Shopping and restaurants are just steps away. The closest subway access is the 7 train </t>
  </si>
  <si>
    <t>This apartment is located on the east banks of the East River which runs between Manhattan and Queens, Long Island City.  There is a lovely state park (Gantry State Park) which has walkways and benches galore for enjoying the river and City views.  Shopping and restaurants are just steps away.</t>
  </si>
  <si>
    <t>The closest subway access is the 7 train which is about a 5 minute walk away.  The 7 train goes directly to Grand Central Station in Manhattan one stop away (it also goes east into Queens all the way out to the Mets' stadium, Citi Park if you care about that), and Times Square is 3 stops away.  From those two hubs you can get anywhere in the City very easily.</t>
  </si>
  <si>
    <t>{TV,"Cable TV",Internet,Wifi,"Air conditioning",Pool,Kitchen,"Paid parking off premises",Doorman,Gym,Elevator,"Free street parking","Buzzer/wireless intercom",Heating,"Family/kid friendly","Suitable for events",Washer,Dryer,"Smoke detector","Fire extinguisher",Essentials,Shampoo,"Hair dryer","Self check-in","Building staff","Hot water","Paid parking on premises"}</t>
  </si>
  <si>
    <t>New York Apartment Near Times Square &amp; Broadway</t>
  </si>
  <si>
    <t>Updated, quiet apartment with one-of-a-kind, handmade furniture. New kitchen cabinets and island (seats 2), living room, one bedroom, one bathroom.  Many attractions are within a 10-15 min walk: Times Square, Broadway, Restaurant Row, Rockefeller Center, Radio City Music Hall, Top of the Rock, St. Patrick's Cathedral, Circle Line, Intrepid Sea, Air &amp; Space Museum, The High Line, 5th Avenue, Museum of Modern Art (MoMA), and much more. A parking garage is one block away. Four blocks to the subway.</t>
  </si>
  <si>
    <t>Updated, quiet apartment with one-of-a-kind, handmade furniture. New kitchen cabinets and island (seats 2), living room, one bedroom, one bathroom.  Many attractions are within a 10-15 min walk: Times Square, Broadway, Restaurant Row, Rockefeller Center, Radio City Music Hall, Top of the Rock, St. Patrick's Cathedral, Circle Line, Intrepid Sea, Air &amp; Space Museum, The High Line, 5th Avenue, Museum of Modern Art (MoMA), and much more. A parking garage is one block away. Four blocks to the subway. Welcome!  Enjoy your stay in this beautiful modern apartment, which is outfitted with all the necessities of daily living to make your stay comfortable. Guests have access the entire apartment. Guests are left to themselves. Feel free to call or text with any questions. My husband or I will get back to you as soon as possible. We love the deli around the corner (Westfield Market Place, 686 10th Avenue). They make salads fresh-to-order and the burgers are delicious! You will find numerous cultur</t>
  </si>
  <si>
    <t>We love the deli around the corner (Westfield Market Place, 686 10th Avenue). They make salads fresh-to-order and the burgers are delicious! You will find numerous cultural restaurants within walking distance.  Times Square, Broadway theaters, and restaurants are all in close proximity, but if you wish to simply relax, there is a lovely park on 10th Avenue.  The following is a list of places nearby for certain essentials: Duane Reade Pharmacy - 49th Street and 9th Ave (address: 721 9th Ave) Hudson Market Place (24-hr grocery store) - corner of 51st Street and 9th Ave (address: 755 9th Ave) Parking garage - NW corner of 10th Ave and 49th Street A Laundromat - across 10th Ave. They offer drop-off service and self-serve. City Bike Station - 10th Ave and 47th Street</t>
  </si>
  <si>
    <t>The entrance to the subway is on 8th Avenue. To go “Downtown,” enter on 49th Street; to go “Uptown,” enter on 50th Street (for the C and E trains). The “C Uptown” train goes to Harlem; the “E Uptown” goes to Queens and connects to the AirTrain and onto JFK passenger terminals.  Both “C and E Downtown” trains go to Times Square, where you can transfer to any other subway. If you continue on the “C Downtown”, you can take it to Greenwich Village, SoHo, Financial District, and to Brooklyn. You can take the “E Downtown” to Greenwich Village, SoHo, Financial District, and to the World Trade Center site. To get to Penn Station or Port Authority Bus Terminal, take the “C or E Downtown” train to 34th Street. Hailing a cab or an Uber are also options for getting around. It is highly recommended to leave the car at home. Parking is extremely difficult, although, there is a parking garage on 10th Avenue at 49th Street.</t>
  </si>
  <si>
    <t>- No shoes in the apartment - Quiet hours: after 9 p.m.</t>
  </si>
  <si>
    <t>{TV,Wifi,"Air conditioning",Kitchen,Heating,"Smoke detector","Carbon monoxide detector","First aid kit","Fire extinguisher",Essentials,Shampoo,Hangers,"Hair dryer",Iron,"Laptop friendly workspace","Self check-in",Lockbox,"Private entrance","Hot water","Coffee maker",Refrigerator,"Dishes and silverware",Oven}</t>
  </si>
  <si>
    <t>Lefferts Gardens Enclave</t>
  </si>
  <si>
    <t>Spacious 1 Bedroom Apt. minutes away from subway and just blocks away from Prospect Park.</t>
  </si>
  <si>
    <t>{TV,Wifi,"Air conditioning",Kitchen,Heating,"Smoke detector","Fire extinguisher",Essentials,Hangers,Iron,"Hot water"}</t>
  </si>
  <si>
    <t>Cozy Room, Clean &amp; Quiet, Free laundry</t>
  </si>
  <si>
    <t>My place is close to Crocus Coffee, Juice Bar &amp; Cafe, Toad Style, and The Wilky. You’ll love my place because of how clean &amp; quiet we keep things. plus free laundry. My place is good for couples, solo adventurers, and business travelers.</t>
  </si>
  <si>
    <t>{TV,Wifi,"Air conditioning",Kitchen,Heating,Washer,Dryer,"Smoke detector","Carbon monoxide detector",Essentials,Shampoo,"Lock on bedroom door",Hangers,"translation missing: en.hosting_amenity_49","translation missing: en.hosting_amenity_50"}</t>
  </si>
  <si>
    <t>Modern, Spacious Hideaway in Historic Brooklyn</t>
  </si>
  <si>
    <t>Kensington is a hidden secret of New York City, very close to Manhattan. This 1 bedroom apartment is spacious, bright with 2 large skylights, very quiet, and in the safest neighborhood in Brooklyn. 1 block from the Church Ave F &amp; G train, 10 ft ceilings, and a kitchen so big, you won't know you're in NYC. The brand new renovation and modern cozy feel makes for the perfect relaxing hideaway from the big city. Cortelyou Rd - 10 min walk, Park Slope - 10 min on F, and Manhattan - 35 min away.</t>
  </si>
  <si>
    <t>Kensington is a hidden secret of New York City, very close to Manhattan. This 1 bedroom apartment is spacious, bright with 2 large skylights, very quiet, and in the safest neighborhood in Brooklyn. 1 block from the Church Ave F &amp; G train, 10 ft ceilings, and a kitchen so big, you won't know you're in NYC. The brand new renovation and modern cozy feel makes for the perfect relaxing hideaway from the big city. Cortelyou Rd - 10 min walk, Park Slope - 10 min on F, and Manhattan - 35 min away. The apartment is newly renovated, located on the top floor of a two story row house. It sits on a charming street with very friendly neighbors. There are two large skylights in the kitchen, so light enters from every direction. There is a washer &amp; dryer as well! I've decorated to make the space comfortable, cozy, and modern. There is a brand new mattress and it's very comfortable. Guests will have access to the full apartment along with the front porch and yard area. I am available to offer recommend</t>
  </si>
  <si>
    <t>Kensington is one of the most diverse neighborhoods in Brooklyn. It is also consistently rated the safest neighborhood in Brooklyn. There are many families who have lived here their whole lives.  It truly is a hidden gem of NYC since you can so easily access other more popular areas of Brooklyn and the subway to Manhattan is easy and painless. Make sure to check out Cortelyou Rd where there are lots of new local farm-to-table restaurants, health food stores, and beautiful Victorian mansions that I never get tired of looking at. Within a block is everything you could ever need: 24-hour grocery, pharmacy, and late night delivery.</t>
  </si>
  <si>
    <t>F and G subway is 1 block away. Whether you need to go up to Williamsburg, Park Slope, or to Midtown Manhattan, you won't even need to transfer trains. F and G can take you just about anywhere.</t>
  </si>
  <si>
    <t>{TV,Wifi,"Air conditioning",Kitchen,"Free street parking","Buzzer/wireless intercom",Heating,"Family/kid friendly",Washer,Dryer,"Smoke detector","Carbon monoxide detector","First aid kit","Fire extinguisher",Essentials,Shampoo,"Lock on bedroom door",Hangers,"Hair dryer",Iron,"Laptop friendly workspace","translation missing: en.hosting_amenity_50","Self check-in",Lockbox,"Hot water"}</t>
  </si>
  <si>
    <t>Apt Williamsburg! Perfect location!</t>
  </si>
  <si>
    <t>Hello beautiful people! This Apt is located in the heart of Williamsburg. Minutes away from Manhattan and surrounded by many cafes, restaurants and bars. The room is very big for New York and has a Full size bed and a Full size sofa bed.</t>
  </si>
  <si>
    <t>Hello beautiful people! This Apt is located in the heart of Williamsburg. Minutes away from Manhattan and surrounded by many cafes, restaurants and bars. The room is very big for New York and has a Full size bed and a Full size sofa bed. Really close to lower east manhattan, located in Williamsburg, a very artsy and hipster neighborhood with lots of nice cafes, bars, restaurants, organic &amp; traditional supermarkets. Great laundry service just around the corner. Tallest buildings are around 6 floors high, so you can really see the sky :) Minutes walking from cool Williamsburg Bridge, McCarren Park, etc. Minutes away to 3 train lines: 1. JMZ trains to Hewes stop (access lower Manhattan) 2. or G train to Broadway or Metropolitan stop (access Brooklyn north and south) 3. or L train to Lorimer stop (access to mid-Manhattan)</t>
  </si>
  <si>
    <t>Really close to lower east manhattan, located in Williamsburg, a very artsy and hipster neighborhood with lots of nice cafes, bars, restaurants, organic &amp; traditional supermarkets. Great laundry service just around the corner. Tallest buildings are around 6 floors high, so you can really see the sky :) Minutes walking from cool Williamsburg Bridge, McCarren Park, etc.</t>
  </si>
  <si>
    <t>Minutes away to 3 train lines: 1. JMZ trains to Hewes stop (access lower Manhattan) 2. or G train to Broadway or Metropolitan stop (access Brooklyn north and south) 3. or L train to Lorimer stop (access to mid-Manhattan)</t>
  </si>
  <si>
    <t>This is my home so please keep it clean and take care of it. No parties are allowed. No Overnighters apart from people renting the place (exception for family or friends, spoken and agreed before)</t>
  </si>
  <si>
    <t>{Internet,Wifi,"Air conditioning",Kitchen,Heating,"Family/kid friendly","Hair dryer","Laptop friendly workspace"}</t>
  </si>
  <si>
    <t>Winter wonderland in heart of Manhattan 32 &amp; 5!</t>
  </si>
  <si>
    <t>It’s a building apartment in the head of big apple. 24 hr Doorman luxury building with gym and rooftop study area. Every train is 5 minutes away.</t>
  </si>
  <si>
    <t>{TV,Wifi,"Air conditioning",Kitchen,"Pets allowed",Gym,Elevator,"Hot tub",Heating,Washer,Dryer,"Smoke detector","Carbon monoxide detector","First aid kit","Fire extinguisher",Essentials,Hangers,"Hair dryer",Iron,"Laptop friendly workspace","Hot water"}</t>
  </si>
  <si>
    <t>Bright &amp; Spacious  in Williamsburg</t>
  </si>
  <si>
    <t>Our renovated apartment will accommodate you easily in the heart of Williamsburg! Steps to the L train and the best restaurants, bars and shops in Williamsburg. Enjoy a full kitchen and spacious bedroom that sleeps 1-2 guests. Feel a true local here!</t>
  </si>
  <si>
    <t>Our renovated apartment will accommodate you easily in the heart of Williamsburg! Steps to the L train and the best restaurants, bars and shops in Williamsburg. Enjoy a full kitchen and spacious bedroom that sleeps 1-2 guests. Feel a true local here! Beautiful large room with 2 windows, personal balcony, exposed brick walls/fireplace and quiet. Personal desk and chair. Enough space for suitcases and easy moving in and out. Newly renovated bathroom and kitchen including microwave and dishwasher. Steps to the Bedford stop of the L train. Takes only 10 minutes to Manhattan, 15 minutes to Union Square from the moment you leave the apartment.</t>
  </si>
  <si>
    <t>Steps to the Bedford stop of the L train. Takes only 10 minutes to Manhattan, 15 minutes to Union Square from the moment you leave the apartment.</t>
  </si>
  <si>
    <t>{Internet,Wifi,"Air conditioning",Kitchen,"Buzzer/wireless intercom",Heating,"Family/kid friendly","Smoke detector","Carbon monoxide detector",Essentials}</t>
  </si>
  <si>
    <t>1920s Room 1 block from Prospect Park and Q Access</t>
  </si>
  <si>
    <t>Our place is a block away from Prospect Park and the Q. 4 blocks from the 2 and 5. You’ll love our place because of the location. Our place is good for solo adventurers and business travelers. We hope you take advantage of the easy access to Prospect Park and the Le Frak center.</t>
  </si>
  <si>
    <t>Our place is a block away from Prospect Park and the Q. 4 blocks from the 2 and 5. You’ll love our place because of the location. Our place is good for solo adventurers and business travelers. We hope you take advantage of the easy access to Prospect Park and the Le Frak center. The top floor of the apartment receives excellent natural light in the afternoon. - Kitchen - Living Room - Rooftop Ask for advice on what to see in Prospect Park and what to see in Brooklyn and Manhattan according to your interests. Check out these articles: (URL HIDDEN) (URL HIDDEN) 1 block from the Parkside Ave Q train: - 20 minutes to Canal St. and Brighton Beach - 24 minutes to Union Square - 30 minutes to 42nd St 4th-floor walk-up and no elevator...</t>
  </si>
  <si>
    <t>Check out these articles: (URL HIDDEN) (URL HIDDEN)</t>
  </si>
  <si>
    <t>1 block from the Parkside Ave Q train: - 20 minutes to Canal St. and Brighton Beach - 24 minutes to Union Square - 30 minutes to 42nd St</t>
  </si>
  <si>
    <t>Take off your shoes at the entrance</t>
  </si>
  <si>
    <t>{TV,Internet,Wifi,Kitchen,"Buzzer/wireless intercom",Heating,"Smoke detector","Carbon monoxide detector","Fire extinguisher",Essentials,Hangers,"Hair dryer",Iron,"translation missing: en.hosting_amenity_49","translation missing: en.hosting_amenity_50"}</t>
  </si>
  <si>
    <t>Large+Amazing 2BR ( Flex) 800 SQFT-Upper East Side</t>
  </si>
  <si>
    <t>My place is good for couples, solo adventurers, business travelers, families (with kids), and big groups.</t>
  </si>
  <si>
    <t>My place is good for couples, solo adventurers, business travelers, families (with kids), and big groups. Large+Amazing 2BR ( Flex) Apartment 800 SQFT in Upper East Side E 89th street, located one step from Mayor House and Carl Schurz Park, Great and safe area of Manhattan. Parking Available in the street and Plenty of Parking Garage. One Block away to all buses to and West Side Downtown, Taxi All around and all great transportation, The Subway on 86 and Lex is 10-12 minute away, Walking Distance to many shops, Restaurant on Every corner The Apartment feature Large Living room Divided to 2 Rooms- Fully functional Kitchen, Dining Table. 42 inch Plasma+ 2 T.V's, Sleeping Soda for 2 Just bring your tooth brush!! Location Upper East Street 89 Cross York- E End Building Elevator Floor 4 Sleep 2+2+2Bed SIze 2X Queen Sofa bed Y AIr Mattress N Coffee Maker Y DIning Table Y Internet Y TV Y X3 Cable Y DVD Y A/C Y Heat Y Telephone N Linen Y Towel Y Iron Y Hair Dryer Y Laundry Y It's located on 89</t>
  </si>
  <si>
    <t>It's located on 89 Street between East End Avenue and York. The buildings around you have apartments going for millions. This is a tree lined street with a view of the river. Absolutely gorgeous. The Building has an elevator and laundry with the feel and look of high end condos. This is better than great. It's unbelievable</t>
  </si>
  <si>
    <t>NEARBY TRANSPORTATION Subways 456 at 86th St 0.59 miles 6 at 96th St 0.67 miles 6 at 77th St 0.83 miles 6 at 103rd St 0.92 miles 6 at 68th St 1.21 miles</t>
  </si>
  <si>
    <t>{TV,"Cable TV",Internet,Wifi,"Air conditioning",Kitchen,Elevator,"Indoor fireplace","Buzzer/wireless intercom",Heating,"Family/kid friendly",Washer,Dryer,"Smoke detector","Carbon monoxide detector","First aid kit","Fire extinguisher",Essentials,Shampoo,Hangers,"Hair dryer",Iron,"Laptop friendly workspace",Bathtub,"High chair",Crib,"Hot water","Bed linens",Microwave,"Coffee maker",Refrigerator,"Dishes and silverware","Cooking basics","Luggage dropoff allowed","Long term stays allowed",Other}</t>
  </si>
  <si>
    <t>SWEET + SUNNY WILLIAMSBURG SANCTUARY</t>
  </si>
  <si>
    <t>Hello! Welcome to Williamsburg!  This cozy space is located on the 3rd floor in a pre-war building.  It's super safe and the neighborhood is lovely and quaint. Views of brownstones across the way lined with lush trees right outside your window.  Queen sized bed with fast wireless internet! Cafes, shops and markets are all within a few blocks. JMZ Marcy is 4 blocks away and  the L Bedford is about 7 blocks. The Williamsburg bridge is one block away, a quick 5 min car ride to the Lower East Side.</t>
  </si>
  <si>
    <t xml:space="preserve">Hello! Welcome to Williamsburg!  This cozy space is located on the 3rd floor in a pre-war building.  It's super safe and the neighborhood is lovely and quaint. Views of brownstones across the way lined with lush trees right outside your window.  Queen sized bed with fast wireless internet! Cafes, shops and markets are all within a few blocks. JMZ Marcy is 4 blocks away and  the L Bedford is about 7 blocks. The Williamsburg bridge is one block away, a quick 5 min car ride to the Lower East Side. The space is dreamy, relaxing and bright.  Lots of closet space and a wardrobe with drawers. A  simple desk for work or catching up on emails. A quaint kitchen, kitchen cart with a toaster oven, a microwave along with a table and chairs. A cozy living room with Apple tv. Living room, kitchen and bathroom (shower with a small bathtub) Kitchen sink is the community sink (no sink in the bathroom, very New York pre-war style) I love the neighborhood because you can walk to everything!  A few blocks </t>
  </si>
  <si>
    <t>I love the neighborhood because you can walk to everything!  A few blocks away from all my favorite cafes, restaurants, music venues, markets and both trains to Manhattan. We also have the beautiful new Domino park 4 blocks away! It's a great place to unwind, read, bring a picnic and just gaze at the city.</t>
  </si>
  <si>
    <t>We are 4 blocks away from the JMZ Marcy stop and a short 7 blocks to the L Bedford stop, both are the first stops out of Manhattan.  Super easy!</t>
  </si>
  <si>
    <t>{TV,Wifi,Kitchen,Heating,"Smoke detector","Carbon monoxide detector","Fire extinguisher",Essentials,Shampoo,Hangers,Iron,"Laptop friendly workspace","Hot water"}</t>
  </si>
  <si>
    <t>GET COSY IN WILLIAMSBURG...</t>
  </si>
  <si>
    <t xml:space="preserve">Located just steps away from the heart of Williamsburg, this HUGE one bedroom apt is perfect for everyone. The apt is fully furnished with a large living room/open plan kitchen area...and balcony!! The bedroom is a great size and comes with a King bed. </t>
  </si>
  <si>
    <t>{TV,"Cable TV",Wifi,"Air conditioning",Kitchen,"Pets allowed","Buzzer/wireless intercom",Heating,"Family/kid friendly",Washer,Dryer,"Smoke detector",Essentials,Shampoo}</t>
  </si>
  <si>
    <t>Mi Casa Es Su Casa NYC</t>
  </si>
  <si>
    <t>I live in a historic area of Manhattan.  Great parks.  Great Shopping Mall 2 blocks away.   My apartment is lovely, cozy, clean, has a fireplace in the rental area.  Exposed brick walls throughout apartment.  More suitable for a one person rental.</t>
  </si>
  <si>
    <t>I live in a historic area of Manhattan.  Great parks.  Great Shopping Mall 2 blocks away.   My apartment is lovely, cozy, clean, has a fireplace in the rental area.  Exposed brick walls throughout apartment.  More suitable for a one person rental. A lovely artful and cozy apartment with a studio space to rent.  Brick walls and high ceilings throughout and use of kitchen, dining area, free Wifi and use of printer. Separate entry door leads right into rental space for your convenience. Host will have list of nearby attractions as well as directions to transportation, restaurants, shopping, laundry, etc. Host can provide airport pick-up and drop-off as well as guided tours throughout the city for an additional fee. Historic neighborhood with 3 lovely parks, short walk to East River, and shopping mall 2 blocks away.  Many restaurants, museums, and Central Park in walking distance.  Close to all transportation and taxis available everywhere. Near Transportation and short ride to Midtown and</t>
  </si>
  <si>
    <t>Historic neighborhood with 3 lovely parks, short walk to East River, and shopping mall 2 blocks away.  Many restaurants, museums, and Central Park in walking distance.  Close to all transportation and taxis available everywhere.</t>
  </si>
  <si>
    <t>Near Transportation and short ride to Midtown and Downtown.  Taxis available.   Host can provide airport pick-up and drop-off as well as guided tours throughout the city for an additional fee.</t>
  </si>
  <si>
    <t>Please enjoy use of kitchen and free WiFi with printer available. Please no outside guests, no candles, no drugs In an emergency, call 911 for illness or fire, then call host immediately. Thank you for your compliance. Grace (Phone number hidden by Airbnb)</t>
  </si>
  <si>
    <t>{TV,"Cable TV",Internet,Wifi,"Air conditioning",Pool,Kitchen,"Free parking on premises",Breakfast,"Pets live on this property",Dog(s),"Indoor fireplace",Heating,"Smoke detector","Carbon monoxide detector","First aid kit","Safety card","Fire extinguisher",Essentials,Shampoo,Hangers,"Hair dryer",Iron,"Laptop friendly workspace","translation missing: en.hosting_amenity_49","Host greets you"}</t>
  </si>
  <si>
    <t>Riverside Drive Apartment</t>
  </si>
  <si>
    <t>Our apartment is a spacious, Hudson river-facing, bright, 2 bedroom, 2 bath with a kitchen, kitchenette, living/dining room, dressing room and foyer. Perfect for a family of 3 - 4. We have a king size master bed, a large 2nd bedroom with toys, teepee, twin and toddler bed and an upright piano in the foyer. Guests will also have access to a parking space in the basement. We are living in Atlanta for two months and want to invite the right family to stay here while we are gone.</t>
  </si>
  <si>
    <t>Our apartment is a spacious, Hudson river-facing, bright, 2 bedroom, 2 bath with a kitchen, kitchenette, living/dining room, dressing room and foyer. Perfect for a family of 3 - 4. We have a king size master bed, a large 2nd bedroom with toys, teepee, twin and toddler bed and an upright piano in the foyer. Guests will also have access to a parking space in the basement. We are living in Atlanta for two months and want to invite the right family to stay here while we are gone. 5 minute walk to the 1 train at 157th st Parking included  Weekly housekeeper  Internet but no cable (we are not a big TV family) We will be in and out of the city. But our housekeeper is very close by to help. This is a quiet neighborhood of working class New Yorkers. There is a great coffee shop next to the subway, Taszo. A great new pub on the corner of Broadway and the walls of the buildings are covered in paintings of birds, because of the history of the Audubon Society but most folks take the subway downtown</t>
  </si>
  <si>
    <t>This is a quiet neighborhood of working class New Yorkers. There is a great coffee shop next to the subway, Taszo. A great new pub on the corner of Broadway and the walls of the buildings are covered in paintings of birds, because of the history of the Audubon Society but most folks take the subway downtown to get the full cultural blast of NYC.</t>
  </si>
  <si>
    <t>5 minutes from the 1 train. Ubers everywhere. Westside highway gets you downtown in 15 minutes.</t>
  </si>
  <si>
    <t>Quiet hours 9pm - 8am No smoking</t>
  </si>
  <si>
    <t>{TV,Wifi,"Air conditioning",Kitchen,"Free parking on premises","Pets allowed",Elevator,Heating,Washer,Dryer,"Smoke detector","Carbon monoxide detector","First aid kit","Fire extinguisher",Essentials,Shampoo,Hangers,"Hair dryer",Iron,"Laptop friendly workspace","Private entrance"}</t>
  </si>
  <si>
    <t>30-day or more sublet in Clinton Hill Loft</t>
  </si>
  <si>
    <t>My place is an old sewing factory loft. It is 2 blocks from Classon Ave subway station. You will love the place for its convenient location, drop-dead-gorgeous rooftop view, friendly international people. It is good for solo-travellers. The building has its charm, and the apartment is spacious with high ceilings. This is only for 30 days or more booking only.</t>
  </si>
  <si>
    <t xml:space="preserve">My place is an old sewing factory loft. It is 2 blocks from Classon Ave subway station. You will love the place for its convenient location, drop-dead-gorgeous rooftop view, friendly international people. It is good for solo-travellers. The building has its charm, and the apartment is spacious with high ceilings. This is only for 30 days or more booking only. The building is a converted factory. It has high ceiling, a beautiful rooftop, two elevators, a buzzer system, and laundry facility in the basement. The apartment has 3 bedrooms, each room accommodates two people. All share a bathroom, an open kitchen living room. Your room has two twin beds suitable for 2 friends to share. But one of the bed can be folded, and the room will be your private room.  There is good size closet. This room is comfortable for a 1-3 month stay or longer. Guest access to everything. Cleanings are scheduled twice a week, but you will need to clean up after yourself, and help taking the trash out. The trash </t>
  </si>
  <si>
    <t>Our neighbourhood feels safe, it is two blocks from the subway station, and in between the blocks is the precinct. The corner stores are at the corners of our block Taaffe. Grocery stores from closest at our block to a couple blocks away. We have many cute coffee shops all around: 232 Taaffe, Urban Vintage. Some of my favourite delis: Green Choice Market, Clementine Bakery's (vegan). Bars are around as well: Brooklyn Tap House, Black Swan, Rustic Tavern, Brooklyn Public House. Restaurants are a scene in New York. We are right around the corner of Dough Donuts, you need to check that out. Also very close to Williamsburg.</t>
  </si>
  <si>
    <t>Getting around is super easy since the subway which is Classon Ave stop, only 2 blocks a way, a 4-min walk and the bus are just around the corner. Bikes are also great, and we have CitiBike locates at the subway station as well or toward Pratt Institute.</t>
  </si>
  <si>
    <t>- No guest over, and clean up after yourself, don't use other people's stuffs</t>
  </si>
  <si>
    <t>{TV,Wifi,"Air conditioning",Kitchen,Elevator,"Free street parking",Heating,Washer,Dryer,"Smoke detector","Carbon monoxide detector","First aid kit","Safety card","Fire extinguisher",Essentials,Shampoo,Hangers,"Hair dryer","translation missing: en.hosting_amenity_49","Self check-in",Lockbox,"Hot water"}</t>
  </si>
  <si>
    <t>Sunny room - Prime Location</t>
  </si>
  <si>
    <t>Affordable, sunny room in Manhattan appartment! 10 min walking distance to Lower East Side, 10 min walking distance to Soho. Many restaurants around!! I am a researcher at NYU and rent out my room because I gonna be on holidays! Please message me!</t>
  </si>
  <si>
    <t>Affordable, sunny room in Manhattan appartment! 10 min walking distance to Lower East Side, 10 min walking distance to Soho. Many restaurants around!! I am a researcher at NYU and rent out my room because I gonna be on holidays! Please message me! I am renting out my room (in a shared appartment including modern bathroom and kitchen) in Manhatten. It located close to Chatham Square: 10 min walk to the Lower East Side, 10 min walk to Soho, and 25 min walk to NYU Stern at Washington Square Park. There are many restaurants around.  The room is spacious, bright, and fits a queen sized bed. Please feel free to use my bike. There will be fresh linen and towels.  You will be living with a nice and calm, working couple in their thirties.</t>
  </si>
  <si>
    <t>{TV,"Cable TV",Internet,Wifi,"Air conditioning",Kitchen,Heating,"Smoke detector",Essentials,Shampoo,"24-hour check-in",Hangers,"Laptop friendly workspace","translation missing: en.hosting_amenity_49","translation missing: en.hosting_amenity_50"}</t>
  </si>
  <si>
    <t>Comfy,  Convenient and a Balcony!</t>
  </si>
  <si>
    <t>Our comfortable and cozy 1 bedroom is located on a beautiful tree lined street just minutes from the Franklin Avenue restaurants and bars. The apartment is highly accessible by subway and can be reached via the 2/3,4/5 and C trains.</t>
  </si>
  <si>
    <t>Our comfortable and cozy 1 bedroom is located on a beautiful tree lined street just minutes from the Franklin Avenue restaurants and bars. The apartment is highly accessible by subway and can be reached via the 2/3,4/5 and C trains. Our apartment is spacious and comfortable. It has huge windows that keep it bright and airy and it boasts 13ft ceilings. The living room is great for relaxing after a long day of sightseeing. It has a small TV (apple TV included), a love seat and a comfortable leather chair. The kitchen is great for cooking and has all the kitchenware you need make a delicious meal. The kitchen and living room lead out to a large balcony with stunning views of Manhattan. The balcony has grill and patio furniture for outdoor dining.  The private bedroom is outfitted with a luxury king sized mattress, a dresser for your use and reading lamps. The entire apartment is yours to enjoy. We'll be available by phone and email. Our vibrant neighborhood has hundreds of great restauran</t>
  </si>
  <si>
    <t>Our vibrant neighborhood has hundreds of great restaurants and bars for you to enjoy.</t>
  </si>
  <si>
    <t>The Franklin Avenue C train is located about a ten minute walk north on Franklin Avenue. The Franklin stop on the 2/3/4/5 line is located a seven minute walk south down Franklin Avenue. A trip to lower Manhattan takes about 30 minutes.</t>
  </si>
  <si>
    <t>Please treat our home as if it were your own. Please be respectful of our belongings and do not smoke indoors.</t>
  </si>
  <si>
    <t>{TV,Internet,Wifi,"Air conditioning",Kitchen,Elevator,"Buzzer/wireless intercom",Heating,"Family/kid friendly","Smoke detector","Carbon monoxide detector","Fire extinguisher",Essentials,Hangers,"Hair dryer","Laptop friendly workspace"}</t>
  </si>
  <si>
    <t>NY HUDSON YARD DOUBLE ROOM</t>
  </si>
  <si>
    <t>Hudson River is the perfect place to explore a wide variety of NYC major attractions, restaurants, shopping and entertainment. You will be in the middle of city for celebrating fashion, art, food and culture of New York City and in the prime location to success your business.  Hudson River Hotel has all ingredients to accommodate you in buzzing and vibrant district.  Hell's Kitchen Manhattan is a great choice for travelers interested in sightseeing, theater and entertainment. 24 Hours Front Desk Specialists Available Coffee &amp; Tea Service Available No Smoking Hotel Lobby Area Front Desk Staff will be available for 24 hours. It's located in a central of Manhattan Midtwon.  Guests will be easy to access to the major attractions like Time Square, Madison Square Garden, Empire State Building and Central Park etc.  These attractions are walkable distance. The main subway station is 34th Penn Station. 1.  No Extra Guests in Room 2.  Important: Air bnb doesn't collect the local taxes.  The hos</t>
  </si>
  <si>
    <t>{TV,Wifi,"Air conditioning",Elevator,Heating,"Smoke detector","First aid kit","Fire extinguisher",Essentials,Shampoo,"Lock on bedroom door",Hangers,"Hair dryer",Iron,"Laptop friendly workspace","Self check-in","Building staff"}</t>
  </si>
  <si>
    <t>Budget 2 beds private room</t>
  </si>
  <si>
    <t>Lovely room with 2 separate twin beds. The room could be booked as private for 2 guests  This location is perfect for those guest that are looking for a peaceful time in Brooklyn. You will find a supermarket, drugstore food restaurants in the next blocks.</t>
  </si>
  <si>
    <t>Lovely room with 2 separate twin beds. The room could be booked as private for 2 guests  This location is perfect for those guest that are looking for a peaceful time in Brooklyn. You will find a supermarket, drugstore food restaurants in the next blocks. Live like a true Brooklynite in a lovely neighborhood, one of the best areas in Brooklyn in this wonderful Bed stuyv authentic house. If you're looking for something homey, with good energy and peaceful this is the place! The house is a very spacious, sunny and comfy .The neighborhood is filled with amazing restaurants, food stores , laundromat, bars and cafes.  The rooms are located in a welcoming house with wood floors and exposed brick.Each room has a very private feel with the 2 full bathrooms and kitchen areas being shared. There is a closet in each room to store your belongings. The house and room itself are very serene and we provide many amenities to ensure a comfortable stay. Direction from JFK airport (Queens) to Hour home :</t>
  </si>
  <si>
    <t>Our neighborhood is consist of diverse ethnicity we are members of our 700 Block Association group.  Bedford–Stuyvesant has many historic brownstones. These homes were developed by speculative developers for the expanding middle to upper middle class.  Many of these homes contain highly ornamental detailing throughout the interior of the home and have classical architectural elements, such as brackets, quoins, fluting, finials, and elaborate frieze and cornice banding.  We stay connected with our neighborhood.</t>
  </si>
  <si>
    <t>Direction from JFK airport (Queens) to Hour home : Yellow cab : Average cost $55 Uber or lyft : Average cost $40 By train: take Air train from any terminal to Howard beach Station and then switch to A train direction Manhattan to Utica Ave . Direction From Laguardia airport to our home : Yellow cab : Average $50 Uber or Lyft : Average $40 By train : take Q70 bus to Rosevelt ave take F train ( Manhattan&amp;Brooklyn ) to Delancy st station take J train from Delancy st (Brooklyn) to Gates ave station , walk 8 min to the house . or take M60 from La Guardia to 125 st ( Manhattan ) switch to the A train ( Brooklyn) to Utica ave ( its 10 min walk ) or you can take B46 to our home.</t>
  </si>
  <si>
    <t>No smoking or partying inside the home. All guests must maintain the rooms and the shared areas clean.</t>
  </si>
  <si>
    <t>{TV,Wifi,"Air conditioning",Heating,"Family/kid friendly","Smoke detector","Carbon monoxide detector","First aid kit",Essentials,Shampoo,Hangers,Iron,"Host greets you"}</t>
  </si>
  <si>
    <t>Bushwick Modern Apartment // 1 Block from Subway</t>
  </si>
  <si>
    <t>You’ll love my place because of modern aesthetics, brand-new appliances, hard wood floors, natural lighting and high ceilings!  My place is good for couples, solo adventurers, business travelers, and families (with kids).</t>
  </si>
  <si>
    <t>You’ll love my place because of modern aesthetics, brand-new appliances, hard wood floors, natural lighting and high ceilings!  My place is good for couples, solo adventurers, business travelers, and families (with kids). Central Ave. is a beautifully bright and spacious two bedroom/one bath with newly renovated bedrooms, bath, kitchen and living area. Newly refurbished with a modern aesthetic, the apartment includes a Bluetooth speaker system, hardwood floors, brand new appliances, central A/C, and a video intercom system.  The floor to ceiling windows provide the most natural lighting in the city Visit the apartment’s spacious rooftop deck for unbeatable views of the Manhattan skyline.  Two blocks from the Central “M” Train and short walk from the Jefferson L.  From either, you are less than a 20-minute train ride to downtown Manhattan. Bushwick is one of the most up-and-coming neighborhoods in Brooklyn. Coffee shops, restaurants and bars are all walkable in this safe and charming ne</t>
  </si>
  <si>
    <t>Bushwick is one of the most up-and-coming neighborhoods in Brooklyn. Coffee shops, restaurants and bars are all walkable in this safe and charming neighborhood. Across the street from the apartment you can see three of Brooklyn’s best restaurants: Le Garage is a low-key gastropub with farm-to-table American eats, craft beer &amp; classic cocktails plus a patio. At Matie, you will find a warm setting for Colombian-European dinners with Basque accents, plus beer, wine &amp; cocktails. Archie's is our neighborhood pizza joint, a Hole-in-the-wall venue serving pizza, pasta &amp; grinders, plus beer, wine &amp; cocktails, until 4 AM. Archies Bar and Pizza, 128 Central Ave, Brooklyn, NY (Phone number hidden by Airbnb) Le Garage, 157 Suydam St, Brooklyn, NY (Phone number hidden by Airbnb) Maite, 159 Central Ave, Brooklyn, NY (Phone number hidden by Airbnb) Other favorites in the neighborhood include: Roberta's, 261 Moore Street, (Phone number hidden by Airbnb) A popular Bushwick destination known for its woo</t>
  </si>
  <si>
    <t>My place is close to Central M Train and Morgan or Jefferson L</t>
  </si>
  <si>
    <t>{Wifi,"Air conditioning",Kitchen,"Pets allowed","Buzzer/wireless intercom",Heating,Washer,Dryer,"Smoke detector","Carbon monoxide detector",Essentials,Shampoo,"Lock on bedroom door","24-hour check-in",Hangers,"Hair dryer","Laptop friendly workspace","Self check-in",Lockbox}</t>
  </si>
  <si>
    <t>Urban Sanctuary in Sunset Park</t>
  </si>
  <si>
    <t>My one bedroom apartment is a place to rest and restore after long days in the city. Situated in Sunset Park, it's a 30 min train ride to Manhattan. It is an easy 2nd floor walk up in a safe, clean building near NYU Langone Hospital. R train at 53rd St (5 min walk) and N/R trains at 59th St (8 min walk).  My lovely, orange cat, Raja, will keep you company in the apartment, so you will need to be a cat-lover who is willing to feed him in the morning and evening.</t>
  </si>
  <si>
    <t>My one bedroom apartment is a place to rest and restore after long days in the city. Situated in Sunset Park, it's a 30 min train ride to Manhattan. It is an easy 2nd floor walk up in a safe, clean building near NYU Langone Hospital. R train at 53rd St (5 min walk) and N/R trains at 59th St (8 min walk).  My lovely, orange cat, Raja, will keep you company in the apartment, so you will need to be a cat-lover who is willing to feed him in the morning and evening. My home is not suitable for those who have allergies to cats. The WaterFerry is very closeby, as well as Bush Terminal Park, which has a great view of the city. The NYU Langone Hospital is a 5 min walk from here.</t>
  </si>
  <si>
    <t>The WaterFerry is very closeby, as well as Bush Terminal Park, which has a great view of the city. The NYU Langone Hospital is a 5 min walk from here.</t>
  </si>
  <si>
    <t>I am vegetarian, so please do not cook meat in the apartment.</t>
  </si>
  <si>
    <t>{Wifi,"Air conditioning",Kitchen,Breakfast,"Pets live on this property",Cat(s),Heating,"Smoke detector",Essentials,Shampoo,"Hair dryer","Hot water","Bed linens",Refrigerator,"Dishes and silverware","Cooking basics",Oven,Stove}</t>
  </si>
  <si>
    <t>brooklyn next prospect park</t>
  </si>
  <si>
    <t>apertment is best location just one block from lake side propect park .</t>
  </si>
  <si>
    <t>apertment is best location just one block from lake side propect park . private room is very good king size with all furniture  and very comfutable  and share with one female room mate in bath room and kitchen  . kitchen also quite big and good size to use it .  and i could rent bedding and towels  my room mate is lovely , quite , clean , easy going . no party , no smoke im lookinng subletter  if someone could stay long term of two week from 13th of july  until 27th for two week of period of time. or from biggining of august until biggining of september for one month period of time .   or could be possible for from  13th of july until biggining of september for one month and half .    i would like someone could stay longer term for during summer ,  if you want only stay very short of few days that not work .... beautiful prospect park is only  one block way , there are lovely lake on south side of park . and also subway station is is also only one block way for one minute  walk right n</t>
  </si>
  <si>
    <t>beautiful prospect park is only  one block way , there are lovely lake on south side of park . and also subway station is is also only one block way for one minute  walk right next park. and super convenience area , caffee shop , restrant,  take way shop , super market .   all around you need in area  . and all vegetable and fruit and food is much cheaper reasonable  than manhattan .   and beautiful tree line street with many green and garden around area which make happy to walk out of street</t>
  </si>
  <si>
    <t>parkside ave subway station is one minute  walk ,Q line  prospectpark station is 5 minute  walk , B line , Q line . easy and quick to access to down town monhattan about 20 minite by train ,  B , Q  both line are express train . also about 30 minite to go beach on brighton beach and cony island by  B,Q line train.</t>
  </si>
  <si>
    <t>{Wifi,"Air conditioning",Kitchen,"Hot tub",Heating,"Smoke detector",Essentials,Hangers,Iron,"Laptop friendly workspace","Private entrance"}</t>
  </si>
  <si>
    <t>Williamsburg Brooklyn 1 Bedroom</t>
  </si>
  <si>
    <t>Williamsburg Brooklyn 1 Bedroom furnished apt.  1 Full size bed in the bedroom and a couch in the living room.  Apartment is located within the friendly neighborhood with many great restaurants and bars.  And this area is very safe!</t>
  </si>
  <si>
    <t>{TV,Internet,Wifi,"Air conditioning",Kitchen,"Free parking on premises",Heating,Washer,Dryer,"Smoke detector","Carbon monoxide detector","Safety card",Essentials,"Hair dryer"}</t>
  </si>
  <si>
    <t>Sonder | Stock Exchange | Playful 1BR + Lounge</t>
  </si>
  <si>
    <t>Near Columbia Universit/Female only</t>
  </si>
  <si>
    <t>房主为一名哥大学生,因旅行超低价短租｡房子距哥大走路15分钟,出门就是公交车站,离地铁1号线137st-city college站走路2分钟｡楼下有各种超市和饭店,楼下有房管处､一层有洗衣房､24小时有多名doorman守卫,进电梯需门卡,很安全｡公寓很新,房间卫生条件好,宽敞且阳光充足,窗外是哈得逊河景｡房间内有空调､立式晾衣架､立式穿衣镜､两个书桌､电脑椅､书架､queensize宜家新床(非常舒适)厨房厨具调料一应俱全,均可使用｡性价比非常高｡ 房子空间大,20多平方米;房间特别新,绝无虫子等干扰;整套房子干净整洁;宜家优质新床,非常舒适;两张书桌;舒适电脑椅;其他椅子若干;立式穿衣镜､晾衣架;房间不临街､窗外有河景,非常安静｡有很好的无线网,手机电脑都可轻松连上; 书桌､床､厨房厨具､所有调料(若所住时间长且每天做饭,需要加一些费用)､卫生间､吹风机､书柜､衣柜､晾衣架｡楼下一层有公用洗衣房｡ 您入住期间,我不在住处,只有两名室友在,一般不会和他们有什么交流 房子距离1号线地铁走路2分钟,距公交车站1分半钟可达｡距离哥大校车站步行一分钟 Because of my roommates' preference, I only can host females; Please do not book if you are not female(s). Couple will also be considered. Students or scholars are preferred. It is recommended that you only use the bedroom, kitchen, and the bathroom. 2-minute walk to subway 1 train; 1-minute walk to bus station. Because of my roommates' preference, I only can host females; Please do not book if you are not female(s). Couple will also be considered. students or scholars are preferred.</t>
  </si>
  <si>
    <t>2-minute walk to subway 1 train; 1-minute walk to bus station.</t>
  </si>
  <si>
    <t>Be quiet when living in the apartment. Clean the room before you leave.</t>
  </si>
  <si>
    <t>{Internet,Wifi,"Air conditioning",Kitchen,Doorman,Elevator,"Hot tub",Heating,Washer,Dryer,Essentials,Shampoo,Hangers,"Hair dryer"}</t>
  </si>
  <si>
    <t>Prime Brand New 1 bed!5206</t>
  </si>
  <si>
    <t>Stay in the middle of all the action in a luxury Midtown East brand new doorman building! Steps away from Grand Central Station, 5th Avenue Shopping and Rockefeller Center!</t>
  </si>
  <si>
    <t>Electricity/Gas Included But Capped at $200/Month. Regular use of electricity in the unit will not go beyond the cap. No Smoking - $500 Fee Pets Extra Cleaning - $250 Late Check Out After 11:00AM  - $100/Hr + Cost of placement of next tenancy. Hotel + Cab will be offered to the next tenants. Lost of keys fee $250</t>
  </si>
  <si>
    <t>{TV,"Cable TV",Internet,Wifi,"Air conditioning","Wheelchair accessible",Pool,Kitchen,Doorman,Gym,Elevator,"Buzzer/wireless intercom",Heating,Dryer,"Smoke detector","Carbon monoxide detector",Essentials,Shampoo,"24-hour check-in",Hangers,"Hair dryer",Iron,"Laptop friendly workspace","Self check-in","Building staff"}</t>
  </si>
  <si>
    <t>22min from Manhattan</t>
  </si>
  <si>
    <t>Comfortable private room, brand new house! perfect and cozy for crumples, near to the train station (6 min walking) 22min from Manhattan ( easy access) with express train and escalator to get up (good when you are carrying travel bags), couple of bars, supermarket and pharmacy 24h, nice neighborhood - LGAirport 20min by Q70 SBS Bus</t>
  </si>
  <si>
    <t>Comfortable private room, brand new house! perfect and cozy for crumples, near to the train station (6 min walking) 22min from Manhattan ( easy access) with express train and escalator to get up (good when you are carrying travel bags), couple of bars, supermarket and pharmacy 24h, nice neighborhood - LGAirport 20min by Q70 SBS Bus you can text me anytime there nice coffee shops, and supermarket close to times square</t>
  </si>
  <si>
    <t>there nice coffee shops, and supermarket</t>
  </si>
  <si>
    <t>close to times square</t>
  </si>
  <si>
    <t>shoes off keep the kitchen clean turn off the lights when you go out</t>
  </si>
  <si>
    <t>{Wifi,Kitchen,Heating,"Smoke detector","Carbon monoxide detector",Essentials,Shampoo,Hangers,"Hair dryer","Laptop friendly workspace","Hot water",Microwave,"Coffee maker",Refrigerator,"Dishes and silverware","Cooking basics",Oven,Stove,"No stairs or steps to enter"}</t>
  </si>
  <si>
    <t>Spacious Quiet Room in the East Village</t>
  </si>
  <si>
    <t>You’ll love my place because of This apt is in the heart of the East Village - one of the most lively neighborhoods in the city, filled with great food and bars. It's a back-building apartment, so the room doesn't get any street noise. The living space and the bedroom is extremely spacious, so there is plenty of room for you and your luggage comfortably. The roof is accessible as well, and it has a great view of Lower Manhattan. My place is good for couples and solo adventurers.</t>
  </si>
  <si>
    <t>{Wifi,"Air conditioning",Kitchen,Heating,"Smoke detector","Carbon monoxide detector","Fire extinguisher",Essentials,"Lock on bedroom door",Iron,"translation missing: en.hosting_amenity_49","translation missing: en.hosting_amenity_50"}</t>
  </si>
  <si>
    <t>LowerLevel House NYC,Traveler ShortStay BedRoom</t>
  </si>
  <si>
    <t>My place is close to New York Hall Of Science. You’ll love my place because of the comfy bed, the kitchen, the coziness, the high ceilings, and the views. My place is good for solo adventurers. This is a private bed room in the basement, there is no window in the room.  Guest is accessible to a little kitchen and private bathroom.</t>
  </si>
  <si>
    <t>- - 1.This is strictly a family residence, no parties, smoking, or other questionable activities. 2.No pets. 3. Clean your own room, do your own laundry; this is not a hotel. All guests are expected to do a share of the cleaning of common areas (tools available); almost everyone stays long term with us. 4.Supplies like soap, toiletry etc, we will provide first set, then you are to obtain your own for the stay.</t>
  </si>
  <si>
    <t>Corona</t>
  </si>
  <si>
    <t>{Wifi,Kitchen,"Free street parking","Smoke detector","Carbon monoxide detector","First aid kit","Fire extinguisher",Essentials,"translation missing: en.hosting_amenity_49","translation missing: en.hosting_amenity_50","Self check-in","Smart lock","Hot water"}</t>
  </si>
  <si>
    <t>Designer Apartment in Cool Two Bridges</t>
  </si>
  <si>
    <t>Stylish apartment  in Downtown Manhattan- brimming with art, culture, restaurants, shopping, and music. A short walk to the  Lower East Side, Nolita, Soho, Tribeca, and FiDi. Easy walk to all major subways.</t>
  </si>
  <si>
    <t>Stylish apartment  in Downtown Manhattan- brimming with art, culture, restaurants, shopping, and music. A short walk to the  Lower East Side, Nolita, Soho, Tribeca, and FiDi. Easy walk to all major subways. Rest easy in your very own New York City apartment in the epicenter of Downtown Manhattan. Enjoy a fully equipped kitchen, relaxing living area, and a gorgeous sun filled office/ dining room. The bathroom is clean, bright, and white. The bedroom has warm walnut floors, bright white walls, a window with a view. It's not uncommon to see Chinatown dragon dancers practicing on the neighboring roofs! The walk up apartment is situated on the corner of the Lower East Side and Chinatown (6 flights up- worth the climb and the view of freedom tower and the Empire State Building). Bedroom, Living Area, Dining Room, Office, Kitchen, Bathroom. I am happy to liaise with you as much or as little as you would like. I am happy to suggest all the must sees and must dos in the neighborhood and beyond.</t>
  </si>
  <si>
    <t>{TV,Wifi,"Air conditioning",Kitchen,"Paid parking off premises","Free street parking",Heating,"Smoke detector","Carbon monoxide detector","First aid kit","Safety card",Essentials,Shampoo,"Lock on bedroom door",Hangers,"Hair dryer",Iron,"Laptop friendly workspace","Self check-in",Lockbox,"Hot water","Bed linens","Extra pillows and blankets","Coffee maker",Refrigerator,"Dishes and silverware","Cooking basics",Oven,Stove,"Luggage dropoff allowed","Long term stays allowed"}</t>
  </si>
  <si>
    <t>Cozy apartment in the heart of Williamsburg</t>
  </si>
  <si>
    <t>Do your dishes+take your shoes off+ be respectful!</t>
  </si>
  <si>
    <t>{Wifi,"Air conditioning",Kitchen,"Hot tub",Heating,"Smoke detector","Carbon monoxide detector","First aid kit",Essentials,"Lock on bedroom door",Hangers,"Hair dryer","Laptop friendly workspace","Hot water"}</t>
  </si>
  <si>
    <t>Prospect Park Gem! One Room One  Block from Park!</t>
  </si>
  <si>
    <t>hey all! welcome to my brand new apt in Prospect Park  right off the Parkside Ave Q train! Enjoy the beautiful views of Brooklyn in this amazing neighborhood. Secure building located 1 block from the stunning Prospect Park which houses the Brooklyn Museum, The Brooklyn Zoo, The Childrens Museum, Botanical Gardens, Grand Army Plaza Saturday Farmers Market. Sunday Smorgesbourg and more! good for short stays up to a week. I have a wonderful roommate Erick who is not home much and is very sweet!</t>
  </si>
  <si>
    <t>hey all! welcome to my brand new apt in Prospect Park  right off the Parkside Ave Q train! Enjoy the beautiful views of Brooklyn in this amazing neighborhood. Secure building located 1 block from the stunning Prospect Park which houses the Brooklyn Museum, The Brooklyn Zoo, The Childrens Museum, Botanical Gardens, Grand Army Plaza Saturday Farmers Market. Sunday Smorgesbourg and more! good for short stays up to a week. I have a wonderful roommate Erick who is not home much and is very sweet! Super zen vibes with plants and himalayan salt lamps on living and bedroom. Comfy couch and bed is a BRAND NEW Allswell Queen that is to die for! You can use everything! Kitchen bath TV projector and wifi! New window AC with remote control and wifi in living and bedroom. Ceiling fans in living and bedroom as well! Laundry is one block away and I will leave a key in a lockbox for you attachéd to the gate to the left of the building. Code will be given upon booking! I am available by text or email an</t>
  </si>
  <si>
    <t>prospect park is one of the best neighborhoods in BK and we have a great 24/7 organic deli a few blocks away on Caton and Flatbush! Lots of amazing ethnic restaurants, Parkside Pizza on the same block with an epic bar staff, and the best bakery ever, Cinnamon Girl! they have the best vegan cinnamon rolls i’ve ever had!!! about a 10 min walk on Flatbush Ave...plenty of cool bars and you are so close to the Botanical Gardens and bike path in the park as well as Saturday Farmers Market in Grand Army Plaza:)</t>
  </si>
  <si>
    <t>The Q and B trains at Parkside Ave and Church Ave are the closet and easiest to actress when it comes to the subway. Buses nearby walking distance include the B41 &amp; B43.</t>
  </si>
  <si>
    <t>{TV,Wifi,"Air conditioning",Kitchen,"Paid parking off premises","Free street parking",Heating,"Smoke detector",Essentials,Shampoo,Hangers,"Hair dryer","Laptop friendly workspace","Private entrance","Hot water","Well-lit path to entrance","Extra space around bed",Other}</t>
  </si>
  <si>
    <t>Beautiful boho-chic bedroom with private bathroom</t>
  </si>
  <si>
    <t>Lovely private bedroom with attached private bathroom in remodeled bushwick apartment. Another full bathroom is in the apartment along with kitchen and living room. Key code entrance into the apartment building with access to backyard and rooftop.</t>
  </si>
  <si>
    <t>Lovely private bedroom with attached private bathroom in remodeled bushwick apartment. Another full bathroom is in the apartment along with kitchen and living room. Key code entrance into the apartment building with access to backyard and rooftop. Apartment is in a quiet neighborhood right off the J train in Bushwick right around the corner from bars, restaurants and grocery store. Building has door code and a virtual door man and is very safe! We have two sweet little cats that live with the three of us. Apartment is quite as we are very busy and rarely home. Laundry room in building, backyard, rooftop, living room, kitchen and bathrooms. Happy to give tips and suggestions for your visit to NYC! Quiet street close to all the fun bushwick action Two blocks from J train We have two lovely cats! If you don’t want them around just keep your door shut or let them in if you want a cuddle.</t>
  </si>
  <si>
    <t>Quiet street close to all the fun bushwick action</t>
  </si>
  <si>
    <t>Two blocks from J train</t>
  </si>
  <si>
    <t>- Quiet hours are 1am till 8am</t>
  </si>
  <si>
    <t>{Wifi,"Air conditioning",Kitchen,Heating,Washer,Dryer,"Smoke detector","Carbon monoxide detector","First aid kit",Essentials,Shampoo,"Hair dryer",Iron,"Private living room","Private entrance","Hot water"}</t>
  </si>
  <si>
    <t>Asshur’s Room</t>
  </si>
  <si>
    <t>This is a 2 bedroom apartment. One of which I am renting via Airbnb. The apartment is about 3 blocks from the #3 train, which will bring you to downtown Brooklyn and the Barclays Center, also Manhattan (Time Square, Herald Square, etc).</t>
  </si>
  <si>
    <t>This is a 2 bedroom apartment. One of which I am renting via Airbnb. The apartment is about 3 blocks from the #3 train, which will bring you to downtown Brooklyn and the Barclays Center, also Manhattan (Time Square, Herald Square, etc). Kitchen, bathroom, living room There are many take out restaurants on Rutland Road. Take the train. If you are driving, you will have to find parking on the street.</t>
  </si>
  <si>
    <t>There are many take out restaurants on Rutland Road.</t>
  </si>
  <si>
    <t>Take the train. If you are driving, you will have to find parking on the street.</t>
  </si>
  <si>
    <t>Please do dishes. No shoes in the house... Clean up after yourself.</t>
  </si>
  <si>
    <t>{TV,Wifi,Heating,"Smoke detector","Carbon monoxide detector",Essentials,Shampoo,"Lock on bedroom door",Iron,"Hot water"}</t>
  </si>
  <si>
    <t>Bright room in beautiful Park Slope apartment</t>
  </si>
  <si>
    <t>Wonderful bright room (with two windows) in a beautiful apartment on the second floor of a brick house overlooking Greenwood cemetery. The apartment is shared with two lovely young women who work in the arts. The kitchen is very large and wonderful in the morning, especially for having breakfast in the sun. We also have a beautiful front porch which you're invited to spend time on, and private roof with a gorgeous sunset view!</t>
  </si>
  <si>
    <t>Wonderful bright room (with two windows) in a beautiful apartment on the second floor of a brick house overlooking Greenwood cemetery. The apartment is shared with two lovely young women who work in the arts. The kitchen is very large and wonderful in the morning, especially for having breakfast in the sun. We also have a beautiful front porch which you're invited to spend time on, and private roof with a gorgeous sunset view! Private room, shared bathroom, shared living room, front porch, rooftop overlooking Manhattan. The apartment is located in Park Slope, one of the most peaceful, beautiful, and safe neighborhoods in Brooklyn. Lots of shops, restaurants, and bars run along 7th Avenue. (But our apartment is on a very quiet block -- best of both worlds!) We are just a short walk from R/F/G trains and B67/B69 bus lines -- you'll have easy access to Manhattan and the rest of Brooklyn. The apartment has a very sweet and relaxed cat named Spock who mostly sleeps in the sun all day. (My r</t>
  </si>
  <si>
    <t>The apartment is located in Park Slope, one of the most peaceful, beautiful, and safe neighborhoods in Brooklyn. Lots of shops, restaurants, and bars run along 7th Avenue. (But our apartment is on a very quiet block -- best of both worlds!)</t>
  </si>
  <si>
    <t>We are just a short walk from R/F/G trains and B67/B69 bus lines -- you'll have easy access to Manhattan and the rest of Brooklyn.</t>
  </si>
  <si>
    <t>{Wifi,"Air conditioning","Pets live on this property","Free street parking","Smoke detector","Fire extinguisher",Essentials,"Hair dryer","Laptop friendly workspace","Room-darkening shades","Bed linens","Extra pillows and blankets","BBQ grill","Patio or balcony",Other}</t>
  </si>
  <si>
    <t>005 Comfy and Pleasant Shared Room</t>
  </si>
  <si>
    <t>Non-Private Room/curtain/partition</t>
  </si>
  <si>
    <t>Non-Private Room/curtain/partition Non private room in beautiful home. Guest have their own space bed desk table and fan. Curtained. Share bathroom. Shared kitchen. We are nearby and respond very quickly to any questions / requests Lots of ameneties. Safe area . Near SIR Train,  s53 bus Must climb steps.  No guests allowed. Keep noise to the minimum. Do not prefer for long term.</t>
  </si>
  <si>
    <t>Lots of ameneties. Safe area .</t>
  </si>
  <si>
    <t>Near SIR Train,  s53 bus</t>
  </si>
  <si>
    <t>{Wifi,Kitchen,Heating,"Smoke detector","Carbon monoxide detector","First aid kit","Fire extinguisher",Essentials,Hangers,Iron}</t>
  </si>
  <si>
    <t>A cozy one-bedroom in the heart of Harlem</t>
  </si>
  <si>
    <t>So, you are looking for a quiet and comfortable place to stay in NYC… A place that’s spacious, yet personable and private… It would be great if it were conveniently accessible via public transit… It should be surrounded by a vibrant social scene, excellent restaurants, with a supermarket nearby, and a theater in the neighborhood. Oh, and it has to be reasonably priced – after all, you’re on a budget… My friend, you’ve come to the right place.</t>
  </si>
  <si>
    <t>So, you are looking for a quiet and comfortable place to stay in NYC… A place that’s spacious, yet personable and private… It would be great if it were conveniently accessible via public transit… It should be surrounded by a vibrant social scene, excellent restaurants, with a supermarket nearby, and a theater in the neighborhood. Oh, and it has to be reasonably priced – after all, you’re on a budget… My friend, you’ve come to the right place. Welcome to a quintessential New York City apartment in one of Manhattan's up-and-coming neighborhoods.  Located in a quaint street, this charming one-bedroom abode is the perfect spot to take a respite from the big city hustle and bustle.  The apartment is on the 3rd floor in a quiet building equipped with an elevator, gym, and a laundry room.  It is a perfect spot for weekend city adventures as well a fors longer stays. Aside from the bedroom and the common space you are welcome to use the kitchen and the appliances.  Feel free to store your food</t>
  </si>
  <si>
    <t>Welcome to Harlem, a neighborhood full of old charm and daring swagger.  Whether you know it as the birthplace of the Harlem Renaissance or a Blues Mecca, Harlem's legendary theaters, cavernous jazz clubs, and exquisite restaurants beckon at every step. Harlem has undergone many a reinvention.  Constantly changing to the rhythm of its own beat, it invites you on a journey.  Perhaps you will help it reinvent?  Maybe it will reinvent you.  Like a good book, Harlem reads you.  What better place to start the new chapter than right here, in Harlem's vibrant heart?</t>
  </si>
  <si>
    <t>Harlem's singular location, on the shoulders of Central Park makes it very well connected to other neighborhoods in and outside of Manhattan.  It takes 20 minutes to get to Times Square via the 135th Street station (2 and 3 trains) located only a few minutes away from the apartment.  If you skip the subway and keep walking south towards 125th Street you will bump into Sylvia's and Red Rooster - two legendary soul food institutions and obligatory stops on New York's culinary scene.  If you're into preparing your own meals, there's a Whole Food's supermarket diagonally across from Red Rooster as well.  The whole neighborhood is easily navigable by bike (check out city bikes for details) as well as by bus.  In fact, if you are flying in via LaGuardia, there is no better way of getting to Harlem than with the M60 bus.  Here I should also mention that the 4 and the 5 subway are also a short walk from the apartment, as are the A, B and C trains.  If you are like one of us and love to complai</t>
  </si>
  <si>
    <t>- Be respectful of the host AND his neighbors.  Drugs are not allowed.  Please, take off your shoes when entering the house (it saves me a lot of work with cleaning the floors).  n case of an emergency, please contact me.  Please, notify me of anything that you notice not working properly. Clean sheets and towels are provided for every guest. Please, let me know if you need them changed.  Please, don’t bring unauthorized guests. If you would like to have people over, please let me know about it ahead of time (via email or written text). If your guests would like to spend the night, they will have to be added to the booking and charged accordingly.  The living room and the kitchen are a common areas, so please keep them neat and tidy for everyone.  As much as I like sharing food with people, the price that I'm charging does not include it.  No check-ins after midnight.  Please no food in bed.</t>
  </si>
  <si>
    <t>{TV,Wifi,"Air conditioning",Kitchen,Gym,Elevator,Heating,Washer,Dryer,"Smoke detector","Carbon monoxide detector","First aid kit","Fire extinguisher",Essentials,"Lock on bedroom door","Hair dryer",Iron,"Laptop friendly workspace"}</t>
  </si>
  <si>
    <t>Peaceful Bedroom in Brooklyn</t>
  </si>
  <si>
    <t>Welcome to your new apartment in Brooklyn ! With all the advantage of Manhattan (15 minutes from SOHO ) in the quiet and trendy Brooklyn. A beautiful bedroom in a cozy apartment. With our family and 2 little dogs from Germany !</t>
  </si>
  <si>
    <t>Welcome to your new apartment in Brooklyn ! With all the advantage of Manhattan (15 minutes from SOHO ) in the quiet and trendy Brooklyn. A beautiful bedroom in a cozy apartment. With our family and 2 little dogs from Germany ! This is a 3 bedroom apartment. The subway just 1 blocks away, you can get almost anywhere in New York really fast . Also, there is a lot of grocery store and restaurant just across the street . *It is only a 25 MINUTE car/taxi ride FROM ALL THE MAJOR AIRPORTS to your future place. The subway just 1 blocks away, you can get almost anywhere in New York really fast . Also, there is a lot of grocery store and restaurant just across the street . The check in and check out : the check in is after 4pm. But if we are available we can try to accommodate you if you want to drop your bags earlier. If you plan to arrive after 10pm and extra fee wee be charged, 20$ until midnight and 30$ from midnight till 8am. Fee will be ask in cash upon entry. Our neighborhood is safe and</t>
  </si>
  <si>
    <t>Our neighborhood is safe and calm, you can take the subway at 5 in the morning and walk home with not worry. (the police department is on the corner of our street !)</t>
  </si>
  <si>
    <t>{TV,Internet,Wifi,"Air conditioning",Kitchen,"Pets live on this property",Dog(s),"Free street parking","Hot tub",Heating,"Family/kid friendly",Essentials,"Lock on bedroom door",Hangers,"Hair dryer","Laptop friendly workspace","translation missing: en.hosting_amenity_50","Hot water","Host greets you"}</t>
  </si>
  <si>
    <t>3 BD,2 BTH, Doorman,15 mins to Midtown</t>
  </si>
  <si>
    <t>3 Br, 2bth available in Hamilton Heights/Sugar Hill area in north Manhattan.15 min to Midtown Manhattan Price Reduced..</t>
  </si>
  <si>
    <t>3 Br, 2bth available in Hamilton Heights/Sugar Hill area in north Manhattan.15 min to Midtown Manhattan Price Reduced.. 1 Block from A and D express trains..15 minutes to midtown</t>
  </si>
  <si>
    <t>1 Block from A and D express trains..15 minutes to midtown</t>
  </si>
  <si>
    <t>{TV,"Cable TV",Internet,Wifi,"Air conditioning","Wheelchair accessible",Kitchen,"Pets allowed",Doorman,Gym,Elevator,"Buzzer/wireless intercom",Heating,"Family/kid friendly",Washer,Dryer,"Smoke detector","Carbon monoxide detector",Essentials,Iron,"Laptop friendly workspace","Self check-in","Building staff"}</t>
  </si>
  <si>
    <t>Cute, book-filled, apartment in Williamsburg</t>
  </si>
  <si>
    <t>Brightly lit book lovers apartment in the heart of Williamsburg! Perfectly located around subway stops, bars, cafes and restaurants. 10 minutes to Manhattan.</t>
  </si>
  <si>
    <t>{Wifi,"Air conditioning",Kitchen,"Pets allowed",Breakfast,Heating,Essentials,Shampoo,Hangers,"Hair dryer",Iron,"Private entrance","Hot water","Pocket wifi",Microwave,"Coffee maker",Refrigerator,"Dishes and silverware","Cooking basics",Oven,Stove}</t>
  </si>
  <si>
    <t>1 Bedroom in Williamsburg</t>
  </si>
  <si>
    <t>2 Bedrooms appartment with a large living room / kitchen. Also there is a balcony, a backyard and a rooftop available.</t>
  </si>
  <si>
    <t>2 Bedrooms appartment with a large living room / kitchen. Also there is a balcony, a backyard and a rooftop available. East Williamsburg is a great neighborhood of Brooklyn, not too far from Manhattan you can easily travel from there. Most useful train lines are L, G, and JMZ.</t>
  </si>
  <si>
    <t>East Williamsburg is a great neighborhood of Brooklyn, not too far from Manhattan you can easily travel from there.</t>
  </si>
  <si>
    <t>Most useful train lines are L, G, and JMZ.</t>
  </si>
  <si>
    <t>{Wifi,"Air conditioning",Kitchen,Gym,Heating,Washer,Dryer,"Smoke detector","Carbon monoxide detector",Essentials,Shampoo,"Laptop friendly workspace"}</t>
  </si>
  <si>
    <t>Prime Brooklyn 1BR-10min to City!</t>
  </si>
  <si>
    <t>Ideal location in Brooklyn - 10 minutes from downtown Manhattan!</t>
  </si>
  <si>
    <t>Ideal location in Brooklyn - 10 minutes from downtown Manhattan! Sunny, modern 1 bedroom located in the heart of trendy Boerum Hill, known for its charming, brownstone buildings and tree-lined streets. Spacious 600 sq ft apartment in quiet elevator building easily accommodates 2 people - modern living with hardwood floors, stainless steel appliances, granite counter tops and central AC. Fully stocked kitchen and fresh towels and linens available for guest use, as well as shared building rooftop access – an ideal place to unwind after a day of exploring.  Centrally located at the intersection of Boerum Hill and Cobble Hill, the apartment is steps away from the lively Smith Street &amp; Court Street full of great restaurants, boutiques and bars. Minutes away from 12 major train lines, the Barclays Center and beautiful parks (Brooklyn Bridge Park and Prospect Park) makes it the ideal location for exploring Brooklyn and a 10 minute subway ride into the city makes it the perfect home base for e</t>
  </si>
  <si>
    <t>2-5 min walk to 12 train lines: A, C, G, 2, 3, 4, 5, Q, R, B, D,F</t>
  </si>
  <si>
    <t>Please don't bring the party home and no smoking inside the apartment.</t>
  </si>
  <si>
    <t>{TV,"Cable TV",Internet,Wifi,"Air conditioning","Wheelchair accessible",Kitchen,Elevator,"Buzzer/wireless intercom",Heating,"Family/kid friendly","Smoke detector",Essentials,Shampoo,"translation missing: en.hosting_amenity_49"}</t>
  </si>
  <si>
    <t>✨PRIVATE Bathroom - Midtown | 5 min Grand Central✨</t>
  </si>
  <si>
    <t>In the heart of New York City, my condo is close to Times Square, Grand Central Station, Central Park, and many excellent museums. After your day enjoying the city, relax at my apartment with lightning fast internet, 43 inch smart TV, and free Netflix/Hulu access. This is a PRIVATE bedroom with a keyed lock so you will have privacy :) The condo itself is newly renovated with brand new furniture. Enjoy fresh linens, complimentary shampoo/conditioner/body wash, utensils, and fresh coffee.</t>
  </si>
  <si>
    <t>In the heart of New York City, my condo is close to Times Square, Grand Central Station, Central Park, and many excellent museums. After your day enjoying the city, relax at my apartment with lightning fast internet, 43 inch smart TV, and free Netflix/Hulu access. This is a PRIVATE bedroom with a keyed lock so you will have privacy :) The condo itself is newly renovated with brand new furniture. Enjoy fresh linens, complimentary shampoo/conditioner/body wash, utensils, and fresh coffee. The space is a beautifully hand decorated 3 bedroom apartment and guests have access to a fully stocked kitchen. Guests have access to the whole apartment I will definitely share my personal recommendations of the greatest restaurants, nightlife, museums, and parks in New York City. Brightly adorned with digital billboards and advertisements, midtown Manhattan is known as the "crossroads of the world." Here you will meet people from all over the world, ranging from tourists from across the globe to stre</t>
  </si>
  <si>
    <t>Brightly adorned with digital billboards and advertisements, midtown Manhattan is known as the "crossroads of the world." Here you will meet people from all over the world, ranging from tourists from across the globe to street artists born locally. Enjoy plenty of retail stores, famous restaurants, and world renown attractions.</t>
  </si>
  <si>
    <t>The subway is the transportation method of choice for the New Yorker and Grand Central is the subway hub of the City. You will find no shortage of ways to get to your destination.</t>
  </si>
  <si>
    <t>- Strict no partying rule - No smoking -$30/hr late charge after 11am. You can store luggage late per instructions but maid has to start at 11am given that's when I am charged.  - Tidy up a little to make maid life easier</t>
  </si>
  <si>
    <t>{TV,Wifi,"Air conditioning",Kitchen,"Free street parking",Heating,"Smoke detector","Carbon monoxide detector","Fire extinguisher",Essentials,Shampoo,"Lock on bedroom door",Hangers,"Hair dryer",Iron,"Laptop friendly workspace","Self check-in",Lockbox,"Hot water","Luggage dropoff allowed","Long term stays allowed"}</t>
  </si>
  <si>
    <t>Amazing apartment by Columbus square</t>
  </si>
  <si>
    <t>Fully-furnished 2-Bedrooms/1-Bathroom featuring a wealth of thoughtful amenities and superior personal service. Columbus Square is both refuge and resort complete with rooftop lounge, fitness center and gorgeous lap pool (both for additional small monthly fee), and 24/7 door attendants. Featuring stunning ceiling-to-floor windows Wireless internet available. Flat screen TV with basic channels.</t>
  </si>
  <si>
    <t>{TV,"Cable TV",Wifi,"Air conditioning",Pool,Kitchen,Gym,Elevator,Heating,Washer,Dryer,Essentials,Hangers,"Hair dryer",Iron,"Hot water","Bed linens",Microwave,"Coffee maker",Refrigerator,Dishwasher,"Dishes and silverware","Cooking basics",Oven,Stove,"Paid parking on premises"}</t>
  </si>
  <si>
    <t>Studio in the Heart of Soho</t>
  </si>
  <si>
    <t>- CLEAN, WELL MAINTAINED APT - LEGAL AIRBNB RENTAL - ELEVATOR - NEW LG WASHER/DRYER  - NEW QUIET A/C - LUGGAGE STORAGE - NATURAL LIGHT - HI-SPEED WIFI - CABLE/ DVD PLAYER; HBO &amp; SHOWTIME - NEAR 3 SUBWAY LINES &amp; MANY RESTAURANTS/SHOPPING</t>
  </si>
  <si>
    <t>- CLEAN, WELL MAINTAINED APT - LEGAL AIRBNB RENTAL - ELEVATOR - NEW LG WASHER/DRYER  - NEW QUIET A/C - LUGGAGE STORAGE - NATURAL LIGHT - HI-SPEED WIFI - CABLE/ DVD PLAYER; HBO &amp; SHOWTIME - NEAR 3 SUBWAY LINES &amp; MANY RESTAURANTS/SHOPPING DESCRIPTION Bright, air-conditioned studio in an historic loft building in SoHo. Compact “pied-a-terre” thoughtfully designed for a couple, which can easily accommodate guests in the fold-out double-sized bed. Lots of light from large windows, and easy access to 3 subway lines one block away.   STUDIO The studio has nine foot ceilings, hardwood floors, white walls and simple, contemporary furnishings. As you arrive on the 6th floor either by elevator or stairs, you will be in a small lobby that accommodates two apartments. Entering the studio you will be in a short hall with ample closets.  The living/dining space has a view onto Crosby and Prince Streets, and the three large loft windows facing west let in streams of light all day. 101 Crosby Street is</t>
  </si>
  <si>
    <t>•No smoking •No animals •Nothing to be left in the lobbies or in the stairwell.  •No roof access. •No loud noise, esp. after 10:00 pm. •Strict NYC rules for garbage and recycling removals apply. The days and times are posted in the studio. •A required monthly cleaning fee is $125. Additional cleaning can be arranged. •Elevator keys are expensive. If they are lost or not returned, there is a charge of $75 for each key. •Damages, lost elevator keys and city fines for improper garbage disposal will be deducted from the deposit.</t>
  </si>
  <si>
    <t>{TV,"Cable TV",Internet,Wifi,"Air conditioning","Wheelchair accessible",Kitchen,Elevator,"Buzzer/wireless intercom",Heating,Washer,Dryer,"Smoke detector","Carbon monoxide detector","First aid kit","Safety card","Fire extinguisher",Essentials}</t>
  </si>
  <si>
    <t>Private Room in the Heart of SoHo</t>
  </si>
  <si>
    <t>Private room is right in the heart of SoHo, a short walk away from great shopping, cafes and restaurants. We are a few blocks away from Little Italy as well as a number of subway stops, should you wish to travel further. Our room has it's own private lounge where you can enjoy your breakfast before heading out to start the day. Full use of the kitchen is also available. Perfect for anyone wanting a convenient stay in NYC. Note: This is a 5th floor walk up (no elevator), a true NY experience!</t>
  </si>
  <si>
    <t>{Wifi,"Air conditioning",Kitchen,"Family/kid friendly",Essentials,"Lock on bedroom door",Hangers,"Laptop friendly workspace"}</t>
  </si>
  <si>
    <t>Budget friendly room in Queens. 5mins to subway!</t>
  </si>
  <si>
    <t>Cozy and gorgeous room in Elmhurst!  Just 5 minutes from Grand Ave.(M.R). Located in Queens, next to the M and R train and convenient bus lines. 35 minutes from Midtown Manhattan. The location is very good for commute to your job or school within the area of Manhattan. Located in a comfortable, quiet and safe neighborhood. This area can provide for most of your everyday needs, including banks, supermarkets and laundromats. Internationals welcome! Super fast WiFi connection! 3BR / 2BA / 3F</t>
  </si>
  <si>
    <t>Cozy and gorgeous room in Elmhurst!  Just 5 minutes from Grand Ave.(M.R). Located in Queens, next to the M and R train and convenient bus lines. 35 minutes from Midtown Manhattan. The location is very good for commute to your job or school within the area of Manhattan. Located in a comfortable, quiet and safe neighborhood. This area can provide for most of your everyday needs, including banks, supermarkets and laundromats. Internationals welcome! Super fast WiFi connection! 3BR / 2BA / 3F Room features: ･80 sq.ft. of private space with hardwood floors ･window, closet ･twin-size bed, desk, chair ･comforter, pillow, mattress and bed sheets provided Kitchen features (shared) ･big shared fridge ･4 gas stoves, big cabinet ･microwave, rice cooker, oven,cookware and tableware Living room features (shared): ･50-inch LED TV ･comfortable sofa ･coffee table, floor light There is a kitchen with kitchenware and bathroom for common use! Big TV and sofa in the living room where you’ll definitely enjo</t>
  </si>
  <si>
    <t>Elmhurst (formerly known as Newtown) is a middle class neighborhood in Queens, New York City. It is bounded by Roosevelt Avenue on the north; the Long Island Expressway on the south; Junction Boulevard on the east; and the New York Railroad on the west. All Queens locals know of the 7 train under which is another big commercial strip of South American shops, drinking establishments and restaurants. The neighborhood is also home to the Queens Plaza Mall and various ethnic restaurants, especially for Chinese and Southeast Asian stores and restaurants. One of the famous local-go-tos is Ayada Thai. T he soft shell crab with mango salad in mild spicy is divine if you like tangy and mildly spicy. Our favorite dish is the Pad See Ew. The rice noodles are cooked really well with some nice char. You will not go wrong with this choice. In the mood for some Italian? Try Louie’s Pizza! The infamous Grandma slice will make your day (or week). The savory tomato sauce infused with herbs and topped wi</t>
  </si>
  <si>
    <t>Building is located in Elmhurst, Quuens. Just 5 minutes walk from Grand Ave.(M.R) subway. It’s in a safe and very convenient neighborhood. Just 30 minutes to Manhattan by M.R train Close to Queens Center (The biggest shopping destination in Queens). Anchored by Macy’s and JCPenney, the mall is home to some 150 shops and restaurants.</t>
  </si>
  <si>
    <t>Cozy room w/ window in Ridgewood, Queens.</t>
  </si>
  <si>
    <t>1 cozy room in a 3br in the heart of a charming, quiet Queens neighborhood. L and M trains a short walk away, beautiful park just around the block, loads of authentic restaurants nearby.</t>
  </si>
  <si>
    <t>{Wifi,Kitchen,"Pets allowed",Heating,"Smoke detector","Carbon monoxide detector",Essentials,"Lock on bedroom door",Hangers,Iron,"translation missing: en.hosting_amenity_49","Hot water"}</t>
  </si>
  <si>
    <t>Cute Room in Downtown BK</t>
  </si>
  <si>
    <t>Cozy, bright white room with colorful accents in amazing Boerum Hill/Downtown Brooklyn neighborhood-- just two blocks from Barclay's Center.</t>
  </si>
  <si>
    <t>Cozy, bright white room with colorful accents in amazing Boerum Hill/Downtown Brooklyn neighborhood-- just two blocks from Barclay's Center. Cozy room with a lofted full size bed and small pull out couch that can sleep one extra person. Bookshelf/staircase leads up to the bed for easy access and there is plenty of room to sit up and read on top. Two back-facing windows provide and lots of light in this quiet space. The room is great because it allows for personal space to hang out in addition to the communal living rooms. The apartment is large and in a pre-war building with lots of original details. There are two attached living rooms with two large couches, dining table and TV with cable access. There is also a large kitchen, complete with utensils, spices, olive oil and fridge space. You will be sharing the space with two male room mates (28 and 31 years old) who are extremely quiet, respectful and welcoming. Our apartment operates in a co-op style, so we are always welcome guests a</t>
  </si>
  <si>
    <t>This neighborhood is one of the best and most convenient in all of Brooklyn. Boerum Hill is filled with bars and restaurants, including an amazing French brunch spot, Baccaus, and the oldest bar in Brooklyn, The Brooklyn Inn. Other restaurants to check out are Ganso for Japanese, Robert for cocktails and Grand Army for seafood. You are just a short walk from Fort Greene, Cobble Hill, Park Slope and the Brooklyn Pier. The street is an amazing and quiet brownstone lined block that is secretly tucked away in the bustle of downtown. We are just two blocks from Barclay's Center which is a great venue for concerts, basketball and hockey.</t>
  </si>
  <si>
    <t>You will be located just a block and half west from Atlantic Terminal, which has the 2,3,4,5,B,Q,N,R,D trains. You are also located two blocks east from the the Hoyt Schermerhorn A,C,E and G stop. Access to Manhattan and North Brooklyn could not be easier. Additionally, street parking is readily available.</t>
  </si>
  <si>
    <t>Please be respectful and quiet during the hours of 10PM-9PM. Please, no parties or outside guests. Please keep belongings out of drawers and closet, as my belongings will be in them. Guests must clean all dishes and be mindful of any messes made. I can provide towels and linens and guests are not required to launder these items.</t>
  </si>
  <si>
    <t>{TV,"Cable TV",Internet,Wifi,"Air conditioning",Kitchen,Heating,Essentials,"Hair dryer",Iron,"Laptop friendly workspace","translation missing: en.hosting_amenity_49","translation missing: en.hosting_amenity_50"}</t>
  </si>
  <si>
    <t>Unique art loft in Bushwick! 1 block from train!</t>
  </si>
  <si>
    <t>We are offering a room in our unique hip Brooklyn artists loft. Our unusually large apartment is located in a converted ground-floor 'bodega' (A small NYC grocery store). The room is halved by an oversized wooden loft complete with aqua blue carpet and stairs to the top floor. The top floor has a super comfy bed, HD TV, and mood setting HUE lights. My place is close to Silent Barn for DIY shows, Little Skips for coffee, Little Mo's, Mr. Kiwi. My place is good for couples and solo adventurers.</t>
  </si>
  <si>
    <t>We are offering a room in our unique hip Brooklyn artists loft. Our unusually large apartment is located in a converted ground-floor 'bodega' (A small NYC grocery store). The room is halved by an oversized wooden loft complete with aqua blue carpet and stairs to the top floor. The top floor has a super comfy bed, HD TV, and mood setting HUE lights. My place is close to Silent Barn for DIY shows, Little Skips for coffee, Little Mo's, Mr. Kiwi. My place is good for couples and solo adventurers. Our house is one block from the Myrtle-Broadway JMZ stop and a ten minute walk to the Morgan or Montrose L Train stops</t>
  </si>
  <si>
    <t>Our house is one block from the Myrtle-Broadway JMZ stop and a ten minute walk to the Morgan or Montrose L Train stops</t>
  </si>
  <si>
    <t>{TV,"Cable TV",Internet,Wifi,"Air conditioning",Kitchen,"Pets live on this property",Dog(s),Heating,"Smoke detector","Carbon monoxide detector","Fire extinguisher",Essentials,"Hair dryer","Laptop friendly workspace","translation missing: en.hosting_amenity_49","translation missing: en.hosting_amenity_50"}</t>
  </si>
  <si>
    <t>Beautiful - Art Filled - Sun Filled - Luxurious</t>
  </si>
  <si>
    <t>The space is perfect for 2, spacious, well laid out. It’s filled with sun all day. It has two balconies. Beats a luxury nyc hotel room. You’ll love it</t>
  </si>
  <si>
    <t>The space is perfect for 2, spacious, well laid out. It’s filled with sun all day. It has two balconies. Beats a luxury nyc hotel room. You’ll love it Very comfortable / designer furniture / two balconies Laundry in apartment and downstairs  Will meet guests to hand over keys and guide the apartment. I will meet you with the keys and show you around the place. It’s really in the heart of lower Manhattan. So close to Soho, Nolita, Les, and Noho Very central! Taxi Uber and access to all trains. But can also walk everywhere downtown. The location is really perfect heard of Soho Nolita Noho</t>
  </si>
  <si>
    <t>It’s really in the heart of lower Manhattan. So close to Soho, Nolita, Les, and Noho</t>
  </si>
  <si>
    <t>Very central! Taxi Uber and access to all trains. But can also walk everywhere downtown.</t>
  </si>
  <si>
    <t>Please no shoes</t>
  </si>
  <si>
    <t>{TV,Wifi,"Air conditioning",Kitchen,Elevator,"Hot tub",Heating,Washer,Dryer,"Smoke detector","Carbon monoxide detector",Essentials,Shampoo,Hangers,"Laptop friendly workspace","Hot water"}</t>
  </si>
  <si>
    <t>Beautiful One Bedroom in Little Italy Soho</t>
  </si>
  <si>
    <t>Beautiful one bedroom apartment in the heart of Little Italy and SoHo - PRIME LOCATION. Tiled living room and bedroom area. Newly furnished and designed . All utilities , WiFi and cable inclusive.  All transportation all within a 2 block radius - B,D trains, M105 and M15 buses.</t>
  </si>
  <si>
    <t>{TV,Wifi,"Air conditioning",Kitchen,"Pets allowed",Heating,"Family/kid friendly","Smoke detector","Carbon monoxide detector","Fire extinguisher",Essentials,Shampoo,Hangers,"Hair dryer",Iron,"Hot water","Host greets you"}</t>
  </si>
  <si>
    <t>LUXMaster Suite 24hrDrm WestVillage</t>
  </si>
  <si>
    <t>This 2bedroom apt is a delight experience: light galore, aesthetically beautiful and spacious in the best location for a true sophisticated downtown New Yorker experience. Located in one of the few 24 hr drmn bldgs in West Village. THE MASTER SUITE IS AVAILABLE w. FULL PRIV Bthrm:shower+tub, EXTRA water pressure! Extra comfort beds, linens and towels. You will be able to use Kitchen, dinning, Living and ROOF!. Laundry in bldg. Modern spare furnished. On Christopher + Waverly, one of the MOST classic NYC. 1/2 block from Trains: 1,A,C,D,E,F. BEST neighborhood ever, in the center of the most unique true village New York City. Walking distance to:Meat Packing District, Washington Square, Chelsea and Soho. The apt has:dishwasher, blender, juicer, steamer, iron, hair dryer, Ipod base, wi-fi, TV, printer, fax. Every item in the house has been selected and edited for aesthetic and practical purposes simultaneously.  There is a beautiful roof. NO WILD PARTIES.  If you are VERY CAREFUL, enjoy be</t>
  </si>
  <si>
    <t>This is a no-shoe in-house. The atmosphere is calm. Each room has a scent to help with the ambiance. NO Smoking allowed. No wild parties. Roof is available, no big parties in the roof.</t>
  </si>
  <si>
    <t>{TV,"Cable TV",Internet,Wifi,"Air conditioning","Wheelchair accessible",Kitchen,Doorman,Gym,Breakfast,Elevator,"Hot tub","Indoor fireplace","Buzzer/wireless intercom",Heating,"Family/kid friendly",Washer,Dryer,"Smoke detector","Carbon monoxide detector","First aid kit",Essentials,Shampoo,"Lock on bedroom door",Hangers,"Hair dryer",Iron,"Laptop friendly workspace","Window guards","Fireplace guards","Room-darkening shades","Hot water","Bed linens","Extra pillows and blankets","Ethernet connection",Microwave,"Coffee maker",Refrigerator,Dishwasher,"Dishes and silverware","Cooking basics",Oven,"Luggage dropoff allowed"}</t>
  </si>
  <si>
    <t>Spacious apartment, 20 mins to Manhattan</t>
  </si>
  <si>
    <t>Great location, in the heart of beautiful Ridgewood. Very spacious 3 bed room apartment, original railroad style. close to subway, 20 minutes to lower Manhattan. Very convenient, close to local restaurants, supermarkets, laundry, deli stores, etc.</t>
  </si>
  <si>
    <t>{Wifi,"Air conditioning",Kitchen,Heating,"Smoke detector","Carbon monoxide detector",Essentials,Shampoo,Hangers,"Hair dryer",Iron,"Laptop friendly workspace","Self check-in",Lockbox,"Hot water","Bed linens"}</t>
  </si>
  <si>
    <t>Cosy private room in the City !</t>
  </si>
  <si>
    <t>Chambre à Gramercy, près d'East Village, Flatiron, Union Square et Madison Square. Quartier super sympa et animé!   Vrai lit pouvant accueillir 2 personnes. Des serviettes propres sont mises à disposition Transport 4,5, 6, N, Q, R, L</t>
  </si>
  <si>
    <t>{Wifi,Kitchen,Heating,Essentials,"24-hour check-in"}</t>
  </si>
  <si>
    <t>Big room only 90. Great location.</t>
  </si>
  <si>
    <t>The big room accommodates up to 2 people. There are one queen size bed, TV with cable, DVD player, WIFI, air conditioner. It is within a block from subway line A and C.1 block from 1 train, 2 blocks from M, F train.</t>
  </si>
  <si>
    <t>The big room accommodates up to 2 people. There are one queen size bed, TV with cable, DVD player, WIFI, air conditioner. It is within a block from subway line A and C.1 block from 1 train, 2 blocks from M, F train. It is extremely convenient. You are saving lots of money. It is cheaper than hostel (90 per night in hostel)in Chelsea. You will get your privacy, comfort and convenience.  You will be sharing with 2 male professionals. You have a big kitchen, living room with a piano, and a bathroom.  Chelsea is in the center of Manhattan. Super convenient to access anywhere in the city. The neighborhood is known for its art galleries, the High Line, great restaurants and bars. Walking distance from Meat packing and midtown.  Extremely convenient. Within a block, there are a C,E line subway, within 2 blocks, 1 train, within 3 blocks and F, M train. Drug store, Grocery store, cafe, restrant and landry store within a block.  The location is great. Walking distance from Empire state building,</t>
  </si>
  <si>
    <t xml:space="preserve">Chelsea is in the center of Manhattan. Super convenient to access anywhere in the city. The neighborhood is known for its art galleries, the High Line, great restaurants and bars. Walking distance from Meat packing and midtown. </t>
  </si>
  <si>
    <t xml:space="preserve">Extremely convenient. Within a block, there are a C,E line subway, within 2 blocks, 1 train, within 3 blocks and F, M train. Drug store, Grocery store, cafe, restrant and landry store within a block. </t>
  </si>
  <si>
    <t>No pets please</t>
  </si>
  <si>
    <t>{TV,"Cable TV",Internet,Wifi,"Air conditioning",Kitchen,Heating,"Smoke detector","Carbon monoxide detector","Fire extinguisher",Essentials}</t>
  </si>
  <si>
    <t>Your own apartment in Brooklyn!</t>
  </si>
  <si>
    <t>Hello,  Spring in NYC is gorgeous, enjoy your own apartment in Brooklyn from 28th of May until 24th of June. There is a bedroom with a queen size room and a sofa-bed int the leaving room. Very clear and clean! Very convenient location: next to the J,M,Z and the G lines.</t>
  </si>
  <si>
    <t>Hello,  Spring in NYC is gorgeous, enjoy your own apartment in Brooklyn from 28th of May until 24th of June. There is a bedroom with a queen size room and a sofa-bed int the leaving room. Very clear and clean! Very convenient location: next to the J,M,Z and the G lines. J, M, Z trains at Myrtle or Flushing av. G train at Myrtle Willoughby, B15 direct to JFK, B38 to downtown Brooklyn</t>
  </si>
  <si>
    <t>J, M, Z trains at Myrtle or Flushing av. G train at Myrtle Willoughby, B15 direct to JFK, B38 to downtown Brooklyn</t>
  </si>
  <si>
    <t>Forbidden to smoke inside, no pet allowed.</t>
  </si>
  <si>
    <t>{Wifi,Kitchen,"Hot tub",Heating,"Smoke detector","Hair dryer",Iron}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</si>
</sst>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quot;$&quot;"/>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row>
    <row r="2">
      <c r="A2" s="1">
        <v>3.5947912E7</v>
      </c>
      <c r="B2" s="1" t="s">
        <v>82</v>
      </c>
      <c r="C2" s="1" t="s">
        <v>83</v>
      </c>
      <c r="D2" s="1" t="s">
        <v>84</v>
      </c>
      <c r="E2" s="1" t="s">
        <v>85</v>
      </c>
      <c r="F2" s="1" t="s">
        <v>86</v>
      </c>
      <c r="G2" s="1" t="s">
        <v>87</v>
      </c>
      <c r="I2" s="1">
        <v>1.35718152E8</v>
      </c>
      <c r="J2" s="1">
        <v>42904.0</v>
      </c>
      <c r="K2" s="1" t="s">
        <v>88</v>
      </c>
      <c r="L2" s="1">
        <v>1.0</v>
      </c>
      <c r="M2" s="1">
        <v>0.0</v>
      </c>
      <c r="N2" s="1">
        <v>0.0</v>
      </c>
      <c r="O2" s="1">
        <v>1.0</v>
      </c>
      <c r="P2" s="1" t="s">
        <v>89</v>
      </c>
      <c r="Q2" s="1" t="s">
        <v>90</v>
      </c>
      <c r="R2" s="1">
        <v>40.75827</v>
      </c>
      <c r="S2" s="1">
        <v>-73.9709199999999</v>
      </c>
      <c r="T2" s="1" t="s">
        <v>91</v>
      </c>
      <c r="U2" s="1" t="s">
        <v>92</v>
      </c>
      <c r="V2" s="1">
        <v>7.0</v>
      </c>
      <c r="W2" s="1">
        <v>1.0</v>
      </c>
      <c r="X2" s="1">
        <v>3.0</v>
      </c>
      <c r="Y2" s="1">
        <v>4.0</v>
      </c>
      <c r="Z2" s="1" t="s">
        <v>93</v>
      </c>
      <c r="AA2" s="1" t="s">
        <v>94</v>
      </c>
      <c r="AB2" s="1">
        <v>425.0</v>
      </c>
      <c r="AC2" s="1">
        <v>6.0</v>
      </c>
      <c r="AD2" s="1">
        <v>0.0</v>
      </c>
      <c r="AE2" s="1">
        <v>3.0</v>
      </c>
      <c r="AF2" s="1" t="s">
        <v>95</v>
      </c>
      <c r="AG2" s="1">
        <v>1.0</v>
      </c>
      <c r="AH2" s="1">
        <v>10.0</v>
      </c>
      <c r="AI2" s="1">
        <v>24.0</v>
      </c>
      <c r="AJ2" s="1">
        <v>24.0</v>
      </c>
      <c r="AK2" s="1">
        <v>24.0</v>
      </c>
      <c r="AL2" s="1">
        <v>0.0</v>
      </c>
      <c r="AM2" s="1">
        <v>0.0</v>
      </c>
      <c r="AU2" s="1">
        <v>1.0</v>
      </c>
      <c r="AV2" s="1" t="s">
        <v>96</v>
      </c>
      <c r="AW2" s="1">
        <v>1.0</v>
      </c>
      <c r="AX2" s="1">
        <v>1.0</v>
      </c>
      <c r="AY2" s="1">
        <v>0.0</v>
      </c>
      <c r="AZ2" s="1">
        <v>0.0</v>
      </c>
      <c r="BB2" s="1">
        <v>-1.0</v>
      </c>
      <c r="BC2" s="1">
        <v>1.0</v>
      </c>
      <c r="BD2" s="1">
        <v>-1.0</v>
      </c>
      <c r="BE2" s="1">
        <v>-1.0</v>
      </c>
      <c r="BF2" s="1">
        <v>-1.0</v>
      </c>
      <c r="BG2" s="1">
        <v>-1.0</v>
      </c>
      <c r="BH2" s="1">
        <v>-1.0</v>
      </c>
      <c r="BI2" s="1">
        <v>-1.0</v>
      </c>
      <c r="BJ2" s="1">
        <v>1.0</v>
      </c>
      <c r="BK2" s="1">
        <v>-1.0</v>
      </c>
      <c r="BL2" s="1">
        <v>-1.0</v>
      </c>
      <c r="BM2" s="1">
        <v>-1.0</v>
      </c>
      <c r="BN2" s="1">
        <v>-1.0</v>
      </c>
      <c r="BO2" s="1">
        <v>-1.0</v>
      </c>
      <c r="BP2" s="1">
        <v>1.0</v>
      </c>
      <c r="BQ2" s="1">
        <v>-1.0</v>
      </c>
      <c r="BR2" s="1">
        <v>-1.0</v>
      </c>
      <c r="BS2" s="1">
        <v>-1.0</v>
      </c>
      <c r="BT2" s="1">
        <v>-1.0</v>
      </c>
      <c r="BU2" s="1">
        <v>1.0</v>
      </c>
      <c r="BV2" s="1">
        <v>-1.0</v>
      </c>
      <c r="BW2" s="1">
        <v>-1.0</v>
      </c>
      <c r="BX2" s="1">
        <v>-1.0</v>
      </c>
      <c r="BY2" s="1">
        <v>-1.0</v>
      </c>
      <c r="BZ2" s="1">
        <v>-1.0</v>
      </c>
      <c r="CA2" s="1">
        <v>-1.0</v>
      </c>
      <c r="CB2" s="1">
        <v>-1.0</v>
      </c>
      <c r="CC2" s="1">
        <v>-1.0</v>
      </c>
      <c r="CD2" s="1">
        <v>28.0</v>
      </c>
    </row>
    <row r="3">
      <c r="A3" s="1">
        <v>2.2085782E7</v>
      </c>
      <c r="B3" s="1" t="s">
        <v>97</v>
      </c>
      <c r="C3" s="1" t="s">
        <v>98</v>
      </c>
      <c r="D3" s="1" t="s">
        <v>99</v>
      </c>
      <c r="E3" s="1" t="s">
        <v>85</v>
      </c>
      <c r="F3" s="1" t="s">
        <v>100</v>
      </c>
      <c r="G3" s="1" t="s">
        <v>101</v>
      </c>
      <c r="H3" s="2" t="str">
        <f>- no shoes in The house - no guests allowed</f>
        <v>#ERROR!</v>
      </c>
      <c r="I3" s="1">
        <v>1.07955341E8</v>
      </c>
      <c r="J3" s="1">
        <v>42724.0</v>
      </c>
      <c r="K3" s="1" t="s">
        <v>88</v>
      </c>
      <c r="L3" s="1">
        <v>1.0</v>
      </c>
      <c r="M3" s="1">
        <v>0.0</v>
      </c>
      <c r="N3" s="1">
        <v>1.0</v>
      </c>
      <c r="O3" s="1">
        <v>0.0</v>
      </c>
      <c r="P3" s="1" t="s">
        <v>89</v>
      </c>
      <c r="Q3" s="1" t="s">
        <v>102</v>
      </c>
      <c r="R3" s="1">
        <v>40.71503</v>
      </c>
      <c r="S3" s="1">
        <v>-74.00702</v>
      </c>
      <c r="T3" s="1" t="s">
        <v>91</v>
      </c>
      <c r="U3" s="1" t="s">
        <v>92</v>
      </c>
      <c r="V3" s="1">
        <v>2.0</v>
      </c>
      <c r="W3" s="1">
        <v>1.0</v>
      </c>
      <c r="X3" s="1">
        <v>1.0</v>
      </c>
      <c r="Y3" s="1">
        <v>1.0</v>
      </c>
      <c r="Z3" s="1" t="s">
        <v>93</v>
      </c>
      <c r="AA3" s="1" t="s">
        <v>103</v>
      </c>
      <c r="AB3" s="1">
        <v>400.0</v>
      </c>
      <c r="AC3" s="1">
        <v>1.0</v>
      </c>
      <c r="AD3" s="1">
        <v>0.0</v>
      </c>
      <c r="AE3" s="1">
        <v>2.0</v>
      </c>
      <c r="AF3" s="1" t="s">
        <v>104</v>
      </c>
      <c r="AG3" s="1">
        <v>1.0</v>
      </c>
      <c r="AH3" s="1">
        <v>0.0</v>
      </c>
      <c r="AI3" s="1">
        <v>0.0</v>
      </c>
      <c r="AJ3" s="1">
        <v>0.0</v>
      </c>
      <c r="AK3" s="1">
        <v>0.0</v>
      </c>
      <c r="AL3" s="1">
        <v>5.0</v>
      </c>
      <c r="AM3" s="1">
        <v>3.0</v>
      </c>
      <c r="AN3" s="1">
        <v>100.0</v>
      </c>
      <c r="AO3" s="1">
        <v>10.0</v>
      </c>
      <c r="AP3" s="1">
        <v>10.0</v>
      </c>
      <c r="AQ3" s="1">
        <v>10.0</v>
      </c>
      <c r="AR3" s="1">
        <v>10.0</v>
      </c>
      <c r="AS3" s="1">
        <v>10.0</v>
      </c>
      <c r="AT3" s="1">
        <v>10.0</v>
      </c>
      <c r="AU3" s="1">
        <v>0.0</v>
      </c>
      <c r="AV3" s="1" t="s">
        <v>105</v>
      </c>
      <c r="AW3" s="1">
        <v>1.0</v>
      </c>
      <c r="AX3" s="1">
        <v>1.0</v>
      </c>
      <c r="AY3" s="1">
        <v>0.0</v>
      </c>
      <c r="AZ3" s="1">
        <v>0.0</v>
      </c>
      <c r="BA3" s="1">
        <v>0.39</v>
      </c>
      <c r="BB3" s="1">
        <v>-1.0</v>
      </c>
      <c r="BC3" s="1">
        <v>-1.0</v>
      </c>
      <c r="BD3" s="1">
        <v>-1.0</v>
      </c>
      <c r="BE3" s="1">
        <v>-1.0</v>
      </c>
      <c r="BF3" s="1">
        <v>-1.0</v>
      </c>
      <c r="BG3" s="1">
        <v>-1.0</v>
      </c>
      <c r="BH3" s="1">
        <v>-1.0</v>
      </c>
      <c r="BI3" s="1">
        <v>-1.0</v>
      </c>
      <c r="BJ3" s="1">
        <v>-1.0</v>
      </c>
      <c r="BK3" s="1">
        <v>-1.0</v>
      </c>
      <c r="BL3" s="1">
        <v>-1.0</v>
      </c>
      <c r="BM3" s="1">
        <v>1.0</v>
      </c>
      <c r="BN3" s="1">
        <v>1.0</v>
      </c>
      <c r="BO3" s="1">
        <v>1.0</v>
      </c>
      <c r="BP3" s="1">
        <v>-1.0</v>
      </c>
      <c r="BQ3" s="1">
        <v>-1.0</v>
      </c>
      <c r="BR3" s="1">
        <v>-1.0</v>
      </c>
      <c r="BS3" s="1">
        <v>-1.0</v>
      </c>
      <c r="BT3" s="1">
        <v>1.0</v>
      </c>
      <c r="BU3" s="1">
        <v>-1.0</v>
      </c>
      <c r="BV3" s="1">
        <v>-1.0</v>
      </c>
      <c r="BW3" s="1">
        <v>-1.0</v>
      </c>
      <c r="BX3" s="1">
        <v>-1.0</v>
      </c>
      <c r="BY3" s="1">
        <v>-1.0</v>
      </c>
      <c r="BZ3" s="1">
        <v>-1.0</v>
      </c>
      <c r="CA3" s="1">
        <v>-1.0</v>
      </c>
      <c r="CB3" s="1">
        <v>-1.0</v>
      </c>
      <c r="CC3" s="1">
        <v>-1.0</v>
      </c>
      <c r="CD3" s="1">
        <v>65.0</v>
      </c>
    </row>
    <row r="4">
      <c r="A4" s="1">
        <v>1.7749273E7</v>
      </c>
      <c r="B4" s="1" t="s">
        <v>106</v>
      </c>
      <c r="C4" s="1" t="s">
        <v>107</v>
      </c>
      <c r="D4" s="1" t="s">
        <v>108</v>
      </c>
      <c r="E4" s="1" t="s">
        <v>85</v>
      </c>
      <c r="G4" s="1" t="s">
        <v>109</v>
      </c>
      <c r="H4" s="1" t="s">
        <v>110</v>
      </c>
      <c r="I4" s="1">
        <v>1.21096858E8</v>
      </c>
      <c r="J4" s="1">
        <v>42810.0</v>
      </c>
      <c r="M4" s="1">
        <v>0.0</v>
      </c>
      <c r="N4" s="1">
        <v>1.0</v>
      </c>
      <c r="O4" s="1">
        <v>0.0</v>
      </c>
      <c r="P4" s="1" t="s">
        <v>111</v>
      </c>
      <c r="Q4" s="1" t="s">
        <v>112</v>
      </c>
      <c r="R4" s="1">
        <v>40.74176</v>
      </c>
      <c r="S4" s="1">
        <v>-73.9063099999999</v>
      </c>
      <c r="T4" s="1" t="s">
        <v>91</v>
      </c>
      <c r="U4" s="1" t="s">
        <v>113</v>
      </c>
      <c r="V4" s="1">
        <v>2.0</v>
      </c>
      <c r="W4" s="1">
        <v>1.0</v>
      </c>
      <c r="X4" s="1">
        <v>1.0</v>
      </c>
      <c r="Y4" s="1">
        <v>1.0</v>
      </c>
      <c r="Z4" s="1" t="s">
        <v>114</v>
      </c>
      <c r="AA4" s="1" t="s">
        <v>115</v>
      </c>
      <c r="AB4" s="1">
        <v>35.0</v>
      </c>
      <c r="AC4" s="1">
        <v>1.0</v>
      </c>
      <c r="AD4" s="1">
        <v>0.0</v>
      </c>
      <c r="AE4" s="1">
        <v>1.0</v>
      </c>
      <c r="AF4" s="1" t="s">
        <v>116</v>
      </c>
      <c r="AG4" s="1">
        <v>1.0</v>
      </c>
      <c r="AH4" s="1">
        <v>0.0</v>
      </c>
      <c r="AI4" s="1">
        <v>0.0</v>
      </c>
      <c r="AJ4" s="1">
        <v>0.0</v>
      </c>
      <c r="AK4" s="1">
        <v>0.0</v>
      </c>
      <c r="AL4" s="1">
        <v>0.0</v>
      </c>
      <c r="AM4" s="1">
        <v>0.0</v>
      </c>
      <c r="AU4" s="1">
        <v>0.0</v>
      </c>
      <c r="AV4" s="1" t="s">
        <v>117</v>
      </c>
      <c r="AW4" s="1">
        <v>1.0</v>
      </c>
      <c r="AX4" s="1">
        <v>0.0</v>
      </c>
      <c r="AY4" s="1">
        <v>1.0</v>
      </c>
      <c r="AZ4" s="1">
        <v>0.0</v>
      </c>
      <c r="BB4" s="1">
        <v>-1.0</v>
      </c>
      <c r="BC4" s="1">
        <v>1.0</v>
      </c>
      <c r="BD4" s="1">
        <v>-1.0</v>
      </c>
      <c r="BE4" s="1">
        <v>-1.0</v>
      </c>
      <c r="BF4" s="1">
        <v>-1.0</v>
      </c>
      <c r="BG4" s="1">
        <v>-1.0</v>
      </c>
      <c r="BH4" s="1">
        <v>-1.0</v>
      </c>
      <c r="BI4" s="1">
        <v>-1.0</v>
      </c>
      <c r="BJ4" s="1">
        <v>-1.0</v>
      </c>
      <c r="BK4" s="1">
        <v>-1.0</v>
      </c>
      <c r="BL4" s="1">
        <v>-1.0</v>
      </c>
      <c r="BM4" s="1">
        <v>1.0</v>
      </c>
      <c r="BN4" s="1">
        <v>1.0</v>
      </c>
      <c r="BO4" s="1">
        <v>-1.0</v>
      </c>
      <c r="BP4" s="1">
        <v>-1.0</v>
      </c>
      <c r="BQ4" s="1">
        <v>-1.0</v>
      </c>
      <c r="BR4" s="1">
        <v>-1.0</v>
      </c>
      <c r="BS4" s="1">
        <v>-1.0</v>
      </c>
      <c r="BT4" s="1">
        <v>-1.0</v>
      </c>
      <c r="BU4" s="1">
        <v>1.0</v>
      </c>
      <c r="BV4" s="1">
        <v>-1.0</v>
      </c>
      <c r="BW4" s="1">
        <v>1.0</v>
      </c>
      <c r="BX4" s="1">
        <v>-1.0</v>
      </c>
      <c r="BY4" s="1">
        <v>-1.0</v>
      </c>
      <c r="BZ4" s="1">
        <v>-1.0</v>
      </c>
      <c r="CA4" s="1">
        <v>-1.0</v>
      </c>
      <c r="CB4" s="1">
        <v>-1.0</v>
      </c>
      <c r="CC4" s="1">
        <v>-1.0</v>
      </c>
      <c r="CD4" s="1">
        <v>94.0</v>
      </c>
    </row>
    <row r="5">
      <c r="A5" s="1">
        <v>3.5708459E7</v>
      </c>
      <c r="B5" s="1" t="s">
        <v>118</v>
      </c>
      <c r="C5" s="1" t="s">
        <v>119</v>
      </c>
      <c r="D5" s="1" t="s">
        <v>120</v>
      </c>
      <c r="E5" s="1" t="s">
        <v>85</v>
      </c>
      <c r="F5" s="1" t="s">
        <v>121</v>
      </c>
      <c r="H5" s="1" t="s">
        <v>122</v>
      </c>
      <c r="I5" s="1">
        <v>6270968.0</v>
      </c>
      <c r="J5" s="1">
        <v>41401.0</v>
      </c>
      <c r="K5" s="1" t="s">
        <v>88</v>
      </c>
      <c r="L5" s="1">
        <v>0.86</v>
      </c>
      <c r="M5" s="1">
        <v>0.0</v>
      </c>
      <c r="N5" s="1">
        <v>1.0</v>
      </c>
      <c r="O5" s="1">
        <v>1.0</v>
      </c>
      <c r="P5" s="1" t="s">
        <v>123</v>
      </c>
      <c r="Q5" s="1" t="s">
        <v>124</v>
      </c>
      <c r="R5" s="1">
        <v>40.68364</v>
      </c>
      <c r="S5" s="1">
        <v>-73.94067</v>
      </c>
      <c r="T5" s="1" t="s">
        <v>125</v>
      </c>
      <c r="U5" s="1" t="s">
        <v>113</v>
      </c>
      <c r="V5" s="1">
        <v>3.0</v>
      </c>
      <c r="W5" s="1">
        <v>1.0</v>
      </c>
      <c r="X5" s="1">
        <v>1.0</v>
      </c>
      <c r="Y5" s="1">
        <v>1.0</v>
      </c>
      <c r="Z5" s="1" t="s">
        <v>93</v>
      </c>
      <c r="AA5" s="1" t="s">
        <v>126</v>
      </c>
      <c r="AB5" s="1">
        <v>43.0</v>
      </c>
      <c r="AC5" s="1">
        <v>1.0</v>
      </c>
      <c r="AD5" s="1">
        <v>0.0</v>
      </c>
      <c r="AE5" s="1">
        <v>3.0</v>
      </c>
      <c r="AF5" s="1" t="s">
        <v>127</v>
      </c>
      <c r="AG5" s="1">
        <v>1.0</v>
      </c>
      <c r="AH5" s="1">
        <v>3.0</v>
      </c>
      <c r="AI5" s="1">
        <v>20.0</v>
      </c>
      <c r="AJ5" s="1">
        <v>50.0</v>
      </c>
      <c r="AK5" s="1">
        <v>320.0</v>
      </c>
      <c r="AL5" s="1">
        <v>0.0</v>
      </c>
      <c r="AM5" s="1">
        <v>0.0</v>
      </c>
      <c r="AU5" s="1">
        <v>0.0</v>
      </c>
      <c r="AV5" s="1" t="s">
        <v>96</v>
      </c>
      <c r="AW5" s="1">
        <v>2.0</v>
      </c>
      <c r="AX5" s="1">
        <v>0.0</v>
      </c>
      <c r="AY5" s="1">
        <v>2.0</v>
      </c>
      <c r="AZ5" s="1">
        <v>0.0</v>
      </c>
      <c r="BB5" s="1">
        <v>-1.0</v>
      </c>
      <c r="BC5" s="1">
        <v>1.0</v>
      </c>
      <c r="BD5" s="1">
        <v>-1.0</v>
      </c>
      <c r="BE5" s="1">
        <v>-1.0</v>
      </c>
      <c r="BF5" s="1">
        <v>-1.0</v>
      </c>
      <c r="BG5" s="1">
        <v>-1.0</v>
      </c>
      <c r="BH5" s="1">
        <v>-1.0</v>
      </c>
      <c r="BI5" s="1">
        <v>-1.0</v>
      </c>
      <c r="BJ5" s="1">
        <v>1.0</v>
      </c>
      <c r="BK5" s="1">
        <v>-1.0</v>
      </c>
      <c r="BL5" s="1">
        <v>-1.0</v>
      </c>
      <c r="BM5" s="1">
        <v>-1.0</v>
      </c>
      <c r="BN5" s="1">
        <v>-1.0</v>
      </c>
      <c r="BO5" s="1">
        <v>-1.0</v>
      </c>
      <c r="BP5" s="1">
        <v>-1.0</v>
      </c>
      <c r="BQ5" s="1">
        <v>-1.0</v>
      </c>
      <c r="BR5" s="1">
        <v>-1.0</v>
      </c>
      <c r="BS5" s="1">
        <v>-1.0</v>
      </c>
      <c r="BT5" s="1">
        <v>-1.0</v>
      </c>
      <c r="BU5" s="1">
        <v>1.0</v>
      </c>
      <c r="BV5" s="1">
        <v>-1.0</v>
      </c>
      <c r="BW5" s="1">
        <v>-1.0</v>
      </c>
      <c r="BX5" s="1">
        <v>-1.0</v>
      </c>
      <c r="BY5" s="1">
        <v>-1.0</v>
      </c>
      <c r="BZ5" s="1">
        <v>1.0</v>
      </c>
      <c r="CA5" s="1">
        <v>-1.0</v>
      </c>
      <c r="CB5" s="1">
        <v>-1.0</v>
      </c>
      <c r="CC5" s="1">
        <v>-1.0</v>
      </c>
      <c r="CD5" s="1">
        <v>134.0</v>
      </c>
    </row>
    <row r="6">
      <c r="A6" s="1">
        <v>3.4566144E7</v>
      </c>
      <c r="B6" s="1" t="s">
        <v>128</v>
      </c>
      <c r="C6" s="1" t="s">
        <v>129</v>
      </c>
      <c r="D6" s="1" t="s">
        <v>130</v>
      </c>
      <c r="E6" s="1" t="s">
        <v>85</v>
      </c>
      <c r="F6" s="1" t="s">
        <v>131</v>
      </c>
      <c r="G6" s="1" t="s">
        <v>132</v>
      </c>
      <c r="H6" s="1" t="s">
        <v>133</v>
      </c>
      <c r="I6" s="1">
        <v>2.60821048E8</v>
      </c>
      <c r="J6" s="1">
        <v>43594.0</v>
      </c>
      <c r="K6" s="1" t="s">
        <v>134</v>
      </c>
      <c r="L6" s="1">
        <v>1.0</v>
      </c>
      <c r="M6" s="1">
        <v>0.0</v>
      </c>
      <c r="N6" s="1">
        <v>2.0</v>
      </c>
      <c r="O6" s="1">
        <v>0.0</v>
      </c>
      <c r="P6" s="1" t="s">
        <v>111</v>
      </c>
      <c r="Q6" s="1" t="s">
        <v>135</v>
      </c>
      <c r="R6" s="1">
        <v>40.70922</v>
      </c>
      <c r="S6" s="1">
        <v>-73.91017</v>
      </c>
      <c r="T6" s="1" t="s">
        <v>91</v>
      </c>
      <c r="U6" s="1" t="s">
        <v>113</v>
      </c>
      <c r="V6" s="1">
        <v>2.0</v>
      </c>
      <c r="W6" s="1">
        <v>1.0</v>
      </c>
      <c r="X6" s="1">
        <v>1.0</v>
      </c>
      <c r="Y6" s="1">
        <v>1.0</v>
      </c>
      <c r="Z6" s="1" t="s">
        <v>93</v>
      </c>
      <c r="AA6" s="1" t="s">
        <v>136</v>
      </c>
      <c r="AB6" s="1">
        <v>48.0</v>
      </c>
      <c r="AC6" s="1">
        <v>1.0</v>
      </c>
      <c r="AD6" s="1">
        <v>15.0</v>
      </c>
      <c r="AE6" s="1">
        <v>1.0</v>
      </c>
      <c r="AF6" s="1" t="s">
        <v>137</v>
      </c>
      <c r="AG6" s="1">
        <v>1.0</v>
      </c>
      <c r="AH6" s="1">
        <v>24.0</v>
      </c>
      <c r="AI6" s="1">
        <v>54.0</v>
      </c>
      <c r="AJ6" s="1">
        <v>84.0</v>
      </c>
      <c r="AK6" s="1">
        <v>264.0</v>
      </c>
      <c r="AL6" s="1">
        <v>12.0</v>
      </c>
      <c r="AM6" s="1">
        <v>12.0</v>
      </c>
      <c r="AN6" s="1">
        <v>100.0</v>
      </c>
      <c r="AO6" s="1">
        <v>10.0</v>
      </c>
      <c r="AP6" s="1">
        <v>10.0</v>
      </c>
      <c r="AQ6" s="1">
        <v>10.0</v>
      </c>
      <c r="AR6" s="1">
        <v>10.0</v>
      </c>
      <c r="AS6" s="1">
        <v>9.0</v>
      </c>
      <c r="AT6" s="1">
        <v>10.0</v>
      </c>
      <c r="AU6" s="1">
        <v>1.0</v>
      </c>
      <c r="AV6" s="1" t="s">
        <v>105</v>
      </c>
      <c r="AW6" s="1">
        <v>2.0</v>
      </c>
      <c r="AX6" s="1">
        <v>0.0</v>
      </c>
      <c r="AY6" s="1">
        <v>2.0</v>
      </c>
      <c r="AZ6" s="1">
        <v>0.0</v>
      </c>
      <c r="BA6" s="1">
        <v>6.1</v>
      </c>
      <c r="BB6" s="1">
        <v>-1.0</v>
      </c>
      <c r="BC6" s="1">
        <v>1.0</v>
      </c>
      <c r="BD6" s="1">
        <v>-1.0</v>
      </c>
      <c r="BE6" s="1">
        <v>-1.0</v>
      </c>
      <c r="BF6" s="1">
        <v>-1.0</v>
      </c>
      <c r="BG6" s="1">
        <v>-1.0</v>
      </c>
      <c r="BH6" s="1">
        <v>-1.0</v>
      </c>
      <c r="BI6" s="1">
        <v>-1.0</v>
      </c>
      <c r="BJ6" s="1">
        <v>-1.0</v>
      </c>
      <c r="BK6" s="1">
        <v>1.0</v>
      </c>
      <c r="BL6" s="1">
        <v>1.0</v>
      </c>
      <c r="BM6" s="1">
        <v>-1.0</v>
      </c>
      <c r="BN6" s="1">
        <v>-1.0</v>
      </c>
      <c r="BO6" s="1">
        <v>-1.0</v>
      </c>
      <c r="BP6" s="1">
        <v>-1.0</v>
      </c>
      <c r="BQ6" s="1">
        <v>-1.0</v>
      </c>
      <c r="BR6" s="1">
        <v>-1.0</v>
      </c>
      <c r="BS6" s="1">
        <v>-1.0</v>
      </c>
      <c r="BT6" s="1">
        <v>-1.0</v>
      </c>
      <c r="BU6" s="1">
        <v>1.0</v>
      </c>
      <c r="BV6" s="1">
        <v>-1.0</v>
      </c>
      <c r="BW6" s="1">
        <v>-1.0</v>
      </c>
      <c r="BX6" s="1">
        <v>-1.0</v>
      </c>
      <c r="BY6" s="1">
        <v>-1.0</v>
      </c>
      <c r="BZ6" s="1">
        <v>1.0</v>
      </c>
      <c r="CA6" s="1">
        <v>-1.0</v>
      </c>
      <c r="CB6" s="1">
        <v>-1.0</v>
      </c>
      <c r="CC6" s="1">
        <v>-1.0</v>
      </c>
      <c r="CD6" s="1">
        <v>176.0</v>
      </c>
    </row>
    <row r="7">
      <c r="A7" s="1">
        <v>3890417.0</v>
      </c>
      <c r="B7" s="1" t="s">
        <v>138</v>
      </c>
      <c r="C7" s="1" t="s">
        <v>139</v>
      </c>
      <c r="D7" s="1" t="s">
        <v>140</v>
      </c>
      <c r="E7" s="1" t="s">
        <v>85</v>
      </c>
      <c r="F7" s="1" t="s">
        <v>141</v>
      </c>
      <c r="G7" s="1" t="s">
        <v>142</v>
      </c>
      <c r="H7" s="1" t="s">
        <v>143</v>
      </c>
      <c r="I7" s="1">
        <v>1.8260299E7</v>
      </c>
      <c r="J7" s="1">
        <v>41837.0</v>
      </c>
      <c r="K7" s="1" t="s">
        <v>134</v>
      </c>
      <c r="L7" s="1">
        <v>1.0</v>
      </c>
      <c r="M7" s="1">
        <v>0.0</v>
      </c>
      <c r="N7" s="1">
        <v>10.0</v>
      </c>
      <c r="O7" s="1">
        <v>0.0</v>
      </c>
      <c r="P7" s="1" t="s">
        <v>123</v>
      </c>
      <c r="Q7" s="1" t="s">
        <v>124</v>
      </c>
      <c r="R7" s="1">
        <v>40.69439</v>
      </c>
      <c r="S7" s="1">
        <v>-73.90715</v>
      </c>
      <c r="T7" s="1" t="s">
        <v>144</v>
      </c>
      <c r="U7" s="1" t="s">
        <v>113</v>
      </c>
      <c r="V7" s="1">
        <v>1.0</v>
      </c>
      <c r="W7" s="1">
        <v>2.0</v>
      </c>
      <c r="X7" s="1">
        <v>1.0</v>
      </c>
      <c r="Y7" s="1">
        <v>1.0</v>
      </c>
      <c r="Z7" s="1" t="s">
        <v>93</v>
      </c>
      <c r="AA7" s="1" t="s">
        <v>145</v>
      </c>
      <c r="AB7" s="1">
        <v>45.0</v>
      </c>
      <c r="AC7" s="1">
        <v>1.0</v>
      </c>
      <c r="AD7" s="1">
        <v>25.0</v>
      </c>
      <c r="AE7" s="1">
        <v>30.0</v>
      </c>
      <c r="AF7" s="1" t="s">
        <v>137</v>
      </c>
      <c r="AG7" s="1">
        <v>1.0</v>
      </c>
      <c r="AH7" s="1">
        <v>0.0</v>
      </c>
      <c r="AI7" s="1">
        <v>7.0</v>
      </c>
      <c r="AJ7" s="1">
        <v>37.0</v>
      </c>
      <c r="AK7" s="1">
        <v>92.0</v>
      </c>
      <c r="AL7" s="1">
        <v>7.0</v>
      </c>
      <c r="AM7" s="1">
        <v>7.0</v>
      </c>
      <c r="AN7" s="1">
        <v>100.0</v>
      </c>
      <c r="AO7" s="1">
        <v>10.0</v>
      </c>
      <c r="AP7" s="1">
        <v>10.0</v>
      </c>
      <c r="AQ7" s="1">
        <v>10.0</v>
      </c>
      <c r="AR7" s="1">
        <v>10.0</v>
      </c>
      <c r="AS7" s="1">
        <v>9.0</v>
      </c>
      <c r="AT7" s="1">
        <v>10.0</v>
      </c>
      <c r="AU7" s="1">
        <v>0.0</v>
      </c>
      <c r="AV7" s="1" t="s">
        <v>96</v>
      </c>
      <c r="AW7" s="1">
        <v>6.0</v>
      </c>
      <c r="AX7" s="1">
        <v>0.0</v>
      </c>
      <c r="AY7" s="1">
        <v>6.0</v>
      </c>
      <c r="AZ7" s="1">
        <v>0.0</v>
      </c>
      <c r="BA7" s="1">
        <v>0.74</v>
      </c>
      <c r="BB7" s="1">
        <v>-1.0</v>
      </c>
      <c r="BC7" s="1">
        <v>1.0</v>
      </c>
      <c r="BD7" s="1">
        <v>-1.0</v>
      </c>
      <c r="BE7" s="1">
        <v>1.0</v>
      </c>
      <c r="BF7" s="1">
        <v>-1.0</v>
      </c>
      <c r="BG7" s="1">
        <v>-1.0</v>
      </c>
      <c r="BH7" s="1">
        <v>-1.0</v>
      </c>
      <c r="BI7" s="1">
        <v>-1.0</v>
      </c>
      <c r="BJ7" s="1">
        <v>-1.0</v>
      </c>
      <c r="BK7" s="1">
        <v>1.0</v>
      </c>
      <c r="BL7" s="1">
        <v>1.0</v>
      </c>
      <c r="BM7" s="1">
        <v>1.0</v>
      </c>
      <c r="BN7" s="1">
        <v>-1.0</v>
      </c>
      <c r="BO7" s="1">
        <v>1.0</v>
      </c>
      <c r="BP7" s="1">
        <v>-1.0</v>
      </c>
      <c r="BQ7" s="1">
        <v>1.0</v>
      </c>
      <c r="BR7" s="1">
        <v>-1.0</v>
      </c>
      <c r="BS7" s="1">
        <v>1.0</v>
      </c>
      <c r="BT7" s="1">
        <v>1.0</v>
      </c>
      <c r="BU7" s="1">
        <v>1.0</v>
      </c>
      <c r="BV7" s="1">
        <v>1.0</v>
      </c>
      <c r="BW7" s="1">
        <v>-1.0</v>
      </c>
      <c r="BX7" s="1">
        <v>-1.0</v>
      </c>
      <c r="BY7" s="1">
        <v>1.0</v>
      </c>
      <c r="BZ7" s="1">
        <v>-1.0</v>
      </c>
      <c r="CA7" s="1">
        <v>-1.0</v>
      </c>
      <c r="CB7" s="1">
        <v>-1.0</v>
      </c>
      <c r="CC7" s="1">
        <v>-1.0</v>
      </c>
      <c r="CD7" s="1">
        <v>197.0</v>
      </c>
    </row>
    <row r="8">
      <c r="A8" s="1">
        <v>3.0772697E7</v>
      </c>
      <c r="B8" s="1" t="s">
        <v>146</v>
      </c>
      <c r="C8" s="1" t="s">
        <v>147</v>
      </c>
      <c r="D8" s="1" t="s">
        <v>148</v>
      </c>
      <c r="E8" s="1" t="s">
        <v>85</v>
      </c>
      <c r="F8" s="1" t="s">
        <v>149</v>
      </c>
      <c r="I8" s="1">
        <v>1.78473107E8</v>
      </c>
      <c r="J8" s="1">
        <v>43173.0</v>
      </c>
      <c r="K8" s="1" t="s">
        <v>134</v>
      </c>
      <c r="L8" s="1">
        <v>1.0</v>
      </c>
      <c r="M8" s="1">
        <v>1.0</v>
      </c>
      <c r="N8" s="1">
        <v>6.0</v>
      </c>
      <c r="O8" s="1">
        <v>0.0</v>
      </c>
      <c r="P8" s="1" t="s">
        <v>89</v>
      </c>
      <c r="Q8" s="1" t="s">
        <v>90</v>
      </c>
      <c r="R8" s="1">
        <v>40.83024</v>
      </c>
      <c r="S8" s="1">
        <v>-73.94715</v>
      </c>
      <c r="T8" s="1" t="s">
        <v>150</v>
      </c>
      <c r="U8" s="1" t="s">
        <v>113</v>
      </c>
      <c r="V8" s="1">
        <v>2.0</v>
      </c>
      <c r="W8" s="1">
        <v>2.0</v>
      </c>
      <c r="X8" s="1">
        <v>1.0</v>
      </c>
      <c r="Y8" s="1">
        <v>2.0</v>
      </c>
      <c r="Z8" s="1" t="s">
        <v>93</v>
      </c>
      <c r="AA8" s="1" t="s">
        <v>151</v>
      </c>
      <c r="AB8" s="1">
        <v>90.0</v>
      </c>
      <c r="AC8" s="1">
        <v>2.0</v>
      </c>
      <c r="AD8" s="1">
        <v>35.0</v>
      </c>
      <c r="AE8" s="1">
        <v>1.0</v>
      </c>
      <c r="AF8" s="1" t="s">
        <v>95</v>
      </c>
      <c r="AG8" s="1">
        <v>1.0</v>
      </c>
      <c r="AH8" s="1">
        <v>7.0</v>
      </c>
      <c r="AI8" s="1">
        <v>20.0</v>
      </c>
      <c r="AJ8" s="1">
        <v>40.0</v>
      </c>
      <c r="AK8" s="1">
        <v>40.0</v>
      </c>
      <c r="AL8" s="1">
        <v>1.0</v>
      </c>
      <c r="AM8" s="1">
        <v>1.0</v>
      </c>
      <c r="AN8" s="1">
        <v>100.0</v>
      </c>
      <c r="AO8" s="1">
        <v>10.0</v>
      </c>
      <c r="AP8" s="1">
        <v>10.0</v>
      </c>
      <c r="AQ8" s="1">
        <v>10.0</v>
      </c>
      <c r="AR8" s="1">
        <v>10.0</v>
      </c>
      <c r="AS8" s="1">
        <v>10.0</v>
      </c>
      <c r="AT8" s="1">
        <v>10.0</v>
      </c>
      <c r="AU8" s="1">
        <v>1.0</v>
      </c>
      <c r="AV8" s="1" t="s">
        <v>105</v>
      </c>
      <c r="AW8" s="1">
        <v>6.0</v>
      </c>
      <c r="AX8" s="1">
        <v>0.0</v>
      </c>
      <c r="AY8" s="1">
        <v>6.0</v>
      </c>
      <c r="AZ8" s="1">
        <v>0.0</v>
      </c>
      <c r="BA8" s="1">
        <v>0.25</v>
      </c>
      <c r="BB8" s="1">
        <v>-1.0</v>
      </c>
      <c r="BC8" s="1">
        <v>1.0</v>
      </c>
      <c r="BD8" s="1">
        <v>-1.0</v>
      </c>
      <c r="BE8" s="1">
        <v>-1.0</v>
      </c>
      <c r="BF8" s="1">
        <v>-1.0</v>
      </c>
      <c r="BG8" s="1">
        <v>-1.0</v>
      </c>
      <c r="BH8" s="1">
        <v>1.0</v>
      </c>
      <c r="BI8" s="1">
        <v>-1.0</v>
      </c>
      <c r="BJ8" s="1">
        <v>1.0</v>
      </c>
      <c r="BK8" s="1">
        <v>1.0</v>
      </c>
      <c r="BL8" s="1">
        <v>1.0</v>
      </c>
      <c r="BM8" s="1">
        <v>-1.0</v>
      </c>
      <c r="BN8" s="1">
        <v>-1.0</v>
      </c>
      <c r="BO8" s="1">
        <v>-1.0</v>
      </c>
      <c r="BP8" s="1">
        <v>-1.0</v>
      </c>
      <c r="BQ8" s="1">
        <v>1.0</v>
      </c>
      <c r="BR8" s="1">
        <v>-1.0</v>
      </c>
      <c r="BS8" s="1">
        <v>-1.0</v>
      </c>
      <c r="BT8" s="1">
        <v>-1.0</v>
      </c>
      <c r="BU8" s="1">
        <v>1.0</v>
      </c>
      <c r="BV8" s="1">
        <v>-1.0</v>
      </c>
      <c r="BW8" s="1">
        <v>-1.0</v>
      </c>
      <c r="BX8" s="1">
        <v>-1.0</v>
      </c>
      <c r="BY8" s="1">
        <v>-1.0</v>
      </c>
      <c r="BZ8" s="1">
        <v>-1.0</v>
      </c>
      <c r="CA8" s="1">
        <v>-1.0</v>
      </c>
      <c r="CB8" s="1">
        <v>-1.0</v>
      </c>
      <c r="CC8" s="1">
        <v>-1.0</v>
      </c>
      <c r="CD8" s="1">
        <v>294.0</v>
      </c>
    </row>
    <row r="9">
      <c r="A9" s="1">
        <v>2.0230917E7</v>
      </c>
      <c r="B9" s="1" t="s">
        <v>152</v>
      </c>
      <c r="C9" s="1" t="s">
        <v>153</v>
      </c>
      <c r="D9" s="1" t="s">
        <v>154</v>
      </c>
      <c r="E9" s="1" t="s">
        <v>85</v>
      </c>
      <c r="F9" s="1" t="s">
        <v>155</v>
      </c>
      <c r="G9" s="1" t="s">
        <v>156</v>
      </c>
      <c r="H9" s="2" t="str">
        <f>- SMOKING is Only allowed in The backyard - no food in rooms  - Respect others privacy</f>
        <v>#ERROR!</v>
      </c>
      <c r="I9" s="1">
        <v>6.744473E7</v>
      </c>
      <c r="J9" s="1">
        <v>42476.0</v>
      </c>
      <c r="M9" s="1">
        <v>0.0</v>
      </c>
      <c r="N9" s="1">
        <v>2.0</v>
      </c>
      <c r="O9" s="1">
        <v>1.0</v>
      </c>
      <c r="P9" s="1" t="s">
        <v>123</v>
      </c>
      <c r="Q9" s="1" t="s">
        <v>157</v>
      </c>
      <c r="R9" s="1">
        <v>40.69562</v>
      </c>
      <c r="S9" s="1">
        <v>-73.95107</v>
      </c>
      <c r="T9" s="1" t="s">
        <v>91</v>
      </c>
      <c r="U9" s="1" t="s">
        <v>113</v>
      </c>
      <c r="V9" s="1">
        <v>1.0</v>
      </c>
      <c r="W9" s="1">
        <v>1.0</v>
      </c>
      <c r="X9" s="1">
        <v>1.0</v>
      </c>
      <c r="Y9" s="1">
        <v>1.0</v>
      </c>
      <c r="Z9" s="1" t="s">
        <v>93</v>
      </c>
      <c r="AA9" s="1" t="s">
        <v>158</v>
      </c>
      <c r="AB9" s="1">
        <v>47.0</v>
      </c>
      <c r="AC9" s="1">
        <v>1.0</v>
      </c>
      <c r="AD9" s="1">
        <v>30.0</v>
      </c>
      <c r="AE9" s="1">
        <v>5.0</v>
      </c>
      <c r="AF9" s="1" t="s">
        <v>159</v>
      </c>
      <c r="AG9" s="1">
        <v>1.0</v>
      </c>
      <c r="AH9" s="1">
        <v>0.0</v>
      </c>
      <c r="AI9" s="1">
        <v>0.0</v>
      </c>
      <c r="AJ9" s="1">
        <v>0.0</v>
      </c>
      <c r="AK9" s="1">
        <v>0.0</v>
      </c>
      <c r="AL9" s="1">
        <v>5.0</v>
      </c>
      <c r="AM9" s="1">
        <v>0.0</v>
      </c>
      <c r="AN9" s="1">
        <v>100.0</v>
      </c>
      <c r="AO9" s="1">
        <v>10.0</v>
      </c>
      <c r="AP9" s="1">
        <v>10.0</v>
      </c>
      <c r="AQ9" s="1">
        <v>10.0</v>
      </c>
      <c r="AR9" s="1">
        <v>10.0</v>
      </c>
      <c r="AS9" s="1">
        <v>10.0</v>
      </c>
      <c r="AT9" s="1">
        <v>10.0</v>
      </c>
      <c r="AU9" s="1">
        <v>0.0</v>
      </c>
      <c r="AV9" s="1" t="s">
        <v>105</v>
      </c>
      <c r="AW9" s="1">
        <v>2.0</v>
      </c>
      <c r="AX9" s="1">
        <v>0.0</v>
      </c>
      <c r="AY9" s="1">
        <v>2.0</v>
      </c>
      <c r="AZ9" s="1">
        <v>0.0</v>
      </c>
      <c r="BA9" s="1">
        <v>0.21</v>
      </c>
      <c r="BB9" s="1">
        <v>-1.0</v>
      </c>
      <c r="BC9" s="1">
        <v>1.0</v>
      </c>
      <c r="BD9" s="1">
        <v>-1.0</v>
      </c>
      <c r="BE9" s="1">
        <v>-1.0</v>
      </c>
      <c r="BF9" s="1">
        <v>-1.0</v>
      </c>
      <c r="BG9" s="1">
        <v>-1.0</v>
      </c>
      <c r="BH9" s="1">
        <v>-1.0</v>
      </c>
      <c r="BI9" s="1">
        <v>-1.0</v>
      </c>
      <c r="BJ9" s="1">
        <v>1.0</v>
      </c>
      <c r="BK9" s="1">
        <v>-1.0</v>
      </c>
      <c r="BL9" s="1">
        <v>-1.0</v>
      </c>
      <c r="BM9" s="1">
        <v>1.0</v>
      </c>
      <c r="BN9" s="1">
        <v>-1.0</v>
      </c>
      <c r="BO9" s="1">
        <v>-1.0</v>
      </c>
      <c r="BP9" s="1">
        <v>-1.0</v>
      </c>
      <c r="BQ9" s="1">
        <v>1.0</v>
      </c>
      <c r="BR9" s="1">
        <v>-1.0</v>
      </c>
      <c r="BS9" s="1">
        <v>-1.0</v>
      </c>
      <c r="BT9" s="1">
        <v>1.0</v>
      </c>
      <c r="BU9" s="1">
        <v>1.0</v>
      </c>
      <c r="BV9" s="1">
        <v>-1.0</v>
      </c>
      <c r="BW9" s="1">
        <v>1.0</v>
      </c>
      <c r="BX9" s="1">
        <v>-1.0</v>
      </c>
      <c r="BY9" s="1">
        <v>-1.0</v>
      </c>
      <c r="BZ9" s="1">
        <v>1.0</v>
      </c>
      <c r="CA9" s="1">
        <v>-1.0</v>
      </c>
      <c r="CB9" s="1">
        <v>-1.0</v>
      </c>
      <c r="CC9" s="1">
        <v>-1.0</v>
      </c>
      <c r="CD9" s="1">
        <v>401.0</v>
      </c>
    </row>
    <row r="10">
      <c r="A10" s="1">
        <v>6132646.0</v>
      </c>
      <c r="B10" s="1" t="s">
        <v>160</v>
      </c>
      <c r="C10" s="1" t="s">
        <v>161</v>
      </c>
      <c r="D10" s="1" t="s">
        <v>161</v>
      </c>
      <c r="E10" s="1" t="s">
        <v>85</v>
      </c>
      <c r="I10" s="1">
        <v>1.5078552E7</v>
      </c>
      <c r="J10" s="1">
        <v>41763.0</v>
      </c>
      <c r="M10" s="1">
        <v>0.0</v>
      </c>
      <c r="N10" s="1">
        <v>1.0</v>
      </c>
      <c r="O10" s="1">
        <v>1.0</v>
      </c>
      <c r="P10" s="1" t="s">
        <v>89</v>
      </c>
      <c r="Q10" s="1" t="s">
        <v>90</v>
      </c>
      <c r="R10" s="1">
        <v>40.71869</v>
      </c>
      <c r="S10" s="1">
        <v>-73.9828199999999</v>
      </c>
      <c r="T10" s="1" t="s">
        <v>91</v>
      </c>
      <c r="U10" s="1" t="s">
        <v>113</v>
      </c>
      <c r="V10" s="1">
        <v>1.0</v>
      </c>
      <c r="W10" s="1">
        <v>1.0</v>
      </c>
      <c r="X10" s="1">
        <v>1.0</v>
      </c>
      <c r="Y10" s="1">
        <v>1.0</v>
      </c>
      <c r="Z10" s="1" t="s">
        <v>93</v>
      </c>
      <c r="AA10" s="1" t="s">
        <v>162</v>
      </c>
      <c r="AB10" s="1">
        <v>75.0</v>
      </c>
      <c r="AC10" s="1">
        <v>1.0</v>
      </c>
      <c r="AD10" s="1">
        <v>0.0</v>
      </c>
      <c r="AE10" s="1">
        <v>1.0</v>
      </c>
      <c r="AF10" s="1" t="s">
        <v>163</v>
      </c>
      <c r="AG10" s="1">
        <v>1.0</v>
      </c>
      <c r="AH10" s="1">
        <v>0.0</v>
      </c>
      <c r="AI10" s="1">
        <v>0.0</v>
      </c>
      <c r="AJ10" s="1">
        <v>0.0</v>
      </c>
      <c r="AK10" s="1">
        <v>0.0</v>
      </c>
      <c r="AL10" s="1">
        <v>0.0</v>
      </c>
      <c r="AM10" s="1">
        <v>0.0</v>
      </c>
      <c r="AU10" s="1">
        <v>0.0</v>
      </c>
      <c r="AV10" s="1" t="s">
        <v>105</v>
      </c>
      <c r="AW10" s="1">
        <v>1.0</v>
      </c>
      <c r="AX10" s="1">
        <v>0.0</v>
      </c>
      <c r="AY10" s="1">
        <v>1.0</v>
      </c>
      <c r="AZ10" s="1">
        <v>0.0</v>
      </c>
      <c r="BB10" s="1">
        <v>-1.0</v>
      </c>
      <c r="BC10" s="1">
        <v>-1.0</v>
      </c>
      <c r="BD10" s="1">
        <v>-1.0</v>
      </c>
      <c r="BE10" s="1">
        <v>-1.0</v>
      </c>
      <c r="BF10" s="1">
        <v>-1.0</v>
      </c>
      <c r="BG10" s="1">
        <v>-1.0</v>
      </c>
      <c r="BH10" s="1">
        <v>-1.0</v>
      </c>
      <c r="BI10" s="1">
        <v>-1.0</v>
      </c>
      <c r="BJ10" s="1">
        <v>-1.0</v>
      </c>
      <c r="BK10" s="1">
        <v>-1.0</v>
      </c>
      <c r="BL10" s="1">
        <v>-1.0</v>
      </c>
      <c r="BM10" s="1">
        <v>1.0</v>
      </c>
      <c r="BN10" s="1">
        <v>1.0</v>
      </c>
      <c r="BO10" s="1">
        <v>-1.0</v>
      </c>
      <c r="BP10" s="1">
        <v>-1.0</v>
      </c>
      <c r="BQ10" s="1">
        <v>-1.0</v>
      </c>
      <c r="BR10" s="1">
        <v>-1.0</v>
      </c>
      <c r="BS10" s="1">
        <v>-1.0</v>
      </c>
      <c r="BT10" s="1">
        <v>-1.0</v>
      </c>
      <c r="BU10" s="1">
        <v>1.0</v>
      </c>
      <c r="BV10" s="1">
        <v>-1.0</v>
      </c>
      <c r="BW10" s="1">
        <v>-1.0</v>
      </c>
      <c r="BX10" s="1">
        <v>-1.0</v>
      </c>
      <c r="BY10" s="1">
        <v>-1.0</v>
      </c>
      <c r="BZ10" s="1">
        <v>-1.0</v>
      </c>
      <c r="CA10" s="1">
        <v>-1.0</v>
      </c>
      <c r="CB10" s="1">
        <v>-1.0</v>
      </c>
      <c r="CC10" s="1">
        <v>-1.0</v>
      </c>
      <c r="CD10" s="1">
        <v>432.0</v>
      </c>
    </row>
    <row r="11">
      <c r="A11" s="1">
        <v>2.3662E7</v>
      </c>
      <c r="B11" s="1" t="s">
        <v>164</v>
      </c>
      <c r="C11" s="1" t="s">
        <v>165</v>
      </c>
      <c r="D11" s="1" t="s">
        <v>166</v>
      </c>
      <c r="E11" s="1" t="s">
        <v>85</v>
      </c>
      <c r="F11" s="1" t="s">
        <v>167</v>
      </c>
      <c r="G11" s="1" t="s">
        <v>168</v>
      </c>
      <c r="I11" s="1">
        <v>1.77157966E8</v>
      </c>
      <c r="J11" s="1">
        <v>43166.0</v>
      </c>
      <c r="M11" s="1">
        <v>0.0</v>
      </c>
      <c r="N11" s="1">
        <v>1.0</v>
      </c>
      <c r="O11" s="1">
        <v>0.0</v>
      </c>
      <c r="P11" s="1" t="s">
        <v>111</v>
      </c>
      <c r="Q11" s="1" t="s">
        <v>112</v>
      </c>
      <c r="R11" s="1">
        <v>40.69147</v>
      </c>
      <c r="S11" s="1">
        <v>-73.76013</v>
      </c>
      <c r="T11" s="1" t="s">
        <v>125</v>
      </c>
      <c r="U11" s="1" t="s">
        <v>113</v>
      </c>
      <c r="V11" s="1">
        <v>3.0</v>
      </c>
      <c r="W11" s="1">
        <v>1.5</v>
      </c>
      <c r="X11" s="1">
        <v>1.0</v>
      </c>
      <c r="Y11" s="1">
        <v>1.0</v>
      </c>
      <c r="Z11" s="1" t="s">
        <v>93</v>
      </c>
      <c r="AA11" s="1" t="s">
        <v>169</v>
      </c>
      <c r="AB11" s="1">
        <v>45.0</v>
      </c>
      <c r="AC11" s="1">
        <v>2.0</v>
      </c>
      <c r="AD11" s="1">
        <v>20.0</v>
      </c>
      <c r="AE11" s="1">
        <v>3.0</v>
      </c>
      <c r="AF11" s="1" t="s">
        <v>170</v>
      </c>
      <c r="AG11" s="1">
        <v>1.0</v>
      </c>
      <c r="AH11" s="1">
        <v>30.0</v>
      </c>
      <c r="AI11" s="1">
        <v>60.0</v>
      </c>
      <c r="AJ11" s="1">
        <v>90.0</v>
      </c>
      <c r="AK11" s="1">
        <v>90.0</v>
      </c>
      <c r="AL11" s="1">
        <v>9.0</v>
      </c>
      <c r="AM11" s="1">
        <v>6.0</v>
      </c>
      <c r="AN11" s="1">
        <v>87.0</v>
      </c>
      <c r="AO11" s="1">
        <v>8.0</v>
      </c>
      <c r="AP11" s="1">
        <v>8.0</v>
      </c>
      <c r="AQ11" s="1">
        <v>9.0</v>
      </c>
      <c r="AR11" s="1">
        <v>9.0</v>
      </c>
      <c r="AS11" s="1">
        <v>8.0</v>
      </c>
      <c r="AT11" s="1">
        <v>8.0</v>
      </c>
      <c r="AU11" s="1">
        <v>1.0</v>
      </c>
      <c r="AV11" s="1" t="s">
        <v>96</v>
      </c>
      <c r="AW11" s="1">
        <v>1.0</v>
      </c>
      <c r="AX11" s="1">
        <v>0.0</v>
      </c>
      <c r="AY11" s="1">
        <v>1.0</v>
      </c>
      <c r="AZ11" s="1">
        <v>0.0</v>
      </c>
      <c r="BA11" s="1">
        <v>0.57</v>
      </c>
      <c r="BB11" s="1">
        <v>-1.0</v>
      </c>
      <c r="BC11" s="1">
        <v>1.0</v>
      </c>
      <c r="BD11" s="1">
        <v>-1.0</v>
      </c>
      <c r="BE11" s="1">
        <v>-1.0</v>
      </c>
      <c r="BF11" s="1">
        <v>-1.0</v>
      </c>
      <c r="BG11" s="1">
        <v>-1.0</v>
      </c>
      <c r="BH11" s="1">
        <v>1.0</v>
      </c>
      <c r="BI11" s="1">
        <v>-1.0</v>
      </c>
      <c r="BJ11" s="1">
        <v>1.0</v>
      </c>
      <c r="BK11" s="1">
        <v>-1.0</v>
      </c>
      <c r="BL11" s="1">
        <v>-1.0</v>
      </c>
      <c r="BM11" s="1">
        <v>-1.0</v>
      </c>
      <c r="BN11" s="1">
        <v>-1.0</v>
      </c>
      <c r="BO11" s="1">
        <v>-1.0</v>
      </c>
      <c r="BP11" s="1">
        <v>1.0</v>
      </c>
      <c r="BQ11" s="1">
        <v>1.0</v>
      </c>
      <c r="BR11" s="1">
        <v>-1.0</v>
      </c>
      <c r="BS11" s="1">
        <v>-1.0</v>
      </c>
      <c r="BT11" s="1">
        <v>-1.0</v>
      </c>
      <c r="BU11" s="1">
        <v>1.0</v>
      </c>
      <c r="BV11" s="1">
        <v>-1.0</v>
      </c>
      <c r="BW11" s="1">
        <v>-1.0</v>
      </c>
      <c r="BX11" s="1">
        <v>-1.0</v>
      </c>
      <c r="BY11" s="1">
        <v>-1.0</v>
      </c>
      <c r="BZ11" s="1">
        <v>1.0</v>
      </c>
      <c r="CA11" s="1">
        <v>-1.0</v>
      </c>
      <c r="CB11" s="1">
        <v>-1.0</v>
      </c>
      <c r="CC11" s="1">
        <v>-1.0</v>
      </c>
      <c r="CD11" s="1">
        <v>445.0</v>
      </c>
    </row>
    <row r="12">
      <c r="A12" s="1">
        <v>8739326.0</v>
      </c>
      <c r="B12" s="1" t="s">
        <v>171</v>
      </c>
      <c r="C12" s="1" t="s">
        <v>172</v>
      </c>
      <c r="D12" s="1" t="s">
        <v>173</v>
      </c>
      <c r="E12" s="1" t="s">
        <v>85</v>
      </c>
      <c r="F12" s="1" t="s">
        <v>174</v>
      </c>
      <c r="G12" s="1" t="s">
        <v>175</v>
      </c>
      <c r="H12" s="1" t="s">
        <v>176</v>
      </c>
      <c r="I12" s="1">
        <v>2851789.0</v>
      </c>
      <c r="J12" s="1">
        <v>41096.0</v>
      </c>
      <c r="K12" s="1" t="s">
        <v>134</v>
      </c>
      <c r="L12" s="1">
        <v>1.0</v>
      </c>
      <c r="M12" s="1">
        <v>0.0</v>
      </c>
      <c r="N12" s="1">
        <v>1.0</v>
      </c>
      <c r="O12" s="1">
        <v>1.0</v>
      </c>
      <c r="P12" s="1" t="s">
        <v>89</v>
      </c>
      <c r="Q12" s="1" t="s">
        <v>177</v>
      </c>
      <c r="R12" s="1">
        <v>40.71569</v>
      </c>
      <c r="S12" s="1">
        <v>-73.99174</v>
      </c>
      <c r="T12" s="1" t="s">
        <v>91</v>
      </c>
      <c r="U12" s="1" t="s">
        <v>92</v>
      </c>
      <c r="V12" s="1">
        <v>4.0</v>
      </c>
      <c r="W12" s="1">
        <v>1.0</v>
      </c>
      <c r="X12" s="1">
        <v>1.0</v>
      </c>
      <c r="Y12" s="1">
        <v>2.0</v>
      </c>
      <c r="Z12" s="1" t="s">
        <v>93</v>
      </c>
      <c r="AA12" s="1" t="s">
        <v>178</v>
      </c>
      <c r="AB12" s="1">
        <v>199.0</v>
      </c>
      <c r="AC12" s="1">
        <v>2.0</v>
      </c>
      <c r="AD12" s="1">
        <v>25.0</v>
      </c>
      <c r="AE12" s="1">
        <v>2.0</v>
      </c>
      <c r="AF12" s="1" t="s">
        <v>179</v>
      </c>
      <c r="AG12" s="1">
        <v>1.0</v>
      </c>
      <c r="AH12" s="1">
        <v>1.0</v>
      </c>
      <c r="AI12" s="1">
        <v>1.0</v>
      </c>
      <c r="AJ12" s="1">
        <v>1.0</v>
      </c>
      <c r="AK12" s="1">
        <v>1.0</v>
      </c>
      <c r="AL12" s="1">
        <v>18.0</v>
      </c>
      <c r="AM12" s="1">
        <v>16.0</v>
      </c>
      <c r="AN12" s="1">
        <v>94.0</v>
      </c>
      <c r="AO12" s="1">
        <v>10.0</v>
      </c>
      <c r="AP12" s="1">
        <v>10.0</v>
      </c>
      <c r="AQ12" s="1">
        <v>10.0</v>
      </c>
      <c r="AR12" s="1">
        <v>10.0</v>
      </c>
      <c r="AS12" s="1">
        <v>9.0</v>
      </c>
      <c r="AT12" s="1">
        <v>9.0</v>
      </c>
      <c r="AU12" s="1">
        <v>1.0</v>
      </c>
      <c r="AV12" s="1" t="s">
        <v>117</v>
      </c>
      <c r="AW12" s="1">
        <v>1.0</v>
      </c>
      <c r="AX12" s="1">
        <v>1.0</v>
      </c>
      <c r="AY12" s="1">
        <v>0.0</v>
      </c>
      <c r="AZ12" s="1">
        <v>0.0</v>
      </c>
      <c r="BA12" s="1">
        <v>1.28</v>
      </c>
      <c r="BB12" s="1">
        <v>-1.0</v>
      </c>
      <c r="BC12" s="1">
        <v>1.0</v>
      </c>
      <c r="BD12" s="1">
        <v>-1.0</v>
      </c>
      <c r="BE12" s="1">
        <v>1.0</v>
      </c>
      <c r="BF12" s="1">
        <v>1.0</v>
      </c>
      <c r="BG12" s="1">
        <v>-1.0</v>
      </c>
      <c r="BH12" s="1">
        <v>1.0</v>
      </c>
      <c r="BI12" s="1">
        <v>-1.0</v>
      </c>
      <c r="BJ12" s="1">
        <v>1.0</v>
      </c>
      <c r="BK12" s="1">
        <v>1.0</v>
      </c>
      <c r="BL12" s="1">
        <v>1.0</v>
      </c>
      <c r="BM12" s="1">
        <v>-1.0</v>
      </c>
      <c r="BN12" s="1">
        <v>-1.0</v>
      </c>
      <c r="BO12" s="1">
        <v>-1.0</v>
      </c>
      <c r="BP12" s="1">
        <v>1.0</v>
      </c>
      <c r="BQ12" s="1">
        <v>-1.0</v>
      </c>
      <c r="BR12" s="1">
        <v>1.0</v>
      </c>
      <c r="BS12" s="1">
        <v>1.0</v>
      </c>
      <c r="BT12" s="1">
        <v>-1.0</v>
      </c>
      <c r="BU12" s="1">
        <v>1.0</v>
      </c>
      <c r="BV12" s="1">
        <v>-1.0</v>
      </c>
      <c r="BW12" s="1">
        <v>-1.0</v>
      </c>
      <c r="BX12" s="1">
        <v>-1.0</v>
      </c>
      <c r="BY12" s="1">
        <v>-1.0</v>
      </c>
      <c r="BZ12" s="1">
        <v>-1.0</v>
      </c>
      <c r="CA12" s="1">
        <v>-1.0</v>
      </c>
      <c r="CB12" s="1">
        <v>-1.0</v>
      </c>
      <c r="CC12" s="1">
        <v>-1.0</v>
      </c>
      <c r="CD12" s="1">
        <v>455.0</v>
      </c>
    </row>
    <row r="13">
      <c r="A13" s="1">
        <v>3661168.0</v>
      </c>
      <c r="B13" s="1" t="s">
        <v>180</v>
      </c>
      <c r="C13" s="1" t="s">
        <v>181</v>
      </c>
      <c r="D13" s="1" t="s">
        <v>182</v>
      </c>
      <c r="E13" s="1" t="s">
        <v>85</v>
      </c>
      <c r="G13" s="1" t="s">
        <v>183</v>
      </c>
      <c r="I13" s="1">
        <v>3344830.0</v>
      </c>
      <c r="J13" s="1">
        <v>41143.0</v>
      </c>
      <c r="M13" s="1">
        <v>0.0</v>
      </c>
      <c r="N13" s="1">
        <v>1.0</v>
      </c>
      <c r="O13" s="1">
        <v>1.0</v>
      </c>
      <c r="P13" s="1" t="s">
        <v>184</v>
      </c>
      <c r="Q13" s="1" t="s">
        <v>185</v>
      </c>
      <c r="R13" s="1">
        <v>40.71202</v>
      </c>
      <c r="S13" s="1">
        <v>-73.96665</v>
      </c>
      <c r="T13" s="1" t="s">
        <v>91</v>
      </c>
      <c r="U13" s="1" t="s">
        <v>113</v>
      </c>
      <c r="V13" s="1">
        <v>2.0</v>
      </c>
      <c r="W13" s="1">
        <v>1.0</v>
      </c>
      <c r="X13" s="1">
        <v>1.0</v>
      </c>
      <c r="Y13" s="1">
        <v>1.0</v>
      </c>
      <c r="Z13" s="1" t="s">
        <v>93</v>
      </c>
      <c r="AA13" s="1" t="s">
        <v>186</v>
      </c>
      <c r="AB13" s="1">
        <v>65.0</v>
      </c>
      <c r="AC13" s="1">
        <v>1.0</v>
      </c>
      <c r="AD13" s="1">
        <v>10.0</v>
      </c>
      <c r="AE13" s="1">
        <v>5.0</v>
      </c>
      <c r="AF13" s="1" t="s">
        <v>187</v>
      </c>
      <c r="AG13" s="1">
        <v>1.0</v>
      </c>
      <c r="AH13" s="1">
        <v>0.0</v>
      </c>
      <c r="AI13" s="1">
        <v>0.0</v>
      </c>
      <c r="AJ13" s="1">
        <v>0.0</v>
      </c>
      <c r="AK13" s="1">
        <v>0.0</v>
      </c>
      <c r="AL13" s="1">
        <v>2.0</v>
      </c>
      <c r="AM13" s="1">
        <v>0.0</v>
      </c>
      <c r="AN13" s="1">
        <v>100.0</v>
      </c>
      <c r="AO13" s="1">
        <v>9.0</v>
      </c>
      <c r="AP13" s="1">
        <v>8.0</v>
      </c>
      <c r="AQ13" s="1">
        <v>10.0</v>
      </c>
      <c r="AR13" s="1">
        <v>10.0</v>
      </c>
      <c r="AS13" s="1">
        <v>10.0</v>
      </c>
      <c r="AT13" s="1">
        <v>10.0</v>
      </c>
      <c r="AU13" s="1">
        <v>0.0</v>
      </c>
      <c r="AV13" s="1" t="s">
        <v>117</v>
      </c>
      <c r="AW13" s="1">
        <v>1.0</v>
      </c>
      <c r="AX13" s="1">
        <v>0.0</v>
      </c>
      <c r="AY13" s="1">
        <v>1.0</v>
      </c>
      <c r="AZ13" s="1">
        <v>0.0</v>
      </c>
      <c r="BA13" s="1">
        <v>0.03</v>
      </c>
      <c r="BB13" s="1">
        <v>-1.0</v>
      </c>
      <c r="BC13" s="1">
        <v>1.0</v>
      </c>
      <c r="BD13" s="1">
        <v>-1.0</v>
      </c>
      <c r="BE13" s="1">
        <v>-1.0</v>
      </c>
      <c r="BF13" s="1">
        <v>-1.0</v>
      </c>
      <c r="BG13" s="1">
        <v>-1.0</v>
      </c>
      <c r="BH13" s="1">
        <v>-1.0</v>
      </c>
      <c r="BI13" s="1">
        <v>-1.0</v>
      </c>
      <c r="BJ13" s="1">
        <v>-1.0</v>
      </c>
      <c r="BK13" s="1">
        <v>-1.0</v>
      </c>
      <c r="BL13" s="1">
        <v>-1.0</v>
      </c>
      <c r="BM13" s="1">
        <v>-1.0</v>
      </c>
      <c r="BN13" s="1">
        <v>-1.0</v>
      </c>
      <c r="BO13" s="1">
        <v>-1.0</v>
      </c>
      <c r="BP13" s="1">
        <v>-1.0</v>
      </c>
      <c r="BQ13" s="1">
        <v>-1.0</v>
      </c>
      <c r="BR13" s="1">
        <v>-1.0</v>
      </c>
      <c r="BS13" s="1">
        <v>-1.0</v>
      </c>
      <c r="BT13" s="1">
        <v>-1.0</v>
      </c>
      <c r="BU13" s="1">
        <v>1.0</v>
      </c>
      <c r="BV13" s="1">
        <v>-1.0</v>
      </c>
      <c r="BW13" s="1">
        <v>-1.0</v>
      </c>
      <c r="BX13" s="1">
        <v>-1.0</v>
      </c>
      <c r="BY13" s="1">
        <v>-1.0</v>
      </c>
      <c r="BZ13" s="1">
        <v>-1.0</v>
      </c>
      <c r="CA13" s="1">
        <v>-1.0</v>
      </c>
      <c r="CB13" s="1">
        <v>-1.0</v>
      </c>
      <c r="CC13" s="1">
        <v>-1.0</v>
      </c>
      <c r="CD13" s="1">
        <v>483.0</v>
      </c>
    </row>
    <row r="14">
      <c r="A14" s="1">
        <v>1.7571026E7</v>
      </c>
      <c r="B14" s="1" t="s">
        <v>188</v>
      </c>
      <c r="C14" s="1" t="s">
        <v>189</v>
      </c>
      <c r="D14" s="1" t="s">
        <v>190</v>
      </c>
      <c r="E14" s="1" t="s">
        <v>85</v>
      </c>
      <c r="F14" s="1" t="s">
        <v>191</v>
      </c>
      <c r="G14" s="1" t="s">
        <v>192</v>
      </c>
      <c r="H14" s="1" t="s">
        <v>193</v>
      </c>
      <c r="I14" s="1">
        <v>6335895.0</v>
      </c>
      <c r="J14" s="1">
        <v>41405.0</v>
      </c>
      <c r="K14" s="1" t="s">
        <v>88</v>
      </c>
      <c r="L14" s="1">
        <v>1.0</v>
      </c>
      <c r="M14" s="1">
        <v>0.0</v>
      </c>
      <c r="N14" s="1">
        <v>1.0</v>
      </c>
      <c r="O14" s="1">
        <v>1.0</v>
      </c>
      <c r="P14" s="1" t="s">
        <v>89</v>
      </c>
      <c r="Q14" s="1" t="s">
        <v>90</v>
      </c>
      <c r="R14" s="1">
        <v>40.71862</v>
      </c>
      <c r="S14" s="1">
        <v>-73.98405</v>
      </c>
      <c r="T14" s="1" t="s">
        <v>91</v>
      </c>
      <c r="U14" s="1" t="s">
        <v>92</v>
      </c>
      <c r="V14" s="1">
        <v>2.0</v>
      </c>
      <c r="W14" s="1">
        <v>1.0</v>
      </c>
      <c r="X14" s="1">
        <v>1.0</v>
      </c>
      <c r="Y14" s="1">
        <v>1.0</v>
      </c>
      <c r="Z14" s="1" t="s">
        <v>93</v>
      </c>
      <c r="AA14" s="1" t="s">
        <v>194</v>
      </c>
      <c r="AB14" s="1">
        <v>220.0</v>
      </c>
      <c r="AC14" s="1">
        <v>1.0</v>
      </c>
      <c r="AD14" s="1">
        <v>0.0</v>
      </c>
      <c r="AE14" s="1">
        <v>4.0</v>
      </c>
      <c r="AF14" s="1" t="s">
        <v>127</v>
      </c>
      <c r="AG14" s="1">
        <v>1.0</v>
      </c>
      <c r="AH14" s="1">
        <v>14.0</v>
      </c>
      <c r="AI14" s="1">
        <v>14.0</v>
      </c>
      <c r="AJ14" s="1">
        <v>14.0</v>
      </c>
      <c r="AK14" s="1">
        <v>14.0</v>
      </c>
      <c r="AL14" s="1">
        <v>16.0</v>
      </c>
      <c r="AM14" s="1">
        <v>9.0</v>
      </c>
      <c r="AN14" s="1">
        <v>95.0</v>
      </c>
      <c r="AO14" s="1">
        <v>10.0</v>
      </c>
      <c r="AP14" s="1">
        <v>10.0</v>
      </c>
      <c r="AQ14" s="1">
        <v>10.0</v>
      </c>
      <c r="AR14" s="1">
        <v>10.0</v>
      </c>
      <c r="AS14" s="1">
        <v>10.0</v>
      </c>
      <c r="AT14" s="1">
        <v>10.0</v>
      </c>
      <c r="AU14" s="1">
        <v>0.0</v>
      </c>
      <c r="AV14" s="1" t="s">
        <v>96</v>
      </c>
      <c r="AW14" s="1">
        <v>1.0</v>
      </c>
      <c r="AX14" s="1">
        <v>1.0</v>
      </c>
      <c r="AY14" s="1">
        <v>0.0</v>
      </c>
      <c r="AZ14" s="1">
        <v>0.0</v>
      </c>
      <c r="BA14" s="1">
        <v>0.65</v>
      </c>
      <c r="BB14" s="1">
        <v>-1.0</v>
      </c>
      <c r="BC14" s="1">
        <v>1.0</v>
      </c>
      <c r="BD14" s="1">
        <v>-1.0</v>
      </c>
      <c r="BE14" s="1">
        <v>-1.0</v>
      </c>
      <c r="BF14" s="1">
        <v>-1.0</v>
      </c>
      <c r="BG14" s="1">
        <v>-1.0</v>
      </c>
      <c r="BH14" s="1">
        <v>-1.0</v>
      </c>
      <c r="BI14" s="1">
        <v>-1.0</v>
      </c>
      <c r="BJ14" s="1">
        <v>-1.0</v>
      </c>
      <c r="BK14" s="1">
        <v>-1.0</v>
      </c>
      <c r="BL14" s="1">
        <v>-1.0</v>
      </c>
      <c r="BM14" s="1">
        <v>-1.0</v>
      </c>
      <c r="BN14" s="1">
        <v>-1.0</v>
      </c>
      <c r="BO14" s="1">
        <v>-1.0</v>
      </c>
      <c r="BP14" s="1">
        <v>1.0</v>
      </c>
      <c r="BQ14" s="1">
        <v>-1.0</v>
      </c>
      <c r="BR14" s="1">
        <v>-1.0</v>
      </c>
      <c r="BS14" s="1">
        <v>-1.0</v>
      </c>
      <c r="BT14" s="1">
        <v>-1.0</v>
      </c>
      <c r="BU14" s="1">
        <v>1.0</v>
      </c>
      <c r="BV14" s="1">
        <v>-1.0</v>
      </c>
      <c r="BW14" s="1">
        <v>-1.0</v>
      </c>
      <c r="BX14" s="1">
        <v>-1.0</v>
      </c>
      <c r="BY14" s="1">
        <v>-1.0</v>
      </c>
      <c r="BZ14" s="1">
        <v>1.0</v>
      </c>
      <c r="CA14" s="1">
        <v>-1.0</v>
      </c>
      <c r="CB14" s="1">
        <v>-1.0</v>
      </c>
      <c r="CC14" s="1">
        <v>-1.0</v>
      </c>
      <c r="CD14" s="1">
        <v>568.0</v>
      </c>
    </row>
    <row r="15">
      <c r="A15" s="1">
        <v>2.4065326E7</v>
      </c>
      <c r="B15" s="1" t="s">
        <v>195</v>
      </c>
      <c r="C15" s="1" t="s">
        <v>196</v>
      </c>
      <c r="D15" s="1" t="s">
        <v>197</v>
      </c>
      <c r="E15" s="1" t="s">
        <v>85</v>
      </c>
      <c r="F15" s="1" t="s">
        <v>198</v>
      </c>
      <c r="G15" s="1" t="s">
        <v>199</v>
      </c>
      <c r="H15" s="1" t="s">
        <v>200</v>
      </c>
      <c r="I15" s="1">
        <v>1.6835514E7</v>
      </c>
      <c r="J15" s="1">
        <v>41805.0</v>
      </c>
      <c r="K15" s="1" t="s">
        <v>134</v>
      </c>
      <c r="L15" s="1">
        <v>1.0</v>
      </c>
      <c r="M15" s="1">
        <v>0.0</v>
      </c>
      <c r="N15" s="1">
        <v>1.0</v>
      </c>
      <c r="O15" s="1">
        <v>1.0</v>
      </c>
      <c r="P15" s="1" t="s">
        <v>123</v>
      </c>
      <c r="Q15" s="1" t="s">
        <v>185</v>
      </c>
      <c r="R15" s="1">
        <v>40.71607</v>
      </c>
      <c r="S15" s="1">
        <v>-73.96365</v>
      </c>
      <c r="T15" s="1" t="s">
        <v>91</v>
      </c>
      <c r="U15" s="1" t="s">
        <v>92</v>
      </c>
      <c r="V15" s="1">
        <v>3.0</v>
      </c>
      <c r="W15" s="1">
        <v>1.0</v>
      </c>
      <c r="X15" s="1">
        <v>1.0</v>
      </c>
      <c r="Y15" s="1">
        <v>1.0</v>
      </c>
      <c r="Z15" s="1" t="s">
        <v>93</v>
      </c>
      <c r="AA15" s="1" t="s">
        <v>201</v>
      </c>
      <c r="AB15" s="1">
        <v>250.0</v>
      </c>
      <c r="AC15" s="1">
        <v>1.0</v>
      </c>
      <c r="AD15" s="1">
        <v>0.0</v>
      </c>
      <c r="AE15" s="1">
        <v>3.0</v>
      </c>
      <c r="AF15" s="1" t="s">
        <v>202</v>
      </c>
      <c r="AG15" s="1">
        <v>1.0</v>
      </c>
      <c r="AH15" s="1">
        <v>2.0</v>
      </c>
      <c r="AI15" s="1">
        <v>5.0</v>
      </c>
      <c r="AJ15" s="1">
        <v>8.0</v>
      </c>
      <c r="AK15" s="1">
        <v>41.0</v>
      </c>
      <c r="AL15" s="1">
        <v>16.0</v>
      </c>
      <c r="AM15" s="1">
        <v>11.0</v>
      </c>
      <c r="AN15" s="1">
        <v>99.0</v>
      </c>
      <c r="AO15" s="1">
        <v>10.0</v>
      </c>
      <c r="AP15" s="1">
        <v>10.0</v>
      </c>
      <c r="AQ15" s="1">
        <v>9.0</v>
      </c>
      <c r="AR15" s="1">
        <v>10.0</v>
      </c>
      <c r="AS15" s="1">
        <v>10.0</v>
      </c>
      <c r="AT15" s="1">
        <v>10.0</v>
      </c>
      <c r="AU15" s="1">
        <v>0.0</v>
      </c>
      <c r="AV15" s="1" t="s">
        <v>96</v>
      </c>
      <c r="AW15" s="1">
        <v>1.0</v>
      </c>
      <c r="AX15" s="1">
        <v>1.0</v>
      </c>
      <c r="AY15" s="1">
        <v>0.0</v>
      </c>
      <c r="AZ15" s="1">
        <v>0.0</v>
      </c>
      <c r="BA15" s="1">
        <v>1.05</v>
      </c>
      <c r="BB15" s="1">
        <v>-1.0</v>
      </c>
      <c r="BC15" s="1">
        <v>1.0</v>
      </c>
      <c r="BD15" s="1">
        <v>-1.0</v>
      </c>
      <c r="BE15" s="1">
        <v>-1.0</v>
      </c>
      <c r="BF15" s="1">
        <v>1.0</v>
      </c>
      <c r="BG15" s="1">
        <v>-1.0</v>
      </c>
      <c r="BH15" s="1">
        <v>1.0</v>
      </c>
      <c r="BI15" s="1">
        <v>-1.0</v>
      </c>
      <c r="BJ15" s="1">
        <v>1.0</v>
      </c>
      <c r="BK15" s="1">
        <v>-1.0</v>
      </c>
      <c r="BL15" s="1">
        <v>1.0</v>
      </c>
      <c r="BM15" s="1">
        <v>1.0</v>
      </c>
      <c r="BN15" s="1">
        <v>1.0</v>
      </c>
      <c r="BO15" s="1">
        <v>1.0</v>
      </c>
      <c r="BP15" s="1">
        <v>-1.0</v>
      </c>
      <c r="BQ15" s="1">
        <v>-1.0</v>
      </c>
      <c r="BR15" s="1">
        <v>-1.0</v>
      </c>
      <c r="BS15" s="1">
        <v>-1.0</v>
      </c>
      <c r="BT15" s="1">
        <v>-1.0</v>
      </c>
      <c r="BU15" s="1">
        <v>1.0</v>
      </c>
      <c r="BV15" s="1">
        <v>-1.0</v>
      </c>
      <c r="BW15" s="1">
        <v>1.0</v>
      </c>
      <c r="BX15" s="1">
        <v>-1.0</v>
      </c>
      <c r="BY15" s="1">
        <v>-1.0</v>
      </c>
      <c r="BZ15" s="1">
        <v>1.0</v>
      </c>
      <c r="CA15" s="1">
        <v>-1.0</v>
      </c>
      <c r="CB15" s="1">
        <v>-1.0</v>
      </c>
      <c r="CC15" s="1">
        <v>-1.0</v>
      </c>
      <c r="CD15" s="1">
        <v>574.0</v>
      </c>
    </row>
    <row r="16">
      <c r="A16" s="1">
        <v>4309079.0</v>
      </c>
      <c r="B16" s="1" t="s">
        <v>203</v>
      </c>
      <c r="C16" s="1" t="s">
        <v>204</v>
      </c>
      <c r="D16" s="1" t="s">
        <v>205</v>
      </c>
      <c r="E16" s="1" t="s">
        <v>85</v>
      </c>
      <c r="I16" s="1">
        <v>2.236703E7</v>
      </c>
      <c r="J16" s="1">
        <v>41922.0</v>
      </c>
      <c r="K16" s="1" t="s">
        <v>88</v>
      </c>
      <c r="L16" s="1">
        <v>1.0</v>
      </c>
      <c r="M16" s="1">
        <v>0.0</v>
      </c>
      <c r="N16" s="1">
        <v>1.0</v>
      </c>
      <c r="O16" s="1">
        <v>0.0</v>
      </c>
      <c r="P16" s="1" t="s">
        <v>89</v>
      </c>
      <c r="Q16" s="1" t="s">
        <v>206</v>
      </c>
      <c r="R16" s="1">
        <v>40.72603</v>
      </c>
      <c r="S16" s="1">
        <v>-73.98897</v>
      </c>
      <c r="T16" s="1" t="s">
        <v>91</v>
      </c>
      <c r="U16" s="1" t="s">
        <v>113</v>
      </c>
      <c r="V16" s="1">
        <v>2.0</v>
      </c>
      <c r="W16" s="1">
        <v>1.0</v>
      </c>
      <c r="X16" s="1">
        <v>1.0</v>
      </c>
      <c r="Y16" s="1">
        <v>1.0</v>
      </c>
      <c r="Z16" s="1" t="s">
        <v>93</v>
      </c>
      <c r="AA16" s="1" t="s">
        <v>207</v>
      </c>
      <c r="AB16" s="1">
        <v>128.0</v>
      </c>
      <c r="AC16" s="1">
        <v>2.0</v>
      </c>
      <c r="AD16" s="1">
        <v>15.0</v>
      </c>
      <c r="AE16" s="1">
        <v>7.0</v>
      </c>
      <c r="AF16" s="1" t="s">
        <v>179</v>
      </c>
      <c r="AG16" s="1">
        <v>1.0</v>
      </c>
      <c r="AH16" s="1">
        <v>0.0</v>
      </c>
      <c r="AI16" s="1">
        <v>0.0</v>
      </c>
      <c r="AJ16" s="1">
        <v>0.0</v>
      </c>
      <c r="AK16" s="1">
        <v>249.0</v>
      </c>
      <c r="AL16" s="1">
        <v>15.0</v>
      </c>
      <c r="AM16" s="1">
        <v>3.0</v>
      </c>
      <c r="AN16" s="1">
        <v>91.0</v>
      </c>
      <c r="AO16" s="1">
        <v>9.0</v>
      </c>
      <c r="AP16" s="1">
        <v>8.0</v>
      </c>
      <c r="AQ16" s="1">
        <v>10.0</v>
      </c>
      <c r="AR16" s="1">
        <v>10.0</v>
      </c>
      <c r="AS16" s="1">
        <v>10.0</v>
      </c>
      <c r="AT16" s="1">
        <v>9.0</v>
      </c>
      <c r="AU16" s="1">
        <v>0.0</v>
      </c>
      <c r="AV16" s="1" t="s">
        <v>117</v>
      </c>
      <c r="AW16" s="1">
        <v>1.0</v>
      </c>
      <c r="AX16" s="1">
        <v>0.0</v>
      </c>
      <c r="AY16" s="1">
        <v>1.0</v>
      </c>
      <c r="AZ16" s="1">
        <v>0.0</v>
      </c>
      <c r="BA16" s="1">
        <v>0.26</v>
      </c>
      <c r="BB16" s="1">
        <v>-1.0</v>
      </c>
      <c r="BC16" s="1">
        <v>1.0</v>
      </c>
      <c r="BD16" s="1">
        <v>-1.0</v>
      </c>
      <c r="BE16" s="1">
        <v>-1.0</v>
      </c>
      <c r="BF16" s="1">
        <v>-1.0</v>
      </c>
      <c r="BG16" s="1">
        <v>-1.0</v>
      </c>
      <c r="BH16" s="1">
        <v>1.0</v>
      </c>
      <c r="BI16" s="1">
        <v>-1.0</v>
      </c>
      <c r="BJ16" s="1">
        <v>1.0</v>
      </c>
      <c r="BK16" s="1">
        <v>1.0</v>
      </c>
      <c r="BL16" s="1">
        <v>1.0</v>
      </c>
      <c r="BM16" s="1">
        <v>1.0</v>
      </c>
      <c r="BN16" s="1">
        <v>-1.0</v>
      </c>
      <c r="BO16" s="1">
        <v>-1.0</v>
      </c>
      <c r="BP16" s="1">
        <v>1.0</v>
      </c>
      <c r="BQ16" s="1">
        <v>1.0</v>
      </c>
      <c r="BR16" s="1">
        <v>-1.0</v>
      </c>
      <c r="BS16" s="1">
        <v>-1.0</v>
      </c>
      <c r="BT16" s="1">
        <v>-1.0</v>
      </c>
      <c r="BU16" s="1">
        <v>1.0</v>
      </c>
      <c r="BV16" s="1">
        <v>-1.0</v>
      </c>
      <c r="BW16" s="1">
        <v>-1.0</v>
      </c>
      <c r="BX16" s="1">
        <v>-1.0</v>
      </c>
      <c r="BY16" s="1">
        <v>-1.0</v>
      </c>
      <c r="BZ16" s="1">
        <v>-1.0</v>
      </c>
      <c r="CA16" s="1">
        <v>-1.0</v>
      </c>
      <c r="CB16" s="1">
        <v>-1.0</v>
      </c>
      <c r="CC16" s="1">
        <v>-1.0</v>
      </c>
      <c r="CD16" s="1">
        <v>579.0</v>
      </c>
    </row>
    <row r="17">
      <c r="A17" s="1">
        <v>2.8608462E7</v>
      </c>
      <c r="B17" s="1" t="s">
        <v>208</v>
      </c>
      <c r="C17" s="1" t="s">
        <v>209</v>
      </c>
      <c r="D17" s="1" t="s">
        <v>210</v>
      </c>
      <c r="E17" s="1" t="s">
        <v>85</v>
      </c>
      <c r="F17" s="1" t="s">
        <v>211</v>
      </c>
      <c r="H17" s="1" t="s">
        <v>212</v>
      </c>
      <c r="I17" s="1">
        <v>1.19669058E8</v>
      </c>
      <c r="J17" s="1">
        <v>42801.0</v>
      </c>
      <c r="K17" s="1" t="s">
        <v>134</v>
      </c>
      <c r="L17" s="1">
        <v>0.99</v>
      </c>
      <c r="M17" s="1">
        <v>0.0</v>
      </c>
      <c r="N17" s="1">
        <v>35.0</v>
      </c>
      <c r="O17" s="1">
        <v>0.0</v>
      </c>
      <c r="P17" s="1" t="s">
        <v>123</v>
      </c>
      <c r="Q17" s="1" t="s">
        <v>157</v>
      </c>
      <c r="R17" s="1">
        <v>40.69245</v>
      </c>
      <c r="S17" s="1">
        <v>-73.95657</v>
      </c>
      <c r="T17" s="1" t="s">
        <v>213</v>
      </c>
      <c r="U17" s="1" t="s">
        <v>214</v>
      </c>
      <c r="V17" s="1">
        <v>1.0</v>
      </c>
      <c r="W17" s="1">
        <v>2.0</v>
      </c>
      <c r="X17" s="1">
        <v>1.0</v>
      </c>
      <c r="Y17" s="1">
        <v>1.0</v>
      </c>
      <c r="Z17" s="1" t="s">
        <v>93</v>
      </c>
      <c r="AA17" s="1" t="s">
        <v>215</v>
      </c>
      <c r="AB17" s="1">
        <v>39.0</v>
      </c>
      <c r="AC17" s="1">
        <v>1.0</v>
      </c>
      <c r="AD17" s="1">
        <v>0.0</v>
      </c>
      <c r="AE17" s="1">
        <v>1.0</v>
      </c>
      <c r="AF17" s="1" t="s">
        <v>95</v>
      </c>
      <c r="AG17" s="1">
        <v>1.0</v>
      </c>
      <c r="AH17" s="1">
        <v>30.0</v>
      </c>
      <c r="AI17" s="1">
        <v>60.0</v>
      </c>
      <c r="AJ17" s="1">
        <v>90.0</v>
      </c>
      <c r="AK17" s="1">
        <v>365.0</v>
      </c>
      <c r="AL17" s="1">
        <v>13.0</v>
      </c>
      <c r="AM17" s="1">
        <v>13.0</v>
      </c>
      <c r="AN17" s="1">
        <v>89.0</v>
      </c>
      <c r="AO17" s="1">
        <v>9.0</v>
      </c>
      <c r="AP17" s="1">
        <v>8.0</v>
      </c>
      <c r="AQ17" s="1">
        <v>10.0</v>
      </c>
      <c r="AR17" s="1">
        <v>10.0</v>
      </c>
      <c r="AS17" s="1">
        <v>9.0</v>
      </c>
      <c r="AT17" s="1">
        <v>10.0</v>
      </c>
      <c r="AU17" s="1">
        <v>1.0</v>
      </c>
      <c r="AV17" s="1" t="s">
        <v>105</v>
      </c>
      <c r="AW17" s="1">
        <v>34.0</v>
      </c>
      <c r="AX17" s="1">
        <v>1.0</v>
      </c>
      <c r="AY17" s="1">
        <v>15.0</v>
      </c>
      <c r="AZ17" s="1">
        <v>18.0</v>
      </c>
      <c r="BA17" s="1">
        <v>1.36</v>
      </c>
      <c r="BB17" s="1">
        <v>-1.0</v>
      </c>
      <c r="BC17" s="1">
        <v>-1.0</v>
      </c>
      <c r="BD17" s="1">
        <v>-1.0</v>
      </c>
      <c r="BE17" s="1">
        <v>-1.0</v>
      </c>
      <c r="BF17" s="1">
        <v>-1.0</v>
      </c>
      <c r="BG17" s="1">
        <v>-1.0</v>
      </c>
      <c r="BH17" s="1">
        <v>1.0</v>
      </c>
      <c r="BI17" s="1">
        <v>-1.0</v>
      </c>
      <c r="BJ17" s="1">
        <v>1.0</v>
      </c>
      <c r="BK17" s="1">
        <v>-1.0</v>
      </c>
      <c r="BL17" s="1">
        <v>-1.0</v>
      </c>
      <c r="BM17" s="1">
        <v>-1.0</v>
      </c>
      <c r="BN17" s="1">
        <v>-1.0</v>
      </c>
      <c r="BO17" s="1">
        <v>-1.0</v>
      </c>
      <c r="BP17" s="1">
        <v>-1.0</v>
      </c>
      <c r="BQ17" s="1">
        <v>1.0</v>
      </c>
      <c r="BR17" s="1">
        <v>-1.0</v>
      </c>
      <c r="BS17" s="1">
        <v>-1.0</v>
      </c>
      <c r="BT17" s="1">
        <v>-1.0</v>
      </c>
      <c r="BU17" s="1">
        <v>1.0</v>
      </c>
      <c r="BV17" s="1">
        <v>-1.0</v>
      </c>
      <c r="BW17" s="1">
        <v>-1.0</v>
      </c>
      <c r="BX17" s="1">
        <v>-1.0</v>
      </c>
      <c r="BY17" s="1">
        <v>-1.0</v>
      </c>
      <c r="BZ17" s="1">
        <v>1.0</v>
      </c>
      <c r="CA17" s="1">
        <v>-1.0</v>
      </c>
      <c r="CB17" s="1">
        <v>-1.0</v>
      </c>
      <c r="CC17" s="1">
        <v>-1.0</v>
      </c>
      <c r="CD17" s="1">
        <v>593.0</v>
      </c>
    </row>
    <row r="18">
      <c r="A18" s="1">
        <v>3.2350835E7</v>
      </c>
      <c r="B18" s="1" t="s">
        <v>216</v>
      </c>
      <c r="C18" s="1" t="s">
        <v>217</v>
      </c>
      <c r="D18" s="1" t="s">
        <v>218</v>
      </c>
      <c r="E18" s="1" t="s">
        <v>85</v>
      </c>
      <c r="F18" s="1" t="s">
        <v>219</v>
      </c>
      <c r="G18" s="1" t="s">
        <v>220</v>
      </c>
      <c r="H18" s="1" t="s">
        <v>221</v>
      </c>
      <c r="I18" s="1">
        <v>1.37358866E8</v>
      </c>
      <c r="J18" s="1">
        <v>42913.0</v>
      </c>
      <c r="K18" s="1" t="s">
        <v>134</v>
      </c>
      <c r="L18" s="1">
        <v>1.0</v>
      </c>
      <c r="M18" s="1">
        <v>1.0</v>
      </c>
      <c r="N18" s="1">
        <v>115.0</v>
      </c>
      <c r="O18" s="1">
        <v>0.0</v>
      </c>
      <c r="P18" s="1" t="s">
        <v>111</v>
      </c>
      <c r="Q18" s="1" t="s">
        <v>222</v>
      </c>
      <c r="R18" s="1">
        <v>40.74658</v>
      </c>
      <c r="S18" s="1">
        <v>-73.92007</v>
      </c>
      <c r="T18" s="1" t="s">
        <v>150</v>
      </c>
      <c r="U18" s="1" t="s">
        <v>113</v>
      </c>
      <c r="V18" s="1">
        <v>1.0</v>
      </c>
      <c r="W18" s="1">
        <v>1.0</v>
      </c>
      <c r="X18" s="1">
        <v>1.0</v>
      </c>
      <c r="Y18" s="1">
        <v>1.0</v>
      </c>
      <c r="Z18" s="1" t="s">
        <v>93</v>
      </c>
      <c r="AA18" s="1" t="s">
        <v>223</v>
      </c>
      <c r="AB18" s="1">
        <v>42.0</v>
      </c>
      <c r="AC18" s="1">
        <v>1.0</v>
      </c>
      <c r="AD18" s="1">
        <v>0.0</v>
      </c>
      <c r="AE18" s="1">
        <v>30.0</v>
      </c>
      <c r="AF18" s="1" t="s">
        <v>95</v>
      </c>
      <c r="AG18" s="1">
        <v>1.0</v>
      </c>
      <c r="AH18" s="1">
        <v>0.0</v>
      </c>
      <c r="AI18" s="1">
        <v>0.0</v>
      </c>
      <c r="AJ18" s="1">
        <v>0.0</v>
      </c>
      <c r="AK18" s="1">
        <v>0.0</v>
      </c>
      <c r="AL18" s="1">
        <v>1.0</v>
      </c>
      <c r="AM18" s="1">
        <v>1.0</v>
      </c>
      <c r="AN18" s="1">
        <v>100.0</v>
      </c>
      <c r="AO18" s="1">
        <v>10.0</v>
      </c>
      <c r="AP18" s="1">
        <v>10.0</v>
      </c>
      <c r="AQ18" s="1">
        <v>10.0</v>
      </c>
      <c r="AR18" s="1">
        <v>10.0</v>
      </c>
      <c r="AS18" s="1">
        <v>10.0</v>
      </c>
      <c r="AT18" s="1">
        <v>10.0</v>
      </c>
      <c r="AU18" s="1">
        <v>0.0</v>
      </c>
      <c r="AV18" s="1" t="s">
        <v>117</v>
      </c>
      <c r="AW18" s="1">
        <v>103.0</v>
      </c>
      <c r="AX18" s="1">
        <v>2.0</v>
      </c>
      <c r="AY18" s="1">
        <v>101.0</v>
      </c>
      <c r="AZ18" s="1">
        <v>0.0</v>
      </c>
      <c r="BA18" s="1">
        <v>0.38</v>
      </c>
      <c r="BB18" s="1">
        <v>-1.0</v>
      </c>
      <c r="BC18" s="1">
        <v>1.0</v>
      </c>
      <c r="BD18" s="1">
        <v>-1.0</v>
      </c>
      <c r="BE18" s="1">
        <v>-1.0</v>
      </c>
      <c r="BF18" s="1">
        <v>-1.0</v>
      </c>
      <c r="BG18" s="1">
        <v>-1.0</v>
      </c>
      <c r="BH18" s="1">
        <v>1.0</v>
      </c>
      <c r="BI18" s="1">
        <v>-1.0</v>
      </c>
      <c r="BJ18" s="1">
        <v>1.0</v>
      </c>
      <c r="BK18" s="1">
        <v>-1.0</v>
      </c>
      <c r="BL18" s="1">
        <v>-1.0</v>
      </c>
      <c r="BM18" s="1">
        <v>-1.0</v>
      </c>
      <c r="BN18" s="1">
        <v>-1.0</v>
      </c>
      <c r="BO18" s="1">
        <v>-1.0</v>
      </c>
      <c r="BP18" s="1">
        <v>-1.0</v>
      </c>
      <c r="BQ18" s="1">
        <v>-1.0</v>
      </c>
      <c r="BR18" s="1">
        <v>-1.0</v>
      </c>
      <c r="BS18" s="1">
        <v>-1.0</v>
      </c>
      <c r="BT18" s="1">
        <v>-1.0</v>
      </c>
      <c r="BU18" s="1">
        <v>1.0</v>
      </c>
      <c r="BV18" s="1">
        <v>1.0</v>
      </c>
      <c r="BW18" s="1">
        <v>-1.0</v>
      </c>
      <c r="BX18" s="1">
        <v>-1.0</v>
      </c>
      <c r="BY18" s="1">
        <v>-1.0</v>
      </c>
      <c r="BZ18" s="1">
        <v>-1.0</v>
      </c>
      <c r="CA18" s="1">
        <v>-1.0</v>
      </c>
      <c r="CB18" s="1">
        <v>-1.0</v>
      </c>
      <c r="CC18" s="1">
        <v>-1.0</v>
      </c>
      <c r="CD18" s="1">
        <v>716.0</v>
      </c>
    </row>
    <row r="19">
      <c r="A19" s="1">
        <v>2.1239497E7</v>
      </c>
      <c r="B19" s="1" t="s">
        <v>224</v>
      </c>
      <c r="C19" s="1" t="s">
        <v>225</v>
      </c>
      <c r="D19" s="1" t="s">
        <v>226</v>
      </c>
      <c r="E19" s="1" t="s">
        <v>85</v>
      </c>
      <c r="F19" s="1" t="s">
        <v>227</v>
      </c>
      <c r="G19" s="1" t="s">
        <v>228</v>
      </c>
      <c r="I19" s="1">
        <v>4444524.0</v>
      </c>
      <c r="J19" s="1">
        <v>41262.0</v>
      </c>
      <c r="M19" s="1">
        <v>0.0</v>
      </c>
      <c r="N19" s="1">
        <v>1.0</v>
      </c>
      <c r="O19" s="1">
        <v>0.0</v>
      </c>
      <c r="P19" s="1" t="s">
        <v>123</v>
      </c>
      <c r="Q19" s="1" t="s">
        <v>229</v>
      </c>
      <c r="R19" s="1">
        <v>40.69269</v>
      </c>
      <c r="S19" s="1">
        <v>-73.97977</v>
      </c>
      <c r="T19" s="1" t="s">
        <v>91</v>
      </c>
      <c r="U19" s="1" t="s">
        <v>113</v>
      </c>
      <c r="V19" s="1">
        <v>4.0</v>
      </c>
      <c r="W19" s="1">
        <v>1.0</v>
      </c>
      <c r="X19" s="1">
        <v>1.0</v>
      </c>
      <c r="Y19" s="1">
        <v>1.0</v>
      </c>
      <c r="Z19" s="1" t="s">
        <v>93</v>
      </c>
      <c r="AA19" s="1" t="s">
        <v>230</v>
      </c>
      <c r="AB19" s="1">
        <v>179.0</v>
      </c>
      <c r="AC19" s="1">
        <v>2.0</v>
      </c>
      <c r="AD19" s="1">
        <v>20.0</v>
      </c>
      <c r="AE19" s="1">
        <v>2.0</v>
      </c>
      <c r="AF19" s="1" t="s">
        <v>231</v>
      </c>
      <c r="AG19" s="1">
        <v>1.0</v>
      </c>
      <c r="AH19" s="1">
        <v>0.0</v>
      </c>
      <c r="AI19" s="1">
        <v>0.0</v>
      </c>
      <c r="AJ19" s="1">
        <v>0.0</v>
      </c>
      <c r="AK19" s="1">
        <v>0.0</v>
      </c>
      <c r="AL19" s="1">
        <v>6.0</v>
      </c>
      <c r="AM19" s="1">
        <v>4.0</v>
      </c>
      <c r="AN19" s="1">
        <v>100.0</v>
      </c>
      <c r="AO19" s="1">
        <v>10.0</v>
      </c>
      <c r="AP19" s="1">
        <v>10.0</v>
      </c>
      <c r="AQ19" s="1">
        <v>10.0</v>
      </c>
      <c r="AR19" s="1">
        <v>10.0</v>
      </c>
      <c r="AS19" s="1">
        <v>10.0</v>
      </c>
      <c r="AT19" s="1">
        <v>10.0</v>
      </c>
      <c r="AU19" s="1">
        <v>0.0</v>
      </c>
      <c r="AV19" s="1" t="s">
        <v>117</v>
      </c>
      <c r="AW19" s="1">
        <v>1.0</v>
      </c>
      <c r="AX19" s="1">
        <v>0.0</v>
      </c>
      <c r="AY19" s="1">
        <v>1.0</v>
      </c>
      <c r="AZ19" s="1">
        <v>0.0</v>
      </c>
      <c r="BA19" s="1">
        <v>0.3</v>
      </c>
      <c r="BB19" s="1">
        <v>-1.0</v>
      </c>
      <c r="BC19" s="1">
        <v>1.0</v>
      </c>
      <c r="BD19" s="1">
        <v>-1.0</v>
      </c>
      <c r="BE19" s="1">
        <v>-1.0</v>
      </c>
      <c r="BF19" s="1">
        <v>-1.0</v>
      </c>
      <c r="BG19" s="1">
        <v>-1.0</v>
      </c>
      <c r="BH19" s="1">
        <v>-1.0</v>
      </c>
      <c r="BI19" s="1">
        <v>-1.0</v>
      </c>
      <c r="BJ19" s="1">
        <v>1.0</v>
      </c>
      <c r="BK19" s="1">
        <v>-1.0</v>
      </c>
      <c r="BL19" s="1">
        <v>-1.0</v>
      </c>
      <c r="BM19" s="1">
        <v>1.0</v>
      </c>
      <c r="BN19" s="1">
        <v>1.0</v>
      </c>
      <c r="BO19" s="1">
        <v>1.0</v>
      </c>
      <c r="BP19" s="1">
        <v>-1.0</v>
      </c>
      <c r="BQ19" s="1">
        <v>-1.0</v>
      </c>
      <c r="BR19" s="1">
        <v>-1.0</v>
      </c>
      <c r="BS19" s="1">
        <v>-1.0</v>
      </c>
      <c r="BT19" s="1">
        <v>-1.0</v>
      </c>
      <c r="BU19" s="1">
        <v>1.0</v>
      </c>
      <c r="BV19" s="1">
        <v>-1.0</v>
      </c>
      <c r="BW19" s="1">
        <v>-1.0</v>
      </c>
      <c r="BX19" s="1">
        <v>-1.0</v>
      </c>
      <c r="BY19" s="1">
        <v>-1.0</v>
      </c>
      <c r="BZ19" s="1">
        <v>-1.0</v>
      </c>
      <c r="CA19" s="1">
        <v>-1.0</v>
      </c>
      <c r="CB19" s="1">
        <v>-1.0</v>
      </c>
      <c r="CC19" s="1">
        <v>-1.0</v>
      </c>
      <c r="CD19" s="1">
        <v>726.0</v>
      </c>
    </row>
    <row r="20">
      <c r="A20" s="1">
        <v>1.4010951E7</v>
      </c>
      <c r="B20" s="1" t="s">
        <v>232</v>
      </c>
      <c r="C20" s="1" t="s">
        <v>233</v>
      </c>
      <c r="D20" s="1" t="s">
        <v>233</v>
      </c>
      <c r="E20" s="1" t="s">
        <v>85</v>
      </c>
      <c r="H20" s="2" t="str">
        <f>- be respectful to The Other tennant please</f>
        <v>#ERROR!</v>
      </c>
      <c r="I20" s="1">
        <v>3.2785916E7</v>
      </c>
      <c r="J20" s="1">
        <v>42130.0</v>
      </c>
      <c r="M20" s="1">
        <v>0.0</v>
      </c>
      <c r="N20" s="1">
        <v>1.0</v>
      </c>
      <c r="O20" s="1">
        <v>0.0</v>
      </c>
      <c r="P20" s="1" t="s">
        <v>123</v>
      </c>
      <c r="Q20" s="1" t="s">
        <v>124</v>
      </c>
      <c r="R20" s="1">
        <v>40.71686</v>
      </c>
      <c r="S20" s="1">
        <v>-73.95648</v>
      </c>
      <c r="T20" s="1" t="s">
        <v>91</v>
      </c>
      <c r="U20" s="1" t="s">
        <v>113</v>
      </c>
      <c r="V20" s="1">
        <v>2.0</v>
      </c>
      <c r="W20" s="1">
        <v>1.0</v>
      </c>
      <c r="X20" s="1">
        <v>1.0</v>
      </c>
      <c r="Y20" s="1">
        <v>1.0</v>
      </c>
      <c r="Z20" s="1" t="s">
        <v>93</v>
      </c>
      <c r="AA20" s="1" t="s">
        <v>234</v>
      </c>
      <c r="AB20" s="1">
        <v>150.0</v>
      </c>
      <c r="AC20" s="1">
        <v>1.0</v>
      </c>
      <c r="AD20" s="1">
        <v>0.0</v>
      </c>
      <c r="AE20" s="1">
        <v>3.0</v>
      </c>
      <c r="AF20" s="1" t="s">
        <v>187</v>
      </c>
      <c r="AG20" s="1">
        <v>1.0</v>
      </c>
      <c r="AH20" s="1">
        <v>0.0</v>
      </c>
      <c r="AI20" s="1">
        <v>0.0</v>
      </c>
      <c r="AJ20" s="1">
        <v>0.0</v>
      </c>
      <c r="AK20" s="1">
        <v>0.0</v>
      </c>
      <c r="AL20" s="1">
        <v>0.0</v>
      </c>
      <c r="AM20" s="1">
        <v>0.0</v>
      </c>
      <c r="AU20" s="1">
        <v>0.0</v>
      </c>
      <c r="AV20" s="1" t="s">
        <v>105</v>
      </c>
      <c r="AW20" s="1">
        <v>1.0</v>
      </c>
      <c r="AX20" s="1">
        <v>0.0</v>
      </c>
      <c r="AY20" s="1">
        <v>1.0</v>
      </c>
      <c r="AZ20" s="1">
        <v>0.0</v>
      </c>
      <c r="BB20" s="1">
        <v>-1.0</v>
      </c>
      <c r="BC20" s="1">
        <v>1.0</v>
      </c>
      <c r="BD20" s="1">
        <v>-1.0</v>
      </c>
      <c r="BE20" s="1">
        <v>-1.0</v>
      </c>
      <c r="BF20" s="1">
        <v>-1.0</v>
      </c>
      <c r="BG20" s="1">
        <v>-1.0</v>
      </c>
      <c r="BH20" s="1">
        <v>-1.0</v>
      </c>
      <c r="BI20" s="1">
        <v>-1.0</v>
      </c>
      <c r="BJ20" s="1">
        <v>-1.0</v>
      </c>
      <c r="BK20" s="1">
        <v>-1.0</v>
      </c>
      <c r="BL20" s="1">
        <v>-1.0</v>
      </c>
      <c r="BM20" s="1">
        <v>1.0</v>
      </c>
      <c r="BN20" s="1">
        <v>-1.0</v>
      </c>
      <c r="BO20" s="1">
        <v>-1.0</v>
      </c>
      <c r="BP20" s="1">
        <v>-1.0</v>
      </c>
      <c r="BQ20" s="1">
        <v>-1.0</v>
      </c>
      <c r="BR20" s="1">
        <v>-1.0</v>
      </c>
      <c r="BS20" s="1">
        <v>-1.0</v>
      </c>
      <c r="BT20" s="1">
        <v>-1.0</v>
      </c>
      <c r="BU20" s="1">
        <v>1.0</v>
      </c>
      <c r="BV20" s="1">
        <v>-1.0</v>
      </c>
      <c r="BW20" s="1">
        <v>-1.0</v>
      </c>
      <c r="BX20" s="1">
        <v>-1.0</v>
      </c>
      <c r="BY20" s="1">
        <v>-1.0</v>
      </c>
      <c r="BZ20" s="1">
        <v>-1.0</v>
      </c>
      <c r="CA20" s="1">
        <v>-1.0</v>
      </c>
      <c r="CB20" s="1">
        <v>-1.0</v>
      </c>
      <c r="CC20" s="1">
        <v>-1.0</v>
      </c>
      <c r="CD20" s="1">
        <v>774.0</v>
      </c>
    </row>
    <row r="21">
      <c r="A21" s="1">
        <v>3.4330817E7</v>
      </c>
      <c r="B21" s="1" t="s">
        <v>235</v>
      </c>
      <c r="C21" s="1" t="s">
        <v>236</v>
      </c>
      <c r="D21" s="1" t="s">
        <v>237</v>
      </c>
      <c r="E21" s="1" t="s">
        <v>85</v>
      </c>
      <c r="F21" s="1" t="s">
        <v>238</v>
      </c>
      <c r="G21" s="1" t="s">
        <v>239</v>
      </c>
      <c r="H21" s="1" t="s">
        <v>240</v>
      </c>
      <c r="I21" s="1">
        <v>2.40239465E8</v>
      </c>
      <c r="J21" s="1">
        <v>43496.0</v>
      </c>
      <c r="K21" s="1" t="s">
        <v>134</v>
      </c>
      <c r="L21" s="1">
        <v>1.0</v>
      </c>
      <c r="M21" s="1">
        <v>0.0</v>
      </c>
      <c r="N21" s="1">
        <v>2.0</v>
      </c>
      <c r="O21" s="1">
        <v>0.0</v>
      </c>
      <c r="P21" s="1" t="s">
        <v>111</v>
      </c>
      <c r="Q21" s="1" t="s">
        <v>241</v>
      </c>
      <c r="R21" s="1">
        <v>40.70099</v>
      </c>
      <c r="S21" s="1">
        <v>-73.75497</v>
      </c>
      <c r="T21" s="1" t="s">
        <v>125</v>
      </c>
      <c r="U21" s="1" t="s">
        <v>113</v>
      </c>
      <c r="V21" s="1">
        <v>2.0</v>
      </c>
      <c r="W21" s="1">
        <v>1.0</v>
      </c>
      <c r="X21" s="1">
        <v>1.0</v>
      </c>
      <c r="Y21" s="1">
        <v>1.0</v>
      </c>
      <c r="Z21" s="1" t="s">
        <v>93</v>
      </c>
      <c r="AA21" s="1" t="s">
        <v>242</v>
      </c>
      <c r="AB21" s="1">
        <v>40.0</v>
      </c>
      <c r="AC21" s="1">
        <v>2.0</v>
      </c>
      <c r="AD21" s="1">
        <v>15.0</v>
      </c>
      <c r="AE21" s="1">
        <v>2.0</v>
      </c>
      <c r="AF21" s="1" t="s">
        <v>104</v>
      </c>
      <c r="AG21" s="1">
        <v>1.0</v>
      </c>
      <c r="AH21" s="1">
        <v>24.0</v>
      </c>
      <c r="AI21" s="1">
        <v>54.0</v>
      </c>
      <c r="AJ21" s="1">
        <v>84.0</v>
      </c>
      <c r="AK21" s="1">
        <v>84.0</v>
      </c>
      <c r="AL21" s="1">
        <v>0.0</v>
      </c>
      <c r="AM21" s="1">
        <v>0.0</v>
      </c>
      <c r="AU21" s="1">
        <v>0.0</v>
      </c>
      <c r="AV21" s="1" t="s">
        <v>96</v>
      </c>
      <c r="AW21" s="1">
        <v>2.0</v>
      </c>
      <c r="AX21" s="1">
        <v>1.0</v>
      </c>
      <c r="AY21" s="1">
        <v>1.0</v>
      </c>
      <c r="AZ21" s="1">
        <v>0.0</v>
      </c>
      <c r="BB21" s="1">
        <v>-1.0</v>
      </c>
      <c r="BC21" s="1">
        <v>-1.0</v>
      </c>
      <c r="BD21" s="1">
        <v>-1.0</v>
      </c>
      <c r="BE21" s="1">
        <v>-1.0</v>
      </c>
      <c r="BF21" s="1">
        <v>-1.0</v>
      </c>
      <c r="BG21" s="1">
        <v>-1.0</v>
      </c>
      <c r="BH21" s="1">
        <v>-1.0</v>
      </c>
      <c r="BI21" s="1">
        <v>1.0</v>
      </c>
      <c r="BJ21" s="1">
        <v>1.0</v>
      </c>
      <c r="BK21" s="1">
        <v>-1.0</v>
      </c>
      <c r="BL21" s="1">
        <v>-1.0</v>
      </c>
      <c r="BM21" s="1">
        <v>-1.0</v>
      </c>
      <c r="BN21" s="1">
        <v>-1.0</v>
      </c>
      <c r="BO21" s="1">
        <v>-1.0</v>
      </c>
      <c r="BP21" s="1">
        <v>-1.0</v>
      </c>
      <c r="BQ21" s="1">
        <v>1.0</v>
      </c>
      <c r="BR21" s="1">
        <v>-1.0</v>
      </c>
      <c r="BS21" s="1">
        <v>-1.0</v>
      </c>
      <c r="BT21" s="1">
        <v>-1.0</v>
      </c>
      <c r="BU21" s="1">
        <v>1.0</v>
      </c>
      <c r="BV21" s="1">
        <v>-1.0</v>
      </c>
      <c r="BW21" s="1">
        <v>-1.0</v>
      </c>
      <c r="BX21" s="1">
        <v>-1.0</v>
      </c>
      <c r="BY21" s="1">
        <v>-1.0</v>
      </c>
      <c r="BZ21" s="1">
        <v>-1.0</v>
      </c>
      <c r="CA21" s="1">
        <v>-1.0</v>
      </c>
      <c r="CB21" s="1">
        <v>-1.0</v>
      </c>
      <c r="CC21" s="1">
        <v>-1.0</v>
      </c>
      <c r="CD21" s="1">
        <v>799.0</v>
      </c>
    </row>
    <row r="22">
      <c r="A22" s="1">
        <v>2.4086178E7</v>
      </c>
      <c r="B22" s="1" t="s">
        <v>243</v>
      </c>
      <c r="C22" s="1" t="s">
        <v>244</v>
      </c>
      <c r="D22" s="1" t="s">
        <v>245</v>
      </c>
      <c r="E22" s="1" t="s">
        <v>85</v>
      </c>
      <c r="G22" s="1" t="s">
        <v>246</v>
      </c>
      <c r="I22" s="1">
        <v>6523823.0</v>
      </c>
      <c r="J22" s="1">
        <v>41416.0</v>
      </c>
      <c r="M22" s="1">
        <v>0.0</v>
      </c>
      <c r="N22" s="1">
        <v>1.0</v>
      </c>
      <c r="O22" s="1">
        <v>0.0</v>
      </c>
      <c r="P22" s="1" t="s">
        <v>111</v>
      </c>
      <c r="Q22" s="1" t="s">
        <v>112</v>
      </c>
      <c r="R22" s="1">
        <v>40.77516</v>
      </c>
      <c r="S22" s="1">
        <v>-73.91792</v>
      </c>
      <c r="T22" s="1" t="s">
        <v>91</v>
      </c>
      <c r="U22" s="1" t="s">
        <v>92</v>
      </c>
      <c r="V22" s="1">
        <v>3.0</v>
      </c>
      <c r="W22" s="1">
        <v>1.0</v>
      </c>
      <c r="X22" s="1">
        <v>2.0</v>
      </c>
      <c r="Y22" s="1">
        <v>2.0</v>
      </c>
      <c r="Z22" s="1" t="s">
        <v>93</v>
      </c>
      <c r="AA22" s="1" t="s">
        <v>247</v>
      </c>
      <c r="AB22" s="1">
        <v>103.0</v>
      </c>
      <c r="AC22" s="1">
        <v>3.0</v>
      </c>
      <c r="AD22" s="1">
        <v>50.0</v>
      </c>
      <c r="AE22" s="1">
        <v>5.0</v>
      </c>
      <c r="AF22" s="1" t="s">
        <v>95</v>
      </c>
      <c r="AG22" s="1">
        <v>1.0</v>
      </c>
      <c r="AH22" s="1">
        <v>0.0</v>
      </c>
      <c r="AI22" s="1">
        <v>0.0</v>
      </c>
      <c r="AJ22" s="1">
        <v>0.0</v>
      </c>
      <c r="AK22" s="1">
        <v>0.0</v>
      </c>
      <c r="AL22" s="1">
        <v>1.0</v>
      </c>
      <c r="AM22" s="1">
        <v>0.0</v>
      </c>
      <c r="AN22" s="1">
        <v>100.0</v>
      </c>
      <c r="AO22" s="1">
        <v>10.0</v>
      </c>
      <c r="AP22" s="1">
        <v>10.0</v>
      </c>
      <c r="AQ22" s="1">
        <v>10.0</v>
      </c>
      <c r="AR22" s="1">
        <v>10.0</v>
      </c>
      <c r="AS22" s="1">
        <v>10.0</v>
      </c>
      <c r="AT22" s="1">
        <v>10.0</v>
      </c>
      <c r="AU22" s="1">
        <v>1.0</v>
      </c>
      <c r="AV22" s="1" t="s">
        <v>96</v>
      </c>
      <c r="AW22" s="1">
        <v>1.0</v>
      </c>
      <c r="AX22" s="1">
        <v>1.0</v>
      </c>
      <c r="AY22" s="1">
        <v>0.0</v>
      </c>
      <c r="AZ22" s="1">
        <v>0.0</v>
      </c>
      <c r="BA22" s="1">
        <v>0.07</v>
      </c>
      <c r="BB22" s="1">
        <v>-1.0</v>
      </c>
      <c r="BC22" s="1">
        <v>1.0</v>
      </c>
      <c r="BD22" s="1">
        <v>-1.0</v>
      </c>
      <c r="BE22" s="1">
        <v>-1.0</v>
      </c>
      <c r="BF22" s="1">
        <v>1.0</v>
      </c>
      <c r="BG22" s="1">
        <v>-1.0</v>
      </c>
      <c r="BH22" s="1">
        <v>1.0</v>
      </c>
      <c r="BI22" s="1">
        <v>-1.0</v>
      </c>
      <c r="BJ22" s="1">
        <v>1.0</v>
      </c>
      <c r="BK22" s="1">
        <v>1.0</v>
      </c>
      <c r="BL22" s="1">
        <v>1.0</v>
      </c>
      <c r="BM22" s="1">
        <v>-1.0</v>
      </c>
      <c r="BN22" s="1">
        <v>-1.0</v>
      </c>
      <c r="BO22" s="1">
        <v>-1.0</v>
      </c>
      <c r="BP22" s="1">
        <v>1.0</v>
      </c>
      <c r="BQ22" s="1">
        <v>1.0</v>
      </c>
      <c r="BR22" s="1">
        <v>1.0</v>
      </c>
      <c r="BS22" s="1">
        <v>1.0</v>
      </c>
      <c r="BT22" s="1">
        <v>-1.0</v>
      </c>
      <c r="BU22" s="1">
        <v>1.0</v>
      </c>
      <c r="BV22" s="1">
        <v>1.0</v>
      </c>
      <c r="BW22" s="1">
        <v>-1.0</v>
      </c>
      <c r="BX22" s="1">
        <v>1.0</v>
      </c>
      <c r="BY22" s="1">
        <v>-1.0</v>
      </c>
      <c r="BZ22" s="1">
        <v>-1.0</v>
      </c>
      <c r="CA22" s="1">
        <v>-1.0</v>
      </c>
      <c r="CB22" s="1">
        <v>-1.0</v>
      </c>
      <c r="CC22" s="1">
        <v>-1.0</v>
      </c>
      <c r="CD22" s="1">
        <v>848.0</v>
      </c>
    </row>
    <row r="23">
      <c r="A23" s="1">
        <v>3.3455322E7</v>
      </c>
      <c r="B23" s="1" t="s">
        <v>248</v>
      </c>
      <c r="C23" s="1" t="s">
        <v>249</v>
      </c>
      <c r="D23" s="1" t="s">
        <v>250</v>
      </c>
      <c r="E23" s="1" t="s">
        <v>85</v>
      </c>
      <c r="F23" s="1" t="s">
        <v>251</v>
      </c>
      <c r="G23" s="1" t="s">
        <v>252</v>
      </c>
      <c r="H23" s="1" t="s">
        <v>253</v>
      </c>
      <c r="I23" s="1">
        <v>6410979.0</v>
      </c>
      <c r="J23" s="1">
        <v>41409.0</v>
      </c>
      <c r="K23" s="1" t="s">
        <v>88</v>
      </c>
      <c r="L23" s="1">
        <v>1.0</v>
      </c>
      <c r="M23" s="1">
        <v>0.0</v>
      </c>
      <c r="N23" s="1">
        <v>2.0</v>
      </c>
      <c r="O23" s="1">
        <v>0.0</v>
      </c>
      <c r="P23" s="1" t="s">
        <v>123</v>
      </c>
      <c r="Q23" s="1" t="s">
        <v>124</v>
      </c>
      <c r="R23" s="1">
        <v>40.69108</v>
      </c>
      <c r="S23" s="1">
        <v>-73.94535</v>
      </c>
      <c r="T23" s="1" t="s">
        <v>91</v>
      </c>
      <c r="U23" s="1" t="s">
        <v>113</v>
      </c>
      <c r="V23" s="1">
        <v>2.0</v>
      </c>
      <c r="W23" s="1">
        <v>1.0</v>
      </c>
      <c r="X23" s="1">
        <v>1.0</v>
      </c>
      <c r="Y23" s="1">
        <v>1.0</v>
      </c>
      <c r="Z23" s="1" t="s">
        <v>93</v>
      </c>
      <c r="AA23" s="1" t="s">
        <v>254</v>
      </c>
      <c r="AB23" s="1">
        <v>109.0</v>
      </c>
      <c r="AC23" s="1">
        <v>1.0</v>
      </c>
      <c r="AD23" s="1">
        <v>0.0</v>
      </c>
      <c r="AE23" s="1">
        <v>2.0</v>
      </c>
      <c r="AF23" s="1" t="s">
        <v>255</v>
      </c>
      <c r="AG23" s="1">
        <v>1.0</v>
      </c>
      <c r="AH23" s="1">
        <v>0.0</v>
      </c>
      <c r="AI23" s="1">
        <v>0.0</v>
      </c>
      <c r="AJ23" s="1">
        <v>0.0</v>
      </c>
      <c r="AK23" s="1">
        <v>0.0</v>
      </c>
      <c r="AL23" s="1">
        <v>1.0</v>
      </c>
      <c r="AM23" s="1">
        <v>1.0</v>
      </c>
      <c r="AN23" s="1">
        <v>100.0</v>
      </c>
      <c r="AO23" s="1">
        <v>10.0</v>
      </c>
      <c r="AP23" s="1">
        <v>10.0</v>
      </c>
      <c r="AQ23" s="1">
        <v>10.0</v>
      </c>
      <c r="AR23" s="1">
        <v>10.0</v>
      </c>
      <c r="AS23" s="1">
        <v>10.0</v>
      </c>
      <c r="AT23" s="1">
        <v>10.0</v>
      </c>
      <c r="AU23" s="1">
        <v>1.0</v>
      </c>
      <c r="AV23" s="1" t="s">
        <v>105</v>
      </c>
      <c r="AW23" s="1">
        <v>2.0</v>
      </c>
      <c r="AX23" s="1">
        <v>1.0</v>
      </c>
      <c r="AY23" s="1">
        <v>1.0</v>
      </c>
      <c r="AZ23" s="1">
        <v>0.0</v>
      </c>
      <c r="BA23" s="1">
        <v>0.35</v>
      </c>
      <c r="BB23" s="1">
        <v>-1.0</v>
      </c>
      <c r="BC23" s="1">
        <v>-1.0</v>
      </c>
      <c r="BD23" s="1">
        <v>-1.0</v>
      </c>
      <c r="BE23" s="1">
        <v>-1.0</v>
      </c>
      <c r="BF23" s="1">
        <v>-1.0</v>
      </c>
      <c r="BG23" s="1">
        <v>-1.0</v>
      </c>
      <c r="BH23" s="1">
        <v>-1.0</v>
      </c>
      <c r="BI23" s="1">
        <v>-1.0</v>
      </c>
      <c r="BJ23" s="1">
        <v>-1.0</v>
      </c>
      <c r="BK23" s="1">
        <v>-1.0</v>
      </c>
      <c r="BL23" s="1">
        <v>-1.0</v>
      </c>
      <c r="BM23" s="1">
        <v>-1.0</v>
      </c>
      <c r="BN23" s="1">
        <v>-1.0</v>
      </c>
      <c r="BO23" s="1">
        <v>-1.0</v>
      </c>
      <c r="BP23" s="1">
        <v>-1.0</v>
      </c>
      <c r="BQ23" s="1">
        <v>1.0</v>
      </c>
      <c r="BR23" s="1">
        <v>-1.0</v>
      </c>
      <c r="BS23" s="1">
        <v>-1.0</v>
      </c>
      <c r="BT23" s="1">
        <v>-1.0</v>
      </c>
      <c r="BU23" s="1">
        <v>1.0</v>
      </c>
      <c r="BV23" s="1">
        <v>-1.0</v>
      </c>
      <c r="BW23" s="1">
        <v>-1.0</v>
      </c>
      <c r="BX23" s="1">
        <v>1.0</v>
      </c>
      <c r="BY23" s="1">
        <v>-1.0</v>
      </c>
      <c r="BZ23" s="1">
        <v>-1.0</v>
      </c>
      <c r="CA23" s="1">
        <v>-1.0</v>
      </c>
      <c r="CB23" s="1">
        <v>-1.0</v>
      </c>
      <c r="CC23" s="1">
        <v>-1.0</v>
      </c>
      <c r="CD23" s="1">
        <v>860.0</v>
      </c>
    </row>
    <row r="24">
      <c r="A24" s="1">
        <v>3624952.0</v>
      </c>
      <c r="B24" s="1" t="s">
        <v>256</v>
      </c>
      <c r="C24" s="1" t="s">
        <v>257</v>
      </c>
      <c r="D24" s="1" t="s">
        <v>258</v>
      </c>
      <c r="E24" s="1" t="s">
        <v>85</v>
      </c>
      <c r="F24" s="1" t="s">
        <v>259</v>
      </c>
      <c r="G24" s="1" t="s">
        <v>260</v>
      </c>
      <c r="H24" s="1" t="s">
        <v>261</v>
      </c>
      <c r="I24" s="1">
        <v>2574452.0</v>
      </c>
      <c r="J24" s="1">
        <v>41067.0</v>
      </c>
      <c r="M24" s="1">
        <v>0.0</v>
      </c>
      <c r="N24" s="1">
        <v>1.0</v>
      </c>
      <c r="O24" s="1">
        <v>1.0</v>
      </c>
      <c r="P24" s="1" t="s">
        <v>262</v>
      </c>
      <c r="Q24" s="1" t="s">
        <v>263</v>
      </c>
      <c r="R24" s="1">
        <v>40.75193</v>
      </c>
      <c r="S24" s="1">
        <v>-73.89085</v>
      </c>
      <c r="T24" s="1" t="s">
        <v>91</v>
      </c>
      <c r="U24" s="1" t="s">
        <v>113</v>
      </c>
      <c r="V24" s="1">
        <v>1.0</v>
      </c>
      <c r="W24" s="1">
        <v>1.0</v>
      </c>
      <c r="X24" s="1">
        <v>1.0</v>
      </c>
      <c r="Y24" s="1">
        <v>1.0</v>
      </c>
      <c r="Z24" s="1" t="s">
        <v>264</v>
      </c>
      <c r="AA24" s="1" t="s">
        <v>265</v>
      </c>
      <c r="AB24" s="1">
        <v>50.0</v>
      </c>
      <c r="AC24" s="1">
        <v>1.0</v>
      </c>
      <c r="AD24" s="1">
        <v>0.0</v>
      </c>
      <c r="AE24" s="1">
        <v>4.0</v>
      </c>
      <c r="AF24" s="1" t="s">
        <v>266</v>
      </c>
      <c r="AG24" s="1">
        <v>1.0</v>
      </c>
      <c r="AH24" s="1">
        <v>0.0</v>
      </c>
      <c r="AI24" s="1">
        <v>0.0</v>
      </c>
      <c r="AJ24" s="1">
        <v>0.0</v>
      </c>
      <c r="AK24" s="1">
        <v>0.0</v>
      </c>
      <c r="AL24" s="1">
        <v>2.0</v>
      </c>
      <c r="AM24" s="1">
        <v>0.0</v>
      </c>
      <c r="AN24" s="1">
        <v>100.0</v>
      </c>
      <c r="AO24" s="1">
        <v>10.0</v>
      </c>
      <c r="AP24" s="1">
        <v>10.0</v>
      </c>
      <c r="AQ24" s="1">
        <v>10.0</v>
      </c>
      <c r="AR24" s="1">
        <v>10.0</v>
      </c>
      <c r="AS24" s="1">
        <v>10.0</v>
      </c>
      <c r="AT24" s="1">
        <v>10.0</v>
      </c>
      <c r="AU24" s="1">
        <v>0.0</v>
      </c>
      <c r="AV24" s="1" t="s">
        <v>105</v>
      </c>
      <c r="AW24" s="1">
        <v>1.0</v>
      </c>
      <c r="AX24" s="1">
        <v>0.0</v>
      </c>
      <c r="AY24" s="1">
        <v>1.0</v>
      </c>
      <c r="AZ24" s="1">
        <v>0.0</v>
      </c>
      <c r="BA24" s="1">
        <v>0.03</v>
      </c>
      <c r="BB24" s="1">
        <v>-1.0</v>
      </c>
      <c r="BC24" s="1">
        <v>1.0</v>
      </c>
      <c r="BD24" s="1">
        <v>-1.0</v>
      </c>
      <c r="BE24" s="1">
        <v>-1.0</v>
      </c>
      <c r="BF24" s="1">
        <v>-1.0</v>
      </c>
      <c r="BG24" s="1">
        <v>-1.0</v>
      </c>
      <c r="BH24" s="1">
        <v>-1.0</v>
      </c>
      <c r="BI24" s="1">
        <v>-1.0</v>
      </c>
      <c r="BJ24" s="1">
        <v>1.0</v>
      </c>
      <c r="BK24" s="1">
        <v>-1.0</v>
      </c>
      <c r="BL24" s="1">
        <v>-1.0</v>
      </c>
      <c r="BM24" s="1">
        <v>1.0</v>
      </c>
      <c r="BN24" s="1">
        <v>1.0</v>
      </c>
      <c r="BO24" s="1">
        <v>-1.0</v>
      </c>
      <c r="BP24" s="1">
        <v>-1.0</v>
      </c>
      <c r="BQ24" s="1">
        <v>-1.0</v>
      </c>
      <c r="BR24" s="1">
        <v>-1.0</v>
      </c>
      <c r="BS24" s="1">
        <v>-1.0</v>
      </c>
      <c r="BT24" s="1">
        <v>-1.0</v>
      </c>
      <c r="BU24" s="1">
        <v>1.0</v>
      </c>
      <c r="BV24" s="1">
        <v>-1.0</v>
      </c>
      <c r="BW24" s="1">
        <v>1.0</v>
      </c>
      <c r="BX24" s="1">
        <v>-1.0</v>
      </c>
      <c r="BY24" s="1">
        <v>-1.0</v>
      </c>
      <c r="BZ24" s="1">
        <v>-1.0</v>
      </c>
      <c r="CA24" s="1">
        <v>-1.0</v>
      </c>
      <c r="CB24" s="1">
        <v>-1.0</v>
      </c>
      <c r="CC24" s="1">
        <v>-1.0</v>
      </c>
      <c r="CD24" s="1">
        <v>879.0</v>
      </c>
    </row>
    <row r="25">
      <c r="A25" s="1">
        <v>1.2558307E7</v>
      </c>
      <c r="B25" s="1" t="s">
        <v>267</v>
      </c>
      <c r="C25" s="1" t="s">
        <v>268</v>
      </c>
      <c r="D25" s="1" t="s">
        <v>269</v>
      </c>
      <c r="E25" s="1" t="s">
        <v>85</v>
      </c>
      <c r="F25" s="1" t="s">
        <v>270</v>
      </c>
      <c r="H25" s="1" t="s">
        <v>271</v>
      </c>
      <c r="I25" s="1">
        <v>2.6521212E7</v>
      </c>
      <c r="J25" s="1">
        <v>42026.0</v>
      </c>
      <c r="K25" s="1" t="s">
        <v>272</v>
      </c>
      <c r="L25" s="1">
        <v>1.0</v>
      </c>
      <c r="M25" s="1">
        <v>1.0</v>
      </c>
      <c r="N25" s="1">
        <v>63.0</v>
      </c>
      <c r="O25" s="1">
        <v>1.0</v>
      </c>
      <c r="P25" s="1" t="s">
        <v>89</v>
      </c>
      <c r="Q25" s="1" t="s">
        <v>273</v>
      </c>
      <c r="R25" s="1">
        <v>40.75207</v>
      </c>
      <c r="S25" s="1">
        <v>-73.97351</v>
      </c>
      <c r="T25" s="1" t="s">
        <v>274</v>
      </c>
      <c r="U25" s="1" t="s">
        <v>92</v>
      </c>
      <c r="V25" s="1">
        <v>6.0</v>
      </c>
      <c r="W25" s="1">
        <v>2.0</v>
      </c>
      <c r="X25" s="1">
        <v>2.0</v>
      </c>
      <c r="Y25" s="1">
        <v>3.0</v>
      </c>
      <c r="Z25" s="1" t="s">
        <v>93</v>
      </c>
      <c r="AA25" s="1" t="s">
        <v>275</v>
      </c>
      <c r="AB25" s="1">
        <v>299.0</v>
      </c>
      <c r="AC25" s="1">
        <v>1.0</v>
      </c>
      <c r="AD25" s="1">
        <v>0.0</v>
      </c>
      <c r="AE25" s="1">
        <v>2.0</v>
      </c>
      <c r="AF25" s="1" t="s">
        <v>255</v>
      </c>
      <c r="AG25" s="1">
        <v>1.0</v>
      </c>
      <c r="AH25" s="1">
        <v>0.0</v>
      </c>
      <c r="AI25" s="1">
        <v>0.0</v>
      </c>
      <c r="AJ25" s="1">
        <v>0.0</v>
      </c>
      <c r="AK25" s="1">
        <v>0.0</v>
      </c>
      <c r="AL25" s="1">
        <v>5.0</v>
      </c>
      <c r="AM25" s="1">
        <v>1.0</v>
      </c>
      <c r="AN25" s="1">
        <v>88.0</v>
      </c>
      <c r="AO25" s="1">
        <v>9.0</v>
      </c>
      <c r="AP25" s="1">
        <v>10.0</v>
      </c>
      <c r="AQ25" s="1">
        <v>9.0</v>
      </c>
      <c r="AR25" s="1">
        <v>10.0</v>
      </c>
      <c r="AS25" s="1">
        <v>10.0</v>
      </c>
      <c r="AT25" s="1">
        <v>10.0</v>
      </c>
      <c r="AU25" s="1">
        <v>0.0</v>
      </c>
      <c r="AV25" s="1" t="s">
        <v>96</v>
      </c>
      <c r="AW25" s="1">
        <v>3.0</v>
      </c>
      <c r="AX25" s="1">
        <v>3.0</v>
      </c>
      <c r="AY25" s="1">
        <v>0.0</v>
      </c>
      <c r="AZ25" s="1">
        <v>0.0</v>
      </c>
      <c r="BA25" s="1">
        <v>0.15</v>
      </c>
      <c r="BB25" s="1">
        <v>1.0</v>
      </c>
      <c r="BC25" s="1">
        <v>1.0</v>
      </c>
      <c r="BD25" s="1">
        <v>-1.0</v>
      </c>
      <c r="BE25" s="1">
        <v>-1.0</v>
      </c>
      <c r="BF25" s="1">
        <v>-1.0</v>
      </c>
      <c r="BG25" s="1">
        <v>-1.0</v>
      </c>
      <c r="BH25" s="1">
        <v>-1.0</v>
      </c>
      <c r="BI25" s="1">
        <v>-1.0</v>
      </c>
      <c r="BJ25" s="1">
        <v>1.0</v>
      </c>
      <c r="BK25" s="1">
        <v>1.0</v>
      </c>
      <c r="BL25" s="1">
        <v>1.0</v>
      </c>
      <c r="BM25" s="1">
        <v>1.0</v>
      </c>
      <c r="BN25" s="1">
        <v>1.0</v>
      </c>
      <c r="BO25" s="1">
        <v>1.0</v>
      </c>
      <c r="BP25" s="1">
        <v>1.0</v>
      </c>
      <c r="BQ25" s="1">
        <v>1.0</v>
      </c>
      <c r="BR25" s="1">
        <v>-1.0</v>
      </c>
      <c r="BS25" s="1">
        <v>-1.0</v>
      </c>
      <c r="BT25" s="1">
        <v>-1.0</v>
      </c>
      <c r="BU25" s="1">
        <v>1.0</v>
      </c>
      <c r="BV25" s="1">
        <v>-1.0</v>
      </c>
      <c r="BW25" s="1">
        <v>-1.0</v>
      </c>
      <c r="BX25" s="1">
        <v>-1.0</v>
      </c>
      <c r="BY25" s="1">
        <v>-1.0</v>
      </c>
      <c r="BZ25" s="1">
        <v>1.0</v>
      </c>
      <c r="CA25" s="1">
        <v>-1.0</v>
      </c>
      <c r="CB25" s="1">
        <v>-1.0</v>
      </c>
      <c r="CC25" s="1">
        <v>-1.0</v>
      </c>
      <c r="CD25" s="1">
        <v>887.0</v>
      </c>
    </row>
    <row r="26">
      <c r="A26" s="1">
        <v>2.2630194E7</v>
      </c>
      <c r="B26" s="1" t="s">
        <v>276</v>
      </c>
      <c r="C26" s="1" t="s">
        <v>277</v>
      </c>
      <c r="D26" s="1" t="s">
        <v>278</v>
      </c>
      <c r="E26" s="1" t="s">
        <v>85</v>
      </c>
      <c r="F26" s="2" t="str">
        <f>- neighborhood is Safe and has Diverse backgrounds where persons are very friendly.</f>
        <v>#ERROR!</v>
      </c>
      <c r="G26" s="1" t="s">
        <v>279</v>
      </c>
      <c r="H26" s="1" t="s">
        <v>280</v>
      </c>
      <c r="I26" s="1">
        <v>1.56042211E8</v>
      </c>
      <c r="J26" s="1">
        <v>43032.0</v>
      </c>
      <c r="K26" s="1" t="s">
        <v>134</v>
      </c>
      <c r="L26" s="1">
        <v>1.0</v>
      </c>
      <c r="M26" s="1">
        <v>1.0</v>
      </c>
      <c r="N26" s="1">
        <v>4.0</v>
      </c>
      <c r="O26" s="1">
        <v>0.0</v>
      </c>
      <c r="P26" s="1" t="s">
        <v>123</v>
      </c>
      <c r="Q26" s="1" t="s">
        <v>281</v>
      </c>
      <c r="R26" s="1">
        <v>40.6483799999999</v>
      </c>
      <c r="S26" s="1">
        <v>-73.89834</v>
      </c>
      <c r="T26" s="1" t="s">
        <v>150</v>
      </c>
      <c r="U26" s="1" t="s">
        <v>113</v>
      </c>
      <c r="V26" s="1">
        <v>2.0</v>
      </c>
      <c r="W26" s="1">
        <v>1.0</v>
      </c>
      <c r="X26" s="1">
        <v>1.0</v>
      </c>
      <c r="Y26" s="1">
        <v>1.0</v>
      </c>
      <c r="Z26" s="1" t="s">
        <v>93</v>
      </c>
      <c r="AA26" s="1" t="s">
        <v>282</v>
      </c>
      <c r="AB26" s="1">
        <v>40.0</v>
      </c>
      <c r="AC26" s="1">
        <v>1.0</v>
      </c>
      <c r="AD26" s="1">
        <v>10.0</v>
      </c>
      <c r="AE26" s="1">
        <v>4.0</v>
      </c>
      <c r="AF26" s="1" t="s">
        <v>127</v>
      </c>
      <c r="AG26" s="1">
        <v>1.0</v>
      </c>
      <c r="AH26" s="1">
        <v>6.0</v>
      </c>
      <c r="AI26" s="1">
        <v>16.0</v>
      </c>
      <c r="AJ26" s="1">
        <v>37.0</v>
      </c>
      <c r="AK26" s="1">
        <v>37.0</v>
      </c>
      <c r="AL26" s="1">
        <v>4.0</v>
      </c>
      <c r="AM26" s="1">
        <v>3.0</v>
      </c>
      <c r="AN26" s="1">
        <v>95.0</v>
      </c>
      <c r="AO26" s="1">
        <v>10.0</v>
      </c>
      <c r="AP26" s="1">
        <v>10.0</v>
      </c>
      <c r="AQ26" s="1">
        <v>10.0</v>
      </c>
      <c r="AR26" s="1">
        <v>10.0</v>
      </c>
      <c r="AS26" s="1">
        <v>10.0</v>
      </c>
      <c r="AT26" s="1">
        <v>10.0</v>
      </c>
      <c r="AU26" s="1">
        <v>0.0</v>
      </c>
      <c r="AV26" s="1" t="s">
        <v>96</v>
      </c>
      <c r="AW26" s="1">
        <v>4.0</v>
      </c>
      <c r="AX26" s="1">
        <v>1.0</v>
      </c>
      <c r="AY26" s="1">
        <v>3.0</v>
      </c>
      <c r="AZ26" s="1">
        <v>0.0</v>
      </c>
      <c r="BA26" s="1">
        <v>0.23</v>
      </c>
      <c r="BB26" s="1">
        <v>-1.0</v>
      </c>
      <c r="BC26" s="1">
        <v>1.0</v>
      </c>
      <c r="BD26" s="1">
        <v>-1.0</v>
      </c>
      <c r="BE26" s="1">
        <v>-1.0</v>
      </c>
      <c r="BF26" s="1">
        <v>-1.0</v>
      </c>
      <c r="BG26" s="1">
        <v>-1.0</v>
      </c>
      <c r="BH26" s="1">
        <v>1.0</v>
      </c>
      <c r="BI26" s="1">
        <v>-1.0</v>
      </c>
      <c r="BJ26" s="1">
        <v>-1.0</v>
      </c>
      <c r="BK26" s="1">
        <v>-1.0</v>
      </c>
      <c r="BL26" s="1">
        <v>1.0</v>
      </c>
      <c r="BM26" s="1">
        <v>-1.0</v>
      </c>
      <c r="BN26" s="1">
        <v>-1.0</v>
      </c>
      <c r="BO26" s="1">
        <v>-1.0</v>
      </c>
      <c r="BP26" s="1">
        <v>-1.0</v>
      </c>
      <c r="BQ26" s="1">
        <v>1.0</v>
      </c>
      <c r="BR26" s="1">
        <v>-1.0</v>
      </c>
      <c r="BS26" s="1">
        <v>-1.0</v>
      </c>
      <c r="BT26" s="1">
        <v>-1.0</v>
      </c>
      <c r="BU26" s="1">
        <v>1.0</v>
      </c>
      <c r="BV26" s="1">
        <v>1.0</v>
      </c>
      <c r="BW26" s="1">
        <v>-1.0</v>
      </c>
      <c r="BX26" s="1">
        <v>1.0</v>
      </c>
      <c r="BY26" s="1">
        <v>-1.0</v>
      </c>
      <c r="BZ26" s="1">
        <v>1.0</v>
      </c>
      <c r="CA26" s="1">
        <v>-1.0</v>
      </c>
      <c r="CB26" s="1">
        <v>-1.0</v>
      </c>
      <c r="CC26" s="1">
        <v>-1.0</v>
      </c>
      <c r="CD26" s="1">
        <v>897.0</v>
      </c>
    </row>
    <row r="27">
      <c r="A27" s="1">
        <v>1.7763785E7</v>
      </c>
      <c r="B27" s="1" t="s">
        <v>283</v>
      </c>
      <c r="C27" s="1" t="s">
        <v>284</v>
      </c>
      <c r="D27" s="1" t="s">
        <v>285</v>
      </c>
      <c r="E27" s="1" t="s">
        <v>85</v>
      </c>
      <c r="F27" s="1" t="s">
        <v>286</v>
      </c>
      <c r="G27" s="1" t="s">
        <v>287</v>
      </c>
      <c r="H27" s="1" t="s">
        <v>288</v>
      </c>
      <c r="I27" s="1">
        <v>1.20381434E8</v>
      </c>
      <c r="J27" s="1">
        <v>42806.0</v>
      </c>
      <c r="K27" s="1" t="s">
        <v>134</v>
      </c>
      <c r="L27" s="1">
        <v>1.0</v>
      </c>
      <c r="M27" s="1">
        <v>0.0</v>
      </c>
      <c r="N27" s="1">
        <v>2.0</v>
      </c>
      <c r="O27" s="1">
        <v>0.0</v>
      </c>
      <c r="P27" s="1" t="s">
        <v>89</v>
      </c>
      <c r="Q27" s="1" t="s">
        <v>90</v>
      </c>
      <c r="R27" s="1">
        <v>40.76722</v>
      </c>
      <c r="S27" s="1">
        <v>-73.98568</v>
      </c>
      <c r="T27" s="1" t="s">
        <v>289</v>
      </c>
      <c r="U27" s="1" t="s">
        <v>92</v>
      </c>
      <c r="V27" s="1">
        <v>3.0</v>
      </c>
      <c r="W27" s="1">
        <v>1.0</v>
      </c>
      <c r="X27" s="1">
        <v>1.0</v>
      </c>
      <c r="Y27" s="1">
        <v>2.0</v>
      </c>
      <c r="Z27" s="1" t="s">
        <v>93</v>
      </c>
      <c r="AA27" s="1" t="s">
        <v>290</v>
      </c>
      <c r="AB27" s="1">
        <v>227.0</v>
      </c>
      <c r="AC27" s="1">
        <v>4.0</v>
      </c>
      <c r="AD27" s="1">
        <v>0.0</v>
      </c>
      <c r="AE27" s="1">
        <v>5.0</v>
      </c>
      <c r="AF27" s="1" t="s">
        <v>291</v>
      </c>
      <c r="AG27" s="1">
        <v>1.0</v>
      </c>
      <c r="AH27" s="1">
        <v>0.0</v>
      </c>
      <c r="AI27" s="1">
        <v>0.0</v>
      </c>
      <c r="AJ27" s="1">
        <v>0.0</v>
      </c>
      <c r="AK27" s="1">
        <v>0.0</v>
      </c>
      <c r="AL27" s="1">
        <v>6.0</v>
      </c>
      <c r="AM27" s="1">
        <v>6.0</v>
      </c>
      <c r="AN27" s="1">
        <v>100.0</v>
      </c>
      <c r="AO27" s="1">
        <v>10.0</v>
      </c>
      <c r="AP27" s="1">
        <v>10.0</v>
      </c>
      <c r="AQ27" s="1">
        <v>10.0</v>
      </c>
      <c r="AR27" s="1">
        <v>10.0</v>
      </c>
      <c r="AS27" s="1">
        <v>10.0</v>
      </c>
      <c r="AT27" s="1">
        <v>10.0</v>
      </c>
      <c r="AU27" s="1">
        <v>0.0</v>
      </c>
      <c r="AV27" s="1" t="s">
        <v>117</v>
      </c>
      <c r="AW27" s="1">
        <v>1.0</v>
      </c>
      <c r="AX27" s="1">
        <v>1.0</v>
      </c>
      <c r="AY27" s="1">
        <v>0.0</v>
      </c>
      <c r="AZ27" s="1">
        <v>0.0</v>
      </c>
      <c r="BA27" s="1">
        <v>0.95</v>
      </c>
      <c r="BB27" s="1">
        <v>-1.0</v>
      </c>
      <c r="BC27" s="1">
        <v>1.0</v>
      </c>
      <c r="BD27" s="1">
        <v>-1.0</v>
      </c>
      <c r="BE27" s="1">
        <v>-1.0</v>
      </c>
      <c r="BF27" s="1">
        <v>1.0</v>
      </c>
      <c r="BG27" s="1">
        <v>-1.0</v>
      </c>
      <c r="BH27" s="1">
        <v>1.0</v>
      </c>
      <c r="BI27" s="1">
        <v>-1.0</v>
      </c>
      <c r="BJ27" s="1">
        <v>1.0</v>
      </c>
      <c r="BK27" s="1">
        <v>1.0</v>
      </c>
      <c r="BL27" s="1">
        <v>-1.0</v>
      </c>
      <c r="BM27" s="1">
        <v>1.0</v>
      </c>
      <c r="BN27" s="1">
        <v>1.0</v>
      </c>
      <c r="BO27" s="1">
        <v>-1.0</v>
      </c>
      <c r="BP27" s="1">
        <v>-1.0</v>
      </c>
      <c r="BQ27" s="1">
        <v>1.0</v>
      </c>
      <c r="BR27" s="1">
        <v>-1.0</v>
      </c>
      <c r="BS27" s="1">
        <v>1.0</v>
      </c>
      <c r="BT27" s="1">
        <v>-1.0</v>
      </c>
      <c r="BU27" s="1">
        <v>1.0</v>
      </c>
      <c r="BV27" s="1">
        <v>-1.0</v>
      </c>
      <c r="BW27" s="1">
        <v>-1.0</v>
      </c>
      <c r="BX27" s="1">
        <v>1.0</v>
      </c>
      <c r="BY27" s="1">
        <v>-1.0</v>
      </c>
      <c r="BZ27" s="1">
        <v>-1.0</v>
      </c>
      <c r="CA27" s="1">
        <v>-1.0</v>
      </c>
      <c r="CB27" s="1">
        <v>-1.0</v>
      </c>
      <c r="CC27" s="1">
        <v>-1.0</v>
      </c>
      <c r="CD27" s="1">
        <v>927.0</v>
      </c>
    </row>
    <row r="28">
      <c r="A28" s="1">
        <v>2.5997752E7</v>
      </c>
      <c r="B28" s="1" t="s">
        <v>292</v>
      </c>
      <c r="D28" s="1" t="s">
        <v>293</v>
      </c>
      <c r="E28" s="1" t="s">
        <v>85</v>
      </c>
      <c r="F28" s="1" t="s">
        <v>294</v>
      </c>
      <c r="H28" s="1" t="s">
        <v>295</v>
      </c>
      <c r="I28" s="1">
        <v>5.725795E7</v>
      </c>
      <c r="J28" s="1">
        <v>42403.0</v>
      </c>
      <c r="K28" s="1" t="s">
        <v>134</v>
      </c>
      <c r="L28" s="1">
        <v>1.0</v>
      </c>
      <c r="M28" s="1">
        <v>0.0</v>
      </c>
      <c r="N28" s="1">
        <v>5.0</v>
      </c>
      <c r="O28" s="1">
        <v>1.0</v>
      </c>
      <c r="P28" s="1" t="s">
        <v>123</v>
      </c>
      <c r="Q28" s="1" t="s">
        <v>296</v>
      </c>
      <c r="R28" s="1">
        <v>40.73198</v>
      </c>
      <c r="S28" s="1">
        <v>-73.95862</v>
      </c>
      <c r="T28" s="1" t="s">
        <v>91</v>
      </c>
      <c r="U28" s="1" t="s">
        <v>92</v>
      </c>
      <c r="V28" s="1">
        <v>4.0</v>
      </c>
      <c r="W28" s="1">
        <v>1.0</v>
      </c>
      <c r="X28" s="1">
        <v>1.0</v>
      </c>
      <c r="Y28" s="1">
        <v>2.0</v>
      </c>
      <c r="Z28" s="1" t="s">
        <v>93</v>
      </c>
      <c r="AA28" s="1" t="s">
        <v>297</v>
      </c>
      <c r="AB28" s="1">
        <v>379.0</v>
      </c>
      <c r="AC28" s="1">
        <v>4.0</v>
      </c>
      <c r="AD28" s="1">
        <v>0.0</v>
      </c>
      <c r="AE28" s="1">
        <v>1.0</v>
      </c>
      <c r="AF28" s="1" t="s">
        <v>95</v>
      </c>
      <c r="AG28" s="1">
        <v>1.0</v>
      </c>
      <c r="AH28" s="1">
        <v>24.0</v>
      </c>
      <c r="AI28" s="1">
        <v>47.0</v>
      </c>
      <c r="AJ28" s="1">
        <v>70.0</v>
      </c>
      <c r="AK28" s="1">
        <v>227.0</v>
      </c>
      <c r="AL28" s="1">
        <v>0.0</v>
      </c>
      <c r="AM28" s="1">
        <v>0.0</v>
      </c>
      <c r="AU28" s="1">
        <v>1.0</v>
      </c>
      <c r="AV28" s="1" t="s">
        <v>96</v>
      </c>
      <c r="AW28" s="1">
        <v>4.0</v>
      </c>
      <c r="AX28" s="1">
        <v>3.0</v>
      </c>
      <c r="AY28" s="1">
        <v>1.0</v>
      </c>
      <c r="AZ28" s="1">
        <v>0.0</v>
      </c>
      <c r="BB28" s="1">
        <v>1.0</v>
      </c>
      <c r="BC28" s="1">
        <v>1.0</v>
      </c>
      <c r="BD28" s="1">
        <v>-1.0</v>
      </c>
      <c r="BE28" s="1">
        <v>-1.0</v>
      </c>
      <c r="BF28" s="1">
        <v>-1.0</v>
      </c>
      <c r="BG28" s="1">
        <v>-1.0</v>
      </c>
      <c r="BH28" s="1">
        <v>-1.0</v>
      </c>
      <c r="BI28" s="1">
        <v>-1.0</v>
      </c>
      <c r="BJ28" s="1">
        <v>1.0</v>
      </c>
      <c r="BK28" s="1">
        <v>-1.0</v>
      </c>
      <c r="BL28" s="1">
        <v>-1.0</v>
      </c>
      <c r="BM28" s="1">
        <v>-1.0</v>
      </c>
      <c r="BN28" s="1">
        <v>1.0</v>
      </c>
      <c r="BO28" s="1">
        <v>1.0</v>
      </c>
      <c r="BP28" s="1">
        <v>1.0</v>
      </c>
      <c r="BQ28" s="1">
        <v>-1.0</v>
      </c>
      <c r="BR28" s="1">
        <v>-1.0</v>
      </c>
      <c r="BS28" s="1">
        <v>-1.0</v>
      </c>
      <c r="BT28" s="1">
        <v>-1.0</v>
      </c>
      <c r="BU28" s="1">
        <v>1.0</v>
      </c>
      <c r="BV28" s="1">
        <v>-1.0</v>
      </c>
      <c r="BW28" s="1">
        <v>-1.0</v>
      </c>
      <c r="BX28" s="1">
        <v>-1.0</v>
      </c>
      <c r="BY28" s="1">
        <v>-1.0</v>
      </c>
      <c r="BZ28" s="1">
        <v>-1.0</v>
      </c>
      <c r="CA28" s="1">
        <v>-1.0</v>
      </c>
      <c r="CB28" s="1">
        <v>-1.0</v>
      </c>
      <c r="CC28" s="1">
        <v>-1.0</v>
      </c>
      <c r="CD28" s="1">
        <v>931.0</v>
      </c>
    </row>
    <row r="29">
      <c r="A29" s="1">
        <v>3.0935446E7</v>
      </c>
      <c r="B29" s="1" t="s">
        <v>298</v>
      </c>
      <c r="C29" s="1" t="s">
        <v>299</v>
      </c>
      <c r="D29" s="1" t="s">
        <v>300</v>
      </c>
      <c r="E29" s="1" t="s">
        <v>85</v>
      </c>
      <c r="I29" s="1">
        <v>2.31161473E8</v>
      </c>
      <c r="J29" s="1">
        <v>43451.0</v>
      </c>
      <c r="M29" s="1">
        <v>0.0</v>
      </c>
      <c r="N29" s="1">
        <v>1.0</v>
      </c>
      <c r="O29" s="1">
        <v>1.0</v>
      </c>
      <c r="P29" s="1" t="s">
        <v>89</v>
      </c>
      <c r="Q29" s="1" t="s">
        <v>90</v>
      </c>
      <c r="R29" s="1">
        <v>40.76194</v>
      </c>
      <c r="S29" s="1">
        <v>-73.99122</v>
      </c>
      <c r="T29" s="1" t="s">
        <v>91</v>
      </c>
      <c r="U29" s="1" t="s">
        <v>113</v>
      </c>
      <c r="V29" s="1">
        <v>1.0</v>
      </c>
      <c r="W29" s="1">
        <v>1.0</v>
      </c>
      <c r="X29" s="1">
        <v>3.0</v>
      </c>
      <c r="Y29" s="1">
        <v>1.0</v>
      </c>
      <c r="Z29" s="1" t="s">
        <v>93</v>
      </c>
      <c r="AA29" s="1" t="s">
        <v>301</v>
      </c>
      <c r="AB29" s="1">
        <v>83.0</v>
      </c>
      <c r="AC29" s="1">
        <v>1.0</v>
      </c>
      <c r="AD29" s="1">
        <v>0.0</v>
      </c>
      <c r="AE29" s="1">
        <v>2.0</v>
      </c>
      <c r="AF29" s="1" t="s">
        <v>302</v>
      </c>
      <c r="AG29" s="1">
        <v>1.0</v>
      </c>
      <c r="AH29" s="1">
        <v>0.0</v>
      </c>
      <c r="AI29" s="1">
        <v>0.0</v>
      </c>
      <c r="AJ29" s="1">
        <v>0.0</v>
      </c>
      <c r="AK29" s="1">
        <v>0.0</v>
      </c>
      <c r="AL29" s="1">
        <v>1.0</v>
      </c>
      <c r="AM29" s="1">
        <v>1.0</v>
      </c>
      <c r="AN29" s="1">
        <v>60.0</v>
      </c>
      <c r="AO29" s="1">
        <v>6.0</v>
      </c>
      <c r="AP29" s="1">
        <v>6.0</v>
      </c>
      <c r="AQ29" s="1">
        <v>6.0</v>
      </c>
      <c r="AR29" s="1">
        <v>6.0</v>
      </c>
      <c r="AS29" s="1">
        <v>10.0</v>
      </c>
      <c r="AT29" s="1">
        <v>8.0</v>
      </c>
      <c r="AU29" s="1">
        <v>1.0</v>
      </c>
      <c r="AV29" s="1" t="s">
        <v>105</v>
      </c>
      <c r="AW29" s="1">
        <v>1.0</v>
      </c>
      <c r="AX29" s="1">
        <v>0.0</v>
      </c>
      <c r="AY29" s="1">
        <v>1.0</v>
      </c>
      <c r="AZ29" s="1">
        <v>0.0</v>
      </c>
      <c r="BA29" s="1">
        <v>0.15</v>
      </c>
      <c r="BB29" s="1">
        <v>-1.0</v>
      </c>
      <c r="BC29" s="1">
        <v>-1.0</v>
      </c>
      <c r="BD29" s="1">
        <v>-1.0</v>
      </c>
      <c r="BE29" s="1">
        <v>-1.0</v>
      </c>
      <c r="BF29" s="1">
        <v>-1.0</v>
      </c>
      <c r="BG29" s="1">
        <v>-1.0</v>
      </c>
      <c r="BH29" s="1">
        <v>-1.0</v>
      </c>
      <c r="BI29" s="1">
        <v>-1.0</v>
      </c>
      <c r="BJ29" s="1">
        <v>-1.0</v>
      </c>
      <c r="BK29" s="1">
        <v>-1.0</v>
      </c>
      <c r="BL29" s="1">
        <v>-1.0</v>
      </c>
      <c r="BM29" s="1">
        <v>-1.0</v>
      </c>
      <c r="BN29" s="1">
        <v>-1.0</v>
      </c>
      <c r="BO29" s="1">
        <v>-1.0</v>
      </c>
      <c r="BP29" s="1">
        <v>-1.0</v>
      </c>
      <c r="BQ29" s="1">
        <v>-1.0</v>
      </c>
      <c r="BR29" s="1">
        <v>-1.0</v>
      </c>
      <c r="BS29" s="1">
        <v>-1.0</v>
      </c>
      <c r="BT29" s="1">
        <v>-1.0</v>
      </c>
      <c r="BU29" s="1">
        <v>1.0</v>
      </c>
      <c r="BV29" s="1">
        <v>-1.0</v>
      </c>
      <c r="BW29" s="1">
        <v>-1.0</v>
      </c>
      <c r="BX29" s="1">
        <v>-1.0</v>
      </c>
      <c r="BY29" s="1">
        <v>-1.0</v>
      </c>
      <c r="BZ29" s="1">
        <v>-1.0</v>
      </c>
      <c r="CA29" s="1">
        <v>-1.0</v>
      </c>
      <c r="CB29" s="1">
        <v>-1.0</v>
      </c>
      <c r="CC29" s="1">
        <v>-1.0</v>
      </c>
      <c r="CD29" s="1">
        <v>953.0</v>
      </c>
    </row>
    <row r="30">
      <c r="A30" s="1">
        <v>3.6232432E7</v>
      </c>
      <c r="B30" s="1" t="s">
        <v>303</v>
      </c>
      <c r="C30" s="1" t="s">
        <v>304</v>
      </c>
      <c r="D30" s="1" t="s">
        <v>305</v>
      </c>
      <c r="E30" s="1" t="s">
        <v>85</v>
      </c>
      <c r="F30" s="1" t="s">
        <v>306</v>
      </c>
      <c r="G30" s="1" t="s">
        <v>307</v>
      </c>
      <c r="I30" s="1">
        <v>2.42573197E8</v>
      </c>
      <c r="J30" s="1">
        <v>43507.0</v>
      </c>
      <c r="K30" s="1" t="s">
        <v>88</v>
      </c>
      <c r="L30" s="1">
        <v>0.9</v>
      </c>
      <c r="M30" s="1">
        <v>0.0</v>
      </c>
      <c r="N30" s="1">
        <v>0.0</v>
      </c>
      <c r="O30" s="1">
        <v>0.0</v>
      </c>
      <c r="P30" s="1" t="s">
        <v>123</v>
      </c>
      <c r="Q30" s="1" t="s">
        <v>308</v>
      </c>
      <c r="R30" s="1">
        <v>40.64428</v>
      </c>
      <c r="S30" s="1">
        <v>-73.96988</v>
      </c>
      <c r="T30" s="1" t="s">
        <v>91</v>
      </c>
      <c r="U30" s="1" t="s">
        <v>113</v>
      </c>
      <c r="V30" s="1">
        <v>2.0</v>
      </c>
      <c r="W30" s="1">
        <v>1.0</v>
      </c>
      <c r="X30" s="1">
        <v>1.0</v>
      </c>
      <c r="Y30" s="1">
        <v>1.0</v>
      </c>
      <c r="Z30" s="1" t="s">
        <v>93</v>
      </c>
      <c r="AA30" s="1" t="s">
        <v>309</v>
      </c>
      <c r="AB30" s="1">
        <v>50.0</v>
      </c>
      <c r="AC30" s="1">
        <v>1.0</v>
      </c>
      <c r="AD30" s="1">
        <v>0.0</v>
      </c>
      <c r="AE30" s="1">
        <v>3.0</v>
      </c>
      <c r="AF30" s="1" t="s">
        <v>127</v>
      </c>
      <c r="AG30" s="1">
        <v>1.0</v>
      </c>
      <c r="AH30" s="1">
        <v>11.0</v>
      </c>
      <c r="AI30" s="1">
        <v>11.0</v>
      </c>
      <c r="AJ30" s="1">
        <v>11.0</v>
      </c>
      <c r="AK30" s="1">
        <v>11.0</v>
      </c>
      <c r="AL30" s="1">
        <v>0.0</v>
      </c>
      <c r="AM30" s="1">
        <v>0.0</v>
      </c>
      <c r="AU30" s="1">
        <v>1.0</v>
      </c>
      <c r="AV30" s="1" t="s">
        <v>96</v>
      </c>
      <c r="AW30" s="1">
        <v>1.0</v>
      </c>
      <c r="AX30" s="1">
        <v>0.0</v>
      </c>
      <c r="AY30" s="1">
        <v>1.0</v>
      </c>
      <c r="AZ30" s="1">
        <v>0.0</v>
      </c>
      <c r="BB30" s="1">
        <v>-1.0</v>
      </c>
      <c r="BC30" s="1">
        <v>1.0</v>
      </c>
      <c r="BD30" s="1">
        <v>-1.0</v>
      </c>
      <c r="BE30" s="1">
        <v>-1.0</v>
      </c>
      <c r="BF30" s="1">
        <v>-1.0</v>
      </c>
      <c r="BG30" s="1">
        <v>-1.0</v>
      </c>
      <c r="BH30" s="1">
        <v>-1.0</v>
      </c>
      <c r="BI30" s="1">
        <v>-1.0</v>
      </c>
      <c r="BJ30" s="1">
        <v>-1.0</v>
      </c>
      <c r="BK30" s="1">
        <v>-1.0</v>
      </c>
      <c r="BL30" s="1">
        <v>-1.0</v>
      </c>
      <c r="BM30" s="1">
        <v>1.0</v>
      </c>
      <c r="BN30" s="1">
        <v>1.0</v>
      </c>
      <c r="BO30" s="1">
        <v>-1.0</v>
      </c>
      <c r="BP30" s="1">
        <v>-1.0</v>
      </c>
      <c r="BQ30" s="1">
        <v>-1.0</v>
      </c>
      <c r="BR30" s="1">
        <v>-1.0</v>
      </c>
      <c r="BS30" s="1">
        <v>-1.0</v>
      </c>
      <c r="BT30" s="1">
        <v>-1.0</v>
      </c>
      <c r="BU30" s="1">
        <v>1.0</v>
      </c>
      <c r="BV30" s="1">
        <v>-1.0</v>
      </c>
      <c r="BW30" s="1">
        <v>-1.0</v>
      </c>
      <c r="BX30" s="1">
        <v>-1.0</v>
      </c>
      <c r="BY30" s="1">
        <v>-1.0</v>
      </c>
      <c r="BZ30" s="1">
        <v>-1.0</v>
      </c>
      <c r="CA30" s="1">
        <v>-1.0</v>
      </c>
      <c r="CB30" s="1">
        <v>-1.0</v>
      </c>
      <c r="CC30" s="1">
        <v>-1.0</v>
      </c>
      <c r="CD30" s="1">
        <v>961.0</v>
      </c>
    </row>
    <row r="31">
      <c r="A31" s="1">
        <v>2.9591004E7</v>
      </c>
      <c r="B31" s="1" t="s">
        <v>310</v>
      </c>
      <c r="C31" s="1" t="s">
        <v>311</v>
      </c>
      <c r="D31" s="1" t="s">
        <v>311</v>
      </c>
      <c r="E31" s="1" t="s">
        <v>85</v>
      </c>
      <c r="I31" s="1">
        <v>2.22749009E8</v>
      </c>
      <c r="J31" s="1">
        <v>43399.0</v>
      </c>
      <c r="K31" s="1" t="s">
        <v>134</v>
      </c>
      <c r="L31" s="1">
        <v>1.0</v>
      </c>
      <c r="M31" s="1">
        <v>0.0</v>
      </c>
      <c r="N31" s="1">
        <v>3.0</v>
      </c>
      <c r="O31" s="1">
        <v>0.0</v>
      </c>
      <c r="P31" s="1" t="s">
        <v>89</v>
      </c>
      <c r="Q31" s="1" t="s">
        <v>90</v>
      </c>
      <c r="R31" s="1">
        <v>40.84427</v>
      </c>
      <c r="S31" s="1">
        <v>-73.94216</v>
      </c>
      <c r="T31" s="1" t="s">
        <v>91</v>
      </c>
      <c r="U31" s="1" t="s">
        <v>113</v>
      </c>
      <c r="V31" s="1">
        <v>2.0</v>
      </c>
      <c r="W31" s="1">
        <v>1.0</v>
      </c>
      <c r="X31" s="1">
        <v>1.0</v>
      </c>
      <c r="Y31" s="1">
        <v>1.0</v>
      </c>
      <c r="Z31" s="1" t="s">
        <v>93</v>
      </c>
      <c r="AA31" s="1" t="s">
        <v>312</v>
      </c>
      <c r="AB31" s="1">
        <v>45.0</v>
      </c>
      <c r="AC31" s="1">
        <v>1.0</v>
      </c>
      <c r="AD31" s="1">
        <v>8.0</v>
      </c>
      <c r="AE31" s="1">
        <v>1.0</v>
      </c>
      <c r="AF31" s="1" t="s">
        <v>313</v>
      </c>
      <c r="AG31" s="1">
        <v>1.0</v>
      </c>
      <c r="AH31" s="1">
        <v>6.0</v>
      </c>
      <c r="AI31" s="1">
        <v>36.0</v>
      </c>
      <c r="AJ31" s="1">
        <v>66.0</v>
      </c>
      <c r="AK31" s="1">
        <v>66.0</v>
      </c>
      <c r="AL31" s="1">
        <v>1.0</v>
      </c>
      <c r="AM31" s="1">
        <v>1.0</v>
      </c>
      <c r="AN31" s="1">
        <v>40.0</v>
      </c>
      <c r="AO31" s="1">
        <v>2.0</v>
      </c>
      <c r="AP31" s="1">
        <v>2.0</v>
      </c>
      <c r="AQ31" s="1">
        <v>6.0</v>
      </c>
      <c r="AR31" s="1">
        <v>6.0</v>
      </c>
      <c r="AS31" s="1">
        <v>6.0</v>
      </c>
      <c r="AT31" s="1">
        <v>6.0</v>
      </c>
      <c r="AU31" s="1">
        <v>1.0</v>
      </c>
      <c r="AV31" s="1" t="s">
        <v>96</v>
      </c>
      <c r="AW31" s="1">
        <v>3.0</v>
      </c>
      <c r="AX31" s="1">
        <v>0.0</v>
      </c>
      <c r="AY31" s="1">
        <v>3.0</v>
      </c>
      <c r="AZ31" s="1">
        <v>0.0</v>
      </c>
      <c r="BA31" s="1">
        <v>0.16</v>
      </c>
      <c r="BB31" s="1">
        <v>-1.0</v>
      </c>
      <c r="BC31" s="1">
        <v>-1.0</v>
      </c>
      <c r="BD31" s="1">
        <v>-1.0</v>
      </c>
      <c r="BE31" s="1">
        <v>-1.0</v>
      </c>
      <c r="BF31" s="1">
        <v>-1.0</v>
      </c>
      <c r="BG31" s="1">
        <v>-1.0</v>
      </c>
      <c r="BH31" s="1">
        <v>1.0</v>
      </c>
      <c r="BI31" s="1">
        <v>-1.0</v>
      </c>
      <c r="BJ31" s="1">
        <v>-1.0</v>
      </c>
      <c r="BK31" s="1">
        <v>-1.0</v>
      </c>
      <c r="BL31" s="1">
        <v>-1.0</v>
      </c>
      <c r="BM31" s="1">
        <v>-1.0</v>
      </c>
      <c r="BN31" s="1">
        <v>1.0</v>
      </c>
      <c r="BO31" s="1">
        <v>-1.0</v>
      </c>
      <c r="BP31" s="1">
        <v>-1.0</v>
      </c>
      <c r="BQ31" s="1">
        <v>-1.0</v>
      </c>
      <c r="BR31" s="1">
        <v>-1.0</v>
      </c>
      <c r="BS31" s="1">
        <v>-1.0</v>
      </c>
      <c r="BT31" s="1">
        <v>-1.0</v>
      </c>
      <c r="BU31" s="1">
        <v>1.0</v>
      </c>
      <c r="BV31" s="1">
        <v>-1.0</v>
      </c>
      <c r="BW31" s="1">
        <v>-1.0</v>
      </c>
      <c r="BX31" s="1">
        <v>-1.0</v>
      </c>
      <c r="BY31" s="1">
        <v>-1.0</v>
      </c>
      <c r="BZ31" s="1">
        <v>-1.0</v>
      </c>
      <c r="CA31" s="1">
        <v>-1.0</v>
      </c>
      <c r="CB31" s="1">
        <v>-1.0</v>
      </c>
      <c r="CC31" s="1">
        <v>-1.0</v>
      </c>
      <c r="CD31" s="1">
        <v>971.0</v>
      </c>
    </row>
    <row r="32">
      <c r="A32" s="1">
        <v>3171234.0</v>
      </c>
      <c r="B32" s="1" t="s">
        <v>314</v>
      </c>
      <c r="C32" s="1" t="s">
        <v>315</v>
      </c>
      <c r="D32" s="1" t="s">
        <v>316</v>
      </c>
      <c r="E32" s="1" t="s">
        <v>85</v>
      </c>
      <c r="F32" s="1" t="s">
        <v>317</v>
      </c>
      <c r="I32" s="1">
        <v>2416036.0</v>
      </c>
      <c r="J32" s="1">
        <v>41048.0</v>
      </c>
      <c r="M32" s="1">
        <v>0.0</v>
      </c>
      <c r="N32" s="1">
        <v>1.0</v>
      </c>
      <c r="O32" s="1">
        <v>1.0</v>
      </c>
      <c r="P32" s="1" t="s">
        <v>89</v>
      </c>
      <c r="Q32" s="1" t="s">
        <v>124</v>
      </c>
      <c r="R32" s="1">
        <v>40.71765</v>
      </c>
      <c r="S32" s="1">
        <v>-73.9624</v>
      </c>
      <c r="T32" s="1" t="s">
        <v>91</v>
      </c>
      <c r="U32" s="1" t="s">
        <v>92</v>
      </c>
      <c r="V32" s="1">
        <v>8.0</v>
      </c>
      <c r="W32" s="1">
        <v>2.0</v>
      </c>
      <c r="X32" s="1">
        <v>3.0</v>
      </c>
      <c r="Y32" s="1">
        <v>4.0</v>
      </c>
      <c r="Z32" s="1" t="s">
        <v>93</v>
      </c>
      <c r="AA32" s="1" t="s">
        <v>318</v>
      </c>
      <c r="AB32" s="1">
        <v>425.0</v>
      </c>
      <c r="AC32" s="1">
        <v>2.0</v>
      </c>
      <c r="AD32" s="1">
        <v>35.0</v>
      </c>
      <c r="AE32" s="1">
        <v>5.0</v>
      </c>
      <c r="AF32" s="1" t="s">
        <v>187</v>
      </c>
      <c r="AG32" s="1">
        <v>1.0</v>
      </c>
      <c r="AH32" s="1">
        <v>0.0</v>
      </c>
      <c r="AI32" s="1">
        <v>0.0</v>
      </c>
      <c r="AJ32" s="1">
        <v>0.0</v>
      </c>
      <c r="AK32" s="1">
        <v>0.0</v>
      </c>
      <c r="AL32" s="1">
        <v>0.0</v>
      </c>
      <c r="AM32" s="1">
        <v>0.0</v>
      </c>
      <c r="AU32" s="1">
        <v>0.0</v>
      </c>
      <c r="AV32" s="1" t="s">
        <v>96</v>
      </c>
      <c r="AW32" s="1">
        <v>1.0</v>
      </c>
      <c r="AX32" s="1">
        <v>1.0</v>
      </c>
      <c r="AY32" s="1">
        <v>0.0</v>
      </c>
      <c r="AZ32" s="1">
        <v>0.0</v>
      </c>
      <c r="BB32" s="1">
        <v>-1.0</v>
      </c>
      <c r="BC32" s="1">
        <v>1.0</v>
      </c>
      <c r="BD32" s="1">
        <v>-1.0</v>
      </c>
      <c r="BE32" s="1">
        <v>-1.0</v>
      </c>
      <c r="BF32" s="1">
        <v>-1.0</v>
      </c>
      <c r="BG32" s="1">
        <v>-1.0</v>
      </c>
      <c r="BH32" s="1">
        <v>-1.0</v>
      </c>
      <c r="BI32" s="1">
        <v>-1.0</v>
      </c>
      <c r="BJ32" s="1">
        <v>1.0</v>
      </c>
      <c r="BK32" s="1">
        <v>-1.0</v>
      </c>
      <c r="BL32" s="1">
        <v>-1.0</v>
      </c>
      <c r="BM32" s="1">
        <v>1.0</v>
      </c>
      <c r="BN32" s="1">
        <v>1.0</v>
      </c>
      <c r="BO32" s="1">
        <v>-1.0</v>
      </c>
      <c r="BP32" s="1">
        <v>1.0</v>
      </c>
      <c r="BQ32" s="1">
        <v>-1.0</v>
      </c>
      <c r="BR32" s="1">
        <v>-1.0</v>
      </c>
      <c r="BS32" s="1">
        <v>-1.0</v>
      </c>
      <c r="BT32" s="1">
        <v>-1.0</v>
      </c>
      <c r="BU32" s="1">
        <v>1.0</v>
      </c>
      <c r="BV32" s="1">
        <v>-1.0</v>
      </c>
      <c r="BW32" s="1">
        <v>-1.0</v>
      </c>
      <c r="BX32" s="1">
        <v>-1.0</v>
      </c>
      <c r="BY32" s="1">
        <v>1.0</v>
      </c>
      <c r="BZ32" s="1">
        <v>-1.0</v>
      </c>
      <c r="CA32" s="1">
        <v>-1.0</v>
      </c>
      <c r="CB32" s="1">
        <v>-1.0</v>
      </c>
      <c r="CC32" s="1">
        <v>-1.0</v>
      </c>
      <c r="CD32" s="1">
        <v>1007.0</v>
      </c>
    </row>
    <row r="33">
      <c r="A33" s="1">
        <v>1.4473545E7</v>
      </c>
      <c r="B33" s="1" t="s">
        <v>319</v>
      </c>
      <c r="C33" s="1" t="s">
        <v>320</v>
      </c>
      <c r="D33" s="1" t="s">
        <v>320</v>
      </c>
      <c r="E33" s="1" t="s">
        <v>85</v>
      </c>
      <c r="I33" s="1">
        <v>3.7419591E7</v>
      </c>
      <c r="J33" s="1">
        <v>42188.0</v>
      </c>
      <c r="M33" s="1">
        <v>0.0</v>
      </c>
      <c r="N33" s="1">
        <v>1.0</v>
      </c>
      <c r="O33" s="1">
        <v>0.0</v>
      </c>
      <c r="P33" s="1" t="s">
        <v>123</v>
      </c>
      <c r="Q33" s="1" t="s">
        <v>321</v>
      </c>
      <c r="R33" s="1">
        <v>40.6919</v>
      </c>
      <c r="S33" s="1">
        <v>-73.96511</v>
      </c>
      <c r="T33" s="1" t="s">
        <v>91</v>
      </c>
      <c r="U33" s="1" t="s">
        <v>92</v>
      </c>
      <c r="V33" s="1">
        <v>3.0</v>
      </c>
      <c r="W33" s="1">
        <v>1.0</v>
      </c>
      <c r="X33" s="1">
        <v>1.0</v>
      </c>
      <c r="Y33" s="1">
        <v>1.0</v>
      </c>
      <c r="Z33" s="1" t="s">
        <v>93</v>
      </c>
      <c r="AA33" s="1" t="s">
        <v>322</v>
      </c>
      <c r="AB33" s="1">
        <v>140.0</v>
      </c>
      <c r="AC33" s="1">
        <v>1.0</v>
      </c>
      <c r="AD33" s="1">
        <v>0.0</v>
      </c>
      <c r="AE33" s="1">
        <v>6.0</v>
      </c>
      <c r="AF33" s="1" t="s">
        <v>323</v>
      </c>
      <c r="AG33" s="1">
        <v>1.0</v>
      </c>
      <c r="AH33" s="1">
        <v>0.0</v>
      </c>
      <c r="AI33" s="1">
        <v>0.0</v>
      </c>
      <c r="AJ33" s="1">
        <v>0.0</v>
      </c>
      <c r="AK33" s="1">
        <v>0.0</v>
      </c>
      <c r="AL33" s="1">
        <v>9.0</v>
      </c>
      <c r="AM33" s="1">
        <v>0.0</v>
      </c>
      <c r="AN33" s="1">
        <v>98.0</v>
      </c>
      <c r="AO33" s="1">
        <v>10.0</v>
      </c>
      <c r="AP33" s="1">
        <v>10.0</v>
      </c>
      <c r="AQ33" s="1">
        <v>10.0</v>
      </c>
      <c r="AR33" s="1">
        <v>10.0</v>
      </c>
      <c r="AS33" s="1">
        <v>10.0</v>
      </c>
      <c r="AT33" s="1">
        <v>9.0</v>
      </c>
      <c r="AU33" s="1">
        <v>1.0</v>
      </c>
      <c r="AV33" s="1" t="s">
        <v>117</v>
      </c>
      <c r="AW33" s="1">
        <v>1.0</v>
      </c>
      <c r="AX33" s="1">
        <v>1.0</v>
      </c>
      <c r="AY33" s="1">
        <v>0.0</v>
      </c>
      <c r="AZ33" s="1">
        <v>0.0</v>
      </c>
      <c r="BA33" s="1">
        <v>0.26</v>
      </c>
      <c r="BB33" s="1">
        <v>-1.0</v>
      </c>
      <c r="BC33" s="1">
        <v>1.0</v>
      </c>
      <c r="BD33" s="1">
        <v>-1.0</v>
      </c>
      <c r="BE33" s="1">
        <v>-1.0</v>
      </c>
      <c r="BF33" s="1">
        <v>-1.0</v>
      </c>
      <c r="BG33" s="1">
        <v>-1.0</v>
      </c>
      <c r="BH33" s="1">
        <v>-1.0</v>
      </c>
      <c r="BI33" s="1">
        <v>-1.0</v>
      </c>
      <c r="BJ33" s="1">
        <v>1.0</v>
      </c>
      <c r="BK33" s="1">
        <v>-1.0</v>
      </c>
      <c r="BL33" s="1">
        <v>-1.0</v>
      </c>
      <c r="BM33" s="1">
        <v>1.0</v>
      </c>
      <c r="BN33" s="1">
        <v>1.0</v>
      </c>
      <c r="BO33" s="1">
        <v>-1.0</v>
      </c>
      <c r="BP33" s="1">
        <v>1.0</v>
      </c>
      <c r="BQ33" s="1">
        <v>-1.0</v>
      </c>
      <c r="BR33" s="1">
        <v>-1.0</v>
      </c>
      <c r="BS33" s="1">
        <v>-1.0</v>
      </c>
      <c r="BT33" s="1">
        <v>-1.0</v>
      </c>
      <c r="BU33" s="1">
        <v>1.0</v>
      </c>
      <c r="BV33" s="1">
        <v>-1.0</v>
      </c>
      <c r="BW33" s="1">
        <v>-1.0</v>
      </c>
      <c r="BX33" s="1">
        <v>-1.0</v>
      </c>
      <c r="BY33" s="1">
        <v>-1.0</v>
      </c>
      <c r="BZ33" s="1">
        <v>-1.0</v>
      </c>
      <c r="CA33" s="1">
        <v>-1.0</v>
      </c>
      <c r="CB33" s="1">
        <v>-1.0</v>
      </c>
      <c r="CC33" s="1">
        <v>-1.0</v>
      </c>
      <c r="CD33" s="1">
        <v>1008.0</v>
      </c>
    </row>
    <row r="34">
      <c r="A34" s="1">
        <v>3.2573359E7</v>
      </c>
      <c r="B34" s="1" t="s">
        <v>324</v>
      </c>
      <c r="C34" s="1" t="s">
        <v>325</v>
      </c>
      <c r="D34" s="1" t="s">
        <v>326</v>
      </c>
      <c r="E34" s="1" t="s">
        <v>85</v>
      </c>
      <c r="F34" s="1" t="s">
        <v>327</v>
      </c>
      <c r="H34" s="1" t="s">
        <v>328</v>
      </c>
      <c r="I34" s="1">
        <v>2.19517861E8</v>
      </c>
      <c r="J34" s="1">
        <v>43381.0</v>
      </c>
      <c r="K34" s="1" t="s">
        <v>134</v>
      </c>
      <c r="L34" s="1">
        <v>0.98</v>
      </c>
      <c r="M34" s="1">
        <v>0.0</v>
      </c>
      <c r="N34" s="1">
        <v>328.0</v>
      </c>
      <c r="O34" s="1">
        <v>0.0</v>
      </c>
      <c r="P34" s="1" t="s">
        <v>89</v>
      </c>
      <c r="Q34" s="1" t="s">
        <v>329</v>
      </c>
      <c r="R34" s="1">
        <v>40.74921</v>
      </c>
      <c r="S34" s="1">
        <v>-73.97395</v>
      </c>
      <c r="T34" s="1" t="s">
        <v>91</v>
      </c>
      <c r="U34" s="1" t="s">
        <v>92</v>
      </c>
      <c r="V34" s="1">
        <v>4.0</v>
      </c>
      <c r="W34" s="1">
        <v>1.0</v>
      </c>
      <c r="X34" s="1">
        <v>1.0</v>
      </c>
      <c r="Y34" s="1">
        <v>2.0</v>
      </c>
      <c r="Z34" s="1" t="s">
        <v>93</v>
      </c>
      <c r="AA34" s="1" t="s">
        <v>330</v>
      </c>
      <c r="AB34" s="1">
        <v>308.0</v>
      </c>
      <c r="AC34" s="1">
        <v>2.0</v>
      </c>
      <c r="AD34" s="1">
        <v>5.0</v>
      </c>
      <c r="AE34" s="1">
        <v>2.0</v>
      </c>
      <c r="AF34" s="1" t="s">
        <v>95</v>
      </c>
      <c r="AG34" s="1">
        <v>1.0</v>
      </c>
      <c r="AH34" s="1">
        <v>12.0</v>
      </c>
      <c r="AI34" s="1">
        <v>27.0</v>
      </c>
      <c r="AJ34" s="1">
        <v>42.0</v>
      </c>
      <c r="AK34" s="1">
        <v>81.0</v>
      </c>
      <c r="AL34" s="1">
        <v>6.0</v>
      </c>
      <c r="AM34" s="1">
        <v>6.0</v>
      </c>
      <c r="AN34" s="1">
        <v>87.0</v>
      </c>
      <c r="AO34" s="1">
        <v>10.0</v>
      </c>
      <c r="AP34" s="1">
        <v>9.0</v>
      </c>
      <c r="AQ34" s="1">
        <v>10.0</v>
      </c>
      <c r="AR34" s="1">
        <v>9.0</v>
      </c>
      <c r="AS34" s="1">
        <v>10.0</v>
      </c>
      <c r="AT34" s="1">
        <v>8.0</v>
      </c>
      <c r="AU34" s="1">
        <v>1.0</v>
      </c>
      <c r="AV34" s="1" t="s">
        <v>96</v>
      </c>
      <c r="AW34" s="1">
        <v>327.0</v>
      </c>
      <c r="AX34" s="1">
        <v>319.0</v>
      </c>
      <c r="AY34" s="1">
        <v>8.0</v>
      </c>
      <c r="AZ34" s="1">
        <v>0.0</v>
      </c>
      <c r="BA34" s="1">
        <v>1.55</v>
      </c>
      <c r="BB34" s="1">
        <v>-1.0</v>
      </c>
      <c r="BC34" s="1">
        <v>1.0</v>
      </c>
      <c r="BD34" s="1">
        <v>-1.0</v>
      </c>
      <c r="BE34" s="1">
        <v>1.0</v>
      </c>
      <c r="BF34" s="1">
        <v>-1.0</v>
      </c>
      <c r="BG34" s="1">
        <v>-1.0</v>
      </c>
      <c r="BH34" s="1">
        <v>1.0</v>
      </c>
      <c r="BI34" s="1">
        <v>-1.0</v>
      </c>
      <c r="BJ34" s="1">
        <v>1.0</v>
      </c>
      <c r="BK34" s="1">
        <v>1.0</v>
      </c>
      <c r="BL34" s="1">
        <v>1.0</v>
      </c>
      <c r="BM34" s="1">
        <v>1.0</v>
      </c>
      <c r="BN34" s="1">
        <v>1.0</v>
      </c>
      <c r="BO34" s="1">
        <v>1.0</v>
      </c>
      <c r="BP34" s="1">
        <v>-1.0</v>
      </c>
      <c r="BQ34" s="1">
        <v>-1.0</v>
      </c>
      <c r="BR34" s="1">
        <v>-1.0</v>
      </c>
      <c r="BS34" s="1">
        <v>1.0</v>
      </c>
      <c r="BT34" s="1">
        <v>-1.0</v>
      </c>
      <c r="BU34" s="1">
        <v>1.0</v>
      </c>
      <c r="BV34" s="1">
        <v>1.0</v>
      </c>
      <c r="BW34" s="1">
        <v>-1.0</v>
      </c>
      <c r="BX34" s="1">
        <v>-1.0</v>
      </c>
      <c r="BY34" s="1">
        <v>-1.0</v>
      </c>
      <c r="BZ34" s="1">
        <v>-1.0</v>
      </c>
      <c r="CA34" s="1">
        <v>-1.0</v>
      </c>
      <c r="CB34" s="1">
        <v>-1.0</v>
      </c>
      <c r="CC34" s="1">
        <v>-1.0</v>
      </c>
      <c r="CD34" s="1">
        <v>1088.0</v>
      </c>
    </row>
    <row r="35">
      <c r="A35" s="1">
        <v>2.0552544E7</v>
      </c>
      <c r="B35" s="1" t="s">
        <v>331</v>
      </c>
      <c r="C35" s="1" t="s">
        <v>332</v>
      </c>
      <c r="D35" s="1" t="s">
        <v>333</v>
      </c>
      <c r="E35" s="1" t="s">
        <v>85</v>
      </c>
      <c r="F35" s="1" t="s">
        <v>334</v>
      </c>
      <c r="G35" s="1" t="s">
        <v>335</v>
      </c>
      <c r="H35" s="2" t="str">
        <f>- must be respectful and keep space clean</f>
        <v>#ERROR!</v>
      </c>
      <c r="I35" s="1">
        <v>5.7630325E7</v>
      </c>
      <c r="J35" s="1">
        <v>42406.0</v>
      </c>
      <c r="M35" s="1">
        <v>0.0</v>
      </c>
      <c r="N35" s="1">
        <v>1.0</v>
      </c>
      <c r="O35" s="1">
        <v>0.0</v>
      </c>
      <c r="P35" s="1" t="s">
        <v>123</v>
      </c>
      <c r="Q35" s="1" t="s">
        <v>308</v>
      </c>
      <c r="R35" s="1">
        <v>40.65265</v>
      </c>
      <c r="S35" s="1">
        <v>-73.96559</v>
      </c>
      <c r="T35" s="1" t="s">
        <v>91</v>
      </c>
      <c r="U35" s="1" t="s">
        <v>113</v>
      </c>
      <c r="V35" s="1">
        <v>2.0</v>
      </c>
      <c r="W35" s="1">
        <v>1.0</v>
      </c>
      <c r="X35" s="1">
        <v>1.0</v>
      </c>
      <c r="Y35" s="1">
        <v>1.0</v>
      </c>
      <c r="Z35" s="1" t="s">
        <v>93</v>
      </c>
      <c r="AA35" s="1" t="s">
        <v>336</v>
      </c>
      <c r="AB35" s="1">
        <v>47.0</v>
      </c>
      <c r="AC35" s="1">
        <v>1.0</v>
      </c>
      <c r="AD35" s="1">
        <v>20.0</v>
      </c>
      <c r="AE35" s="1">
        <v>1.0</v>
      </c>
      <c r="AF35" s="1" t="s">
        <v>159</v>
      </c>
      <c r="AG35" s="1">
        <v>1.0</v>
      </c>
      <c r="AH35" s="1">
        <v>0.0</v>
      </c>
      <c r="AI35" s="1">
        <v>0.0</v>
      </c>
      <c r="AJ35" s="1">
        <v>0.0</v>
      </c>
      <c r="AK35" s="1">
        <v>0.0</v>
      </c>
      <c r="AL35" s="1">
        <v>18.0</v>
      </c>
      <c r="AM35" s="1">
        <v>0.0</v>
      </c>
      <c r="AN35" s="1">
        <v>98.0</v>
      </c>
      <c r="AO35" s="1">
        <v>10.0</v>
      </c>
      <c r="AP35" s="1">
        <v>9.0</v>
      </c>
      <c r="AQ35" s="1">
        <v>10.0</v>
      </c>
      <c r="AR35" s="1">
        <v>10.0</v>
      </c>
      <c r="AS35" s="1">
        <v>10.0</v>
      </c>
      <c r="AT35" s="1">
        <v>10.0</v>
      </c>
      <c r="AU35" s="1">
        <v>0.0</v>
      </c>
      <c r="AV35" s="1" t="s">
        <v>105</v>
      </c>
      <c r="AW35" s="1">
        <v>1.0</v>
      </c>
      <c r="AX35" s="1">
        <v>0.0</v>
      </c>
      <c r="AY35" s="1">
        <v>1.0</v>
      </c>
      <c r="AZ35" s="1">
        <v>0.0</v>
      </c>
      <c r="BA35" s="1">
        <v>0.8</v>
      </c>
      <c r="BB35" s="1">
        <v>-1.0</v>
      </c>
      <c r="BC35" s="1">
        <v>1.0</v>
      </c>
      <c r="BD35" s="1">
        <v>-1.0</v>
      </c>
      <c r="BE35" s="1">
        <v>-1.0</v>
      </c>
      <c r="BF35" s="1">
        <v>-1.0</v>
      </c>
      <c r="BG35" s="1">
        <v>-1.0</v>
      </c>
      <c r="BH35" s="1">
        <v>-1.0</v>
      </c>
      <c r="BI35" s="1">
        <v>-1.0</v>
      </c>
      <c r="BJ35" s="1">
        <v>1.0</v>
      </c>
      <c r="BK35" s="1">
        <v>1.0</v>
      </c>
      <c r="BL35" s="1">
        <v>1.0</v>
      </c>
      <c r="BM35" s="1">
        <v>-1.0</v>
      </c>
      <c r="BN35" s="1">
        <v>1.0</v>
      </c>
      <c r="BO35" s="1">
        <v>-1.0</v>
      </c>
      <c r="BP35" s="1">
        <v>-1.0</v>
      </c>
      <c r="BQ35" s="1">
        <v>1.0</v>
      </c>
      <c r="BR35" s="1">
        <v>-1.0</v>
      </c>
      <c r="BS35" s="1">
        <v>-1.0</v>
      </c>
      <c r="BT35" s="1">
        <v>-1.0</v>
      </c>
      <c r="BU35" s="1">
        <v>1.0</v>
      </c>
      <c r="BV35" s="1">
        <v>1.0</v>
      </c>
      <c r="BW35" s="1">
        <v>-1.0</v>
      </c>
      <c r="BX35" s="1">
        <v>-1.0</v>
      </c>
      <c r="BY35" s="1">
        <v>-1.0</v>
      </c>
      <c r="BZ35" s="1">
        <v>-1.0</v>
      </c>
      <c r="CA35" s="1">
        <v>-1.0</v>
      </c>
      <c r="CB35" s="1">
        <v>-1.0</v>
      </c>
      <c r="CC35" s="1">
        <v>-1.0</v>
      </c>
      <c r="CD35" s="1">
        <v>1092.0</v>
      </c>
    </row>
    <row r="36">
      <c r="A36" s="1">
        <v>1.7866302E7</v>
      </c>
      <c r="B36" s="1" t="s">
        <v>337</v>
      </c>
      <c r="C36" s="1" t="s">
        <v>338</v>
      </c>
      <c r="D36" s="1" t="s">
        <v>338</v>
      </c>
      <c r="E36" s="1" t="s">
        <v>85</v>
      </c>
      <c r="I36" s="1">
        <v>2.2089863E7</v>
      </c>
      <c r="J36" s="1">
        <v>41915.0</v>
      </c>
      <c r="K36" s="1" t="s">
        <v>339</v>
      </c>
      <c r="L36" s="1">
        <v>0.33</v>
      </c>
      <c r="M36" s="1">
        <v>0.0</v>
      </c>
      <c r="N36" s="1">
        <v>2.0</v>
      </c>
      <c r="O36" s="1">
        <v>0.0</v>
      </c>
      <c r="P36" s="1" t="s">
        <v>89</v>
      </c>
      <c r="Q36" s="1" t="s">
        <v>90</v>
      </c>
      <c r="R36" s="1">
        <v>40.80533</v>
      </c>
      <c r="S36" s="1">
        <v>-73.95049</v>
      </c>
      <c r="T36" s="1" t="s">
        <v>91</v>
      </c>
      <c r="U36" s="1" t="s">
        <v>113</v>
      </c>
      <c r="V36" s="1">
        <v>1.0</v>
      </c>
      <c r="W36" s="1">
        <v>1.0</v>
      </c>
      <c r="X36" s="1">
        <v>1.0</v>
      </c>
      <c r="Y36" s="1">
        <v>1.0</v>
      </c>
      <c r="Z36" s="1" t="s">
        <v>93</v>
      </c>
      <c r="AA36" s="1" t="s">
        <v>340</v>
      </c>
      <c r="AB36" s="1">
        <v>75.0</v>
      </c>
      <c r="AC36" s="1">
        <v>1.0</v>
      </c>
      <c r="AD36" s="1">
        <v>0.0</v>
      </c>
      <c r="AE36" s="1">
        <v>1.0</v>
      </c>
      <c r="AF36" s="1" t="s">
        <v>341</v>
      </c>
      <c r="AG36" s="1">
        <v>1.0</v>
      </c>
      <c r="AH36" s="1">
        <v>0.0</v>
      </c>
      <c r="AI36" s="1">
        <v>0.0</v>
      </c>
      <c r="AJ36" s="1">
        <v>5.0</v>
      </c>
      <c r="AK36" s="1">
        <v>280.0</v>
      </c>
      <c r="AL36" s="1">
        <v>2.0</v>
      </c>
      <c r="AM36" s="1">
        <v>2.0</v>
      </c>
      <c r="AN36" s="1">
        <v>100.0</v>
      </c>
      <c r="AO36" s="1">
        <v>10.0</v>
      </c>
      <c r="AP36" s="1">
        <v>9.0</v>
      </c>
      <c r="AQ36" s="1">
        <v>10.0</v>
      </c>
      <c r="AR36" s="1">
        <v>10.0</v>
      </c>
      <c r="AS36" s="1">
        <v>10.0</v>
      </c>
      <c r="AT36" s="1">
        <v>10.0</v>
      </c>
      <c r="AU36" s="1">
        <v>1.0</v>
      </c>
      <c r="AV36" s="1" t="s">
        <v>105</v>
      </c>
      <c r="AW36" s="1">
        <v>1.0</v>
      </c>
      <c r="AX36" s="1">
        <v>0.0</v>
      </c>
      <c r="AY36" s="1">
        <v>1.0</v>
      </c>
      <c r="AZ36" s="1">
        <v>0.0</v>
      </c>
      <c r="BA36" s="1">
        <v>0.4</v>
      </c>
      <c r="BB36" s="1">
        <v>-1.0</v>
      </c>
      <c r="BC36" s="1">
        <v>-1.0</v>
      </c>
      <c r="BD36" s="1">
        <v>-1.0</v>
      </c>
      <c r="BE36" s="1">
        <v>-1.0</v>
      </c>
      <c r="BF36" s="1">
        <v>-1.0</v>
      </c>
      <c r="BG36" s="1">
        <v>-1.0</v>
      </c>
      <c r="BH36" s="1">
        <v>-1.0</v>
      </c>
      <c r="BI36" s="1">
        <v>-1.0</v>
      </c>
      <c r="BJ36" s="1">
        <v>-1.0</v>
      </c>
      <c r="BK36" s="1">
        <v>-1.0</v>
      </c>
      <c r="BL36" s="1">
        <v>-1.0</v>
      </c>
      <c r="BM36" s="1">
        <v>-1.0</v>
      </c>
      <c r="BN36" s="1">
        <v>-1.0</v>
      </c>
      <c r="BO36" s="1">
        <v>-1.0</v>
      </c>
      <c r="BP36" s="1">
        <v>-1.0</v>
      </c>
      <c r="BQ36" s="1">
        <v>-1.0</v>
      </c>
      <c r="BR36" s="1">
        <v>-1.0</v>
      </c>
      <c r="BS36" s="1">
        <v>-1.0</v>
      </c>
      <c r="BT36" s="1">
        <v>-1.0</v>
      </c>
      <c r="BU36" s="1">
        <v>-1.0</v>
      </c>
      <c r="BV36" s="1">
        <v>-1.0</v>
      </c>
      <c r="BW36" s="1">
        <v>-1.0</v>
      </c>
      <c r="BX36" s="1">
        <v>-1.0</v>
      </c>
      <c r="BY36" s="1">
        <v>-1.0</v>
      </c>
      <c r="BZ36" s="1">
        <v>-1.0</v>
      </c>
      <c r="CA36" s="1">
        <v>-1.0</v>
      </c>
      <c r="CB36" s="1">
        <v>-1.0</v>
      </c>
      <c r="CC36" s="1">
        <v>-1.0</v>
      </c>
      <c r="CD36" s="1">
        <v>1114.0</v>
      </c>
    </row>
    <row r="37">
      <c r="A37" s="1">
        <v>6571441.0</v>
      </c>
      <c r="B37" s="1" t="s">
        <v>342</v>
      </c>
      <c r="C37" s="1" t="s">
        <v>343</v>
      </c>
      <c r="D37" s="1" t="s">
        <v>344</v>
      </c>
      <c r="E37" s="1" t="s">
        <v>85</v>
      </c>
      <c r="F37" s="1" t="s">
        <v>345</v>
      </c>
      <c r="G37" s="1" t="s">
        <v>346</v>
      </c>
      <c r="H37" s="1" t="s">
        <v>347</v>
      </c>
      <c r="I37" s="1">
        <v>3.14581E7</v>
      </c>
      <c r="J37" s="1">
        <v>42112.0</v>
      </c>
      <c r="M37" s="1">
        <v>0.0</v>
      </c>
      <c r="N37" s="1">
        <v>1.0</v>
      </c>
      <c r="O37" s="1">
        <v>1.0</v>
      </c>
      <c r="P37" s="1" t="s">
        <v>123</v>
      </c>
      <c r="Q37" s="1" t="s">
        <v>157</v>
      </c>
      <c r="R37" s="1">
        <v>40.68527</v>
      </c>
      <c r="S37" s="1">
        <v>-73.95307</v>
      </c>
      <c r="T37" s="1" t="s">
        <v>91</v>
      </c>
      <c r="U37" s="1" t="s">
        <v>113</v>
      </c>
      <c r="V37" s="1">
        <v>2.0</v>
      </c>
      <c r="W37" s="1">
        <v>1.0</v>
      </c>
      <c r="X37" s="1">
        <v>1.0</v>
      </c>
      <c r="Y37" s="1">
        <v>1.0</v>
      </c>
      <c r="Z37" s="1" t="s">
        <v>93</v>
      </c>
      <c r="AA37" s="1" t="s">
        <v>348</v>
      </c>
      <c r="AB37" s="1">
        <v>53.0</v>
      </c>
      <c r="AC37" s="1">
        <v>1.0</v>
      </c>
      <c r="AD37" s="1">
        <v>25.0</v>
      </c>
      <c r="AE37" s="1">
        <v>2.0</v>
      </c>
      <c r="AF37" s="1" t="s">
        <v>349</v>
      </c>
      <c r="AG37" s="1">
        <v>1.0</v>
      </c>
      <c r="AH37" s="1">
        <v>0.0</v>
      </c>
      <c r="AI37" s="1">
        <v>0.0</v>
      </c>
      <c r="AJ37" s="1">
        <v>0.0</v>
      </c>
      <c r="AK37" s="1">
        <v>0.0</v>
      </c>
      <c r="AL37" s="1">
        <v>11.0</v>
      </c>
      <c r="AM37" s="1">
        <v>0.0</v>
      </c>
      <c r="AN37" s="1">
        <v>85.0</v>
      </c>
      <c r="AO37" s="1">
        <v>9.0</v>
      </c>
      <c r="AP37" s="1">
        <v>8.0</v>
      </c>
      <c r="AQ37" s="1">
        <v>9.0</v>
      </c>
      <c r="AR37" s="1">
        <v>10.0</v>
      </c>
      <c r="AS37" s="1">
        <v>9.0</v>
      </c>
      <c r="AT37" s="1">
        <v>9.0</v>
      </c>
      <c r="AU37" s="1">
        <v>0.0</v>
      </c>
      <c r="AV37" s="1" t="s">
        <v>117</v>
      </c>
      <c r="AW37" s="1">
        <v>1.0</v>
      </c>
      <c r="AX37" s="1">
        <v>0.0</v>
      </c>
      <c r="AY37" s="1">
        <v>1.0</v>
      </c>
      <c r="AZ37" s="1">
        <v>0.0</v>
      </c>
      <c r="BA37" s="1">
        <v>0.23</v>
      </c>
      <c r="BB37" s="1">
        <v>-1.0</v>
      </c>
      <c r="BC37" s="1">
        <v>-1.0</v>
      </c>
      <c r="BD37" s="1">
        <v>-1.0</v>
      </c>
      <c r="BE37" s="1">
        <v>-1.0</v>
      </c>
      <c r="BF37" s="1">
        <v>-1.0</v>
      </c>
      <c r="BG37" s="1">
        <v>-1.0</v>
      </c>
      <c r="BH37" s="1">
        <v>-1.0</v>
      </c>
      <c r="BI37" s="1">
        <v>-1.0</v>
      </c>
      <c r="BJ37" s="1">
        <v>-1.0</v>
      </c>
      <c r="BK37" s="1">
        <v>-1.0</v>
      </c>
      <c r="BL37" s="1">
        <v>-1.0</v>
      </c>
      <c r="BM37" s="1">
        <v>-1.0</v>
      </c>
      <c r="BN37" s="1">
        <v>-1.0</v>
      </c>
      <c r="BO37" s="1">
        <v>-1.0</v>
      </c>
      <c r="BP37" s="1">
        <v>-1.0</v>
      </c>
      <c r="BQ37" s="1">
        <v>-1.0</v>
      </c>
      <c r="BR37" s="1">
        <v>-1.0</v>
      </c>
      <c r="BS37" s="1">
        <v>-1.0</v>
      </c>
      <c r="BT37" s="1">
        <v>-1.0</v>
      </c>
      <c r="BU37" s="1">
        <v>1.0</v>
      </c>
      <c r="BV37" s="1">
        <v>-1.0</v>
      </c>
      <c r="BW37" s="1">
        <v>-1.0</v>
      </c>
      <c r="BX37" s="1">
        <v>-1.0</v>
      </c>
      <c r="BY37" s="1">
        <v>-1.0</v>
      </c>
      <c r="BZ37" s="1">
        <v>-1.0</v>
      </c>
      <c r="CA37" s="1">
        <v>-1.0</v>
      </c>
      <c r="CB37" s="1">
        <v>-1.0</v>
      </c>
      <c r="CC37" s="1">
        <v>-1.0</v>
      </c>
      <c r="CD37" s="1">
        <v>1145.0</v>
      </c>
    </row>
    <row r="38">
      <c r="A38" s="1">
        <v>2.8406352E7</v>
      </c>
      <c r="B38" s="1" t="s">
        <v>350</v>
      </c>
      <c r="C38" s="1" t="s">
        <v>351</v>
      </c>
      <c r="D38" s="1" t="s">
        <v>352</v>
      </c>
      <c r="E38" s="1" t="s">
        <v>85</v>
      </c>
      <c r="F38" s="1" t="s">
        <v>353</v>
      </c>
      <c r="G38" s="1" t="s">
        <v>354</v>
      </c>
      <c r="I38" s="1">
        <v>7963207.0</v>
      </c>
      <c r="J38" s="1">
        <v>41491.0</v>
      </c>
      <c r="K38" s="1" t="s">
        <v>272</v>
      </c>
      <c r="L38" s="1">
        <v>0.5</v>
      </c>
      <c r="M38" s="1">
        <v>0.0</v>
      </c>
      <c r="N38" s="1">
        <v>1.0</v>
      </c>
      <c r="O38" s="1">
        <v>1.0</v>
      </c>
      <c r="P38" s="1" t="s">
        <v>89</v>
      </c>
      <c r="Q38" s="1" t="s">
        <v>90</v>
      </c>
      <c r="R38" s="1">
        <v>40.73659</v>
      </c>
      <c r="S38" s="1">
        <v>-74.00495</v>
      </c>
      <c r="T38" s="1" t="s">
        <v>91</v>
      </c>
      <c r="U38" s="1" t="s">
        <v>92</v>
      </c>
      <c r="V38" s="1">
        <v>2.0</v>
      </c>
      <c r="W38" s="1">
        <v>1.0</v>
      </c>
      <c r="X38" s="1">
        <v>1.0</v>
      </c>
      <c r="Y38" s="1">
        <v>1.0</v>
      </c>
      <c r="Z38" s="1" t="s">
        <v>93</v>
      </c>
      <c r="AA38" s="1" t="s">
        <v>355</v>
      </c>
      <c r="AB38" s="1">
        <v>325.0</v>
      </c>
      <c r="AC38" s="1">
        <v>1.0</v>
      </c>
      <c r="AD38" s="1">
        <v>0.0</v>
      </c>
      <c r="AE38" s="1">
        <v>3.0</v>
      </c>
      <c r="AF38" s="1" t="s">
        <v>356</v>
      </c>
      <c r="AG38" s="1">
        <v>1.0</v>
      </c>
      <c r="AH38" s="1">
        <v>23.0</v>
      </c>
      <c r="AI38" s="1">
        <v>53.0</v>
      </c>
      <c r="AJ38" s="1">
        <v>83.0</v>
      </c>
      <c r="AK38" s="1">
        <v>83.0</v>
      </c>
      <c r="AL38" s="1">
        <v>8.0</v>
      </c>
      <c r="AM38" s="1">
        <v>8.0</v>
      </c>
      <c r="AN38" s="1">
        <v>100.0</v>
      </c>
      <c r="AO38" s="1">
        <v>10.0</v>
      </c>
      <c r="AP38" s="1">
        <v>10.0</v>
      </c>
      <c r="AQ38" s="1">
        <v>10.0</v>
      </c>
      <c r="AR38" s="1">
        <v>10.0</v>
      </c>
      <c r="AS38" s="1">
        <v>10.0</v>
      </c>
      <c r="AT38" s="1">
        <v>9.0</v>
      </c>
      <c r="AU38" s="1">
        <v>0.0</v>
      </c>
      <c r="AV38" s="1" t="s">
        <v>117</v>
      </c>
      <c r="AW38" s="1">
        <v>1.0</v>
      </c>
      <c r="AX38" s="1">
        <v>1.0</v>
      </c>
      <c r="AY38" s="1">
        <v>0.0</v>
      </c>
      <c r="AZ38" s="1">
        <v>0.0</v>
      </c>
      <c r="BA38" s="1">
        <v>0.83</v>
      </c>
      <c r="BB38" s="1">
        <v>-1.0</v>
      </c>
      <c r="BC38" s="1">
        <v>1.0</v>
      </c>
      <c r="BD38" s="1">
        <v>-1.0</v>
      </c>
      <c r="BE38" s="1">
        <v>-1.0</v>
      </c>
      <c r="BF38" s="1">
        <v>-1.0</v>
      </c>
      <c r="BG38" s="1">
        <v>-1.0</v>
      </c>
      <c r="BH38" s="1">
        <v>-1.0</v>
      </c>
      <c r="BI38" s="1">
        <v>-1.0</v>
      </c>
      <c r="BJ38" s="1">
        <v>1.0</v>
      </c>
      <c r="BK38" s="1">
        <v>-1.0</v>
      </c>
      <c r="BL38" s="1">
        <v>-1.0</v>
      </c>
      <c r="BM38" s="1">
        <v>-1.0</v>
      </c>
      <c r="BN38" s="1">
        <v>-1.0</v>
      </c>
      <c r="BO38" s="1">
        <v>-1.0</v>
      </c>
      <c r="BP38" s="1">
        <v>-1.0</v>
      </c>
      <c r="BQ38" s="1">
        <v>-1.0</v>
      </c>
      <c r="BR38" s="1">
        <v>-1.0</v>
      </c>
      <c r="BS38" s="1">
        <v>1.0</v>
      </c>
      <c r="BT38" s="1">
        <v>-1.0</v>
      </c>
      <c r="BU38" s="1">
        <v>1.0</v>
      </c>
      <c r="BV38" s="1">
        <v>-1.0</v>
      </c>
      <c r="BW38" s="1">
        <v>-1.0</v>
      </c>
      <c r="BX38" s="1">
        <v>-1.0</v>
      </c>
      <c r="BY38" s="1">
        <v>-1.0</v>
      </c>
      <c r="BZ38" s="1">
        <v>-1.0</v>
      </c>
      <c r="CA38" s="1">
        <v>-1.0</v>
      </c>
      <c r="CB38" s="1">
        <v>-1.0</v>
      </c>
      <c r="CC38" s="1">
        <v>-1.0</v>
      </c>
      <c r="CD38" s="1">
        <v>1180.0</v>
      </c>
    </row>
    <row r="39">
      <c r="A39" s="1">
        <v>3.2681549E7</v>
      </c>
      <c r="B39" s="1" t="s">
        <v>357</v>
      </c>
      <c r="C39" s="1" t="s">
        <v>358</v>
      </c>
      <c r="D39" s="1" t="s">
        <v>359</v>
      </c>
      <c r="E39" s="1" t="s">
        <v>85</v>
      </c>
      <c r="F39" s="1" t="s">
        <v>360</v>
      </c>
      <c r="H39" s="1" t="s">
        <v>361</v>
      </c>
      <c r="I39" s="1">
        <v>2.45314318E8</v>
      </c>
      <c r="J39" s="1">
        <v>43521.0</v>
      </c>
      <c r="K39" s="1" t="s">
        <v>134</v>
      </c>
      <c r="L39" s="1">
        <v>0.83</v>
      </c>
      <c r="M39" s="1">
        <v>0.0</v>
      </c>
      <c r="N39" s="1">
        <v>10.0</v>
      </c>
      <c r="O39" s="1">
        <v>0.0</v>
      </c>
      <c r="P39" s="1" t="s">
        <v>89</v>
      </c>
      <c r="Q39" s="1" t="s">
        <v>362</v>
      </c>
      <c r="R39" s="1">
        <v>40.78133</v>
      </c>
      <c r="S39" s="1">
        <v>-73.98132</v>
      </c>
      <c r="T39" s="1" t="s">
        <v>363</v>
      </c>
      <c r="U39" s="1" t="s">
        <v>113</v>
      </c>
      <c r="V39" s="1">
        <v>2.0</v>
      </c>
      <c r="W39" s="1">
        <v>1.0</v>
      </c>
      <c r="X39" s="1">
        <v>1.0</v>
      </c>
      <c r="Y39" s="1">
        <v>1.0</v>
      </c>
      <c r="Z39" s="1" t="s">
        <v>93</v>
      </c>
      <c r="AA39" s="1" t="s">
        <v>364</v>
      </c>
      <c r="AB39" s="1">
        <v>305.0</v>
      </c>
      <c r="AC39" s="1">
        <v>2.0</v>
      </c>
      <c r="AD39" s="1">
        <v>5.0</v>
      </c>
      <c r="AE39" s="1">
        <v>1.0</v>
      </c>
      <c r="AF39" s="1" t="s">
        <v>95</v>
      </c>
      <c r="AG39" s="1">
        <v>1.0</v>
      </c>
      <c r="AH39" s="1">
        <v>20.0</v>
      </c>
      <c r="AI39" s="1">
        <v>48.0</v>
      </c>
      <c r="AJ39" s="1">
        <v>76.0</v>
      </c>
      <c r="AK39" s="1">
        <v>271.0</v>
      </c>
      <c r="AL39" s="1">
        <v>0.0</v>
      </c>
      <c r="AM39" s="1">
        <v>0.0</v>
      </c>
      <c r="AU39" s="1">
        <v>1.0</v>
      </c>
      <c r="AV39" s="1" t="s">
        <v>105</v>
      </c>
      <c r="AW39" s="1">
        <v>10.0</v>
      </c>
      <c r="AX39" s="1">
        <v>0.0</v>
      </c>
      <c r="AY39" s="1">
        <v>10.0</v>
      </c>
      <c r="AZ39" s="1">
        <v>0.0</v>
      </c>
      <c r="BB39" s="1">
        <v>-1.0</v>
      </c>
      <c r="BC39" s="1">
        <v>1.0</v>
      </c>
      <c r="BD39" s="1">
        <v>-1.0</v>
      </c>
      <c r="BE39" s="1">
        <v>-1.0</v>
      </c>
      <c r="BF39" s="1">
        <v>1.0</v>
      </c>
      <c r="BG39" s="1">
        <v>-1.0</v>
      </c>
      <c r="BH39" s="1">
        <v>-1.0</v>
      </c>
      <c r="BI39" s="1">
        <v>-1.0</v>
      </c>
      <c r="BJ39" s="1">
        <v>1.0</v>
      </c>
      <c r="BK39" s="1">
        <v>1.0</v>
      </c>
      <c r="BL39" s="1">
        <v>-1.0</v>
      </c>
      <c r="BM39" s="1">
        <v>-1.0</v>
      </c>
      <c r="BN39" s="1">
        <v>1.0</v>
      </c>
      <c r="BO39" s="1">
        <v>1.0</v>
      </c>
      <c r="BP39" s="1">
        <v>-1.0</v>
      </c>
      <c r="BQ39" s="1">
        <v>-1.0</v>
      </c>
      <c r="BR39" s="1">
        <v>-1.0</v>
      </c>
      <c r="BS39" s="1">
        <v>-1.0</v>
      </c>
      <c r="BT39" s="1">
        <v>-1.0</v>
      </c>
      <c r="BU39" s="1">
        <v>1.0</v>
      </c>
      <c r="BV39" s="1">
        <v>-1.0</v>
      </c>
      <c r="BW39" s="1">
        <v>1.0</v>
      </c>
      <c r="BX39" s="1">
        <v>-1.0</v>
      </c>
      <c r="BY39" s="1">
        <v>-1.0</v>
      </c>
      <c r="BZ39" s="1">
        <v>-1.0</v>
      </c>
      <c r="CA39" s="1">
        <v>-1.0</v>
      </c>
      <c r="CB39" s="1">
        <v>-1.0</v>
      </c>
      <c r="CC39" s="1">
        <v>-1.0</v>
      </c>
      <c r="CD39" s="1">
        <v>1188.0</v>
      </c>
    </row>
    <row r="40">
      <c r="A40" s="1">
        <v>3.5122826E7</v>
      </c>
      <c r="B40" s="1" t="s">
        <v>365</v>
      </c>
      <c r="C40" s="1" t="s">
        <v>366</v>
      </c>
      <c r="D40" s="1" t="s">
        <v>367</v>
      </c>
      <c r="E40" s="1" t="s">
        <v>85</v>
      </c>
      <c r="F40" s="1" t="s">
        <v>368</v>
      </c>
      <c r="H40" s="1" t="s">
        <v>369</v>
      </c>
      <c r="I40" s="1">
        <v>1.87544628E8</v>
      </c>
      <c r="J40" s="1">
        <v>43222.0</v>
      </c>
      <c r="K40" s="1" t="s">
        <v>134</v>
      </c>
      <c r="L40" s="1">
        <v>0.9</v>
      </c>
      <c r="M40" s="1">
        <v>1.0</v>
      </c>
      <c r="N40" s="1">
        <v>1.0</v>
      </c>
      <c r="O40" s="1">
        <v>0.0</v>
      </c>
      <c r="P40" s="1" t="s">
        <v>89</v>
      </c>
      <c r="Q40" s="1" t="s">
        <v>370</v>
      </c>
      <c r="R40" s="1">
        <v>40.76142</v>
      </c>
      <c r="S40" s="1">
        <v>-73.99431</v>
      </c>
      <c r="T40" s="1" t="s">
        <v>289</v>
      </c>
      <c r="U40" s="1" t="s">
        <v>92</v>
      </c>
      <c r="V40" s="1">
        <v>6.0</v>
      </c>
      <c r="W40" s="1">
        <v>1.5</v>
      </c>
      <c r="X40" s="1">
        <v>2.0</v>
      </c>
      <c r="Y40" s="1">
        <v>2.0</v>
      </c>
      <c r="Z40" s="1" t="s">
        <v>93</v>
      </c>
      <c r="AA40" s="1" t="s">
        <v>371</v>
      </c>
      <c r="AB40" s="1">
        <v>390.0</v>
      </c>
      <c r="AC40" s="1">
        <v>2.0</v>
      </c>
      <c r="AD40" s="1">
        <v>30.0</v>
      </c>
      <c r="AE40" s="1">
        <v>3.0</v>
      </c>
      <c r="AF40" s="1" t="s">
        <v>291</v>
      </c>
      <c r="AG40" s="1">
        <v>1.0</v>
      </c>
      <c r="AH40" s="1">
        <v>0.0</v>
      </c>
      <c r="AI40" s="1">
        <v>0.0</v>
      </c>
      <c r="AJ40" s="1">
        <v>5.0</v>
      </c>
      <c r="AK40" s="1">
        <v>5.0</v>
      </c>
      <c r="AL40" s="1">
        <v>1.0</v>
      </c>
      <c r="AM40" s="1">
        <v>1.0</v>
      </c>
      <c r="AN40" s="1">
        <v>100.0</v>
      </c>
      <c r="AO40" s="1">
        <v>10.0</v>
      </c>
      <c r="AP40" s="1">
        <v>10.0</v>
      </c>
      <c r="AQ40" s="1">
        <v>10.0</v>
      </c>
      <c r="AR40" s="1">
        <v>10.0</v>
      </c>
      <c r="AS40" s="1">
        <v>10.0</v>
      </c>
      <c r="AT40" s="1">
        <v>10.0</v>
      </c>
      <c r="AU40" s="1">
        <v>1.0</v>
      </c>
      <c r="AV40" s="1" t="s">
        <v>96</v>
      </c>
      <c r="AW40" s="1">
        <v>1.0</v>
      </c>
      <c r="AX40" s="1">
        <v>1.0</v>
      </c>
      <c r="AY40" s="1">
        <v>0.0</v>
      </c>
      <c r="AZ40" s="1">
        <v>0.0</v>
      </c>
      <c r="BA40" s="1">
        <v>1.0</v>
      </c>
      <c r="BB40" s="1">
        <v>-1.0</v>
      </c>
      <c r="BC40" s="1">
        <v>1.0</v>
      </c>
      <c r="BD40" s="1">
        <v>-1.0</v>
      </c>
      <c r="BE40" s="1">
        <v>-1.0</v>
      </c>
      <c r="BF40" s="1">
        <v>1.0</v>
      </c>
      <c r="BG40" s="1">
        <v>-1.0</v>
      </c>
      <c r="BH40" s="1">
        <v>1.0</v>
      </c>
      <c r="BI40" s="1">
        <v>-1.0</v>
      </c>
      <c r="BJ40" s="1">
        <v>1.0</v>
      </c>
      <c r="BK40" s="1">
        <v>1.0</v>
      </c>
      <c r="BL40" s="1">
        <v>1.0</v>
      </c>
      <c r="BM40" s="1">
        <v>1.0</v>
      </c>
      <c r="BN40" s="1">
        <v>1.0</v>
      </c>
      <c r="BO40" s="1">
        <v>-1.0</v>
      </c>
      <c r="BP40" s="1">
        <v>1.0</v>
      </c>
      <c r="BQ40" s="1">
        <v>1.0</v>
      </c>
      <c r="BR40" s="1">
        <v>-1.0</v>
      </c>
      <c r="BS40" s="1">
        <v>-1.0</v>
      </c>
      <c r="BT40" s="1">
        <v>-1.0</v>
      </c>
      <c r="BU40" s="1">
        <v>1.0</v>
      </c>
      <c r="BV40" s="1">
        <v>1.0</v>
      </c>
      <c r="BW40" s="1">
        <v>-1.0</v>
      </c>
      <c r="BX40" s="1">
        <v>-1.0</v>
      </c>
      <c r="BY40" s="1">
        <v>-1.0</v>
      </c>
      <c r="BZ40" s="1">
        <v>-1.0</v>
      </c>
      <c r="CA40" s="1">
        <v>-1.0</v>
      </c>
      <c r="CB40" s="1">
        <v>-1.0</v>
      </c>
      <c r="CC40" s="1">
        <v>-1.0</v>
      </c>
      <c r="CD40" s="1">
        <v>1202.0</v>
      </c>
    </row>
    <row r="41">
      <c r="A41" s="1">
        <v>2.1202563E7</v>
      </c>
      <c r="B41" s="1" t="s">
        <v>372</v>
      </c>
      <c r="C41" s="1" t="s">
        <v>373</v>
      </c>
      <c r="D41" s="1" t="s">
        <v>374</v>
      </c>
      <c r="E41" s="1" t="s">
        <v>85</v>
      </c>
      <c r="F41" s="1" t="s">
        <v>375</v>
      </c>
      <c r="G41" s="1" t="s">
        <v>376</v>
      </c>
      <c r="I41" s="1">
        <v>3.2834879E7</v>
      </c>
      <c r="J41" s="1">
        <v>42131.0</v>
      </c>
      <c r="M41" s="1">
        <v>0.0</v>
      </c>
      <c r="N41" s="1">
        <v>1.0</v>
      </c>
      <c r="O41" s="1">
        <v>1.0</v>
      </c>
      <c r="P41" s="1" t="s">
        <v>123</v>
      </c>
      <c r="Q41" s="1" t="s">
        <v>296</v>
      </c>
      <c r="R41" s="1">
        <v>40.7284</v>
      </c>
      <c r="S41" s="1">
        <v>-73.94983</v>
      </c>
      <c r="T41" s="1" t="s">
        <v>289</v>
      </c>
      <c r="U41" s="1" t="s">
        <v>92</v>
      </c>
      <c r="V41" s="1">
        <v>4.0</v>
      </c>
      <c r="W41" s="1">
        <v>1.0</v>
      </c>
      <c r="X41" s="1">
        <v>1.0</v>
      </c>
      <c r="Y41" s="1">
        <v>2.0</v>
      </c>
      <c r="Z41" s="1" t="s">
        <v>93</v>
      </c>
      <c r="AA41" s="1" t="s">
        <v>377</v>
      </c>
      <c r="AB41" s="1">
        <v>200.0</v>
      </c>
      <c r="AC41" s="1">
        <v>2.0</v>
      </c>
      <c r="AD41" s="1">
        <v>10.0</v>
      </c>
      <c r="AE41" s="1">
        <v>3.0</v>
      </c>
      <c r="AF41" s="1" t="s">
        <v>378</v>
      </c>
      <c r="AG41" s="1">
        <v>1.0</v>
      </c>
      <c r="AH41" s="1">
        <v>0.0</v>
      </c>
      <c r="AI41" s="1">
        <v>0.0</v>
      </c>
      <c r="AJ41" s="1">
        <v>0.0</v>
      </c>
      <c r="AK41" s="1">
        <v>0.0</v>
      </c>
      <c r="AL41" s="1">
        <v>0.0</v>
      </c>
      <c r="AM41" s="1">
        <v>0.0</v>
      </c>
      <c r="AU41" s="1">
        <v>0.0</v>
      </c>
      <c r="AV41" s="1" t="s">
        <v>105</v>
      </c>
      <c r="AW41" s="1">
        <v>1.0</v>
      </c>
      <c r="AX41" s="1">
        <v>1.0</v>
      </c>
      <c r="AY41" s="1">
        <v>0.0</v>
      </c>
      <c r="AZ41" s="1">
        <v>0.0</v>
      </c>
      <c r="BB41" s="1">
        <v>-1.0</v>
      </c>
      <c r="BC41" s="1">
        <v>1.0</v>
      </c>
      <c r="BD41" s="1">
        <v>-1.0</v>
      </c>
      <c r="BE41" s="1">
        <v>-1.0</v>
      </c>
      <c r="BF41" s="1">
        <v>1.0</v>
      </c>
      <c r="BG41" s="1">
        <v>-1.0</v>
      </c>
      <c r="BH41" s="1">
        <v>1.0</v>
      </c>
      <c r="BI41" s="1">
        <v>-1.0</v>
      </c>
      <c r="BJ41" s="1">
        <v>1.0</v>
      </c>
      <c r="BK41" s="1">
        <v>-1.0</v>
      </c>
      <c r="BL41" s="1">
        <v>-1.0</v>
      </c>
      <c r="BM41" s="1">
        <v>1.0</v>
      </c>
      <c r="BN41" s="1">
        <v>1.0</v>
      </c>
      <c r="BO41" s="1">
        <v>-1.0</v>
      </c>
      <c r="BP41" s="1">
        <v>-1.0</v>
      </c>
      <c r="BQ41" s="1">
        <v>-1.0</v>
      </c>
      <c r="BR41" s="1">
        <v>-1.0</v>
      </c>
      <c r="BS41" s="1">
        <v>-1.0</v>
      </c>
      <c r="BT41" s="1">
        <v>-1.0</v>
      </c>
      <c r="BU41" s="1">
        <v>1.0</v>
      </c>
      <c r="BV41" s="1">
        <v>-1.0</v>
      </c>
      <c r="BW41" s="1">
        <v>-1.0</v>
      </c>
      <c r="BX41" s="1">
        <v>-1.0</v>
      </c>
      <c r="BY41" s="1">
        <v>-1.0</v>
      </c>
      <c r="BZ41" s="1">
        <v>-1.0</v>
      </c>
      <c r="CA41" s="1">
        <v>-1.0</v>
      </c>
      <c r="CB41" s="1">
        <v>-1.0</v>
      </c>
      <c r="CC41" s="1">
        <v>-1.0</v>
      </c>
      <c r="CD41" s="1">
        <v>1202.0</v>
      </c>
    </row>
    <row r="42">
      <c r="A42" s="1">
        <v>2243548.0</v>
      </c>
      <c r="B42" s="1" t="s">
        <v>379</v>
      </c>
      <c r="C42" s="1" t="s">
        <v>380</v>
      </c>
      <c r="D42" s="1" t="s">
        <v>381</v>
      </c>
      <c r="E42" s="1" t="s">
        <v>85</v>
      </c>
      <c r="F42" s="1" t="s">
        <v>382</v>
      </c>
      <c r="G42" s="1" t="s">
        <v>383</v>
      </c>
      <c r="H42" s="1" t="s">
        <v>384</v>
      </c>
      <c r="I42" s="1">
        <v>9644281.0</v>
      </c>
      <c r="J42" s="1">
        <v>41573.0</v>
      </c>
      <c r="M42" s="1">
        <v>0.0</v>
      </c>
      <c r="N42" s="1">
        <v>1.0</v>
      </c>
      <c r="O42" s="1">
        <v>1.0</v>
      </c>
      <c r="P42" s="1" t="s">
        <v>89</v>
      </c>
      <c r="Q42" s="1" t="s">
        <v>90</v>
      </c>
      <c r="R42" s="1">
        <v>40.72082</v>
      </c>
      <c r="S42" s="1">
        <v>-73.99028</v>
      </c>
      <c r="T42" s="1" t="s">
        <v>91</v>
      </c>
      <c r="U42" s="1" t="s">
        <v>92</v>
      </c>
      <c r="V42" s="1">
        <v>2.0</v>
      </c>
      <c r="W42" s="1">
        <v>1.0</v>
      </c>
      <c r="X42" s="1">
        <v>1.0</v>
      </c>
      <c r="Y42" s="1">
        <v>1.0</v>
      </c>
      <c r="Z42" s="1" t="s">
        <v>93</v>
      </c>
      <c r="AA42" s="1" t="s">
        <v>385</v>
      </c>
      <c r="AB42" s="1">
        <v>300.0</v>
      </c>
      <c r="AC42" s="1">
        <v>1.0</v>
      </c>
      <c r="AD42" s="1">
        <v>0.0</v>
      </c>
      <c r="AE42" s="1">
        <v>1.0</v>
      </c>
      <c r="AF42" s="1" t="s">
        <v>255</v>
      </c>
      <c r="AG42" s="1">
        <v>1.0</v>
      </c>
      <c r="AH42" s="1">
        <v>0.0</v>
      </c>
      <c r="AI42" s="1">
        <v>0.0</v>
      </c>
      <c r="AJ42" s="1">
        <v>0.0</v>
      </c>
      <c r="AK42" s="1">
        <v>0.0</v>
      </c>
      <c r="AL42" s="1">
        <v>2.0</v>
      </c>
      <c r="AM42" s="1">
        <v>0.0</v>
      </c>
      <c r="AN42" s="1">
        <v>100.0</v>
      </c>
      <c r="AO42" s="1">
        <v>10.0</v>
      </c>
      <c r="AP42" s="1">
        <v>10.0</v>
      </c>
      <c r="AQ42" s="1">
        <v>10.0</v>
      </c>
      <c r="AR42" s="1">
        <v>10.0</v>
      </c>
      <c r="AS42" s="1">
        <v>10.0</v>
      </c>
      <c r="AT42" s="1">
        <v>10.0</v>
      </c>
      <c r="AU42" s="1">
        <v>0.0</v>
      </c>
      <c r="AV42" s="1" t="s">
        <v>117</v>
      </c>
      <c r="AW42" s="1">
        <v>1.0</v>
      </c>
      <c r="AX42" s="1">
        <v>1.0</v>
      </c>
      <c r="AY42" s="1">
        <v>0.0</v>
      </c>
      <c r="AZ42" s="1">
        <v>0.0</v>
      </c>
      <c r="BA42" s="1">
        <v>0.05</v>
      </c>
      <c r="BB42" s="1">
        <v>1.0</v>
      </c>
      <c r="BC42" s="1">
        <v>1.0</v>
      </c>
      <c r="BD42" s="1">
        <v>-1.0</v>
      </c>
      <c r="BE42" s="1">
        <v>1.0</v>
      </c>
      <c r="BF42" s="1">
        <v>1.0</v>
      </c>
      <c r="BG42" s="1">
        <v>-1.0</v>
      </c>
      <c r="BH42" s="1">
        <v>-1.0</v>
      </c>
      <c r="BI42" s="1">
        <v>-1.0</v>
      </c>
      <c r="BJ42" s="1">
        <v>1.0</v>
      </c>
      <c r="BK42" s="1">
        <v>1.0</v>
      </c>
      <c r="BL42" s="1">
        <v>1.0</v>
      </c>
      <c r="BM42" s="1">
        <v>1.0</v>
      </c>
      <c r="BN42" s="1">
        <v>1.0</v>
      </c>
      <c r="BO42" s="1">
        <v>-1.0</v>
      </c>
      <c r="BP42" s="1">
        <v>1.0</v>
      </c>
      <c r="BQ42" s="1">
        <v>1.0</v>
      </c>
      <c r="BR42" s="1">
        <v>-1.0</v>
      </c>
      <c r="BS42" s="1">
        <v>-1.0</v>
      </c>
      <c r="BT42" s="1">
        <v>-1.0</v>
      </c>
      <c r="BU42" s="1">
        <v>1.0</v>
      </c>
      <c r="BV42" s="1">
        <v>-1.0</v>
      </c>
      <c r="BW42" s="1">
        <v>1.0</v>
      </c>
      <c r="BX42" s="1">
        <v>-1.0</v>
      </c>
      <c r="BY42" s="1">
        <v>-1.0</v>
      </c>
      <c r="BZ42" s="1">
        <v>-1.0</v>
      </c>
      <c r="CA42" s="1">
        <v>-1.0</v>
      </c>
      <c r="CB42" s="1">
        <v>1.0</v>
      </c>
      <c r="CC42" s="1">
        <v>-1.0</v>
      </c>
      <c r="CD42" s="1">
        <v>1245.0</v>
      </c>
    </row>
    <row r="43">
      <c r="A43" s="1">
        <v>1.962247E7</v>
      </c>
      <c r="B43" s="1" t="s">
        <v>386</v>
      </c>
      <c r="C43" s="1" t="s">
        <v>387</v>
      </c>
      <c r="D43" s="1" t="s">
        <v>388</v>
      </c>
      <c r="E43" s="1" t="s">
        <v>85</v>
      </c>
      <c r="F43" s="1" t="s">
        <v>389</v>
      </c>
      <c r="G43" s="1" t="s">
        <v>390</v>
      </c>
      <c r="H43" s="2" t="str">
        <f>- We take off our shoes at The door. please treat our home as if it were yours.</f>
        <v>#ERROR!</v>
      </c>
      <c r="I43" s="1">
        <v>3715206.0</v>
      </c>
      <c r="J43" s="1">
        <v>41182.0</v>
      </c>
      <c r="M43" s="1">
        <v>0.0</v>
      </c>
      <c r="N43" s="1">
        <v>1.0</v>
      </c>
      <c r="O43" s="1">
        <v>0.0</v>
      </c>
      <c r="P43" s="1" t="s">
        <v>89</v>
      </c>
      <c r="Q43" s="1" t="s">
        <v>391</v>
      </c>
      <c r="R43" s="1">
        <v>40.74837</v>
      </c>
      <c r="S43" s="1">
        <v>-74.00228</v>
      </c>
      <c r="T43" s="1" t="s">
        <v>91</v>
      </c>
      <c r="U43" s="1" t="s">
        <v>113</v>
      </c>
      <c r="V43" s="1">
        <v>2.0</v>
      </c>
      <c r="W43" s="1">
        <v>1.0</v>
      </c>
      <c r="X43" s="1">
        <v>1.0</v>
      </c>
      <c r="Y43" s="1">
        <v>1.0</v>
      </c>
      <c r="Z43" s="1" t="s">
        <v>93</v>
      </c>
      <c r="AA43" s="1" t="s">
        <v>392</v>
      </c>
      <c r="AB43" s="1">
        <v>100.0</v>
      </c>
      <c r="AC43" s="1">
        <v>1.0</v>
      </c>
      <c r="AD43" s="1">
        <v>0.0</v>
      </c>
      <c r="AE43" s="1">
        <v>2.0</v>
      </c>
      <c r="AF43" s="1" t="s">
        <v>393</v>
      </c>
      <c r="AG43" s="1">
        <v>1.0</v>
      </c>
      <c r="AH43" s="1">
        <v>0.0</v>
      </c>
      <c r="AI43" s="1">
        <v>0.0</v>
      </c>
      <c r="AJ43" s="1">
        <v>0.0</v>
      </c>
      <c r="AK43" s="1">
        <v>0.0</v>
      </c>
      <c r="AL43" s="1">
        <v>12.0</v>
      </c>
      <c r="AM43" s="1">
        <v>0.0</v>
      </c>
      <c r="AN43" s="1">
        <v>97.0</v>
      </c>
      <c r="AO43" s="1">
        <v>10.0</v>
      </c>
      <c r="AP43" s="1">
        <v>10.0</v>
      </c>
      <c r="AQ43" s="1">
        <v>10.0</v>
      </c>
      <c r="AR43" s="1">
        <v>10.0</v>
      </c>
      <c r="AS43" s="1">
        <v>10.0</v>
      </c>
      <c r="AT43" s="1">
        <v>10.0</v>
      </c>
      <c r="AU43" s="1">
        <v>0.0</v>
      </c>
      <c r="AV43" s="1" t="s">
        <v>105</v>
      </c>
      <c r="AW43" s="1">
        <v>1.0</v>
      </c>
      <c r="AX43" s="1">
        <v>0.0</v>
      </c>
      <c r="AY43" s="1">
        <v>1.0</v>
      </c>
      <c r="AZ43" s="1">
        <v>0.0</v>
      </c>
      <c r="BA43" s="1">
        <v>0.5</v>
      </c>
      <c r="BB43" s="1">
        <v>-1.0</v>
      </c>
      <c r="BC43" s="1">
        <v>1.0</v>
      </c>
      <c r="BD43" s="1">
        <v>-1.0</v>
      </c>
      <c r="BE43" s="1">
        <v>-1.0</v>
      </c>
      <c r="BF43" s="1">
        <v>-1.0</v>
      </c>
      <c r="BG43" s="1">
        <v>-1.0</v>
      </c>
      <c r="BH43" s="1">
        <v>-1.0</v>
      </c>
      <c r="BI43" s="1">
        <v>-1.0</v>
      </c>
      <c r="BJ43" s="1">
        <v>-1.0</v>
      </c>
      <c r="BK43" s="1">
        <v>-1.0</v>
      </c>
      <c r="BL43" s="1">
        <v>-1.0</v>
      </c>
      <c r="BM43" s="1">
        <v>1.0</v>
      </c>
      <c r="BN43" s="1">
        <v>1.0</v>
      </c>
      <c r="BO43" s="1">
        <v>-1.0</v>
      </c>
      <c r="BP43" s="1">
        <v>-1.0</v>
      </c>
      <c r="BQ43" s="1">
        <v>-1.0</v>
      </c>
      <c r="BR43" s="1">
        <v>-1.0</v>
      </c>
      <c r="BS43" s="1">
        <v>-1.0</v>
      </c>
      <c r="BT43" s="1">
        <v>-1.0</v>
      </c>
      <c r="BU43" s="1">
        <v>1.0</v>
      </c>
      <c r="BV43" s="1">
        <v>-1.0</v>
      </c>
      <c r="BW43" s="1">
        <v>-1.0</v>
      </c>
      <c r="BX43" s="1">
        <v>-1.0</v>
      </c>
      <c r="BY43" s="1">
        <v>-1.0</v>
      </c>
      <c r="BZ43" s="1">
        <v>-1.0</v>
      </c>
      <c r="CA43" s="1">
        <v>-1.0</v>
      </c>
      <c r="CB43" s="1">
        <v>-1.0</v>
      </c>
      <c r="CC43" s="1">
        <v>-1.0</v>
      </c>
      <c r="CD43" s="1">
        <v>1293.0</v>
      </c>
    </row>
    <row r="44">
      <c r="A44" s="1">
        <v>1.4821494E7</v>
      </c>
      <c r="B44" s="1" t="s">
        <v>394</v>
      </c>
      <c r="C44" s="1" t="s">
        <v>395</v>
      </c>
      <c r="D44" s="1" t="s">
        <v>396</v>
      </c>
      <c r="E44" s="1" t="s">
        <v>85</v>
      </c>
      <c r="F44" s="1" t="s">
        <v>397</v>
      </c>
      <c r="G44" s="1" t="s">
        <v>398</v>
      </c>
      <c r="H44" s="1" t="s">
        <v>399</v>
      </c>
      <c r="I44" s="1">
        <v>3.0283594E7</v>
      </c>
      <c r="J44" s="1">
        <v>42093.0</v>
      </c>
      <c r="K44" s="1" t="s">
        <v>88</v>
      </c>
      <c r="L44" s="1">
        <v>0.96</v>
      </c>
      <c r="M44" s="1">
        <v>0.0</v>
      </c>
      <c r="N44" s="1">
        <v>776.0</v>
      </c>
      <c r="O44" s="1">
        <v>0.0</v>
      </c>
      <c r="P44" s="1" t="s">
        <v>89</v>
      </c>
      <c r="Q44" s="1" t="s">
        <v>90</v>
      </c>
      <c r="R44" s="1">
        <v>40.7446099999999</v>
      </c>
      <c r="S44" s="1">
        <v>-73.992</v>
      </c>
      <c r="T44" s="1" t="s">
        <v>91</v>
      </c>
      <c r="U44" s="1" t="s">
        <v>92</v>
      </c>
      <c r="V44" s="1">
        <v>3.0</v>
      </c>
      <c r="W44" s="1">
        <v>1.0</v>
      </c>
      <c r="X44" s="1">
        <v>1.0</v>
      </c>
      <c r="Y44" s="1">
        <v>2.0</v>
      </c>
      <c r="Z44" s="1" t="s">
        <v>93</v>
      </c>
      <c r="AA44" s="1" t="s">
        <v>400</v>
      </c>
      <c r="AB44" s="1">
        <v>129.0</v>
      </c>
      <c r="AC44" s="1">
        <v>1.0</v>
      </c>
      <c r="AD44" s="1">
        <v>0.0</v>
      </c>
      <c r="AE44" s="1">
        <v>30.0</v>
      </c>
      <c r="AF44" s="1" t="s">
        <v>95</v>
      </c>
      <c r="AG44" s="1">
        <v>1.0</v>
      </c>
      <c r="AH44" s="1">
        <v>14.0</v>
      </c>
      <c r="AI44" s="1">
        <v>44.0</v>
      </c>
      <c r="AJ44" s="1">
        <v>74.0</v>
      </c>
      <c r="AK44" s="1">
        <v>349.0</v>
      </c>
      <c r="AL44" s="1">
        <v>0.0</v>
      </c>
      <c r="AM44" s="1">
        <v>0.0</v>
      </c>
      <c r="AU44" s="1">
        <v>0.0</v>
      </c>
      <c r="AV44" s="1" t="s">
        <v>96</v>
      </c>
      <c r="AW44" s="1">
        <v>121.0</v>
      </c>
      <c r="AX44" s="1">
        <v>121.0</v>
      </c>
      <c r="AY44" s="1">
        <v>0.0</v>
      </c>
      <c r="AZ44" s="1">
        <v>0.0</v>
      </c>
      <c r="BB44" s="1">
        <v>1.0</v>
      </c>
      <c r="BC44" s="1">
        <v>1.0</v>
      </c>
      <c r="BD44" s="1">
        <v>-1.0</v>
      </c>
      <c r="BE44" s="1">
        <v>-1.0</v>
      </c>
      <c r="BF44" s="1">
        <v>-1.0</v>
      </c>
      <c r="BG44" s="1">
        <v>-1.0</v>
      </c>
      <c r="BH44" s="1">
        <v>1.0</v>
      </c>
      <c r="BI44" s="1">
        <v>-1.0</v>
      </c>
      <c r="BJ44" s="1">
        <v>1.0</v>
      </c>
      <c r="BK44" s="1">
        <v>1.0</v>
      </c>
      <c r="BL44" s="1">
        <v>-1.0</v>
      </c>
      <c r="BM44" s="1">
        <v>1.0</v>
      </c>
      <c r="BN44" s="1">
        <v>1.0</v>
      </c>
      <c r="BO44" s="1">
        <v>1.0</v>
      </c>
      <c r="BP44" s="1">
        <v>1.0</v>
      </c>
      <c r="BQ44" s="1">
        <v>-1.0</v>
      </c>
      <c r="BR44" s="1">
        <v>-1.0</v>
      </c>
      <c r="BS44" s="1">
        <v>-1.0</v>
      </c>
      <c r="BT44" s="1">
        <v>-1.0</v>
      </c>
      <c r="BU44" s="1">
        <v>1.0</v>
      </c>
      <c r="BV44" s="1">
        <v>-1.0</v>
      </c>
      <c r="BW44" s="1">
        <v>1.0</v>
      </c>
      <c r="BX44" s="1">
        <v>-1.0</v>
      </c>
      <c r="BY44" s="1">
        <v>-1.0</v>
      </c>
      <c r="BZ44" s="1">
        <v>1.0</v>
      </c>
      <c r="CA44" s="1">
        <v>-1.0</v>
      </c>
      <c r="CB44" s="1">
        <v>-1.0</v>
      </c>
      <c r="CC44" s="1">
        <v>-1.0</v>
      </c>
      <c r="CD44" s="1">
        <v>1294.0</v>
      </c>
    </row>
    <row r="45">
      <c r="A45" s="1">
        <v>3.2281512E7</v>
      </c>
      <c r="B45" s="1" t="s">
        <v>401</v>
      </c>
      <c r="C45" s="1" t="s">
        <v>402</v>
      </c>
      <c r="D45" s="1" t="s">
        <v>403</v>
      </c>
      <c r="E45" s="1" t="s">
        <v>85</v>
      </c>
      <c r="F45" s="1" t="s">
        <v>404</v>
      </c>
      <c r="G45" s="1" t="s">
        <v>405</v>
      </c>
      <c r="H45" s="2" t="str">
        <f>- Kindly remove your shoes. - no smoking. - remove all trash to outside trash containers.</f>
        <v>#ERROR!</v>
      </c>
      <c r="I45" s="1">
        <v>4.2483386E7</v>
      </c>
      <c r="J45" s="1">
        <v>42241.0</v>
      </c>
      <c r="K45" s="1" t="s">
        <v>272</v>
      </c>
      <c r="L45" s="1">
        <v>1.0</v>
      </c>
      <c r="M45" s="1">
        <v>0.0</v>
      </c>
      <c r="N45" s="1">
        <v>1.0</v>
      </c>
      <c r="O45" s="1">
        <v>0.0</v>
      </c>
      <c r="P45" s="1" t="s">
        <v>123</v>
      </c>
      <c r="Q45" s="1" t="s">
        <v>124</v>
      </c>
      <c r="R45" s="1">
        <v>40.67959</v>
      </c>
      <c r="S45" s="1">
        <v>-73.96736</v>
      </c>
      <c r="T45" s="1" t="s">
        <v>91</v>
      </c>
      <c r="U45" s="1" t="s">
        <v>92</v>
      </c>
      <c r="V45" s="1">
        <v>4.0</v>
      </c>
      <c r="W45" s="1">
        <v>1.0</v>
      </c>
      <c r="X45" s="1">
        <v>2.0</v>
      </c>
      <c r="Y45" s="1">
        <v>2.0</v>
      </c>
      <c r="Z45" s="1" t="s">
        <v>93</v>
      </c>
      <c r="AA45" s="1" t="s">
        <v>406</v>
      </c>
      <c r="AB45" s="1">
        <v>195.0</v>
      </c>
      <c r="AC45" s="1">
        <v>1.0</v>
      </c>
      <c r="AD45" s="1">
        <v>0.0</v>
      </c>
      <c r="AE45" s="1">
        <v>1.0</v>
      </c>
      <c r="AF45" s="1" t="s">
        <v>407</v>
      </c>
      <c r="AG45" s="1">
        <v>1.0</v>
      </c>
      <c r="AH45" s="1">
        <v>20.0</v>
      </c>
      <c r="AI45" s="1">
        <v>20.0</v>
      </c>
      <c r="AJ45" s="1">
        <v>20.0</v>
      </c>
      <c r="AK45" s="1">
        <v>20.0</v>
      </c>
      <c r="AL45" s="1">
        <v>3.0</v>
      </c>
      <c r="AM45" s="1">
        <v>3.0</v>
      </c>
      <c r="AN45" s="1">
        <v>87.0</v>
      </c>
      <c r="AO45" s="1">
        <v>10.0</v>
      </c>
      <c r="AP45" s="1">
        <v>10.0</v>
      </c>
      <c r="AQ45" s="1">
        <v>10.0</v>
      </c>
      <c r="AR45" s="1">
        <v>10.0</v>
      </c>
      <c r="AS45" s="1">
        <v>9.0</v>
      </c>
      <c r="AT45" s="1">
        <v>9.0</v>
      </c>
      <c r="AU45" s="1">
        <v>0.0</v>
      </c>
      <c r="AV45" s="1" t="s">
        <v>117</v>
      </c>
      <c r="AW45" s="1">
        <v>1.0</v>
      </c>
      <c r="AX45" s="1">
        <v>1.0</v>
      </c>
      <c r="AY45" s="1">
        <v>0.0</v>
      </c>
      <c r="AZ45" s="1">
        <v>0.0</v>
      </c>
      <c r="BA45" s="1">
        <v>1.1</v>
      </c>
      <c r="BB45" s="1">
        <v>-1.0</v>
      </c>
      <c r="BC45" s="1">
        <v>1.0</v>
      </c>
      <c r="BD45" s="1">
        <v>-1.0</v>
      </c>
      <c r="BE45" s="1">
        <v>1.0</v>
      </c>
      <c r="BF45" s="1">
        <v>-1.0</v>
      </c>
      <c r="BG45" s="1">
        <v>-1.0</v>
      </c>
      <c r="BH45" s="1">
        <v>-1.0</v>
      </c>
      <c r="BI45" s="1">
        <v>-1.0</v>
      </c>
      <c r="BJ45" s="1">
        <v>1.0</v>
      </c>
      <c r="BK45" s="1">
        <v>1.0</v>
      </c>
      <c r="BL45" s="1">
        <v>1.0</v>
      </c>
      <c r="BM45" s="1">
        <v>-1.0</v>
      </c>
      <c r="BN45" s="1">
        <v>-1.0</v>
      </c>
      <c r="BO45" s="1">
        <v>-1.0</v>
      </c>
      <c r="BP45" s="1">
        <v>1.0</v>
      </c>
      <c r="BQ45" s="1">
        <v>1.0</v>
      </c>
      <c r="BR45" s="1">
        <v>1.0</v>
      </c>
      <c r="BS45" s="1">
        <v>-1.0</v>
      </c>
      <c r="BT45" s="1">
        <v>-1.0</v>
      </c>
      <c r="BU45" s="1">
        <v>1.0</v>
      </c>
      <c r="BV45" s="1">
        <v>-1.0</v>
      </c>
      <c r="BW45" s="1">
        <v>-1.0</v>
      </c>
      <c r="BX45" s="1">
        <v>1.0</v>
      </c>
      <c r="BY45" s="1">
        <v>-1.0</v>
      </c>
      <c r="BZ45" s="1">
        <v>-1.0</v>
      </c>
      <c r="CA45" s="1">
        <v>-1.0</v>
      </c>
      <c r="CB45" s="1">
        <v>1.0</v>
      </c>
      <c r="CC45" s="1">
        <v>-1.0</v>
      </c>
      <c r="CD45" s="1">
        <v>1300.0</v>
      </c>
    </row>
    <row r="46">
      <c r="A46" s="1">
        <v>3.5702066E7</v>
      </c>
      <c r="B46" s="1" t="s">
        <v>408</v>
      </c>
      <c r="C46" s="1" t="s">
        <v>409</v>
      </c>
      <c r="D46" s="1" t="s">
        <v>410</v>
      </c>
      <c r="E46" s="1" t="s">
        <v>85</v>
      </c>
      <c r="F46" s="1" t="s">
        <v>411</v>
      </c>
      <c r="G46" s="1" t="s">
        <v>412</v>
      </c>
      <c r="H46" s="1" t="s">
        <v>413</v>
      </c>
      <c r="I46" s="1">
        <v>1.3830544E7</v>
      </c>
      <c r="J46" s="1">
        <v>41731.0</v>
      </c>
      <c r="K46" s="1" t="s">
        <v>134</v>
      </c>
      <c r="L46" s="1">
        <v>1.0</v>
      </c>
      <c r="M46" s="1">
        <v>0.0</v>
      </c>
      <c r="N46" s="1">
        <v>3.0</v>
      </c>
      <c r="O46" s="1">
        <v>1.0</v>
      </c>
      <c r="P46" s="1" t="s">
        <v>123</v>
      </c>
      <c r="Q46" s="1" t="s">
        <v>157</v>
      </c>
      <c r="R46" s="1">
        <v>40.69386</v>
      </c>
      <c r="S46" s="1">
        <v>-73.93256</v>
      </c>
      <c r="T46" s="1" t="s">
        <v>91</v>
      </c>
      <c r="U46" s="1" t="s">
        <v>113</v>
      </c>
      <c r="V46" s="1">
        <v>2.0</v>
      </c>
      <c r="W46" s="1">
        <v>1.0</v>
      </c>
      <c r="X46" s="1">
        <v>1.0</v>
      </c>
      <c r="Y46" s="1">
        <v>1.0</v>
      </c>
      <c r="Z46" s="1" t="s">
        <v>93</v>
      </c>
      <c r="AA46" s="1" t="s">
        <v>414</v>
      </c>
      <c r="AB46" s="1">
        <v>52.0</v>
      </c>
      <c r="AC46" s="1">
        <v>1.0</v>
      </c>
      <c r="AD46" s="1">
        <v>0.0</v>
      </c>
      <c r="AE46" s="1">
        <v>4.0</v>
      </c>
      <c r="AF46" s="1" t="s">
        <v>202</v>
      </c>
      <c r="AG46" s="1">
        <v>1.0</v>
      </c>
      <c r="AH46" s="1">
        <v>22.0</v>
      </c>
      <c r="AI46" s="1">
        <v>35.0</v>
      </c>
      <c r="AJ46" s="1">
        <v>59.0</v>
      </c>
      <c r="AK46" s="1">
        <v>325.0</v>
      </c>
      <c r="AL46" s="1">
        <v>1.0</v>
      </c>
      <c r="AM46" s="1">
        <v>1.0</v>
      </c>
      <c r="AN46" s="1">
        <v>80.0</v>
      </c>
      <c r="AO46" s="1">
        <v>10.0</v>
      </c>
      <c r="AP46" s="1">
        <v>10.0</v>
      </c>
      <c r="AQ46" s="1">
        <v>10.0</v>
      </c>
      <c r="AR46" s="1">
        <v>10.0</v>
      </c>
      <c r="AS46" s="1">
        <v>6.0</v>
      </c>
      <c r="AT46" s="1">
        <v>10.0</v>
      </c>
      <c r="AU46" s="1">
        <v>1.0</v>
      </c>
      <c r="AV46" s="1" t="s">
        <v>96</v>
      </c>
      <c r="AW46" s="1">
        <v>3.0</v>
      </c>
      <c r="AX46" s="1">
        <v>1.0</v>
      </c>
      <c r="AY46" s="1">
        <v>2.0</v>
      </c>
      <c r="AZ46" s="1">
        <v>0.0</v>
      </c>
      <c r="BA46" s="1">
        <v>1.0</v>
      </c>
      <c r="BB46" s="1">
        <v>-1.0</v>
      </c>
      <c r="BC46" s="1">
        <v>1.0</v>
      </c>
      <c r="BD46" s="1">
        <v>-1.0</v>
      </c>
      <c r="BE46" s="1">
        <v>-1.0</v>
      </c>
      <c r="BF46" s="1">
        <v>-1.0</v>
      </c>
      <c r="BG46" s="1">
        <v>-1.0</v>
      </c>
      <c r="BH46" s="1">
        <v>-1.0</v>
      </c>
      <c r="BI46" s="1">
        <v>-1.0</v>
      </c>
      <c r="BJ46" s="1">
        <v>1.0</v>
      </c>
      <c r="BK46" s="1">
        <v>-1.0</v>
      </c>
      <c r="BL46" s="1">
        <v>-1.0</v>
      </c>
      <c r="BM46" s="1">
        <v>1.0</v>
      </c>
      <c r="BN46" s="1">
        <v>-1.0</v>
      </c>
      <c r="BO46" s="1">
        <v>-1.0</v>
      </c>
      <c r="BP46" s="1">
        <v>-1.0</v>
      </c>
      <c r="BQ46" s="1">
        <v>-1.0</v>
      </c>
      <c r="BR46" s="1">
        <v>-1.0</v>
      </c>
      <c r="BS46" s="1">
        <v>1.0</v>
      </c>
      <c r="BT46" s="1">
        <v>-1.0</v>
      </c>
      <c r="BU46" s="1">
        <v>1.0</v>
      </c>
      <c r="BV46" s="1">
        <v>-1.0</v>
      </c>
      <c r="BW46" s="1">
        <v>-1.0</v>
      </c>
      <c r="BX46" s="1">
        <v>-1.0</v>
      </c>
      <c r="BY46" s="1">
        <v>-1.0</v>
      </c>
      <c r="BZ46" s="1">
        <v>-1.0</v>
      </c>
      <c r="CA46" s="1">
        <v>-1.0</v>
      </c>
      <c r="CB46" s="1">
        <v>-1.0</v>
      </c>
      <c r="CC46" s="1">
        <v>-1.0</v>
      </c>
      <c r="CD46" s="1">
        <v>1323.0</v>
      </c>
    </row>
    <row r="47">
      <c r="A47" s="1">
        <v>3.2019847E7</v>
      </c>
      <c r="B47" s="1" t="s">
        <v>415</v>
      </c>
      <c r="C47" s="1" t="s">
        <v>416</v>
      </c>
      <c r="D47" s="1" t="s">
        <v>417</v>
      </c>
      <c r="E47" s="1" t="s">
        <v>85</v>
      </c>
      <c r="I47" s="1">
        <v>2.38136541E8</v>
      </c>
      <c r="J47" s="1">
        <v>43486.0</v>
      </c>
      <c r="K47" s="1" t="s">
        <v>272</v>
      </c>
      <c r="L47" s="1">
        <v>1.0</v>
      </c>
      <c r="M47" s="1">
        <v>0.0</v>
      </c>
      <c r="N47" s="1">
        <v>1.0</v>
      </c>
      <c r="O47" s="1">
        <v>0.0</v>
      </c>
      <c r="P47" s="1" t="s">
        <v>89</v>
      </c>
      <c r="Q47" s="1" t="s">
        <v>329</v>
      </c>
      <c r="R47" s="1">
        <v>40.74797</v>
      </c>
      <c r="S47" s="1">
        <v>-73.98271</v>
      </c>
      <c r="T47" s="1" t="s">
        <v>91</v>
      </c>
      <c r="U47" s="1" t="s">
        <v>92</v>
      </c>
      <c r="V47" s="1">
        <v>5.0</v>
      </c>
      <c r="W47" s="1">
        <v>1.0</v>
      </c>
      <c r="X47" s="1">
        <v>2.0</v>
      </c>
      <c r="Y47" s="1">
        <v>3.0</v>
      </c>
      <c r="Z47" s="1" t="s">
        <v>93</v>
      </c>
      <c r="AA47" s="1" t="s">
        <v>418</v>
      </c>
      <c r="AB47" s="1">
        <v>345.0</v>
      </c>
      <c r="AC47" s="1">
        <v>4.0</v>
      </c>
      <c r="AD47" s="1">
        <v>15.0</v>
      </c>
      <c r="AE47" s="1">
        <v>30.0</v>
      </c>
      <c r="AF47" s="1" t="s">
        <v>291</v>
      </c>
      <c r="AG47" s="1">
        <v>1.0</v>
      </c>
      <c r="AH47" s="1">
        <v>5.0</v>
      </c>
      <c r="AI47" s="1">
        <v>35.0</v>
      </c>
      <c r="AJ47" s="1">
        <v>65.0</v>
      </c>
      <c r="AK47" s="1">
        <v>154.0</v>
      </c>
      <c r="AL47" s="1">
        <v>6.0</v>
      </c>
      <c r="AM47" s="1">
        <v>6.0</v>
      </c>
      <c r="AN47" s="1">
        <v>87.0</v>
      </c>
      <c r="AO47" s="1">
        <v>8.0</v>
      </c>
      <c r="AP47" s="1">
        <v>9.0</v>
      </c>
      <c r="AQ47" s="1">
        <v>9.0</v>
      </c>
      <c r="AR47" s="1">
        <v>9.0</v>
      </c>
      <c r="AS47" s="1">
        <v>10.0</v>
      </c>
      <c r="AT47" s="1">
        <v>9.0</v>
      </c>
      <c r="AU47" s="1">
        <v>1.0</v>
      </c>
      <c r="AV47" s="1" t="s">
        <v>96</v>
      </c>
      <c r="AW47" s="1">
        <v>1.0</v>
      </c>
      <c r="AX47" s="1">
        <v>1.0</v>
      </c>
      <c r="AY47" s="1">
        <v>0.0</v>
      </c>
      <c r="AZ47" s="1">
        <v>0.0</v>
      </c>
      <c r="BA47" s="1">
        <v>1.13</v>
      </c>
      <c r="BB47" s="1">
        <v>-1.0</v>
      </c>
      <c r="BC47" s="1">
        <v>1.0</v>
      </c>
      <c r="BD47" s="1">
        <v>-1.0</v>
      </c>
      <c r="BE47" s="1">
        <v>-1.0</v>
      </c>
      <c r="BF47" s="1">
        <v>-1.0</v>
      </c>
      <c r="BG47" s="1">
        <v>-1.0</v>
      </c>
      <c r="BH47" s="1">
        <v>-1.0</v>
      </c>
      <c r="BI47" s="1">
        <v>-1.0</v>
      </c>
      <c r="BJ47" s="1">
        <v>1.0</v>
      </c>
      <c r="BK47" s="1">
        <v>-1.0</v>
      </c>
      <c r="BL47" s="1">
        <v>-1.0</v>
      </c>
      <c r="BM47" s="1">
        <v>-1.0</v>
      </c>
      <c r="BN47" s="1">
        <v>-1.0</v>
      </c>
      <c r="BO47" s="1">
        <v>-1.0</v>
      </c>
      <c r="BP47" s="1">
        <v>-1.0</v>
      </c>
      <c r="BQ47" s="1">
        <v>-1.0</v>
      </c>
      <c r="BR47" s="1">
        <v>-1.0</v>
      </c>
      <c r="BS47" s="1">
        <v>-1.0</v>
      </c>
      <c r="BT47" s="1">
        <v>-1.0</v>
      </c>
      <c r="BU47" s="1">
        <v>1.0</v>
      </c>
      <c r="BV47" s="1">
        <v>-1.0</v>
      </c>
      <c r="BW47" s="1">
        <v>-1.0</v>
      </c>
      <c r="BX47" s="1">
        <v>-1.0</v>
      </c>
      <c r="BY47" s="1">
        <v>-1.0</v>
      </c>
      <c r="BZ47" s="1">
        <v>-1.0</v>
      </c>
      <c r="CA47" s="1">
        <v>-1.0</v>
      </c>
      <c r="CB47" s="1">
        <v>-1.0</v>
      </c>
      <c r="CC47" s="1">
        <v>-1.0</v>
      </c>
      <c r="CD47" s="1">
        <v>1336.0</v>
      </c>
    </row>
    <row r="48">
      <c r="A48" s="1">
        <v>2.1305393E7</v>
      </c>
      <c r="B48" s="1" t="s">
        <v>419</v>
      </c>
      <c r="C48" s="1" t="s">
        <v>420</v>
      </c>
      <c r="D48" s="1" t="s">
        <v>421</v>
      </c>
      <c r="E48" s="1" t="s">
        <v>85</v>
      </c>
      <c r="F48" s="1" t="s">
        <v>422</v>
      </c>
      <c r="G48" s="1" t="s">
        <v>423</v>
      </c>
      <c r="H48" s="1" t="s">
        <v>424</v>
      </c>
      <c r="I48" s="1">
        <v>510745.0</v>
      </c>
      <c r="J48" s="1">
        <v>40648.0</v>
      </c>
      <c r="K48" s="1" t="s">
        <v>134</v>
      </c>
      <c r="L48" s="1">
        <v>1.0</v>
      </c>
      <c r="M48" s="1">
        <v>0.0</v>
      </c>
      <c r="N48" s="1">
        <v>2.0</v>
      </c>
      <c r="O48" s="1">
        <v>1.0</v>
      </c>
      <c r="P48" s="1" t="s">
        <v>123</v>
      </c>
      <c r="Q48" s="1" t="s">
        <v>124</v>
      </c>
      <c r="R48" s="1">
        <v>40.7137</v>
      </c>
      <c r="S48" s="1">
        <v>-73.94813</v>
      </c>
      <c r="T48" s="1" t="s">
        <v>91</v>
      </c>
      <c r="U48" s="1" t="s">
        <v>113</v>
      </c>
      <c r="V48" s="1">
        <v>1.0</v>
      </c>
      <c r="W48" s="1">
        <v>2.0</v>
      </c>
      <c r="X48" s="1">
        <v>1.0</v>
      </c>
      <c r="Y48" s="1">
        <v>1.0</v>
      </c>
      <c r="Z48" s="1" t="s">
        <v>93</v>
      </c>
      <c r="AA48" s="1" t="s">
        <v>425</v>
      </c>
      <c r="AB48" s="1">
        <v>80.0</v>
      </c>
      <c r="AC48" s="1">
        <v>1.0</v>
      </c>
      <c r="AD48" s="1">
        <v>0.0</v>
      </c>
      <c r="AE48" s="1">
        <v>2.0</v>
      </c>
      <c r="AF48" s="1" t="s">
        <v>255</v>
      </c>
      <c r="AG48" s="1">
        <v>1.0</v>
      </c>
      <c r="AH48" s="1">
        <v>0.0</v>
      </c>
      <c r="AI48" s="1">
        <v>0.0</v>
      </c>
      <c r="AJ48" s="1">
        <v>0.0</v>
      </c>
      <c r="AK48" s="1">
        <v>0.0</v>
      </c>
      <c r="AL48" s="1">
        <v>1.0</v>
      </c>
      <c r="AM48" s="1">
        <v>0.0</v>
      </c>
      <c r="AN48" s="1">
        <v>100.0</v>
      </c>
      <c r="AO48" s="1">
        <v>10.0</v>
      </c>
      <c r="AP48" s="1">
        <v>10.0</v>
      </c>
      <c r="AQ48" s="1">
        <v>10.0</v>
      </c>
      <c r="AR48" s="1">
        <v>10.0</v>
      </c>
      <c r="AS48" s="1">
        <v>10.0</v>
      </c>
      <c r="AT48" s="1">
        <v>10.0</v>
      </c>
      <c r="AU48" s="1">
        <v>1.0</v>
      </c>
      <c r="AV48" s="1" t="s">
        <v>117</v>
      </c>
      <c r="AW48" s="1">
        <v>2.0</v>
      </c>
      <c r="AX48" s="1">
        <v>1.0</v>
      </c>
      <c r="AY48" s="1">
        <v>1.0</v>
      </c>
      <c r="AZ48" s="1">
        <v>0.0</v>
      </c>
      <c r="BA48" s="1">
        <v>0.05</v>
      </c>
      <c r="BB48" s="1">
        <v>-1.0</v>
      </c>
      <c r="BC48" s="1">
        <v>1.0</v>
      </c>
      <c r="BD48" s="1">
        <v>-1.0</v>
      </c>
      <c r="BE48" s="1">
        <v>1.0</v>
      </c>
      <c r="BF48" s="1">
        <v>1.0</v>
      </c>
      <c r="BG48" s="1">
        <v>-1.0</v>
      </c>
      <c r="BH48" s="1">
        <v>-1.0</v>
      </c>
      <c r="BI48" s="1">
        <v>-1.0</v>
      </c>
      <c r="BJ48" s="1">
        <v>1.0</v>
      </c>
      <c r="BK48" s="1">
        <v>1.0</v>
      </c>
      <c r="BL48" s="1">
        <v>1.0</v>
      </c>
      <c r="BM48" s="1">
        <v>1.0</v>
      </c>
      <c r="BN48" s="1">
        <v>-1.0</v>
      </c>
      <c r="BO48" s="1">
        <v>-1.0</v>
      </c>
      <c r="BP48" s="1">
        <v>-1.0</v>
      </c>
      <c r="BQ48" s="1">
        <v>1.0</v>
      </c>
      <c r="BR48" s="1">
        <v>-1.0</v>
      </c>
      <c r="BS48" s="1">
        <v>-1.0</v>
      </c>
      <c r="BT48" s="1">
        <v>-1.0</v>
      </c>
      <c r="BU48" s="1">
        <v>1.0</v>
      </c>
      <c r="BV48" s="1">
        <v>1.0</v>
      </c>
      <c r="BW48" s="1">
        <v>1.0</v>
      </c>
      <c r="BX48" s="1">
        <v>-1.0</v>
      </c>
      <c r="BY48" s="1">
        <v>-1.0</v>
      </c>
      <c r="BZ48" s="1">
        <v>1.0</v>
      </c>
      <c r="CA48" s="1">
        <v>-1.0</v>
      </c>
      <c r="CB48" s="1">
        <v>-1.0</v>
      </c>
      <c r="CC48" s="1">
        <v>-1.0</v>
      </c>
      <c r="CD48" s="1">
        <v>1343.0</v>
      </c>
    </row>
    <row r="49">
      <c r="A49" s="1">
        <v>7034609.0</v>
      </c>
      <c r="B49" s="1" t="s">
        <v>426</v>
      </c>
      <c r="C49" s="1" t="s">
        <v>427</v>
      </c>
      <c r="D49" s="1" t="s">
        <v>427</v>
      </c>
      <c r="E49" s="1" t="s">
        <v>85</v>
      </c>
      <c r="I49" s="1">
        <v>3.6871638E7</v>
      </c>
      <c r="J49" s="1">
        <v>42182.0</v>
      </c>
      <c r="M49" s="1">
        <v>0.0</v>
      </c>
      <c r="N49" s="1">
        <v>1.0</v>
      </c>
      <c r="O49" s="1">
        <v>1.0</v>
      </c>
      <c r="P49" s="1" t="s">
        <v>89</v>
      </c>
      <c r="Q49" s="1" t="s">
        <v>90</v>
      </c>
      <c r="R49" s="1">
        <v>40.81142</v>
      </c>
      <c r="S49" s="1">
        <v>-73.95978</v>
      </c>
      <c r="T49" s="1" t="s">
        <v>91</v>
      </c>
      <c r="U49" s="1" t="s">
        <v>113</v>
      </c>
      <c r="V49" s="1">
        <v>2.0</v>
      </c>
      <c r="W49" s="1">
        <v>1.0</v>
      </c>
      <c r="X49" s="1">
        <v>1.0</v>
      </c>
      <c r="Y49" s="1">
        <v>1.0</v>
      </c>
      <c r="Z49" s="1" t="s">
        <v>93</v>
      </c>
      <c r="AA49" s="1" t="s">
        <v>428</v>
      </c>
      <c r="AB49" s="1">
        <v>70.0</v>
      </c>
      <c r="AC49" s="1">
        <v>1.0</v>
      </c>
      <c r="AD49" s="1">
        <v>0.0</v>
      </c>
      <c r="AE49" s="1">
        <v>4.0</v>
      </c>
      <c r="AF49" s="1" t="s">
        <v>429</v>
      </c>
      <c r="AG49" s="1">
        <v>1.0</v>
      </c>
      <c r="AH49" s="1">
        <v>0.0</v>
      </c>
      <c r="AI49" s="1">
        <v>0.0</v>
      </c>
      <c r="AJ49" s="1">
        <v>0.0</v>
      </c>
      <c r="AK49" s="1">
        <v>0.0</v>
      </c>
      <c r="AL49" s="1">
        <v>5.0</v>
      </c>
      <c r="AM49" s="1">
        <v>0.0</v>
      </c>
      <c r="AN49" s="1">
        <v>96.0</v>
      </c>
      <c r="AO49" s="1">
        <v>10.0</v>
      </c>
      <c r="AP49" s="1">
        <v>9.0</v>
      </c>
      <c r="AQ49" s="1">
        <v>10.0</v>
      </c>
      <c r="AR49" s="1">
        <v>10.0</v>
      </c>
      <c r="AS49" s="1">
        <v>10.0</v>
      </c>
      <c r="AT49" s="1">
        <v>10.0</v>
      </c>
      <c r="AU49" s="1">
        <v>0.0</v>
      </c>
      <c r="AV49" s="1" t="s">
        <v>117</v>
      </c>
      <c r="AW49" s="1">
        <v>1.0</v>
      </c>
      <c r="AX49" s="1">
        <v>0.0</v>
      </c>
      <c r="AY49" s="1">
        <v>1.0</v>
      </c>
      <c r="AZ49" s="1">
        <v>0.0</v>
      </c>
      <c r="BA49" s="1">
        <v>0.1</v>
      </c>
      <c r="BB49" s="1">
        <v>-1.0</v>
      </c>
      <c r="BC49" s="1">
        <v>1.0</v>
      </c>
      <c r="BD49" s="1">
        <v>-1.0</v>
      </c>
      <c r="BE49" s="1">
        <v>-1.0</v>
      </c>
      <c r="BF49" s="1">
        <v>-1.0</v>
      </c>
      <c r="BG49" s="1">
        <v>-1.0</v>
      </c>
      <c r="BH49" s="1">
        <v>-1.0</v>
      </c>
      <c r="BI49" s="1">
        <v>-1.0</v>
      </c>
      <c r="BJ49" s="1">
        <v>1.0</v>
      </c>
      <c r="BK49" s="1">
        <v>-1.0</v>
      </c>
      <c r="BL49" s="1">
        <v>-1.0</v>
      </c>
      <c r="BM49" s="1">
        <v>1.0</v>
      </c>
      <c r="BN49" s="1">
        <v>1.0</v>
      </c>
      <c r="BO49" s="1">
        <v>-1.0</v>
      </c>
      <c r="BP49" s="1">
        <v>-1.0</v>
      </c>
      <c r="BQ49" s="1">
        <v>-1.0</v>
      </c>
      <c r="BR49" s="1">
        <v>-1.0</v>
      </c>
      <c r="BS49" s="1">
        <v>-1.0</v>
      </c>
      <c r="BT49" s="1">
        <v>-1.0</v>
      </c>
      <c r="BU49" s="1">
        <v>1.0</v>
      </c>
      <c r="BV49" s="1">
        <v>-1.0</v>
      </c>
      <c r="BW49" s="1">
        <v>-1.0</v>
      </c>
      <c r="BX49" s="1">
        <v>-1.0</v>
      </c>
      <c r="BY49" s="1">
        <v>-1.0</v>
      </c>
      <c r="BZ49" s="1">
        <v>-1.0</v>
      </c>
      <c r="CA49" s="1">
        <v>-1.0</v>
      </c>
      <c r="CB49" s="1">
        <v>-1.0</v>
      </c>
      <c r="CC49" s="1">
        <v>-1.0</v>
      </c>
      <c r="CD49" s="1">
        <v>1396.0</v>
      </c>
    </row>
    <row r="50">
      <c r="A50" s="1">
        <v>1.146244E7</v>
      </c>
      <c r="B50" s="1" t="s">
        <v>430</v>
      </c>
      <c r="C50" s="1" t="s">
        <v>431</v>
      </c>
      <c r="D50" s="1" t="s">
        <v>431</v>
      </c>
      <c r="E50" s="1" t="s">
        <v>85</v>
      </c>
      <c r="I50" s="1">
        <v>1.4076492E7</v>
      </c>
      <c r="J50" s="1">
        <v>41738.0</v>
      </c>
      <c r="M50" s="1">
        <v>0.0</v>
      </c>
      <c r="N50" s="1">
        <v>1.0</v>
      </c>
      <c r="O50" s="1">
        <v>0.0</v>
      </c>
      <c r="P50" s="1" t="s">
        <v>89</v>
      </c>
      <c r="Q50" s="1" t="s">
        <v>362</v>
      </c>
      <c r="R50" s="1">
        <v>40.7989</v>
      </c>
      <c r="S50" s="1">
        <v>-73.96775</v>
      </c>
      <c r="T50" s="1" t="s">
        <v>91</v>
      </c>
      <c r="U50" s="1" t="s">
        <v>113</v>
      </c>
      <c r="V50" s="1">
        <v>1.0</v>
      </c>
      <c r="W50" s="1">
        <v>1.0</v>
      </c>
      <c r="X50" s="1">
        <v>1.0</v>
      </c>
      <c r="Y50" s="1">
        <v>1.0</v>
      </c>
      <c r="Z50" s="1" t="s">
        <v>93</v>
      </c>
      <c r="AA50" s="1" t="s">
        <v>432</v>
      </c>
      <c r="AB50" s="1">
        <v>120.0</v>
      </c>
      <c r="AC50" s="1">
        <v>1.0</v>
      </c>
      <c r="AD50" s="1">
        <v>60.0</v>
      </c>
      <c r="AE50" s="1">
        <v>12.0</v>
      </c>
      <c r="AF50" s="1" t="s">
        <v>159</v>
      </c>
      <c r="AG50" s="1">
        <v>1.0</v>
      </c>
      <c r="AH50" s="1">
        <v>0.0</v>
      </c>
      <c r="AI50" s="1">
        <v>0.0</v>
      </c>
      <c r="AJ50" s="1">
        <v>0.0</v>
      </c>
      <c r="AK50" s="1">
        <v>0.0</v>
      </c>
      <c r="AL50" s="1">
        <v>0.0</v>
      </c>
      <c r="AM50" s="1">
        <v>0.0</v>
      </c>
      <c r="AU50" s="1">
        <v>0.0</v>
      </c>
      <c r="AV50" s="1" t="s">
        <v>96</v>
      </c>
      <c r="AW50" s="1">
        <v>1.0</v>
      </c>
      <c r="AX50" s="1">
        <v>0.0</v>
      </c>
      <c r="AY50" s="1">
        <v>1.0</v>
      </c>
      <c r="AZ50" s="1">
        <v>0.0</v>
      </c>
      <c r="BB50" s="1">
        <v>1.0</v>
      </c>
      <c r="BC50" s="1">
        <v>1.0</v>
      </c>
      <c r="BD50" s="1">
        <v>-1.0</v>
      </c>
      <c r="BE50" s="1">
        <v>-1.0</v>
      </c>
      <c r="BF50" s="1">
        <v>-1.0</v>
      </c>
      <c r="BG50" s="1">
        <v>-1.0</v>
      </c>
      <c r="BH50" s="1">
        <v>-1.0</v>
      </c>
      <c r="BI50" s="1">
        <v>-1.0</v>
      </c>
      <c r="BJ50" s="1">
        <v>-1.0</v>
      </c>
      <c r="BK50" s="1">
        <v>-1.0</v>
      </c>
      <c r="BL50" s="1">
        <v>-1.0</v>
      </c>
      <c r="BM50" s="1">
        <v>1.0</v>
      </c>
      <c r="BN50" s="1">
        <v>1.0</v>
      </c>
      <c r="BO50" s="1">
        <v>-1.0</v>
      </c>
      <c r="BP50" s="1">
        <v>-1.0</v>
      </c>
      <c r="BQ50" s="1">
        <v>-1.0</v>
      </c>
      <c r="BR50" s="1">
        <v>-1.0</v>
      </c>
      <c r="BS50" s="1">
        <v>-1.0</v>
      </c>
      <c r="BT50" s="1">
        <v>-1.0</v>
      </c>
      <c r="BU50" s="1">
        <v>1.0</v>
      </c>
      <c r="BV50" s="1">
        <v>-1.0</v>
      </c>
      <c r="BW50" s="1">
        <v>-1.0</v>
      </c>
      <c r="BX50" s="1">
        <v>-1.0</v>
      </c>
      <c r="BY50" s="1">
        <v>-1.0</v>
      </c>
      <c r="BZ50" s="1">
        <v>-1.0</v>
      </c>
      <c r="CA50" s="1">
        <v>-1.0</v>
      </c>
      <c r="CB50" s="1">
        <v>-1.0</v>
      </c>
      <c r="CC50" s="1">
        <v>-1.0</v>
      </c>
      <c r="CD50" s="1">
        <v>1443.0</v>
      </c>
    </row>
    <row r="51">
      <c r="A51" s="1">
        <v>3.4907354E7</v>
      </c>
      <c r="B51" s="1" t="s">
        <v>433</v>
      </c>
      <c r="C51" s="1" t="s">
        <v>434</v>
      </c>
      <c r="D51" s="1" t="s">
        <v>435</v>
      </c>
      <c r="E51" s="1" t="s">
        <v>85</v>
      </c>
      <c r="F51" s="1" t="s">
        <v>436</v>
      </c>
      <c r="G51" s="1" t="s">
        <v>437</v>
      </c>
      <c r="H51" s="1" t="s">
        <v>438</v>
      </c>
      <c r="I51" s="1">
        <v>2.46351353E8</v>
      </c>
      <c r="J51" s="1">
        <v>43526.0</v>
      </c>
      <c r="K51" s="1" t="s">
        <v>134</v>
      </c>
      <c r="L51" s="1">
        <v>1.0</v>
      </c>
      <c r="M51" s="1">
        <v>0.0</v>
      </c>
      <c r="N51" s="1">
        <v>1.0</v>
      </c>
      <c r="O51" s="1">
        <v>0.0</v>
      </c>
      <c r="P51" s="1" t="s">
        <v>123</v>
      </c>
      <c r="Q51" s="1" t="s">
        <v>124</v>
      </c>
      <c r="R51" s="1">
        <v>40.66197</v>
      </c>
      <c r="S51" s="1">
        <v>-73.95952</v>
      </c>
      <c r="T51" s="1" t="s">
        <v>91</v>
      </c>
      <c r="U51" s="1" t="s">
        <v>113</v>
      </c>
      <c r="V51" s="1">
        <v>2.0</v>
      </c>
      <c r="W51" s="1">
        <v>1.0</v>
      </c>
      <c r="X51" s="1">
        <v>1.0</v>
      </c>
      <c r="Y51" s="1">
        <v>1.0</v>
      </c>
      <c r="Z51" s="1" t="s">
        <v>93</v>
      </c>
      <c r="AA51" s="1" t="s">
        <v>439</v>
      </c>
      <c r="AB51" s="1">
        <v>42.0</v>
      </c>
      <c r="AC51" s="1">
        <v>2.0</v>
      </c>
      <c r="AD51" s="1">
        <v>25.0</v>
      </c>
      <c r="AE51" s="1">
        <v>2.0</v>
      </c>
      <c r="AF51" s="1" t="s">
        <v>341</v>
      </c>
      <c r="AG51" s="1">
        <v>1.0</v>
      </c>
      <c r="AH51" s="1">
        <v>3.0</v>
      </c>
      <c r="AI51" s="1">
        <v>23.0</v>
      </c>
      <c r="AJ51" s="1">
        <v>52.0</v>
      </c>
      <c r="AK51" s="1">
        <v>53.0</v>
      </c>
      <c r="AL51" s="1">
        <v>12.0</v>
      </c>
      <c r="AM51" s="1">
        <v>12.0</v>
      </c>
      <c r="AN51" s="1">
        <v>95.0</v>
      </c>
      <c r="AO51" s="1">
        <v>10.0</v>
      </c>
      <c r="AP51" s="1">
        <v>10.0</v>
      </c>
      <c r="AQ51" s="1">
        <v>10.0</v>
      </c>
      <c r="AR51" s="1">
        <v>10.0</v>
      </c>
      <c r="AS51" s="1">
        <v>10.0</v>
      </c>
      <c r="AT51" s="1">
        <v>10.0</v>
      </c>
      <c r="AU51" s="1">
        <v>1.0</v>
      </c>
      <c r="AV51" s="1" t="s">
        <v>105</v>
      </c>
      <c r="AW51" s="1">
        <v>1.0</v>
      </c>
      <c r="AX51" s="1">
        <v>0.0</v>
      </c>
      <c r="AY51" s="1">
        <v>1.0</v>
      </c>
      <c r="AZ51" s="1">
        <v>0.0</v>
      </c>
      <c r="BA51" s="1">
        <v>9.47</v>
      </c>
      <c r="BB51" s="1">
        <v>-1.0</v>
      </c>
      <c r="BC51" s="1">
        <v>1.0</v>
      </c>
      <c r="BD51" s="1">
        <v>-1.0</v>
      </c>
      <c r="BE51" s="1">
        <v>-1.0</v>
      </c>
      <c r="BF51" s="1">
        <v>-1.0</v>
      </c>
      <c r="BG51" s="1">
        <v>-1.0</v>
      </c>
      <c r="BH51" s="1">
        <v>-1.0</v>
      </c>
      <c r="BI51" s="1">
        <v>-1.0</v>
      </c>
      <c r="BJ51" s="1">
        <v>1.0</v>
      </c>
      <c r="BK51" s="1">
        <v>1.0</v>
      </c>
      <c r="BL51" s="1">
        <v>1.0</v>
      </c>
      <c r="BM51" s="1">
        <v>-1.0</v>
      </c>
      <c r="BN51" s="1">
        <v>-1.0</v>
      </c>
      <c r="BO51" s="1">
        <v>-1.0</v>
      </c>
      <c r="BP51" s="1">
        <v>-1.0</v>
      </c>
      <c r="BQ51" s="1">
        <v>1.0</v>
      </c>
      <c r="BR51" s="1">
        <v>-1.0</v>
      </c>
      <c r="BS51" s="1">
        <v>1.0</v>
      </c>
      <c r="BT51" s="1">
        <v>-1.0</v>
      </c>
      <c r="BU51" s="1">
        <v>1.0</v>
      </c>
      <c r="BV51" s="1">
        <v>-1.0</v>
      </c>
      <c r="BW51" s="1">
        <v>-1.0</v>
      </c>
      <c r="BX51" s="1">
        <v>-1.0</v>
      </c>
      <c r="BY51" s="1">
        <v>-1.0</v>
      </c>
      <c r="BZ51" s="1">
        <v>-1.0</v>
      </c>
      <c r="CA51" s="1">
        <v>-1.0</v>
      </c>
      <c r="CB51" s="1">
        <v>-1.0</v>
      </c>
      <c r="CC51" s="1">
        <v>-1.0</v>
      </c>
      <c r="CD51" s="1">
        <v>1444.0</v>
      </c>
    </row>
    <row r="52">
      <c r="A52" s="1">
        <v>2.84327E7</v>
      </c>
      <c r="B52" s="1" t="s">
        <v>440</v>
      </c>
      <c r="C52" s="1" t="s">
        <v>441</v>
      </c>
      <c r="D52" s="1" t="s">
        <v>441</v>
      </c>
      <c r="E52" s="1" t="s">
        <v>85</v>
      </c>
      <c r="I52" s="1">
        <v>2770596.0</v>
      </c>
      <c r="J52" s="1">
        <v>41088.0</v>
      </c>
      <c r="M52" s="1">
        <v>0.0</v>
      </c>
      <c r="N52" s="1">
        <v>2.0</v>
      </c>
      <c r="O52" s="1">
        <v>1.0</v>
      </c>
      <c r="P52" s="1" t="s">
        <v>123</v>
      </c>
      <c r="Q52" s="1" t="s">
        <v>124</v>
      </c>
      <c r="R52" s="1">
        <v>40.63813</v>
      </c>
      <c r="S52" s="1">
        <v>-73.96592</v>
      </c>
      <c r="T52" s="1" t="s">
        <v>91</v>
      </c>
      <c r="U52" s="1" t="s">
        <v>92</v>
      </c>
      <c r="V52" s="1">
        <v>3.0</v>
      </c>
      <c r="W52" s="1">
        <v>1.0</v>
      </c>
      <c r="X52" s="1">
        <v>2.0</v>
      </c>
      <c r="Y52" s="1">
        <v>2.0</v>
      </c>
      <c r="Z52" s="1" t="s">
        <v>93</v>
      </c>
      <c r="AA52" s="1" t="s">
        <v>442</v>
      </c>
      <c r="AB52" s="1">
        <v>120.0</v>
      </c>
      <c r="AC52" s="1">
        <v>1.0</v>
      </c>
      <c r="AD52" s="1">
        <v>0.0</v>
      </c>
      <c r="AE52" s="1">
        <v>5.0</v>
      </c>
      <c r="AF52" s="1" t="s">
        <v>443</v>
      </c>
      <c r="AG52" s="1">
        <v>1.0</v>
      </c>
      <c r="AH52" s="1">
        <v>0.0</v>
      </c>
      <c r="AI52" s="1">
        <v>0.0</v>
      </c>
      <c r="AJ52" s="1">
        <v>11.0</v>
      </c>
      <c r="AK52" s="1">
        <v>231.0</v>
      </c>
      <c r="AL52" s="1">
        <v>3.0</v>
      </c>
      <c r="AM52" s="1">
        <v>3.0</v>
      </c>
      <c r="AN52" s="1">
        <v>100.0</v>
      </c>
      <c r="AO52" s="1">
        <v>10.0</v>
      </c>
      <c r="AP52" s="1">
        <v>9.0</v>
      </c>
      <c r="AQ52" s="1">
        <v>10.0</v>
      </c>
      <c r="AR52" s="1">
        <v>10.0</v>
      </c>
      <c r="AS52" s="1">
        <v>10.0</v>
      </c>
      <c r="AT52" s="1">
        <v>8.0</v>
      </c>
      <c r="AU52" s="1">
        <v>0.0</v>
      </c>
      <c r="AV52" s="1" t="s">
        <v>105</v>
      </c>
      <c r="AW52" s="1">
        <v>2.0</v>
      </c>
      <c r="AX52" s="1">
        <v>1.0</v>
      </c>
      <c r="AY52" s="1">
        <v>1.0</v>
      </c>
      <c r="AZ52" s="1">
        <v>0.0</v>
      </c>
      <c r="BA52" s="1">
        <v>0.31</v>
      </c>
      <c r="BB52" s="1">
        <v>-1.0</v>
      </c>
      <c r="BC52" s="1">
        <v>1.0</v>
      </c>
      <c r="BD52" s="1">
        <v>-1.0</v>
      </c>
      <c r="BE52" s="1">
        <v>-1.0</v>
      </c>
      <c r="BF52" s="1">
        <v>-1.0</v>
      </c>
      <c r="BG52" s="1">
        <v>-1.0</v>
      </c>
      <c r="BH52" s="1">
        <v>-1.0</v>
      </c>
      <c r="BI52" s="1">
        <v>-1.0</v>
      </c>
      <c r="BJ52" s="1">
        <v>-1.0</v>
      </c>
      <c r="BK52" s="1">
        <v>-1.0</v>
      </c>
      <c r="BL52" s="1">
        <v>-1.0</v>
      </c>
      <c r="BM52" s="1">
        <v>-1.0</v>
      </c>
      <c r="BN52" s="1">
        <v>1.0</v>
      </c>
      <c r="BO52" s="1">
        <v>-1.0</v>
      </c>
      <c r="BP52" s="1">
        <v>-1.0</v>
      </c>
      <c r="BQ52" s="1">
        <v>-1.0</v>
      </c>
      <c r="BR52" s="1">
        <v>-1.0</v>
      </c>
      <c r="BS52" s="1">
        <v>-1.0</v>
      </c>
      <c r="BT52" s="1">
        <v>-1.0</v>
      </c>
      <c r="BU52" s="1">
        <v>1.0</v>
      </c>
      <c r="BV52" s="1">
        <v>-1.0</v>
      </c>
      <c r="BW52" s="1">
        <v>-1.0</v>
      </c>
      <c r="BX52" s="1">
        <v>-1.0</v>
      </c>
      <c r="BY52" s="1">
        <v>-1.0</v>
      </c>
      <c r="BZ52" s="1">
        <v>-1.0</v>
      </c>
      <c r="CA52" s="1">
        <v>-1.0</v>
      </c>
      <c r="CB52" s="1">
        <v>-1.0</v>
      </c>
      <c r="CC52" s="1">
        <v>-1.0</v>
      </c>
      <c r="CD52" s="1">
        <v>1467.0</v>
      </c>
    </row>
    <row r="53">
      <c r="A53" s="1">
        <v>3.0255425E7</v>
      </c>
      <c r="B53" s="1" t="s">
        <v>444</v>
      </c>
      <c r="C53" s="1" t="s">
        <v>445</v>
      </c>
      <c r="D53" s="1" t="s">
        <v>446</v>
      </c>
      <c r="E53" s="1" t="s">
        <v>85</v>
      </c>
      <c r="F53" s="1" t="s">
        <v>447</v>
      </c>
      <c r="G53" s="1" t="s">
        <v>448</v>
      </c>
      <c r="H53" s="1" t="s">
        <v>449</v>
      </c>
      <c r="I53" s="1">
        <v>2.4878388E7</v>
      </c>
      <c r="J53" s="1">
        <v>41988.0</v>
      </c>
      <c r="M53" s="1">
        <v>0.0</v>
      </c>
      <c r="N53" s="1">
        <v>2.0</v>
      </c>
      <c r="O53" s="1">
        <v>1.0</v>
      </c>
      <c r="P53" s="1" t="s">
        <v>123</v>
      </c>
      <c r="Q53" s="1" t="s">
        <v>450</v>
      </c>
      <c r="R53" s="1">
        <v>40.67947</v>
      </c>
      <c r="S53" s="1">
        <v>-73.97806</v>
      </c>
      <c r="T53" s="1" t="s">
        <v>125</v>
      </c>
      <c r="U53" s="1" t="s">
        <v>113</v>
      </c>
      <c r="V53" s="1">
        <v>1.0</v>
      </c>
      <c r="W53" s="1">
        <v>1.5</v>
      </c>
      <c r="X53" s="1">
        <v>1.0</v>
      </c>
      <c r="Y53" s="1">
        <v>1.0</v>
      </c>
      <c r="Z53" s="1" t="s">
        <v>93</v>
      </c>
      <c r="AA53" s="1" t="s">
        <v>451</v>
      </c>
      <c r="AB53" s="1">
        <v>45.0</v>
      </c>
      <c r="AC53" s="1">
        <v>1.0</v>
      </c>
      <c r="AD53" s="1">
        <v>0.0</v>
      </c>
      <c r="AE53" s="1">
        <v>10.0</v>
      </c>
      <c r="AF53" s="1" t="s">
        <v>452</v>
      </c>
      <c r="AG53" s="1">
        <v>1.0</v>
      </c>
      <c r="AH53" s="1">
        <v>0.0</v>
      </c>
      <c r="AI53" s="1">
        <v>0.0</v>
      </c>
      <c r="AJ53" s="1">
        <v>0.0</v>
      </c>
      <c r="AK53" s="1">
        <v>250.0</v>
      </c>
      <c r="AL53" s="1">
        <v>1.0</v>
      </c>
      <c r="AM53" s="1">
        <v>1.0</v>
      </c>
      <c r="AN53" s="1">
        <v>100.0</v>
      </c>
      <c r="AO53" s="1">
        <v>10.0</v>
      </c>
      <c r="AP53" s="1">
        <v>10.0</v>
      </c>
      <c r="AQ53" s="1">
        <v>10.0</v>
      </c>
      <c r="AR53" s="1">
        <v>10.0</v>
      </c>
      <c r="AS53" s="1">
        <v>10.0</v>
      </c>
      <c r="AT53" s="1">
        <v>10.0</v>
      </c>
      <c r="AU53" s="1">
        <v>0.0</v>
      </c>
      <c r="AV53" s="1" t="s">
        <v>105</v>
      </c>
      <c r="AW53" s="1">
        <v>2.0</v>
      </c>
      <c r="AX53" s="1">
        <v>1.0</v>
      </c>
      <c r="AY53" s="1">
        <v>1.0</v>
      </c>
      <c r="AZ53" s="1">
        <v>0.0</v>
      </c>
      <c r="BA53" s="1">
        <v>0.16</v>
      </c>
      <c r="BB53" s="1">
        <v>-1.0</v>
      </c>
      <c r="BC53" s="1">
        <v>-1.0</v>
      </c>
      <c r="BD53" s="1">
        <v>-1.0</v>
      </c>
      <c r="BE53" s="1">
        <v>-1.0</v>
      </c>
      <c r="BF53" s="1">
        <v>-1.0</v>
      </c>
      <c r="BG53" s="1">
        <v>-1.0</v>
      </c>
      <c r="BH53" s="1">
        <v>-1.0</v>
      </c>
      <c r="BI53" s="1">
        <v>-1.0</v>
      </c>
      <c r="BJ53" s="1">
        <v>-1.0</v>
      </c>
      <c r="BK53" s="1">
        <v>-1.0</v>
      </c>
      <c r="BL53" s="1">
        <v>-1.0</v>
      </c>
      <c r="BM53" s="1">
        <v>1.0</v>
      </c>
      <c r="BN53" s="1">
        <v>-1.0</v>
      </c>
      <c r="BO53" s="1">
        <v>-1.0</v>
      </c>
      <c r="BP53" s="1">
        <v>-1.0</v>
      </c>
      <c r="BQ53" s="1">
        <v>-1.0</v>
      </c>
      <c r="BR53" s="1">
        <v>-1.0</v>
      </c>
      <c r="BS53" s="1">
        <v>-1.0</v>
      </c>
      <c r="BT53" s="1">
        <v>-1.0</v>
      </c>
      <c r="BU53" s="1">
        <v>1.0</v>
      </c>
      <c r="BV53" s="1">
        <v>-1.0</v>
      </c>
      <c r="BW53" s="1">
        <v>-1.0</v>
      </c>
      <c r="BX53" s="1">
        <v>-1.0</v>
      </c>
      <c r="BY53" s="1">
        <v>-1.0</v>
      </c>
      <c r="BZ53" s="1">
        <v>-1.0</v>
      </c>
      <c r="CA53" s="1">
        <v>-1.0</v>
      </c>
      <c r="CB53" s="1">
        <v>-1.0</v>
      </c>
      <c r="CC53" s="1">
        <v>-1.0</v>
      </c>
      <c r="CD53" s="1">
        <v>1493.0</v>
      </c>
    </row>
    <row r="54">
      <c r="A54" s="1">
        <v>1.1412104E7</v>
      </c>
      <c r="B54" s="1" t="s">
        <v>453</v>
      </c>
      <c r="C54" s="1" t="s">
        <v>454</v>
      </c>
      <c r="D54" s="1" t="s">
        <v>454</v>
      </c>
      <c r="E54" s="1" t="s">
        <v>85</v>
      </c>
      <c r="I54" s="1">
        <v>5.9916586E7</v>
      </c>
      <c r="J54" s="1">
        <v>42422.0</v>
      </c>
      <c r="M54" s="1">
        <v>0.0</v>
      </c>
      <c r="N54" s="1">
        <v>1.0</v>
      </c>
      <c r="O54" s="1">
        <v>1.0</v>
      </c>
      <c r="P54" s="1" t="s">
        <v>123</v>
      </c>
      <c r="Q54" s="1" t="s">
        <v>185</v>
      </c>
      <c r="R54" s="1">
        <v>40.7072299999999</v>
      </c>
      <c r="S54" s="1">
        <v>-73.94939</v>
      </c>
      <c r="T54" s="1" t="s">
        <v>91</v>
      </c>
      <c r="U54" s="1" t="s">
        <v>113</v>
      </c>
      <c r="V54" s="1">
        <v>1.0</v>
      </c>
      <c r="W54" s="1">
        <v>1.0</v>
      </c>
      <c r="X54" s="1">
        <v>1.0</v>
      </c>
      <c r="Y54" s="1">
        <v>1.0</v>
      </c>
      <c r="Z54" s="1" t="s">
        <v>93</v>
      </c>
      <c r="AA54" s="1" t="s">
        <v>455</v>
      </c>
      <c r="AB54" s="1">
        <v>45.0</v>
      </c>
      <c r="AC54" s="1">
        <v>1.0</v>
      </c>
      <c r="AD54" s="1">
        <v>0.0</v>
      </c>
      <c r="AE54" s="1">
        <v>1.0</v>
      </c>
      <c r="AF54" s="1" t="s">
        <v>456</v>
      </c>
      <c r="AG54" s="1">
        <v>1.0</v>
      </c>
      <c r="AH54" s="1">
        <v>0.0</v>
      </c>
      <c r="AI54" s="1">
        <v>0.0</v>
      </c>
      <c r="AJ54" s="1">
        <v>0.0</v>
      </c>
      <c r="AK54" s="1">
        <v>0.0</v>
      </c>
      <c r="AL54" s="1">
        <v>1.0</v>
      </c>
      <c r="AM54" s="1">
        <v>0.0</v>
      </c>
      <c r="AN54" s="1">
        <v>100.0</v>
      </c>
      <c r="AO54" s="1">
        <v>10.0</v>
      </c>
      <c r="AP54" s="1">
        <v>10.0</v>
      </c>
      <c r="AQ54" s="1">
        <v>10.0</v>
      </c>
      <c r="AR54" s="1">
        <v>10.0</v>
      </c>
      <c r="AS54" s="1">
        <v>10.0</v>
      </c>
      <c r="AT54" s="1">
        <v>10.0</v>
      </c>
      <c r="AU54" s="1">
        <v>0.0</v>
      </c>
      <c r="AV54" s="1" t="s">
        <v>105</v>
      </c>
      <c r="AW54" s="1">
        <v>1.0</v>
      </c>
      <c r="AX54" s="1">
        <v>0.0</v>
      </c>
      <c r="AY54" s="1">
        <v>1.0</v>
      </c>
      <c r="AZ54" s="1">
        <v>0.0</v>
      </c>
      <c r="BA54" s="1">
        <v>0.03</v>
      </c>
      <c r="BB54" s="1">
        <v>-1.0</v>
      </c>
      <c r="BC54" s="1">
        <v>1.0</v>
      </c>
      <c r="BD54" s="1">
        <v>-1.0</v>
      </c>
      <c r="BE54" s="1">
        <v>-1.0</v>
      </c>
      <c r="BF54" s="1">
        <v>-1.0</v>
      </c>
      <c r="BG54" s="1">
        <v>-1.0</v>
      </c>
      <c r="BH54" s="1">
        <v>-1.0</v>
      </c>
      <c r="BI54" s="1">
        <v>-1.0</v>
      </c>
      <c r="BJ54" s="1">
        <v>1.0</v>
      </c>
      <c r="BK54" s="1">
        <v>-1.0</v>
      </c>
      <c r="BL54" s="1">
        <v>-1.0</v>
      </c>
      <c r="BM54" s="1">
        <v>-1.0</v>
      </c>
      <c r="BN54" s="1">
        <v>-1.0</v>
      </c>
      <c r="BO54" s="1">
        <v>-1.0</v>
      </c>
      <c r="BP54" s="1">
        <v>-1.0</v>
      </c>
      <c r="BQ54" s="1">
        <v>-1.0</v>
      </c>
      <c r="BR54" s="1">
        <v>-1.0</v>
      </c>
      <c r="BS54" s="1">
        <v>-1.0</v>
      </c>
      <c r="BT54" s="1">
        <v>-1.0</v>
      </c>
      <c r="BU54" s="1">
        <v>1.0</v>
      </c>
      <c r="BV54" s="1">
        <v>-1.0</v>
      </c>
      <c r="BW54" s="1">
        <v>-1.0</v>
      </c>
      <c r="BX54" s="1">
        <v>-1.0</v>
      </c>
      <c r="BY54" s="1">
        <v>-1.0</v>
      </c>
      <c r="BZ54" s="1">
        <v>-1.0</v>
      </c>
      <c r="CA54" s="1">
        <v>-1.0</v>
      </c>
      <c r="CB54" s="1">
        <v>-1.0</v>
      </c>
      <c r="CC54" s="1">
        <v>-1.0</v>
      </c>
      <c r="CD54" s="1">
        <v>1524.0</v>
      </c>
    </row>
    <row r="55">
      <c r="A55" s="1">
        <v>1.4484998E7</v>
      </c>
      <c r="B55" s="1" t="s">
        <v>457</v>
      </c>
      <c r="C55" s="1" t="s">
        <v>458</v>
      </c>
      <c r="D55" s="1" t="s">
        <v>459</v>
      </c>
      <c r="E55" s="1" t="s">
        <v>85</v>
      </c>
      <c r="F55" s="1" t="s">
        <v>460</v>
      </c>
      <c r="G55" s="1" t="s">
        <v>461</v>
      </c>
      <c r="I55" s="1">
        <v>2261995.0</v>
      </c>
      <c r="J55" s="1">
        <v>41030.0</v>
      </c>
      <c r="K55" s="1" t="s">
        <v>88</v>
      </c>
      <c r="L55" s="1">
        <v>0.9</v>
      </c>
      <c r="M55" s="1">
        <v>0.0</v>
      </c>
      <c r="N55" s="1">
        <v>3.0</v>
      </c>
      <c r="O55" s="1">
        <v>0.0</v>
      </c>
      <c r="P55" s="1" t="s">
        <v>123</v>
      </c>
      <c r="Q55" s="1" t="s">
        <v>157</v>
      </c>
      <c r="R55" s="1">
        <v>40.6824</v>
      </c>
      <c r="S55" s="1">
        <v>-73.94245</v>
      </c>
      <c r="T55" s="1" t="s">
        <v>91</v>
      </c>
      <c r="U55" s="1" t="s">
        <v>113</v>
      </c>
      <c r="V55" s="1">
        <v>1.0</v>
      </c>
      <c r="W55" s="1">
        <v>1.0</v>
      </c>
      <c r="X55" s="1">
        <v>1.0</v>
      </c>
      <c r="Y55" s="1">
        <v>1.0</v>
      </c>
      <c r="Z55" s="1" t="s">
        <v>93</v>
      </c>
      <c r="AA55" s="1" t="s">
        <v>462</v>
      </c>
      <c r="AB55" s="1">
        <v>55.0</v>
      </c>
      <c r="AC55" s="1">
        <v>1.0</v>
      </c>
      <c r="AD55" s="1">
        <v>0.0</v>
      </c>
      <c r="AE55" s="1">
        <v>1.0</v>
      </c>
      <c r="AF55" s="1" t="s">
        <v>291</v>
      </c>
      <c r="AG55" s="1">
        <v>1.0</v>
      </c>
      <c r="AH55" s="1">
        <v>29.0</v>
      </c>
      <c r="AI55" s="1">
        <v>59.0</v>
      </c>
      <c r="AJ55" s="1">
        <v>89.0</v>
      </c>
      <c r="AK55" s="1">
        <v>364.0</v>
      </c>
      <c r="AL55" s="1">
        <v>0.0</v>
      </c>
      <c r="AM55" s="1">
        <v>0.0</v>
      </c>
      <c r="AU55" s="1">
        <v>0.0</v>
      </c>
      <c r="AV55" s="1" t="s">
        <v>105</v>
      </c>
      <c r="AW55" s="1">
        <v>3.0</v>
      </c>
      <c r="AX55" s="1">
        <v>1.0</v>
      </c>
      <c r="AY55" s="1">
        <v>2.0</v>
      </c>
      <c r="AZ55" s="1">
        <v>0.0</v>
      </c>
      <c r="BB55" s="1">
        <v>-1.0</v>
      </c>
      <c r="BC55" s="1">
        <v>1.0</v>
      </c>
      <c r="BD55" s="1">
        <v>-1.0</v>
      </c>
      <c r="BE55" s="1">
        <v>-1.0</v>
      </c>
      <c r="BF55" s="1">
        <v>-1.0</v>
      </c>
      <c r="BG55" s="1">
        <v>-1.0</v>
      </c>
      <c r="BH55" s="1">
        <v>-1.0</v>
      </c>
      <c r="BI55" s="1">
        <v>-1.0</v>
      </c>
      <c r="BJ55" s="1">
        <v>-1.0</v>
      </c>
      <c r="BK55" s="1">
        <v>-1.0</v>
      </c>
      <c r="BL55" s="1">
        <v>-1.0</v>
      </c>
      <c r="BM55" s="1">
        <v>-1.0</v>
      </c>
      <c r="BN55" s="1">
        <v>-1.0</v>
      </c>
      <c r="BO55" s="1">
        <v>-1.0</v>
      </c>
      <c r="BP55" s="1">
        <v>-1.0</v>
      </c>
      <c r="BQ55" s="1">
        <v>-1.0</v>
      </c>
      <c r="BR55" s="1">
        <v>-1.0</v>
      </c>
      <c r="BS55" s="1">
        <v>-1.0</v>
      </c>
      <c r="BT55" s="1">
        <v>-1.0</v>
      </c>
      <c r="BU55" s="1">
        <v>1.0</v>
      </c>
      <c r="BV55" s="1">
        <v>-1.0</v>
      </c>
      <c r="BW55" s="1">
        <v>-1.0</v>
      </c>
      <c r="BX55" s="1">
        <v>-1.0</v>
      </c>
      <c r="BY55" s="1">
        <v>1.0</v>
      </c>
      <c r="BZ55" s="1">
        <v>-1.0</v>
      </c>
      <c r="CA55" s="1">
        <v>-1.0</v>
      </c>
      <c r="CB55" s="1">
        <v>-1.0</v>
      </c>
      <c r="CC55" s="1">
        <v>-1.0</v>
      </c>
      <c r="CD55" s="1">
        <v>1525.0</v>
      </c>
    </row>
    <row r="56">
      <c r="A56" s="1">
        <v>3.3393883E7</v>
      </c>
      <c r="B56" s="1" t="s">
        <v>463</v>
      </c>
      <c r="C56" s="1" t="s">
        <v>464</v>
      </c>
      <c r="D56" s="1" t="s">
        <v>465</v>
      </c>
      <c r="E56" s="1" t="s">
        <v>85</v>
      </c>
      <c r="G56" s="1" t="s">
        <v>466</v>
      </c>
      <c r="H56" s="1" t="s">
        <v>467</v>
      </c>
      <c r="I56" s="1">
        <v>9028198.0</v>
      </c>
      <c r="J56" s="1">
        <v>41541.0</v>
      </c>
      <c r="K56" s="1" t="s">
        <v>134</v>
      </c>
      <c r="L56" s="1">
        <v>1.0</v>
      </c>
      <c r="M56" s="1">
        <v>0.0</v>
      </c>
      <c r="N56" s="1">
        <v>1.0</v>
      </c>
      <c r="O56" s="1">
        <v>1.0</v>
      </c>
      <c r="P56" s="1" t="s">
        <v>89</v>
      </c>
      <c r="Q56" s="1" t="s">
        <v>362</v>
      </c>
      <c r="R56" s="1">
        <v>40.80273</v>
      </c>
      <c r="S56" s="1">
        <v>-73.96386</v>
      </c>
      <c r="T56" s="1" t="s">
        <v>91</v>
      </c>
      <c r="U56" s="1" t="s">
        <v>92</v>
      </c>
      <c r="V56" s="1">
        <v>6.0</v>
      </c>
      <c r="W56" s="1">
        <v>2.0</v>
      </c>
      <c r="X56" s="1">
        <v>2.0</v>
      </c>
      <c r="Y56" s="1">
        <v>2.0</v>
      </c>
      <c r="Z56" s="1" t="s">
        <v>93</v>
      </c>
      <c r="AA56" s="1" t="s">
        <v>468</v>
      </c>
      <c r="AB56" s="1">
        <v>300.0</v>
      </c>
      <c r="AC56" s="1">
        <v>4.0</v>
      </c>
      <c r="AD56" s="1">
        <v>50.0</v>
      </c>
      <c r="AE56" s="1">
        <v>1.0</v>
      </c>
      <c r="AF56" s="1" t="s">
        <v>179</v>
      </c>
      <c r="AG56" s="1">
        <v>1.0</v>
      </c>
      <c r="AH56" s="1">
        <v>2.0</v>
      </c>
      <c r="AI56" s="1">
        <v>4.0</v>
      </c>
      <c r="AJ56" s="1">
        <v>4.0</v>
      </c>
      <c r="AK56" s="1">
        <v>4.0</v>
      </c>
      <c r="AL56" s="1">
        <v>4.0</v>
      </c>
      <c r="AM56" s="1">
        <v>4.0</v>
      </c>
      <c r="AN56" s="1">
        <v>100.0</v>
      </c>
      <c r="AO56" s="1">
        <v>10.0</v>
      </c>
      <c r="AP56" s="1">
        <v>10.0</v>
      </c>
      <c r="AQ56" s="1">
        <v>10.0</v>
      </c>
      <c r="AR56" s="1">
        <v>10.0</v>
      </c>
      <c r="AS56" s="1">
        <v>10.0</v>
      </c>
      <c r="AT56" s="1">
        <v>10.0</v>
      </c>
      <c r="AU56" s="1">
        <v>0.0</v>
      </c>
      <c r="AV56" s="1" t="s">
        <v>96</v>
      </c>
      <c r="AW56" s="1">
        <v>1.0</v>
      </c>
      <c r="AX56" s="1">
        <v>1.0</v>
      </c>
      <c r="AY56" s="1">
        <v>0.0</v>
      </c>
      <c r="AZ56" s="1">
        <v>0.0</v>
      </c>
      <c r="BA56" s="1">
        <v>1.4</v>
      </c>
      <c r="BB56" s="1">
        <v>-1.0</v>
      </c>
      <c r="BC56" s="1">
        <v>-1.0</v>
      </c>
      <c r="BD56" s="1">
        <v>-1.0</v>
      </c>
      <c r="BE56" s="1">
        <v>-1.0</v>
      </c>
      <c r="BF56" s="1">
        <v>-1.0</v>
      </c>
      <c r="BG56" s="1">
        <v>-1.0</v>
      </c>
      <c r="BH56" s="1">
        <v>1.0</v>
      </c>
      <c r="BI56" s="1">
        <v>-1.0</v>
      </c>
      <c r="BJ56" s="1">
        <v>1.0</v>
      </c>
      <c r="BK56" s="1">
        <v>1.0</v>
      </c>
      <c r="BL56" s="1">
        <v>1.0</v>
      </c>
      <c r="BM56" s="1">
        <v>1.0</v>
      </c>
      <c r="BN56" s="1">
        <v>1.0</v>
      </c>
      <c r="BO56" s="1">
        <v>-1.0</v>
      </c>
      <c r="BP56" s="1">
        <v>-1.0</v>
      </c>
      <c r="BQ56" s="1">
        <v>-1.0</v>
      </c>
      <c r="BR56" s="1">
        <v>-1.0</v>
      </c>
      <c r="BS56" s="1">
        <v>-1.0</v>
      </c>
      <c r="BT56" s="1">
        <v>-1.0</v>
      </c>
      <c r="BU56" s="1">
        <v>1.0</v>
      </c>
      <c r="BV56" s="1">
        <v>-1.0</v>
      </c>
      <c r="BW56" s="1">
        <v>-1.0</v>
      </c>
      <c r="BX56" s="1">
        <v>-1.0</v>
      </c>
      <c r="BY56" s="1">
        <v>-1.0</v>
      </c>
      <c r="BZ56" s="1">
        <v>1.0</v>
      </c>
      <c r="CA56" s="1">
        <v>-1.0</v>
      </c>
      <c r="CB56" s="1">
        <v>-1.0</v>
      </c>
      <c r="CC56" s="1">
        <v>-1.0</v>
      </c>
      <c r="CD56" s="1">
        <v>1531.0</v>
      </c>
    </row>
    <row r="57">
      <c r="A57" s="1">
        <v>4943742.0</v>
      </c>
      <c r="B57" s="1" t="s">
        <v>469</v>
      </c>
      <c r="C57" s="1" t="s">
        <v>470</v>
      </c>
      <c r="D57" s="1" t="s">
        <v>470</v>
      </c>
      <c r="E57" s="1" t="s">
        <v>85</v>
      </c>
      <c r="I57" s="1">
        <v>3834614.0</v>
      </c>
      <c r="J57" s="1">
        <v>41193.0</v>
      </c>
      <c r="M57" s="1">
        <v>0.0</v>
      </c>
      <c r="N57" s="1">
        <v>1.0</v>
      </c>
      <c r="O57" s="1">
        <v>1.0</v>
      </c>
      <c r="P57" s="1" t="s">
        <v>89</v>
      </c>
      <c r="Q57" s="1" t="s">
        <v>90</v>
      </c>
      <c r="R57" s="1">
        <v>40.79432</v>
      </c>
      <c r="S57" s="1">
        <v>-73.9763699999999</v>
      </c>
      <c r="T57" s="1" t="s">
        <v>91</v>
      </c>
      <c r="U57" s="1" t="s">
        <v>113</v>
      </c>
      <c r="V57" s="1">
        <v>2.0</v>
      </c>
      <c r="W57" s="1">
        <v>1.0</v>
      </c>
      <c r="X57" s="1">
        <v>1.0</v>
      </c>
      <c r="Y57" s="1">
        <v>1.0</v>
      </c>
      <c r="Z57" s="1" t="s">
        <v>93</v>
      </c>
      <c r="AA57" s="1" t="s">
        <v>471</v>
      </c>
      <c r="AB57" s="1">
        <v>175.0</v>
      </c>
      <c r="AC57" s="1">
        <v>1.0</v>
      </c>
      <c r="AD57" s="1">
        <v>0.0</v>
      </c>
      <c r="AE57" s="1">
        <v>10.0</v>
      </c>
      <c r="AF57" s="1" t="s">
        <v>472</v>
      </c>
      <c r="AG57" s="1">
        <v>1.0</v>
      </c>
      <c r="AH57" s="1">
        <v>0.0</v>
      </c>
      <c r="AI57" s="1">
        <v>0.0</v>
      </c>
      <c r="AJ57" s="1">
        <v>0.0</v>
      </c>
      <c r="AK57" s="1">
        <v>0.0</v>
      </c>
      <c r="AL57" s="1">
        <v>0.0</v>
      </c>
      <c r="AM57" s="1">
        <v>0.0</v>
      </c>
      <c r="AU57" s="1">
        <v>0.0</v>
      </c>
      <c r="AV57" s="1" t="s">
        <v>96</v>
      </c>
      <c r="AW57" s="1">
        <v>1.0</v>
      </c>
      <c r="AX57" s="1">
        <v>0.0</v>
      </c>
      <c r="AY57" s="1">
        <v>1.0</v>
      </c>
      <c r="AZ57" s="1">
        <v>0.0</v>
      </c>
      <c r="BB57" s="1">
        <v>-1.0</v>
      </c>
      <c r="BC57" s="1">
        <v>1.0</v>
      </c>
      <c r="BD57" s="1">
        <v>-1.0</v>
      </c>
      <c r="BE57" s="1">
        <v>-1.0</v>
      </c>
      <c r="BF57" s="1">
        <v>-1.0</v>
      </c>
      <c r="BG57" s="1">
        <v>-1.0</v>
      </c>
      <c r="BH57" s="1">
        <v>-1.0</v>
      </c>
      <c r="BI57" s="1">
        <v>-1.0</v>
      </c>
      <c r="BJ57" s="1">
        <v>-1.0</v>
      </c>
      <c r="BK57" s="1">
        <v>-1.0</v>
      </c>
      <c r="BL57" s="1">
        <v>-1.0</v>
      </c>
      <c r="BM57" s="1">
        <v>-1.0</v>
      </c>
      <c r="BN57" s="1">
        <v>1.0</v>
      </c>
      <c r="BO57" s="1">
        <v>1.0</v>
      </c>
      <c r="BP57" s="1">
        <v>-1.0</v>
      </c>
      <c r="BQ57" s="1">
        <v>-1.0</v>
      </c>
      <c r="BR57" s="1">
        <v>-1.0</v>
      </c>
      <c r="BS57" s="1">
        <v>-1.0</v>
      </c>
      <c r="BT57" s="1">
        <v>-1.0</v>
      </c>
      <c r="BU57" s="1">
        <v>1.0</v>
      </c>
      <c r="BV57" s="1">
        <v>-1.0</v>
      </c>
      <c r="BW57" s="1">
        <v>-1.0</v>
      </c>
      <c r="BX57" s="1">
        <v>-1.0</v>
      </c>
      <c r="BY57" s="1">
        <v>-1.0</v>
      </c>
      <c r="BZ57" s="1">
        <v>-1.0</v>
      </c>
      <c r="CA57" s="1">
        <v>-1.0</v>
      </c>
      <c r="CB57" s="1">
        <v>-1.0</v>
      </c>
      <c r="CC57" s="1">
        <v>-1.0</v>
      </c>
      <c r="CD57" s="1">
        <v>1590.0</v>
      </c>
    </row>
    <row r="58">
      <c r="A58" s="1">
        <v>1.3542521E7</v>
      </c>
      <c r="B58" s="1" t="s">
        <v>473</v>
      </c>
      <c r="C58" s="1" t="s">
        <v>474</v>
      </c>
      <c r="D58" s="1" t="s">
        <v>474</v>
      </c>
      <c r="E58" s="1" t="s">
        <v>85</v>
      </c>
      <c r="I58" s="1">
        <v>7.7915011E7</v>
      </c>
      <c r="J58" s="1">
        <v>42536.0</v>
      </c>
      <c r="M58" s="1">
        <v>0.0</v>
      </c>
      <c r="N58" s="1">
        <v>1.0</v>
      </c>
      <c r="O58" s="1">
        <v>0.0</v>
      </c>
      <c r="P58" s="1" t="s">
        <v>89</v>
      </c>
      <c r="Q58" s="1" t="s">
        <v>370</v>
      </c>
      <c r="R58" s="1">
        <v>40.76806</v>
      </c>
      <c r="S58" s="1">
        <v>-73.9867199999999</v>
      </c>
      <c r="T58" s="1" t="s">
        <v>91</v>
      </c>
      <c r="U58" s="1" t="s">
        <v>113</v>
      </c>
      <c r="V58" s="1">
        <v>1.0</v>
      </c>
      <c r="W58" s="1">
        <v>1.0</v>
      </c>
      <c r="X58" s="1">
        <v>1.0</v>
      </c>
      <c r="Y58" s="1">
        <v>1.0</v>
      </c>
      <c r="Z58" s="1" t="s">
        <v>93</v>
      </c>
      <c r="AA58" s="1" t="s">
        <v>475</v>
      </c>
      <c r="AB58" s="1">
        <v>100.0</v>
      </c>
      <c r="AC58" s="1">
        <v>1.0</v>
      </c>
      <c r="AD58" s="1">
        <v>0.0</v>
      </c>
      <c r="AE58" s="1">
        <v>2.0</v>
      </c>
      <c r="AF58" s="1" t="s">
        <v>456</v>
      </c>
      <c r="AG58" s="1">
        <v>1.0</v>
      </c>
      <c r="AH58" s="1">
        <v>0.0</v>
      </c>
      <c r="AI58" s="1">
        <v>0.0</v>
      </c>
      <c r="AJ58" s="1">
        <v>0.0</v>
      </c>
      <c r="AK58" s="1">
        <v>0.0</v>
      </c>
      <c r="AL58" s="1">
        <v>1.0</v>
      </c>
      <c r="AM58" s="1">
        <v>0.0</v>
      </c>
      <c r="AN58" s="1">
        <v>80.0</v>
      </c>
      <c r="AO58" s="1">
        <v>10.0</v>
      </c>
      <c r="AP58" s="1">
        <v>8.0</v>
      </c>
      <c r="AQ58" s="1">
        <v>10.0</v>
      </c>
      <c r="AR58" s="1">
        <v>10.0</v>
      </c>
      <c r="AS58" s="1">
        <v>10.0</v>
      </c>
      <c r="AT58" s="1">
        <v>8.0</v>
      </c>
      <c r="AU58" s="1">
        <v>0.0</v>
      </c>
      <c r="AV58" s="1" t="s">
        <v>105</v>
      </c>
      <c r="AW58" s="1">
        <v>1.0</v>
      </c>
      <c r="AX58" s="1">
        <v>0.0</v>
      </c>
      <c r="AY58" s="1">
        <v>1.0</v>
      </c>
      <c r="AZ58" s="1">
        <v>0.0</v>
      </c>
      <c r="BA58" s="1">
        <v>0.03</v>
      </c>
      <c r="BB58" s="1">
        <v>-1.0</v>
      </c>
      <c r="BC58" s="1">
        <v>1.0</v>
      </c>
      <c r="BD58" s="1">
        <v>-1.0</v>
      </c>
      <c r="BE58" s="1">
        <v>-1.0</v>
      </c>
      <c r="BF58" s="1">
        <v>-1.0</v>
      </c>
      <c r="BG58" s="1">
        <v>-1.0</v>
      </c>
      <c r="BH58" s="1">
        <v>-1.0</v>
      </c>
      <c r="BI58" s="1">
        <v>-1.0</v>
      </c>
      <c r="BJ58" s="1">
        <v>1.0</v>
      </c>
      <c r="BK58" s="1">
        <v>-1.0</v>
      </c>
      <c r="BL58" s="1">
        <v>-1.0</v>
      </c>
      <c r="BM58" s="1">
        <v>-1.0</v>
      </c>
      <c r="BN58" s="1">
        <v>1.0</v>
      </c>
      <c r="BO58" s="1">
        <v>-1.0</v>
      </c>
      <c r="BP58" s="1">
        <v>-1.0</v>
      </c>
      <c r="BQ58" s="1">
        <v>-1.0</v>
      </c>
      <c r="BR58" s="1">
        <v>-1.0</v>
      </c>
      <c r="BS58" s="1">
        <v>-1.0</v>
      </c>
      <c r="BT58" s="1">
        <v>-1.0</v>
      </c>
      <c r="BU58" s="1">
        <v>1.0</v>
      </c>
      <c r="BV58" s="1">
        <v>-1.0</v>
      </c>
      <c r="BW58" s="1">
        <v>-1.0</v>
      </c>
      <c r="BX58" s="1">
        <v>-1.0</v>
      </c>
      <c r="BY58" s="1">
        <v>-1.0</v>
      </c>
      <c r="BZ58" s="1">
        <v>-1.0</v>
      </c>
      <c r="CA58" s="1">
        <v>-1.0</v>
      </c>
      <c r="CB58" s="1">
        <v>-1.0</v>
      </c>
      <c r="CC58" s="1">
        <v>-1.0</v>
      </c>
      <c r="CD58" s="1">
        <v>1591.0</v>
      </c>
    </row>
    <row r="59">
      <c r="A59" s="1">
        <v>9923319.0</v>
      </c>
      <c r="B59" s="1" t="s">
        <v>476</v>
      </c>
      <c r="C59" s="1" t="s">
        <v>477</v>
      </c>
      <c r="D59" s="1" t="s">
        <v>477</v>
      </c>
      <c r="E59" s="1" t="s">
        <v>85</v>
      </c>
      <c r="I59" s="1">
        <v>3400687.0</v>
      </c>
      <c r="J59" s="1">
        <v>41149.0</v>
      </c>
      <c r="M59" s="1">
        <v>0.0</v>
      </c>
      <c r="N59" s="1">
        <v>0.0</v>
      </c>
      <c r="O59" s="1">
        <v>1.0</v>
      </c>
      <c r="P59" s="1" t="s">
        <v>123</v>
      </c>
      <c r="Q59" s="1" t="s">
        <v>308</v>
      </c>
      <c r="R59" s="1">
        <v>40.6535299999999</v>
      </c>
      <c r="S59" s="1">
        <v>-73.95528</v>
      </c>
      <c r="T59" s="1" t="s">
        <v>91</v>
      </c>
      <c r="U59" s="1" t="s">
        <v>113</v>
      </c>
      <c r="V59" s="1">
        <v>2.0</v>
      </c>
      <c r="W59" s="1">
        <v>1.0</v>
      </c>
      <c r="X59" s="1">
        <v>1.0</v>
      </c>
      <c r="Y59" s="1">
        <v>1.0</v>
      </c>
      <c r="Z59" s="1" t="s">
        <v>93</v>
      </c>
      <c r="AA59" s="1" t="s">
        <v>478</v>
      </c>
      <c r="AB59" s="1">
        <v>50.0</v>
      </c>
      <c r="AC59" s="1">
        <v>1.0</v>
      </c>
      <c r="AD59" s="1">
        <v>0.0</v>
      </c>
      <c r="AE59" s="1">
        <v>1.0</v>
      </c>
      <c r="AF59" s="1" t="s">
        <v>479</v>
      </c>
      <c r="AG59" s="1">
        <v>1.0</v>
      </c>
      <c r="AH59" s="1">
        <v>0.0</v>
      </c>
      <c r="AI59" s="1">
        <v>0.0</v>
      </c>
      <c r="AJ59" s="1">
        <v>0.0</v>
      </c>
      <c r="AK59" s="1">
        <v>0.0</v>
      </c>
      <c r="AL59" s="1">
        <v>0.0</v>
      </c>
      <c r="AM59" s="1">
        <v>0.0</v>
      </c>
      <c r="AU59" s="1">
        <v>0.0</v>
      </c>
      <c r="AV59" s="1" t="s">
        <v>105</v>
      </c>
      <c r="AW59" s="1">
        <v>1.0</v>
      </c>
      <c r="AX59" s="1">
        <v>0.0</v>
      </c>
      <c r="AY59" s="1">
        <v>1.0</v>
      </c>
      <c r="AZ59" s="1">
        <v>0.0</v>
      </c>
      <c r="BB59" s="1">
        <v>-1.0</v>
      </c>
      <c r="BC59" s="1">
        <v>1.0</v>
      </c>
      <c r="BD59" s="1">
        <v>-1.0</v>
      </c>
      <c r="BE59" s="1">
        <v>-1.0</v>
      </c>
      <c r="BF59" s="1">
        <v>-1.0</v>
      </c>
      <c r="BG59" s="1">
        <v>-1.0</v>
      </c>
      <c r="BH59" s="1">
        <v>-1.0</v>
      </c>
      <c r="BI59" s="1">
        <v>-1.0</v>
      </c>
      <c r="BJ59" s="1">
        <v>1.0</v>
      </c>
      <c r="BK59" s="1">
        <v>-1.0</v>
      </c>
      <c r="BL59" s="1">
        <v>-1.0</v>
      </c>
      <c r="BM59" s="1">
        <v>1.0</v>
      </c>
      <c r="BN59" s="1">
        <v>1.0</v>
      </c>
      <c r="BO59" s="1">
        <v>1.0</v>
      </c>
      <c r="BP59" s="1">
        <v>-1.0</v>
      </c>
      <c r="BQ59" s="1">
        <v>-1.0</v>
      </c>
      <c r="BR59" s="1">
        <v>-1.0</v>
      </c>
      <c r="BS59" s="1">
        <v>-1.0</v>
      </c>
      <c r="BT59" s="1">
        <v>-1.0</v>
      </c>
      <c r="BU59" s="1">
        <v>1.0</v>
      </c>
      <c r="BV59" s="1">
        <v>-1.0</v>
      </c>
      <c r="BW59" s="1">
        <v>-1.0</v>
      </c>
      <c r="BX59" s="1">
        <v>-1.0</v>
      </c>
      <c r="BY59" s="1">
        <v>-1.0</v>
      </c>
      <c r="BZ59" s="1">
        <v>-1.0</v>
      </c>
      <c r="CA59" s="1">
        <v>-1.0</v>
      </c>
      <c r="CB59" s="1">
        <v>-1.0</v>
      </c>
      <c r="CC59" s="1">
        <v>-1.0</v>
      </c>
      <c r="CD59" s="1">
        <v>1721.0</v>
      </c>
    </row>
    <row r="60">
      <c r="A60" s="1">
        <v>2.2161977E7</v>
      </c>
      <c r="B60" s="1" t="s">
        <v>480</v>
      </c>
      <c r="C60" s="1" t="s">
        <v>481</v>
      </c>
      <c r="D60" s="1" t="s">
        <v>482</v>
      </c>
      <c r="E60" s="1" t="s">
        <v>85</v>
      </c>
      <c r="F60" s="1" t="s">
        <v>483</v>
      </c>
      <c r="G60" s="1" t="s">
        <v>484</v>
      </c>
      <c r="H60" s="2" t="str">
        <f>- Preferably no shoes - please no parties - clean and respectful</f>
        <v>#ERROR!</v>
      </c>
      <c r="I60" s="1">
        <v>2.9343272E7</v>
      </c>
      <c r="J60" s="1">
        <v>42077.0</v>
      </c>
      <c r="M60" s="1">
        <v>0.0</v>
      </c>
      <c r="N60" s="1">
        <v>1.0</v>
      </c>
      <c r="O60" s="1">
        <v>1.0</v>
      </c>
      <c r="P60" s="1" t="s">
        <v>89</v>
      </c>
      <c r="Q60" s="1" t="s">
        <v>90</v>
      </c>
      <c r="R60" s="1">
        <v>40.72303</v>
      </c>
      <c r="S60" s="1">
        <v>-73.98965</v>
      </c>
      <c r="T60" s="1" t="s">
        <v>91</v>
      </c>
      <c r="U60" s="1" t="s">
        <v>113</v>
      </c>
      <c r="V60" s="1">
        <v>2.0</v>
      </c>
      <c r="W60" s="1">
        <v>1.0</v>
      </c>
      <c r="X60" s="1">
        <v>1.0</v>
      </c>
      <c r="Y60" s="1">
        <v>1.0</v>
      </c>
      <c r="Z60" s="1" t="s">
        <v>93</v>
      </c>
      <c r="AA60" s="1" t="s">
        <v>485</v>
      </c>
      <c r="AB60" s="1">
        <v>75.0</v>
      </c>
      <c r="AC60" s="1">
        <v>1.0</v>
      </c>
      <c r="AD60" s="1">
        <v>50.0</v>
      </c>
      <c r="AE60" s="1">
        <v>3.0</v>
      </c>
      <c r="AF60" s="1" t="s">
        <v>302</v>
      </c>
      <c r="AG60" s="1">
        <v>1.0</v>
      </c>
      <c r="AH60" s="1">
        <v>0.0</v>
      </c>
      <c r="AI60" s="1">
        <v>0.0</v>
      </c>
      <c r="AJ60" s="1">
        <v>0.0</v>
      </c>
      <c r="AK60" s="1">
        <v>0.0</v>
      </c>
      <c r="AL60" s="1">
        <v>18.0</v>
      </c>
      <c r="AM60" s="1">
        <v>6.0</v>
      </c>
      <c r="AN60" s="1">
        <v>93.0</v>
      </c>
      <c r="AO60" s="1">
        <v>10.0</v>
      </c>
      <c r="AP60" s="1">
        <v>9.0</v>
      </c>
      <c r="AQ60" s="1">
        <v>10.0</v>
      </c>
      <c r="AR60" s="1">
        <v>10.0</v>
      </c>
      <c r="AS60" s="1">
        <v>10.0</v>
      </c>
      <c r="AT60" s="1">
        <v>10.0</v>
      </c>
      <c r="AU60" s="1">
        <v>0.0</v>
      </c>
      <c r="AV60" s="1" t="s">
        <v>96</v>
      </c>
      <c r="AW60" s="1">
        <v>1.0</v>
      </c>
      <c r="AX60" s="1">
        <v>0.0</v>
      </c>
      <c r="AY60" s="1">
        <v>1.0</v>
      </c>
      <c r="AZ60" s="1">
        <v>0.0</v>
      </c>
      <c r="BA60" s="1">
        <v>0.96</v>
      </c>
      <c r="BB60" s="1">
        <v>-1.0</v>
      </c>
      <c r="BC60" s="1">
        <v>-1.0</v>
      </c>
      <c r="BD60" s="1">
        <v>-1.0</v>
      </c>
      <c r="BE60" s="1">
        <v>-1.0</v>
      </c>
      <c r="BF60" s="1">
        <v>-1.0</v>
      </c>
      <c r="BG60" s="1">
        <v>-1.0</v>
      </c>
      <c r="BH60" s="1">
        <v>-1.0</v>
      </c>
      <c r="BI60" s="1">
        <v>-1.0</v>
      </c>
      <c r="BJ60" s="1">
        <v>1.0</v>
      </c>
      <c r="BK60" s="1">
        <v>-1.0</v>
      </c>
      <c r="BL60" s="1">
        <v>-1.0</v>
      </c>
      <c r="BM60" s="1">
        <v>-1.0</v>
      </c>
      <c r="BN60" s="1">
        <v>-1.0</v>
      </c>
      <c r="BO60" s="1">
        <v>-1.0</v>
      </c>
      <c r="BP60" s="1">
        <v>-1.0</v>
      </c>
      <c r="BQ60" s="1">
        <v>-1.0</v>
      </c>
      <c r="BR60" s="1">
        <v>-1.0</v>
      </c>
      <c r="BS60" s="1">
        <v>-1.0</v>
      </c>
      <c r="BT60" s="1">
        <v>-1.0</v>
      </c>
      <c r="BU60" s="1">
        <v>1.0</v>
      </c>
      <c r="BV60" s="1">
        <v>-1.0</v>
      </c>
      <c r="BW60" s="1">
        <v>-1.0</v>
      </c>
      <c r="BX60" s="1">
        <v>-1.0</v>
      </c>
      <c r="BY60" s="1">
        <v>-1.0</v>
      </c>
      <c r="BZ60" s="1">
        <v>-1.0</v>
      </c>
      <c r="CA60" s="1">
        <v>-1.0</v>
      </c>
      <c r="CB60" s="1">
        <v>-1.0</v>
      </c>
      <c r="CC60" s="1">
        <v>-1.0</v>
      </c>
      <c r="CD60" s="1">
        <v>1751.0</v>
      </c>
    </row>
    <row r="61">
      <c r="A61" s="1">
        <v>3.5808316E7</v>
      </c>
      <c r="B61" s="1" t="s">
        <v>486</v>
      </c>
      <c r="C61" s="1" t="s">
        <v>487</v>
      </c>
      <c r="D61" s="1" t="s">
        <v>488</v>
      </c>
      <c r="E61" s="1" t="s">
        <v>85</v>
      </c>
      <c r="F61" s="1" t="s">
        <v>489</v>
      </c>
      <c r="G61" s="1" t="s">
        <v>490</v>
      </c>
      <c r="H61" s="1" t="s">
        <v>491</v>
      </c>
      <c r="I61" s="1">
        <v>7.6572037E7</v>
      </c>
      <c r="J61" s="1">
        <v>42529.0</v>
      </c>
      <c r="K61" s="1" t="s">
        <v>134</v>
      </c>
      <c r="L61" s="1">
        <v>1.0</v>
      </c>
      <c r="M61" s="1">
        <v>0.0</v>
      </c>
      <c r="N61" s="1">
        <v>1.0</v>
      </c>
      <c r="O61" s="1">
        <v>0.0</v>
      </c>
      <c r="P61" s="1" t="s">
        <v>89</v>
      </c>
      <c r="Q61" s="1" t="s">
        <v>90</v>
      </c>
      <c r="R61" s="1">
        <v>40.70964</v>
      </c>
      <c r="S61" s="1">
        <v>-74.01798</v>
      </c>
      <c r="T61" s="1" t="s">
        <v>91</v>
      </c>
      <c r="U61" s="1" t="s">
        <v>92</v>
      </c>
      <c r="V61" s="1">
        <v>2.0</v>
      </c>
      <c r="W61" s="1">
        <v>1.0</v>
      </c>
      <c r="X61" s="1">
        <v>1.0</v>
      </c>
      <c r="Y61" s="1">
        <v>1.0</v>
      </c>
      <c r="Z61" s="1" t="s">
        <v>93</v>
      </c>
      <c r="AA61" s="1" t="s">
        <v>492</v>
      </c>
      <c r="AB61" s="1">
        <v>199.0</v>
      </c>
      <c r="AC61" s="1">
        <v>2.0</v>
      </c>
      <c r="AD61" s="1">
        <v>20.0</v>
      </c>
      <c r="AE61" s="1">
        <v>1.0</v>
      </c>
      <c r="AF61" s="1" t="s">
        <v>137</v>
      </c>
      <c r="AG61" s="1">
        <v>1.0</v>
      </c>
      <c r="AH61" s="1">
        <v>5.0</v>
      </c>
      <c r="AI61" s="1">
        <v>25.0</v>
      </c>
      <c r="AJ61" s="1">
        <v>43.0</v>
      </c>
      <c r="AK61" s="1">
        <v>43.0</v>
      </c>
      <c r="AL61" s="1">
        <v>0.0</v>
      </c>
      <c r="AM61" s="1">
        <v>0.0</v>
      </c>
      <c r="AU61" s="1">
        <v>1.0</v>
      </c>
      <c r="AV61" s="1" t="s">
        <v>117</v>
      </c>
      <c r="AW61" s="1">
        <v>1.0</v>
      </c>
      <c r="AX61" s="1">
        <v>1.0</v>
      </c>
      <c r="AY61" s="1">
        <v>0.0</v>
      </c>
      <c r="AZ61" s="1">
        <v>0.0</v>
      </c>
      <c r="BB61" s="1">
        <v>-1.0</v>
      </c>
      <c r="BC61" s="1">
        <v>1.0</v>
      </c>
      <c r="BD61" s="1">
        <v>-1.0</v>
      </c>
      <c r="BE61" s="1">
        <v>-1.0</v>
      </c>
      <c r="BF61" s="1">
        <v>-1.0</v>
      </c>
      <c r="BG61" s="1">
        <v>-1.0</v>
      </c>
      <c r="BH61" s="1">
        <v>-1.0</v>
      </c>
      <c r="BI61" s="1">
        <v>-1.0</v>
      </c>
      <c r="BJ61" s="1">
        <v>1.0</v>
      </c>
      <c r="BK61" s="1">
        <v>-1.0</v>
      </c>
      <c r="BL61" s="1">
        <v>-1.0</v>
      </c>
      <c r="BM61" s="1">
        <v>1.0</v>
      </c>
      <c r="BN61" s="1">
        <v>1.0</v>
      </c>
      <c r="BO61" s="1">
        <v>1.0</v>
      </c>
      <c r="BP61" s="1">
        <v>-1.0</v>
      </c>
      <c r="BQ61" s="1">
        <v>-1.0</v>
      </c>
      <c r="BR61" s="1">
        <v>-1.0</v>
      </c>
      <c r="BS61" s="1">
        <v>-1.0</v>
      </c>
      <c r="BT61" s="1">
        <v>-1.0</v>
      </c>
      <c r="BU61" s="1">
        <v>1.0</v>
      </c>
      <c r="BV61" s="1">
        <v>-1.0</v>
      </c>
      <c r="BW61" s="1">
        <v>1.0</v>
      </c>
      <c r="BX61" s="1">
        <v>-1.0</v>
      </c>
      <c r="BY61" s="1">
        <v>-1.0</v>
      </c>
      <c r="BZ61" s="1">
        <v>-1.0</v>
      </c>
      <c r="CA61" s="1">
        <v>-1.0</v>
      </c>
      <c r="CB61" s="1">
        <v>-1.0</v>
      </c>
      <c r="CC61" s="1">
        <v>-1.0</v>
      </c>
      <c r="CD61" s="1">
        <v>1752.0</v>
      </c>
    </row>
    <row r="62">
      <c r="A62" s="1">
        <v>4766819.0</v>
      </c>
      <c r="B62" s="1" t="s">
        <v>493</v>
      </c>
      <c r="C62" s="1" t="s">
        <v>494</v>
      </c>
      <c r="D62" s="1" t="s">
        <v>495</v>
      </c>
      <c r="E62" s="1" t="s">
        <v>85</v>
      </c>
      <c r="F62" s="1" t="s">
        <v>496</v>
      </c>
      <c r="G62" s="1" t="s">
        <v>497</v>
      </c>
      <c r="H62" s="1" t="s">
        <v>498</v>
      </c>
      <c r="I62" s="1">
        <v>1.3705706E7</v>
      </c>
      <c r="J62" s="1">
        <v>41728.0</v>
      </c>
      <c r="M62" s="1">
        <v>0.0</v>
      </c>
      <c r="N62" s="1">
        <v>1.0</v>
      </c>
      <c r="O62" s="1">
        <v>0.0</v>
      </c>
      <c r="P62" s="1" t="s">
        <v>123</v>
      </c>
      <c r="Q62" s="1" t="s">
        <v>124</v>
      </c>
      <c r="R62" s="1">
        <v>40.71887</v>
      </c>
      <c r="S62" s="1">
        <v>-73.94845</v>
      </c>
      <c r="T62" s="1" t="s">
        <v>91</v>
      </c>
      <c r="U62" s="1" t="s">
        <v>113</v>
      </c>
      <c r="V62" s="1">
        <v>2.0</v>
      </c>
      <c r="W62" s="1">
        <v>1.0</v>
      </c>
      <c r="X62" s="1">
        <v>1.0</v>
      </c>
      <c r="Y62" s="1">
        <v>1.0</v>
      </c>
      <c r="Z62" s="1" t="s">
        <v>93</v>
      </c>
      <c r="AA62" s="1" t="s">
        <v>499</v>
      </c>
      <c r="AB62" s="1">
        <v>65.0</v>
      </c>
      <c r="AC62" s="1">
        <v>2.0</v>
      </c>
      <c r="AD62" s="1">
        <v>20.0</v>
      </c>
      <c r="AE62" s="1">
        <v>1.0</v>
      </c>
      <c r="AF62" s="1" t="s">
        <v>500</v>
      </c>
      <c r="AG62" s="1">
        <v>1.0</v>
      </c>
      <c r="AH62" s="1">
        <v>0.0</v>
      </c>
      <c r="AI62" s="1">
        <v>0.0</v>
      </c>
      <c r="AJ62" s="1">
        <v>0.0</v>
      </c>
      <c r="AK62" s="1">
        <v>0.0</v>
      </c>
      <c r="AL62" s="1">
        <v>0.0</v>
      </c>
      <c r="AM62" s="1">
        <v>0.0</v>
      </c>
      <c r="AU62" s="1">
        <v>0.0</v>
      </c>
      <c r="AV62" s="1" t="s">
        <v>105</v>
      </c>
      <c r="AW62" s="1">
        <v>1.0</v>
      </c>
      <c r="AX62" s="1">
        <v>0.0</v>
      </c>
      <c r="AY62" s="1">
        <v>1.0</v>
      </c>
      <c r="AZ62" s="1">
        <v>0.0</v>
      </c>
      <c r="BB62" s="1">
        <v>-1.0</v>
      </c>
      <c r="BC62" s="1">
        <v>-1.0</v>
      </c>
      <c r="BD62" s="1">
        <v>-1.0</v>
      </c>
      <c r="BE62" s="1">
        <v>-1.0</v>
      </c>
      <c r="BF62" s="1">
        <v>-1.0</v>
      </c>
      <c r="BG62" s="1">
        <v>-1.0</v>
      </c>
      <c r="BH62" s="1">
        <v>-1.0</v>
      </c>
      <c r="BI62" s="1">
        <v>-1.0</v>
      </c>
      <c r="BJ62" s="1">
        <v>-1.0</v>
      </c>
      <c r="BK62" s="1">
        <v>-1.0</v>
      </c>
      <c r="BL62" s="1">
        <v>-1.0</v>
      </c>
      <c r="BM62" s="1">
        <v>-1.0</v>
      </c>
      <c r="BN62" s="1">
        <v>-1.0</v>
      </c>
      <c r="BO62" s="1">
        <v>-1.0</v>
      </c>
      <c r="BP62" s="1">
        <v>-1.0</v>
      </c>
      <c r="BQ62" s="1">
        <v>-1.0</v>
      </c>
      <c r="BR62" s="1">
        <v>-1.0</v>
      </c>
      <c r="BS62" s="1">
        <v>-1.0</v>
      </c>
      <c r="BT62" s="1">
        <v>-1.0</v>
      </c>
      <c r="BU62" s="1">
        <v>1.0</v>
      </c>
      <c r="BV62" s="1">
        <v>-1.0</v>
      </c>
      <c r="BW62" s="1">
        <v>-1.0</v>
      </c>
      <c r="BX62" s="1">
        <v>-1.0</v>
      </c>
      <c r="BY62" s="1">
        <v>-1.0</v>
      </c>
      <c r="BZ62" s="1">
        <v>-1.0</v>
      </c>
      <c r="CA62" s="1">
        <v>-1.0</v>
      </c>
      <c r="CB62" s="1">
        <v>-1.0</v>
      </c>
      <c r="CC62" s="1">
        <v>-1.0</v>
      </c>
      <c r="CD62" s="1">
        <v>1759.0</v>
      </c>
    </row>
    <row r="63">
      <c r="A63" s="1">
        <v>2.9359338E7</v>
      </c>
      <c r="B63" s="1" t="s">
        <v>501</v>
      </c>
      <c r="C63" s="1" t="s">
        <v>502</v>
      </c>
      <c r="D63" s="1" t="s">
        <v>502</v>
      </c>
      <c r="E63" s="1" t="s">
        <v>85</v>
      </c>
      <c r="H63" s="1" t="s">
        <v>503</v>
      </c>
      <c r="I63" s="1">
        <v>9319215.0</v>
      </c>
      <c r="J63" s="1">
        <v>41556.0</v>
      </c>
      <c r="K63" s="1" t="s">
        <v>134</v>
      </c>
      <c r="L63" s="1">
        <v>1.0</v>
      </c>
      <c r="M63" s="1">
        <v>0.0</v>
      </c>
      <c r="N63" s="1">
        <v>1.0</v>
      </c>
      <c r="O63" s="1">
        <v>1.0</v>
      </c>
      <c r="P63" s="1" t="s">
        <v>89</v>
      </c>
      <c r="Q63" s="1" t="s">
        <v>90</v>
      </c>
      <c r="R63" s="1">
        <v>40.7275099999999</v>
      </c>
      <c r="S63" s="1">
        <v>-74.0018</v>
      </c>
      <c r="T63" s="1" t="s">
        <v>91</v>
      </c>
      <c r="U63" s="1" t="s">
        <v>113</v>
      </c>
      <c r="V63" s="1">
        <v>1.0</v>
      </c>
      <c r="W63" s="1">
        <v>1.0</v>
      </c>
      <c r="X63" s="1">
        <v>3.0</v>
      </c>
      <c r="Y63" s="1">
        <v>1.0</v>
      </c>
      <c r="Z63" s="1" t="s">
        <v>93</v>
      </c>
      <c r="AA63" s="1" t="s">
        <v>504</v>
      </c>
      <c r="AB63" s="1">
        <v>250.0</v>
      </c>
      <c r="AC63" s="1">
        <v>1.0</v>
      </c>
      <c r="AD63" s="1">
        <v>25.0</v>
      </c>
      <c r="AE63" s="1">
        <v>7.0</v>
      </c>
      <c r="AF63" s="1" t="s">
        <v>104</v>
      </c>
      <c r="AG63" s="1">
        <v>1.0</v>
      </c>
      <c r="AH63" s="1">
        <v>0.0</v>
      </c>
      <c r="AI63" s="1">
        <v>0.0</v>
      </c>
      <c r="AJ63" s="1">
        <v>0.0</v>
      </c>
      <c r="AK63" s="1">
        <v>0.0</v>
      </c>
      <c r="AL63" s="1">
        <v>3.0</v>
      </c>
      <c r="AM63" s="1">
        <v>3.0</v>
      </c>
      <c r="AN63" s="1">
        <v>93.0</v>
      </c>
      <c r="AO63" s="1">
        <v>10.0</v>
      </c>
      <c r="AP63" s="1">
        <v>9.0</v>
      </c>
      <c r="AQ63" s="1">
        <v>10.0</v>
      </c>
      <c r="AR63" s="1">
        <v>10.0</v>
      </c>
      <c r="AS63" s="1">
        <v>10.0</v>
      </c>
      <c r="AT63" s="1">
        <v>9.0</v>
      </c>
      <c r="AU63" s="1">
        <v>1.0</v>
      </c>
      <c r="AV63" s="1" t="s">
        <v>96</v>
      </c>
      <c r="AW63" s="1">
        <v>1.0</v>
      </c>
      <c r="AX63" s="1">
        <v>0.0</v>
      </c>
      <c r="AY63" s="1">
        <v>1.0</v>
      </c>
      <c r="AZ63" s="1">
        <v>0.0</v>
      </c>
      <c r="BA63" s="1">
        <v>0.44</v>
      </c>
      <c r="BB63" s="1">
        <v>-1.0</v>
      </c>
      <c r="BC63" s="1">
        <v>1.0</v>
      </c>
      <c r="BD63" s="1">
        <v>-1.0</v>
      </c>
      <c r="BE63" s="1">
        <v>-1.0</v>
      </c>
      <c r="BF63" s="1">
        <v>-1.0</v>
      </c>
      <c r="BG63" s="1">
        <v>-1.0</v>
      </c>
      <c r="BH63" s="1">
        <v>-1.0</v>
      </c>
      <c r="BI63" s="1">
        <v>-1.0</v>
      </c>
      <c r="BJ63" s="1">
        <v>-1.0</v>
      </c>
      <c r="BK63" s="1">
        <v>-1.0</v>
      </c>
      <c r="BL63" s="1">
        <v>-1.0</v>
      </c>
      <c r="BM63" s="1">
        <v>1.0</v>
      </c>
      <c r="BN63" s="1">
        <v>1.0</v>
      </c>
      <c r="BO63" s="1">
        <v>-1.0</v>
      </c>
      <c r="BP63" s="1">
        <v>-1.0</v>
      </c>
      <c r="BQ63" s="1">
        <v>-1.0</v>
      </c>
      <c r="BR63" s="1">
        <v>-1.0</v>
      </c>
      <c r="BS63" s="1">
        <v>-1.0</v>
      </c>
      <c r="BT63" s="1">
        <v>-1.0</v>
      </c>
      <c r="BU63" s="1">
        <v>1.0</v>
      </c>
      <c r="BV63" s="1">
        <v>-1.0</v>
      </c>
      <c r="BW63" s="1">
        <v>-1.0</v>
      </c>
      <c r="BX63" s="1">
        <v>-1.0</v>
      </c>
      <c r="BY63" s="1">
        <v>-1.0</v>
      </c>
      <c r="BZ63" s="1">
        <v>1.0</v>
      </c>
      <c r="CA63" s="1">
        <v>-1.0</v>
      </c>
      <c r="CB63" s="1">
        <v>-1.0</v>
      </c>
      <c r="CC63" s="1">
        <v>-1.0</v>
      </c>
      <c r="CD63" s="1">
        <v>1781.0</v>
      </c>
    </row>
    <row r="64">
      <c r="A64" s="1">
        <v>3.0370448E7</v>
      </c>
      <c r="B64" s="1" t="s">
        <v>505</v>
      </c>
      <c r="C64" s="1" t="s">
        <v>506</v>
      </c>
      <c r="D64" s="1" t="s">
        <v>506</v>
      </c>
      <c r="E64" s="1" t="s">
        <v>85</v>
      </c>
      <c r="H64" s="1" t="s">
        <v>507</v>
      </c>
      <c r="I64" s="1">
        <v>2.13781715E8</v>
      </c>
      <c r="J64" s="1">
        <v>43348.0</v>
      </c>
      <c r="K64" s="1" t="s">
        <v>88</v>
      </c>
      <c r="L64" s="1">
        <v>0.72</v>
      </c>
      <c r="M64" s="1">
        <v>0.0</v>
      </c>
      <c r="N64" s="1">
        <v>33.0</v>
      </c>
      <c r="O64" s="1">
        <v>0.0</v>
      </c>
      <c r="P64" s="1" t="s">
        <v>123</v>
      </c>
      <c r="Q64" s="1" t="s">
        <v>124</v>
      </c>
      <c r="R64" s="1">
        <v>40.73291</v>
      </c>
      <c r="S64" s="1">
        <v>-73.9528199999999</v>
      </c>
      <c r="T64" s="1" t="s">
        <v>125</v>
      </c>
      <c r="U64" s="1" t="s">
        <v>113</v>
      </c>
      <c r="V64" s="1">
        <v>5.0</v>
      </c>
      <c r="W64" s="1">
        <v>1.0</v>
      </c>
      <c r="X64" s="1">
        <v>1.0</v>
      </c>
      <c r="Y64" s="1">
        <v>3.0</v>
      </c>
      <c r="Z64" s="1" t="s">
        <v>93</v>
      </c>
      <c r="AA64" s="1" t="s">
        <v>508</v>
      </c>
      <c r="AB64" s="1">
        <v>119.0</v>
      </c>
      <c r="AC64" s="1">
        <v>2.0</v>
      </c>
      <c r="AD64" s="1">
        <v>29.0</v>
      </c>
      <c r="AE64" s="1">
        <v>1.0</v>
      </c>
      <c r="AF64" s="1" t="s">
        <v>452</v>
      </c>
      <c r="AG64" s="1">
        <v>1.0</v>
      </c>
      <c r="AH64" s="1">
        <v>30.0</v>
      </c>
      <c r="AI64" s="1">
        <v>60.0</v>
      </c>
      <c r="AJ64" s="1">
        <v>90.0</v>
      </c>
      <c r="AK64" s="1">
        <v>365.0</v>
      </c>
      <c r="AL64" s="1">
        <v>0.0</v>
      </c>
      <c r="AM64" s="1">
        <v>0.0</v>
      </c>
      <c r="AU64" s="1">
        <v>0.0</v>
      </c>
      <c r="AV64" s="1" t="s">
        <v>96</v>
      </c>
      <c r="AW64" s="1">
        <v>33.0</v>
      </c>
      <c r="AX64" s="1">
        <v>14.0</v>
      </c>
      <c r="AY64" s="1">
        <v>16.0</v>
      </c>
      <c r="AZ64" s="1">
        <v>3.0</v>
      </c>
      <c r="BB64" s="1">
        <v>-1.0</v>
      </c>
      <c r="BC64" s="1">
        <v>1.0</v>
      </c>
      <c r="BD64" s="1">
        <v>-1.0</v>
      </c>
      <c r="BE64" s="1">
        <v>-1.0</v>
      </c>
      <c r="BF64" s="1">
        <v>-1.0</v>
      </c>
      <c r="BG64" s="1">
        <v>-1.0</v>
      </c>
      <c r="BH64" s="1">
        <v>1.0</v>
      </c>
      <c r="BI64" s="1">
        <v>-1.0</v>
      </c>
      <c r="BJ64" s="1">
        <v>1.0</v>
      </c>
      <c r="BK64" s="1">
        <v>-1.0</v>
      </c>
      <c r="BL64" s="1">
        <v>-1.0</v>
      </c>
      <c r="BM64" s="1">
        <v>-1.0</v>
      </c>
      <c r="BN64" s="1">
        <v>-1.0</v>
      </c>
      <c r="BO64" s="1">
        <v>-1.0</v>
      </c>
      <c r="BP64" s="1">
        <v>-1.0</v>
      </c>
      <c r="BQ64" s="1">
        <v>-1.0</v>
      </c>
      <c r="BR64" s="1">
        <v>-1.0</v>
      </c>
      <c r="BS64" s="1">
        <v>-1.0</v>
      </c>
      <c r="BT64" s="1">
        <v>-1.0</v>
      </c>
      <c r="BU64" s="1">
        <v>1.0</v>
      </c>
      <c r="BV64" s="1">
        <v>-1.0</v>
      </c>
      <c r="BW64" s="1">
        <v>-1.0</v>
      </c>
      <c r="BX64" s="1">
        <v>-1.0</v>
      </c>
      <c r="BY64" s="1">
        <v>-1.0</v>
      </c>
      <c r="BZ64" s="1">
        <v>-1.0</v>
      </c>
      <c r="CA64" s="1">
        <v>-1.0</v>
      </c>
      <c r="CB64" s="1">
        <v>-1.0</v>
      </c>
      <c r="CC64" s="1">
        <v>-1.0</v>
      </c>
      <c r="CD64" s="1">
        <v>1809.0</v>
      </c>
    </row>
    <row r="65">
      <c r="A65" s="1">
        <v>6881827.0</v>
      </c>
      <c r="B65" s="1" t="s">
        <v>509</v>
      </c>
      <c r="C65" s="1" t="s">
        <v>510</v>
      </c>
      <c r="D65" s="1" t="s">
        <v>511</v>
      </c>
      <c r="E65" s="1" t="s">
        <v>85</v>
      </c>
      <c r="F65" s="1" t="s">
        <v>512</v>
      </c>
      <c r="H65" s="1" t="s">
        <v>513</v>
      </c>
      <c r="I65" s="1">
        <v>2.5111426E7</v>
      </c>
      <c r="J65" s="1">
        <v>41995.0</v>
      </c>
      <c r="M65" s="1">
        <v>0.0</v>
      </c>
      <c r="N65" s="1">
        <v>1.0</v>
      </c>
      <c r="O65" s="1">
        <v>1.0</v>
      </c>
      <c r="P65" s="1" t="s">
        <v>89</v>
      </c>
      <c r="Q65" s="1" t="s">
        <v>370</v>
      </c>
      <c r="R65" s="1">
        <v>40.76308</v>
      </c>
      <c r="S65" s="1">
        <v>-73.99</v>
      </c>
      <c r="T65" s="1" t="s">
        <v>91</v>
      </c>
      <c r="U65" s="1" t="s">
        <v>113</v>
      </c>
      <c r="V65" s="1">
        <v>2.0</v>
      </c>
      <c r="W65" s="1">
        <v>1.0</v>
      </c>
      <c r="X65" s="1">
        <v>1.0</v>
      </c>
      <c r="Y65" s="1">
        <v>1.0</v>
      </c>
      <c r="Z65" s="1" t="s">
        <v>93</v>
      </c>
      <c r="AA65" s="1" t="s">
        <v>514</v>
      </c>
      <c r="AB65" s="1">
        <v>190.0</v>
      </c>
      <c r="AC65" s="1">
        <v>1.0</v>
      </c>
      <c r="AD65" s="1">
        <v>0.0</v>
      </c>
      <c r="AE65" s="1">
        <v>2.0</v>
      </c>
      <c r="AF65" s="1" t="s">
        <v>479</v>
      </c>
      <c r="AG65" s="1">
        <v>1.0</v>
      </c>
      <c r="AH65" s="1">
        <v>0.0</v>
      </c>
      <c r="AI65" s="1">
        <v>0.0</v>
      </c>
      <c r="AJ65" s="1">
        <v>0.0</v>
      </c>
      <c r="AK65" s="1">
        <v>0.0</v>
      </c>
      <c r="AL65" s="1">
        <v>0.0</v>
      </c>
      <c r="AM65" s="1">
        <v>0.0</v>
      </c>
      <c r="AU65" s="1">
        <v>0.0</v>
      </c>
      <c r="AV65" s="1" t="s">
        <v>96</v>
      </c>
      <c r="AW65" s="1">
        <v>1.0</v>
      </c>
      <c r="AX65" s="1">
        <v>0.0</v>
      </c>
      <c r="AY65" s="1">
        <v>1.0</v>
      </c>
      <c r="AZ65" s="1">
        <v>0.0</v>
      </c>
      <c r="BB65" s="1">
        <v>-1.0</v>
      </c>
      <c r="BC65" s="1">
        <v>1.0</v>
      </c>
      <c r="BD65" s="1">
        <v>-1.0</v>
      </c>
      <c r="BE65" s="1">
        <v>-1.0</v>
      </c>
      <c r="BF65" s="1">
        <v>-1.0</v>
      </c>
      <c r="BG65" s="1">
        <v>-1.0</v>
      </c>
      <c r="BH65" s="1">
        <v>-1.0</v>
      </c>
      <c r="BI65" s="1">
        <v>-1.0</v>
      </c>
      <c r="BJ65" s="1">
        <v>1.0</v>
      </c>
      <c r="BK65" s="1">
        <v>-1.0</v>
      </c>
      <c r="BL65" s="1">
        <v>-1.0</v>
      </c>
      <c r="BM65" s="1">
        <v>-1.0</v>
      </c>
      <c r="BN65" s="1">
        <v>-1.0</v>
      </c>
      <c r="BO65" s="1">
        <v>-1.0</v>
      </c>
      <c r="BP65" s="1">
        <v>-1.0</v>
      </c>
      <c r="BQ65" s="1">
        <v>-1.0</v>
      </c>
      <c r="BR65" s="1">
        <v>-1.0</v>
      </c>
      <c r="BS65" s="1">
        <v>-1.0</v>
      </c>
      <c r="BT65" s="1">
        <v>-1.0</v>
      </c>
      <c r="BU65" s="1">
        <v>1.0</v>
      </c>
      <c r="BV65" s="1">
        <v>-1.0</v>
      </c>
      <c r="BW65" s="1">
        <v>-1.0</v>
      </c>
      <c r="BX65" s="1">
        <v>-1.0</v>
      </c>
      <c r="BY65" s="1">
        <v>-1.0</v>
      </c>
      <c r="BZ65" s="1">
        <v>-1.0</v>
      </c>
      <c r="CA65" s="1">
        <v>-1.0</v>
      </c>
      <c r="CB65" s="1">
        <v>-1.0</v>
      </c>
      <c r="CC65" s="1">
        <v>-1.0</v>
      </c>
      <c r="CD65" s="1">
        <v>1831.0</v>
      </c>
    </row>
    <row r="66">
      <c r="A66" s="1">
        <v>2.1243315E7</v>
      </c>
      <c r="B66" s="1" t="s">
        <v>515</v>
      </c>
      <c r="C66" s="1" t="s">
        <v>516</v>
      </c>
      <c r="D66" s="1" t="s">
        <v>517</v>
      </c>
      <c r="E66" s="1" t="s">
        <v>85</v>
      </c>
      <c r="G66" s="1" t="s">
        <v>518</v>
      </c>
      <c r="H66" s="2" t="str">
        <f>- please be respectful of roommates. normal stuff -- no parties or loud late nights Monday through Thursday</f>
        <v>#ERROR!</v>
      </c>
      <c r="I66" s="1">
        <v>4476859.0</v>
      </c>
      <c r="J66" s="1">
        <v>41266.0</v>
      </c>
      <c r="M66" s="1">
        <v>0.0</v>
      </c>
      <c r="N66" s="1">
        <v>1.0</v>
      </c>
      <c r="O66" s="1">
        <v>1.0</v>
      </c>
      <c r="P66" s="1" t="s">
        <v>123</v>
      </c>
      <c r="Q66" s="1" t="s">
        <v>519</v>
      </c>
      <c r="R66" s="1">
        <v>40.70033</v>
      </c>
      <c r="S66" s="1">
        <v>-73.92635</v>
      </c>
      <c r="T66" s="1" t="s">
        <v>91</v>
      </c>
      <c r="U66" s="1" t="s">
        <v>113</v>
      </c>
      <c r="V66" s="1">
        <v>2.0</v>
      </c>
      <c r="W66" s="1">
        <v>1.0</v>
      </c>
      <c r="X66" s="1">
        <v>1.0</v>
      </c>
      <c r="Y66" s="1">
        <v>1.0</v>
      </c>
      <c r="Z66" s="1" t="s">
        <v>93</v>
      </c>
      <c r="AA66" s="1" t="s">
        <v>520</v>
      </c>
      <c r="AB66" s="1">
        <v>60.0</v>
      </c>
      <c r="AC66" s="1">
        <v>2.0</v>
      </c>
      <c r="AD66" s="1">
        <v>0.0</v>
      </c>
      <c r="AE66" s="1">
        <v>2.0</v>
      </c>
      <c r="AF66" s="1" t="s">
        <v>521</v>
      </c>
      <c r="AG66" s="1">
        <v>1.0</v>
      </c>
      <c r="AH66" s="1">
        <v>0.0</v>
      </c>
      <c r="AI66" s="1">
        <v>0.0</v>
      </c>
      <c r="AJ66" s="1">
        <v>0.0</v>
      </c>
      <c r="AK66" s="1">
        <v>0.0</v>
      </c>
      <c r="AL66" s="1">
        <v>1.0</v>
      </c>
      <c r="AM66" s="1">
        <v>0.0</v>
      </c>
      <c r="AN66" s="1">
        <v>80.0</v>
      </c>
      <c r="AO66" s="1">
        <v>10.0</v>
      </c>
      <c r="AP66" s="1">
        <v>6.0</v>
      </c>
      <c r="AQ66" s="1">
        <v>10.0</v>
      </c>
      <c r="AR66" s="1">
        <v>10.0</v>
      </c>
      <c r="AS66" s="1">
        <v>6.0</v>
      </c>
      <c r="AT66" s="1">
        <v>6.0</v>
      </c>
      <c r="AU66" s="1">
        <v>1.0</v>
      </c>
      <c r="AV66" s="1" t="s">
        <v>117</v>
      </c>
      <c r="AW66" s="1">
        <v>1.0</v>
      </c>
      <c r="AX66" s="1">
        <v>0.0</v>
      </c>
      <c r="AY66" s="1">
        <v>1.0</v>
      </c>
      <c r="AZ66" s="1">
        <v>0.0</v>
      </c>
      <c r="BA66" s="1">
        <v>0.05</v>
      </c>
      <c r="BB66" s="1">
        <v>-1.0</v>
      </c>
      <c r="BC66" s="1">
        <v>1.0</v>
      </c>
      <c r="BD66" s="1">
        <v>-1.0</v>
      </c>
      <c r="BE66" s="1">
        <v>-1.0</v>
      </c>
      <c r="BF66" s="1">
        <v>-1.0</v>
      </c>
      <c r="BG66" s="1">
        <v>-1.0</v>
      </c>
      <c r="BH66" s="1">
        <v>-1.0</v>
      </c>
      <c r="BI66" s="1">
        <v>-1.0</v>
      </c>
      <c r="BJ66" s="1">
        <v>1.0</v>
      </c>
      <c r="BK66" s="1">
        <v>-1.0</v>
      </c>
      <c r="BL66" s="1">
        <v>1.0</v>
      </c>
      <c r="BM66" s="1">
        <v>1.0</v>
      </c>
      <c r="BN66" s="1">
        <v>-1.0</v>
      </c>
      <c r="BO66" s="1">
        <v>-1.0</v>
      </c>
      <c r="BP66" s="1">
        <v>-1.0</v>
      </c>
      <c r="BQ66" s="1">
        <v>-1.0</v>
      </c>
      <c r="BR66" s="1">
        <v>-1.0</v>
      </c>
      <c r="BS66" s="1">
        <v>-1.0</v>
      </c>
      <c r="BT66" s="1">
        <v>-1.0</v>
      </c>
      <c r="BU66" s="1">
        <v>1.0</v>
      </c>
      <c r="BV66" s="1">
        <v>-1.0</v>
      </c>
      <c r="BW66" s="1">
        <v>-1.0</v>
      </c>
      <c r="BX66" s="1">
        <v>-1.0</v>
      </c>
      <c r="BY66" s="1">
        <v>-1.0</v>
      </c>
      <c r="BZ66" s="1">
        <v>1.0</v>
      </c>
      <c r="CA66" s="1">
        <v>-1.0</v>
      </c>
      <c r="CB66" s="1">
        <v>-1.0</v>
      </c>
      <c r="CC66" s="1">
        <v>-1.0</v>
      </c>
      <c r="CD66" s="1">
        <v>1833.0</v>
      </c>
    </row>
    <row r="67">
      <c r="A67" s="1">
        <v>2.493353E7</v>
      </c>
      <c r="B67" s="1" t="s">
        <v>522</v>
      </c>
      <c r="C67" s="1" t="s">
        <v>523</v>
      </c>
      <c r="D67" s="1" t="s">
        <v>524</v>
      </c>
      <c r="E67" s="1" t="s">
        <v>85</v>
      </c>
      <c r="F67" s="1" t="s">
        <v>525</v>
      </c>
      <c r="G67" s="1" t="s">
        <v>526</v>
      </c>
      <c r="I67" s="1">
        <v>1.04051773E8</v>
      </c>
      <c r="J67" s="1">
        <v>42690.0</v>
      </c>
      <c r="K67" s="1" t="s">
        <v>134</v>
      </c>
      <c r="L67" s="1">
        <v>1.0</v>
      </c>
      <c r="M67" s="1">
        <v>0.0</v>
      </c>
      <c r="N67" s="1">
        <v>1.0</v>
      </c>
      <c r="O67" s="1">
        <v>0.0</v>
      </c>
      <c r="P67" s="1" t="s">
        <v>123</v>
      </c>
      <c r="Q67" s="1" t="s">
        <v>308</v>
      </c>
      <c r="R67" s="1">
        <v>40.65215</v>
      </c>
      <c r="S67" s="1">
        <v>-73.95219</v>
      </c>
      <c r="T67" s="1" t="s">
        <v>91</v>
      </c>
      <c r="U67" s="1" t="s">
        <v>92</v>
      </c>
      <c r="V67" s="1">
        <v>5.0</v>
      </c>
      <c r="W67" s="1">
        <v>1.0</v>
      </c>
      <c r="X67" s="1">
        <v>1.0</v>
      </c>
      <c r="Y67" s="1">
        <v>1.0</v>
      </c>
      <c r="Z67" s="1" t="s">
        <v>93</v>
      </c>
      <c r="AA67" s="1" t="s">
        <v>527</v>
      </c>
      <c r="AB67" s="1">
        <v>91.0</v>
      </c>
      <c r="AC67" s="1">
        <v>2.0</v>
      </c>
      <c r="AD67" s="1">
        <v>5.0</v>
      </c>
      <c r="AE67" s="1">
        <v>3.0</v>
      </c>
      <c r="AF67" s="1" t="s">
        <v>202</v>
      </c>
      <c r="AG67" s="1">
        <v>1.0</v>
      </c>
      <c r="AH67" s="1">
        <v>3.0</v>
      </c>
      <c r="AI67" s="1">
        <v>12.0</v>
      </c>
      <c r="AJ67" s="1">
        <v>12.0</v>
      </c>
      <c r="AK67" s="1">
        <v>12.0</v>
      </c>
      <c r="AL67" s="1">
        <v>4.0</v>
      </c>
      <c r="AM67" s="1">
        <v>3.0</v>
      </c>
      <c r="AN67" s="1">
        <v>95.0</v>
      </c>
      <c r="AO67" s="1">
        <v>10.0</v>
      </c>
      <c r="AP67" s="1">
        <v>9.0</v>
      </c>
      <c r="AQ67" s="1">
        <v>10.0</v>
      </c>
      <c r="AR67" s="1">
        <v>10.0</v>
      </c>
      <c r="AS67" s="1">
        <v>8.0</v>
      </c>
      <c r="AT67" s="1">
        <v>9.0</v>
      </c>
      <c r="AU67" s="1">
        <v>0.0</v>
      </c>
      <c r="AV67" s="1" t="s">
        <v>96</v>
      </c>
      <c r="AW67" s="1">
        <v>1.0</v>
      </c>
      <c r="AX67" s="1">
        <v>1.0</v>
      </c>
      <c r="AY67" s="1">
        <v>0.0</v>
      </c>
      <c r="AZ67" s="1">
        <v>0.0</v>
      </c>
      <c r="BA67" s="1">
        <v>0.3</v>
      </c>
      <c r="BB67" s="1">
        <v>-1.0</v>
      </c>
      <c r="BC67" s="1">
        <v>1.0</v>
      </c>
      <c r="BD67" s="1">
        <v>-1.0</v>
      </c>
      <c r="BE67" s="1">
        <v>-1.0</v>
      </c>
      <c r="BF67" s="1">
        <v>-1.0</v>
      </c>
      <c r="BG67" s="1">
        <v>-1.0</v>
      </c>
      <c r="BH67" s="1">
        <v>-1.0</v>
      </c>
      <c r="BI67" s="1">
        <v>-1.0</v>
      </c>
      <c r="BJ67" s="1">
        <v>1.0</v>
      </c>
      <c r="BK67" s="1">
        <v>-1.0</v>
      </c>
      <c r="BL67" s="1">
        <v>-1.0</v>
      </c>
      <c r="BM67" s="1">
        <v>-1.0</v>
      </c>
      <c r="BN67" s="1">
        <v>1.0</v>
      </c>
      <c r="BO67" s="1">
        <v>-1.0</v>
      </c>
      <c r="BP67" s="1">
        <v>-1.0</v>
      </c>
      <c r="BQ67" s="1">
        <v>1.0</v>
      </c>
      <c r="BR67" s="1">
        <v>-1.0</v>
      </c>
      <c r="BS67" s="1">
        <v>-1.0</v>
      </c>
      <c r="BT67" s="1">
        <v>-1.0</v>
      </c>
      <c r="BU67" s="1">
        <v>1.0</v>
      </c>
      <c r="BV67" s="1">
        <v>-1.0</v>
      </c>
      <c r="BW67" s="1">
        <v>-1.0</v>
      </c>
      <c r="BX67" s="1">
        <v>1.0</v>
      </c>
      <c r="BY67" s="1">
        <v>1.0</v>
      </c>
      <c r="BZ67" s="1">
        <v>1.0</v>
      </c>
      <c r="CA67" s="1">
        <v>-1.0</v>
      </c>
      <c r="CB67" s="1">
        <v>-1.0</v>
      </c>
      <c r="CC67" s="1">
        <v>-1.0</v>
      </c>
      <c r="CD67" s="1">
        <v>1850.0</v>
      </c>
    </row>
    <row r="68">
      <c r="A68" s="1">
        <v>3.1058735E7</v>
      </c>
      <c r="B68" s="1" t="s">
        <v>528</v>
      </c>
      <c r="C68" s="1" t="s">
        <v>529</v>
      </c>
      <c r="D68" s="1" t="s">
        <v>530</v>
      </c>
      <c r="E68" s="1" t="s">
        <v>85</v>
      </c>
      <c r="H68" s="1" t="s">
        <v>531</v>
      </c>
      <c r="I68" s="1">
        <v>2.0836781E8</v>
      </c>
      <c r="J68" s="1">
        <v>43321.0</v>
      </c>
      <c r="K68" s="1" t="s">
        <v>272</v>
      </c>
      <c r="L68" s="1">
        <v>0.5</v>
      </c>
      <c r="M68" s="1">
        <v>0.0</v>
      </c>
      <c r="N68" s="1">
        <v>4.0</v>
      </c>
      <c r="O68" s="1">
        <v>1.0</v>
      </c>
      <c r="P68" s="1" t="s">
        <v>123</v>
      </c>
      <c r="Q68" s="1" t="s">
        <v>532</v>
      </c>
      <c r="R68" s="1">
        <v>40.63892</v>
      </c>
      <c r="S68" s="1">
        <v>-73.9974</v>
      </c>
      <c r="T68" s="1" t="s">
        <v>125</v>
      </c>
      <c r="U68" s="1" t="s">
        <v>214</v>
      </c>
      <c r="V68" s="1">
        <v>1.0</v>
      </c>
      <c r="W68" s="1">
        <v>1.0</v>
      </c>
      <c r="X68" s="1">
        <v>1.0</v>
      </c>
      <c r="Y68" s="1">
        <v>6.0</v>
      </c>
      <c r="Z68" s="1" t="s">
        <v>93</v>
      </c>
      <c r="AA68" s="1" t="s">
        <v>533</v>
      </c>
      <c r="AB68" s="1">
        <v>35.0</v>
      </c>
      <c r="AC68" s="1">
        <v>1.0</v>
      </c>
      <c r="AD68" s="1">
        <v>0.0</v>
      </c>
      <c r="AE68" s="1">
        <v>2.0</v>
      </c>
      <c r="AF68" s="1" t="s">
        <v>452</v>
      </c>
      <c r="AG68" s="1">
        <v>1.0</v>
      </c>
      <c r="AH68" s="1">
        <v>27.0</v>
      </c>
      <c r="AI68" s="1">
        <v>57.0</v>
      </c>
      <c r="AJ68" s="1">
        <v>87.0</v>
      </c>
      <c r="AK68" s="1">
        <v>87.0</v>
      </c>
      <c r="AL68" s="1">
        <v>1.0</v>
      </c>
      <c r="AM68" s="1">
        <v>1.0</v>
      </c>
      <c r="AN68" s="1">
        <v>80.0</v>
      </c>
      <c r="AO68" s="1">
        <v>2.0</v>
      </c>
      <c r="AP68" s="1">
        <v>8.0</v>
      </c>
      <c r="AQ68" s="1">
        <v>10.0</v>
      </c>
      <c r="AR68" s="1">
        <v>10.0</v>
      </c>
      <c r="AS68" s="1">
        <v>10.0</v>
      </c>
      <c r="AT68" s="1">
        <v>10.0</v>
      </c>
      <c r="AU68" s="1">
        <v>0.0</v>
      </c>
      <c r="AV68" s="1" t="s">
        <v>105</v>
      </c>
      <c r="AW68" s="1">
        <v>4.0</v>
      </c>
      <c r="AX68" s="1">
        <v>0.0</v>
      </c>
      <c r="AY68" s="1">
        <v>0.0</v>
      </c>
      <c r="AZ68" s="1">
        <v>4.0</v>
      </c>
      <c r="BA68" s="1">
        <v>0.16</v>
      </c>
      <c r="BB68" s="1">
        <v>-1.0</v>
      </c>
      <c r="BC68" s="1">
        <v>1.0</v>
      </c>
      <c r="BD68" s="1">
        <v>-1.0</v>
      </c>
      <c r="BE68" s="1">
        <v>-1.0</v>
      </c>
      <c r="BF68" s="1">
        <v>-1.0</v>
      </c>
      <c r="BG68" s="1">
        <v>-1.0</v>
      </c>
      <c r="BH68" s="1">
        <v>1.0</v>
      </c>
      <c r="BI68" s="1">
        <v>-1.0</v>
      </c>
      <c r="BJ68" s="1">
        <v>-1.0</v>
      </c>
      <c r="BK68" s="1">
        <v>-1.0</v>
      </c>
      <c r="BL68" s="1">
        <v>-1.0</v>
      </c>
      <c r="BM68" s="1">
        <v>-1.0</v>
      </c>
      <c r="BN68" s="1">
        <v>-1.0</v>
      </c>
      <c r="BO68" s="1">
        <v>-1.0</v>
      </c>
      <c r="BP68" s="1">
        <v>-1.0</v>
      </c>
      <c r="BQ68" s="1">
        <v>-1.0</v>
      </c>
      <c r="BR68" s="1">
        <v>-1.0</v>
      </c>
      <c r="BS68" s="1">
        <v>-1.0</v>
      </c>
      <c r="BT68" s="1">
        <v>-1.0</v>
      </c>
      <c r="BU68" s="1">
        <v>1.0</v>
      </c>
      <c r="BV68" s="1">
        <v>1.0</v>
      </c>
      <c r="BW68" s="1">
        <v>-1.0</v>
      </c>
      <c r="BX68" s="1">
        <v>-1.0</v>
      </c>
      <c r="BY68" s="1">
        <v>-1.0</v>
      </c>
      <c r="BZ68" s="1">
        <v>1.0</v>
      </c>
      <c r="CA68" s="1">
        <v>-1.0</v>
      </c>
      <c r="CB68" s="1">
        <v>-1.0</v>
      </c>
      <c r="CC68" s="1">
        <v>-1.0</v>
      </c>
      <c r="CD68" s="1">
        <v>1861.0</v>
      </c>
    </row>
    <row r="69">
      <c r="A69" s="1">
        <v>3.2915763E7</v>
      </c>
      <c r="B69" s="1" t="s">
        <v>534</v>
      </c>
      <c r="C69" s="1" t="s">
        <v>535</v>
      </c>
      <c r="D69" s="1" t="s">
        <v>535</v>
      </c>
      <c r="E69" s="1" t="s">
        <v>85</v>
      </c>
      <c r="H69" s="1" t="s">
        <v>536</v>
      </c>
      <c r="I69" s="1">
        <v>2.47644516E8</v>
      </c>
      <c r="J69" s="1">
        <v>43532.0</v>
      </c>
      <c r="K69" s="1" t="s">
        <v>272</v>
      </c>
      <c r="L69" s="1">
        <v>1.0</v>
      </c>
      <c r="M69" s="1">
        <v>0.0</v>
      </c>
      <c r="N69" s="1">
        <v>1.0</v>
      </c>
      <c r="O69" s="1">
        <v>0.0</v>
      </c>
      <c r="P69" s="1" t="s">
        <v>123</v>
      </c>
      <c r="Q69" s="1" t="s">
        <v>124</v>
      </c>
      <c r="R69" s="1">
        <v>40.68443</v>
      </c>
      <c r="S69" s="1">
        <v>-73.93167</v>
      </c>
      <c r="T69" s="1" t="s">
        <v>91</v>
      </c>
      <c r="U69" s="1" t="s">
        <v>92</v>
      </c>
      <c r="V69" s="1">
        <v>4.0</v>
      </c>
      <c r="W69" s="1">
        <v>1.0</v>
      </c>
      <c r="X69" s="1">
        <v>2.0</v>
      </c>
      <c r="Y69" s="1">
        <v>2.0</v>
      </c>
      <c r="Z69" s="1" t="s">
        <v>93</v>
      </c>
      <c r="AA69" s="1" t="s">
        <v>537</v>
      </c>
      <c r="AB69" s="1">
        <v>190.0</v>
      </c>
      <c r="AC69" s="1">
        <v>1.0</v>
      </c>
      <c r="AD69" s="1">
        <v>0.0</v>
      </c>
      <c r="AE69" s="1">
        <v>2.0</v>
      </c>
      <c r="AF69" s="1" t="s">
        <v>202</v>
      </c>
      <c r="AG69" s="1">
        <v>1.0</v>
      </c>
      <c r="AH69" s="1">
        <v>1.0</v>
      </c>
      <c r="AI69" s="1">
        <v>1.0</v>
      </c>
      <c r="AJ69" s="1">
        <v>2.0</v>
      </c>
      <c r="AK69" s="1">
        <v>86.0</v>
      </c>
      <c r="AL69" s="1">
        <v>5.0</v>
      </c>
      <c r="AM69" s="1">
        <v>5.0</v>
      </c>
      <c r="AN69" s="1">
        <v>96.0</v>
      </c>
      <c r="AO69" s="1">
        <v>10.0</v>
      </c>
      <c r="AP69" s="1">
        <v>10.0</v>
      </c>
      <c r="AQ69" s="1">
        <v>10.0</v>
      </c>
      <c r="AR69" s="1">
        <v>10.0</v>
      </c>
      <c r="AS69" s="1">
        <v>10.0</v>
      </c>
      <c r="AT69" s="1">
        <v>10.0</v>
      </c>
      <c r="AU69" s="1">
        <v>1.0</v>
      </c>
      <c r="AV69" s="1" t="s">
        <v>105</v>
      </c>
      <c r="AW69" s="1">
        <v>1.0</v>
      </c>
      <c r="AX69" s="1">
        <v>1.0</v>
      </c>
      <c r="AY69" s="1">
        <v>0.0</v>
      </c>
      <c r="AZ69" s="1">
        <v>0.0</v>
      </c>
      <c r="BA69" s="1">
        <v>2.94</v>
      </c>
      <c r="BB69" s="1">
        <v>-1.0</v>
      </c>
      <c r="BC69" s="1">
        <v>1.0</v>
      </c>
      <c r="BD69" s="1">
        <v>-1.0</v>
      </c>
      <c r="BE69" s="1">
        <v>-1.0</v>
      </c>
      <c r="BF69" s="1">
        <v>-1.0</v>
      </c>
      <c r="BG69" s="1">
        <v>-1.0</v>
      </c>
      <c r="BH69" s="1">
        <v>-1.0</v>
      </c>
      <c r="BI69" s="1">
        <v>1.0</v>
      </c>
      <c r="BJ69" s="1">
        <v>-1.0</v>
      </c>
      <c r="BK69" s="1">
        <v>-1.0</v>
      </c>
      <c r="BL69" s="1">
        <v>-1.0</v>
      </c>
      <c r="BM69" s="1">
        <v>-1.0</v>
      </c>
      <c r="BN69" s="1">
        <v>-1.0</v>
      </c>
      <c r="BO69" s="1">
        <v>-1.0</v>
      </c>
      <c r="BP69" s="1">
        <v>1.0</v>
      </c>
      <c r="BQ69" s="1">
        <v>-1.0</v>
      </c>
      <c r="BR69" s="1">
        <v>-1.0</v>
      </c>
      <c r="BS69" s="1">
        <v>-1.0</v>
      </c>
      <c r="BT69" s="1">
        <v>-1.0</v>
      </c>
      <c r="BU69" s="1">
        <v>1.0</v>
      </c>
      <c r="BV69" s="1">
        <v>1.0</v>
      </c>
      <c r="BW69" s="1">
        <v>-1.0</v>
      </c>
      <c r="BX69" s="1">
        <v>-1.0</v>
      </c>
      <c r="BY69" s="1">
        <v>-1.0</v>
      </c>
      <c r="BZ69" s="1">
        <v>-1.0</v>
      </c>
      <c r="CA69" s="1">
        <v>-1.0</v>
      </c>
      <c r="CB69" s="1">
        <v>-1.0</v>
      </c>
      <c r="CC69" s="1">
        <v>-1.0</v>
      </c>
      <c r="CD69" s="1">
        <v>1932.0</v>
      </c>
    </row>
    <row r="70">
      <c r="A70" s="1">
        <v>2.6278431E7</v>
      </c>
      <c r="B70" s="1" t="s">
        <v>538</v>
      </c>
      <c r="C70" s="1" t="s">
        <v>539</v>
      </c>
      <c r="D70" s="1" t="s">
        <v>540</v>
      </c>
      <c r="E70" s="1" t="s">
        <v>85</v>
      </c>
      <c r="G70" s="1" t="s">
        <v>541</v>
      </c>
      <c r="I70" s="1">
        <v>4.2624482E7</v>
      </c>
      <c r="J70" s="1">
        <v>42242.0</v>
      </c>
      <c r="K70" s="1" t="s">
        <v>272</v>
      </c>
      <c r="L70" s="1">
        <v>1.0</v>
      </c>
      <c r="M70" s="1">
        <v>0.0</v>
      </c>
      <c r="N70" s="1">
        <v>1.0</v>
      </c>
      <c r="O70" s="1">
        <v>0.0</v>
      </c>
      <c r="P70" s="1" t="s">
        <v>89</v>
      </c>
      <c r="Q70" s="1" t="s">
        <v>90</v>
      </c>
      <c r="R70" s="1">
        <v>40.74897</v>
      </c>
      <c r="S70" s="1">
        <v>-73.98642</v>
      </c>
      <c r="T70" s="1" t="s">
        <v>91</v>
      </c>
      <c r="U70" s="1" t="s">
        <v>113</v>
      </c>
      <c r="V70" s="1">
        <v>2.0</v>
      </c>
      <c r="W70" s="1">
        <v>1.0</v>
      </c>
      <c r="X70" s="1">
        <v>1.0</v>
      </c>
      <c r="Y70" s="1">
        <v>2.0</v>
      </c>
      <c r="Z70" s="1" t="s">
        <v>93</v>
      </c>
      <c r="AA70" s="1" t="s">
        <v>542</v>
      </c>
      <c r="AB70" s="1">
        <v>120.0</v>
      </c>
      <c r="AC70" s="1">
        <v>1.0</v>
      </c>
      <c r="AD70" s="1">
        <v>0.0</v>
      </c>
      <c r="AE70" s="1">
        <v>3.0</v>
      </c>
      <c r="AF70" s="1" t="s">
        <v>202</v>
      </c>
      <c r="AG70" s="1">
        <v>1.0</v>
      </c>
      <c r="AH70" s="1">
        <v>0.0</v>
      </c>
      <c r="AI70" s="1">
        <v>0.0</v>
      </c>
      <c r="AJ70" s="1">
        <v>0.0</v>
      </c>
      <c r="AK70" s="1">
        <v>0.0</v>
      </c>
      <c r="AL70" s="1">
        <v>2.0</v>
      </c>
      <c r="AM70" s="1">
        <v>2.0</v>
      </c>
      <c r="AN70" s="1">
        <v>80.0</v>
      </c>
      <c r="AO70" s="1">
        <v>10.0</v>
      </c>
      <c r="AP70" s="1">
        <v>5.0</v>
      </c>
      <c r="AQ70" s="1">
        <v>8.0</v>
      </c>
      <c r="AR70" s="1">
        <v>10.0</v>
      </c>
      <c r="AS70" s="1">
        <v>10.0</v>
      </c>
      <c r="AT70" s="1">
        <v>8.0</v>
      </c>
      <c r="AU70" s="1">
        <v>0.0</v>
      </c>
      <c r="AV70" s="1" t="s">
        <v>117</v>
      </c>
      <c r="AW70" s="1">
        <v>1.0</v>
      </c>
      <c r="AX70" s="1">
        <v>0.0</v>
      </c>
      <c r="AY70" s="1">
        <v>1.0</v>
      </c>
      <c r="AZ70" s="1">
        <v>0.0</v>
      </c>
      <c r="BA70" s="1">
        <v>0.32</v>
      </c>
      <c r="BB70" s="1">
        <v>-1.0</v>
      </c>
      <c r="BC70" s="1">
        <v>1.0</v>
      </c>
      <c r="BD70" s="1">
        <v>-1.0</v>
      </c>
      <c r="BE70" s="1">
        <v>-1.0</v>
      </c>
      <c r="BF70" s="1">
        <v>-1.0</v>
      </c>
      <c r="BG70" s="1">
        <v>-1.0</v>
      </c>
      <c r="BH70" s="1">
        <v>-1.0</v>
      </c>
      <c r="BI70" s="1">
        <v>-1.0</v>
      </c>
      <c r="BJ70" s="1">
        <v>-1.0</v>
      </c>
      <c r="BK70" s="1">
        <v>-1.0</v>
      </c>
      <c r="BL70" s="1">
        <v>-1.0</v>
      </c>
      <c r="BM70" s="1">
        <v>1.0</v>
      </c>
      <c r="BN70" s="1">
        <v>1.0</v>
      </c>
      <c r="BO70" s="1">
        <v>1.0</v>
      </c>
      <c r="BP70" s="1">
        <v>-1.0</v>
      </c>
      <c r="BQ70" s="1">
        <v>-1.0</v>
      </c>
      <c r="BR70" s="1">
        <v>-1.0</v>
      </c>
      <c r="BS70" s="1">
        <v>-1.0</v>
      </c>
      <c r="BT70" s="1">
        <v>-1.0</v>
      </c>
      <c r="BU70" s="1">
        <v>1.0</v>
      </c>
      <c r="BV70" s="1">
        <v>-1.0</v>
      </c>
      <c r="BW70" s="1">
        <v>-1.0</v>
      </c>
      <c r="BX70" s="1">
        <v>-1.0</v>
      </c>
      <c r="BY70" s="1">
        <v>-1.0</v>
      </c>
      <c r="BZ70" s="1">
        <v>-1.0</v>
      </c>
      <c r="CA70" s="1">
        <v>-1.0</v>
      </c>
      <c r="CB70" s="1">
        <v>-1.0</v>
      </c>
      <c r="CC70" s="1">
        <v>-1.0</v>
      </c>
      <c r="CD70" s="1">
        <v>1957.0</v>
      </c>
    </row>
    <row r="71">
      <c r="A71" s="1">
        <v>2.2214408E7</v>
      </c>
      <c r="B71" s="1" t="s">
        <v>543</v>
      </c>
      <c r="C71" s="1" t="s">
        <v>544</v>
      </c>
      <c r="D71" s="1" t="s">
        <v>545</v>
      </c>
      <c r="E71" s="1" t="s">
        <v>85</v>
      </c>
      <c r="F71" s="1" t="s">
        <v>546</v>
      </c>
      <c r="G71" s="1" t="s">
        <v>547</v>
      </c>
      <c r="I71" s="1">
        <v>292137.0</v>
      </c>
      <c r="J71" s="1">
        <v>40501.0</v>
      </c>
      <c r="M71" s="1">
        <v>0.0</v>
      </c>
      <c r="N71" s="1">
        <v>1.0</v>
      </c>
      <c r="O71" s="1">
        <v>1.0</v>
      </c>
      <c r="P71" s="1" t="s">
        <v>123</v>
      </c>
      <c r="Q71" s="1" t="s">
        <v>519</v>
      </c>
      <c r="R71" s="1">
        <v>40.69754</v>
      </c>
      <c r="S71" s="1">
        <v>-73.9348</v>
      </c>
      <c r="T71" s="1" t="s">
        <v>91</v>
      </c>
      <c r="U71" s="1" t="s">
        <v>113</v>
      </c>
      <c r="V71" s="1">
        <v>2.0</v>
      </c>
      <c r="W71" s="1">
        <v>1.0</v>
      </c>
      <c r="X71" s="1">
        <v>1.0</v>
      </c>
      <c r="Y71" s="1">
        <v>1.0</v>
      </c>
      <c r="Z71" s="1" t="s">
        <v>93</v>
      </c>
      <c r="AA71" s="1" t="s">
        <v>548</v>
      </c>
      <c r="AB71" s="1">
        <v>74.0</v>
      </c>
      <c r="AC71" s="1">
        <v>1.0</v>
      </c>
      <c r="AD71" s="1">
        <v>0.0</v>
      </c>
      <c r="AE71" s="1">
        <v>21.0</v>
      </c>
      <c r="AF71" s="1" t="s">
        <v>549</v>
      </c>
      <c r="AG71" s="1">
        <v>1.0</v>
      </c>
      <c r="AH71" s="1">
        <v>0.0</v>
      </c>
      <c r="AI71" s="1">
        <v>0.0</v>
      </c>
      <c r="AJ71" s="1">
        <v>0.0</v>
      </c>
      <c r="AK71" s="1">
        <v>0.0</v>
      </c>
      <c r="AL71" s="1">
        <v>2.0</v>
      </c>
      <c r="AM71" s="1">
        <v>1.0</v>
      </c>
      <c r="AN71" s="1">
        <v>90.0</v>
      </c>
      <c r="AO71" s="1">
        <v>10.0</v>
      </c>
      <c r="AP71" s="1">
        <v>7.0</v>
      </c>
      <c r="AQ71" s="1">
        <v>7.0</v>
      </c>
      <c r="AR71" s="1">
        <v>10.0</v>
      </c>
      <c r="AS71" s="1">
        <v>9.0</v>
      </c>
      <c r="AT71" s="1">
        <v>9.0</v>
      </c>
      <c r="AU71" s="1">
        <v>1.0</v>
      </c>
      <c r="AV71" s="1" t="s">
        <v>117</v>
      </c>
      <c r="AW71" s="1">
        <v>1.0</v>
      </c>
      <c r="AX71" s="1">
        <v>0.0</v>
      </c>
      <c r="AY71" s="1">
        <v>1.0</v>
      </c>
      <c r="AZ71" s="1">
        <v>0.0</v>
      </c>
      <c r="BA71" s="1">
        <v>0.12</v>
      </c>
      <c r="BB71" s="1">
        <v>-1.0</v>
      </c>
      <c r="BC71" s="1">
        <v>1.0</v>
      </c>
      <c r="BD71" s="1">
        <v>-1.0</v>
      </c>
      <c r="BE71" s="1">
        <v>-1.0</v>
      </c>
      <c r="BF71" s="1">
        <v>-1.0</v>
      </c>
      <c r="BG71" s="1">
        <v>-1.0</v>
      </c>
      <c r="BH71" s="1">
        <v>-1.0</v>
      </c>
      <c r="BI71" s="1">
        <v>-1.0</v>
      </c>
      <c r="BJ71" s="1">
        <v>1.0</v>
      </c>
      <c r="BK71" s="1">
        <v>-1.0</v>
      </c>
      <c r="BL71" s="1">
        <v>-1.0</v>
      </c>
      <c r="BM71" s="1">
        <v>1.0</v>
      </c>
      <c r="BN71" s="1">
        <v>-1.0</v>
      </c>
      <c r="BO71" s="1">
        <v>-1.0</v>
      </c>
      <c r="BP71" s="1">
        <v>1.0</v>
      </c>
      <c r="BQ71" s="1">
        <v>-1.0</v>
      </c>
      <c r="BR71" s="1">
        <v>-1.0</v>
      </c>
      <c r="BS71" s="1">
        <v>-1.0</v>
      </c>
      <c r="BT71" s="1">
        <v>-1.0</v>
      </c>
      <c r="BU71" s="1">
        <v>1.0</v>
      </c>
      <c r="BV71" s="1">
        <v>-1.0</v>
      </c>
      <c r="BW71" s="1">
        <v>-1.0</v>
      </c>
      <c r="BX71" s="1">
        <v>-1.0</v>
      </c>
      <c r="BY71" s="1">
        <v>-1.0</v>
      </c>
      <c r="BZ71" s="1">
        <v>-1.0</v>
      </c>
      <c r="CA71" s="1">
        <v>-1.0</v>
      </c>
      <c r="CB71" s="1">
        <v>-1.0</v>
      </c>
      <c r="CC71" s="1">
        <v>-1.0</v>
      </c>
      <c r="CD71" s="1">
        <v>1993.0</v>
      </c>
    </row>
    <row r="72">
      <c r="A72" s="1">
        <v>1.8042742E7</v>
      </c>
      <c r="B72" s="1" t="s">
        <v>550</v>
      </c>
      <c r="C72" s="1" t="s">
        <v>551</v>
      </c>
      <c r="D72" s="1" t="s">
        <v>552</v>
      </c>
      <c r="E72" s="1" t="s">
        <v>85</v>
      </c>
      <c r="F72" s="1" t="s">
        <v>553</v>
      </c>
      <c r="G72" s="1" t="s">
        <v>554</v>
      </c>
      <c r="H72" s="2" t="str">
        <f>- Golden rule</f>
        <v>#ERROR!</v>
      </c>
      <c r="I72" s="1">
        <v>3.5292326E7</v>
      </c>
      <c r="J72" s="1">
        <v>42163.0</v>
      </c>
      <c r="K72" s="1" t="s">
        <v>134</v>
      </c>
      <c r="L72" s="1">
        <v>1.0</v>
      </c>
      <c r="M72" s="1">
        <v>0.0</v>
      </c>
      <c r="N72" s="1">
        <v>1.0</v>
      </c>
      <c r="O72" s="1">
        <v>0.0</v>
      </c>
      <c r="P72" s="1" t="s">
        <v>123</v>
      </c>
      <c r="Q72" s="1" t="s">
        <v>519</v>
      </c>
      <c r="R72" s="1">
        <v>40.69892</v>
      </c>
      <c r="S72" s="1">
        <v>-73.9302</v>
      </c>
      <c r="T72" s="1" t="s">
        <v>91</v>
      </c>
      <c r="U72" s="1" t="s">
        <v>113</v>
      </c>
      <c r="V72" s="1">
        <v>2.0</v>
      </c>
      <c r="W72" s="1">
        <v>1.0</v>
      </c>
      <c r="X72" s="1">
        <v>1.0</v>
      </c>
      <c r="Y72" s="1">
        <v>1.0</v>
      </c>
      <c r="Z72" s="1" t="s">
        <v>93</v>
      </c>
      <c r="AA72" s="1" t="s">
        <v>555</v>
      </c>
      <c r="AB72" s="1">
        <v>72.0</v>
      </c>
      <c r="AC72" s="1">
        <v>1.0</v>
      </c>
      <c r="AD72" s="1">
        <v>0.0</v>
      </c>
      <c r="AE72" s="1">
        <v>1.0</v>
      </c>
      <c r="AF72" s="1" t="s">
        <v>407</v>
      </c>
      <c r="AG72" s="1">
        <v>1.0</v>
      </c>
      <c r="AH72" s="1">
        <v>30.0</v>
      </c>
      <c r="AI72" s="1">
        <v>60.0</v>
      </c>
      <c r="AJ72" s="1">
        <v>90.0</v>
      </c>
      <c r="AK72" s="1">
        <v>180.0</v>
      </c>
      <c r="AL72" s="1">
        <v>4.0</v>
      </c>
      <c r="AM72" s="1">
        <v>4.0</v>
      </c>
      <c r="AN72" s="1">
        <v>100.0</v>
      </c>
      <c r="AO72" s="1">
        <v>10.0</v>
      </c>
      <c r="AP72" s="1">
        <v>10.0</v>
      </c>
      <c r="AQ72" s="1">
        <v>10.0</v>
      </c>
      <c r="AR72" s="1">
        <v>10.0</v>
      </c>
      <c r="AS72" s="1">
        <v>10.0</v>
      </c>
      <c r="AT72" s="1">
        <v>10.0</v>
      </c>
      <c r="AU72" s="1">
        <v>1.0</v>
      </c>
      <c r="AV72" s="1" t="s">
        <v>96</v>
      </c>
      <c r="AW72" s="1">
        <v>1.0</v>
      </c>
      <c r="AX72" s="1">
        <v>0.0</v>
      </c>
      <c r="AY72" s="1">
        <v>1.0</v>
      </c>
      <c r="AZ72" s="1">
        <v>0.0</v>
      </c>
      <c r="BA72" s="1">
        <v>1.82</v>
      </c>
      <c r="BB72" s="1">
        <v>-1.0</v>
      </c>
      <c r="BC72" s="1">
        <v>1.0</v>
      </c>
      <c r="BD72" s="1">
        <v>-1.0</v>
      </c>
      <c r="BE72" s="1">
        <v>-1.0</v>
      </c>
      <c r="BF72" s="1">
        <v>-1.0</v>
      </c>
      <c r="BG72" s="1">
        <v>-1.0</v>
      </c>
      <c r="BH72" s="1">
        <v>-1.0</v>
      </c>
      <c r="BI72" s="1">
        <v>-1.0</v>
      </c>
      <c r="BJ72" s="1">
        <v>1.0</v>
      </c>
      <c r="BK72" s="1">
        <v>-1.0</v>
      </c>
      <c r="BL72" s="1">
        <v>-1.0</v>
      </c>
      <c r="BM72" s="1">
        <v>-1.0</v>
      </c>
      <c r="BN72" s="1">
        <v>1.0</v>
      </c>
      <c r="BO72" s="1">
        <v>1.0</v>
      </c>
      <c r="BP72" s="1">
        <v>-1.0</v>
      </c>
      <c r="BQ72" s="1">
        <v>1.0</v>
      </c>
      <c r="BR72" s="1">
        <v>-1.0</v>
      </c>
      <c r="BS72" s="1">
        <v>-1.0</v>
      </c>
      <c r="BT72" s="1">
        <v>-1.0</v>
      </c>
      <c r="BU72" s="1">
        <v>1.0</v>
      </c>
      <c r="BV72" s="1">
        <v>-1.0</v>
      </c>
      <c r="BW72" s="1">
        <v>-1.0</v>
      </c>
      <c r="BX72" s="1">
        <v>-1.0</v>
      </c>
      <c r="BY72" s="1">
        <v>-1.0</v>
      </c>
      <c r="BZ72" s="1">
        <v>1.0</v>
      </c>
      <c r="CA72" s="1">
        <v>-1.0</v>
      </c>
      <c r="CB72" s="1">
        <v>-1.0</v>
      </c>
      <c r="CC72" s="1">
        <v>-1.0</v>
      </c>
      <c r="CD72" s="1">
        <v>1997.0</v>
      </c>
    </row>
    <row r="73">
      <c r="A73" s="1">
        <v>6766894.0</v>
      </c>
      <c r="B73" s="1" t="s">
        <v>556</v>
      </c>
      <c r="C73" s="1" t="s">
        <v>557</v>
      </c>
      <c r="D73" s="1" t="s">
        <v>558</v>
      </c>
      <c r="E73" s="1" t="s">
        <v>85</v>
      </c>
      <c r="F73" s="1" t="s">
        <v>559</v>
      </c>
      <c r="G73" s="1" t="s">
        <v>560</v>
      </c>
      <c r="H73" s="1" t="s">
        <v>561</v>
      </c>
      <c r="I73" s="1">
        <v>2.7103894E7</v>
      </c>
      <c r="J73" s="1">
        <v>42037.0</v>
      </c>
      <c r="M73" s="1">
        <v>0.0</v>
      </c>
      <c r="N73" s="1">
        <v>1.0</v>
      </c>
      <c r="O73" s="1">
        <v>1.0</v>
      </c>
      <c r="P73" s="1" t="s">
        <v>123</v>
      </c>
      <c r="Q73" s="1" t="s">
        <v>124</v>
      </c>
      <c r="R73" s="1">
        <v>40.70965</v>
      </c>
      <c r="S73" s="1">
        <v>-73.94411</v>
      </c>
      <c r="T73" s="1" t="s">
        <v>91</v>
      </c>
      <c r="U73" s="1" t="s">
        <v>113</v>
      </c>
      <c r="V73" s="1">
        <v>2.0</v>
      </c>
      <c r="W73" s="1">
        <v>2.0</v>
      </c>
      <c r="X73" s="1">
        <v>1.0</v>
      </c>
      <c r="Y73" s="1">
        <v>1.0</v>
      </c>
      <c r="Z73" s="1" t="s">
        <v>93</v>
      </c>
      <c r="AA73" s="1" t="s">
        <v>562</v>
      </c>
      <c r="AB73" s="1">
        <v>115.0</v>
      </c>
      <c r="AC73" s="1">
        <v>1.0</v>
      </c>
      <c r="AD73" s="1">
        <v>0.0</v>
      </c>
      <c r="AE73" s="1">
        <v>1.0</v>
      </c>
      <c r="AF73" s="1" t="s">
        <v>563</v>
      </c>
      <c r="AG73" s="1">
        <v>1.0</v>
      </c>
      <c r="AH73" s="1">
        <v>0.0</v>
      </c>
      <c r="AI73" s="1">
        <v>0.0</v>
      </c>
      <c r="AJ73" s="1">
        <v>0.0</v>
      </c>
      <c r="AK73" s="1">
        <v>0.0</v>
      </c>
      <c r="AL73" s="1">
        <v>0.0</v>
      </c>
      <c r="AM73" s="1">
        <v>0.0</v>
      </c>
      <c r="AU73" s="1">
        <v>0.0</v>
      </c>
      <c r="AV73" s="1" t="s">
        <v>105</v>
      </c>
      <c r="AW73" s="1">
        <v>1.0</v>
      </c>
      <c r="AX73" s="1">
        <v>0.0</v>
      </c>
      <c r="AY73" s="1">
        <v>1.0</v>
      </c>
      <c r="AZ73" s="1">
        <v>0.0</v>
      </c>
      <c r="BB73" s="1">
        <v>-1.0</v>
      </c>
      <c r="BC73" s="1">
        <v>1.0</v>
      </c>
      <c r="BD73" s="1">
        <v>-1.0</v>
      </c>
      <c r="BE73" s="1">
        <v>-1.0</v>
      </c>
      <c r="BF73" s="1">
        <v>-1.0</v>
      </c>
      <c r="BG73" s="1">
        <v>-1.0</v>
      </c>
      <c r="BH73" s="1">
        <v>-1.0</v>
      </c>
      <c r="BI73" s="1">
        <v>-1.0</v>
      </c>
      <c r="BJ73" s="1">
        <v>1.0</v>
      </c>
      <c r="BK73" s="1">
        <v>-1.0</v>
      </c>
      <c r="BL73" s="1">
        <v>-1.0</v>
      </c>
      <c r="BM73" s="1">
        <v>-1.0</v>
      </c>
      <c r="BN73" s="1">
        <v>-1.0</v>
      </c>
      <c r="BO73" s="1">
        <v>-1.0</v>
      </c>
      <c r="BP73" s="1">
        <v>-1.0</v>
      </c>
      <c r="BQ73" s="1">
        <v>-1.0</v>
      </c>
      <c r="BR73" s="1">
        <v>-1.0</v>
      </c>
      <c r="BS73" s="1">
        <v>-1.0</v>
      </c>
      <c r="BT73" s="1">
        <v>-1.0</v>
      </c>
      <c r="BU73" s="1">
        <v>1.0</v>
      </c>
      <c r="BV73" s="1">
        <v>-1.0</v>
      </c>
      <c r="BW73" s="1">
        <v>1.0</v>
      </c>
      <c r="BX73" s="1">
        <v>-1.0</v>
      </c>
      <c r="BY73" s="1">
        <v>-1.0</v>
      </c>
      <c r="BZ73" s="1">
        <v>-1.0</v>
      </c>
      <c r="CA73" s="1">
        <v>-1.0</v>
      </c>
      <c r="CB73" s="1">
        <v>-1.0</v>
      </c>
      <c r="CC73" s="1">
        <v>-1.0</v>
      </c>
      <c r="CD73" s="1">
        <v>2008.0</v>
      </c>
    </row>
    <row r="74">
      <c r="A74" s="1">
        <v>8164877.0</v>
      </c>
      <c r="B74" s="1" t="s">
        <v>564</v>
      </c>
      <c r="C74" s="1" t="s">
        <v>565</v>
      </c>
      <c r="D74" s="1" t="s">
        <v>566</v>
      </c>
      <c r="E74" s="1" t="s">
        <v>85</v>
      </c>
      <c r="F74" s="1" t="s">
        <v>567</v>
      </c>
      <c r="G74" s="1" t="s">
        <v>568</v>
      </c>
      <c r="I74" s="1">
        <v>9862206.0</v>
      </c>
      <c r="J74" s="1">
        <v>41585.0</v>
      </c>
      <c r="M74" s="1">
        <v>0.0</v>
      </c>
      <c r="N74" s="1">
        <v>1.0</v>
      </c>
      <c r="O74" s="1">
        <v>1.0</v>
      </c>
      <c r="P74" s="1" t="s">
        <v>123</v>
      </c>
      <c r="Q74" s="1" t="s">
        <v>124</v>
      </c>
      <c r="R74" s="1">
        <v>40.71697</v>
      </c>
      <c r="S74" s="1">
        <v>-73.95919</v>
      </c>
      <c r="T74" s="1" t="s">
        <v>91</v>
      </c>
      <c r="U74" s="1" t="s">
        <v>113</v>
      </c>
      <c r="V74" s="1">
        <v>1.0</v>
      </c>
      <c r="W74" s="1">
        <v>1.0</v>
      </c>
      <c r="X74" s="1">
        <v>1.0</v>
      </c>
      <c r="Y74" s="1">
        <v>1.0</v>
      </c>
      <c r="Z74" s="1" t="s">
        <v>93</v>
      </c>
      <c r="AA74" s="1" t="s">
        <v>569</v>
      </c>
      <c r="AB74" s="1">
        <v>70.0</v>
      </c>
      <c r="AC74" s="1">
        <v>1.0</v>
      </c>
      <c r="AD74" s="1">
        <v>0.0</v>
      </c>
      <c r="AE74" s="1">
        <v>1.0</v>
      </c>
      <c r="AF74" s="1" t="s">
        <v>456</v>
      </c>
      <c r="AG74" s="1">
        <v>1.0</v>
      </c>
      <c r="AH74" s="1">
        <v>0.0</v>
      </c>
      <c r="AI74" s="1">
        <v>0.0</v>
      </c>
      <c r="AJ74" s="1">
        <v>0.0</v>
      </c>
      <c r="AK74" s="1">
        <v>0.0</v>
      </c>
      <c r="AL74" s="1">
        <v>19.0</v>
      </c>
      <c r="AM74" s="1">
        <v>0.0</v>
      </c>
      <c r="AN74" s="1">
        <v>95.0</v>
      </c>
      <c r="AO74" s="1">
        <v>10.0</v>
      </c>
      <c r="AP74" s="1">
        <v>9.0</v>
      </c>
      <c r="AQ74" s="1">
        <v>9.0</v>
      </c>
      <c r="AR74" s="1">
        <v>10.0</v>
      </c>
      <c r="AS74" s="1">
        <v>10.0</v>
      </c>
      <c r="AT74" s="1">
        <v>9.0</v>
      </c>
      <c r="AU74" s="1">
        <v>0.0</v>
      </c>
      <c r="AV74" s="1" t="s">
        <v>117</v>
      </c>
      <c r="AW74" s="1">
        <v>1.0</v>
      </c>
      <c r="AX74" s="1">
        <v>0.0</v>
      </c>
      <c r="AY74" s="1">
        <v>1.0</v>
      </c>
      <c r="AZ74" s="1">
        <v>0.0</v>
      </c>
      <c r="BA74" s="1">
        <v>0.41</v>
      </c>
      <c r="BB74" s="1">
        <v>-1.0</v>
      </c>
      <c r="BC74" s="1">
        <v>1.0</v>
      </c>
      <c r="BD74" s="1">
        <v>-1.0</v>
      </c>
      <c r="BE74" s="1">
        <v>-1.0</v>
      </c>
      <c r="BF74" s="1">
        <v>-1.0</v>
      </c>
      <c r="BG74" s="1">
        <v>-1.0</v>
      </c>
      <c r="BH74" s="1">
        <v>-1.0</v>
      </c>
      <c r="BI74" s="1">
        <v>-1.0</v>
      </c>
      <c r="BJ74" s="1">
        <v>1.0</v>
      </c>
      <c r="BK74" s="1">
        <v>-1.0</v>
      </c>
      <c r="BL74" s="1">
        <v>-1.0</v>
      </c>
      <c r="BM74" s="1">
        <v>-1.0</v>
      </c>
      <c r="BN74" s="1">
        <v>-1.0</v>
      </c>
      <c r="BO74" s="1">
        <v>-1.0</v>
      </c>
      <c r="BP74" s="1">
        <v>-1.0</v>
      </c>
      <c r="BQ74" s="1">
        <v>-1.0</v>
      </c>
      <c r="BR74" s="1">
        <v>-1.0</v>
      </c>
      <c r="BS74" s="1">
        <v>-1.0</v>
      </c>
      <c r="BT74" s="1">
        <v>-1.0</v>
      </c>
      <c r="BU74" s="1">
        <v>1.0</v>
      </c>
      <c r="BV74" s="1">
        <v>-1.0</v>
      </c>
      <c r="BW74" s="1">
        <v>1.0</v>
      </c>
      <c r="BX74" s="1">
        <v>-1.0</v>
      </c>
      <c r="BY74" s="1">
        <v>-1.0</v>
      </c>
      <c r="BZ74" s="1">
        <v>-1.0</v>
      </c>
      <c r="CA74" s="1">
        <v>-1.0</v>
      </c>
      <c r="CB74" s="1">
        <v>-1.0</v>
      </c>
      <c r="CC74" s="1">
        <v>-1.0</v>
      </c>
      <c r="CD74" s="1">
        <v>2014.0</v>
      </c>
    </row>
    <row r="75">
      <c r="A75" s="1">
        <v>2.0292523E7</v>
      </c>
      <c r="B75" s="1" t="s">
        <v>570</v>
      </c>
      <c r="C75" s="1" t="s">
        <v>571</v>
      </c>
      <c r="D75" s="1" t="s">
        <v>571</v>
      </c>
      <c r="E75" s="1" t="s">
        <v>85</v>
      </c>
      <c r="H75" s="1" t="s">
        <v>572</v>
      </c>
      <c r="I75" s="1">
        <v>4.0321516E7</v>
      </c>
      <c r="J75" s="1">
        <v>42218.0</v>
      </c>
      <c r="M75" s="1">
        <v>0.0</v>
      </c>
      <c r="N75" s="1">
        <v>1.0</v>
      </c>
      <c r="O75" s="1">
        <v>0.0</v>
      </c>
      <c r="P75" s="1" t="s">
        <v>89</v>
      </c>
      <c r="Q75" s="1" t="s">
        <v>90</v>
      </c>
      <c r="R75" s="1">
        <v>40.72206</v>
      </c>
      <c r="S75" s="1">
        <v>-73.99497</v>
      </c>
      <c r="T75" s="1" t="s">
        <v>91</v>
      </c>
      <c r="U75" s="1" t="s">
        <v>92</v>
      </c>
      <c r="V75" s="1">
        <v>6.0</v>
      </c>
      <c r="W75" s="1">
        <v>2.0</v>
      </c>
      <c r="X75" s="1">
        <v>2.0</v>
      </c>
      <c r="Y75" s="1">
        <v>2.0</v>
      </c>
      <c r="Z75" s="1" t="s">
        <v>93</v>
      </c>
      <c r="AA75" s="1" t="s">
        <v>573</v>
      </c>
      <c r="AB75" s="1">
        <v>350.0</v>
      </c>
      <c r="AC75" s="1">
        <v>1.0</v>
      </c>
      <c r="AD75" s="1">
        <v>0.0</v>
      </c>
      <c r="AE75" s="1">
        <v>5.0</v>
      </c>
      <c r="AF75" s="1" t="s">
        <v>393</v>
      </c>
      <c r="AG75" s="1">
        <v>1.0</v>
      </c>
      <c r="AH75" s="1">
        <v>0.0</v>
      </c>
      <c r="AI75" s="1">
        <v>0.0</v>
      </c>
      <c r="AJ75" s="1">
        <v>0.0</v>
      </c>
      <c r="AK75" s="1">
        <v>0.0</v>
      </c>
      <c r="AL75" s="1">
        <v>1.0</v>
      </c>
      <c r="AM75" s="1">
        <v>0.0</v>
      </c>
      <c r="AN75" s="1">
        <v>20.0</v>
      </c>
      <c r="AO75" s="1">
        <v>2.0</v>
      </c>
      <c r="AP75" s="1">
        <v>2.0</v>
      </c>
      <c r="AQ75" s="1">
        <v>2.0</v>
      </c>
      <c r="AR75" s="1">
        <v>2.0</v>
      </c>
      <c r="AS75" s="1">
        <v>2.0</v>
      </c>
      <c r="AT75" s="1">
        <v>2.0</v>
      </c>
      <c r="AU75" s="1">
        <v>1.0</v>
      </c>
      <c r="AV75" s="1" t="s">
        <v>105</v>
      </c>
      <c r="AW75" s="1">
        <v>1.0</v>
      </c>
      <c r="AX75" s="1">
        <v>1.0</v>
      </c>
      <c r="AY75" s="1">
        <v>0.0</v>
      </c>
      <c r="AZ75" s="1">
        <v>0.0</v>
      </c>
      <c r="BA75" s="1">
        <v>0.05</v>
      </c>
      <c r="BB75" s="1">
        <v>-1.0</v>
      </c>
      <c r="BC75" s="1">
        <v>1.0</v>
      </c>
      <c r="BD75" s="1">
        <v>-1.0</v>
      </c>
      <c r="BE75" s="1">
        <v>-1.0</v>
      </c>
      <c r="BF75" s="1">
        <v>-1.0</v>
      </c>
      <c r="BG75" s="1">
        <v>-1.0</v>
      </c>
      <c r="BH75" s="1">
        <v>-1.0</v>
      </c>
      <c r="BI75" s="1">
        <v>-1.0</v>
      </c>
      <c r="BJ75" s="1">
        <v>1.0</v>
      </c>
      <c r="BK75" s="1">
        <v>-1.0</v>
      </c>
      <c r="BL75" s="1">
        <v>-1.0</v>
      </c>
      <c r="BM75" s="1">
        <v>1.0</v>
      </c>
      <c r="BN75" s="1">
        <v>1.0</v>
      </c>
      <c r="BO75" s="1">
        <v>-1.0</v>
      </c>
      <c r="BP75" s="1">
        <v>-1.0</v>
      </c>
      <c r="BQ75" s="1">
        <v>-1.0</v>
      </c>
      <c r="BR75" s="1">
        <v>-1.0</v>
      </c>
      <c r="BS75" s="1">
        <v>-1.0</v>
      </c>
      <c r="BT75" s="1">
        <v>1.0</v>
      </c>
      <c r="BU75" s="1">
        <v>1.0</v>
      </c>
      <c r="BV75" s="1">
        <v>-1.0</v>
      </c>
      <c r="BW75" s="1">
        <v>-1.0</v>
      </c>
      <c r="BX75" s="1">
        <v>-1.0</v>
      </c>
      <c r="BY75" s="1">
        <v>1.0</v>
      </c>
      <c r="BZ75" s="1">
        <v>-1.0</v>
      </c>
      <c r="CA75" s="1">
        <v>-1.0</v>
      </c>
      <c r="CB75" s="1">
        <v>1.0</v>
      </c>
      <c r="CC75" s="1">
        <v>-1.0</v>
      </c>
      <c r="CD75" s="1">
        <v>2064.0</v>
      </c>
    </row>
    <row r="76">
      <c r="A76" s="1">
        <v>1.232647E7</v>
      </c>
      <c r="B76" s="1" t="s">
        <v>574</v>
      </c>
      <c r="C76" s="1" t="s">
        <v>575</v>
      </c>
      <c r="D76" s="1" t="s">
        <v>576</v>
      </c>
      <c r="E76" s="1" t="s">
        <v>85</v>
      </c>
      <c r="F76" s="1" t="s">
        <v>577</v>
      </c>
      <c r="G76" s="1" t="s">
        <v>578</v>
      </c>
      <c r="H76" s="1" t="s">
        <v>579</v>
      </c>
      <c r="I76" s="1">
        <v>1304893.0</v>
      </c>
      <c r="J76" s="1">
        <v>40833.0</v>
      </c>
      <c r="M76" s="1">
        <v>0.0</v>
      </c>
      <c r="N76" s="1">
        <v>1.0</v>
      </c>
      <c r="O76" s="1">
        <v>1.0</v>
      </c>
      <c r="P76" s="1" t="s">
        <v>89</v>
      </c>
      <c r="Q76" s="1" t="s">
        <v>90</v>
      </c>
      <c r="R76" s="1">
        <v>40.78495</v>
      </c>
      <c r="S76" s="1">
        <v>-73.9731</v>
      </c>
      <c r="T76" s="1" t="s">
        <v>91</v>
      </c>
      <c r="U76" s="1" t="s">
        <v>92</v>
      </c>
      <c r="V76" s="1">
        <v>3.0</v>
      </c>
      <c r="W76" s="1">
        <v>1.0</v>
      </c>
      <c r="X76" s="1">
        <v>1.0</v>
      </c>
      <c r="Y76" s="1">
        <v>1.0</v>
      </c>
      <c r="Z76" s="1" t="s">
        <v>93</v>
      </c>
      <c r="AA76" s="1" t="s">
        <v>580</v>
      </c>
      <c r="AB76" s="1">
        <v>190.0</v>
      </c>
      <c r="AC76" s="1">
        <v>1.0</v>
      </c>
      <c r="AD76" s="1">
        <v>0.0</v>
      </c>
      <c r="AE76" s="1">
        <v>4.0</v>
      </c>
      <c r="AF76" s="1" t="s">
        <v>443</v>
      </c>
      <c r="AG76" s="1">
        <v>1.0</v>
      </c>
      <c r="AH76" s="1">
        <v>0.0</v>
      </c>
      <c r="AI76" s="1">
        <v>0.0</v>
      </c>
      <c r="AJ76" s="1">
        <v>0.0</v>
      </c>
      <c r="AK76" s="1">
        <v>118.0</v>
      </c>
      <c r="AL76" s="1">
        <v>1.0</v>
      </c>
      <c r="AM76" s="1">
        <v>0.0</v>
      </c>
      <c r="AN76" s="1">
        <v>100.0</v>
      </c>
      <c r="AO76" s="1">
        <v>10.0</v>
      </c>
      <c r="AP76" s="1">
        <v>10.0</v>
      </c>
      <c r="AQ76" s="1">
        <v>10.0</v>
      </c>
      <c r="AR76" s="1">
        <v>10.0</v>
      </c>
      <c r="AS76" s="1">
        <v>10.0</v>
      </c>
      <c r="AT76" s="1">
        <v>10.0</v>
      </c>
      <c r="AU76" s="1">
        <v>0.0</v>
      </c>
      <c r="AV76" s="1" t="s">
        <v>105</v>
      </c>
      <c r="AW76" s="1">
        <v>1.0</v>
      </c>
      <c r="AX76" s="1">
        <v>1.0</v>
      </c>
      <c r="AY76" s="1">
        <v>0.0</v>
      </c>
      <c r="AZ76" s="1">
        <v>0.0</v>
      </c>
      <c r="BA76" s="1">
        <v>0.08</v>
      </c>
      <c r="BB76" s="1">
        <v>-1.0</v>
      </c>
      <c r="BC76" s="1">
        <v>1.0</v>
      </c>
      <c r="BD76" s="1">
        <v>-1.0</v>
      </c>
      <c r="BE76" s="1">
        <v>-1.0</v>
      </c>
      <c r="BF76" s="1">
        <v>-1.0</v>
      </c>
      <c r="BG76" s="1">
        <v>-1.0</v>
      </c>
      <c r="BH76" s="1">
        <v>-1.0</v>
      </c>
      <c r="BI76" s="1">
        <v>-1.0</v>
      </c>
      <c r="BJ76" s="1">
        <v>1.0</v>
      </c>
      <c r="BK76" s="1">
        <v>-1.0</v>
      </c>
      <c r="BL76" s="1">
        <v>-1.0</v>
      </c>
      <c r="BM76" s="1">
        <v>-1.0</v>
      </c>
      <c r="BN76" s="1">
        <v>-1.0</v>
      </c>
      <c r="BO76" s="1">
        <v>-1.0</v>
      </c>
      <c r="BP76" s="1">
        <v>1.0</v>
      </c>
      <c r="BQ76" s="1">
        <v>1.0</v>
      </c>
      <c r="BR76" s="1">
        <v>-1.0</v>
      </c>
      <c r="BS76" s="1">
        <v>-1.0</v>
      </c>
      <c r="BT76" s="1">
        <v>-1.0</v>
      </c>
      <c r="BU76" s="1">
        <v>1.0</v>
      </c>
      <c r="BV76" s="1">
        <v>-1.0</v>
      </c>
      <c r="BW76" s="1">
        <v>1.0</v>
      </c>
      <c r="BX76" s="1">
        <v>-1.0</v>
      </c>
      <c r="BY76" s="1">
        <v>-1.0</v>
      </c>
      <c r="BZ76" s="1">
        <v>-1.0</v>
      </c>
      <c r="CA76" s="1">
        <v>-1.0</v>
      </c>
      <c r="CB76" s="1">
        <v>-1.0</v>
      </c>
      <c r="CC76" s="1">
        <v>-1.0</v>
      </c>
      <c r="CD76" s="1">
        <v>2068.0</v>
      </c>
    </row>
    <row r="77">
      <c r="A77" s="1">
        <v>1.0729454E7</v>
      </c>
      <c r="B77" s="1" t="s">
        <v>581</v>
      </c>
      <c r="C77" s="1" t="s">
        <v>582</v>
      </c>
      <c r="D77" s="1" t="s">
        <v>583</v>
      </c>
      <c r="E77" s="1" t="s">
        <v>85</v>
      </c>
      <c r="F77" s="1" t="s">
        <v>584</v>
      </c>
      <c r="G77" s="1" t="s">
        <v>585</v>
      </c>
      <c r="H77" s="1" t="s">
        <v>586</v>
      </c>
      <c r="I77" s="1">
        <v>3139829.0</v>
      </c>
      <c r="J77" s="1">
        <v>41123.0</v>
      </c>
      <c r="M77" s="1">
        <v>0.0</v>
      </c>
      <c r="N77" s="1">
        <v>1.0</v>
      </c>
      <c r="O77" s="1">
        <v>1.0</v>
      </c>
      <c r="P77" s="1" t="s">
        <v>89</v>
      </c>
      <c r="Q77" s="1" t="s">
        <v>587</v>
      </c>
      <c r="R77" s="1">
        <v>40.76797</v>
      </c>
      <c r="S77" s="1">
        <v>-73.95369</v>
      </c>
      <c r="T77" s="1" t="s">
        <v>91</v>
      </c>
      <c r="U77" s="1" t="s">
        <v>113</v>
      </c>
      <c r="V77" s="1">
        <v>1.0</v>
      </c>
      <c r="W77" s="1">
        <v>1.0</v>
      </c>
      <c r="X77" s="1">
        <v>1.0</v>
      </c>
      <c r="Y77" s="1">
        <v>1.0</v>
      </c>
      <c r="Z77" s="1" t="s">
        <v>93</v>
      </c>
      <c r="AA77" s="1" t="s">
        <v>588</v>
      </c>
      <c r="AB77" s="1">
        <v>50.0</v>
      </c>
      <c r="AC77" s="1">
        <v>1.0</v>
      </c>
      <c r="AD77" s="1">
        <v>0.0</v>
      </c>
      <c r="AE77" s="1">
        <v>1.0</v>
      </c>
      <c r="AF77" s="1" t="s">
        <v>589</v>
      </c>
      <c r="AG77" s="1">
        <v>1.0</v>
      </c>
      <c r="AH77" s="1">
        <v>0.0</v>
      </c>
      <c r="AI77" s="1">
        <v>0.0</v>
      </c>
      <c r="AJ77" s="1">
        <v>0.0</v>
      </c>
      <c r="AK77" s="1">
        <v>0.0</v>
      </c>
      <c r="AL77" s="1">
        <v>2.0</v>
      </c>
      <c r="AM77" s="1">
        <v>0.0</v>
      </c>
      <c r="AN77" s="1">
        <v>90.0</v>
      </c>
      <c r="AO77" s="1">
        <v>10.0</v>
      </c>
      <c r="AP77" s="1">
        <v>9.0</v>
      </c>
      <c r="AQ77" s="1">
        <v>10.0</v>
      </c>
      <c r="AR77" s="1">
        <v>10.0</v>
      </c>
      <c r="AS77" s="1">
        <v>10.0</v>
      </c>
      <c r="AT77" s="1">
        <v>10.0</v>
      </c>
      <c r="AU77" s="1">
        <v>0.0</v>
      </c>
      <c r="AV77" s="1" t="s">
        <v>105</v>
      </c>
      <c r="AW77" s="1">
        <v>1.0</v>
      </c>
      <c r="AX77" s="1">
        <v>0.0</v>
      </c>
      <c r="AY77" s="1">
        <v>1.0</v>
      </c>
      <c r="AZ77" s="1">
        <v>0.0</v>
      </c>
      <c r="BA77" s="1">
        <v>0.05</v>
      </c>
      <c r="BB77" s="1">
        <v>-1.0</v>
      </c>
      <c r="BC77" s="1">
        <v>-1.0</v>
      </c>
      <c r="BD77" s="1">
        <v>-1.0</v>
      </c>
      <c r="BE77" s="1">
        <v>-1.0</v>
      </c>
      <c r="BF77" s="1">
        <v>-1.0</v>
      </c>
      <c r="BG77" s="1">
        <v>-1.0</v>
      </c>
      <c r="BH77" s="1">
        <v>-1.0</v>
      </c>
      <c r="BI77" s="1">
        <v>-1.0</v>
      </c>
      <c r="BJ77" s="1">
        <v>1.0</v>
      </c>
      <c r="BK77" s="1">
        <v>-1.0</v>
      </c>
      <c r="BL77" s="1">
        <v>-1.0</v>
      </c>
      <c r="BM77" s="1">
        <v>-1.0</v>
      </c>
      <c r="BN77" s="1">
        <v>-1.0</v>
      </c>
      <c r="BO77" s="1">
        <v>-1.0</v>
      </c>
      <c r="BP77" s="1">
        <v>-1.0</v>
      </c>
      <c r="BQ77" s="1">
        <v>-1.0</v>
      </c>
      <c r="BR77" s="1">
        <v>-1.0</v>
      </c>
      <c r="BS77" s="1">
        <v>-1.0</v>
      </c>
      <c r="BT77" s="1">
        <v>-1.0</v>
      </c>
      <c r="BU77" s="1">
        <v>1.0</v>
      </c>
      <c r="BV77" s="1">
        <v>-1.0</v>
      </c>
      <c r="BW77" s="1">
        <v>-1.0</v>
      </c>
      <c r="BX77" s="1">
        <v>-1.0</v>
      </c>
      <c r="BY77" s="1">
        <v>1.0</v>
      </c>
      <c r="BZ77" s="1">
        <v>-1.0</v>
      </c>
      <c r="CA77" s="1">
        <v>-1.0</v>
      </c>
      <c r="CB77" s="1">
        <v>-1.0</v>
      </c>
      <c r="CC77" s="1">
        <v>-1.0</v>
      </c>
      <c r="CD77" s="1">
        <v>2083.0</v>
      </c>
    </row>
    <row r="78">
      <c r="A78" s="1">
        <v>1.6518377E7</v>
      </c>
      <c r="B78" s="1" t="s">
        <v>590</v>
      </c>
      <c r="C78" s="1" t="s">
        <v>591</v>
      </c>
      <c r="D78" s="1" t="s">
        <v>591</v>
      </c>
      <c r="E78" s="1" t="s">
        <v>85</v>
      </c>
      <c r="I78" s="1">
        <v>3012457.0</v>
      </c>
      <c r="J78" s="1">
        <v>41111.0</v>
      </c>
      <c r="M78" s="1">
        <v>0.0</v>
      </c>
      <c r="N78" s="1">
        <v>1.0</v>
      </c>
      <c r="O78" s="1">
        <v>1.0</v>
      </c>
      <c r="P78" s="1" t="s">
        <v>89</v>
      </c>
      <c r="Q78" s="1" t="s">
        <v>90</v>
      </c>
      <c r="R78" s="1">
        <v>40.7235</v>
      </c>
      <c r="S78" s="1">
        <v>-73.97963</v>
      </c>
      <c r="T78" s="1" t="s">
        <v>91</v>
      </c>
      <c r="U78" s="1" t="s">
        <v>92</v>
      </c>
      <c r="V78" s="1">
        <v>2.0</v>
      </c>
      <c r="W78" s="1">
        <v>1.0</v>
      </c>
      <c r="X78" s="1">
        <v>1.0</v>
      </c>
      <c r="Y78" s="1">
        <v>1.0</v>
      </c>
      <c r="Z78" s="1" t="s">
        <v>93</v>
      </c>
      <c r="AA78" s="1" t="s">
        <v>592</v>
      </c>
      <c r="AB78" s="1">
        <v>200.0</v>
      </c>
      <c r="AC78" s="1">
        <v>1.0</v>
      </c>
      <c r="AD78" s="1">
        <v>0.0</v>
      </c>
      <c r="AE78" s="1">
        <v>2.0</v>
      </c>
      <c r="AF78" s="1" t="s">
        <v>593</v>
      </c>
      <c r="AG78" s="1">
        <v>1.0</v>
      </c>
      <c r="AH78" s="1">
        <v>0.0</v>
      </c>
      <c r="AI78" s="1">
        <v>0.0</v>
      </c>
      <c r="AJ78" s="1">
        <v>0.0</v>
      </c>
      <c r="AK78" s="1">
        <v>0.0</v>
      </c>
      <c r="AL78" s="1">
        <v>3.0</v>
      </c>
      <c r="AM78" s="1">
        <v>1.0</v>
      </c>
      <c r="AN78" s="1">
        <v>100.0</v>
      </c>
      <c r="AO78" s="1">
        <v>10.0</v>
      </c>
      <c r="AP78" s="1">
        <v>10.0</v>
      </c>
      <c r="AQ78" s="1">
        <v>10.0</v>
      </c>
      <c r="AR78" s="1">
        <v>10.0</v>
      </c>
      <c r="AS78" s="1">
        <v>10.0</v>
      </c>
      <c r="AT78" s="1">
        <v>10.0</v>
      </c>
      <c r="AU78" s="1">
        <v>0.0</v>
      </c>
      <c r="AV78" s="1" t="s">
        <v>105</v>
      </c>
      <c r="AW78" s="1">
        <v>1.0</v>
      </c>
      <c r="AX78" s="1">
        <v>1.0</v>
      </c>
      <c r="AY78" s="1">
        <v>0.0</v>
      </c>
      <c r="AZ78" s="1">
        <v>0.0</v>
      </c>
      <c r="BA78" s="1">
        <v>0.16</v>
      </c>
      <c r="BB78" s="1">
        <v>-1.0</v>
      </c>
      <c r="BC78" s="1">
        <v>1.0</v>
      </c>
      <c r="BD78" s="1">
        <v>-1.0</v>
      </c>
      <c r="BE78" s="1">
        <v>-1.0</v>
      </c>
      <c r="BF78" s="1">
        <v>1.0</v>
      </c>
      <c r="BG78" s="1">
        <v>-1.0</v>
      </c>
      <c r="BH78" s="1">
        <v>-1.0</v>
      </c>
      <c r="BI78" s="1">
        <v>-1.0</v>
      </c>
      <c r="BJ78" s="1">
        <v>1.0</v>
      </c>
      <c r="BK78" s="1">
        <v>1.0</v>
      </c>
      <c r="BL78" s="1">
        <v>1.0</v>
      </c>
      <c r="BM78" s="1">
        <v>1.0</v>
      </c>
      <c r="BN78" s="1">
        <v>-1.0</v>
      </c>
      <c r="BO78" s="1">
        <v>-1.0</v>
      </c>
      <c r="BP78" s="1">
        <v>-1.0</v>
      </c>
      <c r="BQ78" s="1">
        <v>1.0</v>
      </c>
      <c r="BR78" s="1">
        <v>1.0</v>
      </c>
      <c r="BS78" s="1">
        <v>-1.0</v>
      </c>
      <c r="BT78" s="1">
        <v>-1.0</v>
      </c>
      <c r="BU78" s="1">
        <v>1.0</v>
      </c>
      <c r="BV78" s="1">
        <v>-1.0</v>
      </c>
      <c r="BW78" s="1">
        <v>-1.0</v>
      </c>
      <c r="BX78" s="1">
        <v>-1.0</v>
      </c>
      <c r="BY78" s="1">
        <v>-1.0</v>
      </c>
      <c r="BZ78" s="1">
        <v>-1.0</v>
      </c>
      <c r="CA78" s="1">
        <v>-1.0</v>
      </c>
      <c r="CB78" s="1">
        <v>-1.0</v>
      </c>
      <c r="CC78" s="1">
        <v>-1.0</v>
      </c>
      <c r="CD78" s="1">
        <v>2118.0</v>
      </c>
    </row>
    <row r="79">
      <c r="A79" s="1">
        <v>1.6036654E7</v>
      </c>
      <c r="B79" s="1" t="s">
        <v>594</v>
      </c>
      <c r="C79" s="1" t="s">
        <v>595</v>
      </c>
      <c r="D79" s="1" t="s">
        <v>595</v>
      </c>
      <c r="E79" s="1" t="s">
        <v>85</v>
      </c>
      <c r="I79" s="1">
        <v>1.04348941E8</v>
      </c>
      <c r="J79" s="1">
        <v>42693.0</v>
      </c>
      <c r="M79" s="1">
        <v>0.0</v>
      </c>
      <c r="N79" s="1">
        <v>1.0</v>
      </c>
      <c r="O79" s="1">
        <v>0.0</v>
      </c>
      <c r="P79" s="1" t="s">
        <v>89</v>
      </c>
      <c r="Q79" s="1" t="s">
        <v>90</v>
      </c>
      <c r="R79" s="1">
        <v>40.7341</v>
      </c>
      <c r="S79" s="1">
        <v>-74.00104</v>
      </c>
      <c r="T79" s="1" t="s">
        <v>91</v>
      </c>
      <c r="U79" s="1" t="s">
        <v>92</v>
      </c>
      <c r="V79" s="1">
        <v>4.0</v>
      </c>
      <c r="W79" s="1">
        <v>1.0</v>
      </c>
      <c r="X79" s="1">
        <v>1.0</v>
      </c>
      <c r="Y79" s="1">
        <v>1.0</v>
      </c>
      <c r="Z79" s="1" t="s">
        <v>93</v>
      </c>
      <c r="AA79" s="1" t="s">
        <v>596</v>
      </c>
      <c r="AB79" s="1">
        <v>150.0</v>
      </c>
      <c r="AC79" s="1">
        <v>1.0</v>
      </c>
      <c r="AD79" s="1">
        <v>0.0</v>
      </c>
      <c r="AE79" s="1">
        <v>3.0</v>
      </c>
      <c r="AF79" s="1" t="s">
        <v>597</v>
      </c>
      <c r="AG79" s="1">
        <v>1.0</v>
      </c>
      <c r="AH79" s="1">
        <v>0.0</v>
      </c>
      <c r="AI79" s="1">
        <v>0.0</v>
      </c>
      <c r="AJ79" s="1">
        <v>0.0</v>
      </c>
      <c r="AK79" s="1">
        <v>0.0</v>
      </c>
      <c r="AL79" s="1">
        <v>1.0</v>
      </c>
      <c r="AM79" s="1">
        <v>0.0</v>
      </c>
      <c r="AU79" s="1">
        <v>1.0</v>
      </c>
      <c r="AV79" s="1" t="s">
        <v>105</v>
      </c>
      <c r="AW79" s="1">
        <v>1.0</v>
      </c>
      <c r="AX79" s="1">
        <v>1.0</v>
      </c>
      <c r="AY79" s="1">
        <v>0.0</v>
      </c>
      <c r="AZ79" s="1">
        <v>0.0</v>
      </c>
      <c r="BA79" s="1">
        <v>0.03</v>
      </c>
      <c r="BB79" s="1">
        <v>-1.0</v>
      </c>
      <c r="BC79" s="1">
        <v>-1.0</v>
      </c>
      <c r="BD79" s="1">
        <v>-1.0</v>
      </c>
      <c r="BE79" s="1">
        <v>-1.0</v>
      </c>
      <c r="BF79" s="1">
        <v>-1.0</v>
      </c>
      <c r="BG79" s="1">
        <v>-1.0</v>
      </c>
      <c r="BH79" s="1">
        <v>-1.0</v>
      </c>
      <c r="BI79" s="1">
        <v>-1.0</v>
      </c>
      <c r="BJ79" s="1">
        <v>1.0</v>
      </c>
      <c r="BK79" s="1">
        <v>-1.0</v>
      </c>
      <c r="BL79" s="1">
        <v>-1.0</v>
      </c>
      <c r="BM79" s="1">
        <v>-1.0</v>
      </c>
      <c r="BN79" s="1">
        <v>-1.0</v>
      </c>
      <c r="BO79" s="1">
        <v>-1.0</v>
      </c>
      <c r="BP79" s="1">
        <v>1.0</v>
      </c>
      <c r="BQ79" s="1">
        <v>-1.0</v>
      </c>
      <c r="BR79" s="1">
        <v>-1.0</v>
      </c>
      <c r="BS79" s="1">
        <v>-1.0</v>
      </c>
      <c r="BT79" s="1">
        <v>-1.0</v>
      </c>
      <c r="BU79" s="1">
        <v>1.0</v>
      </c>
      <c r="BV79" s="1">
        <v>-1.0</v>
      </c>
      <c r="BW79" s="1">
        <v>1.0</v>
      </c>
      <c r="BX79" s="1">
        <v>-1.0</v>
      </c>
      <c r="BY79" s="1">
        <v>-1.0</v>
      </c>
      <c r="BZ79" s="1">
        <v>-1.0</v>
      </c>
      <c r="CA79" s="1">
        <v>-1.0</v>
      </c>
      <c r="CB79" s="1">
        <v>-1.0</v>
      </c>
      <c r="CC79" s="1">
        <v>1.0</v>
      </c>
      <c r="CD79" s="1">
        <v>2153.0</v>
      </c>
    </row>
    <row r="80">
      <c r="A80" s="1">
        <v>3.4485737E7</v>
      </c>
      <c r="B80" s="1" t="s">
        <v>598</v>
      </c>
      <c r="C80" s="1" t="s">
        <v>599</v>
      </c>
      <c r="D80" s="1" t="s">
        <v>600</v>
      </c>
      <c r="E80" s="1" t="s">
        <v>85</v>
      </c>
      <c r="I80" s="1">
        <v>2.61632622E8</v>
      </c>
      <c r="J80" s="1">
        <v>43598.0</v>
      </c>
      <c r="K80" s="1" t="s">
        <v>134</v>
      </c>
      <c r="L80" s="1">
        <v>0.83</v>
      </c>
      <c r="M80" s="1">
        <v>0.0</v>
      </c>
      <c r="N80" s="1">
        <v>9.0</v>
      </c>
      <c r="O80" s="1">
        <v>0.0</v>
      </c>
      <c r="P80" s="1" t="s">
        <v>89</v>
      </c>
      <c r="Q80" s="1" t="s">
        <v>601</v>
      </c>
      <c r="R80" s="1">
        <v>40.75625</v>
      </c>
      <c r="S80" s="1">
        <v>-73.98434</v>
      </c>
      <c r="T80" s="1" t="s">
        <v>363</v>
      </c>
      <c r="U80" s="1" t="s">
        <v>113</v>
      </c>
      <c r="V80" s="1">
        <v>2.0</v>
      </c>
      <c r="W80" s="1">
        <v>1.0</v>
      </c>
      <c r="X80" s="1">
        <v>1.0</v>
      </c>
      <c r="Y80" s="1">
        <v>1.0</v>
      </c>
      <c r="Z80" s="1" t="s">
        <v>93</v>
      </c>
      <c r="AA80" s="1" t="s">
        <v>602</v>
      </c>
      <c r="AB80" s="1">
        <v>100.0</v>
      </c>
      <c r="AC80" s="1">
        <v>2.0</v>
      </c>
      <c r="AD80" s="1">
        <v>5.0</v>
      </c>
      <c r="AE80" s="1">
        <v>1.0</v>
      </c>
      <c r="AF80" s="1" t="s">
        <v>95</v>
      </c>
      <c r="AG80" s="1">
        <v>1.0</v>
      </c>
      <c r="AH80" s="1">
        <v>28.0</v>
      </c>
      <c r="AI80" s="1">
        <v>56.0</v>
      </c>
      <c r="AJ80" s="1">
        <v>86.0</v>
      </c>
      <c r="AK80" s="1">
        <v>307.0</v>
      </c>
      <c r="AL80" s="1">
        <v>0.0</v>
      </c>
      <c r="AM80" s="1">
        <v>0.0</v>
      </c>
      <c r="AU80" s="1">
        <v>1.0</v>
      </c>
      <c r="AV80" s="1" t="s">
        <v>105</v>
      </c>
      <c r="AW80" s="1">
        <v>9.0</v>
      </c>
      <c r="AX80" s="1">
        <v>0.0</v>
      </c>
      <c r="AY80" s="1">
        <v>9.0</v>
      </c>
      <c r="AZ80" s="1">
        <v>0.0</v>
      </c>
      <c r="BB80" s="1">
        <v>-1.0</v>
      </c>
      <c r="BC80" s="1">
        <v>1.0</v>
      </c>
      <c r="BD80" s="1">
        <v>-1.0</v>
      </c>
      <c r="BE80" s="1">
        <v>-1.0</v>
      </c>
      <c r="BF80" s="1">
        <v>-1.0</v>
      </c>
      <c r="BG80" s="1">
        <v>-1.0</v>
      </c>
      <c r="BH80" s="1">
        <v>1.0</v>
      </c>
      <c r="BI80" s="1">
        <v>-1.0</v>
      </c>
      <c r="BJ80" s="1">
        <v>1.0</v>
      </c>
      <c r="BK80" s="1">
        <v>-1.0</v>
      </c>
      <c r="BL80" s="1">
        <v>-1.0</v>
      </c>
      <c r="BM80" s="1">
        <v>-1.0</v>
      </c>
      <c r="BN80" s="1">
        <v>-1.0</v>
      </c>
      <c r="BO80" s="1">
        <v>1.0</v>
      </c>
      <c r="BP80" s="1">
        <v>-1.0</v>
      </c>
      <c r="BQ80" s="1">
        <v>1.0</v>
      </c>
      <c r="BR80" s="1">
        <v>-1.0</v>
      </c>
      <c r="BS80" s="1">
        <v>-1.0</v>
      </c>
      <c r="BT80" s="1">
        <v>-1.0</v>
      </c>
      <c r="BU80" s="1">
        <v>1.0</v>
      </c>
      <c r="BV80" s="1">
        <v>-1.0</v>
      </c>
      <c r="BW80" s="1">
        <v>-1.0</v>
      </c>
      <c r="BX80" s="1">
        <v>-1.0</v>
      </c>
      <c r="BY80" s="1">
        <v>-1.0</v>
      </c>
      <c r="BZ80" s="1">
        <v>-1.0</v>
      </c>
      <c r="CA80" s="1">
        <v>-1.0</v>
      </c>
      <c r="CB80" s="1">
        <v>-1.0</v>
      </c>
      <c r="CC80" s="1">
        <v>-1.0</v>
      </c>
      <c r="CD80" s="1">
        <v>2235.0</v>
      </c>
    </row>
    <row r="81">
      <c r="A81" s="1">
        <v>5927152.0</v>
      </c>
      <c r="B81" s="1" t="s">
        <v>603</v>
      </c>
      <c r="C81" s="1" t="s">
        <v>604</v>
      </c>
      <c r="D81" s="1" t="s">
        <v>605</v>
      </c>
      <c r="E81" s="1" t="s">
        <v>85</v>
      </c>
      <c r="I81" s="1">
        <v>3.0775529E7</v>
      </c>
      <c r="J81" s="1">
        <v>42101.0</v>
      </c>
      <c r="M81" s="1">
        <v>0.0</v>
      </c>
      <c r="N81" s="1">
        <v>1.0</v>
      </c>
      <c r="O81" s="1">
        <v>1.0</v>
      </c>
      <c r="P81" s="1" t="s">
        <v>89</v>
      </c>
      <c r="Q81" s="1" t="s">
        <v>90</v>
      </c>
      <c r="R81" s="1">
        <v>40.73101</v>
      </c>
      <c r="S81" s="1">
        <v>-73.99087</v>
      </c>
      <c r="T81" s="1" t="s">
        <v>91</v>
      </c>
      <c r="U81" s="1" t="s">
        <v>113</v>
      </c>
      <c r="V81" s="1">
        <v>4.0</v>
      </c>
      <c r="W81" s="1">
        <v>1.0</v>
      </c>
      <c r="X81" s="1">
        <v>1.0</v>
      </c>
      <c r="Y81" s="1">
        <v>2.0</v>
      </c>
      <c r="Z81" s="1" t="s">
        <v>93</v>
      </c>
      <c r="AA81" s="1" t="s">
        <v>606</v>
      </c>
      <c r="AB81" s="1">
        <v>300.0</v>
      </c>
      <c r="AC81" s="1">
        <v>1.0</v>
      </c>
      <c r="AD81" s="1">
        <v>0.0</v>
      </c>
      <c r="AE81" s="1">
        <v>2.0</v>
      </c>
      <c r="AF81" s="1" t="s">
        <v>563</v>
      </c>
      <c r="AG81" s="1">
        <v>1.0</v>
      </c>
      <c r="AH81" s="1">
        <v>0.0</v>
      </c>
      <c r="AI81" s="1">
        <v>0.0</v>
      </c>
      <c r="AJ81" s="1">
        <v>0.0</v>
      </c>
      <c r="AK81" s="1">
        <v>0.0</v>
      </c>
      <c r="AL81" s="1">
        <v>0.0</v>
      </c>
      <c r="AM81" s="1">
        <v>0.0</v>
      </c>
      <c r="AU81" s="1">
        <v>0.0</v>
      </c>
      <c r="AV81" s="1" t="s">
        <v>117</v>
      </c>
      <c r="AW81" s="1">
        <v>1.0</v>
      </c>
      <c r="AX81" s="1">
        <v>0.0</v>
      </c>
      <c r="AY81" s="1">
        <v>1.0</v>
      </c>
      <c r="AZ81" s="1">
        <v>0.0</v>
      </c>
      <c r="BB81" s="1">
        <v>-1.0</v>
      </c>
      <c r="BC81" s="1">
        <v>1.0</v>
      </c>
      <c r="BD81" s="1">
        <v>-1.0</v>
      </c>
      <c r="BE81" s="1">
        <v>-1.0</v>
      </c>
      <c r="BF81" s="1">
        <v>-1.0</v>
      </c>
      <c r="BG81" s="1">
        <v>-1.0</v>
      </c>
      <c r="BH81" s="1">
        <v>-1.0</v>
      </c>
      <c r="BI81" s="1">
        <v>-1.0</v>
      </c>
      <c r="BJ81" s="1">
        <v>1.0</v>
      </c>
      <c r="BK81" s="1">
        <v>-1.0</v>
      </c>
      <c r="BL81" s="1">
        <v>-1.0</v>
      </c>
      <c r="BM81" s="1">
        <v>1.0</v>
      </c>
      <c r="BN81" s="1">
        <v>-1.0</v>
      </c>
      <c r="BO81" s="1">
        <v>-1.0</v>
      </c>
      <c r="BP81" s="1">
        <v>-1.0</v>
      </c>
      <c r="BQ81" s="1">
        <v>-1.0</v>
      </c>
      <c r="BR81" s="1">
        <v>-1.0</v>
      </c>
      <c r="BS81" s="1">
        <v>-1.0</v>
      </c>
      <c r="BT81" s="1">
        <v>-1.0</v>
      </c>
      <c r="BU81" s="1">
        <v>1.0</v>
      </c>
      <c r="BV81" s="1">
        <v>-1.0</v>
      </c>
      <c r="BW81" s="1">
        <v>-1.0</v>
      </c>
      <c r="BX81" s="1">
        <v>-1.0</v>
      </c>
      <c r="BY81" s="1">
        <v>-1.0</v>
      </c>
      <c r="BZ81" s="1">
        <v>-1.0</v>
      </c>
      <c r="CA81" s="1">
        <v>-1.0</v>
      </c>
      <c r="CB81" s="1">
        <v>-1.0</v>
      </c>
      <c r="CC81" s="1">
        <v>-1.0</v>
      </c>
      <c r="CD81" s="1">
        <v>2239.0</v>
      </c>
    </row>
    <row r="82">
      <c r="A82" s="1">
        <v>2.6344667E7</v>
      </c>
      <c r="B82" s="1" t="s">
        <v>607</v>
      </c>
      <c r="C82" s="1" t="s">
        <v>608</v>
      </c>
      <c r="D82" s="1" t="s">
        <v>609</v>
      </c>
      <c r="E82" s="1" t="s">
        <v>85</v>
      </c>
      <c r="F82" s="1" t="s">
        <v>610</v>
      </c>
      <c r="G82" s="1" t="s">
        <v>611</v>
      </c>
      <c r="H82" s="1" t="s">
        <v>612</v>
      </c>
      <c r="I82" s="1">
        <v>1.29168532E8</v>
      </c>
      <c r="J82" s="1">
        <v>42861.0</v>
      </c>
      <c r="M82" s="1">
        <v>0.0</v>
      </c>
      <c r="N82" s="1">
        <v>1.0</v>
      </c>
      <c r="O82" s="1">
        <v>0.0</v>
      </c>
      <c r="P82" s="1" t="s">
        <v>89</v>
      </c>
      <c r="Q82" s="1" t="s">
        <v>613</v>
      </c>
      <c r="R82" s="1">
        <v>40.8208099999999</v>
      </c>
      <c r="S82" s="1">
        <v>-73.95474</v>
      </c>
      <c r="T82" s="1" t="s">
        <v>91</v>
      </c>
      <c r="U82" s="1" t="s">
        <v>113</v>
      </c>
      <c r="V82" s="1">
        <v>2.0</v>
      </c>
      <c r="W82" s="1">
        <v>1.0</v>
      </c>
      <c r="X82" s="1">
        <v>1.0</v>
      </c>
      <c r="Y82" s="1">
        <v>1.0</v>
      </c>
      <c r="Z82" s="1" t="s">
        <v>93</v>
      </c>
      <c r="AA82" s="1" t="s">
        <v>614</v>
      </c>
      <c r="AB82" s="1">
        <v>58.0</v>
      </c>
      <c r="AC82" s="1">
        <v>1.0</v>
      </c>
      <c r="AD82" s="1">
        <v>10.0</v>
      </c>
      <c r="AE82" s="1">
        <v>1.0</v>
      </c>
      <c r="AF82" s="1" t="s">
        <v>593</v>
      </c>
      <c r="AG82" s="1">
        <v>1.0</v>
      </c>
      <c r="AH82" s="1">
        <v>0.0</v>
      </c>
      <c r="AI82" s="1">
        <v>0.0</v>
      </c>
      <c r="AJ82" s="1">
        <v>0.0</v>
      </c>
      <c r="AK82" s="1">
        <v>0.0</v>
      </c>
      <c r="AL82" s="1">
        <v>5.0</v>
      </c>
      <c r="AM82" s="1">
        <v>4.0</v>
      </c>
      <c r="AN82" s="1">
        <v>90.0</v>
      </c>
      <c r="AO82" s="1">
        <v>10.0</v>
      </c>
      <c r="AP82" s="1">
        <v>10.0</v>
      </c>
      <c r="AQ82" s="1">
        <v>10.0</v>
      </c>
      <c r="AR82" s="1">
        <v>9.0</v>
      </c>
      <c r="AS82" s="1">
        <v>10.0</v>
      </c>
      <c r="AT82" s="1">
        <v>9.0</v>
      </c>
      <c r="AU82" s="1">
        <v>0.0</v>
      </c>
      <c r="AV82" s="1" t="s">
        <v>96</v>
      </c>
      <c r="AW82" s="1">
        <v>1.0</v>
      </c>
      <c r="AX82" s="1">
        <v>0.0</v>
      </c>
      <c r="AY82" s="1">
        <v>1.0</v>
      </c>
      <c r="AZ82" s="1">
        <v>0.0</v>
      </c>
      <c r="BA82" s="1">
        <v>0.4</v>
      </c>
      <c r="BB82" s="1">
        <v>-1.0</v>
      </c>
      <c r="BC82" s="1">
        <v>1.0</v>
      </c>
      <c r="BD82" s="1">
        <v>-1.0</v>
      </c>
      <c r="BE82" s="1">
        <v>-1.0</v>
      </c>
      <c r="BF82" s="1">
        <v>-1.0</v>
      </c>
      <c r="BG82" s="1">
        <v>-1.0</v>
      </c>
      <c r="BH82" s="1">
        <v>-1.0</v>
      </c>
      <c r="BI82" s="1">
        <v>-1.0</v>
      </c>
      <c r="BJ82" s="1">
        <v>1.0</v>
      </c>
      <c r="BK82" s="1">
        <v>-1.0</v>
      </c>
      <c r="BL82" s="1">
        <v>-1.0</v>
      </c>
      <c r="BM82" s="1">
        <v>-1.0</v>
      </c>
      <c r="BN82" s="1">
        <v>1.0</v>
      </c>
      <c r="BO82" s="1">
        <v>-1.0</v>
      </c>
      <c r="BP82" s="1">
        <v>-1.0</v>
      </c>
      <c r="BQ82" s="1">
        <v>-1.0</v>
      </c>
      <c r="BR82" s="1">
        <v>-1.0</v>
      </c>
      <c r="BS82" s="1">
        <v>1.0</v>
      </c>
      <c r="BT82" s="1">
        <v>-1.0</v>
      </c>
      <c r="BU82" s="1">
        <v>1.0</v>
      </c>
      <c r="BV82" s="1">
        <v>-1.0</v>
      </c>
      <c r="BW82" s="1">
        <v>-1.0</v>
      </c>
      <c r="BX82" s="1">
        <v>-1.0</v>
      </c>
      <c r="BY82" s="1">
        <v>-1.0</v>
      </c>
      <c r="BZ82" s="1">
        <v>-1.0</v>
      </c>
      <c r="CA82" s="1">
        <v>-1.0</v>
      </c>
      <c r="CB82" s="1">
        <v>-1.0</v>
      </c>
      <c r="CC82" s="1">
        <v>-1.0</v>
      </c>
      <c r="CD82" s="1">
        <v>2247.0</v>
      </c>
    </row>
    <row r="83">
      <c r="A83" s="1">
        <v>3.2222756E7</v>
      </c>
      <c r="B83" s="1" t="s">
        <v>615</v>
      </c>
      <c r="C83" s="1" t="s">
        <v>616</v>
      </c>
      <c r="D83" s="1" t="s">
        <v>617</v>
      </c>
      <c r="E83" s="1" t="s">
        <v>85</v>
      </c>
      <c r="F83" s="1" t="s">
        <v>618</v>
      </c>
      <c r="G83" s="1" t="s">
        <v>619</v>
      </c>
      <c r="H83" s="1" t="s">
        <v>620</v>
      </c>
      <c r="I83" s="1">
        <v>3.2625342E7</v>
      </c>
      <c r="J83" s="1">
        <v>42128.0</v>
      </c>
      <c r="K83" s="1" t="s">
        <v>134</v>
      </c>
      <c r="L83" s="1">
        <v>1.0</v>
      </c>
      <c r="M83" s="1">
        <v>1.0</v>
      </c>
      <c r="N83" s="1">
        <v>2.0</v>
      </c>
      <c r="O83" s="1">
        <v>1.0</v>
      </c>
      <c r="P83" s="1" t="s">
        <v>621</v>
      </c>
      <c r="Q83" s="1" t="s">
        <v>622</v>
      </c>
      <c r="R83" s="1">
        <v>40.88316</v>
      </c>
      <c r="S83" s="1">
        <v>-73.90586</v>
      </c>
      <c r="T83" s="1" t="s">
        <v>125</v>
      </c>
      <c r="U83" s="1" t="s">
        <v>113</v>
      </c>
      <c r="V83" s="1">
        <v>1.0</v>
      </c>
      <c r="W83" s="1">
        <v>1.0</v>
      </c>
      <c r="X83" s="1">
        <v>1.0</v>
      </c>
      <c r="Y83" s="1">
        <v>1.0</v>
      </c>
      <c r="Z83" s="1" t="s">
        <v>93</v>
      </c>
      <c r="AA83" s="1" t="s">
        <v>623</v>
      </c>
      <c r="AB83" s="1">
        <v>30.0</v>
      </c>
      <c r="AC83" s="1">
        <v>1.0</v>
      </c>
      <c r="AD83" s="1">
        <v>10.0</v>
      </c>
      <c r="AE83" s="1">
        <v>4.0</v>
      </c>
      <c r="AF83" s="1" t="s">
        <v>255</v>
      </c>
      <c r="AG83" s="1">
        <v>1.0</v>
      </c>
      <c r="AH83" s="1">
        <v>0.0</v>
      </c>
      <c r="AI83" s="1">
        <v>0.0</v>
      </c>
      <c r="AJ83" s="1">
        <v>0.0</v>
      </c>
      <c r="AK83" s="1">
        <v>0.0</v>
      </c>
      <c r="AL83" s="1">
        <v>8.0</v>
      </c>
      <c r="AM83" s="1">
        <v>8.0</v>
      </c>
      <c r="AN83" s="1">
        <v>100.0</v>
      </c>
      <c r="AO83" s="1">
        <v>10.0</v>
      </c>
      <c r="AP83" s="1">
        <v>10.0</v>
      </c>
      <c r="AQ83" s="1">
        <v>10.0</v>
      </c>
      <c r="AR83" s="1">
        <v>10.0</v>
      </c>
      <c r="AS83" s="1">
        <v>10.0</v>
      </c>
      <c r="AT83" s="1">
        <v>10.0</v>
      </c>
      <c r="AU83" s="1">
        <v>0.0</v>
      </c>
      <c r="AV83" s="1" t="s">
        <v>96</v>
      </c>
      <c r="AW83" s="1">
        <v>2.0</v>
      </c>
      <c r="AX83" s="1">
        <v>0.0</v>
      </c>
      <c r="AY83" s="1">
        <v>2.0</v>
      </c>
      <c r="AZ83" s="1">
        <v>0.0</v>
      </c>
      <c r="BA83" s="1">
        <v>1.76</v>
      </c>
      <c r="BB83" s="1">
        <v>1.0</v>
      </c>
      <c r="BC83" s="1">
        <v>-1.0</v>
      </c>
      <c r="BD83" s="1">
        <v>1.0</v>
      </c>
      <c r="BE83" s="1">
        <v>-1.0</v>
      </c>
      <c r="BF83" s="1">
        <v>-1.0</v>
      </c>
      <c r="BG83" s="1">
        <v>-1.0</v>
      </c>
      <c r="BH83" s="1">
        <v>1.0</v>
      </c>
      <c r="BI83" s="1">
        <v>-1.0</v>
      </c>
      <c r="BJ83" s="1">
        <v>1.0</v>
      </c>
      <c r="BK83" s="1">
        <v>1.0</v>
      </c>
      <c r="BL83" s="1">
        <v>1.0</v>
      </c>
      <c r="BM83" s="1">
        <v>1.0</v>
      </c>
      <c r="BN83" s="1">
        <v>-1.0</v>
      </c>
      <c r="BO83" s="1">
        <v>-1.0</v>
      </c>
      <c r="BP83" s="1">
        <v>-1.0</v>
      </c>
      <c r="BQ83" s="1">
        <v>1.0</v>
      </c>
      <c r="BR83" s="1">
        <v>-1.0</v>
      </c>
      <c r="BS83" s="1">
        <v>-1.0</v>
      </c>
      <c r="BT83" s="1">
        <v>-1.0</v>
      </c>
      <c r="BU83" s="1">
        <v>1.0</v>
      </c>
      <c r="BV83" s="1">
        <v>1.0</v>
      </c>
      <c r="BW83" s="1">
        <v>-1.0</v>
      </c>
      <c r="BX83" s="1">
        <v>-1.0</v>
      </c>
      <c r="BY83" s="1">
        <v>-1.0</v>
      </c>
      <c r="BZ83" s="1">
        <v>-1.0</v>
      </c>
      <c r="CA83" s="1">
        <v>-1.0</v>
      </c>
      <c r="CB83" s="1">
        <v>-1.0</v>
      </c>
      <c r="CC83" s="1">
        <v>-1.0</v>
      </c>
      <c r="CD83" s="1">
        <v>2324.0</v>
      </c>
    </row>
    <row r="84">
      <c r="A84" s="1">
        <v>2100887.0</v>
      </c>
      <c r="B84" s="1" t="s">
        <v>624</v>
      </c>
      <c r="C84" s="1" t="s">
        <v>625</v>
      </c>
      <c r="D84" s="1" t="s">
        <v>626</v>
      </c>
      <c r="E84" s="1" t="s">
        <v>85</v>
      </c>
      <c r="F84" s="1" t="s">
        <v>627</v>
      </c>
      <c r="G84" s="1" t="s">
        <v>628</v>
      </c>
      <c r="H84" s="1" t="s">
        <v>629</v>
      </c>
      <c r="I84" s="1">
        <v>1.0545523E7</v>
      </c>
      <c r="J84" s="1">
        <v>41618.0</v>
      </c>
      <c r="M84" s="1">
        <v>0.0</v>
      </c>
      <c r="N84" s="1">
        <v>1.0</v>
      </c>
      <c r="O84" s="1">
        <v>1.0</v>
      </c>
      <c r="P84" s="1" t="s">
        <v>89</v>
      </c>
      <c r="Q84" s="1" t="s">
        <v>90</v>
      </c>
      <c r="R84" s="1">
        <v>40.72045</v>
      </c>
      <c r="S84" s="1">
        <v>-73.99598</v>
      </c>
      <c r="T84" s="1" t="s">
        <v>91</v>
      </c>
      <c r="U84" s="1" t="s">
        <v>92</v>
      </c>
      <c r="V84" s="1">
        <v>3.0</v>
      </c>
      <c r="W84" s="1">
        <v>1.0</v>
      </c>
      <c r="X84" s="1">
        <v>2.0</v>
      </c>
      <c r="Y84" s="1">
        <v>2.0</v>
      </c>
      <c r="Z84" s="1" t="s">
        <v>93</v>
      </c>
      <c r="AA84" s="1" t="s">
        <v>630</v>
      </c>
      <c r="AB84" s="1">
        <v>375.0</v>
      </c>
      <c r="AC84" s="1">
        <v>1.0</v>
      </c>
      <c r="AD84" s="1">
        <v>0.0</v>
      </c>
      <c r="AE84" s="1">
        <v>3.0</v>
      </c>
      <c r="AF84" s="1" t="s">
        <v>479</v>
      </c>
      <c r="AG84" s="1">
        <v>1.0</v>
      </c>
      <c r="AH84" s="1">
        <v>0.0</v>
      </c>
      <c r="AI84" s="1">
        <v>0.0</v>
      </c>
      <c r="AJ84" s="1">
        <v>0.0</v>
      </c>
      <c r="AK84" s="1">
        <v>0.0</v>
      </c>
      <c r="AL84" s="1">
        <v>6.0</v>
      </c>
      <c r="AM84" s="1">
        <v>0.0</v>
      </c>
      <c r="AN84" s="1">
        <v>90.0</v>
      </c>
      <c r="AO84" s="1">
        <v>10.0</v>
      </c>
      <c r="AP84" s="1">
        <v>9.0</v>
      </c>
      <c r="AQ84" s="1">
        <v>10.0</v>
      </c>
      <c r="AR84" s="1">
        <v>9.0</v>
      </c>
      <c r="AS84" s="1">
        <v>10.0</v>
      </c>
      <c r="AT84" s="1">
        <v>9.0</v>
      </c>
      <c r="AU84" s="1">
        <v>0.0</v>
      </c>
      <c r="AV84" s="1" t="s">
        <v>117</v>
      </c>
      <c r="AW84" s="1">
        <v>1.0</v>
      </c>
      <c r="AX84" s="1">
        <v>1.0</v>
      </c>
      <c r="AY84" s="1">
        <v>0.0</v>
      </c>
      <c r="AZ84" s="1">
        <v>0.0</v>
      </c>
      <c r="BA84" s="1">
        <v>0.1</v>
      </c>
      <c r="BB84" s="1">
        <v>-1.0</v>
      </c>
      <c r="BC84" s="1">
        <v>-1.0</v>
      </c>
      <c r="BD84" s="1">
        <v>-1.0</v>
      </c>
      <c r="BE84" s="1">
        <v>-1.0</v>
      </c>
      <c r="BF84" s="1">
        <v>-1.0</v>
      </c>
      <c r="BG84" s="1">
        <v>-1.0</v>
      </c>
      <c r="BH84" s="1">
        <v>-1.0</v>
      </c>
      <c r="BI84" s="1">
        <v>-1.0</v>
      </c>
      <c r="BJ84" s="1">
        <v>-1.0</v>
      </c>
      <c r="BK84" s="1">
        <v>-1.0</v>
      </c>
      <c r="BL84" s="1">
        <v>-1.0</v>
      </c>
      <c r="BM84" s="1">
        <v>1.0</v>
      </c>
      <c r="BN84" s="1">
        <v>-1.0</v>
      </c>
      <c r="BO84" s="1">
        <v>-1.0</v>
      </c>
      <c r="BP84" s="1">
        <v>-1.0</v>
      </c>
      <c r="BQ84" s="1">
        <v>-1.0</v>
      </c>
      <c r="BR84" s="1">
        <v>-1.0</v>
      </c>
      <c r="BS84" s="1">
        <v>-1.0</v>
      </c>
      <c r="BT84" s="1">
        <v>-1.0</v>
      </c>
      <c r="BU84" s="1">
        <v>1.0</v>
      </c>
      <c r="BV84" s="1">
        <v>-1.0</v>
      </c>
      <c r="BW84" s="1">
        <v>-1.0</v>
      </c>
      <c r="BX84" s="1">
        <v>-1.0</v>
      </c>
      <c r="BY84" s="1">
        <v>-1.0</v>
      </c>
      <c r="BZ84" s="1">
        <v>-1.0</v>
      </c>
      <c r="CA84" s="1">
        <v>-1.0</v>
      </c>
      <c r="CB84" s="1">
        <v>-1.0</v>
      </c>
      <c r="CC84" s="1">
        <v>-1.0</v>
      </c>
      <c r="CD84" s="1">
        <v>2334.0</v>
      </c>
    </row>
    <row r="85">
      <c r="A85" s="1">
        <v>3.3114243E7</v>
      </c>
      <c r="B85" s="1" t="s">
        <v>631</v>
      </c>
      <c r="C85" s="1" t="s">
        <v>632</v>
      </c>
      <c r="D85" s="1" t="s">
        <v>633</v>
      </c>
      <c r="E85" s="1" t="s">
        <v>85</v>
      </c>
      <c r="G85" s="1" t="s">
        <v>634</v>
      </c>
      <c r="H85" s="1" t="s">
        <v>635</v>
      </c>
      <c r="I85" s="1">
        <v>1.40830391E8</v>
      </c>
      <c r="J85" s="1">
        <v>42932.0</v>
      </c>
      <c r="K85" s="1" t="s">
        <v>134</v>
      </c>
      <c r="L85" s="1">
        <v>0.97</v>
      </c>
      <c r="M85" s="1">
        <v>0.0</v>
      </c>
      <c r="N85" s="1">
        <v>13.0</v>
      </c>
      <c r="O85" s="1">
        <v>1.0</v>
      </c>
      <c r="P85" s="1" t="s">
        <v>89</v>
      </c>
      <c r="Q85" s="1" t="s">
        <v>90</v>
      </c>
      <c r="R85" s="1">
        <v>40.8159</v>
      </c>
      <c r="S85" s="1">
        <v>-73.9396</v>
      </c>
      <c r="T85" s="1" t="s">
        <v>91</v>
      </c>
      <c r="U85" s="1" t="s">
        <v>113</v>
      </c>
      <c r="V85" s="1">
        <v>2.0</v>
      </c>
      <c r="W85" s="1">
        <v>1.5</v>
      </c>
      <c r="X85" s="1">
        <v>1.0</v>
      </c>
      <c r="Y85" s="1">
        <v>1.0</v>
      </c>
      <c r="Z85" s="1" t="s">
        <v>93</v>
      </c>
      <c r="AA85" s="1" t="s">
        <v>636</v>
      </c>
      <c r="AB85" s="1">
        <v>70.0</v>
      </c>
      <c r="AC85" s="1">
        <v>1.0</v>
      </c>
      <c r="AD85" s="1">
        <v>0.0</v>
      </c>
      <c r="AE85" s="1">
        <v>1.0</v>
      </c>
      <c r="AF85" s="1" t="s">
        <v>95</v>
      </c>
      <c r="AG85" s="1">
        <v>1.0</v>
      </c>
      <c r="AH85" s="1">
        <v>11.0</v>
      </c>
      <c r="AI85" s="1">
        <v>23.0</v>
      </c>
      <c r="AJ85" s="1">
        <v>30.0</v>
      </c>
      <c r="AK85" s="1">
        <v>260.0</v>
      </c>
      <c r="AL85" s="1">
        <v>4.0</v>
      </c>
      <c r="AM85" s="1">
        <v>4.0</v>
      </c>
      <c r="AN85" s="1">
        <v>75.0</v>
      </c>
      <c r="AO85" s="1">
        <v>9.0</v>
      </c>
      <c r="AP85" s="1">
        <v>9.0</v>
      </c>
      <c r="AQ85" s="1">
        <v>8.0</v>
      </c>
      <c r="AR85" s="1">
        <v>10.0</v>
      </c>
      <c r="AS85" s="1">
        <v>8.0</v>
      </c>
      <c r="AT85" s="1">
        <v>9.0</v>
      </c>
      <c r="AU85" s="1">
        <v>1.0</v>
      </c>
      <c r="AV85" s="1" t="s">
        <v>96</v>
      </c>
      <c r="AW85" s="1">
        <v>9.0</v>
      </c>
      <c r="AX85" s="1">
        <v>0.0</v>
      </c>
      <c r="AY85" s="1">
        <v>9.0</v>
      </c>
      <c r="AZ85" s="1">
        <v>0.0</v>
      </c>
      <c r="BA85" s="1">
        <v>1.14</v>
      </c>
      <c r="BB85" s="1">
        <v>-1.0</v>
      </c>
      <c r="BC85" s="1">
        <v>-1.0</v>
      </c>
      <c r="BD85" s="1">
        <v>-1.0</v>
      </c>
      <c r="BE85" s="1">
        <v>-1.0</v>
      </c>
      <c r="BF85" s="1">
        <v>-1.0</v>
      </c>
      <c r="BG85" s="1">
        <v>-1.0</v>
      </c>
      <c r="BH85" s="1">
        <v>-1.0</v>
      </c>
      <c r="BI85" s="1">
        <v>-1.0</v>
      </c>
      <c r="BJ85" s="1">
        <v>1.0</v>
      </c>
      <c r="BK85" s="1">
        <v>-1.0</v>
      </c>
      <c r="BL85" s="1">
        <v>-1.0</v>
      </c>
      <c r="BM85" s="1">
        <v>1.0</v>
      </c>
      <c r="BN85" s="1">
        <v>-1.0</v>
      </c>
      <c r="BO85" s="1">
        <v>-1.0</v>
      </c>
      <c r="BP85" s="1">
        <v>-1.0</v>
      </c>
      <c r="BQ85" s="1">
        <v>1.0</v>
      </c>
      <c r="BR85" s="1">
        <v>-1.0</v>
      </c>
      <c r="BS85" s="1">
        <v>-1.0</v>
      </c>
      <c r="BT85" s="1">
        <v>-1.0</v>
      </c>
      <c r="BU85" s="1">
        <v>1.0</v>
      </c>
      <c r="BV85" s="1">
        <v>-1.0</v>
      </c>
      <c r="BW85" s="1">
        <v>-1.0</v>
      </c>
      <c r="BX85" s="1">
        <v>1.0</v>
      </c>
      <c r="BY85" s="1">
        <v>-1.0</v>
      </c>
      <c r="BZ85" s="1">
        <v>-1.0</v>
      </c>
      <c r="CA85" s="1">
        <v>-1.0</v>
      </c>
      <c r="CB85" s="1">
        <v>-1.0</v>
      </c>
      <c r="CC85" s="1">
        <v>-1.0</v>
      </c>
      <c r="CD85" s="1">
        <v>2352.0</v>
      </c>
    </row>
    <row r="86">
      <c r="A86" s="1">
        <v>1.3745149E7</v>
      </c>
      <c r="B86" s="1" t="s">
        <v>637</v>
      </c>
      <c r="C86" s="1" t="s">
        <v>638</v>
      </c>
      <c r="D86" s="1" t="s">
        <v>638</v>
      </c>
      <c r="E86" s="1" t="s">
        <v>85</v>
      </c>
      <c r="H86" s="2" t="str">
        <f>- Respect Kosher kitchen  - be mindful and respectful of Chassidic neighbours</f>
        <v>#ERROR!</v>
      </c>
      <c r="I86" s="1">
        <v>7377615.0</v>
      </c>
      <c r="J86" s="1">
        <v>41464.0</v>
      </c>
      <c r="M86" s="1">
        <v>0.0</v>
      </c>
      <c r="N86" s="1">
        <v>2.0</v>
      </c>
      <c r="O86" s="1">
        <v>1.0</v>
      </c>
      <c r="P86" s="1" t="s">
        <v>123</v>
      </c>
      <c r="Q86" s="1" t="s">
        <v>185</v>
      </c>
      <c r="R86" s="1">
        <v>40.70784</v>
      </c>
      <c r="S86" s="1">
        <v>-73.95884</v>
      </c>
      <c r="T86" s="1" t="s">
        <v>91</v>
      </c>
      <c r="U86" s="1" t="s">
        <v>92</v>
      </c>
      <c r="V86" s="1">
        <v>2.0</v>
      </c>
      <c r="W86" s="1">
        <v>1.0</v>
      </c>
      <c r="X86" s="1">
        <v>2.0</v>
      </c>
      <c r="Y86" s="1">
        <v>1.0</v>
      </c>
      <c r="Z86" s="1" t="s">
        <v>93</v>
      </c>
      <c r="AA86" s="1" t="s">
        <v>639</v>
      </c>
      <c r="AB86" s="1">
        <v>110.0</v>
      </c>
      <c r="AC86" s="1">
        <v>1.0</v>
      </c>
      <c r="AD86" s="1">
        <v>0.0</v>
      </c>
      <c r="AE86" s="1">
        <v>3.0</v>
      </c>
      <c r="AF86" s="1" t="s">
        <v>640</v>
      </c>
      <c r="AG86" s="1">
        <v>1.0</v>
      </c>
      <c r="AH86" s="1">
        <v>0.0</v>
      </c>
      <c r="AI86" s="1">
        <v>0.0</v>
      </c>
      <c r="AJ86" s="1">
        <v>0.0</v>
      </c>
      <c r="AK86" s="1">
        <v>0.0</v>
      </c>
      <c r="AL86" s="1">
        <v>1.0</v>
      </c>
      <c r="AM86" s="1">
        <v>0.0</v>
      </c>
      <c r="AN86" s="1">
        <v>100.0</v>
      </c>
      <c r="AO86" s="1">
        <v>10.0</v>
      </c>
      <c r="AP86" s="1">
        <v>10.0</v>
      </c>
      <c r="AQ86" s="1">
        <v>10.0</v>
      </c>
      <c r="AR86" s="1">
        <v>10.0</v>
      </c>
      <c r="AS86" s="1">
        <v>10.0</v>
      </c>
      <c r="AT86" s="1">
        <v>10.0</v>
      </c>
      <c r="AU86" s="1">
        <v>0.0</v>
      </c>
      <c r="AV86" s="1" t="s">
        <v>105</v>
      </c>
      <c r="AW86" s="1">
        <v>2.0</v>
      </c>
      <c r="AX86" s="1">
        <v>1.0</v>
      </c>
      <c r="AY86" s="1">
        <v>1.0</v>
      </c>
      <c r="AZ86" s="1">
        <v>0.0</v>
      </c>
      <c r="BA86" s="1">
        <v>0.03</v>
      </c>
      <c r="BB86" s="1">
        <v>-1.0</v>
      </c>
      <c r="BC86" s="1">
        <v>1.0</v>
      </c>
      <c r="BD86" s="1">
        <v>-1.0</v>
      </c>
      <c r="BE86" s="1">
        <v>-1.0</v>
      </c>
      <c r="BF86" s="1">
        <v>-1.0</v>
      </c>
      <c r="BG86" s="1">
        <v>-1.0</v>
      </c>
      <c r="BH86" s="1">
        <v>-1.0</v>
      </c>
      <c r="BI86" s="1">
        <v>-1.0</v>
      </c>
      <c r="BJ86" s="1">
        <v>-1.0</v>
      </c>
      <c r="BK86" s="1">
        <v>-1.0</v>
      </c>
      <c r="BL86" s="1">
        <v>-1.0</v>
      </c>
      <c r="BM86" s="1">
        <v>1.0</v>
      </c>
      <c r="BN86" s="1">
        <v>-1.0</v>
      </c>
      <c r="BO86" s="1">
        <v>-1.0</v>
      </c>
      <c r="BP86" s="1">
        <v>-1.0</v>
      </c>
      <c r="BQ86" s="1">
        <v>1.0</v>
      </c>
      <c r="BR86" s="1">
        <v>-1.0</v>
      </c>
      <c r="BS86" s="1">
        <v>-1.0</v>
      </c>
      <c r="BT86" s="1">
        <v>-1.0</v>
      </c>
      <c r="BU86" s="1">
        <v>1.0</v>
      </c>
      <c r="BV86" s="1">
        <v>-1.0</v>
      </c>
      <c r="BW86" s="1">
        <v>-1.0</v>
      </c>
      <c r="BX86" s="1">
        <v>-1.0</v>
      </c>
      <c r="BY86" s="1">
        <v>-1.0</v>
      </c>
      <c r="BZ86" s="1">
        <v>-1.0</v>
      </c>
      <c r="CA86" s="1">
        <v>-1.0</v>
      </c>
      <c r="CB86" s="1">
        <v>-1.0</v>
      </c>
      <c r="CC86" s="1">
        <v>-1.0</v>
      </c>
      <c r="CD86" s="1">
        <v>2379.0</v>
      </c>
    </row>
    <row r="87">
      <c r="A87" s="1">
        <v>2.1942371E7</v>
      </c>
      <c r="B87" s="1" t="s">
        <v>641</v>
      </c>
      <c r="C87" s="1" t="s">
        <v>642</v>
      </c>
      <c r="D87" s="1" t="s">
        <v>642</v>
      </c>
      <c r="E87" s="1" t="s">
        <v>85</v>
      </c>
      <c r="I87" s="1">
        <v>2546411.0</v>
      </c>
      <c r="J87" s="1">
        <v>41064.0</v>
      </c>
      <c r="M87" s="1">
        <v>0.0</v>
      </c>
      <c r="N87" s="1">
        <v>1.0</v>
      </c>
      <c r="O87" s="1">
        <v>1.0</v>
      </c>
      <c r="P87" s="1" t="s">
        <v>89</v>
      </c>
      <c r="Q87" s="1" t="s">
        <v>177</v>
      </c>
      <c r="R87" s="1">
        <v>40.71991</v>
      </c>
      <c r="S87" s="1">
        <v>-73.98832</v>
      </c>
      <c r="T87" s="1" t="s">
        <v>91</v>
      </c>
      <c r="U87" s="1" t="s">
        <v>113</v>
      </c>
      <c r="V87" s="1">
        <v>1.0</v>
      </c>
      <c r="W87" s="1">
        <v>1.0</v>
      </c>
      <c r="X87" s="1">
        <v>1.0</v>
      </c>
      <c r="Y87" s="1">
        <v>1.0</v>
      </c>
      <c r="Z87" s="1" t="s">
        <v>93</v>
      </c>
      <c r="AA87" s="1" t="s">
        <v>643</v>
      </c>
      <c r="AB87" s="1">
        <v>78.0</v>
      </c>
      <c r="AC87" s="1">
        <v>1.0</v>
      </c>
      <c r="AD87" s="1">
        <v>0.0</v>
      </c>
      <c r="AE87" s="1">
        <v>10.0</v>
      </c>
      <c r="AF87" s="1" t="s">
        <v>521</v>
      </c>
      <c r="AG87" s="1">
        <v>1.0</v>
      </c>
      <c r="AH87" s="1">
        <v>0.0</v>
      </c>
      <c r="AI87" s="1">
        <v>0.0</v>
      </c>
      <c r="AJ87" s="1">
        <v>0.0</v>
      </c>
      <c r="AK87" s="1">
        <v>0.0</v>
      </c>
      <c r="AL87" s="1">
        <v>0.0</v>
      </c>
      <c r="AM87" s="1">
        <v>0.0</v>
      </c>
      <c r="AU87" s="1">
        <v>0.0</v>
      </c>
      <c r="AV87" s="1" t="s">
        <v>105</v>
      </c>
      <c r="AW87" s="1">
        <v>1.0</v>
      </c>
      <c r="AX87" s="1">
        <v>0.0</v>
      </c>
      <c r="AY87" s="1">
        <v>1.0</v>
      </c>
      <c r="AZ87" s="1">
        <v>0.0</v>
      </c>
      <c r="BB87" s="1">
        <v>-1.0</v>
      </c>
      <c r="BC87" s="1">
        <v>1.0</v>
      </c>
      <c r="BD87" s="1">
        <v>-1.0</v>
      </c>
      <c r="BE87" s="1">
        <v>-1.0</v>
      </c>
      <c r="BF87" s="1">
        <v>-1.0</v>
      </c>
      <c r="BG87" s="1">
        <v>-1.0</v>
      </c>
      <c r="BH87" s="1">
        <v>-1.0</v>
      </c>
      <c r="BI87" s="1">
        <v>-1.0</v>
      </c>
      <c r="BJ87" s="1">
        <v>1.0</v>
      </c>
      <c r="BK87" s="1">
        <v>-1.0</v>
      </c>
      <c r="BL87" s="1">
        <v>-1.0</v>
      </c>
      <c r="BM87" s="1">
        <v>1.0</v>
      </c>
      <c r="BN87" s="1">
        <v>-1.0</v>
      </c>
      <c r="BO87" s="1">
        <v>-1.0</v>
      </c>
      <c r="BP87" s="1">
        <v>-1.0</v>
      </c>
      <c r="BQ87" s="1">
        <v>-1.0</v>
      </c>
      <c r="BR87" s="1">
        <v>-1.0</v>
      </c>
      <c r="BS87" s="1">
        <v>-1.0</v>
      </c>
      <c r="BT87" s="1">
        <v>-1.0</v>
      </c>
      <c r="BU87" s="1">
        <v>1.0</v>
      </c>
      <c r="BV87" s="1">
        <v>-1.0</v>
      </c>
      <c r="BW87" s="1">
        <v>-1.0</v>
      </c>
      <c r="BX87" s="1">
        <v>-1.0</v>
      </c>
      <c r="BY87" s="1">
        <v>-1.0</v>
      </c>
      <c r="BZ87" s="1">
        <v>-1.0</v>
      </c>
      <c r="CA87" s="1">
        <v>-1.0</v>
      </c>
      <c r="CB87" s="1">
        <v>-1.0</v>
      </c>
      <c r="CC87" s="1">
        <v>-1.0</v>
      </c>
      <c r="CD87" s="1">
        <v>2421.0</v>
      </c>
    </row>
    <row r="88">
      <c r="A88" s="1">
        <v>3.6277331E7</v>
      </c>
      <c r="B88" s="1" t="s">
        <v>644</v>
      </c>
      <c r="C88" s="1" t="s">
        <v>645</v>
      </c>
      <c r="D88" s="1" t="s">
        <v>646</v>
      </c>
      <c r="E88" s="1" t="s">
        <v>85</v>
      </c>
      <c r="F88" s="1" t="s">
        <v>647</v>
      </c>
      <c r="G88" s="1" t="s">
        <v>648</v>
      </c>
      <c r="H88" s="1" t="s">
        <v>649</v>
      </c>
      <c r="I88" s="1">
        <v>2.7284204E8</v>
      </c>
      <c r="J88" s="1">
        <v>43647.0</v>
      </c>
      <c r="M88" s="1">
        <v>0.0</v>
      </c>
      <c r="N88" s="1">
        <v>1.0</v>
      </c>
      <c r="O88" s="1">
        <v>0.0</v>
      </c>
      <c r="P88" s="1" t="s">
        <v>89</v>
      </c>
      <c r="Q88" s="1" t="s">
        <v>587</v>
      </c>
      <c r="R88" s="1">
        <v>40.76703</v>
      </c>
      <c r="S88" s="1">
        <v>-73.96979</v>
      </c>
      <c r="T88" s="1" t="s">
        <v>91</v>
      </c>
      <c r="U88" s="1" t="s">
        <v>92</v>
      </c>
      <c r="V88" s="1">
        <v>3.0</v>
      </c>
      <c r="W88" s="1">
        <v>1.0</v>
      </c>
      <c r="X88" s="1">
        <v>1.0</v>
      </c>
      <c r="Y88" s="1">
        <v>1.0</v>
      </c>
      <c r="Z88" s="1" t="s">
        <v>93</v>
      </c>
      <c r="AA88" s="1" t="s">
        <v>650</v>
      </c>
      <c r="AB88" s="1">
        <v>225.0</v>
      </c>
      <c r="AC88" s="1">
        <v>1.0</v>
      </c>
      <c r="AD88" s="1">
        <v>0.0</v>
      </c>
      <c r="AE88" s="1">
        <v>2.0</v>
      </c>
      <c r="AF88" s="1" t="s">
        <v>137</v>
      </c>
      <c r="AG88" s="1">
        <v>1.0</v>
      </c>
      <c r="AH88" s="1">
        <v>11.0</v>
      </c>
      <c r="AI88" s="1">
        <v>38.0</v>
      </c>
      <c r="AJ88" s="1">
        <v>39.0</v>
      </c>
      <c r="AK88" s="1">
        <v>39.0</v>
      </c>
      <c r="AL88" s="1">
        <v>0.0</v>
      </c>
      <c r="AM88" s="1">
        <v>0.0</v>
      </c>
      <c r="AU88" s="1">
        <v>1.0</v>
      </c>
      <c r="AV88" s="1" t="s">
        <v>105</v>
      </c>
      <c r="AW88" s="1">
        <v>1.0</v>
      </c>
      <c r="AX88" s="1">
        <v>1.0</v>
      </c>
      <c r="AY88" s="1">
        <v>0.0</v>
      </c>
      <c r="AZ88" s="1">
        <v>0.0</v>
      </c>
      <c r="BB88" s="1">
        <v>-1.0</v>
      </c>
      <c r="BC88" s="1">
        <v>1.0</v>
      </c>
      <c r="BD88" s="1">
        <v>-1.0</v>
      </c>
      <c r="BE88" s="1">
        <v>-1.0</v>
      </c>
      <c r="BF88" s="1">
        <v>-1.0</v>
      </c>
      <c r="BG88" s="1">
        <v>-1.0</v>
      </c>
      <c r="BH88" s="1">
        <v>1.0</v>
      </c>
      <c r="BI88" s="1">
        <v>-1.0</v>
      </c>
      <c r="BJ88" s="1">
        <v>1.0</v>
      </c>
      <c r="BK88" s="1">
        <v>1.0</v>
      </c>
      <c r="BL88" s="1">
        <v>1.0</v>
      </c>
      <c r="BM88" s="1">
        <v>-1.0</v>
      </c>
      <c r="BN88" s="1">
        <v>-1.0</v>
      </c>
      <c r="BO88" s="1">
        <v>-1.0</v>
      </c>
      <c r="BP88" s="1">
        <v>-1.0</v>
      </c>
      <c r="BQ88" s="1">
        <v>-1.0</v>
      </c>
      <c r="BR88" s="1">
        <v>-1.0</v>
      </c>
      <c r="BS88" s="1">
        <v>-1.0</v>
      </c>
      <c r="BT88" s="1">
        <v>-1.0</v>
      </c>
      <c r="BU88" s="1">
        <v>1.0</v>
      </c>
      <c r="BV88" s="1">
        <v>1.0</v>
      </c>
      <c r="BW88" s="1">
        <v>-1.0</v>
      </c>
      <c r="BX88" s="1">
        <v>-1.0</v>
      </c>
      <c r="BY88" s="1">
        <v>-1.0</v>
      </c>
      <c r="BZ88" s="1">
        <v>-1.0</v>
      </c>
      <c r="CA88" s="1">
        <v>-1.0</v>
      </c>
      <c r="CB88" s="1">
        <v>-1.0</v>
      </c>
      <c r="CC88" s="1">
        <v>-1.0</v>
      </c>
      <c r="CD88" s="1">
        <v>2512.0</v>
      </c>
    </row>
    <row r="89">
      <c r="A89" s="1">
        <v>2.1932693E7</v>
      </c>
      <c r="B89" s="1" t="s">
        <v>651</v>
      </c>
      <c r="C89" s="1" t="s">
        <v>652</v>
      </c>
      <c r="D89" s="1" t="s">
        <v>653</v>
      </c>
      <c r="E89" s="1" t="s">
        <v>85</v>
      </c>
      <c r="F89" s="1" t="s">
        <v>654</v>
      </c>
      <c r="G89" s="1" t="s">
        <v>655</v>
      </c>
      <c r="H89" s="1" t="s">
        <v>656</v>
      </c>
      <c r="I89" s="1">
        <v>4.3600815E7</v>
      </c>
      <c r="J89" s="1">
        <v>42254.0</v>
      </c>
      <c r="M89" s="1">
        <v>0.0</v>
      </c>
      <c r="N89" s="1">
        <v>2.0</v>
      </c>
      <c r="O89" s="1">
        <v>0.0</v>
      </c>
      <c r="P89" s="1" t="s">
        <v>123</v>
      </c>
      <c r="Q89" s="1" t="s">
        <v>185</v>
      </c>
      <c r="R89" s="1">
        <v>40.70572</v>
      </c>
      <c r="S89" s="1">
        <v>-73.93823</v>
      </c>
      <c r="T89" s="1" t="s">
        <v>144</v>
      </c>
      <c r="U89" s="1" t="s">
        <v>113</v>
      </c>
      <c r="V89" s="1">
        <v>2.0</v>
      </c>
      <c r="W89" s="1">
        <v>2.0</v>
      </c>
      <c r="X89" s="1">
        <v>1.0</v>
      </c>
      <c r="Y89" s="1">
        <v>1.0</v>
      </c>
      <c r="Z89" s="1" t="s">
        <v>93</v>
      </c>
      <c r="AA89" s="1" t="s">
        <v>657</v>
      </c>
      <c r="AB89" s="1">
        <v>65.0</v>
      </c>
      <c r="AC89" s="1">
        <v>1.0</v>
      </c>
      <c r="AD89" s="1">
        <v>0.0</v>
      </c>
      <c r="AE89" s="1">
        <v>8.0</v>
      </c>
      <c r="AF89" s="1" t="s">
        <v>658</v>
      </c>
      <c r="AG89" s="1">
        <v>1.0</v>
      </c>
      <c r="AH89" s="1">
        <v>0.0</v>
      </c>
      <c r="AI89" s="1">
        <v>0.0</v>
      </c>
      <c r="AJ89" s="1">
        <v>0.0</v>
      </c>
      <c r="AK89" s="1">
        <v>0.0</v>
      </c>
      <c r="AL89" s="1">
        <v>1.0</v>
      </c>
      <c r="AM89" s="1">
        <v>0.0</v>
      </c>
      <c r="AN89" s="1">
        <v>80.0</v>
      </c>
      <c r="AO89" s="1">
        <v>10.0</v>
      </c>
      <c r="AP89" s="1">
        <v>6.0</v>
      </c>
      <c r="AQ89" s="1">
        <v>10.0</v>
      </c>
      <c r="AR89" s="1">
        <v>10.0</v>
      </c>
      <c r="AS89" s="1">
        <v>10.0</v>
      </c>
      <c r="AT89" s="1">
        <v>10.0</v>
      </c>
      <c r="AU89" s="1">
        <v>1.0</v>
      </c>
      <c r="AV89" s="1" t="s">
        <v>117</v>
      </c>
      <c r="AW89" s="1">
        <v>2.0</v>
      </c>
      <c r="AX89" s="1">
        <v>0.0</v>
      </c>
      <c r="AY89" s="1">
        <v>2.0</v>
      </c>
      <c r="AZ89" s="1">
        <v>0.0</v>
      </c>
      <c r="BA89" s="1">
        <v>0.05</v>
      </c>
      <c r="BB89" s="1">
        <v>-1.0</v>
      </c>
      <c r="BC89" s="1">
        <v>1.0</v>
      </c>
      <c r="BD89" s="1">
        <v>-1.0</v>
      </c>
      <c r="BE89" s="1">
        <v>-1.0</v>
      </c>
      <c r="BF89" s="1">
        <v>-1.0</v>
      </c>
      <c r="BG89" s="1">
        <v>-1.0</v>
      </c>
      <c r="BH89" s="1">
        <v>-1.0</v>
      </c>
      <c r="BI89" s="1">
        <v>-1.0</v>
      </c>
      <c r="BJ89" s="1">
        <v>1.0</v>
      </c>
      <c r="BK89" s="1">
        <v>-1.0</v>
      </c>
      <c r="BL89" s="1">
        <v>-1.0</v>
      </c>
      <c r="BM89" s="1">
        <v>1.0</v>
      </c>
      <c r="BN89" s="1">
        <v>1.0</v>
      </c>
      <c r="BO89" s="1">
        <v>-1.0</v>
      </c>
      <c r="BP89" s="1">
        <v>-1.0</v>
      </c>
      <c r="BQ89" s="1">
        <v>1.0</v>
      </c>
      <c r="BR89" s="1">
        <v>-1.0</v>
      </c>
      <c r="BS89" s="1">
        <v>-1.0</v>
      </c>
      <c r="BT89" s="1">
        <v>-1.0</v>
      </c>
      <c r="BU89" s="1">
        <v>1.0</v>
      </c>
      <c r="BV89" s="1">
        <v>-1.0</v>
      </c>
      <c r="BW89" s="1">
        <v>-1.0</v>
      </c>
      <c r="BX89" s="1">
        <v>-1.0</v>
      </c>
      <c r="BY89" s="1">
        <v>-1.0</v>
      </c>
      <c r="BZ89" s="1">
        <v>-1.0</v>
      </c>
      <c r="CA89" s="1">
        <v>1.0</v>
      </c>
      <c r="CB89" s="1">
        <v>-1.0</v>
      </c>
      <c r="CC89" s="1">
        <v>-1.0</v>
      </c>
      <c r="CD89" s="1">
        <v>2516.0</v>
      </c>
    </row>
    <row r="90">
      <c r="A90" s="1">
        <v>2.6773228E7</v>
      </c>
      <c r="B90" s="1" t="s">
        <v>659</v>
      </c>
      <c r="C90" s="1" t="s">
        <v>660</v>
      </c>
      <c r="D90" s="1" t="s">
        <v>661</v>
      </c>
      <c r="E90" s="1" t="s">
        <v>85</v>
      </c>
      <c r="F90" s="1" t="s">
        <v>662</v>
      </c>
      <c r="G90" s="1" t="s">
        <v>663</v>
      </c>
      <c r="H90" s="1" t="s">
        <v>664</v>
      </c>
      <c r="I90" s="1">
        <v>9.0439931E7</v>
      </c>
      <c r="J90" s="1">
        <v>42599.0</v>
      </c>
      <c r="K90" s="1" t="s">
        <v>272</v>
      </c>
      <c r="L90" s="1">
        <v>1.0</v>
      </c>
      <c r="M90" s="1">
        <v>0.0</v>
      </c>
      <c r="N90" s="1">
        <v>1.0</v>
      </c>
      <c r="O90" s="1">
        <v>0.0</v>
      </c>
      <c r="P90" s="1" t="s">
        <v>111</v>
      </c>
      <c r="Q90" s="1" t="s">
        <v>112</v>
      </c>
      <c r="R90" s="1">
        <v>40.77329</v>
      </c>
      <c r="S90" s="1">
        <v>-73.91183</v>
      </c>
      <c r="T90" s="1" t="s">
        <v>91</v>
      </c>
      <c r="U90" s="1" t="s">
        <v>92</v>
      </c>
      <c r="V90" s="1">
        <v>2.0</v>
      </c>
      <c r="W90" s="1">
        <v>1.0</v>
      </c>
      <c r="X90" s="1">
        <v>2.0</v>
      </c>
      <c r="Y90" s="1">
        <v>2.0</v>
      </c>
      <c r="Z90" s="1" t="s">
        <v>93</v>
      </c>
      <c r="AA90" s="1" t="s">
        <v>665</v>
      </c>
      <c r="AB90" s="1">
        <v>74.0</v>
      </c>
      <c r="AC90" s="1">
        <v>2.0</v>
      </c>
      <c r="AD90" s="1">
        <v>80.0</v>
      </c>
      <c r="AE90" s="1">
        <v>3.0</v>
      </c>
      <c r="AF90" s="1" t="s">
        <v>95</v>
      </c>
      <c r="AG90" s="1">
        <v>1.0</v>
      </c>
      <c r="AH90" s="1">
        <v>16.0</v>
      </c>
      <c r="AI90" s="1">
        <v>41.0</v>
      </c>
      <c r="AJ90" s="1">
        <v>41.0</v>
      </c>
      <c r="AK90" s="1">
        <v>41.0</v>
      </c>
      <c r="AL90" s="1">
        <v>3.0</v>
      </c>
      <c r="AM90" s="1">
        <v>3.0</v>
      </c>
      <c r="AN90" s="1">
        <v>100.0</v>
      </c>
      <c r="AO90" s="1">
        <v>10.0</v>
      </c>
      <c r="AP90" s="1">
        <v>10.0</v>
      </c>
      <c r="AQ90" s="1">
        <v>10.0</v>
      </c>
      <c r="AR90" s="1">
        <v>10.0</v>
      </c>
      <c r="AS90" s="1">
        <v>10.0</v>
      </c>
      <c r="AT90" s="1">
        <v>10.0</v>
      </c>
      <c r="AU90" s="1">
        <v>1.0</v>
      </c>
      <c r="AV90" s="1" t="s">
        <v>105</v>
      </c>
      <c r="AW90" s="1">
        <v>1.0</v>
      </c>
      <c r="AX90" s="1">
        <v>1.0</v>
      </c>
      <c r="AY90" s="1">
        <v>0.0</v>
      </c>
      <c r="AZ90" s="1">
        <v>0.0</v>
      </c>
      <c r="BA90" s="1">
        <v>0.25</v>
      </c>
      <c r="BB90" s="1">
        <v>-1.0</v>
      </c>
      <c r="BC90" s="1">
        <v>1.0</v>
      </c>
      <c r="BD90" s="1">
        <v>-1.0</v>
      </c>
      <c r="BE90" s="1">
        <v>-1.0</v>
      </c>
      <c r="BF90" s="1">
        <v>-1.0</v>
      </c>
      <c r="BG90" s="1">
        <v>-1.0</v>
      </c>
      <c r="BH90" s="1">
        <v>-1.0</v>
      </c>
      <c r="BI90" s="1">
        <v>-1.0</v>
      </c>
      <c r="BJ90" s="1">
        <v>1.0</v>
      </c>
      <c r="BK90" s="1">
        <v>1.0</v>
      </c>
      <c r="BL90" s="1">
        <v>1.0</v>
      </c>
      <c r="BM90" s="1">
        <v>1.0</v>
      </c>
      <c r="BN90" s="1">
        <v>-1.0</v>
      </c>
      <c r="BO90" s="1">
        <v>-1.0</v>
      </c>
      <c r="BP90" s="1">
        <v>-1.0</v>
      </c>
      <c r="BQ90" s="1">
        <v>1.0</v>
      </c>
      <c r="BR90" s="1">
        <v>-1.0</v>
      </c>
      <c r="BS90" s="1">
        <v>1.0</v>
      </c>
      <c r="BT90" s="1">
        <v>-1.0</v>
      </c>
      <c r="BU90" s="1">
        <v>1.0</v>
      </c>
      <c r="BV90" s="1">
        <v>-1.0</v>
      </c>
      <c r="BW90" s="1">
        <v>-1.0</v>
      </c>
      <c r="BX90" s="1">
        <v>1.0</v>
      </c>
      <c r="BY90" s="1">
        <v>-1.0</v>
      </c>
      <c r="BZ90" s="1">
        <v>-1.0</v>
      </c>
      <c r="CA90" s="1">
        <v>-1.0</v>
      </c>
      <c r="CB90" s="1">
        <v>-1.0</v>
      </c>
      <c r="CC90" s="1">
        <v>-1.0</v>
      </c>
      <c r="CD90" s="1">
        <v>2533.0</v>
      </c>
    </row>
    <row r="91">
      <c r="A91" s="1">
        <v>2.6599049E7</v>
      </c>
      <c r="B91" s="1" t="s">
        <v>666</v>
      </c>
      <c r="C91" s="1" t="s">
        <v>667</v>
      </c>
      <c r="D91" s="1" t="s">
        <v>667</v>
      </c>
      <c r="E91" s="1" t="s">
        <v>85</v>
      </c>
      <c r="I91" s="1">
        <v>3188892.0</v>
      </c>
      <c r="J91" s="1">
        <v>41128.0</v>
      </c>
      <c r="K91" s="1" t="s">
        <v>134</v>
      </c>
      <c r="L91" s="1">
        <v>1.0</v>
      </c>
      <c r="M91" s="1">
        <v>1.0</v>
      </c>
      <c r="N91" s="1">
        <v>2.0</v>
      </c>
      <c r="O91" s="1">
        <v>0.0</v>
      </c>
      <c r="P91" s="1" t="s">
        <v>123</v>
      </c>
      <c r="Q91" s="1" t="s">
        <v>185</v>
      </c>
      <c r="R91" s="1">
        <v>40.71018</v>
      </c>
      <c r="S91" s="1">
        <v>-73.94057</v>
      </c>
      <c r="T91" s="1" t="s">
        <v>91</v>
      </c>
      <c r="U91" s="1" t="s">
        <v>113</v>
      </c>
      <c r="V91" s="1">
        <v>2.0</v>
      </c>
      <c r="W91" s="1">
        <v>2.5</v>
      </c>
      <c r="X91" s="1">
        <v>1.0</v>
      </c>
      <c r="Y91" s="1">
        <v>1.0</v>
      </c>
      <c r="Z91" s="1" t="s">
        <v>93</v>
      </c>
      <c r="AA91" s="1" t="s">
        <v>668</v>
      </c>
      <c r="AB91" s="1">
        <v>55.0</v>
      </c>
      <c r="AC91" s="1">
        <v>1.0</v>
      </c>
      <c r="AD91" s="1">
        <v>0.0</v>
      </c>
      <c r="AE91" s="1">
        <v>3.0</v>
      </c>
      <c r="AF91" s="1" t="s">
        <v>669</v>
      </c>
      <c r="AG91" s="1">
        <v>1.0</v>
      </c>
      <c r="AH91" s="1">
        <v>0.0</v>
      </c>
      <c r="AI91" s="1">
        <v>0.0</v>
      </c>
      <c r="AJ91" s="1">
        <v>0.0</v>
      </c>
      <c r="AK91" s="1">
        <v>36.0</v>
      </c>
      <c r="AL91" s="1">
        <v>2.0</v>
      </c>
      <c r="AM91" s="1">
        <v>2.0</v>
      </c>
      <c r="AN91" s="1">
        <v>90.0</v>
      </c>
      <c r="AO91" s="1">
        <v>10.0</v>
      </c>
      <c r="AP91" s="1">
        <v>8.0</v>
      </c>
      <c r="AQ91" s="1">
        <v>10.0</v>
      </c>
      <c r="AR91" s="1">
        <v>10.0</v>
      </c>
      <c r="AS91" s="1">
        <v>10.0</v>
      </c>
      <c r="AT91" s="1">
        <v>10.0</v>
      </c>
      <c r="AU91" s="1">
        <v>1.0</v>
      </c>
      <c r="AV91" s="1" t="s">
        <v>105</v>
      </c>
      <c r="AW91" s="1">
        <v>1.0</v>
      </c>
      <c r="AX91" s="1">
        <v>0.0</v>
      </c>
      <c r="AY91" s="1">
        <v>1.0</v>
      </c>
      <c r="AZ91" s="1">
        <v>0.0</v>
      </c>
      <c r="BA91" s="1">
        <v>0.17</v>
      </c>
      <c r="BB91" s="1">
        <v>-1.0</v>
      </c>
      <c r="BC91" s="1">
        <v>-1.0</v>
      </c>
      <c r="BD91" s="1">
        <v>-1.0</v>
      </c>
      <c r="BE91" s="1">
        <v>-1.0</v>
      </c>
      <c r="BF91" s="1">
        <v>-1.0</v>
      </c>
      <c r="BG91" s="1">
        <v>-1.0</v>
      </c>
      <c r="BH91" s="1">
        <v>-1.0</v>
      </c>
      <c r="BI91" s="1">
        <v>-1.0</v>
      </c>
      <c r="BJ91" s="1">
        <v>-1.0</v>
      </c>
      <c r="BK91" s="1">
        <v>1.0</v>
      </c>
      <c r="BL91" s="1">
        <v>1.0</v>
      </c>
      <c r="BM91" s="1">
        <v>-1.0</v>
      </c>
      <c r="BN91" s="1">
        <v>-1.0</v>
      </c>
      <c r="BO91" s="1">
        <v>-1.0</v>
      </c>
      <c r="BP91" s="1">
        <v>-1.0</v>
      </c>
      <c r="BQ91" s="1">
        <v>1.0</v>
      </c>
      <c r="BR91" s="1">
        <v>1.0</v>
      </c>
      <c r="BS91" s="1">
        <v>-1.0</v>
      </c>
      <c r="BT91" s="1">
        <v>-1.0</v>
      </c>
      <c r="BU91" s="1">
        <v>1.0</v>
      </c>
      <c r="BV91" s="1">
        <v>1.0</v>
      </c>
      <c r="BW91" s="1">
        <v>-1.0</v>
      </c>
      <c r="BX91" s="1">
        <v>-1.0</v>
      </c>
      <c r="BY91" s="1">
        <v>-1.0</v>
      </c>
      <c r="BZ91" s="1">
        <v>-1.0</v>
      </c>
      <c r="CA91" s="1">
        <v>-1.0</v>
      </c>
      <c r="CB91" s="1">
        <v>-1.0</v>
      </c>
      <c r="CC91" s="1">
        <v>-1.0</v>
      </c>
      <c r="CD91" s="1">
        <v>2575.0</v>
      </c>
    </row>
    <row r="92">
      <c r="A92" s="1">
        <v>7497287.0</v>
      </c>
      <c r="B92" s="1" t="s">
        <v>670</v>
      </c>
      <c r="C92" s="1" t="s">
        <v>671</v>
      </c>
      <c r="D92" s="1" t="s">
        <v>671</v>
      </c>
      <c r="E92" s="1" t="s">
        <v>85</v>
      </c>
      <c r="I92" s="1">
        <v>241593.0</v>
      </c>
      <c r="J92" s="1">
        <v>40442.0</v>
      </c>
      <c r="M92" s="1">
        <v>0.0</v>
      </c>
      <c r="N92" s="1">
        <v>2.0</v>
      </c>
      <c r="O92" s="1">
        <v>1.0</v>
      </c>
      <c r="P92" s="1" t="s">
        <v>123</v>
      </c>
      <c r="Q92" s="1" t="s">
        <v>308</v>
      </c>
      <c r="R92" s="1">
        <v>40.65036</v>
      </c>
      <c r="S92" s="1">
        <v>-73.96306</v>
      </c>
      <c r="T92" s="1" t="s">
        <v>91</v>
      </c>
      <c r="U92" s="1" t="s">
        <v>113</v>
      </c>
      <c r="V92" s="1">
        <v>2.0</v>
      </c>
      <c r="W92" s="1">
        <v>1.0</v>
      </c>
      <c r="X92" s="1">
        <v>1.0</v>
      </c>
      <c r="Y92" s="1">
        <v>1.0</v>
      </c>
      <c r="Z92" s="1" t="s">
        <v>93</v>
      </c>
      <c r="AA92" s="1" t="s">
        <v>672</v>
      </c>
      <c r="AB92" s="1">
        <v>70.0</v>
      </c>
      <c r="AC92" s="1">
        <v>1.0</v>
      </c>
      <c r="AD92" s="1">
        <v>0.0</v>
      </c>
      <c r="AE92" s="1">
        <v>1.0</v>
      </c>
      <c r="AF92" s="1" t="s">
        <v>673</v>
      </c>
      <c r="AG92" s="1">
        <v>1.0</v>
      </c>
      <c r="AH92" s="1">
        <v>0.0</v>
      </c>
      <c r="AI92" s="1">
        <v>0.0</v>
      </c>
      <c r="AJ92" s="1">
        <v>0.0</v>
      </c>
      <c r="AK92" s="1">
        <v>0.0</v>
      </c>
      <c r="AL92" s="1">
        <v>0.0</v>
      </c>
      <c r="AM92" s="1">
        <v>0.0</v>
      </c>
      <c r="AU92" s="1">
        <v>0.0</v>
      </c>
      <c r="AV92" s="1" t="s">
        <v>105</v>
      </c>
      <c r="AW92" s="1">
        <v>2.0</v>
      </c>
      <c r="AX92" s="1">
        <v>0.0</v>
      </c>
      <c r="AY92" s="1">
        <v>2.0</v>
      </c>
      <c r="AZ92" s="1">
        <v>0.0</v>
      </c>
      <c r="BB92" s="1">
        <v>-1.0</v>
      </c>
      <c r="BC92" s="1">
        <v>1.0</v>
      </c>
      <c r="BD92" s="1">
        <v>-1.0</v>
      </c>
      <c r="BE92" s="1">
        <v>-1.0</v>
      </c>
      <c r="BF92" s="1">
        <v>-1.0</v>
      </c>
      <c r="BG92" s="1">
        <v>-1.0</v>
      </c>
      <c r="BH92" s="1">
        <v>-1.0</v>
      </c>
      <c r="BI92" s="1">
        <v>-1.0</v>
      </c>
      <c r="BJ92" s="1">
        <v>-1.0</v>
      </c>
      <c r="BK92" s="1">
        <v>-1.0</v>
      </c>
      <c r="BL92" s="1">
        <v>-1.0</v>
      </c>
      <c r="BM92" s="1">
        <v>1.0</v>
      </c>
      <c r="BN92" s="1">
        <v>1.0</v>
      </c>
      <c r="BO92" s="1">
        <v>-1.0</v>
      </c>
      <c r="BP92" s="1">
        <v>-1.0</v>
      </c>
      <c r="BQ92" s="1">
        <v>1.0</v>
      </c>
      <c r="BR92" s="1">
        <v>-1.0</v>
      </c>
      <c r="BS92" s="1">
        <v>-1.0</v>
      </c>
      <c r="BT92" s="1">
        <v>-1.0</v>
      </c>
      <c r="BU92" s="1">
        <v>1.0</v>
      </c>
      <c r="BV92" s="1">
        <v>-1.0</v>
      </c>
      <c r="BW92" s="1">
        <v>-1.0</v>
      </c>
      <c r="BX92" s="1">
        <v>-1.0</v>
      </c>
      <c r="BY92" s="1">
        <v>-1.0</v>
      </c>
      <c r="BZ92" s="1">
        <v>-1.0</v>
      </c>
      <c r="CA92" s="1">
        <v>-1.0</v>
      </c>
      <c r="CB92" s="1">
        <v>-1.0</v>
      </c>
      <c r="CC92" s="1">
        <v>-1.0</v>
      </c>
      <c r="CD92" s="1">
        <v>2589.0</v>
      </c>
    </row>
    <row r="93">
      <c r="A93" s="1">
        <v>2.2824469E7</v>
      </c>
      <c r="B93" s="1" t="s">
        <v>674</v>
      </c>
      <c r="C93" s="1" t="s">
        <v>675</v>
      </c>
      <c r="D93" s="1" t="s">
        <v>675</v>
      </c>
      <c r="E93" s="1" t="s">
        <v>85</v>
      </c>
      <c r="H93" s="1" t="s">
        <v>676</v>
      </c>
      <c r="I93" s="1">
        <v>1.68567714E8</v>
      </c>
      <c r="J93" s="1">
        <v>43118.0</v>
      </c>
      <c r="K93" s="1" t="s">
        <v>134</v>
      </c>
      <c r="L93" s="1">
        <v>1.0</v>
      </c>
      <c r="M93" s="1">
        <v>0.0</v>
      </c>
      <c r="N93" s="1">
        <v>1.0</v>
      </c>
      <c r="O93" s="1">
        <v>0.0</v>
      </c>
      <c r="P93" s="1" t="s">
        <v>123</v>
      </c>
      <c r="Q93" s="1" t="s">
        <v>124</v>
      </c>
      <c r="R93" s="1">
        <v>40.65875</v>
      </c>
      <c r="S93" s="1">
        <v>-73.93698</v>
      </c>
      <c r="T93" s="1" t="s">
        <v>125</v>
      </c>
      <c r="U93" s="1" t="s">
        <v>113</v>
      </c>
      <c r="V93" s="1">
        <v>2.0</v>
      </c>
      <c r="W93" s="1">
        <v>2.5</v>
      </c>
      <c r="X93" s="1">
        <v>2.0</v>
      </c>
      <c r="Y93" s="1">
        <v>1.0</v>
      </c>
      <c r="Z93" s="1" t="s">
        <v>93</v>
      </c>
      <c r="AA93" s="1" t="s">
        <v>677</v>
      </c>
      <c r="AB93" s="1">
        <v>68.0</v>
      </c>
      <c r="AC93" s="1">
        <v>1.0</v>
      </c>
      <c r="AD93" s="1">
        <v>25.0</v>
      </c>
      <c r="AE93" s="1">
        <v>1.0</v>
      </c>
      <c r="AF93" s="1" t="s">
        <v>170</v>
      </c>
      <c r="AG93" s="1">
        <v>1.0</v>
      </c>
      <c r="AH93" s="1">
        <v>5.0</v>
      </c>
      <c r="AI93" s="1">
        <v>33.0</v>
      </c>
      <c r="AJ93" s="1">
        <v>63.0</v>
      </c>
      <c r="AK93" s="1">
        <v>152.0</v>
      </c>
      <c r="AL93" s="1">
        <v>18.0</v>
      </c>
      <c r="AM93" s="1">
        <v>11.0</v>
      </c>
      <c r="AN93" s="1">
        <v>98.0</v>
      </c>
      <c r="AO93" s="1">
        <v>10.0</v>
      </c>
      <c r="AP93" s="1">
        <v>10.0</v>
      </c>
      <c r="AQ93" s="1">
        <v>10.0</v>
      </c>
      <c r="AR93" s="1">
        <v>10.0</v>
      </c>
      <c r="AS93" s="1">
        <v>9.0</v>
      </c>
      <c r="AT93" s="1">
        <v>9.0</v>
      </c>
      <c r="AU93" s="1">
        <v>1.0</v>
      </c>
      <c r="AV93" s="1" t="s">
        <v>105</v>
      </c>
      <c r="AW93" s="1">
        <v>1.0</v>
      </c>
      <c r="AX93" s="1">
        <v>0.0</v>
      </c>
      <c r="AY93" s="1">
        <v>1.0</v>
      </c>
      <c r="AZ93" s="1">
        <v>0.0</v>
      </c>
      <c r="BA93" s="1">
        <v>1.06</v>
      </c>
      <c r="BB93" s="1">
        <v>-1.0</v>
      </c>
      <c r="BC93" s="1">
        <v>-1.0</v>
      </c>
      <c r="BD93" s="1">
        <v>-1.0</v>
      </c>
      <c r="BE93" s="1">
        <v>-1.0</v>
      </c>
      <c r="BF93" s="1">
        <v>-1.0</v>
      </c>
      <c r="BG93" s="1">
        <v>-1.0</v>
      </c>
      <c r="BH93" s="1">
        <v>-1.0</v>
      </c>
      <c r="BI93" s="1">
        <v>-1.0</v>
      </c>
      <c r="BJ93" s="1">
        <v>1.0</v>
      </c>
      <c r="BK93" s="1">
        <v>1.0</v>
      </c>
      <c r="BL93" s="1">
        <v>-1.0</v>
      </c>
      <c r="BM93" s="1">
        <v>-1.0</v>
      </c>
      <c r="BN93" s="1">
        <v>-1.0</v>
      </c>
      <c r="BO93" s="1">
        <v>-1.0</v>
      </c>
      <c r="BP93" s="1">
        <v>1.0</v>
      </c>
      <c r="BQ93" s="1">
        <v>1.0</v>
      </c>
      <c r="BR93" s="1">
        <v>-1.0</v>
      </c>
      <c r="BS93" s="1">
        <v>-1.0</v>
      </c>
      <c r="BT93" s="1">
        <v>-1.0</v>
      </c>
      <c r="BU93" s="1">
        <v>1.0</v>
      </c>
      <c r="BV93" s="1">
        <v>-1.0</v>
      </c>
      <c r="BW93" s="1">
        <v>-1.0</v>
      </c>
      <c r="BX93" s="1">
        <v>-1.0</v>
      </c>
      <c r="BY93" s="1">
        <v>-1.0</v>
      </c>
      <c r="BZ93" s="1">
        <v>-1.0</v>
      </c>
      <c r="CA93" s="1">
        <v>-1.0</v>
      </c>
      <c r="CB93" s="1">
        <v>-1.0</v>
      </c>
      <c r="CC93" s="1">
        <v>-1.0</v>
      </c>
      <c r="CD93" s="1">
        <v>2708.0</v>
      </c>
    </row>
    <row r="94">
      <c r="A94" s="1">
        <v>2.1308528E7</v>
      </c>
      <c r="B94" s="1" t="s">
        <v>678</v>
      </c>
      <c r="C94" s="1" t="s">
        <v>679</v>
      </c>
      <c r="D94" s="1" t="s">
        <v>680</v>
      </c>
      <c r="E94" s="1" t="s">
        <v>85</v>
      </c>
      <c r="F94" s="1" t="s">
        <v>681</v>
      </c>
      <c r="G94" s="1" t="s">
        <v>682</v>
      </c>
      <c r="H94" s="1" t="s">
        <v>683</v>
      </c>
      <c r="I94" s="1">
        <v>5.1547093E7</v>
      </c>
      <c r="J94" s="1">
        <v>42354.0</v>
      </c>
      <c r="M94" s="1">
        <v>0.0</v>
      </c>
      <c r="N94" s="1">
        <v>2.0</v>
      </c>
      <c r="O94" s="1">
        <v>0.0</v>
      </c>
      <c r="P94" s="1" t="s">
        <v>89</v>
      </c>
      <c r="Q94" s="1" t="s">
        <v>177</v>
      </c>
      <c r="R94" s="1">
        <v>40.7202599999999</v>
      </c>
      <c r="S94" s="1">
        <v>-73.98468</v>
      </c>
      <c r="T94" s="1" t="s">
        <v>91</v>
      </c>
      <c r="U94" s="1" t="s">
        <v>214</v>
      </c>
      <c r="V94" s="1">
        <v>2.0</v>
      </c>
      <c r="W94" s="1">
        <v>1.0</v>
      </c>
      <c r="X94" s="1">
        <v>1.0</v>
      </c>
      <c r="Y94" s="1">
        <v>1.0</v>
      </c>
      <c r="Z94" s="1" t="s">
        <v>93</v>
      </c>
      <c r="AA94" s="1" t="s">
        <v>684</v>
      </c>
      <c r="AB94" s="1">
        <v>68.0</v>
      </c>
      <c r="AC94" s="1">
        <v>1.0</v>
      </c>
      <c r="AD94" s="1">
        <v>30.0</v>
      </c>
      <c r="AE94" s="1">
        <v>1.0</v>
      </c>
      <c r="AF94" s="1" t="s">
        <v>593</v>
      </c>
      <c r="AG94" s="1">
        <v>1.0</v>
      </c>
      <c r="AH94" s="1">
        <v>0.0</v>
      </c>
      <c r="AI94" s="1">
        <v>0.0</v>
      </c>
      <c r="AJ94" s="1">
        <v>0.0</v>
      </c>
      <c r="AK94" s="1">
        <v>0.0</v>
      </c>
      <c r="AL94" s="1">
        <v>5.0</v>
      </c>
      <c r="AM94" s="1">
        <v>0.0</v>
      </c>
      <c r="AN94" s="1">
        <v>100.0</v>
      </c>
      <c r="AO94" s="1">
        <v>10.0</v>
      </c>
      <c r="AP94" s="1">
        <v>10.0</v>
      </c>
      <c r="AQ94" s="1">
        <v>10.0</v>
      </c>
      <c r="AR94" s="1">
        <v>10.0</v>
      </c>
      <c r="AS94" s="1">
        <v>10.0</v>
      </c>
      <c r="AT94" s="1">
        <v>10.0</v>
      </c>
      <c r="AU94" s="1">
        <v>0.0</v>
      </c>
      <c r="AV94" s="1" t="s">
        <v>96</v>
      </c>
      <c r="AW94" s="1">
        <v>2.0</v>
      </c>
      <c r="AX94" s="1">
        <v>1.0</v>
      </c>
      <c r="AY94" s="1">
        <v>0.0</v>
      </c>
      <c r="AZ94" s="1">
        <v>1.0</v>
      </c>
      <c r="BA94" s="1">
        <v>0.24</v>
      </c>
      <c r="BB94" s="1">
        <v>-1.0</v>
      </c>
      <c r="BC94" s="1">
        <v>1.0</v>
      </c>
      <c r="BD94" s="1">
        <v>-1.0</v>
      </c>
      <c r="BE94" s="1">
        <v>-1.0</v>
      </c>
      <c r="BF94" s="1">
        <v>-1.0</v>
      </c>
      <c r="BG94" s="1">
        <v>-1.0</v>
      </c>
      <c r="BH94" s="1">
        <v>1.0</v>
      </c>
      <c r="BI94" s="1">
        <v>-1.0</v>
      </c>
      <c r="BJ94" s="1">
        <v>-1.0</v>
      </c>
      <c r="BK94" s="1">
        <v>1.0</v>
      </c>
      <c r="BL94" s="1">
        <v>1.0</v>
      </c>
      <c r="BM94" s="1">
        <v>-1.0</v>
      </c>
      <c r="BN94" s="1">
        <v>-1.0</v>
      </c>
      <c r="BO94" s="1">
        <v>-1.0</v>
      </c>
      <c r="BP94" s="1">
        <v>-1.0</v>
      </c>
      <c r="BQ94" s="1">
        <v>-1.0</v>
      </c>
      <c r="BR94" s="1">
        <v>-1.0</v>
      </c>
      <c r="BS94" s="1">
        <v>-1.0</v>
      </c>
      <c r="BT94" s="1">
        <v>-1.0</v>
      </c>
      <c r="BU94" s="1">
        <v>1.0</v>
      </c>
      <c r="BV94" s="1">
        <v>-1.0</v>
      </c>
      <c r="BW94" s="1">
        <v>-1.0</v>
      </c>
      <c r="BX94" s="1">
        <v>-1.0</v>
      </c>
      <c r="BY94" s="1">
        <v>-1.0</v>
      </c>
      <c r="BZ94" s="1">
        <v>1.0</v>
      </c>
      <c r="CA94" s="1">
        <v>-1.0</v>
      </c>
      <c r="CB94" s="1">
        <v>-1.0</v>
      </c>
      <c r="CC94" s="1">
        <v>-1.0</v>
      </c>
      <c r="CD94" s="1">
        <v>2742.0</v>
      </c>
    </row>
    <row r="95">
      <c r="A95" s="1">
        <v>1.5990199E7</v>
      </c>
      <c r="B95" s="1" t="s">
        <v>685</v>
      </c>
      <c r="C95" s="1" t="s">
        <v>686</v>
      </c>
      <c r="D95" s="1" t="s">
        <v>687</v>
      </c>
      <c r="E95" s="1" t="s">
        <v>85</v>
      </c>
      <c r="F95" s="1" t="s">
        <v>688</v>
      </c>
      <c r="G95" s="1" t="s">
        <v>689</v>
      </c>
      <c r="H95" s="1" t="s">
        <v>690</v>
      </c>
      <c r="I95" s="1">
        <v>4.4949168E7</v>
      </c>
      <c r="J95" s="1">
        <v>42270.0</v>
      </c>
      <c r="M95" s="1">
        <v>0.0</v>
      </c>
      <c r="N95" s="1">
        <v>1.0</v>
      </c>
      <c r="O95" s="1">
        <v>0.0</v>
      </c>
      <c r="P95" s="1" t="s">
        <v>89</v>
      </c>
      <c r="Q95" s="1" t="s">
        <v>362</v>
      </c>
      <c r="R95" s="1">
        <v>40.78602</v>
      </c>
      <c r="S95" s="1">
        <v>-73.97537</v>
      </c>
      <c r="T95" s="1" t="s">
        <v>91</v>
      </c>
      <c r="U95" s="1" t="s">
        <v>92</v>
      </c>
      <c r="V95" s="1">
        <v>3.0</v>
      </c>
      <c r="W95" s="1">
        <v>1.0</v>
      </c>
      <c r="X95" s="1">
        <v>1.0</v>
      </c>
      <c r="Y95" s="1">
        <v>1.0</v>
      </c>
      <c r="Z95" s="1" t="s">
        <v>93</v>
      </c>
      <c r="AA95" s="1" t="s">
        <v>691</v>
      </c>
      <c r="AB95" s="1">
        <v>167.0</v>
      </c>
      <c r="AC95" s="1">
        <v>1.0</v>
      </c>
      <c r="AD95" s="1">
        <v>0.0</v>
      </c>
      <c r="AE95" s="1">
        <v>3.0</v>
      </c>
      <c r="AF95" s="1" t="s">
        <v>692</v>
      </c>
      <c r="AG95" s="1">
        <v>1.0</v>
      </c>
      <c r="AH95" s="1">
        <v>0.0</v>
      </c>
      <c r="AI95" s="1">
        <v>0.0</v>
      </c>
      <c r="AJ95" s="1">
        <v>0.0</v>
      </c>
      <c r="AK95" s="1">
        <v>0.0</v>
      </c>
      <c r="AL95" s="1">
        <v>3.0</v>
      </c>
      <c r="AM95" s="1">
        <v>0.0</v>
      </c>
      <c r="AN95" s="1">
        <v>100.0</v>
      </c>
      <c r="AO95" s="1">
        <v>10.0</v>
      </c>
      <c r="AP95" s="1">
        <v>10.0</v>
      </c>
      <c r="AQ95" s="1">
        <v>10.0</v>
      </c>
      <c r="AR95" s="1">
        <v>10.0</v>
      </c>
      <c r="AS95" s="1">
        <v>10.0</v>
      </c>
      <c r="AT95" s="1">
        <v>10.0</v>
      </c>
      <c r="AU95" s="1">
        <v>0.0</v>
      </c>
      <c r="AV95" s="1" t="s">
        <v>117</v>
      </c>
      <c r="AW95" s="1">
        <v>1.0</v>
      </c>
      <c r="AX95" s="1">
        <v>1.0</v>
      </c>
      <c r="AY95" s="1">
        <v>0.0</v>
      </c>
      <c r="AZ95" s="1">
        <v>0.0</v>
      </c>
      <c r="BA95" s="1">
        <v>0.09</v>
      </c>
      <c r="BB95" s="1">
        <v>-1.0</v>
      </c>
      <c r="BC95" s="1">
        <v>1.0</v>
      </c>
      <c r="BD95" s="1">
        <v>-1.0</v>
      </c>
      <c r="BE95" s="1">
        <v>-1.0</v>
      </c>
      <c r="BF95" s="1">
        <v>-1.0</v>
      </c>
      <c r="BG95" s="1">
        <v>-1.0</v>
      </c>
      <c r="BH95" s="1">
        <v>-1.0</v>
      </c>
      <c r="BI95" s="1">
        <v>1.0</v>
      </c>
      <c r="BJ95" s="1">
        <v>1.0</v>
      </c>
      <c r="BK95" s="1">
        <v>-1.0</v>
      </c>
      <c r="BL95" s="1">
        <v>-1.0</v>
      </c>
      <c r="BM95" s="1">
        <v>-1.0</v>
      </c>
      <c r="BN95" s="1">
        <v>-1.0</v>
      </c>
      <c r="BO95" s="1">
        <v>-1.0</v>
      </c>
      <c r="BP95" s="1">
        <v>1.0</v>
      </c>
      <c r="BQ95" s="1">
        <v>-1.0</v>
      </c>
      <c r="BR95" s="1">
        <v>-1.0</v>
      </c>
      <c r="BS95" s="1">
        <v>-1.0</v>
      </c>
      <c r="BT95" s="1">
        <v>-1.0</v>
      </c>
      <c r="BU95" s="1">
        <v>1.0</v>
      </c>
      <c r="BV95" s="1">
        <v>-1.0</v>
      </c>
      <c r="BW95" s="1">
        <v>-1.0</v>
      </c>
      <c r="BX95" s="1">
        <v>-1.0</v>
      </c>
      <c r="BY95" s="1">
        <v>-1.0</v>
      </c>
      <c r="BZ95" s="1">
        <v>1.0</v>
      </c>
      <c r="CA95" s="1">
        <v>-1.0</v>
      </c>
      <c r="CB95" s="1">
        <v>-1.0</v>
      </c>
      <c r="CC95" s="1">
        <v>-1.0</v>
      </c>
      <c r="CD95" s="1">
        <v>2752.0</v>
      </c>
    </row>
    <row r="96">
      <c r="A96" s="1">
        <v>3.0257236E7</v>
      </c>
      <c r="B96" s="1" t="s">
        <v>693</v>
      </c>
      <c r="C96" s="1" t="s">
        <v>694</v>
      </c>
      <c r="D96" s="1" t="s">
        <v>695</v>
      </c>
      <c r="E96" s="1" t="s">
        <v>85</v>
      </c>
      <c r="F96" s="1" t="s">
        <v>696</v>
      </c>
      <c r="G96" s="1" t="s">
        <v>697</v>
      </c>
      <c r="I96" s="1">
        <v>3642820.0</v>
      </c>
      <c r="J96" s="1">
        <v>41174.0</v>
      </c>
      <c r="K96" s="1" t="s">
        <v>134</v>
      </c>
      <c r="L96" s="1">
        <v>1.0</v>
      </c>
      <c r="M96" s="1">
        <v>0.0</v>
      </c>
      <c r="N96" s="1">
        <v>1.0</v>
      </c>
      <c r="O96" s="1">
        <v>1.0</v>
      </c>
      <c r="P96" s="1" t="s">
        <v>123</v>
      </c>
      <c r="Q96" s="1" t="s">
        <v>698</v>
      </c>
      <c r="R96" s="1">
        <v>40.67672</v>
      </c>
      <c r="S96" s="1">
        <v>-73.95839</v>
      </c>
      <c r="T96" s="1" t="s">
        <v>91</v>
      </c>
      <c r="U96" s="1" t="s">
        <v>113</v>
      </c>
      <c r="V96" s="1">
        <v>4.0</v>
      </c>
      <c r="W96" s="1">
        <v>1.0</v>
      </c>
      <c r="X96" s="1">
        <v>1.0</v>
      </c>
      <c r="Y96" s="1">
        <v>2.0</v>
      </c>
      <c r="Z96" s="1" t="s">
        <v>93</v>
      </c>
      <c r="AA96" s="1" t="s">
        <v>699</v>
      </c>
      <c r="AB96" s="1">
        <v>80.0</v>
      </c>
      <c r="AC96" s="1">
        <v>1.0</v>
      </c>
      <c r="AD96" s="1">
        <v>10.0</v>
      </c>
      <c r="AE96" s="1">
        <v>2.0</v>
      </c>
      <c r="AF96" s="1" t="s">
        <v>202</v>
      </c>
      <c r="AG96" s="1">
        <v>1.0</v>
      </c>
      <c r="AH96" s="1">
        <v>7.0</v>
      </c>
      <c r="AI96" s="1">
        <v>15.0</v>
      </c>
      <c r="AJ96" s="1">
        <v>28.0</v>
      </c>
      <c r="AK96" s="1">
        <v>28.0</v>
      </c>
      <c r="AL96" s="1">
        <v>11.0</v>
      </c>
      <c r="AM96" s="1">
        <v>11.0</v>
      </c>
      <c r="AN96" s="1">
        <v>98.0</v>
      </c>
      <c r="AO96" s="1">
        <v>10.0</v>
      </c>
      <c r="AP96" s="1">
        <v>9.0</v>
      </c>
      <c r="AQ96" s="1">
        <v>10.0</v>
      </c>
      <c r="AR96" s="1">
        <v>10.0</v>
      </c>
      <c r="AS96" s="1">
        <v>10.0</v>
      </c>
      <c r="AT96" s="1">
        <v>10.0</v>
      </c>
      <c r="AU96" s="1">
        <v>1.0</v>
      </c>
      <c r="AV96" s="1" t="s">
        <v>96</v>
      </c>
      <c r="AW96" s="1">
        <v>1.0</v>
      </c>
      <c r="AX96" s="1">
        <v>0.0</v>
      </c>
      <c r="AY96" s="1">
        <v>1.0</v>
      </c>
      <c r="AZ96" s="1">
        <v>0.0</v>
      </c>
      <c r="BA96" s="1">
        <v>2.5</v>
      </c>
      <c r="BB96" s="1">
        <v>-1.0</v>
      </c>
      <c r="BC96" s="1">
        <v>1.0</v>
      </c>
      <c r="BD96" s="1">
        <v>-1.0</v>
      </c>
      <c r="BE96" s="1">
        <v>-1.0</v>
      </c>
      <c r="BF96" s="1">
        <v>-1.0</v>
      </c>
      <c r="BG96" s="1">
        <v>-1.0</v>
      </c>
      <c r="BH96" s="1">
        <v>1.0</v>
      </c>
      <c r="BI96" s="1">
        <v>-1.0</v>
      </c>
      <c r="BJ96" s="1">
        <v>1.0</v>
      </c>
      <c r="BK96" s="1">
        <v>1.0</v>
      </c>
      <c r="BL96" s="1">
        <v>1.0</v>
      </c>
      <c r="BM96" s="1">
        <v>1.0</v>
      </c>
      <c r="BN96" s="1">
        <v>-1.0</v>
      </c>
      <c r="BO96" s="1">
        <v>-1.0</v>
      </c>
      <c r="BP96" s="1">
        <v>-1.0</v>
      </c>
      <c r="BQ96" s="1">
        <v>1.0</v>
      </c>
      <c r="BR96" s="1">
        <v>1.0</v>
      </c>
      <c r="BS96" s="1">
        <v>-1.0</v>
      </c>
      <c r="BT96" s="1">
        <v>-1.0</v>
      </c>
      <c r="BU96" s="1">
        <v>1.0</v>
      </c>
      <c r="BV96" s="1">
        <v>1.0</v>
      </c>
      <c r="BW96" s="1">
        <v>-1.0</v>
      </c>
      <c r="BX96" s="1">
        <v>1.0</v>
      </c>
      <c r="BY96" s="1">
        <v>-1.0</v>
      </c>
      <c r="BZ96" s="1">
        <v>1.0</v>
      </c>
      <c r="CA96" s="1">
        <v>-1.0</v>
      </c>
      <c r="CB96" s="1">
        <v>-1.0</v>
      </c>
      <c r="CC96" s="1">
        <v>-1.0</v>
      </c>
      <c r="CD96" s="1">
        <v>2792.0</v>
      </c>
    </row>
    <row r="97">
      <c r="A97" s="1">
        <v>9059397.0</v>
      </c>
      <c r="B97" s="1" t="s">
        <v>700</v>
      </c>
      <c r="C97" s="1" t="s">
        <v>701</v>
      </c>
      <c r="D97" s="1" t="s">
        <v>701</v>
      </c>
      <c r="E97" s="1" t="s">
        <v>85</v>
      </c>
      <c r="I97" s="1">
        <v>1.4614459E7</v>
      </c>
      <c r="J97" s="1">
        <v>41752.0</v>
      </c>
      <c r="M97" s="1">
        <v>0.0</v>
      </c>
      <c r="N97" s="1">
        <v>5.0</v>
      </c>
      <c r="O97" s="1">
        <v>1.0</v>
      </c>
      <c r="P97" s="1" t="s">
        <v>89</v>
      </c>
      <c r="Q97" s="1" t="s">
        <v>90</v>
      </c>
      <c r="R97" s="1">
        <v>40.7837</v>
      </c>
      <c r="S97" s="1">
        <v>-73.94877</v>
      </c>
      <c r="T97" s="1" t="s">
        <v>125</v>
      </c>
      <c r="U97" s="1" t="s">
        <v>92</v>
      </c>
      <c r="V97" s="1">
        <v>6.0</v>
      </c>
      <c r="W97" s="1">
        <v>1.0</v>
      </c>
      <c r="X97" s="1">
        <v>2.0</v>
      </c>
      <c r="Y97" s="1">
        <v>3.0</v>
      </c>
      <c r="Z97" s="1" t="s">
        <v>93</v>
      </c>
      <c r="AA97" s="1" t="s">
        <v>702</v>
      </c>
      <c r="AB97" s="1">
        <v>180.0</v>
      </c>
      <c r="AC97" s="1">
        <v>1.0</v>
      </c>
      <c r="AD97" s="1">
        <v>0.0</v>
      </c>
      <c r="AE97" s="1">
        <v>1.0</v>
      </c>
      <c r="AF97" s="1" t="s">
        <v>703</v>
      </c>
      <c r="AG97" s="1">
        <v>1.0</v>
      </c>
      <c r="AH97" s="1">
        <v>0.0</v>
      </c>
      <c r="AI97" s="1">
        <v>0.0</v>
      </c>
      <c r="AJ97" s="1">
        <v>0.0</v>
      </c>
      <c r="AK97" s="1">
        <v>0.0</v>
      </c>
      <c r="AL97" s="1">
        <v>1.0</v>
      </c>
      <c r="AM97" s="1">
        <v>0.0</v>
      </c>
      <c r="AN97" s="1">
        <v>80.0</v>
      </c>
      <c r="AO97" s="1">
        <v>8.0</v>
      </c>
      <c r="AP97" s="1">
        <v>4.0</v>
      </c>
      <c r="AQ97" s="1">
        <v>10.0</v>
      </c>
      <c r="AR97" s="1">
        <v>10.0</v>
      </c>
      <c r="AS97" s="1">
        <v>10.0</v>
      </c>
      <c r="AT97" s="1">
        <v>8.0</v>
      </c>
      <c r="AU97" s="1">
        <v>0.0</v>
      </c>
      <c r="AV97" s="1" t="s">
        <v>96</v>
      </c>
      <c r="AW97" s="1">
        <v>4.0</v>
      </c>
      <c r="AX97" s="1">
        <v>1.0</v>
      </c>
      <c r="AY97" s="1">
        <v>3.0</v>
      </c>
      <c r="AZ97" s="1">
        <v>0.0</v>
      </c>
      <c r="BA97" s="1">
        <v>0.02</v>
      </c>
      <c r="BB97" s="1">
        <v>-1.0</v>
      </c>
      <c r="BC97" s="1">
        <v>1.0</v>
      </c>
      <c r="BD97" s="1">
        <v>-1.0</v>
      </c>
      <c r="BE97" s="1">
        <v>-1.0</v>
      </c>
      <c r="BF97" s="1">
        <v>-1.0</v>
      </c>
      <c r="BG97" s="1">
        <v>-1.0</v>
      </c>
      <c r="BH97" s="1">
        <v>-1.0</v>
      </c>
      <c r="BI97" s="1">
        <v>-1.0</v>
      </c>
      <c r="BJ97" s="1">
        <v>-1.0</v>
      </c>
      <c r="BK97" s="1">
        <v>-1.0</v>
      </c>
      <c r="BL97" s="1">
        <v>-1.0</v>
      </c>
      <c r="BM97" s="1">
        <v>1.0</v>
      </c>
      <c r="BN97" s="1">
        <v>1.0</v>
      </c>
      <c r="BO97" s="1">
        <v>-1.0</v>
      </c>
      <c r="BP97" s="1">
        <v>1.0</v>
      </c>
      <c r="BQ97" s="1">
        <v>-1.0</v>
      </c>
      <c r="BR97" s="1">
        <v>-1.0</v>
      </c>
      <c r="BS97" s="1">
        <v>-1.0</v>
      </c>
      <c r="BT97" s="1">
        <v>-1.0</v>
      </c>
      <c r="BU97" s="1">
        <v>1.0</v>
      </c>
      <c r="BV97" s="1">
        <v>-1.0</v>
      </c>
      <c r="BW97" s="1">
        <v>1.0</v>
      </c>
      <c r="BX97" s="1">
        <v>-1.0</v>
      </c>
      <c r="BY97" s="1">
        <v>-1.0</v>
      </c>
      <c r="BZ97" s="1">
        <v>-1.0</v>
      </c>
      <c r="CA97" s="1">
        <v>-1.0</v>
      </c>
      <c r="CB97" s="1">
        <v>-1.0</v>
      </c>
      <c r="CC97" s="1">
        <v>-1.0</v>
      </c>
      <c r="CD97" s="1">
        <v>2868.0</v>
      </c>
    </row>
    <row r="98">
      <c r="A98" s="1">
        <v>2376206.0</v>
      </c>
      <c r="B98" s="1" t="s">
        <v>704</v>
      </c>
      <c r="C98" s="1" t="s">
        <v>705</v>
      </c>
      <c r="D98" s="1" t="s">
        <v>705</v>
      </c>
      <c r="E98" s="1" t="s">
        <v>85</v>
      </c>
      <c r="I98" s="1">
        <v>1.2140561E7</v>
      </c>
      <c r="J98" s="1">
        <v>41681.0</v>
      </c>
      <c r="K98" s="1" t="s">
        <v>134</v>
      </c>
      <c r="L98" s="1">
        <v>1.0</v>
      </c>
      <c r="M98" s="1">
        <v>0.0</v>
      </c>
      <c r="N98" s="1">
        <v>0.0</v>
      </c>
      <c r="O98" s="1">
        <v>1.0</v>
      </c>
      <c r="P98" s="1" t="s">
        <v>89</v>
      </c>
      <c r="Q98" s="1" t="s">
        <v>90</v>
      </c>
      <c r="R98" s="1">
        <v>40.76394</v>
      </c>
      <c r="S98" s="1">
        <v>-73.99448</v>
      </c>
      <c r="T98" s="1" t="s">
        <v>91</v>
      </c>
      <c r="U98" s="1" t="s">
        <v>92</v>
      </c>
      <c r="V98" s="1">
        <v>2.0</v>
      </c>
      <c r="W98" s="1">
        <v>1.0</v>
      </c>
      <c r="X98" s="1">
        <v>1.0</v>
      </c>
      <c r="Y98" s="1">
        <v>1.0</v>
      </c>
      <c r="Z98" s="1" t="s">
        <v>93</v>
      </c>
      <c r="AA98" s="1" t="s">
        <v>706</v>
      </c>
      <c r="AB98" s="1">
        <v>100.0</v>
      </c>
      <c r="AC98" s="1">
        <v>1.0</v>
      </c>
      <c r="AD98" s="1">
        <v>0.0</v>
      </c>
      <c r="AE98" s="1">
        <v>1.0</v>
      </c>
      <c r="AF98" s="1" t="s">
        <v>127</v>
      </c>
      <c r="AG98" s="1">
        <v>1.0</v>
      </c>
      <c r="AH98" s="1">
        <v>4.0</v>
      </c>
      <c r="AI98" s="1">
        <v>4.0</v>
      </c>
      <c r="AJ98" s="1">
        <v>4.0</v>
      </c>
      <c r="AK98" s="1">
        <v>4.0</v>
      </c>
      <c r="AL98" s="1">
        <v>0.0</v>
      </c>
      <c r="AM98" s="1">
        <v>0.0</v>
      </c>
      <c r="AU98" s="1">
        <v>0.0</v>
      </c>
      <c r="AV98" s="1" t="s">
        <v>105</v>
      </c>
      <c r="AW98" s="1">
        <v>1.0</v>
      </c>
      <c r="AX98" s="1">
        <v>1.0</v>
      </c>
      <c r="AY98" s="1">
        <v>0.0</v>
      </c>
      <c r="AZ98" s="1">
        <v>0.0</v>
      </c>
      <c r="BB98" s="1">
        <v>-1.0</v>
      </c>
      <c r="BC98" s="1">
        <v>1.0</v>
      </c>
      <c r="BD98" s="1">
        <v>-1.0</v>
      </c>
      <c r="BE98" s="1">
        <v>-1.0</v>
      </c>
      <c r="BF98" s="1">
        <v>-1.0</v>
      </c>
      <c r="BG98" s="1">
        <v>-1.0</v>
      </c>
      <c r="BH98" s="1">
        <v>1.0</v>
      </c>
      <c r="BI98" s="1">
        <v>-1.0</v>
      </c>
      <c r="BJ98" s="1">
        <v>1.0</v>
      </c>
      <c r="BK98" s="1">
        <v>-1.0</v>
      </c>
      <c r="BL98" s="1">
        <v>-1.0</v>
      </c>
      <c r="BM98" s="1">
        <v>-1.0</v>
      </c>
      <c r="BN98" s="1">
        <v>-1.0</v>
      </c>
      <c r="BO98" s="1">
        <v>-1.0</v>
      </c>
      <c r="BP98" s="1">
        <v>-1.0</v>
      </c>
      <c r="BQ98" s="1">
        <v>-1.0</v>
      </c>
      <c r="BR98" s="1">
        <v>-1.0</v>
      </c>
      <c r="BS98" s="1">
        <v>-1.0</v>
      </c>
      <c r="BT98" s="1">
        <v>-1.0</v>
      </c>
      <c r="BU98" s="1">
        <v>1.0</v>
      </c>
      <c r="BV98" s="1">
        <v>-1.0</v>
      </c>
      <c r="BW98" s="1">
        <v>1.0</v>
      </c>
      <c r="BX98" s="1">
        <v>-1.0</v>
      </c>
      <c r="BY98" s="1">
        <v>-1.0</v>
      </c>
      <c r="BZ98" s="1">
        <v>-1.0</v>
      </c>
      <c r="CA98" s="1">
        <v>1.0</v>
      </c>
      <c r="CB98" s="1">
        <v>-1.0</v>
      </c>
      <c r="CC98" s="1">
        <v>-1.0</v>
      </c>
      <c r="CD98" s="1">
        <v>2868.0</v>
      </c>
    </row>
    <row r="99">
      <c r="A99" s="1">
        <v>2.7489188E7</v>
      </c>
      <c r="B99" s="1" t="s">
        <v>707</v>
      </c>
      <c r="C99" s="1" t="s">
        <v>708</v>
      </c>
      <c r="D99" s="1" t="s">
        <v>709</v>
      </c>
      <c r="E99" s="1" t="s">
        <v>85</v>
      </c>
      <c r="F99" s="1" t="s">
        <v>710</v>
      </c>
      <c r="G99" s="1" t="s">
        <v>711</v>
      </c>
      <c r="I99" s="1">
        <v>2.7336207E7</v>
      </c>
      <c r="J99" s="1">
        <v>42041.0</v>
      </c>
      <c r="K99" s="1" t="s">
        <v>88</v>
      </c>
      <c r="L99" s="1">
        <v>1.0</v>
      </c>
      <c r="M99" s="1">
        <v>0.0</v>
      </c>
      <c r="N99" s="1">
        <v>3.0</v>
      </c>
      <c r="O99" s="1">
        <v>0.0</v>
      </c>
      <c r="P99" s="1" t="s">
        <v>89</v>
      </c>
      <c r="Q99" s="1" t="s">
        <v>90</v>
      </c>
      <c r="R99" s="1">
        <v>40.73569</v>
      </c>
      <c r="S99" s="1">
        <v>-73.98097</v>
      </c>
      <c r="T99" s="1" t="s">
        <v>91</v>
      </c>
      <c r="U99" s="1" t="s">
        <v>92</v>
      </c>
      <c r="V99" s="1">
        <v>3.0</v>
      </c>
      <c r="W99" s="1">
        <v>1.0</v>
      </c>
      <c r="X99" s="1">
        <v>1.0</v>
      </c>
      <c r="Y99" s="1">
        <v>1.0</v>
      </c>
      <c r="Z99" s="1" t="s">
        <v>93</v>
      </c>
      <c r="AA99" s="1" t="s">
        <v>712</v>
      </c>
      <c r="AB99" s="1">
        <v>160.0</v>
      </c>
      <c r="AC99" s="1">
        <v>1.0</v>
      </c>
      <c r="AD99" s="1">
        <v>0.0</v>
      </c>
      <c r="AE99" s="1">
        <v>3.0</v>
      </c>
      <c r="AF99" s="1" t="s">
        <v>202</v>
      </c>
      <c r="AG99" s="1">
        <v>1.0</v>
      </c>
      <c r="AH99" s="1">
        <v>0.0</v>
      </c>
      <c r="AI99" s="1">
        <v>0.0</v>
      </c>
      <c r="AJ99" s="1">
        <v>0.0</v>
      </c>
      <c r="AK99" s="1">
        <v>0.0</v>
      </c>
      <c r="AL99" s="1">
        <v>6.0</v>
      </c>
      <c r="AM99" s="1">
        <v>6.0</v>
      </c>
      <c r="AN99" s="1">
        <v>96.0</v>
      </c>
      <c r="AO99" s="1">
        <v>10.0</v>
      </c>
      <c r="AP99" s="1">
        <v>10.0</v>
      </c>
      <c r="AQ99" s="1">
        <v>10.0</v>
      </c>
      <c r="AR99" s="1">
        <v>10.0</v>
      </c>
      <c r="AS99" s="1">
        <v>10.0</v>
      </c>
      <c r="AT99" s="1">
        <v>10.0</v>
      </c>
      <c r="AU99" s="1">
        <v>1.0</v>
      </c>
      <c r="AV99" s="1" t="s">
        <v>96</v>
      </c>
      <c r="AW99" s="1">
        <v>2.0</v>
      </c>
      <c r="AX99" s="1">
        <v>2.0</v>
      </c>
      <c r="AY99" s="1">
        <v>0.0</v>
      </c>
      <c r="AZ99" s="1">
        <v>0.0</v>
      </c>
      <c r="BA99" s="1">
        <v>0.56</v>
      </c>
      <c r="BB99" s="1">
        <v>-1.0</v>
      </c>
      <c r="BC99" s="1">
        <v>1.0</v>
      </c>
      <c r="BD99" s="1">
        <v>-1.0</v>
      </c>
      <c r="BE99" s="1">
        <v>-1.0</v>
      </c>
      <c r="BF99" s="1">
        <v>-1.0</v>
      </c>
      <c r="BG99" s="1">
        <v>-1.0</v>
      </c>
      <c r="BH99" s="1">
        <v>-1.0</v>
      </c>
      <c r="BI99" s="1">
        <v>-1.0</v>
      </c>
      <c r="BJ99" s="1">
        <v>1.0</v>
      </c>
      <c r="BK99" s="1">
        <v>-1.0</v>
      </c>
      <c r="BL99" s="1">
        <v>-1.0</v>
      </c>
      <c r="BM99" s="1">
        <v>-1.0</v>
      </c>
      <c r="BN99" s="1">
        <v>-1.0</v>
      </c>
      <c r="BO99" s="1">
        <v>-1.0</v>
      </c>
      <c r="BP99" s="1">
        <v>-1.0</v>
      </c>
      <c r="BQ99" s="1">
        <v>-1.0</v>
      </c>
      <c r="BR99" s="1">
        <v>-1.0</v>
      </c>
      <c r="BS99" s="1">
        <v>-1.0</v>
      </c>
      <c r="BT99" s="1">
        <v>-1.0</v>
      </c>
      <c r="BU99" s="1">
        <v>1.0</v>
      </c>
      <c r="BV99" s="1">
        <v>-1.0</v>
      </c>
      <c r="BW99" s="1">
        <v>-1.0</v>
      </c>
      <c r="BX99" s="1">
        <v>-1.0</v>
      </c>
      <c r="BY99" s="1">
        <v>-1.0</v>
      </c>
      <c r="BZ99" s="1">
        <v>1.0</v>
      </c>
      <c r="CA99" s="1">
        <v>-1.0</v>
      </c>
      <c r="CB99" s="1">
        <v>-1.0</v>
      </c>
      <c r="CC99" s="1">
        <v>-1.0</v>
      </c>
      <c r="CD99" s="1">
        <v>2887.0</v>
      </c>
    </row>
    <row r="100">
      <c r="A100" s="1">
        <v>406992.0</v>
      </c>
      <c r="B100" s="1" t="s">
        <v>713</v>
      </c>
      <c r="C100" s="1" t="s">
        <v>714</v>
      </c>
      <c r="D100" s="1" t="s">
        <v>715</v>
      </c>
      <c r="E100" s="1" t="s">
        <v>85</v>
      </c>
      <c r="F100" s="1" t="s">
        <v>716</v>
      </c>
      <c r="G100" s="1" t="s">
        <v>717</v>
      </c>
      <c r="H100" s="1" t="s">
        <v>718</v>
      </c>
      <c r="I100" s="1">
        <v>1952186.0</v>
      </c>
      <c r="J100" s="1">
        <v>40986.0</v>
      </c>
      <c r="K100" s="1" t="s">
        <v>272</v>
      </c>
      <c r="L100" s="1">
        <v>1.0</v>
      </c>
      <c r="M100" s="1">
        <v>0.0</v>
      </c>
      <c r="N100" s="1">
        <v>1.0</v>
      </c>
      <c r="O100" s="1">
        <v>1.0</v>
      </c>
      <c r="P100" s="1" t="s">
        <v>123</v>
      </c>
      <c r="Q100" s="1" t="s">
        <v>185</v>
      </c>
      <c r="R100" s="1">
        <v>40.7112099999999</v>
      </c>
      <c r="S100" s="1">
        <v>-73.94669</v>
      </c>
      <c r="T100" s="1" t="s">
        <v>91</v>
      </c>
      <c r="U100" s="1" t="s">
        <v>92</v>
      </c>
      <c r="V100" s="1">
        <v>3.0</v>
      </c>
      <c r="W100" s="1">
        <v>1.0</v>
      </c>
      <c r="X100" s="1">
        <v>2.0</v>
      </c>
      <c r="Y100" s="1">
        <v>1.0</v>
      </c>
      <c r="Z100" s="1" t="s">
        <v>93</v>
      </c>
      <c r="AA100" s="1" t="s">
        <v>719</v>
      </c>
      <c r="AB100" s="1">
        <v>145.0</v>
      </c>
      <c r="AC100" s="1">
        <v>2.0</v>
      </c>
      <c r="AD100" s="1">
        <v>20.0</v>
      </c>
      <c r="AE100" s="1">
        <v>3.0</v>
      </c>
      <c r="AF100" s="1" t="s">
        <v>255</v>
      </c>
      <c r="AG100" s="1">
        <v>1.0</v>
      </c>
      <c r="AH100" s="1">
        <v>17.0</v>
      </c>
      <c r="AI100" s="1">
        <v>34.0</v>
      </c>
      <c r="AJ100" s="1">
        <v>49.0</v>
      </c>
      <c r="AK100" s="1">
        <v>270.0</v>
      </c>
      <c r="AL100" s="1">
        <v>7.0</v>
      </c>
      <c r="AM100" s="1">
        <v>0.0</v>
      </c>
      <c r="AN100" s="1">
        <v>87.0</v>
      </c>
      <c r="AO100" s="1">
        <v>9.0</v>
      </c>
      <c r="AP100" s="1">
        <v>8.0</v>
      </c>
      <c r="AQ100" s="1">
        <v>10.0</v>
      </c>
      <c r="AR100" s="1">
        <v>10.0</v>
      </c>
      <c r="AS100" s="1">
        <v>9.0</v>
      </c>
      <c r="AT100" s="1">
        <v>8.0</v>
      </c>
      <c r="AU100" s="1">
        <v>0.0</v>
      </c>
      <c r="AV100" s="1" t="s">
        <v>96</v>
      </c>
      <c r="AW100" s="1">
        <v>1.0</v>
      </c>
      <c r="AX100" s="1">
        <v>1.0</v>
      </c>
      <c r="AY100" s="1">
        <v>0.0</v>
      </c>
      <c r="AZ100" s="1">
        <v>0.0</v>
      </c>
      <c r="BA100" s="1">
        <v>0.08</v>
      </c>
      <c r="BB100" s="1">
        <v>-1.0</v>
      </c>
      <c r="BC100" s="1">
        <v>1.0</v>
      </c>
      <c r="BD100" s="1">
        <v>-1.0</v>
      </c>
      <c r="BE100" s="1">
        <v>-1.0</v>
      </c>
      <c r="BF100" s="1">
        <v>-1.0</v>
      </c>
      <c r="BG100" s="1">
        <v>-1.0</v>
      </c>
      <c r="BH100" s="1">
        <v>1.0</v>
      </c>
      <c r="BI100" s="1">
        <v>-1.0</v>
      </c>
      <c r="BJ100" s="1">
        <v>1.0</v>
      </c>
      <c r="BK100" s="1">
        <v>-1.0</v>
      </c>
      <c r="BL100" s="1">
        <v>-1.0</v>
      </c>
      <c r="BM100" s="1">
        <v>-1.0</v>
      </c>
      <c r="BN100" s="1">
        <v>-1.0</v>
      </c>
      <c r="BO100" s="1">
        <v>-1.0</v>
      </c>
      <c r="BP100" s="1">
        <v>1.0</v>
      </c>
      <c r="BQ100" s="1">
        <v>1.0</v>
      </c>
      <c r="BR100" s="1">
        <v>-1.0</v>
      </c>
      <c r="BS100" s="1">
        <v>-1.0</v>
      </c>
      <c r="BT100" s="1">
        <v>-1.0</v>
      </c>
      <c r="BU100" s="1">
        <v>1.0</v>
      </c>
      <c r="BV100" s="1">
        <v>-1.0</v>
      </c>
      <c r="BW100" s="1">
        <v>1.0</v>
      </c>
      <c r="BX100" s="1">
        <v>-1.0</v>
      </c>
      <c r="BY100" s="1">
        <v>1.0</v>
      </c>
      <c r="BZ100" s="1">
        <v>-1.0</v>
      </c>
      <c r="CA100" s="1">
        <v>-1.0</v>
      </c>
      <c r="CB100" s="1">
        <v>-1.0</v>
      </c>
      <c r="CC100" s="1">
        <v>-1.0</v>
      </c>
      <c r="CD100" s="1">
        <v>2888.0</v>
      </c>
    </row>
    <row r="101">
      <c r="A101" s="1">
        <v>3.336226E7</v>
      </c>
      <c r="B101" s="1" t="s">
        <v>720</v>
      </c>
      <c r="C101" s="1" t="s">
        <v>721</v>
      </c>
      <c r="D101" s="1" t="s">
        <v>722</v>
      </c>
      <c r="E101" s="1" t="s">
        <v>85</v>
      </c>
      <c r="F101" s="1" t="s">
        <v>723</v>
      </c>
      <c r="G101" s="1" t="s">
        <v>724</v>
      </c>
      <c r="I101" s="1">
        <v>2.4417185E8</v>
      </c>
      <c r="J101" s="1">
        <v>43515.0</v>
      </c>
      <c r="K101" s="1" t="s">
        <v>88</v>
      </c>
      <c r="L101" s="1">
        <v>0.91</v>
      </c>
      <c r="M101" s="1">
        <v>0.0</v>
      </c>
      <c r="N101" s="1">
        <v>10.0</v>
      </c>
      <c r="O101" s="1">
        <v>0.0</v>
      </c>
      <c r="P101" s="1" t="s">
        <v>111</v>
      </c>
      <c r="Q101" s="1" t="s">
        <v>135</v>
      </c>
      <c r="R101" s="1">
        <v>40.70302</v>
      </c>
      <c r="S101" s="1">
        <v>-73.9063</v>
      </c>
      <c r="T101" s="1" t="s">
        <v>91</v>
      </c>
      <c r="U101" s="1" t="s">
        <v>113</v>
      </c>
      <c r="V101" s="1">
        <v>1.0</v>
      </c>
      <c r="W101" s="1">
        <v>2.0</v>
      </c>
      <c r="X101" s="1">
        <v>1.0</v>
      </c>
      <c r="Y101" s="1">
        <v>1.0</v>
      </c>
      <c r="Z101" s="1" t="s">
        <v>93</v>
      </c>
      <c r="AA101" s="1" t="s">
        <v>725</v>
      </c>
      <c r="AB101" s="1">
        <v>47.0</v>
      </c>
      <c r="AC101" s="1">
        <v>1.0</v>
      </c>
      <c r="AD101" s="1">
        <v>0.0</v>
      </c>
      <c r="AE101" s="1">
        <v>30.0</v>
      </c>
      <c r="AF101" s="1" t="s">
        <v>95</v>
      </c>
      <c r="AG101" s="1">
        <v>1.0</v>
      </c>
      <c r="AH101" s="1">
        <v>30.0</v>
      </c>
      <c r="AI101" s="1">
        <v>60.0</v>
      </c>
      <c r="AJ101" s="1">
        <v>90.0</v>
      </c>
      <c r="AK101" s="1">
        <v>365.0</v>
      </c>
      <c r="AL101" s="1">
        <v>0.0</v>
      </c>
      <c r="AM101" s="1">
        <v>0.0</v>
      </c>
      <c r="AU101" s="1">
        <v>1.0</v>
      </c>
      <c r="AV101" s="1" t="s">
        <v>96</v>
      </c>
      <c r="AW101" s="1">
        <v>10.0</v>
      </c>
      <c r="AX101" s="1">
        <v>1.0</v>
      </c>
      <c r="AY101" s="1">
        <v>9.0</v>
      </c>
      <c r="AZ101" s="1">
        <v>0.0</v>
      </c>
      <c r="BB101" s="1">
        <v>-1.0</v>
      </c>
      <c r="BC101" s="1">
        <v>1.0</v>
      </c>
      <c r="BD101" s="1">
        <v>-1.0</v>
      </c>
      <c r="BE101" s="1">
        <v>-1.0</v>
      </c>
      <c r="BF101" s="1">
        <v>-1.0</v>
      </c>
      <c r="BG101" s="1">
        <v>-1.0</v>
      </c>
      <c r="BH101" s="1">
        <v>1.0</v>
      </c>
      <c r="BI101" s="1">
        <v>-1.0</v>
      </c>
      <c r="BJ101" s="1">
        <v>1.0</v>
      </c>
      <c r="BK101" s="1">
        <v>1.0</v>
      </c>
      <c r="BL101" s="1">
        <v>1.0</v>
      </c>
      <c r="BM101" s="1">
        <v>1.0</v>
      </c>
      <c r="BN101" s="1">
        <v>-1.0</v>
      </c>
      <c r="BO101" s="1">
        <v>-1.0</v>
      </c>
      <c r="BP101" s="1">
        <v>-1.0</v>
      </c>
      <c r="BQ101" s="1">
        <v>1.0</v>
      </c>
      <c r="BR101" s="1">
        <v>-1.0</v>
      </c>
      <c r="BS101" s="1">
        <v>-1.0</v>
      </c>
      <c r="BT101" s="1">
        <v>-1.0</v>
      </c>
      <c r="BU101" s="1">
        <v>1.0</v>
      </c>
      <c r="BV101" s="1">
        <v>1.0</v>
      </c>
      <c r="BW101" s="1">
        <v>-1.0</v>
      </c>
      <c r="BX101" s="1">
        <v>-1.0</v>
      </c>
      <c r="BY101" s="1">
        <v>-1.0</v>
      </c>
      <c r="BZ101" s="1">
        <v>1.0</v>
      </c>
      <c r="CA101" s="1">
        <v>-1.0</v>
      </c>
      <c r="CB101" s="1">
        <v>-1.0</v>
      </c>
      <c r="CC101" s="1">
        <v>-1.0</v>
      </c>
      <c r="CD101" s="1">
        <v>2937.0</v>
      </c>
    </row>
    <row r="102">
      <c r="A102" s="1">
        <v>3.6348332E7</v>
      </c>
      <c r="B102" s="1" t="s">
        <v>726</v>
      </c>
      <c r="C102" s="1" t="s">
        <v>727</v>
      </c>
      <c r="D102" s="1" t="s">
        <v>728</v>
      </c>
      <c r="E102" s="1" t="s">
        <v>85</v>
      </c>
      <c r="F102" s="1" t="s">
        <v>729</v>
      </c>
      <c r="G102" s="1" t="s">
        <v>730</v>
      </c>
      <c r="H102" s="1" t="s">
        <v>731</v>
      </c>
      <c r="I102" s="1">
        <v>2.3254491E7</v>
      </c>
      <c r="J102" s="1">
        <v>41945.0</v>
      </c>
      <c r="K102" s="1" t="s">
        <v>134</v>
      </c>
      <c r="L102" s="1">
        <v>1.0</v>
      </c>
      <c r="M102" s="1">
        <v>0.0</v>
      </c>
      <c r="N102" s="1">
        <v>1.0</v>
      </c>
      <c r="O102" s="1">
        <v>1.0</v>
      </c>
      <c r="P102" s="1" t="s">
        <v>89</v>
      </c>
      <c r="Q102" s="1" t="s">
        <v>90</v>
      </c>
      <c r="R102" s="1">
        <v>40.80109</v>
      </c>
      <c r="S102" s="1">
        <v>-73.94364</v>
      </c>
      <c r="T102" s="1" t="s">
        <v>150</v>
      </c>
      <c r="U102" s="1" t="s">
        <v>113</v>
      </c>
      <c r="V102" s="1">
        <v>2.0</v>
      </c>
      <c r="W102" s="1">
        <v>1.0</v>
      </c>
      <c r="X102" s="1">
        <v>1.0</v>
      </c>
      <c r="Y102" s="1">
        <v>1.0</v>
      </c>
      <c r="Z102" s="1" t="s">
        <v>93</v>
      </c>
      <c r="AA102" s="1" t="s">
        <v>732</v>
      </c>
      <c r="AB102" s="1">
        <v>150.0</v>
      </c>
      <c r="AC102" s="1">
        <v>1.0</v>
      </c>
      <c r="AD102" s="1">
        <v>15.0</v>
      </c>
      <c r="AE102" s="1">
        <v>1.0</v>
      </c>
      <c r="AF102" s="1" t="s">
        <v>341</v>
      </c>
      <c r="AG102" s="1">
        <v>1.0</v>
      </c>
      <c r="AH102" s="1">
        <v>26.0</v>
      </c>
      <c r="AI102" s="1">
        <v>26.0</v>
      </c>
      <c r="AJ102" s="1">
        <v>26.0</v>
      </c>
      <c r="AK102" s="1">
        <v>26.0</v>
      </c>
      <c r="AL102" s="1">
        <v>0.0</v>
      </c>
      <c r="AM102" s="1">
        <v>0.0</v>
      </c>
      <c r="AU102" s="1">
        <v>1.0</v>
      </c>
      <c r="AV102" s="1" t="s">
        <v>105</v>
      </c>
      <c r="AW102" s="1">
        <v>2.0</v>
      </c>
      <c r="AX102" s="1">
        <v>1.0</v>
      </c>
      <c r="AY102" s="1">
        <v>1.0</v>
      </c>
      <c r="AZ102" s="1">
        <v>0.0</v>
      </c>
      <c r="BB102" s="1">
        <v>-1.0</v>
      </c>
      <c r="BC102" s="1">
        <v>1.0</v>
      </c>
      <c r="BD102" s="1">
        <v>-1.0</v>
      </c>
      <c r="BE102" s="1">
        <v>-1.0</v>
      </c>
      <c r="BF102" s="1">
        <v>-1.0</v>
      </c>
      <c r="BG102" s="1">
        <v>-1.0</v>
      </c>
      <c r="BH102" s="1">
        <v>-1.0</v>
      </c>
      <c r="BI102" s="1">
        <v>-1.0</v>
      </c>
      <c r="BJ102" s="1">
        <v>1.0</v>
      </c>
      <c r="BK102" s="1">
        <v>-1.0</v>
      </c>
      <c r="BL102" s="1">
        <v>-1.0</v>
      </c>
      <c r="BM102" s="1">
        <v>1.0</v>
      </c>
      <c r="BN102" s="1">
        <v>-1.0</v>
      </c>
      <c r="BO102" s="1">
        <v>-1.0</v>
      </c>
      <c r="BP102" s="1">
        <v>-1.0</v>
      </c>
      <c r="BQ102" s="1">
        <v>-1.0</v>
      </c>
      <c r="BR102" s="1">
        <v>-1.0</v>
      </c>
      <c r="BS102" s="1">
        <v>-1.0</v>
      </c>
      <c r="BT102" s="1">
        <v>-1.0</v>
      </c>
      <c r="BU102" s="1">
        <v>1.0</v>
      </c>
      <c r="BV102" s="1">
        <v>-1.0</v>
      </c>
      <c r="BW102" s="1">
        <v>-1.0</v>
      </c>
      <c r="BX102" s="1">
        <v>-1.0</v>
      </c>
      <c r="BY102" s="1">
        <v>-1.0</v>
      </c>
      <c r="BZ102" s="1">
        <v>-1.0</v>
      </c>
      <c r="CA102" s="1">
        <v>-1.0</v>
      </c>
      <c r="CB102" s="1">
        <v>-1.0</v>
      </c>
      <c r="CC102" s="1">
        <v>-1.0</v>
      </c>
      <c r="CD102" s="1">
        <v>2938.0</v>
      </c>
    </row>
    <row r="103">
      <c r="A103" s="1">
        <v>1428371.0</v>
      </c>
      <c r="B103" s="1" t="s">
        <v>733</v>
      </c>
      <c r="C103" s="1" t="s">
        <v>734</v>
      </c>
      <c r="D103" s="1" t="s">
        <v>735</v>
      </c>
      <c r="E103" s="1" t="s">
        <v>85</v>
      </c>
      <c r="F103" s="1" t="s">
        <v>736</v>
      </c>
      <c r="G103" s="1" t="s">
        <v>737</v>
      </c>
      <c r="H103" s="1" t="s">
        <v>738</v>
      </c>
      <c r="I103" s="1">
        <v>7681692.0</v>
      </c>
      <c r="J103" s="1">
        <v>41478.0</v>
      </c>
      <c r="M103" s="1">
        <v>0.0</v>
      </c>
      <c r="N103" s="1">
        <v>1.0</v>
      </c>
      <c r="O103" s="1">
        <v>0.0</v>
      </c>
      <c r="P103" s="1" t="s">
        <v>111</v>
      </c>
      <c r="Q103" s="1" t="s">
        <v>112</v>
      </c>
      <c r="R103" s="1">
        <v>40.76924</v>
      </c>
      <c r="S103" s="1">
        <v>-73.91776</v>
      </c>
      <c r="T103" s="1" t="s">
        <v>91</v>
      </c>
      <c r="U103" s="1" t="s">
        <v>113</v>
      </c>
      <c r="V103" s="1">
        <v>1.0</v>
      </c>
      <c r="W103" s="1">
        <v>1.0</v>
      </c>
      <c r="X103" s="1">
        <v>1.0</v>
      </c>
      <c r="Y103" s="1">
        <v>1.0</v>
      </c>
      <c r="Z103" s="1" t="s">
        <v>93</v>
      </c>
      <c r="AA103" s="1" t="s">
        <v>739</v>
      </c>
      <c r="AB103" s="1">
        <v>75.0</v>
      </c>
      <c r="AC103" s="1">
        <v>1.0</v>
      </c>
      <c r="AD103" s="1">
        <v>0.0</v>
      </c>
      <c r="AE103" s="1">
        <v>6.0</v>
      </c>
      <c r="AF103" s="1" t="s">
        <v>669</v>
      </c>
      <c r="AG103" s="1">
        <v>1.0</v>
      </c>
      <c r="AH103" s="1">
        <v>30.0</v>
      </c>
      <c r="AI103" s="1">
        <v>60.0</v>
      </c>
      <c r="AJ103" s="1">
        <v>90.0</v>
      </c>
      <c r="AK103" s="1">
        <v>180.0</v>
      </c>
      <c r="AL103" s="1">
        <v>0.0</v>
      </c>
      <c r="AM103" s="1">
        <v>0.0</v>
      </c>
      <c r="AU103" s="1">
        <v>0.0</v>
      </c>
      <c r="AV103" s="1" t="s">
        <v>105</v>
      </c>
      <c r="AW103" s="1">
        <v>1.0</v>
      </c>
      <c r="AX103" s="1">
        <v>0.0</v>
      </c>
      <c r="AY103" s="1">
        <v>1.0</v>
      </c>
      <c r="AZ103" s="1">
        <v>0.0</v>
      </c>
      <c r="BB103" s="1">
        <v>-1.0</v>
      </c>
      <c r="BC103" s="1">
        <v>1.0</v>
      </c>
      <c r="BD103" s="1">
        <v>-1.0</v>
      </c>
      <c r="BE103" s="1">
        <v>-1.0</v>
      </c>
      <c r="BF103" s="1">
        <v>-1.0</v>
      </c>
      <c r="BG103" s="1">
        <v>-1.0</v>
      </c>
      <c r="BH103" s="1">
        <v>-1.0</v>
      </c>
      <c r="BI103" s="1">
        <v>-1.0</v>
      </c>
      <c r="BJ103" s="1">
        <v>1.0</v>
      </c>
      <c r="BK103" s="1">
        <v>-1.0</v>
      </c>
      <c r="BL103" s="1">
        <v>-1.0</v>
      </c>
      <c r="BM103" s="1">
        <v>-1.0</v>
      </c>
      <c r="BN103" s="1">
        <v>-1.0</v>
      </c>
      <c r="BO103" s="1">
        <v>-1.0</v>
      </c>
      <c r="BP103" s="1">
        <v>-1.0</v>
      </c>
      <c r="BQ103" s="1">
        <v>1.0</v>
      </c>
      <c r="BR103" s="1">
        <v>-1.0</v>
      </c>
      <c r="BS103" s="1">
        <v>-1.0</v>
      </c>
      <c r="BT103" s="1">
        <v>-1.0</v>
      </c>
      <c r="BU103" s="1">
        <v>1.0</v>
      </c>
      <c r="BV103" s="1">
        <v>-1.0</v>
      </c>
      <c r="BW103" s="1">
        <v>-1.0</v>
      </c>
      <c r="BX103" s="1">
        <v>-1.0</v>
      </c>
      <c r="BY103" s="1">
        <v>-1.0</v>
      </c>
      <c r="BZ103" s="1">
        <v>-1.0</v>
      </c>
      <c r="CA103" s="1">
        <v>-1.0</v>
      </c>
      <c r="CB103" s="1">
        <v>-1.0</v>
      </c>
      <c r="CC103" s="1">
        <v>-1.0</v>
      </c>
      <c r="CD103" s="1">
        <v>2956.0</v>
      </c>
    </row>
    <row r="104">
      <c r="A104" s="1">
        <v>1.7104272E7</v>
      </c>
      <c r="B104" s="1" t="s">
        <v>740</v>
      </c>
      <c r="C104" s="1" t="s">
        <v>741</v>
      </c>
      <c r="D104" s="1" t="s">
        <v>742</v>
      </c>
      <c r="E104" s="1" t="s">
        <v>85</v>
      </c>
      <c r="F104" s="1" t="s">
        <v>743</v>
      </c>
      <c r="H104" s="1" t="s">
        <v>744</v>
      </c>
      <c r="I104" s="1">
        <v>2.3714657E7</v>
      </c>
      <c r="J104" s="1">
        <v>41956.0</v>
      </c>
      <c r="K104" s="1" t="s">
        <v>272</v>
      </c>
      <c r="L104" s="1">
        <v>1.0</v>
      </c>
      <c r="M104" s="1">
        <v>0.0</v>
      </c>
      <c r="N104" s="1">
        <v>1.0</v>
      </c>
      <c r="O104" s="1">
        <v>1.0</v>
      </c>
      <c r="P104" s="1" t="s">
        <v>123</v>
      </c>
      <c r="Q104" s="1" t="s">
        <v>124</v>
      </c>
      <c r="R104" s="1">
        <v>40.69471</v>
      </c>
      <c r="S104" s="1">
        <v>-73.93736</v>
      </c>
      <c r="T104" s="1" t="s">
        <v>91</v>
      </c>
      <c r="U104" s="1" t="s">
        <v>113</v>
      </c>
      <c r="V104" s="1">
        <v>2.0</v>
      </c>
      <c r="W104" s="1">
        <v>1.0</v>
      </c>
      <c r="X104" s="1">
        <v>1.0</v>
      </c>
      <c r="Y104" s="1">
        <v>1.0</v>
      </c>
      <c r="Z104" s="1" t="s">
        <v>93</v>
      </c>
      <c r="AA104" s="1" t="s">
        <v>745</v>
      </c>
      <c r="AB104" s="1">
        <v>70.0</v>
      </c>
      <c r="AC104" s="1">
        <v>1.0</v>
      </c>
      <c r="AD104" s="1">
        <v>18.0</v>
      </c>
      <c r="AE104" s="1">
        <v>2.0</v>
      </c>
      <c r="AF104" s="1" t="s">
        <v>127</v>
      </c>
      <c r="AG104" s="1">
        <v>1.0</v>
      </c>
      <c r="AH104" s="1">
        <v>13.0</v>
      </c>
      <c r="AI104" s="1">
        <v>39.0</v>
      </c>
      <c r="AJ104" s="1">
        <v>39.0</v>
      </c>
      <c r="AK104" s="1">
        <v>272.0</v>
      </c>
      <c r="AL104" s="1">
        <v>5.0</v>
      </c>
      <c r="AM104" s="1">
        <v>2.0</v>
      </c>
      <c r="AN104" s="1">
        <v>100.0</v>
      </c>
      <c r="AO104" s="1">
        <v>10.0</v>
      </c>
      <c r="AP104" s="1">
        <v>9.0</v>
      </c>
      <c r="AQ104" s="1">
        <v>10.0</v>
      </c>
      <c r="AR104" s="1">
        <v>10.0</v>
      </c>
      <c r="AS104" s="1">
        <v>9.0</v>
      </c>
      <c r="AT104" s="1">
        <v>9.0</v>
      </c>
      <c r="AU104" s="1">
        <v>1.0</v>
      </c>
      <c r="AV104" s="1" t="s">
        <v>117</v>
      </c>
      <c r="AW104" s="1">
        <v>1.0</v>
      </c>
      <c r="AX104" s="1">
        <v>0.0</v>
      </c>
      <c r="AY104" s="1">
        <v>1.0</v>
      </c>
      <c r="AZ104" s="1">
        <v>0.0</v>
      </c>
      <c r="BA104" s="1">
        <v>0.27</v>
      </c>
      <c r="BB104" s="1">
        <v>-1.0</v>
      </c>
      <c r="BC104" s="1">
        <v>1.0</v>
      </c>
      <c r="BD104" s="1">
        <v>-1.0</v>
      </c>
      <c r="BE104" s="1">
        <v>-1.0</v>
      </c>
      <c r="BF104" s="1">
        <v>-1.0</v>
      </c>
      <c r="BG104" s="1">
        <v>-1.0</v>
      </c>
      <c r="BH104" s="1">
        <v>-1.0</v>
      </c>
      <c r="BI104" s="1">
        <v>-1.0</v>
      </c>
      <c r="BJ104" s="1">
        <v>-1.0</v>
      </c>
      <c r="BK104" s="1">
        <v>1.0</v>
      </c>
      <c r="BL104" s="1">
        <v>1.0</v>
      </c>
      <c r="BM104" s="1">
        <v>1.0</v>
      </c>
      <c r="BN104" s="1">
        <v>-1.0</v>
      </c>
      <c r="BO104" s="1">
        <v>-1.0</v>
      </c>
      <c r="BP104" s="1">
        <v>-1.0</v>
      </c>
      <c r="BQ104" s="1">
        <v>1.0</v>
      </c>
      <c r="BR104" s="1">
        <v>-1.0</v>
      </c>
      <c r="BS104" s="1">
        <v>-1.0</v>
      </c>
      <c r="BT104" s="1">
        <v>-1.0</v>
      </c>
      <c r="BU104" s="1">
        <v>1.0</v>
      </c>
      <c r="BV104" s="1">
        <v>-1.0</v>
      </c>
      <c r="BW104" s="1">
        <v>-1.0</v>
      </c>
      <c r="BX104" s="1">
        <v>-1.0</v>
      </c>
      <c r="BY104" s="1">
        <v>-1.0</v>
      </c>
      <c r="BZ104" s="1">
        <v>1.0</v>
      </c>
      <c r="CA104" s="1">
        <v>1.0</v>
      </c>
      <c r="CB104" s="1">
        <v>-1.0</v>
      </c>
      <c r="CC104" s="1">
        <v>-1.0</v>
      </c>
      <c r="CD104" s="1">
        <v>3021.0</v>
      </c>
    </row>
    <row r="105">
      <c r="A105" s="1">
        <v>3.4486925E7</v>
      </c>
      <c r="B105" s="1" t="s">
        <v>746</v>
      </c>
      <c r="C105" s="1" t="s">
        <v>747</v>
      </c>
      <c r="D105" s="1" t="s">
        <v>748</v>
      </c>
      <c r="E105" s="1" t="s">
        <v>85</v>
      </c>
      <c r="F105" s="1" t="s">
        <v>749</v>
      </c>
      <c r="G105" s="1" t="s">
        <v>750</v>
      </c>
      <c r="H105" s="1" t="s">
        <v>751</v>
      </c>
      <c r="I105" s="1">
        <v>2.61761196E8</v>
      </c>
      <c r="J105" s="1">
        <v>43599.0</v>
      </c>
      <c r="K105" s="1" t="s">
        <v>272</v>
      </c>
      <c r="L105" s="1">
        <v>1.0</v>
      </c>
      <c r="M105" s="1">
        <v>0.0</v>
      </c>
      <c r="N105" s="1">
        <v>8.0</v>
      </c>
      <c r="O105" s="1">
        <v>0.0</v>
      </c>
      <c r="P105" s="1" t="s">
        <v>752</v>
      </c>
      <c r="Q105" s="1" t="s">
        <v>90</v>
      </c>
      <c r="R105" s="1">
        <v>40.7658099999999</v>
      </c>
      <c r="S105" s="1">
        <v>-73.9835</v>
      </c>
      <c r="T105" s="1" t="s">
        <v>363</v>
      </c>
      <c r="U105" s="1" t="s">
        <v>113</v>
      </c>
      <c r="V105" s="1">
        <v>2.0</v>
      </c>
      <c r="W105" s="1">
        <v>1.0</v>
      </c>
      <c r="X105" s="1">
        <v>1.0</v>
      </c>
      <c r="Y105" s="1">
        <v>3.0</v>
      </c>
      <c r="Z105" s="1" t="s">
        <v>93</v>
      </c>
      <c r="AA105" s="1" t="s">
        <v>753</v>
      </c>
      <c r="AB105" s="1">
        <v>100.0</v>
      </c>
      <c r="AC105" s="1">
        <v>2.0</v>
      </c>
      <c r="AD105" s="1">
        <v>5.0</v>
      </c>
      <c r="AE105" s="1">
        <v>1.0</v>
      </c>
      <c r="AF105" s="1" t="s">
        <v>95</v>
      </c>
      <c r="AG105" s="1">
        <v>1.0</v>
      </c>
      <c r="AH105" s="1">
        <v>30.0</v>
      </c>
      <c r="AI105" s="1">
        <v>60.0</v>
      </c>
      <c r="AJ105" s="1">
        <v>90.0</v>
      </c>
      <c r="AK105" s="1">
        <v>309.0</v>
      </c>
      <c r="AL105" s="1">
        <v>0.0</v>
      </c>
      <c r="AM105" s="1">
        <v>0.0</v>
      </c>
      <c r="AU105" s="1">
        <v>1.0</v>
      </c>
      <c r="AV105" s="1" t="s">
        <v>105</v>
      </c>
      <c r="AW105" s="1">
        <v>8.0</v>
      </c>
      <c r="AX105" s="1">
        <v>0.0</v>
      </c>
      <c r="AY105" s="1">
        <v>8.0</v>
      </c>
      <c r="AZ105" s="1">
        <v>0.0</v>
      </c>
      <c r="BB105" s="1">
        <v>-1.0</v>
      </c>
      <c r="BC105" s="1">
        <v>1.0</v>
      </c>
      <c r="BD105" s="1">
        <v>-1.0</v>
      </c>
      <c r="BE105" s="1">
        <v>-1.0</v>
      </c>
      <c r="BF105" s="1">
        <v>-1.0</v>
      </c>
      <c r="BG105" s="1">
        <v>-1.0</v>
      </c>
      <c r="BH105" s="1">
        <v>1.0</v>
      </c>
      <c r="BI105" s="1">
        <v>-1.0</v>
      </c>
      <c r="BJ105" s="1">
        <v>1.0</v>
      </c>
      <c r="BK105" s="1">
        <v>1.0</v>
      </c>
      <c r="BL105" s="1">
        <v>-1.0</v>
      </c>
      <c r="BM105" s="1">
        <v>-1.0</v>
      </c>
      <c r="BN105" s="1">
        <v>-1.0</v>
      </c>
      <c r="BO105" s="1">
        <v>1.0</v>
      </c>
      <c r="BP105" s="1">
        <v>-1.0</v>
      </c>
      <c r="BQ105" s="1">
        <v>-1.0</v>
      </c>
      <c r="BR105" s="1">
        <v>-1.0</v>
      </c>
      <c r="BS105" s="1">
        <v>-1.0</v>
      </c>
      <c r="BT105" s="1">
        <v>-1.0</v>
      </c>
      <c r="BU105" s="1">
        <v>1.0</v>
      </c>
      <c r="BV105" s="1">
        <v>-1.0</v>
      </c>
      <c r="BW105" s="1">
        <v>-1.0</v>
      </c>
      <c r="BX105" s="1">
        <v>-1.0</v>
      </c>
      <c r="BY105" s="1">
        <v>-1.0</v>
      </c>
      <c r="BZ105" s="1">
        <v>-1.0</v>
      </c>
      <c r="CA105" s="1">
        <v>-1.0</v>
      </c>
      <c r="CB105" s="1">
        <v>-1.0</v>
      </c>
      <c r="CC105" s="1">
        <v>-1.0</v>
      </c>
      <c r="CD105" s="1">
        <v>3053.0</v>
      </c>
    </row>
    <row r="106">
      <c r="A106" s="1">
        <v>1.9162127E7</v>
      </c>
      <c r="B106" s="1" t="s">
        <v>754</v>
      </c>
      <c r="C106" s="1" t="s">
        <v>755</v>
      </c>
      <c r="D106" s="1" t="s">
        <v>755</v>
      </c>
      <c r="E106" s="1" t="s">
        <v>85</v>
      </c>
      <c r="I106" s="1">
        <v>2.272365E7</v>
      </c>
      <c r="J106" s="1">
        <v>41931.0</v>
      </c>
      <c r="K106" s="1" t="s">
        <v>134</v>
      </c>
      <c r="L106" s="1">
        <v>1.0</v>
      </c>
      <c r="M106" s="1">
        <v>1.0</v>
      </c>
      <c r="N106" s="1">
        <v>1.0</v>
      </c>
      <c r="O106" s="1">
        <v>1.0</v>
      </c>
      <c r="P106" s="1" t="s">
        <v>123</v>
      </c>
      <c r="Q106" s="1" t="s">
        <v>519</v>
      </c>
      <c r="R106" s="1">
        <v>40.70476</v>
      </c>
      <c r="S106" s="1">
        <v>-73.92309</v>
      </c>
      <c r="T106" s="1" t="s">
        <v>91</v>
      </c>
      <c r="U106" s="1" t="s">
        <v>92</v>
      </c>
      <c r="V106" s="1">
        <v>2.0</v>
      </c>
      <c r="W106" s="1">
        <v>1.0</v>
      </c>
      <c r="X106" s="1">
        <v>1.0</v>
      </c>
      <c r="Y106" s="1">
        <v>1.0</v>
      </c>
      <c r="Z106" s="1" t="s">
        <v>93</v>
      </c>
      <c r="AA106" s="1" t="s">
        <v>756</v>
      </c>
      <c r="AB106" s="1">
        <v>150.0</v>
      </c>
      <c r="AC106" s="1">
        <v>1.0</v>
      </c>
      <c r="AD106" s="1">
        <v>20.0</v>
      </c>
      <c r="AE106" s="1">
        <v>3.0</v>
      </c>
      <c r="AF106" s="1" t="s">
        <v>291</v>
      </c>
      <c r="AG106" s="1">
        <v>1.0</v>
      </c>
      <c r="AH106" s="1">
        <v>0.0</v>
      </c>
      <c r="AI106" s="1">
        <v>0.0</v>
      </c>
      <c r="AJ106" s="1">
        <v>5.0</v>
      </c>
      <c r="AK106" s="1">
        <v>5.0</v>
      </c>
      <c r="AL106" s="1">
        <v>20.0</v>
      </c>
      <c r="AM106" s="1">
        <v>10.0</v>
      </c>
      <c r="AN106" s="1">
        <v>99.0</v>
      </c>
      <c r="AO106" s="1">
        <v>10.0</v>
      </c>
      <c r="AP106" s="1">
        <v>9.0</v>
      </c>
      <c r="AQ106" s="1">
        <v>10.0</v>
      </c>
      <c r="AR106" s="1">
        <v>10.0</v>
      </c>
      <c r="AS106" s="1">
        <v>10.0</v>
      </c>
      <c r="AT106" s="1">
        <v>9.0</v>
      </c>
      <c r="AU106" s="1">
        <v>0.0</v>
      </c>
      <c r="AV106" s="1" t="s">
        <v>117</v>
      </c>
      <c r="AW106" s="1">
        <v>1.0</v>
      </c>
      <c r="AX106" s="1">
        <v>1.0</v>
      </c>
      <c r="AY106" s="1">
        <v>0.0</v>
      </c>
      <c r="AZ106" s="1">
        <v>0.0</v>
      </c>
      <c r="BA106" s="1">
        <v>0.8</v>
      </c>
      <c r="BB106" s="1">
        <v>-1.0</v>
      </c>
      <c r="BC106" s="1">
        <v>1.0</v>
      </c>
      <c r="BD106" s="1">
        <v>-1.0</v>
      </c>
      <c r="BE106" s="1">
        <v>-1.0</v>
      </c>
      <c r="BF106" s="1">
        <v>-1.0</v>
      </c>
      <c r="BG106" s="1">
        <v>-1.0</v>
      </c>
      <c r="BH106" s="1">
        <v>-1.0</v>
      </c>
      <c r="BI106" s="1">
        <v>-1.0</v>
      </c>
      <c r="BJ106" s="1">
        <v>1.0</v>
      </c>
      <c r="BK106" s="1">
        <v>-1.0</v>
      </c>
      <c r="BL106" s="1">
        <v>-1.0</v>
      </c>
      <c r="BM106" s="1">
        <v>-1.0</v>
      </c>
      <c r="BN106" s="1">
        <v>-1.0</v>
      </c>
      <c r="BO106" s="1">
        <v>-1.0</v>
      </c>
      <c r="BP106" s="1">
        <v>1.0</v>
      </c>
      <c r="BQ106" s="1">
        <v>-1.0</v>
      </c>
      <c r="BR106" s="1">
        <v>-1.0</v>
      </c>
      <c r="BS106" s="1">
        <v>-1.0</v>
      </c>
      <c r="BT106" s="1">
        <v>-1.0</v>
      </c>
      <c r="BU106" s="1">
        <v>1.0</v>
      </c>
      <c r="BV106" s="1">
        <v>-1.0</v>
      </c>
      <c r="BW106" s="1">
        <v>-1.0</v>
      </c>
      <c r="BX106" s="1">
        <v>-1.0</v>
      </c>
      <c r="BY106" s="1">
        <v>-1.0</v>
      </c>
      <c r="BZ106" s="1">
        <v>1.0</v>
      </c>
      <c r="CA106" s="1">
        <v>-1.0</v>
      </c>
      <c r="CB106" s="1">
        <v>-1.0</v>
      </c>
      <c r="CC106" s="1">
        <v>-1.0</v>
      </c>
      <c r="CD106" s="1">
        <v>3059.0</v>
      </c>
    </row>
    <row r="107">
      <c r="A107" s="1">
        <v>4128450.0</v>
      </c>
      <c r="B107" s="1" t="s">
        <v>757</v>
      </c>
      <c r="C107" s="1" t="s">
        <v>758</v>
      </c>
      <c r="D107" s="1" t="s">
        <v>759</v>
      </c>
      <c r="E107" s="1" t="s">
        <v>85</v>
      </c>
      <c r="H107" s="1" t="s">
        <v>760</v>
      </c>
      <c r="I107" s="1">
        <v>6885530.0</v>
      </c>
      <c r="J107" s="1">
        <v>41437.0</v>
      </c>
      <c r="M107" s="1">
        <v>0.0</v>
      </c>
      <c r="N107" s="1">
        <v>1.0</v>
      </c>
      <c r="O107" s="1">
        <v>0.0</v>
      </c>
      <c r="P107" s="1" t="s">
        <v>123</v>
      </c>
      <c r="Q107" s="1" t="s">
        <v>124</v>
      </c>
      <c r="R107" s="1">
        <v>40.6883</v>
      </c>
      <c r="S107" s="1">
        <v>-73.99132</v>
      </c>
      <c r="T107" s="1" t="s">
        <v>91</v>
      </c>
      <c r="U107" s="1" t="s">
        <v>92</v>
      </c>
      <c r="V107" s="1">
        <v>2.0</v>
      </c>
      <c r="W107" s="1">
        <v>1.0</v>
      </c>
      <c r="X107" s="1">
        <v>1.0</v>
      </c>
      <c r="Y107" s="1">
        <v>1.0</v>
      </c>
      <c r="Z107" s="1" t="s">
        <v>93</v>
      </c>
      <c r="AA107" s="1" t="s">
        <v>761</v>
      </c>
      <c r="AB107" s="1">
        <v>180.0</v>
      </c>
      <c r="AC107" s="1">
        <v>2.0</v>
      </c>
      <c r="AD107" s="1">
        <v>0.0</v>
      </c>
      <c r="AE107" s="1">
        <v>2.0</v>
      </c>
      <c r="AF107" s="1" t="s">
        <v>762</v>
      </c>
      <c r="AG107" s="1">
        <v>1.0</v>
      </c>
      <c r="AH107" s="1">
        <v>0.0</v>
      </c>
      <c r="AI107" s="1">
        <v>0.0</v>
      </c>
      <c r="AJ107" s="1">
        <v>0.0</v>
      </c>
      <c r="AK107" s="1">
        <v>0.0</v>
      </c>
      <c r="AL107" s="1">
        <v>2.0</v>
      </c>
      <c r="AM107" s="1">
        <v>0.0</v>
      </c>
      <c r="AN107" s="1">
        <v>100.0</v>
      </c>
      <c r="AO107" s="1">
        <v>10.0</v>
      </c>
      <c r="AP107" s="1">
        <v>10.0</v>
      </c>
      <c r="AQ107" s="1">
        <v>10.0</v>
      </c>
      <c r="AR107" s="1">
        <v>10.0</v>
      </c>
      <c r="AS107" s="1">
        <v>10.0</v>
      </c>
      <c r="AT107" s="1">
        <v>10.0</v>
      </c>
      <c r="AU107" s="1">
        <v>0.0</v>
      </c>
      <c r="AV107" s="1" t="s">
        <v>117</v>
      </c>
      <c r="AW107" s="1">
        <v>1.0</v>
      </c>
      <c r="AX107" s="1">
        <v>1.0</v>
      </c>
      <c r="AY107" s="1">
        <v>0.0</v>
      </c>
      <c r="AZ107" s="1">
        <v>0.0</v>
      </c>
      <c r="BA107" s="1">
        <v>0.03</v>
      </c>
      <c r="BB107" s="1">
        <v>-1.0</v>
      </c>
      <c r="BC107" s="1">
        <v>1.0</v>
      </c>
      <c r="BD107" s="1">
        <v>-1.0</v>
      </c>
      <c r="BE107" s="1">
        <v>-1.0</v>
      </c>
      <c r="BF107" s="1">
        <v>-1.0</v>
      </c>
      <c r="BG107" s="1">
        <v>-1.0</v>
      </c>
      <c r="BH107" s="1">
        <v>-1.0</v>
      </c>
      <c r="BI107" s="1">
        <v>-1.0</v>
      </c>
      <c r="BJ107" s="1">
        <v>-1.0</v>
      </c>
      <c r="BK107" s="1">
        <v>-1.0</v>
      </c>
      <c r="BL107" s="1">
        <v>-1.0</v>
      </c>
      <c r="BM107" s="1">
        <v>-1.0</v>
      </c>
      <c r="BN107" s="1">
        <v>-1.0</v>
      </c>
      <c r="BO107" s="1">
        <v>-1.0</v>
      </c>
      <c r="BP107" s="1">
        <v>-1.0</v>
      </c>
      <c r="BQ107" s="1">
        <v>-1.0</v>
      </c>
      <c r="BR107" s="1">
        <v>-1.0</v>
      </c>
      <c r="BS107" s="1">
        <v>-1.0</v>
      </c>
      <c r="BT107" s="1">
        <v>-1.0</v>
      </c>
      <c r="BU107" s="1">
        <v>1.0</v>
      </c>
      <c r="BV107" s="1">
        <v>-1.0</v>
      </c>
      <c r="BW107" s="1">
        <v>-1.0</v>
      </c>
      <c r="BX107" s="1">
        <v>-1.0</v>
      </c>
      <c r="BY107" s="1">
        <v>-1.0</v>
      </c>
      <c r="BZ107" s="1">
        <v>-1.0</v>
      </c>
      <c r="CA107" s="1">
        <v>-1.0</v>
      </c>
      <c r="CB107" s="1">
        <v>-1.0</v>
      </c>
      <c r="CC107" s="1">
        <v>-1.0</v>
      </c>
      <c r="CD107" s="1">
        <v>3116.0</v>
      </c>
    </row>
    <row r="108">
      <c r="A108" s="1">
        <v>3.5262475E7</v>
      </c>
      <c r="B108" s="1" t="s">
        <v>763</v>
      </c>
      <c r="C108" s="1" t="s">
        <v>764</v>
      </c>
      <c r="D108" s="1" t="s">
        <v>764</v>
      </c>
      <c r="E108" s="1" t="s">
        <v>85</v>
      </c>
      <c r="H108" s="1" t="s">
        <v>765</v>
      </c>
      <c r="I108" s="1">
        <v>2.65463203E8</v>
      </c>
      <c r="J108" s="1">
        <v>43616.0</v>
      </c>
      <c r="K108" s="1" t="s">
        <v>134</v>
      </c>
      <c r="L108" s="1">
        <v>1.0</v>
      </c>
      <c r="M108" s="1">
        <v>0.0</v>
      </c>
      <c r="N108" s="1">
        <v>3.0</v>
      </c>
      <c r="O108" s="1">
        <v>0.0</v>
      </c>
      <c r="P108" s="1" t="s">
        <v>123</v>
      </c>
      <c r="Q108" s="1" t="s">
        <v>698</v>
      </c>
      <c r="R108" s="1">
        <v>40.67132</v>
      </c>
      <c r="S108" s="1">
        <v>-73.93003</v>
      </c>
      <c r="T108" s="1" t="s">
        <v>91</v>
      </c>
      <c r="U108" s="1" t="s">
        <v>92</v>
      </c>
      <c r="V108" s="1">
        <v>8.0</v>
      </c>
      <c r="W108" s="1">
        <v>2.0</v>
      </c>
      <c r="X108" s="1">
        <v>3.0</v>
      </c>
      <c r="Y108" s="1">
        <v>5.0</v>
      </c>
      <c r="Z108" s="1" t="s">
        <v>93</v>
      </c>
      <c r="AA108" s="1" t="s">
        <v>766</v>
      </c>
      <c r="AB108" s="1">
        <v>250.0</v>
      </c>
      <c r="AC108" s="1">
        <v>6.0</v>
      </c>
      <c r="AD108" s="1">
        <v>10.0</v>
      </c>
      <c r="AE108" s="1">
        <v>2.0</v>
      </c>
      <c r="AF108" s="1" t="s">
        <v>137</v>
      </c>
      <c r="AG108" s="1">
        <v>1.0</v>
      </c>
      <c r="AH108" s="1">
        <v>12.0</v>
      </c>
      <c r="AI108" s="1">
        <v>36.0</v>
      </c>
      <c r="AJ108" s="1">
        <v>55.0</v>
      </c>
      <c r="AK108" s="1">
        <v>309.0</v>
      </c>
      <c r="AL108" s="1">
        <v>5.0</v>
      </c>
      <c r="AM108" s="1">
        <v>5.0</v>
      </c>
      <c r="AN108" s="1">
        <v>92.0</v>
      </c>
      <c r="AO108" s="1">
        <v>10.0</v>
      </c>
      <c r="AP108" s="1">
        <v>10.0</v>
      </c>
      <c r="AQ108" s="1">
        <v>10.0</v>
      </c>
      <c r="AR108" s="1">
        <v>10.0</v>
      </c>
      <c r="AS108" s="1">
        <v>8.0</v>
      </c>
      <c r="AT108" s="1">
        <v>9.0</v>
      </c>
      <c r="AU108" s="1">
        <v>0.0</v>
      </c>
      <c r="AV108" s="1" t="s">
        <v>96</v>
      </c>
      <c r="AW108" s="1">
        <v>3.0</v>
      </c>
      <c r="AX108" s="1">
        <v>3.0</v>
      </c>
      <c r="AY108" s="1">
        <v>0.0</v>
      </c>
      <c r="AZ108" s="1">
        <v>0.0</v>
      </c>
      <c r="BA108" s="1">
        <v>5.0</v>
      </c>
      <c r="BB108" s="1">
        <v>-1.0</v>
      </c>
      <c r="BC108" s="1">
        <v>1.0</v>
      </c>
      <c r="BD108" s="1">
        <v>-1.0</v>
      </c>
      <c r="BE108" s="1">
        <v>-1.0</v>
      </c>
      <c r="BF108" s="1">
        <v>-1.0</v>
      </c>
      <c r="BG108" s="1">
        <v>-1.0</v>
      </c>
      <c r="BH108" s="1">
        <v>-1.0</v>
      </c>
      <c r="BI108" s="1">
        <v>-1.0</v>
      </c>
      <c r="BJ108" s="1">
        <v>1.0</v>
      </c>
      <c r="BK108" s="1">
        <v>-1.0</v>
      </c>
      <c r="BL108" s="1">
        <v>-1.0</v>
      </c>
      <c r="BM108" s="1">
        <v>-1.0</v>
      </c>
      <c r="BN108" s="1">
        <v>-1.0</v>
      </c>
      <c r="BO108" s="1">
        <v>-1.0</v>
      </c>
      <c r="BP108" s="1">
        <v>-1.0</v>
      </c>
      <c r="BQ108" s="1">
        <v>-1.0</v>
      </c>
      <c r="BR108" s="1">
        <v>-1.0</v>
      </c>
      <c r="BS108" s="1">
        <v>-1.0</v>
      </c>
      <c r="BT108" s="1">
        <v>-1.0</v>
      </c>
      <c r="BU108" s="1">
        <v>1.0</v>
      </c>
      <c r="BV108" s="1">
        <v>-1.0</v>
      </c>
      <c r="BW108" s="1">
        <v>-1.0</v>
      </c>
      <c r="BX108" s="1">
        <v>1.0</v>
      </c>
      <c r="BY108" s="1">
        <v>-1.0</v>
      </c>
      <c r="BZ108" s="1">
        <v>-1.0</v>
      </c>
      <c r="CA108" s="1">
        <v>-1.0</v>
      </c>
      <c r="CB108" s="1">
        <v>-1.0</v>
      </c>
      <c r="CC108" s="1">
        <v>-1.0</v>
      </c>
      <c r="CD108" s="1">
        <v>3139.0</v>
      </c>
    </row>
    <row r="109">
      <c r="A109" s="1">
        <v>9063266.0</v>
      </c>
      <c r="B109" s="1" t="s">
        <v>767</v>
      </c>
      <c r="C109" s="1" t="s">
        <v>768</v>
      </c>
      <c r="D109" s="1" t="s">
        <v>769</v>
      </c>
      <c r="E109" s="1" t="s">
        <v>85</v>
      </c>
      <c r="F109" s="1" t="s">
        <v>770</v>
      </c>
      <c r="G109" s="1" t="s">
        <v>771</v>
      </c>
      <c r="H109" s="1" t="s">
        <v>772</v>
      </c>
      <c r="I109" s="1">
        <v>4.7275801E7</v>
      </c>
      <c r="J109" s="1">
        <v>42300.0</v>
      </c>
      <c r="M109" s="1">
        <v>0.0</v>
      </c>
      <c r="N109" s="1">
        <v>1.0</v>
      </c>
      <c r="O109" s="1">
        <v>1.0</v>
      </c>
      <c r="P109" s="1" t="s">
        <v>123</v>
      </c>
      <c r="Q109" s="1" t="s">
        <v>185</v>
      </c>
      <c r="R109" s="1">
        <v>40.7125599999999</v>
      </c>
      <c r="S109" s="1">
        <v>-73.95224</v>
      </c>
      <c r="T109" s="1" t="s">
        <v>91</v>
      </c>
      <c r="U109" s="1" t="s">
        <v>92</v>
      </c>
      <c r="V109" s="1">
        <v>2.0</v>
      </c>
      <c r="W109" s="1">
        <v>1.0</v>
      </c>
      <c r="X109" s="1">
        <v>1.0</v>
      </c>
      <c r="Y109" s="1">
        <v>1.0</v>
      </c>
      <c r="Z109" s="1" t="s">
        <v>93</v>
      </c>
      <c r="AA109" s="1" t="s">
        <v>773</v>
      </c>
      <c r="AB109" s="1">
        <v>250.0</v>
      </c>
      <c r="AC109" s="1">
        <v>1.0</v>
      </c>
      <c r="AD109" s="1">
        <v>0.0</v>
      </c>
      <c r="AE109" s="1">
        <v>2.0</v>
      </c>
      <c r="AF109" s="1" t="s">
        <v>116</v>
      </c>
      <c r="AG109" s="1">
        <v>1.0</v>
      </c>
      <c r="AH109" s="1">
        <v>0.0</v>
      </c>
      <c r="AI109" s="1">
        <v>0.0</v>
      </c>
      <c r="AJ109" s="1">
        <v>0.0</v>
      </c>
      <c r="AK109" s="1">
        <v>0.0</v>
      </c>
      <c r="AL109" s="1">
        <v>1.0</v>
      </c>
      <c r="AM109" s="1">
        <v>0.0</v>
      </c>
      <c r="AN109" s="1">
        <v>100.0</v>
      </c>
      <c r="AO109" s="1">
        <v>10.0</v>
      </c>
      <c r="AP109" s="1">
        <v>10.0</v>
      </c>
      <c r="AQ109" s="1">
        <v>10.0</v>
      </c>
      <c r="AR109" s="1">
        <v>10.0</v>
      </c>
      <c r="AS109" s="1">
        <v>10.0</v>
      </c>
      <c r="AT109" s="1">
        <v>10.0</v>
      </c>
      <c r="AU109" s="1">
        <v>0.0</v>
      </c>
      <c r="AV109" s="1" t="s">
        <v>96</v>
      </c>
      <c r="AW109" s="1">
        <v>1.0</v>
      </c>
      <c r="AX109" s="1">
        <v>1.0</v>
      </c>
      <c r="AY109" s="1">
        <v>0.0</v>
      </c>
      <c r="AZ109" s="1">
        <v>0.0</v>
      </c>
      <c r="BA109" s="1">
        <v>0.02</v>
      </c>
      <c r="BB109" s="1">
        <v>1.0</v>
      </c>
      <c r="BC109" s="1">
        <v>1.0</v>
      </c>
      <c r="BD109" s="1">
        <v>-1.0</v>
      </c>
      <c r="BE109" s="1">
        <v>-1.0</v>
      </c>
      <c r="BF109" s="1">
        <v>-1.0</v>
      </c>
      <c r="BG109" s="1">
        <v>-1.0</v>
      </c>
      <c r="BH109" s="1">
        <v>-1.0</v>
      </c>
      <c r="BI109" s="1">
        <v>-1.0</v>
      </c>
      <c r="BJ109" s="1">
        <v>1.0</v>
      </c>
      <c r="BK109" s="1">
        <v>-1.0</v>
      </c>
      <c r="BL109" s="1">
        <v>-1.0</v>
      </c>
      <c r="BM109" s="1">
        <v>1.0</v>
      </c>
      <c r="BN109" s="1">
        <v>1.0</v>
      </c>
      <c r="BO109" s="1">
        <v>-1.0</v>
      </c>
      <c r="BP109" s="1">
        <v>1.0</v>
      </c>
      <c r="BQ109" s="1">
        <v>-1.0</v>
      </c>
      <c r="BR109" s="1">
        <v>-1.0</v>
      </c>
      <c r="BS109" s="1">
        <v>-1.0</v>
      </c>
      <c r="BT109" s="1">
        <v>-1.0</v>
      </c>
      <c r="BU109" s="1">
        <v>1.0</v>
      </c>
      <c r="BV109" s="1">
        <v>-1.0</v>
      </c>
      <c r="BW109" s="1">
        <v>1.0</v>
      </c>
      <c r="BX109" s="1">
        <v>-1.0</v>
      </c>
      <c r="BY109" s="1">
        <v>-1.0</v>
      </c>
      <c r="BZ109" s="1">
        <v>-1.0</v>
      </c>
      <c r="CA109" s="1">
        <v>-1.0</v>
      </c>
      <c r="CB109" s="1">
        <v>-1.0</v>
      </c>
      <c r="CC109" s="1">
        <v>-1.0</v>
      </c>
      <c r="CD109" s="1">
        <v>3212.0</v>
      </c>
    </row>
    <row r="110">
      <c r="A110" s="1">
        <v>3.0662701E7</v>
      </c>
      <c r="B110" s="1" t="s">
        <v>774</v>
      </c>
      <c r="C110" s="1" t="s">
        <v>775</v>
      </c>
      <c r="D110" s="1" t="s">
        <v>776</v>
      </c>
      <c r="E110" s="1" t="s">
        <v>85</v>
      </c>
      <c r="G110" s="1" t="s">
        <v>777</v>
      </c>
      <c r="I110" s="1">
        <v>2.29578317E8</v>
      </c>
      <c r="J110" s="1">
        <v>43441.0</v>
      </c>
      <c r="K110" s="1" t="s">
        <v>134</v>
      </c>
      <c r="L110" s="1">
        <v>1.0</v>
      </c>
      <c r="M110" s="1">
        <v>0.0</v>
      </c>
      <c r="N110" s="1">
        <v>1.0</v>
      </c>
      <c r="O110" s="1">
        <v>0.0</v>
      </c>
      <c r="P110" s="1" t="s">
        <v>89</v>
      </c>
      <c r="Q110" s="1" t="s">
        <v>370</v>
      </c>
      <c r="R110" s="1">
        <v>40.76348</v>
      </c>
      <c r="S110" s="1">
        <v>-73.99391</v>
      </c>
      <c r="T110" s="1" t="s">
        <v>91</v>
      </c>
      <c r="U110" s="1" t="s">
        <v>113</v>
      </c>
      <c r="V110" s="1">
        <v>2.0</v>
      </c>
      <c r="W110" s="1">
        <v>1.0</v>
      </c>
      <c r="X110" s="1">
        <v>1.0</v>
      </c>
      <c r="Y110" s="1">
        <v>1.0</v>
      </c>
      <c r="Z110" s="1" t="s">
        <v>93</v>
      </c>
      <c r="AA110" s="1" t="s">
        <v>778</v>
      </c>
      <c r="AB110" s="1">
        <v>125.0</v>
      </c>
      <c r="AC110" s="1">
        <v>1.0</v>
      </c>
      <c r="AD110" s="1">
        <v>25.0</v>
      </c>
      <c r="AE110" s="1">
        <v>1.0</v>
      </c>
      <c r="AF110" s="1" t="s">
        <v>341</v>
      </c>
      <c r="AG110" s="1">
        <v>1.0</v>
      </c>
      <c r="AH110" s="1">
        <v>16.0</v>
      </c>
      <c r="AI110" s="1">
        <v>38.0</v>
      </c>
      <c r="AJ110" s="1">
        <v>38.0</v>
      </c>
      <c r="AK110" s="1">
        <v>38.0</v>
      </c>
      <c r="AL110" s="1">
        <v>5.0</v>
      </c>
      <c r="AM110" s="1">
        <v>5.0</v>
      </c>
      <c r="AN110" s="1">
        <v>100.0</v>
      </c>
      <c r="AO110" s="1">
        <v>10.0</v>
      </c>
      <c r="AP110" s="1">
        <v>10.0</v>
      </c>
      <c r="AQ110" s="1">
        <v>10.0</v>
      </c>
      <c r="AR110" s="1">
        <v>10.0</v>
      </c>
      <c r="AS110" s="1">
        <v>10.0</v>
      </c>
      <c r="AT110" s="1">
        <v>10.0</v>
      </c>
      <c r="AU110" s="1">
        <v>1.0</v>
      </c>
      <c r="AV110" s="1" t="s">
        <v>96</v>
      </c>
      <c r="AW110" s="1">
        <v>1.0</v>
      </c>
      <c r="AX110" s="1">
        <v>0.0</v>
      </c>
      <c r="AY110" s="1">
        <v>1.0</v>
      </c>
      <c r="AZ110" s="1">
        <v>0.0</v>
      </c>
      <c r="BA110" s="1">
        <v>0.73</v>
      </c>
      <c r="BB110" s="1">
        <v>-1.0</v>
      </c>
      <c r="BC110" s="1">
        <v>1.0</v>
      </c>
      <c r="BD110" s="1">
        <v>-1.0</v>
      </c>
      <c r="BE110" s="1">
        <v>-1.0</v>
      </c>
      <c r="BF110" s="1">
        <v>-1.0</v>
      </c>
      <c r="BG110" s="1">
        <v>-1.0</v>
      </c>
      <c r="BH110" s="1">
        <v>-1.0</v>
      </c>
      <c r="BI110" s="1">
        <v>-1.0</v>
      </c>
      <c r="BJ110" s="1">
        <v>1.0</v>
      </c>
      <c r="BK110" s="1">
        <v>-1.0</v>
      </c>
      <c r="BL110" s="1">
        <v>-1.0</v>
      </c>
      <c r="BM110" s="1">
        <v>1.0</v>
      </c>
      <c r="BN110" s="1">
        <v>1.0</v>
      </c>
      <c r="BO110" s="1">
        <v>-1.0</v>
      </c>
      <c r="BP110" s="1">
        <v>-1.0</v>
      </c>
      <c r="BQ110" s="1">
        <v>-1.0</v>
      </c>
      <c r="BR110" s="1">
        <v>-1.0</v>
      </c>
      <c r="BS110" s="1">
        <v>-1.0</v>
      </c>
      <c r="BT110" s="1">
        <v>-1.0</v>
      </c>
      <c r="BU110" s="1">
        <v>1.0</v>
      </c>
      <c r="BV110" s="1">
        <v>-1.0</v>
      </c>
      <c r="BW110" s="1">
        <v>-1.0</v>
      </c>
      <c r="BX110" s="1">
        <v>-1.0</v>
      </c>
      <c r="BY110" s="1">
        <v>-1.0</v>
      </c>
      <c r="BZ110" s="1">
        <v>-1.0</v>
      </c>
      <c r="CA110" s="1">
        <v>-1.0</v>
      </c>
      <c r="CB110" s="1">
        <v>-1.0</v>
      </c>
      <c r="CC110" s="1">
        <v>-1.0</v>
      </c>
      <c r="CD110" s="1">
        <v>3256.0</v>
      </c>
    </row>
    <row r="111">
      <c r="A111" s="1">
        <v>2079686.0</v>
      </c>
      <c r="B111" s="1" t="s">
        <v>779</v>
      </c>
      <c r="C111" s="1" t="s">
        <v>780</v>
      </c>
      <c r="D111" s="1" t="s">
        <v>781</v>
      </c>
      <c r="E111" s="1" t="s">
        <v>85</v>
      </c>
      <c r="F111" s="1" t="s">
        <v>782</v>
      </c>
      <c r="G111" s="1" t="s">
        <v>783</v>
      </c>
      <c r="H111" s="1" t="s">
        <v>784</v>
      </c>
      <c r="I111" s="1">
        <v>7624316.0</v>
      </c>
      <c r="J111" s="1">
        <v>41476.0</v>
      </c>
      <c r="M111" s="1">
        <v>0.0</v>
      </c>
      <c r="N111" s="1">
        <v>1.0</v>
      </c>
      <c r="O111" s="1">
        <v>1.0</v>
      </c>
      <c r="P111" s="1" t="s">
        <v>123</v>
      </c>
      <c r="Q111" s="1" t="s">
        <v>124</v>
      </c>
      <c r="R111" s="1">
        <v>40.7018</v>
      </c>
      <c r="S111" s="1">
        <v>-73.91823</v>
      </c>
      <c r="T111" s="1" t="s">
        <v>91</v>
      </c>
      <c r="U111" s="1" t="s">
        <v>92</v>
      </c>
      <c r="V111" s="1">
        <v>2.0</v>
      </c>
      <c r="W111" s="1">
        <v>1.0</v>
      </c>
      <c r="X111" s="1">
        <v>2.0</v>
      </c>
      <c r="Y111" s="1">
        <v>2.0</v>
      </c>
      <c r="Z111" s="1" t="s">
        <v>264</v>
      </c>
      <c r="AA111" s="1" t="s">
        <v>785</v>
      </c>
      <c r="AB111" s="1">
        <v>60.0</v>
      </c>
      <c r="AC111" s="1">
        <v>1.0</v>
      </c>
      <c r="AD111" s="1">
        <v>20.0</v>
      </c>
      <c r="AE111" s="1">
        <v>3.0</v>
      </c>
      <c r="AF111" s="1" t="s">
        <v>597</v>
      </c>
      <c r="AG111" s="1">
        <v>1.0</v>
      </c>
      <c r="AH111" s="1">
        <v>0.0</v>
      </c>
      <c r="AI111" s="1">
        <v>0.0</v>
      </c>
      <c r="AJ111" s="1">
        <v>0.0</v>
      </c>
      <c r="AK111" s="1">
        <v>0.0</v>
      </c>
      <c r="AL111" s="1">
        <v>14.0</v>
      </c>
      <c r="AM111" s="1">
        <v>0.0</v>
      </c>
      <c r="AN111" s="1">
        <v>94.0</v>
      </c>
      <c r="AO111" s="1">
        <v>9.0</v>
      </c>
      <c r="AP111" s="1">
        <v>9.0</v>
      </c>
      <c r="AQ111" s="1">
        <v>10.0</v>
      </c>
      <c r="AR111" s="1">
        <v>10.0</v>
      </c>
      <c r="AS111" s="1">
        <v>8.0</v>
      </c>
      <c r="AT111" s="1">
        <v>9.0</v>
      </c>
      <c r="AU111" s="1">
        <v>0.0</v>
      </c>
      <c r="AV111" s="1" t="s">
        <v>96</v>
      </c>
      <c r="AW111" s="1">
        <v>1.0</v>
      </c>
      <c r="AX111" s="1">
        <v>1.0</v>
      </c>
      <c r="AY111" s="1">
        <v>0.0</v>
      </c>
      <c r="AZ111" s="1">
        <v>0.0</v>
      </c>
      <c r="BA111" s="1">
        <v>0.21</v>
      </c>
      <c r="BB111" s="1">
        <v>-1.0</v>
      </c>
      <c r="BC111" s="1">
        <v>1.0</v>
      </c>
      <c r="BD111" s="1">
        <v>-1.0</v>
      </c>
      <c r="BE111" s="1">
        <v>-1.0</v>
      </c>
      <c r="BF111" s="1">
        <v>-1.0</v>
      </c>
      <c r="BG111" s="1">
        <v>-1.0</v>
      </c>
      <c r="BH111" s="1">
        <v>-1.0</v>
      </c>
      <c r="BI111" s="1">
        <v>-1.0</v>
      </c>
      <c r="BJ111" s="1">
        <v>1.0</v>
      </c>
      <c r="BK111" s="1">
        <v>-1.0</v>
      </c>
      <c r="BL111" s="1">
        <v>-1.0</v>
      </c>
      <c r="BM111" s="1">
        <v>-1.0</v>
      </c>
      <c r="BN111" s="1">
        <v>-1.0</v>
      </c>
      <c r="BO111" s="1">
        <v>-1.0</v>
      </c>
      <c r="BP111" s="1">
        <v>-1.0</v>
      </c>
      <c r="BQ111" s="1">
        <v>1.0</v>
      </c>
      <c r="BR111" s="1">
        <v>-1.0</v>
      </c>
      <c r="BS111" s="1">
        <v>-1.0</v>
      </c>
      <c r="BT111" s="1">
        <v>-1.0</v>
      </c>
      <c r="BU111" s="1">
        <v>1.0</v>
      </c>
      <c r="BV111" s="1">
        <v>-1.0</v>
      </c>
      <c r="BW111" s="1">
        <v>-1.0</v>
      </c>
      <c r="BX111" s="1">
        <v>-1.0</v>
      </c>
      <c r="BY111" s="1">
        <v>-1.0</v>
      </c>
      <c r="BZ111" s="1">
        <v>-1.0</v>
      </c>
      <c r="CA111" s="1">
        <v>-1.0</v>
      </c>
      <c r="CB111" s="1">
        <v>-1.0</v>
      </c>
      <c r="CC111" s="1">
        <v>-1.0</v>
      </c>
      <c r="CD111" s="1">
        <v>3277.0</v>
      </c>
    </row>
    <row r="112">
      <c r="A112" s="1">
        <v>3.2088075E7</v>
      </c>
      <c r="B112" s="1" t="s">
        <v>786</v>
      </c>
      <c r="C112" s="1" t="s">
        <v>787</v>
      </c>
      <c r="D112" s="1" t="s">
        <v>788</v>
      </c>
      <c r="E112" s="1" t="s">
        <v>85</v>
      </c>
      <c r="F112" s="1" t="s">
        <v>789</v>
      </c>
      <c r="G112" s="1" t="s">
        <v>790</v>
      </c>
      <c r="H112" s="1" t="s">
        <v>791</v>
      </c>
      <c r="I112" s="1">
        <v>1.4234166E7</v>
      </c>
      <c r="J112" s="1">
        <v>41742.0</v>
      </c>
      <c r="K112" s="1" t="s">
        <v>134</v>
      </c>
      <c r="L112" s="1">
        <v>0.85</v>
      </c>
      <c r="M112" s="1">
        <v>0.0</v>
      </c>
      <c r="N112" s="1">
        <v>2.0</v>
      </c>
      <c r="O112" s="1">
        <v>0.0</v>
      </c>
      <c r="P112" s="1" t="s">
        <v>89</v>
      </c>
      <c r="Q112" s="1" t="s">
        <v>112</v>
      </c>
      <c r="R112" s="1">
        <v>40.70484</v>
      </c>
      <c r="S112" s="1">
        <v>-73.91393</v>
      </c>
      <c r="T112" s="1" t="s">
        <v>91</v>
      </c>
      <c r="U112" s="1" t="s">
        <v>113</v>
      </c>
      <c r="V112" s="1">
        <v>2.0</v>
      </c>
      <c r="W112" s="1">
        <v>1.0</v>
      </c>
      <c r="X112" s="1">
        <v>1.0</v>
      </c>
      <c r="Y112" s="1">
        <v>1.0</v>
      </c>
      <c r="Z112" s="1" t="s">
        <v>93</v>
      </c>
      <c r="AA112" s="1" t="s">
        <v>792</v>
      </c>
      <c r="AB112" s="1">
        <v>59.0</v>
      </c>
      <c r="AC112" s="1">
        <v>2.0</v>
      </c>
      <c r="AD112" s="1">
        <v>0.0</v>
      </c>
      <c r="AE112" s="1">
        <v>1.0</v>
      </c>
      <c r="AF112" s="1" t="s">
        <v>95</v>
      </c>
      <c r="AG112" s="1">
        <v>1.0</v>
      </c>
      <c r="AH112" s="1">
        <v>8.0</v>
      </c>
      <c r="AI112" s="1">
        <v>13.0</v>
      </c>
      <c r="AJ112" s="1">
        <v>16.0</v>
      </c>
      <c r="AK112" s="1">
        <v>67.0</v>
      </c>
      <c r="AL112" s="1">
        <v>15.0</v>
      </c>
      <c r="AM112" s="1">
        <v>15.0</v>
      </c>
      <c r="AN112" s="1">
        <v>100.0</v>
      </c>
      <c r="AO112" s="1">
        <v>10.0</v>
      </c>
      <c r="AP112" s="1">
        <v>10.0</v>
      </c>
      <c r="AQ112" s="1">
        <v>10.0</v>
      </c>
      <c r="AR112" s="1">
        <v>10.0</v>
      </c>
      <c r="AS112" s="1">
        <v>10.0</v>
      </c>
      <c r="AT112" s="1">
        <v>10.0</v>
      </c>
      <c r="AU112" s="1">
        <v>1.0</v>
      </c>
      <c r="AV112" s="1" t="s">
        <v>117</v>
      </c>
      <c r="AW112" s="1">
        <v>2.0</v>
      </c>
      <c r="AX112" s="1">
        <v>0.0</v>
      </c>
      <c r="AY112" s="1">
        <v>2.0</v>
      </c>
      <c r="AZ112" s="1">
        <v>0.0</v>
      </c>
      <c r="BA112" s="1">
        <v>2.98</v>
      </c>
      <c r="BB112" s="1">
        <v>-1.0</v>
      </c>
      <c r="BC112" s="1">
        <v>1.0</v>
      </c>
      <c r="BD112" s="1">
        <v>-1.0</v>
      </c>
      <c r="BE112" s="1">
        <v>-1.0</v>
      </c>
      <c r="BF112" s="1">
        <v>-1.0</v>
      </c>
      <c r="BG112" s="1">
        <v>-1.0</v>
      </c>
      <c r="BH112" s="1">
        <v>-1.0</v>
      </c>
      <c r="BI112" s="1">
        <v>-1.0</v>
      </c>
      <c r="BJ112" s="1">
        <v>1.0</v>
      </c>
      <c r="BK112" s="1">
        <v>1.0</v>
      </c>
      <c r="BL112" s="1">
        <v>1.0</v>
      </c>
      <c r="BM112" s="1">
        <v>-1.0</v>
      </c>
      <c r="BN112" s="1">
        <v>-1.0</v>
      </c>
      <c r="BO112" s="1">
        <v>-1.0</v>
      </c>
      <c r="BP112" s="1">
        <v>-1.0</v>
      </c>
      <c r="BQ112" s="1">
        <v>1.0</v>
      </c>
      <c r="BR112" s="1">
        <v>-1.0</v>
      </c>
      <c r="BS112" s="1">
        <v>-1.0</v>
      </c>
      <c r="BT112" s="1">
        <v>-1.0</v>
      </c>
      <c r="BU112" s="1">
        <v>1.0</v>
      </c>
      <c r="BV112" s="1">
        <v>-1.0</v>
      </c>
      <c r="BW112" s="1">
        <v>-1.0</v>
      </c>
      <c r="BX112" s="1">
        <v>1.0</v>
      </c>
      <c r="BY112" s="1">
        <v>1.0</v>
      </c>
      <c r="BZ112" s="1">
        <v>1.0</v>
      </c>
      <c r="CA112" s="1">
        <v>-1.0</v>
      </c>
      <c r="CB112" s="1">
        <v>-1.0</v>
      </c>
      <c r="CC112" s="1">
        <v>-1.0</v>
      </c>
      <c r="CD112" s="1">
        <v>3334.0</v>
      </c>
    </row>
    <row r="113">
      <c r="A113" s="1">
        <v>1.9767452E7</v>
      </c>
      <c r="B113" s="1" t="s">
        <v>793</v>
      </c>
      <c r="C113" s="1" t="s">
        <v>794</v>
      </c>
      <c r="D113" s="1" t="s">
        <v>795</v>
      </c>
      <c r="E113" s="1" t="s">
        <v>85</v>
      </c>
      <c r="I113" s="1">
        <v>2.8307663E7</v>
      </c>
      <c r="J113" s="1">
        <v>42059.0</v>
      </c>
      <c r="K113" s="1" t="s">
        <v>88</v>
      </c>
      <c r="L113" s="1">
        <v>1.0</v>
      </c>
      <c r="M113" s="1">
        <v>0.0</v>
      </c>
      <c r="N113" s="1">
        <v>1.0</v>
      </c>
      <c r="O113" s="1">
        <v>1.0</v>
      </c>
      <c r="P113" s="1" t="s">
        <v>123</v>
      </c>
      <c r="Q113" s="1" t="s">
        <v>124</v>
      </c>
      <c r="R113" s="1">
        <v>40.73599</v>
      </c>
      <c r="S113" s="1">
        <v>-73.95604</v>
      </c>
      <c r="T113" s="1" t="s">
        <v>91</v>
      </c>
      <c r="U113" s="1" t="s">
        <v>92</v>
      </c>
      <c r="V113" s="1">
        <v>4.0</v>
      </c>
      <c r="W113" s="1">
        <v>1.0</v>
      </c>
      <c r="X113" s="1">
        <v>2.0</v>
      </c>
      <c r="Y113" s="1">
        <v>2.0</v>
      </c>
      <c r="Z113" s="1" t="s">
        <v>93</v>
      </c>
      <c r="AA113" s="1" t="s">
        <v>796</v>
      </c>
      <c r="AB113" s="1">
        <v>170.0</v>
      </c>
      <c r="AC113" s="1">
        <v>2.0</v>
      </c>
      <c r="AD113" s="1">
        <v>25.0</v>
      </c>
      <c r="AE113" s="1">
        <v>2.0</v>
      </c>
      <c r="AF113" s="1" t="s">
        <v>797</v>
      </c>
      <c r="AG113" s="1">
        <v>1.0</v>
      </c>
      <c r="AH113" s="1">
        <v>3.0</v>
      </c>
      <c r="AI113" s="1">
        <v>3.0</v>
      </c>
      <c r="AJ113" s="1">
        <v>3.0</v>
      </c>
      <c r="AK113" s="1">
        <v>3.0</v>
      </c>
      <c r="AL113" s="1">
        <v>12.0</v>
      </c>
      <c r="AM113" s="1">
        <v>6.0</v>
      </c>
      <c r="AN113" s="1">
        <v>97.0</v>
      </c>
      <c r="AO113" s="1">
        <v>10.0</v>
      </c>
      <c r="AP113" s="1">
        <v>10.0</v>
      </c>
      <c r="AQ113" s="1">
        <v>10.0</v>
      </c>
      <c r="AR113" s="1">
        <v>10.0</v>
      </c>
      <c r="AS113" s="1">
        <v>10.0</v>
      </c>
      <c r="AT113" s="1">
        <v>10.0</v>
      </c>
      <c r="AU113" s="1">
        <v>0.0</v>
      </c>
      <c r="AV113" s="1" t="s">
        <v>96</v>
      </c>
      <c r="AW113" s="1">
        <v>1.0</v>
      </c>
      <c r="AX113" s="1">
        <v>1.0</v>
      </c>
      <c r="AY113" s="1">
        <v>0.0</v>
      </c>
      <c r="AZ113" s="1">
        <v>0.0</v>
      </c>
      <c r="BA113" s="1">
        <v>0.53</v>
      </c>
      <c r="BB113" s="1">
        <v>-1.0</v>
      </c>
      <c r="BC113" s="1">
        <v>1.0</v>
      </c>
      <c r="BD113" s="1">
        <v>-1.0</v>
      </c>
      <c r="BE113" s="1">
        <v>-1.0</v>
      </c>
      <c r="BF113" s="1">
        <v>-1.0</v>
      </c>
      <c r="BG113" s="1">
        <v>-1.0</v>
      </c>
      <c r="BH113" s="1">
        <v>-1.0</v>
      </c>
      <c r="BI113" s="1">
        <v>-1.0</v>
      </c>
      <c r="BJ113" s="1">
        <v>-1.0</v>
      </c>
      <c r="BK113" s="1">
        <v>-1.0</v>
      </c>
      <c r="BL113" s="1">
        <v>-1.0</v>
      </c>
      <c r="BM113" s="1">
        <v>1.0</v>
      </c>
      <c r="BN113" s="1">
        <v>-1.0</v>
      </c>
      <c r="BO113" s="1">
        <v>-1.0</v>
      </c>
      <c r="BP113" s="1">
        <v>1.0</v>
      </c>
      <c r="BQ113" s="1">
        <v>1.0</v>
      </c>
      <c r="BR113" s="1">
        <v>-1.0</v>
      </c>
      <c r="BS113" s="1">
        <v>-1.0</v>
      </c>
      <c r="BT113" s="1">
        <v>-1.0</v>
      </c>
      <c r="BU113" s="1">
        <v>1.0</v>
      </c>
      <c r="BV113" s="1">
        <v>-1.0</v>
      </c>
      <c r="BW113" s="1">
        <v>-1.0</v>
      </c>
      <c r="BX113" s="1">
        <v>1.0</v>
      </c>
      <c r="BY113" s="1">
        <v>-1.0</v>
      </c>
      <c r="BZ113" s="1">
        <v>1.0</v>
      </c>
      <c r="CA113" s="1">
        <v>-1.0</v>
      </c>
      <c r="CB113" s="1">
        <v>1.0</v>
      </c>
      <c r="CC113" s="1">
        <v>-1.0</v>
      </c>
      <c r="CD113" s="1">
        <v>3357.0</v>
      </c>
    </row>
    <row r="114">
      <c r="A114" s="1">
        <v>1.0887262E7</v>
      </c>
      <c r="B114" s="1" t="s">
        <v>798</v>
      </c>
      <c r="C114" s="1" t="s">
        <v>799</v>
      </c>
      <c r="D114" s="1" t="s">
        <v>799</v>
      </c>
      <c r="E114" s="1" t="s">
        <v>85</v>
      </c>
      <c r="I114" s="1">
        <v>4343152.0</v>
      </c>
      <c r="J114" s="1">
        <v>41249.0</v>
      </c>
      <c r="M114" s="1">
        <v>0.0</v>
      </c>
      <c r="N114" s="1">
        <v>1.0</v>
      </c>
      <c r="O114" s="1">
        <v>1.0</v>
      </c>
      <c r="P114" s="1" t="s">
        <v>89</v>
      </c>
      <c r="Q114" s="1" t="s">
        <v>613</v>
      </c>
      <c r="R114" s="1">
        <v>40.81223</v>
      </c>
      <c r="S114" s="1">
        <v>-73.94313</v>
      </c>
      <c r="T114" s="1" t="s">
        <v>91</v>
      </c>
      <c r="U114" s="1" t="s">
        <v>92</v>
      </c>
      <c r="V114" s="1">
        <v>5.0</v>
      </c>
      <c r="W114" s="1">
        <v>2.0</v>
      </c>
      <c r="X114" s="1">
        <v>3.0</v>
      </c>
      <c r="Y114" s="1">
        <v>4.0</v>
      </c>
      <c r="Z114" s="1" t="s">
        <v>93</v>
      </c>
      <c r="AA114" s="1" t="s">
        <v>800</v>
      </c>
      <c r="AB114" s="1">
        <v>199.0</v>
      </c>
      <c r="AC114" s="1">
        <v>1.0</v>
      </c>
      <c r="AD114" s="1">
        <v>0.0</v>
      </c>
      <c r="AE114" s="1">
        <v>4.0</v>
      </c>
      <c r="AF114" s="1" t="s">
        <v>302</v>
      </c>
      <c r="AG114" s="1">
        <v>1.0</v>
      </c>
      <c r="AH114" s="1">
        <v>0.0</v>
      </c>
      <c r="AI114" s="1">
        <v>0.0</v>
      </c>
      <c r="AJ114" s="1">
        <v>0.0</v>
      </c>
      <c r="AK114" s="1">
        <v>0.0</v>
      </c>
      <c r="AL114" s="1">
        <v>2.0</v>
      </c>
      <c r="AM114" s="1">
        <v>0.0</v>
      </c>
      <c r="AN114" s="1">
        <v>100.0</v>
      </c>
      <c r="AO114" s="1">
        <v>10.0</v>
      </c>
      <c r="AP114" s="1">
        <v>9.0</v>
      </c>
      <c r="AQ114" s="1">
        <v>10.0</v>
      </c>
      <c r="AR114" s="1">
        <v>10.0</v>
      </c>
      <c r="AS114" s="1">
        <v>8.0</v>
      </c>
      <c r="AT114" s="1">
        <v>9.0</v>
      </c>
      <c r="AU114" s="1">
        <v>0.0</v>
      </c>
      <c r="AV114" s="1" t="s">
        <v>105</v>
      </c>
      <c r="AW114" s="1">
        <v>1.0</v>
      </c>
      <c r="AX114" s="1">
        <v>1.0</v>
      </c>
      <c r="AY114" s="1">
        <v>0.0</v>
      </c>
      <c r="AZ114" s="1">
        <v>0.0</v>
      </c>
      <c r="BA114" s="1">
        <v>0.05</v>
      </c>
      <c r="BB114" s="1">
        <v>-1.0</v>
      </c>
      <c r="BC114" s="1">
        <v>1.0</v>
      </c>
      <c r="BD114" s="1">
        <v>-1.0</v>
      </c>
      <c r="BE114" s="1">
        <v>1.0</v>
      </c>
      <c r="BF114" s="1">
        <v>-1.0</v>
      </c>
      <c r="BG114" s="1">
        <v>-1.0</v>
      </c>
      <c r="BH114" s="1">
        <v>1.0</v>
      </c>
      <c r="BI114" s="1">
        <v>-1.0</v>
      </c>
      <c r="BJ114" s="1">
        <v>-1.0</v>
      </c>
      <c r="BK114" s="1">
        <v>-1.0</v>
      </c>
      <c r="BL114" s="1">
        <v>1.0</v>
      </c>
      <c r="BM114" s="1">
        <v>1.0</v>
      </c>
      <c r="BN114" s="1">
        <v>-1.0</v>
      </c>
      <c r="BO114" s="1">
        <v>-1.0</v>
      </c>
      <c r="BP114" s="1">
        <v>1.0</v>
      </c>
      <c r="BQ114" s="1">
        <v>-1.0</v>
      </c>
      <c r="BR114" s="1">
        <v>1.0</v>
      </c>
      <c r="BS114" s="1">
        <v>-1.0</v>
      </c>
      <c r="BT114" s="1">
        <v>-1.0</v>
      </c>
      <c r="BU114" s="1">
        <v>1.0</v>
      </c>
      <c r="BV114" s="1">
        <v>-1.0</v>
      </c>
      <c r="BW114" s="1">
        <v>-1.0</v>
      </c>
      <c r="BX114" s="1">
        <v>1.0</v>
      </c>
      <c r="BY114" s="1">
        <v>-1.0</v>
      </c>
      <c r="BZ114" s="1">
        <v>-1.0</v>
      </c>
      <c r="CA114" s="1">
        <v>-1.0</v>
      </c>
      <c r="CB114" s="1">
        <v>-1.0</v>
      </c>
      <c r="CC114" s="1">
        <v>-1.0</v>
      </c>
      <c r="CD114" s="1">
        <v>3417.0</v>
      </c>
    </row>
    <row r="115">
      <c r="A115" s="1">
        <v>2.3714854E7</v>
      </c>
      <c r="B115" s="1" t="s">
        <v>801</v>
      </c>
      <c r="C115" s="1" t="s">
        <v>802</v>
      </c>
      <c r="D115" s="1" t="s">
        <v>803</v>
      </c>
      <c r="E115" s="1" t="s">
        <v>85</v>
      </c>
      <c r="F115" s="1" t="s">
        <v>804</v>
      </c>
      <c r="G115" s="1" t="s">
        <v>805</v>
      </c>
      <c r="I115" s="1">
        <v>4.8911266E7</v>
      </c>
      <c r="J115" s="1">
        <v>42321.0</v>
      </c>
      <c r="K115" s="1" t="s">
        <v>272</v>
      </c>
      <c r="L115" s="1">
        <v>0.83</v>
      </c>
      <c r="M115" s="1">
        <v>1.0</v>
      </c>
      <c r="N115" s="1">
        <v>2.0</v>
      </c>
      <c r="O115" s="1">
        <v>1.0</v>
      </c>
      <c r="P115" s="1" t="s">
        <v>89</v>
      </c>
      <c r="Q115" s="1" t="s">
        <v>90</v>
      </c>
      <c r="R115" s="1">
        <v>40.71262</v>
      </c>
      <c r="S115" s="1">
        <v>-73.99592</v>
      </c>
      <c r="T115" s="1" t="s">
        <v>91</v>
      </c>
      <c r="U115" s="1" t="s">
        <v>113</v>
      </c>
      <c r="V115" s="1">
        <v>1.0</v>
      </c>
      <c r="W115" s="1">
        <v>1.0</v>
      </c>
      <c r="X115" s="1">
        <v>1.0</v>
      </c>
      <c r="Y115" s="1">
        <v>1.0</v>
      </c>
      <c r="Z115" s="1" t="s">
        <v>93</v>
      </c>
      <c r="AA115" s="1" t="s">
        <v>806</v>
      </c>
      <c r="AB115" s="1">
        <v>119.0</v>
      </c>
      <c r="AC115" s="1">
        <v>1.0</v>
      </c>
      <c r="AD115" s="1">
        <v>25.0</v>
      </c>
      <c r="AE115" s="1">
        <v>3.0</v>
      </c>
      <c r="AF115" s="1" t="s">
        <v>95</v>
      </c>
      <c r="AG115" s="1">
        <v>1.0</v>
      </c>
      <c r="AH115" s="1">
        <v>6.0</v>
      </c>
      <c r="AI115" s="1">
        <v>31.0</v>
      </c>
      <c r="AJ115" s="1">
        <v>31.0</v>
      </c>
      <c r="AK115" s="1">
        <v>86.0</v>
      </c>
      <c r="AL115" s="1">
        <v>17.0</v>
      </c>
      <c r="AM115" s="1">
        <v>14.0</v>
      </c>
      <c r="AN115" s="1">
        <v>99.0</v>
      </c>
      <c r="AO115" s="1">
        <v>10.0</v>
      </c>
      <c r="AP115" s="1">
        <v>10.0</v>
      </c>
      <c r="AQ115" s="1">
        <v>10.0</v>
      </c>
      <c r="AR115" s="1">
        <v>10.0</v>
      </c>
      <c r="AS115" s="1">
        <v>10.0</v>
      </c>
      <c r="AT115" s="1">
        <v>10.0</v>
      </c>
      <c r="AU115" s="1">
        <v>0.0</v>
      </c>
      <c r="AV115" s="1" t="s">
        <v>96</v>
      </c>
      <c r="AW115" s="1">
        <v>2.0</v>
      </c>
      <c r="AX115" s="1">
        <v>1.0</v>
      </c>
      <c r="AY115" s="1">
        <v>1.0</v>
      </c>
      <c r="AZ115" s="1">
        <v>0.0</v>
      </c>
      <c r="BA115" s="1">
        <v>1.31</v>
      </c>
      <c r="BB115" s="1">
        <v>-1.0</v>
      </c>
      <c r="BC115" s="1">
        <v>1.0</v>
      </c>
      <c r="BD115" s="1">
        <v>-1.0</v>
      </c>
      <c r="BE115" s="1">
        <v>-1.0</v>
      </c>
      <c r="BF115" s="1">
        <v>-1.0</v>
      </c>
      <c r="BG115" s="1">
        <v>-1.0</v>
      </c>
      <c r="BH115" s="1">
        <v>1.0</v>
      </c>
      <c r="BI115" s="1">
        <v>-1.0</v>
      </c>
      <c r="BJ115" s="1">
        <v>1.0</v>
      </c>
      <c r="BK115" s="1">
        <v>1.0</v>
      </c>
      <c r="BL115" s="1">
        <v>1.0</v>
      </c>
      <c r="BM115" s="1">
        <v>-1.0</v>
      </c>
      <c r="BN115" s="1">
        <v>-1.0</v>
      </c>
      <c r="BO115" s="1">
        <v>-1.0</v>
      </c>
      <c r="BP115" s="1">
        <v>-1.0</v>
      </c>
      <c r="BQ115" s="1">
        <v>1.0</v>
      </c>
      <c r="BR115" s="1">
        <v>-1.0</v>
      </c>
      <c r="BS115" s="1">
        <v>-1.0</v>
      </c>
      <c r="BT115" s="1">
        <v>-1.0</v>
      </c>
      <c r="BU115" s="1">
        <v>1.0</v>
      </c>
      <c r="BV115" s="1">
        <v>1.0</v>
      </c>
      <c r="BW115" s="1">
        <v>-1.0</v>
      </c>
      <c r="BX115" s="1">
        <v>-1.0</v>
      </c>
      <c r="BY115" s="1">
        <v>1.0</v>
      </c>
      <c r="BZ115" s="1">
        <v>1.0</v>
      </c>
      <c r="CA115" s="1">
        <v>-1.0</v>
      </c>
      <c r="CB115" s="1">
        <v>-1.0</v>
      </c>
      <c r="CC115" s="1">
        <v>-1.0</v>
      </c>
      <c r="CD115" s="1">
        <v>3439.0</v>
      </c>
    </row>
    <row r="116">
      <c r="A116" s="1">
        <v>3.4945914E7</v>
      </c>
      <c r="B116" s="1" t="s">
        <v>807</v>
      </c>
      <c r="C116" s="1" t="s">
        <v>808</v>
      </c>
      <c r="D116" s="1" t="s">
        <v>809</v>
      </c>
      <c r="E116" s="1" t="s">
        <v>85</v>
      </c>
      <c r="F116" s="1" t="s">
        <v>810</v>
      </c>
      <c r="G116" s="1" t="s">
        <v>811</v>
      </c>
      <c r="H116" s="1" t="s">
        <v>812</v>
      </c>
      <c r="I116" s="1">
        <v>2.58232863E8</v>
      </c>
      <c r="J116" s="1">
        <v>43581.0</v>
      </c>
      <c r="K116" s="1" t="s">
        <v>134</v>
      </c>
      <c r="L116" s="1">
        <v>1.0</v>
      </c>
      <c r="M116" s="1">
        <v>0.0</v>
      </c>
      <c r="N116" s="1">
        <v>1.0</v>
      </c>
      <c r="O116" s="1">
        <v>0.0</v>
      </c>
      <c r="P116" s="1" t="s">
        <v>813</v>
      </c>
      <c r="Q116" s="1" t="s">
        <v>814</v>
      </c>
      <c r="R116" s="1">
        <v>40.58647</v>
      </c>
      <c r="S116" s="1">
        <v>-74.15954</v>
      </c>
      <c r="T116" s="1" t="s">
        <v>91</v>
      </c>
      <c r="U116" s="1" t="s">
        <v>92</v>
      </c>
      <c r="V116" s="1">
        <v>3.0</v>
      </c>
      <c r="W116" s="1">
        <v>1.0</v>
      </c>
      <c r="X116" s="1">
        <v>1.0</v>
      </c>
      <c r="Y116" s="1">
        <v>1.0</v>
      </c>
      <c r="Z116" s="1" t="s">
        <v>93</v>
      </c>
      <c r="AA116" s="1" t="s">
        <v>815</v>
      </c>
      <c r="AB116" s="1">
        <v>68.0</v>
      </c>
      <c r="AC116" s="1">
        <v>2.0</v>
      </c>
      <c r="AD116" s="1">
        <v>20.0</v>
      </c>
      <c r="AE116" s="1">
        <v>2.0</v>
      </c>
      <c r="AF116" s="1" t="s">
        <v>407</v>
      </c>
      <c r="AG116" s="1">
        <v>1.0</v>
      </c>
      <c r="AH116" s="1">
        <v>3.0</v>
      </c>
      <c r="AI116" s="1">
        <v>3.0</v>
      </c>
      <c r="AJ116" s="1">
        <v>3.0</v>
      </c>
      <c r="AK116" s="1">
        <v>4.0</v>
      </c>
      <c r="AL116" s="1">
        <v>8.0</v>
      </c>
      <c r="AM116" s="1">
        <v>8.0</v>
      </c>
      <c r="AN116" s="1">
        <v>100.0</v>
      </c>
      <c r="AO116" s="1">
        <v>10.0</v>
      </c>
      <c r="AP116" s="1">
        <v>10.0</v>
      </c>
      <c r="AQ116" s="1">
        <v>10.0</v>
      </c>
      <c r="AR116" s="1">
        <v>10.0</v>
      </c>
      <c r="AS116" s="1">
        <v>10.0</v>
      </c>
      <c r="AT116" s="1">
        <v>10.0</v>
      </c>
      <c r="AU116" s="1">
        <v>1.0</v>
      </c>
      <c r="AV116" s="1" t="s">
        <v>96</v>
      </c>
      <c r="AW116" s="1">
        <v>1.0</v>
      </c>
      <c r="AX116" s="1">
        <v>1.0</v>
      </c>
      <c r="AY116" s="1">
        <v>0.0</v>
      </c>
      <c r="AZ116" s="1">
        <v>0.0</v>
      </c>
      <c r="BA116" s="1">
        <v>5.33</v>
      </c>
      <c r="BB116" s="1">
        <v>-1.0</v>
      </c>
      <c r="BC116" s="1">
        <v>1.0</v>
      </c>
      <c r="BD116" s="1">
        <v>-1.0</v>
      </c>
      <c r="BE116" s="1">
        <v>-1.0</v>
      </c>
      <c r="BF116" s="1">
        <v>-1.0</v>
      </c>
      <c r="BG116" s="1">
        <v>-1.0</v>
      </c>
      <c r="BH116" s="1">
        <v>-1.0</v>
      </c>
      <c r="BI116" s="1">
        <v>-1.0</v>
      </c>
      <c r="BJ116" s="1">
        <v>1.0</v>
      </c>
      <c r="BK116" s="1">
        <v>1.0</v>
      </c>
      <c r="BL116" s="1">
        <v>1.0</v>
      </c>
      <c r="BM116" s="1">
        <v>-1.0</v>
      </c>
      <c r="BN116" s="1">
        <v>-1.0</v>
      </c>
      <c r="BO116" s="1">
        <v>-1.0</v>
      </c>
      <c r="BP116" s="1">
        <v>-1.0</v>
      </c>
      <c r="BQ116" s="1">
        <v>1.0</v>
      </c>
      <c r="BR116" s="1">
        <v>-1.0</v>
      </c>
      <c r="BS116" s="1">
        <v>-1.0</v>
      </c>
      <c r="BT116" s="1">
        <v>-1.0</v>
      </c>
      <c r="BU116" s="1">
        <v>1.0</v>
      </c>
      <c r="BV116" s="1">
        <v>-1.0</v>
      </c>
      <c r="BW116" s="1">
        <v>-1.0</v>
      </c>
      <c r="BX116" s="1">
        <v>1.0</v>
      </c>
      <c r="BY116" s="1">
        <v>-1.0</v>
      </c>
      <c r="BZ116" s="1">
        <v>1.0</v>
      </c>
      <c r="CA116" s="1">
        <v>-1.0</v>
      </c>
      <c r="CB116" s="1">
        <v>-1.0</v>
      </c>
      <c r="CC116" s="1">
        <v>-1.0</v>
      </c>
      <c r="CD116" s="1">
        <v>3476.0</v>
      </c>
    </row>
    <row r="117">
      <c r="A117" s="1">
        <v>2904571.0</v>
      </c>
      <c r="B117" s="1" t="s">
        <v>816</v>
      </c>
      <c r="C117" s="1" t="s">
        <v>817</v>
      </c>
      <c r="D117" s="1" t="s">
        <v>818</v>
      </c>
      <c r="E117" s="1" t="s">
        <v>85</v>
      </c>
      <c r="I117" s="1">
        <v>6789600.0</v>
      </c>
      <c r="J117" s="1">
        <v>41432.0</v>
      </c>
      <c r="M117" s="1">
        <v>0.0</v>
      </c>
      <c r="N117" s="1">
        <v>1.0</v>
      </c>
      <c r="O117" s="1">
        <v>1.0</v>
      </c>
      <c r="P117" s="1" t="s">
        <v>123</v>
      </c>
      <c r="Q117" s="1" t="s">
        <v>819</v>
      </c>
      <c r="R117" s="1">
        <v>40.6778599999999</v>
      </c>
      <c r="S117" s="1">
        <v>-73.99871</v>
      </c>
      <c r="T117" s="1" t="s">
        <v>91</v>
      </c>
      <c r="U117" s="1" t="s">
        <v>92</v>
      </c>
      <c r="V117" s="1">
        <v>4.0</v>
      </c>
      <c r="W117" s="1">
        <v>1.0</v>
      </c>
      <c r="X117" s="1">
        <v>2.0</v>
      </c>
      <c r="Y117" s="1">
        <v>3.0</v>
      </c>
      <c r="Z117" s="1" t="s">
        <v>93</v>
      </c>
      <c r="AA117" s="1" t="s">
        <v>820</v>
      </c>
      <c r="AB117" s="1">
        <v>149.0</v>
      </c>
      <c r="AC117" s="1">
        <v>1.0</v>
      </c>
      <c r="AD117" s="1">
        <v>0.0</v>
      </c>
      <c r="AE117" s="1">
        <v>6.0</v>
      </c>
      <c r="AF117" s="1" t="s">
        <v>821</v>
      </c>
      <c r="AG117" s="1">
        <v>1.0</v>
      </c>
      <c r="AH117" s="1">
        <v>0.0</v>
      </c>
      <c r="AI117" s="1">
        <v>0.0</v>
      </c>
      <c r="AJ117" s="1">
        <v>0.0</v>
      </c>
      <c r="AK117" s="1">
        <v>0.0</v>
      </c>
      <c r="AL117" s="1">
        <v>2.0</v>
      </c>
      <c r="AM117" s="1">
        <v>0.0</v>
      </c>
      <c r="AN117" s="1">
        <v>100.0</v>
      </c>
      <c r="AO117" s="1">
        <v>9.0</v>
      </c>
      <c r="AP117" s="1">
        <v>10.0</v>
      </c>
      <c r="AQ117" s="1">
        <v>10.0</v>
      </c>
      <c r="AR117" s="1">
        <v>10.0</v>
      </c>
      <c r="AS117" s="1">
        <v>10.0</v>
      </c>
      <c r="AT117" s="1">
        <v>10.0</v>
      </c>
      <c r="AU117" s="1">
        <v>0.0</v>
      </c>
      <c r="AV117" s="1" t="s">
        <v>96</v>
      </c>
      <c r="AW117" s="1">
        <v>1.0</v>
      </c>
      <c r="AX117" s="1">
        <v>1.0</v>
      </c>
      <c r="AY117" s="1">
        <v>0.0</v>
      </c>
      <c r="AZ117" s="1">
        <v>0.0</v>
      </c>
      <c r="BA117" s="1">
        <v>0.04</v>
      </c>
      <c r="BB117" s="1">
        <v>-1.0</v>
      </c>
      <c r="BC117" s="1">
        <v>1.0</v>
      </c>
      <c r="BD117" s="1">
        <v>-1.0</v>
      </c>
      <c r="BE117" s="1">
        <v>-1.0</v>
      </c>
      <c r="BF117" s="1">
        <v>-1.0</v>
      </c>
      <c r="BG117" s="1">
        <v>-1.0</v>
      </c>
      <c r="BH117" s="1">
        <v>-1.0</v>
      </c>
      <c r="BI117" s="1">
        <v>-1.0</v>
      </c>
      <c r="BJ117" s="1">
        <v>1.0</v>
      </c>
      <c r="BK117" s="1">
        <v>-1.0</v>
      </c>
      <c r="BL117" s="1">
        <v>-1.0</v>
      </c>
      <c r="BM117" s="1">
        <v>-1.0</v>
      </c>
      <c r="BN117" s="1">
        <v>-1.0</v>
      </c>
      <c r="BO117" s="1">
        <v>-1.0</v>
      </c>
      <c r="BP117" s="1">
        <v>1.0</v>
      </c>
      <c r="BQ117" s="1">
        <v>-1.0</v>
      </c>
      <c r="BR117" s="1">
        <v>-1.0</v>
      </c>
      <c r="BS117" s="1">
        <v>-1.0</v>
      </c>
      <c r="BT117" s="1">
        <v>-1.0</v>
      </c>
      <c r="BU117" s="1">
        <v>1.0</v>
      </c>
      <c r="BV117" s="1">
        <v>-1.0</v>
      </c>
      <c r="BW117" s="1">
        <v>1.0</v>
      </c>
      <c r="BX117" s="1">
        <v>-1.0</v>
      </c>
      <c r="BY117" s="1">
        <v>-1.0</v>
      </c>
      <c r="BZ117" s="1">
        <v>-1.0</v>
      </c>
      <c r="CA117" s="1">
        <v>-1.0</v>
      </c>
      <c r="CB117" s="1">
        <v>-1.0</v>
      </c>
      <c r="CC117" s="1">
        <v>-1.0</v>
      </c>
      <c r="CD117" s="1">
        <v>3507.0</v>
      </c>
    </row>
    <row r="118">
      <c r="A118" s="1">
        <v>3.5712883E7</v>
      </c>
      <c r="B118" s="1" t="s">
        <v>822</v>
      </c>
      <c r="C118" s="1" t="s">
        <v>823</v>
      </c>
      <c r="D118" s="1" t="s">
        <v>824</v>
      </c>
      <c r="E118" s="1" t="s">
        <v>85</v>
      </c>
      <c r="G118" s="1" t="s">
        <v>825</v>
      </c>
      <c r="I118" s="1">
        <v>2.68627924E8</v>
      </c>
      <c r="J118" s="1">
        <v>43630.0</v>
      </c>
      <c r="K118" s="1" t="s">
        <v>272</v>
      </c>
      <c r="L118" s="1">
        <v>1.0</v>
      </c>
      <c r="M118" s="1">
        <v>0.0</v>
      </c>
      <c r="N118" s="1">
        <v>0.0</v>
      </c>
      <c r="O118" s="1">
        <v>0.0</v>
      </c>
      <c r="P118" s="1" t="s">
        <v>123</v>
      </c>
      <c r="Q118" s="1" t="s">
        <v>124</v>
      </c>
      <c r="R118" s="1">
        <v>40.68242</v>
      </c>
      <c r="S118" s="1">
        <v>-73.95348</v>
      </c>
      <c r="T118" s="1" t="s">
        <v>91</v>
      </c>
      <c r="U118" s="1" t="s">
        <v>214</v>
      </c>
      <c r="V118" s="1">
        <v>4.0</v>
      </c>
      <c r="W118" s="1">
        <v>1.0</v>
      </c>
      <c r="X118" s="1">
        <v>1.0</v>
      </c>
      <c r="Y118" s="1">
        <v>2.0</v>
      </c>
      <c r="Z118" s="1" t="s">
        <v>93</v>
      </c>
      <c r="AA118" s="1" t="s">
        <v>826</v>
      </c>
      <c r="AB118" s="1">
        <v>90.0</v>
      </c>
      <c r="AC118" s="1">
        <v>1.0</v>
      </c>
      <c r="AD118" s="1">
        <v>0.0</v>
      </c>
      <c r="AE118" s="1">
        <v>3.0</v>
      </c>
      <c r="AF118" s="1" t="s">
        <v>127</v>
      </c>
      <c r="AG118" s="1">
        <v>1.0</v>
      </c>
      <c r="AH118" s="1">
        <v>1.0</v>
      </c>
      <c r="AI118" s="1">
        <v>1.0</v>
      </c>
      <c r="AJ118" s="1">
        <v>1.0</v>
      </c>
      <c r="AK118" s="1">
        <v>38.0</v>
      </c>
      <c r="AL118" s="1">
        <v>0.0</v>
      </c>
      <c r="AM118" s="1">
        <v>0.0</v>
      </c>
      <c r="AU118" s="1">
        <v>0.0</v>
      </c>
      <c r="AV118" s="1" t="s">
        <v>105</v>
      </c>
      <c r="AW118" s="1">
        <v>1.0</v>
      </c>
      <c r="AX118" s="1">
        <v>0.0</v>
      </c>
      <c r="AY118" s="1">
        <v>0.0</v>
      </c>
      <c r="AZ118" s="1">
        <v>1.0</v>
      </c>
      <c r="BB118" s="1">
        <v>-1.0</v>
      </c>
      <c r="BC118" s="1">
        <v>1.0</v>
      </c>
      <c r="BD118" s="1">
        <v>-1.0</v>
      </c>
      <c r="BE118" s="1">
        <v>-1.0</v>
      </c>
      <c r="BF118" s="1">
        <v>-1.0</v>
      </c>
      <c r="BG118" s="1">
        <v>-1.0</v>
      </c>
      <c r="BH118" s="1">
        <v>-1.0</v>
      </c>
      <c r="BI118" s="1">
        <v>-1.0</v>
      </c>
      <c r="BJ118" s="1">
        <v>1.0</v>
      </c>
      <c r="BK118" s="1">
        <v>-1.0</v>
      </c>
      <c r="BL118" s="1">
        <v>-1.0</v>
      </c>
      <c r="BM118" s="1">
        <v>1.0</v>
      </c>
      <c r="BN118" s="1">
        <v>1.0</v>
      </c>
      <c r="BO118" s="1">
        <v>-1.0</v>
      </c>
      <c r="BP118" s="1">
        <v>-1.0</v>
      </c>
      <c r="BQ118" s="1">
        <v>-1.0</v>
      </c>
      <c r="BR118" s="1">
        <v>-1.0</v>
      </c>
      <c r="BS118" s="1">
        <v>-1.0</v>
      </c>
      <c r="BT118" s="1">
        <v>-1.0</v>
      </c>
      <c r="BU118" s="1">
        <v>1.0</v>
      </c>
      <c r="BV118" s="1">
        <v>-1.0</v>
      </c>
      <c r="BW118" s="1">
        <v>-1.0</v>
      </c>
      <c r="BX118" s="1">
        <v>-1.0</v>
      </c>
      <c r="BY118" s="1">
        <v>-1.0</v>
      </c>
      <c r="BZ118" s="1">
        <v>-1.0</v>
      </c>
      <c r="CA118" s="1">
        <v>-1.0</v>
      </c>
      <c r="CB118" s="1">
        <v>-1.0</v>
      </c>
      <c r="CC118" s="1">
        <v>-1.0</v>
      </c>
      <c r="CD118" s="1">
        <v>3521.0</v>
      </c>
    </row>
    <row r="119">
      <c r="A119" s="1">
        <v>2.29212E7</v>
      </c>
      <c r="B119" s="1" t="s">
        <v>827</v>
      </c>
      <c r="C119" s="1" t="s">
        <v>828</v>
      </c>
      <c r="D119" s="1" t="s">
        <v>829</v>
      </c>
      <c r="E119" s="1" t="s">
        <v>85</v>
      </c>
      <c r="I119" s="1">
        <v>5165317.0</v>
      </c>
      <c r="J119" s="1">
        <v>41325.0</v>
      </c>
      <c r="M119" s="1">
        <v>0.0</v>
      </c>
      <c r="N119" s="1">
        <v>1.0</v>
      </c>
      <c r="O119" s="1">
        <v>1.0</v>
      </c>
      <c r="P119" s="1" t="s">
        <v>89</v>
      </c>
      <c r="Q119" s="1" t="s">
        <v>587</v>
      </c>
      <c r="R119" s="1">
        <v>40.77233</v>
      </c>
      <c r="S119" s="1">
        <v>-73.95321</v>
      </c>
      <c r="T119" s="1" t="s">
        <v>289</v>
      </c>
      <c r="U119" s="1" t="s">
        <v>92</v>
      </c>
      <c r="V119" s="1">
        <v>3.0</v>
      </c>
      <c r="W119" s="1">
        <v>1.0</v>
      </c>
      <c r="X119" s="1">
        <v>1.0</v>
      </c>
      <c r="Y119" s="1">
        <v>1.0</v>
      </c>
      <c r="Z119" s="1" t="s">
        <v>93</v>
      </c>
      <c r="AA119" s="1" t="s">
        <v>830</v>
      </c>
      <c r="AB119" s="1">
        <v>170.0</v>
      </c>
      <c r="AC119" s="1">
        <v>1.0</v>
      </c>
      <c r="AD119" s="1">
        <v>0.0</v>
      </c>
      <c r="AE119" s="1">
        <v>2.0</v>
      </c>
      <c r="AF119" s="1" t="s">
        <v>692</v>
      </c>
      <c r="AG119" s="1">
        <v>1.0</v>
      </c>
      <c r="AH119" s="1">
        <v>0.0</v>
      </c>
      <c r="AI119" s="1">
        <v>0.0</v>
      </c>
      <c r="AJ119" s="1">
        <v>0.0</v>
      </c>
      <c r="AK119" s="1">
        <v>0.0</v>
      </c>
      <c r="AL119" s="1">
        <v>0.0</v>
      </c>
      <c r="AM119" s="1">
        <v>0.0</v>
      </c>
      <c r="AU119" s="1">
        <v>0.0</v>
      </c>
      <c r="AV119" s="1" t="s">
        <v>105</v>
      </c>
      <c r="AW119" s="1">
        <v>1.0</v>
      </c>
      <c r="AX119" s="1">
        <v>1.0</v>
      </c>
      <c r="AY119" s="1">
        <v>0.0</v>
      </c>
      <c r="AZ119" s="1">
        <v>0.0</v>
      </c>
      <c r="BB119" s="1">
        <v>-1.0</v>
      </c>
      <c r="BC119" s="1">
        <v>1.0</v>
      </c>
      <c r="BD119" s="1">
        <v>-1.0</v>
      </c>
      <c r="BE119" s="1">
        <v>-1.0</v>
      </c>
      <c r="BF119" s="1">
        <v>-1.0</v>
      </c>
      <c r="BG119" s="1">
        <v>-1.0</v>
      </c>
      <c r="BH119" s="1">
        <v>-1.0</v>
      </c>
      <c r="BI119" s="1">
        <v>-1.0</v>
      </c>
      <c r="BJ119" s="1">
        <v>1.0</v>
      </c>
      <c r="BK119" s="1">
        <v>-1.0</v>
      </c>
      <c r="BL119" s="1">
        <v>-1.0</v>
      </c>
      <c r="BM119" s="1">
        <v>1.0</v>
      </c>
      <c r="BN119" s="1">
        <v>1.0</v>
      </c>
      <c r="BO119" s="1">
        <v>-1.0</v>
      </c>
      <c r="BP119" s="1">
        <v>1.0</v>
      </c>
      <c r="BQ119" s="1">
        <v>-1.0</v>
      </c>
      <c r="BR119" s="1">
        <v>-1.0</v>
      </c>
      <c r="BS119" s="1">
        <v>-1.0</v>
      </c>
      <c r="BT119" s="1">
        <v>-1.0</v>
      </c>
      <c r="BU119" s="1">
        <v>1.0</v>
      </c>
      <c r="BV119" s="1">
        <v>-1.0</v>
      </c>
      <c r="BW119" s="1">
        <v>-1.0</v>
      </c>
      <c r="BX119" s="1">
        <v>-1.0</v>
      </c>
      <c r="BY119" s="1">
        <v>-1.0</v>
      </c>
      <c r="BZ119" s="1">
        <v>-1.0</v>
      </c>
      <c r="CA119" s="1">
        <v>-1.0</v>
      </c>
      <c r="CB119" s="1">
        <v>-1.0</v>
      </c>
      <c r="CC119" s="1">
        <v>-1.0</v>
      </c>
      <c r="CD119" s="1">
        <v>3552.0</v>
      </c>
    </row>
    <row r="120">
      <c r="A120" s="1">
        <v>7093122.0</v>
      </c>
      <c r="B120" s="1" t="s">
        <v>831</v>
      </c>
      <c r="C120" s="1" t="s">
        <v>832</v>
      </c>
      <c r="D120" s="1" t="s">
        <v>832</v>
      </c>
      <c r="E120" s="1" t="s">
        <v>85</v>
      </c>
      <c r="I120" s="1">
        <v>3.6562419E7</v>
      </c>
      <c r="J120" s="1">
        <v>42178.0</v>
      </c>
      <c r="M120" s="1">
        <v>0.0</v>
      </c>
      <c r="N120" s="1">
        <v>1.0</v>
      </c>
      <c r="O120" s="1">
        <v>1.0</v>
      </c>
      <c r="P120" s="1" t="s">
        <v>89</v>
      </c>
      <c r="Q120" s="1" t="s">
        <v>90</v>
      </c>
      <c r="R120" s="1">
        <v>40.72123</v>
      </c>
      <c r="S120" s="1">
        <v>-73.99513</v>
      </c>
      <c r="T120" s="1" t="s">
        <v>91</v>
      </c>
      <c r="U120" s="1" t="s">
        <v>113</v>
      </c>
      <c r="V120" s="1">
        <v>2.0</v>
      </c>
      <c r="W120" s="1">
        <v>1.0</v>
      </c>
      <c r="X120" s="1">
        <v>1.0</v>
      </c>
      <c r="Y120" s="1">
        <v>1.0</v>
      </c>
      <c r="Z120" s="1" t="s">
        <v>93</v>
      </c>
      <c r="AA120" s="1" t="s">
        <v>833</v>
      </c>
      <c r="AB120" s="1">
        <v>90.0</v>
      </c>
      <c r="AC120" s="1">
        <v>1.0</v>
      </c>
      <c r="AD120" s="1">
        <v>0.0</v>
      </c>
      <c r="AE120" s="1">
        <v>1.0</v>
      </c>
      <c r="AF120" s="1" t="s">
        <v>762</v>
      </c>
      <c r="AG120" s="1">
        <v>1.0</v>
      </c>
      <c r="AH120" s="1">
        <v>0.0</v>
      </c>
      <c r="AI120" s="1">
        <v>0.0</v>
      </c>
      <c r="AJ120" s="1">
        <v>0.0</v>
      </c>
      <c r="AK120" s="1">
        <v>0.0</v>
      </c>
      <c r="AL120" s="1">
        <v>1.0</v>
      </c>
      <c r="AM120" s="1">
        <v>0.0</v>
      </c>
      <c r="AN120" s="1">
        <v>100.0</v>
      </c>
      <c r="AO120" s="1">
        <v>8.0</v>
      </c>
      <c r="AP120" s="1">
        <v>10.0</v>
      </c>
      <c r="AQ120" s="1">
        <v>10.0</v>
      </c>
      <c r="AR120" s="1">
        <v>10.0</v>
      </c>
      <c r="AS120" s="1">
        <v>10.0</v>
      </c>
      <c r="AT120" s="1">
        <v>10.0</v>
      </c>
      <c r="AU120" s="1">
        <v>0.0</v>
      </c>
      <c r="AV120" s="1" t="s">
        <v>105</v>
      </c>
      <c r="AW120" s="1">
        <v>1.0</v>
      </c>
      <c r="AX120" s="1">
        <v>0.0</v>
      </c>
      <c r="AY120" s="1">
        <v>1.0</v>
      </c>
      <c r="AZ120" s="1">
        <v>0.0</v>
      </c>
      <c r="BA120" s="1">
        <v>0.02</v>
      </c>
      <c r="BB120" s="1">
        <v>-1.0</v>
      </c>
      <c r="BC120" s="1">
        <v>1.0</v>
      </c>
      <c r="BD120" s="1">
        <v>-1.0</v>
      </c>
      <c r="BE120" s="1">
        <v>-1.0</v>
      </c>
      <c r="BF120" s="1">
        <v>-1.0</v>
      </c>
      <c r="BG120" s="1">
        <v>-1.0</v>
      </c>
      <c r="BH120" s="1">
        <v>-1.0</v>
      </c>
      <c r="BI120" s="1">
        <v>-1.0</v>
      </c>
      <c r="BJ120" s="1">
        <v>-1.0</v>
      </c>
      <c r="BK120" s="1">
        <v>-1.0</v>
      </c>
      <c r="BL120" s="1">
        <v>-1.0</v>
      </c>
      <c r="BM120" s="1">
        <v>-1.0</v>
      </c>
      <c r="BN120" s="1">
        <v>-1.0</v>
      </c>
      <c r="BO120" s="1">
        <v>-1.0</v>
      </c>
      <c r="BP120" s="1">
        <v>-1.0</v>
      </c>
      <c r="BQ120" s="1">
        <v>-1.0</v>
      </c>
      <c r="BR120" s="1">
        <v>-1.0</v>
      </c>
      <c r="BS120" s="1">
        <v>-1.0</v>
      </c>
      <c r="BT120" s="1">
        <v>-1.0</v>
      </c>
      <c r="BU120" s="1">
        <v>1.0</v>
      </c>
      <c r="BV120" s="1">
        <v>-1.0</v>
      </c>
      <c r="BW120" s="1">
        <v>-1.0</v>
      </c>
      <c r="BX120" s="1">
        <v>-1.0</v>
      </c>
      <c r="BY120" s="1">
        <v>-1.0</v>
      </c>
      <c r="BZ120" s="1">
        <v>-1.0</v>
      </c>
      <c r="CA120" s="1">
        <v>-1.0</v>
      </c>
      <c r="CB120" s="1">
        <v>-1.0</v>
      </c>
      <c r="CC120" s="1">
        <v>-1.0</v>
      </c>
      <c r="CD120" s="1">
        <v>3627.0</v>
      </c>
    </row>
    <row r="121">
      <c r="A121" s="1">
        <v>2.5004276E7</v>
      </c>
      <c r="B121" s="1" t="s">
        <v>834</v>
      </c>
      <c r="C121" s="1" t="s">
        <v>835</v>
      </c>
      <c r="D121" s="1" t="s">
        <v>836</v>
      </c>
      <c r="E121" s="1" t="s">
        <v>85</v>
      </c>
      <c r="G121" s="1" t="s">
        <v>837</v>
      </c>
      <c r="I121" s="1">
        <v>1.89022543E8</v>
      </c>
      <c r="J121" s="1">
        <v>43231.0</v>
      </c>
      <c r="M121" s="1">
        <v>0.0</v>
      </c>
      <c r="N121" s="1">
        <v>1.0</v>
      </c>
      <c r="O121" s="1">
        <v>0.0</v>
      </c>
      <c r="P121" s="1" t="s">
        <v>621</v>
      </c>
      <c r="Q121" s="1" t="s">
        <v>838</v>
      </c>
      <c r="R121" s="1">
        <v>40.83688</v>
      </c>
      <c r="S121" s="1">
        <v>-73.85584</v>
      </c>
      <c r="T121" s="1" t="s">
        <v>91</v>
      </c>
      <c r="U121" s="1" t="s">
        <v>113</v>
      </c>
      <c r="V121" s="1">
        <v>1.0</v>
      </c>
      <c r="W121" s="1">
        <v>1.0</v>
      </c>
      <c r="X121" s="1">
        <v>1.0</v>
      </c>
      <c r="Y121" s="1">
        <v>1.0</v>
      </c>
      <c r="Z121" s="1" t="s">
        <v>93</v>
      </c>
      <c r="AA121" s="1" t="s">
        <v>839</v>
      </c>
      <c r="AB121" s="1">
        <v>80.0</v>
      </c>
      <c r="AC121" s="1">
        <v>1.0</v>
      </c>
      <c r="AD121" s="1">
        <v>30.0</v>
      </c>
      <c r="AE121" s="1">
        <v>2.0</v>
      </c>
      <c r="AF121" s="1" t="s">
        <v>452</v>
      </c>
      <c r="AG121" s="1">
        <v>1.0</v>
      </c>
      <c r="AH121" s="1">
        <v>0.0</v>
      </c>
      <c r="AI121" s="1">
        <v>0.0</v>
      </c>
      <c r="AJ121" s="1">
        <v>0.0</v>
      </c>
      <c r="AK121" s="1">
        <v>0.0</v>
      </c>
      <c r="AL121" s="1">
        <v>6.0</v>
      </c>
      <c r="AM121" s="1">
        <v>3.0</v>
      </c>
      <c r="AN121" s="1">
        <v>100.0</v>
      </c>
      <c r="AO121" s="1">
        <v>10.0</v>
      </c>
      <c r="AP121" s="1">
        <v>10.0</v>
      </c>
      <c r="AQ121" s="1">
        <v>10.0</v>
      </c>
      <c r="AR121" s="1">
        <v>10.0</v>
      </c>
      <c r="AS121" s="1">
        <v>10.0</v>
      </c>
      <c r="AT121" s="1">
        <v>10.0</v>
      </c>
      <c r="AU121" s="1">
        <v>1.0</v>
      </c>
      <c r="AV121" s="1" t="s">
        <v>105</v>
      </c>
      <c r="AW121" s="1">
        <v>1.0</v>
      </c>
      <c r="AX121" s="1">
        <v>0.0</v>
      </c>
      <c r="AY121" s="1">
        <v>1.0</v>
      </c>
      <c r="AZ121" s="1">
        <v>0.0</v>
      </c>
      <c r="BA121" s="1">
        <v>0.44</v>
      </c>
      <c r="BB121" s="1">
        <v>-1.0</v>
      </c>
      <c r="BC121" s="1">
        <v>-1.0</v>
      </c>
      <c r="BD121" s="1">
        <v>-1.0</v>
      </c>
      <c r="BE121" s="1">
        <v>-1.0</v>
      </c>
      <c r="BF121" s="1">
        <v>-1.0</v>
      </c>
      <c r="BG121" s="1">
        <v>-1.0</v>
      </c>
      <c r="BH121" s="1">
        <v>-1.0</v>
      </c>
      <c r="BI121" s="1">
        <v>1.0</v>
      </c>
      <c r="BJ121" s="1">
        <v>-1.0</v>
      </c>
      <c r="BK121" s="1">
        <v>-1.0</v>
      </c>
      <c r="BL121" s="1">
        <v>-1.0</v>
      </c>
      <c r="BM121" s="1">
        <v>-1.0</v>
      </c>
      <c r="BN121" s="1">
        <v>1.0</v>
      </c>
      <c r="BO121" s="1">
        <v>-1.0</v>
      </c>
      <c r="BP121" s="1">
        <v>-1.0</v>
      </c>
      <c r="BQ121" s="1">
        <v>1.0</v>
      </c>
      <c r="BR121" s="1">
        <v>-1.0</v>
      </c>
      <c r="BS121" s="1">
        <v>1.0</v>
      </c>
      <c r="BT121" s="1">
        <v>-1.0</v>
      </c>
      <c r="BU121" s="1">
        <v>1.0</v>
      </c>
      <c r="BV121" s="1">
        <v>-1.0</v>
      </c>
      <c r="BW121" s="1">
        <v>-1.0</v>
      </c>
      <c r="BX121" s="1">
        <v>-1.0</v>
      </c>
      <c r="BY121" s="1">
        <v>-1.0</v>
      </c>
      <c r="BZ121" s="1">
        <v>-1.0</v>
      </c>
      <c r="CA121" s="1">
        <v>-1.0</v>
      </c>
      <c r="CB121" s="1">
        <v>-1.0</v>
      </c>
      <c r="CC121" s="1">
        <v>-1.0</v>
      </c>
      <c r="CD121" s="1">
        <v>3643.0</v>
      </c>
    </row>
    <row r="122">
      <c r="A122" s="1">
        <v>4621217.0</v>
      </c>
      <c r="B122" s="1" t="s">
        <v>840</v>
      </c>
      <c r="D122" s="1" t="s">
        <v>841</v>
      </c>
      <c r="E122" s="1" t="s">
        <v>85</v>
      </c>
      <c r="I122" s="1">
        <v>2119276.0</v>
      </c>
      <c r="J122" s="1">
        <v>41010.0</v>
      </c>
      <c r="K122" s="1" t="s">
        <v>88</v>
      </c>
      <c r="L122" s="1">
        <v>0.94</v>
      </c>
      <c r="M122" s="1">
        <v>0.0</v>
      </c>
      <c r="N122" s="1">
        <v>39.0</v>
      </c>
      <c r="O122" s="1">
        <v>1.0</v>
      </c>
      <c r="P122" s="1" t="s">
        <v>89</v>
      </c>
      <c r="Q122" s="1" t="s">
        <v>90</v>
      </c>
      <c r="R122" s="1">
        <v>40.73346</v>
      </c>
      <c r="S122" s="1">
        <v>-73.98216</v>
      </c>
      <c r="T122" s="1" t="s">
        <v>91</v>
      </c>
      <c r="U122" s="1" t="s">
        <v>92</v>
      </c>
      <c r="V122" s="1">
        <v>4.0</v>
      </c>
      <c r="W122" s="1">
        <v>1.0</v>
      </c>
      <c r="X122" s="1">
        <v>1.0</v>
      </c>
      <c r="Y122" s="1">
        <v>2.0</v>
      </c>
      <c r="Z122" s="1" t="s">
        <v>93</v>
      </c>
      <c r="AA122" s="1" t="s">
        <v>842</v>
      </c>
      <c r="AB122" s="1">
        <v>140.0</v>
      </c>
      <c r="AC122" s="1">
        <v>1.0</v>
      </c>
      <c r="AD122" s="1">
        <v>0.0</v>
      </c>
      <c r="AE122" s="1">
        <v>30.0</v>
      </c>
      <c r="AF122" s="1" t="s">
        <v>179</v>
      </c>
      <c r="AG122" s="1">
        <v>1.0</v>
      </c>
      <c r="AH122" s="1">
        <v>0.0</v>
      </c>
      <c r="AI122" s="1">
        <v>27.0</v>
      </c>
      <c r="AJ122" s="1">
        <v>57.0</v>
      </c>
      <c r="AK122" s="1">
        <v>332.0</v>
      </c>
      <c r="AL122" s="1">
        <v>7.0</v>
      </c>
      <c r="AM122" s="1">
        <v>1.0</v>
      </c>
      <c r="AN122" s="1">
        <v>94.0</v>
      </c>
      <c r="AO122" s="1">
        <v>9.0</v>
      </c>
      <c r="AP122" s="1">
        <v>9.0</v>
      </c>
      <c r="AQ122" s="1">
        <v>10.0</v>
      </c>
      <c r="AR122" s="1">
        <v>10.0</v>
      </c>
      <c r="AS122" s="1">
        <v>10.0</v>
      </c>
      <c r="AT122" s="1">
        <v>9.0</v>
      </c>
      <c r="AU122" s="1">
        <v>0.0</v>
      </c>
      <c r="AV122" s="1" t="s">
        <v>96</v>
      </c>
      <c r="AW122" s="1">
        <v>39.0</v>
      </c>
      <c r="AX122" s="1">
        <v>39.0</v>
      </c>
      <c r="AY122" s="1">
        <v>0.0</v>
      </c>
      <c r="AZ122" s="1">
        <v>0.0</v>
      </c>
      <c r="BA122" s="1">
        <v>0.13</v>
      </c>
      <c r="BB122" s="1">
        <v>-1.0</v>
      </c>
      <c r="BC122" s="1">
        <v>1.0</v>
      </c>
      <c r="BD122" s="1">
        <v>-1.0</v>
      </c>
      <c r="BE122" s="1">
        <v>-1.0</v>
      </c>
      <c r="BF122" s="1">
        <v>-1.0</v>
      </c>
      <c r="BG122" s="1">
        <v>-1.0</v>
      </c>
      <c r="BH122" s="1">
        <v>-1.0</v>
      </c>
      <c r="BI122" s="1">
        <v>-1.0</v>
      </c>
      <c r="BJ122" s="1">
        <v>1.0</v>
      </c>
      <c r="BK122" s="1">
        <v>-1.0</v>
      </c>
      <c r="BL122" s="1">
        <v>-1.0</v>
      </c>
      <c r="BM122" s="1">
        <v>-1.0</v>
      </c>
      <c r="BN122" s="1">
        <v>-1.0</v>
      </c>
      <c r="BO122" s="1">
        <v>-1.0</v>
      </c>
      <c r="BP122" s="1">
        <v>1.0</v>
      </c>
      <c r="BQ122" s="1">
        <v>-1.0</v>
      </c>
      <c r="BR122" s="1">
        <v>-1.0</v>
      </c>
      <c r="BS122" s="1">
        <v>-1.0</v>
      </c>
      <c r="BT122" s="1">
        <v>-1.0</v>
      </c>
      <c r="BU122" s="1">
        <v>1.0</v>
      </c>
      <c r="BV122" s="1">
        <v>-1.0</v>
      </c>
      <c r="BW122" s="1">
        <v>-1.0</v>
      </c>
      <c r="BX122" s="1">
        <v>-1.0</v>
      </c>
      <c r="BY122" s="1">
        <v>-1.0</v>
      </c>
      <c r="BZ122" s="1">
        <v>-1.0</v>
      </c>
      <c r="CA122" s="1">
        <v>-1.0</v>
      </c>
      <c r="CB122" s="1">
        <v>-1.0</v>
      </c>
      <c r="CC122" s="1">
        <v>-1.0</v>
      </c>
      <c r="CD122" s="1">
        <v>3663.0</v>
      </c>
    </row>
    <row r="123">
      <c r="A123" s="1">
        <v>2.9075468E7</v>
      </c>
      <c r="B123" s="1" t="s">
        <v>843</v>
      </c>
      <c r="C123" s="1" t="s">
        <v>844</v>
      </c>
      <c r="D123" s="1" t="s">
        <v>845</v>
      </c>
      <c r="E123" s="1" t="s">
        <v>85</v>
      </c>
      <c r="F123" s="1" t="s">
        <v>846</v>
      </c>
      <c r="G123" s="1" t="s">
        <v>847</v>
      </c>
      <c r="H123" s="1" t="s">
        <v>848</v>
      </c>
      <c r="I123" s="1">
        <v>5.8658843E7</v>
      </c>
      <c r="J123" s="1">
        <v>42414.0</v>
      </c>
      <c r="K123" s="1" t="s">
        <v>134</v>
      </c>
      <c r="L123" s="1">
        <v>0.94</v>
      </c>
      <c r="M123" s="1">
        <v>1.0</v>
      </c>
      <c r="N123" s="1">
        <v>3.0</v>
      </c>
      <c r="O123" s="1">
        <v>1.0</v>
      </c>
      <c r="P123" s="1" t="s">
        <v>123</v>
      </c>
      <c r="Q123" s="1" t="s">
        <v>124</v>
      </c>
      <c r="R123" s="1">
        <v>40.71168</v>
      </c>
      <c r="S123" s="1">
        <v>-73.95626</v>
      </c>
      <c r="T123" s="1" t="s">
        <v>91</v>
      </c>
      <c r="U123" s="1" t="s">
        <v>113</v>
      </c>
      <c r="V123" s="1">
        <v>2.0</v>
      </c>
      <c r="W123" s="1">
        <v>1.0</v>
      </c>
      <c r="X123" s="1">
        <v>1.0</v>
      </c>
      <c r="Y123" s="1">
        <v>1.0</v>
      </c>
      <c r="Z123" s="1" t="s">
        <v>93</v>
      </c>
      <c r="AA123" s="1" t="s">
        <v>849</v>
      </c>
      <c r="AB123" s="1">
        <v>67.0</v>
      </c>
      <c r="AC123" s="1">
        <v>1.0</v>
      </c>
      <c r="AD123" s="1">
        <v>15.0</v>
      </c>
      <c r="AE123" s="1">
        <v>1.0</v>
      </c>
      <c r="AF123" s="1" t="s">
        <v>443</v>
      </c>
      <c r="AG123" s="1">
        <v>1.0</v>
      </c>
      <c r="AH123" s="1">
        <v>0.0</v>
      </c>
      <c r="AI123" s="1">
        <v>0.0</v>
      </c>
      <c r="AJ123" s="1">
        <v>0.0</v>
      </c>
      <c r="AK123" s="1">
        <v>0.0</v>
      </c>
      <c r="AL123" s="1">
        <v>15.0</v>
      </c>
      <c r="AM123" s="1">
        <v>15.0</v>
      </c>
      <c r="AN123" s="1">
        <v>89.0</v>
      </c>
      <c r="AO123" s="1">
        <v>9.0</v>
      </c>
      <c r="AP123" s="1">
        <v>9.0</v>
      </c>
      <c r="AQ123" s="1">
        <v>10.0</v>
      </c>
      <c r="AR123" s="1">
        <v>10.0</v>
      </c>
      <c r="AS123" s="1">
        <v>9.0</v>
      </c>
      <c r="AT123" s="1">
        <v>9.0</v>
      </c>
      <c r="AU123" s="1">
        <v>0.0</v>
      </c>
      <c r="AV123" s="1" t="s">
        <v>105</v>
      </c>
      <c r="AW123" s="1">
        <v>3.0</v>
      </c>
      <c r="AX123" s="1">
        <v>0.0</v>
      </c>
      <c r="AY123" s="1">
        <v>3.0</v>
      </c>
      <c r="AZ123" s="1">
        <v>0.0</v>
      </c>
      <c r="BA123" s="1">
        <v>1.65</v>
      </c>
      <c r="BB123" s="1">
        <v>-1.0</v>
      </c>
      <c r="BC123" s="1">
        <v>1.0</v>
      </c>
      <c r="BD123" s="1">
        <v>-1.0</v>
      </c>
      <c r="BE123" s="1">
        <v>-1.0</v>
      </c>
      <c r="BF123" s="1">
        <v>-1.0</v>
      </c>
      <c r="BG123" s="1">
        <v>-1.0</v>
      </c>
      <c r="BH123" s="1">
        <v>-1.0</v>
      </c>
      <c r="BI123" s="1">
        <v>-1.0</v>
      </c>
      <c r="BJ123" s="1">
        <v>-1.0</v>
      </c>
      <c r="BK123" s="1">
        <v>-1.0</v>
      </c>
      <c r="BL123" s="1">
        <v>-1.0</v>
      </c>
      <c r="BM123" s="1">
        <v>-1.0</v>
      </c>
      <c r="BN123" s="1">
        <v>-1.0</v>
      </c>
      <c r="BO123" s="1">
        <v>-1.0</v>
      </c>
      <c r="BP123" s="1">
        <v>-1.0</v>
      </c>
      <c r="BQ123" s="1">
        <v>-1.0</v>
      </c>
      <c r="BR123" s="1">
        <v>-1.0</v>
      </c>
      <c r="BS123" s="1">
        <v>1.0</v>
      </c>
      <c r="BT123" s="1">
        <v>-1.0</v>
      </c>
      <c r="BU123" s="1">
        <v>1.0</v>
      </c>
      <c r="BV123" s="1">
        <v>-1.0</v>
      </c>
      <c r="BW123" s="1">
        <v>-1.0</v>
      </c>
      <c r="BX123" s="1">
        <v>-1.0</v>
      </c>
      <c r="BY123" s="1">
        <v>-1.0</v>
      </c>
      <c r="BZ123" s="1">
        <v>-1.0</v>
      </c>
      <c r="CA123" s="1">
        <v>-1.0</v>
      </c>
      <c r="CB123" s="1">
        <v>-1.0</v>
      </c>
      <c r="CC123" s="1">
        <v>-1.0</v>
      </c>
      <c r="CD123" s="1">
        <v>3897.0</v>
      </c>
    </row>
    <row r="124">
      <c r="A124" s="1">
        <v>1.6828918E7</v>
      </c>
      <c r="B124" s="1" t="s">
        <v>850</v>
      </c>
      <c r="C124" s="1" t="s">
        <v>851</v>
      </c>
      <c r="D124" s="1" t="s">
        <v>851</v>
      </c>
      <c r="E124" s="1" t="s">
        <v>85</v>
      </c>
      <c r="I124" s="1">
        <v>2.9040298E7</v>
      </c>
      <c r="J124" s="1">
        <v>42072.0</v>
      </c>
      <c r="M124" s="1">
        <v>0.0</v>
      </c>
      <c r="N124" s="1">
        <v>1.0</v>
      </c>
      <c r="O124" s="1">
        <v>1.0</v>
      </c>
      <c r="P124" s="1" t="s">
        <v>89</v>
      </c>
      <c r="Q124" s="1" t="s">
        <v>90</v>
      </c>
      <c r="R124" s="1">
        <v>40.72043</v>
      </c>
      <c r="S124" s="1">
        <v>-73.99706</v>
      </c>
      <c r="T124" s="1" t="s">
        <v>91</v>
      </c>
      <c r="U124" s="1" t="s">
        <v>113</v>
      </c>
      <c r="V124" s="1">
        <v>2.0</v>
      </c>
      <c r="W124" s="1">
        <v>1.0</v>
      </c>
      <c r="X124" s="1">
        <v>1.0</v>
      </c>
      <c r="Y124" s="1">
        <v>1.0</v>
      </c>
      <c r="Z124" s="1" t="s">
        <v>93</v>
      </c>
      <c r="AA124" s="1" t="s">
        <v>852</v>
      </c>
      <c r="AB124" s="1">
        <v>64.0</v>
      </c>
      <c r="AC124" s="1">
        <v>1.0</v>
      </c>
      <c r="AD124" s="1">
        <v>0.0</v>
      </c>
      <c r="AE124" s="1">
        <v>3.0</v>
      </c>
      <c r="AF124" s="1" t="s">
        <v>640</v>
      </c>
      <c r="AG124" s="1">
        <v>1.0</v>
      </c>
      <c r="AH124" s="1">
        <v>0.0</v>
      </c>
      <c r="AI124" s="1">
        <v>0.0</v>
      </c>
      <c r="AJ124" s="1">
        <v>0.0</v>
      </c>
      <c r="AK124" s="1">
        <v>0.0</v>
      </c>
      <c r="AL124" s="1">
        <v>0.0</v>
      </c>
      <c r="AM124" s="1">
        <v>0.0</v>
      </c>
      <c r="AU124" s="1">
        <v>0.0</v>
      </c>
      <c r="AV124" s="1" t="s">
        <v>117</v>
      </c>
      <c r="AW124" s="1">
        <v>1.0</v>
      </c>
      <c r="AX124" s="1">
        <v>0.0</v>
      </c>
      <c r="AY124" s="1">
        <v>1.0</v>
      </c>
      <c r="AZ124" s="1">
        <v>0.0</v>
      </c>
      <c r="BB124" s="1">
        <v>-1.0</v>
      </c>
      <c r="BC124" s="1">
        <v>1.0</v>
      </c>
      <c r="BD124" s="1">
        <v>-1.0</v>
      </c>
      <c r="BE124" s="1">
        <v>-1.0</v>
      </c>
      <c r="BF124" s="1">
        <v>-1.0</v>
      </c>
      <c r="BG124" s="1">
        <v>-1.0</v>
      </c>
      <c r="BH124" s="1">
        <v>-1.0</v>
      </c>
      <c r="BI124" s="1">
        <v>-1.0</v>
      </c>
      <c r="BJ124" s="1">
        <v>1.0</v>
      </c>
      <c r="BK124" s="1">
        <v>-1.0</v>
      </c>
      <c r="BL124" s="1">
        <v>-1.0</v>
      </c>
      <c r="BM124" s="1">
        <v>-1.0</v>
      </c>
      <c r="BN124" s="1">
        <v>-1.0</v>
      </c>
      <c r="BO124" s="1">
        <v>-1.0</v>
      </c>
      <c r="BP124" s="1">
        <v>-1.0</v>
      </c>
      <c r="BQ124" s="1">
        <v>-1.0</v>
      </c>
      <c r="BR124" s="1">
        <v>-1.0</v>
      </c>
      <c r="BS124" s="1">
        <v>-1.0</v>
      </c>
      <c r="BT124" s="1">
        <v>-1.0</v>
      </c>
      <c r="BU124" s="1">
        <v>1.0</v>
      </c>
      <c r="BV124" s="1">
        <v>-1.0</v>
      </c>
      <c r="BW124" s="1">
        <v>-1.0</v>
      </c>
      <c r="BX124" s="1">
        <v>-1.0</v>
      </c>
      <c r="BY124" s="1">
        <v>-1.0</v>
      </c>
      <c r="BZ124" s="1">
        <v>-1.0</v>
      </c>
      <c r="CA124" s="1">
        <v>-1.0</v>
      </c>
      <c r="CB124" s="1">
        <v>-1.0</v>
      </c>
      <c r="CC124" s="1">
        <v>-1.0</v>
      </c>
      <c r="CD124" s="1">
        <v>3928.0</v>
      </c>
    </row>
    <row r="125">
      <c r="A125" s="1">
        <v>3.3433393E7</v>
      </c>
      <c r="B125" s="1" t="s">
        <v>853</v>
      </c>
      <c r="C125" s="1" t="s">
        <v>854</v>
      </c>
      <c r="D125" s="1" t="s">
        <v>855</v>
      </c>
      <c r="E125" s="1" t="s">
        <v>85</v>
      </c>
      <c r="F125" s="1" t="s">
        <v>856</v>
      </c>
      <c r="G125" s="1" t="s">
        <v>857</v>
      </c>
      <c r="I125" s="1">
        <v>2.202884E7</v>
      </c>
      <c r="J125" s="1">
        <v>41914.0</v>
      </c>
      <c r="K125" s="1" t="s">
        <v>88</v>
      </c>
      <c r="L125" s="1">
        <v>0.9</v>
      </c>
      <c r="M125" s="1">
        <v>0.0</v>
      </c>
      <c r="N125" s="1">
        <v>2.0</v>
      </c>
      <c r="O125" s="1">
        <v>0.0</v>
      </c>
      <c r="P125" s="1" t="s">
        <v>89</v>
      </c>
      <c r="Q125" s="1" t="s">
        <v>90</v>
      </c>
      <c r="R125" s="1">
        <v>40.86069</v>
      </c>
      <c r="S125" s="1">
        <v>-73.92513</v>
      </c>
      <c r="T125" s="1" t="s">
        <v>91</v>
      </c>
      <c r="U125" s="1" t="s">
        <v>113</v>
      </c>
      <c r="V125" s="1">
        <v>2.0</v>
      </c>
      <c r="W125" s="1">
        <v>1.0</v>
      </c>
      <c r="X125" s="1">
        <v>1.0</v>
      </c>
      <c r="Y125" s="1">
        <v>1.0</v>
      </c>
      <c r="Z125" s="1" t="s">
        <v>93</v>
      </c>
      <c r="AA125" s="1" t="s">
        <v>858</v>
      </c>
      <c r="AB125" s="1">
        <v>59.0</v>
      </c>
      <c r="AC125" s="1">
        <v>1.0</v>
      </c>
      <c r="AD125" s="1">
        <v>0.0</v>
      </c>
      <c r="AE125" s="1">
        <v>4.0</v>
      </c>
      <c r="AF125" s="1" t="s">
        <v>179</v>
      </c>
      <c r="AG125" s="1">
        <v>1.0</v>
      </c>
      <c r="AH125" s="1">
        <v>6.0</v>
      </c>
      <c r="AI125" s="1">
        <v>6.0</v>
      </c>
      <c r="AJ125" s="1">
        <v>6.0</v>
      </c>
      <c r="AK125" s="1">
        <v>103.0</v>
      </c>
      <c r="AL125" s="1">
        <v>2.0</v>
      </c>
      <c r="AM125" s="1">
        <v>2.0</v>
      </c>
      <c r="AN125" s="1">
        <v>100.0</v>
      </c>
      <c r="AO125" s="1">
        <v>10.0</v>
      </c>
      <c r="AP125" s="1">
        <v>10.0</v>
      </c>
      <c r="AQ125" s="1">
        <v>10.0</v>
      </c>
      <c r="AR125" s="1">
        <v>10.0</v>
      </c>
      <c r="AS125" s="1">
        <v>10.0</v>
      </c>
      <c r="AT125" s="1">
        <v>10.0</v>
      </c>
      <c r="AU125" s="1">
        <v>0.0</v>
      </c>
      <c r="AV125" s="1" t="s">
        <v>105</v>
      </c>
      <c r="AW125" s="1">
        <v>2.0</v>
      </c>
      <c r="AX125" s="1">
        <v>0.0</v>
      </c>
      <c r="AY125" s="1">
        <v>2.0</v>
      </c>
      <c r="AZ125" s="1">
        <v>0.0</v>
      </c>
      <c r="BA125" s="1">
        <v>0.67</v>
      </c>
      <c r="BB125" s="1">
        <v>-1.0</v>
      </c>
      <c r="BC125" s="1">
        <v>-1.0</v>
      </c>
      <c r="BD125" s="1">
        <v>-1.0</v>
      </c>
      <c r="BE125" s="1">
        <v>-1.0</v>
      </c>
      <c r="BF125" s="1">
        <v>-1.0</v>
      </c>
      <c r="BG125" s="1">
        <v>-1.0</v>
      </c>
      <c r="BH125" s="1">
        <v>-1.0</v>
      </c>
      <c r="BI125" s="1">
        <v>-1.0</v>
      </c>
      <c r="BJ125" s="1">
        <v>-1.0</v>
      </c>
      <c r="BK125" s="1">
        <v>-1.0</v>
      </c>
      <c r="BL125" s="1">
        <v>-1.0</v>
      </c>
      <c r="BM125" s="1">
        <v>-1.0</v>
      </c>
      <c r="BN125" s="1">
        <v>-1.0</v>
      </c>
      <c r="BO125" s="1">
        <v>-1.0</v>
      </c>
      <c r="BP125" s="1">
        <v>-1.0</v>
      </c>
      <c r="BQ125" s="1">
        <v>-1.0</v>
      </c>
      <c r="BR125" s="1">
        <v>-1.0</v>
      </c>
      <c r="BS125" s="1">
        <v>-1.0</v>
      </c>
      <c r="BT125" s="1">
        <v>-1.0</v>
      </c>
      <c r="BU125" s="1">
        <v>1.0</v>
      </c>
      <c r="BV125" s="1">
        <v>-1.0</v>
      </c>
      <c r="BW125" s="1">
        <v>-1.0</v>
      </c>
      <c r="BX125" s="1">
        <v>-1.0</v>
      </c>
      <c r="BY125" s="1">
        <v>-1.0</v>
      </c>
      <c r="BZ125" s="1">
        <v>-1.0</v>
      </c>
      <c r="CA125" s="1">
        <v>-1.0</v>
      </c>
      <c r="CB125" s="1">
        <v>-1.0</v>
      </c>
      <c r="CC125" s="1">
        <v>-1.0</v>
      </c>
      <c r="CD125" s="1">
        <v>3999.0</v>
      </c>
    </row>
    <row r="126">
      <c r="A126" s="1">
        <v>2.0692462E7</v>
      </c>
      <c r="B126" s="1" t="s">
        <v>859</v>
      </c>
      <c r="C126" s="1" t="s">
        <v>860</v>
      </c>
      <c r="D126" s="1" t="s">
        <v>861</v>
      </c>
      <c r="E126" s="1" t="s">
        <v>85</v>
      </c>
      <c r="F126" s="1" t="s">
        <v>862</v>
      </c>
      <c r="G126" s="1" t="s">
        <v>863</v>
      </c>
      <c r="H126" s="1" t="s">
        <v>864</v>
      </c>
      <c r="I126" s="1">
        <v>3.5431795E7</v>
      </c>
      <c r="J126" s="1">
        <v>42164.0</v>
      </c>
      <c r="K126" s="1" t="s">
        <v>134</v>
      </c>
      <c r="L126" s="1">
        <v>1.0</v>
      </c>
      <c r="M126" s="1">
        <v>0.0</v>
      </c>
      <c r="N126" s="1">
        <v>1.0</v>
      </c>
      <c r="O126" s="1">
        <v>1.0</v>
      </c>
      <c r="P126" s="1" t="s">
        <v>123</v>
      </c>
      <c r="Q126" s="1" t="s">
        <v>229</v>
      </c>
      <c r="R126" s="1">
        <v>40.69122</v>
      </c>
      <c r="S126" s="1">
        <v>-73.96976</v>
      </c>
      <c r="T126" s="1" t="s">
        <v>125</v>
      </c>
      <c r="U126" s="1" t="s">
        <v>113</v>
      </c>
      <c r="V126" s="1">
        <v>2.0</v>
      </c>
      <c r="W126" s="1">
        <v>1.0</v>
      </c>
      <c r="X126" s="1">
        <v>1.0</v>
      </c>
      <c r="Y126" s="1">
        <v>1.0</v>
      </c>
      <c r="Z126" s="1" t="s">
        <v>93</v>
      </c>
      <c r="AA126" s="1" t="s">
        <v>865</v>
      </c>
      <c r="AB126" s="1">
        <v>75.0</v>
      </c>
      <c r="AC126" s="1">
        <v>1.0</v>
      </c>
      <c r="AD126" s="1">
        <v>0.0</v>
      </c>
      <c r="AE126" s="1">
        <v>3.0</v>
      </c>
      <c r="AF126" s="1" t="s">
        <v>104</v>
      </c>
      <c r="AG126" s="1">
        <v>1.0</v>
      </c>
      <c r="AH126" s="1">
        <v>0.0</v>
      </c>
      <c r="AI126" s="1">
        <v>6.0</v>
      </c>
      <c r="AJ126" s="1">
        <v>35.0</v>
      </c>
      <c r="AK126" s="1">
        <v>35.0</v>
      </c>
      <c r="AL126" s="1">
        <v>14.0</v>
      </c>
      <c r="AM126" s="1">
        <v>8.0</v>
      </c>
      <c r="AN126" s="1">
        <v>85.0</v>
      </c>
      <c r="AO126" s="1">
        <v>9.0</v>
      </c>
      <c r="AP126" s="1">
        <v>8.0</v>
      </c>
      <c r="AQ126" s="1">
        <v>9.0</v>
      </c>
      <c r="AR126" s="1">
        <v>9.0</v>
      </c>
      <c r="AS126" s="1">
        <v>9.0</v>
      </c>
      <c r="AT126" s="1">
        <v>8.0</v>
      </c>
      <c r="AU126" s="1">
        <v>1.0</v>
      </c>
      <c r="AV126" s="1" t="s">
        <v>96</v>
      </c>
      <c r="AW126" s="1">
        <v>1.0</v>
      </c>
      <c r="AX126" s="1">
        <v>0.0</v>
      </c>
      <c r="AY126" s="1">
        <v>1.0</v>
      </c>
      <c r="AZ126" s="1">
        <v>0.0</v>
      </c>
      <c r="BA126" s="1">
        <v>0.64</v>
      </c>
      <c r="BB126" s="1">
        <v>-1.0</v>
      </c>
      <c r="BC126" s="1">
        <v>1.0</v>
      </c>
      <c r="BD126" s="1">
        <v>-1.0</v>
      </c>
      <c r="BE126" s="1">
        <v>-1.0</v>
      </c>
      <c r="BF126" s="1">
        <v>-1.0</v>
      </c>
      <c r="BG126" s="1">
        <v>-1.0</v>
      </c>
      <c r="BH126" s="1">
        <v>-1.0</v>
      </c>
      <c r="BI126" s="1">
        <v>-1.0</v>
      </c>
      <c r="BJ126" s="1">
        <v>1.0</v>
      </c>
      <c r="BK126" s="1">
        <v>-1.0</v>
      </c>
      <c r="BL126" s="1">
        <v>-1.0</v>
      </c>
      <c r="BM126" s="1">
        <v>-1.0</v>
      </c>
      <c r="BN126" s="1">
        <v>-1.0</v>
      </c>
      <c r="BO126" s="1">
        <v>-1.0</v>
      </c>
      <c r="BP126" s="1">
        <v>-1.0</v>
      </c>
      <c r="BQ126" s="1">
        <v>1.0</v>
      </c>
      <c r="BR126" s="1">
        <v>-1.0</v>
      </c>
      <c r="BS126" s="1">
        <v>1.0</v>
      </c>
      <c r="BT126" s="1">
        <v>-1.0</v>
      </c>
      <c r="BU126" s="1">
        <v>1.0</v>
      </c>
      <c r="BV126" s="1">
        <v>-1.0</v>
      </c>
      <c r="BW126" s="1">
        <v>-1.0</v>
      </c>
      <c r="BX126" s="1">
        <v>1.0</v>
      </c>
      <c r="BY126" s="1">
        <v>-1.0</v>
      </c>
      <c r="BZ126" s="1">
        <v>-1.0</v>
      </c>
      <c r="CA126" s="1">
        <v>1.0</v>
      </c>
      <c r="CB126" s="1">
        <v>-1.0</v>
      </c>
      <c r="CC126" s="1">
        <v>-1.0</v>
      </c>
      <c r="CD126" s="1">
        <v>4056.0</v>
      </c>
    </row>
    <row r="127">
      <c r="A127" s="1">
        <v>8802289.0</v>
      </c>
      <c r="B127" s="1" t="s">
        <v>866</v>
      </c>
      <c r="C127" s="1" t="s">
        <v>867</v>
      </c>
      <c r="D127" s="1" t="s">
        <v>868</v>
      </c>
      <c r="E127" s="1" t="s">
        <v>85</v>
      </c>
      <c r="F127" s="1" t="s">
        <v>869</v>
      </c>
      <c r="G127" s="1" t="s">
        <v>870</v>
      </c>
      <c r="H127" s="1" t="s">
        <v>871</v>
      </c>
      <c r="I127" s="1">
        <v>2.6033344E7</v>
      </c>
      <c r="J127" s="1">
        <v>42017.0</v>
      </c>
      <c r="M127" s="1">
        <v>0.0</v>
      </c>
      <c r="N127" s="1">
        <v>1.0</v>
      </c>
      <c r="O127" s="1">
        <v>0.0</v>
      </c>
      <c r="P127" s="1" t="s">
        <v>123</v>
      </c>
      <c r="Q127" s="1" t="s">
        <v>519</v>
      </c>
      <c r="R127" s="1">
        <v>40.70438</v>
      </c>
      <c r="S127" s="1">
        <v>-73.9211699999999</v>
      </c>
      <c r="T127" s="1" t="s">
        <v>91</v>
      </c>
      <c r="U127" s="1" t="s">
        <v>113</v>
      </c>
      <c r="V127" s="1">
        <v>1.0</v>
      </c>
      <c r="W127" s="1">
        <v>1.5</v>
      </c>
      <c r="X127" s="1">
        <v>1.0</v>
      </c>
      <c r="Y127" s="1">
        <v>1.0</v>
      </c>
      <c r="Z127" s="1" t="s">
        <v>93</v>
      </c>
      <c r="AA127" s="1" t="s">
        <v>872</v>
      </c>
      <c r="AB127" s="1">
        <v>30.0</v>
      </c>
      <c r="AC127" s="1">
        <v>1.0</v>
      </c>
      <c r="AD127" s="1">
        <v>0.0</v>
      </c>
      <c r="AE127" s="1">
        <v>1.0</v>
      </c>
      <c r="AF127" s="1" t="s">
        <v>673</v>
      </c>
      <c r="AG127" s="1">
        <v>1.0</v>
      </c>
      <c r="AH127" s="1">
        <v>0.0</v>
      </c>
      <c r="AI127" s="1">
        <v>0.0</v>
      </c>
      <c r="AJ127" s="1">
        <v>0.0</v>
      </c>
      <c r="AK127" s="1">
        <v>0.0</v>
      </c>
      <c r="AL127" s="1">
        <v>4.0</v>
      </c>
      <c r="AM127" s="1">
        <v>0.0</v>
      </c>
      <c r="AN127" s="1">
        <v>80.0</v>
      </c>
      <c r="AO127" s="1">
        <v>10.0</v>
      </c>
      <c r="AP127" s="1">
        <v>6.0</v>
      </c>
      <c r="AQ127" s="1">
        <v>10.0</v>
      </c>
      <c r="AR127" s="1">
        <v>10.0</v>
      </c>
      <c r="AS127" s="1">
        <v>8.0</v>
      </c>
      <c r="AT127" s="1">
        <v>10.0</v>
      </c>
      <c r="AU127" s="1">
        <v>0.0</v>
      </c>
      <c r="AV127" s="1" t="s">
        <v>105</v>
      </c>
      <c r="AW127" s="1">
        <v>1.0</v>
      </c>
      <c r="AX127" s="1">
        <v>0.0</v>
      </c>
      <c r="AY127" s="1">
        <v>1.0</v>
      </c>
      <c r="AZ127" s="1">
        <v>0.0</v>
      </c>
      <c r="BA127" s="1">
        <v>0.12</v>
      </c>
      <c r="BB127" s="1">
        <v>-1.0</v>
      </c>
      <c r="BC127" s="1">
        <v>1.0</v>
      </c>
      <c r="BD127" s="1">
        <v>-1.0</v>
      </c>
      <c r="BE127" s="1">
        <v>-1.0</v>
      </c>
      <c r="BF127" s="1">
        <v>-1.0</v>
      </c>
      <c r="BG127" s="1">
        <v>-1.0</v>
      </c>
      <c r="BH127" s="1">
        <v>-1.0</v>
      </c>
      <c r="BI127" s="1">
        <v>-1.0</v>
      </c>
      <c r="BJ127" s="1">
        <v>1.0</v>
      </c>
      <c r="BK127" s="1">
        <v>-1.0</v>
      </c>
      <c r="BL127" s="1">
        <v>-1.0</v>
      </c>
      <c r="BM127" s="1">
        <v>-1.0</v>
      </c>
      <c r="BN127" s="1">
        <v>-1.0</v>
      </c>
      <c r="BO127" s="1">
        <v>-1.0</v>
      </c>
      <c r="BP127" s="1">
        <v>-1.0</v>
      </c>
      <c r="BQ127" s="1">
        <v>1.0</v>
      </c>
      <c r="BR127" s="1">
        <v>-1.0</v>
      </c>
      <c r="BS127" s="1">
        <v>-1.0</v>
      </c>
      <c r="BT127" s="1">
        <v>-1.0</v>
      </c>
      <c r="BU127" s="1">
        <v>1.0</v>
      </c>
      <c r="BV127" s="1">
        <v>-1.0</v>
      </c>
      <c r="BW127" s="1">
        <v>-1.0</v>
      </c>
      <c r="BX127" s="1">
        <v>-1.0</v>
      </c>
      <c r="BY127" s="1">
        <v>-1.0</v>
      </c>
      <c r="BZ127" s="1">
        <v>-1.0</v>
      </c>
      <c r="CA127" s="1">
        <v>-1.0</v>
      </c>
      <c r="CB127" s="1">
        <v>-1.0</v>
      </c>
      <c r="CC127" s="1">
        <v>-1.0</v>
      </c>
      <c r="CD127" s="1">
        <v>4096.0</v>
      </c>
    </row>
    <row r="128">
      <c r="A128" s="1">
        <v>2.5507427E7</v>
      </c>
      <c r="B128" s="1" t="s">
        <v>873</v>
      </c>
      <c r="C128" s="1" t="s">
        <v>874</v>
      </c>
      <c r="D128" s="1" t="s">
        <v>875</v>
      </c>
      <c r="E128" s="1" t="s">
        <v>85</v>
      </c>
      <c r="F128" s="1" t="s">
        <v>876</v>
      </c>
      <c r="G128" s="1" t="s">
        <v>877</v>
      </c>
      <c r="H128" s="1" t="s">
        <v>878</v>
      </c>
      <c r="I128" s="1">
        <v>1.90828985E8</v>
      </c>
      <c r="J128" s="1">
        <v>43241.0</v>
      </c>
      <c r="M128" s="1">
        <v>0.0</v>
      </c>
      <c r="N128" s="1">
        <v>2.0</v>
      </c>
      <c r="O128" s="1">
        <v>0.0</v>
      </c>
      <c r="P128" s="1" t="s">
        <v>123</v>
      </c>
      <c r="Q128" s="1" t="s">
        <v>185</v>
      </c>
      <c r="R128" s="1">
        <v>40.70337</v>
      </c>
      <c r="S128" s="1">
        <v>-73.94081</v>
      </c>
      <c r="T128" s="1" t="s">
        <v>91</v>
      </c>
      <c r="U128" s="1" t="s">
        <v>92</v>
      </c>
      <c r="V128" s="1">
        <v>2.0</v>
      </c>
      <c r="W128" s="1">
        <v>1.0</v>
      </c>
      <c r="X128" s="1">
        <v>1.0</v>
      </c>
      <c r="Y128" s="1">
        <v>1.0</v>
      </c>
      <c r="Z128" s="1" t="s">
        <v>93</v>
      </c>
      <c r="AA128" s="1" t="s">
        <v>879</v>
      </c>
      <c r="AB128" s="1">
        <v>130.0</v>
      </c>
      <c r="AC128" s="1">
        <v>1.0</v>
      </c>
      <c r="AD128" s="1">
        <v>0.0</v>
      </c>
      <c r="AE128" s="1">
        <v>1.0</v>
      </c>
      <c r="AF128" s="1" t="s">
        <v>549</v>
      </c>
      <c r="AG128" s="1">
        <v>1.0</v>
      </c>
      <c r="AH128" s="1">
        <v>0.0</v>
      </c>
      <c r="AI128" s="1">
        <v>0.0</v>
      </c>
      <c r="AJ128" s="1">
        <v>0.0</v>
      </c>
      <c r="AK128" s="1">
        <v>0.0</v>
      </c>
      <c r="AL128" s="1">
        <v>0.0</v>
      </c>
      <c r="AM128" s="1">
        <v>0.0</v>
      </c>
      <c r="AU128" s="1">
        <v>1.0</v>
      </c>
      <c r="AV128" s="1" t="s">
        <v>96</v>
      </c>
      <c r="AW128" s="1">
        <v>2.0</v>
      </c>
      <c r="AX128" s="1">
        <v>2.0</v>
      </c>
      <c r="AY128" s="1">
        <v>0.0</v>
      </c>
      <c r="AZ128" s="1">
        <v>0.0</v>
      </c>
      <c r="BB128" s="1">
        <v>-1.0</v>
      </c>
      <c r="BC128" s="1">
        <v>1.0</v>
      </c>
      <c r="BD128" s="1">
        <v>-1.0</v>
      </c>
      <c r="BE128" s="1">
        <v>-1.0</v>
      </c>
      <c r="BF128" s="1">
        <v>-1.0</v>
      </c>
      <c r="BG128" s="1">
        <v>-1.0</v>
      </c>
      <c r="BH128" s="1">
        <v>-1.0</v>
      </c>
      <c r="BI128" s="1">
        <v>-1.0</v>
      </c>
      <c r="BJ128" s="1">
        <v>1.0</v>
      </c>
      <c r="BK128" s="1">
        <v>-1.0</v>
      </c>
      <c r="BL128" s="1">
        <v>-1.0</v>
      </c>
      <c r="BM128" s="1">
        <v>1.0</v>
      </c>
      <c r="BN128" s="1">
        <v>-1.0</v>
      </c>
      <c r="BO128" s="1">
        <v>-1.0</v>
      </c>
      <c r="BP128" s="1">
        <v>-1.0</v>
      </c>
      <c r="BQ128" s="1">
        <v>-1.0</v>
      </c>
      <c r="BR128" s="1">
        <v>-1.0</v>
      </c>
      <c r="BS128" s="1">
        <v>-1.0</v>
      </c>
      <c r="BT128" s="1">
        <v>-1.0</v>
      </c>
      <c r="BU128" s="1">
        <v>1.0</v>
      </c>
      <c r="BV128" s="1">
        <v>-1.0</v>
      </c>
      <c r="BW128" s="1">
        <v>-1.0</v>
      </c>
      <c r="BX128" s="1">
        <v>-1.0</v>
      </c>
      <c r="BY128" s="1">
        <v>-1.0</v>
      </c>
      <c r="BZ128" s="1">
        <v>-1.0</v>
      </c>
      <c r="CA128" s="1">
        <v>-1.0</v>
      </c>
      <c r="CB128" s="1">
        <v>-1.0</v>
      </c>
      <c r="CC128" s="1">
        <v>-1.0</v>
      </c>
      <c r="CD128" s="1">
        <v>4102.0</v>
      </c>
    </row>
    <row r="129">
      <c r="A129" s="1">
        <v>2.8285795E7</v>
      </c>
      <c r="B129" s="1" t="s">
        <v>880</v>
      </c>
      <c r="C129" s="1" t="s">
        <v>881</v>
      </c>
      <c r="D129" s="1" t="s">
        <v>882</v>
      </c>
      <c r="E129" s="1" t="s">
        <v>85</v>
      </c>
      <c r="F129" s="1" t="s">
        <v>883</v>
      </c>
      <c r="G129" s="1" t="s">
        <v>884</v>
      </c>
      <c r="H129" s="2" t="str">
        <f>- no parties allowed. no loud music after midnight. SMOKING in patio Only please. air purifier in private suite is provided.</f>
        <v>#ERROR!</v>
      </c>
      <c r="I129" s="1">
        <v>4.6374641E7</v>
      </c>
      <c r="J129" s="1">
        <v>42289.0</v>
      </c>
      <c r="K129" s="1" t="s">
        <v>88</v>
      </c>
      <c r="L129" s="1">
        <v>1.0</v>
      </c>
      <c r="M129" s="1">
        <v>0.0</v>
      </c>
      <c r="N129" s="1">
        <v>1.0</v>
      </c>
      <c r="O129" s="1">
        <v>1.0</v>
      </c>
      <c r="P129" s="1" t="s">
        <v>123</v>
      </c>
      <c r="Q129" s="1" t="s">
        <v>157</v>
      </c>
      <c r="R129" s="1">
        <v>40.68804</v>
      </c>
      <c r="S129" s="1">
        <v>-73.9457599999999</v>
      </c>
      <c r="T129" s="1" t="s">
        <v>144</v>
      </c>
      <c r="U129" s="1" t="s">
        <v>113</v>
      </c>
      <c r="V129" s="1">
        <v>3.0</v>
      </c>
      <c r="W129" s="1">
        <v>1.5</v>
      </c>
      <c r="X129" s="1">
        <v>1.0</v>
      </c>
      <c r="Y129" s="1">
        <v>2.0</v>
      </c>
      <c r="Z129" s="1" t="s">
        <v>93</v>
      </c>
      <c r="AA129" s="1" t="s">
        <v>885</v>
      </c>
      <c r="AB129" s="1">
        <v>150.0</v>
      </c>
      <c r="AC129" s="1">
        <v>2.0</v>
      </c>
      <c r="AD129" s="1">
        <v>50.0</v>
      </c>
      <c r="AE129" s="1">
        <v>2.0</v>
      </c>
      <c r="AF129" s="1" t="s">
        <v>291</v>
      </c>
      <c r="AG129" s="1">
        <v>1.0</v>
      </c>
      <c r="AH129" s="1">
        <v>29.0</v>
      </c>
      <c r="AI129" s="1">
        <v>59.0</v>
      </c>
      <c r="AJ129" s="1">
        <v>88.0</v>
      </c>
      <c r="AK129" s="1">
        <v>88.0</v>
      </c>
      <c r="AL129" s="1">
        <v>0.0</v>
      </c>
      <c r="AM129" s="1">
        <v>0.0</v>
      </c>
      <c r="AU129" s="1">
        <v>0.0</v>
      </c>
      <c r="AV129" s="1" t="s">
        <v>96</v>
      </c>
      <c r="AW129" s="1">
        <v>1.0</v>
      </c>
      <c r="AX129" s="1">
        <v>0.0</v>
      </c>
      <c r="AY129" s="1">
        <v>1.0</v>
      </c>
      <c r="AZ129" s="1">
        <v>0.0</v>
      </c>
      <c r="BB129" s="1">
        <v>-1.0</v>
      </c>
      <c r="BC129" s="1">
        <v>-1.0</v>
      </c>
      <c r="BD129" s="1">
        <v>-1.0</v>
      </c>
      <c r="BE129" s="1">
        <v>-1.0</v>
      </c>
      <c r="BF129" s="1">
        <v>1.0</v>
      </c>
      <c r="BG129" s="1">
        <v>-1.0</v>
      </c>
      <c r="BH129" s="1">
        <v>1.0</v>
      </c>
      <c r="BI129" s="1">
        <v>-1.0</v>
      </c>
      <c r="BJ129" s="1">
        <v>1.0</v>
      </c>
      <c r="BK129" s="1">
        <v>1.0</v>
      </c>
      <c r="BL129" s="1">
        <v>1.0</v>
      </c>
      <c r="BM129" s="1">
        <v>1.0</v>
      </c>
      <c r="BN129" s="1">
        <v>-1.0</v>
      </c>
      <c r="BO129" s="1">
        <v>-1.0</v>
      </c>
      <c r="BP129" s="1">
        <v>-1.0</v>
      </c>
      <c r="BQ129" s="1">
        <v>1.0</v>
      </c>
      <c r="BR129" s="1">
        <v>-1.0</v>
      </c>
      <c r="BS129" s="1">
        <v>1.0</v>
      </c>
      <c r="BT129" s="1">
        <v>-1.0</v>
      </c>
      <c r="BU129" s="1">
        <v>1.0</v>
      </c>
      <c r="BV129" s="1">
        <v>-1.0</v>
      </c>
      <c r="BW129" s="1">
        <v>-1.0</v>
      </c>
      <c r="BX129" s="1">
        <v>-1.0</v>
      </c>
      <c r="BY129" s="1">
        <v>-1.0</v>
      </c>
      <c r="BZ129" s="1">
        <v>-1.0</v>
      </c>
      <c r="CA129" s="1">
        <v>1.0</v>
      </c>
      <c r="CB129" s="1">
        <v>-1.0</v>
      </c>
      <c r="CC129" s="1">
        <v>-1.0</v>
      </c>
      <c r="CD129" s="1">
        <v>4125.0</v>
      </c>
    </row>
    <row r="130">
      <c r="A130" s="1">
        <v>3.4393812E7</v>
      </c>
      <c r="B130" s="1" t="s">
        <v>886</v>
      </c>
      <c r="C130" s="1" t="s">
        <v>887</v>
      </c>
      <c r="D130" s="1" t="s">
        <v>888</v>
      </c>
      <c r="E130" s="1" t="s">
        <v>85</v>
      </c>
      <c r="F130" s="1" t="s">
        <v>889</v>
      </c>
      <c r="G130" s="1" t="s">
        <v>890</v>
      </c>
      <c r="H130" s="1" t="s">
        <v>891</v>
      </c>
      <c r="I130" s="1">
        <v>9.5688223E7</v>
      </c>
      <c r="J130" s="1">
        <v>42631.0</v>
      </c>
      <c r="K130" s="1" t="s">
        <v>134</v>
      </c>
      <c r="L130" s="1">
        <v>1.0</v>
      </c>
      <c r="M130" s="1">
        <v>0.0</v>
      </c>
      <c r="N130" s="1">
        <v>2.0</v>
      </c>
      <c r="O130" s="1">
        <v>1.0</v>
      </c>
      <c r="P130" s="1" t="s">
        <v>123</v>
      </c>
      <c r="Q130" s="1" t="s">
        <v>124</v>
      </c>
      <c r="R130" s="1">
        <v>40.67436</v>
      </c>
      <c r="S130" s="1">
        <v>-73.96704</v>
      </c>
      <c r="T130" s="1" t="s">
        <v>289</v>
      </c>
      <c r="U130" s="1" t="s">
        <v>92</v>
      </c>
      <c r="V130" s="1">
        <v>4.0</v>
      </c>
      <c r="W130" s="1">
        <v>1.0</v>
      </c>
      <c r="X130" s="1">
        <v>2.0</v>
      </c>
      <c r="Y130" s="1">
        <v>2.0</v>
      </c>
      <c r="Z130" s="1" t="s">
        <v>93</v>
      </c>
      <c r="AA130" s="1" t="s">
        <v>892</v>
      </c>
      <c r="AB130" s="1">
        <v>250.0</v>
      </c>
      <c r="AC130" s="1">
        <v>1.0</v>
      </c>
      <c r="AD130" s="1">
        <v>0.0</v>
      </c>
      <c r="AE130" s="1">
        <v>4.0</v>
      </c>
      <c r="AF130" s="1" t="s">
        <v>313</v>
      </c>
      <c r="AG130" s="1">
        <v>1.0</v>
      </c>
      <c r="AH130" s="1">
        <v>8.0</v>
      </c>
      <c r="AI130" s="1">
        <v>31.0</v>
      </c>
      <c r="AJ130" s="1">
        <v>43.0</v>
      </c>
      <c r="AK130" s="1">
        <v>92.0</v>
      </c>
      <c r="AL130" s="1">
        <v>6.0</v>
      </c>
      <c r="AM130" s="1">
        <v>6.0</v>
      </c>
      <c r="AN130" s="1">
        <v>100.0</v>
      </c>
      <c r="AO130" s="1">
        <v>10.0</v>
      </c>
      <c r="AP130" s="1">
        <v>10.0</v>
      </c>
      <c r="AQ130" s="1">
        <v>10.0</v>
      </c>
      <c r="AR130" s="1">
        <v>10.0</v>
      </c>
      <c r="AS130" s="1">
        <v>10.0</v>
      </c>
      <c r="AT130" s="1">
        <v>10.0</v>
      </c>
      <c r="AU130" s="1">
        <v>0.0</v>
      </c>
      <c r="AV130" s="1" t="s">
        <v>105</v>
      </c>
      <c r="AW130" s="1">
        <v>1.0</v>
      </c>
      <c r="AX130" s="1">
        <v>1.0</v>
      </c>
      <c r="AY130" s="1">
        <v>0.0</v>
      </c>
      <c r="AZ130" s="1">
        <v>0.0</v>
      </c>
      <c r="BA130" s="1">
        <v>5.29</v>
      </c>
      <c r="BB130" s="1">
        <v>-1.0</v>
      </c>
      <c r="BC130" s="1">
        <v>1.0</v>
      </c>
      <c r="BD130" s="1">
        <v>-1.0</v>
      </c>
      <c r="BE130" s="1">
        <v>-1.0</v>
      </c>
      <c r="BF130" s="1">
        <v>-1.0</v>
      </c>
      <c r="BG130" s="1">
        <v>-1.0</v>
      </c>
      <c r="BH130" s="1">
        <v>1.0</v>
      </c>
      <c r="BI130" s="1">
        <v>-1.0</v>
      </c>
      <c r="BJ130" s="1">
        <v>1.0</v>
      </c>
      <c r="BK130" s="1">
        <v>1.0</v>
      </c>
      <c r="BL130" s="1">
        <v>1.0</v>
      </c>
      <c r="BM130" s="1">
        <v>1.0</v>
      </c>
      <c r="BN130" s="1">
        <v>-1.0</v>
      </c>
      <c r="BO130" s="1">
        <v>-1.0</v>
      </c>
      <c r="BP130" s="1">
        <v>-1.0</v>
      </c>
      <c r="BQ130" s="1">
        <v>1.0</v>
      </c>
      <c r="BR130" s="1">
        <v>-1.0</v>
      </c>
      <c r="BS130" s="1">
        <v>-1.0</v>
      </c>
      <c r="BT130" s="1">
        <v>-1.0</v>
      </c>
      <c r="BU130" s="1">
        <v>1.0</v>
      </c>
      <c r="BV130" s="1">
        <v>1.0</v>
      </c>
      <c r="BW130" s="1">
        <v>-1.0</v>
      </c>
      <c r="BX130" s="1">
        <v>1.0</v>
      </c>
      <c r="BY130" s="1">
        <v>-1.0</v>
      </c>
      <c r="BZ130" s="1">
        <v>1.0</v>
      </c>
      <c r="CA130" s="1">
        <v>-1.0</v>
      </c>
      <c r="CB130" s="1">
        <v>-1.0</v>
      </c>
      <c r="CC130" s="1">
        <v>-1.0</v>
      </c>
      <c r="CD130" s="1">
        <v>4170.0</v>
      </c>
    </row>
    <row r="131">
      <c r="A131" s="1">
        <v>2.2277233E7</v>
      </c>
      <c r="B131" s="1" t="s">
        <v>893</v>
      </c>
      <c r="C131" s="1" t="s">
        <v>894</v>
      </c>
      <c r="D131" s="1" t="s">
        <v>894</v>
      </c>
      <c r="E131" s="1" t="s">
        <v>85</v>
      </c>
      <c r="H131" s="1" t="s">
        <v>895</v>
      </c>
      <c r="I131" s="1">
        <v>1.05018962E8</v>
      </c>
      <c r="J131" s="1">
        <v>42698.0</v>
      </c>
      <c r="M131" s="1">
        <v>0.0</v>
      </c>
      <c r="N131" s="1">
        <v>2.0</v>
      </c>
      <c r="O131" s="1">
        <v>0.0</v>
      </c>
      <c r="P131" s="1" t="s">
        <v>123</v>
      </c>
      <c r="Q131" s="1" t="s">
        <v>157</v>
      </c>
      <c r="R131" s="1">
        <v>40.68379</v>
      </c>
      <c r="S131" s="1">
        <v>-73.9293199999999</v>
      </c>
      <c r="T131" s="1" t="s">
        <v>91</v>
      </c>
      <c r="U131" s="1" t="s">
        <v>113</v>
      </c>
      <c r="V131" s="1">
        <v>1.0</v>
      </c>
      <c r="W131" s="1">
        <v>1.0</v>
      </c>
      <c r="X131" s="1">
        <v>1.0</v>
      </c>
      <c r="Y131" s="1">
        <v>1.0</v>
      </c>
      <c r="Z131" s="1" t="s">
        <v>93</v>
      </c>
      <c r="AA131" s="1" t="s">
        <v>896</v>
      </c>
      <c r="AB131" s="1">
        <v>45.0</v>
      </c>
      <c r="AC131" s="1">
        <v>1.0</v>
      </c>
      <c r="AD131" s="1">
        <v>0.0</v>
      </c>
      <c r="AE131" s="1">
        <v>3.0</v>
      </c>
      <c r="AF131" s="1" t="s">
        <v>658</v>
      </c>
      <c r="AG131" s="1">
        <v>1.0</v>
      </c>
      <c r="AH131" s="1">
        <v>0.0</v>
      </c>
      <c r="AI131" s="1">
        <v>0.0</v>
      </c>
      <c r="AJ131" s="1">
        <v>0.0</v>
      </c>
      <c r="AK131" s="1">
        <v>0.0</v>
      </c>
      <c r="AL131" s="1">
        <v>1.0</v>
      </c>
      <c r="AM131" s="1">
        <v>0.0</v>
      </c>
      <c r="AN131" s="1">
        <v>100.0</v>
      </c>
      <c r="AO131" s="1">
        <v>10.0</v>
      </c>
      <c r="AP131" s="1">
        <v>10.0</v>
      </c>
      <c r="AQ131" s="1">
        <v>10.0</v>
      </c>
      <c r="AR131" s="1">
        <v>10.0</v>
      </c>
      <c r="AS131" s="1">
        <v>10.0</v>
      </c>
      <c r="AT131" s="1">
        <v>10.0</v>
      </c>
      <c r="AU131" s="1">
        <v>1.0</v>
      </c>
      <c r="AV131" s="1" t="s">
        <v>105</v>
      </c>
      <c r="AW131" s="1">
        <v>2.0</v>
      </c>
      <c r="AX131" s="1">
        <v>0.0</v>
      </c>
      <c r="AY131" s="1">
        <v>2.0</v>
      </c>
      <c r="AZ131" s="1">
        <v>0.0</v>
      </c>
      <c r="BA131" s="1">
        <v>0.05</v>
      </c>
      <c r="BB131" s="1">
        <v>-1.0</v>
      </c>
      <c r="BC131" s="1">
        <v>-1.0</v>
      </c>
      <c r="BD131" s="1">
        <v>-1.0</v>
      </c>
      <c r="BE131" s="1">
        <v>-1.0</v>
      </c>
      <c r="BF131" s="1">
        <v>-1.0</v>
      </c>
      <c r="BG131" s="1">
        <v>-1.0</v>
      </c>
      <c r="BH131" s="1">
        <v>-1.0</v>
      </c>
      <c r="BI131" s="1">
        <v>-1.0</v>
      </c>
      <c r="BJ131" s="1">
        <v>-1.0</v>
      </c>
      <c r="BK131" s="1">
        <v>-1.0</v>
      </c>
      <c r="BL131" s="1">
        <v>-1.0</v>
      </c>
      <c r="BM131" s="1">
        <v>-1.0</v>
      </c>
      <c r="BN131" s="1">
        <v>-1.0</v>
      </c>
      <c r="BO131" s="1">
        <v>-1.0</v>
      </c>
      <c r="BP131" s="1">
        <v>-1.0</v>
      </c>
      <c r="BQ131" s="1">
        <v>1.0</v>
      </c>
      <c r="BR131" s="1">
        <v>-1.0</v>
      </c>
      <c r="BS131" s="1">
        <v>1.0</v>
      </c>
      <c r="BT131" s="1">
        <v>-1.0</v>
      </c>
      <c r="BU131" s="1">
        <v>1.0</v>
      </c>
      <c r="BV131" s="1">
        <v>-1.0</v>
      </c>
      <c r="BW131" s="1">
        <v>-1.0</v>
      </c>
      <c r="BX131" s="1">
        <v>-1.0</v>
      </c>
      <c r="BY131" s="1">
        <v>-1.0</v>
      </c>
      <c r="BZ131" s="1">
        <v>-1.0</v>
      </c>
      <c r="CA131" s="1">
        <v>-1.0</v>
      </c>
      <c r="CB131" s="1">
        <v>-1.0</v>
      </c>
      <c r="CC131" s="1">
        <v>-1.0</v>
      </c>
      <c r="CD131" s="1">
        <v>4194.0</v>
      </c>
    </row>
    <row r="132">
      <c r="A132" s="1">
        <v>1.5971342E7</v>
      </c>
      <c r="B132" s="1" t="s">
        <v>897</v>
      </c>
      <c r="C132" s="1" t="s">
        <v>898</v>
      </c>
      <c r="D132" s="1" t="s">
        <v>899</v>
      </c>
      <c r="E132" s="1" t="s">
        <v>85</v>
      </c>
      <c r="F132" s="1" t="s">
        <v>900</v>
      </c>
      <c r="G132" s="1" t="s">
        <v>901</v>
      </c>
      <c r="H132" s="1" t="s">
        <v>902</v>
      </c>
      <c r="I132" s="1">
        <v>4.3936824E7</v>
      </c>
      <c r="J132" s="1">
        <v>42258.0</v>
      </c>
      <c r="K132" s="1" t="s">
        <v>88</v>
      </c>
      <c r="L132" s="1">
        <v>1.0</v>
      </c>
      <c r="M132" s="1">
        <v>1.0</v>
      </c>
      <c r="N132" s="1">
        <v>2.0</v>
      </c>
      <c r="O132" s="1">
        <v>1.0</v>
      </c>
      <c r="P132" s="1" t="s">
        <v>89</v>
      </c>
      <c r="Q132" s="1" t="s">
        <v>587</v>
      </c>
      <c r="R132" s="1">
        <v>40.77968</v>
      </c>
      <c r="S132" s="1">
        <v>-73.95307</v>
      </c>
      <c r="T132" s="1" t="s">
        <v>91</v>
      </c>
      <c r="U132" s="1" t="s">
        <v>113</v>
      </c>
      <c r="V132" s="1">
        <v>2.0</v>
      </c>
      <c r="W132" s="1">
        <v>1.0</v>
      </c>
      <c r="X132" s="1">
        <v>1.0</v>
      </c>
      <c r="Y132" s="1">
        <v>1.0</v>
      </c>
      <c r="Z132" s="1" t="s">
        <v>93</v>
      </c>
      <c r="AA132" s="1" t="s">
        <v>903</v>
      </c>
      <c r="AB132" s="1">
        <v>150.0</v>
      </c>
      <c r="AC132" s="1">
        <v>1.0</v>
      </c>
      <c r="AD132" s="1">
        <v>0.0</v>
      </c>
      <c r="AE132" s="1">
        <v>1.0</v>
      </c>
      <c r="AF132" s="1" t="s">
        <v>904</v>
      </c>
      <c r="AG132" s="1">
        <v>1.0</v>
      </c>
      <c r="AH132" s="1">
        <v>0.0</v>
      </c>
      <c r="AI132" s="1">
        <v>0.0</v>
      </c>
      <c r="AJ132" s="1">
        <v>0.0</v>
      </c>
      <c r="AK132" s="1">
        <v>0.0</v>
      </c>
      <c r="AL132" s="1">
        <v>11.0</v>
      </c>
      <c r="AM132" s="1">
        <v>11.0</v>
      </c>
      <c r="AN132" s="1">
        <v>96.0</v>
      </c>
      <c r="AO132" s="1">
        <v>9.0</v>
      </c>
      <c r="AP132" s="1">
        <v>10.0</v>
      </c>
      <c r="AQ132" s="1">
        <v>10.0</v>
      </c>
      <c r="AR132" s="1">
        <v>10.0</v>
      </c>
      <c r="AS132" s="1">
        <v>10.0</v>
      </c>
      <c r="AT132" s="1">
        <v>10.0</v>
      </c>
      <c r="AU132" s="1">
        <v>1.0</v>
      </c>
      <c r="AV132" s="1" t="s">
        <v>105</v>
      </c>
      <c r="AW132" s="1">
        <v>1.0</v>
      </c>
      <c r="AX132" s="1">
        <v>0.0</v>
      </c>
      <c r="AY132" s="1">
        <v>1.0</v>
      </c>
      <c r="AZ132" s="1">
        <v>0.0</v>
      </c>
      <c r="BA132" s="1">
        <v>0.97</v>
      </c>
      <c r="BB132" s="1">
        <v>-1.0</v>
      </c>
      <c r="BC132" s="1">
        <v>1.0</v>
      </c>
      <c r="BD132" s="1">
        <v>-1.0</v>
      </c>
      <c r="BE132" s="1">
        <v>-1.0</v>
      </c>
      <c r="BF132" s="1">
        <v>-1.0</v>
      </c>
      <c r="BG132" s="1">
        <v>-1.0</v>
      </c>
      <c r="BH132" s="1">
        <v>1.0</v>
      </c>
      <c r="BI132" s="1">
        <v>-1.0</v>
      </c>
      <c r="BJ132" s="1">
        <v>1.0</v>
      </c>
      <c r="BK132" s="1">
        <v>1.0</v>
      </c>
      <c r="BL132" s="1">
        <v>1.0</v>
      </c>
      <c r="BM132" s="1">
        <v>1.0</v>
      </c>
      <c r="BN132" s="1">
        <v>-1.0</v>
      </c>
      <c r="BO132" s="1">
        <v>-1.0</v>
      </c>
      <c r="BP132" s="1">
        <v>-1.0</v>
      </c>
      <c r="BQ132" s="1">
        <v>1.0</v>
      </c>
      <c r="BR132" s="1">
        <v>-1.0</v>
      </c>
      <c r="BS132" s="1">
        <v>1.0</v>
      </c>
      <c r="BT132" s="1">
        <v>-1.0</v>
      </c>
      <c r="BU132" s="1">
        <v>1.0</v>
      </c>
      <c r="BV132" s="1">
        <v>1.0</v>
      </c>
      <c r="BW132" s="1">
        <v>1.0</v>
      </c>
      <c r="BX132" s="1">
        <v>-1.0</v>
      </c>
      <c r="BY132" s="1">
        <v>-1.0</v>
      </c>
      <c r="BZ132" s="1">
        <v>-1.0</v>
      </c>
      <c r="CA132" s="1">
        <v>-1.0</v>
      </c>
      <c r="CB132" s="1">
        <v>-1.0</v>
      </c>
      <c r="CC132" s="1">
        <v>-1.0</v>
      </c>
      <c r="CD132" s="1">
        <v>4197.0</v>
      </c>
    </row>
    <row r="133">
      <c r="A133" s="1">
        <v>3.2441769E7</v>
      </c>
      <c r="B133" s="1" t="s">
        <v>905</v>
      </c>
      <c r="C133" s="1" t="s">
        <v>906</v>
      </c>
      <c r="D133" s="1" t="s">
        <v>906</v>
      </c>
      <c r="E133" s="1" t="s">
        <v>85</v>
      </c>
      <c r="H133" s="1" t="s">
        <v>907</v>
      </c>
      <c r="I133" s="1">
        <v>1.055716E7</v>
      </c>
      <c r="J133" s="1">
        <v>41618.0</v>
      </c>
      <c r="K133" s="1" t="s">
        <v>134</v>
      </c>
      <c r="L133" s="1">
        <v>1.0</v>
      </c>
      <c r="M133" s="1">
        <v>0.0</v>
      </c>
      <c r="N133" s="1">
        <v>1.0</v>
      </c>
      <c r="O133" s="1">
        <v>1.0</v>
      </c>
      <c r="P133" s="1" t="s">
        <v>123</v>
      </c>
      <c r="Q133" s="1" t="s">
        <v>124</v>
      </c>
      <c r="R133" s="1">
        <v>40.675</v>
      </c>
      <c r="S133" s="1">
        <v>-73.9631</v>
      </c>
      <c r="T133" s="1" t="s">
        <v>91</v>
      </c>
      <c r="U133" s="1" t="s">
        <v>113</v>
      </c>
      <c r="V133" s="1">
        <v>1.0</v>
      </c>
      <c r="W133" s="1">
        <v>1.0</v>
      </c>
      <c r="X133" s="1">
        <v>1.0</v>
      </c>
      <c r="Y133" s="1">
        <v>1.0</v>
      </c>
      <c r="Z133" s="1" t="s">
        <v>93</v>
      </c>
      <c r="AA133" s="1" t="s">
        <v>908</v>
      </c>
      <c r="AB133" s="1">
        <v>50.0</v>
      </c>
      <c r="AC133" s="1">
        <v>1.0</v>
      </c>
      <c r="AD133" s="1">
        <v>0.0</v>
      </c>
      <c r="AE133" s="1">
        <v>3.0</v>
      </c>
      <c r="AF133" s="1" t="s">
        <v>127</v>
      </c>
      <c r="AG133" s="1">
        <v>1.0</v>
      </c>
      <c r="AH133" s="1">
        <v>0.0</v>
      </c>
      <c r="AI133" s="1">
        <v>0.0</v>
      </c>
      <c r="AJ133" s="1">
        <v>0.0</v>
      </c>
      <c r="AK133" s="1">
        <v>0.0</v>
      </c>
      <c r="AL133" s="1">
        <v>10.0</v>
      </c>
      <c r="AM133" s="1">
        <v>10.0</v>
      </c>
      <c r="AN133" s="1">
        <v>96.0</v>
      </c>
      <c r="AO133" s="1">
        <v>10.0</v>
      </c>
      <c r="AP133" s="1">
        <v>9.0</v>
      </c>
      <c r="AQ133" s="1">
        <v>10.0</v>
      </c>
      <c r="AR133" s="1">
        <v>10.0</v>
      </c>
      <c r="AS133" s="1">
        <v>10.0</v>
      </c>
      <c r="AT133" s="1">
        <v>10.0</v>
      </c>
      <c r="AU133" s="1">
        <v>0.0</v>
      </c>
      <c r="AV133" s="1" t="s">
        <v>117</v>
      </c>
      <c r="AW133" s="1">
        <v>1.0</v>
      </c>
      <c r="AX133" s="1">
        <v>0.0</v>
      </c>
      <c r="AY133" s="1">
        <v>1.0</v>
      </c>
      <c r="AZ133" s="1">
        <v>0.0</v>
      </c>
      <c r="BA133" s="1">
        <v>2.19</v>
      </c>
      <c r="BB133" s="1">
        <v>-1.0</v>
      </c>
      <c r="BC133" s="1">
        <v>-1.0</v>
      </c>
      <c r="BD133" s="1">
        <v>-1.0</v>
      </c>
      <c r="BE133" s="1">
        <v>-1.0</v>
      </c>
      <c r="BF133" s="1">
        <v>-1.0</v>
      </c>
      <c r="BG133" s="1">
        <v>-1.0</v>
      </c>
      <c r="BH133" s="1">
        <v>-1.0</v>
      </c>
      <c r="BI133" s="1">
        <v>-1.0</v>
      </c>
      <c r="BJ133" s="1">
        <v>-1.0</v>
      </c>
      <c r="BK133" s="1">
        <v>-1.0</v>
      </c>
      <c r="BL133" s="1">
        <v>-1.0</v>
      </c>
      <c r="BM133" s="1">
        <v>-1.0</v>
      </c>
      <c r="BN133" s="1">
        <v>-1.0</v>
      </c>
      <c r="BO133" s="1">
        <v>-1.0</v>
      </c>
      <c r="BP133" s="1">
        <v>-1.0</v>
      </c>
      <c r="BQ133" s="1">
        <v>-1.0</v>
      </c>
      <c r="BR133" s="1">
        <v>-1.0</v>
      </c>
      <c r="BS133" s="1">
        <v>-1.0</v>
      </c>
      <c r="BT133" s="1">
        <v>-1.0</v>
      </c>
      <c r="BU133" s="1">
        <v>1.0</v>
      </c>
      <c r="BV133" s="1">
        <v>-1.0</v>
      </c>
      <c r="BW133" s="1">
        <v>-1.0</v>
      </c>
      <c r="BX133" s="1">
        <v>-1.0</v>
      </c>
      <c r="BY133" s="1">
        <v>-1.0</v>
      </c>
      <c r="BZ133" s="1">
        <v>1.0</v>
      </c>
      <c r="CA133" s="1">
        <v>-1.0</v>
      </c>
      <c r="CB133" s="1">
        <v>-1.0</v>
      </c>
      <c r="CC133" s="1">
        <v>-1.0</v>
      </c>
      <c r="CD133" s="1">
        <v>4246.0</v>
      </c>
    </row>
    <row r="134">
      <c r="A134" s="1">
        <v>1.8340498E7</v>
      </c>
      <c r="B134" s="1" t="s">
        <v>909</v>
      </c>
      <c r="C134" s="1" t="s">
        <v>910</v>
      </c>
      <c r="D134" s="1" t="s">
        <v>911</v>
      </c>
      <c r="E134" s="1" t="s">
        <v>85</v>
      </c>
      <c r="I134" s="1">
        <v>3.3723491E7</v>
      </c>
      <c r="J134" s="1">
        <v>42143.0</v>
      </c>
      <c r="M134" s="1">
        <v>0.0</v>
      </c>
      <c r="N134" s="1">
        <v>1.0</v>
      </c>
      <c r="O134" s="1">
        <v>0.0</v>
      </c>
      <c r="P134" s="1" t="s">
        <v>123</v>
      </c>
      <c r="Q134" s="1" t="s">
        <v>308</v>
      </c>
      <c r="R134" s="1">
        <v>40.65274</v>
      </c>
      <c r="S134" s="1">
        <v>-73.95848</v>
      </c>
      <c r="T134" s="1" t="s">
        <v>91</v>
      </c>
      <c r="U134" s="1" t="s">
        <v>113</v>
      </c>
      <c r="V134" s="1">
        <v>2.0</v>
      </c>
      <c r="W134" s="1">
        <v>1.5</v>
      </c>
      <c r="X134" s="1">
        <v>1.0</v>
      </c>
      <c r="Y134" s="1">
        <v>2.0</v>
      </c>
      <c r="Z134" s="1" t="s">
        <v>93</v>
      </c>
      <c r="AA134" s="1" t="s">
        <v>912</v>
      </c>
      <c r="AB134" s="1">
        <v>39.0</v>
      </c>
      <c r="AC134" s="1">
        <v>1.0</v>
      </c>
      <c r="AD134" s="1">
        <v>25.0</v>
      </c>
      <c r="AE134" s="1">
        <v>2.0</v>
      </c>
      <c r="AF134" s="1" t="s">
        <v>393</v>
      </c>
      <c r="AG134" s="1">
        <v>1.0</v>
      </c>
      <c r="AH134" s="1">
        <v>0.0</v>
      </c>
      <c r="AI134" s="1">
        <v>0.0</v>
      </c>
      <c r="AJ134" s="1">
        <v>0.0</v>
      </c>
      <c r="AK134" s="1">
        <v>0.0</v>
      </c>
      <c r="AL134" s="1">
        <v>7.0</v>
      </c>
      <c r="AM134" s="1">
        <v>0.0</v>
      </c>
      <c r="AN134" s="1">
        <v>100.0</v>
      </c>
      <c r="AO134" s="1">
        <v>10.0</v>
      </c>
      <c r="AP134" s="1">
        <v>10.0</v>
      </c>
      <c r="AQ134" s="1">
        <v>10.0</v>
      </c>
      <c r="AR134" s="1">
        <v>10.0</v>
      </c>
      <c r="AS134" s="1">
        <v>8.0</v>
      </c>
      <c r="AT134" s="1">
        <v>9.0</v>
      </c>
      <c r="AU134" s="1">
        <v>1.0</v>
      </c>
      <c r="AV134" s="1" t="s">
        <v>117</v>
      </c>
      <c r="AW134" s="1">
        <v>1.0</v>
      </c>
      <c r="AX134" s="1">
        <v>0.0</v>
      </c>
      <c r="AY134" s="1">
        <v>1.0</v>
      </c>
      <c r="AZ134" s="1">
        <v>0.0</v>
      </c>
      <c r="BA134" s="1">
        <v>0.27</v>
      </c>
      <c r="BB134" s="1">
        <v>-1.0</v>
      </c>
      <c r="BC134" s="1">
        <v>1.0</v>
      </c>
      <c r="BD134" s="1">
        <v>-1.0</v>
      </c>
      <c r="BE134" s="1">
        <v>-1.0</v>
      </c>
      <c r="BF134" s="1">
        <v>-1.0</v>
      </c>
      <c r="BG134" s="1">
        <v>-1.0</v>
      </c>
      <c r="BH134" s="1">
        <v>-1.0</v>
      </c>
      <c r="BI134" s="1">
        <v>-1.0</v>
      </c>
      <c r="BJ134" s="1">
        <v>-1.0</v>
      </c>
      <c r="BK134" s="1">
        <v>-1.0</v>
      </c>
      <c r="BL134" s="1">
        <v>-1.0</v>
      </c>
      <c r="BM134" s="1">
        <v>-1.0</v>
      </c>
      <c r="BN134" s="1">
        <v>1.0</v>
      </c>
      <c r="BO134" s="1">
        <v>-1.0</v>
      </c>
      <c r="BP134" s="1">
        <v>1.0</v>
      </c>
      <c r="BQ134" s="1">
        <v>-1.0</v>
      </c>
      <c r="BR134" s="1">
        <v>-1.0</v>
      </c>
      <c r="BS134" s="1">
        <v>-1.0</v>
      </c>
      <c r="BT134" s="1">
        <v>-1.0</v>
      </c>
      <c r="BU134" s="1">
        <v>1.0</v>
      </c>
      <c r="BV134" s="1">
        <v>-1.0</v>
      </c>
      <c r="BW134" s="1">
        <v>-1.0</v>
      </c>
      <c r="BX134" s="1">
        <v>-1.0</v>
      </c>
      <c r="BY134" s="1">
        <v>1.0</v>
      </c>
      <c r="BZ134" s="1">
        <v>-1.0</v>
      </c>
      <c r="CA134" s="1">
        <v>-1.0</v>
      </c>
      <c r="CB134" s="1">
        <v>-1.0</v>
      </c>
      <c r="CC134" s="1">
        <v>-1.0</v>
      </c>
      <c r="CD134" s="1">
        <v>4271.0</v>
      </c>
    </row>
    <row r="135">
      <c r="A135" s="1">
        <v>7419040.0</v>
      </c>
      <c r="B135" s="1" t="s">
        <v>913</v>
      </c>
      <c r="C135" s="1" t="s">
        <v>914</v>
      </c>
      <c r="D135" s="1" t="s">
        <v>915</v>
      </c>
      <c r="E135" s="1" t="s">
        <v>85</v>
      </c>
      <c r="F135" s="1" t="s">
        <v>916</v>
      </c>
      <c r="G135" s="1" t="s">
        <v>917</v>
      </c>
      <c r="H135" s="1" t="s">
        <v>918</v>
      </c>
      <c r="I135" s="1">
        <v>3.0423241E7</v>
      </c>
      <c r="J135" s="1">
        <v>42095.0</v>
      </c>
      <c r="K135" s="1" t="s">
        <v>88</v>
      </c>
      <c r="L135" s="1">
        <v>1.0</v>
      </c>
      <c r="M135" s="1">
        <v>1.0</v>
      </c>
      <c r="N135" s="1">
        <v>2.0</v>
      </c>
      <c r="O135" s="1">
        <v>1.0</v>
      </c>
      <c r="P135" s="1" t="s">
        <v>123</v>
      </c>
      <c r="Q135" s="1" t="s">
        <v>124</v>
      </c>
      <c r="R135" s="1">
        <v>40.72927</v>
      </c>
      <c r="S135" s="1">
        <v>-73.95707</v>
      </c>
      <c r="T135" s="1" t="s">
        <v>91</v>
      </c>
      <c r="U135" s="1" t="s">
        <v>92</v>
      </c>
      <c r="V135" s="1">
        <v>3.0</v>
      </c>
      <c r="W135" s="1">
        <v>1.0</v>
      </c>
      <c r="X135" s="1">
        <v>2.0</v>
      </c>
      <c r="Y135" s="1">
        <v>2.0</v>
      </c>
      <c r="Z135" s="1" t="s">
        <v>93</v>
      </c>
      <c r="AA135" s="1" t="s">
        <v>919</v>
      </c>
      <c r="AB135" s="1">
        <v>120.0</v>
      </c>
      <c r="AC135" s="1">
        <v>2.0</v>
      </c>
      <c r="AD135" s="1">
        <v>20.0</v>
      </c>
      <c r="AE135" s="1">
        <v>3.0</v>
      </c>
      <c r="AF135" s="1" t="s">
        <v>95</v>
      </c>
      <c r="AG135" s="1">
        <v>1.0</v>
      </c>
      <c r="AH135" s="1">
        <v>18.0</v>
      </c>
      <c r="AI135" s="1">
        <v>43.0</v>
      </c>
      <c r="AJ135" s="1">
        <v>43.0</v>
      </c>
      <c r="AK135" s="1">
        <v>43.0</v>
      </c>
      <c r="AL135" s="1">
        <v>6.0</v>
      </c>
      <c r="AM135" s="1">
        <v>0.0</v>
      </c>
      <c r="AN135" s="1">
        <v>97.0</v>
      </c>
      <c r="AO135" s="1">
        <v>10.0</v>
      </c>
      <c r="AP135" s="1">
        <v>9.0</v>
      </c>
      <c r="AQ135" s="1">
        <v>10.0</v>
      </c>
      <c r="AR135" s="1">
        <v>10.0</v>
      </c>
      <c r="AS135" s="1">
        <v>10.0</v>
      </c>
      <c r="AT135" s="1">
        <v>10.0</v>
      </c>
      <c r="AU135" s="1">
        <v>0.0</v>
      </c>
      <c r="AV135" s="1" t="s">
        <v>96</v>
      </c>
      <c r="AW135" s="1">
        <v>2.0</v>
      </c>
      <c r="AX135" s="1">
        <v>1.0</v>
      </c>
      <c r="AY135" s="1">
        <v>1.0</v>
      </c>
      <c r="AZ135" s="1">
        <v>0.0</v>
      </c>
      <c r="BA135" s="1">
        <v>0.17</v>
      </c>
      <c r="BB135" s="1">
        <v>-1.0</v>
      </c>
      <c r="BC135" s="1">
        <v>-1.0</v>
      </c>
      <c r="BD135" s="1">
        <v>-1.0</v>
      </c>
      <c r="BE135" s="1">
        <v>-1.0</v>
      </c>
      <c r="BF135" s="1">
        <v>-1.0</v>
      </c>
      <c r="BG135" s="1">
        <v>-1.0</v>
      </c>
      <c r="BH135" s="1">
        <v>-1.0</v>
      </c>
      <c r="BI135" s="1">
        <v>-1.0</v>
      </c>
      <c r="BJ135" s="1">
        <v>-1.0</v>
      </c>
      <c r="BK135" s="1">
        <v>-1.0</v>
      </c>
      <c r="BL135" s="1">
        <v>-1.0</v>
      </c>
      <c r="BM135" s="1">
        <v>-1.0</v>
      </c>
      <c r="BN135" s="1">
        <v>-1.0</v>
      </c>
      <c r="BO135" s="1">
        <v>-1.0</v>
      </c>
      <c r="BP135" s="1">
        <v>1.0</v>
      </c>
      <c r="BQ135" s="1">
        <v>-1.0</v>
      </c>
      <c r="BR135" s="1">
        <v>-1.0</v>
      </c>
      <c r="BS135" s="1">
        <v>-1.0</v>
      </c>
      <c r="BT135" s="1">
        <v>-1.0</v>
      </c>
      <c r="BU135" s="1">
        <v>1.0</v>
      </c>
      <c r="BV135" s="1">
        <v>-1.0</v>
      </c>
      <c r="BW135" s="1">
        <v>-1.0</v>
      </c>
      <c r="BX135" s="1">
        <v>-1.0</v>
      </c>
      <c r="BY135" s="1">
        <v>-1.0</v>
      </c>
      <c r="BZ135" s="1">
        <v>-1.0</v>
      </c>
      <c r="CA135" s="1">
        <v>-1.0</v>
      </c>
      <c r="CB135" s="1">
        <v>-1.0</v>
      </c>
      <c r="CC135" s="1">
        <v>-1.0</v>
      </c>
      <c r="CD135" s="1">
        <v>4326.0</v>
      </c>
    </row>
    <row r="136">
      <c r="A136" s="1">
        <v>1.0207629E7</v>
      </c>
      <c r="B136" s="1" t="s">
        <v>920</v>
      </c>
      <c r="C136" s="1" t="s">
        <v>921</v>
      </c>
      <c r="D136" s="1" t="s">
        <v>921</v>
      </c>
      <c r="E136" s="1" t="s">
        <v>85</v>
      </c>
      <c r="H136" s="1" t="s">
        <v>922</v>
      </c>
      <c r="I136" s="1">
        <v>1.6098958E7</v>
      </c>
      <c r="J136" s="1">
        <v>41787.0</v>
      </c>
      <c r="K136" s="1" t="s">
        <v>88</v>
      </c>
      <c r="L136" s="1">
        <v>0.98</v>
      </c>
      <c r="M136" s="1">
        <v>0.0</v>
      </c>
      <c r="N136" s="1">
        <v>96.0</v>
      </c>
      <c r="O136" s="1">
        <v>1.0</v>
      </c>
      <c r="P136" s="1" t="s">
        <v>89</v>
      </c>
      <c r="Q136" s="1" t="s">
        <v>90</v>
      </c>
      <c r="R136" s="1">
        <v>40.79534</v>
      </c>
      <c r="S136" s="1">
        <v>-73.96583</v>
      </c>
      <c r="T136" s="1" t="s">
        <v>91</v>
      </c>
      <c r="U136" s="1" t="s">
        <v>92</v>
      </c>
      <c r="V136" s="1">
        <v>3.0</v>
      </c>
      <c r="W136" s="1">
        <v>1.0</v>
      </c>
      <c r="X136" s="1">
        <v>1.0</v>
      </c>
      <c r="Y136" s="1">
        <v>2.0</v>
      </c>
      <c r="Z136" s="1" t="s">
        <v>93</v>
      </c>
      <c r="AA136" s="1" t="s">
        <v>923</v>
      </c>
      <c r="AB136" s="1">
        <v>180.0</v>
      </c>
      <c r="AC136" s="1">
        <v>1.0</v>
      </c>
      <c r="AD136" s="1">
        <v>0.0</v>
      </c>
      <c r="AE136" s="1">
        <v>30.0</v>
      </c>
      <c r="AF136" s="1" t="s">
        <v>95</v>
      </c>
      <c r="AG136" s="1">
        <v>1.0</v>
      </c>
      <c r="AH136" s="1">
        <v>0.0</v>
      </c>
      <c r="AI136" s="1">
        <v>14.0</v>
      </c>
      <c r="AJ136" s="1">
        <v>44.0</v>
      </c>
      <c r="AK136" s="1">
        <v>319.0</v>
      </c>
      <c r="AL136" s="1">
        <v>4.0</v>
      </c>
      <c r="AM136" s="1">
        <v>1.0</v>
      </c>
      <c r="AN136" s="1">
        <v>95.0</v>
      </c>
      <c r="AO136" s="1">
        <v>10.0</v>
      </c>
      <c r="AP136" s="1">
        <v>10.0</v>
      </c>
      <c r="AQ136" s="1">
        <v>9.0</v>
      </c>
      <c r="AR136" s="1">
        <v>10.0</v>
      </c>
      <c r="AS136" s="1">
        <v>10.0</v>
      </c>
      <c r="AT136" s="1">
        <v>9.0</v>
      </c>
      <c r="AU136" s="1">
        <v>0.0</v>
      </c>
      <c r="AV136" s="1" t="s">
        <v>96</v>
      </c>
      <c r="AW136" s="1">
        <v>96.0</v>
      </c>
      <c r="AX136" s="1">
        <v>95.0</v>
      </c>
      <c r="AY136" s="1">
        <v>1.0</v>
      </c>
      <c r="AZ136" s="1">
        <v>0.0</v>
      </c>
      <c r="BA136" s="1">
        <v>0.12</v>
      </c>
      <c r="BB136" s="1">
        <v>1.0</v>
      </c>
      <c r="BC136" s="1">
        <v>1.0</v>
      </c>
      <c r="BD136" s="1">
        <v>-1.0</v>
      </c>
      <c r="BE136" s="1">
        <v>-1.0</v>
      </c>
      <c r="BF136" s="1">
        <v>-1.0</v>
      </c>
      <c r="BG136" s="1">
        <v>-1.0</v>
      </c>
      <c r="BH136" s="1">
        <v>-1.0</v>
      </c>
      <c r="BI136" s="1">
        <v>-1.0</v>
      </c>
      <c r="BJ136" s="1">
        <v>1.0</v>
      </c>
      <c r="BK136" s="1">
        <v>-1.0</v>
      </c>
      <c r="BL136" s="1">
        <v>-1.0</v>
      </c>
      <c r="BM136" s="1">
        <v>1.0</v>
      </c>
      <c r="BN136" s="1">
        <v>1.0</v>
      </c>
      <c r="BO136" s="1">
        <v>1.0</v>
      </c>
      <c r="BP136" s="1">
        <v>1.0</v>
      </c>
      <c r="BQ136" s="1">
        <v>-1.0</v>
      </c>
      <c r="BR136" s="1">
        <v>-1.0</v>
      </c>
      <c r="BS136" s="1">
        <v>-1.0</v>
      </c>
      <c r="BT136" s="1">
        <v>1.0</v>
      </c>
      <c r="BU136" s="1">
        <v>1.0</v>
      </c>
      <c r="BV136" s="1">
        <v>-1.0</v>
      </c>
      <c r="BW136" s="1">
        <v>1.0</v>
      </c>
      <c r="BX136" s="1">
        <v>-1.0</v>
      </c>
      <c r="BY136" s="1">
        <v>-1.0</v>
      </c>
      <c r="BZ136" s="1">
        <v>1.0</v>
      </c>
      <c r="CA136" s="1">
        <v>-1.0</v>
      </c>
      <c r="CB136" s="1">
        <v>1.0</v>
      </c>
      <c r="CC136" s="1">
        <v>-1.0</v>
      </c>
      <c r="CD136" s="1">
        <v>4397.0</v>
      </c>
    </row>
    <row r="137">
      <c r="A137" s="1">
        <v>3.6112291E7</v>
      </c>
      <c r="B137" s="1" t="s">
        <v>924</v>
      </c>
      <c r="C137" s="1" t="s">
        <v>925</v>
      </c>
      <c r="D137" s="1" t="s">
        <v>926</v>
      </c>
      <c r="E137" s="1" t="s">
        <v>85</v>
      </c>
      <c r="I137" s="1">
        <v>1.01618737E8</v>
      </c>
      <c r="J137" s="1">
        <v>42671.0</v>
      </c>
      <c r="K137" s="1" t="s">
        <v>134</v>
      </c>
      <c r="L137" s="1">
        <v>1.0</v>
      </c>
      <c r="M137" s="1">
        <v>0.0</v>
      </c>
      <c r="N137" s="1">
        <v>1.0</v>
      </c>
      <c r="O137" s="1">
        <v>0.0</v>
      </c>
      <c r="P137" s="1" t="s">
        <v>123</v>
      </c>
      <c r="Q137" s="1" t="s">
        <v>519</v>
      </c>
      <c r="R137" s="1">
        <v>40.69191</v>
      </c>
      <c r="S137" s="1">
        <v>-73.90807</v>
      </c>
      <c r="T137" s="1" t="s">
        <v>144</v>
      </c>
      <c r="U137" s="1" t="s">
        <v>113</v>
      </c>
      <c r="V137" s="1">
        <v>2.0</v>
      </c>
      <c r="W137" s="1">
        <v>1.0</v>
      </c>
      <c r="X137" s="1">
        <v>1.0</v>
      </c>
      <c r="Y137" s="1">
        <v>1.0</v>
      </c>
      <c r="Z137" s="1" t="s">
        <v>93</v>
      </c>
      <c r="AA137" s="1" t="s">
        <v>927</v>
      </c>
      <c r="AB137" s="1">
        <v>80.0</v>
      </c>
      <c r="AC137" s="1">
        <v>2.0</v>
      </c>
      <c r="AD137" s="1">
        <v>10.0</v>
      </c>
      <c r="AE137" s="1">
        <v>3.0</v>
      </c>
      <c r="AF137" s="1" t="s">
        <v>928</v>
      </c>
      <c r="AG137" s="1">
        <v>1.0</v>
      </c>
      <c r="AH137" s="1">
        <v>13.0</v>
      </c>
      <c r="AI137" s="1">
        <v>13.0</v>
      </c>
      <c r="AJ137" s="1">
        <v>13.0</v>
      </c>
      <c r="AK137" s="1">
        <v>13.0</v>
      </c>
      <c r="AL137" s="1">
        <v>0.0</v>
      </c>
      <c r="AM137" s="1">
        <v>0.0</v>
      </c>
      <c r="AU137" s="1">
        <v>1.0</v>
      </c>
      <c r="AV137" s="1" t="s">
        <v>117</v>
      </c>
      <c r="AW137" s="1">
        <v>2.0</v>
      </c>
      <c r="AX137" s="1">
        <v>0.0</v>
      </c>
      <c r="AY137" s="1">
        <v>2.0</v>
      </c>
      <c r="AZ137" s="1">
        <v>0.0</v>
      </c>
      <c r="BB137" s="1">
        <v>-1.0</v>
      </c>
      <c r="BC137" s="1">
        <v>1.0</v>
      </c>
      <c r="BD137" s="1">
        <v>-1.0</v>
      </c>
      <c r="BE137" s="1">
        <v>-1.0</v>
      </c>
      <c r="BF137" s="1">
        <v>-1.0</v>
      </c>
      <c r="BG137" s="1">
        <v>-1.0</v>
      </c>
      <c r="BH137" s="1">
        <v>-1.0</v>
      </c>
      <c r="BI137" s="1">
        <v>-1.0</v>
      </c>
      <c r="BJ137" s="1">
        <v>1.0</v>
      </c>
      <c r="BK137" s="1">
        <v>-1.0</v>
      </c>
      <c r="BL137" s="1">
        <v>-1.0</v>
      </c>
      <c r="BM137" s="1">
        <v>1.0</v>
      </c>
      <c r="BN137" s="1">
        <v>-1.0</v>
      </c>
      <c r="BO137" s="1">
        <v>1.0</v>
      </c>
      <c r="BP137" s="1">
        <v>-1.0</v>
      </c>
      <c r="BQ137" s="1">
        <v>-1.0</v>
      </c>
      <c r="BR137" s="1">
        <v>-1.0</v>
      </c>
      <c r="BS137" s="1">
        <v>-1.0</v>
      </c>
      <c r="BT137" s="1">
        <v>-1.0</v>
      </c>
      <c r="BU137" s="1">
        <v>1.0</v>
      </c>
      <c r="BV137" s="1">
        <v>1.0</v>
      </c>
      <c r="BW137" s="1">
        <v>-1.0</v>
      </c>
      <c r="BX137" s="1">
        <v>-1.0</v>
      </c>
      <c r="BY137" s="1">
        <v>-1.0</v>
      </c>
      <c r="BZ137" s="1">
        <v>1.0</v>
      </c>
      <c r="CA137" s="1">
        <v>-1.0</v>
      </c>
      <c r="CB137" s="1">
        <v>-1.0</v>
      </c>
      <c r="CC137" s="1">
        <v>-1.0</v>
      </c>
      <c r="CD137" s="1">
        <v>4398.0</v>
      </c>
    </row>
    <row r="138">
      <c r="A138" s="1">
        <v>2.029756E7</v>
      </c>
      <c r="B138" s="1" t="s">
        <v>929</v>
      </c>
      <c r="C138" s="1" t="s">
        <v>930</v>
      </c>
      <c r="D138" s="1" t="s">
        <v>930</v>
      </c>
      <c r="E138" s="1" t="s">
        <v>85</v>
      </c>
      <c r="I138" s="1">
        <v>1.3989494E7</v>
      </c>
      <c r="J138" s="1">
        <v>41736.0</v>
      </c>
      <c r="M138" s="1">
        <v>0.0</v>
      </c>
      <c r="N138" s="1">
        <v>1.0</v>
      </c>
      <c r="O138" s="1">
        <v>1.0</v>
      </c>
      <c r="P138" s="1" t="s">
        <v>111</v>
      </c>
      <c r="Q138" s="1" t="s">
        <v>112</v>
      </c>
      <c r="R138" s="1">
        <v>40.69557</v>
      </c>
      <c r="S138" s="1">
        <v>-73.9043</v>
      </c>
      <c r="T138" s="1" t="s">
        <v>91</v>
      </c>
      <c r="U138" s="1" t="s">
        <v>113</v>
      </c>
      <c r="V138" s="1">
        <v>2.0</v>
      </c>
      <c r="W138" s="1">
        <v>1.0</v>
      </c>
      <c r="X138" s="1">
        <v>1.0</v>
      </c>
      <c r="Y138" s="1">
        <v>1.0</v>
      </c>
      <c r="Z138" s="1" t="s">
        <v>93</v>
      </c>
      <c r="AA138" s="1" t="s">
        <v>931</v>
      </c>
      <c r="AB138" s="1">
        <v>42.0</v>
      </c>
      <c r="AC138" s="1">
        <v>1.0</v>
      </c>
      <c r="AD138" s="1">
        <v>0.0</v>
      </c>
      <c r="AE138" s="1">
        <v>2.0</v>
      </c>
      <c r="AF138" s="1" t="s">
        <v>932</v>
      </c>
      <c r="AG138" s="1">
        <v>1.0</v>
      </c>
      <c r="AH138" s="1">
        <v>0.0</v>
      </c>
      <c r="AI138" s="1">
        <v>0.0</v>
      </c>
      <c r="AJ138" s="1">
        <v>0.0</v>
      </c>
      <c r="AK138" s="1">
        <v>0.0</v>
      </c>
      <c r="AL138" s="1">
        <v>1.0</v>
      </c>
      <c r="AM138" s="1">
        <v>0.0</v>
      </c>
      <c r="AU138" s="1">
        <v>0.0</v>
      </c>
      <c r="AV138" s="1" t="s">
        <v>105</v>
      </c>
      <c r="AW138" s="1">
        <v>1.0</v>
      </c>
      <c r="AX138" s="1">
        <v>0.0</v>
      </c>
      <c r="AY138" s="1">
        <v>1.0</v>
      </c>
      <c r="AZ138" s="1">
        <v>0.0</v>
      </c>
      <c r="BA138" s="1">
        <v>0.04</v>
      </c>
      <c r="BB138" s="1">
        <v>-1.0</v>
      </c>
      <c r="BC138" s="1">
        <v>1.0</v>
      </c>
      <c r="BD138" s="1">
        <v>-1.0</v>
      </c>
      <c r="BE138" s="1">
        <v>-1.0</v>
      </c>
      <c r="BF138" s="1">
        <v>-1.0</v>
      </c>
      <c r="BG138" s="1">
        <v>-1.0</v>
      </c>
      <c r="BH138" s="1">
        <v>-1.0</v>
      </c>
      <c r="BI138" s="1">
        <v>-1.0</v>
      </c>
      <c r="BJ138" s="1">
        <v>1.0</v>
      </c>
      <c r="BK138" s="1">
        <v>-1.0</v>
      </c>
      <c r="BL138" s="1">
        <v>-1.0</v>
      </c>
      <c r="BM138" s="1">
        <v>-1.0</v>
      </c>
      <c r="BN138" s="1">
        <v>-1.0</v>
      </c>
      <c r="BO138" s="1">
        <v>-1.0</v>
      </c>
      <c r="BP138" s="1">
        <v>-1.0</v>
      </c>
      <c r="BQ138" s="1">
        <v>-1.0</v>
      </c>
      <c r="BR138" s="1">
        <v>-1.0</v>
      </c>
      <c r="BS138" s="1">
        <v>-1.0</v>
      </c>
      <c r="BT138" s="1">
        <v>-1.0</v>
      </c>
      <c r="BU138" s="1">
        <v>1.0</v>
      </c>
      <c r="BV138" s="1">
        <v>-1.0</v>
      </c>
      <c r="BW138" s="1">
        <v>-1.0</v>
      </c>
      <c r="BX138" s="1">
        <v>-1.0</v>
      </c>
      <c r="BY138" s="1">
        <v>-1.0</v>
      </c>
      <c r="BZ138" s="1">
        <v>-1.0</v>
      </c>
      <c r="CA138" s="1">
        <v>-1.0</v>
      </c>
      <c r="CB138" s="1">
        <v>-1.0</v>
      </c>
      <c r="CC138" s="1">
        <v>-1.0</v>
      </c>
      <c r="CD138" s="1">
        <v>4405.0</v>
      </c>
    </row>
    <row r="139">
      <c r="A139" s="1">
        <v>1.9094358E7</v>
      </c>
      <c r="B139" s="1" t="s">
        <v>933</v>
      </c>
      <c r="C139" s="1" t="s">
        <v>934</v>
      </c>
      <c r="D139" s="1" t="s">
        <v>935</v>
      </c>
      <c r="E139" s="1" t="s">
        <v>85</v>
      </c>
      <c r="G139" s="1" t="s">
        <v>936</v>
      </c>
      <c r="H139" s="1" t="s">
        <v>937</v>
      </c>
      <c r="I139" s="1">
        <v>1.23974198E8</v>
      </c>
      <c r="J139" s="1">
        <v>42827.0</v>
      </c>
      <c r="M139" s="1">
        <v>0.0</v>
      </c>
      <c r="N139" s="1">
        <v>1.0</v>
      </c>
      <c r="O139" s="1">
        <v>0.0</v>
      </c>
      <c r="P139" s="1" t="s">
        <v>89</v>
      </c>
      <c r="Q139" s="1" t="s">
        <v>938</v>
      </c>
      <c r="R139" s="1">
        <v>40.86665</v>
      </c>
      <c r="S139" s="1">
        <v>-73.92695</v>
      </c>
      <c r="T139" s="1" t="s">
        <v>91</v>
      </c>
      <c r="U139" s="1" t="s">
        <v>92</v>
      </c>
      <c r="V139" s="1">
        <v>6.0</v>
      </c>
      <c r="W139" s="1">
        <v>1.0</v>
      </c>
      <c r="X139" s="1">
        <v>1.0</v>
      </c>
      <c r="Y139" s="1">
        <v>3.0</v>
      </c>
      <c r="Z139" s="1" t="s">
        <v>93</v>
      </c>
      <c r="AA139" s="1" t="s">
        <v>939</v>
      </c>
      <c r="AB139" s="1">
        <v>175.0</v>
      </c>
      <c r="AC139" s="1">
        <v>1.0</v>
      </c>
      <c r="AD139" s="1">
        <v>0.0</v>
      </c>
      <c r="AE139" s="1">
        <v>2.0</v>
      </c>
      <c r="AF139" s="1" t="s">
        <v>549</v>
      </c>
      <c r="AG139" s="1">
        <v>1.0</v>
      </c>
      <c r="AH139" s="1">
        <v>0.0</v>
      </c>
      <c r="AI139" s="1">
        <v>0.0</v>
      </c>
      <c r="AJ139" s="1">
        <v>0.0</v>
      </c>
      <c r="AK139" s="1">
        <v>0.0</v>
      </c>
      <c r="AL139" s="1">
        <v>7.0</v>
      </c>
      <c r="AM139" s="1">
        <v>3.0</v>
      </c>
      <c r="AN139" s="1">
        <v>97.0</v>
      </c>
      <c r="AO139" s="1">
        <v>9.0</v>
      </c>
      <c r="AP139" s="1">
        <v>9.0</v>
      </c>
      <c r="AQ139" s="1">
        <v>9.0</v>
      </c>
      <c r="AR139" s="1">
        <v>9.0</v>
      </c>
      <c r="AS139" s="1">
        <v>10.0</v>
      </c>
      <c r="AT139" s="1">
        <v>9.0</v>
      </c>
      <c r="AU139" s="1">
        <v>1.0</v>
      </c>
      <c r="AV139" s="1" t="s">
        <v>96</v>
      </c>
      <c r="AW139" s="1">
        <v>1.0</v>
      </c>
      <c r="AX139" s="1">
        <v>1.0</v>
      </c>
      <c r="AY139" s="1">
        <v>0.0</v>
      </c>
      <c r="AZ139" s="1">
        <v>0.0</v>
      </c>
      <c r="BA139" s="1">
        <v>0.29</v>
      </c>
      <c r="BB139" s="1">
        <v>-1.0</v>
      </c>
      <c r="BC139" s="1">
        <v>1.0</v>
      </c>
      <c r="BD139" s="1">
        <v>-1.0</v>
      </c>
      <c r="BE139" s="1">
        <v>-1.0</v>
      </c>
      <c r="BF139" s="1">
        <v>-1.0</v>
      </c>
      <c r="BG139" s="1">
        <v>-1.0</v>
      </c>
      <c r="BH139" s="1">
        <v>-1.0</v>
      </c>
      <c r="BI139" s="1">
        <v>-1.0</v>
      </c>
      <c r="BJ139" s="1">
        <v>1.0</v>
      </c>
      <c r="BK139" s="1">
        <v>-1.0</v>
      </c>
      <c r="BL139" s="1">
        <v>-1.0</v>
      </c>
      <c r="BM139" s="1">
        <v>1.0</v>
      </c>
      <c r="BN139" s="1">
        <v>-1.0</v>
      </c>
      <c r="BO139" s="1">
        <v>-1.0</v>
      </c>
      <c r="BP139" s="1">
        <v>1.0</v>
      </c>
      <c r="BQ139" s="1">
        <v>-1.0</v>
      </c>
      <c r="BR139" s="1">
        <v>-1.0</v>
      </c>
      <c r="BS139" s="1">
        <v>1.0</v>
      </c>
      <c r="BT139" s="1">
        <v>-1.0</v>
      </c>
      <c r="BU139" s="1">
        <v>1.0</v>
      </c>
      <c r="BV139" s="1">
        <v>-1.0</v>
      </c>
      <c r="BW139" s="1">
        <v>-1.0</v>
      </c>
      <c r="BX139" s="1">
        <v>-1.0</v>
      </c>
      <c r="BY139" s="1">
        <v>-1.0</v>
      </c>
      <c r="BZ139" s="1">
        <v>-1.0</v>
      </c>
      <c r="CA139" s="1">
        <v>-1.0</v>
      </c>
      <c r="CB139" s="1">
        <v>-1.0</v>
      </c>
      <c r="CC139" s="1">
        <v>-1.0</v>
      </c>
      <c r="CD139" s="1">
        <v>4450.0</v>
      </c>
    </row>
    <row r="140">
      <c r="A140" s="1">
        <v>2.9595432E7</v>
      </c>
      <c r="B140" s="1" t="s">
        <v>940</v>
      </c>
      <c r="C140" s="1" t="s">
        <v>941</v>
      </c>
      <c r="D140" s="1" t="s">
        <v>942</v>
      </c>
      <c r="E140" s="1" t="s">
        <v>85</v>
      </c>
      <c r="F140" s="1" t="s">
        <v>943</v>
      </c>
      <c r="G140" s="1" t="s">
        <v>944</v>
      </c>
      <c r="I140" s="1">
        <v>2.15588687E8</v>
      </c>
      <c r="J140" s="1">
        <v>43358.0</v>
      </c>
      <c r="K140" s="1" t="s">
        <v>88</v>
      </c>
      <c r="L140" s="1">
        <v>0.94</v>
      </c>
      <c r="M140" s="1">
        <v>0.0</v>
      </c>
      <c r="N140" s="1">
        <v>6.0</v>
      </c>
      <c r="O140" s="1">
        <v>0.0</v>
      </c>
      <c r="P140" s="1" t="s">
        <v>123</v>
      </c>
      <c r="Q140" s="1" t="s">
        <v>945</v>
      </c>
      <c r="R140" s="1">
        <v>40.66192</v>
      </c>
      <c r="S140" s="1">
        <v>-73.94668</v>
      </c>
      <c r="T140" s="1" t="s">
        <v>125</v>
      </c>
      <c r="U140" s="1" t="s">
        <v>214</v>
      </c>
      <c r="V140" s="1">
        <v>5.0</v>
      </c>
      <c r="W140" s="1">
        <v>1.5</v>
      </c>
      <c r="X140" s="1">
        <v>1.0</v>
      </c>
      <c r="Y140" s="1">
        <v>5.0</v>
      </c>
      <c r="Z140" s="1" t="s">
        <v>93</v>
      </c>
      <c r="AA140" s="1" t="s">
        <v>946</v>
      </c>
      <c r="AB140" s="1">
        <v>25.0</v>
      </c>
      <c r="AC140" s="1">
        <v>1.0</v>
      </c>
      <c r="AD140" s="1">
        <v>20.0</v>
      </c>
      <c r="AE140" s="1">
        <v>2.0</v>
      </c>
      <c r="AF140" s="1" t="s">
        <v>95</v>
      </c>
      <c r="AG140" s="1">
        <v>1.0</v>
      </c>
      <c r="AH140" s="1">
        <v>30.0</v>
      </c>
      <c r="AI140" s="1">
        <v>60.0</v>
      </c>
      <c r="AJ140" s="1">
        <v>90.0</v>
      </c>
      <c r="AK140" s="1">
        <v>365.0</v>
      </c>
      <c r="AL140" s="1">
        <v>1.0</v>
      </c>
      <c r="AM140" s="1">
        <v>1.0</v>
      </c>
      <c r="AN140" s="1">
        <v>60.0</v>
      </c>
      <c r="AO140" s="1">
        <v>8.0</v>
      </c>
      <c r="AP140" s="1">
        <v>6.0</v>
      </c>
      <c r="AQ140" s="1">
        <v>4.0</v>
      </c>
      <c r="AR140" s="1">
        <v>10.0</v>
      </c>
      <c r="AS140" s="1">
        <v>10.0</v>
      </c>
      <c r="AT140" s="1">
        <v>10.0</v>
      </c>
      <c r="AU140" s="1">
        <v>0.0</v>
      </c>
      <c r="AV140" s="1" t="s">
        <v>96</v>
      </c>
      <c r="AW140" s="1">
        <v>6.0</v>
      </c>
      <c r="AX140" s="1">
        <v>0.0</v>
      </c>
      <c r="AY140" s="1">
        <v>2.0</v>
      </c>
      <c r="AZ140" s="1">
        <v>4.0</v>
      </c>
      <c r="BA140" s="1">
        <v>0.13</v>
      </c>
      <c r="BB140" s="1">
        <v>-1.0</v>
      </c>
      <c r="BC140" s="1">
        <v>-1.0</v>
      </c>
      <c r="BD140" s="1">
        <v>-1.0</v>
      </c>
      <c r="BE140" s="1">
        <v>-1.0</v>
      </c>
      <c r="BF140" s="1">
        <v>-1.0</v>
      </c>
      <c r="BG140" s="1">
        <v>-1.0</v>
      </c>
      <c r="BH140" s="1">
        <v>-1.0</v>
      </c>
      <c r="BI140" s="1">
        <v>-1.0</v>
      </c>
      <c r="BJ140" s="1">
        <v>-1.0</v>
      </c>
      <c r="BK140" s="1">
        <v>-1.0</v>
      </c>
      <c r="BL140" s="1">
        <v>-1.0</v>
      </c>
      <c r="BM140" s="1">
        <v>-1.0</v>
      </c>
      <c r="BN140" s="1">
        <v>-1.0</v>
      </c>
      <c r="BO140" s="1">
        <v>-1.0</v>
      </c>
      <c r="BP140" s="1">
        <v>-1.0</v>
      </c>
      <c r="BQ140" s="1">
        <v>1.0</v>
      </c>
      <c r="BR140" s="1">
        <v>-1.0</v>
      </c>
      <c r="BS140" s="1">
        <v>-1.0</v>
      </c>
      <c r="BT140" s="1">
        <v>-1.0</v>
      </c>
      <c r="BU140" s="1">
        <v>1.0</v>
      </c>
      <c r="BV140" s="1">
        <v>-1.0</v>
      </c>
      <c r="BW140" s="1">
        <v>-1.0</v>
      </c>
      <c r="BX140" s="1">
        <v>-1.0</v>
      </c>
      <c r="BY140" s="1">
        <v>-1.0</v>
      </c>
      <c r="BZ140" s="1">
        <v>-1.0</v>
      </c>
      <c r="CA140" s="1">
        <v>-1.0</v>
      </c>
      <c r="CB140" s="1">
        <v>-1.0</v>
      </c>
      <c r="CC140" s="1">
        <v>-1.0</v>
      </c>
      <c r="CD140" s="1">
        <v>4511.0</v>
      </c>
    </row>
    <row r="141">
      <c r="A141" s="1">
        <v>3205292.0</v>
      </c>
      <c r="B141" s="1" t="s">
        <v>947</v>
      </c>
      <c r="C141" s="1" t="s">
        <v>948</v>
      </c>
      <c r="D141" s="1" t="s">
        <v>949</v>
      </c>
      <c r="E141" s="1" t="s">
        <v>85</v>
      </c>
      <c r="F141" s="1" t="s">
        <v>950</v>
      </c>
      <c r="G141" s="1" t="s">
        <v>951</v>
      </c>
      <c r="H141" s="1" t="s">
        <v>952</v>
      </c>
      <c r="I141" s="1">
        <v>1832751.0</v>
      </c>
      <c r="J141" s="1">
        <v>40968.0</v>
      </c>
      <c r="K141" s="1" t="s">
        <v>88</v>
      </c>
      <c r="L141" s="1">
        <v>1.0</v>
      </c>
      <c r="M141" s="1">
        <v>0.0</v>
      </c>
      <c r="N141" s="1">
        <v>1.0</v>
      </c>
      <c r="O141" s="1">
        <v>1.0</v>
      </c>
      <c r="P141" s="1" t="s">
        <v>953</v>
      </c>
      <c r="Q141" s="1" t="s">
        <v>954</v>
      </c>
      <c r="R141" s="1">
        <v>40.68823</v>
      </c>
      <c r="S141" s="1">
        <v>-73.98604</v>
      </c>
      <c r="T141" s="1" t="s">
        <v>91</v>
      </c>
      <c r="U141" s="1" t="s">
        <v>92</v>
      </c>
      <c r="V141" s="1">
        <v>4.0</v>
      </c>
      <c r="W141" s="1">
        <v>1.0</v>
      </c>
      <c r="X141" s="1">
        <v>2.0</v>
      </c>
      <c r="Y141" s="1">
        <v>2.0</v>
      </c>
      <c r="Z141" s="1" t="s">
        <v>93</v>
      </c>
      <c r="AA141" s="1" t="s">
        <v>955</v>
      </c>
      <c r="AB141" s="1">
        <v>151.0</v>
      </c>
      <c r="AC141" s="1">
        <v>4.0</v>
      </c>
      <c r="AD141" s="1">
        <v>15.0</v>
      </c>
      <c r="AE141" s="1">
        <v>28.0</v>
      </c>
      <c r="AF141" s="1" t="s">
        <v>179</v>
      </c>
      <c r="AG141" s="1">
        <v>1.0</v>
      </c>
      <c r="AH141" s="1">
        <v>3.0</v>
      </c>
      <c r="AI141" s="1">
        <v>13.0</v>
      </c>
      <c r="AJ141" s="1">
        <v>29.0</v>
      </c>
      <c r="AK141" s="1">
        <v>54.0</v>
      </c>
      <c r="AL141" s="1">
        <v>12.0</v>
      </c>
      <c r="AM141" s="1">
        <v>0.0</v>
      </c>
      <c r="AN141" s="1">
        <v>100.0</v>
      </c>
      <c r="AO141" s="1">
        <v>10.0</v>
      </c>
      <c r="AP141" s="1">
        <v>10.0</v>
      </c>
      <c r="AQ141" s="1">
        <v>10.0</v>
      </c>
      <c r="AR141" s="1">
        <v>10.0</v>
      </c>
      <c r="AS141" s="1">
        <v>10.0</v>
      </c>
      <c r="AT141" s="1">
        <v>10.0</v>
      </c>
      <c r="AU141" s="1">
        <v>0.0</v>
      </c>
      <c r="AV141" s="1" t="s">
        <v>117</v>
      </c>
      <c r="AW141" s="1">
        <v>1.0</v>
      </c>
      <c r="AX141" s="1">
        <v>1.0</v>
      </c>
      <c r="AY141" s="1">
        <v>0.0</v>
      </c>
      <c r="AZ141" s="1">
        <v>0.0</v>
      </c>
      <c r="BA141" s="1">
        <v>0.3</v>
      </c>
      <c r="BB141" s="1">
        <v>-1.0</v>
      </c>
      <c r="BC141" s="1">
        <v>1.0</v>
      </c>
      <c r="BD141" s="1">
        <v>-1.0</v>
      </c>
      <c r="BE141" s="1">
        <v>-1.0</v>
      </c>
      <c r="BF141" s="1">
        <v>-1.0</v>
      </c>
      <c r="BG141" s="1">
        <v>-1.0</v>
      </c>
      <c r="BH141" s="1">
        <v>-1.0</v>
      </c>
      <c r="BI141" s="1">
        <v>-1.0</v>
      </c>
      <c r="BJ141" s="1">
        <v>1.0</v>
      </c>
      <c r="BK141" s="1">
        <v>-1.0</v>
      </c>
      <c r="BL141" s="1">
        <v>-1.0</v>
      </c>
      <c r="BM141" s="1">
        <v>-1.0</v>
      </c>
      <c r="BN141" s="1">
        <v>1.0</v>
      </c>
      <c r="BO141" s="1">
        <v>-1.0</v>
      </c>
      <c r="BP141" s="1">
        <v>-1.0</v>
      </c>
      <c r="BQ141" s="1">
        <v>-1.0</v>
      </c>
      <c r="BR141" s="1">
        <v>-1.0</v>
      </c>
      <c r="BS141" s="1">
        <v>1.0</v>
      </c>
      <c r="BT141" s="1">
        <v>-1.0</v>
      </c>
      <c r="BU141" s="1">
        <v>1.0</v>
      </c>
      <c r="BV141" s="1">
        <v>-1.0</v>
      </c>
      <c r="BW141" s="1">
        <v>-1.0</v>
      </c>
      <c r="BX141" s="1">
        <v>-1.0</v>
      </c>
      <c r="BY141" s="1">
        <v>-1.0</v>
      </c>
      <c r="BZ141" s="1">
        <v>-1.0</v>
      </c>
      <c r="CA141" s="1">
        <v>-1.0</v>
      </c>
      <c r="CB141" s="1">
        <v>1.0</v>
      </c>
      <c r="CC141" s="1">
        <v>-1.0</v>
      </c>
      <c r="CD141" s="1">
        <v>4598.0</v>
      </c>
    </row>
    <row r="142">
      <c r="A142" s="1">
        <v>2.1549898E7</v>
      </c>
      <c r="B142" s="1" t="s">
        <v>956</v>
      </c>
      <c r="C142" s="1" t="s">
        <v>957</v>
      </c>
      <c r="D142" s="1" t="s">
        <v>957</v>
      </c>
      <c r="E142" s="1" t="s">
        <v>85</v>
      </c>
      <c r="I142" s="1">
        <v>6420489.0</v>
      </c>
      <c r="J142" s="1">
        <v>41410.0</v>
      </c>
      <c r="K142" s="1" t="s">
        <v>272</v>
      </c>
      <c r="L142" s="1">
        <v>1.0</v>
      </c>
      <c r="M142" s="1">
        <v>0.0</v>
      </c>
      <c r="N142" s="1">
        <v>1.0</v>
      </c>
      <c r="O142" s="1">
        <v>1.0</v>
      </c>
      <c r="P142" s="1" t="s">
        <v>89</v>
      </c>
      <c r="Q142" s="1" t="s">
        <v>90</v>
      </c>
      <c r="R142" s="1">
        <v>40.77845</v>
      </c>
      <c r="S142" s="1">
        <v>-73.98198</v>
      </c>
      <c r="T142" s="1" t="s">
        <v>91</v>
      </c>
      <c r="U142" s="1" t="s">
        <v>92</v>
      </c>
      <c r="V142" s="1">
        <v>4.0</v>
      </c>
      <c r="W142" s="1">
        <v>1.0</v>
      </c>
      <c r="X142" s="1">
        <v>1.0</v>
      </c>
      <c r="Y142" s="1">
        <v>3.0</v>
      </c>
      <c r="Z142" s="1" t="s">
        <v>93</v>
      </c>
      <c r="AA142" s="1" t="s">
        <v>958</v>
      </c>
      <c r="AB142" s="1">
        <v>315.0</v>
      </c>
      <c r="AC142" s="1">
        <v>1.0</v>
      </c>
      <c r="AD142" s="1">
        <v>0.0</v>
      </c>
      <c r="AE142" s="1">
        <v>4.0</v>
      </c>
      <c r="AF142" s="1" t="s">
        <v>291</v>
      </c>
      <c r="AG142" s="1">
        <v>1.0</v>
      </c>
      <c r="AH142" s="1">
        <v>0.0</v>
      </c>
      <c r="AI142" s="1">
        <v>7.0</v>
      </c>
      <c r="AJ142" s="1">
        <v>7.0</v>
      </c>
      <c r="AK142" s="1">
        <v>7.0</v>
      </c>
      <c r="AL142" s="1">
        <v>16.0</v>
      </c>
      <c r="AM142" s="1">
        <v>10.0</v>
      </c>
      <c r="AN142" s="1">
        <v>98.0</v>
      </c>
      <c r="AO142" s="1">
        <v>10.0</v>
      </c>
      <c r="AP142" s="1">
        <v>9.0</v>
      </c>
      <c r="AQ142" s="1">
        <v>10.0</v>
      </c>
      <c r="AR142" s="1">
        <v>10.0</v>
      </c>
      <c r="AS142" s="1">
        <v>10.0</v>
      </c>
      <c r="AT142" s="1">
        <v>9.0</v>
      </c>
      <c r="AU142" s="1">
        <v>0.0</v>
      </c>
      <c r="AV142" s="1" t="s">
        <v>96</v>
      </c>
      <c r="AW142" s="1">
        <v>1.0</v>
      </c>
      <c r="AX142" s="1">
        <v>1.0</v>
      </c>
      <c r="AY142" s="1">
        <v>0.0</v>
      </c>
      <c r="AZ142" s="1">
        <v>0.0</v>
      </c>
      <c r="BA142" s="1">
        <v>0.84</v>
      </c>
      <c r="BB142" s="1">
        <v>-1.0</v>
      </c>
      <c r="BC142" s="1">
        <v>1.0</v>
      </c>
      <c r="BD142" s="1">
        <v>-1.0</v>
      </c>
      <c r="BE142" s="1">
        <v>-1.0</v>
      </c>
      <c r="BF142" s="1">
        <v>-1.0</v>
      </c>
      <c r="BG142" s="1">
        <v>-1.0</v>
      </c>
      <c r="BH142" s="1">
        <v>-1.0</v>
      </c>
      <c r="BI142" s="1">
        <v>-1.0</v>
      </c>
      <c r="BJ142" s="1">
        <v>1.0</v>
      </c>
      <c r="BK142" s="1">
        <v>1.0</v>
      </c>
      <c r="BL142" s="1">
        <v>1.0</v>
      </c>
      <c r="BM142" s="1">
        <v>1.0</v>
      </c>
      <c r="BN142" s="1">
        <v>1.0</v>
      </c>
      <c r="BO142" s="1">
        <v>-1.0</v>
      </c>
      <c r="BP142" s="1">
        <v>-1.0</v>
      </c>
      <c r="BQ142" s="1">
        <v>1.0</v>
      </c>
      <c r="BR142" s="1">
        <v>-1.0</v>
      </c>
      <c r="BS142" s="1">
        <v>-1.0</v>
      </c>
      <c r="BT142" s="1">
        <v>-1.0</v>
      </c>
      <c r="BU142" s="1">
        <v>1.0</v>
      </c>
      <c r="BV142" s="1">
        <v>-1.0</v>
      </c>
      <c r="BW142" s="1">
        <v>-1.0</v>
      </c>
      <c r="BX142" s="1">
        <v>1.0</v>
      </c>
      <c r="BY142" s="1">
        <v>1.0</v>
      </c>
      <c r="BZ142" s="1">
        <v>1.0</v>
      </c>
      <c r="CA142" s="1">
        <v>-1.0</v>
      </c>
      <c r="CB142" s="1">
        <v>-1.0</v>
      </c>
      <c r="CC142" s="1">
        <v>-1.0</v>
      </c>
      <c r="CD142" s="1">
        <v>4602.0</v>
      </c>
    </row>
    <row r="143">
      <c r="A143" s="1">
        <v>3.3993628E7</v>
      </c>
      <c r="B143" s="1" t="s">
        <v>959</v>
      </c>
      <c r="C143" s="1" t="s">
        <v>960</v>
      </c>
      <c r="D143" s="1" t="s">
        <v>961</v>
      </c>
      <c r="E143" s="1" t="s">
        <v>85</v>
      </c>
      <c r="F143" s="1" t="s">
        <v>962</v>
      </c>
      <c r="G143" s="1" t="s">
        <v>963</v>
      </c>
      <c r="I143" s="1">
        <v>1.8916559E8</v>
      </c>
      <c r="J143" s="1">
        <v>43232.0</v>
      </c>
      <c r="K143" s="1" t="s">
        <v>88</v>
      </c>
      <c r="L143" s="1">
        <v>1.0</v>
      </c>
      <c r="M143" s="1">
        <v>0.0</v>
      </c>
      <c r="N143" s="1">
        <v>1.0</v>
      </c>
      <c r="O143" s="1">
        <v>0.0</v>
      </c>
      <c r="P143" s="1" t="s">
        <v>123</v>
      </c>
      <c r="Q143" s="1" t="s">
        <v>124</v>
      </c>
      <c r="R143" s="1">
        <v>40.69037</v>
      </c>
      <c r="S143" s="1">
        <v>-73.94542</v>
      </c>
      <c r="T143" s="1" t="s">
        <v>91</v>
      </c>
      <c r="U143" s="1" t="s">
        <v>92</v>
      </c>
      <c r="V143" s="1">
        <v>4.0</v>
      </c>
      <c r="W143" s="1">
        <v>1.0</v>
      </c>
      <c r="X143" s="1">
        <v>2.0</v>
      </c>
      <c r="Y143" s="1">
        <v>1.0</v>
      </c>
      <c r="Z143" s="1" t="s">
        <v>93</v>
      </c>
      <c r="AA143" s="1" t="s">
        <v>964</v>
      </c>
      <c r="AB143" s="1">
        <v>150.0</v>
      </c>
      <c r="AC143" s="1">
        <v>3.0</v>
      </c>
      <c r="AD143" s="1">
        <v>50.0</v>
      </c>
      <c r="AE143" s="1">
        <v>3.0</v>
      </c>
      <c r="AF143" s="1" t="s">
        <v>407</v>
      </c>
      <c r="AG143" s="1">
        <v>1.0</v>
      </c>
      <c r="AH143" s="1">
        <v>0.0</v>
      </c>
      <c r="AI143" s="1">
        <v>0.0</v>
      </c>
      <c r="AJ143" s="1">
        <v>0.0</v>
      </c>
      <c r="AK143" s="1">
        <v>0.0</v>
      </c>
      <c r="AL143" s="1">
        <v>2.0</v>
      </c>
      <c r="AM143" s="1">
        <v>2.0</v>
      </c>
      <c r="AN143" s="1">
        <v>100.0</v>
      </c>
      <c r="AO143" s="1">
        <v>10.0</v>
      </c>
      <c r="AP143" s="1">
        <v>9.0</v>
      </c>
      <c r="AQ143" s="1">
        <v>10.0</v>
      </c>
      <c r="AR143" s="1">
        <v>10.0</v>
      </c>
      <c r="AS143" s="1">
        <v>10.0</v>
      </c>
      <c r="AT143" s="1">
        <v>10.0</v>
      </c>
      <c r="AU143" s="1">
        <v>1.0</v>
      </c>
      <c r="AV143" s="1" t="s">
        <v>105</v>
      </c>
      <c r="AW143" s="1">
        <v>1.0</v>
      </c>
      <c r="AX143" s="1">
        <v>1.0</v>
      </c>
      <c r="AY143" s="1">
        <v>0.0</v>
      </c>
      <c r="AZ143" s="1">
        <v>0.0</v>
      </c>
      <c r="BA143" s="1">
        <v>0.92</v>
      </c>
      <c r="BB143" s="1">
        <v>-1.0</v>
      </c>
      <c r="BC143" s="1">
        <v>1.0</v>
      </c>
      <c r="BD143" s="1">
        <v>-1.0</v>
      </c>
      <c r="BE143" s="1">
        <v>-1.0</v>
      </c>
      <c r="BF143" s="1">
        <v>-1.0</v>
      </c>
      <c r="BG143" s="1">
        <v>-1.0</v>
      </c>
      <c r="BH143" s="1">
        <v>-1.0</v>
      </c>
      <c r="BI143" s="1">
        <v>1.0</v>
      </c>
      <c r="BJ143" s="1">
        <v>-1.0</v>
      </c>
      <c r="BK143" s="1">
        <v>-1.0</v>
      </c>
      <c r="BL143" s="1">
        <v>-1.0</v>
      </c>
      <c r="BM143" s="1">
        <v>1.0</v>
      </c>
      <c r="BN143" s="1">
        <v>-1.0</v>
      </c>
      <c r="BO143" s="1">
        <v>-1.0</v>
      </c>
      <c r="BP143" s="1">
        <v>-1.0</v>
      </c>
      <c r="BQ143" s="1">
        <v>-1.0</v>
      </c>
      <c r="BR143" s="1">
        <v>-1.0</v>
      </c>
      <c r="BS143" s="1">
        <v>-1.0</v>
      </c>
      <c r="BT143" s="1">
        <v>-1.0</v>
      </c>
      <c r="BU143" s="1">
        <v>1.0</v>
      </c>
      <c r="BV143" s="1">
        <v>-1.0</v>
      </c>
      <c r="BW143" s="1">
        <v>-1.0</v>
      </c>
      <c r="BX143" s="1">
        <v>-1.0</v>
      </c>
      <c r="BY143" s="1">
        <v>-1.0</v>
      </c>
      <c r="BZ143" s="1">
        <v>-1.0</v>
      </c>
      <c r="CA143" s="1">
        <v>-1.0</v>
      </c>
      <c r="CB143" s="1">
        <v>-1.0</v>
      </c>
      <c r="CC143" s="1">
        <v>-1.0</v>
      </c>
      <c r="CD143" s="1">
        <v>4602.0</v>
      </c>
    </row>
    <row r="144">
      <c r="A144" s="1">
        <v>3.3154669E7</v>
      </c>
      <c r="B144" s="1" t="s">
        <v>965</v>
      </c>
      <c r="C144" s="1" t="s">
        <v>966</v>
      </c>
      <c r="D144" s="1" t="s">
        <v>966</v>
      </c>
      <c r="E144" s="1" t="s">
        <v>85</v>
      </c>
      <c r="I144" s="1">
        <v>9.0131587E7</v>
      </c>
      <c r="J144" s="1">
        <v>42597.0</v>
      </c>
      <c r="K144" s="1" t="s">
        <v>134</v>
      </c>
      <c r="L144" s="1">
        <v>0.83</v>
      </c>
      <c r="M144" s="1">
        <v>0.0</v>
      </c>
      <c r="N144" s="1">
        <v>1.0</v>
      </c>
      <c r="O144" s="1">
        <v>0.0</v>
      </c>
      <c r="P144" s="1" t="s">
        <v>967</v>
      </c>
      <c r="Q144" s="1" t="s">
        <v>968</v>
      </c>
      <c r="R144" s="1">
        <v>40.7371599999998</v>
      </c>
      <c r="S144" s="1">
        <v>-73.87957</v>
      </c>
      <c r="T144" s="1" t="s">
        <v>91</v>
      </c>
      <c r="U144" s="1" t="s">
        <v>92</v>
      </c>
      <c r="V144" s="1">
        <v>4.0</v>
      </c>
      <c r="W144" s="1">
        <v>1.0</v>
      </c>
      <c r="X144" s="1">
        <v>1.0</v>
      </c>
      <c r="Y144" s="1">
        <v>1.0</v>
      </c>
      <c r="Z144" s="1" t="s">
        <v>93</v>
      </c>
      <c r="AA144" s="1" t="s">
        <v>969</v>
      </c>
      <c r="AB144" s="1">
        <v>109.0</v>
      </c>
      <c r="AC144" s="1">
        <v>1.0</v>
      </c>
      <c r="AD144" s="1">
        <v>0.0</v>
      </c>
      <c r="AE144" s="1">
        <v>2.0</v>
      </c>
      <c r="AF144" s="1" t="s">
        <v>179</v>
      </c>
      <c r="AG144" s="1">
        <v>1.0</v>
      </c>
      <c r="AH144" s="1">
        <v>0.0</v>
      </c>
      <c r="AI144" s="1">
        <v>0.0</v>
      </c>
      <c r="AJ144" s="1">
        <v>0.0</v>
      </c>
      <c r="AK144" s="1">
        <v>0.0</v>
      </c>
      <c r="AL144" s="1">
        <v>3.0</v>
      </c>
      <c r="AM144" s="1">
        <v>3.0</v>
      </c>
      <c r="AN144" s="1">
        <v>93.0</v>
      </c>
      <c r="AO144" s="1">
        <v>9.0</v>
      </c>
      <c r="AP144" s="1">
        <v>9.0</v>
      </c>
      <c r="AQ144" s="1">
        <v>10.0</v>
      </c>
      <c r="AR144" s="1">
        <v>10.0</v>
      </c>
      <c r="AS144" s="1">
        <v>9.0</v>
      </c>
      <c r="AT144" s="1">
        <v>9.0</v>
      </c>
      <c r="AU144" s="1">
        <v>1.0</v>
      </c>
      <c r="AV144" s="1" t="s">
        <v>105</v>
      </c>
      <c r="AW144" s="1">
        <v>1.0</v>
      </c>
      <c r="AX144" s="1">
        <v>1.0</v>
      </c>
      <c r="AY144" s="1">
        <v>0.0</v>
      </c>
      <c r="AZ144" s="1">
        <v>0.0</v>
      </c>
      <c r="BA144" s="1">
        <v>1.15</v>
      </c>
      <c r="BB144" s="1">
        <v>-1.0</v>
      </c>
      <c r="BC144" s="1">
        <v>1.0</v>
      </c>
      <c r="BD144" s="1">
        <v>-1.0</v>
      </c>
      <c r="BE144" s="1">
        <v>-1.0</v>
      </c>
      <c r="BF144" s="1">
        <v>-1.0</v>
      </c>
      <c r="BG144" s="1">
        <v>-1.0</v>
      </c>
      <c r="BH144" s="1">
        <v>1.0</v>
      </c>
      <c r="BI144" s="1">
        <v>-1.0</v>
      </c>
      <c r="BJ144" s="1">
        <v>1.0</v>
      </c>
      <c r="BK144" s="1">
        <v>-1.0</v>
      </c>
      <c r="BL144" s="1">
        <v>-1.0</v>
      </c>
      <c r="BM144" s="1">
        <v>1.0</v>
      </c>
      <c r="BN144" s="1">
        <v>-1.0</v>
      </c>
      <c r="BO144" s="1">
        <v>-1.0</v>
      </c>
      <c r="BP144" s="1">
        <v>1.0</v>
      </c>
      <c r="BQ144" s="1">
        <v>-1.0</v>
      </c>
      <c r="BR144" s="1">
        <v>-1.0</v>
      </c>
      <c r="BS144" s="1">
        <v>-1.0</v>
      </c>
      <c r="BT144" s="1">
        <v>-1.0</v>
      </c>
      <c r="BU144" s="1">
        <v>1.0</v>
      </c>
      <c r="BV144" s="1">
        <v>-1.0</v>
      </c>
      <c r="BW144" s="1">
        <v>1.0</v>
      </c>
      <c r="BX144" s="1">
        <v>-1.0</v>
      </c>
      <c r="BY144" s="1">
        <v>1.0</v>
      </c>
      <c r="BZ144" s="1">
        <v>-1.0</v>
      </c>
      <c r="CA144" s="1">
        <v>-1.0</v>
      </c>
      <c r="CB144" s="1">
        <v>-1.0</v>
      </c>
      <c r="CC144" s="1">
        <v>-1.0</v>
      </c>
      <c r="CD144" s="1">
        <v>4667.0</v>
      </c>
    </row>
    <row r="145">
      <c r="A145" s="1">
        <v>3.1389481E7</v>
      </c>
      <c r="B145" s="1" t="s">
        <v>970</v>
      </c>
      <c r="C145" s="1" t="s">
        <v>971</v>
      </c>
      <c r="D145" s="1" t="s">
        <v>972</v>
      </c>
      <c r="E145" s="1" t="s">
        <v>85</v>
      </c>
      <c r="G145" s="1" t="s">
        <v>973</v>
      </c>
      <c r="H145" s="1" t="s">
        <v>974</v>
      </c>
      <c r="I145" s="1">
        <v>1.5130077E8</v>
      </c>
      <c r="J145" s="1">
        <v>42997.0</v>
      </c>
      <c r="K145" s="1" t="s">
        <v>134</v>
      </c>
      <c r="L145" s="1">
        <v>1.0</v>
      </c>
      <c r="M145" s="1">
        <v>0.0</v>
      </c>
      <c r="N145" s="1">
        <v>4.0</v>
      </c>
      <c r="O145" s="1">
        <v>0.0</v>
      </c>
      <c r="P145" s="1" t="s">
        <v>89</v>
      </c>
      <c r="Q145" s="1" t="s">
        <v>587</v>
      </c>
      <c r="R145" s="1">
        <v>40.77811</v>
      </c>
      <c r="S145" s="1">
        <v>-73.95186</v>
      </c>
      <c r="T145" s="1" t="s">
        <v>91</v>
      </c>
      <c r="U145" s="1" t="s">
        <v>113</v>
      </c>
      <c r="V145" s="1">
        <v>3.0</v>
      </c>
      <c r="W145" s="1">
        <v>2.5</v>
      </c>
      <c r="X145" s="1">
        <v>1.0</v>
      </c>
      <c r="Y145" s="1">
        <v>1.0</v>
      </c>
      <c r="Z145" s="1" t="s">
        <v>93</v>
      </c>
      <c r="AA145" s="1" t="s">
        <v>975</v>
      </c>
      <c r="AB145" s="1">
        <v>150.0</v>
      </c>
      <c r="AC145" s="1">
        <v>1.0</v>
      </c>
      <c r="AD145" s="1">
        <v>0.0</v>
      </c>
      <c r="AE145" s="1">
        <v>5.0</v>
      </c>
      <c r="AF145" s="1" t="s">
        <v>95</v>
      </c>
      <c r="AG145" s="1">
        <v>1.0</v>
      </c>
      <c r="AH145" s="1">
        <v>11.0</v>
      </c>
      <c r="AI145" s="1">
        <v>27.0</v>
      </c>
      <c r="AJ145" s="1">
        <v>44.0</v>
      </c>
      <c r="AK145" s="1">
        <v>280.0</v>
      </c>
      <c r="AL145" s="1">
        <v>6.0</v>
      </c>
      <c r="AM145" s="1">
        <v>6.0</v>
      </c>
      <c r="AN145" s="1">
        <v>93.0</v>
      </c>
      <c r="AO145" s="1">
        <v>9.0</v>
      </c>
      <c r="AP145" s="1">
        <v>8.0</v>
      </c>
      <c r="AQ145" s="1">
        <v>9.0</v>
      </c>
      <c r="AR145" s="1">
        <v>10.0</v>
      </c>
      <c r="AS145" s="1">
        <v>10.0</v>
      </c>
      <c r="AT145" s="1">
        <v>10.0</v>
      </c>
      <c r="AU145" s="1">
        <v>1.0</v>
      </c>
      <c r="AV145" s="1" t="s">
        <v>96</v>
      </c>
      <c r="AW145" s="1">
        <v>4.0</v>
      </c>
      <c r="AX145" s="1">
        <v>0.0</v>
      </c>
      <c r="AY145" s="1">
        <v>4.0</v>
      </c>
      <c r="AZ145" s="1">
        <v>0.0</v>
      </c>
      <c r="BA145" s="1">
        <v>1.73</v>
      </c>
      <c r="BB145" s="1">
        <v>-1.0</v>
      </c>
      <c r="BC145" s="1">
        <v>1.0</v>
      </c>
      <c r="BD145" s="1">
        <v>-1.0</v>
      </c>
      <c r="BE145" s="1">
        <v>-1.0</v>
      </c>
      <c r="BF145" s="1">
        <v>1.0</v>
      </c>
      <c r="BG145" s="1">
        <v>-1.0</v>
      </c>
      <c r="BH145" s="1">
        <v>-1.0</v>
      </c>
      <c r="BI145" s="1">
        <v>-1.0</v>
      </c>
      <c r="BJ145" s="1">
        <v>-1.0</v>
      </c>
      <c r="BK145" s="1">
        <v>-1.0</v>
      </c>
      <c r="BL145" s="1">
        <v>1.0</v>
      </c>
      <c r="BM145" s="1">
        <v>1.0</v>
      </c>
      <c r="BN145" s="1">
        <v>-1.0</v>
      </c>
      <c r="BO145" s="1">
        <v>-1.0</v>
      </c>
      <c r="BP145" s="1">
        <v>-1.0</v>
      </c>
      <c r="BQ145" s="1">
        <v>1.0</v>
      </c>
      <c r="BR145" s="1">
        <v>1.0</v>
      </c>
      <c r="BS145" s="1">
        <v>1.0</v>
      </c>
      <c r="BT145" s="1">
        <v>-1.0</v>
      </c>
      <c r="BU145" s="1">
        <v>1.0</v>
      </c>
      <c r="BV145" s="1">
        <v>-1.0</v>
      </c>
      <c r="BW145" s="1">
        <v>-1.0</v>
      </c>
      <c r="BX145" s="1">
        <v>1.0</v>
      </c>
      <c r="BY145" s="1">
        <v>1.0</v>
      </c>
      <c r="BZ145" s="1">
        <v>-1.0</v>
      </c>
      <c r="CA145" s="1">
        <v>-1.0</v>
      </c>
      <c r="CB145" s="1">
        <v>-1.0</v>
      </c>
      <c r="CC145" s="1">
        <v>-1.0</v>
      </c>
      <c r="CD145" s="1">
        <v>4696.0</v>
      </c>
    </row>
    <row r="146">
      <c r="A146" s="1">
        <v>3.465196E7</v>
      </c>
      <c r="B146" s="1" t="s">
        <v>976</v>
      </c>
      <c r="C146" s="1" t="s">
        <v>977</v>
      </c>
      <c r="D146" s="1" t="s">
        <v>978</v>
      </c>
      <c r="E146" s="1" t="s">
        <v>85</v>
      </c>
      <c r="F146" s="1" t="s">
        <v>979</v>
      </c>
      <c r="G146" s="1" t="s">
        <v>980</v>
      </c>
      <c r="H146" s="1" t="s">
        <v>981</v>
      </c>
      <c r="I146" s="1">
        <v>2.55618027E8</v>
      </c>
      <c r="J146" s="1">
        <v>43568.0</v>
      </c>
      <c r="K146" s="1" t="s">
        <v>272</v>
      </c>
      <c r="L146" s="1">
        <v>0.7</v>
      </c>
      <c r="M146" s="1">
        <v>0.0</v>
      </c>
      <c r="N146" s="1">
        <v>1.0</v>
      </c>
      <c r="O146" s="1">
        <v>0.0</v>
      </c>
      <c r="P146" s="1" t="s">
        <v>123</v>
      </c>
      <c r="Q146" s="1" t="s">
        <v>519</v>
      </c>
      <c r="R146" s="1">
        <v>40.70312</v>
      </c>
      <c r="S146" s="1">
        <v>-73.92071</v>
      </c>
      <c r="T146" s="1" t="s">
        <v>91</v>
      </c>
      <c r="U146" s="1" t="s">
        <v>113</v>
      </c>
      <c r="V146" s="1">
        <v>2.0</v>
      </c>
      <c r="W146" s="1">
        <v>1.0</v>
      </c>
      <c r="X146" s="1">
        <v>1.0</v>
      </c>
      <c r="Y146" s="1">
        <v>1.0</v>
      </c>
      <c r="Z146" s="1" t="s">
        <v>93</v>
      </c>
      <c r="AA146" s="1" t="s">
        <v>982</v>
      </c>
      <c r="AB146" s="1">
        <v>75.0</v>
      </c>
      <c r="AC146" s="1">
        <v>1.0</v>
      </c>
      <c r="AD146" s="1">
        <v>50.0</v>
      </c>
      <c r="AE146" s="1">
        <v>2.0</v>
      </c>
      <c r="AF146" s="1" t="s">
        <v>797</v>
      </c>
      <c r="AG146" s="1">
        <v>1.0</v>
      </c>
      <c r="AH146" s="1">
        <v>22.0</v>
      </c>
      <c r="AI146" s="1">
        <v>52.0</v>
      </c>
      <c r="AJ146" s="1">
        <v>76.0</v>
      </c>
      <c r="AK146" s="1">
        <v>76.0</v>
      </c>
      <c r="AL146" s="1">
        <v>4.0</v>
      </c>
      <c r="AM146" s="1">
        <v>4.0</v>
      </c>
      <c r="AN146" s="1">
        <v>90.0</v>
      </c>
      <c r="AO146" s="1">
        <v>9.0</v>
      </c>
      <c r="AP146" s="1">
        <v>8.0</v>
      </c>
      <c r="AQ146" s="1">
        <v>9.0</v>
      </c>
      <c r="AR146" s="1">
        <v>8.0</v>
      </c>
      <c r="AS146" s="1">
        <v>9.0</v>
      </c>
      <c r="AT146" s="1">
        <v>8.0</v>
      </c>
      <c r="AU146" s="1">
        <v>0.0</v>
      </c>
      <c r="AV146" s="1" t="s">
        <v>96</v>
      </c>
      <c r="AW146" s="1">
        <v>1.0</v>
      </c>
      <c r="AX146" s="1">
        <v>0.0</v>
      </c>
      <c r="AY146" s="1">
        <v>1.0</v>
      </c>
      <c r="AZ146" s="1">
        <v>0.0</v>
      </c>
      <c r="BA146" s="1">
        <v>2.35</v>
      </c>
      <c r="BB146" s="1">
        <v>-1.0</v>
      </c>
      <c r="BC146" s="1">
        <v>1.0</v>
      </c>
      <c r="BD146" s="1">
        <v>-1.0</v>
      </c>
      <c r="BE146" s="1">
        <v>-1.0</v>
      </c>
      <c r="BF146" s="1">
        <v>-1.0</v>
      </c>
      <c r="BG146" s="1">
        <v>-1.0</v>
      </c>
      <c r="BH146" s="1">
        <v>-1.0</v>
      </c>
      <c r="BI146" s="1">
        <v>-1.0</v>
      </c>
      <c r="BJ146" s="1">
        <v>-1.0</v>
      </c>
      <c r="BK146" s="1">
        <v>-1.0</v>
      </c>
      <c r="BL146" s="1">
        <v>-1.0</v>
      </c>
      <c r="BM146" s="1">
        <v>-1.0</v>
      </c>
      <c r="BN146" s="1">
        <v>-1.0</v>
      </c>
      <c r="BO146" s="1">
        <v>-1.0</v>
      </c>
      <c r="BP146" s="1">
        <v>-1.0</v>
      </c>
      <c r="BQ146" s="1">
        <v>-1.0</v>
      </c>
      <c r="BR146" s="1">
        <v>-1.0</v>
      </c>
      <c r="BS146" s="1">
        <v>1.0</v>
      </c>
      <c r="BT146" s="1">
        <v>-1.0</v>
      </c>
      <c r="BU146" s="1">
        <v>1.0</v>
      </c>
      <c r="BV146" s="1">
        <v>-1.0</v>
      </c>
      <c r="BW146" s="1">
        <v>-1.0</v>
      </c>
      <c r="BX146" s="1">
        <v>-1.0</v>
      </c>
      <c r="BY146" s="1">
        <v>-1.0</v>
      </c>
      <c r="BZ146" s="1">
        <v>-1.0</v>
      </c>
      <c r="CA146" s="1">
        <v>-1.0</v>
      </c>
      <c r="CB146" s="1">
        <v>-1.0</v>
      </c>
      <c r="CC146" s="1">
        <v>-1.0</v>
      </c>
      <c r="CD146" s="1">
        <v>4741.0</v>
      </c>
    </row>
    <row r="147">
      <c r="A147" s="1">
        <v>3.5418634E7</v>
      </c>
      <c r="B147" s="1" t="s">
        <v>983</v>
      </c>
      <c r="E147" s="1" t="s">
        <v>85</v>
      </c>
      <c r="I147" s="1">
        <v>2.66561095E8</v>
      </c>
      <c r="J147" s="1">
        <v>43621.0</v>
      </c>
      <c r="K147" s="1" t="s">
        <v>134</v>
      </c>
      <c r="L147" s="1">
        <v>1.0</v>
      </c>
      <c r="M147" s="1">
        <v>0.0</v>
      </c>
      <c r="N147" s="1">
        <v>1.0</v>
      </c>
      <c r="O147" s="1">
        <v>0.0</v>
      </c>
      <c r="P147" s="1" t="s">
        <v>111</v>
      </c>
      <c r="Q147" s="1" t="s">
        <v>112</v>
      </c>
      <c r="R147" s="1">
        <v>40.75566</v>
      </c>
      <c r="S147" s="1">
        <v>-73.9174199999999</v>
      </c>
      <c r="T147" s="1" t="s">
        <v>91</v>
      </c>
      <c r="U147" s="1" t="s">
        <v>92</v>
      </c>
      <c r="V147" s="1">
        <v>3.0</v>
      </c>
      <c r="W147" s="1">
        <v>1.0</v>
      </c>
      <c r="X147" s="1">
        <v>1.0</v>
      </c>
      <c r="Y147" s="1">
        <v>2.0</v>
      </c>
      <c r="Z147" s="1" t="s">
        <v>93</v>
      </c>
      <c r="AA147" s="1" t="s">
        <v>984</v>
      </c>
      <c r="AB147" s="1">
        <v>85.0</v>
      </c>
      <c r="AC147" s="1">
        <v>1.0</v>
      </c>
      <c r="AD147" s="1">
        <v>0.0</v>
      </c>
      <c r="AE147" s="1">
        <v>1.0</v>
      </c>
      <c r="AF147" s="1" t="s">
        <v>904</v>
      </c>
      <c r="AG147" s="1">
        <v>1.0</v>
      </c>
      <c r="AH147" s="1">
        <v>13.0</v>
      </c>
      <c r="AI147" s="1">
        <v>27.0</v>
      </c>
      <c r="AJ147" s="1">
        <v>27.0</v>
      </c>
      <c r="AK147" s="1">
        <v>27.0</v>
      </c>
      <c r="AL147" s="1">
        <v>1.0</v>
      </c>
      <c r="AM147" s="1">
        <v>1.0</v>
      </c>
      <c r="AN147" s="1">
        <v>100.0</v>
      </c>
      <c r="AO147" s="1">
        <v>10.0</v>
      </c>
      <c r="AP147" s="1">
        <v>10.0</v>
      </c>
      <c r="AQ147" s="1">
        <v>10.0</v>
      </c>
      <c r="AR147" s="1">
        <v>10.0</v>
      </c>
      <c r="AS147" s="1">
        <v>10.0</v>
      </c>
      <c r="AT147" s="1">
        <v>10.0</v>
      </c>
      <c r="AU147" s="1">
        <v>1.0</v>
      </c>
      <c r="AV147" s="1" t="s">
        <v>96</v>
      </c>
      <c r="AW147" s="1">
        <v>1.0</v>
      </c>
      <c r="AX147" s="1">
        <v>1.0</v>
      </c>
      <c r="AY147" s="1">
        <v>0.0</v>
      </c>
      <c r="AZ147" s="1">
        <v>0.0</v>
      </c>
      <c r="BA147" s="1">
        <v>1.0</v>
      </c>
      <c r="BB147" s="1">
        <v>-1.0</v>
      </c>
      <c r="BC147" s="1">
        <v>1.0</v>
      </c>
      <c r="BD147" s="1">
        <v>-1.0</v>
      </c>
      <c r="BE147" s="1">
        <v>-1.0</v>
      </c>
      <c r="BF147" s="1">
        <v>-1.0</v>
      </c>
      <c r="BG147" s="1">
        <v>-1.0</v>
      </c>
      <c r="BH147" s="1">
        <v>-1.0</v>
      </c>
      <c r="BI147" s="1">
        <v>-1.0</v>
      </c>
      <c r="BJ147" s="1">
        <v>1.0</v>
      </c>
      <c r="BK147" s="1">
        <v>-1.0</v>
      </c>
      <c r="BL147" s="1">
        <v>1.0</v>
      </c>
      <c r="BM147" s="1">
        <v>1.0</v>
      </c>
      <c r="BN147" s="1">
        <v>-1.0</v>
      </c>
      <c r="BO147" s="1">
        <v>-1.0</v>
      </c>
      <c r="BP147" s="1">
        <v>-1.0</v>
      </c>
      <c r="BQ147" s="1">
        <v>1.0</v>
      </c>
      <c r="BR147" s="1">
        <v>-1.0</v>
      </c>
      <c r="BS147" s="1">
        <v>-1.0</v>
      </c>
      <c r="BT147" s="1">
        <v>-1.0</v>
      </c>
      <c r="BU147" s="1">
        <v>1.0</v>
      </c>
      <c r="BV147" s="1">
        <v>-1.0</v>
      </c>
      <c r="BW147" s="1">
        <v>-1.0</v>
      </c>
      <c r="BX147" s="1">
        <v>1.0</v>
      </c>
      <c r="BY147" s="1">
        <v>-1.0</v>
      </c>
      <c r="BZ147" s="1">
        <v>-1.0</v>
      </c>
      <c r="CA147" s="1">
        <v>-1.0</v>
      </c>
      <c r="CB147" s="1">
        <v>-1.0</v>
      </c>
      <c r="CC147" s="1">
        <v>-1.0</v>
      </c>
      <c r="CD147" s="1">
        <v>4771.0</v>
      </c>
    </row>
    <row r="148">
      <c r="A148" s="1">
        <v>1.3733036E7</v>
      </c>
      <c r="B148" s="1" t="s">
        <v>985</v>
      </c>
      <c r="C148" s="1" t="s">
        <v>986</v>
      </c>
      <c r="D148" s="1" t="s">
        <v>986</v>
      </c>
      <c r="E148" s="1" t="s">
        <v>85</v>
      </c>
      <c r="I148" s="1">
        <v>3.6234842E7</v>
      </c>
      <c r="J148" s="1">
        <v>42174.0</v>
      </c>
      <c r="M148" s="1">
        <v>0.0</v>
      </c>
      <c r="N148" s="1">
        <v>1.0</v>
      </c>
      <c r="O148" s="1">
        <v>1.0</v>
      </c>
      <c r="P148" s="1" t="s">
        <v>89</v>
      </c>
      <c r="Q148" s="1" t="s">
        <v>90</v>
      </c>
      <c r="R148" s="1">
        <v>40.71709</v>
      </c>
      <c r="S148" s="1">
        <v>-73.99628</v>
      </c>
      <c r="T148" s="1" t="s">
        <v>91</v>
      </c>
      <c r="U148" s="1" t="s">
        <v>92</v>
      </c>
      <c r="V148" s="1">
        <v>3.0</v>
      </c>
      <c r="W148" s="1">
        <v>1.0</v>
      </c>
      <c r="X148" s="1">
        <v>2.0</v>
      </c>
      <c r="Y148" s="1">
        <v>2.0</v>
      </c>
      <c r="Z148" s="1" t="s">
        <v>93</v>
      </c>
      <c r="AA148" s="1" t="s">
        <v>987</v>
      </c>
      <c r="AB148" s="1">
        <v>124.0</v>
      </c>
      <c r="AC148" s="1">
        <v>1.0</v>
      </c>
      <c r="AD148" s="1">
        <v>0.0</v>
      </c>
      <c r="AE148" s="1">
        <v>4.0</v>
      </c>
      <c r="AF148" s="1" t="s">
        <v>456</v>
      </c>
      <c r="AG148" s="1">
        <v>1.0</v>
      </c>
      <c r="AH148" s="1">
        <v>0.0</v>
      </c>
      <c r="AI148" s="1">
        <v>0.0</v>
      </c>
      <c r="AJ148" s="1">
        <v>0.0</v>
      </c>
      <c r="AK148" s="1">
        <v>0.0</v>
      </c>
      <c r="AL148" s="1">
        <v>0.0</v>
      </c>
      <c r="AM148" s="1">
        <v>0.0</v>
      </c>
      <c r="AU148" s="1">
        <v>0.0</v>
      </c>
      <c r="AV148" s="1" t="s">
        <v>105</v>
      </c>
      <c r="AW148" s="1">
        <v>1.0</v>
      </c>
      <c r="AX148" s="1">
        <v>1.0</v>
      </c>
      <c r="AY148" s="1">
        <v>0.0</v>
      </c>
      <c r="AZ148" s="1">
        <v>0.0</v>
      </c>
      <c r="BB148" s="1">
        <v>-1.0</v>
      </c>
      <c r="BC148" s="1">
        <v>1.0</v>
      </c>
      <c r="BD148" s="1">
        <v>-1.0</v>
      </c>
      <c r="BE148" s="1">
        <v>-1.0</v>
      </c>
      <c r="BF148" s="1">
        <v>-1.0</v>
      </c>
      <c r="BG148" s="1">
        <v>-1.0</v>
      </c>
      <c r="BH148" s="1">
        <v>-1.0</v>
      </c>
      <c r="BI148" s="1">
        <v>-1.0</v>
      </c>
      <c r="BJ148" s="1">
        <v>-1.0</v>
      </c>
      <c r="BK148" s="1">
        <v>-1.0</v>
      </c>
      <c r="BL148" s="1">
        <v>-1.0</v>
      </c>
      <c r="BM148" s="1">
        <v>-1.0</v>
      </c>
      <c r="BN148" s="1">
        <v>-1.0</v>
      </c>
      <c r="BO148" s="1">
        <v>-1.0</v>
      </c>
      <c r="BP148" s="1">
        <v>1.0</v>
      </c>
      <c r="BQ148" s="1">
        <v>-1.0</v>
      </c>
      <c r="BR148" s="1">
        <v>-1.0</v>
      </c>
      <c r="BS148" s="1">
        <v>-1.0</v>
      </c>
      <c r="BT148" s="1">
        <v>-1.0</v>
      </c>
      <c r="BU148" s="1">
        <v>1.0</v>
      </c>
      <c r="BV148" s="1">
        <v>-1.0</v>
      </c>
      <c r="BW148" s="1">
        <v>-1.0</v>
      </c>
      <c r="BX148" s="1">
        <v>-1.0</v>
      </c>
      <c r="BY148" s="1">
        <v>-1.0</v>
      </c>
      <c r="BZ148" s="1">
        <v>-1.0</v>
      </c>
      <c r="CA148" s="1">
        <v>-1.0</v>
      </c>
      <c r="CB148" s="1">
        <v>-1.0</v>
      </c>
      <c r="CC148" s="1">
        <v>-1.0</v>
      </c>
      <c r="CD148" s="1">
        <v>4826.0</v>
      </c>
    </row>
    <row r="149">
      <c r="A149" s="1">
        <v>3.6429652E7</v>
      </c>
      <c r="B149" s="1" t="s">
        <v>988</v>
      </c>
      <c r="C149" s="1" t="s">
        <v>989</v>
      </c>
      <c r="D149" s="1" t="s">
        <v>990</v>
      </c>
      <c r="E149" s="1" t="s">
        <v>85</v>
      </c>
      <c r="F149" s="1" t="s">
        <v>991</v>
      </c>
      <c r="G149" s="1" t="s">
        <v>992</v>
      </c>
      <c r="I149" s="1">
        <v>5.8222366E7</v>
      </c>
      <c r="J149" s="1">
        <v>42410.0</v>
      </c>
      <c r="M149" s="1">
        <v>0.0</v>
      </c>
      <c r="N149" s="1">
        <v>0.0</v>
      </c>
      <c r="O149" s="1">
        <v>0.0</v>
      </c>
      <c r="P149" s="1" t="s">
        <v>993</v>
      </c>
      <c r="Q149" s="1" t="s">
        <v>994</v>
      </c>
      <c r="R149" s="1">
        <v>40.83502</v>
      </c>
      <c r="S149" s="1">
        <v>-73.91058</v>
      </c>
      <c r="T149" s="1" t="s">
        <v>125</v>
      </c>
      <c r="U149" s="1" t="s">
        <v>113</v>
      </c>
      <c r="V149" s="1">
        <v>4.0</v>
      </c>
      <c r="W149" s="1">
        <v>1.0</v>
      </c>
      <c r="X149" s="1">
        <v>2.0</v>
      </c>
      <c r="Y149" s="1">
        <v>2.0</v>
      </c>
      <c r="Z149" s="1" t="s">
        <v>93</v>
      </c>
      <c r="AA149" s="1" t="s">
        <v>995</v>
      </c>
      <c r="AB149" s="1">
        <v>125.0</v>
      </c>
      <c r="AC149" s="1">
        <v>1.0</v>
      </c>
      <c r="AD149" s="1">
        <v>0.0</v>
      </c>
      <c r="AE149" s="1">
        <v>2.0</v>
      </c>
      <c r="AF149" s="1" t="s">
        <v>797</v>
      </c>
      <c r="AG149" s="1">
        <v>1.0</v>
      </c>
      <c r="AH149" s="1">
        <v>29.0</v>
      </c>
      <c r="AI149" s="1">
        <v>59.0</v>
      </c>
      <c r="AJ149" s="1">
        <v>89.0</v>
      </c>
      <c r="AK149" s="1">
        <v>364.0</v>
      </c>
      <c r="AL149" s="1">
        <v>0.0</v>
      </c>
      <c r="AM149" s="1">
        <v>0.0</v>
      </c>
      <c r="AU149" s="1">
        <v>1.0</v>
      </c>
      <c r="AV149" s="1" t="s">
        <v>105</v>
      </c>
      <c r="AW149" s="1">
        <v>1.0</v>
      </c>
      <c r="AX149" s="1">
        <v>0.0</v>
      </c>
      <c r="AY149" s="1">
        <v>1.0</v>
      </c>
      <c r="AZ149" s="1">
        <v>0.0</v>
      </c>
      <c r="BB149" s="1">
        <v>-1.0</v>
      </c>
      <c r="BC149" s="1">
        <v>-1.0</v>
      </c>
      <c r="BD149" s="1">
        <v>-1.0</v>
      </c>
      <c r="BE149" s="1">
        <v>-1.0</v>
      </c>
      <c r="BF149" s="1">
        <v>-1.0</v>
      </c>
      <c r="BG149" s="1">
        <v>-1.0</v>
      </c>
      <c r="BH149" s="1">
        <v>-1.0</v>
      </c>
      <c r="BI149" s="1">
        <v>-1.0</v>
      </c>
      <c r="BJ149" s="1">
        <v>1.0</v>
      </c>
      <c r="BK149" s="1">
        <v>-1.0</v>
      </c>
      <c r="BL149" s="1">
        <v>-1.0</v>
      </c>
      <c r="BM149" s="1">
        <v>-1.0</v>
      </c>
      <c r="BN149" s="1">
        <v>-1.0</v>
      </c>
      <c r="BO149" s="1">
        <v>-1.0</v>
      </c>
      <c r="BP149" s="1">
        <v>-1.0</v>
      </c>
      <c r="BQ149" s="1">
        <v>-1.0</v>
      </c>
      <c r="BR149" s="1">
        <v>-1.0</v>
      </c>
      <c r="BS149" s="1">
        <v>-1.0</v>
      </c>
      <c r="BT149" s="1">
        <v>-1.0</v>
      </c>
      <c r="BU149" s="1">
        <v>1.0</v>
      </c>
      <c r="BV149" s="1">
        <v>-1.0</v>
      </c>
      <c r="BW149" s="1">
        <v>-1.0</v>
      </c>
      <c r="BX149" s="1">
        <v>-1.0</v>
      </c>
      <c r="BY149" s="1">
        <v>-1.0</v>
      </c>
      <c r="BZ149" s="1">
        <v>-1.0</v>
      </c>
      <c r="CA149" s="1">
        <v>1.0</v>
      </c>
      <c r="CB149" s="1">
        <v>-1.0</v>
      </c>
      <c r="CC149" s="1">
        <v>-1.0</v>
      </c>
      <c r="CD149" s="1">
        <v>4839.0</v>
      </c>
    </row>
    <row r="150">
      <c r="A150" s="1">
        <v>1.1272815E7</v>
      </c>
      <c r="B150" s="1" t="s">
        <v>996</v>
      </c>
      <c r="C150" s="1" t="s">
        <v>997</v>
      </c>
      <c r="D150" s="1" t="s">
        <v>998</v>
      </c>
      <c r="E150" s="1" t="s">
        <v>85</v>
      </c>
      <c r="G150" s="1" t="s">
        <v>999</v>
      </c>
      <c r="I150" s="1">
        <v>1373616.0</v>
      </c>
      <c r="J150" s="1">
        <v>40852.0</v>
      </c>
      <c r="M150" s="1">
        <v>0.0</v>
      </c>
      <c r="N150" s="1">
        <v>1.0</v>
      </c>
      <c r="O150" s="1">
        <v>0.0</v>
      </c>
      <c r="P150" s="1" t="s">
        <v>123</v>
      </c>
      <c r="Q150" s="1" t="s">
        <v>124</v>
      </c>
      <c r="R150" s="1">
        <v>40.70346</v>
      </c>
      <c r="S150" s="1">
        <v>-73.93523</v>
      </c>
      <c r="T150" s="1" t="s">
        <v>91</v>
      </c>
      <c r="U150" s="1" t="s">
        <v>113</v>
      </c>
      <c r="V150" s="1">
        <v>2.0</v>
      </c>
      <c r="W150" s="1">
        <v>1.0</v>
      </c>
      <c r="X150" s="1">
        <v>1.0</v>
      </c>
      <c r="Y150" s="1">
        <v>1.0</v>
      </c>
      <c r="Z150" s="1" t="s">
        <v>93</v>
      </c>
      <c r="AA150" s="1" t="s">
        <v>1000</v>
      </c>
      <c r="AB150" s="1">
        <v>40.0</v>
      </c>
      <c r="AC150" s="1">
        <v>1.0</v>
      </c>
      <c r="AD150" s="1">
        <v>0.0</v>
      </c>
      <c r="AE150" s="1">
        <v>5.0</v>
      </c>
      <c r="AF150" s="1" t="s">
        <v>323</v>
      </c>
      <c r="AG150" s="1">
        <v>1.0</v>
      </c>
      <c r="AH150" s="1">
        <v>0.0</v>
      </c>
      <c r="AI150" s="1">
        <v>0.0</v>
      </c>
      <c r="AJ150" s="1">
        <v>0.0</v>
      </c>
      <c r="AK150" s="1">
        <v>0.0</v>
      </c>
      <c r="AL150" s="1">
        <v>0.0</v>
      </c>
      <c r="AM150" s="1">
        <v>0.0</v>
      </c>
      <c r="AU150" s="1">
        <v>1.0</v>
      </c>
      <c r="AV150" s="1" t="s">
        <v>117</v>
      </c>
      <c r="AW150" s="1">
        <v>1.0</v>
      </c>
      <c r="AX150" s="1">
        <v>0.0</v>
      </c>
      <c r="AY150" s="1">
        <v>1.0</v>
      </c>
      <c r="AZ150" s="1">
        <v>0.0</v>
      </c>
      <c r="BB150" s="1">
        <v>-1.0</v>
      </c>
      <c r="BC150" s="1">
        <v>1.0</v>
      </c>
      <c r="BD150" s="1">
        <v>-1.0</v>
      </c>
      <c r="BE150" s="1">
        <v>-1.0</v>
      </c>
      <c r="BF150" s="1">
        <v>-1.0</v>
      </c>
      <c r="BG150" s="1">
        <v>-1.0</v>
      </c>
      <c r="BH150" s="1">
        <v>-1.0</v>
      </c>
      <c r="BI150" s="1">
        <v>-1.0</v>
      </c>
      <c r="BJ150" s="1">
        <v>1.0</v>
      </c>
      <c r="BK150" s="1">
        <v>-1.0</v>
      </c>
      <c r="BL150" s="1">
        <v>-1.0</v>
      </c>
      <c r="BM150" s="1">
        <v>-1.0</v>
      </c>
      <c r="BN150" s="1">
        <v>-1.0</v>
      </c>
      <c r="BO150" s="1">
        <v>-1.0</v>
      </c>
      <c r="BP150" s="1">
        <v>-1.0</v>
      </c>
      <c r="BQ150" s="1">
        <v>-1.0</v>
      </c>
      <c r="BR150" s="1">
        <v>-1.0</v>
      </c>
      <c r="BS150" s="1">
        <v>-1.0</v>
      </c>
      <c r="BT150" s="1">
        <v>-1.0</v>
      </c>
      <c r="BU150" s="1">
        <v>1.0</v>
      </c>
      <c r="BV150" s="1">
        <v>-1.0</v>
      </c>
      <c r="BW150" s="1">
        <v>-1.0</v>
      </c>
      <c r="BX150" s="1">
        <v>-1.0</v>
      </c>
      <c r="BY150" s="1">
        <v>-1.0</v>
      </c>
      <c r="BZ150" s="1">
        <v>-1.0</v>
      </c>
      <c r="CA150" s="1">
        <v>-1.0</v>
      </c>
      <c r="CB150" s="1">
        <v>-1.0</v>
      </c>
      <c r="CC150" s="1">
        <v>-1.0</v>
      </c>
      <c r="CD150" s="1">
        <v>4861.0</v>
      </c>
    </row>
    <row r="151">
      <c r="A151" s="1">
        <v>2.224677E7</v>
      </c>
      <c r="B151" s="1" t="s">
        <v>1001</v>
      </c>
      <c r="C151" s="1" t="s">
        <v>1002</v>
      </c>
      <c r="D151" s="1" t="s">
        <v>1003</v>
      </c>
      <c r="E151" s="1" t="s">
        <v>85</v>
      </c>
      <c r="I151" s="1">
        <v>3266249.0</v>
      </c>
      <c r="J151" s="1">
        <v>41136.0</v>
      </c>
      <c r="M151" s="1">
        <v>0.0</v>
      </c>
      <c r="N151" s="1">
        <v>1.0</v>
      </c>
      <c r="O151" s="1">
        <v>0.0</v>
      </c>
      <c r="P151" s="1" t="s">
        <v>123</v>
      </c>
      <c r="Q151" s="1" t="s">
        <v>185</v>
      </c>
      <c r="R151" s="1">
        <v>40.71032</v>
      </c>
      <c r="S151" s="1">
        <v>-73.95687</v>
      </c>
      <c r="T151" s="1" t="s">
        <v>91</v>
      </c>
      <c r="U151" s="1" t="s">
        <v>113</v>
      </c>
      <c r="V151" s="1">
        <v>2.0</v>
      </c>
      <c r="W151" s="1">
        <v>1.0</v>
      </c>
      <c r="X151" s="1">
        <v>1.0</v>
      </c>
      <c r="Y151" s="1">
        <v>1.0</v>
      </c>
      <c r="Z151" s="1" t="s">
        <v>93</v>
      </c>
      <c r="AA151" s="1" t="s">
        <v>1004</v>
      </c>
      <c r="AB151" s="1">
        <v>65.0</v>
      </c>
      <c r="AC151" s="1">
        <v>1.0</v>
      </c>
      <c r="AD151" s="1">
        <v>0.0</v>
      </c>
      <c r="AE151" s="1">
        <v>2.0</v>
      </c>
      <c r="AF151" s="1" t="s">
        <v>692</v>
      </c>
      <c r="AG151" s="1">
        <v>1.0</v>
      </c>
      <c r="AH151" s="1">
        <v>0.0</v>
      </c>
      <c r="AI151" s="1">
        <v>0.0</v>
      </c>
      <c r="AJ151" s="1">
        <v>0.0</v>
      </c>
      <c r="AK151" s="1">
        <v>0.0</v>
      </c>
      <c r="AL151" s="1">
        <v>0.0</v>
      </c>
      <c r="AM151" s="1">
        <v>0.0</v>
      </c>
      <c r="AU151" s="1">
        <v>1.0</v>
      </c>
      <c r="AV151" s="1" t="s">
        <v>105</v>
      </c>
      <c r="AW151" s="1">
        <v>1.0</v>
      </c>
      <c r="AX151" s="1">
        <v>0.0</v>
      </c>
      <c r="AY151" s="1">
        <v>1.0</v>
      </c>
      <c r="AZ151" s="1">
        <v>0.0</v>
      </c>
      <c r="BB151" s="1">
        <v>-1.0</v>
      </c>
      <c r="BC151" s="1">
        <v>1.0</v>
      </c>
      <c r="BD151" s="1">
        <v>-1.0</v>
      </c>
      <c r="BE151" s="1">
        <v>-1.0</v>
      </c>
      <c r="BF151" s="1">
        <v>-1.0</v>
      </c>
      <c r="BG151" s="1">
        <v>-1.0</v>
      </c>
      <c r="BH151" s="1">
        <v>-1.0</v>
      </c>
      <c r="BI151" s="1">
        <v>-1.0</v>
      </c>
      <c r="BJ151" s="1">
        <v>-1.0</v>
      </c>
      <c r="BK151" s="1">
        <v>-1.0</v>
      </c>
      <c r="BL151" s="1">
        <v>-1.0</v>
      </c>
      <c r="BM151" s="1">
        <v>-1.0</v>
      </c>
      <c r="BN151" s="1">
        <v>-1.0</v>
      </c>
      <c r="BO151" s="1">
        <v>-1.0</v>
      </c>
      <c r="BP151" s="1">
        <v>-1.0</v>
      </c>
      <c r="BQ151" s="1">
        <v>-1.0</v>
      </c>
      <c r="BR151" s="1">
        <v>-1.0</v>
      </c>
      <c r="BS151" s="1">
        <v>-1.0</v>
      </c>
      <c r="BT151" s="1">
        <v>-1.0</v>
      </c>
      <c r="BU151" s="1">
        <v>1.0</v>
      </c>
      <c r="BV151" s="1">
        <v>-1.0</v>
      </c>
      <c r="BW151" s="1">
        <v>-1.0</v>
      </c>
      <c r="BX151" s="1">
        <v>-1.0</v>
      </c>
      <c r="BY151" s="1">
        <v>-1.0</v>
      </c>
      <c r="BZ151" s="1">
        <v>-1.0</v>
      </c>
      <c r="CA151" s="1">
        <v>-1.0</v>
      </c>
      <c r="CB151" s="1">
        <v>-1.0</v>
      </c>
      <c r="CC151" s="1">
        <v>-1.0</v>
      </c>
      <c r="CD151" s="1">
        <v>4866.0</v>
      </c>
    </row>
    <row r="152">
      <c r="A152" s="1">
        <v>2.876007E7</v>
      </c>
      <c r="B152" s="1" t="s">
        <v>1005</v>
      </c>
      <c r="C152" s="1" t="s">
        <v>1006</v>
      </c>
      <c r="D152" s="1" t="s">
        <v>1007</v>
      </c>
      <c r="E152" s="1" t="s">
        <v>85</v>
      </c>
      <c r="G152" s="1" t="s">
        <v>1008</v>
      </c>
      <c r="H152" s="1" t="s">
        <v>1009</v>
      </c>
      <c r="I152" s="1">
        <v>7365834.0</v>
      </c>
      <c r="J152" s="1">
        <v>41463.0</v>
      </c>
      <c r="K152" s="1" t="s">
        <v>134</v>
      </c>
      <c r="L152" s="1">
        <v>1.0</v>
      </c>
      <c r="M152" s="1">
        <v>0.0</v>
      </c>
      <c r="N152" s="1">
        <v>6.0</v>
      </c>
      <c r="O152" s="1">
        <v>1.0</v>
      </c>
      <c r="P152" s="1" t="s">
        <v>123</v>
      </c>
      <c r="Q152" s="1" t="s">
        <v>124</v>
      </c>
      <c r="R152" s="1">
        <v>40.58296</v>
      </c>
      <c r="S152" s="1">
        <v>-73.95879</v>
      </c>
      <c r="T152" s="1" t="s">
        <v>1010</v>
      </c>
      <c r="U152" s="1" t="s">
        <v>92</v>
      </c>
      <c r="V152" s="1">
        <v>4.0</v>
      </c>
      <c r="W152" s="1">
        <v>2.0</v>
      </c>
      <c r="X152" s="1">
        <v>1.0</v>
      </c>
      <c r="Y152" s="1">
        <v>3.0</v>
      </c>
      <c r="Z152" s="1" t="s">
        <v>93</v>
      </c>
      <c r="AA152" s="1" t="s">
        <v>1011</v>
      </c>
      <c r="AB152" s="1">
        <v>99.0</v>
      </c>
      <c r="AC152" s="1">
        <v>1.0</v>
      </c>
      <c r="AD152" s="1">
        <v>0.0</v>
      </c>
      <c r="AE152" s="1">
        <v>30.0</v>
      </c>
      <c r="AF152" s="1" t="s">
        <v>127</v>
      </c>
      <c r="AG152" s="1">
        <v>1.0</v>
      </c>
      <c r="AH152" s="1">
        <v>30.0</v>
      </c>
      <c r="AI152" s="1">
        <v>60.0</v>
      </c>
      <c r="AJ152" s="1">
        <v>90.0</v>
      </c>
      <c r="AK152" s="1">
        <v>365.0</v>
      </c>
      <c r="AL152" s="1">
        <v>1.0</v>
      </c>
      <c r="AM152" s="1">
        <v>1.0</v>
      </c>
      <c r="AN152" s="1">
        <v>100.0</v>
      </c>
      <c r="AO152" s="1">
        <v>10.0</v>
      </c>
      <c r="AP152" s="1">
        <v>10.0</v>
      </c>
      <c r="AQ152" s="1">
        <v>10.0</v>
      </c>
      <c r="AR152" s="1">
        <v>10.0</v>
      </c>
      <c r="AS152" s="1">
        <v>10.0</v>
      </c>
      <c r="AT152" s="1">
        <v>10.0</v>
      </c>
      <c r="AU152" s="1">
        <v>0.0</v>
      </c>
      <c r="AV152" s="1" t="s">
        <v>96</v>
      </c>
      <c r="AW152" s="1">
        <v>5.0</v>
      </c>
      <c r="AX152" s="1">
        <v>5.0</v>
      </c>
      <c r="AY152" s="1">
        <v>0.0</v>
      </c>
      <c r="AZ152" s="1">
        <v>0.0</v>
      </c>
      <c r="BA152" s="1">
        <v>0.11</v>
      </c>
      <c r="BB152" s="1">
        <v>-1.0</v>
      </c>
      <c r="BC152" s="1">
        <v>1.0</v>
      </c>
      <c r="BD152" s="1">
        <v>-1.0</v>
      </c>
      <c r="BE152" s="1">
        <v>-1.0</v>
      </c>
      <c r="BF152" s="1">
        <v>-1.0</v>
      </c>
      <c r="BG152" s="1">
        <v>-1.0</v>
      </c>
      <c r="BH152" s="1">
        <v>-1.0</v>
      </c>
      <c r="BI152" s="1">
        <v>-1.0</v>
      </c>
      <c r="BJ152" s="1">
        <v>1.0</v>
      </c>
      <c r="BK152" s="1">
        <v>-1.0</v>
      </c>
      <c r="BL152" s="1">
        <v>-1.0</v>
      </c>
      <c r="BM152" s="1">
        <v>1.0</v>
      </c>
      <c r="BN152" s="1">
        <v>-1.0</v>
      </c>
      <c r="BO152" s="1">
        <v>-1.0</v>
      </c>
      <c r="BP152" s="1">
        <v>-1.0</v>
      </c>
      <c r="BQ152" s="1">
        <v>1.0</v>
      </c>
      <c r="BR152" s="1">
        <v>-1.0</v>
      </c>
      <c r="BS152" s="1">
        <v>-1.0</v>
      </c>
      <c r="BT152" s="1">
        <v>-1.0</v>
      </c>
      <c r="BU152" s="1">
        <v>1.0</v>
      </c>
      <c r="BV152" s="1">
        <v>1.0</v>
      </c>
      <c r="BW152" s="1">
        <v>-1.0</v>
      </c>
      <c r="BX152" s="1">
        <v>-1.0</v>
      </c>
      <c r="BY152" s="1">
        <v>-1.0</v>
      </c>
      <c r="BZ152" s="1">
        <v>-1.0</v>
      </c>
      <c r="CA152" s="1">
        <v>1.0</v>
      </c>
      <c r="CB152" s="1">
        <v>-1.0</v>
      </c>
      <c r="CC152" s="1">
        <v>-1.0</v>
      </c>
      <c r="CD152" s="1">
        <v>5009.0</v>
      </c>
    </row>
    <row r="153">
      <c r="A153" s="1">
        <v>7023636.0</v>
      </c>
      <c r="B153" s="1" t="s">
        <v>1012</v>
      </c>
      <c r="C153" s="1" t="s">
        <v>1013</v>
      </c>
      <c r="D153" s="1" t="s">
        <v>1013</v>
      </c>
      <c r="E153" s="1" t="s">
        <v>85</v>
      </c>
      <c r="I153" s="1">
        <v>3.6816089E7</v>
      </c>
      <c r="J153" s="1">
        <v>42181.0</v>
      </c>
      <c r="M153" s="1">
        <v>0.0</v>
      </c>
      <c r="N153" s="1">
        <v>1.0</v>
      </c>
      <c r="O153" s="1">
        <v>0.0</v>
      </c>
      <c r="P153" s="1" t="s">
        <v>89</v>
      </c>
      <c r="Q153" s="1" t="s">
        <v>1014</v>
      </c>
      <c r="R153" s="1">
        <v>40.84454</v>
      </c>
      <c r="S153" s="1">
        <v>-73.94188</v>
      </c>
      <c r="T153" s="1" t="s">
        <v>1015</v>
      </c>
      <c r="U153" s="1" t="s">
        <v>113</v>
      </c>
      <c r="V153" s="1">
        <v>1.0</v>
      </c>
      <c r="W153" s="1">
        <v>0.5</v>
      </c>
      <c r="X153" s="1">
        <v>1.0</v>
      </c>
      <c r="Y153" s="1">
        <v>1.0</v>
      </c>
      <c r="Z153" s="1" t="s">
        <v>93</v>
      </c>
      <c r="AA153" s="1" t="s">
        <v>1016</v>
      </c>
      <c r="AB153" s="1">
        <v>70.0</v>
      </c>
      <c r="AC153" s="1">
        <v>1.0</v>
      </c>
      <c r="AD153" s="1">
        <v>20.0</v>
      </c>
      <c r="AE153" s="1">
        <v>1.0</v>
      </c>
      <c r="AF153" s="1" t="s">
        <v>762</v>
      </c>
      <c r="AG153" s="1">
        <v>1.0</v>
      </c>
      <c r="AH153" s="1">
        <v>0.0</v>
      </c>
      <c r="AI153" s="1">
        <v>0.0</v>
      </c>
      <c r="AJ153" s="1">
        <v>0.0</v>
      </c>
      <c r="AK153" s="1">
        <v>0.0</v>
      </c>
      <c r="AL153" s="1">
        <v>0.0</v>
      </c>
      <c r="AM153" s="1">
        <v>0.0</v>
      </c>
      <c r="AU153" s="1">
        <v>0.0</v>
      </c>
      <c r="AV153" s="1" t="s">
        <v>105</v>
      </c>
      <c r="AW153" s="1">
        <v>1.0</v>
      </c>
      <c r="AX153" s="1">
        <v>0.0</v>
      </c>
      <c r="AY153" s="1">
        <v>1.0</v>
      </c>
      <c r="AZ153" s="1">
        <v>0.0</v>
      </c>
      <c r="BB153" s="1">
        <v>-1.0</v>
      </c>
      <c r="BC153" s="1">
        <v>-1.0</v>
      </c>
      <c r="BD153" s="1">
        <v>-1.0</v>
      </c>
      <c r="BE153" s="1">
        <v>-1.0</v>
      </c>
      <c r="BF153" s="1">
        <v>-1.0</v>
      </c>
      <c r="BG153" s="1">
        <v>-1.0</v>
      </c>
      <c r="BH153" s="1">
        <v>-1.0</v>
      </c>
      <c r="BI153" s="1">
        <v>1.0</v>
      </c>
      <c r="BJ153" s="1">
        <v>1.0</v>
      </c>
      <c r="BK153" s="1">
        <v>-1.0</v>
      </c>
      <c r="BL153" s="1">
        <v>-1.0</v>
      </c>
      <c r="BM153" s="1">
        <v>1.0</v>
      </c>
      <c r="BN153" s="1">
        <v>1.0</v>
      </c>
      <c r="BO153" s="1">
        <v>-1.0</v>
      </c>
      <c r="BP153" s="1">
        <v>1.0</v>
      </c>
      <c r="BQ153" s="1">
        <v>-1.0</v>
      </c>
      <c r="BR153" s="1">
        <v>-1.0</v>
      </c>
      <c r="BS153" s="1">
        <v>-1.0</v>
      </c>
      <c r="BT153" s="1">
        <v>-1.0</v>
      </c>
      <c r="BU153" s="1">
        <v>1.0</v>
      </c>
      <c r="BV153" s="1">
        <v>-1.0</v>
      </c>
      <c r="BW153" s="1">
        <v>-1.0</v>
      </c>
      <c r="BX153" s="1">
        <v>-1.0</v>
      </c>
      <c r="BY153" s="1">
        <v>-1.0</v>
      </c>
      <c r="BZ153" s="1">
        <v>-1.0</v>
      </c>
      <c r="CA153" s="1">
        <v>-1.0</v>
      </c>
      <c r="CB153" s="1">
        <v>-1.0</v>
      </c>
      <c r="CC153" s="1">
        <v>-1.0</v>
      </c>
      <c r="CD153" s="1">
        <v>5013.0</v>
      </c>
    </row>
    <row r="154">
      <c r="A154" s="1">
        <v>3.4417762E7</v>
      </c>
      <c r="B154" s="1" t="s">
        <v>1017</v>
      </c>
      <c r="C154" s="1" t="s">
        <v>1018</v>
      </c>
      <c r="D154" s="1" t="s">
        <v>1019</v>
      </c>
      <c r="E154" s="1" t="s">
        <v>85</v>
      </c>
      <c r="F154" s="1" t="s">
        <v>1020</v>
      </c>
      <c r="G154" s="1" t="s">
        <v>1021</v>
      </c>
      <c r="H154" s="1" t="s">
        <v>1022</v>
      </c>
      <c r="I154" s="1">
        <v>2.59796664E8</v>
      </c>
      <c r="J154" s="1">
        <v>43589.0</v>
      </c>
      <c r="K154" s="1" t="s">
        <v>134</v>
      </c>
      <c r="L154" s="1">
        <v>1.0</v>
      </c>
      <c r="M154" s="1">
        <v>0.0</v>
      </c>
      <c r="N154" s="1">
        <v>12.0</v>
      </c>
      <c r="O154" s="1">
        <v>0.0</v>
      </c>
      <c r="P154" s="1" t="s">
        <v>111</v>
      </c>
      <c r="Q154" s="1" t="s">
        <v>1023</v>
      </c>
      <c r="R154" s="1">
        <v>40.7538599999999</v>
      </c>
      <c r="S154" s="1">
        <v>-73.93677</v>
      </c>
      <c r="T154" s="1" t="s">
        <v>150</v>
      </c>
      <c r="U154" s="1" t="s">
        <v>113</v>
      </c>
      <c r="V154" s="1">
        <v>2.0</v>
      </c>
      <c r="W154" s="1">
        <v>1.0</v>
      </c>
      <c r="X154" s="1">
        <v>1.0</v>
      </c>
      <c r="Y154" s="1">
        <v>1.0</v>
      </c>
      <c r="Z154" s="1" t="s">
        <v>93</v>
      </c>
      <c r="AA154" s="1" t="s">
        <v>1024</v>
      </c>
      <c r="AB154" s="1">
        <v>79.0</v>
      </c>
      <c r="AC154" s="1">
        <v>1.0</v>
      </c>
      <c r="AD154" s="1">
        <v>0.0</v>
      </c>
      <c r="AE154" s="1">
        <v>1.0</v>
      </c>
      <c r="AF154" s="1" t="s">
        <v>95</v>
      </c>
      <c r="AG154" s="1">
        <v>1.0</v>
      </c>
      <c r="AH154" s="1">
        <v>22.0</v>
      </c>
      <c r="AI154" s="1">
        <v>48.0</v>
      </c>
      <c r="AJ154" s="1">
        <v>77.0</v>
      </c>
      <c r="AK154" s="1">
        <v>348.0</v>
      </c>
      <c r="AL154" s="1">
        <v>15.0</v>
      </c>
      <c r="AM154" s="1">
        <v>15.0</v>
      </c>
      <c r="AN154" s="1">
        <v>97.0</v>
      </c>
      <c r="AO154" s="1">
        <v>10.0</v>
      </c>
      <c r="AP154" s="1">
        <v>10.0</v>
      </c>
      <c r="AQ154" s="1">
        <v>10.0</v>
      </c>
      <c r="AR154" s="1">
        <v>10.0</v>
      </c>
      <c r="AS154" s="1">
        <v>10.0</v>
      </c>
      <c r="AT154" s="1">
        <v>9.0</v>
      </c>
      <c r="AU154" s="1">
        <v>1.0</v>
      </c>
      <c r="AV154" s="1" t="s">
        <v>117</v>
      </c>
      <c r="AW154" s="1">
        <v>10.0</v>
      </c>
      <c r="AX154" s="1">
        <v>3.0</v>
      </c>
      <c r="AY154" s="1">
        <v>7.0</v>
      </c>
      <c r="AZ154" s="1">
        <v>0.0</v>
      </c>
      <c r="BA154" s="1">
        <v>7.26</v>
      </c>
      <c r="BB154" s="1">
        <v>-1.0</v>
      </c>
      <c r="BC154" s="1">
        <v>-1.0</v>
      </c>
      <c r="BD154" s="1">
        <v>-1.0</v>
      </c>
      <c r="BE154" s="1">
        <v>-1.0</v>
      </c>
      <c r="BF154" s="1">
        <v>-1.0</v>
      </c>
      <c r="BG154" s="1">
        <v>-1.0</v>
      </c>
      <c r="BH154" s="1">
        <v>1.0</v>
      </c>
      <c r="BI154" s="1">
        <v>1.0</v>
      </c>
      <c r="BJ154" s="1">
        <v>-1.0</v>
      </c>
      <c r="BK154" s="1">
        <v>-1.0</v>
      </c>
      <c r="BL154" s="1">
        <v>-1.0</v>
      </c>
      <c r="BM154" s="1">
        <v>-1.0</v>
      </c>
      <c r="BN154" s="1">
        <v>-1.0</v>
      </c>
      <c r="BO154" s="1">
        <v>-1.0</v>
      </c>
      <c r="BP154" s="1">
        <v>-1.0</v>
      </c>
      <c r="BQ154" s="1">
        <v>-1.0</v>
      </c>
      <c r="BR154" s="1">
        <v>-1.0</v>
      </c>
      <c r="BS154" s="1">
        <v>-1.0</v>
      </c>
      <c r="BT154" s="1">
        <v>-1.0</v>
      </c>
      <c r="BU154" s="1">
        <v>1.0</v>
      </c>
      <c r="BV154" s="1">
        <v>-1.0</v>
      </c>
      <c r="BW154" s="1">
        <v>-1.0</v>
      </c>
      <c r="BX154" s="1">
        <v>-1.0</v>
      </c>
      <c r="BY154" s="1">
        <v>-1.0</v>
      </c>
      <c r="BZ154" s="1">
        <v>1.0</v>
      </c>
      <c r="CA154" s="1">
        <v>-1.0</v>
      </c>
      <c r="CB154" s="1">
        <v>-1.0</v>
      </c>
      <c r="CC154" s="1">
        <v>-1.0</v>
      </c>
      <c r="CD154" s="1">
        <v>5037.0</v>
      </c>
    </row>
    <row r="155">
      <c r="A155" s="1">
        <v>3.0387425E7</v>
      </c>
      <c r="B155" s="1" t="s">
        <v>1025</v>
      </c>
      <c r="C155" s="1" t="s">
        <v>1026</v>
      </c>
      <c r="D155" s="1" t="s">
        <v>1027</v>
      </c>
      <c r="E155" s="1" t="s">
        <v>85</v>
      </c>
      <c r="F155" s="1" t="s">
        <v>1028</v>
      </c>
      <c r="H155" s="1" t="s">
        <v>1029</v>
      </c>
      <c r="I155" s="1">
        <v>1.07434423E8</v>
      </c>
      <c r="J155" s="1">
        <v>42720.0</v>
      </c>
      <c r="K155" s="1" t="s">
        <v>88</v>
      </c>
      <c r="L155" s="1">
        <v>1.0</v>
      </c>
      <c r="M155" s="1">
        <v>0.0</v>
      </c>
      <c r="N155" s="1">
        <v>687.0</v>
      </c>
      <c r="O155" s="1">
        <v>0.0</v>
      </c>
      <c r="P155" s="1" t="s">
        <v>89</v>
      </c>
      <c r="Q155" s="1" t="s">
        <v>391</v>
      </c>
      <c r="R155" s="1">
        <v>40.7384599999999</v>
      </c>
      <c r="S155" s="1">
        <v>-73.99769</v>
      </c>
      <c r="T155" s="1" t="s">
        <v>91</v>
      </c>
      <c r="U155" s="1" t="s">
        <v>92</v>
      </c>
      <c r="V155" s="1">
        <v>2.0</v>
      </c>
      <c r="W155" s="1">
        <v>1.0</v>
      </c>
      <c r="X155" s="1">
        <v>1.0</v>
      </c>
      <c r="Y155" s="1">
        <v>1.0</v>
      </c>
      <c r="Z155" s="1" t="s">
        <v>93</v>
      </c>
      <c r="AA155" s="1" t="s">
        <v>1030</v>
      </c>
      <c r="AB155" s="1">
        <v>334.0</v>
      </c>
      <c r="AC155" s="1">
        <v>1.0</v>
      </c>
      <c r="AD155" s="1">
        <v>0.0</v>
      </c>
      <c r="AE155" s="1">
        <v>30.0</v>
      </c>
      <c r="AF155" s="1" t="s">
        <v>95</v>
      </c>
      <c r="AG155" s="1">
        <v>1.0</v>
      </c>
      <c r="AH155" s="1">
        <v>0.0</v>
      </c>
      <c r="AI155" s="1">
        <v>5.0</v>
      </c>
      <c r="AJ155" s="1">
        <v>35.0</v>
      </c>
      <c r="AK155" s="1">
        <v>310.0</v>
      </c>
      <c r="AL155" s="1">
        <v>1.0</v>
      </c>
      <c r="AM155" s="1">
        <v>1.0</v>
      </c>
      <c r="AN155" s="1">
        <v>80.0</v>
      </c>
      <c r="AO155" s="1">
        <v>10.0</v>
      </c>
      <c r="AP155" s="1">
        <v>10.0</v>
      </c>
      <c r="AQ155" s="1">
        <v>10.0</v>
      </c>
      <c r="AR155" s="1">
        <v>6.0</v>
      </c>
      <c r="AS155" s="1">
        <v>10.0</v>
      </c>
      <c r="AT155" s="1">
        <v>8.0</v>
      </c>
      <c r="AU155" s="1">
        <v>1.0</v>
      </c>
      <c r="AV155" s="1" t="s">
        <v>105</v>
      </c>
      <c r="AW155" s="1">
        <v>232.0</v>
      </c>
      <c r="AX155" s="1">
        <v>232.0</v>
      </c>
      <c r="AY155" s="1">
        <v>0.0</v>
      </c>
      <c r="AZ155" s="1">
        <v>0.0</v>
      </c>
      <c r="BA155" s="1">
        <v>0.35</v>
      </c>
      <c r="BB155" s="1">
        <v>-1.0</v>
      </c>
      <c r="BC155" s="1">
        <v>1.0</v>
      </c>
      <c r="BD155" s="1">
        <v>-1.0</v>
      </c>
      <c r="BE155" s="1">
        <v>1.0</v>
      </c>
      <c r="BF155" s="1">
        <v>-1.0</v>
      </c>
      <c r="BG155" s="1">
        <v>-1.0</v>
      </c>
      <c r="BH155" s="1">
        <v>1.0</v>
      </c>
      <c r="BI155" s="1">
        <v>-1.0</v>
      </c>
      <c r="BJ155" s="1">
        <v>1.0</v>
      </c>
      <c r="BK155" s="1">
        <v>1.0</v>
      </c>
      <c r="BL155" s="1">
        <v>-1.0</v>
      </c>
      <c r="BM155" s="1">
        <v>1.0</v>
      </c>
      <c r="BN155" s="1">
        <v>1.0</v>
      </c>
      <c r="BO155" s="1">
        <v>-1.0</v>
      </c>
      <c r="BP155" s="1">
        <v>-1.0</v>
      </c>
      <c r="BQ155" s="1">
        <v>-1.0</v>
      </c>
      <c r="BR155" s="1">
        <v>1.0</v>
      </c>
      <c r="BS155" s="1">
        <v>-1.0</v>
      </c>
      <c r="BT155" s="1">
        <v>-1.0</v>
      </c>
      <c r="BU155" s="1">
        <v>1.0</v>
      </c>
      <c r="BV155" s="1">
        <v>1.0</v>
      </c>
      <c r="BW155" s="1">
        <v>1.0</v>
      </c>
      <c r="BX155" s="1">
        <v>1.0</v>
      </c>
      <c r="BY155" s="1">
        <v>-1.0</v>
      </c>
      <c r="BZ155" s="1">
        <v>1.0</v>
      </c>
      <c r="CA155" s="1">
        <v>-1.0</v>
      </c>
      <c r="CB155" s="1">
        <v>-1.0</v>
      </c>
      <c r="CC155" s="1">
        <v>-1.0</v>
      </c>
      <c r="CD155" s="1">
        <v>5044.0</v>
      </c>
    </row>
    <row r="156">
      <c r="A156" s="1">
        <v>1.9280513E7</v>
      </c>
      <c r="B156" s="1" t="s">
        <v>1031</v>
      </c>
      <c r="C156" s="1" t="s">
        <v>1032</v>
      </c>
      <c r="D156" s="1" t="s">
        <v>1033</v>
      </c>
      <c r="E156" s="1" t="s">
        <v>85</v>
      </c>
      <c r="I156" s="1">
        <v>1.8747504E7</v>
      </c>
      <c r="J156" s="1">
        <v>41843.0</v>
      </c>
      <c r="M156" s="1">
        <v>0.0</v>
      </c>
      <c r="N156" s="1">
        <v>1.0</v>
      </c>
      <c r="O156" s="1">
        <v>1.0</v>
      </c>
      <c r="P156" s="1" t="s">
        <v>89</v>
      </c>
      <c r="Q156" s="1" t="s">
        <v>124</v>
      </c>
      <c r="R156" s="1">
        <v>40.71886</v>
      </c>
      <c r="S156" s="1">
        <v>-73.95695</v>
      </c>
      <c r="T156" s="1" t="s">
        <v>1034</v>
      </c>
      <c r="U156" s="1" t="s">
        <v>113</v>
      </c>
      <c r="V156" s="1">
        <v>2.0</v>
      </c>
      <c r="W156" s="1">
        <v>1.0</v>
      </c>
      <c r="X156" s="1">
        <v>1.0</v>
      </c>
      <c r="Y156" s="1">
        <v>1.0</v>
      </c>
      <c r="Z156" s="1" t="s">
        <v>93</v>
      </c>
      <c r="AA156" s="1" t="s">
        <v>1035</v>
      </c>
      <c r="AB156" s="1">
        <v>100.0</v>
      </c>
      <c r="AC156" s="1">
        <v>1.0</v>
      </c>
      <c r="AD156" s="1">
        <v>0.0</v>
      </c>
      <c r="AE156" s="1">
        <v>2.0</v>
      </c>
      <c r="AF156" s="1" t="s">
        <v>932</v>
      </c>
      <c r="AG156" s="1">
        <v>1.0</v>
      </c>
      <c r="AH156" s="1">
        <v>0.0</v>
      </c>
      <c r="AI156" s="1">
        <v>0.0</v>
      </c>
      <c r="AJ156" s="1">
        <v>0.0</v>
      </c>
      <c r="AK156" s="1">
        <v>0.0</v>
      </c>
      <c r="AL156" s="1">
        <v>1.0</v>
      </c>
      <c r="AM156" s="1">
        <v>0.0</v>
      </c>
      <c r="AN156" s="1">
        <v>60.0</v>
      </c>
      <c r="AO156" s="1">
        <v>6.0</v>
      </c>
      <c r="AP156" s="1">
        <v>6.0</v>
      </c>
      <c r="AQ156" s="1">
        <v>6.0</v>
      </c>
      <c r="AR156" s="1">
        <v>6.0</v>
      </c>
      <c r="AS156" s="1">
        <v>10.0</v>
      </c>
      <c r="AT156" s="1">
        <v>6.0</v>
      </c>
      <c r="AU156" s="1">
        <v>0.0</v>
      </c>
      <c r="AV156" s="1" t="s">
        <v>105</v>
      </c>
      <c r="AW156" s="1">
        <v>1.0</v>
      </c>
      <c r="AX156" s="1">
        <v>0.0</v>
      </c>
      <c r="AY156" s="1">
        <v>1.0</v>
      </c>
      <c r="AZ156" s="1">
        <v>0.0</v>
      </c>
      <c r="BA156" s="1">
        <v>0.04</v>
      </c>
      <c r="BB156" s="1">
        <v>-1.0</v>
      </c>
      <c r="BC156" s="1">
        <v>-1.0</v>
      </c>
      <c r="BD156" s="1">
        <v>-1.0</v>
      </c>
      <c r="BE156" s="1">
        <v>-1.0</v>
      </c>
      <c r="BF156" s="1">
        <v>-1.0</v>
      </c>
      <c r="BG156" s="1">
        <v>-1.0</v>
      </c>
      <c r="BH156" s="1">
        <v>-1.0</v>
      </c>
      <c r="BI156" s="1">
        <v>-1.0</v>
      </c>
      <c r="BJ156" s="1">
        <v>-1.0</v>
      </c>
      <c r="BK156" s="1">
        <v>-1.0</v>
      </c>
      <c r="BL156" s="1">
        <v>-1.0</v>
      </c>
      <c r="BM156" s="1">
        <v>-1.0</v>
      </c>
      <c r="BN156" s="1">
        <v>-1.0</v>
      </c>
      <c r="BO156" s="1">
        <v>-1.0</v>
      </c>
      <c r="BP156" s="1">
        <v>1.0</v>
      </c>
      <c r="BQ156" s="1">
        <v>-1.0</v>
      </c>
      <c r="BR156" s="1">
        <v>-1.0</v>
      </c>
      <c r="BS156" s="1">
        <v>-1.0</v>
      </c>
      <c r="BT156" s="1">
        <v>-1.0</v>
      </c>
      <c r="BU156" s="1">
        <v>-1.0</v>
      </c>
      <c r="BV156" s="1">
        <v>-1.0</v>
      </c>
      <c r="BW156" s="1">
        <v>-1.0</v>
      </c>
      <c r="BX156" s="1">
        <v>-1.0</v>
      </c>
      <c r="BY156" s="1">
        <v>-1.0</v>
      </c>
      <c r="BZ156" s="1">
        <v>-1.0</v>
      </c>
      <c r="CA156" s="1">
        <v>1.0</v>
      </c>
      <c r="CB156" s="1">
        <v>-1.0</v>
      </c>
      <c r="CC156" s="1">
        <v>1.0</v>
      </c>
      <c r="CD156" s="1">
        <v>5079.0</v>
      </c>
    </row>
    <row r="157">
      <c r="A157" s="1">
        <v>3.5172841E7</v>
      </c>
      <c r="B157" s="1" t="s">
        <v>1036</v>
      </c>
      <c r="E157" s="1" t="s">
        <v>85</v>
      </c>
      <c r="H157" s="1" t="s">
        <v>1037</v>
      </c>
      <c r="I157" s="1">
        <v>1.82989977E8</v>
      </c>
      <c r="J157" s="1">
        <v>43197.0</v>
      </c>
      <c r="K157" s="1" t="s">
        <v>134</v>
      </c>
      <c r="L157" s="1">
        <v>1.0</v>
      </c>
      <c r="M157" s="1">
        <v>0.0</v>
      </c>
      <c r="N157" s="1">
        <v>6.0</v>
      </c>
      <c r="O157" s="1">
        <v>0.0</v>
      </c>
      <c r="P157" s="1" t="s">
        <v>123</v>
      </c>
      <c r="Q157" s="1" t="s">
        <v>124</v>
      </c>
      <c r="R157" s="1">
        <v>40.65551</v>
      </c>
      <c r="S157" s="1">
        <v>-73.93942</v>
      </c>
      <c r="T157" s="1" t="s">
        <v>125</v>
      </c>
      <c r="U157" s="1" t="s">
        <v>113</v>
      </c>
      <c r="V157" s="1">
        <v>1.0</v>
      </c>
      <c r="W157" s="1">
        <v>1.0</v>
      </c>
      <c r="X157" s="1">
        <v>1.0</v>
      </c>
      <c r="Y157" s="1">
        <v>1.0</v>
      </c>
      <c r="Z157" s="1" t="s">
        <v>93</v>
      </c>
      <c r="AA157" s="1" t="s">
        <v>1038</v>
      </c>
      <c r="AB157" s="1">
        <v>79.0</v>
      </c>
      <c r="AC157" s="1">
        <v>1.0</v>
      </c>
      <c r="AD157" s="1">
        <v>40.0</v>
      </c>
      <c r="AE157" s="1">
        <v>3.0</v>
      </c>
      <c r="AF157" s="1" t="s">
        <v>104</v>
      </c>
      <c r="AG157" s="1">
        <v>1.0</v>
      </c>
      <c r="AH157" s="1">
        <v>30.0</v>
      </c>
      <c r="AI157" s="1">
        <v>60.0</v>
      </c>
      <c r="AJ157" s="1">
        <v>90.0</v>
      </c>
      <c r="AK157" s="1">
        <v>365.0</v>
      </c>
      <c r="AL157" s="1">
        <v>0.0</v>
      </c>
      <c r="AM157" s="1">
        <v>0.0</v>
      </c>
      <c r="AU157" s="1">
        <v>1.0</v>
      </c>
      <c r="AV157" s="1" t="s">
        <v>96</v>
      </c>
      <c r="AW157" s="1">
        <v>5.0</v>
      </c>
      <c r="AX157" s="1">
        <v>0.0</v>
      </c>
      <c r="AY157" s="1">
        <v>5.0</v>
      </c>
      <c r="AZ157" s="1">
        <v>0.0</v>
      </c>
      <c r="BB157" s="1">
        <v>-1.0</v>
      </c>
      <c r="BC157" s="1">
        <v>1.0</v>
      </c>
      <c r="BD157" s="1">
        <v>-1.0</v>
      </c>
      <c r="BE157" s="1">
        <v>-1.0</v>
      </c>
      <c r="BF157" s="1">
        <v>-1.0</v>
      </c>
      <c r="BG157" s="1">
        <v>-1.0</v>
      </c>
      <c r="BH157" s="1">
        <v>-1.0</v>
      </c>
      <c r="BI157" s="1">
        <v>-1.0</v>
      </c>
      <c r="BJ157" s="1">
        <v>-1.0</v>
      </c>
      <c r="BK157" s="1">
        <v>-1.0</v>
      </c>
      <c r="BL157" s="1">
        <v>-1.0</v>
      </c>
      <c r="BM157" s="1">
        <v>-1.0</v>
      </c>
      <c r="BN157" s="1">
        <v>-1.0</v>
      </c>
      <c r="BO157" s="1">
        <v>-1.0</v>
      </c>
      <c r="BP157" s="1">
        <v>-1.0</v>
      </c>
      <c r="BQ157" s="1">
        <v>-1.0</v>
      </c>
      <c r="BR157" s="1">
        <v>-1.0</v>
      </c>
      <c r="BS157" s="1">
        <v>1.0</v>
      </c>
      <c r="BT157" s="1">
        <v>-1.0</v>
      </c>
      <c r="BU157" s="1">
        <v>1.0</v>
      </c>
      <c r="BV157" s="1">
        <v>-1.0</v>
      </c>
      <c r="BW157" s="1">
        <v>-1.0</v>
      </c>
      <c r="BX157" s="1">
        <v>-1.0</v>
      </c>
      <c r="BY157" s="1">
        <v>-1.0</v>
      </c>
      <c r="BZ157" s="1">
        <v>-1.0</v>
      </c>
      <c r="CA157" s="1">
        <v>-1.0</v>
      </c>
      <c r="CB157" s="1">
        <v>-1.0</v>
      </c>
      <c r="CC157" s="1">
        <v>-1.0</v>
      </c>
      <c r="CD157" s="1">
        <v>5084.0</v>
      </c>
    </row>
    <row r="158">
      <c r="A158" s="1">
        <v>3.1075162E7</v>
      </c>
      <c r="B158" s="1" t="s">
        <v>1039</v>
      </c>
      <c r="C158" s="1" t="s">
        <v>1040</v>
      </c>
      <c r="D158" s="1" t="s">
        <v>1041</v>
      </c>
      <c r="E158" s="1" t="s">
        <v>85</v>
      </c>
      <c r="F158" s="1" t="s">
        <v>1042</v>
      </c>
      <c r="G158" s="1" t="s">
        <v>1043</v>
      </c>
      <c r="H158" s="2" t="str">
        <f>- no loud noise and be respectful of neighbors</f>
        <v>#ERROR!</v>
      </c>
      <c r="I158" s="1">
        <v>2.28571016E8</v>
      </c>
      <c r="J158" s="1">
        <v>43435.0</v>
      </c>
      <c r="K158" s="1" t="s">
        <v>88</v>
      </c>
      <c r="L158" s="1">
        <v>1.0</v>
      </c>
      <c r="M158" s="1">
        <v>0.0</v>
      </c>
      <c r="N158" s="1">
        <v>2.0</v>
      </c>
      <c r="O158" s="1">
        <v>1.0</v>
      </c>
      <c r="P158" s="1" t="s">
        <v>89</v>
      </c>
      <c r="Q158" s="1" t="s">
        <v>613</v>
      </c>
      <c r="R158" s="1">
        <v>40.82584</v>
      </c>
      <c r="S158" s="1">
        <v>-73.95024</v>
      </c>
      <c r="T158" s="1" t="s">
        <v>289</v>
      </c>
      <c r="U158" s="1" t="s">
        <v>113</v>
      </c>
      <c r="V158" s="1">
        <v>4.0</v>
      </c>
      <c r="W158" s="1">
        <v>1.5</v>
      </c>
      <c r="X158" s="1">
        <v>2.0</v>
      </c>
      <c r="Y158" s="1">
        <v>2.0</v>
      </c>
      <c r="Z158" s="1" t="s">
        <v>93</v>
      </c>
      <c r="AA158" s="1" t="s">
        <v>1044</v>
      </c>
      <c r="AB158" s="1">
        <v>295.0</v>
      </c>
      <c r="AC158" s="1">
        <v>4.0</v>
      </c>
      <c r="AD158" s="1">
        <v>20.0</v>
      </c>
      <c r="AE158" s="1">
        <v>1.0</v>
      </c>
      <c r="AF158" s="1" t="s">
        <v>202</v>
      </c>
      <c r="AG158" s="1">
        <v>1.0</v>
      </c>
      <c r="AH158" s="1">
        <v>29.0</v>
      </c>
      <c r="AI158" s="1">
        <v>59.0</v>
      </c>
      <c r="AJ158" s="1">
        <v>89.0</v>
      </c>
      <c r="AK158" s="1">
        <v>89.0</v>
      </c>
      <c r="AL158" s="1">
        <v>2.0</v>
      </c>
      <c r="AM158" s="1">
        <v>2.0</v>
      </c>
      <c r="AN158" s="1">
        <v>100.0</v>
      </c>
      <c r="AO158" s="1">
        <v>10.0</v>
      </c>
      <c r="AP158" s="1">
        <v>10.0</v>
      </c>
      <c r="AQ158" s="1">
        <v>10.0</v>
      </c>
      <c r="AR158" s="1">
        <v>10.0</v>
      </c>
      <c r="AS158" s="1">
        <v>10.0</v>
      </c>
      <c r="AT158" s="1">
        <v>10.0</v>
      </c>
      <c r="AU158" s="1">
        <v>0.0</v>
      </c>
      <c r="AV158" s="1" t="s">
        <v>105</v>
      </c>
      <c r="AW158" s="1">
        <v>2.0</v>
      </c>
      <c r="AX158" s="1">
        <v>0.0</v>
      </c>
      <c r="AY158" s="1">
        <v>2.0</v>
      </c>
      <c r="AZ158" s="1">
        <v>0.0</v>
      </c>
      <c r="BA158" s="1">
        <v>0.76</v>
      </c>
      <c r="BB158" s="1">
        <v>-1.0</v>
      </c>
      <c r="BC158" s="1">
        <v>1.0</v>
      </c>
      <c r="BD158" s="1">
        <v>-1.0</v>
      </c>
      <c r="BE158" s="1">
        <v>1.0</v>
      </c>
      <c r="BF158" s="1">
        <v>1.0</v>
      </c>
      <c r="BG158" s="1">
        <v>-1.0</v>
      </c>
      <c r="BH158" s="1">
        <v>-1.0</v>
      </c>
      <c r="BI158" s="1">
        <v>-1.0</v>
      </c>
      <c r="BJ158" s="1">
        <v>1.0</v>
      </c>
      <c r="BK158" s="1">
        <v>1.0</v>
      </c>
      <c r="BL158" s="1">
        <v>1.0</v>
      </c>
      <c r="BM158" s="1">
        <v>1.0</v>
      </c>
      <c r="BN158" s="1">
        <v>1.0</v>
      </c>
      <c r="BO158" s="1">
        <v>-1.0</v>
      </c>
      <c r="BP158" s="1">
        <v>-1.0</v>
      </c>
      <c r="BQ158" s="1">
        <v>1.0</v>
      </c>
      <c r="BR158" s="1">
        <v>-1.0</v>
      </c>
      <c r="BS158" s="1">
        <v>-1.0</v>
      </c>
      <c r="BT158" s="1">
        <v>-1.0</v>
      </c>
      <c r="BU158" s="1">
        <v>1.0</v>
      </c>
      <c r="BV158" s="1">
        <v>1.0</v>
      </c>
      <c r="BW158" s="1">
        <v>-1.0</v>
      </c>
      <c r="BX158" s="1">
        <v>1.0</v>
      </c>
      <c r="BY158" s="1">
        <v>-1.0</v>
      </c>
      <c r="BZ158" s="1">
        <v>-1.0</v>
      </c>
      <c r="CA158" s="1">
        <v>-1.0</v>
      </c>
      <c r="CB158" s="1">
        <v>1.0</v>
      </c>
      <c r="CC158" s="1">
        <v>-1.0</v>
      </c>
      <c r="CD158" s="1">
        <v>5143.0</v>
      </c>
    </row>
    <row r="159">
      <c r="A159" s="1">
        <v>8770660.0</v>
      </c>
      <c r="B159" s="1" t="s">
        <v>1045</v>
      </c>
      <c r="C159" s="1" t="s">
        <v>1046</v>
      </c>
      <c r="D159" s="1" t="s">
        <v>1047</v>
      </c>
      <c r="E159" s="1" t="s">
        <v>85</v>
      </c>
      <c r="F159" s="1" t="s">
        <v>1048</v>
      </c>
      <c r="G159" s="1" t="s">
        <v>1049</v>
      </c>
      <c r="H159" s="1" t="s">
        <v>1050</v>
      </c>
      <c r="I159" s="1">
        <v>2972546.0</v>
      </c>
      <c r="J159" s="1">
        <v>41107.0</v>
      </c>
      <c r="M159" s="1">
        <v>0.0</v>
      </c>
      <c r="N159" s="1">
        <v>1.0</v>
      </c>
      <c r="O159" s="1">
        <v>1.0</v>
      </c>
      <c r="P159" s="1" t="s">
        <v>89</v>
      </c>
      <c r="Q159" s="1" t="s">
        <v>1014</v>
      </c>
      <c r="R159" s="1">
        <v>40.84478</v>
      </c>
      <c r="S159" s="1">
        <v>-73.9413199999999</v>
      </c>
      <c r="T159" s="1" t="s">
        <v>91</v>
      </c>
      <c r="U159" s="1" t="s">
        <v>92</v>
      </c>
      <c r="V159" s="1">
        <v>4.0</v>
      </c>
      <c r="W159" s="1">
        <v>1.0</v>
      </c>
      <c r="X159" s="1">
        <v>2.0</v>
      </c>
      <c r="Y159" s="1">
        <v>2.0</v>
      </c>
      <c r="Z159" s="1" t="s">
        <v>93</v>
      </c>
      <c r="AA159" s="1" t="s">
        <v>1051</v>
      </c>
      <c r="AB159" s="1">
        <v>175.0</v>
      </c>
      <c r="AC159" s="1">
        <v>1.0</v>
      </c>
      <c r="AD159" s="1">
        <v>0.0</v>
      </c>
      <c r="AE159" s="1">
        <v>1.0</v>
      </c>
      <c r="AF159" s="1" t="s">
        <v>821</v>
      </c>
      <c r="AG159" s="1">
        <v>1.0</v>
      </c>
      <c r="AH159" s="1">
        <v>0.0</v>
      </c>
      <c r="AI159" s="1">
        <v>0.0</v>
      </c>
      <c r="AJ159" s="1">
        <v>0.0</v>
      </c>
      <c r="AK159" s="1">
        <v>0.0</v>
      </c>
      <c r="AL159" s="1">
        <v>1.0</v>
      </c>
      <c r="AM159" s="1">
        <v>0.0</v>
      </c>
      <c r="AN159" s="1">
        <v>80.0</v>
      </c>
      <c r="AO159" s="1">
        <v>10.0</v>
      </c>
      <c r="AP159" s="1">
        <v>8.0</v>
      </c>
      <c r="AQ159" s="1">
        <v>10.0</v>
      </c>
      <c r="AR159" s="1">
        <v>10.0</v>
      </c>
      <c r="AS159" s="1">
        <v>8.0</v>
      </c>
      <c r="AT159" s="1">
        <v>8.0</v>
      </c>
      <c r="AU159" s="1">
        <v>0.0</v>
      </c>
      <c r="AV159" s="1" t="s">
        <v>105</v>
      </c>
      <c r="AW159" s="1">
        <v>1.0</v>
      </c>
      <c r="AX159" s="1">
        <v>1.0</v>
      </c>
      <c r="AY159" s="1">
        <v>0.0</v>
      </c>
      <c r="AZ159" s="1">
        <v>0.0</v>
      </c>
      <c r="BA159" s="1">
        <v>0.02</v>
      </c>
      <c r="BB159" s="1">
        <v>-1.0</v>
      </c>
      <c r="BC159" s="1">
        <v>-1.0</v>
      </c>
      <c r="BD159" s="1">
        <v>-1.0</v>
      </c>
      <c r="BE159" s="1">
        <v>-1.0</v>
      </c>
      <c r="BF159" s="1">
        <v>-1.0</v>
      </c>
      <c r="BG159" s="1">
        <v>-1.0</v>
      </c>
      <c r="BH159" s="1">
        <v>-1.0</v>
      </c>
      <c r="BI159" s="1">
        <v>-1.0</v>
      </c>
      <c r="BJ159" s="1">
        <v>1.0</v>
      </c>
      <c r="BK159" s="1">
        <v>-1.0</v>
      </c>
      <c r="BL159" s="1">
        <v>-1.0</v>
      </c>
      <c r="BM159" s="1">
        <v>1.0</v>
      </c>
      <c r="BN159" s="1">
        <v>1.0</v>
      </c>
      <c r="BO159" s="1">
        <v>-1.0</v>
      </c>
      <c r="BP159" s="1">
        <v>1.0</v>
      </c>
      <c r="BQ159" s="1">
        <v>-1.0</v>
      </c>
      <c r="BR159" s="1">
        <v>-1.0</v>
      </c>
      <c r="BS159" s="1">
        <v>-1.0</v>
      </c>
      <c r="BT159" s="1">
        <v>-1.0</v>
      </c>
      <c r="BU159" s="1">
        <v>1.0</v>
      </c>
      <c r="BV159" s="1">
        <v>-1.0</v>
      </c>
      <c r="BW159" s="1">
        <v>-1.0</v>
      </c>
      <c r="BX159" s="1">
        <v>-1.0</v>
      </c>
      <c r="BY159" s="1">
        <v>-1.0</v>
      </c>
      <c r="BZ159" s="1">
        <v>-1.0</v>
      </c>
      <c r="CA159" s="1">
        <v>-1.0</v>
      </c>
      <c r="CB159" s="1">
        <v>-1.0</v>
      </c>
      <c r="CC159" s="1">
        <v>-1.0</v>
      </c>
      <c r="CD159" s="1">
        <v>5157.0</v>
      </c>
    </row>
    <row r="160">
      <c r="A160" s="1">
        <v>1.6640455E7</v>
      </c>
      <c r="B160" s="1" t="s">
        <v>1052</v>
      </c>
      <c r="C160" s="1" t="s">
        <v>1053</v>
      </c>
      <c r="D160" s="1" t="s">
        <v>1054</v>
      </c>
      <c r="E160" s="1" t="s">
        <v>85</v>
      </c>
      <c r="I160" s="1">
        <v>2.7102828E7</v>
      </c>
      <c r="J160" s="1">
        <v>42037.0</v>
      </c>
      <c r="M160" s="1">
        <v>0.0</v>
      </c>
      <c r="N160" s="1">
        <v>1.0</v>
      </c>
      <c r="O160" s="1">
        <v>1.0</v>
      </c>
      <c r="P160" s="1" t="s">
        <v>123</v>
      </c>
      <c r="Q160" s="1" t="s">
        <v>124</v>
      </c>
      <c r="R160" s="1">
        <v>40.68693</v>
      </c>
      <c r="S160" s="1">
        <v>-73.94579</v>
      </c>
      <c r="T160" s="1" t="s">
        <v>91</v>
      </c>
      <c r="U160" s="1" t="s">
        <v>92</v>
      </c>
      <c r="V160" s="1">
        <v>3.0</v>
      </c>
      <c r="W160" s="1">
        <v>1.0</v>
      </c>
      <c r="X160" s="1">
        <v>1.0</v>
      </c>
      <c r="Y160" s="1">
        <v>1.0</v>
      </c>
      <c r="Z160" s="1" t="s">
        <v>93</v>
      </c>
      <c r="AA160" s="1" t="s">
        <v>1055</v>
      </c>
      <c r="AB160" s="1">
        <v>50.0</v>
      </c>
      <c r="AC160" s="1">
        <v>1.0</v>
      </c>
      <c r="AD160" s="1">
        <v>40.0</v>
      </c>
      <c r="AE160" s="1">
        <v>3.0</v>
      </c>
      <c r="AF160" s="1" t="s">
        <v>821</v>
      </c>
      <c r="AG160" s="1">
        <v>1.0</v>
      </c>
      <c r="AH160" s="1">
        <v>0.0</v>
      </c>
      <c r="AI160" s="1">
        <v>0.0</v>
      </c>
      <c r="AJ160" s="1">
        <v>0.0</v>
      </c>
      <c r="AK160" s="1">
        <v>0.0</v>
      </c>
      <c r="AL160" s="1">
        <v>0.0</v>
      </c>
      <c r="AM160" s="1">
        <v>0.0</v>
      </c>
      <c r="AU160" s="1">
        <v>1.0</v>
      </c>
      <c r="AV160" s="1" t="s">
        <v>96</v>
      </c>
      <c r="AW160" s="1">
        <v>1.0</v>
      </c>
      <c r="AX160" s="1">
        <v>1.0</v>
      </c>
      <c r="AY160" s="1">
        <v>0.0</v>
      </c>
      <c r="AZ160" s="1">
        <v>0.0</v>
      </c>
      <c r="BB160" s="1">
        <v>1.0</v>
      </c>
      <c r="BC160" s="1">
        <v>1.0</v>
      </c>
      <c r="BD160" s="1">
        <v>-1.0</v>
      </c>
      <c r="BE160" s="1">
        <v>-1.0</v>
      </c>
      <c r="BF160" s="1">
        <v>-1.0</v>
      </c>
      <c r="BG160" s="1">
        <v>-1.0</v>
      </c>
      <c r="BH160" s="1">
        <v>-1.0</v>
      </c>
      <c r="BI160" s="1">
        <v>-1.0</v>
      </c>
      <c r="BJ160" s="1">
        <v>1.0</v>
      </c>
      <c r="BK160" s="1">
        <v>-1.0</v>
      </c>
      <c r="BL160" s="1">
        <v>-1.0</v>
      </c>
      <c r="BM160" s="1">
        <v>1.0</v>
      </c>
      <c r="BN160" s="1">
        <v>-1.0</v>
      </c>
      <c r="BO160" s="1">
        <v>-1.0</v>
      </c>
      <c r="BP160" s="1">
        <v>1.0</v>
      </c>
      <c r="BQ160" s="1">
        <v>-1.0</v>
      </c>
      <c r="BR160" s="1">
        <v>-1.0</v>
      </c>
      <c r="BS160" s="1">
        <v>-1.0</v>
      </c>
      <c r="BT160" s="1">
        <v>-1.0</v>
      </c>
      <c r="BU160" s="1">
        <v>1.0</v>
      </c>
      <c r="BV160" s="1">
        <v>-1.0</v>
      </c>
      <c r="BW160" s="1">
        <v>-1.0</v>
      </c>
      <c r="BX160" s="1">
        <v>1.0</v>
      </c>
      <c r="BY160" s="1">
        <v>-1.0</v>
      </c>
      <c r="BZ160" s="1">
        <v>-1.0</v>
      </c>
      <c r="CA160" s="1">
        <v>-1.0</v>
      </c>
      <c r="CB160" s="1">
        <v>-1.0</v>
      </c>
      <c r="CC160" s="1">
        <v>-1.0</v>
      </c>
      <c r="CD160" s="1">
        <v>5158.0</v>
      </c>
    </row>
    <row r="161">
      <c r="A161" s="1">
        <v>3.4206858E7</v>
      </c>
      <c r="B161" s="1" t="s">
        <v>1056</v>
      </c>
      <c r="C161" s="1" t="s">
        <v>1057</v>
      </c>
      <c r="D161" s="1" t="s">
        <v>1058</v>
      </c>
      <c r="E161" s="1" t="s">
        <v>85</v>
      </c>
      <c r="F161" s="1" t="s">
        <v>1059</v>
      </c>
      <c r="G161" s="1" t="s">
        <v>1060</v>
      </c>
      <c r="H161" s="1" t="s">
        <v>1061</v>
      </c>
      <c r="I161" s="1">
        <v>2.52604696E8</v>
      </c>
      <c r="J161" s="1">
        <v>43556.0</v>
      </c>
      <c r="K161" s="1" t="s">
        <v>134</v>
      </c>
      <c r="L161" s="1">
        <v>0.97</v>
      </c>
      <c r="M161" s="1">
        <v>0.0</v>
      </c>
      <c r="N161" s="1">
        <v>20.0</v>
      </c>
      <c r="O161" s="1">
        <v>0.0</v>
      </c>
      <c r="P161" s="1" t="s">
        <v>89</v>
      </c>
      <c r="Q161" s="1" t="s">
        <v>90</v>
      </c>
      <c r="R161" s="1">
        <v>40.74914</v>
      </c>
      <c r="S161" s="1">
        <v>-73.99471</v>
      </c>
      <c r="T161" s="1" t="s">
        <v>1062</v>
      </c>
      <c r="U161" s="1" t="s">
        <v>113</v>
      </c>
      <c r="V161" s="1">
        <v>2.0</v>
      </c>
      <c r="W161" s="1">
        <v>1.0</v>
      </c>
      <c r="X161" s="1">
        <v>1.0</v>
      </c>
      <c r="Y161" s="1">
        <v>1.0</v>
      </c>
      <c r="Z161" s="1" t="s">
        <v>93</v>
      </c>
      <c r="AA161" s="1" t="s">
        <v>1063</v>
      </c>
      <c r="AB161" s="1">
        <v>199.0</v>
      </c>
      <c r="AC161" s="1">
        <v>2.0</v>
      </c>
      <c r="AD161" s="1">
        <v>50.0</v>
      </c>
      <c r="AE161" s="1">
        <v>1.0</v>
      </c>
      <c r="AF161" s="1" t="s">
        <v>341</v>
      </c>
      <c r="AG161" s="1">
        <v>1.0</v>
      </c>
      <c r="AH161" s="1">
        <v>30.0</v>
      </c>
      <c r="AI161" s="1">
        <v>60.0</v>
      </c>
      <c r="AJ161" s="1">
        <v>90.0</v>
      </c>
      <c r="AK161" s="1">
        <v>365.0</v>
      </c>
      <c r="AL161" s="1">
        <v>0.0</v>
      </c>
      <c r="AM161" s="1">
        <v>0.0</v>
      </c>
      <c r="AU161" s="1">
        <v>1.0</v>
      </c>
      <c r="AV161" s="1" t="s">
        <v>96</v>
      </c>
      <c r="AW161" s="1">
        <v>20.0</v>
      </c>
      <c r="AX161" s="1">
        <v>0.0</v>
      </c>
      <c r="AY161" s="1">
        <v>20.0</v>
      </c>
      <c r="AZ161" s="1">
        <v>0.0</v>
      </c>
      <c r="BB161" s="1">
        <v>-1.0</v>
      </c>
      <c r="BC161" s="1">
        <v>1.0</v>
      </c>
      <c r="BD161" s="1">
        <v>-1.0</v>
      </c>
      <c r="BE161" s="1">
        <v>-1.0</v>
      </c>
      <c r="BF161" s="1">
        <v>-1.0</v>
      </c>
      <c r="BG161" s="1">
        <v>-1.0</v>
      </c>
      <c r="BH161" s="1">
        <v>1.0</v>
      </c>
      <c r="BI161" s="1">
        <v>1.0</v>
      </c>
      <c r="BJ161" s="1">
        <v>1.0</v>
      </c>
      <c r="BK161" s="1">
        <v>-1.0</v>
      </c>
      <c r="BL161" s="1">
        <v>-1.0</v>
      </c>
      <c r="BM161" s="1">
        <v>-1.0</v>
      </c>
      <c r="BN161" s="1">
        <v>-1.0</v>
      </c>
      <c r="BO161" s="1">
        <v>-1.0</v>
      </c>
      <c r="BP161" s="1">
        <v>-1.0</v>
      </c>
      <c r="BQ161" s="1">
        <v>1.0</v>
      </c>
      <c r="BR161" s="1">
        <v>-1.0</v>
      </c>
      <c r="BS161" s="1">
        <v>-1.0</v>
      </c>
      <c r="BT161" s="1">
        <v>-1.0</v>
      </c>
      <c r="BU161" s="1">
        <v>1.0</v>
      </c>
      <c r="BV161" s="1">
        <v>-1.0</v>
      </c>
      <c r="BW161" s="1">
        <v>-1.0</v>
      </c>
      <c r="BX161" s="1">
        <v>-1.0</v>
      </c>
      <c r="BY161" s="1">
        <v>-1.0</v>
      </c>
      <c r="BZ161" s="1">
        <v>1.0</v>
      </c>
      <c r="CA161" s="1">
        <v>-1.0</v>
      </c>
      <c r="CB161" s="1">
        <v>-1.0</v>
      </c>
      <c r="CC161" s="1">
        <v>-1.0</v>
      </c>
      <c r="CD161" s="1">
        <v>5164.0</v>
      </c>
    </row>
    <row r="162">
      <c r="A162" s="1">
        <v>3.5425032E7</v>
      </c>
      <c r="B162" s="1" t="s">
        <v>1064</v>
      </c>
      <c r="C162" s="1" t="s">
        <v>1065</v>
      </c>
      <c r="D162" s="1" t="s">
        <v>1066</v>
      </c>
      <c r="E162" s="1" t="s">
        <v>85</v>
      </c>
      <c r="F162" s="1" t="s">
        <v>1067</v>
      </c>
      <c r="I162" s="1">
        <v>2.66601642E8</v>
      </c>
      <c r="J162" s="1">
        <v>43621.0</v>
      </c>
      <c r="K162" s="1" t="s">
        <v>88</v>
      </c>
      <c r="L162" s="1">
        <v>0.98</v>
      </c>
      <c r="M162" s="1">
        <v>0.0</v>
      </c>
      <c r="N162" s="1">
        <v>1.0</v>
      </c>
      <c r="O162" s="1">
        <v>0.0</v>
      </c>
      <c r="P162" s="1" t="s">
        <v>89</v>
      </c>
      <c r="Q162" s="1" t="s">
        <v>370</v>
      </c>
      <c r="R162" s="1">
        <v>40.75431</v>
      </c>
      <c r="S162" s="1">
        <v>-73.99459</v>
      </c>
      <c r="T162" s="1" t="s">
        <v>91</v>
      </c>
      <c r="U162" s="1" t="s">
        <v>92</v>
      </c>
      <c r="V162" s="1">
        <v>4.0</v>
      </c>
      <c r="W162" s="1">
        <v>1.0</v>
      </c>
      <c r="X162" s="1">
        <v>2.0</v>
      </c>
      <c r="Y162" s="1">
        <v>2.0</v>
      </c>
      <c r="Z162" s="1" t="s">
        <v>93</v>
      </c>
      <c r="AA162" s="1" t="s">
        <v>1068</v>
      </c>
      <c r="AB162" s="1">
        <v>185.0</v>
      </c>
      <c r="AC162" s="1">
        <v>2.0</v>
      </c>
      <c r="AD162" s="1">
        <v>30.0</v>
      </c>
      <c r="AE162" s="1">
        <v>3.0</v>
      </c>
      <c r="AF162" s="1" t="s">
        <v>202</v>
      </c>
      <c r="AG162" s="1">
        <v>1.0</v>
      </c>
      <c r="AH162" s="1">
        <v>4.0</v>
      </c>
      <c r="AI162" s="1">
        <v>20.0</v>
      </c>
      <c r="AJ162" s="1">
        <v>29.0</v>
      </c>
      <c r="AK162" s="1">
        <v>267.0</v>
      </c>
      <c r="AL162" s="1">
        <v>1.0</v>
      </c>
      <c r="AM162" s="1">
        <v>1.0</v>
      </c>
      <c r="AN162" s="1">
        <v>100.0</v>
      </c>
      <c r="AO162" s="1">
        <v>8.0</v>
      </c>
      <c r="AP162" s="1">
        <v>8.0</v>
      </c>
      <c r="AQ162" s="1">
        <v>8.0</v>
      </c>
      <c r="AR162" s="1">
        <v>8.0</v>
      </c>
      <c r="AS162" s="1">
        <v>8.0</v>
      </c>
      <c r="AT162" s="1">
        <v>8.0</v>
      </c>
      <c r="AU162" s="1">
        <v>1.0</v>
      </c>
      <c r="AV162" s="1" t="s">
        <v>96</v>
      </c>
      <c r="AW162" s="1">
        <v>1.0</v>
      </c>
      <c r="AX162" s="1">
        <v>1.0</v>
      </c>
      <c r="AY162" s="1">
        <v>0.0</v>
      </c>
      <c r="AZ162" s="1">
        <v>0.0</v>
      </c>
      <c r="BA162" s="1">
        <v>1.0</v>
      </c>
      <c r="BB162" s="1">
        <v>-1.0</v>
      </c>
      <c r="BC162" s="1">
        <v>1.0</v>
      </c>
      <c r="BD162" s="1">
        <v>-1.0</v>
      </c>
      <c r="BE162" s="1">
        <v>-1.0</v>
      </c>
      <c r="BF162" s="1">
        <v>-1.0</v>
      </c>
      <c r="BG162" s="1">
        <v>-1.0</v>
      </c>
      <c r="BH162" s="1">
        <v>1.0</v>
      </c>
      <c r="BI162" s="1">
        <v>-1.0</v>
      </c>
      <c r="BJ162" s="1">
        <v>1.0</v>
      </c>
      <c r="BK162" s="1">
        <v>-1.0</v>
      </c>
      <c r="BL162" s="1">
        <v>-1.0</v>
      </c>
      <c r="BM162" s="1">
        <v>-1.0</v>
      </c>
      <c r="BN162" s="1">
        <v>-1.0</v>
      </c>
      <c r="BO162" s="1">
        <v>-1.0</v>
      </c>
      <c r="BP162" s="1">
        <v>-1.0</v>
      </c>
      <c r="BQ162" s="1">
        <v>-1.0</v>
      </c>
      <c r="BR162" s="1">
        <v>-1.0</v>
      </c>
      <c r="BS162" s="1">
        <v>-1.0</v>
      </c>
      <c r="BT162" s="1">
        <v>-1.0</v>
      </c>
      <c r="BU162" s="1">
        <v>1.0</v>
      </c>
      <c r="BV162" s="1">
        <v>-1.0</v>
      </c>
      <c r="BW162" s="1">
        <v>-1.0</v>
      </c>
      <c r="BX162" s="1">
        <v>-1.0</v>
      </c>
      <c r="BY162" s="1">
        <v>-1.0</v>
      </c>
      <c r="BZ162" s="1">
        <v>-1.0</v>
      </c>
      <c r="CA162" s="1">
        <v>-1.0</v>
      </c>
      <c r="CB162" s="1">
        <v>-1.0</v>
      </c>
      <c r="CC162" s="1">
        <v>-1.0</v>
      </c>
      <c r="CD162" s="1">
        <v>5172.0</v>
      </c>
    </row>
    <row r="163">
      <c r="A163" s="1">
        <v>722451.0</v>
      </c>
      <c r="B163" s="1" t="s">
        <v>1069</v>
      </c>
      <c r="D163" s="1" t="s">
        <v>1070</v>
      </c>
      <c r="E163" s="1" t="s">
        <v>85</v>
      </c>
      <c r="F163" s="1" t="s">
        <v>1071</v>
      </c>
      <c r="G163" s="1" t="s">
        <v>1072</v>
      </c>
      <c r="I163" s="1">
        <v>3730928.0</v>
      </c>
      <c r="J163" s="1">
        <v>41183.0</v>
      </c>
      <c r="M163" s="1">
        <v>0.0</v>
      </c>
      <c r="N163" s="1">
        <v>1.0</v>
      </c>
      <c r="O163" s="1">
        <v>1.0</v>
      </c>
      <c r="P163" s="1" t="s">
        <v>89</v>
      </c>
      <c r="Q163" s="1" t="s">
        <v>613</v>
      </c>
      <c r="R163" s="1">
        <v>40.82398</v>
      </c>
      <c r="S163" s="1">
        <v>-73.954</v>
      </c>
      <c r="T163" s="1" t="s">
        <v>91</v>
      </c>
      <c r="U163" s="1" t="s">
        <v>92</v>
      </c>
      <c r="V163" s="1">
        <v>8.0</v>
      </c>
      <c r="W163" s="1">
        <v>2.0</v>
      </c>
      <c r="X163" s="1">
        <v>3.0</v>
      </c>
      <c r="Y163" s="1">
        <v>3.0</v>
      </c>
      <c r="Z163" s="1" t="s">
        <v>93</v>
      </c>
      <c r="AA163" s="1" t="s">
        <v>1073</v>
      </c>
      <c r="AB163" s="1">
        <v>350.0</v>
      </c>
      <c r="AC163" s="1">
        <v>6.0</v>
      </c>
      <c r="AD163" s="1">
        <v>50.0</v>
      </c>
      <c r="AE163" s="1">
        <v>1.0</v>
      </c>
      <c r="AF163" s="1" t="s">
        <v>1074</v>
      </c>
      <c r="AG163" s="1">
        <v>1.0</v>
      </c>
      <c r="AH163" s="1">
        <v>0.0</v>
      </c>
      <c r="AI163" s="1">
        <v>0.0</v>
      </c>
      <c r="AJ163" s="1">
        <v>0.0</v>
      </c>
      <c r="AK163" s="1">
        <v>0.0</v>
      </c>
      <c r="AL163" s="1">
        <v>1.0</v>
      </c>
      <c r="AM163" s="1">
        <v>0.0</v>
      </c>
      <c r="AN163" s="1">
        <v>100.0</v>
      </c>
      <c r="AO163" s="1">
        <v>10.0</v>
      </c>
      <c r="AP163" s="1">
        <v>10.0</v>
      </c>
      <c r="AQ163" s="1">
        <v>10.0</v>
      </c>
      <c r="AR163" s="1">
        <v>10.0</v>
      </c>
      <c r="AS163" s="1">
        <v>10.0</v>
      </c>
      <c r="AT163" s="1">
        <v>10.0</v>
      </c>
      <c r="AU163" s="1">
        <v>0.0</v>
      </c>
      <c r="AV163" s="1" t="s">
        <v>96</v>
      </c>
      <c r="AW163" s="1">
        <v>1.0</v>
      </c>
      <c r="AX163" s="1">
        <v>1.0</v>
      </c>
      <c r="AY163" s="1">
        <v>0.0</v>
      </c>
      <c r="AZ163" s="1">
        <v>0.0</v>
      </c>
      <c r="BA163" s="1">
        <v>0.02</v>
      </c>
      <c r="BB163" s="1">
        <v>-1.0</v>
      </c>
      <c r="BC163" s="1">
        <v>1.0</v>
      </c>
      <c r="BD163" s="1">
        <v>-1.0</v>
      </c>
      <c r="BE163" s="1">
        <v>-1.0</v>
      </c>
      <c r="BF163" s="1">
        <v>-1.0</v>
      </c>
      <c r="BG163" s="1">
        <v>-1.0</v>
      </c>
      <c r="BH163" s="1">
        <v>-1.0</v>
      </c>
      <c r="BI163" s="1">
        <v>-1.0</v>
      </c>
      <c r="BJ163" s="1">
        <v>1.0</v>
      </c>
      <c r="BK163" s="1">
        <v>-1.0</v>
      </c>
      <c r="BL163" s="1">
        <v>-1.0</v>
      </c>
      <c r="BM163" s="1">
        <v>-1.0</v>
      </c>
      <c r="BN163" s="1">
        <v>1.0</v>
      </c>
      <c r="BO163" s="1">
        <v>-1.0</v>
      </c>
      <c r="BP163" s="1">
        <v>1.0</v>
      </c>
      <c r="BQ163" s="1">
        <v>-1.0</v>
      </c>
      <c r="BR163" s="1">
        <v>-1.0</v>
      </c>
      <c r="BS163" s="1">
        <v>-1.0</v>
      </c>
      <c r="BT163" s="1">
        <v>-1.0</v>
      </c>
      <c r="BU163" s="1">
        <v>1.0</v>
      </c>
      <c r="BV163" s="1">
        <v>-1.0</v>
      </c>
      <c r="BW163" s="1">
        <v>-1.0</v>
      </c>
      <c r="BX163" s="1">
        <v>-1.0</v>
      </c>
      <c r="BY163" s="1">
        <v>-1.0</v>
      </c>
      <c r="BZ163" s="1">
        <v>-1.0</v>
      </c>
      <c r="CA163" s="1">
        <v>-1.0</v>
      </c>
      <c r="CB163" s="1">
        <v>-1.0</v>
      </c>
      <c r="CC163" s="1">
        <v>-1.0</v>
      </c>
      <c r="CD163" s="1">
        <v>5210.0</v>
      </c>
    </row>
    <row r="164">
      <c r="A164" s="1">
        <v>2.9876288E7</v>
      </c>
      <c r="B164" s="1" t="s">
        <v>1075</v>
      </c>
      <c r="C164" s="1" t="s">
        <v>1076</v>
      </c>
      <c r="D164" s="1" t="s">
        <v>1077</v>
      </c>
      <c r="E164" s="1" t="s">
        <v>85</v>
      </c>
      <c r="F164" s="1" t="s">
        <v>1078</v>
      </c>
      <c r="G164" s="1" t="s">
        <v>1079</v>
      </c>
      <c r="H164" s="1" t="s">
        <v>1080</v>
      </c>
      <c r="I164" s="1">
        <v>5326571.0</v>
      </c>
      <c r="J164" s="1">
        <v>41338.0</v>
      </c>
      <c r="K164" s="1" t="s">
        <v>134</v>
      </c>
      <c r="L164" s="1">
        <v>1.0</v>
      </c>
      <c r="M164" s="1">
        <v>0.0</v>
      </c>
      <c r="N164" s="1">
        <v>2.0</v>
      </c>
      <c r="O164" s="1">
        <v>0.0</v>
      </c>
      <c r="P164" s="1" t="s">
        <v>111</v>
      </c>
      <c r="Q164" s="1" t="s">
        <v>1081</v>
      </c>
      <c r="R164" s="1">
        <v>40.77718</v>
      </c>
      <c r="S164" s="1">
        <v>-73.91029</v>
      </c>
      <c r="T164" s="1" t="s">
        <v>91</v>
      </c>
      <c r="U164" s="1" t="s">
        <v>92</v>
      </c>
      <c r="V164" s="1">
        <v>5.0</v>
      </c>
      <c r="W164" s="1">
        <v>1.0</v>
      </c>
      <c r="X164" s="1">
        <v>2.0</v>
      </c>
      <c r="Y164" s="1">
        <v>3.0</v>
      </c>
      <c r="Z164" s="1" t="s">
        <v>93</v>
      </c>
      <c r="AA164" s="1" t="s">
        <v>1082</v>
      </c>
      <c r="AB164" s="1">
        <v>180.0</v>
      </c>
      <c r="AC164" s="1">
        <v>2.0</v>
      </c>
      <c r="AD164" s="1">
        <v>10.0</v>
      </c>
      <c r="AE164" s="1">
        <v>7.0</v>
      </c>
      <c r="AF164" s="1" t="s">
        <v>127</v>
      </c>
      <c r="AG164" s="1">
        <v>1.0</v>
      </c>
      <c r="AH164" s="1">
        <v>0.0</v>
      </c>
      <c r="AI164" s="1">
        <v>0.0</v>
      </c>
      <c r="AJ164" s="1">
        <v>0.0</v>
      </c>
      <c r="AK164" s="1">
        <v>122.0</v>
      </c>
      <c r="AL164" s="1">
        <v>1.0</v>
      </c>
      <c r="AM164" s="1">
        <v>1.0</v>
      </c>
      <c r="AN164" s="1">
        <v>100.0</v>
      </c>
      <c r="AO164" s="1">
        <v>10.0</v>
      </c>
      <c r="AP164" s="1">
        <v>10.0</v>
      </c>
      <c r="AQ164" s="1">
        <v>10.0</v>
      </c>
      <c r="AR164" s="1">
        <v>10.0</v>
      </c>
      <c r="AS164" s="1">
        <v>10.0</v>
      </c>
      <c r="AT164" s="1">
        <v>10.0</v>
      </c>
      <c r="AU164" s="1">
        <v>1.0</v>
      </c>
      <c r="AV164" s="1" t="s">
        <v>96</v>
      </c>
      <c r="AW164" s="1">
        <v>2.0</v>
      </c>
      <c r="AX164" s="1">
        <v>1.0</v>
      </c>
      <c r="AY164" s="1">
        <v>1.0</v>
      </c>
      <c r="AZ164" s="1">
        <v>0.0</v>
      </c>
      <c r="BA164" s="1">
        <v>0.67</v>
      </c>
      <c r="BB164" s="1">
        <v>-1.0</v>
      </c>
      <c r="BC164" s="1">
        <v>-1.0</v>
      </c>
      <c r="BD164" s="1">
        <v>-1.0</v>
      </c>
      <c r="BE164" s="1">
        <v>-1.0</v>
      </c>
      <c r="BF164" s="1">
        <v>-1.0</v>
      </c>
      <c r="BG164" s="1">
        <v>-1.0</v>
      </c>
      <c r="BH164" s="1">
        <v>-1.0</v>
      </c>
      <c r="BI164" s="1">
        <v>-1.0</v>
      </c>
      <c r="BJ164" s="1">
        <v>-1.0</v>
      </c>
      <c r="BK164" s="1">
        <v>-1.0</v>
      </c>
      <c r="BL164" s="1">
        <v>-1.0</v>
      </c>
      <c r="BM164" s="1">
        <v>-1.0</v>
      </c>
      <c r="BN164" s="1">
        <v>-1.0</v>
      </c>
      <c r="BO164" s="1">
        <v>-1.0</v>
      </c>
      <c r="BP164" s="1">
        <v>-1.0</v>
      </c>
      <c r="BQ164" s="1">
        <v>-1.0</v>
      </c>
      <c r="BR164" s="1">
        <v>-1.0</v>
      </c>
      <c r="BS164" s="1">
        <v>-1.0</v>
      </c>
      <c r="BT164" s="1">
        <v>-1.0</v>
      </c>
      <c r="BU164" s="1">
        <v>1.0</v>
      </c>
      <c r="BV164" s="1">
        <v>-1.0</v>
      </c>
      <c r="BW164" s="1">
        <v>-1.0</v>
      </c>
      <c r="BX164" s="1">
        <v>-1.0</v>
      </c>
      <c r="BY164" s="1">
        <v>-1.0</v>
      </c>
      <c r="BZ164" s="1">
        <v>-1.0</v>
      </c>
      <c r="CA164" s="1">
        <v>-1.0</v>
      </c>
      <c r="CB164" s="1">
        <v>-1.0</v>
      </c>
      <c r="CC164" s="1">
        <v>-1.0</v>
      </c>
      <c r="CD164" s="1">
        <v>5276.0</v>
      </c>
    </row>
    <row r="165">
      <c r="A165" s="1">
        <v>1.6224523E7</v>
      </c>
      <c r="B165" s="1" t="s">
        <v>1083</v>
      </c>
      <c r="C165" s="1" t="s">
        <v>1084</v>
      </c>
      <c r="D165" s="1" t="s">
        <v>1085</v>
      </c>
      <c r="E165" s="1" t="s">
        <v>85</v>
      </c>
      <c r="F165" s="1" t="s">
        <v>1086</v>
      </c>
      <c r="G165" s="1" t="s">
        <v>1087</v>
      </c>
      <c r="H165" s="1" t="s">
        <v>1088</v>
      </c>
      <c r="I165" s="1">
        <v>386795.0</v>
      </c>
      <c r="J165" s="1">
        <v>40585.0</v>
      </c>
      <c r="M165" s="1">
        <v>0.0</v>
      </c>
      <c r="N165" s="1">
        <v>1.0</v>
      </c>
      <c r="O165" s="1">
        <v>1.0</v>
      </c>
      <c r="P165" s="1" t="s">
        <v>123</v>
      </c>
      <c r="Q165" s="1" t="s">
        <v>124</v>
      </c>
      <c r="R165" s="1">
        <v>40.68712</v>
      </c>
      <c r="S165" s="1">
        <v>-73.91847</v>
      </c>
      <c r="T165" s="1" t="s">
        <v>144</v>
      </c>
      <c r="U165" s="1" t="s">
        <v>113</v>
      </c>
      <c r="V165" s="1">
        <v>1.0</v>
      </c>
      <c r="W165" s="1">
        <v>1.5</v>
      </c>
      <c r="X165" s="1">
        <v>1.0</v>
      </c>
      <c r="Y165" s="1">
        <v>1.0</v>
      </c>
      <c r="Z165" s="1" t="s">
        <v>93</v>
      </c>
      <c r="AA165" s="1" t="s">
        <v>1089</v>
      </c>
      <c r="AB165" s="1">
        <v>30.0</v>
      </c>
      <c r="AC165" s="1">
        <v>1.0</v>
      </c>
      <c r="AD165" s="1">
        <v>0.0</v>
      </c>
      <c r="AE165" s="1">
        <v>7.0</v>
      </c>
      <c r="AF165" s="1" t="s">
        <v>597</v>
      </c>
      <c r="AG165" s="1">
        <v>1.0</v>
      </c>
      <c r="AH165" s="1">
        <v>0.0</v>
      </c>
      <c r="AI165" s="1">
        <v>0.0</v>
      </c>
      <c r="AJ165" s="1">
        <v>0.0</v>
      </c>
      <c r="AK165" s="1">
        <v>0.0</v>
      </c>
      <c r="AL165" s="1">
        <v>0.0</v>
      </c>
      <c r="AM165" s="1">
        <v>0.0</v>
      </c>
      <c r="AU165" s="1">
        <v>0.0</v>
      </c>
      <c r="AV165" s="1" t="s">
        <v>105</v>
      </c>
      <c r="AW165" s="1">
        <v>1.0</v>
      </c>
      <c r="AX165" s="1">
        <v>0.0</v>
      </c>
      <c r="AY165" s="1">
        <v>1.0</v>
      </c>
      <c r="AZ165" s="1">
        <v>0.0</v>
      </c>
      <c r="BB165" s="1">
        <v>-1.0</v>
      </c>
      <c r="BC165" s="1">
        <v>-1.0</v>
      </c>
      <c r="BD165" s="1">
        <v>-1.0</v>
      </c>
      <c r="BE165" s="1">
        <v>-1.0</v>
      </c>
      <c r="BF165" s="1">
        <v>-1.0</v>
      </c>
      <c r="BG165" s="1">
        <v>-1.0</v>
      </c>
      <c r="BH165" s="1">
        <v>-1.0</v>
      </c>
      <c r="BI165" s="1">
        <v>-1.0</v>
      </c>
      <c r="BJ165" s="1">
        <v>-1.0</v>
      </c>
      <c r="BK165" s="1">
        <v>-1.0</v>
      </c>
      <c r="BL165" s="1">
        <v>-1.0</v>
      </c>
      <c r="BM165" s="1">
        <v>-1.0</v>
      </c>
      <c r="BN165" s="1">
        <v>-1.0</v>
      </c>
      <c r="BO165" s="1">
        <v>-1.0</v>
      </c>
      <c r="BP165" s="1">
        <v>-1.0</v>
      </c>
      <c r="BQ165" s="1">
        <v>-1.0</v>
      </c>
      <c r="BR165" s="1">
        <v>-1.0</v>
      </c>
      <c r="BS165" s="1">
        <v>-1.0</v>
      </c>
      <c r="BT165" s="1">
        <v>-1.0</v>
      </c>
      <c r="BU165" s="1">
        <v>1.0</v>
      </c>
      <c r="BV165" s="1">
        <v>-1.0</v>
      </c>
      <c r="BW165" s="1">
        <v>-1.0</v>
      </c>
      <c r="BX165" s="1">
        <v>-1.0</v>
      </c>
      <c r="BY165" s="1">
        <v>-1.0</v>
      </c>
      <c r="BZ165" s="1">
        <v>-1.0</v>
      </c>
      <c r="CA165" s="1">
        <v>-1.0</v>
      </c>
      <c r="CB165" s="1">
        <v>-1.0</v>
      </c>
      <c r="CC165" s="1">
        <v>-1.0</v>
      </c>
      <c r="CD165" s="1">
        <v>5296.0</v>
      </c>
    </row>
    <row r="166">
      <c r="A166" s="1">
        <v>3.3197913E7</v>
      </c>
      <c r="B166" s="1" t="s">
        <v>1090</v>
      </c>
      <c r="C166" s="1" t="s">
        <v>1091</v>
      </c>
      <c r="D166" s="1" t="s">
        <v>1092</v>
      </c>
      <c r="E166" s="1" t="s">
        <v>85</v>
      </c>
      <c r="F166" s="1" t="s">
        <v>1093</v>
      </c>
      <c r="G166" s="1" t="s">
        <v>1094</v>
      </c>
      <c r="I166" s="1">
        <v>1.30827164E8</v>
      </c>
      <c r="J166" s="1">
        <v>42872.0</v>
      </c>
      <c r="K166" s="1" t="s">
        <v>88</v>
      </c>
      <c r="L166" s="1">
        <v>0.8</v>
      </c>
      <c r="M166" s="1">
        <v>0.0</v>
      </c>
      <c r="N166" s="1">
        <v>2.0</v>
      </c>
      <c r="O166" s="1">
        <v>0.0</v>
      </c>
      <c r="P166" s="1" t="s">
        <v>89</v>
      </c>
      <c r="Q166" s="1" t="s">
        <v>90</v>
      </c>
      <c r="R166" s="1">
        <v>40.77195</v>
      </c>
      <c r="S166" s="1">
        <v>-73.9537</v>
      </c>
      <c r="T166" s="1" t="s">
        <v>91</v>
      </c>
      <c r="U166" s="1" t="s">
        <v>92</v>
      </c>
      <c r="V166" s="1">
        <v>3.0</v>
      </c>
      <c r="W166" s="1">
        <v>1.0</v>
      </c>
      <c r="X166" s="1">
        <v>1.0</v>
      </c>
      <c r="Y166" s="1">
        <v>3.0</v>
      </c>
      <c r="Z166" s="1" t="s">
        <v>93</v>
      </c>
      <c r="AA166" s="1" t="s">
        <v>1095</v>
      </c>
      <c r="AB166" s="1">
        <v>199.0</v>
      </c>
      <c r="AC166" s="1">
        <v>1.0</v>
      </c>
      <c r="AD166" s="1">
        <v>39.0</v>
      </c>
      <c r="AE166" s="1">
        <v>2.0</v>
      </c>
      <c r="AF166" s="1" t="s">
        <v>95</v>
      </c>
      <c r="AG166" s="1">
        <v>1.0</v>
      </c>
      <c r="AH166" s="1">
        <v>29.0</v>
      </c>
      <c r="AI166" s="1">
        <v>59.0</v>
      </c>
      <c r="AJ166" s="1">
        <v>89.0</v>
      </c>
      <c r="AK166" s="1">
        <v>364.0</v>
      </c>
      <c r="AL166" s="1">
        <v>0.0</v>
      </c>
      <c r="AM166" s="1">
        <v>0.0</v>
      </c>
      <c r="AU166" s="1">
        <v>1.0</v>
      </c>
      <c r="AV166" s="1" t="s">
        <v>105</v>
      </c>
      <c r="AW166" s="1">
        <v>2.0</v>
      </c>
      <c r="AX166" s="1">
        <v>1.0</v>
      </c>
      <c r="AY166" s="1">
        <v>1.0</v>
      </c>
      <c r="AZ166" s="1">
        <v>0.0</v>
      </c>
      <c r="BB166" s="1">
        <v>-1.0</v>
      </c>
      <c r="BC166" s="1">
        <v>1.0</v>
      </c>
      <c r="BD166" s="1">
        <v>-1.0</v>
      </c>
      <c r="BE166" s="1">
        <v>-1.0</v>
      </c>
      <c r="BF166" s="1">
        <v>-1.0</v>
      </c>
      <c r="BG166" s="1">
        <v>-1.0</v>
      </c>
      <c r="BH166" s="1">
        <v>-1.0</v>
      </c>
      <c r="BI166" s="1">
        <v>-1.0</v>
      </c>
      <c r="BJ166" s="1">
        <v>1.0</v>
      </c>
      <c r="BK166" s="1">
        <v>-1.0</v>
      </c>
      <c r="BL166" s="1">
        <v>-1.0</v>
      </c>
      <c r="BM166" s="1">
        <v>-1.0</v>
      </c>
      <c r="BN166" s="1">
        <v>-1.0</v>
      </c>
      <c r="BO166" s="1">
        <v>-1.0</v>
      </c>
      <c r="BP166" s="1">
        <v>-1.0</v>
      </c>
      <c r="BQ166" s="1">
        <v>1.0</v>
      </c>
      <c r="BR166" s="1">
        <v>-1.0</v>
      </c>
      <c r="BS166" s="1">
        <v>1.0</v>
      </c>
      <c r="BT166" s="1">
        <v>-1.0</v>
      </c>
      <c r="BU166" s="1">
        <v>1.0</v>
      </c>
      <c r="BV166" s="1">
        <v>1.0</v>
      </c>
      <c r="BW166" s="1">
        <v>1.0</v>
      </c>
      <c r="BX166" s="1">
        <v>-1.0</v>
      </c>
      <c r="BY166" s="1">
        <v>-1.0</v>
      </c>
      <c r="BZ166" s="1">
        <v>-1.0</v>
      </c>
      <c r="CA166" s="1">
        <v>1.0</v>
      </c>
      <c r="CB166" s="1">
        <v>-1.0</v>
      </c>
      <c r="CC166" s="1">
        <v>-1.0</v>
      </c>
      <c r="CD166" s="1">
        <v>5356.0</v>
      </c>
    </row>
    <row r="167">
      <c r="A167" s="1">
        <v>3.3929577E7</v>
      </c>
      <c r="B167" s="1" t="s">
        <v>1096</v>
      </c>
      <c r="C167" s="1" t="s">
        <v>1097</v>
      </c>
      <c r="D167" s="1" t="s">
        <v>1098</v>
      </c>
      <c r="E167" s="1" t="s">
        <v>85</v>
      </c>
      <c r="H167" s="1" t="s">
        <v>1099</v>
      </c>
      <c r="I167" s="1">
        <v>2.23087887E8</v>
      </c>
      <c r="J167" s="1">
        <v>43402.0</v>
      </c>
      <c r="K167" s="1" t="s">
        <v>134</v>
      </c>
      <c r="L167" s="1">
        <v>0.98</v>
      </c>
      <c r="M167" s="1">
        <v>0.0</v>
      </c>
      <c r="N167" s="1">
        <v>8.0</v>
      </c>
      <c r="O167" s="1">
        <v>0.0</v>
      </c>
      <c r="P167" s="1" t="s">
        <v>111</v>
      </c>
      <c r="Q167" s="1" t="s">
        <v>112</v>
      </c>
      <c r="R167" s="1">
        <v>40.74086</v>
      </c>
      <c r="S167" s="1">
        <v>-73.86618</v>
      </c>
      <c r="T167" s="1" t="s">
        <v>91</v>
      </c>
      <c r="U167" s="1" t="s">
        <v>214</v>
      </c>
      <c r="V167" s="1">
        <v>1.0</v>
      </c>
      <c r="W167" s="1">
        <v>1.0</v>
      </c>
      <c r="X167" s="1">
        <v>1.0</v>
      </c>
      <c r="Y167" s="1">
        <v>1.0</v>
      </c>
      <c r="Z167" s="1" t="s">
        <v>93</v>
      </c>
      <c r="AA167" s="1" t="s">
        <v>1100</v>
      </c>
      <c r="AB167" s="1">
        <v>24.0</v>
      </c>
      <c r="AC167" s="1">
        <v>1.0</v>
      </c>
      <c r="AD167" s="1">
        <v>0.0</v>
      </c>
      <c r="AE167" s="1">
        <v>1.0</v>
      </c>
      <c r="AF167" s="1" t="s">
        <v>904</v>
      </c>
      <c r="AG167" s="1">
        <v>1.0</v>
      </c>
      <c r="AH167" s="1">
        <v>0.0</v>
      </c>
      <c r="AI167" s="1">
        <v>27.0</v>
      </c>
      <c r="AJ167" s="1">
        <v>57.0</v>
      </c>
      <c r="AK167" s="1">
        <v>332.0</v>
      </c>
      <c r="AL167" s="1">
        <v>3.0</v>
      </c>
      <c r="AM167" s="1">
        <v>3.0</v>
      </c>
      <c r="AN167" s="1">
        <v>100.0</v>
      </c>
      <c r="AO167" s="1">
        <v>10.0</v>
      </c>
      <c r="AP167" s="1">
        <v>10.0</v>
      </c>
      <c r="AQ167" s="1">
        <v>10.0</v>
      </c>
      <c r="AR167" s="1">
        <v>10.0</v>
      </c>
      <c r="AS167" s="1">
        <v>10.0</v>
      </c>
      <c r="AT167" s="1">
        <v>10.0</v>
      </c>
      <c r="AU167" s="1">
        <v>1.0</v>
      </c>
      <c r="AV167" s="1" t="s">
        <v>117</v>
      </c>
      <c r="AW167" s="1">
        <v>8.0</v>
      </c>
      <c r="AX167" s="1">
        <v>0.0</v>
      </c>
      <c r="AY167" s="1">
        <v>0.0</v>
      </c>
      <c r="AZ167" s="1">
        <v>8.0</v>
      </c>
      <c r="BA167" s="1">
        <v>1.11</v>
      </c>
      <c r="BB167" s="1">
        <v>-1.0</v>
      </c>
      <c r="BC167" s="1">
        <v>1.0</v>
      </c>
      <c r="BD167" s="1">
        <v>-1.0</v>
      </c>
      <c r="BE167" s="1">
        <v>-1.0</v>
      </c>
      <c r="BF167" s="1">
        <v>-1.0</v>
      </c>
      <c r="BG167" s="1">
        <v>-1.0</v>
      </c>
      <c r="BH167" s="1">
        <v>1.0</v>
      </c>
      <c r="BI167" s="1">
        <v>-1.0</v>
      </c>
      <c r="BJ167" s="1">
        <v>-1.0</v>
      </c>
      <c r="BK167" s="1">
        <v>1.0</v>
      </c>
      <c r="BL167" s="1">
        <v>-1.0</v>
      </c>
      <c r="BM167" s="1">
        <v>-1.0</v>
      </c>
      <c r="BN167" s="1">
        <v>-1.0</v>
      </c>
      <c r="BO167" s="1">
        <v>-1.0</v>
      </c>
      <c r="BP167" s="1">
        <v>-1.0</v>
      </c>
      <c r="BQ167" s="1">
        <v>1.0</v>
      </c>
      <c r="BR167" s="1">
        <v>-1.0</v>
      </c>
      <c r="BS167" s="1">
        <v>1.0</v>
      </c>
      <c r="BT167" s="1">
        <v>-1.0</v>
      </c>
      <c r="BU167" s="1">
        <v>1.0</v>
      </c>
      <c r="BV167" s="1">
        <v>1.0</v>
      </c>
      <c r="BW167" s="1">
        <v>-1.0</v>
      </c>
      <c r="BX167" s="1">
        <v>-1.0</v>
      </c>
      <c r="BY167" s="1">
        <v>-1.0</v>
      </c>
      <c r="BZ167" s="1">
        <v>-1.0</v>
      </c>
      <c r="CA167" s="1">
        <v>-1.0</v>
      </c>
      <c r="CB167" s="1">
        <v>-1.0</v>
      </c>
      <c r="CC167" s="1">
        <v>-1.0</v>
      </c>
      <c r="CD167" s="1">
        <v>5363.0</v>
      </c>
    </row>
    <row r="168">
      <c r="A168" s="1">
        <v>2.2281921E7</v>
      </c>
      <c r="B168" s="1" t="s">
        <v>1101</v>
      </c>
      <c r="C168" s="1" t="s">
        <v>1102</v>
      </c>
      <c r="D168" s="1" t="s">
        <v>1102</v>
      </c>
      <c r="E168" s="1" t="s">
        <v>85</v>
      </c>
      <c r="I168" s="1">
        <v>3.4954588E7</v>
      </c>
      <c r="J168" s="1">
        <v>42158.0</v>
      </c>
      <c r="K168" s="1" t="s">
        <v>339</v>
      </c>
      <c r="L168" s="1">
        <v>0.3</v>
      </c>
      <c r="M168" s="1">
        <v>0.0</v>
      </c>
      <c r="N168" s="1">
        <v>1.0</v>
      </c>
      <c r="O168" s="1">
        <v>0.0</v>
      </c>
      <c r="P168" s="1" t="s">
        <v>111</v>
      </c>
      <c r="Q168" s="1" t="s">
        <v>112</v>
      </c>
      <c r="R168" s="1">
        <v>40.74059</v>
      </c>
      <c r="S168" s="1">
        <v>-73.8686599999999</v>
      </c>
      <c r="T168" s="1" t="s">
        <v>125</v>
      </c>
      <c r="U168" s="1" t="s">
        <v>113</v>
      </c>
      <c r="V168" s="1">
        <v>2.0</v>
      </c>
      <c r="W168" s="1">
        <v>1.0</v>
      </c>
      <c r="X168" s="1">
        <v>1.0</v>
      </c>
      <c r="Y168" s="1">
        <v>1.0</v>
      </c>
      <c r="Z168" s="1" t="s">
        <v>93</v>
      </c>
      <c r="AA168" s="1" t="s">
        <v>1103</v>
      </c>
      <c r="AB168" s="1">
        <v>50.0</v>
      </c>
      <c r="AC168" s="1">
        <v>1.0</v>
      </c>
      <c r="AD168" s="1">
        <v>20.0</v>
      </c>
      <c r="AE168" s="1">
        <v>2.0</v>
      </c>
      <c r="AF168" s="1" t="s">
        <v>179</v>
      </c>
      <c r="AG168" s="1">
        <v>1.0</v>
      </c>
      <c r="AH168" s="1">
        <v>30.0</v>
      </c>
      <c r="AI168" s="1">
        <v>60.0</v>
      </c>
      <c r="AJ168" s="1">
        <v>90.0</v>
      </c>
      <c r="AK168" s="1">
        <v>365.0</v>
      </c>
      <c r="AL168" s="1">
        <v>2.0</v>
      </c>
      <c r="AM168" s="1">
        <v>0.0</v>
      </c>
      <c r="AN168" s="1">
        <v>80.0</v>
      </c>
      <c r="AO168" s="1">
        <v>6.0</v>
      </c>
      <c r="AP168" s="1">
        <v>8.0</v>
      </c>
      <c r="AQ168" s="1">
        <v>8.0</v>
      </c>
      <c r="AR168" s="1">
        <v>8.0</v>
      </c>
      <c r="AS168" s="1">
        <v>8.0</v>
      </c>
      <c r="AT168" s="1">
        <v>8.0</v>
      </c>
      <c r="AU168" s="1">
        <v>1.0</v>
      </c>
      <c r="AV168" s="1" t="s">
        <v>96</v>
      </c>
      <c r="AW168" s="1">
        <v>1.0</v>
      </c>
      <c r="AX168" s="1">
        <v>0.0</v>
      </c>
      <c r="AY168" s="1">
        <v>1.0</v>
      </c>
      <c r="AZ168" s="1">
        <v>0.0</v>
      </c>
      <c r="BA168" s="1">
        <v>0.11</v>
      </c>
      <c r="BB168" s="1">
        <v>-1.0</v>
      </c>
      <c r="BC168" s="1">
        <v>-1.0</v>
      </c>
      <c r="BD168" s="1">
        <v>-1.0</v>
      </c>
      <c r="BE168" s="1">
        <v>-1.0</v>
      </c>
      <c r="BF168" s="1">
        <v>-1.0</v>
      </c>
      <c r="BG168" s="1">
        <v>-1.0</v>
      </c>
      <c r="BH168" s="1">
        <v>-1.0</v>
      </c>
      <c r="BI168" s="1">
        <v>-1.0</v>
      </c>
      <c r="BJ168" s="1">
        <v>-1.0</v>
      </c>
      <c r="BK168" s="1">
        <v>-1.0</v>
      </c>
      <c r="BL168" s="1">
        <v>-1.0</v>
      </c>
      <c r="BM168" s="1">
        <v>-1.0</v>
      </c>
      <c r="BN168" s="1">
        <v>-1.0</v>
      </c>
      <c r="BO168" s="1">
        <v>-1.0</v>
      </c>
      <c r="BP168" s="1">
        <v>-1.0</v>
      </c>
      <c r="BQ168" s="1">
        <v>-1.0</v>
      </c>
      <c r="BR168" s="1">
        <v>-1.0</v>
      </c>
      <c r="BS168" s="1">
        <v>-1.0</v>
      </c>
      <c r="BT168" s="1">
        <v>-1.0</v>
      </c>
      <c r="BU168" s="1">
        <v>-1.0</v>
      </c>
      <c r="BV168" s="1">
        <v>-1.0</v>
      </c>
      <c r="BW168" s="1">
        <v>-1.0</v>
      </c>
      <c r="BX168" s="1">
        <v>-1.0</v>
      </c>
      <c r="BY168" s="1">
        <v>-1.0</v>
      </c>
      <c r="BZ168" s="1">
        <v>-1.0</v>
      </c>
      <c r="CA168" s="1">
        <v>1.0</v>
      </c>
      <c r="CB168" s="1">
        <v>-1.0</v>
      </c>
      <c r="CC168" s="1">
        <v>-1.0</v>
      </c>
      <c r="CD168" s="1">
        <v>5380.0</v>
      </c>
    </row>
    <row r="169">
      <c r="A169" s="1">
        <v>1.2625717E7</v>
      </c>
      <c r="B169" s="1" t="s">
        <v>1104</v>
      </c>
      <c r="C169" s="1" t="s">
        <v>1105</v>
      </c>
      <c r="D169" s="1" t="s">
        <v>1106</v>
      </c>
      <c r="E169" s="1" t="s">
        <v>85</v>
      </c>
      <c r="F169" s="1" t="s">
        <v>1107</v>
      </c>
      <c r="G169" s="1" t="s">
        <v>1108</v>
      </c>
      <c r="I169" s="1">
        <v>1166833.0</v>
      </c>
      <c r="J169" s="1">
        <v>40802.0</v>
      </c>
      <c r="M169" s="1">
        <v>0.0</v>
      </c>
      <c r="N169" s="1">
        <v>1.0</v>
      </c>
      <c r="O169" s="1">
        <v>1.0</v>
      </c>
      <c r="P169" s="1" t="s">
        <v>123</v>
      </c>
      <c r="Q169" s="1" t="s">
        <v>124</v>
      </c>
      <c r="R169" s="1">
        <v>40.64966</v>
      </c>
      <c r="S169" s="1">
        <v>-73.96459</v>
      </c>
      <c r="T169" s="1" t="s">
        <v>91</v>
      </c>
      <c r="U169" s="1" t="s">
        <v>113</v>
      </c>
      <c r="V169" s="1">
        <v>1.0</v>
      </c>
      <c r="W169" s="1">
        <v>1.0</v>
      </c>
      <c r="X169" s="1">
        <v>1.0</v>
      </c>
      <c r="Y169" s="1">
        <v>1.0</v>
      </c>
      <c r="Z169" s="1" t="s">
        <v>93</v>
      </c>
      <c r="AA169" s="1" t="s">
        <v>1109</v>
      </c>
      <c r="AB169" s="1">
        <v>45.0</v>
      </c>
      <c r="AC169" s="1">
        <v>1.0</v>
      </c>
      <c r="AD169" s="1">
        <v>0.0</v>
      </c>
      <c r="AE169" s="1">
        <v>3.0</v>
      </c>
      <c r="AF169" s="1" t="s">
        <v>703</v>
      </c>
      <c r="AG169" s="1">
        <v>1.0</v>
      </c>
      <c r="AH169" s="1">
        <v>0.0</v>
      </c>
      <c r="AI169" s="1">
        <v>0.0</v>
      </c>
      <c r="AJ169" s="1">
        <v>0.0</v>
      </c>
      <c r="AK169" s="1">
        <v>0.0</v>
      </c>
      <c r="AL169" s="1">
        <v>5.0</v>
      </c>
      <c r="AM169" s="1">
        <v>0.0</v>
      </c>
      <c r="AN169" s="1">
        <v>92.0</v>
      </c>
      <c r="AO169" s="1">
        <v>10.0</v>
      </c>
      <c r="AP169" s="1">
        <v>9.0</v>
      </c>
      <c r="AQ169" s="1">
        <v>10.0</v>
      </c>
      <c r="AR169" s="1">
        <v>9.0</v>
      </c>
      <c r="AS169" s="1">
        <v>9.0</v>
      </c>
      <c r="AT169" s="1">
        <v>9.0</v>
      </c>
      <c r="AU169" s="1">
        <v>0.0</v>
      </c>
      <c r="AV169" s="1" t="s">
        <v>105</v>
      </c>
      <c r="AW169" s="1">
        <v>1.0</v>
      </c>
      <c r="AX169" s="1">
        <v>0.0</v>
      </c>
      <c r="AY169" s="1">
        <v>1.0</v>
      </c>
      <c r="AZ169" s="1">
        <v>0.0</v>
      </c>
      <c r="BA169" s="1">
        <v>0.19</v>
      </c>
      <c r="BB169" s="1">
        <v>-1.0</v>
      </c>
      <c r="BC169" s="1">
        <v>1.0</v>
      </c>
      <c r="BD169" s="1">
        <v>-1.0</v>
      </c>
      <c r="BE169" s="1">
        <v>-1.0</v>
      </c>
      <c r="BF169" s="1">
        <v>-1.0</v>
      </c>
      <c r="BG169" s="1">
        <v>-1.0</v>
      </c>
      <c r="BH169" s="1">
        <v>-1.0</v>
      </c>
      <c r="BI169" s="1">
        <v>-1.0</v>
      </c>
      <c r="BJ169" s="1">
        <v>-1.0</v>
      </c>
      <c r="BK169" s="1">
        <v>-1.0</v>
      </c>
      <c r="BL169" s="1">
        <v>-1.0</v>
      </c>
      <c r="BM169" s="1">
        <v>1.0</v>
      </c>
      <c r="BN169" s="1">
        <v>1.0</v>
      </c>
      <c r="BO169" s="1">
        <v>-1.0</v>
      </c>
      <c r="BP169" s="1">
        <v>-1.0</v>
      </c>
      <c r="BQ169" s="1">
        <v>-1.0</v>
      </c>
      <c r="BR169" s="1">
        <v>-1.0</v>
      </c>
      <c r="BS169" s="1">
        <v>-1.0</v>
      </c>
      <c r="BT169" s="1">
        <v>-1.0</v>
      </c>
      <c r="BU169" s="1">
        <v>1.0</v>
      </c>
      <c r="BV169" s="1">
        <v>-1.0</v>
      </c>
      <c r="BW169" s="1">
        <v>1.0</v>
      </c>
      <c r="BX169" s="1">
        <v>-1.0</v>
      </c>
      <c r="BY169" s="1">
        <v>-1.0</v>
      </c>
      <c r="BZ169" s="1">
        <v>-1.0</v>
      </c>
      <c r="CA169" s="1">
        <v>-1.0</v>
      </c>
      <c r="CB169" s="1">
        <v>1.0</v>
      </c>
      <c r="CC169" s="1">
        <v>-1.0</v>
      </c>
      <c r="CD169" s="1">
        <v>5397.0</v>
      </c>
    </row>
    <row r="170">
      <c r="A170" s="1">
        <v>4384442.0</v>
      </c>
      <c r="B170" s="1" t="s">
        <v>1110</v>
      </c>
      <c r="C170" s="1" t="s">
        <v>1111</v>
      </c>
      <c r="D170" s="1" t="s">
        <v>1112</v>
      </c>
      <c r="E170" s="1" t="s">
        <v>85</v>
      </c>
      <c r="F170" s="1" t="s">
        <v>1113</v>
      </c>
      <c r="G170" s="1" t="s">
        <v>1114</v>
      </c>
      <c r="H170" s="1" t="s">
        <v>1115</v>
      </c>
      <c r="I170" s="1">
        <v>7010789.0</v>
      </c>
      <c r="J170" s="1">
        <v>41444.0</v>
      </c>
      <c r="M170" s="1">
        <v>0.0</v>
      </c>
      <c r="N170" s="1">
        <v>1.0</v>
      </c>
      <c r="O170" s="1">
        <v>0.0</v>
      </c>
      <c r="P170" s="1" t="s">
        <v>123</v>
      </c>
      <c r="Q170" s="1" t="s">
        <v>698</v>
      </c>
      <c r="R170" s="1">
        <v>40.67054</v>
      </c>
      <c r="S170" s="1">
        <v>-73.95668</v>
      </c>
      <c r="T170" s="1" t="s">
        <v>91</v>
      </c>
      <c r="U170" s="1" t="s">
        <v>113</v>
      </c>
      <c r="V170" s="1">
        <v>2.0</v>
      </c>
      <c r="W170" s="1">
        <v>1.0</v>
      </c>
      <c r="X170" s="1">
        <v>1.0</v>
      </c>
      <c r="Y170" s="1">
        <v>2.0</v>
      </c>
      <c r="Z170" s="1" t="s">
        <v>264</v>
      </c>
      <c r="AA170" s="1" t="s">
        <v>1116</v>
      </c>
      <c r="AB170" s="1">
        <v>45.0</v>
      </c>
      <c r="AC170" s="1">
        <v>1.0</v>
      </c>
      <c r="AD170" s="1">
        <v>0.0</v>
      </c>
      <c r="AE170" s="1">
        <v>2.0</v>
      </c>
      <c r="AF170" s="1" t="s">
        <v>1117</v>
      </c>
      <c r="AG170" s="1">
        <v>1.0</v>
      </c>
      <c r="AH170" s="1">
        <v>0.0</v>
      </c>
      <c r="AI170" s="1">
        <v>0.0</v>
      </c>
      <c r="AJ170" s="1">
        <v>0.0</v>
      </c>
      <c r="AK170" s="1">
        <v>0.0</v>
      </c>
      <c r="AL170" s="1">
        <v>1.0</v>
      </c>
      <c r="AM170" s="1">
        <v>0.0</v>
      </c>
      <c r="AU170" s="1">
        <v>0.0</v>
      </c>
      <c r="AV170" s="1" t="s">
        <v>117</v>
      </c>
      <c r="AW170" s="1">
        <v>1.0</v>
      </c>
      <c r="AX170" s="1">
        <v>0.0</v>
      </c>
      <c r="AY170" s="1">
        <v>1.0</v>
      </c>
      <c r="AZ170" s="1">
        <v>0.0</v>
      </c>
      <c r="BA170" s="1">
        <v>0.03</v>
      </c>
      <c r="BB170" s="1">
        <v>1.0</v>
      </c>
      <c r="BC170" s="1">
        <v>1.0</v>
      </c>
      <c r="BD170" s="1">
        <v>-1.0</v>
      </c>
      <c r="BE170" s="1">
        <v>-1.0</v>
      </c>
      <c r="BF170" s="1">
        <v>-1.0</v>
      </c>
      <c r="BG170" s="1">
        <v>-1.0</v>
      </c>
      <c r="BH170" s="1">
        <v>-1.0</v>
      </c>
      <c r="BI170" s="1">
        <v>-1.0</v>
      </c>
      <c r="BJ170" s="1">
        <v>1.0</v>
      </c>
      <c r="BK170" s="1">
        <v>-1.0</v>
      </c>
      <c r="BL170" s="1">
        <v>-1.0</v>
      </c>
      <c r="BM170" s="1">
        <v>-1.0</v>
      </c>
      <c r="BN170" s="1">
        <v>-1.0</v>
      </c>
      <c r="BO170" s="1">
        <v>-1.0</v>
      </c>
      <c r="BP170" s="1">
        <v>-1.0</v>
      </c>
      <c r="BQ170" s="1">
        <v>-1.0</v>
      </c>
      <c r="BR170" s="1">
        <v>-1.0</v>
      </c>
      <c r="BS170" s="1">
        <v>-1.0</v>
      </c>
      <c r="BT170" s="1">
        <v>-1.0</v>
      </c>
      <c r="BU170" s="1">
        <v>1.0</v>
      </c>
      <c r="BV170" s="1">
        <v>-1.0</v>
      </c>
      <c r="BW170" s="1">
        <v>1.0</v>
      </c>
      <c r="BX170" s="1">
        <v>-1.0</v>
      </c>
      <c r="BY170" s="1">
        <v>-1.0</v>
      </c>
      <c r="BZ170" s="1">
        <v>-1.0</v>
      </c>
      <c r="CA170" s="1">
        <v>1.0</v>
      </c>
      <c r="CB170" s="1">
        <v>-1.0</v>
      </c>
      <c r="CC170" s="1">
        <v>-1.0</v>
      </c>
      <c r="CD170" s="1">
        <v>5461.0</v>
      </c>
    </row>
    <row r="171">
      <c r="A171" s="1">
        <v>3.5162513E7</v>
      </c>
      <c r="B171" s="1" t="s">
        <v>1118</v>
      </c>
      <c r="C171" s="1" t="s">
        <v>1119</v>
      </c>
      <c r="D171" s="1" t="s">
        <v>1120</v>
      </c>
      <c r="E171" s="1" t="s">
        <v>85</v>
      </c>
      <c r="F171" s="1" t="s">
        <v>1121</v>
      </c>
      <c r="G171" s="1" t="s">
        <v>1122</v>
      </c>
      <c r="H171" s="1" t="s">
        <v>1123</v>
      </c>
      <c r="I171" s="1">
        <v>2.64814648E8</v>
      </c>
      <c r="J171" s="1">
        <v>43613.0</v>
      </c>
      <c r="K171" s="1" t="s">
        <v>134</v>
      </c>
      <c r="L171" s="1">
        <v>1.0</v>
      </c>
      <c r="M171" s="1">
        <v>0.0</v>
      </c>
      <c r="N171" s="1">
        <v>1.0</v>
      </c>
      <c r="O171" s="1">
        <v>0.0</v>
      </c>
      <c r="P171" s="1" t="s">
        <v>123</v>
      </c>
      <c r="Q171" s="1" t="s">
        <v>157</v>
      </c>
      <c r="R171" s="1">
        <v>40.68005</v>
      </c>
      <c r="S171" s="1">
        <v>-73.9466099999999</v>
      </c>
      <c r="T171" s="1" t="s">
        <v>91</v>
      </c>
      <c r="U171" s="1" t="s">
        <v>92</v>
      </c>
      <c r="V171" s="1">
        <v>4.0</v>
      </c>
      <c r="W171" s="1">
        <v>1.0</v>
      </c>
      <c r="X171" s="1">
        <v>1.0</v>
      </c>
      <c r="Y171" s="1">
        <v>2.0</v>
      </c>
      <c r="Z171" s="1" t="s">
        <v>93</v>
      </c>
      <c r="AA171" s="1" t="s">
        <v>1124</v>
      </c>
      <c r="AB171" s="1">
        <v>110.0</v>
      </c>
      <c r="AC171" s="1">
        <v>4.0</v>
      </c>
      <c r="AD171" s="1">
        <v>50.0</v>
      </c>
      <c r="AE171" s="1">
        <v>3.0</v>
      </c>
      <c r="AF171" s="1" t="s">
        <v>137</v>
      </c>
      <c r="AG171" s="1">
        <v>1.0</v>
      </c>
      <c r="AH171" s="1">
        <v>11.0</v>
      </c>
      <c r="AI171" s="1">
        <v>27.0</v>
      </c>
      <c r="AJ171" s="1">
        <v>51.0</v>
      </c>
      <c r="AK171" s="1">
        <v>227.0</v>
      </c>
      <c r="AL171" s="1">
        <v>3.0</v>
      </c>
      <c r="AM171" s="1">
        <v>3.0</v>
      </c>
      <c r="AN171" s="1">
        <v>87.0</v>
      </c>
      <c r="AO171" s="1">
        <v>10.0</v>
      </c>
      <c r="AP171" s="1">
        <v>9.0</v>
      </c>
      <c r="AQ171" s="1">
        <v>10.0</v>
      </c>
      <c r="AR171" s="1">
        <v>9.0</v>
      </c>
      <c r="AS171" s="1">
        <v>9.0</v>
      </c>
      <c r="AT171" s="1">
        <v>9.0</v>
      </c>
      <c r="AU171" s="1">
        <v>1.0</v>
      </c>
      <c r="AV171" s="1" t="s">
        <v>96</v>
      </c>
      <c r="AW171" s="1">
        <v>1.0</v>
      </c>
      <c r="AX171" s="1">
        <v>1.0</v>
      </c>
      <c r="AY171" s="1">
        <v>0.0</v>
      </c>
      <c r="AZ171" s="1">
        <v>0.0</v>
      </c>
      <c r="BA171" s="1">
        <v>2.65</v>
      </c>
      <c r="BB171" s="1">
        <v>-1.0</v>
      </c>
      <c r="BC171" s="1">
        <v>1.0</v>
      </c>
      <c r="BD171" s="1">
        <v>-1.0</v>
      </c>
      <c r="BE171" s="1">
        <v>-1.0</v>
      </c>
      <c r="BF171" s="1">
        <v>-1.0</v>
      </c>
      <c r="BG171" s="1">
        <v>-1.0</v>
      </c>
      <c r="BH171" s="1">
        <v>1.0</v>
      </c>
      <c r="BI171" s="1">
        <v>-1.0</v>
      </c>
      <c r="BJ171" s="1">
        <v>1.0</v>
      </c>
      <c r="BK171" s="1">
        <v>-1.0</v>
      </c>
      <c r="BL171" s="1">
        <v>1.0</v>
      </c>
      <c r="BM171" s="1">
        <v>-1.0</v>
      </c>
      <c r="BN171" s="1">
        <v>-1.0</v>
      </c>
      <c r="BO171" s="1">
        <v>-1.0</v>
      </c>
      <c r="BP171" s="1">
        <v>-1.0</v>
      </c>
      <c r="BQ171" s="1">
        <v>1.0</v>
      </c>
      <c r="BR171" s="1">
        <v>-1.0</v>
      </c>
      <c r="BS171" s="1">
        <v>-1.0</v>
      </c>
      <c r="BT171" s="1">
        <v>-1.0</v>
      </c>
      <c r="BU171" s="1">
        <v>1.0</v>
      </c>
      <c r="BV171" s="1">
        <v>1.0</v>
      </c>
      <c r="BW171" s="1">
        <v>-1.0</v>
      </c>
      <c r="BX171" s="1">
        <v>1.0</v>
      </c>
      <c r="BY171" s="1">
        <v>-1.0</v>
      </c>
      <c r="BZ171" s="1">
        <v>-1.0</v>
      </c>
      <c r="CA171" s="1">
        <v>-1.0</v>
      </c>
      <c r="CB171" s="1">
        <v>-1.0</v>
      </c>
      <c r="CC171" s="1">
        <v>-1.0</v>
      </c>
      <c r="CD171" s="1">
        <v>5473.0</v>
      </c>
    </row>
    <row r="172">
      <c r="A172" s="1">
        <v>1.5298236E7</v>
      </c>
      <c r="B172" s="1" t="s">
        <v>1125</v>
      </c>
      <c r="C172" s="1" t="s">
        <v>1126</v>
      </c>
      <c r="D172" s="1" t="s">
        <v>1126</v>
      </c>
      <c r="E172" s="1" t="s">
        <v>85</v>
      </c>
      <c r="I172" s="1">
        <v>8.9388277E7</v>
      </c>
      <c r="J172" s="1">
        <v>42593.0</v>
      </c>
      <c r="M172" s="1">
        <v>0.0</v>
      </c>
      <c r="N172" s="1">
        <v>3.0</v>
      </c>
      <c r="O172" s="1">
        <v>0.0</v>
      </c>
      <c r="P172" s="1" t="s">
        <v>89</v>
      </c>
      <c r="Q172" s="1" t="s">
        <v>90</v>
      </c>
      <c r="R172" s="1">
        <v>40.72342</v>
      </c>
      <c r="S172" s="1">
        <v>-73.99108</v>
      </c>
      <c r="T172" s="1" t="s">
        <v>1034</v>
      </c>
      <c r="U172" s="1" t="s">
        <v>113</v>
      </c>
      <c r="V172" s="1">
        <v>2.0</v>
      </c>
      <c r="W172" s="1">
        <v>1.0</v>
      </c>
      <c r="X172" s="1">
        <v>1.0</v>
      </c>
      <c r="Y172" s="1">
        <v>1.0</v>
      </c>
      <c r="Z172" s="1" t="s">
        <v>93</v>
      </c>
      <c r="AA172" s="1" t="s">
        <v>1127</v>
      </c>
      <c r="AB172" s="1">
        <v>118.0</v>
      </c>
      <c r="AC172" s="1">
        <v>1.0</v>
      </c>
      <c r="AD172" s="1">
        <v>0.0</v>
      </c>
      <c r="AE172" s="1">
        <v>1.0</v>
      </c>
      <c r="AF172" s="1" t="s">
        <v>302</v>
      </c>
      <c r="AG172" s="1">
        <v>1.0</v>
      </c>
      <c r="AH172" s="1">
        <v>0.0</v>
      </c>
      <c r="AI172" s="1">
        <v>0.0</v>
      </c>
      <c r="AJ172" s="1">
        <v>0.0</v>
      </c>
      <c r="AK172" s="1">
        <v>0.0</v>
      </c>
      <c r="AL172" s="1">
        <v>0.0</v>
      </c>
      <c r="AM172" s="1">
        <v>0.0</v>
      </c>
      <c r="AU172" s="1">
        <v>0.0</v>
      </c>
      <c r="AV172" s="1" t="s">
        <v>96</v>
      </c>
      <c r="AW172" s="1">
        <v>3.0</v>
      </c>
      <c r="AX172" s="1">
        <v>0.0</v>
      </c>
      <c r="AY172" s="1">
        <v>3.0</v>
      </c>
      <c r="AZ172" s="1">
        <v>0.0</v>
      </c>
      <c r="BB172" s="1">
        <v>-1.0</v>
      </c>
      <c r="BC172" s="1">
        <v>1.0</v>
      </c>
      <c r="BD172" s="1">
        <v>-1.0</v>
      </c>
      <c r="BE172" s="1">
        <v>-1.0</v>
      </c>
      <c r="BF172" s="1">
        <v>-1.0</v>
      </c>
      <c r="BG172" s="1">
        <v>-1.0</v>
      </c>
      <c r="BH172" s="1">
        <v>-1.0</v>
      </c>
      <c r="BI172" s="1">
        <v>-1.0</v>
      </c>
      <c r="BJ172" s="1">
        <v>1.0</v>
      </c>
      <c r="BK172" s="1">
        <v>-1.0</v>
      </c>
      <c r="BL172" s="1">
        <v>-1.0</v>
      </c>
      <c r="BM172" s="1">
        <v>-1.0</v>
      </c>
      <c r="BN172" s="1">
        <v>1.0</v>
      </c>
      <c r="BO172" s="1">
        <v>-1.0</v>
      </c>
      <c r="BP172" s="1">
        <v>1.0</v>
      </c>
      <c r="BQ172" s="1">
        <v>-1.0</v>
      </c>
      <c r="BR172" s="1">
        <v>-1.0</v>
      </c>
      <c r="BS172" s="1">
        <v>-1.0</v>
      </c>
      <c r="BT172" s="1">
        <v>-1.0</v>
      </c>
      <c r="BU172" s="1">
        <v>1.0</v>
      </c>
      <c r="BV172" s="1">
        <v>-1.0</v>
      </c>
      <c r="BW172" s="1">
        <v>-1.0</v>
      </c>
      <c r="BX172" s="1">
        <v>-1.0</v>
      </c>
      <c r="BY172" s="1">
        <v>-1.0</v>
      </c>
      <c r="BZ172" s="1">
        <v>-1.0</v>
      </c>
      <c r="CA172" s="1">
        <v>-1.0</v>
      </c>
      <c r="CB172" s="1">
        <v>-1.0</v>
      </c>
      <c r="CC172" s="1">
        <v>-1.0</v>
      </c>
      <c r="CD172" s="1">
        <v>5560.0</v>
      </c>
    </row>
    <row r="173">
      <c r="A173" s="1">
        <v>3.5199871E7</v>
      </c>
      <c r="B173" s="1" t="s">
        <v>1128</v>
      </c>
      <c r="C173" s="1" t="s">
        <v>1129</v>
      </c>
      <c r="D173" s="1" t="s">
        <v>1130</v>
      </c>
      <c r="E173" s="1" t="s">
        <v>85</v>
      </c>
      <c r="F173" s="1" t="s">
        <v>1131</v>
      </c>
      <c r="G173" s="1" t="s">
        <v>1132</v>
      </c>
      <c r="H173" s="1" t="s">
        <v>1133</v>
      </c>
      <c r="I173" s="1">
        <v>6.3790926E7</v>
      </c>
      <c r="J173" s="1">
        <v>42449.0</v>
      </c>
      <c r="K173" s="1" t="s">
        <v>134</v>
      </c>
      <c r="L173" s="1">
        <v>0.92</v>
      </c>
      <c r="M173" s="1">
        <v>0.0</v>
      </c>
      <c r="N173" s="1">
        <v>1.0</v>
      </c>
      <c r="O173" s="1">
        <v>0.0</v>
      </c>
      <c r="P173" s="1" t="s">
        <v>123</v>
      </c>
      <c r="Q173" s="1" t="s">
        <v>157</v>
      </c>
      <c r="R173" s="1">
        <v>40.6847</v>
      </c>
      <c r="S173" s="1">
        <v>-73.93494</v>
      </c>
      <c r="T173" s="1" t="s">
        <v>91</v>
      </c>
      <c r="U173" s="1" t="s">
        <v>113</v>
      </c>
      <c r="V173" s="1">
        <v>3.0</v>
      </c>
      <c r="W173" s="1">
        <v>1.0</v>
      </c>
      <c r="X173" s="1">
        <v>1.0</v>
      </c>
      <c r="Y173" s="1">
        <v>2.0</v>
      </c>
      <c r="Z173" s="1" t="s">
        <v>93</v>
      </c>
      <c r="AA173" s="1" t="s">
        <v>1134</v>
      </c>
      <c r="AB173" s="1">
        <v>50.0</v>
      </c>
      <c r="AC173" s="1">
        <v>1.0</v>
      </c>
      <c r="AD173" s="1">
        <v>20.0</v>
      </c>
      <c r="AE173" s="1">
        <v>1.0</v>
      </c>
      <c r="AF173" s="1" t="s">
        <v>95</v>
      </c>
      <c r="AG173" s="1">
        <v>1.0</v>
      </c>
      <c r="AH173" s="1">
        <v>22.0</v>
      </c>
      <c r="AI173" s="1">
        <v>44.0</v>
      </c>
      <c r="AJ173" s="1">
        <v>74.0</v>
      </c>
      <c r="AK173" s="1">
        <v>349.0</v>
      </c>
      <c r="AL173" s="1">
        <v>4.0</v>
      </c>
      <c r="AM173" s="1">
        <v>4.0</v>
      </c>
      <c r="AN173" s="1">
        <v>85.0</v>
      </c>
      <c r="AO173" s="1">
        <v>10.0</v>
      </c>
      <c r="AP173" s="1">
        <v>8.0</v>
      </c>
      <c r="AQ173" s="1">
        <v>10.0</v>
      </c>
      <c r="AR173" s="1">
        <v>10.0</v>
      </c>
      <c r="AS173" s="1">
        <v>9.0</v>
      </c>
      <c r="AT173" s="1">
        <v>9.0</v>
      </c>
      <c r="AU173" s="1">
        <v>0.0</v>
      </c>
      <c r="AV173" s="1" t="s">
        <v>96</v>
      </c>
      <c r="AW173" s="1">
        <v>1.0</v>
      </c>
      <c r="AX173" s="1">
        <v>0.0</v>
      </c>
      <c r="AY173" s="1">
        <v>1.0</v>
      </c>
      <c r="AZ173" s="1">
        <v>0.0</v>
      </c>
      <c r="BA173" s="1">
        <v>3.75</v>
      </c>
      <c r="BB173" s="1">
        <v>-1.0</v>
      </c>
      <c r="BC173" s="1">
        <v>1.0</v>
      </c>
      <c r="BD173" s="1">
        <v>-1.0</v>
      </c>
      <c r="BE173" s="1">
        <v>-1.0</v>
      </c>
      <c r="BF173" s="1">
        <v>-1.0</v>
      </c>
      <c r="BG173" s="1">
        <v>-1.0</v>
      </c>
      <c r="BH173" s="1">
        <v>-1.0</v>
      </c>
      <c r="BI173" s="1">
        <v>-1.0</v>
      </c>
      <c r="BJ173" s="1">
        <v>1.0</v>
      </c>
      <c r="BK173" s="1">
        <v>1.0</v>
      </c>
      <c r="BL173" s="1">
        <v>1.0</v>
      </c>
      <c r="BM173" s="1">
        <v>-1.0</v>
      </c>
      <c r="BN173" s="1">
        <v>-1.0</v>
      </c>
      <c r="BO173" s="1">
        <v>-1.0</v>
      </c>
      <c r="BP173" s="1">
        <v>-1.0</v>
      </c>
      <c r="BQ173" s="1">
        <v>1.0</v>
      </c>
      <c r="BR173" s="1">
        <v>-1.0</v>
      </c>
      <c r="BS173" s="1">
        <v>-1.0</v>
      </c>
      <c r="BT173" s="1">
        <v>-1.0</v>
      </c>
      <c r="BU173" s="1">
        <v>1.0</v>
      </c>
      <c r="BV173" s="1">
        <v>1.0</v>
      </c>
      <c r="BW173" s="1">
        <v>-1.0</v>
      </c>
      <c r="BX173" s="1">
        <v>-1.0</v>
      </c>
      <c r="BY173" s="1">
        <v>-1.0</v>
      </c>
      <c r="BZ173" s="1">
        <v>-1.0</v>
      </c>
      <c r="CA173" s="1">
        <v>-1.0</v>
      </c>
      <c r="CB173" s="1">
        <v>-1.0</v>
      </c>
      <c r="CC173" s="1">
        <v>-1.0</v>
      </c>
      <c r="CD173" s="1">
        <v>5605.0</v>
      </c>
    </row>
    <row r="174">
      <c r="A174" s="1">
        <v>3.0400683E7</v>
      </c>
      <c r="B174" s="1" t="s">
        <v>1135</v>
      </c>
      <c r="C174" s="1" t="s">
        <v>1136</v>
      </c>
      <c r="D174" s="1" t="s">
        <v>1137</v>
      </c>
      <c r="E174" s="1" t="s">
        <v>85</v>
      </c>
      <c r="F174" s="1" t="s">
        <v>1138</v>
      </c>
      <c r="G174" s="1" t="s">
        <v>1139</v>
      </c>
      <c r="H174" s="2" t="str">
        <f>- no shoes in The house</f>
        <v>#ERROR!</v>
      </c>
      <c r="I174" s="1">
        <v>3.6747057E7</v>
      </c>
      <c r="J174" s="1">
        <v>42180.0</v>
      </c>
      <c r="K174" s="1" t="s">
        <v>134</v>
      </c>
      <c r="L174" s="1">
        <v>1.0</v>
      </c>
      <c r="M174" s="1">
        <v>0.0</v>
      </c>
      <c r="N174" s="1">
        <v>1.0</v>
      </c>
      <c r="O174" s="1">
        <v>0.0</v>
      </c>
      <c r="P174" s="1" t="s">
        <v>89</v>
      </c>
      <c r="Q174" s="1" t="s">
        <v>90</v>
      </c>
      <c r="R174" s="1">
        <v>40.80666</v>
      </c>
      <c r="S174" s="1">
        <v>-73.95691</v>
      </c>
      <c r="T174" s="1" t="s">
        <v>91</v>
      </c>
      <c r="U174" s="1" t="s">
        <v>113</v>
      </c>
      <c r="V174" s="1">
        <v>2.0</v>
      </c>
      <c r="W174" s="1">
        <v>1.0</v>
      </c>
      <c r="X174" s="1">
        <v>1.0</v>
      </c>
      <c r="Y174" s="1">
        <v>1.0</v>
      </c>
      <c r="Z174" s="1" t="s">
        <v>93</v>
      </c>
      <c r="AA174" s="1" t="s">
        <v>1140</v>
      </c>
      <c r="AB174" s="1">
        <v>90.0</v>
      </c>
      <c r="AC174" s="1">
        <v>1.0</v>
      </c>
      <c r="AD174" s="1">
        <v>0.0</v>
      </c>
      <c r="AE174" s="1">
        <v>6.0</v>
      </c>
      <c r="AF174" s="1" t="s">
        <v>179</v>
      </c>
      <c r="AG174" s="1">
        <v>1.0</v>
      </c>
      <c r="AH174" s="1">
        <v>0.0</v>
      </c>
      <c r="AI174" s="1">
        <v>0.0</v>
      </c>
      <c r="AJ174" s="1">
        <v>0.0</v>
      </c>
      <c r="AK174" s="1">
        <v>0.0</v>
      </c>
      <c r="AL174" s="1">
        <v>4.0</v>
      </c>
      <c r="AM174" s="1">
        <v>4.0</v>
      </c>
      <c r="AN174" s="1">
        <v>75.0</v>
      </c>
      <c r="AO174" s="1">
        <v>8.0</v>
      </c>
      <c r="AP174" s="1">
        <v>8.0</v>
      </c>
      <c r="AQ174" s="1">
        <v>7.0</v>
      </c>
      <c r="AR174" s="1">
        <v>8.0</v>
      </c>
      <c r="AS174" s="1">
        <v>9.0</v>
      </c>
      <c r="AT174" s="1">
        <v>8.0</v>
      </c>
      <c r="AU174" s="1">
        <v>1.0</v>
      </c>
      <c r="AV174" s="1" t="s">
        <v>105</v>
      </c>
      <c r="AW174" s="1">
        <v>1.0</v>
      </c>
      <c r="AX174" s="1">
        <v>0.0</v>
      </c>
      <c r="AY174" s="1">
        <v>1.0</v>
      </c>
      <c r="AZ174" s="1">
        <v>0.0</v>
      </c>
      <c r="BA174" s="1">
        <v>1.02</v>
      </c>
      <c r="BB174" s="1">
        <v>-1.0</v>
      </c>
      <c r="BC174" s="1">
        <v>1.0</v>
      </c>
      <c r="BD174" s="1">
        <v>-1.0</v>
      </c>
      <c r="BE174" s="1">
        <v>-1.0</v>
      </c>
      <c r="BF174" s="1">
        <v>-1.0</v>
      </c>
      <c r="BG174" s="1">
        <v>-1.0</v>
      </c>
      <c r="BH174" s="1">
        <v>-1.0</v>
      </c>
      <c r="BI174" s="1">
        <v>1.0</v>
      </c>
      <c r="BJ174" s="1">
        <v>1.0</v>
      </c>
      <c r="BK174" s="1">
        <v>-1.0</v>
      </c>
      <c r="BL174" s="1">
        <v>-1.0</v>
      </c>
      <c r="BM174" s="1">
        <v>-1.0</v>
      </c>
      <c r="BN174" s="1">
        <v>-1.0</v>
      </c>
      <c r="BO174" s="1">
        <v>-1.0</v>
      </c>
      <c r="BP174" s="1">
        <v>-1.0</v>
      </c>
      <c r="BQ174" s="1">
        <v>-1.0</v>
      </c>
      <c r="BR174" s="1">
        <v>-1.0</v>
      </c>
      <c r="BS174" s="1">
        <v>-1.0</v>
      </c>
      <c r="BT174" s="1">
        <v>-1.0</v>
      </c>
      <c r="BU174" s="1">
        <v>1.0</v>
      </c>
      <c r="BV174" s="1">
        <v>-1.0</v>
      </c>
      <c r="BW174" s="1">
        <v>-1.0</v>
      </c>
      <c r="BX174" s="1">
        <v>-1.0</v>
      </c>
      <c r="BY174" s="1">
        <v>-1.0</v>
      </c>
      <c r="BZ174" s="1">
        <v>-1.0</v>
      </c>
      <c r="CA174" s="1">
        <v>-1.0</v>
      </c>
      <c r="CB174" s="1">
        <v>-1.0</v>
      </c>
      <c r="CC174" s="1">
        <v>-1.0</v>
      </c>
      <c r="CD174" s="1">
        <v>5620.0</v>
      </c>
    </row>
    <row r="175">
      <c r="A175" s="1">
        <v>3.6036692E7</v>
      </c>
      <c r="B175" s="1" t="s">
        <v>1141</v>
      </c>
      <c r="C175" s="1" t="s">
        <v>1142</v>
      </c>
      <c r="D175" s="1" t="s">
        <v>1143</v>
      </c>
      <c r="E175" s="1" t="s">
        <v>85</v>
      </c>
      <c r="F175" s="1" t="s">
        <v>1144</v>
      </c>
      <c r="G175" s="1" t="s">
        <v>1145</v>
      </c>
      <c r="H175" s="1" t="s">
        <v>1146</v>
      </c>
      <c r="I175" s="1">
        <v>1316936.0</v>
      </c>
      <c r="J175" s="1">
        <v>40836.0</v>
      </c>
      <c r="M175" s="1">
        <v>0.0</v>
      </c>
      <c r="N175" s="1">
        <v>0.0</v>
      </c>
      <c r="O175" s="1">
        <v>1.0</v>
      </c>
      <c r="P175" s="1" t="s">
        <v>89</v>
      </c>
      <c r="Q175" s="1" t="s">
        <v>177</v>
      </c>
      <c r="R175" s="1">
        <v>40.7168799999999</v>
      </c>
      <c r="S175" s="1">
        <v>-73.9904</v>
      </c>
      <c r="T175" s="1" t="s">
        <v>91</v>
      </c>
      <c r="U175" s="1" t="s">
        <v>113</v>
      </c>
      <c r="V175" s="1">
        <v>2.0</v>
      </c>
      <c r="W175" s="1">
        <v>1.0</v>
      </c>
      <c r="X175" s="1">
        <v>1.0</v>
      </c>
      <c r="Y175" s="1">
        <v>1.0</v>
      </c>
      <c r="Z175" s="1" t="s">
        <v>93</v>
      </c>
      <c r="AA175" s="1" t="s">
        <v>1147</v>
      </c>
      <c r="AB175" s="1">
        <v>125.0</v>
      </c>
      <c r="AC175" s="1">
        <v>1.0</v>
      </c>
      <c r="AD175" s="1">
        <v>20.0</v>
      </c>
      <c r="AE175" s="1">
        <v>31.0</v>
      </c>
      <c r="AF175" s="1" t="s">
        <v>104</v>
      </c>
      <c r="AG175" s="1">
        <v>1.0</v>
      </c>
      <c r="AH175" s="1">
        <v>29.0</v>
      </c>
      <c r="AI175" s="1">
        <v>59.0</v>
      </c>
      <c r="AJ175" s="1">
        <v>89.0</v>
      </c>
      <c r="AK175" s="1">
        <v>179.0</v>
      </c>
      <c r="AL175" s="1">
        <v>0.0</v>
      </c>
      <c r="AM175" s="1">
        <v>0.0</v>
      </c>
      <c r="AU175" s="1">
        <v>0.0</v>
      </c>
      <c r="AV175" s="1" t="s">
        <v>105</v>
      </c>
      <c r="AW175" s="1">
        <v>1.0</v>
      </c>
      <c r="AX175" s="1">
        <v>0.0</v>
      </c>
      <c r="AY175" s="1">
        <v>1.0</v>
      </c>
      <c r="AZ175" s="1">
        <v>0.0</v>
      </c>
      <c r="BB175" s="1">
        <v>-1.0</v>
      </c>
      <c r="BC175" s="1">
        <v>1.0</v>
      </c>
      <c r="BD175" s="1">
        <v>-1.0</v>
      </c>
      <c r="BE175" s="1">
        <v>-1.0</v>
      </c>
      <c r="BF175" s="1">
        <v>-1.0</v>
      </c>
      <c r="BG175" s="1">
        <v>-1.0</v>
      </c>
      <c r="BH175" s="1">
        <v>-1.0</v>
      </c>
      <c r="BI175" s="1">
        <v>-1.0</v>
      </c>
      <c r="BJ175" s="1">
        <v>-1.0</v>
      </c>
      <c r="BK175" s="1">
        <v>-1.0</v>
      </c>
      <c r="BL175" s="1">
        <v>-1.0</v>
      </c>
      <c r="BM175" s="1">
        <v>1.0</v>
      </c>
      <c r="BN175" s="1">
        <v>1.0</v>
      </c>
      <c r="BO175" s="1">
        <v>-1.0</v>
      </c>
      <c r="BP175" s="1">
        <v>-1.0</v>
      </c>
      <c r="BQ175" s="1">
        <v>-1.0</v>
      </c>
      <c r="BR175" s="1">
        <v>-1.0</v>
      </c>
      <c r="BS175" s="1">
        <v>-1.0</v>
      </c>
      <c r="BT175" s="1">
        <v>-1.0</v>
      </c>
      <c r="BU175" s="1">
        <v>1.0</v>
      </c>
      <c r="BV175" s="1">
        <v>-1.0</v>
      </c>
      <c r="BW175" s="1">
        <v>-1.0</v>
      </c>
      <c r="BX175" s="1">
        <v>-1.0</v>
      </c>
      <c r="BY175" s="1">
        <v>-1.0</v>
      </c>
      <c r="BZ175" s="1">
        <v>-1.0</v>
      </c>
      <c r="CA175" s="1">
        <v>-1.0</v>
      </c>
      <c r="CB175" s="1">
        <v>-1.0</v>
      </c>
      <c r="CC175" s="1">
        <v>-1.0</v>
      </c>
      <c r="CD175" s="1">
        <v>5668.0</v>
      </c>
    </row>
    <row r="176">
      <c r="A176" s="1">
        <v>2.886788E7</v>
      </c>
      <c r="B176" s="1" t="s">
        <v>1148</v>
      </c>
      <c r="E176" s="1" t="s">
        <v>85</v>
      </c>
      <c r="I176" s="1">
        <v>2.17648807E8</v>
      </c>
      <c r="J176" s="1">
        <v>43370.0</v>
      </c>
      <c r="M176" s="1">
        <v>0.0</v>
      </c>
      <c r="N176" s="1">
        <v>1.0</v>
      </c>
      <c r="O176" s="1">
        <v>0.0</v>
      </c>
      <c r="P176" s="1" t="s">
        <v>1149</v>
      </c>
      <c r="Q176" s="1" t="s">
        <v>1150</v>
      </c>
      <c r="R176" s="1">
        <v>40.85324</v>
      </c>
      <c r="S176" s="1">
        <v>-73.92143</v>
      </c>
      <c r="T176" s="1" t="s">
        <v>289</v>
      </c>
      <c r="U176" s="1" t="s">
        <v>113</v>
      </c>
      <c r="V176" s="1">
        <v>4.0</v>
      </c>
      <c r="W176" s="1">
        <v>1.0</v>
      </c>
      <c r="X176" s="1">
        <v>1.0</v>
      </c>
      <c r="Y176" s="1">
        <v>1.0</v>
      </c>
      <c r="Z176" s="1" t="s">
        <v>93</v>
      </c>
      <c r="AA176" s="1" t="s">
        <v>1151</v>
      </c>
      <c r="AB176" s="1">
        <v>240.0</v>
      </c>
      <c r="AC176" s="1">
        <v>1.0</v>
      </c>
      <c r="AD176" s="1">
        <v>0.0</v>
      </c>
      <c r="AE176" s="1">
        <v>1.0</v>
      </c>
      <c r="AF176" s="1" t="s">
        <v>356</v>
      </c>
      <c r="AG176" s="1">
        <v>1.0</v>
      </c>
      <c r="AH176" s="1">
        <v>28.0</v>
      </c>
      <c r="AI176" s="1">
        <v>58.0</v>
      </c>
      <c r="AJ176" s="1">
        <v>88.0</v>
      </c>
      <c r="AK176" s="1">
        <v>363.0</v>
      </c>
      <c r="AL176" s="1">
        <v>0.0</v>
      </c>
      <c r="AM176" s="1">
        <v>0.0</v>
      </c>
      <c r="AU176" s="1">
        <v>1.0</v>
      </c>
      <c r="AV176" s="1" t="s">
        <v>96</v>
      </c>
      <c r="AW176" s="1">
        <v>1.0</v>
      </c>
      <c r="AX176" s="1">
        <v>0.0</v>
      </c>
      <c r="AY176" s="1">
        <v>1.0</v>
      </c>
      <c r="AZ176" s="1">
        <v>0.0</v>
      </c>
      <c r="BB176" s="1">
        <v>-1.0</v>
      </c>
      <c r="BC176" s="1">
        <v>1.0</v>
      </c>
      <c r="BD176" s="1">
        <v>-1.0</v>
      </c>
      <c r="BE176" s="1">
        <v>-1.0</v>
      </c>
      <c r="BF176" s="1">
        <v>-1.0</v>
      </c>
      <c r="BG176" s="1">
        <v>-1.0</v>
      </c>
      <c r="BH176" s="1">
        <v>-1.0</v>
      </c>
      <c r="BI176" s="1">
        <v>-1.0</v>
      </c>
      <c r="BJ176" s="1">
        <v>1.0</v>
      </c>
      <c r="BK176" s="1">
        <v>-1.0</v>
      </c>
      <c r="BL176" s="1">
        <v>-1.0</v>
      </c>
      <c r="BM176" s="1">
        <v>1.0</v>
      </c>
      <c r="BN176" s="1">
        <v>1.0</v>
      </c>
      <c r="BO176" s="1">
        <v>-1.0</v>
      </c>
      <c r="BP176" s="1">
        <v>-1.0</v>
      </c>
      <c r="BQ176" s="1">
        <v>-1.0</v>
      </c>
      <c r="BR176" s="1">
        <v>-1.0</v>
      </c>
      <c r="BS176" s="1">
        <v>-1.0</v>
      </c>
      <c r="BT176" s="1">
        <v>-1.0</v>
      </c>
      <c r="BU176" s="1">
        <v>1.0</v>
      </c>
      <c r="BV176" s="1">
        <v>-1.0</v>
      </c>
      <c r="BW176" s="1">
        <v>-1.0</v>
      </c>
      <c r="BX176" s="1">
        <v>1.0</v>
      </c>
      <c r="BY176" s="1">
        <v>-1.0</v>
      </c>
      <c r="BZ176" s="1">
        <v>1.0</v>
      </c>
      <c r="CA176" s="1">
        <v>-1.0</v>
      </c>
      <c r="CB176" s="1">
        <v>-1.0</v>
      </c>
      <c r="CC176" s="1">
        <v>-1.0</v>
      </c>
      <c r="CD176" s="1">
        <v>5680.0</v>
      </c>
    </row>
    <row r="177">
      <c r="A177" s="1">
        <v>1.3018248E7</v>
      </c>
      <c r="B177" s="1" t="s">
        <v>1152</v>
      </c>
      <c r="C177" s="1" t="s">
        <v>1153</v>
      </c>
      <c r="D177" s="1" t="s">
        <v>1154</v>
      </c>
      <c r="E177" s="1" t="s">
        <v>85</v>
      </c>
      <c r="F177" s="1" t="s">
        <v>1155</v>
      </c>
      <c r="G177" s="1" t="s">
        <v>1156</v>
      </c>
      <c r="H177" s="1" t="s">
        <v>1157</v>
      </c>
      <c r="I177" s="1">
        <v>1207773.0</v>
      </c>
      <c r="J177" s="1">
        <v>40811.0</v>
      </c>
      <c r="M177" s="1">
        <v>0.0</v>
      </c>
      <c r="N177" s="1">
        <v>2.0</v>
      </c>
      <c r="O177" s="1">
        <v>1.0</v>
      </c>
      <c r="P177" s="1" t="s">
        <v>123</v>
      </c>
      <c r="Q177" s="1" t="s">
        <v>124</v>
      </c>
      <c r="R177" s="1">
        <v>40.70772</v>
      </c>
      <c r="S177" s="1">
        <v>-73.95978</v>
      </c>
      <c r="T177" s="1" t="s">
        <v>91</v>
      </c>
      <c r="U177" s="1" t="s">
        <v>92</v>
      </c>
      <c r="V177" s="1">
        <v>3.0</v>
      </c>
      <c r="W177" s="1">
        <v>1.0</v>
      </c>
      <c r="X177" s="1">
        <v>1.0</v>
      </c>
      <c r="Y177" s="1">
        <v>1.0</v>
      </c>
      <c r="Z177" s="1" t="s">
        <v>93</v>
      </c>
      <c r="AA177" s="1" t="s">
        <v>1158</v>
      </c>
      <c r="AB177" s="1">
        <v>160.0</v>
      </c>
      <c r="AC177" s="1">
        <v>1.0</v>
      </c>
      <c r="AD177" s="1">
        <v>0.0</v>
      </c>
      <c r="AE177" s="1">
        <v>3.0</v>
      </c>
      <c r="AF177" s="1" t="s">
        <v>443</v>
      </c>
      <c r="AG177" s="1">
        <v>1.0</v>
      </c>
      <c r="AH177" s="1">
        <v>0.0</v>
      </c>
      <c r="AI177" s="1">
        <v>0.0</v>
      </c>
      <c r="AJ177" s="1">
        <v>0.0</v>
      </c>
      <c r="AK177" s="1">
        <v>0.0</v>
      </c>
      <c r="AL177" s="1">
        <v>13.0</v>
      </c>
      <c r="AM177" s="1">
        <v>0.0</v>
      </c>
      <c r="AN177" s="1">
        <v>95.0</v>
      </c>
      <c r="AO177" s="1">
        <v>9.0</v>
      </c>
      <c r="AP177" s="1">
        <v>10.0</v>
      </c>
      <c r="AQ177" s="1">
        <v>10.0</v>
      </c>
      <c r="AR177" s="1">
        <v>10.0</v>
      </c>
      <c r="AS177" s="1">
        <v>9.0</v>
      </c>
      <c r="AT177" s="1">
        <v>10.0</v>
      </c>
      <c r="AU177" s="1">
        <v>0.0</v>
      </c>
      <c r="AV177" s="1" t="s">
        <v>105</v>
      </c>
      <c r="AW177" s="1">
        <v>2.0</v>
      </c>
      <c r="AX177" s="1">
        <v>1.0</v>
      </c>
      <c r="AY177" s="1">
        <v>0.0</v>
      </c>
      <c r="AZ177" s="1">
        <v>1.0</v>
      </c>
      <c r="BA177" s="1">
        <v>0.35</v>
      </c>
      <c r="BB177" s="1">
        <v>-1.0</v>
      </c>
      <c r="BC177" s="1">
        <v>1.0</v>
      </c>
      <c r="BD177" s="1">
        <v>-1.0</v>
      </c>
      <c r="BE177" s="1">
        <v>-1.0</v>
      </c>
      <c r="BF177" s="1">
        <v>-1.0</v>
      </c>
      <c r="BG177" s="1">
        <v>-1.0</v>
      </c>
      <c r="BH177" s="1">
        <v>-1.0</v>
      </c>
      <c r="BI177" s="1">
        <v>-1.0</v>
      </c>
      <c r="BJ177" s="1">
        <v>1.0</v>
      </c>
      <c r="BK177" s="1">
        <v>-1.0</v>
      </c>
      <c r="BL177" s="1">
        <v>-1.0</v>
      </c>
      <c r="BM177" s="1">
        <v>-1.0</v>
      </c>
      <c r="BN177" s="1">
        <v>1.0</v>
      </c>
      <c r="BO177" s="1">
        <v>-1.0</v>
      </c>
      <c r="BP177" s="1">
        <v>-1.0</v>
      </c>
      <c r="BQ177" s="1">
        <v>-1.0</v>
      </c>
      <c r="BR177" s="1">
        <v>-1.0</v>
      </c>
      <c r="BS177" s="1">
        <v>-1.0</v>
      </c>
      <c r="BT177" s="1">
        <v>-1.0</v>
      </c>
      <c r="BU177" s="1">
        <v>1.0</v>
      </c>
      <c r="BV177" s="1">
        <v>-1.0</v>
      </c>
      <c r="BW177" s="1">
        <v>-1.0</v>
      </c>
      <c r="BX177" s="1">
        <v>-1.0</v>
      </c>
      <c r="BY177" s="1">
        <v>-1.0</v>
      </c>
      <c r="BZ177" s="1">
        <v>1.0</v>
      </c>
      <c r="CA177" s="1">
        <v>-1.0</v>
      </c>
      <c r="CB177" s="1">
        <v>-1.0</v>
      </c>
      <c r="CC177" s="1">
        <v>-1.0</v>
      </c>
      <c r="CD177" s="1">
        <v>5739.0</v>
      </c>
    </row>
    <row r="178">
      <c r="A178" s="1">
        <v>2.9127613E7</v>
      </c>
      <c r="B178" s="1" t="s">
        <v>1159</v>
      </c>
      <c r="C178" s="1" t="s">
        <v>1160</v>
      </c>
      <c r="D178" s="1" t="s">
        <v>1161</v>
      </c>
      <c r="E178" s="1" t="s">
        <v>85</v>
      </c>
      <c r="F178" s="1" t="s">
        <v>1162</v>
      </c>
      <c r="G178" s="1" t="s">
        <v>1163</v>
      </c>
      <c r="H178" s="1" t="s">
        <v>1164</v>
      </c>
      <c r="I178" s="1">
        <v>2.19499104E8</v>
      </c>
      <c r="J178" s="1">
        <v>43381.0</v>
      </c>
      <c r="K178" s="1" t="s">
        <v>88</v>
      </c>
      <c r="L178" s="1">
        <v>0.8</v>
      </c>
      <c r="M178" s="1">
        <v>0.0</v>
      </c>
      <c r="N178" s="1">
        <v>1.0</v>
      </c>
      <c r="O178" s="1">
        <v>0.0</v>
      </c>
      <c r="P178" s="1" t="s">
        <v>123</v>
      </c>
      <c r="Q178" s="1" t="s">
        <v>308</v>
      </c>
      <c r="R178" s="1">
        <v>40.6355</v>
      </c>
      <c r="S178" s="1">
        <v>-73.95205</v>
      </c>
      <c r="T178" s="1" t="s">
        <v>91</v>
      </c>
      <c r="U178" s="1" t="s">
        <v>113</v>
      </c>
      <c r="V178" s="1">
        <v>2.0</v>
      </c>
      <c r="W178" s="1">
        <v>1.0</v>
      </c>
      <c r="X178" s="1">
        <v>1.0</v>
      </c>
      <c r="Y178" s="1">
        <v>1.0</v>
      </c>
      <c r="Z178" s="1" t="s">
        <v>93</v>
      </c>
      <c r="AA178" s="1" t="s">
        <v>1165</v>
      </c>
      <c r="AB178" s="1">
        <v>60.0</v>
      </c>
      <c r="AC178" s="1">
        <v>1.0</v>
      </c>
      <c r="AD178" s="1">
        <v>15.0</v>
      </c>
      <c r="AE178" s="1">
        <v>1.0</v>
      </c>
      <c r="AF178" s="1" t="s">
        <v>407</v>
      </c>
      <c r="AG178" s="1">
        <v>1.0</v>
      </c>
      <c r="AH178" s="1">
        <v>30.0</v>
      </c>
      <c r="AI178" s="1">
        <v>60.0</v>
      </c>
      <c r="AJ178" s="1">
        <v>90.0</v>
      </c>
      <c r="AK178" s="1">
        <v>90.0</v>
      </c>
      <c r="AL178" s="1">
        <v>12.0</v>
      </c>
      <c r="AM178" s="1">
        <v>12.0</v>
      </c>
      <c r="AN178" s="1">
        <v>97.0</v>
      </c>
      <c r="AO178" s="1">
        <v>10.0</v>
      </c>
      <c r="AP178" s="1">
        <v>10.0</v>
      </c>
      <c r="AQ178" s="1">
        <v>10.0</v>
      </c>
      <c r="AR178" s="1">
        <v>10.0</v>
      </c>
      <c r="AS178" s="1">
        <v>10.0</v>
      </c>
      <c r="AT178" s="1">
        <v>9.0</v>
      </c>
      <c r="AU178" s="1">
        <v>1.0</v>
      </c>
      <c r="AV178" s="1" t="s">
        <v>105</v>
      </c>
      <c r="AW178" s="1">
        <v>1.0</v>
      </c>
      <c r="AX178" s="1">
        <v>0.0</v>
      </c>
      <c r="AY178" s="1">
        <v>1.0</v>
      </c>
      <c r="AZ178" s="1">
        <v>0.0</v>
      </c>
      <c r="BA178" s="1">
        <v>1.34</v>
      </c>
      <c r="BB178" s="1">
        <v>-1.0</v>
      </c>
      <c r="BC178" s="1">
        <v>1.0</v>
      </c>
      <c r="BD178" s="1">
        <v>-1.0</v>
      </c>
      <c r="BE178" s="1">
        <v>-1.0</v>
      </c>
      <c r="BF178" s="1">
        <v>-1.0</v>
      </c>
      <c r="BG178" s="1">
        <v>-1.0</v>
      </c>
      <c r="BH178" s="1">
        <v>1.0</v>
      </c>
      <c r="BI178" s="1">
        <v>-1.0</v>
      </c>
      <c r="BJ178" s="1">
        <v>1.0</v>
      </c>
      <c r="BK178" s="1">
        <v>-1.0</v>
      </c>
      <c r="BL178" s="1">
        <v>-1.0</v>
      </c>
      <c r="BM178" s="1">
        <v>-1.0</v>
      </c>
      <c r="BN178" s="1">
        <v>-1.0</v>
      </c>
      <c r="BO178" s="1">
        <v>-1.0</v>
      </c>
      <c r="BP178" s="1">
        <v>-1.0</v>
      </c>
      <c r="BQ178" s="1">
        <v>-1.0</v>
      </c>
      <c r="BR178" s="1">
        <v>-1.0</v>
      </c>
      <c r="BS178" s="1">
        <v>-1.0</v>
      </c>
      <c r="BT178" s="1">
        <v>-1.0</v>
      </c>
      <c r="BU178" s="1">
        <v>1.0</v>
      </c>
      <c r="BV178" s="1">
        <v>-1.0</v>
      </c>
      <c r="BW178" s="1">
        <v>1.0</v>
      </c>
      <c r="BX178" s="1">
        <v>-1.0</v>
      </c>
      <c r="BY178" s="1">
        <v>-1.0</v>
      </c>
      <c r="BZ178" s="1">
        <v>1.0</v>
      </c>
      <c r="CA178" s="1">
        <v>-1.0</v>
      </c>
      <c r="CB178" s="1">
        <v>-1.0</v>
      </c>
      <c r="CC178" s="1">
        <v>-1.0</v>
      </c>
      <c r="CD178" s="1">
        <v>5743.0</v>
      </c>
    </row>
    <row r="179">
      <c r="A179" s="1">
        <v>3.0476455E7</v>
      </c>
      <c r="B179" s="1" t="s">
        <v>1166</v>
      </c>
      <c r="C179" s="1" t="s">
        <v>1167</v>
      </c>
      <c r="D179" s="1" t="s">
        <v>1168</v>
      </c>
      <c r="E179" s="1" t="s">
        <v>85</v>
      </c>
      <c r="F179" s="1" t="s">
        <v>1169</v>
      </c>
      <c r="G179" s="1" t="s">
        <v>1170</v>
      </c>
      <c r="I179" s="1">
        <v>1609077.0</v>
      </c>
      <c r="J179" s="1">
        <v>40923.0</v>
      </c>
      <c r="K179" s="1" t="s">
        <v>134</v>
      </c>
      <c r="L179" s="1">
        <v>1.0</v>
      </c>
      <c r="M179" s="1">
        <v>0.0</v>
      </c>
      <c r="N179" s="1">
        <v>7.0</v>
      </c>
      <c r="O179" s="1">
        <v>0.0</v>
      </c>
      <c r="P179" s="1" t="s">
        <v>111</v>
      </c>
      <c r="Q179" s="1" t="s">
        <v>1171</v>
      </c>
      <c r="R179" s="1">
        <v>40.71163</v>
      </c>
      <c r="S179" s="1">
        <v>-73.84319</v>
      </c>
      <c r="T179" s="1" t="s">
        <v>91</v>
      </c>
      <c r="U179" s="1" t="s">
        <v>92</v>
      </c>
      <c r="V179" s="1">
        <v>2.0</v>
      </c>
      <c r="W179" s="1">
        <v>1.0</v>
      </c>
      <c r="X179" s="1">
        <v>1.0</v>
      </c>
      <c r="Y179" s="1">
        <v>2.0</v>
      </c>
      <c r="Z179" s="1" t="s">
        <v>93</v>
      </c>
      <c r="AA179" s="1" t="s">
        <v>1172</v>
      </c>
      <c r="AB179" s="1">
        <v>99.0</v>
      </c>
      <c r="AC179" s="1">
        <v>1.0</v>
      </c>
      <c r="AD179" s="1">
        <v>50.0</v>
      </c>
      <c r="AE179" s="1">
        <v>3.0</v>
      </c>
      <c r="AF179" s="1" t="s">
        <v>202</v>
      </c>
      <c r="AG179" s="1">
        <v>1.0</v>
      </c>
      <c r="AH179" s="1">
        <v>0.0</v>
      </c>
      <c r="AI179" s="1">
        <v>0.0</v>
      </c>
      <c r="AJ179" s="1">
        <v>0.0</v>
      </c>
      <c r="AK179" s="1">
        <v>0.0</v>
      </c>
      <c r="AL179" s="1">
        <v>0.0</v>
      </c>
      <c r="AM179" s="1">
        <v>0.0</v>
      </c>
      <c r="AU179" s="1">
        <v>0.0</v>
      </c>
      <c r="AV179" s="1" t="s">
        <v>96</v>
      </c>
      <c r="AW179" s="1">
        <v>3.0</v>
      </c>
      <c r="AX179" s="1">
        <v>1.0</v>
      </c>
      <c r="AY179" s="1">
        <v>2.0</v>
      </c>
      <c r="AZ179" s="1">
        <v>0.0</v>
      </c>
      <c r="BB179" s="1">
        <v>-1.0</v>
      </c>
      <c r="BC179" s="1">
        <v>1.0</v>
      </c>
      <c r="BD179" s="1">
        <v>-1.0</v>
      </c>
      <c r="BE179" s="1">
        <v>-1.0</v>
      </c>
      <c r="BF179" s="1">
        <v>-1.0</v>
      </c>
      <c r="BG179" s="1">
        <v>-1.0</v>
      </c>
      <c r="BH179" s="1">
        <v>-1.0</v>
      </c>
      <c r="BI179" s="1">
        <v>-1.0</v>
      </c>
      <c r="BJ179" s="1">
        <v>1.0</v>
      </c>
      <c r="BK179" s="1">
        <v>-1.0</v>
      </c>
      <c r="BL179" s="1">
        <v>-1.0</v>
      </c>
      <c r="BM179" s="1">
        <v>1.0</v>
      </c>
      <c r="BN179" s="1">
        <v>-1.0</v>
      </c>
      <c r="BO179" s="1">
        <v>-1.0</v>
      </c>
      <c r="BP179" s="1">
        <v>-1.0</v>
      </c>
      <c r="BQ179" s="1">
        <v>1.0</v>
      </c>
      <c r="BR179" s="1">
        <v>-1.0</v>
      </c>
      <c r="BS179" s="1">
        <v>-1.0</v>
      </c>
      <c r="BT179" s="1">
        <v>-1.0</v>
      </c>
      <c r="BU179" s="1">
        <v>1.0</v>
      </c>
      <c r="BV179" s="1">
        <v>-1.0</v>
      </c>
      <c r="BW179" s="1">
        <v>-1.0</v>
      </c>
      <c r="BX179" s="1">
        <v>1.0</v>
      </c>
      <c r="BY179" s="1">
        <v>-1.0</v>
      </c>
      <c r="BZ179" s="1">
        <v>-1.0</v>
      </c>
      <c r="CA179" s="1">
        <v>-1.0</v>
      </c>
      <c r="CB179" s="1">
        <v>-1.0</v>
      </c>
      <c r="CC179" s="1">
        <v>-1.0</v>
      </c>
      <c r="CD179" s="1">
        <v>5788.0</v>
      </c>
    </row>
    <row r="180">
      <c r="A180" s="1">
        <v>3.5711228E7</v>
      </c>
      <c r="B180" s="1" t="s">
        <v>1173</v>
      </c>
      <c r="C180" s="1" t="s">
        <v>1174</v>
      </c>
      <c r="D180" s="1" t="s">
        <v>1175</v>
      </c>
      <c r="E180" s="1" t="s">
        <v>85</v>
      </c>
      <c r="F180" s="1" t="s">
        <v>1176</v>
      </c>
      <c r="G180" s="1" t="s">
        <v>1177</v>
      </c>
      <c r="H180" s="1" t="s">
        <v>1178</v>
      </c>
      <c r="I180" s="1">
        <v>4210130.0</v>
      </c>
      <c r="J180" s="1">
        <v>41234.0</v>
      </c>
      <c r="K180" s="1" t="s">
        <v>134</v>
      </c>
      <c r="L180" s="1">
        <v>1.0</v>
      </c>
      <c r="M180" s="1">
        <v>0.0</v>
      </c>
      <c r="N180" s="1">
        <v>0.0</v>
      </c>
      <c r="O180" s="1">
        <v>0.0</v>
      </c>
      <c r="P180" s="1" t="s">
        <v>89</v>
      </c>
      <c r="Q180" s="1" t="s">
        <v>90</v>
      </c>
      <c r="R180" s="1">
        <v>40.72438</v>
      </c>
      <c r="S180" s="1">
        <v>-73.98901</v>
      </c>
      <c r="T180" s="1" t="s">
        <v>91</v>
      </c>
      <c r="U180" s="1" t="s">
        <v>92</v>
      </c>
      <c r="V180" s="1">
        <v>4.0</v>
      </c>
      <c r="W180" s="1">
        <v>1.0</v>
      </c>
      <c r="X180" s="1">
        <v>1.0</v>
      </c>
      <c r="Y180" s="1">
        <v>2.0</v>
      </c>
      <c r="Z180" s="1" t="s">
        <v>93</v>
      </c>
      <c r="AA180" s="1" t="s">
        <v>1179</v>
      </c>
      <c r="AB180" s="1">
        <v>199.0</v>
      </c>
      <c r="AC180" s="1">
        <v>1.0</v>
      </c>
      <c r="AD180" s="1">
        <v>0.0</v>
      </c>
      <c r="AE180" s="1">
        <v>3.0</v>
      </c>
      <c r="AF180" s="1" t="s">
        <v>95</v>
      </c>
      <c r="AG180" s="1">
        <v>1.0</v>
      </c>
      <c r="AH180" s="1">
        <v>4.0</v>
      </c>
      <c r="AI180" s="1">
        <v>23.0</v>
      </c>
      <c r="AJ180" s="1">
        <v>49.0</v>
      </c>
      <c r="AK180" s="1">
        <v>98.0</v>
      </c>
      <c r="AL180" s="1">
        <v>6.0</v>
      </c>
      <c r="AM180" s="1">
        <v>6.0</v>
      </c>
      <c r="AN180" s="1">
        <v>100.0</v>
      </c>
      <c r="AO180" s="1">
        <v>10.0</v>
      </c>
      <c r="AP180" s="1">
        <v>10.0</v>
      </c>
      <c r="AQ180" s="1">
        <v>10.0</v>
      </c>
      <c r="AR180" s="1">
        <v>10.0</v>
      </c>
      <c r="AS180" s="1">
        <v>10.0</v>
      </c>
      <c r="AT180" s="1">
        <v>10.0</v>
      </c>
      <c r="AU180" s="1">
        <v>1.0</v>
      </c>
      <c r="AV180" s="1" t="s">
        <v>96</v>
      </c>
      <c r="AW180" s="1">
        <v>1.0</v>
      </c>
      <c r="AX180" s="1">
        <v>1.0</v>
      </c>
      <c r="AY180" s="1">
        <v>0.0</v>
      </c>
      <c r="AZ180" s="1">
        <v>0.0</v>
      </c>
      <c r="BA180" s="1">
        <v>6.0</v>
      </c>
      <c r="BB180" s="1">
        <v>-1.0</v>
      </c>
      <c r="BC180" s="1">
        <v>1.0</v>
      </c>
      <c r="BD180" s="1">
        <v>-1.0</v>
      </c>
      <c r="BE180" s="1">
        <v>-1.0</v>
      </c>
      <c r="BF180" s="1">
        <v>-1.0</v>
      </c>
      <c r="BG180" s="1">
        <v>-1.0</v>
      </c>
      <c r="BH180" s="1">
        <v>-1.0</v>
      </c>
      <c r="BI180" s="1">
        <v>-1.0</v>
      </c>
      <c r="BJ180" s="1">
        <v>1.0</v>
      </c>
      <c r="BK180" s="1">
        <v>-1.0</v>
      </c>
      <c r="BL180" s="1">
        <v>-1.0</v>
      </c>
      <c r="BM180" s="1">
        <v>-1.0</v>
      </c>
      <c r="BN180" s="1">
        <v>-1.0</v>
      </c>
      <c r="BO180" s="1">
        <v>-1.0</v>
      </c>
      <c r="BP180" s="1">
        <v>-1.0</v>
      </c>
      <c r="BQ180" s="1">
        <v>-1.0</v>
      </c>
      <c r="BR180" s="1">
        <v>-1.0</v>
      </c>
      <c r="BS180" s="1">
        <v>-1.0</v>
      </c>
      <c r="BT180" s="1">
        <v>-1.0</v>
      </c>
      <c r="BU180" s="1">
        <v>1.0</v>
      </c>
      <c r="BV180" s="1">
        <v>-1.0</v>
      </c>
      <c r="BW180" s="1">
        <v>-1.0</v>
      </c>
      <c r="BX180" s="1">
        <v>1.0</v>
      </c>
      <c r="BY180" s="1">
        <v>-1.0</v>
      </c>
      <c r="BZ180" s="1">
        <v>-1.0</v>
      </c>
      <c r="CA180" s="1">
        <v>-1.0</v>
      </c>
      <c r="CB180" s="1">
        <v>-1.0</v>
      </c>
      <c r="CC180" s="1">
        <v>-1.0</v>
      </c>
      <c r="CD180" s="1">
        <v>5872.0</v>
      </c>
    </row>
    <row r="181">
      <c r="A181" s="1">
        <v>3.0823647E7</v>
      </c>
      <c r="B181" s="1" t="s">
        <v>1180</v>
      </c>
      <c r="C181" s="1" t="s">
        <v>1181</v>
      </c>
      <c r="D181" s="1" t="s">
        <v>1182</v>
      </c>
      <c r="E181" s="1" t="s">
        <v>85</v>
      </c>
      <c r="G181" s="1" t="s">
        <v>1183</v>
      </c>
      <c r="H181" s="1" t="s">
        <v>1184</v>
      </c>
      <c r="I181" s="1">
        <v>1.47256857E8</v>
      </c>
      <c r="J181" s="1">
        <v>42969.0</v>
      </c>
      <c r="M181" s="1">
        <v>0.0</v>
      </c>
      <c r="N181" s="1">
        <v>1.0</v>
      </c>
      <c r="O181" s="1">
        <v>0.0</v>
      </c>
      <c r="P181" s="1" t="s">
        <v>123</v>
      </c>
      <c r="Q181" s="1" t="s">
        <v>296</v>
      </c>
      <c r="R181" s="1">
        <v>40.7258</v>
      </c>
      <c r="S181" s="1">
        <v>-73.94426</v>
      </c>
      <c r="T181" s="1" t="s">
        <v>91</v>
      </c>
      <c r="U181" s="1" t="s">
        <v>113</v>
      </c>
      <c r="V181" s="1">
        <v>1.0</v>
      </c>
      <c r="W181" s="1">
        <v>1.0</v>
      </c>
      <c r="X181" s="1">
        <v>1.0</v>
      </c>
      <c r="Y181" s="1">
        <v>1.0</v>
      </c>
      <c r="Z181" s="1" t="s">
        <v>93</v>
      </c>
      <c r="AA181" s="1" t="s">
        <v>1185</v>
      </c>
      <c r="AB181" s="1">
        <v>120.0</v>
      </c>
      <c r="AC181" s="1">
        <v>1.0</v>
      </c>
      <c r="AD181" s="1">
        <v>0.0</v>
      </c>
      <c r="AE181" s="1">
        <v>4.0</v>
      </c>
      <c r="AF181" s="1" t="s">
        <v>231</v>
      </c>
      <c r="AG181" s="1">
        <v>1.0</v>
      </c>
      <c r="AH181" s="1">
        <v>0.0</v>
      </c>
      <c r="AI181" s="1">
        <v>0.0</v>
      </c>
      <c r="AJ181" s="1">
        <v>0.0</v>
      </c>
      <c r="AK181" s="1">
        <v>0.0</v>
      </c>
      <c r="AL181" s="1">
        <v>0.0</v>
      </c>
      <c r="AM181" s="1">
        <v>0.0</v>
      </c>
      <c r="AU181" s="1">
        <v>1.0</v>
      </c>
      <c r="AV181" s="1" t="s">
        <v>105</v>
      </c>
      <c r="AW181" s="1">
        <v>1.0</v>
      </c>
      <c r="AX181" s="1">
        <v>0.0</v>
      </c>
      <c r="AY181" s="1">
        <v>1.0</v>
      </c>
      <c r="AZ181" s="1">
        <v>0.0</v>
      </c>
      <c r="BB181" s="1">
        <v>-1.0</v>
      </c>
      <c r="BC181" s="1">
        <v>1.0</v>
      </c>
      <c r="BD181" s="1">
        <v>-1.0</v>
      </c>
      <c r="BE181" s="1">
        <v>-1.0</v>
      </c>
      <c r="BF181" s="1">
        <v>1.0</v>
      </c>
      <c r="BG181" s="1">
        <v>-1.0</v>
      </c>
      <c r="BH181" s="1">
        <v>1.0</v>
      </c>
      <c r="BI181" s="1">
        <v>-1.0</v>
      </c>
      <c r="BJ181" s="1">
        <v>-1.0</v>
      </c>
      <c r="BK181" s="1">
        <v>-1.0</v>
      </c>
      <c r="BL181" s="1">
        <v>-1.0</v>
      </c>
      <c r="BM181" s="1">
        <v>1.0</v>
      </c>
      <c r="BN181" s="1">
        <v>-1.0</v>
      </c>
      <c r="BO181" s="1">
        <v>-1.0</v>
      </c>
      <c r="BP181" s="1">
        <v>-1.0</v>
      </c>
      <c r="BQ181" s="1">
        <v>-1.0</v>
      </c>
      <c r="BR181" s="1">
        <v>-1.0</v>
      </c>
      <c r="BS181" s="1">
        <v>-1.0</v>
      </c>
      <c r="BT181" s="1">
        <v>-1.0</v>
      </c>
      <c r="BU181" s="1">
        <v>1.0</v>
      </c>
      <c r="BV181" s="1">
        <v>-1.0</v>
      </c>
      <c r="BW181" s="1">
        <v>-1.0</v>
      </c>
      <c r="BX181" s="1">
        <v>-1.0</v>
      </c>
      <c r="BY181" s="1">
        <v>-1.0</v>
      </c>
      <c r="BZ181" s="1">
        <v>-1.0</v>
      </c>
      <c r="CA181" s="1">
        <v>-1.0</v>
      </c>
      <c r="CB181" s="1">
        <v>-1.0</v>
      </c>
      <c r="CC181" s="1">
        <v>-1.0</v>
      </c>
      <c r="CD181" s="1">
        <v>5891.0</v>
      </c>
    </row>
    <row r="182">
      <c r="A182" s="1">
        <v>8994423.0</v>
      </c>
      <c r="B182" s="1" t="s">
        <v>1186</v>
      </c>
      <c r="C182" s="1" t="s">
        <v>1187</v>
      </c>
      <c r="D182" s="1" t="s">
        <v>1188</v>
      </c>
      <c r="E182" s="1" t="s">
        <v>85</v>
      </c>
      <c r="G182" s="1" t="s">
        <v>1189</v>
      </c>
      <c r="H182" s="1" t="s">
        <v>1190</v>
      </c>
      <c r="I182" s="1">
        <v>2599664.0</v>
      </c>
      <c r="J182" s="1">
        <v>41070.0</v>
      </c>
      <c r="M182" s="1">
        <v>0.0</v>
      </c>
      <c r="N182" s="1">
        <v>1.0</v>
      </c>
      <c r="O182" s="1">
        <v>1.0</v>
      </c>
      <c r="P182" s="1" t="s">
        <v>89</v>
      </c>
      <c r="Q182" s="1" t="s">
        <v>177</v>
      </c>
      <c r="R182" s="1">
        <v>40.7154</v>
      </c>
      <c r="S182" s="1">
        <v>-73.98473</v>
      </c>
      <c r="T182" s="1" t="s">
        <v>91</v>
      </c>
      <c r="U182" s="1" t="s">
        <v>92</v>
      </c>
      <c r="V182" s="1">
        <v>1.0</v>
      </c>
      <c r="W182" s="1">
        <v>1.0</v>
      </c>
      <c r="X182" s="1">
        <v>1.0</v>
      </c>
      <c r="Y182" s="1">
        <v>1.0</v>
      </c>
      <c r="Z182" s="1" t="s">
        <v>93</v>
      </c>
      <c r="AA182" s="1" t="s">
        <v>1191</v>
      </c>
      <c r="AB182" s="1">
        <v>170.0</v>
      </c>
      <c r="AC182" s="1">
        <v>1.0</v>
      </c>
      <c r="AD182" s="1">
        <v>0.0</v>
      </c>
      <c r="AE182" s="1">
        <v>1.0</v>
      </c>
      <c r="AF182" s="1" t="s">
        <v>1192</v>
      </c>
      <c r="AG182" s="1">
        <v>1.0</v>
      </c>
      <c r="AH182" s="1">
        <v>0.0</v>
      </c>
      <c r="AI182" s="1">
        <v>0.0</v>
      </c>
      <c r="AJ182" s="1">
        <v>0.0</v>
      </c>
      <c r="AK182" s="1">
        <v>0.0</v>
      </c>
      <c r="AL182" s="1">
        <v>1.0</v>
      </c>
      <c r="AM182" s="1">
        <v>0.0</v>
      </c>
      <c r="AU182" s="1">
        <v>1.0</v>
      </c>
      <c r="AV182" s="1" t="s">
        <v>105</v>
      </c>
      <c r="AW182" s="1">
        <v>1.0</v>
      </c>
      <c r="AX182" s="1">
        <v>1.0</v>
      </c>
      <c r="AY182" s="1">
        <v>0.0</v>
      </c>
      <c r="AZ182" s="1">
        <v>0.0</v>
      </c>
      <c r="BA182" s="1">
        <v>0.02</v>
      </c>
      <c r="BB182" s="1">
        <v>-1.0</v>
      </c>
      <c r="BC182" s="1">
        <v>1.0</v>
      </c>
      <c r="BD182" s="1">
        <v>-1.0</v>
      </c>
      <c r="BE182" s="1">
        <v>-1.0</v>
      </c>
      <c r="BF182" s="1">
        <v>-1.0</v>
      </c>
      <c r="BG182" s="1">
        <v>-1.0</v>
      </c>
      <c r="BH182" s="1">
        <v>-1.0</v>
      </c>
      <c r="BI182" s="1">
        <v>-1.0</v>
      </c>
      <c r="BJ182" s="1">
        <v>1.0</v>
      </c>
      <c r="BK182" s="1">
        <v>-1.0</v>
      </c>
      <c r="BL182" s="1">
        <v>-1.0</v>
      </c>
      <c r="BM182" s="1">
        <v>-1.0</v>
      </c>
      <c r="BN182" s="1">
        <v>1.0</v>
      </c>
      <c r="BO182" s="1">
        <v>-1.0</v>
      </c>
      <c r="BP182" s="1">
        <v>-1.0</v>
      </c>
      <c r="BQ182" s="1">
        <v>-1.0</v>
      </c>
      <c r="BR182" s="1">
        <v>-1.0</v>
      </c>
      <c r="BS182" s="1">
        <v>-1.0</v>
      </c>
      <c r="BT182" s="1">
        <v>-1.0</v>
      </c>
      <c r="BU182" s="1">
        <v>1.0</v>
      </c>
      <c r="BV182" s="1">
        <v>-1.0</v>
      </c>
      <c r="BW182" s="1">
        <v>-1.0</v>
      </c>
      <c r="BX182" s="1">
        <v>-1.0</v>
      </c>
      <c r="BY182" s="1">
        <v>-1.0</v>
      </c>
      <c r="BZ182" s="1">
        <v>-1.0</v>
      </c>
      <c r="CA182" s="1">
        <v>-1.0</v>
      </c>
      <c r="CB182" s="1">
        <v>-1.0</v>
      </c>
      <c r="CC182" s="1">
        <v>-1.0</v>
      </c>
      <c r="CD182" s="1">
        <v>5895.0</v>
      </c>
    </row>
    <row r="183">
      <c r="A183" s="1">
        <v>1.9830726E7</v>
      </c>
      <c r="B183" s="1" t="s">
        <v>1193</v>
      </c>
      <c r="C183" s="1" t="s">
        <v>1194</v>
      </c>
      <c r="D183" s="1" t="s">
        <v>1195</v>
      </c>
      <c r="E183" s="1" t="s">
        <v>85</v>
      </c>
      <c r="F183" s="1" t="s">
        <v>1196</v>
      </c>
      <c r="G183" s="1" t="s">
        <v>1197</v>
      </c>
      <c r="H183" s="2" t="str">
        <f>- We try to avoid shoes in The house. - no food/drink in The bedrooms.</f>
        <v>#ERROR!</v>
      </c>
      <c r="I183" s="1">
        <v>1.40146581E8</v>
      </c>
      <c r="J183" s="1">
        <v>42928.0</v>
      </c>
      <c r="M183" s="1">
        <v>0.0</v>
      </c>
      <c r="N183" s="1">
        <v>1.0</v>
      </c>
      <c r="O183" s="1">
        <v>1.0</v>
      </c>
      <c r="P183" s="1" t="s">
        <v>89</v>
      </c>
      <c r="Q183" s="1" t="s">
        <v>613</v>
      </c>
      <c r="R183" s="1">
        <v>40.82169</v>
      </c>
      <c r="S183" s="1">
        <v>-73.94077</v>
      </c>
      <c r="T183" s="1" t="s">
        <v>91</v>
      </c>
      <c r="U183" s="1" t="s">
        <v>113</v>
      </c>
      <c r="V183" s="1">
        <v>4.0</v>
      </c>
      <c r="W183" s="1">
        <v>1.0</v>
      </c>
      <c r="X183" s="1">
        <v>1.0</v>
      </c>
      <c r="Y183" s="1">
        <v>2.0</v>
      </c>
      <c r="Z183" s="1" t="s">
        <v>93</v>
      </c>
      <c r="AA183" s="1" t="s">
        <v>1198</v>
      </c>
      <c r="AB183" s="1">
        <v>69.0</v>
      </c>
      <c r="AC183" s="1">
        <v>2.0</v>
      </c>
      <c r="AD183" s="1">
        <v>20.0</v>
      </c>
      <c r="AE183" s="1">
        <v>1.0</v>
      </c>
      <c r="AF183" s="1" t="s">
        <v>549</v>
      </c>
      <c r="AG183" s="1">
        <v>1.0</v>
      </c>
      <c r="AH183" s="1">
        <v>0.0</v>
      </c>
      <c r="AI183" s="1">
        <v>0.0</v>
      </c>
      <c r="AJ183" s="1">
        <v>0.0</v>
      </c>
      <c r="AK183" s="1">
        <v>0.0</v>
      </c>
      <c r="AL183" s="1">
        <v>14.0</v>
      </c>
      <c r="AM183" s="1">
        <v>6.0</v>
      </c>
      <c r="AN183" s="1">
        <v>96.0</v>
      </c>
      <c r="AO183" s="1">
        <v>10.0</v>
      </c>
      <c r="AP183" s="1">
        <v>9.0</v>
      </c>
      <c r="AQ183" s="1">
        <v>10.0</v>
      </c>
      <c r="AR183" s="1">
        <v>10.0</v>
      </c>
      <c r="AS183" s="1">
        <v>9.0</v>
      </c>
      <c r="AT183" s="1">
        <v>9.0</v>
      </c>
      <c r="AU183" s="1">
        <v>1.0</v>
      </c>
      <c r="AV183" s="1" t="s">
        <v>105</v>
      </c>
      <c r="AW183" s="1">
        <v>1.0</v>
      </c>
      <c r="AX183" s="1">
        <v>0.0</v>
      </c>
      <c r="AY183" s="1">
        <v>1.0</v>
      </c>
      <c r="AZ183" s="1">
        <v>0.0</v>
      </c>
      <c r="BA183" s="1">
        <v>0.72</v>
      </c>
      <c r="BB183" s="1">
        <v>-1.0</v>
      </c>
      <c r="BC183" s="1">
        <v>1.0</v>
      </c>
      <c r="BD183" s="1">
        <v>-1.0</v>
      </c>
      <c r="BE183" s="1">
        <v>-1.0</v>
      </c>
      <c r="BF183" s="1">
        <v>-1.0</v>
      </c>
      <c r="BG183" s="1">
        <v>-1.0</v>
      </c>
      <c r="BH183" s="1">
        <v>-1.0</v>
      </c>
      <c r="BI183" s="1">
        <v>-1.0</v>
      </c>
      <c r="BJ183" s="1">
        <v>1.0</v>
      </c>
      <c r="BK183" s="1">
        <v>-1.0</v>
      </c>
      <c r="BL183" s="1">
        <v>1.0</v>
      </c>
      <c r="BM183" s="1">
        <v>-1.0</v>
      </c>
      <c r="BN183" s="1">
        <v>-1.0</v>
      </c>
      <c r="BO183" s="1">
        <v>-1.0</v>
      </c>
      <c r="BP183" s="1">
        <v>-1.0</v>
      </c>
      <c r="BQ183" s="1">
        <v>1.0</v>
      </c>
      <c r="BR183" s="1">
        <v>-1.0</v>
      </c>
      <c r="BS183" s="1">
        <v>-1.0</v>
      </c>
      <c r="BT183" s="1">
        <v>-1.0</v>
      </c>
      <c r="BU183" s="1">
        <v>1.0</v>
      </c>
      <c r="BV183" s="1">
        <v>1.0</v>
      </c>
      <c r="BW183" s="1">
        <v>-1.0</v>
      </c>
      <c r="BX183" s="1">
        <v>-1.0</v>
      </c>
      <c r="BY183" s="1">
        <v>-1.0</v>
      </c>
      <c r="BZ183" s="1">
        <v>1.0</v>
      </c>
      <c r="CA183" s="1">
        <v>-1.0</v>
      </c>
      <c r="CB183" s="1">
        <v>-1.0</v>
      </c>
      <c r="CC183" s="1">
        <v>-1.0</v>
      </c>
      <c r="CD183" s="1">
        <v>5940.0</v>
      </c>
    </row>
    <row r="184">
      <c r="A184" s="1">
        <v>2.2060065E7</v>
      </c>
      <c r="B184" s="1" t="s">
        <v>1199</v>
      </c>
      <c r="C184" s="1" t="s">
        <v>1200</v>
      </c>
      <c r="D184" s="1" t="s">
        <v>1201</v>
      </c>
      <c r="E184" s="1" t="s">
        <v>85</v>
      </c>
      <c r="H184" s="1" t="s">
        <v>1202</v>
      </c>
      <c r="I184" s="1">
        <v>3701760.0</v>
      </c>
      <c r="J184" s="1">
        <v>41180.0</v>
      </c>
      <c r="M184" s="1">
        <v>0.0</v>
      </c>
      <c r="N184" s="1">
        <v>1.0</v>
      </c>
      <c r="O184" s="1">
        <v>0.0</v>
      </c>
      <c r="P184" s="1" t="s">
        <v>89</v>
      </c>
      <c r="Q184" s="1" t="s">
        <v>1014</v>
      </c>
      <c r="R184" s="1">
        <v>40.8411</v>
      </c>
      <c r="S184" s="1">
        <v>-73.93751</v>
      </c>
      <c r="T184" s="1" t="s">
        <v>91</v>
      </c>
      <c r="U184" s="1" t="s">
        <v>113</v>
      </c>
      <c r="V184" s="1">
        <v>1.0</v>
      </c>
      <c r="W184" s="1">
        <v>1.0</v>
      </c>
      <c r="X184" s="1">
        <v>1.0</v>
      </c>
      <c r="Y184" s="1">
        <v>1.0</v>
      </c>
      <c r="Z184" s="1" t="s">
        <v>93</v>
      </c>
      <c r="AA184" s="1" t="s">
        <v>1203</v>
      </c>
      <c r="AB184" s="1">
        <v>50.0</v>
      </c>
      <c r="AC184" s="1">
        <v>1.0</v>
      </c>
      <c r="AD184" s="1">
        <v>15.0</v>
      </c>
      <c r="AE184" s="1">
        <v>4.0</v>
      </c>
      <c r="AF184" s="1" t="s">
        <v>692</v>
      </c>
      <c r="AG184" s="1">
        <v>1.0</v>
      </c>
      <c r="AH184" s="1">
        <v>0.0</v>
      </c>
      <c r="AI184" s="1">
        <v>0.0</v>
      </c>
      <c r="AJ184" s="1">
        <v>0.0</v>
      </c>
      <c r="AK184" s="1">
        <v>0.0</v>
      </c>
      <c r="AL184" s="1">
        <v>5.0</v>
      </c>
      <c r="AM184" s="1">
        <v>0.0</v>
      </c>
      <c r="AN184" s="1">
        <v>92.0</v>
      </c>
      <c r="AO184" s="1">
        <v>10.0</v>
      </c>
      <c r="AP184" s="1">
        <v>8.0</v>
      </c>
      <c r="AQ184" s="1">
        <v>10.0</v>
      </c>
      <c r="AR184" s="1">
        <v>10.0</v>
      </c>
      <c r="AS184" s="1">
        <v>10.0</v>
      </c>
      <c r="AT184" s="1">
        <v>10.0</v>
      </c>
      <c r="AU184" s="1">
        <v>0.0</v>
      </c>
      <c r="AV184" s="1" t="s">
        <v>105</v>
      </c>
      <c r="AW184" s="1">
        <v>1.0</v>
      </c>
      <c r="AX184" s="1">
        <v>0.0</v>
      </c>
      <c r="AY184" s="1">
        <v>1.0</v>
      </c>
      <c r="AZ184" s="1">
        <v>0.0</v>
      </c>
      <c r="BA184" s="1">
        <v>0.26</v>
      </c>
      <c r="BB184" s="1">
        <v>-1.0</v>
      </c>
      <c r="BC184" s="1">
        <v>-1.0</v>
      </c>
      <c r="BD184" s="1">
        <v>-1.0</v>
      </c>
      <c r="BE184" s="1">
        <v>-1.0</v>
      </c>
      <c r="BF184" s="1">
        <v>-1.0</v>
      </c>
      <c r="BG184" s="1">
        <v>-1.0</v>
      </c>
      <c r="BH184" s="1">
        <v>-1.0</v>
      </c>
      <c r="BI184" s="1">
        <v>-1.0</v>
      </c>
      <c r="BJ184" s="1">
        <v>1.0</v>
      </c>
      <c r="BK184" s="1">
        <v>-1.0</v>
      </c>
      <c r="BL184" s="1">
        <v>1.0</v>
      </c>
      <c r="BM184" s="1">
        <v>-1.0</v>
      </c>
      <c r="BN184" s="1">
        <v>-1.0</v>
      </c>
      <c r="BO184" s="1">
        <v>-1.0</v>
      </c>
      <c r="BP184" s="1">
        <v>-1.0</v>
      </c>
      <c r="BQ184" s="1">
        <v>-1.0</v>
      </c>
      <c r="BR184" s="1">
        <v>-1.0</v>
      </c>
      <c r="BS184" s="1">
        <v>-1.0</v>
      </c>
      <c r="BT184" s="1">
        <v>-1.0</v>
      </c>
      <c r="BU184" s="1">
        <v>1.0</v>
      </c>
      <c r="BV184" s="1">
        <v>-1.0</v>
      </c>
      <c r="BW184" s="1">
        <v>1.0</v>
      </c>
      <c r="BX184" s="1">
        <v>-1.0</v>
      </c>
      <c r="BY184" s="1">
        <v>-1.0</v>
      </c>
      <c r="BZ184" s="1">
        <v>-1.0</v>
      </c>
      <c r="CA184" s="1">
        <v>-1.0</v>
      </c>
      <c r="CB184" s="1">
        <v>-1.0</v>
      </c>
      <c r="CC184" s="1">
        <v>-1.0</v>
      </c>
      <c r="CD184" s="1">
        <v>5966.0</v>
      </c>
    </row>
    <row r="185">
      <c r="A185" s="1">
        <v>8459744.0</v>
      </c>
      <c r="B185" s="1" t="s">
        <v>1204</v>
      </c>
      <c r="C185" s="1" t="s">
        <v>1205</v>
      </c>
      <c r="D185" s="1" t="s">
        <v>1206</v>
      </c>
      <c r="E185" s="1" t="s">
        <v>85</v>
      </c>
      <c r="G185" s="1" t="s">
        <v>1207</v>
      </c>
      <c r="H185" s="1" t="s">
        <v>1208</v>
      </c>
      <c r="I185" s="1">
        <v>3.0791331E7</v>
      </c>
      <c r="J185" s="1">
        <v>42101.0</v>
      </c>
      <c r="K185" s="1" t="s">
        <v>272</v>
      </c>
      <c r="L185" s="1">
        <v>0.8</v>
      </c>
      <c r="M185" s="1">
        <v>0.0</v>
      </c>
      <c r="N185" s="1">
        <v>2.0</v>
      </c>
      <c r="O185" s="1">
        <v>1.0</v>
      </c>
      <c r="P185" s="1" t="s">
        <v>262</v>
      </c>
      <c r="Q185" s="1" t="s">
        <v>263</v>
      </c>
      <c r="R185" s="1">
        <v>40.7568</v>
      </c>
      <c r="S185" s="1">
        <v>-73.88894</v>
      </c>
      <c r="T185" s="1" t="s">
        <v>125</v>
      </c>
      <c r="U185" s="1" t="s">
        <v>92</v>
      </c>
      <c r="V185" s="1">
        <v>4.0</v>
      </c>
      <c r="W185" s="1">
        <v>1.0</v>
      </c>
      <c r="X185" s="1">
        <v>1.0</v>
      </c>
      <c r="Y185" s="1">
        <v>2.0</v>
      </c>
      <c r="Z185" s="1" t="s">
        <v>93</v>
      </c>
      <c r="AA185" s="1" t="s">
        <v>1209</v>
      </c>
      <c r="AB185" s="1">
        <v>89.0</v>
      </c>
      <c r="AC185" s="1">
        <v>2.0</v>
      </c>
      <c r="AD185" s="1">
        <v>30.0</v>
      </c>
      <c r="AE185" s="1">
        <v>2.0</v>
      </c>
      <c r="AF185" s="1" t="s">
        <v>904</v>
      </c>
      <c r="AG185" s="1">
        <v>1.0</v>
      </c>
      <c r="AH185" s="1">
        <v>5.0</v>
      </c>
      <c r="AI185" s="1">
        <v>26.0</v>
      </c>
      <c r="AJ185" s="1">
        <v>56.0</v>
      </c>
      <c r="AK185" s="1">
        <v>331.0</v>
      </c>
      <c r="AL185" s="1">
        <v>9.0</v>
      </c>
      <c r="AM185" s="1">
        <v>4.0</v>
      </c>
      <c r="AN185" s="1">
        <v>96.0</v>
      </c>
      <c r="AO185" s="1">
        <v>9.0</v>
      </c>
      <c r="AP185" s="1">
        <v>9.0</v>
      </c>
      <c r="AQ185" s="1">
        <v>10.0</v>
      </c>
      <c r="AR185" s="1">
        <v>10.0</v>
      </c>
      <c r="AS185" s="1">
        <v>9.0</v>
      </c>
      <c r="AT185" s="1">
        <v>8.0</v>
      </c>
      <c r="AU185" s="1">
        <v>0.0</v>
      </c>
      <c r="AV185" s="1" t="s">
        <v>117</v>
      </c>
      <c r="AW185" s="1">
        <v>2.0</v>
      </c>
      <c r="AX185" s="1">
        <v>1.0</v>
      </c>
      <c r="AY185" s="1">
        <v>1.0</v>
      </c>
      <c r="AZ185" s="1">
        <v>0.0</v>
      </c>
      <c r="BA185" s="1">
        <v>0.2</v>
      </c>
      <c r="BB185" s="1">
        <v>-1.0</v>
      </c>
      <c r="BC185" s="1">
        <v>1.0</v>
      </c>
      <c r="BD185" s="1">
        <v>-1.0</v>
      </c>
      <c r="BE185" s="1">
        <v>-1.0</v>
      </c>
      <c r="BF185" s="1">
        <v>-1.0</v>
      </c>
      <c r="BG185" s="1">
        <v>-1.0</v>
      </c>
      <c r="BH185" s="1">
        <v>-1.0</v>
      </c>
      <c r="BI185" s="1">
        <v>-1.0</v>
      </c>
      <c r="BJ185" s="1">
        <v>1.0</v>
      </c>
      <c r="BK185" s="1">
        <v>-1.0</v>
      </c>
      <c r="BL185" s="1">
        <v>-1.0</v>
      </c>
      <c r="BM185" s="1">
        <v>-1.0</v>
      </c>
      <c r="BN185" s="1">
        <v>-1.0</v>
      </c>
      <c r="BO185" s="1">
        <v>-1.0</v>
      </c>
      <c r="BP185" s="1">
        <v>1.0</v>
      </c>
      <c r="BQ185" s="1">
        <v>-1.0</v>
      </c>
      <c r="BR185" s="1">
        <v>-1.0</v>
      </c>
      <c r="BS185" s="1">
        <v>-1.0</v>
      </c>
      <c r="BT185" s="1">
        <v>-1.0</v>
      </c>
      <c r="BU185" s="1">
        <v>1.0</v>
      </c>
      <c r="BV185" s="1">
        <v>-1.0</v>
      </c>
      <c r="BW185" s="1">
        <v>-1.0</v>
      </c>
      <c r="BX185" s="1">
        <v>-1.0</v>
      </c>
      <c r="BY185" s="1">
        <v>-1.0</v>
      </c>
      <c r="BZ185" s="1">
        <v>-1.0</v>
      </c>
      <c r="CA185" s="1">
        <v>-1.0</v>
      </c>
      <c r="CB185" s="1">
        <v>-1.0</v>
      </c>
      <c r="CC185" s="1">
        <v>-1.0</v>
      </c>
      <c r="CD185" s="1">
        <v>6036.0</v>
      </c>
    </row>
    <row r="186">
      <c r="A186" s="1">
        <v>1.3782533E7</v>
      </c>
      <c r="B186" s="1" t="s">
        <v>1210</v>
      </c>
      <c r="C186" s="1" t="s">
        <v>1211</v>
      </c>
      <c r="D186" s="1" t="s">
        <v>1211</v>
      </c>
      <c r="E186" s="1" t="s">
        <v>85</v>
      </c>
      <c r="I186" s="1">
        <v>1.5700083E7</v>
      </c>
      <c r="J186" s="1">
        <v>41778.0</v>
      </c>
      <c r="M186" s="1">
        <v>0.0</v>
      </c>
      <c r="N186" s="1">
        <v>1.0</v>
      </c>
      <c r="O186" s="1">
        <v>1.0</v>
      </c>
      <c r="P186" s="1" t="s">
        <v>111</v>
      </c>
      <c r="Q186" s="1" t="s">
        <v>135</v>
      </c>
      <c r="R186" s="1">
        <v>40.71609</v>
      </c>
      <c r="S186" s="1">
        <v>-73.9025</v>
      </c>
      <c r="T186" s="1" t="s">
        <v>91</v>
      </c>
      <c r="U186" s="1" t="s">
        <v>113</v>
      </c>
      <c r="V186" s="1">
        <v>1.0</v>
      </c>
      <c r="W186" s="1">
        <v>1.0</v>
      </c>
      <c r="X186" s="1">
        <v>1.0</v>
      </c>
      <c r="Y186" s="1">
        <v>1.0</v>
      </c>
      <c r="Z186" s="1" t="s">
        <v>93</v>
      </c>
      <c r="AA186" s="1" t="s">
        <v>1212</v>
      </c>
      <c r="AB186" s="1">
        <v>30.0</v>
      </c>
      <c r="AC186" s="1">
        <v>1.0</v>
      </c>
      <c r="AD186" s="1">
        <v>0.0</v>
      </c>
      <c r="AE186" s="1">
        <v>20.0</v>
      </c>
      <c r="AF186" s="1" t="s">
        <v>116</v>
      </c>
      <c r="AG186" s="1">
        <v>1.0</v>
      </c>
      <c r="AH186" s="1">
        <v>0.0</v>
      </c>
      <c r="AI186" s="1">
        <v>0.0</v>
      </c>
      <c r="AJ186" s="1">
        <v>0.0</v>
      </c>
      <c r="AK186" s="1">
        <v>0.0</v>
      </c>
      <c r="AL186" s="1">
        <v>0.0</v>
      </c>
      <c r="AM186" s="1">
        <v>0.0</v>
      </c>
      <c r="AU186" s="1">
        <v>0.0</v>
      </c>
      <c r="AV186" s="1" t="s">
        <v>105</v>
      </c>
      <c r="AW186" s="1">
        <v>1.0</v>
      </c>
      <c r="AX186" s="1">
        <v>0.0</v>
      </c>
      <c r="AY186" s="1">
        <v>1.0</v>
      </c>
      <c r="AZ186" s="1">
        <v>0.0</v>
      </c>
      <c r="BB186" s="1">
        <v>-1.0</v>
      </c>
      <c r="BC186" s="1">
        <v>1.0</v>
      </c>
      <c r="BD186" s="1">
        <v>-1.0</v>
      </c>
      <c r="BE186" s="1">
        <v>-1.0</v>
      </c>
      <c r="BF186" s="1">
        <v>-1.0</v>
      </c>
      <c r="BG186" s="1">
        <v>-1.0</v>
      </c>
      <c r="BH186" s="1">
        <v>-1.0</v>
      </c>
      <c r="BI186" s="1">
        <v>-1.0</v>
      </c>
      <c r="BJ186" s="1">
        <v>-1.0</v>
      </c>
      <c r="BK186" s="1">
        <v>-1.0</v>
      </c>
      <c r="BL186" s="1">
        <v>-1.0</v>
      </c>
      <c r="BM186" s="1">
        <v>-1.0</v>
      </c>
      <c r="BN186" s="1">
        <v>-1.0</v>
      </c>
      <c r="BO186" s="1">
        <v>-1.0</v>
      </c>
      <c r="BP186" s="1">
        <v>-1.0</v>
      </c>
      <c r="BQ186" s="1">
        <v>1.0</v>
      </c>
      <c r="BR186" s="1">
        <v>-1.0</v>
      </c>
      <c r="BS186" s="1">
        <v>-1.0</v>
      </c>
      <c r="BT186" s="1">
        <v>-1.0</v>
      </c>
      <c r="BU186" s="1">
        <v>1.0</v>
      </c>
      <c r="BV186" s="1">
        <v>-1.0</v>
      </c>
      <c r="BW186" s="1">
        <v>-1.0</v>
      </c>
      <c r="BX186" s="1">
        <v>-1.0</v>
      </c>
      <c r="BY186" s="1">
        <v>-1.0</v>
      </c>
      <c r="BZ186" s="1">
        <v>-1.0</v>
      </c>
      <c r="CA186" s="1">
        <v>-1.0</v>
      </c>
      <c r="CB186" s="1">
        <v>-1.0</v>
      </c>
      <c r="CC186" s="1">
        <v>-1.0</v>
      </c>
      <c r="CD186" s="1">
        <v>6042.0</v>
      </c>
    </row>
    <row r="187">
      <c r="A187" s="1">
        <v>2.9758221E7</v>
      </c>
      <c r="B187" s="1" t="s">
        <v>1213</v>
      </c>
      <c r="C187" s="1" t="s">
        <v>1214</v>
      </c>
      <c r="D187" s="1" t="s">
        <v>1214</v>
      </c>
      <c r="E187" s="1" t="s">
        <v>85</v>
      </c>
      <c r="I187" s="1">
        <v>4.2979789E7</v>
      </c>
      <c r="J187" s="1">
        <v>42247.0</v>
      </c>
      <c r="K187" s="1" t="s">
        <v>134</v>
      </c>
      <c r="L187" s="1">
        <v>1.0</v>
      </c>
      <c r="M187" s="1">
        <v>0.0</v>
      </c>
      <c r="N187" s="1">
        <v>1.0</v>
      </c>
      <c r="O187" s="1">
        <v>0.0</v>
      </c>
      <c r="P187" s="1" t="s">
        <v>123</v>
      </c>
      <c r="Q187" s="1" t="s">
        <v>185</v>
      </c>
      <c r="R187" s="1">
        <v>40.70845</v>
      </c>
      <c r="S187" s="1">
        <v>-73.9402</v>
      </c>
      <c r="T187" s="1" t="s">
        <v>91</v>
      </c>
      <c r="U187" s="1" t="s">
        <v>113</v>
      </c>
      <c r="V187" s="1">
        <v>2.0</v>
      </c>
      <c r="W187" s="1">
        <v>1.5</v>
      </c>
      <c r="X187" s="1">
        <v>1.0</v>
      </c>
      <c r="Y187" s="1">
        <v>1.0</v>
      </c>
      <c r="Z187" s="1" t="s">
        <v>93</v>
      </c>
      <c r="AA187" s="1" t="s">
        <v>1215</v>
      </c>
      <c r="AB187" s="1">
        <v>85.0</v>
      </c>
      <c r="AC187" s="1">
        <v>1.0</v>
      </c>
      <c r="AD187" s="1">
        <v>0.0</v>
      </c>
      <c r="AE187" s="1">
        <v>3.0</v>
      </c>
      <c r="AF187" s="1" t="s">
        <v>95</v>
      </c>
      <c r="AG187" s="1">
        <v>1.0</v>
      </c>
      <c r="AH187" s="1">
        <v>10.0</v>
      </c>
      <c r="AI187" s="1">
        <v>20.0</v>
      </c>
      <c r="AJ187" s="1">
        <v>25.0</v>
      </c>
      <c r="AK187" s="1">
        <v>42.0</v>
      </c>
      <c r="AL187" s="1">
        <v>7.0</v>
      </c>
      <c r="AM187" s="1">
        <v>7.0</v>
      </c>
      <c r="AN187" s="1">
        <v>100.0</v>
      </c>
      <c r="AO187" s="1">
        <v>10.0</v>
      </c>
      <c r="AP187" s="1">
        <v>10.0</v>
      </c>
      <c r="AQ187" s="1">
        <v>10.0</v>
      </c>
      <c r="AR187" s="1">
        <v>10.0</v>
      </c>
      <c r="AS187" s="1">
        <v>10.0</v>
      </c>
      <c r="AT187" s="1">
        <v>10.0</v>
      </c>
      <c r="AU187" s="1">
        <v>0.0</v>
      </c>
      <c r="AV187" s="1" t="s">
        <v>96</v>
      </c>
      <c r="AW187" s="1">
        <v>1.0</v>
      </c>
      <c r="AX187" s="1">
        <v>0.0</v>
      </c>
      <c r="AY187" s="1">
        <v>1.0</v>
      </c>
      <c r="AZ187" s="1">
        <v>0.0</v>
      </c>
      <c r="BA187" s="1">
        <v>1.0</v>
      </c>
      <c r="BB187" s="1">
        <v>-1.0</v>
      </c>
      <c r="BC187" s="1">
        <v>-1.0</v>
      </c>
      <c r="BD187" s="1">
        <v>-1.0</v>
      </c>
      <c r="BE187" s="1">
        <v>-1.0</v>
      </c>
      <c r="BF187" s="1">
        <v>-1.0</v>
      </c>
      <c r="BG187" s="1">
        <v>-1.0</v>
      </c>
      <c r="BH187" s="1">
        <v>-1.0</v>
      </c>
      <c r="BI187" s="1">
        <v>1.0</v>
      </c>
      <c r="BJ187" s="1">
        <v>1.0</v>
      </c>
      <c r="BK187" s="1">
        <v>-1.0</v>
      </c>
      <c r="BL187" s="1">
        <v>-1.0</v>
      </c>
      <c r="BM187" s="1">
        <v>1.0</v>
      </c>
      <c r="BN187" s="1">
        <v>-1.0</v>
      </c>
      <c r="BO187" s="1">
        <v>-1.0</v>
      </c>
      <c r="BP187" s="1">
        <v>-1.0</v>
      </c>
      <c r="BQ187" s="1">
        <v>-1.0</v>
      </c>
      <c r="BR187" s="1">
        <v>-1.0</v>
      </c>
      <c r="BS187" s="1">
        <v>-1.0</v>
      </c>
      <c r="BT187" s="1">
        <v>-1.0</v>
      </c>
      <c r="BU187" s="1">
        <v>1.0</v>
      </c>
      <c r="BV187" s="1">
        <v>-1.0</v>
      </c>
      <c r="BW187" s="1">
        <v>-1.0</v>
      </c>
      <c r="BX187" s="1">
        <v>1.0</v>
      </c>
      <c r="BY187" s="1">
        <v>-1.0</v>
      </c>
      <c r="BZ187" s="1">
        <v>1.0</v>
      </c>
      <c r="CA187" s="1">
        <v>-1.0</v>
      </c>
      <c r="CB187" s="1">
        <v>-1.0</v>
      </c>
      <c r="CC187" s="1">
        <v>-1.0</v>
      </c>
      <c r="CD187" s="1">
        <v>6060.0</v>
      </c>
    </row>
    <row r="188">
      <c r="A188" s="1">
        <v>7126110.0</v>
      </c>
      <c r="B188" s="1" t="s">
        <v>1216</v>
      </c>
      <c r="C188" s="1" t="s">
        <v>1217</v>
      </c>
      <c r="D188" s="1" t="s">
        <v>1217</v>
      </c>
      <c r="E188" s="1" t="s">
        <v>85</v>
      </c>
      <c r="I188" s="1">
        <v>3.7325763E7</v>
      </c>
      <c r="J188" s="1">
        <v>42187.0</v>
      </c>
      <c r="M188" s="1">
        <v>0.0</v>
      </c>
      <c r="N188" s="1">
        <v>1.0</v>
      </c>
      <c r="O188" s="1">
        <v>1.0</v>
      </c>
      <c r="P188" s="1" t="s">
        <v>89</v>
      </c>
      <c r="Q188" s="1" t="s">
        <v>206</v>
      </c>
      <c r="R188" s="1">
        <v>40.7239299999999</v>
      </c>
      <c r="S188" s="1">
        <v>-73.98271</v>
      </c>
      <c r="T188" s="1" t="s">
        <v>91</v>
      </c>
      <c r="U188" s="1" t="s">
        <v>113</v>
      </c>
      <c r="V188" s="1">
        <v>2.0</v>
      </c>
      <c r="W188" s="1">
        <v>1.0</v>
      </c>
      <c r="X188" s="1">
        <v>1.0</v>
      </c>
      <c r="Y188" s="1">
        <v>1.0</v>
      </c>
      <c r="Z188" s="1" t="s">
        <v>93</v>
      </c>
      <c r="AA188" s="1" t="s">
        <v>1218</v>
      </c>
      <c r="AB188" s="1">
        <v>100.0</v>
      </c>
      <c r="AC188" s="1">
        <v>1.0</v>
      </c>
      <c r="AD188" s="1">
        <v>0.0</v>
      </c>
      <c r="AE188" s="1">
        <v>1.0</v>
      </c>
      <c r="AF188" s="1" t="s">
        <v>762</v>
      </c>
      <c r="AG188" s="1">
        <v>1.0</v>
      </c>
      <c r="AH188" s="1">
        <v>0.0</v>
      </c>
      <c r="AI188" s="1">
        <v>0.0</v>
      </c>
      <c r="AJ188" s="1">
        <v>0.0</v>
      </c>
      <c r="AK188" s="1">
        <v>0.0</v>
      </c>
      <c r="AL188" s="1">
        <v>0.0</v>
      </c>
      <c r="AM188" s="1">
        <v>0.0</v>
      </c>
      <c r="AU188" s="1">
        <v>0.0</v>
      </c>
      <c r="AV188" s="1" t="s">
        <v>105</v>
      </c>
      <c r="AW188" s="1">
        <v>1.0</v>
      </c>
      <c r="AX188" s="1">
        <v>0.0</v>
      </c>
      <c r="AY188" s="1">
        <v>1.0</v>
      </c>
      <c r="AZ188" s="1">
        <v>0.0</v>
      </c>
      <c r="BB188" s="1">
        <v>-1.0</v>
      </c>
      <c r="BC188" s="1">
        <v>-1.0</v>
      </c>
      <c r="BD188" s="1">
        <v>-1.0</v>
      </c>
      <c r="BE188" s="1">
        <v>-1.0</v>
      </c>
      <c r="BF188" s="1">
        <v>-1.0</v>
      </c>
      <c r="BG188" s="1">
        <v>-1.0</v>
      </c>
      <c r="BH188" s="1">
        <v>-1.0</v>
      </c>
      <c r="BI188" s="1">
        <v>-1.0</v>
      </c>
      <c r="BJ188" s="1">
        <v>-1.0</v>
      </c>
      <c r="BK188" s="1">
        <v>-1.0</v>
      </c>
      <c r="BL188" s="1">
        <v>-1.0</v>
      </c>
      <c r="BM188" s="1">
        <v>-1.0</v>
      </c>
      <c r="BN188" s="1">
        <v>-1.0</v>
      </c>
      <c r="BO188" s="1">
        <v>-1.0</v>
      </c>
      <c r="BP188" s="1">
        <v>-1.0</v>
      </c>
      <c r="BQ188" s="1">
        <v>-1.0</v>
      </c>
      <c r="BR188" s="1">
        <v>-1.0</v>
      </c>
      <c r="BS188" s="1">
        <v>-1.0</v>
      </c>
      <c r="BT188" s="1">
        <v>-1.0</v>
      </c>
      <c r="BU188" s="1">
        <v>-1.0</v>
      </c>
      <c r="BV188" s="1">
        <v>-1.0</v>
      </c>
      <c r="BW188" s="1">
        <v>-1.0</v>
      </c>
      <c r="BX188" s="1">
        <v>-1.0</v>
      </c>
      <c r="BY188" s="1">
        <v>-1.0</v>
      </c>
      <c r="BZ188" s="1">
        <v>-1.0</v>
      </c>
      <c r="CA188" s="1">
        <v>-1.0</v>
      </c>
      <c r="CB188" s="1">
        <v>-1.0</v>
      </c>
      <c r="CC188" s="1">
        <v>-1.0</v>
      </c>
      <c r="CD188" s="1">
        <v>6061.0</v>
      </c>
    </row>
    <row r="189">
      <c r="A189" s="1">
        <v>7698619.0</v>
      </c>
      <c r="B189" s="1" t="s">
        <v>1219</v>
      </c>
      <c r="C189" s="1" t="s">
        <v>1220</v>
      </c>
      <c r="D189" s="1" t="s">
        <v>1220</v>
      </c>
      <c r="E189" s="1" t="s">
        <v>85</v>
      </c>
      <c r="I189" s="1">
        <v>3.5997506E7</v>
      </c>
      <c r="J189" s="1">
        <v>42171.0</v>
      </c>
      <c r="M189" s="1">
        <v>0.0</v>
      </c>
      <c r="N189" s="1">
        <v>1.0</v>
      </c>
      <c r="O189" s="1">
        <v>0.0</v>
      </c>
      <c r="P189" s="1" t="s">
        <v>123</v>
      </c>
      <c r="Q189" s="1" t="s">
        <v>124</v>
      </c>
      <c r="R189" s="1">
        <v>40.70939</v>
      </c>
      <c r="S189" s="1">
        <v>-73.96758</v>
      </c>
      <c r="T189" s="1" t="s">
        <v>91</v>
      </c>
      <c r="U189" s="1" t="s">
        <v>113</v>
      </c>
      <c r="V189" s="1">
        <v>2.0</v>
      </c>
      <c r="W189" s="1">
        <v>1.0</v>
      </c>
      <c r="X189" s="1">
        <v>1.0</v>
      </c>
      <c r="Y189" s="1">
        <v>1.0</v>
      </c>
      <c r="Z189" s="1" t="s">
        <v>93</v>
      </c>
      <c r="AA189" s="1" t="s">
        <v>1221</v>
      </c>
      <c r="AB189" s="1">
        <v>85.0</v>
      </c>
      <c r="AC189" s="1">
        <v>1.0</v>
      </c>
      <c r="AD189" s="1">
        <v>0.0</v>
      </c>
      <c r="AE189" s="1">
        <v>1.0</v>
      </c>
      <c r="AF189" s="1" t="s">
        <v>1074</v>
      </c>
      <c r="AG189" s="1">
        <v>1.0</v>
      </c>
      <c r="AH189" s="1">
        <v>0.0</v>
      </c>
      <c r="AI189" s="1">
        <v>0.0</v>
      </c>
      <c r="AJ189" s="1">
        <v>0.0</v>
      </c>
      <c r="AK189" s="1">
        <v>0.0</v>
      </c>
      <c r="AL189" s="1">
        <v>0.0</v>
      </c>
      <c r="AM189" s="1">
        <v>0.0</v>
      </c>
      <c r="AU189" s="1">
        <v>0.0</v>
      </c>
      <c r="AV189" s="1" t="s">
        <v>105</v>
      </c>
      <c r="AW189" s="1">
        <v>1.0</v>
      </c>
      <c r="AX189" s="1">
        <v>0.0</v>
      </c>
      <c r="AY189" s="1">
        <v>1.0</v>
      </c>
      <c r="AZ189" s="1">
        <v>0.0</v>
      </c>
      <c r="BB189" s="1">
        <v>-1.0</v>
      </c>
      <c r="BC189" s="1">
        <v>1.0</v>
      </c>
      <c r="BD189" s="1">
        <v>-1.0</v>
      </c>
      <c r="BE189" s="1">
        <v>-1.0</v>
      </c>
      <c r="BF189" s="1">
        <v>-1.0</v>
      </c>
      <c r="BG189" s="1">
        <v>-1.0</v>
      </c>
      <c r="BH189" s="1">
        <v>-1.0</v>
      </c>
      <c r="BI189" s="1">
        <v>-1.0</v>
      </c>
      <c r="BJ189" s="1">
        <v>1.0</v>
      </c>
      <c r="BK189" s="1">
        <v>-1.0</v>
      </c>
      <c r="BL189" s="1">
        <v>-1.0</v>
      </c>
      <c r="BM189" s="1">
        <v>-1.0</v>
      </c>
      <c r="BN189" s="1">
        <v>-1.0</v>
      </c>
      <c r="BO189" s="1">
        <v>-1.0</v>
      </c>
      <c r="BP189" s="1">
        <v>-1.0</v>
      </c>
      <c r="BQ189" s="1">
        <v>-1.0</v>
      </c>
      <c r="BR189" s="1">
        <v>-1.0</v>
      </c>
      <c r="BS189" s="1">
        <v>-1.0</v>
      </c>
      <c r="BT189" s="1">
        <v>-1.0</v>
      </c>
      <c r="BU189" s="1">
        <v>1.0</v>
      </c>
      <c r="BV189" s="1">
        <v>-1.0</v>
      </c>
      <c r="BW189" s="1">
        <v>1.0</v>
      </c>
      <c r="BX189" s="1">
        <v>-1.0</v>
      </c>
      <c r="BY189" s="1">
        <v>-1.0</v>
      </c>
      <c r="BZ189" s="1">
        <v>-1.0</v>
      </c>
      <c r="CA189" s="1">
        <v>-1.0</v>
      </c>
      <c r="CB189" s="1">
        <v>-1.0</v>
      </c>
      <c r="CC189" s="1">
        <v>-1.0</v>
      </c>
      <c r="CD189" s="1">
        <v>6079.0</v>
      </c>
    </row>
    <row r="190">
      <c r="A190" s="1">
        <v>8016681.0</v>
      </c>
      <c r="B190" s="1" t="s">
        <v>1222</v>
      </c>
      <c r="C190" s="1" t="s">
        <v>1223</v>
      </c>
      <c r="D190" s="1" t="s">
        <v>1224</v>
      </c>
      <c r="E190" s="1" t="s">
        <v>85</v>
      </c>
      <c r="F190" s="1" t="s">
        <v>1225</v>
      </c>
      <c r="G190" s="1" t="s">
        <v>1226</v>
      </c>
      <c r="I190" s="1">
        <v>2.178744E7</v>
      </c>
      <c r="J190" s="1">
        <v>41907.0</v>
      </c>
      <c r="M190" s="1">
        <v>0.0</v>
      </c>
      <c r="N190" s="1">
        <v>2.0</v>
      </c>
      <c r="O190" s="1">
        <v>1.0</v>
      </c>
      <c r="P190" s="1" t="s">
        <v>89</v>
      </c>
      <c r="Q190" s="1" t="s">
        <v>90</v>
      </c>
      <c r="R190" s="1">
        <v>40.84074</v>
      </c>
      <c r="S190" s="1">
        <v>-73.93544</v>
      </c>
      <c r="T190" s="1" t="s">
        <v>91</v>
      </c>
      <c r="U190" s="1" t="s">
        <v>113</v>
      </c>
      <c r="V190" s="1">
        <v>2.0</v>
      </c>
      <c r="W190" s="1">
        <v>1.0</v>
      </c>
      <c r="X190" s="1">
        <v>1.0</v>
      </c>
      <c r="Y190" s="1">
        <v>1.0</v>
      </c>
      <c r="Z190" s="1" t="s">
        <v>93</v>
      </c>
      <c r="AA190" s="1" t="s">
        <v>1227</v>
      </c>
      <c r="AB190" s="1">
        <v>65.0</v>
      </c>
      <c r="AC190" s="1">
        <v>1.0</v>
      </c>
      <c r="AD190" s="1">
        <v>15.0</v>
      </c>
      <c r="AE190" s="1">
        <v>1.0</v>
      </c>
      <c r="AF190" s="1" t="s">
        <v>1228</v>
      </c>
      <c r="AG190" s="1">
        <v>1.0</v>
      </c>
      <c r="AH190" s="1">
        <v>0.0</v>
      </c>
      <c r="AI190" s="1">
        <v>0.0</v>
      </c>
      <c r="AJ190" s="1">
        <v>0.0</v>
      </c>
      <c r="AK190" s="1">
        <v>0.0</v>
      </c>
      <c r="AL190" s="1">
        <v>11.0</v>
      </c>
      <c r="AM190" s="1">
        <v>0.0</v>
      </c>
      <c r="AN190" s="1">
        <v>95.0</v>
      </c>
      <c r="AO190" s="1">
        <v>10.0</v>
      </c>
      <c r="AP190" s="1">
        <v>10.0</v>
      </c>
      <c r="AQ190" s="1">
        <v>10.0</v>
      </c>
      <c r="AR190" s="1">
        <v>10.0</v>
      </c>
      <c r="AS190" s="1">
        <v>8.0</v>
      </c>
      <c r="AT190" s="1">
        <v>9.0</v>
      </c>
      <c r="AU190" s="1">
        <v>0.0</v>
      </c>
      <c r="AV190" s="1" t="s">
        <v>117</v>
      </c>
      <c r="AW190" s="1">
        <v>2.0</v>
      </c>
      <c r="AX190" s="1">
        <v>0.0</v>
      </c>
      <c r="AY190" s="1">
        <v>2.0</v>
      </c>
      <c r="AZ190" s="1">
        <v>0.0</v>
      </c>
      <c r="BA190" s="1">
        <v>0.24</v>
      </c>
      <c r="BB190" s="1">
        <v>-1.0</v>
      </c>
      <c r="BC190" s="1">
        <v>-1.0</v>
      </c>
      <c r="BD190" s="1">
        <v>-1.0</v>
      </c>
      <c r="BE190" s="1">
        <v>-1.0</v>
      </c>
      <c r="BF190" s="1">
        <v>-1.0</v>
      </c>
      <c r="BG190" s="1">
        <v>-1.0</v>
      </c>
      <c r="BH190" s="1">
        <v>-1.0</v>
      </c>
      <c r="BI190" s="1">
        <v>-1.0</v>
      </c>
      <c r="BJ190" s="1">
        <v>-1.0</v>
      </c>
      <c r="BK190" s="1">
        <v>-1.0</v>
      </c>
      <c r="BL190" s="1">
        <v>-1.0</v>
      </c>
      <c r="BM190" s="1">
        <v>1.0</v>
      </c>
      <c r="BN190" s="1">
        <v>-1.0</v>
      </c>
      <c r="BO190" s="1">
        <v>-1.0</v>
      </c>
      <c r="BP190" s="1">
        <v>-1.0</v>
      </c>
      <c r="BQ190" s="1">
        <v>-1.0</v>
      </c>
      <c r="BR190" s="1">
        <v>-1.0</v>
      </c>
      <c r="BS190" s="1">
        <v>-1.0</v>
      </c>
      <c r="BT190" s="1">
        <v>-1.0</v>
      </c>
      <c r="BU190" s="1">
        <v>1.0</v>
      </c>
      <c r="BV190" s="1">
        <v>-1.0</v>
      </c>
      <c r="BW190" s="1">
        <v>-1.0</v>
      </c>
      <c r="BX190" s="1">
        <v>-1.0</v>
      </c>
      <c r="BY190" s="1">
        <v>-1.0</v>
      </c>
      <c r="BZ190" s="1">
        <v>-1.0</v>
      </c>
      <c r="CA190" s="1">
        <v>-1.0</v>
      </c>
      <c r="CB190" s="1">
        <v>-1.0</v>
      </c>
      <c r="CC190" s="1">
        <v>-1.0</v>
      </c>
      <c r="CD190" s="1">
        <v>6097.0</v>
      </c>
    </row>
    <row r="191">
      <c r="A191" s="1">
        <v>2.2076192E7</v>
      </c>
      <c r="B191" s="1" t="s">
        <v>1229</v>
      </c>
      <c r="C191" s="1" t="s">
        <v>1230</v>
      </c>
      <c r="D191" s="1" t="s">
        <v>1231</v>
      </c>
      <c r="E191" s="1" t="s">
        <v>85</v>
      </c>
      <c r="F191" s="1" t="s">
        <v>1232</v>
      </c>
      <c r="G191" s="1" t="s">
        <v>1233</v>
      </c>
      <c r="H191" s="1" t="s">
        <v>1234</v>
      </c>
      <c r="I191" s="1">
        <v>1.59811367E8</v>
      </c>
      <c r="J191" s="1">
        <v>43062.0</v>
      </c>
      <c r="K191" s="1" t="s">
        <v>88</v>
      </c>
      <c r="L191" s="1">
        <v>1.0</v>
      </c>
      <c r="M191" s="1">
        <v>0.0</v>
      </c>
      <c r="N191" s="1">
        <v>11.0</v>
      </c>
      <c r="O191" s="1">
        <v>1.0</v>
      </c>
      <c r="P191" s="1" t="s">
        <v>123</v>
      </c>
      <c r="Q191" s="1" t="s">
        <v>157</v>
      </c>
      <c r="R191" s="1">
        <v>40.69294</v>
      </c>
      <c r="S191" s="1">
        <v>-73.9398</v>
      </c>
      <c r="T191" s="1" t="s">
        <v>125</v>
      </c>
      <c r="U191" s="1" t="s">
        <v>113</v>
      </c>
      <c r="V191" s="1">
        <v>2.0</v>
      </c>
      <c r="W191" s="1">
        <v>1.0</v>
      </c>
      <c r="X191" s="1">
        <v>1.0</v>
      </c>
      <c r="Y191" s="1">
        <v>1.0</v>
      </c>
      <c r="Z191" s="1" t="s">
        <v>93</v>
      </c>
      <c r="AA191" s="1" t="s">
        <v>1235</v>
      </c>
      <c r="AB191" s="1">
        <v>50.0</v>
      </c>
      <c r="AC191" s="1">
        <v>1.0</v>
      </c>
      <c r="AD191" s="1">
        <v>15.0</v>
      </c>
      <c r="AE191" s="1">
        <v>30.0</v>
      </c>
      <c r="AF191" s="1" t="s">
        <v>179</v>
      </c>
      <c r="AG191" s="1">
        <v>1.0</v>
      </c>
      <c r="AH191" s="1">
        <v>29.0</v>
      </c>
      <c r="AI191" s="1">
        <v>59.0</v>
      </c>
      <c r="AJ191" s="1">
        <v>89.0</v>
      </c>
      <c r="AK191" s="1">
        <v>364.0</v>
      </c>
      <c r="AL191" s="1">
        <v>3.0</v>
      </c>
      <c r="AM191" s="1">
        <v>0.0</v>
      </c>
      <c r="AN191" s="1">
        <v>100.0</v>
      </c>
      <c r="AO191" s="1">
        <v>9.0</v>
      </c>
      <c r="AP191" s="1">
        <v>9.0</v>
      </c>
      <c r="AQ191" s="1">
        <v>9.0</v>
      </c>
      <c r="AR191" s="1">
        <v>9.0</v>
      </c>
      <c r="AS191" s="1">
        <v>9.0</v>
      </c>
      <c r="AT191" s="1">
        <v>9.0</v>
      </c>
      <c r="AU191" s="1">
        <v>1.0</v>
      </c>
      <c r="AV191" s="1" t="s">
        <v>96</v>
      </c>
      <c r="AW191" s="1">
        <v>10.0</v>
      </c>
      <c r="AX191" s="1">
        <v>0.0</v>
      </c>
      <c r="AY191" s="1">
        <v>5.0</v>
      </c>
      <c r="AZ191" s="1">
        <v>5.0</v>
      </c>
      <c r="BA191" s="1">
        <v>0.17</v>
      </c>
      <c r="BB191" s="1">
        <v>-1.0</v>
      </c>
      <c r="BC191" s="1">
        <v>1.0</v>
      </c>
      <c r="BD191" s="1">
        <v>-1.0</v>
      </c>
      <c r="BE191" s="1">
        <v>-1.0</v>
      </c>
      <c r="BF191" s="1">
        <v>-1.0</v>
      </c>
      <c r="BG191" s="1">
        <v>-1.0</v>
      </c>
      <c r="BH191" s="1">
        <v>-1.0</v>
      </c>
      <c r="BI191" s="1">
        <v>-1.0</v>
      </c>
      <c r="BJ191" s="1">
        <v>1.0</v>
      </c>
      <c r="BK191" s="1">
        <v>-1.0</v>
      </c>
      <c r="BL191" s="1">
        <v>-1.0</v>
      </c>
      <c r="BM191" s="1">
        <v>1.0</v>
      </c>
      <c r="BN191" s="1">
        <v>-1.0</v>
      </c>
      <c r="BO191" s="1">
        <v>-1.0</v>
      </c>
      <c r="BP191" s="1">
        <v>-1.0</v>
      </c>
      <c r="BQ191" s="1">
        <v>1.0</v>
      </c>
      <c r="BR191" s="1">
        <v>-1.0</v>
      </c>
      <c r="BS191" s="1">
        <v>-1.0</v>
      </c>
      <c r="BT191" s="1">
        <v>-1.0</v>
      </c>
      <c r="BU191" s="1">
        <v>1.0</v>
      </c>
      <c r="BV191" s="1">
        <v>1.0</v>
      </c>
      <c r="BW191" s="1">
        <v>-1.0</v>
      </c>
      <c r="BX191" s="1">
        <v>-1.0</v>
      </c>
      <c r="BY191" s="1">
        <v>1.0</v>
      </c>
      <c r="BZ191" s="1">
        <v>1.0</v>
      </c>
      <c r="CA191" s="1">
        <v>-1.0</v>
      </c>
      <c r="CB191" s="1">
        <v>-1.0</v>
      </c>
      <c r="CC191" s="1">
        <v>-1.0</v>
      </c>
      <c r="CD191" s="1">
        <v>6113.0</v>
      </c>
    </row>
    <row r="192">
      <c r="A192" s="1">
        <v>9383071.0</v>
      </c>
      <c r="B192" s="1" t="s">
        <v>1236</v>
      </c>
      <c r="C192" s="1" t="s">
        <v>1237</v>
      </c>
      <c r="D192" s="1" t="s">
        <v>1238</v>
      </c>
      <c r="E192" s="1" t="s">
        <v>85</v>
      </c>
      <c r="H192" s="1" t="s">
        <v>1239</v>
      </c>
      <c r="I192" s="1">
        <v>4.8677964E7</v>
      </c>
      <c r="J192" s="1">
        <v>42318.0</v>
      </c>
      <c r="M192" s="1">
        <v>0.0</v>
      </c>
      <c r="N192" s="1">
        <v>1.0</v>
      </c>
      <c r="O192" s="1">
        <v>0.0</v>
      </c>
      <c r="P192" s="1" t="s">
        <v>123</v>
      </c>
      <c r="Q192" s="1" t="s">
        <v>157</v>
      </c>
      <c r="R192" s="1">
        <v>40.69329</v>
      </c>
      <c r="S192" s="1">
        <v>-73.95069</v>
      </c>
      <c r="T192" s="1" t="s">
        <v>91</v>
      </c>
      <c r="U192" s="1" t="s">
        <v>113</v>
      </c>
      <c r="V192" s="1">
        <v>1.0</v>
      </c>
      <c r="W192" s="1">
        <v>2.0</v>
      </c>
      <c r="X192" s="1">
        <v>1.0</v>
      </c>
      <c r="Y192" s="1">
        <v>1.0</v>
      </c>
      <c r="Z192" s="1" t="s">
        <v>93</v>
      </c>
      <c r="AA192" s="1" t="s">
        <v>1240</v>
      </c>
      <c r="AB192" s="1">
        <v>50.0</v>
      </c>
      <c r="AC192" s="1">
        <v>1.0</v>
      </c>
      <c r="AD192" s="1">
        <v>16.0</v>
      </c>
      <c r="AE192" s="1">
        <v>3.0</v>
      </c>
      <c r="AF192" s="1" t="s">
        <v>202</v>
      </c>
      <c r="AG192" s="1">
        <v>1.0</v>
      </c>
      <c r="AH192" s="1">
        <v>10.0</v>
      </c>
      <c r="AI192" s="1">
        <v>10.0</v>
      </c>
      <c r="AJ192" s="1">
        <v>10.0</v>
      </c>
      <c r="AK192" s="1">
        <v>10.0</v>
      </c>
      <c r="AL192" s="1">
        <v>6.0</v>
      </c>
      <c r="AM192" s="1">
        <v>2.0</v>
      </c>
      <c r="AN192" s="1">
        <v>100.0</v>
      </c>
      <c r="AO192" s="1">
        <v>10.0</v>
      </c>
      <c r="AP192" s="1">
        <v>10.0</v>
      </c>
      <c r="AQ192" s="1">
        <v>10.0</v>
      </c>
      <c r="AR192" s="1">
        <v>10.0</v>
      </c>
      <c r="AS192" s="1">
        <v>10.0</v>
      </c>
      <c r="AT192" s="1">
        <v>10.0</v>
      </c>
      <c r="AU192" s="1">
        <v>1.0</v>
      </c>
      <c r="AV192" s="1" t="s">
        <v>96</v>
      </c>
      <c r="AW192" s="1">
        <v>1.0</v>
      </c>
      <c r="AX192" s="1">
        <v>0.0</v>
      </c>
      <c r="AY192" s="1">
        <v>1.0</v>
      </c>
      <c r="AZ192" s="1">
        <v>0.0</v>
      </c>
      <c r="BA192" s="1">
        <v>0.14</v>
      </c>
      <c r="BB192" s="1">
        <v>-1.0</v>
      </c>
      <c r="BC192" s="1">
        <v>1.0</v>
      </c>
      <c r="BD192" s="1">
        <v>-1.0</v>
      </c>
      <c r="BE192" s="1">
        <v>-1.0</v>
      </c>
      <c r="BF192" s="1">
        <v>-1.0</v>
      </c>
      <c r="BG192" s="1">
        <v>-1.0</v>
      </c>
      <c r="BH192" s="1">
        <v>-1.0</v>
      </c>
      <c r="BI192" s="1">
        <v>-1.0</v>
      </c>
      <c r="BJ192" s="1">
        <v>-1.0</v>
      </c>
      <c r="BK192" s="1">
        <v>-1.0</v>
      </c>
      <c r="BL192" s="1">
        <v>-1.0</v>
      </c>
      <c r="BM192" s="1">
        <v>1.0</v>
      </c>
      <c r="BN192" s="1">
        <v>-1.0</v>
      </c>
      <c r="BO192" s="1">
        <v>-1.0</v>
      </c>
      <c r="BP192" s="1">
        <v>-1.0</v>
      </c>
      <c r="BQ192" s="1">
        <v>1.0</v>
      </c>
      <c r="BR192" s="1">
        <v>-1.0</v>
      </c>
      <c r="BS192" s="1">
        <v>-1.0</v>
      </c>
      <c r="BT192" s="1">
        <v>-1.0</v>
      </c>
      <c r="BU192" s="1">
        <v>1.0</v>
      </c>
      <c r="BV192" s="1">
        <v>-1.0</v>
      </c>
      <c r="BW192" s="1">
        <v>-1.0</v>
      </c>
      <c r="BX192" s="1">
        <v>-1.0</v>
      </c>
      <c r="BY192" s="1">
        <v>-1.0</v>
      </c>
      <c r="BZ192" s="1">
        <v>1.0</v>
      </c>
      <c r="CA192" s="1">
        <v>-1.0</v>
      </c>
      <c r="CB192" s="1">
        <v>-1.0</v>
      </c>
      <c r="CC192" s="1">
        <v>-1.0</v>
      </c>
      <c r="CD192" s="1">
        <v>6180.0</v>
      </c>
    </row>
    <row r="193">
      <c r="A193" s="1">
        <v>3.1307651E7</v>
      </c>
      <c r="B193" s="1" t="s">
        <v>1241</v>
      </c>
      <c r="C193" s="1" t="s">
        <v>1242</v>
      </c>
      <c r="D193" s="1" t="s">
        <v>1242</v>
      </c>
      <c r="E193" s="1" t="s">
        <v>85</v>
      </c>
      <c r="H193" s="1" t="s">
        <v>1243</v>
      </c>
      <c r="I193" s="1">
        <v>2.24414117E8</v>
      </c>
      <c r="J193" s="1">
        <v>43410.0</v>
      </c>
      <c r="K193" s="1" t="s">
        <v>134</v>
      </c>
      <c r="L193" s="1">
        <v>0.98</v>
      </c>
      <c r="M193" s="1">
        <v>0.0</v>
      </c>
      <c r="N193" s="1">
        <v>30.0</v>
      </c>
      <c r="O193" s="1">
        <v>0.0</v>
      </c>
      <c r="P193" s="1" t="s">
        <v>89</v>
      </c>
      <c r="Q193" s="1" t="s">
        <v>90</v>
      </c>
      <c r="R193" s="1">
        <v>40.7568099999999</v>
      </c>
      <c r="S193" s="1">
        <v>-73.99865</v>
      </c>
      <c r="T193" s="1" t="s">
        <v>1062</v>
      </c>
      <c r="U193" s="1" t="s">
        <v>113</v>
      </c>
      <c r="V193" s="1">
        <v>4.0</v>
      </c>
      <c r="W193" s="1">
        <v>1.0</v>
      </c>
      <c r="X193" s="1">
        <v>1.0</v>
      </c>
      <c r="Y193" s="1">
        <v>4.0</v>
      </c>
      <c r="Z193" s="1" t="s">
        <v>93</v>
      </c>
      <c r="AA193" s="1" t="s">
        <v>1244</v>
      </c>
      <c r="AB193" s="1">
        <v>199.0</v>
      </c>
      <c r="AC193" s="1">
        <v>1.0</v>
      </c>
      <c r="AD193" s="1">
        <v>50.0</v>
      </c>
      <c r="AE193" s="1">
        <v>1.0</v>
      </c>
      <c r="AF193" s="1" t="s">
        <v>95</v>
      </c>
      <c r="AG193" s="1">
        <v>1.0</v>
      </c>
      <c r="AH193" s="1">
        <v>30.0</v>
      </c>
      <c r="AI193" s="1">
        <v>60.0</v>
      </c>
      <c r="AJ193" s="1">
        <v>87.0</v>
      </c>
      <c r="AK193" s="1">
        <v>362.0</v>
      </c>
      <c r="AL193" s="1">
        <v>1.0</v>
      </c>
      <c r="AM193" s="1">
        <v>1.0</v>
      </c>
      <c r="AN193" s="1">
        <v>80.0</v>
      </c>
      <c r="AO193" s="1">
        <v>10.0</v>
      </c>
      <c r="AP193" s="1">
        <v>10.0</v>
      </c>
      <c r="AQ193" s="1">
        <v>10.0</v>
      </c>
      <c r="AR193" s="1">
        <v>10.0</v>
      </c>
      <c r="AS193" s="1">
        <v>10.0</v>
      </c>
      <c r="AT193" s="1">
        <v>10.0</v>
      </c>
      <c r="AU193" s="1">
        <v>1.0</v>
      </c>
      <c r="AV193" s="1" t="s">
        <v>96</v>
      </c>
      <c r="AW193" s="1">
        <v>30.0</v>
      </c>
      <c r="AX193" s="1">
        <v>0.0</v>
      </c>
      <c r="AY193" s="1">
        <v>30.0</v>
      </c>
      <c r="AZ193" s="1">
        <v>0.0</v>
      </c>
      <c r="BA193" s="1">
        <v>0.36</v>
      </c>
      <c r="BB193" s="1">
        <v>-1.0</v>
      </c>
      <c r="BC193" s="1">
        <v>1.0</v>
      </c>
      <c r="BD193" s="1">
        <v>-1.0</v>
      </c>
      <c r="BE193" s="1">
        <v>-1.0</v>
      </c>
      <c r="BF193" s="1">
        <v>-1.0</v>
      </c>
      <c r="BG193" s="1">
        <v>-1.0</v>
      </c>
      <c r="BH193" s="1">
        <v>-1.0</v>
      </c>
      <c r="BI193" s="1">
        <v>-1.0</v>
      </c>
      <c r="BJ193" s="1">
        <v>1.0</v>
      </c>
      <c r="BK193" s="1">
        <v>-1.0</v>
      </c>
      <c r="BL193" s="1">
        <v>-1.0</v>
      </c>
      <c r="BM193" s="1">
        <v>-1.0</v>
      </c>
      <c r="BN193" s="1">
        <v>1.0</v>
      </c>
      <c r="BO193" s="1">
        <v>-1.0</v>
      </c>
      <c r="BP193" s="1">
        <v>-1.0</v>
      </c>
      <c r="BQ193" s="1">
        <v>-1.0</v>
      </c>
      <c r="BR193" s="1">
        <v>-1.0</v>
      </c>
      <c r="BS193" s="1">
        <v>-1.0</v>
      </c>
      <c r="BT193" s="1">
        <v>-1.0</v>
      </c>
      <c r="BU193" s="1">
        <v>1.0</v>
      </c>
      <c r="BV193" s="1">
        <v>-1.0</v>
      </c>
      <c r="BW193" s="1">
        <v>-1.0</v>
      </c>
      <c r="BX193" s="1">
        <v>1.0</v>
      </c>
      <c r="BY193" s="1">
        <v>-1.0</v>
      </c>
      <c r="BZ193" s="1">
        <v>-1.0</v>
      </c>
      <c r="CA193" s="1">
        <v>-1.0</v>
      </c>
      <c r="CB193" s="1">
        <v>-1.0</v>
      </c>
      <c r="CC193" s="1">
        <v>-1.0</v>
      </c>
      <c r="CD193" s="1">
        <v>6223.0</v>
      </c>
    </row>
    <row r="194">
      <c r="A194" s="1">
        <v>1.115816E7</v>
      </c>
      <c r="B194" s="1" t="s">
        <v>1245</v>
      </c>
      <c r="C194" s="1" t="s">
        <v>1246</v>
      </c>
      <c r="D194" s="1" t="s">
        <v>1246</v>
      </c>
      <c r="E194" s="1" t="s">
        <v>85</v>
      </c>
      <c r="I194" s="1">
        <v>4968801.0</v>
      </c>
      <c r="J194" s="1">
        <v>41309.0</v>
      </c>
      <c r="M194" s="1">
        <v>0.0</v>
      </c>
      <c r="N194" s="1">
        <v>1.0</v>
      </c>
      <c r="O194" s="1">
        <v>0.0</v>
      </c>
      <c r="P194" s="1" t="s">
        <v>123</v>
      </c>
      <c r="Q194" s="1" t="s">
        <v>157</v>
      </c>
      <c r="R194" s="1">
        <v>40.6881</v>
      </c>
      <c r="S194" s="1">
        <v>-73.94516</v>
      </c>
      <c r="T194" s="1" t="s">
        <v>91</v>
      </c>
      <c r="U194" s="1" t="s">
        <v>113</v>
      </c>
      <c r="V194" s="1">
        <v>1.0</v>
      </c>
      <c r="W194" s="1">
        <v>1.0</v>
      </c>
      <c r="X194" s="1">
        <v>1.0</v>
      </c>
      <c r="Y194" s="1">
        <v>1.0</v>
      </c>
      <c r="Z194" s="1" t="s">
        <v>93</v>
      </c>
      <c r="AA194" s="1" t="s">
        <v>1247</v>
      </c>
      <c r="AB194" s="1">
        <v>75.0</v>
      </c>
      <c r="AC194" s="1">
        <v>1.0</v>
      </c>
      <c r="AD194" s="1">
        <v>0.0</v>
      </c>
      <c r="AE194" s="1">
        <v>1.0</v>
      </c>
      <c r="AF194" s="1" t="s">
        <v>589</v>
      </c>
      <c r="AG194" s="1">
        <v>1.0</v>
      </c>
      <c r="AH194" s="1">
        <v>0.0</v>
      </c>
      <c r="AI194" s="1">
        <v>0.0</v>
      </c>
      <c r="AJ194" s="1">
        <v>0.0</v>
      </c>
      <c r="AK194" s="1">
        <v>0.0</v>
      </c>
      <c r="AL194" s="1">
        <v>0.0</v>
      </c>
      <c r="AM194" s="1">
        <v>0.0</v>
      </c>
      <c r="AU194" s="1">
        <v>0.0</v>
      </c>
      <c r="AV194" s="1" t="s">
        <v>105</v>
      </c>
      <c r="AW194" s="1">
        <v>1.0</v>
      </c>
      <c r="AX194" s="1">
        <v>0.0</v>
      </c>
      <c r="AY194" s="1">
        <v>1.0</v>
      </c>
      <c r="AZ194" s="1">
        <v>0.0</v>
      </c>
      <c r="BB194" s="1">
        <v>-1.0</v>
      </c>
      <c r="BC194" s="1">
        <v>1.0</v>
      </c>
      <c r="BD194" s="1">
        <v>-1.0</v>
      </c>
      <c r="BE194" s="1">
        <v>-1.0</v>
      </c>
      <c r="BF194" s="1">
        <v>-1.0</v>
      </c>
      <c r="BG194" s="1">
        <v>-1.0</v>
      </c>
      <c r="BH194" s="1">
        <v>-1.0</v>
      </c>
      <c r="BI194" s="1">
        <v>-1.0</v>
      </c>
      <c r="BJ194" s="1">
        <v>1.0</v>
      </c>
      <c r="BK194" s="1">
        <v>-1.0</v>
      </c>
      <c r="BL194" s="1">
        <v>-1.0</v>
      </c>
      <c r="BM194" s="1">
        <v>1.0</v>
      </c>
      <c r="BN194" s="1">
        <v>-1.0</v>
      </c>
      <c r="BO194" s="1">
        <v>-1.0</v>
      </c>
      <c r="BP194" s="1">
        <v>-1.0</v>
      </c>
      <c r="BQ194" s="1">
        <v>1.0</v>
      </c>
      <c r="BR194" s="1">
        <v>-1.0</v>
      </c>
      <c r="BS194" s="1">
        <v>-1.0</v>
      </c>
      <c r="BT194" s="1">
        <v>-1.0</v>
      </c>
      <c r="BU194" s="1">
        <v>1.0</v>
      </c>
      <c r="BV194" s="1">
        <v>-1.0</v>
      </c>
      <c r="BW194" s="1">
        <v>1.0</v>
      </c>
      <c r="BX194" s="1">
        <v>-1.0</v>
      </c>
      <c r="BY194" s="1">
        <v>-1.0</v>
      </c>
      <c r="BZ194" s="1">
        <v>-1.0</v>
      </c>
      <c r="CA194" s="1">
        <v>-1.0</v>
      </c>
      <c r="CB194" s="1">
        <v>-1.0</v>
      </c>
      <c r="CC194" s="1">
        <v>-1.0</v>
      </c>
      <c r="CD194" s="1">
        <v>6250.0</v>
      </c>
    </row>
    <row r="195">
      <c r="A195" s="1">
        <v>2.9646041E7</v>
      </c>
      <c r="B195" s="1" t="s">
        <v>1248</v>
      </c>
      <c r="C195" s="1" t="s">
        <v>1249</v>
      </c>
      <c r="D195" s="1" t="s">
        <v>1250</v>
      </c>
      <c r="E195" s="1" t="s">
        <v>85</v>
      </c>
      <c r="G195" s="1" t="s">
        <v>1251</v>
      </c>
      <c r="H195" s="1" t="s">
        <v>1252</v>
      </c>
      <c r="I195" s="1">
        <v>2.10339363E8</v>
      </c>
      <c r="J195" s="1">
        <v>43330.0</v>
      </c>
      <c r="K195" s="1" t="s">
        <v>88</v>
      </c>
      <c r="L195" s="1">
        <v>0.8</v>
      </c>
      <c r="M195" s="1">
        <v>1.0</v>
      </c>
      <c r="N195" s="1">
        <v>2.0</v>
      </c>
      <c r="O195" s="1">
        <v>0.0</v>
      </c>
      <c r="P195" s="1" t="s">
        <v>111</v>
      </c>
      <c r="Q195" s="1" t="s">
        <v>112</v>
      </c>
      <c r="R195" s="1">
        <v>40.68639</v>
      </c>
      <c r="S195" s="1">
        <v>-73.86088</v>
      </c>
      <c r="T195" s="1" t="s">
        <v>125</v>
      </c>
      <c r="U195" s="1" t="s">
        <v>113</v>
      </c>
      <c r="V195" s="1">
        <v>2.0</v>
      </c>
      <c r="W195" s="1">
        <v>1.0</v>
      </c>
      <c r="X195" s="1">
        <v>1.0</v>
      </c>
      <c r="Y195" s="1">
        <v>1.0</v>
      </c>
      <c r="Z195" s="1" t="s">
        <v>93</v>
      </c>
      <c r="AA195" s="1" t="s">
        <v>1253</v>
      </c>
      <c r="AB195" s="1">
        <v>60.0</v>
      </c>
      <c r="AC195" s="1">
        <v>1.0</v>
      </c>
      <c r="AD195" s="1">
        <v>10.0</v>
      </c>
      <c r="AE195" s="1">
        <v>5.0</v>
      </c>
      <c r="AF195" s="1" t="s">
        <v>179</v>
      </c>
      <c r="AG195" s="1">
        <v>1.0</v>
      </c>
      <c r="AH195" s="1">
        <v>0.0</v>
      </c>
      <c r="AI195" s="1">
        <v>2.0</v>
      </c>
      <c r="AJ195" s="1">
        <v>17.0</v>
      </c>
      <c r="AK195" s="1">
        <v>17.0</v>
      </c>
      <c r="AL195" s="1">
        <v>11.0</v>
      </c>
      <c r="AM195" s="1">
        <v>11.0</v>
      </c>
      <c r="AN195" s="1">
        <v>100.0</v>
      </c>
      <c r="AO195" s="1">
        <v>10.0</v>
      </c>
      <c r="AP195" s="1">
        <v>10.0</v>
      </c>
      <c r="AQ195" s="1">
        <v>10.0</v>
      </c>
      <c r="AR195" s="1">
        <v>10.0</v>
      </c>
      <c r="AS195" s="1">
        <v>10.0</v>
      </c>
      <c r="AT195" s="1">
        <v>10.0</v>
      </c>
      <c r="AU195" s="1">
        <v>0.0</v>
      </c>
      <c r="AV195" s="1" t="s">
        <v>96</v>
      </c>
      <c r="AW195" s="1">
        <v>2.0</v>
      </c>
      <c r="AX195" s="1">
        <v>0.0</v>
      </c>
      <c r="AY195" s="1">
        <v>2.0</v>
      </c>
      <c r="AZ195" s="1">
        <v>0.0</v>
      </c>
      <c r="BA195" s="1">
        <v>1.44</v>
      </c>
      <c r="BB195" s="1">
        <v>-1.0</v>
      </c>
      <c r="BC195" s="1">
        <v>1.0</v>
      </c>
      <c r="BD195" s="1">
        <v>-1.0</v>
      </c>
      <c r="BE195" s="1">
        <v>-1.0</v>
      </c>
      <c r="BF195" s="1">
        <v>-1.0</v>
      </c>
      <c r="BG195" s="1">
        <v>-1.0</v>
      </c>
      <c r="BH195" s="1">
        <v>1.0</v>
      </c>
      <c r="BI195" s="1">
        <v>-1.0</v>
      </c>
      <c r="BJ195" s="1">
        <v>1.0</v>
      </c>
      <c r="BK195" s="1">
        <v>1.0</v>
      </c>
      <c r="BL195" s="1">
        <v>1.0</v>
      </c>
      <c r="BM195" s="1">
        <v>-1.0</v>
      </c>
      <c r="BN195" s="1">
        <v>-1.0</v>
      </c>
      <c r="BO195" s="1">
        <v>-1.0</v>
      </c>
      <c r="BP195" s="1">
        <v>-1.0</v>
      </c>
      <c r="BQ195" s="1">
        <v>1.0</v>
      </c>
      <c r="BR195" s="1">
        <v>-1.0</v>
      </c>
      <c r="BS195" s="1">
        <v>-1.0</v>
      </c>
      <c r="BT195" s="1">
        <v>-1.0</v>
      </c>
      <c r="BU195" s="1">
        <v>1.0</v>
      </c>
      <c r="BV195" s="1">
        <v>-1.0</v>
      </c>
      <c r="BW195" s="1">
        <v>-1.0</v>
      </c>
      <c r="BX195" s="1">
        <v>1.0</v>
      </c>
      <c r="BY195" s="1">
        <v>-1.0</v>
      </c>
      <c r="BZ195" s="1">
        <v>-1.0</v>
      </c>
      <c r="CA195" s="1">
        <v>-1.0</v>
      </c>
      <c r="CB195" s="1">
        <v>1.0</v>
      </c>
      <c r="CC195" s="1">
        <v>-1.0</v>
      </c>
      <c r="CD195" s="1">
        <v>6253.0</v>
      </c>
    </row>
    <row r="196">
      <c r="A196" s="1">
        <v>6613354.0</v>
      </c>
      <c r="B196" s="1" t="s">
        <v>1254</v>
      </c>
      <c r="C196" s="1" t="s">
        <v>1255</v>
      </c>
      <c r="D196" s="1" t="s">
        <v>1256</v>
      </c>
      <c r="E196" s="1" t="s">
        <v>85</v>
      </c>
      <c r="F196" s="1" t="s">
        <v>1257</v>
      </c>
      <c r="G196" s="1" t="s">
        <v>1258</v>
      </c>
      <c r="H196" s="1" t="s">
        <v>1259</v>
      </c>
      <c r="I196" s="1">
        <v>3.4608427E7</v>
      </c>
      <c r="J196" s="1">
        <v>42154.0</v>
      </c>
      <c r="K196" s="1" t="s">
        <v>134</v>
      </c>
      <c r="L196" s="1">
        <v>0.64</v>
      </c>
      <c r="M196" s="1">
        <v>0.0</v>
      </c>
      <c r="N196" s="1">
        <v>1.0</v>
      </c>
      <c r="O196" s="1">
        <v>1.0</v>
      </c>
      <c r="P196" s="1" t="s">
        <v>89</v>
      </c>
      <c r="Q196" s="1" t="s">
        <v>177</v>
      </c>
      <c r="R196" s="1">
        <v>40.71855</v>
      </c>
      <c r="S196" s="1">
        <v>-73.9895</v>
      </c>
      <c r="T196" s="1" t="s">
        <v>91</v>
      </c>
      <c r="U196" s="1" t="s">
        <v>92</v>
      </c>
      <c r="V196" s="1">
        <v>3.0</v>
      </c>
      <c r="W196" s="1">
        <v>1.0</v>
      </c>
      <c r="X196" s="1">
        <v>1.0</v>
      </c>
      <c r="Y196" s="1">
        <v>2.0</v>
      </c>
      <c r="Z196" s="1" t="s">
        <v>93</v>
      </c>
      <c r="AA196" s="1" t="s">
        <v>1260</v>
      </c>
      <c r="AB196" s="1">
        <v>184.0</v>
      </c>
      <c r="AC196" s="1">
        <v>1.0</v>
      </c>
      <c r="AD196" s="1">
        <v>0.0</v>
      </c>
      <c r="AE196" s="1">
        <v>4.0</v>
      </c>
      <c r="AF196" s="1" t="s">
        <v>179</v>
      </c>
      <c r="AG196" s="1">
        <v>1.0</v>
      </c>
      <c r="AH196" s="1">
        <v>7.0</v>
      </c>
      <c r="AI196" s="1">
        <v>27.0</v>
      </c>
      <c r="AJ196" s="1">
        <v>34.0</v>
      </c>
      <c r="AK196" s="1">
        <v>273.0</v>
      </c>
      <c r="AL196" s="1">
        <v>11.0</v>
      </c>
      <c r="AM196" s="1">
        <v>11.0</v>
      </c>
      <c r="AN196" s="1">
        <v>93.0</v>
      </c>
      <c r="AO196" s="1">
        <v>10.0</v>
      </c>
      <c r="AP196" s="1">
        <v>9.0</v>
      </c>
      <c r="AQ196" s="1">
        <v>10.0</v>
      </c>
      <c r="AR196" s="1">
        <v>10.0</v>
      </c>
      <c r="AS196" s="1">
        <v>10.0</v>
      </c>
      <c r="AT196" s="1">
        <v>9.0</v>
      </c>
      <c r="AU196" s="1">
        <v>1.0</v>
      </c>
      <c r="AV196" s="1" t="s">
        <v>96</v>
      </c>
      <c r="AW196" s="1">
        <v>1.0</v>
      </c>
      <c r="AX196" s="1">
        <v>1.0</v>
      </c>
      <c r="AY196" s="1">
        <v>0.0</v>
      </c>
      <c r="AZ196" s="1">
        <v>0.0</v>
      </c>
      <c r="BA196" s="1">
        <v>1.2</v>
      </c>
      <c r="BB196" s="1">
        <v>-1.0</v>
      </c>
      <c r="BC196" s="1">
        <v>1.0</v>
      </c>
      <c r="BD196" s="1">
        <v>-1.0</v>
      </c>
      <c r="BE196" s="1">
        <v>-1.0</v>
      </c>
      <c r="BF196" s="1">
        <v>1.0</v>
      </c>
      <c r="BG196" s="1">
        <v>-1.0</v>
      </c>
      <c r="BH196" s="1">
        <v>-1.0</v>
      </c>
      <c r="BI196" s="1">
        <v>-1.0</v>
      </c>
      <c r="BJ196" s="1">
        <v>1.0</v>
      </c>
      <c r="BK196" s="1">
        <v>1.0</v>
      </c>
      <c r="BL196" s="1">
        <v>1.0</v>
      </c>
      <c r="BM196" s="1">
        <v>-1.0</v>
      </c>
      <c r="BN196" s="1">
        <v>-1.0</v>
      </c>
      <c r="BO196" s="1">
        <v>-1.0</v>
      </c>
      <c r="BP196" s="1">
        <v>-1.0</v>
      </c>
      <c r="BQ196" s="1">
        <v>-1.0</v>
      </c>
      <c r="BR196" s="1">
        <v>-1.0</v>
      </c>
      <c r="BS196" s="1">
        <v>1.0</v>
      </c>
      <c r="BT196" s="1">
        <v>-1.0</v>
      </c>
      <c r="BU196" s="1">
        <v>1.0</v>
      </c>
      <c r="BV196" s="1">
        <v>1.0</v>
      </c>
      <c r="BW196" s="1">
        <v>1.0</v>
      </c>
      <c r="BX196" s="1">
        <v>-1.0</v>
      </c>
      <c r="BY196" s="1">
        <v>-1.0</v>
      </c>
      <c r="BZ196" s="1">
        <v>-1.0</v>
      </c>
      <c r="CA196" s="1">
        <v>-1.0</v>
      </c>
      <c r="CB196" s="1">
        <v>-1.0</v>
      </c>
      <c r="CC196" s="1">
        <v>-1.0</v>
      </c>
      <c r="CD196" s="1">
        <v>6255.0</v>
      </c>
    </row>
    <row r="197">
      <c r="A197" s="1">
        <v>261674.0</v>
      </c>
      <c r="B197" s="1" t="s">
        <v>1261</v>
      </c>
      <c r="C197" s="1" t="s">
        <v>1262</v>
      </c>
      <c r="D197" s="1" t="s">
        <v>1263</v>
      </c>
      <c r="E197" s="1" t="s">
        <v>85</v>
      </c>
      <c r="H197" s="1" t="s">
        <v>1264</v>
      </c>
      <c r="I197" s="1">
        <v>1372786.0</v>
      </c>
      <c r="J197" s="1">
        <v>40852.0</v>
      </c>
      <c r="M197" s="1">
        <v>0.0</v>
      </c>
      <c r="N197" s="1">
        <v>1.0</v>
      </c>
      <c r="O197" s="1">
        <v>1.0</v>
      </c>
      <c r="P197" s="1" t="s">
        <v>89</v>
      </c>
      <c r="Q197" s="1" t="s">
        <v>391</v>
      </c>
      <c r="R197" s="1">
        <v>40.74025</v>
      </c>
      <c r="S197" s="1">
        <v>-74.00161</v>
      </c>
      <c r="T197" s="1" t="s">
        <v>91</v>
      </c>
      <c r="U197" s="1" t="s">
        <v>113</v>
      </c>
      <c r="V197" s="1">
        <v>2.0</v>
      </c>
      <c r="W197" s="1">
        <v>1.0</v>
      </c>
      <c r="X197" s="1">
        <v>1.0</v>
      </c>
      <c r="Y197" s="1">
        <v>1.0</v>
      </c>
      <c r="Z197" s="1" t="s">
        <v>93</v>
      </c>
      <c r="AA197" s="1" t="s">
        <v>1265</v>
      </c>
      <c r="AB197" s="1">
        <v>95.0</v>
      </c>
      <c r="AC197" s="1">
        <v>1.0</v>
      </c>
      <c r="AD197" s="1">
        <v>20.0</v>
      </c>
      <c r="AE197" s="1">
        <v>5.0</v>
      </c>
      <c r="AF197" s="1" t="s">
        <v>116</v>
      </c>
      <c r="AG197" s="1">
        <v>1.0</v>
      </c>
      <c r="AH197" s="1">
        <v>0.0</v>
      </c>
      <c r="AI197" s="1">
        <v>0.0</v>
      </c>
      <c r="AJ197" s="1">
        <v>0.0</v>
      </c>
      <c r="AK197" s="1">
        <v>0.0</v>
      </c>
      <c r="AL197" s="1">
        <v>20.0</v>
      </c>
      <c r="AM197" s="1">
        <v>0.0</v>
      </c>
      <c r="AN197" s="1">
        <v>99.0</v>
      </c>
      <c r="AO197" s="1">
        <v>10.0</v>
      </c>
      <c r="AP197" s="1">
        <v>10.0</v>
      </c>
      <c r="AQ197" s="1">
        <v>10.0</v>
      </c>
      <c r="AR197" s="1">
        <v>9.0</v>
      </c>
      <c r="AS197" s="1">
        <v>10.0</v>
      </c>
      <c r="AT197" s="1">
        <v>10.0</v>
      </c>
      <c r="AU197" s="1">
        <v>0.0</v>
      </c>
      <c r="AV197" s="1" t="s">
        <v>105</v>
      </c>
      <c r="AW197" s="1">
        <v>1.0</v>
      </c>
      <c r="AX197" s="1">
        <v>0.0</v>
      </c>
      <c r="AY197" s="1">
        <v>1.0</v>
      </c>
      <c r="AZ197" s="1">
        <v>0.0</v>
      </c>
      <c r="BA197" s="1">
        <v>0.33</v>
      </c>
      <c r="BB197" s="1">
        <v>-1.0</v>
      </c>
      <c r="BC197" s="1">
        <v>1.0</v>
      </c>
      <c r="BD197" s="1">
        <v>-1.0</v>
      </c>
      <c r="BE197" s="1">
        <v>-1.0</v>
      </c>
      <c r="BF197" s="1">
        <v>-1.0</v>
      </c>
      <c r="BG197" s="1">
        <v>-1.0</v>
      </c>
      <c r="BH197" s="1">
        <v>-1.0</v>
      </c>
      <c r="BI197" s="1">
        <v>-1.0</v>
      </c>
      <c r="BJ197" s="1">
        <v>1.0</v>
      </c>
      <c r="BK197" s="1">
        <v>-1.0</v>
      </c>
      <c r="BL197" s="1">
        <v>-1.0</v>
      </c>
      <c r="BM197" s="1">
        <v>-1.0</v>
      </c>
      <c r="BN197" s="1">
        <v>-1.0</v>
      </c>
      <c r="BO197" s="1">
        <v>-1.0</v>
      </c>
      <c r="BP197" s="1">
        <v>-1.0</v>
      </c>
      <c r="BQ197" s="1">
        <v>-1.0</v>
      </c>
      <c r="BR197" s="1">
        <v>-1.0</v>
      </c>
      <c r="BS197" s="1">
        <v>-1.0</v>
      </c>
      <c r="BT197" s="1">
        <v>-1.0</v>
      </c>
      <c r="BU197" s="1">
        <v>1.0</v>
      </c>
      <c r="BV197" s="1">
        <v>-1.0</v>
      </c>
      <c r="BW197" s="1">
        <v>-1.0</v>
      </c>
      <c r="BX197" s="1">
        <v>-1.0</v>
      </c>
      <c r="BY197" s="1">
        <v>-1.0</v>
      </c>
      <c r="BZ197" s="1">
        <v>-1.0</v>
      </c>
      <c r="CA197" s="1">
        <v>-1.0</v>
      </c>
      <c r="CB197" s="1">
        <v>-1.0</v>
      </c>
      <c r="CC197" s="1">
        <v>-1.0</v>
      </c>
      <c r="CD197" s="1">
        <v>6256.0</v>
      </c>
    </row>
    <row r="198">
      <c r="A198" s="1">
        <v>3041973.0</v>
      </c>
      <c r="B198" s="1" t="s">
        <v>1266</v>
      </c>
      <c r="C198" s="1" t="s">
        <v>1267</v>
      </c>
      <c r="D198" s="1" t="s">
        <v>1268</v>
      </c>
      <c r="E198" s="1" t="s">
        <v>85</v>
      </c>
      <c r="H198" s="1" t="s">
        <v>1269</v>
      </c>
      <c r="I198" s="1">
        <v>1475015.0</v>
      </c>
      <c r="J198" s="1">
        <v>40882.0</v>
      </c>
      <c r="K198" s="1" t="s">
        <v>88</v>
      </c>
      <c r="L198" s="1">
        <v>0.93</v>
      </c>
      <c r="M198" s="1">
        <v>0.0</v>
      </c>
      <c r="N198" s="1">
        <v>52.0</v>
      </c>
      <c r="O198" s="1">
        <v>0.0</v>
      </c>
      <c r="P198" s="1" t="s">
        <v>89</v>
      </c>
      <c r="Q198" s="1" t="s">
        <v>1270</v>
      </c>
      <c r="R198" s="1">
        <v>40.74475</v>
      </c>
      <c r="S198" s="1">
        <v>-73.97201</v>
      </c>
      <c r="T198" s="1" t="s">
        <v>91</v>
      </c>
      <c r="U198" s="1" t="s">
        <v>92</v>
      </c>
      <c r="V198" s="1">
        <v>2.0</v>
      </c>
      <c r="W198" s="1">
        <v>1.0</v>
      </c>
      <c r="X198" s="1">
        <v>1.0</v>
      </c>
      <c r="Y198" s="1">
        <v>1.0</v>
      </c>
      <c r="Z198" s="1" t="s">
        <v>93</v>
      </c>
      <c r="AA198" s="1" t="s">
        <v>1271</v>
      </c>
      <c r="AB198" s="1">
        <v>150.0</v>
      </c>
      <c r="AC198" s="1">
        <v>1.0</v>
      </c>
      <c r="AD198" s="1">
        <v>0.0</v>
      </c>
      <c r="AE198" s="1">
        <v>30.0</v>
      </c>
      <c r="AF198" s="1" t="s">
        <v>443</v>
      </c>
      <c r="AG198" s="1">
        <v>1.0</v>
      </c>
      <c r="AH198" s="1">
        <v>27.0</v>
      </c>
      <c r="AI198" s="1">
        <v>57.0</v>
      </c>
      <c r="AJ198" s="1">
        <v>87.0</v>
      </c>
      <c r="AK198" s="1">
        <v>362.0</v>
      </c>
      <c r="AL198" s="1">
        <v>2.0</v>
      </c>
      <c r="AM198" s="1">
        <v>0.0</v>
      </c>
      <c r="AN198" s="1">
        <v>100.0</v>
      </c>
      <c r="AO198" s="1">
        <v>10.0</v>
      </c>
      <c r="AP198" s="1">
        <v>10.0</v>
      </c>
      <c r="AQ198" s="1">
        <v>9.0</v>
      </c>
      <c r="AR198" s="1">
        <v>10.0</v>
      </c>
      <c r="AS198" s="1">
        <v>10.0</v>
      </c>
      <c r="AT198" s="1">
        <v>10.0</v>
      </c>
      <c r="AU198" s="1">
        <v>0.0</v>
      </c>
      <c r="AV198" s="1" t="s">
        <v>96</v>
      </c>
      <c r="AW198" s="1">
        <v>52.0</v>
      </c>
      <c r="AX198" s="1">
        <v>52.0</v>
      </c>
      <c r="AY198" s="1">
        <v>0.0</v>
      </c>
      <c r="AZ198" s="1">
        <v>0.0</v>
      </c>
      <c r="BA198" s="1">
        <v>0.04</v>
      </c>
      <c r="BB198" s="1">
        <v>-1.0</v>
      </c>
      <c r="BC198" s="1">
        <v>1.0</v>
      </c>
      <c r="BD198" s="1">
        <v>-1.0</v>
      </c>
      <c r="BE198" s="1">
        <v>-1.0</v>
      </c>
      <c r="BF198" s="1">
        <v>-1.0</v>
      </c>
      <c r="BG198" s="1">
        <v>-1.0</v>
      </c>
      <c r="BH198" s="1">
        <v>-1.0</v>
      </c>
      <c r="BI198" s="1">
        <v>1.0</v>
      </c>
      <c r="BJ198" s="1">
        <v>1.0</v>
      </c>
      <c r="BK198" s="1">
        <v>-1.0</v>
      </c>
      <c r="BL198" s="1">
        <v>-1.0</v>
      </c>
      <c r="BM198" s="1">
        <v>1.0</v>
      </c>
      <c r="BN198" s="1">
        <v>1.0</v>
      </c>
      <c r="BO198" s="1">
        <v>-1.0</v>
      </c>
      <c r="BP198" s="1">
        <v>-1.0</v>
      </c>
      <c r="BQ198" s="1">
        <v>-1.0</v>
      </c>
      <c r="BR198" s="1">
        <v>-1.0</v>
      </c>
      <c r="BS198" s="1">
        <v>-1.0</v>
      </c>
      <c r="BT198" s="1">
        <v>-1.0</v>
      </c>
      <c r="BU198" s="1">
        <v>1.0</v>
      </c>
      <c r="BV198" s="1">
        <v>-1.0</v>
      </c>
      <c r="BW198" s="1">
        <v>-1.0</v>
      </c>
      <c r="BX198" s="1">
        <v>-1.0</v>
      </c>
      <c r="BY198" s="1">
        <v>-1.0</v>
      </c>
      <c r="BZ198" s="1">
        <v>-1.0</v>
      </c>
      <c r="CA198" s="1">
        <v>-1.0</v>
      </c>
      <c r="CB198" s="1">
        <v>-1.0</v>
      </c>
      <c r="CC198" s="1">
        <v>-1.0</v>
      </c>
      <c r="CD198" s="1">
        <v>6365.0</v>
      </c>
    </row>
    <row r="199">
      <c r="A199" s="1">
        <v>3.0393286E7</v>
      </c>
      <c r="B199" s="1" t="s">
        <v>1272</v>
      </c>
      <c r="C199" s="1" t="s">
        <v>1273</v>
      </c>
      <c r="D199" s="1" t="s">
        <v>1274</v>
      </c>
      <c r="E199" s="1" t="s">
        <v>85</v>
      </c>
      <c r="F199" s="1" t="s">
        <v>1275</v>
      </c>
      <c r="H199" s="1" t="s">
        <v>1029</v>
      </c>
      <c r="I199" s="1">
        <v>1.07434423E8</v>
      </c>
      <c r="J199" s="1">
        <v>42720.0</v>
      </c>
      <c r="K199" s="1" t="s">
        <v>88</v>
      </c>
      <c r="L199" s="1">
        <v>1.0</v>
      </c>
      <c r="M199" s="1">
        <v>0.0</v>
      </c>
      <c r="N199" s="1">
        <v>687.0</v>
      </c>
      <c r="O199" s="1">
        <v>0.0</v>
      </c>
      <c r="P199" s="1" t="s">
        <v>89</v>
      </c>
      <c r="Q199" s="1" t="s">
        <v>273</v>
      </c>
      <c r="R199" s="1">
        <v>40.7604599999999</v>
      </c>
      <c r="S199" s="1">
        <v>-73.99685</v>
      </c>
      <c r="T199" s="1" t="s">
        <v>91</v>
      </c>
      <c r="U199" s="1" t="s">
        <v>92</v>
      </c>
      <c r="V199" s="1">
        <v>4.0</v>
      </c>
      <c r="W199" s="1">
        <v>2.0</v>
      </c>
      <c r="X199" s="1">
        <v>2.0</v>
      </c>
      <c r="Y199" s="1">
        <v>2.0</v>
      </c>
      <c r="Z199" s="1" t="s">
        <v>93</v>
      </c>
      <c r="AA199" s="1" t="s">
        <v>1276</v>
      </c>
      <c r="AB199" s="1">
        <v>416.0</v>
      </c>
      <c r="AC199" s="1">
        <v>2.0</v>
      </c>
      <c r="AD199" s="1">
        <v>0.0</v>
      </c>
      <c r="AE199" s="1">
        <v>30.0</v>
      </c>
      <c r="AF199" s="1" t="s">
        <v>95</v>
      </c>
      <c r="AG199" s="1">
        <v>1.0</v>
      </c>
      <c r="AH199" s="1">
        <v>0.0</v>
      </c>
      <c r="AI199" s="1">
        <v>30.0</v>
      </c>
      <c r="AJ199" s="1">
        <v>60.0</v>
      </c>
      <c r="AK199" s="1">
        <v>335.0</v>
      </c>
      <c r="AL199" s="1">
        <v>0.0</v>
      </c>
      <c r="AM199" s="1">
        <v>0.0</v>
      </c>
      <c r="AU199" s="1">
        <v>1.0</v>
      </c>
      <c r="AV199" s="1" t="s">
        <v>105</v>
      </c>
      <c r="AW199" s="1">
        <v>232.0</v>
      </c>
      <c r="AX199" s="1">
        <v>232.0</v>
      </c>
      <c r="AY199" s="1">
        <v>0.0</v>
      </c>
      <c r="AZ199" s="1">
        <v>0.0</v>
      </c>
      <c r="BB199" s="1">
        <v>-1.0</v>
      </c>
      <c r="BC199" s="1">
        <v>1.0</v>
      </c>
      <c r="BD199" s="1">
        <v>-1.0</v>
      </c>
      <c r="BE199" s="1">
        <v>1.0</v>
      </c>
      <c r="BF199" s="1">
        <v>-1.0</v>
      </c>
      <c r="BG199" s="1">
        <v>-1.0</v>
      </c>
      <c r="BH199" s="1">
        <v>1.0</v>
      </c>
      <c r="BI199" s="1">
        <v>-1.0</v>
      </c>
      <c r="BJ199" s="1">
        <v>1.0</v>
      </c>
      <c r="BK199" s="1">
        <v>1.0</v>
      </c>
      <c r="BL199" s="1">
        <v>-1.0</v>
      </c>
      <c r="BM199" s="1">
        <v>1.0</v>
      </c>
      <c r="BN199" s="1">
        <v>1.0</v>
      </c>
      <c r="BO199" s="1">
        <v>1.0</v>
      </c>
      <c r="BP199" s="1">
        <v>-1.0</v>
      </c>
      <c r="BQ199" s="1">
        <v>-1.0</v>
      </c>
      <c r="BR199" s="1">
        <v>-1.0</v>
      </c>
      <c r="BS199" s="1">
        <v>-1.0</v>
      </c>
      <c r="BT199" s="1">
        <v>1.0</v>
      </c>
      <c r="BU199" s="1">
        <v>1.0</v>
      </c>
      <c r="BV199" s="1">
        <v>1.0</v>
      </c>
      <c r="BW199" s="1">
        <v>1.0</v>
      </c>
      <c r="BX199" s="1">
        <v>1.0</v>
      </c>
      <c r="BY199" s="1">
        <v>-1.0</v>
      </c>
      <c r="BZ199" s="1">
        <v>1.0</v>
      </c>
      <c r="CA199" s="1">
        <v>-1.0</v>
      </c>
      <c r="CB199" s="1">
        <v>-1.0</v>
      </c>
      <c r="CC199" s="1">
        <v>-1.0</v>
      </c>
      <c r="CD199" s="1">
        <v>6371.0</v>
      </c>
    </row>
    <row r="200">
      <c r="A200" s="1">
        <v>3.3516105E7</v>
      </c>
      <c r="B200" s="1" t="s">
        <v>1277</v>
      </c>
      <c r="C200" s="1" t="s">
        <v>1278</v>
      </c>
      <c r="D200" s="1" t="s">
        <v>1279</v>
      </c>
      <c r="E200" s="1" t="s">
        <v>85</v>
      </c>
      <c r="F200" s="1" t="s">
        <v>1280</v>
      </c>
      <c r="G200" s="1" t="s">
        <v>1281</v>
      </c>
      <c r="H200" s="2" t="str">
        <f>- no shoes in The house</f>
        <v>#ERROR!</v>
      </c>
      <c r="I200" s="1">
        <v>7130003.0</v>
      </c>
      <c r="J200" s="1">
        <v>41451.0</v>
      </c>
      <c r="K200" s="1" t="s">
        <v>134</v>
      </c>
      <c r="L200" s="1">
        <v>1.0</v>
      </c>
      <c r="M200" s="1">
        <v>1.0</v>
      </c>
      <c r="N200" s="1">
        <v>2.0</v>
      </c>
      <c r="O200" s="1">
        <v>1.0</v>
      </c>
      <c r="P200" s="1" t="s">
        <v>89</v>
      </c>
      <c r="Q200" s="1" t="s">
        <v>206</v>
      </c>
      <c r="R200" s="1">
        <v>40.72344</v>
      </c>
      <c r="S200" s="1">
        <v>-73.98479</v>
      </c>
      <c r="T200" s="1" t="s">
        <v>91</v>
      </c>
      <c r="U200" s="1" t="s">
        <v>92</v>
      </c>
      <c r="V200" s="1">
        <v>3.0</v>
      </c>
      <c r="W200" s="1">
        <v>1.0</v>
      </c>
      <c r="X200" s="1">
        <v>2.0</v>
      </c>
      <c r="Y200" s="1">
        <v>2.0</v>
      </c>
      <c r="Z200" s="1" t="s">
        <v>93</v>
      </c>
      <c r="AA200" s="1" t="s">
        <v>1282</v>
      </c>
      <c r="AB200" s="1">
        <v>250.0</v>
      </c>
      <c r="AC200" s="1">
        <v>2.0</v>
      </c>
      <c r="AD200" s="1">
        <v>20.0</v>
      </c>
      <c r="AE200" s="1">
        <v>30.0</v>
      </c>
      <c r="AF200" s="1" t="s">
        <v>179</v>
      </c>
      <c r="AG200" s="1">
        <v>1.0</v>
      </c>
      <c r="AH200" s="1">
        <v>0.0</v>
      </c>
      <c r="AI200" s="1">
        <v>19.0</v>
      </c>
      <c r="AJ200" s="1">
        <v>41.0</v>
      </c>
      <c r="AK200" s="1">
        <v>221.0</v>
      </c>
      <c r="AL200" s="1">
        <v>0.0</v>
      </c>
      <c r="AM200" s="1">
        <v>0.0</v>
      </c>
      <c r="AU200" s="1">
        <v>0.0</v>
      </c>
      <c r="AV200" s="1" t="s">
        <v>96</v>
      </c>
      <c r="AW200" s="1">
        <v>2.0</v>
      </c>
      <c r="AX200" s="1">
        <v>1.0</v>
      </c>
      <c r="AY200" s="1">
        <v>1.0</v>
      </c>
      <c r="AZ200" s="1">
        <v>0.0</v>
      </c>
      <c r="BB200" s="1">
        <v>-1.0</v>
      </c>
      <c r="BC200" s="1">
        <v>1.0</v>
      </c>
      <c r="BD200" s="1">
        <v>-1.0</v>
      </c>
      <c r="BE200" s="1">
        <v>-1.0</v>
      </c>
      <c r="BF200" s="1">
        <v>1.0</v>
      </c>
      <c r="BG200" s="1">
        <v>-1.0</v>
      </c>
      <c r="BH200" s="1">
        <v>1.0</v>
      </c>
      <c r="BI200" s="1">
        <v>-1.0</v>
      </c>
      <c r="BJ200" s="1">
        <v>1.0</v>
      </c>
      <c r="BK200" s="1">
        <v>-1.0</v>
      </c>
      <c r="BL200" s="1">
        <v>1.0</v>
      </c>
      <c r="BM200" s="1">
        <v>1.0</v>
      </c>
      <c r="BN200" s="1">
        <v>-1.0</v>
      </c>
      <c r="BO200" s="1">
        <v>-1.0</v>
      </c>
      <c r="BP200" s="1">
        <v>1.0</v>
      </c>
      <c r="BQ200" s="1">
        <v>-1.0</v>
      </c>
      <c r="BR200" s="1">
        <v>-1.0</v>
      </c>
      <c r="BS200" s="1">
        <v>-1.0</v>
      </c>
      <c r="BT200" s="1">
        <v>-1.0</v>
      </c>
      <c r="BU200" s="1">
        <v>1.0</v>
      </c>
      <c r="BV200" s="1">
        <v>-1.0</v>
      </c>
      <c r="BW200" s="1">
        <v>-1.0</v>
      </c>
      <c r="BX200" s="1">
        <v>-1.0</v>
      </c>
      <c r="BY200" s="1">
        <v>-1.0</v>
      </c>
      <c r="BZ200" s="1">
        <v>-1.0</v>
      </c>
      <c r="CA200" s="1">
        <v>-1.0</v>
      </c>
      <c r="CB200" s="1">
        <v>-1.0</v>
      </c>
      <c r="CC200" s="1">
        <v>-1.0</v>
      </c>
      <c r="CD200" s="1">
        <v>6407.0</v>
      </c>
    </row>
    <row r="201">
      <c r="A201" s="1">
        <v>2.2009072E7</v>
      </c>
      <c r="B201" s="1" t="s">
        <v>1283</v>
      </c>
      <c r="C201" s="1" t="s">
        <v>1284</v>
      </c>
      <c r="D201" s="1" t="s">
        <v>1284</v>
      </c>
      <c r="E201" s="1" t="s">
        <v>85</v>
      </c>
      <c r="I201" s="1">
        <v>6493857.0</v>
      </c>
      <c r="J201" s="1">
        <v>41414.0</v>
      </c>
      <c r="M201" s="1">
        <v>0.0</v>
      </c>
      <c r="N201" s="1">
        <v>1.0</v>
      </c>
      <c r="O201" s="1">
        <v>0.0</v>
      </c>
      <c r="P201" s="1" t="s">
        <v>89</v>
      </c>
      <c r="Q201" s="1" t="s">
        <v>613</v>
      </c>
      <c r="R201" s="1">
        <v>40.8108299999999</v>
      </c>
      <c r="S201" s="1">
        <v>-73.95248</v>
      </c>
      <c r="T201" s="1" t="s">
        <v>91</v>
      </c>
      <c r="U201" s="1" t="s">
        <v>113</v>
      </c>
      <c r="V201" s="1">
        <v>2.0</v>
      </c>
      <c r="W201" s="1">
        <v>2.0</v>
      </c>
      <c r="X201" s="1">
        <v>1.0</v>
      </c>
      <c r="Y201" s="1">
        <v>1.0</v>
      </c>
      <c r="Z201" s="1" t="s">
        <v>93</v>
      </c>
      <c r="AA201" s="1" t="s">
        <v>1285</v>
      </c>
      <c r="AB201" s="1">
        <v>69.0</v>
      </c>
      <c r="AC201" s="1">
        <v>1.0</v>
      </c>
      <c r="AD201" s="1">
        <v>25.0</v>
      </c>
      <c r="AE201" s="1">
        <v>2.0</v>
      </c>
      <c r="AF201" s="1" t="s">
        <v>521</v>
      </c>
      <c r="AG201" s="1">
        <v>1.0</v>
      </c>
      <c r="AH201" s="1">
        <v>0.0</v>
      </c>
      <c r="AI201" s="1">
        <v>0.0</v>
      </c>
      <c r="AJ201" s="1">
        <v>0.0</v>
      </c>
      <c r="AK201" s="1">
        <v>0.0</v>
      </c>
      <c r="AL201" s="1">
        <v>0.0</v>
      </c>
      <c r="AM201" s="1">
        <v>0.0</v>
      </c>
      <c r="AU201" s="1">
        <v>1.0</v>
      </c>
      <c r="AV201" s="1" t="s">
        <v>105</v>
      </c>
      <c r="AW201" s="1">
        <v>1.0</v>
      </c>
      <c r="AX201" s="1">
        <v>0.0</v>
      </c>
      <c r="AY201" s="1">
        <v>1.0</v>
      </c>
      <c r="AZ201" s="1">
        <v>0.0</v>
      </c>
      <c r="BB201" s="1">
        <v>-1.0</v>
      </c>
      <c r="BC201" s="1">
        <v>1.0</v>
      </c>
      <c r="BD201" s="1">
        <v>-1.0</v>
      </c>
      <c r="BE201" s="1">
        <v>-1.0</v>
      </c>
      <c r="BF201" s="1">
        <v>-1.0</v>
      </c>
      <c r="BG201" s="1">
        <v>-1.0</v>
      </c>
      <c r="BH201" s="1">
        <v>-1.0</v>
      </c>
      <c r="BI201" s="1">
        <v>-1.0</v>
      </c>
      <c r="BJ201" s="1">
        <v>1.0</v>
      </c>
      <c r="BK201" s="1">
        <v>-1.0</v>
      </c>
      <c r="BL201" s="1">
        <v>-1.0</v>
      </c>
      <c r="BM201" s="1">
        <v>-1.0</v>
      </c>
      <c r="BN201" s="1">
        <v>-1.0</v>
      </c>
      <c r="BO201" s="1">
        <v>-1.0</v>
      </c>
      <c r="BP201" s="1">
        <v>-1.0</v>
      </c>
      <c r="BQ201" s="1">
        <v>-1.0</v>
      </c>
      <c r="BR201" s="1">
        <v>-1.0</v>
      </c>
      <c r="BS201" s="1">
        <v>-1.0</v>
      </c>
      <c r="BT201" s="1">
        <v>-1.0</v>
      </c>
      <c r="BU201" s="1">
        <v>1.0</v>
      </c>
      <c r="BV201" s="1">
        <v>-1.0</v>
      </c>
      <c r="BW201" s="1">
        <v>-1.0</v>
      </c>
      <c r="BX201" s="1">
        <v>-1.0</v>
      </c>
      <c r="BY201" s="1">
        <v>-1.0</v>
      </c>
      <c r="BZ201" s="1">
        <v>-1.0</v>
      </c>
      <c r="CA201" s="1">
        <v>-1.0</v>
      </c>
      <c r="CB201" s="1">
        <v>-1.0</v>
      </c>
      <c r="CC201" s="1">
        <v>-1.0</v>
      </c>
      <c r="CD201" s="1">
        <v>6448.0</v>
      </c>
    </row>
    <row r="202">
      <c r="A202" s="1">
        <v>6933582.0</v>
      </c>
      <c r="B202" s="1" t="s">
        <v>1286</v>
      </c>
      <c r="C202" s="1" t="s">
        <v>1287</v>
      </c>
      <c r="D202" s="1" t="s">
        <v>1288</v>
      </c>
      <c r="E202" s="1" t="s">
        <v>85</v>
      </c>
      <c r="F202" s="1" t="s">
        <v>1289</v>
      </c>
      <c r="G202" s="1" t="s">
        <v>1290</v>
      </c>
      <c r="H202" s="1" t="s">
        <v>1291</v>
      </c>
      <c r="I202" s="1">
        <v>3.5914251E7</v>
      </c>
      <c r="J202" s="1">
        <v>42170.0</v>
      </c>
      <c r="M202" s="1">
        <v>0.0</v>
      </c>
      <c r="N202" s="1">
        <v>1.0</v>
      </c>
      <c r="O202" s="1">
        <v>0.0</v>
      </c>
      <c r="P202" s="1" t="s">
        <v>111</v>
      </c>
      <c r="Q202" s="1" t="s">
        <v>112</v>
      </c>
      <c r="R202" s="1">
        <v>40.7637099999999</v>
      </c>
      <c r="S202" s="1">
        <v>-73.92049</v>
      </c>
      <c r="T202" s="1" t="s">
        <v>91</v>
      </c>
      <c r="U202" s="1" t="s">
        <v>92</v>
      </c>
      <c r="V202" s="1">
        <v>3.0</v>
      </c>
      <c r="W202" s="1">
        <v>1.0</v>
      </c>
      <c r="X202" s="1">
        <v>1.0</v>
      </c>
      <c r="Y202" s="1">
        <v>1.0</v>
      </c>
      <c r="Z202" s="1" t="s">
        <v>93</v>
      </c>
      <c r="AA202" s="1" t="s">
        <v>1292</v>
      </c>
      <c r="AB202" s="1">
        <v>100.0</v>
      </c>
      <c r="AC202" s="1">
        <v>1.0</v>
      </c>
      <c r="AD202" s="1">
        <v>0.0</v>
      </c>
      <c r="AE202" s="1">
        <v>4.0</v>
      </c>
      <c r="AF202" s="1" t="s">
        <v>479</v>
      </c>
      <c r="AG202" s="1">
        <v>1.0</v>
      </c>
      <c r="AH202" s="1">
        <v>0.0</v>
      </c>
      <c r="AI202" s="1">
        <v>0.0</v>
      </c>
      <c r="AJ202" s="1">
        <v>0.0</v>
      </c>
      <c r="AK202" s="1">
        <v>0.0</v>
      </c>
      <c r="AL202" s="1">
        <v>2.0</v>
      </c>
      <c r="AM202" s="1">
        <v>0.0</v>
      </c>
      <c r="AN202" s="1">
        <v>90.0</v>
      </c>
      <c r="AO202" s="1">
        <v>10.0</v>
      </c>
      <c r="AP202" s="1">
        <v>8.0</v>
      </c>
      <c r="AQ202" s="1">
        <v>10.0</v>
      </c>
      <c r="AR202" s="1">
        <v>10.0</v>
      </c>
      <c r="AS202" s="1">
        <v>10.0</v>
      </c>
      <c r="AT202" s="1">
        <v>9.0</v>
      </c>
      <c r="AU202" s="1">
        <v>0.0</v>
      </c>
      <c r="AV202" s="1" t="s">
        <v>117</v>
      </c>
      <c r="AW202" s="1">
        <v>1.0</v>
      </c>
      <c r="AX202" s="1">
        <v>1.0</v>
      </c>
      <c r="AY202" s="1">
        <v>0.0</v>
      </c>
      <c r="AZ202" s="1">
        <v>0.0</v>
      </c>
      <c r="BA202" s="1">
        <v>0.04</v>
      </c>
      <c r="BB202" s="1">
        <v>-1.0</v>
      </c>
      <c r="BC202" s="1">
        <v>1.0</v>
      </c>
      <c r="BD202" s="1">
        <v>-1.0</v>
      </c>
      <c r="BE202" s="1">
        <v>-1.0</v>
      </c>
      <c r="BF202" s="1">
        <v>-1.0</v>
      </c>
      <c r="BG202" s="1">
        <v>-1.0</v>
      </c>
      <c r="BH202" s="1">
        <v>-1.0</v>
      </c>
      <c r="BI202" s="1">
        <v>-1.0</v>
      </c>
      <c r="BJ202" s="1">
        <v>1.0</v>
      </c>
      <c r="BK202" s="1">
        <v>-1.0</v>
      </c>
      <c r="BL202" s="1">
        <v>-1.0</v>
      </c>
      <c r="BM202" s="1">
        <v>-1.0</v>
      </c>
      <c r="BN202" s="1">
        <v>-1.0</v>
      </c>
      <c r="BO202" s="1">
        <v>-1.0</v>
      </c>
      <c r="BP202" s="1">
        <v>1.0</v>
      </c>
      <c r="BQ202" s="1">
        <v>-1.0</v>
      </c>
      <c r="BR202" s="1">
        <v>-1.0</v>
      </c>
      <c r="BS202" s="1">
        <v>-1.0</v>
      </c>
      <c r="BT202" s="1">
        <v>-1.0</v>
      </c>
      <c r="BU202" s="1">
        <v>1.0</v>
      </c>
      <c r="BV202" s="1">
        <v>-1.0</v>
      </c>
      <c r="BW202" s="1">
        <v>-1.0</v>
      </c>
      <c r="BX202" s="1">
        <v>-1.0</v>
      </c>
      <c r="BY202" s="1">
        <v>-1.0</v>
      </c>
      <c r="BZ202" s="1">
        <v>-1.0</v>
      </c>
      <c r="CA202" s="1">
        <v>-1.0</v>
      </c>
      <c r="CB202" s="1">
        <v>-1.0</v>
      </c>
      <c r="CC202" s="1">
        <v>-1.0</v>
      </c>
      <c r="CD202" s="1">
        <v>6463.0</v>
      </c>
    </row>
    <row r="203">
      <c r="A203" s="1">
        <v>3.2043671E7</v>
      </c>
      <c r="B203" s="1" t="s">
        <v>1293</v>
      </c>
      <c r="C203" s="1" t="s">
        <v>1294</v>
      </c>
      <c r="D203" s="1" t="s">
        <v>1295</v>
      </c>
      <c r="E203" s="1" t="s">
        <v>85</v>
      </c>
      <c r="F203" s="1" t="s">
        <v>1296</v>
      </c>
      <c r="G203" s="1" t="s">
        <v>1297</v>
      </c>
      <c r="I203" s="1">
        <v>2.40248599E8</v>
      </c>
      <c r="J203" s="1">
        <v>43496.0</v>
      </c>
      <c r="K203" s="1" t="s">
        <v>88</v>
      </c>
      <c r="L203" s="1">
        <v>0.86</v>
      </c>
      <c r="M203" s="1">
        <v>0.0</v>
      </c>
      <c r="N203" s="1">
        <v>2.0</v>
      </c>
      <c r="O203" s="1">
        <v>0.0</v>
      </c>
      <c r="P203" s="1" t="s">
        <v>89</v>
      </c>
      <c r="Q203" s="1" t="s">
        <v>1298</v>
      </c>
      <c r="R203" s="1">
        <v>40.71918</v>
      </c>
      <c r="S203" s="1">
        <v>-73.9953599999999</v>
      </c>
      <c r="T203" s="1" t="s">
        <v>91</v>
      </c>
      <c r="U203" s="1" t="s">
        <v>113</v>
      </c>
      <c r="V203" s="1">
        <v>2.0</v>
      </c>
      <c r="W203" s="1">
        <v>1.0</v>
      </c>
      <c r="X203" s="1">
        <v>1.0</v>
      </c>
      <c r="Y203" s="1">
        <v>1.0</v>
      </c>
      <c r="Z203" s="1" t="s">
        <v>93</v>
      </c>
      <c r="AA203" s="1" t="s">
        <v>1299</v>
      </c>
      <c r="AB203" s="1">
        <v>125.0</v>
      </c>
      <c r="AC203" s="1">
        <v>1.0</v>
      </c>
      <c r="AD203" s="1">
        <v>0.0</v>
      </c>
      <c r="AE203" s="1">
        <v>3.0</v>
      </c>
      <c r="AF203" s="1" t="s">
        <v>291</v>
      </c>
      <c r="AG203" s="1">
        <v>1.0</v>
      </c>
      <c r="AH203" s="1">
        <v>1.0</v>
      </c>
      <c r="AI203" s="1">
        <v>1.0</v>
      </c>
      <c r="AJ203" s="1">
        <v>1.0</v>
      </c>
      <c r="AK203" s="1">
        <v>1.0</v>
      </c>
      <c r="AL203" s="1">
        <v>1.0</v>
      </c>
      <c r="AM203" s="1">
        <v>1.0</v>
      </c>
      <c r="AN203" s="1">
        <v>80.0</v>
      </c>
      <c r="AO203" s="1">
        <v>10.0</v>
      </c>
      <c r="AP203" s="1">
        <v>10.0</v>
      </c>
      <c r="AQ203" s="1">
        <v>10.0</v>
      </c>
      <c r="AR203" s="1">
        <v>10.0</v>
      </c>
      <c r="AS203" s="1">
        <v>10.0</v>
      </c>
      <c r="AT203" s="1">
        <v>8.0</v>
      </c>
      <c r="AU203" s="1">
        <v>1.0</v>
      </c>
      <c r="AV203" s="1" t="s">
        <v>96</v>
      </c>
      <c r="AW203" s="1">
        <v>1.0</v>
      </c>
      <c r="AX203" s="1">
        <v>0.0</v>
      </c>
      <c r="AY203" s="1">
        <v>1.0</v>
      </c>
      <c r="AZ203" s="1">
        <v>0.0</v>
      </c>
      <c r="BA203" s="1">
        <v>0.42</v>
      </c>
      <c r="BB203" s="1">
        <v>-1.0</v>
      </c>
      <c r="BC203" s="1">
        <v>1.0</v>
      </c>
      <c r="BD203" s="1">
        <v>-1.0</v>
      </c>
      <c r="BE203" s="1">
        <v>-1.0</v>
      </c>
      <c r="BF203" s="1">
        <v>-1.0</v>
      </c>
      <c r="BG203" s="1">
        <v>-1.0</v>
      </c>
      <c r="BH203" s="1">
        <v>-1.0</v>
      </c>
      <c r="BI203" s="1">
        <v>-1.0</v>
      </c>
      <c r="BJ203" s="1">
        <v>-1.0</v>
      </c>
      <c r="BK203" s="1">
        <v>-1.0</v>
      </c>
      <c r="BL203" s="1">
        <v>-1.0</v>
      </c>
      <c r="BM203" s="1">
        <v>-1.0</v>
      </c>
      <c r="BN203" s="1">
        <v>-1.0</v>
      </c>
      <c r="BO203" s="1">
        <v>-1.0</v>
      </c>
      <c r="BP203" s="1">
        <v>-1.0</v>
      </c>
      <c r="BQ203" s="1">
        <v>-1.0</v>
      </c>
      <c r="BR203" s="1">
        <v>-1.0</v>
      </c>
      <c r="BS203" s="1">
        <v>-1.0</v>
      </c>
      <c r="BT203" s="1">
        <v>-1.0</v>
      </c>
      <c r="BU203" s="1">
        <v>1.0</v>
      </c>
      <c r="BV203" s="1">
        <v>-1.0</v>
      </c>
      <c r="BW203" s="1">
        <v>-1.0</v>
      </c>
      <c r="BX203" s="1">
        <v>1.0</v>
      </c>
      <c r="BY203" s="1">
        <v>-1.0</v>
      </c>
      <c r="BZ203" s="1">
        <v>-1.0</v>
      </c>
      <c r="CA203" s="1">
        <v>-1.0</v>
      </c>
      <c r="CB203" s="1">
        <v>-1.0</v>
      </c>
      <c r="CC203" s="1">
        <v>-1.0</v>
      </c>
      <c r="CD203" s="1">
        <v>6554.0</v>
      </c>
    </row>
    <row r="204">
      <c r="A204" s="1">
        <v>3.5656431E7</v>
      </c>
      <c r="B204" s="1" t="s">
        <v>1300</v>
      </c>
      <c r="C204" s="1" t="s">
        <v>1301</v>
      </c>
      <c r="D204" s="1" t="s">
        <v>1302</v>
      </c>
      <c r="E204" s="1" t="s">
        <v>85</v>
      </c>
      <c r="F204" s="1" t="s">
        <v>1303</v>
      </c>
      <c r="G204" s="1" t="s">
        <v>1304</v>
      </c>
      <c r="I204" s="1">
        <v>1.28681436E8</v>
      </c>
      <c r="J204" s="1">
        <v>42858.0</v>
      </c>
      <c r="K204" s="1" t="s">
        <v>88</v>
      </c>
      <c r="L204" s="1">
        <v>1.0</v>
      </c>
      <c r="M204" s="1">
        <v>0.0</v>
      </c>
      <c r="N204" s="1">
        <v>1.0</v>
      </c>
      <c r="O204" s="1">
        <v>1.0</v>
      </c>
      <c r="P204" s="1" t="s">
        <v>111</v>
      </c>
      <c r="Q204" s="1" t="s">
        <v>112</v>
      </c>
      <c r="R204" s="1">
        <v>40.75938</v>
      </c>
      <c r="S204" s="1">
        <v>-73.80124</v>
      </c>
      <c r="T204" s="1" t="s">
        <v>91</v>
      </c>
      <c r="U204" s="1" t="s">
        <v>113</v>
      </c>
      <c r="V204" s="1">
        <v>1.0</v>
      </c>
      <c r="W204" s="1">
        <v>1.0</v>
      </c>
      <c r="X204" s="1">
        <v>1.0</v>
      </c>
      <c r="Y204" s="1">
        <v>1.0</v>
      </c>
      <c r="Z204" s="1" t="s">
        <v>93</v>
      </c>
      <c r="AA204" s="1" t="s">
        <v>1305</v>
      </c>
      <c r="AB204" s="1">
        <v>40.0</v>
      </c>
      <c r="AC204" s="1">
        <v>1.0</v>
      </c>
      <c r="AD204" s="1">
        <v>0.0</v>
      </c>
      <c r="AE204" s="1">
        <v>1.0</v>
      </c>
      <c r="AF204" s="1" t="s">
        <v>313</v>
      </c>
      <c r="AG204" s="1">
        <v>1.0</v>
      </c>
      <c r="AH204" s="1">
        <v>7.0</v>
      </c>
      <c r="AI204" s="1">
        <v>36.0</v>
      </c>
      <c r="AJ204" s="1">
        <v>66.0</v>
      </c>
      <c r="AK204" s="1">
        <v>66.0</v>
      </c>
      <c r="AL204" s="1">
        <v>1.0</v>
      </c>
      <c r="AM204" s="1">
        <v>1.0</v>
      </c>
      <c r="AN204" s="1">
        <v>100.0</v>
      </c>
      <c r="AO204" s="1">
        <v>10.0</v>
      </c>
      <c r="AP204" s="1">
        <v>10.0</v>
      </c>
      <c r="AQ204" s="1">
        <v>10.0</v>
      </c>
      <c r="AR204" s="1">
        <v>10.0</v>
      </c>
      <c r="AS204" s="1">
        <v>10.0</v>
      </c>
      <c r="AT204" s="1">
        <v>10.0</v>
      </c>
      <c r="AU204" s="1">
        <v>1.0</v>
      </c>
      <c r="AV204" s="1" t="s">
        <v>117</v>
      </c>
      <c r="AW204" s="1">
        <v>1.0</v>
      </c>
      <c r="AX204" s="1">
        <v>0.0</v>
      </c>
      <c r="AY204" s="1">
        <v>1.0</v>
      </c>
      <c r="AZ204" s="1">
        <v>0.0</v>
      </c>
      <c r="BA204" s="1">
        <v>1.0</v>
      </c>
      <c r="BB204" s="1">
        <v>-1.0</v>
      </c>
      <c r="BC204" s="1">
        <v>-1.0</v>
      </c>
      <c r="BD204" s="1">
        <v>-1.0</v>
      </c>
      <c r="BE204" s="1">
        <v>-1.0</v>
      </c>
      <c r="BF204" s="1">
        <v>-1.0</v>
      </c>
      <c r="BG204" s="1">
        <v>-1.0</v>
      </c>
      <c r="BH204" s="1">
        <v>1.0</v>
      </c>
      <c r="BI204" s="1">
        <v>-1.0</v>
      </c>
      <c r="BJ204" s="1">
        <v>-1.0</v>
      </c>
      <c r="BK204" s="1">
        <v>-1.0</v>
      </c>
      <c r="BL204" s="1">
        <v>-1.0</v>
      </c>
      <c r="BM204" s="1">
        <v>-1.0</v>
      </c>
      <c r="BN204" s="1">
        <v>-1.0</v>
      </c>
      <c r="BO204" s="1">
        <v>-1.0</v>
      </c>
      <c r="BP204" s="1">
        <v>-1.0</v>
      </c>
      <c r="BQ204" s="1">
        <v>-1.0</v>
      </c>
      <c r="BR204" s="1">
        <v>-1.0</v>
      </c>
      <c r="BS204" s="1">
        <v>-1.0</v>
      </c>
      <c r="BT204" s="1">
        <v>-1.0</v>
      </c>
      <c r="BU204" s="1">
        <v>-1.0</v>
      </c>
      <c r="BV204" s="1">
        <v>-1.0</v>
      </c>
      <c r="BW204" s="1">
        <v>-1.0</v>
      </c>
      <c r="BX204" s="1">
        <v>-1.0</v>
      </c>
      <c r="BY204" s="1">
        <v>-1.0</v>
      </c>
      <c r="BZ204" s="1">
        <v>-1.0</v>
      </c>
      <c r="CA204" s="1">
        <v>-1.0</v>
      </c>
      <c r="CB204" s="1">
        <v>-1.0</v>
      </c>
      <c r="CC204" s="1">
        <v>-1.0</v>
      </c>
      <c r="CD204" s="1">
        <v>6556.0</v>
      </c>
    </row>
    <row r="205">
      <c r="A205" s="1">
        <v>2.8901045E7</v>
      </c>
      <c r="B205" s="1" t="s">
        <v>1306</v>
      </c>
      <c r="C205" s="1" t="s">
        <v>1307</v>
      </c>
      <c r="D205" s="1" t="s">
        <v>1308</v>
      </c>
      <c r="E205" s="1" t="s">
        <v>85</v>
      </c>
      <c r="G205" s="1" t="s">
        <v>1309</v>
      </c>
      <c r="H205" s="2" t="str">
        <f>- no shoes in The house</f>
        <v>#ERROR!</v>
      </c>
      <c r="I205" s="1">
        <v>2065453.0</v>
      </c>
      <c r="J205" s="1">
        <v>41002.0</v>
      </c>
      <c r="M205" s="1">
        <v>1.0</v>
      </c>
      <c r="N205" s="1">
        <v>3.0</v>
      </c>
      <c r="O205" s="1">
        <v>1.0</v>
      </c>
      <c r="P205" s="1" t="s">
        <v>123</v>
      </c>
      <c r="Q205" s="1" t="s">
        <v>698</v>
      </c>
      <c r="R205" s="1">
        <v>40.67618</v>
      </c>
      <c r="S205" s="1">
        <v>-73.95607</v>
      </c>
      <c r="T205" s="1" t="s">
        <v>91</v>
      </c>
      <c r="U205" s="1" t="s">
        <v>113</v>
      </c>
      <c r="V205" s="1">
        <v>2.0</v>
      </c>
      <c r="W205" s="1">
        <v>1.0</v>
      </c>
      <c r="X205" s="1">
        <v>1.0</v>
      </c>
      <c r="Y205" s="1">
        <v>1.0</v>
      </c>
      <c r="Z205" s="1" t="s">
        <v>93</v>
      </c>
      <c r="AA205" s="1" t="s">
        <v>1310</v>
      </c>
      <c r="AB205" s="1">
        <v>75.0</v>
      </c>
      <c r="AC205" s="1">
        <v>1.0</v>
      </c>
      <c r="AD205" s="1">
        <v>0.0</v>
      </c>
      <c r="AE205" s="1">
        <v>2.0</v>
      </c>
      <c r="AF205" s="1" t="s">
        <v>443</v>
      </c>
      <c r="AG205" s="1">
        <v>1.0</v>
      </c>
      <c r="AH205" s="1">
        <v>0.0</v>
      </c>
      <c r="AI205" s="1">
        <v>7.0</v>
      </c>
      <c r="AJ205" s="1">
        <v>12.0</v>
      </c>
      <c r="AK205" s="1">
        <v>12.0</v>
      </c>
      <c r="AL205" s="1">
        <v>6.0</v>
      </c>
      <c r="AM205" s="1">
        <v>6.0</v>
      </c>
      <c r="AN205" s="1">
        <v>100.0</v>
      </c>
      <c r="AO205" s="1">
        <v>10.0</v>
      </c>
      <c r="AP205" s="1">
        <v>10.0</v>
      </c>
      <c r="AQ205" s="1">
        <v>10.0</v>
      </c>
      <c r="AR205" s="1">
        <v>9.0</v>
      </c>
      <c r="AS205" s="1">
        <v>9.0</v>
      </c>
      <c r="AT205" s="1">
        <v>10.0</v>
      </c>
      <c r="AU205" s="1">
        <v>0.0</v>
      </c>
      <c r="AV205" s="1" t="s">
        <v>117</v>
      </c>
      <c r="AW205" s="1">
        <v>3.0</v>
      </c>
      <c r="AX205" s="1">
        <v>1.0</v>
      </c>
      <c r="AY205" s="1">
        <v>2.0</v>
      </c>
      <c r="AZ205" s="1">
        <v>0.0</v>
      </c>
      <c r="BA205" s="1">
        <v>0.69</v>
      </c>
      <c r="BB205" s="1">
        <v>-1.0</v>
      </c>
      <c r="BC205" s="1">
        <v>1.0</v>
      </c>
      <c r="BD205" s="1">
        <v>-1.0</v>
      </c>
      <c r="BE205" s="1">
        <v>-1.0</v>
      </c>
      <c r="BF205" s="1">
        <v>-1.0</v>
      </c>
      <c r="BG205" s="1">
        <v>-1.0</v>
      </c>
      <c r="BH205" s="1">
        <v>-1.0</v>
      </c>
      <c r="BI205" s="1">
        <v>-1.0</v>
      </c>
      <c r="BJ205" s="1">
        <v>1.0</v>
      </c>
      <c r="BK205" s="1">
        <v>-1.0</v>
      </c>
      <c r="BL205" s="1">
        <v>-1.0</v>
      </c>
      <c r="BM205" s="1">
        <v>1.0</v>
      </c>
      <c r="BN205" s="1">
        <v>1.0</v>
      </c>
      <c r="BO205" s="1">
        <v>-1.0</v>
      </c>
      <c r="BP205" s="1">
        <v>-1.0</v>
      </c>
      <c r="BQ205" s="1">
        <v>-1.0</v>
      </c>
      <c r="BR205" s="1">
        <v>-1.0</v>
      </c>
      <c r="BS205" s="1">
        <v>-1.0</v>
      </c>
      <c r="BT205" s="1">
        <v>-1.0</v>
      </c>
      <c r="BU205" s="1">
        <v>1.0</v>
      </c>
      <c r="BV205" s="1">
        <v>-1.0</v>
      </c>
      <c r="BW205" s="1">
        <v>-1.0</v>
      </c>
      <c r="BX205" s="1">
        <v>-1.0</v>
      </c>
      <c r="BY205" s="1">
        <v>-1.0</v>
      </c>
      <c r="BZ205" s="1">
        <v>1.0</v>
      </c>
      <c r="CA205" s="1">
        <v>-1.0</v>
      </c>
      <c r="CB205" s="1">
        <v>-1.0</v>
      </c>
      <c r="CC205" s="1">
        <v>-1.0</v>
      </c>
      <c r="CD205" s="1">
        <v>6564.0</v>
      </c>
    </row>
    <row r="206">
      <c r="A206" s="1">
        <v>9800247.0</v>
      </c>
      <c r="B206" s="1" t="s">
        <v>1311</v>
      </c>
      <c r="C206" s="1" t="s">
        <v>1312</v>
      </c>
      <c r="D206" s="1" t="s">
        <v>1313</v>
      </c>
      <c r="E206" s="1" t="s">
        <v>85</v>
      </c>
      <c r="F206" s="1" t="s">
        <v>1314</v>
      </c>
      <c r="G206" s="1" t="s">
        <v>1315</v>
      </c>
      <c r="H206" s="1" t="s">
        <v>1316</v>
      </c>
      <c r="I206" s="1">
        <v>3.6585734E7</v>
      </c>
      <c r="J206" s="1">
        <v>42179.0</v>
      </c>
      <c r="M206" s="1">
        <v>0.0</v>
      </c>
      <c r="N206" s="1">
        <v>1.0</v>
      </c>
      <c r="O206" s="1">
        <v>1.0</v>
      </c>
      <c r="P206" s="1" t="s">
        <v>89</v>
      </c>
      <c r="Q206" s="1" t="s">
        <v>90</v>
      </c>
      <c r="R206" s="1">
        <v>40.72955</v>
      </c>
      <c r="S206" s="1">
        <v>-73.98058</v>
      </c>
      <c r="T206" s="1" t="s">
        <v>91</v>
      </c>
      <c r="U206" s="1" t="s">
        <v>113</v>
      </c>
      <c r="V206" s="1">
        <v>2.0</v>
      </c>
      <c r="W206" s="1">
        <v>3.0</v>
      </c>
      <c r="X206" s="1">
        <v>1.0</v>
      </c>
      <c r="Y206" s="1">
        <v>1.0</v>
      </c>
      <c r="Z206" s="1" t="s">
        <v>93</v>
      </c>
      <c r="AA206" s="1" t="s">
        <v>1317</v>
      </c>
      <c r="AB206" s="1">
        <v>77.0</v>
      </c>
      <c r="AC206" s="1">
        <v>1.0</v>
      </c>
      <c r="AD206" s="1">
        <v>0.0</v>
      </c>
      <c r="AE206" s="1">
        <v>1.0</v>
      </c>
      <c r="AF206" s="1" t="s">
        <v>456</v>
      </c>
      <c r="AG206" s="1">
        <v>1.0</v>
      </c>
      <c r="AH206" s="1">
        <v>0.0</v>
      </c>
      <c r="AI206" s="1">
        <v>0.0</v>
      </c>
      <c r="AJ206" s="1">
        <v>0.0</v>
      </c>
      <c r="AK206" s="1">
        <v>0.0</v>
      </c>
      <c r="AL206" s="1">
        <v>0.0</v>
      </c>
      <c r="AM206" s="1">
        <v>0.0</v>
      </c>
      <c r="AU206" s="1">
        <v>0.0</v>
      </c>
      <c r="AV206" s="1" t="s">
        <v>105</v>
      </c>
      <c r="AW206" s="1">
        <v>1.0</v>
      </c>
      <c r="AX206" s="1">
        <v>0.0</v>
      </c>
      <c r="AY206" s="1">
        <v>1.0</v>
      </c>
      <c r="AZ206" s="1">
        <v>0.0</v>
      </c>
      <c r="BB206" s="1">
        <v>-1.0</v>
      </c>
      <c r="BC206" s="1">
        <v>1.0</v>
      </c>
      <c r="BD206" s="1">
        <v>-1.0</v>
      </c>
      <c r="BE206" s="1">
        <v>-1.0</v>
      </c>
      <c r="BF206" s="1">
        <v>-1.0</v>
      </c>
      <c r="BG206" s="1">
        <v>-1.0</v>
      </c>
      <c r="BH206" s="1">
        <v>-1.0</v>
      </c>
      <c r="BI206" s="1">
        <v>-1.0</v>
      </c>
      <c r="BJ206" s="1">
        <v>1.0</v>
      </c>
      <c r="BK206" s="1">
        <v>-1.0</v>
      </c>
      <c r="BL206" s="1">
        <v>-1.0</v>
      </c>
      <c r="BM206" s="1">
        <v>1.0</v>
      </c>
      <c r="BN206" s="1">
        <v>-1.0</v>
      </c>
      <c r="BO206" s="1">
        <v>-1.0</v>
      </c>
      <c r="BP206" s="1">
        <v>-1.0</v>
      </c>
      <c r="BQ206" s="1">
        <v>-1.0</v>
      </c>
      <c r="BR206" s="1">
        <v>-1.0</v>
      </c>
      <c r="BS206" s="1">
        <v>-1.0</v>
      </c>
      <c r="BT206" s="1">
        <v>-1.0</v>
      </c>
      <c r="BU206" s="1">
        <v>1.0</v>
      </c>
      <c r="BV206" s="1">
        <v>-1.0</v>
      </c>
      <c r="BW206" s="1">
        <v>-1.0</v>
      </c>
      <c r="BX206" s="1">
        <v>-1.0</v>
      </c>
      <c r="BY206" s="1">
        <v>-1.0</v>
      </c>
      <c r="BZ206" s="1">
        <v>-1.0</v>
      </c>
      <c r="CA206" s="1">
        <v>1.0</v>
      </c>
      <c r="CB206" s="1">
        <v>-1.0</v>
      </c>
      <c r="CC206" s="1">
        <v>-1.0</v>
      </c>
      <c r="CD206" s="1">
        <v>6705.0</v>
      </c>
    </row>
    <row r="207">
      <c r="A207" s="1">
        <v>3.077083E7</v>
      </c>
      <c r="B207" s="1" t="s">
        <v>1318</v>
      </c>
      <c r="C207" s="1" t="s">
        <v>1319</v>
      </c>
      <c r="D207" s="1" t="s">
        <v>1320</v>
      </c>
      <c r="E207" s="1" t="s">
        <v>85</v>
      </c>
      <c r="F207" s="1" t="s">
        <v>1321</v>
      </c>
      <c r="G207" s="1" t="s">
        <v>1322</v>
      </c>
      <c r="I207" s="1">
        <v>2.08477013E8</v>
      </c>
      <c r="J207" s="1">
        <v>43321.0</v>
      </c>
      <c r="K207" s="1" t="s">
        <v>88</v>
      </c>
      <c r="L207" s="1">
        <v>1.0</v>
      </c>
      <c r="M207" s="1">
        <v>0.0</v>
      </c>
      <c r="N207" s="1">
        <v>1.0</v>
      </c>
      <c r="O207" s="1">
        <v>1.0</v>
      </c>
      <c r="P207" s="1" t="s">
        <v>89</v>
      </c>
      <c r="Q207" s="1" t="s">
        <v>613</v>
      </c>
      <c r="R207" s="1">
        <v>40.80442</v>
      </c>
      <c r="S207" s="1">
        <v>-73.94756</v>
      </c>
      <c r="T207" s="1" t="s">
        <v>91</v>
      </c>
      <c r="U207" s="1" t="s">
        <v>92</v>
      </c>
      <c r="V207" s="1">
        <v>2.0</v>
      </c>
      <c r="W207" s="1">
        <v>1.0</v>
      </c>
      <c r="X207" s="1">
        <v>1.0</v>
      </c>
      <c r="Y207" s="1">
        <v>1.0</v>
      </c>
      <c r="Z207" s="1" t="s">
        <v>93</v>
      </c>
      <c r="AA207" s="1" t="s">
        <v>1323</v>
      </c>
      <c r="AB207" s="1">
        <v>125.0</v>
      </c>
      <c r="AC207" s="1">
        <v>1.0</v>
      </c>
      <c r="AD207" s="1">
        <v>0.0</v>
      </c>
      <c r="AE207" s="1">
        <v>2.0</v>
      </c>
      <c r="AF207" s="1" t="s">
        <v>104</v>
      </c>
      <c r="AG207" s="1">
        <v>1.0</v>
      </c>
      <c r="AH207" s="1">
        <v>8.0</v>
      </c>
      <c r="AI207" s="1">
        <v>17.0</v>
      </c>
      <c r="AJ207" s="1">
        <v>24.0</v>
      </c>
      <c r="AK207" s="1">
        <v>24.0</v>
      </c>
      <c r="AL207" s="1">
        <v>7.0</v>
      </c>
      <c r="AM207" s="1">
        <v>7.0</v>
      </c>
      <c r="AN207" s="1">
        <v>97.0</v>
      </c>
      <c r="AO207" s="1">
        <v>10.0</v>
      </c>
      <c r="AP207" s="1">
        <v>9.0</v>
      </c>
      <c r="AQ207" s="1">
        <v>10.0</v>
      </c>
      <c r="AR207" s="1">
        <v>10.0</v>
      </c>
      <c r="AS207" s="1">
        <v>10.0</v>
      </c>
      <c r="AT207" s="1">
        <v>10.0</v>
      </c>
      <c r="AU207" s="1">
        <v>0.0</v>
      </c>
      <c r="AV207" s="1" t="s">
        <v>96</v>
      </c>
      <c r="AW207" s="1">
        <v>1.0</v>
      </c>
      <c r="AX207" s="1">
        <v>1.0</v>
      </c>
      <c r="AY207" s="1">
        <v>0.0</v>
      </c>
      <c r="AZ207" s="1">
        <v>0.0</v>
      </c>
      <c r="BA207" s="1">
        <v>1.12</v>
      </c>
      <c r="BB207" s="1">
        <v>-1.0</v>
      </c>
      <c r="BC207" s="1">
        <v>1.0</v>
      </c>
      <c r="BD207" s="1">
        <v>-1.0</v>
      </c>
      <c r="BE207" s="1">
        <v>-1.0</v>
      </c>
      <c r="BF207" s="1">
        <v>-1.0</v>
      </c>
      <c r="BG207" s="1">
        <v>-1.0</v>
      </c>
      <c r="BH207" s="1">
        <v>-1.0</v>
      </c>
      <c r="BI207" s="1">
        <v>-1.0</v>
      </c>
      <c r="BJ207" s="1">
        <v>1.0</v>
      </c>
      <c r="BK207" s="1">
        <v>-1.0</v>
      </c>
      <c r="BL207" s="1">
        <v>1.0</v>
      </c>
      <c r="BM207" s="1">
        <v>1.0</v>
      </c>
      <c r="BN207" s="1">
        <v>-1.0</v>
      </c>
      <c r="BO207" s="1">
        <v>-1.0</v>
      </c>
      <c r="BP207" s="1">
        <v>-1.0</v>
      </c>
      <c r="BQ207" s="1">
        <v>-1.0</v>
      </c>
      <c r="BR207" s="1">
        <v>-1.0</v>
      </c>
      <c r="BS207" s="1">
        <v>-1.0</v>
      </c>
      <c r="BT207" s="1">
        <v>-1.0</v>
      </c>
      <c r="BU207" s="1">
        <v>1.0</v>
      </c>
      <c r="BV207" s="1">
        <v>-1.0</v>
      </c>
      <c r="BW207" s="1">
        <v>-1.0</v>
      </c>
      <c r="BX207" s="1">
        <v>-1.0</v>
      </c>
      <c r="BY207" s="1">
        <v>-1.0</v>
      </c>
      <c r="BZ207" s="1">
        <v>1.0</v>
      </c>
      <c r="CA207" s="1">
        <v>-1.0</v>
      </c>
      <c r="CB207" s="1">
        <v>-1.0</v>
      </c>
      <c r="CC207" s="1">
        <v>-1.0</v>
      </c>
      <c r="CD207" s="1">
        <v>6718.0</v>
      </c>
    </row>
    <row r="208">
      <c r="A208" s="1">
        <v>4700565.0</v>
      </c>
      <c r="B208" s="1" t="s">
        <v>1324</v>
      </c>
      <c r="C208" s="1" t="s">
        <v>1325</v>
      </c>
      <c r="D208" s="1" t="s">
        <v>1326</v>
      </c>
      <c r="E208" s="1" t="s">
        <v>85</v>
      </c>
      <c r="F208" s="1" t="s">
        <v>1327</v>
      </c>
      <c r="G208" s="1" t="s">
        <v>1328</v>
      </c>
      <c r="I208" s="1">
        <v>2.4298733E7</v>
      </c>
      <c r="J208" s="1">
        <v>41972.0</v>
      </c>
      <c r="M208" s="1">
        <v>0.0</v>
      </c>
      <c r="N208" s="1">
        <v>2.0</v>
      </c>
      <c r="O208" s="1">
        <v>1.0</v>
      </c>
      <c r="P208" s="1" t="s">
        <v>123</v>
      </c>
      <c r="Q208" s="1" t="s">
        <v>124</v>
      </c>
      <c r="R208" s="1">
        <v>40.69167</v>
      </c>
      <c r="S208" s="1">
        <v>-73.92169</v>
      </c>
      <c r="T208" s="1" t="s">
        <v>91</v>
      </c>
      <c r="U208" s="1" t="s">
        <v>113</v>
      </c>
      <c r="V208" s="1">
        <v>2.0</v>
      </c>
      <c r="W208" s="1">
        <v>1.0</v>
      </c>
      <c r="X208" s="1">
        <v>1.0</v>
      </c>
      <c r="Y208" s="1">
        <v>1.0</v>
      </c>
      <c r="Z208" s="1" t="s">
        <v>264</v>
      </c>
      <c r="AA208" s="1" t="s">
        <v>1329</v>
      </c>
      <c r="AB208" s="1">
        <v>48.0</v>
      </c>
      <c r="AC208" s="1">
        <v>1.0</v>
      </c>
      <c r="AD208" s="1">
        <v>5.0</v>
      </c>
      <c r="AE208" s="1">
        <v>4.0</v>
      </c>
      <c r="AF208" s="1" t="s">
        <v>187</v>
      </c>
      <c r="AG208" s="1">
        <v>1.0</v>
      </c>
      <c r="AH208" s="1">
        <v>0.0</v>
      </c>
      <c r="AI208" s="1">
        <v>0.0</v>
      </c>
      <c r="AJ208" s="1">
        <v>0.0</v>
      </c>
      <c r="AK208" s="1">
        <v>0.0</v>
      </c>
      <c r="AL208" s="1">
        <v>1.0</v>
      </c>
      <c r="AM208" s="1">
        <v>0.0</v>
      </c>
      <c r="AN208" s="1">
        <v>80.0</v>
      </c>
      <c r="AO208" s="1">
        <v>10.0</v>
      </c>
      <c r="AP208" s="1">
        <v>8.0</v>
      </c>
      <c r="AQ208" s="1">
        <v>10.0</v>
      </c>
      <c r="AR208" s="1">
        <v>10.0</v>
      </c>
      <c r="AS208" s="1">
        <v>8.0</v>
      </c>
      <c r="AT208" s="1">
        <v>8.0</v>
      </c>
      <c r="AU208" s="1">
        <v>0.0</v>
      </c>
      <c r="AV208" s="1" t="s">
        <v>117</v>
      </c>
      <c r="AW208" s="1">
        <v>2.0</v>
      </c>
      <c r="AX208" s="1">
        <v>0.0</v>
      </c>
      <c r="AY208" s="1">
        <v>2.0</v>
      </c>
      <c r="AZ208" s="1">
        <v>0.0</v>
      </c>
      <c r="BA208" s="1">
        <v>0.02</v>
      </c>
      <c r="BB208" s="1">
        <v>-1.0</v>
      </c>
      <c r="BC208" s="1">
        <v>-1.0</v>
      </c>
      <c r="BD208" s="1">
        <v>-1.0</v>
      </c>
      <c r="BE208" s="1">
        <v>-1.0</v>
      </c>
      <c r="BF208" s="1">
        <v>-1.0</v>
      </c>
      <c r="BG208" s="1">
        <v>-1.0</v>
      </c>
      <c r="BH208" s="1">
        <v>-1.0</v>
      </c>
      <c r="BI208" s="1">
        <v>-1.0</v>
      </c>
      <c r="BJ208" s="1">
        <v>-1.0</v>
      </c>
      <c r="BK208" s="1">
        <v>-1.0</v>
      </c>
      <c r="BL208" s="1">
        <v>-1.0</v>
      </c>
      <c r="BM208" s="1">
        <v>1.0</v>
      </c>
      <c r="BN208" s="1">
        <v>-1.0</v>
      </c>
      <c r="BO208" s="1">
        <v>-1.0</v>
      </c>
      <c r="BP208" s="1">
        <v>-1.0</v>
      </c>
      <c r="BQ208" s="1">
        <v>-1.0</v>
      </c>
      <c r="BR208" s="1">
        <v>-1.0</v>
      </c>
      <c r="BS208" s="1">
        <v>-1.0</v>
      </c>
      <c r="BT208" s="1">
        <v>-1.0</v>
      </c>
      <c r="BU208" s="1">
        <v>1.0</v>
      </c>
      <c r="BV208" s="1">
        <v>-1.0</v>
      </c>
      <c r="BW208" s="1">
        <v>-1.0</v>
      </c>
      <c r="BX208" s="1">
        <v>-1.0</v>
      </c>
      <c r="BY208" s="1">
        <v>-1.0</v>
      </c>
      <c r="BZ208" s="1">
        <v>-1.0</v>
      </c>
      <c r="CA208" s="1">
        <v>-1.0</v>
      </c>
      <c r="CB208" s="1">
        <v>-1.0</v>
      </c>
      <c r="CC208" s="1">
        <v>-1.0</v>
      </c>
      <c r="CD208" s="1">
        <v>6757.0</v>
      </c>
    </row>
    <row r="209">
      <c r="A209" s="1">
        <v>3.2036822E7</v>
      </c>
      <c r="B209" s="1" t="s">
        <v>1330</v>
      </c>
      <c r="C209" s="1" t="s">
        <v>1331</v>
      </c>
      <c r="D209" s="1" t="s">
        <v>1332</v>
      </c>
      <c r="E209" s="1" t="s">
        <v>85</v>
      </c>
      <c r="F209" s="1" t="s">
        <v>1333</v>
      </c>
      <c r="H209" s="1" t="s">
        <v>1334</v>
      </c>
      <c r="I209" s="1">
        <v>3.6323224E7</v>
      </c>
      <c r="J209" s="1">
        <v>42176.0</v>
      </c>
      <c r="K209" s="1" t="s">
        <v>134</v>
      </c>
      <c r="L209" s="1">
        <v>1.0</v>
      </c>
      <c r="M209" s="1">
        <v>0.0</v>
      </c>
      <c r="N209" s="1">
        <v>1.0</v>
      </c>
      <c r="O209" s="1">
        <v>1.0</v>
      </c>
      <c r="P209" s="1" t="s">
        <v>89</v>
      </c>
      <c r="Q209" s="1" t="s">
        <v>1014</v>
      </c>
      <c r="R209" s="1">
        <v>40.84669</v>
      </c>
      <c r="S209" s="1">
        <v>-73.94028</v>
      </c>
      <c r="T209" s="1" t="s">
        <v>1015</v>
      </c>
      <c r="U209" s="1" t="s">
        <v>113</v>
      </c>
      <c r="V209" s="1">
        <v>2.0</v>
      </c>
      <c r="W209" s="1">
        <v>1.0</v>
      </c>
      <c r="X209" s="1">
        <v>1.0</v>
      </c>
      <c r="Y209" s="1">
        <v>1.0</v>
      </c>
      <c r="Z209" s="1" t="s">
        <v>93</v>
      </c>
      <c r="AA209" s="1" t="s">
        <v>1335</v>
      </c>
      <c r="AB209" s="1">
        <v>55.0</v>
      </c>
      <c r="AC209" s="1">
        <v>1.0</v>
      </c>
      <c r="AD209" s="1">
        <v>20.0</v>
      </c>
      <c r="AE209" s="1">
        <v>1.0</v>
      </c>
      <c r="AF209" s="1" t="s">
        <v>313</v>
      </c>
      <c r="AG209" s="1">
        <v>1.0</v>
      </c>
      <c r="AH209" s="1">
        <v>4.0</v>
      </c>
      <c r="AI209" s="1">
        <v>13.0</v>
      </c>
      <c r="AJ209" s="1">
        <v>30.0</v>
      </c>
      <c r="AK209" s="1">
        <v>30.0</v>
      </c>
      <c r="AL209" s="1">
        <v>17.0</v>
      </c>
      <c r="AM209" s="1">
        <v>17.0</v>
      </c>
      <c r="AN209" s="1">
        <v>96.0</v>
      </c>
      <c r="AO209" s="1">
        <v>10.0</v>
      </c>
      <c r="AP209" s="1">
        <v>10.0</v>
      </c>
      <c r="AQ209" s="1">
        <v>10.0</v>
      </c>
      <c r="AR209" s="1">
        <v>10.0</v>
      </c>
      <c r="AS209" s="1">
        <v>10.0</v>
      </c>
      <c r="AT209" s="1">
        <v>10.0</v>
      </c>
      <c r="AU209" s="1">
        <v>1.0</v>
      </c>
      <c r="AV209" s="1" t="s">
        <v>117</v>
      </c>
      <c r="AW209" s="1">
        <v>1.0</v>
      </c>
      <c r="AX209" s="1">
        <v>0.0</v>
      </c>
      <c r="AY209" s="1">
        <v>1.0</v>
      </c>
      <c r="AZ209" s="1">
        <v>0.0</v>
      </c>
      <c r="BA209" s="1">
        <v>3.31</v>
      </c>
      <c r="BB209" s="1">
        <v>-1.0</v>
      </c>
      <c r="BC209" s="1">
        <v>1.0</v>
      </c>
      <c r="BD209" s="1">
        <v>-1.0</v>
      </c>
      <c r="BE209" s="1">
        <v>-1.0</v>
      </c>
      <c r="BF209" s="1">
        <v>-1.0</v>
      </c>
      <c r="BG209" s="1">
        <v>-1.0</v>
      </c>
      <c r="BH209" s="1">
        <v>1.0</v>
      </c>
      <c r="BI209" s="1">
        <v>1.0</v>
      </c>
      <c r="BJ209" s="1">
        <v>1.0</v>
      </c>
      <c r="BK209" s="1">
        <v>1.0</v>
      </c>
      <c r="BL209" s="1">
        <v>-1.0</v>
      </c>
      <c r="BM209" s="1">
        <v>1.0</v>
      </c>
      <c r="BN209" s="1">
        <v>1.0</v>
      </c>
      <c r="BO209" s="1">
        <v>-1.0</v>
      </c>
      <c r="BP209" s="1">
        <v>-1.0</v>
      </c>
      <c r="BQ209" s="1">
        <v>1.0</v>
      </c>
      <c r="BR209" s="1">
        <v>-1.0</v>
      </c>
      <c r="BS209" s="1">
        <v>1.0</v>
      </c>
      <c r="BT209" s="1">
        <v>-1.0</v>
      </c>
      <c r="BU209" s="1">
        <v>1.0</v>
      </c>
      <c r="BV209" s="1">
        <v>-1.0</v>
      </c>
      <c r="BW209" s="1">
        <v>-1.0</v>
      </c>
      <c r="BX209" s="1">
        <v>-1.0</v>
      </c>
      <c r="BY209" s="1">
        <v>-1.0</v>
      </c>
      <c r="BZ209" s="1">
        <v>-1.0</v>
      </c>
      <c r="CA209" s="1">
        <v>-1.0</v>
      </c>
      <c r="CB209" s="1">
        <v>-1.0</v>
      </c>
      <c r="CC209" s="1">
        <v>-1.0</v>
      </c>
      <c r="CD209" s="1">
        <v>6767.0</v>
      </c>
    </row>
    <row r="210">
      <c r="A210" s="1">
        <v>1.2497438E7</v>
      </c>
      <c r="B210" s="1" t="s">
        <v>1336</v>
      </c>
      <c r="C210" s="1" t="s">
        <v>1337</v>
      </c>
      <c r="D210" s="1" t="s">
        <v>1337</v>
      </c>
      <c r="E210" s="1" t="s">
        <v>85</v>
      </c>
      <c r="I210" s="1">
        <v>6.767481E7</v>
      </c>
      <c r="J210" s="1">
        <v>42478.0</v>
      </c>
      <c r="K210" s="1" t="s">
        <v>88</v>
      </c>
      <c r="L210" s="1">
        <v>1.0</v>
      </c>
      <c r="M210" s="1">
        <v>0.0</v>
      </c>
      <c r="N210" s="1">
        <v>1.0</v>
      </c>
      <c r="O210" s="1">
        <v>0.0</v>
      </c>
      <c r="P210" s="1" t="s">
        <v>89</v>
      </c>
      <c r="Q210" s="1" t="s">
        <v>1298</v>
      </c>
      <c r="R210" s="1">
        <v>40.7164</v>
      </c>
      <c r="S210" s="1">
        <v>-73.99743</v>
      </c>
      <c r="T210" s="1" t="s">
        <v>91</v>
      </c>
      <c r="U210" s="1" t="s">
        <v>92</v>
      </c>
      <c r="V210" s="1">
        <v>2.0</v>
      </c>
      <c r="W210" s="1">
        <v>1.0</v>
      </c>
      <c r="X210" s="1">
        <v>1.0</v>
      </c>
      <c r="Y210" s="1">
        <v>1.0</v>
      </c>
      <c r="Z210" s="1" t="s">
        <v>93</v>
      </c>
      <c r="AA210" s="1" t="s">
        <v>1338</v>
      </c>
      <c r="AB210" s="1">
        <v>175.0</v>
      </c>
      <c r="AC210" s="1">
        <v>1.0</v>
      </c>
      <c r="AD210" s="1">
        <v>0.0</v>
      </c>
      <c r="AE210" s="1">
        <v>30.0</v>
      </c>
      <c r="AF210" s="1" t="s">
        <v>179</v>
      </c>
      <c r="AG210" s="1">
        <v>1.0</v>
      </c>
      <c r="AH210" s="1">
        <v>0.0</v>
      </c>
      <c r="AI210" s="1">
        <v>0.0</v>
      </c>
      <c r="AJ210" s="1">
        <v>0.0</v>
      </c>
      <c r="AK210" s="1">
        <v>0.0</v>
      </c>
      <c r="AL210" s="1">
        <v>4.0</v>
      </c>
      <c r="AM210" s="1">
        <v>0.0</v>
      </c>
      <c r="AN210" s="1">
        <v>100.0</v>
      </c>
      <c r="AO210" s="1">
        <v>10.0</v>
      </c>
      <c r="AP210" s="1">
        <v>10.0</v>
      </c>
      <c r="AQ210" s="1">
        <v>10.0</v>
      </c>
      <c r="AR210" s="1">
        <v>10.0</v>
      </c>
      <c r="AS210" s="1">
        <v>10.0</v>
      </c>
      <c r="AT210" s="1">
        <v>10.0</v>
      </c>
      <c r="AU210" s="1">
        <v>0.0</v>
      </c>
      <c r="AV210" s="1" t="s">
        <v>96</v>
      </c>
      <c r="AW210" s="1">
        <v>1.0</v>
      </c>
      <c r="AX210" s="1">
        <v>1.0</v>
      </c>
      <c r="AY210" s="1">
        <v>0.0</v>
      </c>
      <c r="AZ210" s="1">
        <v>0.0</v>
      </c>
      <c r="BA210" s="1">
        <v>0.11</v>
      </c>
      <c r="BB210" s="1">
        <v>-1.0</v>
      </c>
      <c r="BC210" s="1">
        <v>1.0</v>
      </c>
      <c r="BD210" s="1">
        <v>-1.0</v>
      </c>
      <c r="BE210" s="1">
        <v>-1.0</v>
      </c>
      <c r="BF210" s="1">
        <v>-1.0</v>
      </c>
      <c r="BG210" s="1">
        <v>-1.0</v>
      </c>
      <c r="BH210" s="1">
        <v>-1.0</v>
      </c>
      <c r="BI210" s="1">
        <v>-1.0</v>
      </c>
      <c r="BJ210" s="1">
        <v>-1.0</v>
      </c>
      <c r="BK210" s="1">
        <v>-1.0</v>
      </c>
      <c r="BL210" s="1">
        <v>-1.0</v>
      </c>
      <c r="BM210" s="1">
        <v>1.0</v>
      </c>
      <c r="BN210" s="1">
        <v>1.0</v>
      </c>
      <c r="BO210" s="1">
        <v>-1.0</v>
      </c>
      <c r="BP210" s="1">
        <v>-1.0</v>
      </c>
      <c r="BQ210" s="1">
        <v>-1.0</v>
      </c>
      <c r="BR210" s="1">
        <v>-1.0</v>
      </c>
      <c r="BS210" s="1">
        <v>-1.0</v>
      </c>
      <c r="BT210" s="1">
        <v>-1.0</v>
      </c>
      <c r="BU210" s="1">
        <v>1.0</v>
      </c>
      <c r="BV210" s="1">
        <v>-1.0</v>
      </c>
      <c r="BW210" s="1">
        <v>-1.0</v>
      </c>
      <c r="BX210" s="1">
        <v>-1.0</v>
      </c>
      <c r="BY210" s="1">
        <v>-1.0</v>
      </c>
      <c r="BZ210" s="1">
        <v>-1.0</v>
      </c>
      <c r="CA210" s="1">
        <v>-1.0</v>
      </c>
      <c r="CB210" s="1">
        <v>-1.0</v>
      </c>
      <c r="CC210" s="1">
        <v>-1.0</v>
      </c>
      <c r="CD210" s="1">
        <v>6776.0</v>
      </c>
    </row>
    <row r="211">
      <c r="A211" s="1">
        <v>2.9828155E7</v>
      </c>
      <c r="B211" s="1" t="s">
        <v>1339</v>
      </c>
      <c r="C211" s="1" t="s">
        <v>1340</v>
      </c>
      <c r="D211" s="1" t="s">
        <v>1341</v>
      </c>
      <c r="E211" s="1" t="s">
        <v>85</v>
      </c>
      <c r="F211" s="1" t="s">
        <v>1342</v>
      </c>
      <c r="G211" s="1" t="s">
        <v>1343</v>
      </c>
      <c r="H211" s="1" t="s">
        <v>1344</v>
      </c>
      <c r="I211" s="1">
        <v>2.24365956E8</v>
      </c>
      <c r="J211" s="1">
        <v>43409.0</v>
      </c>
      <c r="K211" s="1" t="s">
        <v>134</v>
      </c>
      <c r="L211" s="1">
        <v>1.0</v>
      </c>
      <c r="M211" s="1">
        <v>0.0</v>
      </c>
      <c r="N211" s="1">
        <v>1.0</v>
      </c>
      <c r="O211" s="1">
        <v>0.0</v>
      </c>
      <c r="P211" s="1" t="s">
        <v>123</v>
      </c>
      <c r="Q211" s="1" t="s">
        <v>1345</v>
      </c>
      <c r="R211" s="1">
        <v>40.6222099999999</v>
      </c>
      <c r="S211" s="1">
        <v>-73.90975</v>
      </c>
      <c r="T211" s="1" t="s">
        <v>91</v>
      </c>
      <c r="U211" s="1" t="s">
        <v>92</v>
      </c>
      <c r="V211" s="1">
        <v>2.0</v>
      </c>
      <c r="W211" s="1">
        <v>1.0</v>
      </c>
      <c r="X211" s="1">
        <v>1.0</v>
      </c>
      <c r="Y211" s="1">
        <v>1.0</v>
      </c>
      <c r="Z211" s="1" t="s">
        <v>93</v>
      </c>
      <c r="AA211" s="1" t="s">
        <v>1346</v>
      </c>
      <c r="AB211" s="1">
        <v>49.0</v>
      </c>
      <c r="AC211" s="1">
        <v>1.0</v>
      </c>
      <c r="AD211" s="1">
        <v>25.0</v>
      </c>
      <c r="AE211" s="1">
        <v>3.0</v>
      </c>
      <c r="AF211" s="1" t="s">
        <v>104</v>
      </c>
      <c r="AG211" s="1">
        <v>1.0</v>
      </c>
      <c r="AH211" s="1">
        <v>21.0</v>
      </c>
      <c r="AI211" s="1">
        <v>51.0</v>
      </c>
      <c r="AJ211" s="1">
        <v>74.0</v>
      </c>
      <c r="AK211" s="1">
        <v>164.0</v>
      </c>
      <c r="AL211" s="1">
        <v>20.0</v>
      </c>
      <c r="AM211" s="1">
        <v>20.0</v>
      </c>
      <c r="AN211" s="1">
        <v>95.0</v>
      </c>
      <c r="AO211" s="1">
        <v>9.0</v>
      </c>
      <c r="AP211" s="1">
        <v>10.0</v>
      </c>
      <c r="AQ211" s="1">
        <v>10.0</v>
      </c>
      <c r="AR211" s="1">
        <v>10.0</v>
      </c>
      <c r="AS211" s="1">
        <v>10.0</v>
      </c>
      <c r="AT211" s="1">
        <v>9.0</v>
      </c>
      <c r="AU211" s="1">
        <v>0.0</v>
      </c>
      <c r="AV211" s="1" t="s">
        <v>105</v>
      </c>
      <c r="AW211" s="1">
        <v>1.0</v>
      </c>
      <c r="AX211" s="1">
        <v>1.0</v>
      </c>
      <c r="AY211" s="1">
        <v>0.0</v>
      </c>
      <c r="AZ211" s="1">
        <v>0.0</v>
      </c>
      <c r="BA211" s="1">
        <v>2.64</v>
      </c>
      <c r="BB211" s="1">
        <v>-1.0</v>
      </c>
      <c r="BC211" s="1">
        <v>1.0</v>
      </c>
      <c r="BD211" s="1">
        <v>-1.0</v>
      </c>
      <c r="BE211" s="1">
        <v>-1.0</v>
      </c>
      <c r="BF211" s="1">
        <v>-1.0</v>
      </c>
      <c r="BG211" s="1">
        <v>-1.0</v>
      </c>
      <c r="BH211" s="1">
        <v>1.0</v>
      </c>
      <c r="BI211" s="1">
        <v>-1.0</v>
      </c>
      <c r="BJ211" s="1">
        <v>-1.0</v>
      </c>
      <c r="BK211" s="1">
        <v>1.0</v>
      </c>
      <c r="BL211" s="1">
        <v>-1.0</v>
      </c>
      <c r="BM211" s="1">
        <v>-1.0</v>
      </c>
      <c r="BN211" s="1">
        <v>-1.0</v>
      </c>
      <c r="BO211" s="1">
        <v>-1.0</v>
      </c>
      <c r="BP211" s="1">
        <v>-1.0</v>
      </c>
      <c r="BQ211" s="1">
        <v>-1.0</v>
      </c>
      <c r="BR211" s="1">
        <v>-1.0</v>
      </c>
      <c r="BS211" s="1">
        <v>-1.0</v>
      </c>
      <c r="BT211" s="1">
        <v>-1.0</v>
      </c>
      <c r="BU211" s="1">
        <v>1.0</v>
      </c>
      <c r="BV211" s="1">
        <v>1.0</v>
      </c>
      <c r="BW211" s="1">
        <v>-1.0</v>
      </c>
      <c r="BX211" s="1">
        <v>1.0</v>
      </c>
      <c r="BY211" s="1">
        <v>-1.0</v>
      </c>
      <c r="BZ211" s="1">
        <v>1.0</v>
      </c>
      <c r="CA211" s="1">
        <v>-1.0</v>
      </c>
      <c r="CB211" s="1">
        <v>-1.0</v>
      </c>
      <c r="CC211" s="1">
        <v>-1.0</v>
      </c>
      <c r="CD211" s="1">
        <v>6777.0</v>
      </c>
    </row>
    <row r="212">
      <c r="A212" s="1">
        <v>1.1035889E7</v>
      </c>
      <c r="B212" s="1" t="s">
        <v>1347</v>
      </c>
      <c r="C212" s="1" t="s">
        <v>1348</v>
      </c>
      <c r="D212" s="1" t="s">
        <v>1348</v>
      </c>
      <c r="E212" s="1" t="s">
        <v>85</v>
      </c>
      <c r="I212" s="1">
        <v>5.7269448E7</v>
      </c>
      <c r="J212" s="1">
        <v>42403.0</v>
      </c>
      <c r="M212" s="1">
        <v>0.0</v>
      </c>
      <c r="N212" s="1">
        <v>1.0</v>
      </c>
      <c r="O212" s="1">
        <v>0.0</v>
      </c>
      <c r="P212" s="1" t="s">
        <v>89</v>
      </c>
      <c r="Q212" s="1" t="s">
        <v>177</v>
      </c>
      <c r="R212" s="1">
        <v>40.72104</v>
      </c>
      <c r="S212" s="1">
        <v>-73.98298</v>
      </c>
      <c r="T212" s="1" t="s">
        <v>91</v>
      </c>
      <c r="U212" s="1" t="s">
        <v>113</v>
      </c>
      <c r="V212" s="1">
        <v>1.0</v>
      </c>
      <c r="W212" s="1">
        <v>2.0</v>
      </c>
      <c r="X212" s="1">
        <v>1.0</v>
      </c>
      <c r="Y212" s="1">
        <v>1.0</v>
      </c>
      <c r="Z212" s="1" t="s">
        <v>93</v>
      </c>
      <c r="AA212" s="1" t="s">
        <v>1349</v>
      </c>
      <c r="AB212" s="1">
        <v>100.0</v>
      </c>
      <c r="AC212" s="1">
        <v>1.0</v>
      </c>
      <c r="AD212" s="1">
        <v>0.0</v>
      </c>
      <c r="AE212" s="1">
        <v>2.0</v>
      </c>
      <c r="AF212" s="1" t="s">
        <v>456</v>
      </c>
      <c r="AG212" s="1">
        <v>1.0</v>
      </c>
      <c r="AH212" s="1">
        <v>0.0</v>
      </c>
      <c r="AI212" s="1">
        <v>0.0</v>
      </c>
      <c r="AJ212" s="1">
        <v>0.0</v>
      </c>
      <c r="AK212" s="1">
        <v>0.0</v>
      </c>
      <c r="AL212" s="1">
        <v>1.0</v>
      </c>
      <c r="AM212" s="1">
        <v>0.0</v>
      </c>
      <c r="AN212" s="1">
        <v>40.0</v>
      </c>
      <c r="AO212" s="1">
        <v>8.0</v>
      </c>
      <c r="AP212" s="1">
        <v>2.0</v>
      </c>
      <c r="AQ212" s="1">
        <v>2.0</v>
      </c>
      <c r="AR212" s="1">
        <v>2.0</v>
      </c>
      <c r="AS212" s="1">
        <v>8.0</v>
      </c>
      <c r="AT212" s="1">
        <v>4.0</v>
      </c>
      <c r="AU212" s="1">
        <v>0.0</v>
      </c>
      <c r="AV212" s="1" t="s">
        <v>105</v>
      </c>
      <c r="AW212" s="1">
        <v>1.0</v>
      </c>
      <c r="AX212" s="1">
        <v>0.0</v>
      </c>
      <c r="AY212" s="1">
        <v>1.0</v>
      </c>
      <c r="AZ212" s="1">
        <v>0.0</v>
      </c>
      <c r="BA212" s="1">
        <v>0.03</v>
      </c>
      <c r="BB212" s="1">
        <v>-1.0</v>
      </c>
      <c r="BC212" s="1">
        <v>1.0</v>
      </c>
      <c r="BD212" s="1">
        <v>-1.0</v>
      </c>
      <c r="BE212" s="1">
        <v>-1.0</v>
      </c>
      <c r="BF212" s="1">
        <v>-1.0</v>
      </c>
      <c r="BG212" s="1">
        <v>-1.0</v>
      </c>
      <c r="BH212" s="1">
        <v>-1.0</v>
      </c>
      <c r="BI212" s="1">
        <v>-1.0</v>
      </c>
      <c r="BJ212" s="1">
        <v>-1.0</v>
      </c>
      <c r="BK212" s="1">
        <v>-1.0</v>
      </c>
      <c r="BL212" s="1">
        <v>-1.0</v>
      </c>
      <c r="BM212" s="1">
        <v>1.0</v>
      </c>
      <c r="BN212" s="1">
        <v>-1.0</v>
      </c>
      <c r="BO212" s="1">
        <v>-1.0</v>
      </c>
      <c r="BP212" s="1">
        <v>-1.0</v>
      </c>
      <c r="BQ212" s="1">
        <v>-1.0</v>
      </c>
      <c r="BR212" s="1">
        <v>-1.0</v>
      </c>
      <c r="BS212" s="1">
        <v>-1.0</v>
      </c>
      <c r="BT212" s="1">
        <v>-1.0</v>
      </c>
      <c r="BU212" s="1">
        <v>1.0</v>
      </c>
      <c r="BV212" s="1">
        <v>-1.0</v>
      </c>
      <c r="BW212" s="1">
        <v>1.0</v>
      </c>
      <c r="BX212" s="1">
        <v>-1.0</v>
      </c>
      <c r="BY212" s="1">
        <v>1.0</v>
      </c>
      <c r="BZ212" s="1">
        <v>-1.0</v>
      </c>
      <c r="CA212" s="1">
        <v>-1.0</v>
      </c>
      <c r="CB212" s="1">
        <v>-1.0</v>
      </c>
      <c r="CC212" s="1">
        <v>-1.0</v>
      </c>
      <c r="CD212" s="1">
        <v>6785.0</v>
      </c>
    </row>
    <row r="213">
      <c r="A213" s="1">
        <v>2.0798127E7</v>
      </c>
      <c r="B213" s="1" t="s">
        <v>1350</v>
      </c>
      <c r="C213" s="1" t="s">
        <v>1351</v>
      </c>
      <c r="D213" s="1" t="s">
        <v>1352</v>
      </c>
      <c r="E213" s="1" t="s">
        <v>85</v>
      </c>
      <c r="F213" s="1" t="s">
        <v>1353</v>
      </c>
      <c r="I213" s="1">
        <v>2.9516183E7</v>
      </c>
      <c r="J213" s="1">
        <v>42080.0</v>
      </c>
      <c r="M213" s="1">
        <v>0.0</v>
      </c>
      <c r="N213" s="1">
        <v>1.0</v>
      </c>
      <c r="O213" s="1">
        <v>1.0</v>
      </c>
      <c r="P213" s="1" t="s">
        <v>123</v>
      </c>
      <c r="Q213" s="1" t="s">
        <v>124</v>
      </c>
      <c r="R213" s="1">
        <v>40.73595</v>
      </c>
      <c r="S213" s="1">
        <v>-73.95423</v>
      </c>
      <c r="T213" s="1" t="s">
        <v>144</v>
      </c>
      <c r="U213" s="1" t="s">
        <v>113</v>
      </c>
      <c r="V213" s="1">
        <v>2.0</v>
      </c>
      <c r="W213" s="1">
        <v>1.0</v>
      </c>
      <c r="X213" s="1">
        <v>1.0</v>
      </c>
      <c r="Y213" s="1">
        <v>1.0</v>
      </c>
      <c r="Z213" s="1" t="s">
        <v>93</v>
      </c>
      <c r="AA213" s="1" t="s">
        <v>1354</v>
      </c>
      <c r="AB213" s="1">
        <v>90.0</v>
      </c>
      <c r="AC213" s="1">
        <v>1.0</v>
      </c>
      <c r="AD213" s="1">
        <v>0.0</v>
      </c>
      <c r="AE213" s="1">
        <v>5.0</v>
      </c>
      <c r="AF213" s="1" t="s">
        <v>549</v>
      </c>
      <c r="AG213" s="1">
        <v>1.0</v>
      </c>
      <c r="AH213" s="1">
        <v>0.0</v>
      </c>
      <c r="AI213" s="1">
        <v>0.0</v>
      </c>
      <c r="AJ213" s="1">
        <v>0.0</v>
      </c>
      <c r="AK213" s="1">
        <v>0.0</v>
      </c>
      <c r="AL213" s="1">
        <v>3.0</v>
      </c>
      <c r="AM213" s="1">
        <v>1.0</v>
      </c>
      <c r="AN213" s="1">
        <v>93.0</v>
      </c>
      <c r="AO213" s="1">
        <v>9.0</v>
      </c>
      <c r="AP213" s="1">
        <v>9.0</v>
      </c>
      <c r="AQ213" s="1">
        <v>10.0</v>
      </c>
      <c r="AR213" s="1">
        <v>10.0</v>
      </c>
      <c r="AS213" s="1">
        <v>9.0</v>
      </c>
      <c r="AT213" s="1">
        <v>9.0</v>
      </c>
      <c r="AU213" s="1">
        <v>0.0</v>
      </c>
      <c r="AV213" s="1" t="s">
        <v>117</v>
      </c>
      <c r="AW213" s="1">
        <v>1.0</v>
      </c>
      <c r="AX213" s="1">
        <v>0.0</v>
      </c>
      <c r="AY213" s="1">
        <v>1.0</v>
      </c>
      <c r="AZ213" s="1">
        <v>0.0</v>
      </c>
      <c r="BA213" s="1">
        <v>0.14</v>
      </c>
      <c r="BB213" s="1">
        <v>-1.0</v>
      </c>
      <c r="BC213" s="1">
        <v>1.0</v>
      </c>
      <c r="BD213" s="1">
        <v>-1.0</v>
      </c>
      <c r="BE213" s="1">
        <v>-1.0</v>
      </c>
      <c r="BF213" s="1">
        <v>1.0</v>
      </c>
      <c r="BG213" s="1">
        <v>1.0</v>
      </c>
      <c r="BH213" s="1">
        <v>1.0</v>
      </c>
      <c r="BI213" s="1">
        <v>-1.0</v>
      </c>
      <c r="BJ213" s="1">
        <v>1.0</v>
      </c>
      <c r="BK213" s="1">
        <v>-1.0</v>
      </c>
      <c r="BL213" s="1">
        <v>1.0</v>
      </c>
      <c r="BM213" s="1">
        <v>1.0</v>
      </c>
      <c r="BN213" s="1">
        <v>1.0</v>
      </c>
      <c r="BO213" s="1">
        <v>-1.0</v>
      </c>
      <c r="BP213" s="1">
        <v>1.0</v>
      </c>
      <c r="BQ213" s="1">
        <v>1.0</v>
      </c>
      <c r="BR213" s="1">
        <v>-1.0</v>
      </c>
      <c r="BS213" s="1">
        <v>-1.0</v>
      </c>
      <c r="BT213" s="1">
        <v>1.0</v>
      </c>
      <c r="BU213" s="1">
        <v>1.0</v>
      </c>
      <c r="BV213" s="1">
        <v>-1.0</v>
      </c>
      <c r="BW213" s="1">
        <v>1.0</v>
      </c>
      <c r="BX213" s="1">
        <v>-1.0</v>
      </c>
      <c r="BY213" s="1">
        <v>-1.0</v>
      </c>
      <c r="BZ213" s="1">
        <v>-1.0</v>
      </c>
      <c r="CA213" s="1">
        <v>-1.0</v>
      </c>
      <c r="CB213" s="1">
        <v>-1.0</v>
      </c>
      <c r="CC213" s="1">
        <v>-1.0</v>
      </c>
      <c r="CD213" s="1">
        <v>6819.0</v>
      </c>
    </row>
    <row r="214">
      <c r="A214" s="1">
        <v>3.5606381E7</v>
      </c>
      <c r="B214" s="1" t="s">
        <v>1355</v>
      </c>
      <c r="C214" s="1" t="s">
        <v>1356</v>
      </c>
      <c r="D214" s="1" t="s">
        <v>1356</v>
      </c>
      <c r="E214" s="1" t="s">
        <v>85</v>
      </c>
      <c r="I214" s="1">
        <v>2.2120042E8</v>
      </c>
      <c r="J214" s="1">
        <v>43390.0</v>
      </c>
      <c r="K214" s="1" t="s">
        <v>88</v>
      </c>
      <c r="L214" s="1">
        <v>0.92</v>
      </c>
      <c r="M214" s="1">
        <v>0.0</v>
      </c>
      <c r="N214" s="1">
        <v>20.0</v>
      </c>
      <c r="O214" s="1">
        <v>0.0</v>
      </c>
      <c r="P214" s="1" t="s">
        <v>89</v>
      </c>
      <c r="Q214" s="1" t="s">
        <v>329</v>
      </c>
      <c r="R214" s="1">
        <v>40.74422</v>
      </c>
      <c r="S214" s="1">
        <v>-73.97261</v>
      </c>
      <c r="T214" s="1" t="s">
        <v>91</v>
      </c>
      <c r="U214" s="1" t="s">
        <v>92</v>
      </c>
      <c r="V214" s="1">
        <v>6.0</v>
      </c>
      <c r="W214" s="1">
        <v>2.0</v>
      </c>
      <c r="X214" s="1">
        <v>3.0</v>
      </c>
      <c r="Y214" s="1">
        <v>3.0</v>
      </c>
      <c r="Z214" s="1" t="s">
        <v>93</v>
      </c>
      <c r="AA214" s="1" t="s">
        <v>1357</v>
      </c>
      <c r="AB214" s="1">
        <v>350.0</v>
      </c>
      <c r="AC214" s="1">
        <v>1.0</v>
      </c>
      <c r="AD214" s="1">
        <v>0.0</v>
      </c>
      <c r="AE214" s="1">
        <v>30.0</v>
      </c>
      <c r="AF214" s="1" t="s">
        <v>202</v>
      </c>
      <c r="AG214" s="1">
        <v>1.0</v>
      </c>
      <c r="AH214" s="1">
        <v>0.0</v>
      </c>
      <c r="AI214" s="1">
        <v>26.0</v>
      </c>
      <c r="AJ214" s="1">
        <v>56.0</v>
      </c>
      <c r="AK214" s="1">
        <v>331.0</v>
      </c>
      <c r="AL214" s="1">
        <v>0.0</v>
      </c>
      <c r="AM214" s="1">
        <v>0.0</v>
      </c>
      <c r="AU214" s="1">
        <v>1.0</v>
      </c>
      <c r="AV214" s="1" t="s">
        <v>105</v>
      </c>
      <c r="AW214" s="1">
        <v>23.0</v>
      </c>
      <c r="AX214" s="1">
        <v>23.0</v>
      </c>
      <c r="AY214" s="1">
        <v>0.0</v>
      </c>
      <c r="AZ214" s="1">
        <v>0.0</v>
      </c>
      <c r="BB214" s="1">
        <v>-1.0</v>
      </c>
      <c r="BC214" s="1">
        <v>1.0</v>
      </c>
      <c r="BD214" s="1">
        <v>-1.0</v>
      </c>
      <c r="BE214" s="1">
        <v>-1.0</v>
      </c>
      <c r="BF214" s="1">
        <v>-1.0</v>
      </c>
      <c r="BG214" s="1">
        <v>-1.0</v>
      </c>
      <c r="BH214" s="1">
        <v>-1.0</v>
      </c>
      <c r="BI214" s="1">
        <v>-1.0</v>
      </c>
      <c r="BJ214" s="1">
        <v>1.0</v>
      </c>
      <c r="BK214" s="1">
        <v>-1.0</v>
      </c>
      <c r="BL214" s="1">
        <v>-1.0</v>
      </c>
      <c r="BM214" s="1">
        <v>1.0</v>
      </c>
      <c r="BN214" s="1">
        <v>1.0</v>
      </c>
      <c r="BO214" s="1">
        <v>1.0</v>
      </c>
      <c r="BP214" s="1">
        <v>-1.0</v>
      </c>
      <c r="BQ214" s="1">
        <v>-1.0</v>
      </c>
      <c r="BR214" s="1">
        <v>-1.0</v>
      </c>
      <c r="BS214" s="1">
        <v>-1.0</v>
      </c>
      <c r="BT214" s="1">
        <v>-1.0</v>
      </c>
      <c r="BU214" s="1">
        <v>1.0</v>
      </c>
      <c r="BV214" s="1">
        <v>-1.0</v>
      </c>
      <c r="BW214" s="1">
        <v>1.0</v>
      </c>
      <c r="BX214" s="1">
        <v>-1.0</v>
      </c>
      <c r="BY214" s="1">
        <v>-1.0</v>
      </c>
      <c r="BZ214" s="1">
        <v>-1.0</v>
      </c>
      <c r="CA214" s="1">
        <v>-1.0</v>
      </c>
      <c r="CB214" s="1">
        <v>-1.0</v>
      </c>
      <c r="CC214" s="1">
        <v>-1.0</v>
      </c>
      <c r="CD214" s="1">
        <v>6826.0</v>
      </c>
    </row>
    <row r="215">
      <c r="A215" s="1">
        <v>6376345.0</v>
      </c>
      <c r="B215" s="1" t="s">
        <v>1358</v>
      </c>
      <c r="C215" s="1" t="s">
        <v>1359</v>
      </c>
      <c r="D215" s="1" t="s">
        <v>1360</v>
      </c>
      <c r="E215" s="1" t="s">
        <v>85</v>
      </c>
      <c r="F215" s="1" t="s">
        <v>1361</v>
      </c>
      <c r="G215" s="1" t="s">
        <v>1362</v>
      </c>
      <c r="H215" s="1" t="s">
        <v>1363</v>
      </c>
      <c r="I215" s="1">
        <v>3.3232851E7</v>
      </c>
      <c r="J215" s="1">
        <v>42136.0</v>
      </c>
      <c r="M215" s="1">
        <v>0.0</v>
      </c>
      <c r="N215" s="1">
        <v>1.0</v>
      </c>
      <c r="O215" s="1">
        <v>1.0</v>
      </c>
      <c r="P215" s="1" t="s">
        <v>621</v>
      </c>
      <c r="Q215" s="1" t="s">
        <v>1364</v>
      </c>
      <c r="R215" s="1">
        <v>40.87494</v>
      </c>
      <c r="S215" s="1">
        <v>-73.9105699999999</v>
      </c>
      <c r="T215" s="1" t="s">
        <v>91</v>
      </c>
      <c r="U215" s="1" t="s">
        <v>92</v>
      </c>
      <c r="V215" s="1">
        <v>2.0</v>
      </c>
      <c r="W215" s="1">
        <v>1.0</v>
      </c>
      <c r="X215" s="1">
        <v>1.0</v>
      </c>
      <c r="Y215" s="1">
        <v>1.0</v>
      </c>
      <c r="Z215" s="1" t="s">
        <v>93</v>
      </c>
      <c r="AA215" s="1" t="s">
        <v>1365</v>
      </c>
      <c r="AB215" s="1">
        <v>40.0</v>
      </c>
      <c r="AC215" s="1">
        <v>2.0</v>
      </c>
      <c r="AD215" s="1">
        <v>30.0</v>
      </c>
      <c r="AE215" s="1">
        <v>3.0</v>
      </c>
      <c r="AF215" s="1" t="s">
        <v>349</v>
      </c>
      <c r="AG215" s="1">
        <v>1.0</v>
      </c>
      <c r="AH215" s="1">
        <v>0.0</v>
      </c>
      <c r="AI215" s="1">
        <v>0.0</v>
      </c>
      <c r="AJ215" s="1">
        <v>0.0</v>
      </c>
      <c r="AK215" s="1">
        <v>0.0</v>
      </c>
      <c r="AL215" s="1">
        <v>2.0</v>
      </c>
      <c r="AM215" s="1">
        <v>0.0</v>
      </c>
      <c r="AN215" s="1">
        <v>70.0</v>
      </c>
      <c r="AO215" s="1">
        <v>7.0</v>
      </c>
      <c r="AP215" s="1">
        <v>6.0</v>
      </c>
      <c r="AQ215" s="1">
        <v>10.0</v>
      </c>
      <c r="AR215" s="1">
        <v>7.0</v>
      </c>
      <c r="AS215" s="1">
        <v>8.0</v>
      </c>
      <c r="AT215" s="1">
        <v>8.0</v>
      </c>
      <c r="AU215" s="1">
        <v>0.0</v>
      </c>
      <c r="AV215" s="1" t="s">
        <v>117</v>
      </c>
      <c r="AW215" s="1">
        <v>1.0</v>
      </c>
      <c r="AX215" s="1">
        <v>1.0</v>
      </c>
      <c r="AY215" s="1">
        <v>0.0</v>
      </c>
      <c r="AZ215" s="1">
        <v>0.0</v>
      </c>
      <c r="BA215" s="1">
        <v>0.05</v>
      </c>
      <c r="BB215" s="1">
        <v>1.0</v>
      </c>
      <c r="BC215" s="1">
        <v>-1.0</v>
      </c>
      <c r="BD215" s="1">
        <v>-1.0</v>
      </c>
      <c r="BE215" s="1">
        <v>-1.0</v>
      </c>
      <c r="BF215" s="1">
        <v>-1.0</v>
      </c>
      <c r="BG215" s="1">
        <v>-1.0</v>
      </c>
      <c r="BH215" s="1">
        <v>-1.0</v>
      </c>
      <c r="BI215" s="1">
        <v>-1.0</v>
      </c>
      <c r="BJ215" s="1">
        <v>-1.0</v>
      </c>
      <c r="BK215" s="1">
        <v>-1.0</v>
      </c>
      <c r="BL215" s="1">
        <v>-1.0</v>
      </c>
      <c r="BM215" s="1">
        <v>-1.0</v>
      </c>
      <c r="BN215" s="1">
        <v>-1.0</v>
      </c>
      <c r="BO215" s="1">
        <v>1.0</v>
      </c>
      <c r="BP215" s="1">
        <v>-1.0</v>
      </c>
      <c r="BQ215" s="1">
        <v>-1.0</v>
      </c>
      <c r="BR215" s="1">
        <v>-1.0</v>
      </c>
      <c r="BS215" s="1">
        <v>-1.0</v>
      </c>
      <c r="BT215" s="1">
        <v>-1.0</v>
      </c>
      <c r="BU215" s="1">
        <v>1.0</v>
      </c>
      <c r="BV215" s="1">
        <v>-1.0</v>
      </c>
      <c r="BW215" s="1">
        <v>-1.0</v>
      </c>
      <c r="BX215" s="1">
        <v>-1.0</v>
      </c>
      <c r="BY215" s="1">
        <v>-1.0</v>
      </c>
      <c r="BZ215" s="1">
        <v>-1.0</v>
      </c>
      <c r="CA215" s="1">
        <v>-1.0</v>
      </c>
      <c r="CB215" s="1">
        <v>-1.0</v>
      </c>
      <c r="CC215" s="1">
        <v>-1.0</v>
      </c>
      <c r="CD215" s="1">
        <v>6829.0</v>
      </c>
    </row>
    <row r="216">
      <c r="A216" s="1">
        <v>1.9863486E7</v>
      </c>
      <c r="B216" s="1" t="s">
        <v>1366</v>
      </c>
      <c r="C216" s="1" t="s">
        <v>1367</v>
      </c>
      <c r="D216" s="1" t="s">
        <v>1368</v>
      </c>
      <c r="E216" s="1" t="s">
        <v>85</v>
      </c>
      <c r="F216" s="1" t="s">
        <v>1369</v>
      </c>
      <c r="G216" s="1" t="s">
        <v>1370</v>
      </c>
      <c r="I216" s="1">
        <v>1.40492812E8</v>
      </c>
      <c r="J216" s="1">
        <v>42930.0</v>
      </c>
      <c r="M216" s="1">
        <v>0.0</v>
      </c>
      <c r="N216" s="1">
        <v>2.0</v>
      </c>
      <c r="O216" s="1">
        <v>0.0</v>
      </c>
      <c r="P216" s="1" t="s">
        <v>123</v>
      </c>
      <c r="Q216" s="1" t="s">
        <v>124</v>
      </c>
      <c r="R216" s="1">
        <v>40.707</v>
      </c>
      <c r="S216" s="1">
        <v>-73.92204</v>
      </c>
      <c r="T216" s="1" t="s">
        <v>91</v>
      </c>
      <c r="U216" s="1" t="s">
        <v>113</v>
      </c>
      <c r="V216" s="1">
        <v>2.0</v>
      </c>
      <c r="W216" s="1">
        <v>1.0</v>
      </c>
      <c r="X216" s="1">
        <v>1.0</v>
      </c>
      <c r="Y216" s="1">
        <v>1.0</v>
      </c>
      <c r="Z216" s="1" t="s">
        <v>93</v>
      </c>
      <c r="AA216" s="1" t="s">
        <v>1371</v>
      </c>
      <c r="AB216" s="1">
        <v>57.0</v>
      </c>
      <c r="AC216" s="1">
        <v>1.0</v>
      </c>
      <c r="AD216" s="1">
        <v>0.0</v>
      </c>
      <c r="AE216" s="1">
        <v>1.0</v>
      </c>
      <c r="AF216" s="1" t="s">
        <v>159</v>
      </c>
      <c r="AG216" s="1">
        <v>1.0</v>
      </c>
      <c r="AH216" s="1">
        <v>0.0</v>
      </c>
      <c r="AI216" s="1">
        <v>0.0</v>
      </c>
      <c r="AJ216" s="1">
        <v>0.0</v>
      </c>
      <c r="AK216" s="1">
        <v>0.0</v>
      </c>
      <c r="AL216" s="1">
        <v>2.0</v>
      </c>
      <c r="AM216" s="1">
        <v>0.0</v>
      </c>
      <c r="AN216" s="1">
        <v>100.0</v>
      </c>
      <c r="AO216" s="1">
        <v>10.0</v>
      </c>
      <c r="AP216" s="1">
        <v>9.0</v>
      </c>
      <c r="AQ216" s="1">
        <v>10.0</v>
      </c>
      <c r="AR216" s="1">
        <v>10.0</v>
      </c>
      <c r="AS216" s="1">
        <v>10.0</v>
      </c>
      <c r="AT216" s="1">
        <v>10.0</v>
      </c>
      <c r="AU216" s="1">
        <v>1.0</v>
      </c>
      <c r="AV216" s="1" t="s">
        <v>105</v>
      </c>
      <c r="AW216" s="1">
        <v>2.0</v>
      </c>
      <c r="AX216" s="1">
        <v>1.0</v>
      </c>
      <c r="AY216" s="1">
        <v>1.0</v>
      </c>
      <c r="AZ216" s="1">
        <v>0.0</v>
      </c>
      <c r="BA216" s="1">
        <v>0.09</v>
      </c>
      <c r="BB216" s="1">
        <v>-1.0</v>
      </c>
      <c r="BC216" s="1">
        <v>1.0</v>
      </c>
      <c r="BD216" s="1">
        <v>-1.0</v>
      </c>
      <c r="BE216" s="1">
        <v>-1.0</v>
      </c>
      <c r="BF216" s="1">
        <v>-1.0</v>
      </c>
      <c r="BG216" s="1">
        <v>-1.0</v>
      </c>
      <c r="BH216" s="1">
        <v>-1.0</v>
      </c>
      <c r="BI216" s="1">
        <v>-1.0</v>
      </c>
      <c r="BJ216" s="1">
        <v>-1.0</v>
      </c>
      <c r="BK216" s="1">
        <v>-1.0</v>
      </c>
      <c r="BL216" s="1">
        <v>-1.0</v>
      </c>
      <c r="BM216" s="1">
        <v>1.0</v>
      </c>
      <c r="BN216" s="1">
        <v>-1.0</v>
      </c>
      <c r="BO216" s="1">
        <v>-1.0</v>
      </c>
      <c r="BP216" s="1">
        <v>-1.0</v>
      </c>
      <c r="BQ216" s="1">
        <v>-1.0</v>
      </c>
      <c r="BR216" s="1">
        <v>-1.0</v>
      </c>
      <c r="BS216" s="1">
        <v>-1.0</v>
      </c>
      <c r="BT216" s="1">
        <v>-1.0</v>
      </c>
      <c r="BU216" s="1">
        <v>1.0</v>
      </c>
      <c r="BV216" s="1">
        <v>-1.0</v>
      </c>
      <c r="BW216" s="1">
        <v>-1.0</v>
      </c>
      <c r="BX216" s="1">
        <v>1.0</v>
      </c>
      <c r="BY216" s="1">
        <v>-1.0</v>
      </c>
      <c r="BZ216" s="1">
        <v>-1.0</v>
      </c>
      <c r="CA216" s="1">
        <v>-1.0</v>
      </c>
      <c r="CB216" s="1">
        <v>-1.0</v>
      </c>
      <c r="CC216" s="1">
        <v>-1.0</v>
      </c>
      <c r="CD216" s="1">
        <v>6844.0</v>
      </c>
    </row>
    <row r="217">
      <c r="A217" s="1">
        <v>3.4512123E7</v>
      </c>
      <c r="B217" s="1" t="s">
        <v>1372</v>
      </c>
      <c r="C217" s="1" t="s">
        <v>1373</v>
      </c>
      <c r="D217" s="1" t="s">
        <v>1374</v>
      </c>
      <c r="E217" s="1" t="s">
        <v>85</v>
      </c>
      <c r="F217" s="1" t="s">
        <v>1375</v>
      </c>
      <c r="G217" s="1" t="s">
        <v>1376</v>
      </c>
      <c r="I217" s="1">
        <v>2.21645033E8</v>
      </c>
      <c r="J217" s="1">
        <v>43393.0</v>
      </c>
      <c r="K217" s="1" t="s">
        <v>88</v>
      </c>
      <c r="L217" s="1">
        <v>0.86</v>
      </c>
      <c r="M217" s="1">
        <v>0.0</v>
      </c>
      <c r="N217" s="1">
        <v>5.0</v>
      </c>
      <c r="O217" s="1">
        <v>1.0</v>
      </c>
      <c r="P217" s="1" t="s">
        <v>123</v>
      </c>
      <c r="Q217" s="1" t="s">
        <v>124</v>
      </c>
      <c r="R217" s="1">
        <v>40.69958</v>
      </c>
      <c r="S217" s="1">
        <v>-73.91979</v>
      </c>
      <c r="T217" s="1" t="s">
        <v>91</v>
      </c>
      <c r="U217" s="1" t="s">
        <v>113</v>
      </c>
      <c r="V217" s="1">
        <v>2.0</v>
      </c>
      <c r="W217" s="1">
        <v>1.0</v>
      </c>
      <c r="X217" s="1">
        <v>1.0</v>
      </c>
      <c r="Y217" s="1">
        <v>1.0</v>
      </c>
      <c r="Z217" s="1" t="s">
        <v>93</v>
      </c>
      <c r="AA217" s="1" t="s">
        <v>1377</v>
      </c>
      <c r="AB217" s="1">
        <v>50.0</v>
      </c>
      <c r="AC217" s="1">
        <v>1.0</v>
      </c>
      <c r="AD217" s="1">
        <v>20.0</v>
      </c>
      <c r="AE217" s="1">
        <v>1.0</v>
      </c>
      <c r="AF217" s="1" t="s">
        <v>202</v>
      </c>
      <c r="AG217" s="1">
        <v>1.0</v>
      </c>
      <c r="AH217" s="1">
        <v>17.0</v>
      </c>
      <c r="AI217" s="1">
        <v>33.0</v>
      </c>
      <c r="AJ217" s="1">
        <v>62.0</v>
      </c>
      <c r="AK217" s="1">
        <v>62.0</v>
      </c>
      <c r="AL217" s="1">
        <v>3.0</v>
      </c>
      <c r="AM217" s="1">
        <v>3.0</v>
      </c>
      <c r="AN217" s="1">
        <v>100.0</v>
      </c>
      <c r="AO217" s="1">
        <v>10.0</v>
      </c>
      <c r="AP217" s="1">
        <v>10.0</v>
      </c>
      <c r="AQ217" s="1">
        <v>10.0</v>
      </c>
      <c r="AR217" s="1">
        <v>10.0</v>
      </c>
      <c r="AS217" s="1">
        <v>10.0</v>
      </c>
      <c r="AT217" s="1">
        <v>9.0</v>
      </c>
      <c r="AU217" s="1">
        <v>0.0</v>
      </c>
      <c r="AV217" s="1" t="s">
        <v>96</v>
      </c>
      <c r="AW217" s="1">
        <v>5.0</v>
      </c>
      <c r="AX217" s="1">
        <v>0.0</v>
      </c>
      <c r="AY217" s="1">
        <v>5.0</v>
      </c>
      <c r="AZ217" s="1">
        <v>0.0</v>
      </c>
      <c r="BA217" s="1">
        <v>1.8</v>
      </c>
      <c r="BB217" s="1">
        <v>-1.0</v>
      </c>
      <c r="BC217" s="1">
        <v>1.0</v>
      </c>
      <c r="BD217" s="1">
        <v>-1.0</v>
      </c>
      <c r="BE217" s="1">
        <v>-1.0</v>
      </c>
      <c r="BF217" s="1">
        <v>-1.0</v>
      </c>
      <c r="BG217" s="1">
        <v>-1.0</v>
      </c>
      <c r="BH217" s="1">
        <v>-1.0</v>
      </c>
      <c r="BI217" s="1">
        <v>-1.0</v>
      </c>
      <c r="BJ217" s="1">
        <v>-1.0</v>
      </c>
      <c r="BK217" s="1">
        <v>-1.0</v>
      </c>
      <c r="BL217" s="1">
        <v>-1.0</v>
      </c>
      <c r="BM217" s="1">
        <v>-1.0</v>
      </c>
      <c r="BN217" s="1">
        <v>-1.0</v>
      </c>
      <c r="BO217" s="1">
        <v>-1.0</v>
      </c>
      <c r="BP217" s="1">
        <v>-1.0</v>
      </c>
      <c r="BQ217" s="1">
        <v>-1.0</v>
      </c>
      <c r="BR217" s="1">
        <v>-1.0</v>
      </c>
      <c r="BS217" s="1">
        <v>-1.0</v>
      </c>
      <c r="BT217" s="1">
        <v>-1.0</v>
      </c>
      <c r="BU217" s="1">
        <v>1.0</v>
      </c>
      <c r="BV217" s="1">
        <v>-1.0</v>
      </c>
      <c r="BW217" s="1">
        <v>-1.0</v>
      </c>
      <c r="BX217" s="1">
        <v>-1.0</v>
      </c>
      <c r="BY217" s="1">
        <v>-1.0</v>
      </c>
      <c r="BZ217" s="1">
        <v>-1.0</v>
      </c>
      <c r="CA217" s="1">
        <v>-1.0</v>
      </c>
      <c r="CB217" s="1">
        <v>-1.0</v>
      </c>
      <c r="CC217" s="1">
        <v>-1.0</v>
      </c>
      <c r="CD217" s="1">
        <v>6852.0</v>
      </c>
    </row>
    <row r="218">
      <c r="A218" s="1">
        <v>9997006.0</v>
      </c>
      <c r="B218" s="1" t="s">
        <v>1378</v>
      </c>
      <c r="C218" s="1" t="s">
        <v>1379</v>
      </c>
      <c r="D218" s="1" t="s">
        <v>1379</v>
      </c>
      <c r="E218" s="1" t="s">
        <v>85</v>
      </c>
      <c r="I218" s="1">
        <v>5.0695071E7</v>
      </c>
      <c r="J218" s="1">
        <v>42344.0</v>
      </c>
      <c r="M218" s="1">
        <v>0.0</v>
      </c>
      <c r="N218" s="1">
        <v>1.0</v>
      </c>
      <c r="O218" s="1">
        <v>0.0</v>
      </c>
      <c r="P218" s="1" t="s">
        <v>111</v>
      </c>
      <c r="Q218" s="1" t="s">
        <v>112</v>
      </c>
      <c r="R218" s="1">
        <v>40.7756</v>
      </c>
      <c r="S218" s="1">
        <v>-73.90825</v>
      </c>
      <c r="T218" s="1" t="s">
        <v>91</v>
      </c>
      <c r="U218" s="1" t="s">
        <v>113</v>
      </c>
      <c r="V218" s="1">
        <v>1.0</v>
      </c>
      <c r="W218" s="1">
        <v>1.0</v>
      </c>
      <c r="X218" s="1">
        <v>1.0</v>
      </c>
      <c r="Y218" s="1">
        <v>1.0</v>
      </c>
      <c r="Z218" s="1" t="s">
        <v>93</v>
      </c>
      <c r="AA218" s="1" t="s">
        <v>1380</v>
      </c>
      <c r="AB218" s="1">
        <v>70.0</v>
      </c>
      <c r="AC218" s="1">
        <v>1.0</v>
      </c>
      <c r="AD218" s="1">
        <v>0.0</v>
      </c>
      <c r="AE218" s="1">
        <v>1.0</v>
      </c>
      <c r="AF218" s="1" t="s">
        <v>479</v>
      </c>
      <c r="AG218" s="1">
        <v>1.0</v>
      </c>
      <c r="AH218" s="1">
        <v>0.0</v>
      </c>
      <c r="AI218" s="1">
        <v>0.0</v>
      </c>
      <c r="AJ218" s="1">
        <v>0.0</v>
      </c>
      <c r="AK218" s="1">
        <v>0.0</v>
      </c>
      <c r="AL218" s="1">
        <v>0.0</v>
      </c>
      <c r="AM218" s="1">
        <v>0.0</v>
      </c>
      <c r="AU218" s="1">
        <v>0.0</v>
      </c>
      <c r="AV218" s="1" t="s">
        <v>105</v>
      </c>
      <c r="AW218" s="1">
        <v>1.0</v>
      </c>
      <c r="AX218" s="1">
        <v>0.0</v>
      </c>
      <c r="AY218" s="1">
        <v>1.0</v>
      </c>
      <c r="AZ218" s="1">
        <v>0.0</v>
      </c>
      <c r="BB218" s="1">
        <v>-1.0</v>
      </c>
      <c r="BC218" s="1">
        <v>-1.0</v>
      </c>
      <c r="BD218" s="1">
        <v>-1.0</v>
      </c>
      <c r="BE218" s="1">
        <v>-1.0</v>
      </c>
      <c r="BF218" s="1">
        <v>-1.0</v>
      </c>
      <c r="BG218" s="1">
        <v>-1.0</v>
      </c>
      <c r="BH218" s="1">
        <v>-1.0</v>
      </c>
      <c r="BI218" s="1">
        <v>-1.0</v>
      </c>
      <c r="BJ218" s="1">
        <v>-1.0</v>
      </c>
      <c r="BK218" s="1">
        <v>-1.0</v>
      </c>
      <c r="BL218" s="1">
        <v>-1.0</v>
      </c>
      <c r="BM218" s="1">
        <v>1.0</v>
      </c>
      <c r="BN218" s="1">
        <v>-1.0</v>
      </c>
      <c r="BO218" s="1">
        <v>-1.0</v>
      </c>
      <c r="BP218" s="1">
        <v>-1.0</v>
      </c>
      <c r="BQ218" s="1">
        <v>-1.0</v>
      </c>
      <c r="BR218" s="1">
        <v>-1.0</v>
      </c>
      <c r="BS218" s="1">
        <v>-1.0</v>
      </c>
      <c r="BT218" s="1">
        <v>-1.0</v>
      </c>
      <c r="BU218" s="1">
        <v>1.0</v>
      </c>
      <c r="BV218" s="1">
        <v>-1.0</v>
      </c>
      <c r="BW218" s="1">
        <v>-1.0</v>
      </c>
      <c r="BX218" s="1">
        <v>-1.0</v>
      </c>
      <c r="BY218" s="1">
        <v>-1.0</v>
      </c>
      <c r="BZ218" s="1">
        <v>-1.0</v>
      </c>
      <c r="CA218" s="1">
        <v>-1.0</v>
      </c>
      <c r="CB218" s="1">
        <v>-1.0</v>
      </c>
      <c r="CC218" s="1">
        <v>-1.0</v>
      </c>
      <c r="CD218" s="1">
        <v>6859.0</v>
      </c>
    </row>
    <row r="219">
      <c r="A219" s="1">
        <v>8523910.0</v>
      </c>
      <c r="B219" s="1" t="s">
        <v>1381</v>
      </c>
      <c r="C219" s="1" t="s">
        <v>1382</v>
      </c>
      <c r="D219" s="1" t="s">
        <v>1383</v>
      </c>
      <c r="E219" s="1" t="s">
        <v>85</v>
      </c>
      <c r="G219" s="1" t="s">
        <v>1384</v>
      </c>
      <c r="I219" s="1">
        <v>4.4882587E7</v>
      </c>
      <c r="J219" s="1">
        <v>42269.0</v>
      </c>
      <c r="M219" s="1">
        <v>0.0</v>
      </c>
      <c r="N219" s="1">
        <v>1.0</v>
      </c>
      <c r="O219" s="1">
        <v>0.0</v>
      </c>
      <c r="P219" s="1" t="s">
        <v>89</v>
      </c>
      <c r="Q219" s="1" t="s">
        <v>1385</v>
      </c>
      <c r="R219" s="1">
        <v>40.72613</v>
      </c>
      <c r="S219" s="1">
        <v>-73.98062</v>
      </c>
      <c r="T219" s="1" t="s">
        <v>91</v>
      </c>
      <c r="U219" s="1" t="s">
        <v>92</v>
      </c>
      <c r="V219" s="1">
        <v>6.0</v>
      </c>
      <c r="W219" s="1">
        <v>1.0</v>
      </c>
      <c r="X219" s="1">
        <v>3.0</v>
      </c>
      <c r="Y219" s="1">
        <v>3.0</v>
      </c>
      <c r="Z219" s="1" t="s">
        <v>93</v>
      </c>
      <c r="AA219" s="1" t="s">
        <v>1386</v>
      </c>
      <c r="AB219" s="1">
        <v>250.0</v>
      </c>
      <c r="AC219" s="1">
        <v>1.0</v>
      </c>
      <c r="AD219" s="1">
        <v>0.0</v>
      </c>
      <c r="AE219" s="1">
        <v>1.0</v>
      </c>
      <c r="AF219" s="1" t="s">
        <v>479</v>
      </c>
      <c r="AG219" s="1">
        <v>1.0</v>
      </c>
      <c r="AH219" s="1">
        <v>0.0</v>
      </c>
      <c r="AI219" s="1">
        <v>0.0</v>
      </c>
      <c r="AJ219" s="1">
        <v>0.0</v>
      </c>
      <c r="AK219" s="1">
        <v>0.0</v>
      </c>
      <c r="AL219" s="1">
        <v>1.0</v>
      </c>
      <c r="AM219" s="1">
        <v>0.0</v>
      </c>
      <c r="AN219" s="1">
        <v>80.0</v>
      </c>
      <c r="AO219" s="1">
        <v>8.0</v>
      </c>
      <c r="AP219" s="1">
        <v>6.0</v>
      </c>
      <c r="AQ219" s="1">
        <v>10.0</v>
      </c>
      <c r="AR219" s="1">
        <v>10.0</v>
      </c>
      <c r="AS219" s="1">
        <v>10.0</v>
      </c>
      <c r="AT219" s="1">
        <v>8.0</v>
      </c>
      <c r="AU219" s="1">
        <v>0.0</v>
      </c>
      <c r="AV219" s="1" t="s">
        <v>105</v>
      </c>
      <c r="AW219" s="1">
        <v>1.0</v>
      </c>
      <c r="AX219" s="1">
        <v>1.0</v>
      </c>
      <c r="AY219" s="1">
        <v>0.0</v>
      </c>
      <c r="AZ219" s="1">
        <v>0.0</v>
      </c>
      <c r="BA219" s="1">
        <v>0.02</v>
      </c>
      <c r="BB219" s="1">
        <v>-1.0</v>
      </c>
      <c r="BC219" s="1">
        <v>1.0</v>
      </c>
      <c r="BD219" s="1">
        <v>-1.0</v>
      </c>
      <c r="BE219" s="1">
        <v>-1.0</v>
      </c>
      <c r="BF219" s="1">
        <v>-1.0</v>
      </c>
      <c r="BG219" s="1">
        <v>-1.0</v>
      </c>
      <c r="BH219" s="1">
        <v>-1.0</v>
      </c>
      <c r="BI219" s="1">
        <v>-1.0</v>
      </c>
      <c r="BJ219" s="1">
        <v>-1.0</v>
      </c>
      <c r="BK219" s="1">
        <v>-1.0</v>
      </c>
      <c r="BL219" s="1">
        <v>-1.0</v>
      </c>
      <c r="BM219" s="1">
        <v>-1.0</v>
      </c>
      <c r="BN219" s="1">
        <v>-1.0</v>
      </c>
      <c r="BO219" s="1">
        <v>-1.0</v>
      </c>
      <c r="BP219" s="1">
        <v>-1.0</v>
      </c>
      <c r="BQ219" s="1">
        <v>-1.0</v>
      </c>
      <c r="BR219" s="1">
        <v>-1.0</v>
      </c>
      <c r="BS219" s="1">
        <v>-1.0</v>
      </c>
      <c r="BT219" s="1">
        <v>-1.0</v>
      </c>
      <c r="BU219" s="1">
        <v>1.0</v>
      </c>
      <c r="BV219" s="1">
        <v>-1.0</v>
      </c>
      <c r="BW219" s="1">
        <v>-1.0</v>
      </c>
      <c r="BX219" s="1">
        <v>-1.0</v>
      </c>
      <c r="BY219" s="1">
        <v>-1.0</v>
      </c>
      <c r="BZ219" s="1">
        <v>-1.0</v>
      </c>
      <c r="CA219" s="1">
        <v>-1.0</v>
      </c>
      <c r="CB219" s="1">
        <v>-1.0</v>
      </c>
      <c r="CC219" s="1">
        <v>-1.0</v>
      </c>
      <c r="CD219" s="1">
        <v>6866.0</v>
      </c>
    </row>
    <row r="220">
      <c r="A220" s="1">
        <v>1.7529216E7</v>
      </c>
      <c r="B220" s="1" t="s">
        <v>1387</v>
      </c>
      <c r="C220" s="1" t="s">
        <v>1388</v>
      </c>
      <c r="D220" s="1" t="s">
        <v>1389</v>
      </c>
      <c r="E220" s="1" t="s">
        <v>85</v>
      </c>
      <c r="F220" s="1" t="s">
        <v>1390</v>
      </c>
      <c r="G220" s="1" t="s">
        <v>1391</v>
      </c>
      <c r="H220" s="1" t="s">
        <v>1392</v>
      </c>
      <c r="I220" s="1">
        <v>7920086.0</v>
      </c>
      <c r="J220" s="1">
        <v>41489.0</v>
      </c>
      <c r="M220" s="1">
        <v>0.0</v>
      </c>
      <c r="N220" s="1">
        <v>3.0</v>
      </c>
      <c r="O220" s="1">
        <v>1.0</v>
      </c>
      <c r="P220" s="1" t="s">
        <v>89</v>
      </c>
      <c r="Q220" s="1" t="s">
        <v>1393</v>
      </c>
      <c r="R220" s="1">
        <v>40.7865</v>
      </c>
      <c r="S220" s="1">
        <v>-73.94406</v>
      </c>
      <c r="T220" s="1" t="s">
        <v>91</v>
      </c>
      <c r="U220" s="1" t="s">
        <v>113</v>
      </c>
      <c r="V220" s="1">
        <v>2.0</v>
      </c>
      <c r="W220" s="1">
        <v>1.0</v>
      </c>
      <c r="X220" s="1">
        <v>1.0</v>
      </c>
      <c r="Y220" s="1">
        <v>1.0</v>
      </c>
      <c r="Z220" s="1" t="s">
        <v>93</v>
      </c>
      <c r="AA220" s="1" t="s">
        <v>1394</v>
      </c>
      <c r="AB220" s="1">
        <v>74.0</v>
      </c>
      <c r="AC220" s="1">
        <v>1.0</v>
      </c>
      <c r="AD220" s="1">
        <v>0.0</v>
      </c>
      <c r="AE220" s="1">
        <v>16.0</v>
      </c>
      <c r="AF220" s="1" t="s">
        <v>549</v>
      </c>
      <c r="AG220" s="1">
        <v>1.0</v>
      </c>
      <c r="AH220" s="1">
        <v>0.0</v>
      </c>
      <c r="AI220" s="1">
        <v>0.0</v>
      </c>
      <c r="AJ220" s="1">
        <v>0.0</v>
      </c>
      <c r="AK220" s="1">
        <v>0.0</v>
      </c>
      <c r="AL220" s="1">
        <v>7.0</v>
      </c>
      <c r="AM220" s="1">
        <v>0.0</v>
      </c>
      <c r="AN220" s="1">
        <v>91.0</v>
      </c>
      <c r="AO220" s="1">
        <v>9.0</v>
      </c>
      <c r="AP220" s="1">
        <v>9.0</v>
      </c>
      <c r="AQ220" s="1">
        <v>9.0</v>
      </c>
      <c r="AR220" s="1">
        <v>9.0</v>
      </c>
      <c r="AS220" s="1">
        <v>10.0</v>
      </c>
      <c r="AT220" s="1">
        <v>9.0</v>
      </c>
      <c r="AU220" s="1">
        <v>0.0</v>
      </c>
      <c r="AV220" s="1" t="s">
        <v>117</v>
      </c>
      <c r="AW220" s="1">
        <v>3.0</v>
      </c>
      <c r="AX220" s="1">
        <v>0.0</v>
      </c>
      <c r="AY220" s="1">
        <v>3.0</v>
      </c>
      <c r="AZ220" s="1">
        <v>0.0</v>
      </c>
      <c r="BA220" s="1">
        <v>0.28</v>
      </c>
      <c r="BB220" s="1">
        <v>-1.0</v>
      </c>
      <c r="BC220" s="1">
        <v>-1.0</v>
      </c>
      <c r="BD220" s="1">
        <v>-1.0</v>
      </c>
      <c r="BE220" s="1">
        <v>-1.0</v>
      </c>
      <c r="BF220" s="1">
        <v>1.0</v>
      </c>
      <c r="BG220" s="1">
        <v>-1.0</v>
      </c>
      <c r="BH220" s="1">
        <v>-1.0</v>
      </c>
      <c r="BI220" s="1">
        <v>-1.0</v>
      </c>
      <c r="BJ220" s="1">
        <v>-1.0</v>
      </c>
      <c r="BK220" s="1">
        <v>-1.0</v>
      </c>
      <c r="BL220" s="1">
        <v>1.0</v>
      </c>
      <c r="BM220" s="1">
        <v>1.0</v>
      </c>
      <c r="BN220" s="1">
        <v>1.0</v>
      </c>
      <c r="BO220" s="1">
        <v>-1.0</v>
      </c>
      <c r="BP220" s="1">
        <v>1.0</v>
      </c>
      <c r="BQ220" s="1">
        <v>-1.0</v>
      </c>
      <c r="BR220" s="1">
        <v>-1.0</v>
      </c>
      <c r="BS220" s="1">
        <v>-1.0</v>
      </c>
      <c r="BT220" s="1">
        <v>-1.0</v>
      </c>
      <c r="BU220" s="1">
        <v>1.0</v>
      </c>
      <c r="BV220" s="1">
        <v>1.0</v>
      </c>
      <c r="BW220" s="1">
        <v>-1.0</v>
      </c>
      <c r="BX220" s="1">
        <v>-1.0</v>
      </c>
      <c r="BY220" s="1">
        <v>-1.0</v>
      </c>
      <c r="BZ220" s="1">
        <v>-1.0</v>
      </c>
      <c r="CA220" s="1">
        <v>-1.0</v>
      </c>
      <c r="CB220" s="1">
        <v>-1.0</v>
      </c>
      <c r="CC220" s="1">
        <v>-1.0</v>
      </c>
      <c r="CD220" s="1">
        <v>6901.0</v>
      </c>
    </row>
    <row r="221">
      <c r="A221" s="1">
        <v>4994058.0</v>
      </c>
      <c r="B221" s="1" t="s">
        <v>1395</v>
      </c>
      <c r="C221" s="1" t="s">
        <v>1396</v>
      </c>
      <c r="D221" s="1" t="s">
        <v>1397</v>
      </c>
      <c r="E221" s="1" t="s">
        <v>85</v>
      </c>
      <c r="F221" s="1" t="s">
        <v>1398</v>
      </c>
      <c r="G221" s="1" t="s">
        <v>1399</v>
      </c>
      <c r="H221" s="1" t="s">
        <v>1400</v>
      </c>
      <c r="I221" s="1">
        <v>2.5747773E7</v>
      </c>
      <c r="J221" s="1">
        <v>42011.0</v>
      </c>
      <c r="M221" s="1">
        <v>0.0</v>
      </c>
      <c r="N221" s="1">
        <v>1.0</v>
      </c>
      <c r="O221" s="1">
        <v>1.0</v>
      </c>
      <c r="P221" s="1" t="s">
        <v>89</v>
      </c>
      <c r="Q221" s="1" t="s">
        <v>90</v>
      </c>
      <c r="R221" s="1">
        <v>40.74045</v>
      </c>
      <c r="S221" s="1">
        <v>-73.98175</v>
      </c>
      <c r="T221" s="1" t="s">
        <v>91</v>
      </c>
      <c r="U221" s="1" t="s">
        <v>113</v>
      </c>
      <c r="V221" s="1">
        <v>2.0</v>
      </c>
      <c r="W221" s="1">
        <v>1.0</v>
      </c>
      <c r="X221" s="1">
        <v>1.0</v>
      </c>
      <c r="Y221" s="1">
        <v>1.0</v>
      </c>
      <c r="Z221" s="1" t="s">
        <v>93</v>
      </c>
      <c r="AA221" s="1" t="s">
        <v>1401</v>
      </c>
      <c r="AB221" s="1">
        <v>140.0</v>
      </c>
      <c r="AC221" s="1">
        <v>1.0</v>
      </c>
      <c r="AD221" s="1">
        <v>10.0</v>
      </c>
      <c r="AE221" s="1">
        <v>5.0</v>
      </c>
      <c r="AF221" s="1" t="s">
        <v>266</v>
      </c>
      <c r="AG221" s="1">
        <v>1.0</v>
      </c>
      <c r="AH221" s="1">
        <v>0.0</v>
      </c>
      <c r="AI221" s="1">
        <v>0.0</v>
      </c>
      <c r="AJ221" s="1">
        <v>0.0</v>
      </c>
      <c r="AK221" s="1">
        <v>0.0</v>
      </c>
      <c r="AL221" s="1">
        <v>2.0</v>
      </c>
      <c r="AM221" s="1">
        <v>0.0</v>
      </c>
      <c r="AN221" s="1">
        <v>100.0</v>
      </c>
      <c r="AO221" s="1">
        <v>10.0</v>
      </c>
      <c r="AP221" s="1">
        <v>9.0</v>
      </c>
      <c r="AQ221" s="1">
        <v>10.0</v>
      </c>
      <c r="AR221" s="1">
        <v>10.0</v>
      </c>
      <c r="AS221" s="1">
        <v>10.0</v>
      </c>
      <c r="AT221" s="1">
        <v>9.0</v>
      </c>
      <c r="AU221" s="1">
        <v>0.0</v>
      </c>
      <c r="AV221" s="1" t="s">
        <v>117</v>
      </c>
      <c r="AW221" s="1">
        <v>1.0</v>
      </c>
      <c r="AX221" s="1">
        <v>0.0</v>
      </c>
      <c r="AY221" s="1">
        <v>1.0</v>
      </c>
      <c r="AZ221" s="1">
        <v>0.0</v>
      </c>
      <c r="BA221" s="1">
        <v>0.05</v>
      </c>
      <c r="BB221" s="1">
        <v>-1.0</v>
      </c>
      <c r="BC221" s="1">
        <v>-1.0</v>
      </c>
      <c r="BD221" s="1">
        <v>-1.0</v>
      </c>
      <c r="BE221" s="1">
        <v>-1.0</v>
      </c>
      <c r="BF221" s="1">
        <v>-1.0</v>
      </c>
      <c r="BG221" s="1">
        <v>-1.0</v>
      </c>
      <c r="BH221" s="1">
        <v>-1.0</v>
      </c>
      <c r="BI221" s="1">
        <v>-1.0</v>
      </c>
      <c r="BJ221" s="1">
        <v>1.0</v>
      </c>
      <c r="BK221" s="1">
        <v>-1.0</v>
      </c>
      <c r="BL221" s="1">
        <v>-1.0</v>
      </c>
      <c r="BM221" s="1">
        <v>-1.0</v>
      </c>
      <c r="BN221" s="1">
        <v>-1.0</v>
      </c>
      <c r="BO221" s="1">
        <v>-1.0</v>
      </c>
      <c r="BP221" s="1">
        <v>-1.0</v>
      </c>
      <c r="BQ221" s="1">
        <v>-1.0</v>
      </c>
      <c r="BR221" s="1">
        <v>-1.0</v>
      </c>
      <c r="BS221" s="1">
        <v>-1.0</v>
      </c>
      <c r="BT221" s="1">
        <v>-1.0</v>
      </c>
      <c r="BU221" s="1">
        <v>1.0</v>
      </c>
      <c r="BV221" s="1">
        <v>-1.0</v>
      </c>
      <c r="BW221" s="1">
        <v>-1.0</v>
      </c>
      <c r="BX221" s="1">
        <v>-1.0</v>
      </c>
      <c r="BY221" s="1">
        <v>-1.0</v>
      </c>
      <c r="BZ221" s="1">
        <v>-1.0</v>
      </c>
      <c r="CA221" s="1">
        <v>-1.0</v>
      </c>
      <c r="CB221" s="1">
        <v>-1.0</v>
      </c>
      <c r="CC221" s="1">
        <v>-1.0</v>
      </c>
      <c r="CD221" s="1">
        <v>6903.0</v>
      </c>
    </row>
    <row r="222">
      <c r="A222" s="1">
        <v>3.518307E7</v>
      </c>
      <c r="B222" s="1" t="s">
        <v>1402</v>
      </c>
      <c r="C222" s="1" t="s">
        <v>1403</v>
      </c>
      <c r="D222" s="1" t="s">
        <v>1403</v>
      </c>
      <c r="E222" s="1" t="s">
        <v>85</v>
      </c>
      <c r="H222" s="2" t="str">
        <f>- no shoes on in The house - no SMOKING  - no parties</f>
        <v>#ERROR!</v>
      </c>
      <c r="I222" s="1">
        <v>5453550.0</v>
      </c>
      <c r="J222" s="1">
        <v>41346.0</v>
      </c>
      <c r="K222" s="1" t="s">
        <v>88</v>
      </c>
      <c r="L222" s="1">
        <v>1.0</v>
      </c>
      <c r="M222" s="1">
        <v>1.0</v>
      </c>
      <c r="N222" s="1">
        <v>3.0</v>
      </c>
      <c r="O222" s="1">
        <v>1.0</v>
      </c>
      <c r="P222" s="1" t="s">
        <v>123</v>
      </c>
      <c r="Q222" s="1" t="s">
        <v>124</v>
      </c>
      <c r="R222" s="1">
        <v>40.69394</v>
      </c>
      <c r="S222" s="1">
        <v>-73.95693</v>
      </c>
      <c r="T222" s="1" t="s">
        <v>125</v>
      </c>
      <c r="U222" s="1" t="s">
        <v>92</v>
      </c>
      <c r="V222" s="1">
        <v>4.0</v>
      </c>
      <c r="W222" s="1">
        <v>2.0</v>
      </c>
      <c r="X222" s="1">
        <v>4.0</v>
      </c>
      <c r="Y222" s="1">
        <v>4.0</v>
      </c>
      <c r="Z222" s="1" t="s">
        <v>93</v>
      </c>
      <c r="AA222" s="1" t="s">
        <v>1404</v>
      </c>
      <c r="AB222" s="1">
        <v>500.0</v>
      </c>
      <c r="AC222" s="1">
        <v>4.0</v>
      </c>
      <c r="AD222" s="1">
        <v>0.0</v>
      </c>
      <c r="AE222" s="1">
        <v>30.0</v>
      </c>
      <c r="AF222" s="1" t="s">
        <v>127</v>
      </c>
      <c r="AG222" s="1">
        <v>1.0</v>
      </c>
      <c r="AH222" s="1">
        <v>0.0</v>
      </c>
      <c r="AI222" s="1">
        <v>22.0</v>
      </c>
      <c r="AJ222" s="1">
        <v>52.0</v>
      </c>
      <c r="AK222" s="1">
        <v>141.0</v>
      </c>
      <c r="AL222" s="1">
        <v>0.0</v>
      </c>
      <c r="AM222" s="1">
        <v>0.0</v>
      </c>
      <c r="AU222" s="1">
        <v>0.0</v>
      </c>
      <c r="AV222" s="1" t="s">
        <v>96</v>
      </c>
      <c r="AW222" s="1">
        <v>3.0</v>
      </c>
      <c r="AX222" s="1">
        <v>3.0</v>
      </c>
      <c r="AY222" s="1">
        <v>0.0</v>
      </c>
      <c r="AZ222" s="1">
        <v>0.0</v>
      </c>
      <c r="BB222" s="1">
        <v>-1.0</v>
      </c>
      <c r="BC222" s="1">
        <v>1.0</v>
      </c>
      <c r="BD222" s="1">
        <v>-1.0</v>
      </c>
      <c r="BE222" s="1">
        <v>1.0</v>
      </c>
      <c r="BF222" s="1">
        <v>1.0</v>
      </c>
      <c r="BG222" s="1">
        <v>-1.0</v>
      </c>
      <c r="BH222" s="1">
        <v>1.0</v>
      </c>
      <c r="BI222" s="1">
        <v>-1.0</v>
      </c>
      <c r="BJ222" s="1">
        <v>1.0</v>
      </c>
      <c r="BK222" s="1">
        <v>1.0</v>
      </c>
      <c r="BL222" s="1">
        <v>1.0</v>
      </c>
      <c r="BM222" s="1">
        <v>1.0</v>
      </c>
      <c r="BN222" s="1">
        <v>-1.0</v>
      </c>
      <c r="BO222" s="1">
        <v>-1.0</v>
      </c>
      <c r="BP222" s="1">
        <v>1.0</v>
      </c>
      <c r="BQ222" s="1">
        <v>1.0</v>
      </c>
      <c r="BR222" s="1">
        <v>1.0</v>
      </c>
      <c r="BS222" s="1">
        <v>-1.0</v>
      </c>
      <c r="BT222" s="1">
        <v>-1.0</v>
      </c>
      <c r="BU222" s="1">
        <v>1.0</v>
      </c>
      <c r="BV222" s="1">
        <v>1.0</v>
      </c>
      <c r="BW222" s="1">
        <v>-1.0</v>
      </c>
      <c r="BX222" s="1">
        <v>1.0</v>
      </c>
      <c r="BY222" s="1">
        <v>-1.0</v>
      </c>
      <c r="BZ222" s="1">
        <v>-1.0</v>
      </c>
      <c r="CA222" s="1">
        <v>-1.0</v>
      </c>
      <c r="CB222" s="1">
        <v>-1.0</v>
      </c>
      <c r="CC222" s="1">
        <v>-1.0</v>
      </c>
      <c r="CD222" s="1">
        <v>6926.0</v>
      </c>
    </row>
    <row r="223">
      <c r="A223" s="1">
        <v>2.149012E7</v>
      </c>
      <c r="B223" s="1" t="s">
        <v>1405</v>
      </c>
      <c r="C223" s="1" t="s">
        <v>1406</v>
      </c>
      <c r="D223" s="1" t="s">
        <v>1406</v>
      </c>
      <c r="E223" s="1" t="s">
        <v>85</v>
      </c>
      <c r="I223" s="1">
        <v>1.8218495E7</v>
      </c>
      <c r="J223" s="1">
        <v>41836.0</v>
      </c>
      <c r="K223" s="1" t="s">
        <v>272</v>
      </c>
      <c r="L223" s="1">
        <v>0.8</v>
      </c>
      <c r="M223" s="1">
        <v>0.0</v>
      </c>
      <c r="N223" s="1">
        <v>1.0</v>
      </c>
      <c r="O223" s="1">
        <v>0.0</v>
      </c>
      <c r="P223" s="1" t="s">
        <v>123</v>
      </c>
      <c r="Q223" s="1" t="s">
        <v>185</v>
      </c>
      <c r="R223" s="1">
        <v>40.71227</v>
      </c>
      <c r="S223" s="1">
        <v>-73.93618</v>
      </c>
      <c r="T223" s="1" t="s">
        <v>125</v>
      </c>
      <c r="U223" s="1" t="s">
        <v>113</v>
      </c>
      <c r="V223" s="1">
        <v>1.0</v>
      </c>
      <c r="W223" s="1">
        <v>1.0</v>
      </c>
      <c r="X223" s="1">
        <v>1.0</v>
      </c>
      <c r="Y223" s="1">
        <v>1.0</v>
      </c>
      <c r="Z223" s="1" t="s">
        <v>93</v>
      </c>
      <c r="AA223" s="1" t="s">
        <v>1407</v>
      </c>
      <c r="AB223" s="1">
        <v>58.0</v>
      </c>
      <c r="AC223" s="1">
        <v>1.0</v>
      </c>
      <c r="AD223" s="1">
        <v>0.0</v>
      </c>
      <c r="AE223" s="1">
        <v>2.0</v>
      </c>
      <c r="AF223" s="1" t="s">
        <v>904</v>
      </c>
      <c r="AG223" s="1">
        <v>1.0</v>
      </c>
      <c r="AH223" s="1">
        <v>28.0</v>
      </c>
      <c r="AI223" s="1">
        <v>58.0</v>
      </c>
      <c r="AJ223" s="1">
        <v>88.0</v>
      </c>
      <c r="AK223" s="1">
        <v>88.0</v>
      </c>
      <c r="AL223" s="1">
        <v>11.0</v>
      </c>
      <c r="AM223" s="1">
        <v>6.0</v>
      </c>
      <c r="AN223" s="1">
        <v>84.0</v>
      </c>
      <c r="AO223" s="1">
        <v>9.0</v>
      </c>
      <c r="AP223" s="1">
        <v>8.0</v>
      </c>
      <c r="AQ223" s="1">
        <v>10.0</v>
      </c>
      <c r="AR223" s="1">
        <v>10.0</v>
      </c>
      <c r="AS223" s="1">
        <v>10.0</v>
      </c>
      <c r="AT223" s="1">
        <v>9.0</v>
      </c>
      <c r="AU223" s="1">
        <v>0.0</v>
      </c>
      <c r="AV223" s="1" t="s">
        <v>105</v>
      </c>
      <c r="AW223" s="1">
        <v>1.0</v>
      </c>
      <c r="AX223" s="1">
        <v>0.0</v>
      </c>
      <c r="AY223" s="1">
        <v>1.0</v>
      </c>
      <c r="AZ223" s="1">
        <v>0.0</v>
      </c>
      <c r="BA223" s="1">
        <v>0.73</v>
      </c>
      <c r="BB223" s="1">
        <v>-1.0</v>
      </c>
      <c r="BC223" s="1">
        <v>1.0</v>
      </c>
      <c r="BD223" s="1">
        <v>-1.0</v>
      </c>
      <c r="BE223" s="1">
        <v>-1.0</v>
      </c>
      <c r="BF223" s="1">
        <v>-1.0</v>
      </c>
      <c r="BG223" s="1">
        <v>-1.0</v>
      </c>
      <c r="BH223" s="1">
        <v>-1.0</v>
      </c>
      <c r="BI223" s="1">
        <v>-1.0</v>
      </c>
      <c r="BJ223" s="1">
        <v>-1.0</v>
      </c>
      <c r="BK223" s="1">
        <v>-1.0</v>
      </c>
      <c r="BL223" s="1">
        <v>-1.0</v>
      </c>
      <c r="BM223" s="1">
        <v>1.0</v>
      </c>
      <c r="BN223" s="1">
        <v>-1.0</v>
      </c>
      <c r="BO223" s="1">
        <v>-1.0</v>
      </c>
      <c r="BP223" s="1">
        <v>-1.0</v>
      </c>
      <c r="BQ223" s="1">
        <v>-1.0</v>
      </c>
      <c r="BR223" s="1">
        <v>-1.0</v>
      </c>
      <c r="BS223" s="1">
        <v>-1.0</v>
      </c>
      <c r="BT223" s="1">
        <v>-1.0</v>
      </c>
      <c r="BU223" s="1">
        <v>1.0</v>
      </c>
      <c r="BV223" s="1">
        <v>-1.0</v>
      </c>
      <c r="BW223" s="1">
        <v>-1.0</v>
      </c>
      <c r="BX223" s="1">
        <v>-1.0</v>
      </c>
      <c r="BY223" s="1">
        <v>-1.0</v>
      </c>
      <c r="BZ223" s="1">
        <v>-1.0</v>
      </c>
      <c r="CA223" s="1">
        <v>1.0</v>
      </c>
      <c r="CB223" s="1">
        <v>-1.0</v>
      </c>
      <c r="CC223" s="1">
        <v>-1.0</v>
      </c>
      <c r="CD223" s="1">
        <v>6940.0</v>
      </c>
    </row>
    <row r="224">
      <c r="A224" s="1">
        <v>3838416.0</v>
      </c>
      <c r="B224" s="1" t="s">
        <v>1408</v>
      </c>
      <c r="C224" s="1" t="s">
        <v>1409</v>
      </c>
      <c r="D224" s="1" t="s">
        <v>1410</v>
      </c>
      <c r="E224" s="1" t="s">
        <v>85</v>
      </c>
      <c r="F224" s="1" t="s">
        <v>1411</v>
      </c>
      <c r="G224" s="1" t="s">
        <v>1412</v>
      </c>
      <c r="H224" s="1" t="s">
        <v>1413</v>
      </c>
      <c r="I224" s="1">
        <v>107340.0</v>
      </c>
      <c r="J224" s="1">
        <v>40280.0</v>
      </c>
      <c r="M224" s="1">
        <v>0.0</v>
      </c>
      <c r="N224" s="1">
        <v>1.0</v>
      </c>
      <c r="O224" s="1">
        <v>1.0</v>
      </c>
      <c r="P224" s="1" t="s">
        <v>123</v>
      </c>
      <c r="Q224" s="1" t="s">
        <v>308</v>
      </c>
      <c r="R224" s="1">
        <v>40.65806</v>
      </c>
      <c r="S224" s="1">
        <v>-73.95815</v>
      </c>
      <c r="T224" s="1" t="s">
        <v>125</v>
      </c>
      <c r="U224" s="1" t="s">
        <v>92</v>
      </c>
      <c r="V224" s="1">
        <v>5.0</v>
      </c>
      <c r="W224" s="1">
        <v>2.5</v>
      </c>
      <c r="X224" s="1">
        <v>2.0</v>
      </c>
      <c r="Y224" s="1">
        <v>2.0</v>
      </c>
      <c r="Z224" s="1" t="s">
        <v>93</v>
      </c>
      <c r="AA224" s="1" t="s">
        <v>1414</v>
      </c>
      <c r="AB224" s="1">
        <v>225.0</v>
      </c>
      <c r="AC224" s="1">
        <v>1.0</v>
      </c>
      <c r="AD224" s="1">
        <v>0.0</v>
      </c>
      <c r="AE224" s="1">
        <v>4.0</v>
      </c>
      <c r="AF224" s="1" t="s">
        <v>187</v>
      </c>
      <c r="AG224" s="1">
        <v>1.0</v>
      </c>
      <c r="AH224" s="1">
        <v>0.0</v>
      </c>
      <c r="AI224" s="1">
        <v>0.0</v>
      </c>
      <c r="AJ224" s="1">
        <v>0.0</v>
      </c>
      <c r="AK224" s="1">
        <v>0.0</v>
      </c>
      <c r="AL224" s="1">
        <v>3.0</v>
      </c>
      <c r="AM224" s="1">
        <v>0.0</v>
      </c>
      <c r="AN224" s="1">
        <v>87.0</v>
      </c>
      <c r="AO224" s="1">
        <v>10.0</v>
      </c>
      <c r="AP224" s="1">
        <v>9.0</v>
      </c>
      <c r="AQ224" s="1">
        <v>10.0</v>
      </c>
      <c r="AR224" s="1">
        <v>9.0</v>
      </c>
      <c r="AS224" s="1">
        <v>9.0</v>
      </c>
      <c r="AT224" s="1">
        <v>10.0</v>
      </c>
      <c r="AU224" s="1">
        <v>0.0</v>
      </c>
      <c r="AV224" s="1" t="s">
        <v>96</v>
      </c>
      <c r="AW224" s="1">
        <v>1.0</v>
      </c>
      <c r="AX224" s="1">
        <v>1.0</v>
      </c>
      <c r="AY224" s="1">
        <v>0.0</v>
      </c>
      <c r="AZ224" s="1">
        <v>0.0</v>
      </c>
      <c r="BA224" s="1">
        <v>0.05</v>
      </c>
      <c r="BB224" s="1">
        <v>-1.0</v>
      </c>
      <c r="BC224" s="1">
        <v>1.0</v>
      </c>
      <c r="BD224" s="1">
        <v>-1.0</v>
      </c>
      <c r="BE224" s="1">
        <v>-1.0</v>
      </c>
      <c r="BF224" s="1">
        <v>-1.0</v>
      </c>
      <c r="BG224" s="1">
        <v>-1.0</v>
      </c>
      <c r="BH224" s="1">
        <v>-1.0</v>
      </c>
      <c r="BI224" s="1">
        <v>-1.0</v>
      </c>
      <c r="BJ224" s="1">
        <v>-1.0</v>
      </c>
      <c r="BK224" s="1">
        <v>-1.0</v>
      </c>
      <c r="BL224" s="1">
        <v>-1.0</v>
      </c>
      <c r="BM224" s="1">
        <v>1.0</v>
      </c>
      <c r="BN224" s="1">
        <v>-1.0</v>
      </c>
      <c r="BO224" s="1">
        <v>-1.0</v>
      </c>
      <c r="BP224" s="1">
        <v>-1.0</v>
      </c>
      <c r="BQ224" s="1">
        <v>-1.0</v>
      </c>
      <c r="BR224" s="1">
        <v>-1.0</v>
      </c>
      <c r="BS224" s="1">
        <v>-1.0</v>
      </c>
      <c r="BT224" s="1">
        <v>-1.0</v>
      </c>
      <c r="BU224" s="1">
        <v>1.0</v>
      </c>
      <c r="BV224" s="1">
        <v>-1.0</v>
      </c>
      <c r="BW224" s="1">
        <v>-1.0</v>
      </c>
      <c r="BX224" s="1">
        <v>-1.0</v>
      </c>
      <c r="BY224" s="1">
        <v>-1.0</v>
      </c>
      <c r="BZ224" s="1">
        <v>-1.0</v>
      </c>
      <c r="CA224" s="1">
        <v>-1.0</v>
      </c>
      <c r="CB224" s="1">
        <v>-1.0</v>
      </c>
      <c r="CC224" s="1">
        <v>-1.0</v>
      </c>
      <c r="CD224" s="1">
        <v>6941.0</v>
      </c>
    </row>
    <row r="225">
      <c r="A225" s="1">
        <v>5940868.0</v>
      </c>
      <c r="B225" s="1" t="s">
        <v>1415</v>
      </c>
      <c r="C225" s="1" t="s">
        <v>1416</v>
      </c>
      <c r="D225" s="1" t="s">
        <v>1417</v>
      </c>
      <c r="E225" s="1" t="s">
        <v>85</v>
      </c>
      <c r="F225" s="1" t="s">
        <v>1418</v>
      </c>
      <c r="G225" s="1" t="s">
        <v>1419</v>
      </c>
      <c r="I225" s="1">
        <v>2862308.0</v>
      </c>
      <c r="J225" s="1">
        <v>41097.0</v>
      </c>
      <c r="M225" s="1">
        <v>0.0</v>
      </c>
      <c r="N225" s="1">
        <v>1.0</v>
      </c>
      <c r="O225" s="1">
        <v>1.0</v>
      </c>
      <c r="P225" s="1" t="s">
        <v>123</v>
      </c>
      <c r="Q225" s="1" t="s">
        <v>124</v>
      </c>
      <c r="R225" s="1">
        <v>40.72777</v>
      </c>
      <c r="S225" s="1">
        <v>-73.95231</v>
      </c>
      <c r="T225" s="1" t="s">
        <v>91</v>
      </c>
      <c r="U225" s="1" t="s">
        <v>92</v>
      </c>
      <c r="V225" s="1">
        <v>2.0</v>
      </c>
      <c r="W225" s="1">
        <v>1.0</v>
      </c>
      <c r="X225" s="1">
        <v>1.0</v>
      </c>
      <c r="Y225" s="1">
        <v>1.0</v>
      </c>
      <c r="Z225" s="1" t="s">
        <v>93</v>
      </c>
      <c r="AA225" s="1" t="s">
        <v>1420</v>
      </c>
      <c r="AB225" s="1">
        <v>75.0</v>
      </c>
      <c r="AC225" s="1">
        <v>1.0</v>
      </c>
      <c r="AD225" s="1">
        <v>10.0</v>
      </c>
      <c r="AE225" s="1">
        <v>2.0</v>
      </c>
      <c r="AF225" s="1" t="s">
        <v>1421</v>
      </c>
      <c r="AG225" s="1">
        <v>1.0</v>
      </c>
      <c r="AH225" s="1">
        <v>0.0</v>
      </c>
      <c r="AI225" s="1">
        <v>0.0</v>
      </c>
      <c r="AJ225" s="1">
        <v>0.0</v>
      </c>
      <c r="AK225" s="1">
        <v>0.0</v>
      </c>
      <c r="AL225" s="1">
        <v>6.0</v>
      </c>
      <c r="AM225" s="1">
        <v>0.0</v>
      </c>
      <c r="AN225" s="1">
        <v>97.0</v>
      </c>
      <c r="AO225" s="1">
        <v>10.0</v>
      </c>
      <c r="AP225" s="1">
        <v>9.0</v>
      </c>
      <c r="AQ225" s="1">
        <v>10.0</v>
      </c>
      <c r="AR225" s="1">
        <v>10.0</v>
      </c>
      <c r="AS225" s="1">
        <v>10.0</v>
      </c>
      <c r="AT225" s="1">
        <v>10.0</v>
      </c>
      <c r="AU225" s="1">
        <v>0.0</v>
      </c>
      <c r="AV225" s="1" t="s">
        <v>96</v>
      </c>
      <c r="AW225" s="1">
        <v>1.0</v>
      </c>
      <c r="AX225" s="1">
        <v>1.0</v>
      </c>
      <c r="AY225" s="1">
        <v>0.0</v>
      </c>
      <c r="AZ225" s="1">
        <v>0.0</v>
      </c>
      <c r="BA225" s="1">
        <v>0.14</v>
      </c>
      <c r="BB225" s="1">
        <v>-1.0</v>
      </c>
      <c r="BC225" s="1">
        <v>1.0</v>
      </c>
      <c r="BD225" s="1">
        <v>-1.0</v>
      </c>
      <c r="BE225" s="1">
        <v>-1.0</v>
      </c>
      <c r="BF225" s="1">
        <v>-1.0</v>
      </c>
      <c r="BG225" s="1">
        <v>-1.0</v>
      </c>
      <c r="BH225" s="1">
        <v>-1.0</v>
      </c>
      <c r="BI225" s="1">
        <v>-1.0</v>
      </c>
      <c r="BJ225" s="1">
        <v>-1.0</v>
      </c>
      <c r="BK225" s="1">
        <v>-1.0</v>
      </c>
      <c r="BL225" s="1">
        <v>-1.0</v>
      </c>
      <c r="BM225" s="1">
        <v>-1.0</v>
      </c>
      <c r="BN225" s="1">
        <v>-1.0</v>
      </c>
      <c r="BO225" s="1">
        <v>-1.0</v>
      </c>
      <c r="BP225" s="1">
        <v>-1.0</v>
      </c>
      <c r="BQ225" s="1">
        <v>-1.0</v>
      </c>
      <c r="BR225" s="1">
        <v>-1.0</v>
      </c>
      <c r="BS225" s="1">
        <v>-1.0</v>
      </c>
      <c r="BT225" s="1">
        <v>-1.0</v>
      </c>
      <c r="BU225" s="1">
        <v>1.0</v>
      </c>
      <c r="BV225" s="1">
        <v>-1.0</v>
      </c>
      <c r="BW225" s="1">
        <v>-1.0</v>
      </c>
      <c r="BX225" s="1">
        <v>-1.0</v>
      </c>
      <c r="BY225" s="1">
        <v>-1.0</v>
      </c>
      <c r="BZ225" s="1">
        <v>-1.0</v>
      </c>
      <c r="CA225" s="1">
        <v>-1.0</v>
      </c>
      <c r="CB225" s="1">
        <v>-1.0</v>
      </c>
      <c r="CC225" s="1">
        <v>-1.0</v>
      </c>
      <c r="CD225" s="1">
        <v>6959.0</v>
      </c>
    </row>
    <row r="226">
      <c r="A226" s="1">
        <v>2.8816767E7</v>
      </c>
      <c r="B226" s="1" t="s">
        <v>1422</v>
      </c>
      <c r="C226" s="1" t="s">
        <v>1423</v>
      </c>
      <c r="D226" s="1" t="s">
        <v>1424</v>
      </c>
      <c r="E226" s="1" t="s">
        <v>85</v>
      </c>
      <c r="H226" s="2" t="str">
        <f>- no food in room, no ARGUING, no loud voices, no drinking alcohol or being DRUNK and DISRUPTIVE in The house, no extra guest welcome at any time during stay</f>
        <v>#ERROR!</v>
      </c>
      <c r="I226" s="1">
        <v>2.17332035E8</v>
      </c>
      <c r="J226" s="1">
        <v>43368.0</v>
      </c>
      <c r="K226" s="1" t="s">
        <v>134</v>
      </c>
      <c r="L226" s="1">
        <v>0.75</v>
      </c>
      <c r="M226" s="1">
        <v>0.0</v>
      </c>
      <c r="N226" s="1">
        <v>2.0</v>
      </c>
      <c r="O226" s="1">
        <v>0.0</v>
      </c>
      <c r="P226" s="1" t="s">
        <v>123</v>
      </c>
      <c r="Q226" s="1" t="s">
        <v>124</v>
      </c>
      <c r="R226" s="1">
        <v>40.59063</v>
      </c>
      <c r="S226" s="1">
        <v>-73.94588</v>
      </c>
      <c r="T226" s="1" t="s">
        <v>125</v>
      </c>
      <c r="U226" s="1" t="s">
        <v>113</v>
      </c>
      <c r="V226" s="1">
        <v>1.0</v>
      </c>
      <c r="W226" s="1">
        <v>1.0</v>
      </c>
      <c r="X226" s="1">
        <v>1.0</v>
      </c>
      <c r="Y226" s="1">
        <v>1.0</v>
      </c>
      <c r="Z226" s="1" t="s">
        <v>93</v>
      </c>
      <c r="AA226" s="1" t="s">
        <v>1425</v>
      </c>
      <c r="AB226" s="1">
        <v>37.0</v>
      </c>
      <c r="AC226" s="1">
        <v>1.0</v>
      </c>
      <c r="AD226" s="1">
        <v>100.0</v>
      </c>
      <c r="AE226" s="1">
        <v>1.0</v>
      </c>
      <c r="AF226" s="1" t="s">
        <v>104</v>
      </c>
      <c r="AG226" s="1">
        <v>1.0</v>
      </c>
      <c r="AH226" s="1">
        <v>29.0</v>
      </c>
      <c r="AI226" s="1">
        <v>59.0</v>
      </c>
      <c r="AJ226" s="1">
        <v>89.0</v>
      </c>
      <c r="AK226" s="1">
        <v>364.0</v>
      </c>
      <c r="AL226" s="1">
        <v>1.0</v>
      </c>
      <c r="AM226" s="1">
        <v>1.0</v>
      </c>
      <c r="AN226" s="1">
        <v>100.0</v>
      </c>
      <c r="AO226" s="1">
        <v>8.0</v>
      </c>
      <c r="AP226" s="1">
        <v>8.0</v>
      </c>
      <c r="AQ226" s="1">
        <v>10.0</v>
      </c>
      <c r="AR226" s="1">
        <v>10.0</v>
      </c>
      <c r="AS226" s="1">
        <v>10.0</v>
      </c>
      <c r="AT226" s="1">
        <v>10.0</v>
      </c>
      <c r="AU226" s="1">
        <v>0.0</v>
      </c>
      <c r="AV226" s="1" t="s">
        <v>96</v>
      </c>
      <c r="AW226" s="1">
        <v>2.0</v>
      </c>
      <c r="AX226" s="1">
        <v>0.0</v>
      </c>
      <c r="AY226" s="1">
        <v>2.0</v>
      </c>
      <c r="AZ226" s="1">
        <v>0.0</v>
      </c>
      <c r="BA226" s="1">
        <v>0.11</v>
      </c>
      <c r="BB226" s="1">
        <v>-1.0</v>
      </c>
      <c r="BC226" s="1">
        <v>-1.0</v>
      </c>
      <c r="BD226" s="1">
        <v>-1.0</v>
      </c>
      <c r="BE226" s="1">
        <v>-1.0</v>
      </c>
      <c r="BF226" s="1">
        <v>-1.0</v>
      </c>
      <c r="BG226" s="1">
        <v>-1.0</v>
      </c>
      <c r="BH226" s="1">
        <v>-1.0</v>
      </c>
      <c r="BI226" s="1">
        <v>-1.0</v>
      </c>
      <c r="BJ226" s="1">
        <v>-1.0</v>
      </c>
      <c r="BK226" s="1">
        <v>-1.0</v>
      </c>
      <c r="BL226" s="1">
        <v>-1.0</v>
      </c>
      <c r="BM226" s="1">
        <v>-1.0</v>
      </c>
      <c r="BN226" s="1">
        <v>-1.0</v>
      </c>
      <c r="BO226" s="1">
        <v>-1.0</v>
      </c>
      <c r="BP226" s="1">
        <v>-1.0</v>
      </c>
      <c r="BQ226" s="1">
        <v>-1.0</v>
      </c>
      <c r="BR226" s="1">
        <v>-1.0</v>
      </c>
      <c r="BS226" s="1">
        <v>1.0</v>
      </c>
      <c r="BT226" s="1">
        <v>-1.0</v>
      </c>
      <c r="BU226" s="1">
        <v>1.0</v>
      </c>
      <c r="BV226" s="1">
        <v>-1.0</v>
      </c>
      <c r="BW226" s="1">
        <v>-1.0</v>
      </c>
      <c r="BX226" s="1">
        <v>-1.0</v>
      </c>
      <c r="BY226" s="1">
        <v>-1.0</v>
      </c>
      <c r="BZ226" s="1">
        <v>-1.0</v>
      </c>
      <c r="CA226" s="1">
        <v>-1.0</v>
      </c>
      <c r="CB226" s="1">
        <v>-1.0</v>
      </c>
      <c r="CC226" s="1">
        <v>-1.0</v>
      </c>
      <c r="CD226" s="1">
        <v>6975.0</v>
      </c>
    </row>
    <row r="227">
      <c r="A227" s="1">
        <v>2.0582759E7</v>
      </c>
      <c r="B227" s="1" t="s">
        <v>1426</v>
      </c>
      <c r="C227" s="1" t="s">
        <v>1427</v>
      </c>
      <c r="D227" s="1" t="s">
        <v>1427</v>
      </c>
      <c r="E227" s="1" t="s">
        <v>85</v>
      </c>
      <c r="I227" s="1">
        <v>3053304.0</v>
      </c>
      <c r="J227" s="1">
        <v>41115.0</v>
      </c>
      <c r="M227" s="1">
        <v>0.0</v>
      </c>
      <c r="N227" s="1">
        <v>1.0</v>
      </c>
      <c r="O227" s="1">
        <v>1.0</v>
      </c>
      <c r="P227" s="1" t="s">
        <v>123</v>
      </c>
      <c r="Q227" s="1" t="s">
        <v>1428</v>
      </c>
      <c r="R227" s="1">
        <v>40.69969</v>
      </c>
      <c r="S227" s="1">
        <v>-73.99393</v>
      </c>
      <c r="T227" s="1" t="s">
        <v>91</v>
      </c>
      <c r="U227" s="1" t="s">
        <v>92</v>
      </c>
      <c r="V227" s="1">
        <v>2.0</v>
      </c>
      <c r="W227" s="1">
        <v>1.0</v>
      </c>
      <c r="X227" s="1">
        <v>1.0</v>
      </c>
      <c r="Y227" s="1">
        <v>1.0</v>
      </c>
      <c r="Z227" s="1" t="s">
        <v>93</v>
      </c>
      <c r="AA227" s="1" t="s">
        <v>1429</v>
      </c>
      <c r="AB227" s="1">
        <v>125.0</v>
      </c>
      <c r="AC227" s="1">
        <v>1.0</v>
      </c>
      <c r="AD227" s="1">
        <v>0.0</v>
      </c>
      <c r="AE227" s="1">
        <v>2.0</v>
      </c>
      <c r="AF227" s="1" t="s">
        <v>393</v>
      </c>
      <c r="AG227" s="1">
        <v>1.0</v>
      </c>
      <c r="AH227" s="1">
        <v>0.0</v>
      </c>
      <c r="AI227" s="1">
        <v>0.0</v>
      </c>
      <c r="AJ227" s="1">
        <v>0.0</v>
      </c>
      <c r="AK227" s="1">
        <v>0.0</v>
      </c>
      <c r="AL227" s="1">
        <v>0.0</v>
      </c>
      <c r="AM227" s="1">
        <v>0.0</v>
      </c>
      <c r="AU227" s="1">
        <v>1.0</v>
      </c>
      <c r="AV227" s="1" t="s">
        <v>105</v>
      </c>
      <c r="AW227" s="1">
        <v>1.0</v>
      </c>
      <c r="AX227" s="1">
        <v>1.0</v>
      </c>
      <c r="AY227" s="1">
        <v>0.0</v>
      </c>
      <c r="AZ227" s="1">
        <v>0.0</v>
      </c>
      <c r="BB227" s="1">
        <v>-1.0</v>
      </c>
      <c r="BC227" s="1">
        <v>1.0</v>
      </c>
      <c r="BD227" s="1">
        <v>-1.0</v>
      </c>
      <c r="BE227" s="1">
        <v>-1.0</v>
      </c>
      <c r="BF227" s="1">
        <v>-1.0</v>
      </c>
      <c r="BG227" s="1">
        <v>-1.0</v>
      </c>
      <c r="BH227" s="1">
        <v>-1.0</v>
      </c>
      <c r="BI227" s="1">
        <v>-1.0</v>
      </c>
      <c r="BJ227" s="1">
        <v>1.0</v>
      </c>
      <c r="BK227" s="1">
        <v>-1.0</v>
      </c>
      <c r="BL227" s="1">
        <v>-1.0</v>
      </c>
      <c r="BM227" s="1">
        <v>-1.0</v>
      </c>
      <c r="BN227" s="1">
        <v>-1.0</v>
      </c>
      <c r="BO227" s="1">
        <v>-1.0</v>
      </c>
      <c r="BP227" s="1">
        <v>-1.0</v>
      </c>
      <c r="BQ227" s="1">
        <v>-1.0</v>
      </c>
      <c r="BR227" s="1">
        <v>-1.0</v>
      </c>
      <c r="BS227" s="1">
        <v>-1.0</v>
      </c>
      <c r="BT227" s="1">
        <v>-1.0</v>
      </c>
      <c r="BU227" s="1">
        <v>1.0</v>
      </c>
      <c r="BV227" s="1">
        <v>-1.0</v>
      </c>
      <c r="BW227" s="1">
        <v>-1.0</v>
      </c>
      <c r="BX227" s="1">
        <v>-1.0</v>
      </c>
      <c r="BY227" s="1">
        <v>-1.0</v>
      </c>
      <c r="BZ227" s="1">
        <v>-1.0</v>
      </c>
      <c r="CA227" s="1">
        <v>-1.0</v>
      </c>
      <c r="CB227" s="1">
        <v>-1.0</v>
      </c>
      <c r="CC227" s="1">
        <v>-1.0</v>
      </c>
      <c r="CD227" s="1">
        <v>7022.0</v>
      </c>
    </row>
    <row r="228">
      <c r="A228" s="1">
        <v>1.3862929E7</v>
      </c>
      <c r="B228" s="1" t="s">
        <v>1430</v>
      </c>
      <c r="C228" s="1" t="s">
        <v>1431</v>
      </c>
      <c r="D228" s="1" t="s">
        <v>1431</v>
      </c>
      <c r="E228" s="1" t="s">
        <v>85</v>
      </c>
      <c r="I228" s="1">
        <v>2.3396858E7</v>
      </c>
      <c r="J228" s="1">
        <v>41948.0</v>
      </c>
      <c r="M228" s="1">
        <v>0.0</v>
      </c>
      <c r="N228" s="1">
        <v>1.0</v>
      </c>
      <c r="O228" s="1">
        <v>0.0</v>
      </c>
      <c r="P228" s="1" t="s">
        <v>123</v>
      </c>
      <c r="Q228" s="1" t="s">
        <v>124</v>
      </c>
      <c r="R228" s="1">
        <v>40.7125599999999</v>
      </c>
      <c r="S228" s="1">
        <v>-73.94505</v>
      </c>
      <c r="T228" s="1" t="s">
        <v>91</v>
      </c>
      <c r="U228" s="1" t="s">
        <v>92</v>
      </c>
      <c r="V228" s="1">
        <v>2.0</v>
      </c>
      <c r="W228" s="1">
        <v>1.0</v>
      </c>
      <c r="X228" s="1">
        <v>1.0</v>
      </c>
      <c r="Y228" s="1">
        <v>1.0</v>
      </c>
      <c r="Z228" s="1" t="s">
        <v>93</v>
      </c>
      <c r="AA228" s="1" t="s">
        <v>1432</v>
      </c>
      <c r="AB228" s="1">
        <v>125.0</v>
      </c>
      <c r="AC228" s="1">
        <v>1.0</v>
      </c>
      <c r="AD228" s="1">
        <v>0.0</v>
      </c>
      <c r="AE228" s="1">
        <v>1.0</v>
      </c>
      <c r="AF228" s="1" t="s">
        <v>1433</v>
      </c>
      <c r="AG228" s="1">
        <v>1.0</v>
      </c>
      <c r="AH228" s="1">
        <v>0.0</v>
      </c>
      <c r="AI228" s="1">
        <v>0.0</v>
      </c>
      <c r="AJ228" s="1">
        <v>0.0</v>
      </c>
      <c r="AK228" s="1">
        <v>0.0</v>
      </c>
      <c r="AL228" s="1">
        <v>3.0</v>
      </c>
      <c r="AM228" s="1">
        <v>0.0</v>
      </c>
      <c r="AN228" s="1">
        <v>87.0</v>
      </c>
      <c r="AO228" s="1">
        <v>10.0</v>
      </c>
      <c r="AP228" s="1">
        <v>8.0</v>
      </c>
      <c r="AQ228" s="1">
        <v>9.0</v>
      </c>
      <c r="AR228" s="1">
        <v>9.0</v>
      </c>
      <c r="AS228" s="1">
        <v>9.0</v>
      </c>
      <c r="AT228" s="1">
        <v>9.0</v>
      </c>
      <c r="AU228" s="1">
        <v>0.0</v>
      </c>
      <c r="AV228" s="1" t="s">
        <v>105</v>
      </c>
      <c r="AW228" s="1">
        <v>1.0</v>
      </c>
      <c r="AX228" s="1">
        <v>1.0</v>
      </c>
      <c r="AY228" s="1">
        <v>0.0</v>
      </c>
      <c r="AZ228" s="1">
        <v>0.0</v>
      </c>
      <c r="BA228" s="1">
        <v>0.09</v>
      </c>
      <c r="BB228" s="1">
        <v>-1.0</v>
      </c>
      <c r="BC228" s="1">
        <v>1.0</v>
      </c>
      <c r="BD228" s="1">
        <v>-1.0</v>
      </c>
      <c r="BE228" s="1">
        <v>-1.0</v>
      </c>
      <c r="BF228" s="1">
        <v>-1.0</v>
      </c>
      <c r="BG228" s="1">
        <v>-1.0</v>
      </c>
      <c r="BH228" s="1">
        <v>-1.0</v>
      </c>
      <c r="BI228" s="1">
        <v>-1.0</v>
      </c>
      <c r="BJ228" s="1">
        <v>1.0</v>
      </c>
      <c r="BK228" s="1">
        <v>-1.0</v>
      </c>
      <c r="BL228" s="1">
        <v>-1.0</v>
      </c>
      <c r="BM228" s="1">
        <v>-1.0</v>
      </c>
      <c r="BN228" s="1">
        <v>-1.0</v>
      </c>
      <c r="BO228" s="1">
        <v>-1.0</v>
      </c>
      <c r="BP228" s="1">
        <v>1.0</v>
      </c>
      <c r="BQ228" s="1">
        <v>-1.0</v>
      </c>
      <c r="BR228" s="1">
        <v>-1.0</v>
      </c>
      <c r="BS228" s="1">
        <v>-1.0</v>
      </c>
      <c r="BT228" s="1">
        <v>-1.0</v>
      </c>
      <c r="BU228" s="1">
        <v>1.0</v>
      </c>
      <c r="BV228" s="1">
        <v>-1.0</v>
      </c>
      <c r="BW228" s="1">
        <v>-1.0</v>
      </c>
      <c r="BX228" s="1">
        <v>-1.0</v>
      </c>
      <c r="BY228" s="1">
        <v>-1.0</v>
      </c>
      <c r="BZ228" s="1">
        <v>-1.0</v>
      </c>
      <c r="CA228" s="1">
        <v>-1.0</v>
      </c>
      <c r="CB228" s="1">
        <v>-1.0</v>
      </c>
      <c r="CC228" s="1">
        <v>-1.0</v>
      </c>
      <c r="CD228" s="1">
        <v>7053.0</v>
      </c>
    </row>
    <row r="229">
      <c r="A229" s="1">
        <v>1.3347857E7</v>
      </c>
      <c r="B229" s="1" t="s">
        <v>1434</v>
      </c>
      <c r="C229" s="1" t="s">
        <v>1435</v>
      </c>
      <c r="D229" s="1" t="s">
        <v>1436</v>
      </c>
      <c r="E229" s="1" t="s">
        <v>85</v>
      </c>
      <c r="H229" s="1" t="s">
        <v>1437</v>
      </c>
      <c r="I229" s="1">
        <v>4260505.0</v>
      </c>
      <c r="J229" s="1">
        <v>41240.0</v>
      </c>
      <c r="M229" s="1">
        <v>0.0</v>
      </c>
      <c r="N229" s="1">
        <v>1.0</v>
      </c>
      <c r="O229" s="1">
        <v>0.0</v>
      </c>
      <c r="P229" s="1" t="s">
        <v>123</v>
      </c>
      <c r="Q229" s="1" t="s">
        <v>185</v>
      </c>
      <c r="R229" s="1">
        <v>40.7106099999999</v>
      </c>
      <c r="S229" s="1">
        <v>-73.94289</v>
      </c>
      <c r="T229" s="1" t="s">
        <v>91</v>
      </c>
      <c r="U229" s="1" t="s">
        <v>113</v>
      </c>
      <c r="V229" s="1">
        <v>1.0</v>
      </c>
      <c r="W229" s="1">
        <v>1.0</v>
      </c>
      <c r="X229" s="1">
        <v>1.0</v>
      </c>
      <c r="Y229" s="1">
        <v>1.0</v>
      </c>
      <c r="Z229" s="1" t="s">
        <v>93</v>
      </c>
      <c r="AA229" s="1" t="s">
        <v>1438</v>
      </c>
      <c r="AB229" s="1">
        <v>75.0</v>
      </c>
      <c r="AC229" s="1">
        <v>1.0</v>
      </c>
      <c r="AD229" s="1">
        <v>20.0</v>
      </c>
      <c r="AE229" s="1">
        <v>2.0</v>
      </c>
      <c r="AF229" s="1" t="s">
        <v>323</v>
      </c>
      <c r="AG229" s="1">
        <v>1.0</v>
      </c>
      <c r="AH229" s="1">
        <v>0.0</v>
      </c>
      <c r="AI229" s="1">
        <v>0.0</v>
      </c>
      <c r="AJ229" s="1">
        <v>0.0</v>
      </c>
      <c r="AK229" s="1">
        <v>0.0</v>
      </c>
      <c r="AL229" s="1">
        <v>7.0</v>
      </c>
      <c r="AM229" s="1">
        <v>0.0</v>
      </c>
      <c r="AN229" s="1">
        <v>91.0</v>
      </c>
      <c r="AO229" s="1">
        <v>10.0</v>
      </c>
      <c r="AP229" s="1">
        <v>9.0</v>
      </c>
      <c r="AQ229" s="1">
        <v>9.0</v>
      </c>
      <c r="AR229" s="1">
        <v>10.0</v>
      </c>
      <c r="AS229" s="1">
        <v>10.0</v>
      </c>
      <c r="AT229" s="1">
        <v>9.0</v>
      </c>
      <c r="AU229" s="1">
        <v>1.0</v>
      </c>
      <c r="AV229" s="1" t="s">
        <v>96</v>
      </c>
      <c r="AW229" s="1">
        <v>1.0</v>
      </c>
      <c r="AX229" s="1">
        <v>0.0</v>
      </c>
      <c r="AY229" s="1">
        <v>1.0</v>
      </c>
      <c r="AZ229" s="1">
        <v>0.0</v>
      </c>
      <c r="BA229" s="1">
        <v>0.22</v>
      </c>
      <c r="BB229" s="1">
        <v>-1.0</v>
      </c>
      <c r="BC229" s="1">
        <v>1.0</v>
      </c>
      <c r="BD229" s="1">
        <v>-1.0</v>
      </c>
      <c r="BE229" s="1">
        <v>-1.0</v>
      </c>
      <c r="BF229" s="1">
        <v>-1.0</v>
      </c>
      <c r="BG229" s="1">
        <v>-1.0</v>
      </c>
      <c r="BH229" s="1">
        <v>-1.0</v>
      </c>
      <c r="BI229" s="1">
        <v>-1.0</v>
      </c>
      <c r="BJ229" s="1">
        <v>-1.0</v>
      </c>
      <c r="BK229" s="1">
        <v>-1.0</v>
      </c>
      <c r="BL229" s="1">
        <v>-1.0</v>
      </c>
      <c r="BM229" s="1">
        <v>-1.0</v>
      </c>
      <c r="BN229" s="1">
        <v>-1.0</v>
      </c>
      <c r="BO229" s="1">
        <v>-1.0</v>
      </c>
      <c r="BP229" s="1">
        <v>-1.0</v>
      </c>
      <c r="BQ229" s="1">
        <v>-1.0</v>
      </c>
      <c r="BR229" s="1">
        <v>-1.0</v>
      </c>
      <c r="BS229" s="1">
        <v>1.0</v>
      </c>
      <c r="BT229" s="1">
        <v>-1.0</v>
      </c>
      <c r="BU229" s="1">
        <v>1.0</v>
      </c>
      <c r="BV229" s="1">
        <v>-1.0</v>
      </c>
      <c r="BW229" s="1">
        <v>-1.0</v>
      </c>
      <c r="BX229" s="1">
        <v>-1.0</v>
      </c>
      <c r="BY229" s="1">
        <v>-1.0</v>
      </c>
      <c r="BZ229" s="1">
        <v>-1.0</v>
      </c>
      <c r="CA229" s="1">
        <v>-1.0</v>
      </c>
      <c r="CB229" s="1">
        <v>-1.0</v>
      </c>
      <c r="CC229" s="1">
        <v>-1.0</v>
      </c>
      <c r="CD229" s="1">
        <v>7112.0</v>
      </c>
    </row>
    <row r="230">
      <c r="A230" s="1">
        <v>2.7581411E7</v>
      </c>
      <c r="B230" s="1" t="s">
        <v>1439</v>
      </c>
      <c r="C230" s="1" t="s">
        <v>1440</v>
      </c>
      <c r="D230" s="1" t="s">
        <v>1441</v>
      </c>
      <c r="E230" s="1" t="s">
        <v>85</v>
      </c>
      <c r="F230" s="1" t="s">
        <v>1442</v>
      </c>
      <c r="G230" s="1" t="s">
        <v>1443</v>
      </c>
      <c r="I230" s="1">
        <v>1.6931119E7</v>
      </c>
      <c r="J230" s="1">
        <v>41808.0</v>
      </c>
      <c r="M230" s="1">
        <v>0.0</v>
      </c>
      <c r="N230" s="1">
        <v>1.0</v>
      </c>
      <c r="O230" s="1">
        <v>0.0</v>
      </c>
      <c r="P230" s="1" t="s">
        <v>123</v>
      </c>
      <c r="Q230" s="1" t="s">
        <v>124</v>
      </c>
      <c r="R230" s="1">
        <v>40.71722</v>
      </c>
      <c r="S230" s="1">
        <v>-73.95361</v>
      </c>
      <c r="T230" s="1" t="s">
        <v>91</v>
      </c>
      <c r="U230" s="1" t="s">
        <v>92</v>
      </c>
      <c r="V230" s="1">
        <v>4.0</v>
      </c>
      <c r="W230" s="1">
        <v>1.0</v>
      </c>
      <c r="X230" s="1">
        <v>2.0</v>
      </c>
      <c r="Y230" s="1">
        <v>3.0</v>
      </c>
      <c r="Z230" s="1" t="s">
        <v>93</v>
      </c>
      <c r="AA230" s="1" t="s">
        <v>1444</v>
      </c>
      <c r="AB230" s="1">
        <v>200.0</v>
      </c>
      <c r="AC230" s="1">
        <v>1.0</v>
      </c>
      <c r="AD230" s="1">
        <v>0.0</v>
      </c>
      <c r="AE230" s="1">
        <v>2.0</v>
      </c>
      <c r="AF230" s="1" t="s">
        <v>104</v>
      </c>
      <c r="AG230" s="1">
        <v>1.0</v>
      </c>
      <c r="AH230" s="1">
        <v>0.0</v>
      </c>
      <c r="AI230" s="1">
        <v>2.0</v>
      </c>
      <c r="AJ230" s="1">
        <v>2.0</v>
      </c>
      <c r="AK230" s="1">
        <v>27.0</v>
      </c>
      <c r="AL230" s="1">
        <v>1.0</v>
      </c>
      <c r="AM230" s="1">
        <v>1.0</v>
      </c>
      <c r="AN230" s="1">
        <v>100.0</v>
      </c>
      <c r="AO230" s="1">
        <v>10.0</v>
      </c>
      <c r="AP230" s="1">
        <v>10.0</v>
      </c>
      <c r="AQ230" s="1">
        <v>10.0</v>
      </c>
      <c r="AR230" s="1">
        <v>10.0</v>
      </c>
      <c r="AS230" s="1">
        <v>10.0</v>
      </c>
      <c r="AT230" s="1">
        <v>10.0</v>
      </c>
      <c r="AU230" s="1">
        <v>0.0</v>
      </c>
      <c r="AV230" s="1" t="s">
        <v>105</v>
      </c>
      <c r="AW230" s="1">
        <v>1.0</v>
      </c>
      <c r="AX230" s="1">
        <v>1.0</v>
      </c>
      <c r="AY230" s="1">
        <v>0.0</v>
      </c>
      <c r="AZ230" s="1">
        <v>0.0</v>
      </c>
      <c r="BA230" s="1">
        <v>0.16</v>
      </c>
      <c r="BB230" s="1">
        <v>-1.0</v>
      </c>
      <c r="BC230" s="1">
        <v>1.0</v>
      </c>
      <c r="BD230" s="1">
        <v>-1.0</v>
      </c>
      <c r="BE230" s="1">
        <v>-1.0</v>
      </c>
      <c r="BF230" s="1">
        <v>-1.0</v>
      </c>
      <c r="BG230" s="1">
        <v>-1.0</v>
      </c>
      <c r="BH230" s="1">
        <v>-1.0</v>
      </c>
      <c r="BI230" s="1">
        <v>1.0</v>
      </c>
      <c r="BJ230" s="1">
        <v>-1.0</v>
      </c>
      <c r="BK230" s="1">
        <v>-1.0</v>
      </c>
      <c r="BL230" s="1">
        <v>-1.0</v>
      </c>
      <c r="BM230" s="1">
        <v>-1.0</v>
      </c>
      <c r="BN230" s="1">
        <v>-1.0</v>
      </c>
      <c r="BO230" s="1">
        <v>-1.0</v>
      </c>
      <c r="BP230" s="1">
        <v>-1.0</v>
      </c>
      <c r="BQ230" s="1">
        <v>1.0</v>
      </c>
      <c r="BR230" s="1">
        <v>-1.0</v>
      </c>
      <c r="BS230" s="1">
        <v>-1.0</v>
      </c>
      <c r="BT230" s="1">
        <v>-1.0</v>
      </c>
      <c r="BU230" s="1">
        <v>1.0</v>
      </c>
      <c r="BV230" s="1">
        <v>-1.0</v>
      </c>
      <c r="BW230" s="1">
        <v>-1.0</v>
      </c>
      <c r="BX230" s="1">
        <v>-1.0</v>
      </c>
      <c r="BY230" s="1">
        <v>-1.0</v>
      </c>
      <c r="BZ230" s="1">
        <v>-1.0</v>
      </c>
      <c r="CA230" s="1">
        <v>-1.0</v>
      </c>
      <c r="CB230" s="1">
        <v>-1.0</v>
      </c>
      <c r="CC230" s="1">
        <v>-1.0</v>
      </c>
      <c r="CD230" s="1">
        <v>7134.0</v>
      </c>
    </row>
    <row r="231">
      <c r="A231" s="1">
        <v>3.0325235E7</v>
      </c>
      <c r="B231" s="1" t="s">
        <v>1445</v>
      </c>
      <c r="C231" s="1" t="s">
        <v>1446</v>
      </c>
      <c r="D231" s="1" t="s">
        <v>1447</v>
      </c>
      <c r="E231" s="1" t="s">
        <v>85</v>
      </c>
      <c r="F231" s="1" t="s">
        <v>1448</v>
      </c>
      <c r="G231" s="1" t="s">
        <v>1449</v>
      </c>
      <c r="H231" s="1" t="s">
        <v>1450</v>
      </c>
      <c r="I231" s="1">
        <v>9.254673E7</v>
      </c>
      <c r="J231" s="1">
        <v>42611.0</v>
      </c>
      <c r="K231" s="1" t="s">
        <v>134</v>
      </c>
      <c r="L231" s="1">
        <v>0.93</v>
      </c>
      <c r="M231" s="1">
        <v>0.0</v>
      </c>
      <c r="N231" s="1">
        <v>2.0</v>
      </c>
      <c r="O231" s="1">
        <v>0.0</v>
      </c>
      <c r="P231" s="1" t="s">
        <v>123</v>
      </c>
      <c r="Q231" s="1" t="s">
        <v>185</v>
      </c>
      <c r="R231" s="1">
        <v>40.70787</v>
      </c>
      <c r="S231" s="1">
        <v>-73.94974</v>
      </c>
      <c r="T231" s="1" t="s">
        <v>144</v>
      </c>
      <c r="U231" s="1" t="s">
        <v>92</v>
      </c>
      <c r="V231" s="1">
        <v>4.0</v>
      </c>
      <c r="W231" s="1">
        <v>1.0</v>
      </c>
      <c r="X231" s="1">
        <v>1.0</v>
      </c>
      <c r="Y231" s="1">
        <v>2.0</v>
      </c>
      <c r="Z231" s="1" t="s">
        <v>93</v>
      </c>
      <c r="AA231" s="1" t="s">
        <v>1451</v>
      </c>
      <c r="AB231" s="1">
        <v>55.0</v>
      </c>
      <c r="AC231" s="1">
        <v>2.0</v>
      </c>
      <c r="AD231" s="1">
        <v>40.0</v>
      </c>
      <c r="AE231" s="1">
        <v>3.0</v>
      </c>
      <c r="AF231" s="1" t="s">
        <v>797</v>
      </c>
      <c r="AG231" s="1">
        <v>1.0</v>
      </c>
      <c r="AH231" s="1">
        <v>0.0</v>
      </c>
      <c r="AI231" s="1">
        <v>0.0</v>
      </c>
      <c r="AJ231" s="1">
        <v>0.0</v>
      </c>
      <c r="AK231" s="1">
        <v>0.0</v>
      </c>
      <c r="AL231" s="1">
        <v>13.0</v>
      </c>
      <c r="AM231" s="1">
        <v>13.0</v>
      </c>
      <c r="AN231" s="1">
        <v>100.0</v>
      </c>
      <c r="AO231" s="1">
        <v>10.0</v>
      </c>
      <c r="AP231" s="1">
        <v>9.0</v>
      </c>
      <c r="AQ231" s="1">
        <v>10.0</v>
      </c>
      <c r="AR231" s="1">
        <v>10.0</v>
      </c>
      <c r="AS231" s="1">
        <v>10.0</v>
      </c>
      <c r="AT231" s="1">
        <v>9.0</v>
      </c>
      <c r="AU231" s="1">
        <v>1.0</v>
      </c>
      <c r="AV231" s="1" t="s">
        <v>96</v>
      </c>
      <c r="AW231" s="1">
        <v>1.0</v>
      </c>
      <c r="AX231" s="1">
        <v>1.0</v>
      </c>
      <c r="AY231" s="1">
        <v>0.0</v>
      </c>
      <c r="AZ231" s="1">
        <v>0.0</v>
      </c>
      <c r="BA231" s="1">
        <v>1.83</v>
      </c>
      <c r="BB231" s="1">
        <v>-1.0</v>
      </c>
      <c r="BC231" s="1">
        <v>1.0</v>
      </c>
      <c r="BD231" s="1">
        <v>-1.0</v>
      </c>
      <c r="BE231" s="1">
        <v>-1.0</v>
      </c>
      <c r="BF231" s="1">
        <v>-1.0</v>
      </c>
      <c r="BG231" s="1">
        <v>-1.0</v>
      </c>
      <c r="BH231" s="1">
        <v>-1.0</v>
      </c>
      <c r="BI231" s="1">
        <v>-1.0</v>
      </c>
      <c r="BJ231" s="1">
        <v>-1.0</v>
      </c>
      <c r="BK231" s="1">
        <v>-1.0</v>
      </c>
      <c r="BL231" s="1">
        <v>-1.0</v>
      </c>
      <c r="BM231" s="1">
        <v>-1.0</v>
      </c>
      <c r="BN231" s="1">
        <v>-1.0</v>
      </c>
      <c r="BO231" s="1">
        <v>-1.0</v>
      </c>
      <c r="BP231" s="1">
        <v>-1.0</v>
      </c>
      <c r="BQ231" s="1">
        <v>-1.0</v>
      </c>
      <c r="BR231" s="1">
        <v>-1.0</v>
      </c>
      <c r="BS231" s="1">
        <v>-1.0</v>
      </c>
      <c r="BT231" s="1">
        <v>-1.0</v>
      </c>
      <c r="BU231" s="1">
        <v>1.0</v>
      </c>
      <c r="BV231" s="1">
        <v>-1.0</v>
      </c>
      <c r="BW231" s="1">
        <v>1.0</v>
      </c>
      <c r="BX231" s="1">
        <v>1.0</v>
      </c>
      <c r="BY231" s="1">
        <v>-1.0</v>
      </c>
      <c r="BZ231" s="1">
        <v>1.0</v>
      </c>
      <c r="CA231" s="1">
        <v>-1.0</v>
      </c>
      <c r="CB231" s="1">
        <v>-1.0</v>
      </c>
      <c r="CC231" s="1">
        <v>-1.0</v>
      </c>
      <c r="CD231" s="1">
        <v>7253.0</v>
      </c>
    </row>
    <row r="232">
      <c r="A232" s="1">
        <v>2.7487078E7</v>
      </c>
      <c r="B232" s="1" t="s">
        <v>1452</v>
      </c>
      <c r="C232" s="1" t="s">
        <v>1453</v>
      </c>
      <c r="D232" s="1" t="s">
        <v>1454</v>
      </c>
      <c r="E232" s="1" t="s">
        <v>85</v>
      </c>
      <c r="F232" s="1" t="s">
        <v>1455</v>
      </c>
      <c r="G232" s="1" t="s">
        <v>1456</v>
      </c>
      <c r="H232" s="2" t="str">
        <f>- no guests without prior authorization, must clean after yourself,  must be considerate with noise.</f>
        <v>#ERROR!</v>
      </c>
      <c r="I232" s="1">
        <v>1353336.0</v>
      </c>
      <c r="J232" s="1">
        <v>40847.0</v>
      </c>
      <c r="K232" s="1" t="s">
        <v>272</v>
      </c>
      <c r="L232" s="1">
        <v>1.0</v>
      </c>
      <c r="M232" s="1">
        <v>0.0</v>
      </c>
      <c r="N232" s="1">
        <v>1.0</v>
      </c>
      <c r="O232" s="1">
        <v>1.0</v>
      </c>
      <c r="P232" s="1" t="s">
        <v>111</v>
      </c>
      <c r="Q232" s="1" t="s">
        <v>112</v>
      </c>
      <c r="R232" s="1">
        <v>40.75759</v>
      </c>
      <c r="S232" s="1">
        <v>-73.91703</v>
      </c>
      <c r="T232" s="1" t="s">
        <v>1010</v>
      </c>
      <c r="U232" s="1" t="s">
        <v>113</v>
      </c>
      <c r="V232" s="1">
        <v>1.0</v>
      </c>
      <c r="W232" s="1">
        <v>1.0</v>
      </c>
      <c r="X232" s="1">
        <v>1.0</v>
      </c>
      <c r="Y232" s="1">
        <v>1.0</v>
      </c>
      <c r="Z232" s="1" t="s">
        <v>93</v>
      </c>
      <c r="AA232" s="1" t="s">
        <v>1457</v>
      </c>
      <c r="AB232" s="1">
        <v>90.0</v>
      </c>
      <c r="AC232" s="1">
        <v>2.0</v>
      </c>
      <c r="AD232" s="1">
        <v>25.0</v>
      </c>
      <c r="AE232" s="1">
        <v>5.0</v>
      </c>
      <c r="AF232" s="1" t="s">
        <v>407</v>
      </c>
      <c r="AG232" s="1">
        <v>1.0</v>
      </c>
      <c r="AH232" s="1">
        <v>9.0</v>
      </c>
      <c r="AI232" s="1">
        <v>39.0</v>
      </c>
      <c r="AJ232" s="1">
        <v>69.0</v>
      </c>
      <c r="AK232" s="1">
        <v>69.0</v>
      </c>
      <c r="AL232" s="1">
        <v>1.0</v>
      </c>
      <c r="AM232" s="1">
        <v>1.0</v>
      </c>
      <c r="AN232" s="1">
        <v>100.0</v>
      </c>
      <c r="AO232" s="1">
        <v>10.0</v>
      </c>
      <c r="AP232" s="1">
        <v>10.0</v>
      </c>
      <c r="AQ232" s="1">
        <v>10.0</v>
      </c>
      <c r="AR232" s="1">
        <v>10.0</v>
      </c>
      <c r="AS232" s="1">
        <v>10.0</v>
      </c>
      <c r="AT232" s="1">
        <v>10.0</v>
      </c>
      <c r="AU232" s="1">
        <v>0.0</v>
      </c>
      <c r="AV232" s="1" t="s">
        <v>117</v>
      </c>
      <c r="AW232" s="1">
        <v>1.0</v>
      </c>
      <c r="AX232" s="1">
        <v>0.0</v>
      </c>
      <c r="AY232" s="1">
        <v>1.0</v>
      </c>
      <c r="AZ232" s="1">
        <v>0.0</v>
      </c>
      <c r="BA232" s="1">
        <v>0.11</v>
      </c>
      <c r="BB232" s="1">
        <v>-1.0</v>
      </c>
      <c r="BC232" s="1">
        <v>1.0</v>
      </c>
      <c r="BD232" s="1">
        <v>-1.0</v>
      </c>
      <c r="BE232" s="1">
        <v>-1.0</v>
      </c>
      <c r="BF232" s="1">
        <v>-1.0</v>
      </c>
      <c r="BG232" s="1">
        <v>-1.0</v>
      </c>
      <c r="BH232" s="1">
        <v>-1.0</v>
      </c>
      <c r="BI232" s="1">
        <v>-1.0</v>
      </c>
      <c r="BJ232" s="1">
        <v>-1.0</v>
      </c>
      <c r="BK232" s="1">
        <v>-1.0</v>
      </c>
      <c r="BL232" s="1">
        <v>-1.0</v>
      </c>
      <c r="BM232" s="1">
        <v>1.0</v>
      </c>
      <c r="BN232" s="1">
        <v>-1.0</v>
      </c>
      <c r="BO232" s="1">
        <v>-1.0</v>
      </c>
      <c r="BP232" s="1">
        <v>-1.0</v>
      </c>
      <c r="BQ232" s="1">
        <v>-1.0</v>
      </c>
      <c r="BR232" s="1">
        <v>-1.0</v>
      </c>
      <c r="BS232" s="1">
        <v>1.0</v>
      </c>
      <c r="BT232" s="1">
        <v>-1.0</v>
      </c>
      <c r="BU232" s="1">
        <v>1.0</v>
      </c>
      <c r="BV232" s="1">
        <v>-1.0</v>
      </c>
      <c r="BW232" s="1">
        <v>-1.0</v>
      </c>
      <c r="BX232" s="1">
        <v>-1.0</v>
      </c>
      <c r="BY232" s="1">
        <v>1.0</v>
      </c>
      <c r="BZ232" s="1">
        <v>-1.0</v>
      </c>
      <c r="CA232" s="1">
        <v>-1.0</v>
      </c>
      <c r="CB232" s="1">
        <v>-1.0</v>
      </c>
      <c r="CC232" s="1">
        <v>-1.0</v>
      </c>
      <c r="CD232" s="1">
        <v>7278.0</v>
      </c>
    </row>
    <row r="233">
      <c r="A233" s="1">
        <v>1.3278181E7</v>
      </c>
      <c r="B233" s="1" t="s">
        <v>1458</v>
      </c>
      <c r="C233" s="1" t="s">
        <v>1459</v>
      </c>
      <c r="D233" s="1" t="s">
        <v>1459</v>
      </c>
      <c r="E233" s="1" t="s">
        <v>85</v>
      </c>
      <c r="H233" s="2" t="str">
        <f>- This is our home please be respectful. please take trash out and hang wet towels</f>
        <v>#ERROR!</v>
      </c>
      <c r="I233" s="1">
        <v>6671270.0</v>
      </c>
      <c r="J233" s="1">
        <v>41425.0</v>
      </c>
      <c r="M233" s="1">
        <v>0.0</v>
      </c>
      <c r="N233" s="1">
        <v>1.0</v>
      </c>
      <c r="O233" s="1">
        <v>1.0</v>
      </c>
      <c r="P233" s="1" t="s">
        <v>123</v>
      </c>
      <c r="Q233" s="1" t="s">
        <v>124</v>
      </c>
      <c r="R233" s="1">
        <v>40.69304</v>
      </c>
      <c r="S233" s="1">
        <v>-73.99328</v>
      </c>
      <c r="T233" s="1" t="s">
        <v>91</v>
      </c>
      <c r="U233" s="1" t="s">
        <v>92</v>
      </c>
      <c r="V233" s="1">
        <v>6.0</v>
      </c>
      <c r="W233" s="1">
        <v>2.0</v>
      </c>
      <c r="X233" s="1">
        <v>2.0</v>
      </c>
      <c r="Y233" s="1">
        <v>3.0</v>
      </c>
      <c r="Z233" s="1" t="s">
        <v>93</v>
      </c>
      <c r="AA233" s="1" t="s">
        <v>1460</v>
      </c>
      <c r="AB233" s="1">
        <v>250.0</v>
      </c>
      <c r="AC233" s="1">
        <v>1.0</v>
      </c>
      <c r="AD233" s="1">
        <v>0.0</v>
      </c>
      <c r="AE233" s="1">
        <v>7.0</v>
      </c>
      <c r="AF233" s="1" t="s">
        <v>932</v>
      </c>
      <c r="AG233" s="1">
        <v>1.0</v>
      </c>
      <c r="AH233" s="1">
        <v>0.0</v>
      </c>
      <c r="AI233" s="1">
        <v>0.0</v>
      </c>
      <c r="AJ233" s="1">
        <v>0.0</v>
      </c>
      <c r="AK233" s="1">
        <v>0.0</v>
      </c>
      <c r="AL233" s="1">
        <v>5.0</v>
      </c>
      <c r="AM233" s="1">
        <v>0.0</v>
      </c>
      <c r="AN233" s="1">
        <v>100.0</v>
      </c>
      <c r="AO233" s="1">
        <v>10.0</v>
      </c>
      <c r="AP233" s="1">
        <v>10.0</v>
      </c>
      <c r="AQ233" s="1">
        <v>10.0</v>
      </c>
      <c r="AR233" s="1">
        <v>10.0</v>
      </c>
      <c r="AS233" s="1">
        <v>10.0</v>
      </c>
      <c r="AT233" s="1">
        <v>10.0</v>
      </c>
      <c r="AU233" s="1">
        <v>0.0</v>
      </c>
      <c r="AV233" s="1" t="s">
        <v>96</v>
      </c>
      <c r="AW233" s="1">
        <v>1.0</v>
      </c>
      <c r="AX233" s="1">
        <v>1.0</v>
      </c>
      <c r="AY233" s="1">
        <v>0.0</v>
      </c>
      <c r="AZ233" s="1">
        <v>0.0</v>
      </c>
      <c r="BA233" s="1">
        <v>0.14</v>
      </c>
      <c r="BB233" s="1">
        <v>-1.0</v>
      </c>
      <c r="BC233" s="1">
        <v>1.0</v>
      </c>
      <c r="BD233" s="1">
        <v>-1.0</v>
      </c>
      <c r="BE233" s="1">
        <v>-1.0</v>
      </c>
      <c r="BF233" s="1">
        <v>-1.0</v>
      </c>
      <c r="BG233" s="1">
        <v>-1.0</v>
      </c>
      <c r="BH233" s="1">
        <v>1.0</v>
      </c>
      <c r="BI233" s="1">
        <v>-1.0</v>
      </c>
      <c r="BJ233" s="1">
        <v>1.0</v>
      </c>
      <c r="BK233" s="1">
        <v>1.0</v>
      </c>
      <c r="BL233" s="1">
        <v>1.0</v>
      </c>
      <c r="BM233" s="1">
        <v>1.0</v>
      </c>
      <c r="BN233" s="1">
        <v>1.0</v>
      </c>
      <c r="BO233" s="1">
        <v>-1.0</v>
      </c>
      <c r="BP233" s="1">
        <v>1.0</v>
      </c>
      <c r="BQ233" s="1">
        <v>-1.0</v>
      </c>
      <c r="BR233" s="1">
        <v>-1.0</v>
      </c>
      <c r="BS233" s="1">
        <v>-1.0</v>
      </c>
      <c r="BT233" s="1">
        <v>-1.0</v>
      </c>
      <c r="BU233" s="1">
        <v>1.0</v>
      </c>
      <c r="BV233" s="1">
        <v>-1.0</v>
      </c>
      <c r="BW233" s="1">
        <v>-1.0</v>
      </c>
      <c r="BX233" s="1">
        <v>-1.0</v>
      </c>
      <c r="BY233" s="1">
        <v>-1.0</v>
      </c>
      <c r="BZ233" s="1">
        <v>-1.0</v>
      </c>
      <c r="CA233" s="1">
        <v>-1.0</v>
      </c>
      <c r="CB233" s="1">
        <v>-1.0</v>
      </c>
      <c r="CC233" s="1">
        <v>-1.0</v>
      </c>
      <c r="CD233" s="1">
        <v>7327.0</v>
      </c>
    </row>
    <row r="234">
      <c r="A234" s="1">
        <v>4524289.0</v>
      </c>
      <c r="B234" s="1" t="s">
        <v>1461</v>
      </c>
      <c r="C234" s="1" t="s">
        <v>1462</v>
      </c>
      <c r="D234" s="1" t="s">
        <v>1463</v>
      </c>
      <c r="E234" s="1" t="s">
        <v>85</v>
      </c>
      <c r="F234" s="1" t="s">
        <v>1464</v>
      </c>
      <c r="G234" s="1" t="s">
        <v>1465</v>
      </c>
      <c r="I234" s="1">
        <v>2138902.0</v>
      </c>
      <c r="J234" s="1">
        <v>41013.0</v>
      </c>
      <c r="M234" s="1">
        <v>0.0</v>
      </c>
      <c r="N234" s="1">
        <v>1.0</v>
      </c>
      <c r="O234" s="1">
        <v>1.0</v>
      </c>
      <c r="P234" s="1" t="s">
        <v>123</v>
      </c>
      <c r="Q234" s="1" t="s">
        <v>1466</v>
      </c>
      <c r="R234" s="1">
        <v>40.66694</v>
      </c>
      <c r="S234" s="1">
        <v>-73.99299</v>
      </c>
      <c r="T234" s="1" t="s">
        <v>91</v>
      </c>
      <c r="U234" s="1" t="s">
        <v>113</v>
      </c>
      <c r="V234" s="1">
        <v>1.0</v>
      </c>
      <c r="W234" s="1">
        <v>1.0</v>
      </c>
      <c r="X234" s="1">
        <v>1.0</v>
      </c>
      <c r="Y234" s="1">
        <v>1.0</v>
      </c>
      <c r="Z234" s="1" t="s">
        <v>93</v>
      </c>
      <c r="AA234" s="1" t="s">
        <v>1467</v>
      </c>
      <c r="AB234" s="1">
        <v>90.0</v>
      </c>
      <c r="AC234" s="1">
        <v>1.0</v>
      </c>
      <c r="AD234" s="1">
        <v>0.0</v>
      </c>
      <c r="AE234" s="1">
        <v>1.0</v>
      </c>
      <c r="AF234" s="1" t="s">
        <v>1468</v>
      </c>
      <c r="AG234" s="1">
        <v>1.0</v>
      </c>
      <c r="AH234" s="1">
        <v>0.0</v>
      </c>
      <c r="AI234" s="1">
        <v>0.0</v>
      </c>
      <c r="AJ234" s="1">
        <v>0.0</v>
      </c>
      <c r="AK234" s="1">
        <v>0.0</v>
      </c>
      <c r="AL234" s="1">
        <v>0.0</v>
      </c>
      <c r="AM234" s="1">
        <v>0.0</v>
      </c>
      <c r="AU234" s="1">
        <v>0.0</v>
      </c>
      <c r="AV234" s="1" t="s">
        <v>105</v>
      </c>
      <c r="AW234" s="1">
        <v>1.0</v>
      </c>
      <c r="AX234" s="1">
        <v>0.0</v>
      </c>
      <c r="AY234" s="1">
        <v>1.0</v>
      </c>
      <c r="AZ234" s="1">
        <v>0.0</v>
      </c>
      <c r="BB234" s="1">
        <v>-1.0</v>
      </c>
      <c r="BC234" s="1">
        <v>1.0</v>
      </c>
      <c r="BD234" s="1">
        <v>-1.0</v>
      </c>
      <c r="BE234" s="1">
        <v>-1.0</v>
      </c>
      <c r="BF234" s="1">
        <v>-1.0</v>
      </c>
      <c r="BG234" s="1">
        <v>-1.0</v>
      </c>
      <c r="BH234" s="1">
        <v>-1.0</v>
      </c>
      <c r="BI234" s="1">
        <v>-1.0</v>
      </c>
      <c r="BJ234" s="1">
        <v>1.0</v>
      </c>
      <c r="BK234" s="1">
        <v>-1.0</v>
      </c>
      <c r="BL234" s="1">
        <v>-1.0</v>
      </c>
      <c r="BM234" s="1">
        <v>1.0</v>
      </c>
      <c r="BN234" s="1">
        <v>1.0</v>
      </c>
      <c r="BO234" s="1">
        <v>1.0</v>
      </c>
      <c r="BP234" s="1">
        <v>-1.0</v>
      </c>
      <c r="BQ234" s="1">
        <v>-1.0</v>
      </c>
      <c r="BR234" s="1">
        <v>-1.0</v>
      </c>
      <c r="BS234" s="1">
        <v>-1.0</v>
      </c>
      <c r="BT234" s="1">
        <v>-1.0</v>
      </c>
      <c r="BU234" s="1">
        <v>1.0</v>
      </c>
      <c r="BV234" s="1">
        <v>-1.0</v>
      </c>
      <c r="BW234" s="1">
        <v>-1.0</v>
      </c>
      <c r="BX234" s="1">
        <v>-1.0</v>
      </c>
      <c r="BY234" s="1">
        <v>-1.0</v>
      </c>
      <c r="BZ234" s="1">
        <v>-1.0</v>
      </c>
      <c r="CA234" s="1">
        <v>-1.0</v>
      </c>
      <c r="CB234" s="1">
        <v>-1.0</v>
      </c>
      <c r="CC234" s="1">
        <v>-1.0</v>
      </c>
      <c r="CD234" s="1">
        <v>7338.0</v>
      </c>
    </row>
    <row r="235">
      <c r="A235" s="1">
        <v>3.2634435E7</v>
      </c>
      <c r="B235" s="1" t="s">
        <v>1469</v>
      </c>
      <c r="C235" s="1" t="s">
        <v>325</v>
      </c>
      <c r="D235" s="1" t="s">
        <v>1470</v>
      </c>
      <c r="E235" s="1" t="s">
        <v>85</v>
      </c>
      <c r="F235" s="1" t="s">
        <v>1471</v>
      </c>
      <c r="H235" s="1" t="s">
        <v>328</v>
      </c>
      <c r="I235" s="1">
        <v>2.19517861E8</v>
      </c>
      <c r="J235" s="1">
        <v>43381.0</v>
      </c>
      <c r="K235" s="1" t="s">
        <v>134</v>
      </c>
      <c r="L235" s="1">
        <v>0.98</v>
      </c>
      <c r="M235" s="1">
        <v>0.0</v>
      </c>
      <c r="N235" s="1">
        <v>328.0</v>
      </c>
      <c r="O235" s="1">
        <v>0.0</v>
      </c>
      <c r="P235" s="1" t="s">
        <v>89</v>
      </c>
      <c r="Q235" s="1" t="s">
        <v>1472</v>
      </c>
      <c r="R235" s="1">
        <v>40.70795</v>
      </c>
      <c r="S235" s="1">
        <v>-74.01096</v>
      </c>
      <c r="T235" s="1" t="s">
        <v>91</v>
      </c>
      <c r="U235" s="1" t="s">
        <v>92</v>
      </c>
      <c r="V235" s="1">
        <v>6.0</v>
      </c>
      <c r="W235" s="1">
        <v>2.0</v>
      </c>
      <c r="X235" s="1">
        <v>2.0</v>
      </c>
      <c r="Y235" s="1">
        <v>3.0</v>
      </c>
      <c r="Z235" s="1" t="s">
        <v>93</v>
      </c>
      <c r="AA235" s="1" t="s">
        <v>1473</v>
      </c>
      <c r="AB235" s="1">
        <v>388.0</v>
      </c>
      <c r="AC235" s="1">
        <v>4.0</v>
      </c>
      <c r="AD235" s="1">
        <v>5.0</v>
      </c>
      <c r="AE235" s="1">
        <v>2.0</v>
      </c>
      <c r="AF235" s="1" t="s">
        <v>95</v>
      </c>
      <c r="AG235" s="1">
        <v>1.0</v>
      </c>
      <c r="AH235" s="1">
        <v>4.0</v>
      </c>
      <c r="AI235" s="1">
        <v>11.0</v>
      </c>
      <c r="AJ235" s="1">
        <v>25.0</v>
      </c>
      <c r="AK235" s="1">
        <v>262.0</v>
      </c>
      <c r="AL235" s="1">
        <v>9.0</v>
      </c>
      <c r="AM235" s="1">
        <v>9.0</v>
      </c>
      <c r="AN235" s="1">
        <v>96.0</v>
      </c>
      <c r="AO235" s="1">
        <v>10.0</v>
      </c>
      <c r="AP235" s="1">
        <v>10.0</v>
      </c>
      <c r="AQ235" s="1">
        <v>10.0</v>
      </c>
      <c r="AR235" s="1">
        <v>10.0</v>
      </c>
      <c r="AS235" s="1">
        <v>10.0</v>
      </c>
      <c r="AT235" s="1">
        <v>10.0</v>
      </c>
      <c r="AU235" s="1">
        <v>1.0</v>
      </c>
      <c r="AV235" s="1" t="s">
        <v>96</v>
      </c>
      <c r="AW235" s="1">
        <v>327.0</v>
      </c>
      <c r="AX235" s="1">
        <v>319.0</v>
      </c>
      <c r="AY235" s="1">
        <v>8.0</v>
      </c>
      <c r="AZ235" s="1">
        <v>0.0</v>
      </c>
      <c r="BA235" s="1">
        <v>2.35</v>
      </c>
      <c r="BB235" s="1">
        <v>-1.0</v>
      </c>
      <c r="BC235" s="1">
        <v>1.0</v>
      </c>
      <c r="BD235" s="1">
        <v>-1.0</v>
      </c>
      <c r="BE235" s="1">
        <v>-1.0</v>
      </c>
      <c r="BF235" s="1">
        <v>-1.0</v>
      </c>
      <c r="BG235" s="1">
        <v>-1.0</v>
      </c>
      <c r="BH235" s="1">
        <v>1.0</v>
      </c>
      <c r="BI235" s="1">
        <v>-1.0</v>
      </c>
      <c r="BJ235" s="1">
        <v>1.0</v>
      </c>
      <c r="BK235" s="1">
        <v>1.0</v>
      </c>
      <c r="BL235" s="1">
        <v>1.0</v>
      </c>
      <c r="BM235" s="1">
        <v>1.0</v>
      </c>
      <c r="BN235" s="1">
        <v>1.0</v>
      </c>
      <c r="BO235" s="1">
        <v>-1.0</v>
      </c>
      <c r="BP235" s="1">
        <v>-1.0</v>
      </c>
      <c r="BQ235" s="1">
        <v>-1.0</v>
      </c>
      <c r="BR235" s="1">
        <v>-1.0</v>
      </c>
      <c r="BS235" s="1">
        <v>-1.0</v>
      </c>
      <c r="BT235" s="1">
        <v>-1.0</v>
      </c>
      <c r="BU235" s="1">
        <v>1.0</v>
      </c>
      <c r="BV235" s="1">
        <v>1.0</v>
      </c>
      <c r="BW235" s="1">
        <v>-1.0</v>
      </c>
      <c r="BX235" s="1">
        <v>-1.0</v>
      </c>
      <c r="BY235" s="1">
        <v>-1.0</v>
      </c>
      <c r="BZ235" s="1">
        <v>1.0</v>
      </c>
      <c r="CA235" s="1">
        <v>-1.0</v>
      </c>
      <c r="CB235" s="1">
        <v>-1.0</v>
      </c>
      <c r="CC235" s="1">
        <v>-1.0</v>
      </c>
      <c r="CD235" s="1">
        <v>7369.0</v>
      </c>
    </row>
    <row r="236">
      <c r="A236" s="1">
        <v>2.9317721E7</v>
      </c>
      <c r="B236" s="1" t="s">
        <v>1474</v>
      </c>
      <c r="C236" s="1" t="s">
        <v>1475</v>
      </c>
      <c r="D236" s="1" t="s">
        <v>1476</v>
      </c>
      <c r="E236" s="1" t="s">
        <v>85</v>
      </c>
      <c r="F236" s="1" t="s">
        <v>1477</v>
      </c>
      <c r="G236" s="1" t="s">
        <v>1478</v>
      </c>
      <c r="H236" s="1" t="s">
        <v>1479</v>
      </c>
      <c r="I236" s="1">
        <v>2.19784095E8</v>
      </c>
      <c r="J236" s="1">
        <v>43383.0</v>
      </c>
      <c r="K236" s="1" t="s">
        <v>134</v>
      </c>
      <c r="L236" s="1">
        <v>1.0</v>
      </c>
      <c r="M236" s="1">
        <v>1.0</v>
      </c>
      <c r="N236" s="1">
        <v>1.0</v>
      </c>
      <c r="O236" s="1">
        <v>1.0</v>
      </c>
      <c r="P236" s="1" t="s">
        <v>123</v>
      </c>
      <c r="Q236" s="1" t="s">
        <v>124</v>
      </c>
      <c r="R236" s="1">
        <v>40.68405</v>
      </c>
      <c r="S236" s="1">
        <v>-73.95267</v>
      </c>
      <c r="T236" s="1" t="s">
        <v>91</v>
      </c>
      <c r="U236" s="1" t="s">
        <v>113</v>
      </c>
      <c r="V236" s="1">
        <v>2.0</v>
      </c>
      <c r="W236" s="1">
        <v>1.0</v>
      </c>
      <c r="X236" s="1">
        <v>1.0</v>
      </c>
      <c r="Y236" s="1">
        <v>1.0</v>
      </c>
      <c r="Z236" s="1" t="s">
        <v>93</v>
      </c>
      <c r="AA236" s="1" t="s">
        <v>1480</v>
      </c>
      <c r="AB236" s="1">
        <v>79.0</v>
      </c>
      <c r="AC236" s="1">
        <v>1.0</v>
      </c>
      <c r="AD236" s="1">
        <v>30.0</v>
      </c>
      <c r="AE236" s="1">
        <v>2.0</v>
      </c>
      <c r="AF236" s="1" t="s">
        <v>137</v>
      </c>
      <c r="AG236" s="1">
        <v>1.0</v>
      </c>
      <c r="AH236" s="1">
        <v>23.0</v>
      </c>
      <c r="AI236" s="1">
        <v>50.0</v>
      </c>
      <c r="AJ236" s="1">
        <v>79.0</v>
      </c>
      <c r="AK236" s="1">
        <v>79.0</v>
      </c>
      <c r="AL236" s="1">
        <v>14.0</v>
      </c>
      <c r="AM236" s="1">
        <v>14.0</v>
      </c>
      <c r="AN236" s="1">
        <v>100.0</v>
      </c>
      <c r="AO236" s="1">
        <v>10.0</v>
      </c>
      <c r="AP236" s="1">
        <v>10.0</v>
      </c>
      <c r="AQ236" s="1">
        <v>10.0</v>
      </c>
      <c r="AR236" s="1">
        <v>10.0</v>
      </c>
      <c r="AS236" s="1">
        <v>10.0</v>
      </c>
      <c r="AT236" s="1">
        <v>10.0</v>
      </c>
      <c r="AU236" s="1">
        <v>1.0</v>
      </c>
      <c r="AV236" s="1" t="s">
        <v>96</v>
      </c>
      <c r="AW236" s="1">
        <v>1.0</v>
      </c>
      <c r="AX236" s="1">
        <v>0.0</v>
      </c>
      <c r="AY236" s="1">
        <v>1.0</v>
      </c>
      <c r="AZ236" s="1">
        <v>0.0</v>
      </c>
      <c r="BA236" s="1">
        <v>1.63</v>
      </c>
      <c r="BB236" s="1">
        <v>-1.0</v>
      </c>
      <c r="BC236" s="1">
        <v>1.0</v>
      </c>
      <c r="BD236" s="1">
        <v>-1.0</v>
      </c>
      <c r="BE236" s="1">
        <v>-1.0</v>
      </c>
      <c r="BF236" s="1">
        <v>-1.0</v>
      </c>
      <c r="BG236" s="1">
        <v>-1.0</v>
      </c>
      <c r="BH236" s="1">
        <v>-1.0</v>
      </c>
      <c r="BI236" s="1">
        <v>-1.0</v>
      </c>
      <c r="BJ236" s="1">
        <v>1.0</v>
      </c>
      <c r="BK236" s="1">
        <v>1.0</v>
      </c>
      <c r="BL236" s="1">
        <v>1.0</v>
      </c>
      <c r="BM236" s="1">
        <v>1.0</v>
      </c>
      <c r="BN236" s="1">
        <v>-1.0</v>
      </c>
      <c r="BO236" s="1">
        <v>-1.0</v>
      </c>
      <c r="BP236" s="1">
        <v>-1.0</v>
      </c>
      <c r="BQ236" s="1">
        <v>1.0</v>
      </c>
      <c r="BR236" s="1">
        <v>-1.0</v>
      </c>
      <c r="BS236" s="1">
        <v>-1.0</v>
      </c>
      <c r="BT236" s="1">
        <v>-1.0</v>
      </c>
      <c r="BU236" s="1">
        <v>1.0</v>
      </c>
      <c r="BV236" s="1">
        <v>-1.0</v>
      </c>
      <c r="BW236" s="1">
        <v>-1.0</v>
      </c>
      <c r="BX236" s="1">
        <v>-1.0</v>
      </c>
      <c r="BY236" s="1">
        <v>-1.0</v>
      </c>
      <c r="BZ236" s="1">
        <v>-1.0</v>
      </c>
      <c r="CA236" s="1">
        <v>-1.0</v>
      </c>
      <c r="CB236" s="1">
        <v>-1.0</v>
      </c>
      <c r="CC236" s="1">
        <v>-1.0</v>
      </c>
      <c r="CD236" s="1">
        <v>7425.0</v>
      </c>
    </row>
    <row r="237">
      <c r="A237" s="1">
        <v>2.0814478E7</v>
      </c>
      <c r="B237" s="1" t="s">
        <v>1481</v>
      </c>
      <c r="C237" s="1" t="s">
        <v>1482</v>
      </c>
      <c r="D237" s="1" t="s">
        <v>1482</v>
      </c>
      <c r="E237" s="1" t="s">
        <v>85</v>
      </c>
      <c r="I237" s="1">
        <v>3.7038571E7</v>
      </c>
      <c r="J237" s="1">
        <v>42184.0</v>
      </c>
      <c r="M237" s="1">
        <v>0.0</v>
      </c>
      <c r="N237" s="1">
        <v>1.0</v>
      </c>
      <c r="O237" s="1">
        <v>0.0</v>
      </c>
      <c r="P237" s="1" t="s">
        <v>89</v>
      </c>
      <c r="Q237" s="1" t="s">
        <v>362</v>
      </c>
      <c r="R237" s="1">
        <v>40.7979599999999</v>
      </c>
      <c r="S237" s="1">
        <v>-73.97255</v>
      </c>
      <c r="T237" s="1" t="s">
        <v>91</v>
      </c>
      <c r="U237" s="1" t="s">
        <v>92</v>
      </c>
      <c r="V237" s="1">
        <v>2.0</v>
      </c>
      <c r="W237" s="1">
        <v>1.0</v>
      </c>
      <c r="X237" s="1">
        <v>1.0</v>
      </c>
      <c r="Y237" s="1">
        <v>1.0</v>
      </c>
      <c r="Z237" s="1" t="s">
        <v>93</v>
      </c>
      <c r="AA237" s="1" t="s">
        <v>1483</v>
      </c>
      <c r="AB237" s="1">
        <v>250.0</v>
      </c>
      <c r="AC237" s="1">
        <v>2.0</v>
      </c>
      <c r="AD237" s="1">
        <v>50.0</v>
      </c>
      <c r="AE237" s="1">
        <v>2.0</v>
      </c>
      <c r="AF237" s="1" t="s">
        <v>378</v>
      </c>
      <c r="AG237" s="1">
        <v>1.0</v>
      </c>
      <c r="AH237" s="1">
        <v>0.0</v>
      </c>
      <c r="AI237" s="1">
        <v>0.0</v>
      </c>
      <c r="AJ237" s="1">
        <v>0.0</v>
      </c>
      <c r="AK237" s="1">
        <v>0.0</v>
      </c>
      <c r="AL237" s="1">
        <v>1.0</v>
      </c>
      <c r="AM237" s="1">
        <v>0.0</v>
      </c>
      <c r="AN237" s="1">
        <v>100.0</v>
      </c>
      <c r="AO237" s="1">
        <v>10.0</v>
      </c>
      <c r="AP237" s="1">
        <v>10.0</v>
      </c>
      <c r="AQ237" s="1">
        <v>10.0</v>
      </c>
      <c r="AR237" s="1">
        <v>10.0</v>
      </c>
      <c r="AS237" s="1">
        <v>10.0</v>
      </c>
      <c r="AT237" s="1">
        <v>10.0</v>
      </c>
      <c r="AU237" s="1">
        <v>0.0</v>
      </c>
      <c r="AV237" s="1" t="s">
        <v>105</v>
      </c>
      <c r="AW237" s="1">
        <v>1.0</v>
      </c>
      <c r="AX237" s="1">
        <v>1.0</v>
      </c>
      <c r="AY237" s="1">
        <v>0.0</v>
      </c>
      <c r="AZ237" s="1">
        <v>0.0</v>
      </c>
      <c r="BA237" s="1">
        <v>0.05</v>
      </c>
      <c r="BB237" s="1">
        <v>-1.0</v>
      </c>
      <c r="BC237" s="1">
        <v>1.0</v>
      </c>
      <c r="BD237" s="1">
        <v>-1.0</v>
      </c>
      <c r="BE237" s="1">
        <v>-1.0</v>
      </c>
      <c r="BF237" s="1">
        <v>-1.0</v>
      </c>
      <c r="BG237" s="1">
        <v>-1.0</v>
      </c>
      <c r="BH237" s="1">
        <v>-1.0</v>
      </c>
      <c r="BI237" s="1">
        <v>-1.0</v>
      </c>
      <c r="BJ237" s="1">
        <v>1.0</v>
      </c>
      <c r="BK237" s="1">
        <v>1.0</v>
      </c>
      <c r="BL237" s="1">
        <v>-1.0</v>
      </c>
      <c r="BM237" s="1">
        <v>1.0</v>
      </c>
      <c r="BN237" s="1">
        <v>1.0</v>
      </c>
      <c r="BO237" s="1">
        <v>-1.0</v>
      </c>
      <c r="BP237" s="1">
        <v>-1.0</v>
      </c>
      <c r="BQ237" s="1">
        <v>-1.0</v>
      </c>
      <c r="BR237" s="1">
        <v>-1.0</v>
      </c>
      <c r="BS237" s="1">
        <v>-1.0</v>
      </c>
      <c r="BT237" s="1">
        <v>1.0</v>
      </c>
      <c r="BU237" s="1">
        <v>1.0</v>
      </c>
      <c r="BV237" s="1">
        <v>-1.0</v>
      </c>
      <c r="BW237" s="1">
        <v>1.0</v>
      </c>
      <c r="BX237" s="1">
        <v>-1.0</v>
      </c>
      <c r="BY237" s="1">
        <v>-1.0</v>
      </c>
      <c r="BZ237" s="1">
        <v>-1.0</v>
      </c>
      <c r="CA237" s="1">
        <v>-1.0</v>
      </c>
      <c r="CB237" s="1">
        <v>-1.0</v>
      </c>
      <c r="CC237" s="1">
        <v>-1.0</v>
      </c>
      <c r="CD237" s="1">
        <v>7447.0</v>
      </c>
    </row>
    <row r="238">
      <c r="A238" s="1">
        <v>4606385.0</v>
      </c>
      <c r="B238" s="1" t="s">
        <v>1484</v>
      </c>
      <c r="C238" s="1" t="s">
        <v>1485</v>
      </c>
      <c r="D238" s="1" t="s">
        <v>1485</v>
      </c>
      <c r="E238" s="1" t="s">
        <v>85</v>
      </c>
      <c r="I238" s="1">
        <v>3184878.0</v>
      </c>
      <c r="J238" s="1">
        <v>41128.0</v>
      </c>
      <c r="M238" s="1">
        <v>0.0</v>
      </c>
      <c r="N238" s="1">
        <v>1.0</v>
      </c>
      <c r="O238" s="1">
        <v>1.0</v>
      </c>
      <c r="P238" s="1" t="s">
        <v>123</v>
      </c>
      <c r="Q238" s="1" t="s">
        <v>124</v>
      </c>
      <c r="R238" s="1">
        <v>40.70545</v>
      </c>
      <c r="S238" s="1">
        <v>-73.91929</v>
      </c>
      <c r="T238" s="1" t="s">
        <v>91</v>
      </c>
      <c r="U238" s="1" t="s">
        <v>92</v>
      </c>
      <c r="V238" s="1">
        <v>4.0</v>
      </c>
      <c r="W238" s="1">
        <v>1.0</v>
      </c>
      <c r="X238" s="1">
        <v>2.0</v>
      </c>
      <c r="Y238" s="1">
        <v>2.0</v>
      </c>
      <c r="Z238" s="1" t="s">
        <v>93</v>
      </c>
      <c r="AA238" s="1" t="s">
        <v>1486</v>
      </c>
      <c r="AB238" s="1">
        <v>150.0</v>
      </c>
      <c r="AC238" s="1">
        <v>1.0</v>
      </c>
      <c r="AD238" s="1">
        <v>0.0</v>
      </c>
      <c r="AE238" s="1">
        <v>1.0</v>
      </c>
      <c r="AF238" s="1" t="s">
        <v>479</v>
      </c>
      <c r="AG238" s="1">
        <v>1.0</v>
      </c>
      <c r="AH238" s="1">
        <v>0.0</v>
      </c>
      <c r="AI238" s="1">
        <v>0.0</v>
      </c>
      <c r="AJ238" s="1">
        <v>0.0</v>
      </c>
      <c r="AK238" s="1">
        <v>0.0</v>
      </c>
      <c r="AL238" s="1">
        <v>1.0</v>
      </c>
      <c r="AM238" s="1">
        <v>0.0</v>
      </c>
      <c r="AN238" s="1">
        <v>100.0</v>
      </c>
      <c r="AO238" s="1">
        <v>10.0</v>
      </c>
      <c r="AP238" s="1">
        <v>10.0</v>
      </c>
      <c r="AQ238" s="1">
        <v>10.0</v>
      </c>
      <c r="AR238" s="1">
        <v>10.0</v>
      </c>
      <c r="AS238" s="1">
        <v>10.0</v>
      </c>
      <c r="AT238" s="1">
        <v>10.0</v>
      </c>
      <c r="AU238" s="1">
        <v>0.0</v>
      </c>
      <c r="AV238" s="1" t="s">
        <v>105</v>
      </c>
      <c r="AW238" s="1">
        <v>1.0</v>
      </c>
      <c r="AX238" s="1">
        <v>1.0</v>
      </c>
      <c r="AY238" s="1">
        <v>0.0</v>
      </c>
      <c r="AZ238" s="1">
        <v>0.0</v>
      </c>
      <c r="BA238" s="1">
        <v>0.02</v>
      </c>
      <c r="BB238" s="1">
        <v>-1.0</v>
      </c>
      <c r="BC238" s="1">
        <v>-1.0</v>
      </c>
      <c r="BD238" s="1">
        <v>-1.0</v>
      </c>
      <c r="BE238" s="1">
        <v>-1.0</v>
      </c>
      <c r="BF238" s="1">
        <v>-1.0</v>
      </c>
      <c r="BG238" s="1">
        <v>-1.0</v>
      </c>
      <c r="BH238" s="1">
        <v>-1.0</v>
      </c>
      <c r="BI238" s="1">
        <v>-1.0</v>
      </c>
      <c r="BJ238" s="1">
        <v>1.0</v>
      </c>
      <c r="BK238" s="1">
        <v>-1.0</v>
      </c>
      <c r="BL238" s="1">
        <v>-1.0</v>
      </c>
      <c r="BM238" s="1">
        <v>-1.0</v>
      </c>
      <c r="BN238" s="1">
        <v>-1.0</v>
      </c>
      <c r="BO238" s="1">
        <v>-1.0</v>
      </c>
      <c r="BP238" s="1">
        <v>1.0</v>
      </c>
      <c r="BQ238" s="1">
        <v>-1.0</v>
      </c>
      <c r="BR238" s="1">
        <v>-1.0</v>
      </c>
      <c r="BS238" s="1">
        <v>-1.0</v>
      </c>
      <c r="BT238" s="1">
        <v>-1.0</v>
      </c>
      <c r="BU238" s="1">
        <v>1.0</v>
      </c>
      <c r="BV238" s="1">
        <v>-1.0</v>
      </c>
      <c r="BW238" s="1">
        <v>-1.0</v>
      </c>
      <c r="BX238" s="1">
        <v>-1.0</v>
      </c>
      <c r="BY238" s="1">
        <v>-1.0</v>
      </c>
      <c r="BZ238" s="1">
        <v>-1.0</v>
      </c>
      <c r="CA238" s="1">
        <v>-1.0</v>
      </c>
      <c r="CB238" s="1">
        <v>-1.0</v>
      </c>
      <c r="CC238" s="1">
        <v>-1.0</v>
      </c>
      <c r="CD238" s="1">
        <v>7538.0</v>
      </c>
    </row>
    <row r="239">
      <c r="A239" s="1">
        <v>4847312.0</v>
      </c>
      <c r="B239" s="1" t="s">
        <v>1487</v>
      </c>
      <c r="C239" s="1" t="s">
        <v>1488</v>
      </c>
      <c r="D239" s="1" t="s">
        <v>1488</v>
      </c>
      <c r="E239" s="1" t="s">
        <v>85</v>
      </c>
      <c r="H239" s="2" t="str">
        <f>- no overnight guest(s) who are NOT on The initial rental agreement.</f>
        <v>#ERROR!</v>
      </c>
      <c r="I239" s="1">
        <v>2.4941494E7</v>
      </c>
      <c r="J239" s="1">
        <v>41990.0</v>
      </c>
      <c r="K239" s="1" t="s">
        <v>339</v>
      </c>
      <c r="L239" s="1">
        <v>0.0</v>
      </c>
      <c r="M239" s="1">
        <v>0.0</v>
      </c>
      <c r="N239" s="1">
        <v>1.0</v>
      </c>
      <c r="O239" s="1">
        <v>0.0</v>
      </c>
      <c r="P239" s="1" t="s">
        <v>123</v>
      </c>
      <c r="Q239" s="1" t="s">
        <v>124</v>
      </c>
      <c r="R239" s="1">
        <v>40.68924</v>
      </c>
      <c r="S239" s="1">
        <v>-73.96453</v>
      </c>
      <c r="T239" s="1" t="s">
        <v>125</v>
      </c>
      <c r="U239" s="1" t="s">
        <v>113</v>
      </c>
      <c r="V239" s="1">
        <v>1.0</v>
      </c>
      <c r="W239" s="1">
        <v>1.5</v>
      </c>
      <c r="X239" s="1">
        <v>1.0</v>
      </c>
      <c r="Y239" s="1">
        <v>1.0</v>
      </c>
      <c r="Z239" s="1" t="s">
        <v>93</v>
      </c>
      <c r="AA239" s="1" t="s">
        <v>1489</v>
      </c>
      <c r="AB239" s="1">
        <v>175.0</v>
      </c>
      <c r="AC239" s="1">
        <v>1.0</v>
      </c>
      <c r="AD239" s="1">
        <v>0.0</v>
      </c>
      <c r="AE239" s="1">
        <v>3.0</v>
      </c>
      <c r="AF239" s="1" t="s">
        <v>116</v>
      </c>
      <c r="AG239" s="1">
        <v>1.0</v>
      </c>
      <c r="AH239" s="1">
        <v>24.0</v>
      </c>
      <c r="AI239" s="1">
        <v>54.0</v>
      </c>
      <c r="AJ239" s="1">
        <v>83.0</v>
      </c>
      <c r="AK239" s="1">
        <v>83.0</v>
      </c>
      <c r="AL239" s="1">
        <v>0.0</v>
      </c>
      <c r="AM239" s="1">
        <v>0.0</v>
      </c>
      <c r="AU239" s="1">
        <v>0.0</v>
      </c>
      <c r="AV239" s="1" t="s">
        <v>105</v>
      </c>
      <c r="AW239" s="1">
        <v>1.0</v>
      </c>
      <c r="AX239" s="1">
        <v>0.0</v>
      </c>
      <c r="AY239" s="1">
        <v>1.0</v>
      </c>
      <c r="AZ239" s="1">
        <v>0.0</v>
      </c>
      <c r="BB239" s="1">
        <v>-1.0</v>
      </c>
      <c r="BC239" s="1">
        <v>1.0</v>
      </c>
      <c r="BD239" s="1">
        <v>-1.0</v>
      </c>
      <c r="BE239" s="1">
        <v>-1.0</v>
      </c>
      <c r="BF239" s="1">
        <v>-1.0</v>
      </c>
      <c r="BG239" s="1">
        <v>-1.0</v>
      </c>
      <c r="BH239" s="1">
        <v>-1.0</v>
      </c>
      <c r="BI239" s="1">
        <v>-1.0</v>
      </c>
      <c r="BJ239" s="1">
        <v>-1.0</v>
      </c>
      <c r="BK239" s="1">
        <v>-1.0</v>
      </c>
      <c r="BL239" s="1">
        <v>-1.0</v>
      </c>
      <c r="BM239" s="1">
        <v>1.0</v>
      </c>
      <c r="BN239" s="1">
        <v>-1.0</v>
      </c>
      <c r="BO239" s="1">
        <v>-1.0</v>
      </c>
      <c r="BP239" s="1">
        <v>-1.0</v>
      </c>
      <c r="BQ239" s="1">
        <v>-1.0</v>
      </c>
      <c r="BR239" s="1">
        <v>-1.0</v>
      </c>
      <c r="BS239" s="1">
        <v>-1.0</v>
      </c>
      <c r="BT239" s="1">
        <v>-1.0</v>
      </c>
      <c r="BU239" s="1">
        <v>1.0</v>
      </c>
      <c r="BV239" s="1">
        <v>-1.0</v>
      </c>
      <c r="BW239" s="1">
        <v>-1.0</v>
      </c>
      <c r="BX239" s="1">
        <v>-1.0</v>
      </c>
      <c r="BY239" s="1">
        <v>-1.0</v>
      </c>
      <c r="BZ239" s="1">
        <v>-1.0</v>
      </c>
      <c r="CA239" s="1">
        <v>-1.0</v>
      </c>
      <c r="CB239" s="1">
        <v>-1.0</v>
      </c>
      <c r="CC239" s="1">
        <v>-1.0</v>
      </c>
      <c r="CD239" s="1">
        <v>7598.0</v>
      </c>
    </row>
    <row r="240">
      <c r="A240" s="1">
        <v>3.1676259E7</v>
      </c>
      <c r="B240" s="1" t="s">
        <v>1490</v>
      </c>
      <c r="C240" s="1" t="s">
        <v>1491</v>
      </c>
      <c r="D240" s="1" t="s">
        <v>1492</v>
      </c>
      <c r="E240" s="1" t="s">
        <v>85</v>
      </c>
      <c r="F240" s="1" t="s">
        <v>1493</v>
      </c>
      <c r="G240" s="1" t="s">
        <v>1494</v>
      </c>
      <c r="H240" s="1" t="s">
        <v>1495</v>
      </c>
      <c r="I240" s="1">
        <v>1.3773574E7</v>
      </c>
      <c r="J240" s="1">
        <v>41730.0</v>
      </c>
      <c r="K240" s="1" t="s">
        <v>272</v>
      </c>
      <c r="L240" s="1">
        <v>0.8</v>
      </c>
      <c r="M240" s="1">
        <v>0.0</v>
      </c>
      <c r="N240" s="1">
        <v>14.0</v>
      </c>
      <c r="O240" s="1">
        <v>1.0</v>
      </c>
      <c r="P240" s="1" t="s">
        <v>89</v>
      </c>
      <c r="Q240" s="1" t="s">
        <v>90</v>
      </c>
      <c r="R240" s="1">
        <v>40.76497</v>
      </c>
      <c r="S240" s="1">
        <v>-73.98191</v>
      </c>
      <c r="T240" s="1" t="s">
        <v>274</v>
      </c>
      <c r="U240" s="1" t="s">
        <v>92</v>
      </c>
      <c r="V240" s="1">
        <v>4.0</v>
      </c>
      <c r="W240" s="1">
        <v>1.0</v>
      </c>
      <c r="X240" s="1">
        <v>1.0</v>
      </c>
      <c r="Y240" s="1">
        <v>2.0</v>
      </c>
      <c r="Z240" s="1" t="s">
        <v>93</v>
      </c>
      <c r="AA240" s="1" t="s">
        <v>1496</v>
      </c>
      <c r="AB240" s="1">
        <v>225.0</v>
      </c>
      <c r="AC240" s="1">
        <v>1.0</v>
      </c>
      <c r="AD240" s="1">
        <v>0.0</v>
      </c>
      <c r="AE240" s="1">
        <v>30.0</v>
      </c>
      <c r="AF240" s="1" t="s">
        <v>202</v>
      </c>
      <c r="AG240" s="1">
        <v>1.0</v>
      </c>
      <c r="AH240" s="1">
        <v>0.0</v>
      </c>
      <c r="AI240" s="1">
        <v>23.0</v>
      </c>
      <c r="AJ240" s="1">
        <v>53.0</v>
      </c>
      <c r="AK240" s="1">
        <v>328.0</v>
      </c>
      <c r="AL240" s="1">
        <v>0.0</v>
      </c>
      <c r="AM240" s="1">
        <v>0.0</v>
      </c>
      <c r="AU240" s="1">
        <v>0.0</v>
      </c>
      <c r="AV240" s="1" t="s">
        <v>96</v>
      </c>
      <c r="AW240" s="1">
        <v>12.0</v>
      </c>
      <c r="AX240" s="1">
        <v>12.0</v>
      </c>
      <c r="AY240" s="1">
        <v>0.0</v>
      </c>
      <c r="AZ240" s="1">
        <v>0.0</v>
      </c>
      <c r="BB240" s="1">
        <v>1.0</v>
      </c>
      <c r="BC240" s="1">
        <v>1.0</v>
      </c>
      <c r="BD240" s="1">
        <v>-1.0</v>
      </c>
      <c r="BE240" s="1">
        <v>-1.0</v>
      </c>
      <c r="BF240" s="1">
        <v>-1.0</v>
      </c>
      <c r="BG240" s="1">
        <v>-1.0</v>
      </c>
      <c r="BH240" s="1">
        <v>-1.0</v>
      </c>
      <c r="BI240" s="1">
        <v>-1.0</v>
      </c>
      <c r="BJ240" s="1">
        <v>1.0</v>
      </c>
      <c r="BK240" s="1">
        <v>-1.0</v>
      </c>
      <c r="BL240" s="1">
        <v>-1.0</v>
      </c>
      <c r="BM240" s="1">
        <v>1.0</v>
      </c>
      <c r="BN240" s="1">
        <v>1.0</v>
      </c>
      <c r="BO240" s="1">
        <v>1.0</v>
      </c>
      <c r="BP240" s="1">
        <v>1.0</v>
      </c>
      <c r="BQ240" s="1">
        <v>1.0</v>
      </c>
      <c r="BR240" s="1">
        <v>-1.0</v>
      </c>
      <c r="BS240" s="1">
        <v>-1.0</v>
      </c>
      <c r="BT240" s="1">
        <v>1.0</v>
      </c>
      <c r="BU240" s="1">
        <v>1.0</v>
      </c>
      <c r="BV240" s="1">
        <v>1.0</v>
      </c>
      <c r="BW240" s="1">
        <v>-1.0</v>
      </c>
      <c r="BX240" s="1">
        <v>-1.0</v>
      </c>
      <c r="BY240" s="1">
        <v>-1.0</v>
      </c>
      <c r="BZ240" s="1">
        <v>1.0</v>
      </c>
      <c r="CA240" s="1">
        <v>-1.0</v>
      </c>
      <c r="CB240" s="1">
        <v>1.0</v>
      </c>
      <c r="CC240" s="1">
        <v>-1.0</v>
      </c>
      <c r="CD240" s="1">
        <v>7605.0</v>
      </c>
    </row>
    <row r="241">
      <c r="A241" s="1">
        <v>3.5882372E7</v>
      </c>
      <c r="B241" s="1" t="s">
        <v>1497</v>
      </c>
      <c r="C241" s="1" t="s">
        <v>1498</v>
      </c>
      <c r="D241" s="1" t="s">
        <v>1498</v>
      </c>
      <c r="E241" s="1" t="s">
        <v>85</v>
      </c>
      <c r="I241" s="1">
        <v>2.0536889E7</v>
      </c>
      <c r="J241" s="1">
        <v>41876.0</v>
      </c>
      <c r="K241" s="1" t="s">
        <v>134</v>
      </c>
      <c r="L241" s="1">
        <v>0.8</v>
      </c>
      <c r="M241" s="1">
        <v>0.0</v>
      </c>
      <c r="N241" s="1">
        <v>0.0</v>
      </c>
      <c r="O241" s="1">
        <v>0.0</v>
      </c>
      <c r="P241" s="1" t="s">
        <v>123</v>
      </c>
      <c r="Q241" s="1" t="s">
        <v>124</v>
      </c>
      <c r="R241" s="1">
        <v>40.71131</v>
      </c>
      <c r="S241" s="1">
        <v>-73.96562</v>
      </c>
      <c r="T241" s="1" t="s">
        <v>91</v>
      </c>
      <c r="U241" s="1" t="s">
        <v>92</v>
      </c>
      <c r="V241" s="1">
        <v>6.0</v>
      </c>
      <c r="W241" s="1">
        <v>1.0</v>
      </c>
      <c r="X241" s="1">
        <v>2.0</v>
      </c>
      <c r="Y241" s="1">
        <v>2.0</v>
      </c>
      <c r="Z241" s="1" t="s">
        <v>93</v>
      </c>
      <c r="AA241" s="1" t="s">
        <v>1499</v>
      </c>
      <c r="AB241" s="1">
        <v>500.0</v>
      </c>
      <c r="AC241" s="1">
        <v>1.0</v>
      </c>
      <c r="AD241" s="1">
        <v>0.0</v>
      </c>
      <c r="AE241" s="1">
        <v>4.0</v>
      </c>
      <c r="AF241" s="1" t="s">
        <v>95</v>
      </c>
      <c r="AG241" s="1">
        <v>1.0</v>
      </c>
      <c r="AH241" s="1">
        <v>29.0</v>
      </c>
      <c r="AI241" s="1">
        <v>59.0</v>
      </c>
      <c r="AJ241" s="1">
        <v>83.0</v>
      </c>
      <c r="AK241" s="1">
        <v>358.0</v>
      </c>
      <c r="AL241" s="1">
        <v>0.0</v>
      </c>
      <c r="AM241" s="1">
        <v>0.0</v>
      </c>
      <c r="AU241" s="1">
        <v>1.0</v>
      </c>
      <c r="AV241" s="1" t="s">
        <v>105</v>
      </c>
      <c r="AW241" s="1">
        <v>1.0</v>
      </c>
      <c r="AX241" s="1">
        <v>1.0</v>
      </c>
      <c r="AY241" s="1">
        <v>0.0</v>
      </c>
      <c r="AZ241" s="1">
        <v>0.0</v>
      </c>
      <c r="BB241" s="1">
        <v>-1.0</v>
      </c>
      <c r="BC241" s="1">
        <v>1.0</v>
      </c>
      <c r="BD241" s="1">
        <v>-1.0</v>
      </c>
      <c r="BE241" s="1">
        <v>-1.0</v>
      </c>
      <c r="BF241" s="1">
        <v>-1.0</v>
      </c>
      <c r="BG241" s="1">
        <v>-1.0</v>
      </c>
      <c r="BH241" s="1">
        <v>-1.0</v>
      </c>
      <c r="BI241" s="1">
        <v>1.0</v>
      </c>
      <c r="BJ241" s="1">
        <v>1.0</v>
      </c>
      <c r="BK241" s="1">
        <v>-1.0</v>
      </c>
      <c r="BL241" s="1">
        <v>-1.0</v>
      </c>
      <c r="BM241" s="1">
        <v>1.0</v>
      </c>
      <c r="BN241" s="1">
        <v>1.0</v>
      </c>
      <c r="BO241" s="1">
        <v>-1.0</v>
      </c>
      <c r="BP241" s="1">
        <v>-1.0</v>
      </c>
      <c r="BQ241" s="1">
        <v>-1.0</v>
      </c>
      <c r="BR241" s="1">
        <v>-1.0</v>
      </c>
      <c r="BS241" s="1">
        <v>-1.0</v>
      </c>
      <c r="BT241" s="1">
        <v>-1.0</v>
      </c>
      <c r="BU241" s="1">
        <v>1.0</v>
      </c>
      <c r="BV241" s="1">
        <v>-1.0</v>
      </c>
      <c r="BW241" s="1">
        <v>-1.0</v>
      </c>
      <c r="BX241" s="1">
        <v>-1.0</v>
      </c>
      <c r="BY241" s="1">
        <v>-1.0</v>
      </c>
      <c r="BZ241" s="1">
        <v>-1.0</v>
      </c>
      <c r="CA241" s="1">
        <v>-1.0</v>
      </c>
      <c r="CB241" s="1">
        <v>-1.0</v>
      </c>
      <c r="CC241" s="1">
        <v>-1.0</v>
      </c>
      <c r="CD241" s="1">
        <v>7673.0</v>
      </c>
    </row>
    <row r="242">
      <c r="A242" s="1">
        <v>7637901.0</v>
      </c>
      <c r="B242" s="1" t="s">
        <v>1500</v>
      </c>
      <c r="C242" s="1" t="s">
        <v>1501</v>
      </c>
      <c r="D242" s="1" t="s">
        <v>1502</v>
      </c>
      <c r="E242" s="1" t="s">
        <v>85</v>
      </c>
      <c r="G242" s="1" t="s">
        <v>1503</v>
      </c>
      <c r="I242" s="1">
        <v>3.9835878E7</v>
      </c>
      <c r="J242" s="1">
        <v>42213.0</v>
      </c>
      <c r="K242" s="1" t="s">
        <v>88</v>
      </c>
      <c r="L242" s="1">
        <v>1.0</v>
      </c>
      <c r="M242" s="1">
        <v>0.0</v>
      </c>
      <c r="N242" s="1">
        <v>1.0</v>
      </c>
      <c r="O242" s="1">
        <v>1.0</v>
      </c>
      <c r="P242" s="1" t="s">
        <v>89</v>
      </c>
      <c r="Q242" s="1" t="s">
        <v>112</v>
      </c>
      <c r="R242" s="1">
        <v>40.77648</v>
      </c>
      <c r="S242" s="1">
        <v>-73.90987</v>
      </c>
      <c r="T242" s="1" t="s">
        <v>91</v>
      </c>
      <c r="U242" s="1" t="s">
        <v>113</v>
      </c>
      <c r="V242" s="1">
        <v>1.0</v>
      </c>
      <c r="W242" s="1">
        <v>1.0</v>
      </c>
      <c r="X242" s="1">
        <v>1.0</v>
      </c>
      <c r="Y242" s="1">
        <v>1.0</v>
      </c>
      <c r="Z242" s="1" t="s">
        <v>93</v>
      </c>
      <c r="AA242" s="1" t="s">
        <v>1504</v>
      </c>
      <c r="AB242" s="1">
        <v>70.0</v>
      </c>
      <c r="AC242" s="1">
        <v>1.0</v>
      </c>
      <c r="AD242" s="1">
        <v>10.0</v>
      </c>
      <c r="AE242" s="1">
        <v>3.0</v>
      </c>
      <c r="AF242" s="1" t="s">
        <v>291</v>
      </c>
      <c r="AG242" s="1">
        <v>1.0</v>
      </c>
      <c r="AH242" s="1">
        <v>0.0</v>
      </c>
      <c r="AI242" s="1">
        <v>0.0</v>
      </c>
      <c r="AJ242" s="1">
        <v>0.0</v>
      </c>
      <c r="AK242" s="1">
        <v>219.0</v>
      </c>
      <c r="AL242" s="1">
        <v>13.0</v>
      </c>
      <c r="AM242" s="1">
        <v>0.0</v>
      </c>
      <c r="AN242" s="1">
        <v>93.0</v>
      </c>
      <c r="AO242" s="1">
        <v>9.0</v>
      </c>
      <c r="AP242" s="1">
        <v>9.0</v>
      </c>
      <c r="AQ242" s="1">
        <v>9.0</v>
      </c>
      <c r="AR242" s="1">
        <v>10.0</v>
      </c>
      <c r="AS242" s="1">
        <v>10.0</v>
      </c>
      <c r="AT242" s="1">
        <v>9.0</v>
      </c>
      <c r="AU242" s="1">
        <v>0.0</v>
      </c>
      <c r="AV242" s="1" t="s">
        <v>105</v>
      </c>
      <c r="AW242" s="1">
        <v>1.0</v>
      </c>
      <c r="AX242" s="1">
        <v>0.0</v>
      </c>
      <c r="AY242" s="1">
        <v>1.0</v>
      </c>
      <c r="AZ242" s="1">
        <v>0.0</v>
      </c>
      <c r="BA242" s="1">
        <v>0.28</v>
      </c>
      <c r="BB242" s="1">
        <v>-1.0</v>
      </c>
      <c r="BC242" s="1">
        <v>1.0</v>
      </c>
      <c r="BD242" s="1">
        <v>-1.0</v>
      </c>
      <c r="BE242" s="1">
        <v>-1.0</v>
      </c>
      <c r="BF242" s="1">
        <v>-1.0</v>
      </c>
      <c r="BG242" s="1">
        <v>-1.0</v>
      </c>
      <c r="BH242" s="1">
        <v>-1.0</v>
      </c>
      <c r="BI242" s="1">
        <v>-1.0</v>
      </c>
      <c r="BJ242" s="1">
        <v>1.0</v>
      </c>
      <c r="BK242" s="1">
        <v>-1.0</v>
      </c>
      <c r="BL242" s="1">
        <v>-1.0</v>
      </c>
      <c r="BM242" s="1">
        <v>-1.0</v>
      </c>
      <c r="BN242" s="1">
        <v>-1.0</v>
      </c>
      <c r="BO242" s="1">
        <v>-1.0</v>
      </c>
      <c r="BP242" s="1">
        <v>1.0</v>
      </c>
      <c r="BQ242" s="1">
        <v>1.0</v>
      </c>
      <c r="BR242" s="1">
        <v>-1.0</v>
      </c>
      <c r="BS242" s="1">
        <v>1.0</v>
      </c>
      <c r="BT242" s="1">
        <v>-1.0</v>
      </c>
      <c r="BU242" s="1">
        <v>1.0</v>
      </c>
      <c r="BV242" s="1">
        <v>-1.0</v>
      </c>
      <c r="BW242" s="1">
        <v>-1.0</v>
      </c>
      <c r="BX242" s="1">
        <v>-1.0</v>
      </c>
      <c r="BY242" s="1">
        <v>-1.0</v>
      </c>
      <c r="BZ242" s="1">
        <v>-1.0</v>
      </c>
      <c r="CA242" s="1">
        <v>-1.0</v>
      </c>
      <c r="CB242" s="1">
        <v>-1.0</v>
      </c>
      <c r="CC242" s="1">
        <v>1.0</v>
      </c>
      <c r="CD242" s="1">
        <v>7724.0</v>
      </c>
    </row>
    <row r="243">
      <c r="A243" s="1">
        <v>9778583.0</v>
      </c>
      <c r="B243" s="1" t="s">
        <v>1505</v>
      </c>
      <c r="C243" s="1" t="s">
        <v>1506</v>
      </c>
      <c r="D243" s="1" t="s">
        <v>1507</v>
      </c>
      <c r="E243" s="1" t="s">
        <v>85</v>
      </c>
      <c r="F243" s="1" t="s">
        <v>1508</v>
      </c>
      <c r="G243" s="1" t="s">
        <v>1509</v>
      </c>
      <c r="H243" s="1" t="s">
        <v>1510</v>
      </c>
      <c r="I243" s="1">
        <v>3.4351124E7</v>
      </c>
      <c r="J243" s="1">
        <v>42151.0</v>
      </c>
      <c r="M243" s="1">
        <v>0.0</v>
      </c>
      <c r="N243" s="1">
        <v>1.0</v>
      </c>
      <c r="O243" s="1">
        <v>0.0</v>
      </c>
      <c r="P243" s="1" t="s">
        <v>123</v>
      </c>
      <c r="Q243" s="1" t="s">
        <v>124</v>
      </c>
      <c r="R243" s="1">
        <v>40.68768</v>
      </c>
      <c r="S243" s="1">
        <v>-73.92069</v>
      </c>
      <c r="T243" s="1" t="s">
        <v>144</v>
      </c>
      <c r="U243" s="1" t="s">
        <v>113</v>
      </c>
      <c r="V243" s="1">
        <v>2.0</v>
      </c>
      <c r="W243" s="1">
        <v>1.5</v>
      </c>
      <c r="X243" s="1">
        <v>1.0</v>
      </c>
      <c r="Y243" s="1">
        <v>1.0</v>
      </c>
      <c r="Z243" s="1" t="s">
        <v>93</v>
      </c>
      <c r="AA243" s="1" t="s">
        <v>1511</v>
      </c>
      <c r="AB243" s="1">
        <v>75.0</v>
      </c>
      <c r="AC243" s="1">
        <v>1.0</v>
      </c>
      <c r="AD243" s="1">
        <v>0.0</v>
      </c>
      <c r="AE243" s="1">
        <v>1.0</v>
      </c>
      <c r="AF243" s="1" t="s">
        <v>1512</v>
      </c>
      <c r="AG243" s="1">
        <v>1.0</v>
      </c>
      <c r="AH243" s="1">
        <v>0.0</v>
      </c>
      <c r="AI243" s="1">
        <v>0.0</v>
      </c>
      <c r="AJ243" s="1">
        <v>0.0</v>
      </c>
      <c r="AK243" s="1">
        <v>0.0</v>
      </c>
      <c r="AL243" s="1">
        <v>1.0</v>
      </c>
      <c r="AM243" s="1">
        <v>0.0</v>
      </c>
      <c r="AN243" s="1">
        <v>100.0</v>
      </c>
      <c r="AO243" s="1">
        <v>10.0</v>
      </c>
      <c r="AP243" s="1">
        <v>8.0</v>
      </c>
      <c r="AQ243" s="1">
        <v>10.0</v>
      </c>
      <c r="AR243" s="1">
        <v>10.0</v>
      </c>
      <c r="AS243" s="1">
        <v>8.0</v>
      </c>
      <c r="AT243" s="1">
        <v>10.0</v>
      </c>
      <c r="AU243" s="1">
        <v>0.0</v>
      </c>
      <c r="AV243" s="1" t="s">
        <v>105</v>
      </c>
      <c r="AW243" s="1">
        <v>1.0</v>
      </c>
      <c r="AX243" s="1">
        <v>0.0</v>
      </c>
      <c r="AY243" s="1">
        <v>1.0</v>
      </c>
      <c r="AZ243" s="1">
        <v>0.0</v>
      </c>
      <c r="BA243" s="1">
        <v>0.02</v>
      </c>
      <c r="BB243" s="1">
        <v>1.0</v>
      </c>
      <c r="BC243" s="1">
        <v>-1.0</v>
      </c>
      <c r="BD243" s="1">
        <v>-1.0</v>
      </c>
      <c r="BE243" s="1">
        <v>-1.0</v>
      </c>
      <c r="BF243" s="1">
        <v>-1.0</v>
      </c>
      <c r="BG243" s="1">
        <v>-1.0</v>
      </c>
      <c r="BH243" s="1">
        <v>-1.0</v>
      </c>
      <c r="BI243" s="1">
        <v>1.0</v>
      </c>
      <c r="BJ243" s="1">
        <v>-1.0</v>
      </c>
      <c r="BK243" s="1">
        <v>-1.0</v>
      </c>
      <c r="BL243" s="1">
        <v>-1.0</v>
      </c>
      <c r="BM243" s="1">
        <v>-1.0</v>
      </c>
      <c r="BN243" s="1">
        <v>-1.0</v>
      </c>
      <c r="BO243" s="1">
        <v>-1.0</v>
      </c>
      <c r="BP243" s="1">
        <v>-1.0</v>
      </c>
      <c r="BQ243" s="1">
        <v>-1.0</v>
      </c>
      <c r="BR243" s="1">
        <v>-1.0</v>
      </c>
      <c r="BS243" s="1">
        <v>-1.0</v>
      </c>
      <c r="BT243" s="1">
        <v>-1.0</v>
      </c>
      <c r="BU243" s="1">
        <v>1.0</v>
      </c>
      <c r="BV243" s="1">
        <v>-1.0</v>
      </c>
      <c r="BW243" s="1">
        <v>1.0</v>
      </c>
      <c r="BX243" s="1">
        <v>-1.0</v>
      </c>
      <c r="BY243" s="1">
        <v>-1.0</v>
      </c>
      <c r="BZ243" s="1">
        <v>-1.0</v>
      </c>
      <c r="CA243" s="1">
        <v>-1.0</v>
      </c>
      <c r="CB243" s="1">
        <v>-1.0</v>
      </c>
      <c r="CC243" s="1">
        <v>-1.0</v>
      </c>
      <c r="CD243" s="1">
        <v>7725.0</v>
      </c>
    </row>
    <row r="244">
      <c r="A244" s="1">
        <v>2.6494149E7</v>
      </c>
      <c r="B244" s="1" t="s">
        <v>1513</v>
      </c>
      <c r="C244" s="1" t="s">
        <v>1514</v>
      </c>
      <c r="D244" s="1" t="s">
        <v>1515</v>
      </c>
      <c r="E244" s="1" t="s">
        <v>85</v>
      </c>
      <c r="F244" s="1" t="s">
        <v>1516</v>
      </c>
      <c r="G244" s="1" t="s">
        <v>1517</v>
      </c>
      <c r="H244" s="1" t="s">
        <v>1518</v>
      </c>
      <c r="I244" s="1">
        <v>1.0535719E7</v>
      </c>
      <c r="J244" s="1">
        <v>41617.0</v>
      </c>
      <c r="K244" s="1" t="s">
        <v>88</v>
      </c>
      <c r="L244" s="1">
        <v>0.9</v>
      </c>
      <c r="M244" s="1">
        <v>1.0</v>
      </c>
      <c r="N244" s="1">
        <v>3.0</v>
      </c>
      <c r="O244" s="1">
        <v>1.0</v>
      </c>
      <c r="P244" s="1" t="s">
        <v>89</v>
      </c>
      <c r="Q244" s="1" t="s">
        <v>1393</v>
      </c>
      <c r="R244" s="1">
        <v>40.798</v>
      </c>
      <c r="S244" s="1">
        <v>-73.93944</v>
      </c>
      <c r="T244" s="1" t="s">
        <v>91</v>
      </c>
      <c r="U244" s="1" t="s">
        <v>113</v>
      </c>
      <c r="V244" s="1">
        <v>3.0</v>
      </c>
      <c r="W244" s="1">
        <v>1.0</v>
      </c>
      <c r="X244" s="1">
        <v>1.0</v>
      </c>
      <c r="Y244" s="1">
        <v>2.0</v>
      </c>
      <c r="Z244" s="1" t="s">
        <v>93</v>
      </c>
      <c r="AA244" s="1" t="s">
        <v>1519</v>
      </c>
      <c r="AB244" s="1">
        <v>150.0</v>
      </c>
      <c r="AC244" s="1">
        <v>3.0</v>
      </c>
      <c r="AD244" s="1">
        <v>0.0</v>
      </c>
      <c r="AE244" s="1">
        <v>7.0</v>
      </c>
      <c r="AF244" s="1" t="s">
        <v>797</v>
      </c>
      <c r="AG244" s="1">
        <v>1.0</v>
      </c>
      <c r="AH244" s="1">
        <v>29.0</v>
      </c>
      <c r="AI244" s="1">
        <v>59.0</v>
      </c>
      <c r="AJ244" s="1">
        <v>89.0</v>
      </c>
      <c r="AK244" s="1">
        <v>358.0</v>
      </c>
      <c r="AL244" s="1">
        <v>0.0</v>
      </c>
      <c r="AM244" s="1">
        <v>0.0</v>
      </c>
      <c r="AU244" s="1">
        <v>0.0</v>
      </c>
      <c r="AV244" s="1" t="s">
        <v>96</v>
      </c>
      <c r="AW244" s="1">
        <v>3.0</v>
      </c>
      <c r="AX244" s="1">
        <v>1.0</v>
      </c>
      <c r="AY244" s="1">
        <v>2.0</v>
      </c>
      <c r="AZ244" s="1">
        <v>0.0</v>
      </c>
      <c r="BB244" s="1">
        <v>-1.0</v>
      </c>
      <c r="BC244" s="1">
        <v>1.0</v>
      </c>
      <c r="BD244" s="1">
        <v>-1.0</v>
      </c>
      <c r="BE244" s="1">
        <v>-1.0</v>
      </c>
      <c r="BF244" s="1">
        <v>-1.0</v>
      </c>
      <c r="BG244" s="1">
        <v>-1.0</v>
      </c>
      <c r="BH244" s="1">
        <v>-1.0</v>
      </c>
      <c r="BI244" s="1">
        <v>-1.0</v>
      </c>
      <c r="BJ244" s="1">
        <v>1.0</v>
      </c>
      <c r="BK244" s="1">
        <v>1.0</v>
      </c>
      <c r="BL244" s="1">
        <v>1.0</v>
      </c>
      <c r="BM244" s="1">
        <v>1.0</v>
      </c>
      <c r="BN244" s="1">
        <v>-1.0</v>
      </c>
      <c r="BO244" s="1">
        <v>-1.0</v>
      </c>
      <c r="BP244" s="1">
        <v>1.0</v>
      </c>
      <c r="BQ244" s="1">
        <v>1.0</v>
      </c>
      <c r="BR244" s="1">
        <v>-1.0</v>
      </c>
      <c r="BS244" s="1">
        <v>1.0</v>
      </c>
      <c r="BT244" s="1">
        <v>-1.0</v>
      </c>
      <c r="BU244" s="1">
        <v>1.0</v>
      </c>
      <c r="BV244" s="1">
        <v>-1.0</v>
      </c>
      <c r="BW244" s="1">
        <v>1.0</v>
      </c>
      <c r="BX244" s="1">
        <v>-1.0</v>
      </c>
      <c r="BY244" s="1">
        <v>-1.0</v>
      </c>
      <c r="BZ244" s="1">
        <v>-1.0</v>
      </c>
      <c r="CA244" s="1">
        <v>-1.0</v>
      </c>
      <c r="CB244" s="1">
        <v>-1.0</v>
      </c>
      <c r="CC244" s="1">
        <v>-1.0</v>
      </c>
      <c r="CD244" s="1">
        <v>7744.0</v>
      </c>
    </row>
    <row r="245">
      <c r="A245" s="1">
        <v>1.9830169E7</v>
      </c>
      <c r="B245" s="1" t="s">
        <v>1520</v>
      </c>
      <c r="C245" s="1" t="s">
        <v>1521</v>
      </c>
      <c r="D245" s="1" t="s">
        <v>1522</v>
      </c>
      <c r="E245" s="1" t="s">
        <v>85</v>
      </c>
      <c r="F245" s="1" t="s">
        <v>1523</v>
      </c>
      <c r="G245" s="1" t="s">
        <v>1524</v>
      </c>
      <c r="H245" s="1" t="s">
        <v>1525</v>
      </c>
      <c r="I245" s="1">
        <v>922462.0</v>
      </c>
      <c r="J245" s="1">
        <v>40759.0</v>
      </c>
      <c r="K245" s="1" t="s">
        <v>272</v>
      </c>
      <c r="L245" s="1">
        <v>1.0</v>
      </c>
      <c r="M245" s="1">
        <v>0.0</v>
      </c>
      <c r="N245" s="1">
        <v>1.0</v>
      </c>
      <c r="O245" s="1">
        <v>1.0</v>
      </c>
      <c r="P245" s="1" t="s">
        <v>123</v>
      </c>
      <c r="Q245" s="1" t="s">
        <v>124</v>
      </c>
      <c r="R245" s="1">
        <v>40.6732</v>
      </c>
      <c r="S245" s="1">
        <v>-73.9553</v>
      </c>
      <c r="T245" s="1" t="s">
        <v>91</v>
      </c>
      <c r="U245" s="1" t="s">
        <v>113</v>
      </c>
      <c r="V245" s="1">
        <v>1.0</v>
      </c>
      <c r="W245" s="1">
        <v>1.0</v>
      </c>
      <c r="X245" s="1">
        <v>1.0</v>
      </c>
      <c r="Y245" s="1">
        <v>1.0</v>
      </c>
      <c r="Z245" s="1" t="s">
        <v>93</v>
      </c>
      <c r="AA245" s="1" t="s">
        <v>1526</v>
      </c>
      <c r="AB245" s="1">
        <v>65.0</v>
      </c>
      <c r="AC245" s="1">
        <v>1.0</v>
      </c>
      <c r="AD245" s="1">
        <v>25.0</v>
      </c>
      <c r="AE245" s="1">
        <v>2.0</v>
      </c>
      <c r="AF245" s="1" t="s">
        <v>202</v>
      </c>
      <c r="AG245" s="1">
        <v>1.0</v>
      </c>
      <c r="AH245" s="1">
        <v>0.0</v>
      </c>
      <c r="AI245" s="1">
        <v>7.0</v>
      </c>
      <c r="AJ245" s="1">
        <v>33.0</v>
      </c>
      <c r="AK245" s="1">
        <v>98.0</v>
      </c>
      <c r="AL245" s="1">
        <v>0.0</v>
      </c>
      <c r="AM245" s="1">
        <v>0.0</v>
      </c>
      <c r="AU245" s="1">
        <v>0.0</v>
      </c>
      <c r="AV245" s="1" t="s">
        <v>105</v>
      </c>
      <c r="AW245" s="1">
        <v>1.0</v>
      </c>
      <c r="AX245" s="1">
        <v>0.0</v>
      </c>
      <c r="AY245" s="1">
        <v>1.0</v>
      </c>
      <c r="AZ245" s="1">
        <v>0.0</v>
      </c>
      <c r="BB245" s="1">
        <v>-1.0</v>
      </c>
      <c r="BC245" s="1">
        <v>1.0</v>
      </c>
      <c r="BD245" s="1">
        <v>-1.0</v>
      </c>
      <c r="BE245" s="1">
        <v>-1.0</v>
      </c>
      <c r="BF245" s="1">
        <v>-1.0</v>
      </c>
      <c r="BG245" s="1">
        <v>-1.0</v>
      </c>
      <c r="BH245" s="1">
        <v>-1.0</v>
      </c>
      <c r="BI245" s="1">
        <v>-1.0</v>
      </c>
      <c r="BJ245" s="1">
        <v>-1.0</v>
      </c>
      <c r="BK245" s="1">
        <v>-1.0</v>
      </c>
      <c r="BL245" s="1">
        <v>-1.0</v>
      </c>
      <c r="BM245" s="1">
        <v>-1.0</v>
      </c>
      <c r="BN245" s="1">
        <v>-1.0</v>
      </c>
      <c r="BO245" s="1">
        <v>-1.0</v>
      </c>
      <c r="BP245" s="1">
        <v>-1.0</v>
      </c>
      <c r="BQ245" s="1">
        <v>-1.0</v>
      </c>
      <c r="BR245" s="1">
        <v>-1.0</v>
      </c>
      <c r="BS245" s="1">
        <v>-1.0</v>
      </c>
      <c r="BT245" s="1">
        <v>-1.0</v>
      </c>
      <c r="BU245" s="1">
        <v>1.0</v>
      </c>
      <c r="BV245" s="1">
        <v>-1.0</v>
      </c>
      <c r="BW245" s="1">
        <v>-1.0</v>
      </c>
      <c r="BX245" s="1">
        <v>-1.0</v>
      </c>
      <c r="BY245" s="1">
        <v>-1.0</v>
      </c>
      <c r="BZ245" s="1">
        <v>-1.0</v>
      </c>
      <c r="CA245" s="1">
        <v>-1.0</v>
      </c>
      <c r="CB245" s="1">
        <v>-1.0</v>
      </c>
      <c r="CC245" s="1">
        <v>-1.0</v>
      </c>
      <c r="CD245" s="1">
        <v>7789.0</v>
      </c>
    </row>
    <row r="246">
      <c r="A246" s="1">
        <v>1.5249671E7</v>
      </c>
      <c r="B246" s="1" t="s">
        <v>1527</v>
      </c>
      <c r="C246" s="1" t="s">
        <v>1528</v>
      </c>
      <c r="D246" s="1" t="s">
        <v>1529</v>
      </c>
      <c r="E246" s="1" t="s">
        <v>85</v>
      </c>
      <c r="F246" s="1" t="s">
        <v>1530</v>
      </c>
      <c r="G246" s="1" t="s">
        <v>1531</v>
      </c>
      <c r="I246" s="1">
        <v>9.6975337E7</v>
      </c>
      <c r="J246" s="1">
        <v>42640.0</v>
      </c>
      <c r="K246" s="1" t="s">
        <v>134</v>
      </c>
      <c r="L246" s="1">
        <v>0.8</v>
      </c>
      <c r="M246" s="1">
        <v>0.0</v>
      </c>
      <c r="N246" s="1">
        <v>1.0</v>
      </c>
      <c r="O246" s="1">
        <v>0.0</v>
      </c>
      <c r="P246" s="1" t="s">
        <v>89</v>
      </c>
      <c r="Q246" s="1" t="s">
        <v>90</v>
      </c>
      <c r="R246" s="1">
        <v>40.71333</v>
      </c>
      <c r="S246" s="1">
        <v>-73.9916</v>
      </c>
      <c r="T246" s="1" t="s">
        <v>91</v>
      </c>
      <c r="U246" s="1" t="s">
        <v>113</v>
      </c>
      <c r="V246" s="1">
        <v>1.0</v>
      </c>
      <c r="W246" s="1">
        <v>1.0</v>
      </c>
      <c r="X246" s="1">
        <v>1.0</v>
      </c>
      <c r="Y246" s="1">
        <v>1.0</v>
      </c>
      <c r="Z246" s="1" t="s">
        <v>93</v>
      </c>
      <c r="AA246" s="1" t="s">
        <v>1532</v>
      </c>
      <c r="AB246" s="1">
        <v>69.0</v>
      </c>
      <c r="AC246" s="1">
        <v>1.0</v>
      </c>
      <c r="AD246" s="1">
        <v>0.0</v>
      </c>
      <c r="AE246" s="1">
        <v>30.0</v>
      </c>
      <c r="AF246" s="1" t="s">
        <v>291</v>
      </c>
      <c r="AG246" s="1">
        <v>1.0</v>
      </c>
      <c r="AH246" s="1">
        <v>30.0</v>
      </c>
      <c r="AI246" s="1">
        <v>59.0</v>
      </c>
      <c r="AJ246" s="1">
        <v>84.0</v>
      </c>
      <c r="AK246" s="1">
        <v>359.0</v>
      </c>
      <c r="AL246" s="1">
        <v>1.0</v>
      </c>
      <c r="AM246" s="1">
        <v>0.0</v>
      </c>
      <c r="AN246" s="1">
        <v>100.0</v>
      </c>
      <c r="AO246" s="1">
        <v>10.0</v>
      </c>
      <c r="AP246" s="1">
        <v>8.0</v>
      </c>
      <c r="AQ246" s="1">
        <v>10.0</v>
      </c>
      <c r="AR246" s="1">
        <v>10.0</v>
      </c>
      <c r="AS246" s="1">
        <v>10.0</v>
      </c>
      <c r="AT246" s="1">
        <v>8.0</v>
      </c>
      <c r="AU246" s="1">
        <v>0.0</v>
      </c>
      <c r="AV246" s="1" t="s">
        <v>105</v>
      </c>
      <c r="AW246" s="1">
        <v>1.0</v>
      </c>
      <c r="AX246" s="1">
        <v>0.0</v>
      </c>
      <c r="AY246" s="1">
        <v>1.0</v>
      </c>
      <c r="AZ246" s="1">
        <v>0.0</v>
      </c>
      <c r="BA246" s="1">
        <v>0.03</v>
      </c>
      <c r="BB246" s="1">
        <v>-1.0</v>
      </c>
      <c r="BC246" s="1">
        <v>1.0</v>
      </c>
      <c r="BD246" s="1">
        <v>-1.0</v>
      </c>
      <c r="BE246" s="1">
        <v>-1.0</v>
      </c>
      <c r="BF246" s="1">
        <v>-1.0</v>
      </c>
      <c r="BG246" s="1">
        <v>-1.0</v>
      </c>
      <c r="BH246" s="1">
        <v>-1.0</v>
      </c>
      <c r="BI246" s="1">
        <v>1.0</v>
      </c>
      <c r="BJ246" s="1">
        <v>-1.0</v>
      </c>
      <c r="BK246" s="1">
        <v>-1.0</v>
      </c>
      <c r="BL246" s="1">
        <v>-1.0</v>
      </c>
      <c r="BM246" s="1">
        <v>-1.0</v>
      </c>
      <c r="BN246" s="1">
        <v>-1.0</v>
      </c>
      <c r="BO246" s="1">
        <v>-1.0</v>
      </c>
      <c r="BP246" s="1">
        <v>-1.0</v>
      </c>
      <c r="BQ246" s="1">
        <v>-1.0</v>
      </c>
      <c r="BR246" s="1">
        <v>-1.0</v>
      </c>
      <c r="BS246" s="1">
        <v>-1.0</v>
      </c>
      <c r="BT246" s="1">
        <v>-1.0</v>
      </c>
      <c r="BU246" s="1">
        <v>1.0</v>
      </c>
      <c r="BV246" s="1">
        <v>-1.0</v>
      </c>
      <c r="BW246" s="1">
        <v>-1.0</v>
      </c>
      <c r="BX246" s="1">
        <v>-1.0</v>
      </c>
      <c r="BY246" s="1">
        <v>-1.0</v>
      </c>
      <c r="BZ246" s="1">
        <v>-1.0</v>
      </c>
      <c r="CA246" s="1">
        <v>-1.0</v>
      </c>
      <c r="CB246" s="1">
        <v>-1.0</v>
      </c>
      <c r="CC246" s="1">
        <v>-1.0</v>
      </c>
      <c r="CD246" s="1">
        <v>7791.0</v>
      </c>
    </row>
    <row r="247">
      <c r="A247" s="1">
        <v>1.0019335E7</v>
      </c>
      <c r="B247" s="1" t="s">
        <v>1533</v>
      </c>
      <c r="C247" s="1" t="s">
        <v>1534</v>
      </c>
      <c r="D247" s="1" t="s">
        <v>1534</v>
      </c>
      <c r="E247" s="1" t="s">
        <v>85</v>
      </c>
      <c r="I247" s="1">
        <v>4.8818023E7</v>
      </c>
      <c r="J247" s="1">
        <v>42319.0</v>
      </c>
      <c r="M247" s="1">
        <v>0.0</v>
      </c>
      <c r="N247" s="1">
        <v>1.0</v>
      </c>
      <c r="O247" s="1">
        <v>1.0</v>
      </c>
      <c r="P247" s="1" t="s">
        <v>89</v>
      </c>
      <c r="Q247" s="1" t="s">
        <v>1535</v>
      </c>
      <c r="R247" s="1">
        <v>40.82909</v>
      </c>
      <c r="S247" s="1">
        <v>-73.94183</v>
      </c>
      <c r="T247" s="1" t="s">
        <v>91</v>
      </c>
      <c r="U247" s="1" t="s">
        <v>92</v>
      </c>
      <c r="V247" s="1">
        <v>2.0</v>
      </c>
      <c r="W247" s="1">
        <v>1.0</v>
      </c>
      <c r="X247" s="1">
        <v>1.0</v>
      </c>
      <c r="Y247" s="1">
        <v>1.0</v>
      </c>
      <c r="Z247" s="1" t="s">
        <v>93</v>
      </c>
      <c r="AA247" s="1" t="s">
        <v>1536</v>
      </c>
      <c r="AB247" s="1">
        <v>78.0</v>
      </c>
      <c r="AC247" s="1">
        <v>1.0</v>
      </c>
      <c r="AD247" s="1">
        <v>0.0</v>
      </c>
      <c r="AE247" s="1">
        <v>5.0</v>
      </c>
      <c r="AF247" s="1" t="s">
        <v>479</v>
      </c>
      <c r="AG247" s="1">
        <v>1.0</v>
      </c>
      <c r="AH247" s="1">
        <v>0.0</v>
      </c>
      <c r="AI247" s="1">
        <v>0.0</v>
      </c>
      <c r="AJ247" s="1">
        <v>0.0</v>
      </c>
      <c r="AK247" s="1">
        <v>0.0</v>
      </c>
      <c r="AL247" s="1">
        <v>0.0</v>
      </c>
      <c r="AM247" s="1">
        <v>0.0</v>
      </c>
      <c r="AU247" s="1">
        <v>0.0</v>
      </c>
      <c r="AV247" s="1" t="s">
        <v>105</v>
      </c>
      <c r="AW247" s="1">
        <v>1.0</v>
      </c>
      <c r="AX247" s="1">
        <v>1.0</v>
      </c>
      <c r="AY247" s="1">
        <v>0.0</v>
      </c>
      <c r="AZ247" s="1">
        <v>0.0</v>
      </c>
      <c r="BB247" s="1">
        <v>-1.0</v>
      </c>
      <c r="BC247" s="1">
        <v>1.0</v>
      </c>
      <c r="BD247" s="1">
        <v>-1.0</v>
      </c>
      <c r="BE247" s="1">
        <v>-1.0</v>
      </c>
      <c r="BF247" s="1">
        <v>-1.0</v>
      </c>
      <c r="BG247" s="1">
        <v>-1.0</v>
      </c>
      <c r="BH247" s="1">
        <v>-1.0</v>
      </c>
      <c r="BI247" s="1">
        <v>-1.0</v>
      </c>
      <c r="BJ247" s="1">
        <v>1.0</v>
      </c>
      <c r="BK247" s="1">
        <v>-1.0</v>
      </c>
      <c r="BL247" s="1">
        <v>-1.0</v>
      </c>
      <c r="BM247" s="1">
        <v>1.0</v>
      </c>
      <c r="BN247" s="1">
        <v>1.0</v>
      </c>
      <c r="BO247" s="1">
        <v>-1.0</v>
      </c>
      <c r="BP247" s="1">
        <v>-1.0</v>
      </c>
      <c r="BQ247" s="1">
        <v>-1.0</v>
      </c>
      <c r="BR247" s="1">
        <v>-1.0</v>
      </c>
      <c r="BS247" s="1">
        <v>-1.0</v>
      </c>
      <c r="BT247" s="1">
        <v>-1.0</v>
      </c>
      <c r="BU247" s="1">
        <v>1.0</v>
      </c>
      <c r="BV247" s="1">
        <v>-1.0</v>
      </c>
      <c r="BW247" s="1">
        <v>-1.0</v>
      </c>
      <c r="BX247" s="1">
        <v>-1.0</v>
      </c>
      <c r="BY247" s="1">
        <v>-1.0</v>
      </c>
      <c r="BZ247" s="1">
        <v>-1.0</v>
      </c>
      <c r="CA247" s="1">
        <v>-1.0</v>
      </c>
      <c r="CB247" s="1">
        <v>-1.0</v>
      </c>
      <c r="CC247" s="1">
        <v>-1.0</v>
      </c>
      <c r="CD247" s="1">
        <v>7829.0</v>
      </c>
    </row>
    <row r="248">
      <c r="A248" s="1">
        <v>1.0318675E7</v>
      </c>
      <c r="B248" s="1" t="s">
        <v>1537</v>
      </c>
      <c r="C248" s="1" t="s">
        <v>1538</v>
      </c>
      <c r="D248" s="1" t="s">
        <v>1539</v>
      </c>
      <c r="E248" s="1" t="s">
        <v>85</v>
      </c>
      <c r="F248" s="1" t="s">
        <v>1540</v>
      </c>
      <c r="G248" s="1" t="s">
        <v>1541</v>
      </c>
      <c r="H248" s="1" t="s">
        <v>1542</v>
      </c>
      <c r="I248" s="1">
        <v>1.3031745E7</v>
      </c>
      <c r="J248" s="1">
        <v>41709.0</v>
      </c>
      <c r="M248" s="1">
        <v>0.0</v>
      </c>
      <c r="N248" s="1">
        <v>3.0</v>
      </c>
      <c r="O248" s="1">
        <v>1.0</v>
      </c>
      <c r="P248" s="1" t="s">
        <v>123</v>
      </c>
      <c r="Q248" s="1" t="s">
        <v>124</v>
      </c>
      <c r="R248" s="1">
        <v>40.70764</v>
      </c>
      <c r="S248" s="1">
        <v>-73.9423099999999</v>
      </c>
      <c r="T248" s="1" t="s">
        <v>91</v>
      </c>
      <c r="U248" s="1" t="s">
        <v>113</v>
      </c>
      <c r="V248" s="1">
        <v>2.0</v>
      </c>
      <c r="W248" s="1">
        <v>1.0</v>
      </c>
      <c r="X248" s="1">
        <v>1.0</v>
      </c>
      <c r="Y248" s="1">
        <v>1.0</v>
      </c>
      <c r="Z248" s="1" t="s">
        <v>93</v>
      </c>
      <c r="AA248" s="1" t="s">
        <v>1543</v>
      </c>
      <c r="AB248" s="1">
        <v>41.0</v>
      </c>
      <c r="AC248" s="1">
        <v>1.0</v>
      </c>
      <c r="AD248" s="1">
        <v>0.0</v>
      </c>
      <c r="AE248" s="1">
        <v>1.0</v>
      </c>
      <c r="AF248" s="1" t="s">
        <v>159</v>
      </c>
      <c r="AG248" s="1">
        <v>1.0</v>
      </c>
      <c r="AH248" s="1">
        <v>0.0</v>
      </c>
      <c r="AI248" s="1">
        <v>0.0</v>
      </c>
      <c r="AJ248" s="1">
        <v>0.0</v>
      </c>
      <c r="AK248" s="1">
        <v>0.0</v>
      </c>
      <c r="AL248" s="1">
        <v>1.0</v>
      </c>
      <c r="AM248" s="1">
        <v>0.0</v>
      </c>
      <c r="AN248" s="1">
        <v>100.0</v>
      </c>
      <c r="AO248" s="1">
        <v>10.0</v>
      </c>
      <c r="AP248" s="1">
        <v>8.0</v>
      </c>
      <c r="AQ248" s="1">
        <v>10.0</v>
      </c>
      <c r="AR248" s="1">
        <v>10.0</v>
      </c>
      <c r="AS248" s="1">
        <v>10.0</v>
      </c>
      <c r="AT248" s="1">
        <v>10.0</v>
      </c>
      <c r="AU248" s="1">
        <v>0.0</v>
      </c>
      <c r="AV248" s="1" t="s">
        <v>96</v>
      </c>
      <c r="AW248" s="1">
        <v>3.0</v>
      </c>
      <c r="AX248" s="1">
        <v>1.0</v>
      </c>
      <c r="AY248" s="1">
        <v>2.0</v>
      </c>
      <c r="AZ248" s="1">
        <v>0.0</v>
      </c>
      <c r="BA248" s="1">
        <v>0.02</v>
      </c>
      <c r="BB248" s="1">
        <v>1.0</v>
      </c>
      <c r="BC248" s="1">
        <v>-1.0</v>
      </c>
      <c r="BD248" s="1">
        <v>-1.0</v>
      </c>
      <c r="BE248" s="1">
        <v>-1.0</v>
      </c>
      <c r="BF248" s="1">
        <v>-1.0</v>
      </c>
      <c r="BG248" s="1">
        <v>-1.0</v>
      </c>
      <c r="BH248" s="1">
        <v>-1.0</v>
      </c>
      <c r="BI248" s="1">
        <v>-1.0</v>
      </c>
      <c r="BJ248" s="1">
        <v>1.0</v>
      </c>
      <c r="BK248" s="1">
        <v>-1.0</v>
      </c>
      <c r="BL248" s="1">
        <v>-1.0</v>
      </c>
      <c r="BM248" s="1">
        <v>-1.0</v>
      </c>
      <c r="BN248" s="1">
        <v>-1.0</v>
      </c>
      <c r="BO248" s="1">
        <v>-1.0</v>
      </c>
      <c r="BP248" s="1">
        <v>-1.0</v>
      </c>
      <c r="BQ248" s="1">
        <v>-1.0</v>
      </c>
      <c r="BR248" s="1">
        <v>-1.0</v>
      </c>
      <c r="BS248" s="1">
        <v>-1.0</v>
      </c>
      <c r="BT248" s="1">
        <v>-1.0</v>
      </c>
      <c r="BU248" s="1">
        <v>1.0</v>
      </c>
      <c r="BV248" s="1">
        <v>-1.0</v>
      </c>
      <c r="BW248" s="1">
        <v>-1.0</v>
      </c>
      <c r="BX248" s="1">
        <v>-1.0</v>
      </c>
      <c r="BY248" s="1">
        <v>-1.0</v>
      </c>
      <c r="BZ248" s="1">
        <v>-1.0</v>
      </c>
      <c r="CA248" s="1">
        <v>-1.0</v>
      </c>
      <c r="CB248" s="1">
        <v>-1.0</v>
      </c>
      <c r="CC248" s="1">
        <v>-1.0</v>
      </c>
      <c r="CD248" s="1">
        <v>7835.0</v>
      </c>
    </row>
    <row r="249">
      <c r="A249" s="1">
        <v>9393610.0</v>
      </c>
      <c r="B249" s="1" t="s">
        <v>1544</v>
      </c>
      <c r="C249" s="1" t="s">
        <v>1545</v>
      </c>
      <c r="D249" s="1" t="s">
        <v>1546</v>
      </c>
      <c r="E249" s="1" t="s">
        <v>85</v>
      </c>
      <c r="F249" s="1" t="s">
        <v>1547</v>
      </c>
      <c r="G249" s="1" t="s">
        <v>1548</v>
      </c>
      <c r="H249" s="1" t="s">
        <v>1549</v>
      </c>
      <c r="I249" s="1">
        <v>4.8723117E7</v>
      </c>
      <c r="J249" s="1">
        <v>42318.0</v>
      </c>
      <c r="M249" s="1">
        <v>0.0</v>
      </c>
      <c r="N249" s="1">
        <v>2.0</v>
      </c>
      <c r="O249" s="1">
        <v>1.0</v>
      </c>
      <c r="P249" s="1" t="s">
        <v>123</v>
      </c>
      <c r="Q249" s="1" t="s">
        <v>185</v>
      </c>
      <c r="R249" s="1">
        <v>40.7116</v>
      </c>
      <c r="S249" s="1">
        <v>-73.9521</v>
      </c>
      <c r="T249" s="1" t="s">
        <v>91</v>
      </c>
      <c r="U249" s="1" t="s">
        <v>113</v>
      </c>
      <c r="V249" s="1">
        <v>3.0</v>
      </c>
      <c r="W249" s="1">
        <v>1.0</v>
      </c>
      <c r="X249" s="1">
        <v>1.0</v>
      </c>
      <c r="Y249" s="1">
        <v>1.0</v>
      </c>
      <c r="Z249" s="1" t="s">
        <v>93</v>
      </c>
      <c r="AA249" s="1" t="s">
        <v>1550</v>
      </c>
      <c r="AB249" s="1">
        <v>79.0</v>
      </c>
      <c r="AC249" s="1">
        <v>1.0</v>
      </c>
      <c r="AD249" s="1">
        <v>0.0</v>
      </c>
      <c r="AE249" s="1">
        <v>4.0</v>
      </c>
      <c r="AF249" s="1" t="s">
        <v>456</v>
      </c>
      <c r="AG249" s="1">
        <v>1.0</v>
      </c>
      <c r="AH249" s="1">
        <v>0.0</v>
      </c>
      <c r="AI249" s="1">
        <v>0.0</v>
      </c>
      <c r="AJ249" s="1">
        <v>0.0</v>
      </c>
      <c r="AK249" s="1">
        <v>0.0</v>
      </c>
      <c r="AL249" s="1">
        <v>0.0</v>
      </c>
      <c r="AM249" s="1">
        <v>0.0</v>
      </c>
      <c r="AU249" s="1">
        <v>0.0</v>
      </c>
      <c r="AV249" s="1" t="s">
        <v>96</v>
      </c>
      <c r="AW249" s="1">
        <v>1.0</v>
      </c>
      <c r="AX249" s="1">
        <v>0.0</v>
      </c>
      <c r="AY249" s="1">
        <v>1.0</v>
      </c>
      <c r="AZ249" s="1">
        <v>0.0</v>
      </c>
      <c r="BB249" s="1">
        <v>-1.0</v>
      </c>
      <c r="BC249" s="1">
        <v>1.0</v>
      </c>
      <c r="BD249" s="1">
        <v>-1.0</v>
      </c>
      <c r="BE249" s="1">
        <v>-1.0</v>
      </c>
      <c r="BF249" s="1">
        <v>-1.0</v>
      </c>
      <c r="BG249" s="1">
        <v>-1.0</v>
      </c>
      <c r="BH249" s="1">
        <v>-1.0</v>
      </c>
      <c r="BI249" s="1">
        <v>-1.0</v>
      </c>
      <c r="BJ249" s="1">
        <v>1.0</v>
      </c>
      <c r="BK249" s="1">
        <v>-1.0</v>
      </c>
      <c r="BL249" s="1">
        <v>-1.0</v>
      </c>
      <c r="BM249" s="1">
        <v>-1.0</v>
      </c>
      <c r="BN249" s="1">
        <v>1.0</v>
      </c>
      <c r="BO249" s="1">
        <v>1.0</v>
      </c>
      <c r="BP249" s="1">
        <v>-1.0</v>
      </c>
      <c r="BQ249" s="1">
        <v>-1.0</v>
      </c>
      <c r="BR249" s="1">
        <v>-1.0</v>
      </c>
      <c r="BS249" s="1">
        <v>-1.0</v>
      </c>
      <c r="BT249" s="1">
        <v>-1.0</v>
      </c>
      <c r="BU249" s="1">
        <v>1.0</v>
      </c>
      <c r="BV249" s="1">
        <v>-1.0</v>
      </c>
      <c r="BW249" s="1">
        <v>-1.0</v>
      </c>
      <c r="BX249" s="1">
        <v>-1.0</v>
      </c>
      <c r="BY249" s="1">
        <v>-1.0</v>
      </c>
      <c r="BZ249" s="1">
        <v>-1.0</v>
      </c>
      <c r="CA249" s="1">
        <v>-1.0</v>
      </c>
      <c r="CB249" s="1">
        <v>-1.0</v>
      </c>
      <c r="CC249" s="1">
        <v>-1.0</v>
      </c>
      <c r="CD249" s="1">
        <v>7839.0</v>
      </c>
    </row>
    <row r="250">
      <c r="A250" s="1">
        <v>3.0717487E7</v>
      </c>
      <c r="B250" s="1" t="s">
        <v>1551</v>
      </c>
      <c r="C250" s="1" t="s">
        <v>1552</v>
      </c>
      <c r="D250" s="1" t="s">
        <v>1552</v>
      </c>
      <c r="E250" s="1" t="s">
        <v>85</v>
      </c>
      <c r="I250" s="1">
        <v>6.3260432E7</v>
      </c>
      <c r="J250" s="1">
        <v>42445.0</v>
      </c>
      <c r="K250" s="1" t="s">
        <v>134</v>
      </c>
      <c r="L250" s="1">
        <v>1.0</v>
      </c>
      <c r="M250" s="1">
        <v>0.0</v>
      </c>
      <c r="N250" s="1">
        <v>1.0</v>
      </c>
      <c r="O250" s="1">
        <v>0.0</v>
      </c>
      <c r="P250" s="1" t="s">
        <v>123</v>
      </c>
      <c r="Q250" s="1" t="s">
        <v>124</v>
      </c>
      <c r="R250" s="1">
        <v>40.7198</v>
      </c>
      <c r="S250" s="1">
        <v>-73.95489</v>
      </c>
      <c r="T250" s="1" t="s">
        <v>91</v>
      </c>
      <c r="U250" s="1" t="s">
        <v>92</v>
      </c>
      <c r="V250" s="1">
        <v>3.0</v>
      </c>
      <c r="W250" s="1">
        <v>1.0</v>
      </c>
      <c r="X250" s="1">
        <v>1.0</v>
      </c>
      <c r="Y250" s="1">
        <v>1.0</v>
      </c>
      <c r="Z250" s="1" t="s">
        <v>93</v>
      </c>
      <c r="AA250" s="1" t="s">
        <v>1553</v>
      </c>
      <c r="AB250" s="1">
        <v>179.0</v>
      </c>
      <c r="AC250" s="1">
        <v>1.0</v>
      </c>
      <c r="AD250" s="1">
        <v>10.0</v>
      </c>
      <c r="AE250" s="1">
        <v>1.0</v>
      </c>
      <c r="AF250" s="1" t="s">
        <v>1554</v>
      </c>
      <c r="AG250" s="1">
        <v>1.0</v>
      </c>
      <c r="AH250" s="1">
        <v>0.0</v>
      </c>
      <c r="AI250" s="1">
        <v>0.0</v>
      </c>
      <c r="AJ250" s="1">
        <v>0.0</v>
      </c>
      <c r="AK250" s="1">
        <v>0.0</v>
      </c>
      <c r="AL250" s="1">
        <v>15.0</v>
      </c>
      <c r="AM250" s="1">
        <v>15.0</v>
      </c>
      <c r="AN250" s="1">
        <v>91.0</v>
      </c>
      <c r="AO250" s="1">
        <v>10.0</v>
      </c>
      <c r="AP250" s="1">
        <v>9.0</v>
      </c>
      <c r="AQ250" s="1">
        <v>9.0</v>
      </c>
      <c r="AR250" s="1">
        <v>10.0</v>
      </c>
      <c r="AS250" s="1">
        <v>10.0</v>
      </c>
      <c r="AT250" s="1">
        <v>9.0</v>
      </c>
      <c r="AU250" s="1">
        <v>0.0</v>
      </c>
      <c r="AV250" s="1" t="s">
        <v>105</v>
      </c>
      <c r="AW250" s="1">
        <v>1.0</v>
      </c>
      <c r="AX250" s="1">
        <v>1.0</v>
      </c>
      <c r="AY250" s="1">
        <v>0.0</v>
      </c>
      <c r="AZ250" s="1">
        <v>0.0</v>
      </c>
      <c r="BA250" s="1">
        <v>2.54</v>
      </c>
      <c r="BB250" s="1">
        <v>-1.0</v>
      </c>
      <c r="BC250" s="1">
        <v>-1.0</v>
      </c>
      <c r="BD250" s="1">
        <v>-1.0</v>
      </c>
      <c r="BE250" s="1">
        <v>-1.0</v>
      </c>
      <c r="BF250" s="1">
        <v>-1.0</v>
      </c>
      <c r="BG250" s="1">
        <v>-1.0</v>
      </c>
      <c r="BH250" s="1">
        <v>-1.0</v>
      </c>
      <c r="BI250" s="1">
        <v>-1.0</v>
      </c>
      <c r="BJ250" s="1">
        <v>-1.0</v>
      </c>
      <c r="BK250" s="1">
        <v>-1.0</v>
      </c>
      <c r="BL250" s="1">
        <v>-1.0</v>
      </c>
      <c r="BM250" s="1">
        <v>1.0</v>
      </c>
      <c r="BN250" s="1">
        <v>1.0</v>
      </c>
      <c r="BO250" s="1">
        <v>-1.0</v>
      </c>
      <c r="BP250" s="1">
        <v>-1.0</v>
      </c>
      <c r="BQ250" s="1">
        <v>-1.0</v>
      </c>
      <c r="BR250" s="1">
        <v>-1.0</v>
      </c>
      <c r="BS250" s="1">
        <v>-1.0</v>
      </c>
      <c r="BT250" s="1">
        <v>-1.0</v>
      </c>
      <c r="BU250" s="1">
        <v>-1.0</v>
      </c>
      <c r="BV250" s="1">
        <v>-1.0</v>
      </c>
      <c r="BW250" s="1">
        <v>-1.0</v>
      </c>
      <c r="BX250" s="1">
        <v>-1.0</v>
      </c>
      <c r="BY250" s="1">
        <v>-1.0</v>
      </c>
      <c r="BZ250" s="1">
        <v>1.0</v>
      </c>
      <c r="CA250" s="1">
        <v>-1.0</v>
      </c>
      <c r="CB250" s="1">
        <v>-1.0</v>
      </c>
      <c r="CC250" s="1">
        <v>-1.0</v>
      </c>
      <c r="CD250" s="1">
        <v>7843.0</v>
      </c>
    </row>
    <row r="251">
      <c r="A251" s="1">
        <v>3.5217833E7</v>
      </c>
      <c r="B251" s="1" t="s">
        <v>1555</v>
      </c>
      <c r="C251" s="1" t="s">
        <v>1556</v>
      </c>
      <c r="D251" s="1" t="s">
        <v>1557</v>
      </c>
      <c r="E251" s="1" t="s">
        <v>85</v>
      </c>
      <c r="F251" s="1" t="s">
        <v>1558</v>
      </c>
      <c r="G251" s="1" t="s">
        <v>1559</v>
      </c>
      <c r="H251" s="1" t="s">
        <v>1560</v>
      </c>
      <c r="I251" s="1">
        <v>5.059129E7</v>
      </c>
      <c r="J251" s="1">
        <v>42343.0</v>
      </c>
      <c r="K251" s="1" t="s">
        <v>88</v>
      </c>
      <c r="L251" s="1">
        <v>0.95</v>
      </c>
      <c r="M251" s="1">
        <v>1.0</v>
      </c>
      <c r="N251" s="1">
        <v>2.0</v>
      </c>
      <c r="O251" s="1">
        <v>1.0</v>
      </c>
      <c r="P251" s="1" t="s">
        <v>89</v>
      </c>
      <c r="Q251" s="1" t="s">
        <v>1385</v>
      </c>
      <c r="R251" s="1">
        <v>40.72842</v>
      </c>
      <c r="S251" s="1">
        <v>-73.98097</v>
      </c>
      <c r="T251" s="1" t="s">
        <v>91</v>
      </c>
      <c r="U251" s="1" t="s">
        <v>92</v>
      </c>
      <c r="V251" s="1">
        <v>3.0</v>
      </c>
      <c r="W251" s="1">
        <v>1.0</v>
      </c>
      <c r="X251" s="1">
        <v>1.0</v>
      </c>
      <c r="Y251" s="1">
        <v>1.0</v>
      </c>
      <c r="Z251" s="1" t="s">
        <v>93</v>
      </c>
      <c r="AA251" s="1" t="s">
        <v>1561</v>
      </c>
      <c r="AB251" s="1">
        <v>225.0</v>
      </c>
      <c r="AC251" s="1">
        <v>2.0</v>
      </c>
      <c r="AD251" s="1">
        <v>50.0</v>
      </c>
      <c r="AE251" s="1">
        <v>1.0</v>
      </c>
      <c r="AF251" s="1" t="s">
        <v>127</v>
      </c>
      <c r="AG251" s="1">
        <v>1.0</v>
      </c>
      <c r="AH251" s="1">
        <v>15.0</v>
      </c>
      <c r="AI251" s="1">
        <v>45.0</v>
      </c>
      <c r="AJ251" s="1">
        <v>69.0</v>
      </c>
      <c r="AK251" s="1">
        <v>344.0</v>
      </c>
      <c r="AL251" s="1">
        <v>2.0</v>
      </c>
      <c r="AM251" s="1">
        <v>2.0</v>
      </c>
      <c r="AN251" s="1">
        <v>100.0</v>
      </c>
      <c r="AO251" s="1">
        <v>10.0</v>
      </c>
      <c r="AP251" s="1">
        <v>10.0</v>
      </c>
      <c r="AQ251" s="1">
        <v>10.0</v>
      </c>
      <c r="AR251" s="1">
        <v>10.0</v>
      </c>
      <c r="AS251" s="1">
        <v>10.0</v>
      </c>
      <c r="AT251" s="1">
        <v>10.0</v>
      </c>
      <c r="AU251" s="1">
        <v>0.0</v>
      </c>
      <c r="AV251" s="1" t="s">
        <v>96</v>
      </c>
      <c r="AW251" s="1">
        <v>1.0</v>
      </c>
      <c r="AX251" s="1">
        <v>1.0</v>
      </c>
      <c r="AY251" s="1">
        <v>0.0</v>
      </c>
      <c r="AZ251" s="1">
        <v>0.0</v>
      </c>
      <c r="BA251" s="1">
        <v>2.0</v>
      </c>
      <c r="BB251" s="1">
        <v>-1.0</v>
      </c>
      <c r="BC251" s="1">
        <v>1.0</v>
      </c>
      <c r="BD251" s="1">
        <v>-1.0</v>
      </c>
      <c r="BE251" s="1">
        <v>-1.0</v>
      </c>
      <c r="BF251" s="1">
        <v>-1.0</v>
      </c>
      <c r="BG251" s="1">
        <v>-1.0</v>
      </c>
      <c r="BH251" s="1">
        <v>-1.0</v>
      </c>
      <c r="BI251" s="1">
        <v>-1.0</v>
      </c>
      <c r="BJ251" s="1">
        <v>1.0</v>
      </c>
      <c r="BK251" s="1">
        <v>-1.0</v>
      </c>
      <c r="BL251" s="1">
        <v>-1.0</v>
      </c>
      <c r="BM251" s="1">
        <v>-1.0</v>
      </c>
      <c r="BN251" s="1">
        <v>-1.0</v>
      </c>
      <c r="BO251" s="1">
        <v>-1.0</v>
      </c>
      <c r="BP251" s="1">
        <v>1.0</v>
      </c>
      <c r="BQ251" s="1">
        <v>-1.0</v>
      </c>
      <c r="BR251" s="1">
        <v>-1.0</v>
      </c>
      <c r="BS251" s="1">
        <v>-1.0</v>
      </c>
      <c r="BT251" s="1">
        <v>-1.0</v>
      </c>
      <c r="BU251" s="1">
        <v>1.0</v>
      </c>
      <c r="BV251" s="1">
        <v>1.0</v>
      </c>
      <c r="BW251" s="1">
        <v>-1.0</v>
      </c>
      <c r="BX251" s="1">
        <v>-1.0</v>
      </c>
      <c r="BY251" s="1">
        <v>-1.0</v>
      </c>
      <c r="BZ251" s="1">
        <v>1.0</v>
      </c>
      <c r="CA251" s="1">
        <v>-1.0</v>
      </c>
      <c r="CB251" s="1">
        <v>-1.0</v>
      </c>
      <c r="CC251" s="1">
        <v>-1.0</v>
      </c>
      <c r="CD251" s="1">
        <v>7882.0</v>
      </c>
    </row>
    <row r="252">
      <c r="A252" s="1">
        <v>3272552.0</v>
      </c>
      <c r="B252" s="1" t="s">
        <v>1562</v>
      </c>
      <c r="D252" s="1" t="s">
        <v>1563</v>
      </c>
      <c r="E252" s="1" t="s">
        <v>85</v>
      </c>
      <c r="H252" s="1" t="s">
        <v>1564</v>
      </c>
      <c r="I252" s="1">
        <v>4233003.0</v>
      </c>
      <c r="J252" s="1">
        <v>41237.0</v>
      </c>
      <c r="M252" s="1">
        <v>0.0</v>
      </c>
      <c r="N252" s="1">
        <v>1.0</v>
      </c>
      <c r="O252" s="1">
        <v>1.0</v>
      </c>
      <c r="P252" s="1" t="s">
        <v>123</v>
      </c>
      <c r="Q252" s="1" t="s">
        <v>124</v>
      </c>
      <c r="R252" s="1">
        <v>40.71314</v>
      </c>
      <c r="S252" s="1">
        <v>-73.96719</v>
      </c>
      <c r="T252" s="1" t="s">
        <v>91</v>
      </c>
      <c r="U252" s="1" t="s">
        <v>92</v>
      </c>
      <c r="V252" s="1">
        <v>4.0</v>
      </c>
      <c r="W252" s="1">
        <v>2.0</v>
      </c>
      <c r="X252" s="1">
        <v>2.0</v>
      </c>
      <c r="Y252" s="1">
        <v>2.0</v>
      </c>
      <c r="Z252" s="1" t="s">
        <v>93</v>
      </c>
      <c r="AA252" s="1" t="s">
        <v>1565</v>
      </c>
      <c r="AB252" s="1">
        <v>245.0</v>
      </c>
      <c r="AC252" s="1">
        <v>1.0</v>
      </c>
      <c r="AD252" s="1">
        <v>0.0</v>
      </c>
      <c r="AE252" s="1">
        <v>3.0</v>
      </c>
      <c r="AF252" s="1" t="s">
        <v>932</v>
      </c>
      <c r="AG252" s="1">
        <v>1.0</v>
      </c>
      <c r="AH252" s="1">
        <v>0.0</v>
      </c>
      <c r="AI252" s="1">
        <v>0.0</v>
      </c>
      <c r="AJ252" s="1">
        <v>0.0</v>
      </c>
      <c r="AK252" s="1">
        <v>0.0</v>
      </c>
      <c r="AL252" s="1">
        <v>18.0</v>
      </c>
      <c r="AM252" s="1">
        <v>0.0</v>
      </c>
      <c r="AN252" s="1">
        <v>99.0</v>
      </c>
      <c r="AO252" s="1">
        <v>10.0</v>
      </c>
      <c r="AP252" s="1">
        <v>10.0</v>
      </c>
      <c r="AQ252" s="1">
        <v>10.0</v>
      </c>
      <c r="AR252" s="1">
        <v>10.0</v>
      </c>
      <c r="AS252" s="1">
        <v>10.0</v>
      </c>
      <c r="AT252" s="1">
        <v>10.0</v>
      </c>
      <c r="AU252" s="1">
        <v>0.0</v>
      </c>
      <c r="AV252" s="1" t="s">
        <v>96</v>
      </c>
      <c r="AW252" s="1">
        <v>1.0</v>
      </c>
      <c r="AX252" s="1">
        <v>1.0</v>
      </c>
      <c r="AY252" s="1">
        <v>0.0</v>
      </c>
      <c r="AZ252" s="1">
        <v>0.0</v>
      </c>
      <c r="BA252" s="1">
        <v>0.3</v>
      </c>
      <c r="BB252" s="1">
        <v>-1.0</v>
      </c>
      <c r="BC252" s="1">
        <v>1.0</v>
      </c>
      <c r="BD252" s="1">
        <v>-1.0</v>
      </c>
      <c r="BE252" s="1">
        <v>-1.0</v>
      </c>
      <c r="BF252" s="1">
        <v>-1.0</v>
      </c>
      <c r="BG252" s="1">
        <v>-1.0</v>
      </c>
      <c r="BH252" s="1">
        <v>-1.0</v>
      </c>
      <c r="BI252" s="1">
        <v>-1.0</v>
      </c>
      <c r="BJ252" s="1">
        <v>1.0</v>
      </c>
      <c r="BK252" s="1">
        <v>-1.0</v>
      </c>
      <c r="BL252" s="1">
        <v>-1.0</v>
      </c>
      <c r="BM252" s="1">
        <v>1.0</v>
      </c>
      <c r="BN252" s="1">
        <v>1.0</v>
      </c>
      <c r="BO252" s="1">
        <v>-1.0</v>
      </c>
      <c r="BP252" s="1">
        <v>-1.0</v>
      </c>
      <c r="BQ252" s="1">
        <v>-1.0</v>
      </c>
      <c r="BR252" s="1">
        <v>-1.0</v>
      </c>
      <c r="BS252" s="1">
        <v>-1.0</v>
      </c>
      <c r="BT252" s="1">
        <v>-1.0</v>
      </c>
      <c r="BU252" s="1">
        <v>1.0</v>
      </c>
      <c r="BV252" s="1">
        <v>-1.0</v>
      </c>
      <c r="BW252" s="1">
        <v>-1.0</v>
      </c>
      <c r="BX252" s="1">
        <v>-1.0</v>
      </c>
      <c r="BY252" s="1">
        <v>-1.0</v>
      </c>
      <c r="BZ252" s="1">
        <v>-1.0</v>
      </c>
      <c r="CA252" s="1">
        <v>-1.0</v>
      </c>
      <c r="CB252" s="1">
        <v>-1.0</v>
      </c>
      <c r="CC252" s="1">
        <v>-1.0</v>
      </c>
      <c r="CD252" s="1">
        <v>7953.0</v>
      </c>
    </row>
    <row r="253">
      <c r="A253" s="1">
        <v>1.9416458E7</v>
      </c>
      <c r="B253" s="1" t="s">
        <v>1566</v>
      </c>
      <c r="C253" s="1" t="s">
        <v>1567</v>
      </c>
      <c r="D253" s="1" t="s">
        <v>1567</v>
      </c>
      <c r="E253" s="1" t="s">
        <v>85</v>
      </c>
      <c r="H253" s="1" t="s">
        <v>1568</v>
      </c>
      <c r="I253" s="1">
        <v>2.6920932E7</v>
      </c>
      <c r="J253" s="1">
        <v>42033.0</v>
      </c>
      <c r="M253" s="1">
        <v>0.0</v>
      </c>
      <c r="N253" s="1">
        <v>1.0</v>
      </c>
      <c r="O253" s="1">
        <v>0.0</v>
      </c>
      <c r="P253" s="1" t="s">
        <v>89</v>
      </c>
      <c r="Q253" s="1" t="s">
        <v>90</v>
      </c>
      <c r="R253" s="1">
        <v>40.73557</v>
      </c>
      <c r="S253" s="1">
        <v>-73.98589</v>
      </c>
      <c r="T253" s="1" t="s">
        <v>91</v>
      </c>
      <c r="U253" s="1" t="s">
        <v>92</v>
      </c>
      <c r="V253" s="1">
        <v>2.0</v>
      </c>
      <c r="W253" s="1">
        <v>1.0</v>
      </c>
      <c r="X253" s="1">
        <v>1.0</v>
      </c>
      <c r="Y253" s="1">
        <v>1.0</v>
      </c>
      <c r="Z253" s="1" t="s">
        <v>93</v>
      </c>
      <c r="AA253" s="1" t="s">
        <v>1569</v>
      </c>
      <c r="AB253" s="1">
        <v>200.0</v>
      </c>
      <c r="AC253" s="1">
        <v>1.0</v>
      </c>
      <c r="AD253" s="1">
        <v>0.0</v>
      </c>
      <c r="AE253" s="1">
        <v>14.0</v>
      </c>
      <c r="AF253" s="1" t="s">
        <v>703</v>
      </c>
      <c r="AG253" s="1">
        <v>1.0</v>
      </c>
      <c r="AH253" s="1">
        <v>0.0</v>
      </c>
      <c r="AI253" s="1">
        <v>0.0</v>
      </c>
      <c r="AJ253" s="1">
        <v>0.0</v>
      </c>
      <c r="AK253" s="1">
        <v>0.0</v>
      </c>
      <c r="AL253" s="1">
        <v>1.0</v>
      </c>
      <c r="AM253" s="1">
        <v>0.0</v>
      </c>
      <c r="AN253" s="1">
        <v>100.0</v>
      </c>
      <c r="AO253" s="1">
        <v>10.0</v>
      </c>
      <c r="AP253" s="1">
        <v>10.0</v>
      </c>
      <c r="AQ253" s="1">
        <v>10.0</v>
      </c>
      <c r="AR253" s="1">
        <v>10.0</v>
      </c>
      <c r="AS253" s="1">
        <v>10.0</v>
      </c>
      <c r="AT253" s="1">
        <v>10.0</v>
      </c>
      <c r="AU253" s="1">
        <v>0.0</v>
      </c>
      <c r="AV253" s="1" t="s">
        <v>96</v>
      </c>
      <c r="AW253" s="1">
        <v>1.0</v>
      </c>
      <c r="AX253" s="1">
        <v>1.0</v>
      </c>
      <c r="AY253" s="1">
        <v>0.0</v>
      </c>
      <c r="AZ253" s="1">
        <v>0.0</v>
      </c>
      <c r="BA253" s="1">
        <v>0.04</v>
      </c>
      <c r="BB253" s="1">
        <v>-1.0</v>
      </c>
      <c r="BC253" s="1">
        <v>1.0</v>
      </c>
      <c r="BD253" s="1">
        <v>-1.0</v>
      </c>
      <c r="BE253" s="1">
        <v>-1.0</v>
      </c>
      <c r="BF253" s="1">
        <v>-1.0</v>
      </c>
      <c r="BG253" s="1">
        <v>-1.0</v>
      </c>
      <c r="BH253" s="1">
        <v>-1.0</v>
      </c>
      <c r="BI253" s="1">
        <v>-1.0</v>
      </c>
      <c r="BJ253" s="1">
        <v>1.0</v>
      </c>
      <c r="BK253" s="1">
        <v>-1.0</v>
      </c>
      <c r="BL253" s="1">
        <v>-1.0</v>
      </c>
      <c r="BM253" s="1">
        <v>-1.0</v>
      </c>
      <c r="BN253" s="1">
        <v>-1.0</v>
      </c>
      <c r="BO253" s="1">
        <v>-1.0</v>
      </c>
      <c r="BP253" s="1">
        <v>-1.0</v>
      </c>
      <c r="BQ253" s="1">
        <v>-1.0</v>
      </c>
      <c r="BR253" s="1">
        <v>-1.0</v>
      </c>
      <c r="BS253" s="1">
        <v>-1.0</v>
      </c>
      <c r="BT253" s="1">
        <v>-1.0</v>
      </c>
      <c r="BU253" s="1">
        <v>1.0</v>
      </c>
      <c r="BV253" s="1">
        <v>-1.0</v>
      </c>
      <c r="BW253" s="1">
        <v>-1.0</v>
      </c>
      <c r="BX253" s="1">
        <v>-1.0</v>
      </c>
      <c r="BY253" s="1">
        <v>-1.0</v>
      </c>
      <c r="BZ253" s="1">
        <v>-1.0</v>
      </c>
      <c r="CA253" s="1">
        <v>-1.0</v>
      </c>
      <c r="CB253" s="1">
        <v>-1.0</v>
      </c>
      <c r="CC253" s="1">
        <v>-1.0</v>
      </c>
      <c r="CD253" s="1">
        <v>7971.0</v>
      </c>
    </row>
    <row r="254">
      <c r="A254" s="1">
        <v>4493474.0</v>
      </c>
      <c r="B254" s="1" t="s">
        <v>1570</v>
      </c>
      <c r="C254" s="1" t="s">
        <v>1571</v>
      </c>
      <c r="D254" s="1" t="s">
        <v>1572</v>
      </c>
      <c r="E254" s="1" t="s">
        <v>85</v>
      </c>
      <c r="F254" s="1" t="s">
        <v>1573</v>
      </c>
      <c r="G254" s="1" t="s">
        <v>1574</v>
      </c>
      <c r="H254" s="1" t="s">
        <v>1575</v>
      </c>
      <c r="I254" s="1">
        <v>5777821.0</v>
      </c>
      <c r="J254" s="1">
        <v>41368.0</v>
      </c>
      <c r="M254" s="1">
        <v>0.0</v>
      </c>
      <c r="N254" s="1">
        <v>1.0</v>
      </c>
      <c r="O254" s="1">
        <v>1.0</v>
      </c>
      <c r="P254" s="1" t="s">
        <v>89</v>
      </c>
      <c r="Q254" s="1" t="s">
        <v>1472</v>
      </c>
      <c r="R254" s="1">
        <v>40.70428</v>
      </c>
      <c r="S254" s="1">
        <v>-74.00952</v>
      </c>
      <c r="T254" s="1" t="s">
        <v>91</v>
      </c>
      <c r="U254" s="1" t="s">
        <v>113</v>
      </c>
      <c r="V254" s="1">
        <v>2.0</v>
      </c>
      <c r="W254" s="1">
        <v>1.0</v>
      </c>
      <c r="X254" s="1">
        <v>1.0</v>
      </c>
      <c r="Y254" s="1">
        <v>1.0</v>
      </c>
      <c r="Z254" s="1" t="s">
        <v>93</v>
      </c>
      <c r="AA254" s="1" t="s">
        <v>1576</v>
      </c>
      <c r="AB254" s="1">
        <v>100.0</v>
      </c>
      <c r="AC254" s="1">
        <v>1.0</v>
      </c>
      <c r="AD254" s="1">
        <v>0.0</v>
      </c>
      <c r="AE254" s="1">
        <v>5.0</v>
      </c>
      <c r="AF254" s="1" t="s">
        <v>1433</v>
      </c>
      <c r="AG254" s="1">
        <v>1.0</v>
      </c>
      <c r="AH254" s="1">
        <v>0.0</v>
      </c>
      <c r="AI254" s="1">
        <v>0.0</v>
      </c>
      <c r="AJ254" s="1">
        <v>0.0</v>
      </c>
      <c r="AK254" s="1">
        <v>0.0</v>
      </c>
      <c r="AL254" s="1">
        <v>2.0</v>
      </c>
      <c r="AM254" s="1">
        <v>0.0</v>
      </c>
      <c r="AN254" s="1">
        <v>70.0</v>
      </c>
      <c r="AO254" s="1">
        <v>9.0</v>
      </c>
      <c r="AP254" s="1">
        <v>7.0</v>
      </c>
      <c r="AQ254" s="1">
        <v>10.0</v>
      </c>
      <c r="AR254" s="1">
        <v>7.0</v>
      </c>
      <c r="AS254" s="1">
        <v>9.0</v>
      </c>
      <c r="AT254" s="1">
        <v>7.0</v>
      </c>
      <c r="AU254" s="1">
        <v>0.0</v>
      </c>
      <c r="AV254" s="1" t="s">
        <v>96</v>
      </c>
      <c r="AW254" s="1">
        <v>1.0</v>
      </c>
      <c r="AX254" s="1">
        <v>0.0</v>
      </c>
      <c r="AY254" s="1">
        <v>1.0</v>
      </c>
      <c r="AZ254" s="1">
        <v>0.0</v>
      </c>
      <c r="BA254" s="1">
        <v>0.04</v>
      </c>
      <c r="BB254" s="1">
        <v>-1.0</v>
      </c>
      <c r="BC254" s="1">
        <v>1.0</v>
      </c>
      <c r="BD254" s="1">
        <v>-1.0</v>
      </c>
      <c r="BE254" s="1">
        <v>-1.0</v>
      </c>
      <c r="BF254" s="1">
        <v>-1.0</v>
      </c>
      <c r="BG254" s="1">
        <v>-1.0</v>
      </c>
      <c r="BH254" s="1">
        <v>-1.0</v>
      </c>
      <c r="BI254" s="1">
        <v>-1.0</v>
      </c>
      <c r="BJ254" s="1">
        <v>1.0</v>
      </c>
      <c r="BK254" s="1">
        <v>-1.0</v>
      </c>
      <c r="BL254" s="1">
        <v>-1.0</v>
      </c>
      <c r="BM254" s="1">
        <v>1.0</v>
      </c>
      <c r="BN254" s="1">
        <v>-1.0</v>
      </c>
      <c r="BO254" s="1">
        <v>-1.0</v>
      </c>
      <c r="BP254" s="1">
        <v>-1.0</v>
      </c>
      <c r="BQ254" s="1">
        <v>-1.0</v>
      </c>
      <c r="BR254" s="1">
        <v>-1.0</v>
      </c>
      <c r="BS254" s="1">
        <v>-1.0</v>
      </c>
      <c r="BT254" s="1">
        <v>-1.0</v>
      </c>
      <c r="BU254" s="1">
        <v>1.0</v>
      </c>
      <c r="BV254" s="1">
        <v>-1.0</v>
      </c>
      <c r="BW254" s="1">
        <v>-1.0</v>
      </c>
      <c r="BX254" s="1">
        <v>-1.0</v>
      </c>
      <c r="BY254" s="1">
        <v>-1.0</v>
      </c>
      <c r="BZ254" s="1">
        <v>-1.0</v>
      </c>
      <c r="CA254" s="1">
        <v>-1.0</v>
      </c>
      <c r="CB254" s="1">
        <v>-1.0</v>
      </c>
      <c r="CC254" s="1">
        <v>-1.0</v>
      </c>
      <c r="CD254" s="1">
        <v>7990.0</v>
      </c>
    </row>
    <row r="255">
      <c r="A255" s="1">
        <v>3.5306652E7</v>
      </c>
      <c r="B255" s="1" t="s">
        <v>1577</v>
      </c>
      <c r="C255" s="1" t="s">
        <v>1578</v>
      </c>
      <c r="D255" s="1" t="s">
        <v>1579</v>
      </c>
      <c r="E255" s="1" t="s">
        <v>85</v>
      </c>
      <c r="F255" s="1" t="s">
        <v>1580</v>
      </c>
      <c r="G255" s="1" t="s">
        <v>1581</v>
      </c>
      <c r="H255" s="1" t="s">
        <v>1582</v>
      </c>
      <c r="I255" s="1">
        <v>2.64593697E8</v>
      </c>
      <c r="J255" s="1">
        <v>43612.0</v>
      </c>
      <c r="K255" s="1" t="s">
        <v>134</v>
      </c>
      <c r="L255" s="1">
        <v>1.0</v>
      </c>
      <c r="M255" s="1">
        <v>0.0</v>
      </c>
      <c r="N255" s="1">
        <v>1.0</v>
      </c>
      <c r="O255" s="1">
        <v>0.0</v>
      </c>
      <c r="P255" s="1" t="s">
        <v>89</v>
      </c>
      <c r="Q255" s="1" t="s">
        <v>90</v>
      </c>
      <c r="R255" s="1">
        <v>40.7979799999999</v>
      </c>
      <c r="S255" s="1">
        <v>-73.93972</v>
      </c>
      <c r="T255" s="1" t="s">
        <v>91</v>
      </c>
      <c r="U255" s="1" t="s">
        <v>92</v>
      </c>
      <c r="V255" s="1">
        <v>2.0</v>
      </c>
      <c r="W255" s="1">
        <v>1.0</v>
      </c>
      <c r="X255" s="1">
        <v>1.0</v>
      </c>
      <c r="Y255" s="1">
        <v>1.0</v>
      </c>
      <c r="Z255" s="1" t="s">
        <v>93</v>
      </c>
      <c r="AA255" s="1" t="s">
        <v>1583</v>
      </c>
      <c r="AB255" s="1">
        <v>50.0</v>
      </c>
      <c r="AC255" s="1">
        <v>1.0</v>
      </c>
      <c r="AD255" s="1">
        <v>0.0</v>
      </c>
      <c r="AE255" s="1">
        <v>1.0</v>
      </c>
      <c r="AF255" s="1" t="s">
        <v>137</v>
      </c>
      <c r="AG255" s="1">
        <v>1.0</v>
      </c>
      <c r="AH255" s="1">
        <v>4.0</v>
      </c>
      <c r="AI255" s="1">
        <v>10.0</v>
      </c>
      <c r="AJ255" s="1">
        <v>16.0</v>
      </c>
      <c r="AK255" s="1">
        <v>16.0</v>
      </c>
      <c r="AL255" s="1">
        <v>0.0</v>
      </c>
      <c r="AM255" s="1">
        <v>0.0</v>
      </c>
      <c r="AU255" s="1">
        <v>1.0</v>
      </c>
      <c r="AV255" s="1" t="s">
        <v>96</v>
      </c>
      <c r="AW255" s="1">
        <v>1.0</v>
      </c>
      <c r="AX255" s="1">
        <v>1.0</v>
      </c>
      <c r="AY255" s="1">
        <v>0.0</v>
      </c>
      <c r="AZ255" s="1">
        <v>0.0</v>
      </c>
      <c r="BB255" s="1">
        <v>-1.0</v>
      </c>
      <c r="BC255" s="1">
        <v>-1.0</v>
      </c>
      <c r="BD255" s="1">
        <v>-1.0</v>
      </c>
      <c r="BE255" s="1">
        <v>-1.0</v>
      </c>
      <c r="BF255" s="1">
        <v>-1.0</v>
      </c>
      <c r="BG255" s="1">
        <v>-1.0</v>
      </c>
      <c r="BH255" s="1">
        <v>1.0</v>
      </c>
      <c r="BI255" s="1">
        <v>-1.0</v>
      </c>
      <c r="BJ255" s="1">
        <v>-1.0</v>
      </c>
      <c r="BK255" s="1">
        <v>-1.0</v>
      </c>
      <c r="BL255" s="1">
        <v>1.0</v>
      </c>
      <c r="BM255" s="1">
        <v>1.0</v>
      </c>
      <c r="BN255" s="1">
        <v>-1.0</v>
      </c>
      <c r="BO255" s="1">
        <v>-1.0</v>
      </c>
      <c r="BP255" s="1">
        <v>-1.0</v>
      </c>
      <c r="BQ255" s="1">
        <v>1.0</v>
      </c>
      <c r="BR255" s="1">
        <v>-1.0</v>
      </c>
      <c r="BS255" s="1">
        <v>-1.0</v>
      </c>
      <c r="BT255" s="1">
        <v>-1.0</v>
      </c>
      <c r="BU255" s="1">
        <v>-1.0</v>
      </c>
      <c r="BV255" s="1">
        <v>-1.0</v>
      </c>
      <c r="BW255" s="1">
        <v>-1.0</v>
      </c>
      <c r="BX255" s="1">
        <v>-1.0</v>
      </c>
      <c r="BY255" s="1">
        <v>-1.0</v>
      </c>
      <c r="BZ255" s="1">
        <v>1.0</v>
      </c>
      <c r="CA255" s="1">
        <v>-1.0</v>
      </c>
      <c r="CB255" s="1">
        <v>-1.0</v>
      </c>
      <c r="CC255" s="1">
        <v>-1.0</v>
      </c>
      <c r="CD255" s="1">
        <v>8008.0</v>
      </c>
    </row>
    <row r="256">
      <c r="A256" s="1">
        <v>3903173.0</v>
      </c>
      <c r="B256" s="1" t="s">
        <v>1584</v>
      </c>
      <c r="C256" s="1" t="s">
        <v>1585</v>
      </c>
      <c r="D256" s="1" t="s">
        <v>1586</v>
      </c>
      <c r="E256" s="1" t="s">
        <v>85</v>
      </c>
      <c r="G256" s="1" t="s">
        <v>1587</v>
      </c>
      <c r="H256" s="1" t="s">
        <v>1588</v>
      </c>
      <c r="I256" s="1">
        <v>1.8481203E7</v>
      </c>
      <c r="J256" s="1">
        <v>41840.0</v>
      </c>
      <c r="M256" s="1">
        <v>0.0</v>
      </c>
      <c r="N256" s="1">
        <v>1.0</v>
      </c>
      <c r="O256" s="1">
        <v>1.0</v>
      </c>
      <c r="P256" s="1" t="s">
        <v>89</v>
      </c>
      <c r="Q256" s="1" t="s">
        <v>90</v>
      </c>
      <c r="R256" s="1">
        <v>40.73374</v>
      </c>
      <c r="S256" s="1">
        <v>-73.9976</v>
      </c>
      <c r="T256" s="1" t="s">
        <v>91</v>
      </c>
      <c r="U256" s="1" t="s">
        <v>92</v>
      </c>
      <c r="V256" s="1">
        <v>2.0</v>
      </c>
      <c r="W256" s="1">
        <v>1.0</v>
      </c>
      <c r="X256" s="1">
        <v>1.0</v>
      </c>
      <c r="Y256" s="1">
        <v>1.0</v>
      </c>
      <c r="Z256" s="1" t="s">
        <v>93</v>
      </c>
      <c r="AA256" s="1" t="s">
        <v>1589</v>
      </c>
      <c r="AB256" s="1">
        <v>150.0</v>
      </c>
      <c r="AC256" s="1">
        <v>1.0</v>
      </c>
      <c r="AD256" s="1">
        <v>0.0</v>
      </c>
      <c r="AE256" s="1">
        <v>3.0</v>
      </c>
      <c r="AF256" s="1" t="s">
        <v>187</v>
      </c>
      <c r="AG256" s="1">
        <v>1.0</v>
      </c>
      <c r="AH256" s="1">
        <v>0.0</v>
      </c>
      <c r="AI256" s="1">
        <v>0.0</v>
      </c>
      <c r="AJ256" s="1">
        <v>0.0</v>
      </c>
      <c r="AK256" s="1">
        <v>0.0</v>
      </c>
      <c r="AL256" s="1">
        <v>15.0</v>
      </c>
      <c r="AM256" s="1">
        <v>0.0</v>
      </c>
      <c r="AN256" s="1">
        <v>95.0</v>
      </c>
      <c r="AO256" s="1">
        <v>10.0</v>
      </c>
      <c r="AP256" s="1">
        <v>9.0</v>
      </c>
      <c r="AQ256" s="1">
        <v>9.0</v>
      </c>
      <c r="AR256" s="1">
        <v>10.0</v>
      </c>
      <c r="AS256" s="1">
        <v>10.0</v>
      </c>
      <c r="AT256" s="1">
        <v>9.0</v>
      </c>
      <c r="AU256" s="1">
        <v>0.0</v>
      </c>
      <c r="AV256" s="1" t="s">
        <v>117</v>
      </c>
      <c r="AW256" s="1">
        <v>1.0</v>
      </c>
      <c r="AX256" s="1">
        <v>1.0</v>
      </c>
      <c r="AY256" s="1">
        <v>0.0</v>
      </c>
      <c r="AZ256" s="1">
        <v>0.0</v>
      </c>
      <c r="BA256" s="1">
        <v>0.26</v>
      </c>
      <c r="BB256" s="1">
        <v>-1.0</v>
      </c>
      <c r="BC256" s="1">
        <v>1.0</v>
      </c>
      <c r="BD256" s="1">
        <v>-1.0</v>
      </c>
      <c r="BE256" s="1">
        <v>-1.0</v>
      </c>
      <c r="BF256" s="1">
        <v>-1.0</v>
      </c>
      <c r="BG256" s="1">
        <v>-1.0</v>
      </c>
      <c r="BH256" s="1">
        <v>-1.0</v>
      </c>
      <c r="BI256" s="1">
        <v>-1.0</v>
      </c>
      <c r="BJ256" s="1">
        <v>1.0</v>
      </c>
      <c r="BK256" s="1">
        <v>-1.0</v>
      </c>
      <c r="BL256" s="1">
        <v>-1.0</v>
      </c>
      <c r="BM256" s="1">
        <v>-1.0</v>
      </c>
      <c r="BN256" s="1">
        <v>-1.0</v>
      </c>
      <c r="BO256" s="1">
        <v>-1.0</v>
      </c>
      <c r="BP256" s="1">
        <v>-1.0</v>
      </c>
      <c r="BQ256" s="1">
        <v>-1.0</v>
      </c>
      <c r="BR256" s="1">
        <v>-1.0</v>
      </c>
      <c r="BS256" s="1">
        <v>-1.0</v>
      </c>
      <c r="BT256" s="1">
        <v>-1.0</v>
      </c>
      <c r="BU256" s="1">
        <v>1.0</v>
      </c>
      <c r="BV256" s="1">
        <v>-1.0</v>
      </c>
      <c r="BW256" s="1">
        <v>-1.0</v>
      </c>
      <c r="BX256" s="1">
        <v>-1.0</v>
      </c>
      <c r="BY256" s="1">
        <v>-1.0</v>
      </c>
      <c r="BZ256" s="1">
        <v>-1.0</v>
      </c>
      <c r="CA256" s="1">
        <v>-1.0</v>
      </c>
      <c r="CB256" s="1">
        <v>-1.0</v>
      </c>
      <c r="CC256" s="1">
        <v>-1.0</v>
      </c>
      <c r="CD256" s="1">
        <v>8078.0</v>
      </c>
    </row>
    <row r="257">
      <c r="A257" s="1">
        <v>3.1565105E7</v>
      </c>
      <c r="B257" s="1" t="s">
        <v>1590</v>
      </c>
      <c r="C257" s="1" t="s">
        <v>1591</v>
      </c>
      <c r="D257" s="1" t="s">
        <v>1592</v>
      </c>
      <c r="E257" s="1" t="s">
        <v>85</v>
      </c>
      <c r="F257" s="1" t="s">
        <v>1593</v>
      </c>
      <c r="G257" s="1" t="s">
        <v>1594</v>
      </c>
      <c r="I257" s="1">
        <v>2.36596347E8</v>
      </c>
      <c r="J257" s="1">
        <v>43479.0</v>
      </c>
      <c r="K257" s="1" t="s">
        <v>88</v>
      </c>
      <c r="L257" s="1">
        <v>1.0</v>
      </c>
      <c r="M257" s="1">
        <v>0.0</v>
      </c>
      <c r="N257" s="1">
        <v>1.0</v>
      </c>
      <c r="O257" s="1">
        <v>0.0</v>
      </c>
      <c r="P257" s="1" t="s">
        <v>123</v>
      </c>
      <c r="Q257" s="1" t="s">
        <v>124</v>
      </c>
      <c r="R257" s="1">
        <v>40.68226</v>
      </c>
      <c r="S257" s="1">
        <v>-73.94493</v>
      </c>
      <c r="T257" s="1" t="s">
        <v>91</v>
      </c>
      <c r="U257" s="1" t="s">
        <v>113</v>
      </c>
      <c r="V257" s="1">
        <v>2.0</v>
      </c>
      <c r="W257" s="1">
        <v>1.0</v>
      </c>
      <c r="X257" s="1">
        <v>1.0</v>
      </c>
      <c r="Y257" s="1">
        <v>1.0</v>
      </c>
      <c r="Z257" s="1" t="s">
        <v>93</v>
      </c>
      <c r="AA257" s="1" t="s">
        <v>1595</v>
      </c>
      <c r="AB257" s="1">
        <v>69.0</v>
      </c>
      <c r="AC257" s="1">
        <v>2.0</v>
      </c>
      <c r="AD257" s="1">
        <v>15.0</v>
      </c>
      <c r="AE257" s="1">
        <v>2.0</v>
      </c>
      <c r="AF257" s="1" t="s">
        <v>202</v>
      </c>
      <c r="AG257" s="1">
        <v>1.0</v>
      </c>
      <c r="AH257" s="1">
        <v>0.0</v>
      </c>
      <c r="AI257" s="1">
        <v>0.0</v>
      </c>
      <c r="AJ257" s="1">
        <v>6.0</v>
      </c>
      <c r="AK257" s="1">
        <v>95.0</v>
      </c>
      <c r="AL257" s="1">
        <v>1.0</v>
      </c>
      <c r="AM257" s="1">
        <v>1.0</v>
      </c>
      <c r="AN257" s="1">
        <v>100.0</v>
      </c>
      <c r="AO257" s="1">
        <v>10.0</v>
      </c>
      <c r="AP257" s="1">
        <v>10.0</v>
      </c>
      <c r="AQ257" s="1">
        <v>10.0</v>
      </c>
      <c r="AR257" s="1">
        <v>6.0</v>
      </c>
      <c r="AS257" s="1">
        <v>10.0</v>
      </c>
      <c r="AT257" s="1">
        <v>8.0</v>
      </c>
      <c r="AU257" s="1">
        <v>1.0</v>
      </c>
      <c r="AV257" s="1" t="s">
        <v>96</v>
      </c>
      <c r="AW257" s="1">
        <v>1.0</v>
      </c>
      <c r="AX257" s="1">
        <v>0.0</v>
      </c>
      <c r="AY257" s="1">
        <v>1.0</v>
      </c>
      <c r="AZ257" s="1">
        <v>0.0</v>
      </c>
      <c r="BA257" s="1">
        <v>0.29</v>
      </c>
      <c r="BB257" s="1">
        <v>-1.0</v>
      </c>
      <c r="BC257" s="1">
        <v>-1.0</v>
      </c>
      <c r="BD257" s="1">
        <v>-1.0</v>
      </c>
      <c r="BE257" s="1">
        <v>-1.0</v>
      </c>
      <c r="BF257" s="1">
        <v>-1.0</v>
      </c>
      <c r="BG257" s="1">
        <v>-1.0</v>
      </c>
      <c r="BH257" s="1">
        <v>-1.0</v>
      </c>
      <c r="BI257" s="1">
        <v>-1.0</v>
      </c>
      <c r="BJ257" s="1">
        <v>1.0</v>
      </c>
      <c r="BK257" s="1">
        <v>-1.0</v>
      </c>
      <c r="BL257" s="1">
        <v>-1.0</v>
      </c>
      <c r="BM257" s="1">
        <v>-1.0</v>
      </c>
      <c r="BN257" s="1">
        <v>-1.0</v>
      </c>
      <c r="BO257" s="1">
        <v>-1.0</v>
      </c>
      <c r="BP257" s="1">
        <v>-1.0</v>
      </c>
      <c r="BQ257" s="1">
        <v>1.0</v>
      </c>
      <c r="BR257" s="1">
        <v>-1.0</v>
      </c>
      <c r="BS257" s="1">
        <v>-1.0</v>
      </c>
      <c r="BT257" s="1">
        <v>-1.0</v>
      </c>
      <c r="BU257" s="1">
        <v>1.0</v>
      </c>
      <c r="BV257" s="1">
        <v>-1.0</v>
      </c>
      <c r="BW257" s="1">
        <v>-1.0</v>
      </c>
      <c r="BX257" s="1">
        <v>1.0</v>
      </c>
      <c r="BY257" s="1">
        <v>-1.0</v>
      </c>
      <c r="BZ257" s="1">
        <v>-1.0</v>
      </c>
      <c r="CA257" s="1">
        <v>-1.0</v>
      </c>
      <c r="CB257" s="1">
        <v>-1.0</v>
      </c>
      <c r="CC257" s="1">
        <v>-1.0</v>
      </c>
      <c r="CD257" s="1">
        <v>8083.0</v>
      </c>
    </row>
    <row r="258">
      <c r="A258" s="1">
        <v>2.9907852E7</v>
      </c>
      <c r="B258" s="1" t="s">
        <v>1596</v>
      </c>
      <c r="C258" s="1" t="s">
        <v>1597</v>
      </c>
      <c r="D258" s="1" t="s">
        <v>1597</v>
      </c>
      <c r="E258" s="1" t="s">
        <v>85</v>
      </c>
      <c r="I258" s="1">
        <v>2.24885898E8</v>
      </c>
      <c r="J258" s="1">
        <v>43412.0</v>
      </c>
      <c r="K258" s="1" t="s">
        <v>88</v>
      </c>
      <c r="L258" s="1">
        <v>1.0</v>
      </c>
      <c r="M258" s="1">
        <v>0.0</v>
      </c>
      <c r="N258" s="1">
        <v>1.0</v>
      </c>
      <c r="O258" s="1">
        <v>1.0</v>
      </c>
      <c r="P258" s="1" t="s">
        <v>123</v>
      </c>
      <c r="Q258" s="1" t="s">
        <v>157</v>
      </c>
      <c r="R258" s="1">
        <v>40.68135</v>
      </c>
      <c r="S258" s="1">
        <v>-73.9212199999999</v>
      </c>
      <c r="T258" s="1" t="s">
        <v>91</v>
      </c>
      <c r="U258" s="1" t="s">
        <v>92</v>
      </c>
      <c r="V258" s="1">
        <v>5.0</v>
      </c>
      <c r="W258" s="1">
        <v>1.0</v>
      </c>
      <c r="X258" s="1">
        <v>3.0</v>
      </c>
      <c r="Y258" s="1">
        <v>3.0</v>
      </c>
      <c r="Z258" s="1" t="s">
        <v>93</v>
      </c>
      <c r="AA258" s="1" t="s">
        <v>1598</v>
      </c>
      <c r="AB258" s="1">
        <v>125.0</v>
      </c>
      <c r="AC258" s="1">
        <v>1.0</v>
      </c>
      <c r="AD258" s="1">
        <v>0.0</v>
      </c>
      <c r="AE258" s="1">
        <v>3.0</v>
      </c>
      <c r="AF258" s="1" t="s">
        <v>255</v>
      </c>
      <c r="AG258" s="1">
        <v>1.0</v>
      </c>
      <c r="AH258" s="1">
        <v>30.0</v>
      </c>
      <c r="AI258" s="1">
        <v>60.0</v>
      </c>
      <c r="AJ258" s="1">
        <v>86.0</v>
      </c>
      <c r="AK258" s="1">
        <v>361.0</v>
      </c>
      <c r="AL258" s="1">
        <v>10.0</v>
      </c>
      <c r="AM258" s="1">
        <v>10.0</v>
      </c>
      <c r="AN258" s="1">
        <v>82.0</v>
      </c>
      <c r="AO258" s="1">
        <v>9.0</v>
      </c>
      <c r="AP258" s="1">
        <v>7.0</v>
      </c>
      <c r="AQ258" s="1">
        <v>9.0</v>
      </c>
      <c r="AR258" s="1">
        <v>9.0</v>
      </c>
      <c r="AS258" s="1">
        <v>9.0</v>
      </c>
      <c r="AT258" s="1">
        <v>8.0</v>
      </c>
      <c r="AU258" s="1">
        <v>0.0</v>
      </c>
      <c r="AV258" s="1" t="s">
        <v>105</v>
      </c>
      <c r="AW258" s="1">
        <v>1.0</v>
      </c>
      <c r="AX258" s="1">
        <v>1.0</v>
      </c>
      <c r="AY258" s="1">
        <v>0.0</v>
      </c>
      <c r="AZ258" s="1">
        <v>0.0</v>
      </c>
      <c r="BA258" s="1">
        <v>1.6</v>
      </c>
      <c r="BB258" s="1">
        <v>-1.0</v>
      </c>
      <c r="BC258" s="1">
        <v>-1.0</v>
      </c>
      <c r="BD258" s="1">
        <v>-1.0</v>
      </c>
      <c r="BE258" s="1">
        <v>-1.0</v>
      </c>
      <c r="BF258" s="1">
        <v>-1.0</v>
      </c>
      <c r="BG258" s="1">
        <v>-1.0</v>
      </c>
      <c r="BH258" s="1">
        <v>-1.0</v>
      </c>
      <c r="BI258" s="1">
        <v>-1.0</v>
      </c>
      <c r="BJ258" s="1">
        <v>-1.0</v>
      </c>
      <c r="BK258" s="1">
        <v>-1.0</v>
      </c>
      <c r="BL258" s="1">
        <v>-1.0</v>
      </c>
      <c r="BM258" s="1">
        <v>-1.0</v>
      </c>
      <c r="BN258" s="1">
        <v>-1.0</v>
      </c>
      <c r="BO258" s="1">
        <v>-1.0</v>
      </c>
      <c r="BP258" s="1">
        <v>-1.0</v>
      </c>
      <c r="BQ258" s="1">
        <v>-1.0</v>
      </c>
      <c r="BR258" s="1">
        <v>-1.0</v>
      </c>
      <c r="BS258" s="1">
        <v>-1.0</v>
      </c>
      <c r="BT258" s="1">
        <v>-1.0</v>
      </c>
      <c r="BU258" s="1">
        <v>-1.0</v>
      </c>
      <c r="BV258" s="1">
        <v>-1.0</v>
      </c>
      <c r="BW258" s="1">
        <v>-1.0</v>
      </c>
      <c r="BX258" s="1">
        <v>-1.0</v>
      </c>
      <c r="BY258" s="1">
        <v>-1.0</v>
      </c>
      <c r="BZ258" s="1">
        <v>-1.0</v>
      </c>
      <c r="CA258" s="1">
        <v>-1.0</v>
      </c>
      <c r="CB258" s="1">
        <v>-1.0</v>
      </c>
      <c r="CC258" s="1">
        <v>1.0</v>
      </c>
      <c r="CD258" s="1">
        <v>8121.0</v>
      </c>
    </row>
    <row r="259">
      <c r="A259" s="1">
        <v>3.2639119E7</v>
      </c>
      <c r="B259" s="1" t="s">
        <v>1599</v>
      </c>
      <c r="C259" s="1" t="s">
        <v>1600</v>
      </c>
      <c r="D259" s="1" t="s">
        <v>1601</v>
      </c>
      <c r="E259" s="1" t="s">
        <v>85</v>
      </c>
      <c r="I259" s="1">
        <v>1.61985273E8</v>
      </c>
      <c r="J259" s="1">
        <v>43078.0</v>
      </c>
      <c r="K259" s="1" t="s">
        <v>88</v>
      </c>
      <c r="L259" s="1">
        <v>1.0</v>
      </c>
      <c r="M259" s="1">
        <v>0.0</v>
      </c>
      <c r="N259" s="1">
        <v>1.0</v>
      </c>
      <c r="O259" s="1">
        <v>0.0</v>
      </c>
      <c r="P259" s="1" t="s">
        <v>123</v>
      </c>
      <c r="Q259" s="1" t="s">
        <v>308</v>
      </c>
      <c r="R259" s="1">
        <v>40.65554</v>
      </c>
      <c r="S259" s="1">
        <v>-73.9499</v>
      </c>
      <c r="T259" s="1" t="s">
        <v>91</v>
      </c>
      <c r="U259" s="1" t="s">
        <v>113</v>
      </c>
      <c r="V259" s="1">
        <v>2.0</v>
      </c>
      <c r="W259" s="1">
        <v>1.0</v>
      </c>
      <c r="X259" s="1">
        <v>1.0</v>
      </c>
      <c r="Y259" s="1">
        <v>1.0</v>
      </c>
      <c r="Z259" s="1" t="s">
        <v>93</v>
      </c>
      <c r="AA259" s="1" t="s">
        <v>1602</v>
      </c>
      <c r="AB259" s="1">
        <v>45.0</v>
      </c>
      <c r="AC259" s="1">
        <v>1.0</v>
      </c>
      <c r="AD259" s="1">
        <v>10.0</v>
      </c>
      <c r="AE259" s="1">
        <v>3.0</v>
      </c>
      <c r="AF259" s="1" t="s">
        <v>104</v>
      </c>
      <c r="AG259" s="1">
        <v>1.0</v>
      </c>
      <c r="AH259" s="1">
        <v>1.0</v>
      </c>
      <c r="AI259" s="1">
        <v>14.0</v>
      </c>
      <c r="AJ259" s="1">
        <v>43.0</v>
      </c>
      <c r="AK259" s="1">
        <v>43.0</v>
      </c>
      <c r="AL259" s="1">
        <v>7.0</v>
      </c>
      <c r="AM259" s="1">
        <v>7.0</v>
      </c>
      <c r="AN259" s="1">
        <v>100.0</v>
      </c>
      <c r="AO259" s="1">
        <v>10.0</v>
      </c>
      <c r="AP259" s="1">
        <v>10.0</v>
      </c>
      <c r="AQ259" s="1">
        <v>10.0</v>
      </c>
      <c r="AR259" s="1">
        <v>10.0</v>
      </c>
      <c r="AS259" s="1">
        <v>9.0</v>
      </c>
      <c r="AT259" s="1">
        <v>10.0</v>
      </c>
      <c r="AU259" s="1">
        <v>0.0</v>
      </c>
      <c r="AV259" s="1" t="s">
        <v>96</v>
      </c>
      <c r="AW259" s="1">
        <v>1.0</v>
      </c>
      <c r="AX259" s="1">
        <v>0.0</v>
      </c>
      <c r="AY259" s="1">
        <v>1.0</v>
      </c>
      <c r="AZ259" s="1">
        <v>0.0</v>
      </c>
      <c r="BA259" s="1">
        <v>3.13</v>
      </c>
      <c r="BB259" s="1">
        <v>-1.0</v>
      </c>
      <c r="BC259" s="1">
        <v>1.0</v>
      </c>
      <c r="BD259" s="1">
        <v>-1.0</v>
      </c>
      <c r="BE259" s="1">
        <v>-1.0</v>
      </c>
      <c r="BF259" s="1">
        <v>-1.0</v>
      </c>
      <c r="BG259" s="1">
        <v>-1.0</v>
      </c>
      <c r="BH259" s="1">
        <v>-1.0</v>
      </c>
      <c r="BI259" s="1">
        <v>-1.0</v>
      </c>
      <c r="BJ259" s="1">
        <v>1.0</v>
      </c>
      <c r="BK259" s="1">
        <v>1.0</v>
      </c>
      <c r="BL259" s="1">
        <v>1.0</v>
      </c>
      <c r="BM259" s="1">
        <v>-1.0</v>
      </c>
      <c r="BN259" s="1">
        <v>-1.0</v>
      </c>
      <c r="BO259" s="1">
        <v>-1.0</v>
      </c>
      <c r="BP259" s="1">
        <v>-1.0</v>
      </c>
      <c r="BQ259" s="1">
        <v>-1.0</v>
      </c>
      <c r="BR259" s="1">
        <v>-1.0</v>
      </c>
      <c r="BS259" s="1">
        <v>-1.0</v>
      </c>
      <c r="BT259" s="1">
        <v>-1.0</v>
      </c>
      <c r="BU259" s="1">
        <v>1.0</v>
      </c>
      <c r="BV259" s="1">
        <v>-1.0</v>
      </c>
      <c r="BW259" s="1">
        <v>-1.0</v>
      </c>
      <c r="BX259" s="1">
        <v>1.0</v>
      </c>
      <c r="BY259" s="1">
        <v>-1.0</v>
      </c>
      <c r="BZ259" s="1">
        <v>-1.0</v>
      </c>
      <c r="CA259" s="1">
        <v>-1.0</v>
      </c>
      <c r="CB259" s="1">
        <v>-1.0</v>
      </c>
      <c r="CC259" s="1">
        <v>-1.0</v>
      </c>
      <c r="CD259" s="1">
        <v>8130.0</v>
      </c>
    </row>
    <row r="260">
      <c r="A260" s="1">
        <v>7501694.0</v>
      </c>
      <c r="B260" s="1" t="s">
        <v>1603</v>
      </c>
      <c r="C260" s="1" t="s">
        <v>1604</v>
      </c>
      <c r="D260" s="1" t="s">
        <v>1605</v>
      </c>
      <c r="E260" s="1" t="s">
        <v>85</v>
      </c>
      <c r="F260" s="1" t="s">
        <v>1606</v>
      </c>
      <c r="G260" s="1" t="s">
        <v>1607</v>
      </c>
      <c r="H260" s="2" t="str">
        <f>- no SMOKING and candles. - please take your street shoes off when     inside your rooms. - no eating in bedroom. - building requires recycling of cans,glass     and paper. - make sure to keep your space clean.</f>
        <v>#ERROR!</v>
      </c>
      <c r="I260" s="1">
        <v>3.216403E7</v>
      </c>
      <c r="J260" s="1">
        <v>42122.0</v>
      </c>
      <c r="K260" s="1" t="s">
        <v>134</v>
      </c>
      <c r="L260" s="1">
        <v>1.0</v>
      </c>
      <c r="M260" s="1">
        <v>0.0</v>
      </c>
      <c r="N260" s="1">
        <v>6.0</v>
      </c>
      <c r="O260" s="1">
        <v>0.0</v>
      </c>
      <c r="P260" s="1" t="s">
        <v>621</v>
      </c>
      <c r="Q260" s="1" t="s">
        <v>1608</v>
      </c>
      <c r="R260" s="1">
        <v>40.81335</v>
      </c>
      <c r="S260" s="1">
        <v>-73.8873</v>
      </c>
      <c r="T260" s="1" t="s">
        <v>125</v>
      </c>
      <c r="U260" s="1" t="s">
        <v>113</v>
      </c>
      <c r="V260" s="1">
        <v>4.0</v>
      </c>
      <c r="W260" s="1">
        <v>1.0</v>
      </c>
      <c r="X260" s="1">
        <v>1.0</v>
      </c>
      <c r="Y260" s="1">
        <v>2.0</v>
      </c>
      <c r="Z260" s="1" t="s">
        <v>93</v>
      </c>
      <c r="AA260" s="1" t="s">
        <v>1609</v>
      </c>
      <c r="AB260" s="1">
        <v>40.0</v>
      </c>
      <c r="AC260" s="1">
        <v>1.0</v>
      </c>
      <c r="AD260" s="1">
        <v>10.0</v>
      </c>
      <c r="AE260" s="1">
        <v>30.0</v>
      </c>
      <c r="AF260" s="1" t="s">
        <v>159</v>
      </c>
      <c r="AG260" s="1">
        <v>1.0</v>
      </c>
      <c r="AH260" s="1">
        <v>0.0</v>
      </c>
      <c r="AI260" s="1">
        <v>28.0</v>
      </c>
      <c r="AJ260" s="1">
        <v>58.0</v>
      </c>
      <c r="AK260" s="1">
        <v>333.0</v>
      </c>
      <c r="AL260" s="1">
        <v>15.0</v>
      </c>
      <c r="AM260" s="1">
        <v>2.0</v>
      </c>
      <c r="AN260" s="1">
        <v>91.0</v>
      </c>
      <c r="AO260" s="1">
        <v>10.0</v>
      </c>
      <c r="AP260" s="1">
        <v>8.0</v>
      </c>
      <c r="AQ260" s="1">
        <v>9.0</v>
      </c>
      <c r="AR260" s="1">
        <v>10.0</v>
      </c>
      <c r="AS260" s="1">
        <v>8.0</v>
      </c>
      <c r="AT260" s="1">
        <v>9.0</v>
      </c>
      <c r="AU260" s="1">
        <v>0.0</v>
      </c>
      <c r="AV260" s="1" t="s">
        <v>117</v>
      </c>
      <c r="AW260" s="1">
        <v>6.0</v>
      </c>
      <c r="AX260" s="1">
        <v>0.0</v>
      </c>
      <c r="AY260" s="1">
        <v>6.0</v>
      </c>
      <c r="AZ260" s="1">
        <v>0.0</v>
      </c>
      <c r="BA260" s="1">
        <v>0.32</v>
      </c>
      <c r="BB260" s="1">
        <v>-1.0</v>
      </c>
      <c r="BC260" s="1">
        <v>1.0</v>
      </c>
      <c r="BD260" s="1">
        <v>-1.0</v>
      </c>
      <c r="BE260" s="1">
        <v>-1.0</v>
      </c>
      <c r="BF260" s="1">
        <v>-1.0</v>
      </c>
      <c r="BG260" s="1">
        <v>-1.0</v>
      </c>
      <c r="BH260" s="1">
        <v>-1.0</v>
      </c>
      <c r="BI260" s="1">
        <v>-1.0</v>
      </c>
      <c r="BJ260" s="1">
        <v>-1.0</v>
      </c>
      <c r="BK260" s="1">
        <v>1.0</v>
      </c>
      <c r="BL260" s="1">
        <v>1.0</v>
      </c>
      <c r="BM260" s="1">
        <v>-1.0</v>
      </c>
      <c r="BN260" s="1">
        <v>-1.0</v>
      </c>
      <c r="BO260" s="1">
        <v>-1.0</v>
      </c>
      <c r="BP260" s="1">
        <v>1.0</v>
      </c>
      <c r="BQ260" s="1">
        <v>1.0</v>
      </c>
      <c r="BR260" s="1">
        <v>-1.0</v>
      </c>
      <c r="BS260" s="1">
        <v>-1.0</v>
      </c>
      <c r="BT260" s="1">
        <v>-1.0</v>
      </c>
      <c r="BU260" s="1">
        <v>1.0</v>
      </c>
      <c r="BV260" s="1">
        <v>1.0</v>
      </c>
      <c r="BW260" s="1">
        <v>-1.0</v>
      </c>
      <c r="BX260" s="1">
        <v>-1.0</v>
      </c>
      <c r="BY260" s="1">
        <v>-1.0</v>
      </c>
      <c r="BZ260" s="1">
        <v>1.0</v>
      </c>
      <c r="CA260" s="1">
        <v>-1.0</v>
      </c>
      <c r="CB260" s="1">
        <v>-1.0</v>
      </c>
      <c r="CC260" s="1">
        <v>-1.0</v>
      </c>
      <c r="CD260" s="1">
        <v>8137.0</v>
      </c>
    </row>
    <row r="261">
      <c r="A261" s="1">
        <v>1.7382091E7</v>
      </c>
      <c r="B261" s="1" t="s">
        <v>1610</v>
      </c>
      <c r="C261" s="1" t="s">
        <v>1611</v>
      </c>
      <c r="D261" s="1" t="s">
        <v>1611</v>
      </c>
      <c r="E261" s="1" t="s">
        <v>85</v>
      </c>
      <c r="H261" s="2" t="str">
        <f>- no loud music or parties</f>
        <v>#ERROR!</v>
      </c>
      <c r="I261" s="1">
        <v>1.15827173E8</v>
      </c>
      <c r="J261" s="1">
        <v>42776.0</v>
      </c>
      <c r="K261" s="1" t="s">
        <v>88</v>
      </c>
      <c r="L261" s="1">
        <v>1.0</v>
      </c>
      <c r="M261" s="1">
        <v>1.0</v>
      </c>
      <c r="N261" s="1">
        <v>2.0</v>
      </c>
      <c r="O261" s="1">
        <v>0.0</v>
      </c>
      <c r="P261" s="1" t="s">
        <v>111</v>
      </c>
      <c r="Q261" s="1" t="s">
        <v>241</v>
      </c>
      <c r="R261" s="1">
        <v>40.71512</v>
      </c>
      <c r="S261" s="1">
        <v>-73.81928</v>
      </c>
      <c r="T261" s="1" t="s">
        <v>125</v>
      </c>
      <c r="U261" s="1" t="s">
        <v>92</v>
      </c>
      <c r="V261" s="1">
        <v>8.0</v>
      </c>
      <c r="W261" s="1">
        <v>1.5</v>
      </c>
      <c r="X261" s="1">
        <v>3.0</v>
      </c>
      <c r="Y261" s="1">
        <v>4.0</v>
      </c>
      <c r="Z261" s="1" t="s">
        <v>93</v>
      </c>
      <c r="AA261" s="1" t="s">
        <v>1612</v>
      </c>
      <c r="AB261" s="1">
        <v>249.0</v>
      </c>
      <c r="AC261" s="1">
        <v>4.0</v>
      </c>
      <c r="AD261" s="1">
        <v>25.0</v>
      </c>
      <c r="AE261" s="1">
        <v>4.0</v>
      </c>
      <c r="AF261" s="1" t="s">
        <v>95</v>
      </c>
      <c r="AG261" s="1">
        <v>1.0</v>
      </c>
      <c r="AH261" s="1">
        <v>21.0</v>
      </c>
      <c r="AI261" s="1">
        <v>48.0</v>
      </c>
      <c r="AJ261" s="1">
        <v>78.0</v>
      </c>
      <c r="AK261" s="1">
        <v>353.0</v>
      </c>
      <c r="AL261" s="1">
        <v>6.0</v>
      </c>
      <c r="AM261" s="1">
        <v>2.0</v>
      </c>
      <c r="AN261" s="1">
        <v>100.0</v>
      </c>
      <c r="AO261" s="1">
        <v>10.0</v>
      </c>
      <c r="AP261" s="1">
        <v>10.0</v>
      </c>
      <c r="AQ261" s="1">
        <v>10.0</v>
      </c>
      <c r="AR261" s="1">
        <v>10.0</v>
      </c>
      <c r="AS261" s="1">
        <v>9.0</v>
      </c>
      <c r="AT261" s="1">
        <v>10.0</v>
      </c>
      <c r="AU261" s="1">
        <v>1.0</v>
      </c>
      <c r="AV261" s="1" t="s">
        <v>96</v>
      </c>
      <c r="AW261" s="1">
        <v>2.0</v>
      </c>
      <c r="AX261" s="1">
        <v>2.0</v>
      </c>
      <c r="AY261" s="1">
        <v>0.0</v>
      </c>
      <c r="AZ261" s="1">
        <v>0.0</v>
      </c>
      <c r="BA261" s="1">
        <v>0.29</v>
      </c>
      <c r="BB261" s="1">
        <v>-1.0</v>
      </c>
      <c r="BC261" s="1">
        <v>1.0</v>
      </c>
      <c r="BD261" s="1">
        <v>-1.0</v>
      </c>
      <c r="BE261" s="1">
        <v>-1.0</v>
      </c>
      <c r="BF261" s="1">
        <v>-1.0</v>
      </c>
      <c r="BG261" s="1">
        <v>-1.0</v>
      </c>
      <c r="BH261" s="1">
        <v>-1.0</v>
      </c>
      <c r="BI261" s="1">
        <v>-1.0</v>
      </c>
      <c r="BJ261" s="1">
        <v>1.0</v>
      </c>
      <c r="BK261" s="1">
        <v>-1.0</v>
      </c>
      <c r="BL261" s="1">
        <v>-1.0</v>
      </c>
      <c r="BM261" s="1">
        <v>-1.0</v>
      </c>
      <c r="BN261" s="1">
        <v>-1.0</v>
      </c>
      <c r="BO261" s="1">
        <v>-1.0</v>
      </c>
      <c r="BP261" s="1">
        <v>1.0</v>
      </c>
      <c r="BQ261" s="1">
        <v>1.0</v>
      </c>
      <c r="BR261" s="1">
        <v>-1.0</v>
      </c>
      <c r="BS261" s="1">
        <v>-1.0</v>
      </c>
      <c r="BT261" s="1">
        <v>-1.0</v>
      </c>
      <c r="BU261" s="1">
        <v>1.0</v>
      </c>
      <c r="BV261" s="1">
        <v>-1.0</v>
      </c>
      <c r="BW261" s="1">
        <v>-1.0</v>
      </c>
      <c r="BX261" s="1">
        <v>1.0</v>
      </c>
      <c r="BY261" s="1">
        <v>-1.0</v>
      </c>
      <c r="BZ261" s="1">
        <v>-1.0</v>
      </c>
      <c r="CA261" s="1">
        <v>-1.0</v>
      </c>
      <c r="CB261" s="1">
        <v>-1.0</v>
      </c>
      <c r="CC261" s="1">
        <v>-1.0</v>
      </c>
      <c r="CD261" s="1">
        <v>8165.0</v>
      </c>
    </row>
    <row r="262">
      <c r="A262" s="1">
        <v>3.0037E7</v>
      </c>
      <c r="B262" s="1" t="s">
        <v>1613</v>
      </c>
      <c r="C262" s="1" t="s">
        <v>1614</v>
      </c>
      <c r="D262" s="1" t="s">
        <v>1615</v>
      </c>
      <c r="E262" s="1" t="s">
        <v>85</v>
      </c>
      <c r="H262" s="2" t="str">
        <f>- no shoes in The house</f>
        <v>#ERROR!</v>
      </c>
      <c r="I262" s="1">
        <v>3297399.0</v>
      </c>
      <c r="J262" s="1">
        <v>41139.0</v>
      </c>
      <c r="M262" s="1">
        <v>0.0</v>
      </c>
      <c r="N262" s="1">
        <v>1.0</v>
      </c>
      <c r="O262" s="1">
        <v>0.0</v>
      </c>
      <c r="P262" s="1" t="s">
        <v>123</v>
      </c>
      <c r="Q262" s="1" t="s">
        <v>124</v>
      </c>
      <c r="R262" s="1">
        <v>40.64391</v>
      </c>
      <c r="S262" s="1">
        <v>-73.94833</v>
      </c>
      <c r="T262" s="1" t="s">
        <v>91</v>
      </c>
      <c r="U262" s="1" t="s">
        <v>92</v>
      </c>
      <c r="V262" s="1">
        <v>2.0</v>
      </c>
      <c r="W262" s="1">
        <v>1.0</v>
      </c>
      <c r="X262" s="1">
        <v>1.0</v>
      </c>
      <c r="Y262" s="1">
        <v>1.0</v>
      </c>
      <c r="Z262" s="1" t="s">
        <v>93</v>
      </c>
      <c r="AA262" s="1" t="s">
        <v>1616</v>
      </c>
      <c r="AB262" s="1">
        <v>57.0</v>
      </c>
      <c r="AC262" s="1">
        <v>2.0</v>
      </c>
      <c r="AD262" s="1">
        <v>25.0</v>
      </c>
      <c r="AE262" s="1">
        <v>1.0</v>
      </c>
      <c r="AF262" s="1" t="s">
        <v>452</v>
      </c>
      <c r="AG262" s="1">
        <v>1.0</v>
      </c>
      <c r="AH262" s="1">
        <v>0.0</v>
      </c>
      <c r="AI262" s="1">
        <v>0.0</v>
      </c>
      <c r="AJ262" s="1">
        <v>0.0</v>
      </c>
      <c r="AK262" s="1">
        <v>0.0</v>
      </c>
      <c r="AL262" s="1">
        <v>6.0</v>
      </c>
      <c r="AM262" s="1">
        <v>6.0</v>
      </c>
      <c r="AN262" s="1">
        <v>87.0</v>
      </c>
      <c r="AO262" s="1">
        <v>9.0</v>
      </c>
      <c r="AP262" s="1">
        <v>7.0</v>
      </c>
      <c r="AQ262" s="1">
        <v>9.0</v>
      </c>
      <c r="AR262" s="1">
        <v>9.0</v>
      </c>
      <c r="AS262" s="1">
        <v>10.0</v>
      </c>
      <c r="AT262" s="1">
        <v>10.0</v>
      </c>
      <c r="AU262" s="1">
        <v>0.0</v>
      </c>
      <c r="AV262" s="1" t="s">
        <v>105</v>
      </c>
      <c r="AW262" s="1">
        <v>1.0</v>
      </c>
      <c r="AX262" s="1">
        <v>1.0</v>
      </c>
      <c r="AY262" s="1">
        <v>0.0</v>
      </c>
      <c r="AZ262" s="1">
        <v>0.0</v>
      </c>
      <c r="BA262" s="1">
        <v>0.8</v>
      </c>
      <c r="BB262" s="1">
        <v>-1.0</v>
      </c>
      <c r="BC262" s="1">
        <v>-1.0</v>
      </c>
      <c r="BD262" s="1">
        <v>-1.0</v>
      </c>
      <c r="BE262" s="1">
        <v>-1.0</v>
      </c>
      <c r="BF262" s="1">
        <v>1.0</v>
      </c>
      <c r="BG262" s="1">
        <v>-1.0</v>
      </c>
      <c r="BH262" s="1">
        <v>-1.0</v>
      </c>
      <c r="BI262" s="1">
        <v>-1.0</v>
      </c>
      <c r="BJ262" s="1">
        <v>1.0</v>
      </c>
      <c r="BK262" s="1">
        <v>1.0</v>
      </c>
      <c r="BL262" s="1">
        <v>1.0</v>
      </c>
      <c r="BM262" s="1">
        <v>-1.0</v>
      </c>
      <c r="BN262" s="1">
        <v>-1.0</v>
      </c>
      <c r="BO262" s="1">
        <v>-1.0</v>
      </c>
      <c r="BP262" s="1">
        <v>-1.0</v>
      </c>
      <c r="BQ262" s="1">
        <v>1.0</v>
      </c>
      <c r="BR262" s="1">
        <v>-1.0</v>
      </c>
      <c r="BS262" s="1">
        <v>-1.0</v>
      </c>
      <c r="BT262" s="1">
        <v>-1.0</v>
      </c>
      <c r="BU262" s="1">
        <v>1.0</v>
      </c>
      <c r="BV262" s="1">
        <v>-1.0</v>
      </c>
      <c r="BW262" s="1">
        <v>-1.0</v>
      </c>
      <c r="BX262" s="1">
        <v>1.0</v>
      </c>
      <c r="BY262" s="1">
        <v>-1.0</v>
      </c>
      <c r="BZ262" s="1">
        <v>1.0</v>
      </c>
      <c r="CA262" s="1">
        <v>-1.0</v>
      </c>
      <c r="CB262" s="1">
        <v>1.0</v>
      </c>
      <c r="CC262" s="1">
        <v>-1.0</v>
      </c>
      <c r="CD262" s="1">
        <v>8181.0</v>
      </c>
    </row>
    <row r="263">
      <c r="A263" s="1">
        <v>8190219.0</v>
      </c>
      <c r="B263" s="1" t="s">
        <v>1617</v>
      </c>
      <c r="C263" s="1" t="s">
        <v>1618</v>
      </c>
      <c r="D263" s="1" t="s">
        <v>1619</v>
      </c>
      <c r="E263" s="1" t="s">
        <v>85</v>
      </c>
      <c r="F263" s="1" t="s">
        <v>1620</v>
      </c>
      <c r="G263" s="1" t="s">
        <v>1621</v>
      </c>
      <c r="H263" s="1" t="s">
        <v>1622</v>
      </c>
      <c r="I263" s="1">
        <v>1597935.0</v>
      </c>
      <c r="J263" s="1">
        <v>40920.0</v>
      </c>
      <c r="M263" s="1">
        <v>0.0</v>
      </c>
      <c r="N263" s="1">
        <v>1.0</v>
      </c>
      <c r="O263" s="1">
        <v>1.0</v>
      </c>
      <c r="P263" s="1" t="s">
        <v>123</v>
      </c>
      <c r="Q263" s="1" t="s">
        <v>1623</v>
      </c>
      <c r="R263" s="1">
        <v>40.67697</v>
      </c>
      <c r="S263" s="1">
        <v>-73.97069</v>
      </c>
      <c r="T263" s="1" t="s">
        <v>91</v>
      </c>
      <c r="U263" s="1" t="s">
        <v>92</v>
      </c>
      <c r="V263" s="1">
        <v>2.0</v>
      </c>
      <c r="W263" s="1">
        <v>1.0</v>
      </c>
      <c r="X263" s="1">
        <v>1.0</v>
      </c>
      <c r="Y263" s="1">
        <v>1.0</v>
      </c>
      <c r="Z263" s="1" t="s">
        <v>93</v>
      </c>
      <c r="AA263" s="1" t="s">
        <v>1624</v>
      </c>
      <c r="AB263" s="1">
        <v>99.0</v>
      </c>
      <c r="AC263" s="1">
        <v>1.0</v>
      </c>
      <c r="AD263" s="1">
        <v>0.0</v>
      </c>
      <c r="AE263" s="1">
        <v>7.0</v>
      </c>
      <c r="AF263" s="1" t="s">
        <v>658</v>
      </c>
      <c r="AG263" s="1">
        <v>1.0</v>
      </c>
      <c r="AH263" s="1">
        <v>0.0</v>
      </c>
      <c r="AI263" s="1">
        <v>0.0</v>
      </c>
      <c r="AJ263" s="1">
        <v>0.0</v>
      </c>
      <c r="AK263" s="1">
        <v>0.0</v>
      </c>
      <c r="AL263" s="1">
        <v>11.0</v>
      </c>
      <c r="AM263" s="1">
        <v>0.0</v>
      </c>
      <c r="AN263" s="1">
        <v>100.0</v>
      </c>
      <c r="AO263" s="1">
        <v>10.0</v>
      </c>
      <c r="AP263" s="1">
        <v>10.0</v>
      </c>
      <c r="AQ263" s="1">
        <v>10.0</v>
      </c>
      <c r="AR263" s="1">
        <v>10.0</v>
      </c>
      <c r="AS263" s="1">
        <v>10.0</v>
      </c>
      <c r="AT263" s="1">
        <v>10.0</v>
      </c>
      <c r="AU263" s="1">
        <v>1.0</v>
      </c>
      <c r="AV263" s="1" t="s">
        <v>96</v>
      </c>
      <c r="AW263" s="1">
        <v>1.0</v>
      </c>
      <c r="AX263" s="1">
        <v>1.0</v>
      </c>
      <c r="AY263" s="1">
        <v>0.0</v>
      </c>
      <c r="AZ263" s="1">
        <v>0.0</v>
      </c>
      <c r="BA263" s="1">
        <v>0.24</v>
      </c>
      <c r="BB263" s="1">
        <v>1.0</v>
      </c>
      <c r="BC263" s="1">
        <v>1.0</v>
      </c>
      <c r="BD263" s="1">
        <v>-1.0</v>
      </c>
      <c r="BE263" s="1">
        <v>-1.0</v>
      </c>
      <c r="BF263" s="1">
        <v>-1.0</v>
      </c>
      <c r="BG263" s="1">
        <v>-1.0</v>
      </c>
      <c r="BH263" s="1">
        <v>-1.0</v>
      </c>
      <c r="BI263" s="1">
        <v>-1.0</v>
      </c>
      <c r="BJ263" s="1">
        <v>1.0</v>
      </c>
      <c r="BK263" s="1">
        <v>-1.0</v>
      </c>
      <c r="BL263" s="1">
        <v>-1.0</v>
      </c>
      <c r="BM263" s="1">
        <v>1.0</v>
      </c>
      <c r="BN263" s="1">
        <v>-1.0</v>
      </c>
      <c r="BO263" s="1">
        <v>-1.0</v>
      </c>
      <c r="BP263" s="1">
        <v>-1.0</v>
      </c>
      <c r="BQ263" s="1">
        <v>1.0</v>
      </c>
      <c r="BR263" s="1">
        <v>-1.0</v>
      </c>
      <c r="BS263" s="1">
        <v>-1.0</v>
      </c>
      <c r="BT263" s="1">
        <v>-1.0</v>
      </c>
      <c r="BU263" s="1">
        <v>1.0</v>
      </c>
      <c r="BV263" s="1">
        <v>-1.0</v>
      </c>
      <c r="BW263" s="1">
        <v>-1.0</v>
      </c>
      <c r="BX263" s="1">
        <v>-1.0</v>
      </c>
      <c r="BY263" s="1">
        <v>1.0</v>
      </c>
      <c r="BZ263" s="1">
        <v>-1.0</v>
      </c>
      <c r="CA263" s="1">
        <v>-1.0</v>
      </c>
      <c r="CB263" s="1">
        <v>-1.0</v>
      </c>
      <c r="CC263" s="1">
        <v>-1.0</v>
      </c>
      <c r="CD263" s="1">
        <v>8292.0</v>
      </c>
    </row>
    <row r="264">
      <c r="A264" s="1">
        <v>1.4423024E7</v>
      </c>
      <c r="B264" s="1" t="s">
        <v>1625</v>
      </c>
      <c r="C264" s="1" t="s">
        <v>1626</v>
      </c>
      <c r="D264" s="1" t="s">
        <v>1627</v>
      </c>
      <c r="E264" s="1" t="s">
        <v>85</v>
      </c>
      <c r="F264" s="1" t="s">
        <v>1628</v>
      </c>
      <c r="G264" s="1" t="s">
        <v>1629</v>
      </c>
      <c r="H264" s="2" t="str">
        <f>- There is a cat named Tabby. He is very sweet.</f>
        <v>#ERROR!</v>
      </c>
      <c r="I264" s="1">
        <v>3380348.0</v>
      </c>
      <c r="J264" s="1">
        <v>41147.0</v>
      </c>
      <c r="K264" s="1" t="s">
        <v>339</v>
      </c>
      <c r="L264" s="1">
        <v>0.22</v>
      </c>
      <c r="M264" s="1">
        <v>0.0</v>
      </c>
      <c r="N264" s="1">
        <v>2.0</v>
      </c>
      <c r="O264" s="1">
        <v>1.0</v>
      </c>
      <c r="P264" s="1" t="s">
        <v>123</v>
      </c>
      <c r="Q264" s="1" t="s">
        <v>124</v>
      </c>
      <c r="R264" s="1">
        <v>40.68545</v>
      </c>
      <c r="S264" s="1">
        <v>-73.93074</v>
      </c>
      <c r="T264" s="1" t="s">
        <v>125</v>
      </c>
      <c r="U264" s="1" t="s">
        <v>113</v>
      </c>
      <c r="V264" s="1">
        <v>2.0</v>
      </c>
      <c r="W264" s="1">
        <v>2.0</v>
      </c>
      <c r="X264" s="1">
        <v>1.0</v>
      </c>
      <c r="Y264" s="1">
        <v>1.0</v>
      </c>
      <c r="Z264" s="1" t="s">
        <v>93</v>
      </c>
      <c r="AA264" s="1" t="s">
        <v>1630</v>
      </c>
      <c r="AB264" s="1">
        <v>75.0</v>
      </c>
      <c r="AC264" s="1">
        <v>1.0</v>
      </c>
      <c r="AD264" s="1">
        <v>20.0</v>
      </c>
      <c r="AE264" s="1">
        <v>14.0</v>
      </c>
      <c r="AF264" s="1" t="s">
        <v>179</v>
      </c>
      <c r="AG264" s="1">
        <v>1.0</v>
      </c>
      <c r="AH264" s="1">
        <v>6.0</v>
      </c>
      <c r="AI264" s="1">
        <v>36.0</v>
      </c>
      <c r="AJ264" s="1">
        <v>66.0</v>
      </c>
      <c r="AK264" s="1">
        <v>341.0</v>
      </c>
      <c r="AL264" s="1">
        <v>10.0</v>
      </c>
      <c r="AM264" s="1">
        <v>2.0</v>
      </c>
      <c r="AN264" s="1">
        <v>96.0</v>
      </c>
      <c r="AO264" s="1">
        <v>9.0</v>
      </c>
      <c r="AP264" s="1">
        <v>9.0</v>
      </c>
      <c r="AQ264" s="1">
        <v>10.0</v>
      </c>
      <c r="AR264" s="1">
        <v>10.0</v>
      </c>
      <c r="AS264" s="1">
        <v>9.0</v>
      </c>
      <c r="AT264" s="1">
        <v>9.0</v>
      </c>
      <c r="AU264" s="1">
        <v>1.0</v>
      </c>
      <c r="AV264" s="1" t="s">
        <v>96</v>
      </c>
      <c r="AW264" s="1">
        <v>1.0</v>
      </c>
      <c r="AX264" s="1">
        <v>0.0</v>
      </c>
      <c r="AY264" s="1">
        <v>1.0</v>
      </c>
      <c r="AZ264" s="1">
        <v>0.0</v>
      </c>
      <c r="BA264" s="1">
        <v>0.45</v>
      </c>
      <c r="BB264" s="1">
        <v>-1.0</v>
      </c>
      <c r="BC264" s="1">
        <v>-1.0</v>
      </c>
      <c r="BD264" s="1">
        <v>-1.0</v>
      </c>
      <c r="BE264" s="1">
        <v>-1.0</v>
      </c>
      <c r="BF264" s="1">
        <v>-1.0</v>
      </c>
      <c r="BG264" s="1">
        <v>-1.0</v>
      </c>
      <c r="BH264" s="1">
        <v>1.0</v>
      </c>
      <c r="BI264" s="1">
        <v>-1.0</v>
      </c>
      <c r="BJ264" s="1">
        <v>1.0</v>
      </c>
      <c r="BK264" s="1">
        <v>1.0</v>
      </c>
      <c r="BL264" s="1">
        <v>1.0</v>
      </c>
      <c r="BM264" s="1">
        <v>1.0</v>
      </c>
      <c r="BN264" s="1">
        <v>-1.0</v>
      </c>
      <c r="BO264" s="1">
        <v>-1.0</v>
      </c>
      <c r="BP264" s="1">
        <v>1.0</v>
      </c>
      <c r="BQ264" s="1">
        <v>-1.0</v>
      </c>
      <c r="BR264" s="1">
        <v>-1.0</v>
      </c>
      <c r="BS264" s="1">
        <v>-1.0</v>
      </c>
      <c r="BT264" s="1">
        <v>-1.0</v>
      </c>
      <c r="BU264" s="1">
        <v>1.0</v>
      </c>
      <c r="BV264" s="1">
        <v>-1.0</v>
      </c>
      <c r="BW264" s="1">
        <v>1.0</v>
      </c>
      <c r="BX264" s="1">
        <v>-1.0</v>
      </c>
      <c r="BY264" s="1">
        <v>-1.0</v>
      </c>
      <c r="BZ264" s="1">
        <v>-1.0</v>
      </c>
      <c r="CA264" s="1">
        <v>-1.0</v>
      </c>
      <c r="CB264" s="1">
        <v>-1.0</v>
      </c>
      <c r="CC264" s="1">
        <v>-1.0</v>
      </c>
      <c r="CD264" s="1">
        <v>8315.0</v>
      </c>
    </row>
    <row r="265">
      <c r="A265" s="1">
        <v>3.6413327E7</v>
      </c>
      <c r="B265" s="1" t="s">
        <v>1631</v>
      </c>
      <c r="C265" s="1" t="s">
        <v>1632</v>
      </c>
      <c r="D265" s="1" t="s">
        <v>1633</v>
      </c>
      <c r="E265" s="1" t="s">
        <v>85</v>
      </c>
      <c r="I265" s="1">
        <v>2.5547647E8</v>
      </c>
      <c r="J265" s="1">
        <v>43567.0</v>
      </c>
      <c r="M265" s="1">
        <v>0.0</v>
      </c>
      <c r="N265" s="1">
        <v>0.0</v>
      </c>
      <c r="O265" s="1">
        <v>0.0</v>
      </c>
      <c r="P265" s="1" t="s">
        <v>89</v>
      </c>
      <c r="Q265" s="1" t="s">
        <v>90</v>
      </c>
      <c r="R265" s="1">
        <v>40.83331</v>
      </c>
      <c r="S265" s="1">
        <v>-73.94547</v>
      </c>
      <c r="T265" s="1" t="s">
        <v>91</v>
      </c>
      <c r="U265" s="1" t="s">
        <v>113</v>
      </c>
      <c r="V265" s="1">
        <v>1.0</v>
      </c>
      <c r="W265" s="1">
        <v>1.0</v>
      </c>
      <c r="X265" s="1">
        <v>1.0</v>
      </c>
      <c r="Y265" s="1">
        <v>1.0</v>
      </c>
      <c r="Z265" s="1" t="s">
        <v>93</v>
      </c>
      <c r="AA265" s="1" t="s">
        <v>1634</v>
      </c>
      <c r="AB265" s="1">
        <v>50.0</v>
      </c>
      <c r="AC265" s="1">
        <v>1.0</v>
      </c>
      <c r="AD265" s="1">
        <v>0.0</v>
      </c>
      <c r="AE265" s="1">
        <v>5.0</v>
      </c>
      <c r="AF265" s="1" t="s">
        <v>313</v>
      </c>
      <c r="AG265" s="1">
        <v>1.0</v>
      </c>
      <c r="AH265" s="1">
        <v>0.0</v>
      </c>
      <c r="AI265" s="1">
        <v>8.0</v>
      </c>
      <c r="AJ265" s="1">
        <v>17.0</v>
      </c>
      <c r="AK265" s="1">
        <v>51.0</v>
      </c>
      <c r="AL265" s="1">
        <v>0.0</v>
      </c>
      <c r="AM265" s="1">
        <v>0.0</v>
      </c>
      <c r="AU265" s="1">
        <v>0.0</v>
      </c>
      <c r="AV265" s="1" t="s">
        <v>96</v>
      </c>
      <c r="AW265" s="1">
        <v>1.0</v>
      </c>
      <c r="AX265" s="1">
        <v>0.0</v>
      </c>
      <c r="AY265" s="1">
        <v>1.0</v>
      </c>
      <c r="AZ265" s="1">
        <v>0.0</v>
      </c>
      <c r="BB265" s="1">
        <v>-1.0</v>
      </c>
      <c r="BC265" s="1">
        <v>-1.0</v>
      </c>
      <c r="BD265" s="1">
        <v>-1.0</v>
      </c>
      <c r="BE265" s="1">
        <v>-1.0</v>
      </c>
      <c r="BF265" s="1">
        <v>-1.0</v>
      </c>
      <c r="BG265" s="1">
        <v>-1.0</v>
      </c>
      <c r="BH265" s="1">
        <v>-1.0</v>
      </c>
      <c r="BI265" s="1">
        <v>-1.0</v>
      </c>
      <c r="BJ265" s="1">
        <v>-1.0</v>
      </c>
      <c r="BK265" s="1">
        <v>-1.0</v>
      </c>
      <c r="BL265" s="1">
        <v>-1.0</v>
      </c>
      <c r="BM265" s="1">
        <v>-1.0</v>
      </c>
      <c r="BN265" s="1">
        <v>-1.0</v>
      </c>
      <c r="BO265" s="1">
        <v>-1.0</v>
      </c>
      <c r="BP265" s="1">
        <v>-1.0</v>
      </c>
      <c r="BQ265" s="1">
        <v>-1.0</v>
      </c>
      <c r="BR265" s="1">
        <v>-1.0</v>
      </c>
      <c r="BS265" s="1">
        <v>-1.0</v>
      </c>
      <c r="BT265" s="1">
        <v>-1.0</v>
      </c>
      <c r="BU265" s="1">
        <v>1.0</v>
      </c>
      <c r="BV265" s="1">
        <v>-1.0</v>
      </c>
      <c r="BW265" s="1">
        <v>-1.0</v>
      </c>
      <c r="BX265" s="1">
        <v>-1.0</v>
      </c>
      <c r="BY265" s="1">
        <v>-1.0</v>
      </c>
      <c r="BZ265" s="1">
        <v>-1.0</v>
      </c>
      <c r="CA265" s="1">
        <v>-1.0</v>
      </c>
      <c r="CB265" s="1">
        <v>-1.0</v>
      </c>
      <c r="CC265" s="1">
        <v>-1.0</v>
      </c>
      <c r="CD265" s="1">
        <v>8438.0</v>
      </c>
    </row>
    <row r="266">
      <c r="A266" s="1">
        <v>1.4137639E7</v>
      </c>
      <c r="B266" s="1" t="s">
        <v>1635</v>
      </c>
      <c r="C266" s="1" t="s">
        <v>1636</v>
      </c>
      <c r="D266" s="1" t="s">
        <v>1636</v>
      </c>
      <c r="E266" s="1" t="s">
        <v>85</v>
      </c>
      <c r="I266" s="1">
        <v>1.8418244E7</v>
      </c>
      <c r="J266" s="1">
        <v>41839.0</v>
      </c>
      <c r="M266" s="1">
        <v>0.0</v>
      </c>
      <c r="N266" s="1">
        <v>1.0</v>
      </c>
      <c r="O266" s="1">
        <v>0.0</v>
      </c>
      <c r="P266" s="1" t="s">
        <v>123</v>
      </c>
      <c r="Q266" s="1" t="s">
        <v>124</v>
      </c>
      <c r="R266" s="1">
        <v>40.69572</v>
      </c>
      <c r="S266" s="1">
        <v>-73.9293</v>
      </c>
      <c r="T266" s="1" t="s">
        <v>91</v>
      </c>
      <c r="U266" s="1" t="s">
        <v>113</v>
      </c>
      <c r="V266" s="1">
        <v>2.0</v>
      </c>
      <c r="W266" s="1">
        <v>1.0</v>
      </c>
      <c r="X266" s="1">
        <v>1.0</v>
      </c>
      <c r="Y266" s="1">
        <v>1.0</v>
      </c>
      <c r="Z266" s="1" t="s">
        <v>93</v>
      </c>
      <c r="AA266" s="1" t="s">
        <v>1637</v>
      </c>
      <c r="AB266" s="1">
        <v>85.0</v>
      </c>
      <c r="AC266" s="1">
        <v>1.0</v>
      </c>
      <c r="AD266" s="1">
        <v>0.0</v>
      </c>
      <c r="AE266" s="1">
        <v>2.0</v>
      </c>
      <c r="AF266" s="1" t="s">
        <v>393</v>
      </c>
      <c r="AG266" s="1">
        <v>1.0</v>
      </c>
      <c r="AH266" s="1">
        <v>23.0</v>
      </c>
      <c r="AI266" s="1">
        <v>53.0</v>
      </c>
      <c r="AJ266" s="1">
        <v>83.0</v>
      </c>
      <c r="AK266" s="1">
        <v>83.0</v>
      </c>
      <c r="AL266" s="1">
        <v>3.0</v>
      </c>
      <c r="AM266" s="1">
        <v>0.0</v>
      </c>
      <c r="AU266" s="1">
        <v>0.0</v>
      </c>
      <c r="AV266" s="1" t="s">
        <v>105</v>
      </c>
      <c r="AW266" s="1">
        <v>1.0</v>
      </c>
      <c r="AX266" s="1">
        <v>0.0</v>
      </c>
      <c r="AY266" s="1">
        <v>1.0</v>
      </c>
      <c r="AZ266" s="1">
        <v>0.0</v>
      </c>
      <c r="BA266" s="1">
        <v>0.1</v>
      </c>
      <c r="BB266" s="1">
        <v>-1.0</v>
      </c>
      <c r="BC266" s="1">
        <v>1.0</v>
      </c>
      <c r="BD266" s="1">
        <v>-1.0</v>
      </c>
      <c r="BE266" s="1">
        <v>-1.0</v>
      </c>
      <c r="BF266" s="1">
        <v>-1.0</v>
      </c>
      <c r="BG266" s="1">
        <v>-1.0</v>
      </c>
      <c r="BH266" s="1">
        <v>-1.0</v>
      </c>
      <c r="BI266" s="1">
        <v>-1.0</v>
      </c>
      <c r="BJ266" s="1">
        <v>1.0</v>
      </c>
      <c r="BK266" s="1">
        <v>-1.0</v>
      </c>
      <c r="BL266" s="1">
        <v>-1.0</v>
      </c>
      <c r="BM266" s="1">
        <v>-1.0</v>
      </c>
      <c r="BN266" s="1">
        <v>-1.0</v>
      </c>
      <c r="BO266" s="1">
        <v>-1.0</v>
      </c>
      <c r="BP266" s="1">
        <v>-1.0</v>
      </c>
      <c r="BQ266" s="1">
        <v>-1.0</v>
      </c>
      <c r="BR266" s="1">
        <v>-1.0</v>
      </c>
      <c r="BS266" s="1">
        <v>-1.0</v>
      </c>
      <c r="BT266" s="1">
        <v>-1.0</v>
      </c>
      <c r="BU266" s="1">
        <v>1.0</v>
      </c>
      <c r="BV266" s="1">
        <v>-1.0</v>
      </c>
      <c r="BW266" s="1">
        <v>-1.0</v>
      </c>
      <c r="BX266" s="1">
        <v>-1.0</v>
      </c>
      <c r="BY266" s="1">
        <v>-1.0</v>
      </c>
      <c r="BZ266" s="1">
        <v>-1.0</v>
      </c>
      <c r="CA266" s="1">
        <v>1.0</v>
      </c>
      <c r="CB266" s="1">
        <v>-1.0</v>
      </c>
      <c r="CC266" s="1">
        <v>-1.0</v>
      </c>
      <c r="CD266" s="1">
        <v>8439.0</v>
      </c>
    </row>
    <row r="267">
      <c r="A267" s="1">
        <v>2.6696254E7</v>
      </c>
      <c r="B267" s="1" t="s">
        <v>1638</v>
      </c>
      <c r="C267" s="1" t="s">
        <v>1639</v>
      </c>
      <c r="D267" s="1" t="s">
        <v>1640</v>
      </c>
      <c r="E267" s="1" t="s">
        <v>85</v>
      </c>
      <c r="F267" s="1" t="s">
        <v>1641</v>
      </c>
      <c r="G267" s="1" t="s">
        <v>1642</v>
      </c>
      <c r="H267" s="1" t="s">
        <v>1643</v>
      </c>
      <c r="I267" s="1">
        <v>1.60683712E8</v>
      </c>
      <c r="J267" s="1">
        <v>43069.0</v>
      </c>
      <c r="K267" s="1" t="s">
        <v>272</v>
      </c>
      <c r="L267" s="1">
        <v>0.5</v>
      </c>
      <c r="M267" s="1">
        <v>0.0</v>
      </c>
      <c r="N267" s="1">
        <v>1.0</v>
      </c>
      <c r="O267" s="1">
        <v>0.0</v>
      </c>
      <c r="P267" s="1" t="s">
        <v>184</v>
      </c>
      <c r="Q267" s="1" t="s">
        <v>124</v>
      </c>
      <c r="R267" s="1">
        <v>40.68291</v>
      </c>
      <c r="S267" s="1">
        <v>-73.91975</v>
      </c>
      <c r="T267" s="1" t="s">
        <v>289</v>
      </c>
      <c r="U267" s="1" t="s">
        <v>92</v>
      </c>
      <c r="V267" s="1">
        <v>4.0</v>
      </c>
      <c r="W267" s="1">
        <v>1.0</v>
      </c>
      <c r="X267" s="1">
        <v>1.0</v>
      </c>
      <c r="Y267" s="1">
        <v>2.0</v>
      </c>
      <c r="Z267" s="1" t="s">
        <v>93</v>
      </c>
      <c r="AA267" s="1" t="s">
        <v>1644</v>
      </c>
      <c r="AB267" s="1">
        <v>150.0</v>
      </c>
      <c r="AC267" s="1">
        <v>1.0</v>
      </c>
      <c r="AD267" s="1">
        <v>0.0</v>
      </c>
      <c r="AE267" s="1">
        <v>2.0</v>
      </c>
      <c r="AF267" s="1" t="s">
        <v>549</v>
      </c>
      <c r="AG267" s="1">
        <v>1.0</v>
      </c>
      <c r="AH267" s="1">
        <v>25.0</v>
      </c>
      <c r="AI267" s="1">
        <v>55.0</v>
      </c>
      <c r="AJ267" s="1">
        <v>84.0</v>
      </c>
      <c r="AK267" s="1">
        <v>84.0</v>
      </c>
      <c r="AL267" s="1">
        <v>8.0</v>
      </c>
      <c r="AM267" s="1">
        <v>8.0</v>
      </c>
      <c r="AN267" s="1">
        <v>89.0</v>
      </c>
      <c r="AO267" s="1">
        <v>9.0</v>
      </c>
      <c r="AP267" s="1">
        <v>8.0</v>
      </c>
      <c r="AQ267" s="1">
        <v>8.0</v>
      </c>
      <c r="AR267" s="1">
        <v>9.0</v>
      </c>
      <c r="AS267" s="1">
        <v>9.0</v>
      </c>
      <c r="AT267" s="1">
        <v>9.0</v>
      </c>
      <c r="AU267" s="1">
        <v>0.0</v>
      </c>
      <c r="AV267" s="1" t="s">
        <v>105</v>
      </c>
      <c r="AW267" s="1">
        <v>1.0</v>
      </c>
      <c r="AX267" s="1">
        <v>1.0</v>
      </c>
      <c r="AY267" s="1">
        <v>0.0</v>
      </c>
      <c r="AZ267" s="1">
        <v>0.0</v>
      </c>
      <c r="BA267" s="1">
        <v>0.68</v>
      </c>
      <c r="BB267" s="1">
        <v>-1.0</v>
      </c>
      <c r="BC267" s="1">
        <v>1.0</v>
      </c>
      <c r="BD267" s="1">
        <v>-1.0</v>
      </c>
      <c r="BE267" s="1">
        <v>-1.0</v>
      </c>
      <c r="BF267" s="1">
        <v>-1.0</v>
      </c>
      <c r="BG267" s="1">
        <v>-1.0</v>
      </c>
      <c r="BH267" s="1">
        <v>-1.0</v>
      </c>
      <c r="BI267" s="1">
        <v>1.0</v>
      </c>
      <c r="BJ267" s="1">
        <v>1.0</v>
      </c>
      <c r="BK267" s="1">
        <v>-1.0</v>
      </c>
      <c r="BL267" s="1">
        <v>-1.0</v>
      </c>
      <c r="BM267" s="1">
        <v>1.0</v>
      </c>
      <c r="BN267" s="1">
        <v>-1.0</v>
      </c>
      <c r="BO267" s="1">
        <v>-1.0</v>
      </c>
      <c r="BP267" s="1">
        <v>-1.0</v>
      </c>
      <c r="BQ267" s="1">
        <v>1.0</v>
      </c>
      <c r="BR267" s="1">
        <v>-1.0</v>
      </c>
      <c r="BS267" s="1">
        <v>1.0</v>
      </c>
      <c r="BT267" s="1">
        <v>-1.0</v>
      </c>
      <c r="BU267" s="1">
        <v>1.0</v>
      </c>
      <c r="BV267" s="1">
        <v>-1.0</v>
      </c>
      <c r="BW267" s="1">
        <v>-1.0</v>
      </c>
      <c r="BX267" s="1">
        <v>-1.0</v>
      </c>
      <c r="BY267" s="1">
        <v>1.0</v>
      </c>
      <c r="BZ267" s="1">
        <v>-1.0</v>
      </c>
      <c r="CA267" s="1">
        <v>-1.0</v>
      </c>
      <c r="CB267" s="1">
        <v>-1.0</v>
      </c>
      <c r="CC267" s="1">
        <v>-1.0</v>
      </c>
      <c r="CD267" s="1">
        <v>8443.0</v>
      </c>
    </row>
    <row r="268">
      <c r="A268" s="1">
        <v>3.0274568E7</v>
      </c>
      <c r="B268" s="1" t="s">
        <v>1645</v>
      </c>
      <c r="C268" s="1" t="s">
        <v>1646</v>
      </c>
      <c r="D268" s="1" t="s">
        <v>1647</v>
      </c>
      <c r="E268" s="1" t="s">
        <v>85</v>
      </c>
      <c r="F268" s="1" t="s">
        <v>1648</v>
      </c>
      <c r="G268" s="1" t="s">
        <v>1649</v>
      </c>
      <c r="H268" s="1" t="s">
        <v>1650</v>
      </c>
      <c r="I268" s="1">
        <v>1.57141199E8</v>
      </c>
      <c r="J268" s="1">
        <v>43041.0</v>
      </c>
      <c r="K268" s="1" t="s">
        <v>88</v>
      </c>
      <c r="L268" s="1">
        <v>1.0</v>
      </c>
      <c r="M268" s="1">
        <v>0.0</v>
      </c>
      <c r="N268" s="1">
        <v>2.0</v>
      </c>
      <c r="O268" s="1">
        <v>0.0</v>
      </c>
      <c r="P268" s="1" t="s">
        <v>89</v>
      </c>
      <c r="Q268" s="1" t="s">
        <v>90</v>
      </c>
      <c r="R268" s="1">
        <v>40.86184</v>
      </c>
      <c r="S268" s="1">
        <v>-73.9275699999999</v>
      </c>
      <c r="T268" s="1" t="s">
        <v>91</v>
      </c>
      <c r="U268" s="1" t="s">
        <v>113</v>
      </c>
      <c r="V268" s="1">
        <v>2.0</v>
      </c>
      <c r="W268" s="1">
        <v>1.0</v>
      </c>
      <c r="X268" s="1">
        <v>1.0</v>
      </c>
      <c r="Y268" s="1">
        <v>1.0</v>
      </c>
      <c r="Z268" s="1" t="s">
        <v>93</v>
      </c>
      <c r="AA268" s="1" t="s">
        <v>1651</v>
      </c>
      <c r="AB268" s="1">
        <v>65.0</v>
      </c>
      <c r="AC268" s="1">
        <v>1.0</v>
      </c>
      <c r="AD268" s="1">
        <v>0.0</v>
      </c>
      <c r="AE268" s="1">
        <v>5.0</v>
      </c>
      <c r="AF268" s="1" t="s">
        <v>452</v>
      </c>
      <c r="AG268" s="1">
        <v>1.0</v>
      </c>
      <c r="AH268" s="1">
        <v>30.0</v>
      </c>
      <c r="AI268" s="1">
        <v>60.0</v>
      </c>
      <c r="AJ268" s="1">
        <v>90.0</v>
      </c>
      <c r="AK268" s="1">
        <v>365.0</v>
      </c>
      <c r="AL268" s="1">
        <v>2.0</v>
      </c>
      <c r="AM268" s="1">
        <v>2.0</v>
      </c>
      <c r="AN268" s="1">
        <v>100.0</v>
      </c>
      <c r="AO268" s="1">
        <v>10.0</v>
      </c>
      <c r="AP268" s="1">
        <v>10.0</v>
      </c>
      <c r="AQ268" s="1">
        <v>10.0</v>
      </c>
      <c r="AR268" s="1">
        <v>10.0</v>
      </c>
      <c r="AS268" s="1">
        <v>10.0</v>
      </c>
      <c r="AT268" s="1">
        <v>10.0</v>
      </c>
      <c r="AU268" s="1">
        <v>1.0</v>
      </c>
      <c r="AV268" s="1" t="s">
        <v>96</v>
      </c>
      <c r="AW268" s="1">
        <v>2.0</v>
      </c>
      <c r="AX268" s="1">
        <v>0.0</v>
      </c>
      <c r="AY268" s="1">
        <v>2.0</v>
      </c>
      <c r="AZ268" s="1">
        <v>0.0</v>
      </c>
      <c r="BA268" s="1">
        <v>0.32</v>
      </c>
      <c r="BB268" s="1">
        <v>-1.0</v>
      </c>
      <c r="BC268" s="1">
        <v>1.0</v>
      </c>
      <c r="BD268" s="1">
        <v>-1.0</v>
      </c>
      <c r="BE268" s="1">
        <v>-1.0</v>
      </c>
      <c r="BF268" s="1">
        <v>-1.0</v>
      </c>
      <c r="BG268" s="1">
        <v>1.0</v>
      </c>
      <c r="BH268" s="1">
        <v>-1.0</v>
      </c>
      <c r="BI268" s="1">
        <v>-1.0</v>
      </c>
      <c r="BJ268" s="1">
        <v>1.0</v>
      </c>
      <c r="BK268" s="1">
        <v>1.0</v>
      </c>
      <c r="BL268" s="1">
        <v>1.0</v>
      </c>
      <c r="BM268" s="1">
        <v>1.0</v>
      </c>
      <c r="BN268" s="1">
        <v>1.0</v>
      </c>
      <c r="BO268" s="1">
        <v>-1.0</v>
      </c>
      <c r="BP268" s="1">
        <v>-1.0</v>
      </c>
      <c r="BQ268" s="1">
        <v>1.0</v>
      </c>
      <c r="BR268" s="1">
        <v>-1.0</v>
      </c>
      <c r="BS268" s="1">
        <v>-1.0</v>
      </c>
      <c r="BT268" s="1">
        <v>1.0</v>
      </c>
      <c r="BU268" s="1">
        <v>1.0</v>
      </c>
      <c r="BV268" s="1">
        <v>1.0</v>
      </c>
      <c r="BW268" s="1">
        <v>-1.0</v>
      </c>
      <c r="BX268" s="1">
        <v>-1.0</v>
      </c>
      <c r="BY268" s="1">
        <v>-1.0</v>
      </c>
      <c r="BZ268" s="1">
        <v>1.0</v>
      </c>
      <c r="CA268" s="1">
        <v>-1.0</v>
      </c>
      <c r="CB268" s="1">
        <v>1.0</v>
      </c>
      <c r="CC268" s="1">
        <v>-1.0</v>
      </c>
      <c r="CD268" s="1">
        <v>8454.0</v>
      </c>
    </row>
    <row r="269">
      <c r="A269" s="1">
        <v>4343011.0</v>
      </c>
      <c r="B269" s="1" t="s">
        <v>1652</v>
      </c>
      <c r="C269" s="1" t="s">
        <v>1653</v>
      </c>
      <c r="D269" s="1" t="s">
        <v>1653</v>
      </c>
      <c r="E269" s="1" t="s">
        <v>85</v>
      </c>
      <c r="I269" s="1">
        <v>3822369.0</v>
      </c>
      <c r="J269" s="1">
        <v>41192.0</v>
      </c>
      <c r="M269" s="1">
        <v>0.0</v>
      </c>
      <c r="N269" s="1">
        <v>1.0</v>
      </c>
      <c r="O269" s="1">
        <v>1.0</v>
      </c>
      <c r="P269" s="1" t="s">
        <v>89</v>
      </c>
      <c r="Q269" s="1" t="s">
        <v>90</v>
      </c>
      <c r="R269" s="1">
        <v>40.7681</v>
      </c>
      <c r="S269" s="1">
        <v>-73.96018</v>
      </c>
      <c r="T269" s="1" t="s">
        <v>91</v>
      </c>
      <c r="U269" s="1" t="s">
        <v>113</v>
      </c>
      <c r="V269" s="1">
        <v>4.0</v>
      </c>
      <c r="W269" s="1">
        <v>1.0</v>
      </c>
      <c r="X269" s="1">
        <v>1.0</v>
      </c>
      <c r="Y269" s="1">
        <v>2.0</v>
      </c>
      <c r="Z269" s="1" t="s">
        <v>93</v>
      </c>
      <c r="AA269" s="1" t="s">
        <v>1654</v>
      </c>
      <c r="AB269" s="1">
        <v>100.0</v>
      </c>
      <c r="AC269" s="1">
        <v>1.0</v>
      </c>
      <c r="AD269" s="1">
        <v>0.0</v>
      </c>
      <c r="AE269" s="1">
        <v>4.0</v>
      </c>
      <c r="AF269" s="1" t="s">
        <v>349</v>
      </c>
      <c r="AG269" s="1">
        <v>1.0</v>
      </c>
      <c r="AH269" s="1">
        <v>0.0</v>
      </c>
      <c r="AI269" s="1">
        <v>0.0</v>
      </c>
      <c r="AJ269" s="1">
        <v>0.0</v>
      </c>
      <c r="AK269" s="1">
        <v>0.0</v>
      </c>
      <c r="AL269" s="1">
        <v>14.0</v>
      </c>
      <c r="AM269" s="1">
        <v>0.0</v>
      </c>
      <c r="AN269" s="1">
        <v>80.0</v>
      </c>
      <c r="AO269" s="1">
        <v>9.0</v>
      </c>
      <c r="AP269" s="1">
        <v>8.0</v>
      </c>
      <c r="AQ269" s="1">
        <v>9.0</v>
      </c>
      <c r="AR269" s="1">
        <v>9.0</v>
      </c>
      <c r="AS269" s="1">
        <v>9.0</v>
      </c>
      <c r="AT269" s="1">
        <v>8.0</v>
      </c>
      <c r="AU269" s="1">
        <v>0.0</v>
      </c>
      <c r="AV269" s="1" t="s">
        <v>96</v>
      </c>
      <c r="AW269" s="1">
        <v>1.0</v>
      </c>
      <c r="AX269" s="1">
        <v>0.0</v>
      </c>
      <c r="AY269" s="1">
        <v>1.0</v>
      </c>
      <c r="AZ269" s="1">
        <v>0.0</v>
      </c>
      <c r="BA269" s="1">
        <v>0.25</v>
      </c>
      <c r="BB269" s="1">
        <v>-1.0</v>
      </c>
      <c r="BC269" s="1">
        <v>1.0</v>
      </c>
      <c r="BD269" s="1">
        <v>-1.0</v>
      </c>
      <c r="BE269" s="1">
        <v>-1.0</v>
      </c>
      <c r="BF269" s="1">
        <v>-1.0</v>
      </c>
      <c r="BG269" s="1">
        <v>-1.0</v>
      </c>
      <c r="BH269" s="1">
        <v>-1.0</v>
      </c>
      <c r="BI269" s="1">
        <v>-1.0</v>
      </c>
      <c r="BJ269" s="1">
        <v>1.0</v>
      </c>
      <c r="BK269" s="1">
        <v>-1.0</v>
      </c>
      <c r="BL269" s="1">
        <v>-1.0</v>
      </c>
      <c r="BM269" s="1">
        <v>-1.0</v>
      </c>
      <c r="BN269" s="1">
        <v>-1.0</v>
      </c>
      <c r="BO269" s="1">
        <v>-1.0</v>
      </c>
      <c r="BP269" s="1">
        <v>-1.0</v>
      </c>
      <c r="BQ269" s="1">
        <v>-1.0</v>
      </c>
      <c r="BR269" s="1">
        <v>-1.0</v>
      </c>
      <c r="BS269" s="1">
        <v>-1.0</v>
      </c>
      <c r="BT269" s="1">
        <v>-1.0</v>
      </c>
      <c r="BU269" s="1">
        <v>1.0</v>
      </c>
      <c r="BV269" s="1">
        <v>-1.0</v>
      </c>
      <c r="BW269" s="1">
        <v>-1.0</v>
      </c>
      <c r="BX269" s="1">
        <v>-1.0</v>
      </c>
      <c r="BY269" s="1">
        <v>1.0</v>
      </c>
      <c r="BZ269" s="1">
        <v>-1.0</v>
      </c>
      <c r="CA269" s="1">
        <v>-1.0</v>
      </c>
      <c r="CB269" s="1">
        <v>-1.0</v>
      </c>
      <c r="CC269" s="1">
        <v>-1.0</v>
      </c>
      <c r="CD269" s="1">
        <v>8461.0</v>
      </c>
    </row>
    <row r="270">
      <c r="A270" s="1">
        <v>2.1514623E7</v>
      </c>
      <c r="B270" s="1" t="s">
        <v>1655</v>
      </c>
      <c r="C270" s="1" t="s">
        <v>1656</v>
      </c>
      <c r="D270" s="1" t="s">
        <v>1657</v>
      </c>
      <c r="E270" s="1" t="s">
        <v>85</v>
      </c>
      <c r="F270" s="1" t="s">
        <v>1658</v>
      </c>
      <c r="G270" s="1" t="s">
        <v>1659</v>
      </c>
      <c r="I270" s="1">
        <v>1.6501606E7</v>
      </c>
      <c r="J270" s="1">
        <v>41797.0</v>
      </c>
      <c r="K270" s="1" t="s">
        <v>134</v>
      </c>
      <c r="L270" s="1">
        <v>1.0</v>
      </c>
      <c r="M270" s="1">
        <v>0.0</v>
      </c>
      <c r="N270" s="1">
        <v>1.0</v>
      </c>
      <c r="O270" s="1">
        <v>0.0</v>
      </c>
      <c r="P270" s="1" t="s">
        <v>123</v>
      </c>
      <c r="Q270" s="1" t="s">
        <v>124</v>
      </c>
      <c r="R270" s="1">
        <v>40.69471</v>
      </c>
      <c r="S270" s="1">
        <v>-73.96633</v>
      </c>
      <c r="T270" s="1" t="s">
        <v>91</v>
      </c>
      <c r="U270" s="1" t="s">
        <v>113</v>
      </c>
      <c r="V270" s="1">
        <v>2.0</v>
      </c>
      <c r="W270" s="1">
        <v>1.0</v>
      </c>
      <c r="X270" s="1">
        <v>1.0</v>
      </c>
      <c r="Y270" s="1">
        <v>1.0</v>
      </c>
      <c r="Z270" s="1" t="s">
        <v>93</v>
      </c>
      <c r="AA270" s="1" t="s">
        <v>1660</v>
      </c>
      <c r="AB270" s="1">
        <v>100.0</v>
      </c>
      <c r="AC270" s="1">
        <v>1.0</v>
      </c>
      <c r="AD270" s="1">
        <v>35.0</v>
      </c>
      <c r="AE270" s="1">
        <v>21.0</v>
      </c>
      <c r="AF270" s="1" t="s">
        <v>407</v>
      </c>
      <c r="AG270" s="1">
        <v>1.0</v>
      </c>
      <c r="AH270" s="1">
        <v>0.0</v>
      </c>
      <c r="AI270" s="1">
        <v>5.0</v>
      </c>
      <c r="AJ270" s="1">
        <v>35.0</v>
      </c>
      <c r="AK270" s="1">
        <v>89.0</v>
      </c>
      <c r="AL270" s="1">
        <v>15.0</v>
      </c>
      <c r="AM270" s="1">
        <v>9.0</v>
      </c>
      <c r="AN270" s="1">
        <v>96.0</v>
      </c>
      <c r="AO270" s="1">
        <v>10.0</v>
      </c>
      <c r="AP270" s="1">
        <v>9.0</v>
      </c>
      <c r="AQ270" s="1">
        <v>10.0</v>
      </c>
      <c r="AR270" s="1">
        <v>10.0</v>
      </c>
      <c r="AS270" s="1">
        <v>10.0</v>
      </c>
      <c r="AT270" s="1">
        <v>9.0</v>
      </c>
      <c r="AU270" s="1">
        <v>1.0</v>
      </c>
      <c r="AV270" s="1" t="s">
        <v>117</v>
      </c>
      <c r="AW270" s="1">
        <v>1.0</v>
      </c>
      <c r="AX270" s="1">
        <v>0.0</v>
      </c>
      <c r="AY270" s="1">
        <v>1.0</v>
      </c>
      <c r="AZ270" s="1">
        <v>0.0</v>
      </c>
      <c r="BA270" s="1">
        <v>0.97</v>
      </c>
      <c r="BB270" s="1">
        <v>-1.0</v>
      </c>
      <c r="BC270" s="1">
        <v>1.0</v>
      </c>
      <c r="BD270" s="1">
        <v>-1.0</v>
      </c>
      <c r="BE270" s="1">
        <v>-1.0</v>
      </c>
      <c r="BF270" s="1">
        <v>1.0</v>
      </c>
      <c r="BG270" s="1">
        <v>-1.0</v>
      </c>
      <c r="BH270" s="1">
        <v>1.0</v>
      </c>
      <c r="BI270" s="1">
        <v>-1.0</v>
      </c>
      <c r="BJ270" s="1">
        <v>-1.0</v>
      </c>
      <c r="BK270" s="1">
        <v>1.0</v>
      </c>
      <c r="BL270" s="1">
        <v>1.0</v>
      </c>
      <c r="BM270" s="1">
        <v>1.0</v>
      </c>
      <c r="BN270" s="1">
        <v>-1.0</v>
      </c>
      <c r="BO270" s="1">
        <v>-1.0</v>
      </c>
      <c r="BP270" s="1">
        <v>-1.0</v>
      </c>
      <c r="BQ270" s="1">
        <v>1.0</v>
      </c>
      <c r="BR270" s="1">
        <v>-1.0</v>
      </c>
      <c r="BS270" s="1">
        <v>1.0</v>
      </c>
      <c r="BT270" s="1">
        <v>1.0</v>
      </c>
      <c r="BU270" s="1">
        <v>1.0</v>
      </c>
      <c r="BV270" s="1">
        <v>1.0</v>
      </c>
      <c r="BW270" s="1">
        <v>-1.0</v>
      </c>
      <c r="BX270" s="1">
        <v>-1.0</v>
      </c>
      <c r="BY270" s="1">
        <v>-1.0</v>
      </c>
      <c r="BZ270" s="1">
        <v>-1.0</v>
      </c>
      <c r="CA270" s="1">
        <v>-1.0</v>
      </c>
      <c r="CB270" s="1">
        <v>-1.0</v>
      </c>
      <c r="CC270" s="1">
        <v>-1.0</v>
      </c>
      <c r="CD270" s="1">
        <v>8474.0</v>
      </c>
    </row>
    <row r="271">
      <c r="A271" s="1">
        <v>1.0125955E7</v>
      </c>
      <c r="B271" s="1" t="s">
        <v>1661</v>
      </c>
      <c r="C271" s="1" t="s">
        <v>1662</v>
      </c>
      <c r="D271" s="1" t="s">
        <v>1663</v>
      </c>
      <c r="E271" s="1" t="s">
        <v>85</v>
      </c>
      <c r="F271" s="1" t="s">
        <v>1664</v>
      </c>
      <c r="I271" s="1">
        <v>1.8139498E7</v>
      </c>
      <c r="J271" s="1">
        <v>41835.0</v>
      </c>
      <c r="K271" s="1" t="s">
        <v>339</v>
      </c>
      <c r="L271" s="1">
        <v>0.33</v>
      </c>
      <c r="M271" s="1">
        <v>0.0</v>
      </c>
      <c r="N271" s="1">
        <v>1.0</v>
      </c>
      <c r="O271" s="1">
        <v>1.0</v>
      </c>
      <c r="P271" s="1" t="s">
        <v>123</v>
      </c>
      <c r="Q271" s="1" t="s">
        <v>185</v>
      </c>
      <c r="R271" s="1">
        <v>40.70987</v>
      </c>
      <c r="S271" s="1">
        <v>-73.95392</v>
      </c>
      <c r="T271" s="1" t="s">
        <v>91</v>
      </c>
      <c r="U271" s="1" t="s">
        <v>113</v>
      </c>
      <c r="V271" s="1">
        <v>3.0</v>
      </c>
      <c r="W271" s="1">
        <v>1.0</v>
      </c>
      <c r="X271" s="1">
        <v>1.0</v>
      </c>
      <c r="Y271" s="1">
        <v>2.0</v>
      </c>
      <c r="Z271" s="1" t="s">
        <v>93</v>
      </c>
      <c r="AA271" s="1" t="s">
        <v>1665</v>
      </c>
      <c r="AB271" s="1">
        <v>95.0</v>
      </c>
      <c r="AC271" s="1">
        <v>2.0</v>
      </c>
      <c r="AD271" s="1">
        <v>30.0</v>
      </c>
      <c r="AE271" s="1">
        <v>4.0</v>
      </c>
      <c r="AF271" s="1" t="s">
        <v>104</v>
      </c>
      <c r="AG271" s="1">
        <v>1.0</v>
      </c>
      <c r="AH271" s="1">
        <v>10.0</v>
      </c>
      <c r="AI271" s="1">
        <v>10.0</v>
      </c>
      <c r="AJ271" s="1">
        <v>10.0</v>
      </c>
      <c r="AK271" s="1">
        <v>10.0</v>
      </c>
      <c r="AL271" s="1">
        <v>16.0</v>
      </c>
      <c r="AM271" s="1">
        <v>7.0</v>
      </c>
      <c r="AN271" s="1">
        <v>98.0</v>
      </c>
      <c r="AO271" s="1">
        <v>10.0</v>
      </c>
      <c r="AP271" s="1">
        <v>9.0</v>
      </c>
      <c r="AQ271" s="1">
        <v>10.0</v>
      </c>
      <c r="AR271" s="1">
        <v>10.0</v>
      </c>
      <c r="AS271" s="1">
        <v>9.0</v>
      </c>
      <c r="AT271" s="1">
        <v>10.0</v>
      </c>
      <c r="AU271" s="1">
        <v>0.0</v>
      </c>
      <c r="AV271" s="1" t="s">
        <v>96</v>
      </c>
      <c r="AW271" s="1">
        <v>1.0</v>
      </c>
      <c r="AX271" s="1">
        <v>0.0</v>
      </c>
      <c r="AY271" s="1">
        <v>1.0</v>
      </c>
      <c r="AZ271" s="1">
        <v>0.0</v>
      </c>
      <c r="BA271" s="1">
        <v>0.46</v>
      </c>
      <c r="BB271" s="1">
        <v>-1.0</v>
      </c>
      <c r="BC271" s="1">
        <v>1.0</v>
      </c>
      <c r="BD271" s="1">
        <v>-1.0</v>
      </c>
      <c r="BE271" s="1">
        <v>-1.0</v>
      </c>
      <c r="BF271" s="1">
        <v>-1.0</v>
      </c>
      <c r="BG271" s="1">
        <v>-1.0</v>
      </c>
      <c r="BH271" s="1">
        <v>-1.0</v>
      </c>
      <c r="BI271" s="1">
        <v>-1.0</v>
      </c>
      <c r="BJ271" s="1">
        <v>1.0</v>
      </c>
      <c r="BK271" s="1">
        <v>-1.0</v>
      </c>
      <c r="BL271" s="1">
        <v>-1.0</v>
      </c>
      <c r="BM271" s="1">
        <v>1.0</v>
      </c>
      <c r="BN271" s="1">
        <v>1.0</v>
      </c>
      <c r="BO271" s="1">
        <v>-1.0</v>
      </c>
      <c r="BP271" s="1">
        <v>-1.0</v>
      </c>
      <c r="BQ271" s="1">
        <v>-1.0</v>
      </c>
      <c r="BR271" s="1">
        <v>-1.0</v>
      </c>
      <c r="BS271" s="1">
        <v>-1.0</v>
      </c>
      <c r="BT271" s="1">
        <v>-1.0</v>
      </c>
      <c r="BU271" s="1">
        <v>1.0</v>
      </c>
      <c r="BV271" s="1">
        <v>-1.0</v>
      </c>
      <c r="BW271" s="1">
        <v>-1.0</v>
      </c>
      <c r="BX271" s="1">
        <v>-1.0</v>
      </c>
      <c r="BY271" s="1">
        <v>-1.0</v>
      </c>
      <c r="BZ271" s="1">
        <v>-1.0</v>
      </c>
      <c r="CA271" s="1">
        <v>-1.0</v>
      </c>
      <c r="CB271" s="1">
        <v>-1.0</v>
      </c>
      <c r="CC271" s="1">
        <v>-1.0</v>
      </c>
      <c r="CD271" s="1">
        <v>8485.0</v>
      </c>
    </row>
    <row r="272">
      <c r="A272" s="1">
        <v>3692566.0</v>
      </c>
      <c r="B272" s="1" t="s">
        <v>1666</v>
      </c>
      <c r="C272" s="1" t="s">
        <v>1667</v>
      </c>
      <c r="D272" s="1" t="s">
        <v>1668</v>
      </c>
      <c r="E272" s="1" t="s">
        <v>85</v>
      </c>
      <c r="F272" s="1" t="s">
        <v>1669</v>
      </c>
      <c r="G272" s="1" t="s">
        <v>1670</v>
      </c>
      <c r="I272" s="1">
        <v>2673332.0</v>
      </c>
      <c r="J272" s="1">
        <v>41078.0</v>
      </c>
      <c r="K272" s="1" t="s">
        <v>272</v>
      </c>
      <c r="L272" s="1">
        <v>1.0</v>
      </c>
      <c r="M272" s="1">
        <v>0.0</v>
      </c>
      <c r="N272" s="1">
        <v>1.0</v>
      </c>
      <c r="O272" s="1">
        <v>1.0</v>
      </c>
      <c r="P272" s="1" t="s">
        <v>123</v>
      </c>
      <c r="Q272" s="1" t="s">
        <v>124</v>
      </c>
      <c r="R272" s="1">
        <v>40.64295</v>
      </c>
      <c r="S272" s="1">
        <v>-73.97632</v>
      </c>
      <c r="T272" s="1" t="s">
        <v>125</v>
      </c>
      <c r="U272" s="1" t="s">
        <v>92</v>
      </c>
      <c r="V272" s="1">
        <v>9.0</v>
      </c>
      <c r="W272" s="1">
        <v>2.5</v>
      </c>
      <c r="X272" s="1">
        <v>5.0</v>
      </c>
      <c r="Y272" s="1">
        <v>7.0</v>
      </c>
      <c r="Z272" s="1" t="s">
        <v>93</v>
      </c>
      <c r="AA272" s="1" t="s">
        <v>1671</v>
      </c>
      <c r="AB272" s="1">
        <v>395.0</v>
      </c>
      <c r="AC272" s="1">
        <v>9.0</v>
      </c>
      <c r="AD272" s="1">
        <v>60.0</v>
      </c>
      <c r="AE272" s="1">
        <v>3.0</v>
      </c>
      <c r="AF272" s="1" t="s">
        <v>904</v>
      </c>
      <c r="AG272" s="1">
        <v>1.0</v>
      </c>
      <c r="AH272" s="1">
        <v>5.0</v>
      </c>
      <c r="AI272" s="1">
        <v>9.0</v>
      </c>
      <c r="AJ272" s="1">
        <v>9.0</v>
      </c>
      <c r="AK272" s="1">
        <v>9.0</v>
      </c>
      <c r="AL272" s="1">
        <v>20.0</v>
      </c>
      <c r="AM272" s="1">
        <v>3.0</v>
      </c>
      <c r="AN272" s="1">
        <v>96.0</v>
      </c>
      <c r="AO272" s="1">
        <v>10.0</v>
      </c>
      <c r="AP272" s="1">
        <v>10.0</v>
      </c>
      <c r="AQ272" s="1">
        <v>10.0</v>
      </c>
      <c r="AR272" s="1">
        <v>10.0</v>
      </c>
      <c r="AS272" s="1">
        <v>9.0</v>
      </c>
      <c r="AT272" s="1">
        <v>9.0</v>
      </c>
      <c r="AU272" s="1">
        <v>0.0</v>
      </c>
      <c r="AV272" s="1" t="s">
        <v>96</v>
      </c>
      <c r="AW272" s="1">
        <v>1.0</v>
      </c>
      <c r="AX272" s="1">
        <v>1.0</v>
      </c>
      <c r="AY272" s="1">
        <v>0.0</v>
      </c>
      <c r="AZ272" s="1">
        <v>0.0</v>
      </c>
      <c r="BA272" s="1">
        <v>0.34</v>
      </c>
      <c r="BB272" s="1">
        <v>1.0</v>
      </c>
      <c r="BC272" s="1">
        <v>1.0</v>
      </c>
      <c r="BD272" s="1">
        <v>-1.0</v>
      </c>
      <c r="BE272" s="1">
        <v>-1.0</v>
      </c>
      <c r="BF272" s="1">
        <v>-1.0</v>
      </c>
      <c r="BG272" s="1">
        <v>-1.0</v>
      </c>
      <c r="BH272" s="1">
        <v>-1.0</v>
      </c>
      <c r="BI272" s="1">
        <v>-1.0</v>
      </c>
      <c r="BJ272" s="1">
        <v>1.0</v>
      </c>
      <c r="BK272" s="1">
        <v>-1.0</v>
      </c>
      <c r="BL272" s="1">
        <v>-1.0</v>
      </c>
      <c r="BM272" s="1">
        <v>1.0</v>
      </c>
      <c r="BN272" s="1">
        <v>-1.0</v>
      </c>
      <c r="BO272" s="1">
        <v>-1.0</v>
      </c>
      <c r="BP272" s="1">
        <v>1.0</v>
      </c>
      <c r="BQ272" s="1">
        <v>1.0</v>
      </c>
      <c r="BR272" s="1">
        <v>-1.0</v>
      </c>
      <c r="BS272" s="1">
        <v>-1.0</v>
      </c>
      <c r="BT272" s="1">
        <v>-1.0</v>
      </c>
      <c r="BU272" s="1">
        <v>1.0</v>
      </c>
      <c r="BV272" s="1">
        <v>-1.0</v>
      </c>
      <c r="BW272" s="1">
        <v>-1.0</v>
      </c>
      <c r="BX272" s="1">
        <v>1.0</v>
      </c>
      <c r="BY272" s="1">
        <v>-1.0</v>
      </c>
      <c r="BZ272" s="1">
        <v>1.0</v>
      </c>
      <c r="CA272" s="1">
        <v>-1.0</v>
      </c>
      <c r="CB272" s="1">
        <v>-1.0</v>
      </c>
      <c r="CC272" s="1">
        <v>-1.0</v>
      </c>
      <c r="CD272" s="1">
        <v>8504.0</v>
      </c>
    </row>
    <row r="273">
      <c r="A273" s="1">
        <v>3.4485746E7</v>
      </c>
      <c r="B273" s="1" t="s">
        <v>1672</v>
      </c>
      <c r="C273" s="1" t="s">
        <v>1673</v>
      </c>
      <c r="D273" s="1" t="s">
        <v>1674</v>
      </c>
      <c r="E273" s="1" t="s">
        <v>85</v>
      </c>
      <c r="I273" s="1">
        <v>2.61632622E8</v>
      </c>
      <c r="J273" s="1">
        <v>43598.0</v>
      </c>
      <c r="K273" s="1" t="s">
        <v>134</v>
      </c>
      <c r="L273" s="1">
        <v>0.83</v>
      </c>
      <c r="M273" s="1">
        <v>0.0</v>
      </c>
      <c r="N273" s="1">
        <v>9.0</v>
      </c>
      <c r="O273" s="1">
        <v>0.0</v>
      </c>
      <c r="P273" s="1" t="s">
        <v>89</v>
      </c>
      <c r="Q273" s="1" t="s">
        <v>601</v>
      </c>
      <c r="R273" s="1">
        <v>40.75631</v>
      </c>
      <c r="S273" s="1">
        <v>-73.98383</v>
      </c>
      <c r="T273" s="1" t="s">
        <v>363</v>
      </c>
      <c r="U273" s="1" t="s">
        <v>113</v>
      </c>
      <c r="V273" s="1">
        <v>2.0</v>
      </c>
      <c r="W273" s="1">
        <v>1.0</v>
      </c>
      <c r="X273" s="1">
        <v>1.0</v>
      </c>
      <c r="Y273" s="1">
        <v>1.0</v>
      </c>
      <c r="Z273" s="1" t="s">
        <v>93</v>
      </c>
      <c r="AA273" s="1" t="s">
        <v>1675</v>
      </c>
      <c r="AB273" s="1">
        <v>100.0</v>
      </c>
      <c r="AC273" s="1">
        <v>2.0</v>
      </c>
      <c r="AD273" s="1">
        <v>5.0</v>
      </c>
      <c r="AE273" s="1">
        <v>1.0</v>
      </c>
      <c r="AF273" s="1" t="s">
        <v>95</v>
      </c>
      <c r="AG273" s="1">
        <v>1.0</v>
      </c>
      <c r="AH273" s="1">
        <v>30.0</v>
      </c>
      <c r="AI273" s="1">
        <v>60.0</v>
      </c>
      <c r="AJ273" s="1">
        <v>90.0</v>
      </c>
      <c r="AK273" s="1">
        <v>317.0</v>
      </c>
      <c r="AL273" s="1">
        <v>1.0</v>
      </c>
      <c r="AM273" s="1">
        <v>1.0</v>
      </c>
      <c r="AN273" s="1">
        <v>100.0</v>
      </c>
      <c r="AO273" s="1">
        <v>10.0</v>
      </c>
      <c r="AP273" s="1">
        <v>10.0</v>
      </c>
      <c r="AQ273" s="1">
        <v>10.0</v>
      </c>
      <c r="AR273" s="1">
        <v>10.0</v>
      </c>
      <c r="AS273" s="1">
        <v>10.0</v>
      </c>
      <c r="AT273" s="1">
        <v>8.0</v>
      </c>
      <c r="AU273" s="1">
        <v>1.0</v>
      </c>
      <c r="AV273" s="1" t="s">
        <v>105</v>
      </c>
      <c r="AW273" s="1">
        <v>9.0</v>
      </c>
      <c r="AX273" s="1">
        <v>0.0</v>
      </c>
      <c r="AY273" s="1">
        <v>9.0</v>
      </c>
      <c r="AZ273" s="1">
        <v>0.0</v>
      </c>
      <c r="BA273" s="1">
        <v>1.0</v>
      </c>
      <c r="BB273" s="1">
        <v>-1.0</v>
      </c>
      <c r="BC273" s="1">
        <v>1.0</v>
      </c>
      <c r="BD273" s="1">
        <v>-1.0</v>
      </c>
      <c r="BE273" s="1">
        <v>-1.0</v>
      </c>
      <c r="BF273" s="1">
        <v>-1.0</v>
      </c>
      <c r="BG273" s="1">
        <v>-1.0</v>
      </c>
      <c r="BH273" s="1">
        <v>1.0</v>
      </c>
      <c r="BI273" s="1">
        <v>-1.0</v>
      </c>
      <c r="BJ273" s="1">
        <v>1.0</v>
      </c>
      <c r="BK273" s="1">
        <v>-1.0</v>
      </c>
      <c r="BL273" s="1">
        <v>-1.0</v>
      </c>
      <c r="BM273" s="1">
        <v>-1.0</v>
      </c>
      <c r="BN273" s="1">
        <v>-1.0</v>
      </c>
      <c r="BO273" s="1">
        <v>1.0</v>
      </c>
      <c r="BP273" s="1">
        <v>-1.0</v>
      </c>
      <c r="BQ273" s="1">
        <v>1.0</v>
      </c>
      <c r="BR273" s="1">
        <v>-1.0</v>
      </c>
      <c r="BS273" s="1">
        <v>-1.0</v>
      </c>
      <c r="BT273" s="1">
        <v>-1.0</v>
      </c>
      <c r="BU273" s="1">
        <v>1.0</v>
      </c>
      <c r="BV273" s="1">
        <v>-1.0</v>
      </c>
      <c r="BW273" s="1">
        <v>-1.0</v>
      </c>
      <c r="BX273" s="1">
        <v>-1.0</v>
      </c>
      <c r="BY273" s="1">
        <v>-1.0</v>
      </c>
      <c r="BZ273" s="1">
        <v>-1.0</v>
      </c>
      <c r="CA273" s="1">
        <v>-1.0</v>
      </c>
      <c r="CB273" s="1">
        <v>-1.0</v>
      </c>
      <c r="CC273" s="1">
        <v>-1.0</v>
      </c>
      <c r="CD273" s="1">
        <v>8508.0</v>
      </c>
    </row>
    <row r="274">
      <c r="A274" s="1">
        <v>2761766.0</v>
      </c>
      <c r="B274" s="1" t="s">
        <v>1676</v>
      </c>
      <c r="C274" s="1" t="s">
        <v>1677</v>
      </c>
      <c r="D274" s="1" t="s">
        <v>1678</v>
      </c>
      <c r="E274" s="1" t="s">
        <v>85</v>
      </c>
      <c r="F274" s="1" t="s">
        <v>1679</v>
      </c>
      <c r="G274" s="1" t="s">
        <v>1680</v>
      </c>
      <c r="H274" s="1" t="s">
        <v>1681</v>
      </c>
      <c r="I274" s="1">
        <v>2155360.0</v>
      </c>
      <c r="J274" s="1">
        <v>41015.0</v>
      </c>
      <c r="M274" s="1">
        <v>0.0</v>
      </c>
      <c r="N274" s="1">
        <v>1.0</v>
      </c>
      <c r="O274" s="1">
        <v>1.0</v>
      </c>
      <c r="P274" s="1" t="s">
        <v>123</v>
      </c>
      <c r="Q274" s="1" t="s">
        <v>124</v>
      </c>
      <c r="R274" s="1">
        <v>40.66587</v>
      </c>
      <c r="S274" s="1">
        <v>-73.97881</v>
      </c>
      <c r="T274" s="1" t="s">
        <v>91</v>
      </c>
      <c r="U274" s="1" t="s">
        <v>92</v>
      </c>
      <c r="V274" s="1">
        <v>3.0</v>
      </c>
      <c r="W274" s="1">
        <v>1.0</v>
      </c>
      <c r="X274" s="1">
        <v>1.0</v>
      </c>
      <c r="Y274" s="1">
        <v>1.0</v>
      </c>
      <c r="Z274" s="1" t="s">
        <v>93</v>
      </c>
      <c r="AA274" s="1" t="s">
        <v>1682</v>
      </c>
      <c r="AB274" s="1">
        <v>115.0</v>
      </c>
      <c r="AC274" s="1">
        <v>3.0</v>
      </c>
      <c r="AD274" s="1">
        <v>39.0</v>
      </c>
      <c r="AE274" s="1">
        <v>13.0</v>
      </c>
      <c r="AF274" s="1" t="s">
        <v>1683</v>
      </c>
      <c r="AG274" s="1">
        <v>1.0</v>
      </c>
      <c r="AH274" s="1">
        <v>0.0</v>
      </c>
      <c r="AI274" s="1">
        <v>0.0</v>
      </c>
      <c r="AJ274" s="1">
        <v>0.0</v>
      </c>
      <c r="AK274" s="1">
        <v>0.0</v>
      </c>
      <c r="AL274" s="1">
        <v>2.0</v>
      </c>
      <c r="AM274" s="1">
        <v>0.0</v>
      </c>
      <c r="AN274" s="1">
        <v>90.0</v>
      </c>
      <c r="AO274" s="1">
        <v>10.0</v>
      </c>
      <c r="AP274" s="1">
        <v>10.0</v>
      </c>
      <c r="AQ274" s="1">
        <v>10.0</v>
      </c>
      <c r="AR274" s="1">
        <v>10.0</v>
      </c>
      <c r="AS274" s="1">
        <v>10.0</v>
      </c>
      <c r="AT274" s="1">
        <v>9.0</v>
      </c>
      <c r="AU274" s="1">
        <v>0.0</v>
      </c>
      <c r="AV274" s="1" t="s">
        <v>96</v>
      </c>
      <c r="AW274" s="1">
        <v>1.0</v>
      </c>
      <c r="AX274" s="1">
        <v>1.0</v>
      </c>
      <c r="AY274" s="1">
        <v>0.0</v>
      </c>
      <c r="AZ274" s="1">
        <v>0.0</v>
      </c>
      <c r="BA274" s="1">
        <v>0.04</v>
      </c>
      <c r="BB274" s="1">
        <v>-1.0</v>
      </c>
      <c r="BC274" s="1">
        <v>-1.0</v>
      </c>
      <c r="BD274" s="1">
        <v>-1.0</v>
      </c>
      <c r="BE274" s="1">
        <v>-1.0</v>
      </c>
      <c r="BF274" s="1">
        <v>-1.0</v>
      </c>
      <c r="BG274" s="1">
        <v>-1.0</v>
      </c>
      <c r="BH274" s="1">
        <v>-1.0</v>
      </c>
      <c r="BI274" s="1">
        <v>-1.0</v>
      </c>
      <c r="BJ274" s="1">
        <v>1.0</v>
      </c>
      <c r="BK274" s="1">
        <v>-1.0</v>
      </c>
      <c r="BL274" s="1">
        <v>-1.0</v>
      </c>
      <c r="BM274" s="1">
        <v>-1.0</v>
      </c>
      <c r="BN274" s="1">
        <v>-1.0</v>
      </c>
      <c r="BO274" s="1">
        <v>-1.0</v>
      </c>
      <c r="BP274" s="1">
        <v>1.0</v>
      </c>
      <c r="BQ274" s="1">
        <v>-1.0</v>
      </c>
      <c r="BR274" s="1">
        <v>-1.0</v>
      </c>
      <c r="BS274" s="1">
        <v>-1.0</v>
      </c>
      <c r="BT274" s="1">
        <v>-1.0</v>
      </c>
      <c r="BU274" s="1">
        <v>1.0</v>
      </c>
      <c r="BV274" s="1">
        <v>-1.0</v>
      </c>
      <c r="BW274" s="1">
        <v>-1.0</v>
      </c>
      <c r="BX274" s="1">
        <v>-1.0</v>
      </c>
      <c r="BY274" s="1">
        <v>-1.0</v>
      </c>
      <c r="BZ274" s="1">
        <v>-1.0</v>
      </c>
      <c r="CA274" s="1">
        <v>-1.0</v>
      </c>
      <c r="CB274" s="1">
        <v>-1.0</v>
      </c>
      <c r="CC274" s="1">
        <v>-1.0</v>
      </c>
      <c r="CD274" s="1">
        <v>8549.0</v>
      </c>
    </row>
    <row r="275">
      <c r="A275" s="1">
        <v>3.4076756E7</v>
      </c>
      <c r="B275" s="1" t="s">
        <v>1684</v>
      </c>
      <c r="C275" s="1" t="s">
        <v>1685</v>
      </c>
      <c r="D275" s="1" t="s">
        <v>1686</v>
      </c>
      <c r="E275" s="1" t="s">
        <v>85</v>
      </c>
      <c r="F275" s="1" t="s">
        <v>1687</v>
      </c>
      <c r="G275" s="1" t="s">
        <v>1688</v>
      </c>
      <c r="I275" s="1">
        <v>7.3324719E7</v>
      </c>
      <c r="J275" s="1">
        <v>42512.0</v>
      </c>
      <c r="K275" s="1" t="s">
        <v>134</v>
      </c>
      <c r="L275" s="1">
        <v>1.0</v>
      </c>
      <c r="M275" s="1">
        <v>0.0</v>
      </c>
      <c r="N275" s="1">
        <v>1.0</v>
      </c>
      <c r="O275" s="1">
        <v>0.0</v>
      </c>
      <c r="P275" s="1" t="s">
        <v>111</v>
      </c>
      <c r="Q275" s="1" t="s">
        <v>1689</v>
      </c>
      <c r="R275" s="1">
        <v>40.59009</v>
      </c>
      <c r="S275" s="1">
        <v>-73.81042</v>
      </c>
      <c r="T275" s="1" t="s">
        <v>1690</v>
      </c>
      <c r="U275" s="1" t="s">
        <v>92</v>
      </c>
      <c r="V275" s="1">
        <v>4.0</v>
      </c>
      <c r="W275" s="1">
        <v>1.0</v>
      </c>
      <c r="X275" s="1">
        <v>1.0</v>
      </c>
      <c r="Y275" s="1">
        <v>2.0</v>
      </c>
      <c r="Z275" s="1" t="s">
        <v>93</v>
      </c>
      <c r="AA275" s="1" t="s">
        <v>1691</v>
      </c>
      <c r="AB275" s="1">
        <v>126.0</v>
      </c>
      <c r="AC275" s="1">
        <v>2.0</v>
      </c>
      <c r="AD275" s="1">
        <v>10.0</v>
      </c>
      <c r="AE275" s="1">
        <v>7.0</v>
      </c>
      <c r="AF275" s="1" t="s">
        <v>179</v>
      </c>
      <c r="AG275" s="1">
        <v>1.0</v>
      </c>
      <c r="AH275" s="1">
        <v>0.0</v>
      </c>
      <c r="AI275" s="1">
        <v>28.0</v>
      </c>
      <c r="AJ275" s="1">
        <v>58.0</v>
      </c>
      <c r="AK275" s="1">
        <v>58.0</v>
      </c>
      <c r="AL275" s="1">
        <v>0.0</v>
      </c>
      <c r="AM275" s="1">
        <v>0.0</v>
      </c>
      <c r="AU275" s="1">
        <v>0.0</v>
      </c>
      <c r="AV275" s="1" t="s">
        <v>96</v>
      </c>
      <c r="AW275" s="1">
        <v>1.0</v>
      </c>
      <c r="AX275" s="1">
        <v>1.0</v>
      </c>
      <c r="AY275" s="1">
        <v>0.0</v>
      </c>
      <c r="AZ275" s="1">
        <v>0.0</v>
      </c>
      <c r="BB275" s="1">
        <v>-1.0</v>
      </c>
      <c r="BC275" s="1">
        <v>1.0</v>
      </c>
      <c r="BD275" s="1">
        <v>-1.0</v>
      </c>
      <c r="BE275" s="1">
        <v>-1.0</v>
      </c>
      <c r="BF275" s="1">
        <v>-1.0</v>
      </c>
      <c r="BG275" s="1">
        <v>-1.0</v>
      </c>
      <c r="BH275" s="1">
        <v>-1.0</v>
      </c>
      <c r="BI275" s="1">
        <v>1.0</v>
      </c>
      <c r="BJ275" s="1">
        <v>1.0</v>
      </c>
      <c r="BK275" s="1">
        <v>-1.0</v>
      </c>
      <c r="BL275" s="1">
        <v>-1.0</v>
      </c>
      <c r="BM275" s="1">
        <v>-1.0</v>
      </c>
      <c r="BN275" s="1">
        <v>-1.0</v>
      </c>
      <c r="BO275" s="1">
        <v>-1.0</v>
      </c>
      <c r="BP275" s="1">
        <v>-1.0</v>
      </c>
      <c r="BQ275" s="1">
        <v>-1.0</v>
      </c>
      <c r="BR275" s="1">
        <v>-1.0</v>
      </c>
      <c r="BS275" s="1">
        <v>-1.0</v>
      </c>
      <c r="BT275" s="1">
        <v>-1.0</v>
      </c>
      <c r="BU275" s="1">
        <v>1.0</v>
      </c>
      <c r="BV275" s="1">
        <v>-1.0</v>
      </c>
      <c r="BW275" s="1">
        <v>-1.0</v>
      </c>
      <c r="BX275" s="1">
        <v>1.0</v>
      </c>
      <c r="BY275" s="1">
        <v>-1.0</v>
      </c>
      <c r="BZ275" s="1">
        <v>-1.0</v>
      </c>
      <c r="CA275" s="1">
        <v>-1.0</v>
      </c>
      <c r="CB275" s="1">
        <v>-1.0</v>
      </c>
      <c r="CC275" s="1">
        <v>-1.0</v>
      </c>
      <c r="CD275" s="1">
        <v>8610.0</v>
      </c>
    </row>
    <row r="276">
      <c r="A276" s="1">
        <v>1.3370053E7</v>
      </c>
      <c r="B276" s="1" t="s">
        <v>1692</v>
      </c>
      <c r="C276" s="1" t="s">
        <v>1693</v>
      </c>
      <c r="D276" s="1" t="s">
        <v>1694</v>
      </c>
      <c r="E276" s="1" t="s">
        <v>85</v>
      </c>
      <c r="F276" s="1" t="s">
        <v>1695</v>
      </c>
      <c r="G276" s="1" t="s">
        <v>1696</v>
      </c>
      <c r="I276" s="1">
        <v>7.5915628E7</v>
      </c>
      <c r="J276" s="1">
        <v>42526.0</v>
      </c>
      <c r="M276" s="1">
        <v>0.0</v>
      </c>
      <c r="N276" s="1">
        <v>1.0</v>
      </c>
      <c r="O276" s="1">
        <v>0.0</v>
      </c>
      <c r="P276" s="1" t="s">
        <v>123</v>
      </c>
      <c r="Q276" s="1" t="s">
        <v>296</v>
      </c>
      <c r="R276" s="1">
        <v>40.73431</v>
      </c>
      <c r="S276" s="1">
        <v>-73.95928</v>
      </c>
      <c r="T276" s="1" t="s">
        <v>91</v>
      </c>
      <c r="U276" s="1" t="s">
        <v>92</v>
      </c>
      <c r="V276" s="1">
        <v>2.0</v>
      </c>
      <c r="W276" s="1">
        <v>1.0</v>
      </c>
      <c r="X276" s="1">
        <v>1.0</v>
      </c>
      <c r="Y276" s="1">
        <v>1.0</v>
      </c>
      <c r="Z276" s="1" t="s">
        <v>93</v>
      </c>
      <c r="AA276" s="1" t="s">
        <v>1697</v>
      </c>
      <c r="AB276" s="1">
        <v>140.0</v>
      </c>
      <c r="AC276" s="1">
        <v>1.0</v>
      </c>
      <c r="AD276" s="1">
        <v>0.0</v>
      </c>
      <c r="AE276" s="1">
        <v>2.0</v>
      </c>
      <c r="AF276" s="1" t="s">
        <v>597</v>
      </c>
      <c r="AG276" s="1">
        <v>1.0</v>
      </c>
      <c r="AH276" s="1">
        <v>0.0</v>
      </c>
      <c r="AI276" s="1">
        <v>0.0</v>
      </c>
      <c r="AJ276" s="1">
        <v>0.0</v>
      </c>
      <c r="AK276" s="1">
        <v>0.0</v>
      </c>
      <c r="AL276" s="1">
        <v>3.0</v>
      </c>
      <c r="AM276" s="1">
        <v>0.0</v>
      </c>
      <c r="AN276" s="1">
        <v>100.0</v>
      </c>
      <c r="AO276" s="1">
        <v>10.0</v>
      </c>
      <c r="AP276" s="1">
        <v>9.0</v>
      </c>
      <c r="AQ276" s="1">
        <v>10.0</v>
      </c>
      <c r="AR276" s="1">
        <v>9.0</v>
      </c>
      <c r="AS276" s="1">
        <v>10.0</v>
      </c>
      <c r="AT276" s="1">
        <v>10.0</v>
      </c>
      <c r="AU276" s="1">
        <v>1.0</v>
      </c>
      <c r="AV276" s="1" t="s">
        <v>105</v>
      </c>
      <c r="AW276" s="1">
        <v>1.0</v>
      </c>
      <c r="AX276" s="1">
        <v>1.0</v>
      </c>
      <c r="AY276" s="1">
        <v>0.0</v>
      </c>
      <c r="AZ276" s="1">
        <v>0.0</v>
      </c>
      <c r="BA276" s="1">
        <v>0.08</v>
      </c>
      <c r="BB276" s="1">
        <v>-1.0</v>
      </c>
      <c r="BC276" s="1">
        <v>1.0</v>
      </c>
      <c r="BD276" s="1">
        <v>-1.0</v>
      </c>
      <c r="BE276" s="1">
        <v>-1.0</v>
      </c>
      <c r="BF276" s="1">
        <v>-1.0</v>
      </c>
      <c r="BG276" s="1">
        <v>-1.0</v>
      </c>
      <c r="BH276" s="1">
        <v>-1.0</v>
      </c>
      <c r="BI276" s="1">
        <v>-1.0</v>
      </c>
      <c r="BJ276" s="1">
        <v>-1.0</v>
      </c>
      <c r="BK276" s="1">
        <v>-1.0</v>
      </c>
      <c r="BL276" s="1">
        <v>-1.0</v>
      </c>
      <c r="BM276" s="1">
        <v>-1.0</v>
      </c>
      <c r="BN276" s="1">
        <v>-1.0</v>
      </c>
      <c r="BO276" s="1">
        <v>-1.0</v>
      </c>
      <c r="BP276" s="1">
        <v>1.0</v>
      </c>
      <c r="BQ276" s="1">
        <v>-1.0</v>
      </c>
      <c r="BR276" s="1">
        <v>-1.0</v>
      </c>
      <c r="BS276" s="1">
        <v>-1.0</v>
      </c>
      <c r="BT276" s="1">
        <v>-1.0</v>
      </c>
      <c r="BU276" s="1">
        <v>1.0</v>
      </c>
      <c r="BV276" s="1">
        <v>-1.0</v>
      </c>
      <c r="BW276" s="1">
        <v>-1.0</v>
      </c>
      <c r="BX276" s="1">
        <v>-1.0</v>
      </c>
      <c r="BY276" s="1">
        <v>1.0</v>
      </c>
      <c r="BZ276" s="1">
        <v>-1.0</v>
      </c>
      <c r="CA276" s="1">
        <v>-1.0</v>
      </c>
      <c r="CB276" s="1">
        <v>-1.0</v>
      </c>
      <c r="CC276" s="1">
        <v>-1.0</v>
      </c>
      <c r="CD276" s="1">
        <v>8647.0</v>
      </c>
    </row>
    <row r="277">
      <c r="A277" s="1">
        <v>2.9308309E7</v>
      </c>
      <c r="B277" s="1" t="s">
        <v>1698</v>
      </c>
      <c r="C277" s="1" t="s">
        <v>1699</v>
      </c>
      <c r="D277" s="1" t="s">
        <v>1700</v>
      </c>
      <c r="E277" s="1" t="s">
        <v>85</v>
      </c>
      <c r="F277" s="1" t="s">
        <v>1701</v>
      </c>
      <c r="G277" s="1" t="s">
        <v>1702</v>
      </c>
      <c r="H277" s="1" t="s">
        <v>1703</v>
      </c>
      <c r="I277" s="1">
        <v>2.20786352E8</v>
      </c>
      <c r="J277" s="1">
        <v>43388.0</v>
      </c>
      <c r="K277" s="1" t="s">
        <v>134</v>
      </c>
      <c r="L277" s="1">
        <v>1.0</v>
      </c>
      <c r="M277" s="1">
        <v>0.0</v>
      </c>
      <c r="N277" s="1">
        <v>1.0</v>
      </c>
      <c r="O277" s="1">
        <v>0.0</v>
      </c>
      <c r="P277" s="1" t="s">
        <v>89</v>
      </c>
      <c r="Q277" s="1" t="s">
        <v>1535</v>
      </c>
      <c r="R277" s="1">
        <v>40.8242599999999</v>
      </c>
      <c r="S277" s="1">
        <v>-73.95231</v>
      </c>
      <c r="T277" s="1" t="s">
        <v>91</v>
      </c>
      <c r="U277" s="1" t="s">
        <v>92</v>
      </c>
      <c r="V277" s="1">
        <v>2.0</v>
      </c>
      <c r="W277" s="1">
        <v>1.0</v>
      </c>
      <c r="X277" s="1">
        <v>1.0</v>
      </c>
      <c r="Y277" s="1">
        <v>1.0</v>
      </c>
      <c r="Z277" s="1" t="s">
        <v>93</v>
      </c>
      <c r="AA277" s="1" t="s">
        <v>1704</v>
      </c>
      <c r="AB277" s="1">
        <v>125.0</v>
      </c>
      <c r="AC277" s="1">
        <v>1.0</v>
      </c>
      <c r="AD277" s="1">
        <v>0.0</v>
      </c>
      <c r="AE277" s="1">
        <v>3.0</v>
      </c>
      <c r="AF277" s="1" t="s">
        <v>104</v>
      </c>
      <c r="AG277" s="1">
        <v>1.0</v>
      </c>
      <c r="AH277" s="1">
        <v>26.0</v>
      </c>
      <c r="AI277" s="1">
        <v>37.0</v>
      </c>
      <c r="AJ277" s="1">
        <v>64.0</v>
      </c>
      <c r="AK277" s="1">
        <v>119.0</v>
      </c>
      <c r="AL277" s="1">
        <v>8.0</v>
      </c>
      <c r="AM277" s="1">
        <v>8.0</v>
      </c>
      <c r="AN277" s="1">
        <v>80.0</v>
      </c>
      <c r="AO277" s="1">
        <v>9.0</v>
      </c>
      <c r="AP277" s="1">
        <v>9.0</v>
      </c>
      <c r="AQ277" s="1">
        <v>9.0</v>
      </c>
      <c r="AR277" s="1">
        <v>9.0</v>
      </c>
      <c r="AS277" s="1">
        <v>9.0</v>
      </c>
      <c r="AT277" s="1">
        <v>8.0</v>
      </c>
      <c r="AU277" s="1">
        <v>1.0</v>
      </c>
      <c r="AV277" s="1" t="s">
        <v>105</v>
      </c>
      <c r="AW277" s="1">
        <v>1.0</v>
      </c>
      <c r="AX277" s="1">
        <v>1.0</v>
      </c>
      <c r="AY277" s="1">
        <v>0.0</v>
      </c>
      <c r="AZ277" s="1">
        <v>0.0</v>
      </c>
      <c r="BA277" s="1">
        <v>1.17</v>
      </c>
      <c r="BB277" s="1">
        <v>-1.0</v>
      </c>
      <c r="BC277" s="1">
        <v>1.0</v>
      </c>
      <c r="BD277" s="1">
        <v>-1.0</v>
      </c>
      <c r="BE277" s="1">
        <v>-1.0</v>
      </c>
      <c r="BF277" s="1">
        <v>-1.0</v>
      </c>
      <c r="BG277" s="1">
        <v>-1.0</v>
      </c>
      <c r="BH277" s="1">
        <v>-1.0</v>
      </c>
      <c r="BI277" s="1">
        <v>-1.0</v>
      </c>
      <c r="BJ277" s="1">
        <v>1.0</v>
      </c>
      <c r="BK277" s="1">
        <v>-1.0</v>
      </c>
      <c r="BL277" s="1">
        <v>-1.0</v>
      </c>
      <c r="BM277" s="1">
        <v>-1.0</v>
      </c>
      <c r="BN277" s="1">
        <v>-1.0</v>
      </c>
      <c r="BO277" s="1">
        <v>-1.0</v>
      </c>
      <c r="BP277" s="1">
        <v>-1.0</v>
      </c>
      <c r="BQ277" s="1">
        <v>-1.0</v>
      </c>
      <c r="BR277" s="1">
        <v>-1.0</v>
      </c>
      <c r="BS277" s="1">
        <v>-1.0</v>
      </c>
      <c r="BT277" s="1">
        <v>-1.0</v>
      </c>
      <c r="BU277" s="1">
        <v>-1.0</v>
      </c>
      <c r="BV277" s="1">
        <v>-1.0</v>
      </c>
      <c r="BW277" s="1">
        <v>-1.0</v>
      </c>
      <c r="BX277" s="1">
        <v>-1.0</v>
      </c>
      <c r="BY277" s="1">
        <v>-1.0</v>
      </c>
      <c r="BZ277" s="1">
        <v>-1.0</v>
      </c>
      <c r="CA277" s="1">
        <v>-1.0</v>
      </c>
      <c r="CB277" s="1">
        <v>-1.0</v>
      </c>
      <c r="CC277" s="1">
        <v>-1.0</v>
      </c>
      <c r="CD277" s="1">
        <v>8672.0</v>
      </c>
    </row>
    <row r="278">
      <c r="A278" s="1">
        <v>2.2245972E7</v>
      </c>
      <c r="B278" s="1" t="s">
        <v>1705</v>
      </c>
      <c r="C278" s="1" t="s">
        <v>1706</v>
      </c>
      <c r="D278" s="1" t="s">
        <v>1707</v>
      </c>
      <c r="E278" s="1" t="s">
        <v>85</v>
      </c>
      <c r="G278" s="1" t="s">
        <v>1708</v>
      </c>
      <c r="I278" s="1">
        <v>1.6255414E8</v>
      </c>
      <c r="J278" s="1">
        <v>43082.0</v>
      </c>
      <c r="M278" s="1">
        <v>0.0</v>
      </c>
      <c r="N278" s="1">
        <v>1.0</v>
      </c>
      <c r="O278" s="1">
        <v>0.0</v>
      </c>
      <c r="P278" s="1" t="s">
        <v>123</v>
      </c>
      <c r="Q278" s="1" t="s">
        <v>945</v>
      </c>
      <c r="R278" s="1">
        <v>40.6620799999999</v>
      </c>
      <c r="S278" s="1">
        <v>-73.9443</v>
      </c>
      <c r="T278" s="1" t="s">
        <v>289</v>
      </c>
      <c r="U278" s="1" t="s">
        <v>214</v>
      </c>
      <c r="V278" s="1">
        <v>1.0</v>
      </c>
      <c r="W278" s="1">
        <v>1.0</v>
      </c>
      <c r="X278" s="1">
        <v>1.0</v>
      </c>
      <c r="Y278" s="1">
        <v>1.0</v>
      </c>
      <c r="Z278" s="1" t="s">
        <v>93</v>
      </c>
      <c r="AA278" s="1" t="s">
        <v>1709</v>
      </c>
      <c r="AB278" s="1">
        <v>22.0</v>
      </c>
      <c r="AC278" s="1">
        <v>1.0</v>
      </c>
      <c r="AD278" s="1">
        <v>0.0</v>
      </c>
      <c r="AE278" s="1">
        <v>14.0</v>
      </c>
      <c r="AF278" s="1" t="s">
        <v>692</v>
      </c>
      <c r="AG278" s="1">
        <v>1.0</v>
      </c>
      <c r="AH278" s="1">
        <v>0.0</v>
      </c>
      <c r="AI278" s="1">
        <v>0.0</v>
      </c>
      <c r="AJ278" s="1">
        <v>0.0</v>
      </c>
      <c r="AK278" s="1">
        <v>0.0</v>
      </c>
      <c r="AL278" s="1">
        <v>0.0</v>
      </c>
      <c r="AM278" s="1">
        <v>0.0</v>
      </c>
      <c r="AU278" s="1">
        <v>0.0</v>
      </c>
      <c r="AV278" s="1" t="s">
        <v>105</v>
      </c>
      <c r="AW278" s="1">
        <v>1.0</v>
      </c>
      <c r="AX278" s="1">
        <v>0.0</v>
      </c>
      <c r="AY278" s="1">
        <v>0.0</v>
      </c>
      <c r="AZ278" s="1">
        <v>1.0</v>
      </c>
      <c r="BB278" s="1">
        <v>-1.0</v>
      </c>
      <c r="BC278" s="1">
        <v>1.0</v>
      </c>
      <c r="BD278" s="1">
        <v>-1.0</v>
      </c>
      <c r="BE278" s="1">
        <v>-1.0</v>
      </c>
      <c r="BF278" s="1">
        <v>-1.0</v>
      </c>
      <c r="BG278" s="1">
        <v>-1.0</v>
      </c>
      <c r="BH278" s="1">
        <v>-1.0</v>
      </c>
      <c r="BI278" s="1">
        <v>-1.0</v>
      </c>
      <c r="BJ278" s="1">
        <v>-1.0</v>
      </c>
      <c r="BK278" s="1">
        <v>1.0</v>
      </c>
      <c r="BL278" s="1">
        <v>-1.0</v>
      </c>
      <c r="BM278" s="1">
        <v>-1.0</v>
      </c>
      <c r="BN278" s="1">
        <v>-1.0</v>
      </c>
      <c r="BO278" s="1">
        <v>-1.0</v>
      </c>
      <c r="BP278" s="1">
        <v>-1.0</v>
      </c>
      <c r="BQ278" s="1">
        <v>-1.0</v>
      </c>
      <c r="BR278" s="1">
        <v>-1.0</v>
      </c>
      <c r="BS278" s="1">
        <v>1.0</v>
      </c>
      <c r="BT278" s="1">
        <v>-1.0</v>
      </c>
      <c r="BU278" s="1">
        <v>1.0</v>
      </c>
      <c r="BV278" s="1">
        <v>1.0</v>
      </c>
      <c r="BW278" s="1">
        <v>-1.0</v>
      </c>
      <c r="BX278" s="1">
        <v>-1.0</v>
      </c>
      <c r="BY278" s="1">
        <v>-1.0</v>
      </c>
      <c r="BZ278" s="1">
        <v>-1.0</v>
      </c>
      <c r="CA278" s="1">
        <v>-1.0</v>
      </c>
      <c r="CB278" s="1">
        <v>-1.0</v>
      </c>
      <c r="CC278" s="1">
        <v>-1.0</v>
      </c>
      <c r="CD278" s="1">
        <v>8673.0</v>
      </c>
    </row>
    <row r="279">
      <c r="A279" s="1">
        <v>3.6103059E7</v>
      </c>
      <c r="B279" s="1" t="s">
        <v>1710</v>
      </c>
      <c r="C279" s="1" t="s">
        <v>1711</v>
      </c>
      <c r="D279" s="1" t="s">
        <v>1712</v>
      </c>
      <c r="E279" s="1" t="s">
        <v>85</v>
      </c>
      <c r="F279" s="1" t="s">
        <v>1713</v>
      </c>
      <c r="I279" s="1">
        <v>2.5564144E8</v>
      </c>
      <c r="J279" s="1">
        <v>43568.0</v>
      </c>
      <c r="K279" s="1" t="s">
        <v>134</v>
      </c>
      <c r="L279" s="1">
        <v>1.0</v>
      </c>
      <c r="M279" s="1">
        <v>0.0</v>
      </c>
      <c r="N279" s="1">
        <v>7.0</v>
      </c>
      <c r="O279" s="1">
        <v>0.0</v>
      </c>
      <c r="P279" s="1" t="s">
        <v>1714</v>
      </c>
      <c r="Q279" s="1" t="s">
        <v>1715</v>
      </c>
      <c r="R279" s="1">
        <v>40.76393</v>
      </c>
      <c r="S279" s="1">
        <v>-73.80895</v>
      </c>
      <c r="T279" s="1" t="s">
        <v>125</v>
      </c>
      <c r="U279" s="1" t="s">
        <v>113</v>
      </c>
      <c r="V279" s="1">
        <v>2.0</v>
      </c>
      <c r="W279" s="1">
        <v>1.0</v>
      </c>
      <c r="X279" s="1">
        <v>1.0</v>
      </c>
      <c r="Y279" s="1">
        <v>1.0</v>
      </c>
      <c r="Z279" s="1" t="s">
        <v>93</v>
      </c>
      <c r="AA279" s="1" t="s">
        <v>1716</v>
      </c>
      <c r="AB279" s="1">
        <v>42.0</v>
      </c>
      <c r="AC279" s="1">
        <v>1.0</v>
      </c>
      <c r="AD279" s="1">
        <v>0.0</v>
      </c>
      <c r="AE279" s="1">
        <v>1.0</v>
      </c>
      <c r="AF279" s="1" t="s">
        <v>313</v>
      </c>
      <c r="AG279" s="1">
        <v>1.0</v>
      </c>
      <c r="AH279" s="1">
        <v>0.0</v>
      </c>
      <c r="AI279" s="1">
        <v>0.0</v>
      </c>
      <c r="AJ279" s="1">
        <v>4.0</v>
      </c>
      <c r="AK279" s="1">
        <v>4.0</v>
      </c>
      <c r="AL279" s="1">
        <v>0.0</v>
      </c>
      <c r="AM279" s="1">
        <v>0.0</v>
      </c>
      <c r="AU279" s="1">
        <v>1.0</v>
      </c>
      <c r="AV279" s="1" t="s">
        <v>105</v>
      </c>
      <c r="AW279" s="1">
        <v>7.0</v>
      </c>
      <c r="AX279" s="1">
        <v>0.0</v>
      </c>
      <c r="AY279" s="1">
        <v>7.0</v>
      </c>
      <c r="AZ279" s="1">
        <v>0.0</v>
      </c>
      <c r="BB279" s="1">
        <v>-1.0</v>
      </c>
      <c r="BC279" s="1">
        <v>1.0</v>
      </c>
      <c r="BD279" s="1">
        <v>-1.0</v>
      </c>
      <c r="BE279" s="1">
        <v>-1.0</v>
      </c>
      <c r="BF279" s="1">
        <v>-1.0</v>
      </c>
      <c r="BG279" s="1">
        <v>-1.0</v>
      </c>
      <c r="BH279" s="1">
        <v>-1.0</v>
      </c>
      <c r="BI279" s="1">
        <v>-1.0</v>
      </c>
      <c r="BJ279" s="1">
        <v>-1.0</v>
      </c>
      <c r="BK279" s="1">
        <v>-1.0</v>
      </c>
      <c r="BL279" s="1">
        <v>-1.0</v>
      </c>
      <c r="BM279" s="1">
        <v>1.0</v>
      </c>
      <c r="BN279" s="1">
        <v>-1.0</v>
      </c>
      <c r="BO279" s="1">
        <v>-1.0</v>
      </c>
      <c r="BP279" s="1">
        <v>-1.0</v>
      </c>
      <c r="BQ279" s="1">
        <v>-1.0</v>
      </c>
      <c r="BR279" s="1">
        <v>-1.0</v>
      </c>
      <c r="BS279" s="1">
        <v>-1.0</v>
      </c>
      <c r="BT279" s="1">
        <v>-1.0</v>
      </c>
      <c r="BU279" s="1">
        <v>1.0</v>
      </c>
      <c r="BV279" s="1">
        <v>-1.0</v>
      </c>
      <c r="BW279" s="1">
        <v>-1.0</v>
      </c>
      <c r="BX279" s="1">
        <v>1.0</v>
      </c>
      <c r="BY279" s="1">
        <v>-1.0</v>
      </c>
      <c r="BZ279" s="1">
        <v>1.0</v>
      </c>
      <c r="CA279" s="1">
        <v>-1.0</v>
      </c>
      <c r="CB279" s="1">
        <v>-1.0</v>
      </c>
      <c r="CC279" s="1">
        <v>-1.0</v>
      </c>
      <c r="CD279" s="1">
        <v>8675.0</v>
      </c>
    </row>
    <row r="280">
      <c r="A280" s="1">
        <v>8054523.0</v>
      </c>
      <c r="B280" s="1" t="s">
        <v>1717</v>
      </c>
      <c r="C280" s="1" t="s">
        <v>1718</v>
      </c>
      <c r="D280" s="1" t="s">
        <v>1719</v>
      </c>
      <c r="E280" s="1" t="s">
        <v>85</v>
      </c>
      <c r="F280" s="1" t="s">
        <v>1720</v>
      </c>
      <c r="G280" s="1" t="s">
        <v>1721</v>
      </c>
      <c r="H280" s="1" t="s">
        <v>1722</v>
      </c>
      <c r="I280" s="1">
        <v>965061.0</v>
      </c>
      <c r="J280" s="1">
        <v>40768.0</v>
      </c>
      <c r="K280" s="1" t="s">
        <v>272</v>
      </c>
      <c r="L280" s="1">
        <v>1.0</v>
      </c>
      <c r="M280" s="1">
        <v>0.0</v>
      </c>
      <c r="N280" s="1">
        <v>1.0</v>
      </c>
      <c r="O280" s="1">
        <v>1.0</v>
      </c>
      <c r="P280" s="1" t="s">
        <v>123</v>
      </c>
      <c r="Q280" s="1" t="s">
        <v>124</v>
      </c>
      <c r="R280" s="1">
        <v>40.71278</v>
      </c>
      <c r="S280" s="1">
        <v>-73.96471</v>
      </c>
      <c r="T280" s="1" t="s">
        <v>91</v>
      </c>
      <c r="U280" s="1" t="s">
        <v>113</v>
      </c>
      <c r="V280" s="1">
        <v>2.0</v>
      </c>
      <c r="W280" s="1">
        <v>1.0</v>
      </c>
      <c r="X280" s="1">
        <v>1.0</v>
      </c>
      <c r="Y280" s="1">
        <v>1.0</v>
      </c>
      <c r="Z280" s="1" t="s">
        <v>93</v>
      </c>
      <c r="AA280" s="1" t="s">
        <v>1723</v>
      </c>
      <c r="AB280" s="1">
        <v>130.0</v>
      </c>
      <c r="AC280" s="1">
        <v>2.0</v>
      </c>
      <c r="AD280" s="1">
        <v>25.0</v>
      </c>
      <c r="AE280" s="1">
        <v>3.0</v>
      </c>
      <c r="AF280" s="1" t="s">
        <v>255</v>
      </c>
      <c r="AG280" s="1">
        <v>1.0</v>
      </c>
      <c r="AH280" s="1">
        <v>0.0</v>
      </c>
      <c r="AI280" s="1">
        <v>0.0</v>
      </c>
      <c r="AJ280" s="1">
        <v>3.0</v>
      </c>
      <c r="AK280" s="1">
        <v>278.0</v>
      </c>
      <c r="AL280" s="1">
        <v>7.0</v>
      </c>
      <c r="AM280" s="1">
        <v>0.0</v>
      </c>
      <c r="AN280" s="1">
        <v>95.0</v>
      </c>
      <c r="AO280" s="1">
        <v>10.0</v>
      </c>
      <c r="AP280" s="1">
        <v>10.0</v>
      </c>
      <c r="AQ280" s="1">
        <v>10.0</v>
      </c>
      <c r="AR280" s="1">
        <v>10.0</v>
      </c>
      <c r="AS280" s="1">
        <v>10.0</v>
      </c>
      <c r="AT280" s="1">
        <v>10.0</v>
      </c>
      <c r="AU280" s="1">
        <v>1.0</v>
      </c>
      <c r="AV280" s="1" t="s">
        <v>96</v>
      </c>
      <c r="AW280" s="1">
        <v>1.0</v>
      </c>
      <c r="AX280" s="1">
        <v>0.0</v>
      </c>
      <c r="AY280" s="1">
        <v>1.0</v>
      </c>
      <c r="AZ280" s="1">
        <v>0.0</v>
      </c>
      <c r="BA280" s="1">
        <v>0.15</v>
      </c>
      <c r="BB280" s="1">
        <v>-1.0</v>
      </c>
      <c r="BC280" s="1">
        <v>1.0</v>
      </c>
      <c r="BD280" s="1">
        <v>-1.0</v>
      </c>
      <c r="BE280" s="1">
        <v>-1.0</v>
      </c>
      <c r="BF280" s="1">
        <v>-1.0</v>
      </c>
      <c r="BG280" s="1">
        <v>-1.0</v>
      </c>
      <c r="BH280" s="1">
        <v>-1.0</v>
      </c>
      <c r="BI280" s="1">
        <v>-1.0</v>
      </c>
      <c r="BJ280" s="1">
        <v>1.0</v>
      </c>
      <c r="BK280" s="1">
        <v>-1.0</v>
      </c>
      <c r="BL280" s="1">
        <v>-1.0</v>
      </c>
      <c r="BM280" s="1">
        <v>1.0</v>
      </c>
      <c r="BN280" s="1">
        <v>1.0</v>
      </c>
      <c r="BO280" s="1">
        <v>-1.0</v>
      </c>
      <c r="BP280" s="1">
        <v>-1.0</v>
      </c>
      <c r="BQ280" s="1">
        <v>-1.0</v>
      </c>
      <c r="BR280" s="1">
        <v>-1.0</v>
      </c>
      <c r="BS280" s="1">
        <v>-1.0</v>
      </c>
      <c r="BT280" s="1">
        <v>-1.0</v>
      </c>
      <c r="BU280" s="1">
        <v>1.0</v>
      </c>
      <c r="BV280" s="1">
        <v>-1.0</v>
      </c>
      <c r="BW280" s="1">
        <v>-1.0</v>
      </c>
      <c r="BX280" s="1">
        <v>-1.0</v>
      </c>
      <c r="BY280" s="1">
        <v>-1.0</v>
      </c>
      <c r="BZ280" s="1">
        <v>-1.0</v>
      </c>
      <c r="CA280" s="1">
        <v>-1.0</v>
      </c>
      <c r="CB280" s="1">
        <v>-1.0</v>
      </c>
      <c r="CC280" s="1">
        <v>-1.0</v>
      </c>
      <c r="CD280" s="1">
        <v>8684.0</v>
      </c>
    </row>
    <row r="281">
      <c r="A281" s="1">
        <v>2392051.0</v>
      </c>
      <c r="B281" s="1" t="s">
        <v>1724</v>
      </c>
      <c r="C281" s="1" t="s">
        <v>1725</v>
      </c>
      <c r="D281" s="1" t="s">
        <v>1725</v>
      </c>
      <c r="E281" s="1" t="s">
        <v>85</v>
      </c>
      <c r="I281" s="1">
        <v>132244.0</v>
      </c>
      <c r="J281" s="1">
        <v>40323.0</v>
      </c>
      <c r="K281" s="1" t="s">
        <v>88</v>
      </c>
      <c r="L281" s="1">
        <v>1.0</v>
      </c>
      <c r="M281" s="1">
        <v>0.0</v>
      </c>
      <c r="N281" s="1">
        <v>1.0</v>
      </c>
      <c r="O281" s="1">
        <v>1.0</v>
      </c>
      <c r="P281" s="1" t="s">
        <v>89</v>
      </c>
      <c r="Q281" s="1" t="s">
        <v>90</v>
      </c>
      <c r="R281" s="1">
        <v>40.71762</v>
      </c>
      <c r="S281" s="1">
        <v>-73.98334</v>
      </c>
      <c r="T281" s="1" t="s">
        <v>91</v>
      </c>
      <c r="U281" s="1" t="s">
        <v>92</v>
      </c>
      <c r="V281" s="1">
        <v>2.0</v>
      </c>
      <c r="W281" s="1">
        <v>1.0</v>
      </c>
      <c r="X281" s="1">
        <v>1.0</v>
      </c>
      <c r="Y281" s="1">
        <v>1.0</v>
      </c>
      <c r="Z281" s="1" t="s">
        <v>93</v>
      </c>
      <c r="AA281" s="1" t="s">
        <v>1726</v>
      </c>
      <c r="AB281" s="1">
        <v>400.0</v>
      </c>
      <c r="AC281" s="1">
        <v>2.0</v>
      </c>
      <c r="AD281" s="1">
        <v>50.0</v>
      </c>
      <c r="AE281" s="1">
        <v>7.0</v>
      </c>
      <c r="AF281" s="1" t="s">
        <v>1683</v>
      </c>
      <c r="AG281" s="1">
        <v>1.0</v>
      </c>
      <c r="AH281" s="1">
        <v>30.0</v>
      </c>
      <c r="AI281" s="1">
        <v>60.0</v>
      </c>
      <c r="AJ281" s="1">
        <v>90.0</v>
      </c>
      <c r="AK281" s="1">
        <v>365.0</v>
      </c>
      <c r="AL281" s="1">
        <v>0.0</v>
      </c>
      <c r="AM281" s="1">
        <v>0.0</v>
      </c>
      <c r="AU281" s="1">
        <v>0.0</v>
      </c>
      <c r="AV281" s="1" t="s">
        <v>96</v>
      </c>
      <c r="AW281" s="1">
        <v>1.0</v>
      </c>
      <c r="AX281" s="1">
        <v>1.0</v>
      </c>
      <c r="AY281" s="1">
        <v>0.0</v>
      </c>
      <c r="AZ281" s="1">
        <v>0.0</v>
      </c>
      <c r="BB281" s="1">
        <v>-1.0</v>
      </c>
      <c r="BC281" s="1">
        <v>1.0</v>
      </c>
      <c r="BD281" s="1">
        <v>-1.0</v>
      </c>
      <c r="BE281" s="1">
        <v>-1.0</v>
      </c>
      <c r="BF281" s="1">
        <v>-1.0</v>
      </c>
      <c r="BG281" s="1">
        <v>-1.0</v>
      </c>
      <c r="BH281" s="1">
        <v>-1.0</v>
      </c>
      <c r="BI281" s="1">
        <v>-1.0</v>
      </c>
      <c r="BJ281" s="1">
        <v>-1.0</v>
      </c>
      <c r="BK281" s="1">
        <v>-1.0</v>
      </c>
      <c r="BL281" s="1">
        <v>-1.0</v>
      </c>
      <c r="BM281" s="1">
        <v>1.0</v>
      </c>
      <c r="BN281" s="1">
        <v>1.0</v>
      </c>
      <c r="BO281" s="1">
        <v>-1.0</v>
      </c>
      <c r="BP281" s="1">
        <v>1.0</v>
      </c>
      <c r="BQ281" s="1">
        <v>-1.0</v>
      </c>
      <c r="BR281" s="1">
        <v>-1.0</v>
      </c>
      <c r="BS281" s="1">
        <v>-1.0</v>
      </c>
      <c r="BT281" s="1">
        <v>-1.0</v>
      </c>
      <c r="BU281" s="1">
        <v>1.0</v>
      </c>
      <c r="BV281" s="1">
        <v>-1.0</v>
      </c>
      <c r="BW281" s="1">
        <v>-1.0</v>
      </c>
      <c r="BX281" s="1">
        <v>-1.0</v>
      </c>
      <c r="BY281" s="1">
        <v>-1.0</v>
      </c>
      <c r="BZ281" s="1">
        <v>-1.0</v>
      </c>
      <c r="CA281" s="1">
        <v>-1.0</v>
      </c>
      <c r="CB281" s="1">
        <v>1.0</v>
      </c>
      <c r="CC281" s="1">
        <v>-1.0</v>
      </c>
      <c r="CD281" s="1">
        <v>8765.0</v>
      </c>
    </row>
    <row r="282">
      <c r="A282" s="1">
        <v>1.7746222E7</v>
      </c>
      <c r="B282" s="1" t="s">
        <v>1727</v>
      </c>
      <c r="C282" s="1" t="s">
        <v>1728</v>
      </c>
      <c r="D282" s="1" t="s">
        <v>1728</v>
      </c>
      <c r="E282" s="1" t="s">
        <v>85</v>
      </c>
      <c r="I282" s="1">
        <v>1.6721721E7</v>
      </c>
      <c r="J282" s="1">
        <v>41802.0</v>
      </c>
      <c r="M282" s="1">
        <v>0.0</v>
      </c>
      <c r="N282" s="1">
        <v>1.0</v>
      </c>
      <c r="O282" s="1">
        <v>1.0</v>
      </c>
      <c r="P282" s="1" t="s">
        <v>89</v>
      </c>
      <c r="Q282" s="1" t="s">
        <v>90</v>
      </c>
      <c r="R282" s="1">
        <v>40.8153</v>
      </c>
      <c r="S282" s="1">
        <v>-73.9508</v>
      </c>
      <c r="T282" s="1" t="s">
        <v>91</v>
      </c>
      <c r="U282" s="1" t="s">
        <v>113</v>
      </c>
      <c r="V282" s="1">
        <v>2.0</v>
      </c>
      <c r="W282" s="1">
        <v>1.0</v>
      </c>
      <c r="X282" s="1">
        <v>1.0</v>
      </c>
      <c r="Y282" s="1">
        <v>1.0</v>
      </c>
      <c r="Z282" s="1" t="s">
        <v>93</v>
      </c>
      <c r="AA282" s="1" t="s">
        <v>1729</v>
      </c>
      <c r="AB282" s="1">
        <v>65.0</v>
      </c>
      <c r="AC282" s="1">
        <v>1.0</v>
      </c>
      <c r="AD282" s="1">
        <v>0.0</v>
      </c>
      <c r="AE282" s="1">
        <v>2.0</v>
      </c>
      <c r="AF282" s="1" t="s">
        <v>170</v>
      </c>
      <c r="AG282" s="1">
        <v>1.0</v>
      </c>
      <c r="AH282" s="1">
        <v>0.0</v>
      </c>
      <c r="AI282" s="1">
        <v>0.0</v>
      </c>
      <c r="AJ282" s="1">
        <v>0.0</v>
      </c>
      <c r="AK282" s="1">
        <v>0.0</v>
      </c>
      <c r="AL282" s="1">
        <v>18.0</v>
      </c>
      <c r="AM282" s="1">
        <v>3.0</v>
      </c>
      <c r="AN282" s="1">
        <v>95.0</v>
      </c>
      <c r="AO282" s="1">
        <v>10.0</v>
      </c>
      <c r="AP282" s="1">
        <v>8.0</v>
      </c>
      <c r="AQ282" s="1">
        <v>10.0</v>
      </c>
      <c r="AR282" s="1">
        <v>10.0</v>
      </c>
      <c r="AS282" s="1">
        <v>9.0</v>
      </c>
      <c r="AT282" s="1">
        <v>9.0</v>
      </c>
      <c r="AU282" s="1">
        <v>1.0</v>
      </c>
      <c r="AV282" s="1" t="s">
        <v>96</v>
      </c>
      <c r="AW282" s="1">
        <v>1.0</v>
      </c>
      <c r="AX282" s="1">
        <v>0.0</v>
      </c>
      <c r="AY282" s="1">
        <v>1.0</v>
      </c>
      <c r="AZ282" s="1">
        <v>0.0</v>
      </c>
      <c r="BA282" s="1">
        <v>0.64</v>
      </c>
      <c r="BB282" s="1">
        <v>-1.0</v>
      </c>
      <c r="BC282" s="1">
        <v>1.0</v>
      </c>
      <c r="BD282" s="1">
        <v>-1.0</v>
      </c>
      <c r="BE282" s="1">
        <v>-1.0</v>
      </c>
      <c r="BF282" s="1">
        <v>-1.0</v>
      </c>
      <c r="BG282" s="1">
        <v>-1.0</v>
      </c>
      <c r="BH282" s="1">
        <v>1.0</v>
      </c>
      <c r="BI282" s="1">
        <v>-1.0</v>
      </c>
      <c r="BJ282" s="1">
        <v>-1.0</v>
      </c>
      <c r="BK282" s="1">
        <v>-1.0</v>
      </c>
      <c r="BL282" s="1">
        <v>1.0</v>
      </c>
      <c r="BM282" s="1">
        <v>1.0</v>
      </c>
      <c r="BN282" s="1">
        <v>1.0</v>
      </c>
      <c r="BO282" s="1">
        <v>-1.0</v>
      </c>
      <c r="BP282" s="1">
        <v>1.0</v>
      </c>
      <c r="BQ282" s="1">
        <v>-1.0</v>
      </c>
      <c r="BR282" s="1">
        <v>-1.0</v>
      </c>
      <c r="BS282" s="1">
        <v>-1.0</v>
      </c>
      <c r="BT282" s="1">
        <v>-1.0</v>
      </c>
      <c r="BU282" s="1">
        <v>1.0</v>
      </c>
      <c r="BV282" s="1">
        <v>-1.0</v>
      </c>
      <c r="BW282" s="1">
        <v>-1.0</v>
      </c>
      <c r="BX282" s="1">
        <v>-1.0</v>
      </c>
      <c r="BY282" s="1">
        <v>-1.0</v>
      </c>
      <c r="BZ282" s="1">
        <v>-1.0</v>
      </c>
      <c r="CA282" s="1">
        <v>-1.0</v>
      </c>
      <c r="CB282" s="1">
        <v>-1.0</v>
      </c>
      <c r="CC282" s="1">
        <v>-1.0</v>
      </c>
      <c r="CD282" s="1">
        <v>8796.0</v>
      </c>
    </row>
    <row r="283">
      <c r="A283" s="1">
        <v>2.9995154E7</v>
      </c>
      <c r="B283" s="1" t="s">
        <v>1730</v>
      </c>
      <c r="C283" s="1" t="s">
        <v>1731</v>
      </c>
      <c r="D283" s="1" t="s">
        <v>1732</v>
      </c>
      <c r="E283" s="1" t="s">
        <v>85</v>
      </c>
      <c r="F283" s="1" t="s">
        <v>1733</v>
      </c>
      <c r="G283" s="1" t="s">
        <v>1734</v>
      </c>
      <c r="H283" s="2" t="str">
        <f>- no additional guests.</f>
        <v>#ERROR!</v>
      </c>
      <c r="I283" s="1">
        <v>4934489.0</v>
      </c>
      <c r="J283" s="1">
        <v>41306.0</v>
      </c>
      <c r="M283" s="1">
        <v>1.0</v>
      </c>
      <c r="N283" s="1">
        <v>5.0</v>
      </c>
      <c r="O283" s="1">
        <v>1.0</v>
      </c>
      <c r="P283" s="1" t="s">
        <v>89</v>
      </c>
      <c r="Q283" s="1" t="s">
        <v>90</v>
      </c>
      <c r="R283" s="1">
        <v>40.75989</v>
      </c>
      <c r="S283" s="1">
        <v>-73.9922699999999</v>
      </c>
      <c r="T283" s="1" t="s">
        <v>91</v>
      </c>
      <c r="U283" s="1" t="s">
        <v>113</v>
      </c>
      <c r="V283" s="1">
        <v>2.0</v>
      </c>
      <c r="W283" s="1">
        <v>1.0</v>
      </c>
      <c r="X283" s="1">
        <v>1.0</v>
      </c>
      <c r="Y283" s="1">
        <v>1.0</v>
      </c>
      <c r="Z283" s="1" t="s">
        <v>93</v>
      </c>
      <c r="AA283" s="1" t="s">
        <v>1735</v>
      </c>
      <c r="AB283" s="1">
        <v>85.0</v>
      </c>
      <c r="AC283" s="1">
        <v>1.0</v>
      </c>
      <c r="AD283" s="1">
        <v>15.0</v>
      </c>
      <c r="AE283" s="1">
        <v>2.0</v>
      </c>
      <c r="AF283" s="1" t="s">
        <v>452</v>
      </c>
      <c r="AG283" s="1">
        <v>1.0</v>
      </c>
      <c r="AH283" s="1">
        <v>0.0</v>
      </c>
      <c r="AI283" s="1">
        <v>0.0</v>
      </c>
      <c r="AJ283" s="1">
        <v>0.0</v>
      </c>
      <c r="AK283" s="1">
        <v>0.0</v>
      </c>
      <c r="AL283" s="1">
        <v>1.0</v>
      </c>
      <c r="AM283" s="1">
        <v>1.0</v>
      </c>
      <c r="AN283" s="1">
        <v>100.0</v>
      </c>
      <c r="AO283" s="1">
        <v>10.0</v>
      </c>
      <c r="AP283" s="1">
        <v>10.0</v>
      </c>
      <c r="AQ283" s="1">
        <v>10.0</v>
      </c>
      <c r="AR283" s="1">
        <v>10.0</v>
      </c>
      <c r="AS283" s="1">
        <v>10.0</v>
      </c>
      <c r="AT283" s="1">
        <v>10.0</v>
      </c>
      <c r="AU283" s="1">
        <v>0.0</v>
      </c>
      <c r="AV283" s="1" t="s">
        <v>96</v>
      </c>
      <c r="AW283" s="1">
        <v>3.0</v>
      </c>
      <c r="AX283" s="1">
        <v>0.0</v>
      </c>
      <c r="AY283" s="1">
        <v>3.0</v>
      </c>
      <c r="AZ283" s="1">
        <v>0.0</v>
      </c>
      <c r="BA283" s="1">
        <v>0.14</v>
      </c>
      <c r="BB283" s="1">
        <v>-1.0</v>
      </c>
      <c r="BC283" s="1">
        <v>1.0</v>
      </c>
      <c r="BD283" s="1">
        <v>-1.0</v>
      </c>
      <c r="BE283" s="1">
        <v>-1.0</v>
      </c>
      <c r="BF283" s="1">
        <v>-1.0</v>
      </c>
      <c r="BG283" s="1">
        <v>-1.0</v>
      </c>
      <c r="BH283" s="1">
        <v>1.0</v>
      </c>
      <c r="BI283" s="1">
        <v>-1.0</v>
      </c>
      <c r="BJ283" s="1">
        <v>1.0</v>
      </c>
      <c r="BK283" s="1">
        <v>1.0</v>
      </c>
      <c r="BL283" s="1">
        <v>1.0</v>
      </c>
      <c r="BM283" s="1">
        <v>1.0</v>
      </c>
      <c r="BN283" s="1">
        <v>-1.0</v>
      </c>
      <c r="BO283" s="1">
        <v>-1.0</v>
      </c>
      <c r="BP283" s="1">
        <v>-1.0</v>
      </c>
      <c r="BQ283" s="1">
        <v>-1.0</v>
      </c>
      <c r="BR283" s="1">
        <v>-1.0</v>
      </c>
      <c r="BS283" s="1">
        <v>-1.0</v>
      </c>
      <c r="BT283" s="1">
        <v>-1.0</v>
      </c>
      <c r="BU283" s="1">
        <v>1.0</v>
      </c>
      <c r="BV283" s="1">
        <v>-1.0</v>
      </c>
      <c r="BW283" s="1">
        <v>-1.0</v>
      </c>
      <c r="BX283" s="1">
        <v>-1.0</v>
      </c>
      <c r="BY283" s="1">
        <v>-1.0</v>
      </c>
      <c r="BZ283" s="1">
        <v>-1.0</v>
      </c>
      <c r="CA283" s="1">
        <v>-1.0</v>
      </c>
      <c r="CB283" s="1">
        <v>-1.0</v>
      </c>
      <c r="CC283" s="1">
        <v>-1.0</v>
      </c>
      <c r="CD283" s="1">
        <v>8806.0</v>
      </c>
    </row>
    <row r="284">
      <c r="A284" s="1">
        <v>8622987.0</v>
      </c>
      <c r="B284" s="1" t="s">
        <v>1736</v>
      </c>
      <c r="C284" s="1" t="s">
        <v>1737</v>
      </c>
      <c r="D284" s="1" t="s">
        <v>1738</v>
      </c>
      <c r="E284" s="1" t="s">
        <v>85</v>
      </c>
      <c r="F284" s="1" t="s">
        <v>1739</v>
      </c>
      <c r="G284" s="1" t="s">
        <v>1740</v>
      </c>
      <c r="H284" s="1" t="s">
        <v>1741</v>
      </c>
      <c r="I284" s="1">
        <v>4228414.0</v>
      </c>
      <c r="J284" s="1">
        <v>41237.0</v>
      </c>
      <c r="M284" s="1">
        <v>0.0</v>
      </c>
      <c r="N284" s="1">
        <v>1.0</v>
      </c>
      <c r="O284" s="1">
        <v>1.0</v>
      </c>
      <c r="P284" s="1" t="s">
        <v>89</v>
      </c>
      <c r="Q284" s="1" t="s">
        <v>90</v>
      </c>
      <c r="R284" s="1">
        <v>40.7083</v>
      </c>
      <c r="S284" s="1">
        <v>-74.00415</v>
      </c>
      <c r="T284" s="1" t="s">
        <v>91</v>
      </c>
      <c r="U284" s="1" t="s">
        <v>92</v>
      </c>
      <c r="V284" s="1">
        <v>4.0</v>
      </c>
      <c r="W284" s="1">
        <v>1.0</v>
      </c>
      <c r="X284" s="1">
        <v>1.0</v>
      </c>
      <c r="Y284" s="1">
        <v>1.0</v>
      </c>
      <c r="Z284" s="1" t="s">
        <v>93</v>
      </c>
      <c r="AA284" s="1" t="s">
        <v>1742</v>
      </c>
      <c r="AB284" s="1">
        <v>160.0</v>
      </c>
      <c r="AC284" s="1">
        <v>2.0</v>
      </c>
      <c r="AD284" s="1">
        <v>20.0</v>
      </c>
      <c r="AE284" s="1">
        <v>7.0</v>
      </c>
      <c r="AF284" s="1" t="s">
        <v>673</v>
      </c>
      <c r="AG284" s="1">
        <v>1.0</v>
      </c>
      <c r="AH284" s="1">
        <v>0.0</v>
      </c>
      <c r="AI284" s="1">
        <v>0.0</v>
      </c>
      <c r="AJ284" s="1">
        <v>0.0</v>
      </c>
      <c r="AK284" s="1">
        <v>0.0</v>
      </c>
      <c r="AL284" s="1">
        <v>1.0</v>
      </c>
      <c r="AM284" s="1">
        <v>0.0</v>
      </c>
      <c r="AN284" s="1">
        <v>100.0</v>
      </c>
      <c r="AO284" s="1">
        <v>10.0</v>
      </c>
      <c r="AP284" s="1">
        <v>10.0</v>
      </c>
      <c r="AQ284" s="1">
        <v>10.0</v>
      </c>
      <c r="AR284" s="1">
        <v>10.0</v>
      </c>
      <c r="AS284" s="1">
        <v>10.0</v>
      </c>
      <c r="AT284" s="1">
        <v>10.0</v>
      </c>
      <c r="AU284" s="1">
        <v>0.0</v>
      </c>
      <c r="AV284" s="1" t="s">
        <v>96</v>
      </c>
      <c r="AW284" s="1">
        <v>1.0</v>
      </c>
      <c r="AX284" s="1">
        <v>1.0</v>
      </c>
      <c r="AY284" s="1">
        <v>0.0</v>
      </c>
      <c r="AZ284" s="1">
        <v>0.0</v>
      </c>
      <c r="BA284" s="1">
        <v>0.03</v>
      </c>
      <c r="BB284" s="1">
        <v>-1.0</v>
      </c>
      <c r="BC284" s="1">
        <v>1.0</v>
      </c>
      <c r="BD284" s="1">
        <v>-1.0</v>
      </c>
      <c r="BE284" s="1">
        <v>-1.0</v>
      </c>
      <c r="BF284" s="1">
        <v>-1.0</v>
      </c>
      <c r="BG284" s="1">
        <v>-1.0</v>
      </c>
      <c r="BH284" s="1">
        <v>-1.0</v>
      </c>
      <c r="BI284" s="1">
        <v>-1.0</v>
      </c>
      <c r="BJ284" s="1">
        <v>1.0</v>
      </c>
      <c r="BK284" s="1">
        <v>-1.0</v>
      </c>
      <c r="BL284" s="1">
        <v>-1.0</v>
      </c>
      <c r="BM284" s="1">
        <v>1.0</v>
      </c>
      <c r="BN284" s="1">
        <v>1.0</v>
      </c>
      <c r="BO284" s="1">
        <v>1.0</v>
      </c>
      <c r="BP284" s="1">
        <v>-1.0</v>
      </c>
      <c r="BQ284" s="1">
        <v>-1.0</v>
      </c>
      <c r="BR284" s="1">
        <v>-1.0</v>
      </c>
      <c r="BS284" s="1">
        <v>-1.0</v>
      </c>
      <c r="BT284" s="1">
        <v>-1.0</v>
      </c>
      <c r="BU284" s="1">
        <v>1.0</v>
      </c>
      <c r="BV284" s="1">
        <v>-1.0</v>
      </c>
      <c r="BW284" s="1">
        <v>-1.0</v>
      </c>
      <c r="BX284" s="1">
        <v>-1.0</v>
      </c>
      <c r="BY284" s="1">
        <v>1.0</v>
      </c>
      <c r="BZ284" s="1">
        <v>-1.0</v>
      </c>
      <c r="CA284" s="1">
        <v>-1.0</v>
      </c>
      <c r="CB284" s="1">
        <v>-1.0</v>
      </c>
      <c r="CC284" s="1">
        <v>-1.0</v>
      </c>
      <c r="CD284" s="1">
        <v>8808.0</v>
      </c>
    </row>
    <row r="285">
      <c r="A285" s="1">
        <v>1.5253135E7</v>
      </c>
      <c r="B285" s="1" t="s">
        <v>1743</v>
      </c>
      <c r="C285" s="1" t="s">
        <v>1744</v>
      </c>
      <c r="D285" s="1" t="s">
        <v>1745</v>
      </c>
      <c r="E285" s="1" t="s">
        <v>85</v>
      </c>
      <c r="F285" s="1" t="s">
        <v>1746</v>
      </c>
      <c r="G285" s="1" t="s">
        <v>1747</v>
      </c>
      <c r="I285" s="1">
        <v>1022070.0</v>
      </c>
      <c r="J285" s="1">
        <v>40781.0</v>
      </c>
      <c r="M285" s="1">
        <v>0.0</v>
      </c>
      <c r="N285" s="1">
        <v>1.0</v>
      </c>
      <c r="O285" s="1">
        <v>1.0</v>
      </c>
      <c r="P285" s="1" t="s">
        <v>123</v>
      </c>
      <c r="Q285" s="1" t="s">
        <v>185</v>
      </c>
      <c r="R285" s="1">
        <v>40.71113</v>
      </c>
      <c r="S285" s="1">
        <v>-73.95296</v>
      </c>
      <c r="T285" s="1" t="s">
        <v>91</v>
      </c>
      <c r="U285" s="1" t="s">
        <v>92</v>
      </c>
      <c r="V285" s="1">
        <v>5.0</v>
      </c>
      <c r="W285" s="1">
        <v>1.0</v>
      </c>
      <c r="X285" s="1">
        <v>1.0</v>
      </c>
      <c r="Y285" s="1">
        <v>1.0</v>
      </c>
      <c r="Z285" s="1" t="s">
        <v>93</v>
      </c>
      <c r="AA285" s="1" t="s">
        <v>1748</v>
      </c>
      <c r="AB285" s="1">
        <v>250.0</v>
      </c>
      <c r="AC285" s="1">
        <v>1.0</v>
      </c>
      <c r="AD285" s="1">
        <v>0.0</v>
      </c>
      <c r="AE285" s="1">
        <v>2.0</v>
      </c>
      <c r="AF285" s="1" t="s">
        <v>116</v>
      </c>
      <c r="AG285" s="1">
        <v>1.0</v>
      </c>
      <c r="AH285" s="1">
        <v>0.0</v>
      </c>
      <c r="AI285" s="1">
        <v>0.0</v>
      </c>
      <c r="AJ285" s="1">
        <v>0.0</v>
      </c>
      <c r="AK285" s="1">
        <v>0.0</v>
      </c>
      <c r="AL285" s="1">
        <v>6.0</v>
      </c>
      <c r="AM285" s="1">
        <v>0.0</v>
      </c>
      <c r="AN285" s="1">
        <v>100.0</v>
      </c>
      <c r="AO285" s="1">
        <v>10.0</v>
      </c>
      <c r="AP285" s="1">
        <v>10.0</v>
      </c>
      <c r="AQ285" s="1">
        <v>10.0</v>
      </c>
      <c r="AR285" s="1">
        <v>10.0</v>
      </c>
      <c r="AS285" s="1">
        <v>10.0</v>
      </c>
      <c r="AT285" s="1">
        <v>10.0</v>
      </c>
      <c r="AU285" s="1">
        <v>1.0</v>
      </c>
      <c r="AV285" s="1" t="s">
        <v>105</v>
      </c>
      <c r="AW285" s="1">
        <v>1.0</v>
      </c>
      <c r="AX285" s="1">
        <v>1.0</v>
      </c>
      <c r="AY285" s="1">
        <v>0.0</v>
      </c>
      <c r="AZ285" s="1">
        <v>0.0</v>
      </c>
      <c r="BA285" s="1">
        <v>0.18</v>
      </c>
      <c r="BB285" s="1">
        <v>-1.0</v>
      </c>
      <c r="BC285" s="1">
        <v>1.0</v>
      </c>
      <c r="BD285" s="1">
        <v>-1.0</v>
      </c>
      <c r="BE285" s="1">
        <v>-1.0</v>
      </c>
      <c r="BF285" s="1">
        <v>-1.0</v>
      </c>
      <c r="BG285" s="1">
        <v>-1.0</v>
      </c>
      <c r="BH285" s="1">
        <v>-1.0</v>
      </c>
      <c r="BI285" s="1">
        <v>1.0</v>
      </c>
      <c r="BJ285" s="1">
        <v>1.0</v>
      </c>
      <c r="BK285" s="1">
        <v>-1.0</v>
      </c>
      <c r="BL285" s="1">
        <v>-1.0</v>
      </c>
      <c r="BM285" s="1">
        <v>1.0</v>
      </c>
      <c r="BN285" s="1">
        <v>1.0</v>
      </c>
      <c r="BO285" s="1">
        <v>1.0</v>
      </c>
      <c r="BP285" s="1">
        <v>1.0</v>
      </c>
      <c r="BQ285" s="1">
        <v>-1.0</v>
      </c>
      <c r="BR285" s="1">
        <v>-1.0</v>
      </c>
      <c r="BS285" s="1">
        <v>-1.0</v>
      </c>
      <c r="BT285" s="1">
        <v>-1.0</v>
      </c>
      <c r="BU285" s="1">
        <v>1.0</v>
      </c>
      <c r="BV285" s="1">
        <v>-1.0</v>
      </c>
      <c r="BW285" s="1">
        <v>1.0</v>
      </c>
      <c r="BX285" s="1">
        <v>-1.0</v>
      </c>
      <c r="BY285" s="1">
        <v>-1.0</v>
      </c>
      <c r="BZ285" s="1">
        <v>-1.0</v>
      </c>
      <c r="CA285" s="1">
        <v>-1.0</v>
      </c>
      <c r="CB285" s="1">
        <v>-1.0</v>
      </c>
      <c r="CC285" s="1">
        <v>-1.0</v>
      </c>
      <c r="CD285" s="1">
        <v>8809.0</v>
      </c>
    </row>
    <row r="286">
      <c r="A286" s="1">
        <v>2.5407116E7</v>
      </c>
      <c r="B286" s="1" t="s">
        <v>1749</v>
      </c>
      <c r="C286" s="1" t="s">
        <v>1750</v>
      </c>
      <c r="D286" s="1" t="s">
        <v>1751</v>
      </c>
      <c r="E286" s="1" t="s">
        <v>85</v>
      </c>
      <c r="F286" s="1" t="s">
        <v>1752</v>
      </c>
      <c r="G286" s="1" t="s">
        <v>1753</v>
      </c>
      <c r="I286" s="1">
        <v>1.91804394E8</v>
      </c>
      <c r="J286" s="1">
        <v>43247.0</v>
      </c>
      <c r="K286" s="1" t="s">
        <v>134</v>
      </c>
      <c r="L286" s="1">
        <v>1.0</v>
      </c>
      <c r="M286" s="1">
        <v>1.0</v>
      </c>
      <c r="N286" s="1">
        <v>2.0</v>
      </c>
      <c r="O286" s="1">
        <v>0.0</v>
      </c>
      <c r="P286" s="1" t="s">
        <v>621</v>
      </c>
      <c r="Q286" s="1" t="s">
        <v>1608</v>
      </c>
      <c r="R286" s="1">
        <v>40.8156</v>
      </c>
      <c r="S286" s="1">
        <v>-73.90075</v>
      </c>
      <c r="T286" s="1" t="s">
        <v>91</v>
      </c>
      <c r="U286" s="1" t="s">
        <v>92</v>
      </c>
      <c r="V286" s="1">
        <v>1.0</v>
      </c>
      <c r="W286" s="1">
        <v>1.0</v>
      </c>
      <c r="X286" s="1">
        <v>1.0</v>
      </c>
      <c r="Y286" s="1">
        <v>1.0</v>
      </c>
      <c r="Z286" s="1" t="s">
        <v>93</v>
      </c>
      <c r="AA286" s="1" t="s">
        <v>1754</v>
      </c>
      <c r="AB286" s="1">
        <v>60.0</v>
      </c>
      <c r="AC286" s="1">
        <v>1.0</v>
      </c>
      <c r="AD286" s="1">
        <v>20.0</v>
      </c>
      <c r="AE286" s="1">
        <v>1.0</v>
      </c>
      <c r="AF286" s="1" t="s">
        <v>179</v>
      </c>
      <c r="AG286" s="1">
        <v>1.0</v>
      </c>
      <c r="AH286" s="1">
        <v>3.0</v>
      </c>
      <c r="AI286" s="1">
        <v>8.0</v>
      </c>
      <c r="AJ286" s="1">
        <v>12.0</v>
      </c>
      <c r="AK286" s="1">
        <v>257.0</v>
      </c>
      <c r="AL286" s="1">
        <v>9.0</v>
      </c>
      <c r="AM286" s="1">
        <v>9.0</v>
      </c>
      <c r="AN286" s="1">
        <v>93.0</v>
      </c>
      <c r="AO286" s="1">
        <v>9.0</v>
      </c>
      <c r="AP286" s="1">
        <v>10.0</v>
      </c>
      <c r="AQ286" s="1">
        <v>10.0</v>
      </c>
      <c r="AR286" s="1">
        <v>10.0</v>
      </c>
      <c r="AS286" s="1">
        <v>9.0</v>
      </c>
      <c r="AT286" s="1">
        <v>9.0</v>
      </c>
      <c r="AU286" s="1">
        <v>0.0</v>
      </c>
      <c r="AV286" s="1" t="s">
        <v>96</v>
      </c>
      <c r="AW286" s="1">
        <v>2.0</v>
      </c>
      <c r="AX286" s="1">
        <v>1.0</v>
      </c>
      <c r="AY286" s="1">
        <v>1.0</v>
      </c>
      <c r="AZ286" s="1">
        <v>0.0</v>
      </c>
      <c r="BA286" s="1">
        <v>0.76</v>
      </c>
      <c r="BB286" s="1">
        <v>-1.0</v>
      </c>
      <c r="BC286" s="1">
        <v>-1.0</v>
      </c>
      <c r="BD286" s="1">
        <v>-1.0</v>
      </c>
      <c r="BE286" s="1">
        <v>-1.0</v>
      </c>
      <c r="BF286" s="1">
        <v>-1.0</v>
      </c>
      <c r="BG286" s="1">
        <v>-1.0</v>
      </c>
      <c r="BH286" s="1">
        <v>-1.0</v>
      </c>
      <c r="BI286" s="1">
        <v>-1.0</v>
      </c>
      <c r="BJ286" s="1">
        <v>-1.0</v>
      </c>
      <c r="BK286" s="1">
        <v>-1.0</v>
      </c>
      <c r="BL286" s="1">
        <v>-1.0</v>
      </c>
      <c r="BM286" s="1">
        <v>-1.0</v>
      </c>
      <c r="BN286" s="1">
        <v>-1.0</v>
      </c>
      <c r="BO286" s="1">
        <v>-1.0</v>
      </c>
      <c r="BP286" s="1">
        <v>-1.0</v>
      </c>
      <c r="BQ286" s="1">
        <v>-1.0</v>
      </c>
      <c r="BR286" s="1">
        <v>-1.0</v>
      </c>
      <c r="BS286" s="1">
        <v>-1.0</v>
      </c>
      <c r="BT286" s="1">
        <v>-1.0</v>
      </c>
      <c r="BU286" s="1">
        <v>1.0</v>
      </c>
      <c r="BV286" s="1">
        <v>-1.0</v>
      </c>
      <c r="BW286" s="1">
        <v>1.0</v>
      </c>
      <c r="BX286" s="1">
        <v>-1.0</v>
      </c>
      <c r="BY286" s="1">
        <v>-1.0</v>
      </c>
      <c r="BZ286" s="1">
        <v>-1.0</v>
      </c>
      <c r="CA286" s="1">
        <v>-1.0</v>
      </c>
      <c r="CB286" s="1">
        <v>-1.0</v>
      </c>
      <c r="CC286" s="1">
        <v>-1.0</v>
      </c>
      <c r="CD286" s="1">
        <v>8819.0</v>
      </c>
    </row>
    <row r="287">
      <c r="A287" s="1">
        <v>2.4426631E7</v>
      </c>
      <c r="B287" s="1" t="s">
        <v>1755</v>
      </c>
      <c r="C287" s="1" t="s">
        <v>1756</v>
      </c>
      <c r="D287" s="1" t="s">
        <v>1757</v>
      </c>
      <c r="E287" s="1" t="s">
        <v>85</v>
      </c>
      <c r="F287" s="1" t="s">
        <v>1758</v>
      </c>
      <c r="I287" s="1">
        <v>1.65884816E8</v>
      </c>
      <c r="J287" s="1">
        <v>43104.0</v>
      </c>
      <c r="K287" s="1" t="s">
        <v>272</v>
      </c>
      <c r="L287" s="1">
        <v>1.0</v>
      </c>
      <c r="M287" s="1">
        <v>0.0</v>
      </c>
      <c r="N287" s="1">
        <v>1.0</v>
      </c>
      <c r="O287" s="1">
        <v>0.0</v>
      </c>
      <c r="P287" s="1" t="s">
        <v>123</v>
      </c>
      <c r="Q287" s="1" t="s">
        <v>185</v>
      </c>
      <c r="R287" s="1">
        <v>40.71975</v>
      </c>
      <c r="S287" s="1">
        <v>-73.96136</v>
      </c>
      <c r="T287" s="1" t="s">
        <v>91</v>
      </c>
      <c r="U287" s="1" t="s">
        <v>92</v>
      </c>
      <c r="V287" s="1">
        <v>2.0</v>
      </c>
      <c r="W287" s="1">
        <v>1.0</v>
      </c>
      <c r="X287" s="1">
        <v>1.0</v>
      </c>
      <c r="Y287" s="1">
        <v>1.0</v>
      </c>
      <c r="Z287" s="1" t="s">
        <v>93</v>
      </c>
      <c r="AA287" s="1" t="s">
        <v>1759</v>
      </c>
      <c r="AB287" s="1">
        <v>161.0</v>
      </c>
      <c r="AC287" s="1">
        <v>1.0</v>
      </c>
      <c r="AD287" s="1">
        <v>0.0</v>
      </c>
      <c r="AE287" s="1">
        <v>2.0</v>
      </c>
      <c r="AF287" s="1" t="s">
        <v>202</v>
      </c>
      <c r="AG287" s="1">
        <v>1.0</v>
      </c>
      <c r="AH287" s="1">
        <v>0.0</v>
      </c>
      <c r="AI287" s="1">
        <v>0.0</v>
      </c>
      <c r="AJ287" s="1">
        <v>0.0</v>
      </c>
      <c r="AK287" s="1">
        <v>0.0</v>
      </c>
      <c r="AL287" s="1">
        <v>10.0</v>
      </c>
      <c r="AM287" s="1">
        <v>5.0</v>
      </c>
      <c r="AN287" s="1">
        <v>98.0</v>
      </c>
      <c r="AO287" s="1">
        <v>10.0</v>
      </c>
      <c r="AP287" s="1">
        <v>10.0</v>
      </c>
      <c r="AQ287" s="1">
        <v>10.0</v>
      </c>
      <c r="AR287" s="1">
        <v>10.0</v>
      </c>
      <c r="AS287" s="1">
        <v>10.0</v>
      </c>
      <c r="AT287" s="1">
        <v>10.0</v>
      </c>
      <c r="AU287" s="1">
        <v>0.0</v>
      </c>
      <c r="AV287" s="1" t="s">
        <v>105</v>
      </c>
      <c r="AW287" s="1">
        <v>1.0</v>
      </c>
      <c r="AX287" s="1">
        <v>1.0</v>
      </c>
      <c r="AY287" s="1">
        <v>0.0</v>
      </c>
      <c r="AZ287" s="1">
        <v>0.0</v>
      </c>
      <c r="BA287" s="1">
        <v>0.69</v>
      </c>
      <c r="BB287" s="1">
        <v>-1.0</v>
      </c>
      <c r="BC287" s="1">
        <v>1.0</v>
      </c>
      <c r="BD287" s="1">
        <v>-1.0</v>
      </c>
      <c r="BE287" s="1">
        <v>-1.0</v>
      </c>
      <c r="BF287" s="1">
        <v>-1.0</v>
      </c>
      <c r="BG287" s="1">
        <v>-1.0</v>
      </c>
      <c r="BH287" s="1">
        <v>1.0</v>
      </c>
      <c r="BI287" s="1">
        <v>1.0</v>
      </c>
      <c r="BJ287" s="1">
        <v>-1.0</v>
      </c>
      <c r="BK287" s="1">
        <v>1.0</v>
      </c>
      <c r="BL287" s="1">
        <v>1.0</v>
      </c>
      <c r="BM287" s="1">
        <v>-1.0</v>
      </c>
      <c r="BN287" s="1">
        <v>-1.0</v>
      </c>
      <c r="BO287" s="1">
        <v>-1.0</v>
      </c>
      <c r="BP287" s="1">
        <v>-1.0</v>
      </c>
      <c r="BQ287" s="1">
        <v>1.0</v>
      </c>
      <c r="BR287" s="1">
        <v>-1.0</v>
      </c>
      <c r="BS287" s="1">
        <v>1.0</v>
      </c>
      <c r="BT287" s="1">
        <v>-1.0</v>
      </c>
      <c r="BU287" s="1">
        <v>1.0</v>
      </c>
      <c r="BV287" s="1">
        <v>-1.0</v>
      </c>
      <c r="BW287" s="1">
        <v>-1.0</v>
      </c>
      <c r="BX287" s="1">
        <v>-1.0</v>
      </c>
      <c r="BY287" s="1">
        <v>-1.0</v>
      </c>
      <c r="BZ287" s="1">
        <v>-1.0</v>
      </c>
      <c r="CA287" s="1">
        <v>-1.0</v>
      </c>
      <c r="CB287" s="1">
        <v>-1.0</v>
      </c>
      <c r="CC287" s="1">
        <v>-1.0</v>
      </c>
      <c r="CD287" s="1">
        <v>8875.0</v>
      </c>
    </row>
    <row r="288">
      <c r="A288" s="1">
        <v>6798068.0</v>
      </c>
      <c r="B288" s="1" t="s">
        <v>1760</v>
      </c>
      <c r="C288" s="1" t="s">
        <v>1761</v>
      </c>
      <c r="D288" s="1" t="s">
        <v>1762</v>
      </c>
      <c r="E288" s="1" t="s">
        <v>85</v>
      </c>
      <c r="F288" s="1" t="s">
        <v>1763</v>
      </c>
      <c r="G288" s="1" t="s">
        <v>1764</v>
      </c>
      <c r="I288" s="1">
        <v>1320538.0</v>
      </c>
      <c r="J288" s="1">
        <v>40837.0</v>
      </c>
      <c r="K288" s="1" t="s">
        <v>88</v>
      </c>
      <c r="L288" s="1">
        <v>1.0</v>
      </c>
      <c r="M288" s="1">
        <v>0.0</v>
      </c>
      <c r="N288" s="1">
        <v>1.0</v>
      </c>
      <c r="O288" s="1">
        <v>0.0</v>
      </c>
      <c r="P288" s="1" t="s">
        <v>123</v>
      </c>
      <c r="Q288" s="1" t="s">
        <v>124</v>
      </c>
      <c r="R288" s="1">
        <v>40.70995</v>
      </c>
      <c r="S288" s="1">
        <v>-73.96609</v>
      </c>
      <c r="T288" s="1" t="s">
        <v>91</v>
      </c>
      <c r="U288" s="1" t="s">
        <v>92</v>
      </c>
      <c r="V288" s="1">
        <v>4.0</v>
      </c>
      <c r="W288" s="1">
        <v>1.0</v>
      </c>
      <c r="X288" s="1">
        <v>2.0</v>
      </c>
      <c r="Y288" s="1">
        <v>2.0</v>
      </c>
      <c r="Z288" s="1" t="s">
        <v>93</v>
      </c>
      <c r="AA288" s="1" t="s">
        <v>1765</v>
      </c>
      <c r="AB288" s="1">
        <v>102.0</v>
      </c>
      <c r="AC288" s="1">
        <v>3.0</v>
      </c>
      <c r="AD288" s="1">
        <v>5.0</v>
      </c>
      <c r="AE288" s="1">
        <v>10.0</v>
      </c>
      <c r="AF288" s="1" t="s">
        <v>179</v>
      </c>
      <c r="AG288" s="1">
        <v>1.0</v>
      </c>
      <c r="AH288" s="1">
        <v>0.0</v>
      </c>
      <c r="AI288" s="1">
        <v>1.0</v>
      </c>
      <c r="AJ288" s="1">
        <v>6.0</v>
      </c>
      <c r="AK288" s="1">
        <v>277.0</v>
      </c>
      <c r="AL288" s="1">
        <v>8.0</v>
      </c>
      <c r="AM288" s="1">
        <v>1.0</v>
      </c>
      <c r="AN288" s="1">
        <v>93.0</v>
      </c>
      <c r="AO288" s="1">
        <v>9.0</v>
      </c>
      <c r="AP288" s="1">
        <v>9.0</v>
      </c>
      <c r="AQ288" s="1">
        <v>10.0</v>
      </c>
      <c r="AR288" s="1">
        <v>10.0</v>
      </c>
      <c r="AS288" s="1">
        <v>10.0</v>
      </c>
      <c r="AT288" s="1">
        <v>9.0</v>
      </c>
      <c r="AU288" s="1">
        <v>1.0</v>
      </c>
      <c r="AV288" s="1" t="s">
        <v>96</v>
      </c>
      <c r="AW288" s="1">
        <v>1.0</v>
      </c>
      <c r="AX288" s="1">
        <v>1.0</v>
      </c>
      <c r="AY288" s="1">
        <v>0.0</v>
      </c>
      <c r="AZ288" s="1">
        <v>0.0</v>
      </c>
      <c r="BA288" s="1">
        <v>0.2</v>
      </c>
      <c r="BB288" s="1">
        <v>1.0</v>
      </c>
      <c r="BC288" s="1">
        <v>-1.0</v>
      </c>
      <c r="BD288" s="1">
        <v>-1.0</v>
      </c>
      <c r="BE288" s="1">
        <v>-1.0</v>
      </c>
      <c r="BF288" s="1">
        <v>1.0</v>
      </c>
      <c r="BG288" s="1">
        <v>-1.0</v>
      </c>
      <c r="BH288" s="1">
        <v>-1.0</v>
      </c>
      <c r="BI288" s="1">
        <v>-1.0</v>
      </c>
      <c r="BJ288" s="1">
        <v>-1.0</v>
      </c>
      <c r="BK288" s="1">
        <v>-1.0</v>
      </c>
      <c r="BL288" s="1">
        <v>-1.0</v>
      </c>
      <c r="BM288" s="1">
        <v>-1.0</v>
      </c>
      <c r="BN288" s="1">
        <v>1.0</v>
      </c>
      <c r="BO288" s="1">
        <v>-1.0</v>
      </c>
      <c r="BP288" s="1">
        <v>1.0</v>
      </c>
      <c r="BQ288" s="1">
        <v>1.0</v>
      </c>
      <c r="BR288" s="1">
        <v>1.0</v>
      </c>
      <c r="BS288" s="1">
        <v>-1.0</v>
      </c>
      <c r="BT288" s="1">
        <v>-1.0</v>
      </c>
      <c r="BU288" s="1">
        <v>1.0</v>
      </c>
      <c r="BV288" s="1">
        <v>1.0</v>
      </c>
      <c r="BW288" s="1">
        <v>1.0</v>
      </c>
      <c r="BX288" s="1">
        <v>-1.0</v>
      </c>
      <c r="BY288" s="1">
        <v>-1.0</v>
      </c>
      <c r="BZ288" s="1">
        <v>1.0</v>
      </c>
      <c r="CA288" s="1">
        <v>-1.0</v>
      </c>
      <c r="CB288" s="1">
        <v>-1.0</v>
      </c>
      <c r="CC288" s="1">
        <v>-1.0</v>
      </c>
      <c r="CD288" s="1">
        <v>8910.0</v>
      </c>
    </row>
    <row r="289">
      <c r="A289" s="1">
        <v>2.9821998E7</v>
      </c>
      <c r="B289" s="1" t="s">
        <v>1766</v>
      </c>
      <c r="C289" s="1" t="s">
        <v>1767</v>
      </c>
      <c r="D289" s="1" t="s">
        <v>1768</v>
      </c>
      <c r="E289" s="1" t="s">
        <v>85</v>
      </c>
      <c r="F289" s="1" t="s">
        <v>1769</v>
      </c>
      <c r="H289" s="1" t="s">
        <v>1770</v>
      </c>
      <c r="I289" s="1">
        <v>5.2767716E7</v>
      </c>
      <c r="J289" s="1">
        <v>42368.0</v>
      </c>
      <c r="M289" s="1">
        <v>0.0</v>
      </c>
      <c r="N289" s="1">
        <v>1.0</v>
      </c>
      <c r="O289" s="1">
        <v>1.0</v>
      </c>
      <c r="P289" s="1" t="s">
        <v>1771</v>
      </c>
      <c r="Q289" s="1" t="s">
        <v>112</v>
      </c>
      <c r="R289" s="1">
        <v>40.74836</v>
      </c>
      <c r="S289" s="1">
        <v>-73.93833</v>
      </c>
      <c r="T289" s="1" t="s">
        <v>91</v>
      </c>
      <c r="U289" s="1" t="s">
        <v>113</v>
      </c>
      <c r="V289" s="1">
        <v>2.0</v>
      </c>
      <c r="W289" s="1">
        <v>1.0</v>
      </c>
      <c r="X289" s="1">
        <v>1.0</v>
      </c>
      <c r="Y289" s="1">
        <v>1.0</v>
      </c>
      <c r="Z289" s="1" t="s">
        <v>93</v>
      </c>
      <c r="AA289" s="1" t="s">
        <v>1772</v>
      </c>
      <c r="AB289" s="1">
        <v>95.0</v>
      </c>
      <c r="AC289" s="1">
        <v>1.0</v>
      </c>
      <c r="AD289" s="1">
        <v>0.0</v>
      </c>
      <c r="AE289" s="1">
        <v>2.0</v>
      </c>
      <c r="AF289" s="1" t="s">
        <v>231</v>
      </c>
      <c r="AG289" s="1">
        <v>1.0</v>
      </c>
      <c r="AH289" s="1">
        <v>0.0</v>
      </c>
      <c r="AI289" s="1">
        <v>0.0</v>
      </c>
      <c r="AJ289" s="1">
        <v>0.0</v>
      </c>
      <c r="AK289" s="1">
        <v>0.0</v>
      </c>
      <c r="AL289" s="1">
        <v>3.0</v>
      </c>
      <c r="AM289" s="1">
        <v>3.0</v>
      </c>
      <c r="AN289" s="1">
        <v>80.0</v>
      </c>
      <c r="AO289" s="1">
        <v>10.0</v>
      </c>
      <c r="AP289" s="1">
        <v>7.0</v>
      </c>
      <c r="AQ289" s="1">
        <v>9.0</v>
      </c>
      <c r="AR289" s="1">
        <v>10.0</v>
      </c>
      <c r="AS289" s="1">
        <v>10.0</v>
      </c>
      <c r="AT289" s="1">
        <v>7.0</v>
      </c>
      <c r="AU289" s="1">
        <v>1.0</v>
      </c>
      <c r="AV289" s="1" t="s">
        <v>117</v>
      </c>
      <c r="AW289" s="1">
        <v>1.0</v>
      </c>
      <c r="AX289" s="1">
        <v>0.0</v>
      </c>
      <c r="AY289" s="1">
        <v>1.0</v>
      </c>
      <c r="AZ289" s="1">
        <v>0.0</v>
      </c>
      <c r="BA289" s="1">
        <v>0.44</v>
      </c>
      <c r="BB289" s="1">
        <v>-1.0</v>
      </c>
      <c r="BC289" s="1">
        <v>1.0</v>
      </c>
      <c r="BD289" s="1">
        <v>-1.0</v>
      </c>
      <c r="BE289" s="1">
        <v>-1.0</v>
      </c>
      <c r="BF289" s="1">
        <v>-1.0</v>
      </c>
      <c r="BG289" s="1">
        <v>-1.0</v>
      </c>
      <c r="BH289" s="1">
        <v>-1.0</v>
      </c>
      <c r="BI289" s="1">
        <v>-1.0</v>
      </c>
      <c r="BJ289" s="1">
        <v>-1.0</v>
      </c>
      <c r="BK289" s="1">
        <v>-1.0</v>
      </c>
      <c r="BL289" s="1">
        <v>-1.0</v>
      </c>
      <c r="BM289" s="1">
        <v>1.0</v>
      </c>
      <c r="BN289" s="1">
        <v>1.0</v>
      </c>
      <c r="BO289" s="1">
        <v>-1.0</v>
      </c>
      <c r="BP289" s="1">
        <v>-1.0</v>
      </c>
      <c r="BQ289" s="1">
        <v>-1.0</v>
      </c>
      <c r="BR289" s="1">
        <v>1.0</v>
      </c>
      <c r="BS289" s="1">
        <v>1.0</v>
      </c>
      <c r="BT289" s="1">
        <v>-1.0</v>
      </c>
      <c r="BU289" s="1">
        <v>1.0</v>
      </c>
      <c r="BV289" s="1">
        <v>-1.0</v>
      </c>
      <c r="BW289" s="1">
        <v>-1.0</v>
      </c>
      <c r="BX289" s="1">
        <v>-1.0</v>
      </c>
      <c r="BY289" s="1">
        <v>-1.0</v>
      </c>
      <c r="BZ289" s="1">
        <v>-1.0</v>
      </c>
      <c r="CA289" s="1">
        <v>-1.0</v>
      </c>
      <c r="CB289" s="1">
        <v>-1.0</v>
      </c>
      <c r="CC289" s="1">
        <v>-1.0</v>
      </c>
      <c r="CD289" s="1">
        <v>8923.0</v>
      </c>
    </row>
    <row r="290">
      <c r="A290" s="1">
        <v>1.3771885E7</v>
      </c>
      <c r="B290" s="1" t="s">
        <v>1773</v>
      </c>
      <c r="C290" s="1" t="s">
        <v>1774</v>
      </c>
      <c r="D290" s="1" t="s">
        <v>1774</v>
      </c>
      <c r="E290" s="1" t="s">
        <v>85</v>
      </c>
      <c r="I290" s="1">
        <v>4.7577415E7</v>
      </c>
      <c r="J290" s="1">
        <v>42304.0</v>
      </c>
      <c r="K290" s="1" t="s">
        <v>339</v>
      </c>
      <c r="L290" s="1">
        <v>0.25</v>
      </c>
      <c r="M290" s="1">
        <v>0.0</v>
      </c>
      <c r="N290" s="1">
        <v>1.0</v>
      </c>
      <c r="O290" s="1">
        <v>1.0</v>
      </c>
      <c r="P290" s="1" t="s">
        <v>123</v>
      </c>
      <c r="Q290" s="1" t="s">
        <v>124</v>
      </c>
      <c r="R290" s="1">
        <v>40.6297099999999</v>
      </c>
      <c r="S290" s="1">
        <v>-73.93336</v>
      </c>
      <c r="T290" s="1" t="s">
        <v>91</v>
      </c>
      <c r="U290" s="1" t="s">
        <v>113</v>
      </c>
      <c r="V290" s="1">
        <v>2.0</v>
      </c>
      <c r="W290" s="1">
        <v>1.0</v>
      </c>
      <c r="X290" s="1">
        <v>1.0</v>
      </c>
      <c r="Y290" s="1">
        <v>1.0</v>
      </c>
      <c r="Z290" s="1" t="s">
        <v>93</v>
      </c>
      <c r="AA290" s="1" t="s">
        <v>1775</v>
      </c>
      <c r="AB290" s="1">
        <v>45.0</v>
      </c>
      <c r="AC290" s="1">
        <v>1.0</v>
      </c>
      <c r="AD290" s="1">
        <v>15.0</v>
      </c>
      <c r="AE290" s="1">
        <v>1.0</v>
      </c>
      <c r="AF290" s="1" t="s">
        <v>407</v>
      </c>
      <c r="AG290" s="1">
        <v>1.0</v>
      </c>
      <c r="AH290" s="1">
        <v>0.0</v>
      </c>
      <c r="AI290" s="1">
        <v>0.0</v>
      </c>
      <c r="AJ290" s="1">
        <v>0.0</v>
      </c>
      <c r="AK290" s="1">
        <v>189.0</v>
      </c>
      <c r="AL290" s="1">
        <v>9.0</v>
      </c>
      <c r="AM290" s="1">
        <v>0.0</v>
      </c>
      <c r="AN290" s="1">
        <v>90.0</v>
      </c>
      <c r="AO290" s="1">
        <v>9.0</v>
      </c>
      <c r="AP290" s="1">
        <v>10.0</v>
      </c>
      <c r="AQ290" s="1">
        <v>9.0</v>
      </c>
      <c r="AR290" s="1">
        <v>9.0</v>
      </c>
      <c r="AS290" s="1">
        <v>9.0</v>
      </c>
      <c r="AT290" s="1">
        <v>9.0</v>
      </c>
      <c r="AU290" s="1">
        <v>0.0</v>
      </c>
      <c r="AV290" s="1" t="s">
        <v>96</v>
      </c>
      <c r="AW290" s="1">
        <v>1.0</v>
      </c>
      <c r="AX290" s="1">
        <v>0.0</v>
      </c>
      <c r="AY290" s="1">
        <v>1.0</v>
      </c>
      <c r="AZ290" s="1">
        <v>0.0</v>
      </c>
      <c r="BA290" s="1">
        <v>0.26</v>
      </c>
      <c r="BB290" s="1">
        <v>-1.0</v>
      </c>
      <c r="BC290" s="1">
        <v>1.0</v>
      </c>
      <c r="BD290" s="1">
        <v>-1.0</v>
      </c>
      <c r="BE290" s="1">
        <v>-1.0</v>
      </c>
      <c r="BF290" s="1">
        <v>-1.0</v>
      </c>
      <c r="BG290" s="1">
        <v>-1.0</v>
      </c>
      <c r="BH290" s="1">
        <v>-1.0</v>
      </c>
      <c r="BI290" s="1">
        <v>-1.0</v>
      </c>
      <c r="BJ290" s="1">
        <v>1.0</v>
      </c>
      <c r="BK290" s="1">
        <v>-1.0</v>
      </c>
      <c r="BL290" s="1">
        <v>-1.0</v>
      </c>
      <c r="BM290" s="1">
        <v>-1.0</v>
      </c>
      <c r="BN290" s="1">
        <v>-1.0</v>
      </c>
      <c r="BO290" s="1">
        <v>-1.0</v>
      </c>
      <c r="BP290" s="1">
        <v>1.0</v>
      </c>
      <c r="BQ290" s="1">
        <v>-1.0</v>
      </c>
      <c r="BR290" s="1">
        <v>-1.0</v>
      </c>
      <c r="BS290" s="1">
        <v>-1.0</v>
      </c>
      <c r="BT290" s="1">
        <v>-1.0</v>
      </c>
      <c r="BU290" s="1">
        <v>1.0</v>
      </c>
      <c r="BV290" s="1">
        <v>-1.0</v>
      </c>
      <c r="BW290" s="1">
        <v>-1.0</v>
      </c>
      <c r="BX290" s="1">
        <v>-1.0</v>
      </c>
      <c r="BY290" s="1">
        <v>-1.0</v>
      </c>
      <c r="BZ290" s="1">
        <v>-1.0</v>
      </c>
      <c r="CA290" s="1">
        <v>-1.0</v>
      </c>
      <c r="CB290" s="1">
        <v>-1.0</v>
      </c>
      <c r="CC290" s="1">
        <v>-1.0</v>
      </c>
      <c r="CD290" s="1">
        <v>8948.0</v>
      </c>
    </row>
    <row r="291">
      <c r="A291" s="1">
        <v>1.262105E7</v>
      </c>
      <c r="B291" s="1" t="s">
        <v>1776</v>
      </c>
      <c r="C291" s="1" t="s">
        <v>1777</v>
      </c>
      <c r="D291" s="1" t="s">
        <v>1777</v>
      </c>
      <c r="E291" s="1" t="s">
        <v>85</v>
      </c>
      <c r="I291" s="1">
        <v>1.5218314E7</v>
      </c>
      <c r="J291" s="1">
        <v>41766.0</v>
      </c>
      <c r="M291" s="1">
        <v>0.0</v>
      </c>
      <c r="N291" s="1">
        <v>1.0</v>
      </c>
      <c r="O291" s="1">
        <v>1.0</v>
      </c>
      <c r="P291" s="1" t="s">
        <v>89</v>
      </c>
      <c r="Q291" s="1" t="s">
        <v>90</v>
      </c>
      <c r="R291" s="1">
        <v>40.8125099999999</v>
      </c>
      <c r="S291" s="1">
        <v>-73.9541199999999</v>
      </c>
      <c r="T291" s="1" t="s">
        <v>91</v>
      </c>
      <c r="U291" s="1" t="s">
        <v>113</v>
      </c>
      <c r="V291" s="1">
        <v>1.0</v>
      </c>
      <c r="W291" s="1">
        <v>1.0</v>
      </c>
      <c r="X291" s="1">
        <v>1.0</v>
      </c>
      <c r="Y291" s="1">
        <v>1.0</v>
      </c>
      <c r="Z291" s="1" t="s">
        <v>93</v>
      </c>
      <c r="AA291" s="1" t="s">
        <v>1778</v>
      </c>
      <c r="AB291" s="1">
        <v>43.0</v>
      </c>
      <c r="AC291" s="1">
        <v>1.0</v>
      </c>
      <c r="AD291" s="1">
        <v>0.0</v>
      </c>
      <c r="AE291" s="1">
        <v>7.0</v>
      </c>
      <c r="AF291" s="1" t="s">
        <v>1779</v>
      </c>
      <c r="AG291" s="1">
        <v>1.0</v>
      </c>
      <c r="AH291" s="1">
        <v>0.0</v>
      </c>
      <c r="AI291" s="1">
        <v>0.0</v>
      </c>
      <c r="AJ291" s="1">
        <v>0.0</v>
      </c>
      <c r="AK291" s="1">
        <v>0.0</v>
      </c>
      <c r="AL291" s="1">
        <v>0.0</v>
      </c>
      <c r="AM291" s="1">
        <v>0.0</v>
      </c>
      <c r="AU291" s="1">
        <v>0.0</v>
      </c>
      <c r="AV291" s="1" t="s">
        <v>105</v>
      </c>
      <c r="AW291" s="1">
        <v>1.0</v>
      </c>
      <c r="AX291" s="1">
        <v>0.0</v>
      </c>
      <c r="AY291" s="1">
        <v>1.0</v>
      </c>
      <c r="AZ291" s="1">
        <v>0.0</v>
      </c>
      <c r="BB291" s="1">
        <v>1.0</v>
      </c>
      <c r="BC291" s="1">
        <v>1.0</v>
      </c>
      <c r="BD291" s="1">
        <v>-1.0</v>
      </c>
      <c r="BE291" s="1">
        <v>-1.0</v>
      </c>
      <c r="BF291" s="1">
        <v>-1.0</v>
      </c>
      <c r="BG291" s="1">
        <v>-1.0</v>
      </c>
      <c r="BH291" s="1">
        <v>-1.0</v>
      </c>
      <c r="BI291" s="1">
        <v>-1.0</v>
      </c>
      <c r="BJ291" s="1">
        <v>1.0</v>
      </c>
      <c r="BK291" s="1">
        <v>-1.0</v>
      </c>
      <c r="BL291" s="1">
        <v>-1.0</v>
      </c>
      <c r="BM291" s="1">
        <v>1.0</v>
      </c>
      <c r="BN291" s="1">
        <v>1.0</v>
      </c>
      <c r="BO291" s="1">
        <v>-1.0</v>
      </c>
      <c r="BP291" s="1">
        <v>1.0</v>
      </c>
      <c r="BQ291" s="1">
        <v>1.0</v>
      </c>
      <c r="BR291" s="1">
        <v>-1.0</v>
      </c>
      <c r="BS291" s="1">
        <v>-1.0</v>
      </c>
      <c r="BT291" s="1">
        <v>-1.0</v>
      </c>
      <c r="BU291" s="1">
        <v>1.0</v>
      </c>
      <c r="BV291" s="1">
        <v>-1.0</v>
      </c>
      <c r="BW291" s="1">
        <v>-1.0</v>
      </c>
      <c r="BX291" s="1">
        <v>-1.0</v>
      </c>
      <c r="BY291" s="1">
        <v>1.0</v>
      </c>
      <c r="BZ291" s="1">
        <v>-1.0</v>
      </c>
      <c r="CA291" s="1">
        <v>-1.0</v>
      </c>
      <c r="CB291" s="1">
        <v>-1.0</v>
      </c>
      <c r="CC291" s="1">
        <v>-1.0</v>
      </c>
      <c r="CD291" s="1">
        <v>8966.0</v>
      </c>
    </row>
    <row r="292">
      <c r="A292" s="1">
        <v>3.072053E7</v>
      </c>
      <c r="B292" s="1" t="s">
        <v>1780</v>
      </c>
      <c r="C292" s="1" t="s">
        <v>1781</v>
      </c>
      <c r="D292" s="1" t="s">
        <v>1782</v>
      </c>
      <c r="E292" s="1" t="s">
        <v>85</v>
      </c>
      <c r="F292" s="1" t="s">
        <v>1783</v>
      </c>
      <c r="G292" s="1" t="s">
        <v>1784</v>
      </c>
      <c r="H292" s="1" t="s">
        <v>1785</v>
      </c>
      <c r="I292" s="1">
        <v>1.37358866E8</v>
      </c>
      <c r="J292" s="1">
        <v>42913.0</v>
      </c>
      <c r="K292" s="1" t="s">
        <v>134</v>
      </c>
      <c r="L292" s="1">
        <v>1.0</v>
      </c>
      <c r="M292" s="1">
        <v>1.0</v>
      </c>
      <c r="N292" s="1">
        <v>115.0</v>
      </c>
      <c r="O292" s="1">
        <v>0.0</v>
      </c>
      <c r="P292" s="1" t="s">
        <v>111</v>
      </c>
      <c r="Q292" s="1" t="s">
        <v>1023</v>
      </c>
      <c r="R292" s="1">
        <v>40.7667099999999</v>
      </c>
      <c r="S292" s="1">
        <v>-73.92278</v>
      </c>
      <c r="T292" s="1" t="s">
        <v>91</v>
      </c>
      <c r="U292" s="1" t="s">
        <v>113</v>
      </c>
      <c r="V292" s="1">
        <v>1.0</v>
      </c>
      <c r="W292" s="1">
        <v>1.0</v>
      </c>
      <c r="X292" s="1">
        <v>1.0</v>
      </c>
      <c r="Y292" s="1">
        <v>1.0</v>
      </c>
      <c r="Z292" s="1" t="s">
        <v>93</v>
      </c>
      <c r="AA292" s="1" t="s">
        <v>1786</v>
      </c>
      <c r="AB292" s="1">
        <v>39.0</v>
      </c>
      <c r="AC292" s="1">
        <v>1.0</v>
      </c>
      <c r="AD292" s="1">
        <v>0.0</v>
      </c>
      <c r="AE292" s="1">
        <v>30.0</v>
      </c>
      <c r="AF292" s="1" t="s">
        <v>95</v>
      </c>
      <c r="AG292" s="1">
        <v>1.0</v>
      </c>
      <c r="AH292" s="1">
        <v>0.0</v>
      </c>
      <c r="AI292" s="1">
        <v>0.0</v>
      </c>
      <c r="AJ292" s="1">
        <v>0.0</v>
      </c>
      <c r="AK292" s="1">
        <v>0.0</v>
      </c>
      <c r="AL292" s="1">
        <v>1.0</v>
      </c>
      <c r="AM292" s="1">
        <v>1.0</v>
      </c>
      <c r="AN292" s="1">
        <v>100.0</v>
      </c>
      <c r="AO292" s="1">
        <v>10.0</v>
      </c>
      <c r="AP292" s="1">
        <v>10.0</v>
      </c>
      <c r="AQ292" s="1">
        <v>10.0</v>
      </c>
      <c r="AR292" s="1">
        <v>10.0</v>
      </c>
      <c r="AS292" s="1">
        <v>10.0</v>
      </c>
      <c r="AT292" s="1">
        <v>10.0</v>
      </c>
      <c r="AU292" s="1">
        <v>0.0</v>
      </c>
      <c r="AV292" s="1" t="s">
        <v>117</v>
      </c>
      <c r="AW292" s="1">
        <v>103.0</v>
      </c>
      <c r="AX292" s="1">
        <v>2.0</v>
      </c>
      <c r="AY292" s="1">
        <v>101.0</v>
      </c>
      <c r="AZ292" s="1">
        <v>0.0</v>
      </c>
      <c r="BA292" s="1">
        <v>1.0</v>
      </c>
      <c r="BB292" s="1">
        <v>-1.0</v>
      </c>
      <c r="BC292" s="1">
        <v>1.0</v>
      </c>
      <c r="BD292" s="1">
        <v>-1.0</v>
      </c>
      <c r="BE292" s="1">
        <v>-1.0</v>
      </c>
      <c r="BF292" s="1">
        <v>-1.0</v>
      </c>
      <c r="BG292" s="1">
        <v>-1.0</v>
      </c>
      <c r="BH292" s="1">
        <v>1.0</v>
      </c>
      <c r="BI292" s="1">
        <v>-1.0</v>
      </c>
      <c r="BJ292" s="1">
        <v>1.0</v>
      </c>
      <c r="BK292" s="1">
        <v>-1.0</v>
      </c>
      <c r="BL292" s="1">
        <v>-1.0</v>
      </c>
      <c r="BM292" s="1">
        <v>-1.0</v>
      </c>
      <c r="BN292" s="1">
        <v>-1.0</v>
      </c>
      <c r="BO292" s="1">
        <v>-1.0</v>
      </c>
      <c r="BP292" s="1">
        <v>-1.0</v>
      </c>
      <c r="BQ292" s="1">
        <v>1.0</v>
      </c>
      <c r="BR292" s="1">
        <v>-1.0</v>
      </c>
      <c r="BS292" s="1">
        <v>1.0</v>
      </c>
      <c r="BT292" s="1">
        <v>-1.0</v>
      </c>
      <c r="BU292" s="1">
        <v>1.0</v>
      </c>
      <c r="BV292" s="1">
        <v>1.0</v>
      </c>
      <c r="BW292" s="1">
        <v>-1.0</v>
      </c>
      <c r="BX292" s="1">
        <v>-1.0</v>
      </c>
      <c r="BY292" s="1">
        <v>-1.0</v>
      </c>
      <c r="BZ292" s="1">
        <v>-1.0</v>
      </c>
      <c r="CA292" s="1">
        <v>-1.0</v>
      </c>
      <c r="CB292" s="1">
        <v>-1.0</v>
      </c>
      <c r="CC292" s="1">
        <v>-1.0</v>
      </c>
      <c r="CD292" s="1">
        <v>8967.0</v>
      </c>
    </row>
    <row r="293">
      <c r="A293" s="1">
        <v>2.0943288E7</v>
      </c>
      <c r="B293" s="1" t="s">
        <v>1787</v>
      </c>
      <c r="C293" s="1" t="s">
        <v>1788</v>
      </c>
      <c r="D293" s="1" t="s">
        <v>1788</v>
      </c>
      <c r="E293" s="1" t="s">
        <v>85</v>
      </c>
      <c r="I293" s="1">
        <v>1.27726243E8</v>
      </c>
      <c r="J293" s="1">
        <v>42851.0</v>
      </c>
      <c r="M293" s="1">
        <v>0.0</v>
      </c>
      <c r="N293" s="1">
        <v>2.0</v>
      </c>
      <c r="O293" s="1">
        <v>0.0</v>
      </c>
      <c r="P293" s="1" t="s">
        <v>123</v>
      </c>
      <c r="Q293" s="1" t="s">
        <v>185</v>
      </c>
      <c r="R293" s="1">
        <v>40.71951</v>
      </c>
      <c r="S293" s="1">
        <v>-73.95397</v>
      </c>
      <c r="T293" s="1" t="s">
        <v>91</v>
      </c>
      <c r="U293" s="1" t="s">
        <v>92</v>
      </c>
      <c r="V293" s="1">
        <v>2.0</v>
      </c>
      <c r="W293" s="1">
        <v>1.0</v>
      </c>
      <c r="X293" s="1">
        <v>1.0</v>
      </c>
      <c r="Y293" s="1">
        <v>2.0</v>
      </c>
      <c r="Z293" s="1" t="s">
        <v>93</v>
      </c>
      <c r="AA293" s="1" t="s">
        <v>1789</v>
      </c>
      <c r="AB293" s="1">
        <v>200.0</v>
      </c>
      <c r="AC293" s="1">
        <v>1.0</v>
      </c>
      <c r="AD293" s="1">
        <v>0.0</v>
      </c>
      <c r="AE293" s="1">
        <v>7.0</v>
      </c>
      <c r="AF293" s="1" t="s">
        <v>452</v>
      </c>
      <c r="AG293" s="1">
        <v>1.0</v>
      </c>
      <c r="AH293" s="1">
        <v>0.0</v>
      </c>
      <c r="AI293" s="1">
        <v>0.0</v>
      </c>
      <c r="AJ293" s="1">
        <v>0.0</v>
      </c>
      <c r="AK293" s="1">
        <v>0.0</v>
      </c>
      <c r="AL293" s="1">
        <v>6.0</v>
      </c>
      <c r="AM293" s="1">
        <v>0.0</v>
      </c>
      <c r="AN293" s="1">
        <v>88.0</v>
      </c>
      <c r="AO293" s="1">
        <v>10.0</v>
      </c>
      <c r="AP293" s="1">
        <v>8.0</v>
      </c>
      <c r="AQ293" s="1">
        <v>10.0</v>
      </c>
      <c r="AR293" s="1">
        <v>9.0</v>
      </c>
      <c r="AS293" s="1">
        <v>10.0</v>
      </c>
      <c r="AT293" s="1">
        <v>10.0</v>
      </c>
      <c r="AU293" s="1">
        <v>1.0</v>
      </c>
      <c r="AV293" s="1" t="s">
        <v>96</v>
      </c>
      <c r="AW293" s="1">
        <v>1.0</v>
      </c>
      <c r="AX293" s="1">
        <v>1.0</v>
      </c>
      <c r="AY293" s="1">
        <v>0.0</v>
      </c>
      <c r="AZ293" s="1">
        <v>0.0</v>
      </c>
      <c r="BA293" s="1">
        <v>0.27</v>
      </c>
      <c r="BB293" s="1">
        <v>-1.0</v>
      </c>
      <c r="BC293" s="1">
        <v>1.0</v>
      </c>
      <c r="BD293" s="1">
        <v>-1.0</v>
      </c>
      <c r="BE293" s="1">
        <v>-1.0</v>
      </c>
      <c r="BF293" s="1">
        <v>-1.0</v>
      </c>
      <c r="BG293" s="1">
        <v>-1.0</v>
      </c>
      <c r="BH293" s="1">
        <v>-1.0</v>
      </c>
      <c r="BI293" s="1">
        <v>-1.0</v>
      </c>
      <c r="BJ293" s="1">
        <v>1.0</v>
      </c>
      <c r="BK293" s="1">
        <v>-1.0</v>
      </c>
      <c r="BL293" s="1">
        <v>-1.0</v>
      </c>
      <c r="BM293" s="1">
        <v>-1.0</v>
      </c>
      <c r="BN293" s="1">
        <v>1.0</v>
      </c>
      <c r="BO293" s="1">
        <v>-1.0</v>
      </c>
      <c r="BP293" s="1">
        <v>-1.0</v>
      </c>
      <c r="BQ293" s="1">
        <v>1.0</v>
      </c>
      <c r="BR293" s="1">
        <v>-1.0</v>
      </c>
      <c r="BS293" s="1">
        <v>-1.0</v>
      </c>
      <c r="BT293" s="1">
        <v>-1.0</v>
      </c>
      <c r="BU293" s="1">
        <v>1.0</v>
      </c>
      <c r="BV293" s="1">
        <v>-1.0</v>
      </c>
      <c r="BW293" s="1">
        <v>-1.0</v>
      </c>
      <c r="BX293" s="1">
        <v>-1.0</v>
      </c>
      <c r="BY293" s="1">
        <v>1.0</v>
      </c>
      <c r="BZ293" s="1">
        <v>-1.0</v>
      </c>
      <c r="CA293" s="1">
        <v>-1.0</v>
      </c>
      <c r="CB293" s="1">
        <v>-1.0</v>
      </c>
      <c r="CC293" s="1">
        <v>-1.0</v>
      </c>
      <c r="CD293" s="1">
        <v>9108.0</v>
      </c>
    </row>
    <row r="294">
      <c r="A294" s="1">
        <v>796370.0</v>
      </c>
      <c r="B294" s="1" t="s">
        <v>1790</v>
      </c>
      <c r="C294" s="1" t="s">
        <v>1791</v>
      </c>
      <c r="D294" s="1" t="s">
        <v>1792</v>
      </c>
      <c r="E294" s="1" t="s">
        <v>85</v>
      </c>
      <c r="F294" s="1" t="s">
        <v>1793</v>
      </c>
      <c r="H294" s="1" t="s">
        <v>1794</v>
      </c>
      <c r="I294" s="1">
        <v>61491.0</v>
      </c>
      <c r="J294" s="1">
        <v>40156.0</v>
      </c>
      <c r="K294" s="1" t="s">
        <v>134</v>
      </c>
      <c r="L294" s="1">
        <v>1.0</v>
      </c>
      <c r="M294" s="1">
        <v>0.0</v>
      </c>
      <c r="N294" s="1">
        <v>2.0</v>
      </c>
      <c r="O294" s="1">
        <v>1.0</v>
      </c>
      <c r="P294" s="1" t="s">
        <v>89</v>
      </c>
      <c r="Q294" s="1" t="s">
        <v>587</v>
      </c>
      <c r="R294" s="1">
        <v>40.77043</v>
      </c>
      <c r="S294" s="1">
        <v>-73.9515</v>
      </c>
      <c r="T294" s="1" t="s">
        <v>91</v>
      </c>
      <c r="U294" s="1" t="s">
        <v>92</v>
      </c>
      <c r="V294" s="1">
        <v>7.0</v>
      </c>
      <c r="W294" s="1">
        <v>1.0</v>
      </c>
      <c r="X294" s="1">
        <v>2.0</v>
      </c>
      <c r="Y294" s="1">
        <v>4.0</v>
      </c>
      <c r="Z294" s="1" t="s">
        <v>93</v>
      </c>
      <c r="AA294" s="1" t="s">
        <v>1795</v>
      </c>
      <c r="AB294" s="1">
        <v>150.0</v>
      </c>
      <c r="AC294" s="1">
        <v>1.0</v>
      </c>
      <c r="AD294" s="1">
        <v>0.0</v>
      </c>
      <c r="AE294" s="1">
        <v>25.0</v>
      </c>
      <c r="AF294" s="1" t="s">
        <v>104</v>
      </c>
      <c r="AG294" s="1">
        <v>1.0</v>
      </c>
      <c r="AH294" s="1">
        <v>6.0</v>
      </c>
      <c r="AI294" s="1">
        <v>8.0</v>
      </c>
      <c r="AJ294" s="1">
        <v>16.0</v>
      </c>
      <c r="AK294" s="1">
        <v>207.0</v>
      </c>
      <c r="AL294" s="1">
        <v>1.0</v>
      </c>
      <c r="AM294" s="1">
        <v>0.0</v>
      </c>
      <c r="AN294" s="1">
        <v>100.0</v>
      </c>
      <c r="AO294" s="1">
        <v>10.0</v>
      </c>
      <c r="AP294" s="1">
        <v>8.0</v>
      </c>
      <c r="AQ294" s="1">
        <v>10.0</v>
      </c>
      <c r="AR294" s="1">
        <v>10.0</v>
      </c>
      <c r="AS294" s="1">
        <v>8.0</v>
      </c>
      <c r="AT294" s="1">
        <v>8.0</v>
      </c>
      <c r="AU294" s="1">
        <v>0.0</v>
      </c>
      <c r="AV294" s="1" t="s">
        <v>96</v>
      </c>
      <c r="AW294" s="1">
        <v>2.0</v>
      </c>
      <c r="AX294" s="1">
        <v>2.0</v>
      </c>
      <c r="AY294" s="1">
        <v>0.0</v>
      </c>
      <c r="AZ294" s="1">
        <v>0.0</v>
      </c>
      <c r="BA294" s="1">
        <v>0.05</v>
      </c>
      <c r="BB294" s="1">
        <v>1.0</v>
      </c>
      <c r="BC294" s="1">
        <v>1.0</v>
      </c>
      <c r="BD294" s="1">
        <v>-1.0</v>
      </c>
      <c r="BE294" s="1">
        <v>-1.0</v>
      </c>
      <c r="BF294" s="1">
        <v>-1.0</v>
      </c>
      <c r="BG294" s="1">
        <v>-1.0</v>
      </c>
      <c r="BH294" s="1">
        <v>1.0</v>
      </c>
      <c r="BI294" s="1">
        <v>-1.0</v>
      </c>
      <c r="BJ294" s="1">
        <v>1.0</v>
      </c>
      <c r="BK294" s="1">
        <v>1.0</v>
      </c>
      <c r="BL294" s="1">
        <v>1.0</v>
      </c>
      <c r="BM294" s="1">
        <v>1.0</v>
      </c>
      <c r="BN294" s="1">
        <v>-1.0</v>
      </c>
      <c r="BO294" s="1">
        <v>-1.0</v>
      </c>
      <c r="BP294" s="1">
        <v>1.0</v>
      </c>
      <c r="BQ294" s="1">
        <v>-1.0</v>
      </c>
      <c r="BR294" s="1">
        <v>-1.0</v>
      </c>
      <c r="BS294" s="1">
        <v>-1.0</v>
      </c>
      <c r="BT294" s="1">
        <v>-1.0</v>
      </c>
      <c r="BU294" s="1">
        <v>1.0</v>
      </c>
      <c r="BV294" s="1">
        <v>1.0</v>
      </c>
      <c r="BW294" s="1">
        <v>-1.0</v>
      </c>
      <c r="BX294" s="1">
        <v>1.0</v>
      </c>
      <c r="BY294" s="1">
        <v>-1.0</v>
      </c>
      <c r="BZ294" s="1">
        <v>1.0</v>
      </c>
      <c r="CA294" s="1">
        <v>-1.0</v>
      </c>
      <c r="CB294" s="1">
        <v>-1.0</v>
      </c>
      <c r="CC294" s="1">
        <v>-1.0</v>
      </c>
      <c r="CD294" s="1">
        <v>9150.0</v>
      </c>
    </row>
    <row r="295">
      <c r="A295" s="1">
        <v>2.6706133E7</v>
      </c>
      <c r="B295" s="1" t="s">
        <v>1796</v>
      </c>
      <c r="C295" s="1" t="s">
        <v>1797</v>
      </c>
      <c r="D295" s="1" t="s">
        <v>1798</v>
      </c>
      <c r="E295" s="1" t="s">
        <v>85</v>
      </c>
      <c r="F295" s="1" t="s">
        <v>1799</v>
      </c>
      <c r="G295" s="1" t="s">
        <v>1800</v>
      </c>
      <c r="H295" s="1" t="s">
        <v>1801</v>
      </c>
      <c r="I295" s="1">
        <v>1.99147185E8</v>
      </c>
      <c r="J295" s="1">
        <v>43282.0</v>
      </c>
      <c r="K295" s="1" t="s">
        <v>272</v>
      </c>
      <c r="L295" s="1">
        <v>0.74</v>
      </c>
      <c r="M295" s="1">
        <v>0.0</v>
      </c>
      <c r="N295" s="1">
        <v>8.0</v>
      </c>
      <c r="O295" s="1">
        <v>0.0</v>
      </c>
      <c r="P295" s="1" t="s">
        <v>123</v>
      </c>
      <c r="Q295" s="1" t="s">
        <v>1802</v>
      </c>
      <c r="R295" s="1">
        <v>40.66362</v>
      </c>
      <c r="S295" s="1">
        <v>-73.99616</v>
      </c>
      <c r="T295" s="1" t="s">
        <v>91</v>
      </c>
      <c r="U295" s="1" t="s">
        <v>92</v>
      </c>
      <c r="V295" s="1">
        <v>12.0</v>
      </c>
      <c r="W295" s="1">
        <v>3.0</v>
      </c>
      <c r="X295" s="1">
        <v>3.0</v>
      </c>
      <c r="Y295" s="1">
        <v>3.0</v>
      </c>
      <c r="Z295" s="1" t="s">
        <v>93</v>
      </c>
      <c r="AA295" s="1" t="s">
        <v>1803</v>
      </c>
      <c r="AB295" s="1">
        <v>330.0</v>
      </c>
      <c r="AC295" s="1">
        <v>6.0</v>
      </c>
      <c r="AD295" s="1">
        <v>50.0</v>
      </c>
      <c r="AE295" s="1">
        <v>1.0</v>
      </c>
      <c r="AF295" s="1" t="s">
        <v>202</v>
      </c>
      <c r="AG295" s="1">
        <v>1.0</v>
      </c>
      <c r="AH295" s="1">
        <v>29.0</v>
      </c>
      <c r="AI295" s="1">
        <v>59.0</v>
      </c>
      <c r="AJ295" s="1">
        <v>89.0</v>
      </c>
      <c r="AK295" s="1">
        <v>174.0</v>
      </c>
      <c r="AL295" s="1">
        <v>1.0</v>
      </c>
      <c r="AM295" s="1">
        <v>1.0</v>
      </c>
      <c r="AN295" s="1">
        <v>100.0</v>
      </c>
      <c r="AO295" s="1">
        <v>10.0</v>
      </c>
      <c r="AP295" s="1">
        <v>10.0</v>
      </c>
      <c r="AQ295" s="1">
        <v>10.0</v>
      </c>
      <c r="AR295" s="1">
        <v>8.0</v>
      </c>
      <c r="AS295" s="1">
        <v>10.0</v>
      </c>
      <c r="AT295" s="1">
        <v>10.0</v>
      </c>
      <c r="AU295" s="1">
        <v>0.0</v>
      </c>
      <c r="AV295" s="1" t="s">
        <v>105</v>
      </c>
      <c r="AW295" s="1">
        <v>5.0</v>
      </c>
      <c r="AX295" s="1">
        <v>5.0</v>
      </c>
      <c r="AY295" s="1">
        <v>0.0</v>
      </c>
      <c r="AZ295" s="1">
        <v>0.0</v>
      </c>
      <c r="BA295" s="1">
        <v>0.12</v>
      </c>
      <c r="BB295" s="1">
        <v>-1.0</v>
      </c>
      <c r="BC295" s="1">
        <v>1.0</v>
      </c>
      <c r="BD295" s="1">
        <v>-1.0</v>
      </c>
      <c r="BE295" s="1">
        <v>-1.0</v>
      </c>
      <c r="BF295" s="1">
        <v>-1.0</v>
      </c>
      <c r="BG295" s="1">
        <v>-1.0</v>
      </c>
      <c r="BH295" s="1">
        <v>1.0</v>
      </c>
      <c r="BI295" s="1">
        <v>-1.0</v>
      </c>
      <c r="BJ295" s="1">
        <v>-1.0</v>
      </c>
      <c r="BK295" s="1">
        <v>-1.0</v>
      </c>
      <c r="BL295" s="1">
        <v>-1.0</v>
      </c>
      <c r="BM295" s="1">
        <v>1.0</v>
      </c>
      <c r="BN295" s="1">
        <v>-1.0</v>
      </c>
      <c r="BO295" s="1">
        <v>1.0</v>
      </c>
      <c r="BP295" s="1">
        <v>-1.0</v>
      </c>
      <c r="BQ295" s="1">
        <v>-1.0</v>
      </c>
      <c r="BR295" s="1">
        <v>-1.0</v>
      </c>
      <c r="BS295" s="1">
        <v>-1.0</v>
      </c>
      <c r="BT295" s="1">
        <v>1.0</v>
      </c>
      <c r="BU295" s="1">
        <v>1.0</v>
      </c>
      <c r="BV295" s="1">
        <v>-1.0</v>
      </c>
      <c r="BW295" s="1">
        <v>-1.0</v>
      </c>
      <c r="BX295" s="1">
        <v>1.0</v>
      </c>
      <c r="BY295" s="1">
        <v>-1.0</v>
      </c>
      <c r="BZ295" s="1">
        <v>-1.0</v>
      </c>
      <c r="CA295" s="1">
        <v>-1.0</v>
      </c>
      <c r="CB295" s="1">
        <v>-1.0</v>
      </c>
      <c r="CC295" s="1">
        <v>-1.0</v>
      </c>
      <c r="CD295" s="1">
        <v>9225.0</v>
      </c>
    </row>
    <row r="296">
      <c r="A296" s="1">
        <v>3.2287174E7</v>
      </c>
      <c r="B296" s="1" t="s">
        <v>1804</v>
      </c>
      <c r="C296" s="1" t="s">
        <v>1805</v>
      </c>
      <c r="D296" s="1" t="s">
        <v>1806</v>
      </c>
      <c r="E296" s="1" t="s">
        <v>85</v>
      </c>
      <c r="F296" s="1" t="s">
        <v>1807</v>
      </c>
      <c r="G296" s="1" t="s">
        <v>1808</v>
      </c>
      <c r="H296" s="1" t="s">
        <v>1809</v>
      </c>
      <c r="I296" s="1">
        <v>2.42348374E8</v>
      </c>
      <c r="J296" s="1">
        <v>43506.0</v>
      </c>
      <c r="K296" s="1" t="s">
        <v>134</v>
      </c>
      <c r="L296" s="1">
        <v>1.0</v>
      </c>
      <c r="M296" s="1">
        <v>0.0</v>
      </c>
      <c r="N296" s="1">
        <v>1.0</v>
      </c>
      <c r="O296" s="1">
        <v>0.0</v>
      </c>
      <c r="P296" s="1" t="s">
        <v>123</v>
      </c>
      <c r="Q296" s="1" t="s">
        <v>124</v>
      </c>
      <c r="R296" s="1">
        <v>40.68846</v>
      </c>
      <c r="S296" s="1">
        <v>-73.96139</v>
      </c>
      <c r="T296" s="1" t="s">
        <v>91</v>
      </c>
      <c r="U296" s="1" t="s">
        <v>92</v>
      </c>
      <c r="V296" s="1">
        <v>4.0</v>
      </c>
      <c r="W296" s="1">
        <v>1.0</v>
      </c>
      <c r="X296" s="1">
        <v>1.0</v>
      </c>
      <c r="Y296" s="1">
        <v>3.0</v>
      </c>
      <c r="Z296" s="1" t="s">
        <v>93</v>
      </c>
      <c r="AA296" s="1" t="s">
        <v>1810</v>
      </c>
      <c r="AB296" s="1">
        <v>195.0</v>
      </c>
      <c r="AC296" s="1">
        <v>4.0</v>
      </c>
      <c r="AD296" s="1">
        <v>50.0</v>
      </c>
      <c r="AE296" s="1">
        <v>3.0</v>
      </c>
      <c r="AF296" s="1" t="s">
        <v>127</v>
      </c>
      <c r="AG296" s="1">
        <v>1.0</v>
      </c>
      <c r="AH296" s="1">
        <v>5.0</v>
      </c>
      <c r="AI296" s="1">
        <v>7.0</v>
      </c>
      <c r="AJ296" s="1">
        <v>12.0</v>
      </c>
      <c r="AK296" s="1">
        <v>38.0</v>
      </c>
      <c r="AL296" s="1">
        <v>12.0</v>
      </c>
      <c r="AM296" s="1">
        <v>12.0</v>
      </c>
      <c r="AN296" s="1">
        <v>100.0</v>
      </c>
      <c r="AO296" s="1">
        <v>10.0</v>
      </c>
      <c r="AP296" s="1">
        <v>10.0</v>
      </c>
      <c r="AQ296" s="1">
        <v>10.0</v>
      </c>
      <c r="AR296" s="1">
        <v>10.0</v>
      </c>
      <c r="AS296" s="1">
        <v>10.0</v>
      </c>
      <c r="AT296" s="1">
        <v>10.0</v>
      </c>
      <c r="AU296" s="1">
        <v>0.0</v>
      </c>
      <c r="AV296" s="1" t="s">
        <v>117</v>
      </c>
      <c r="AW296" s="1">
        <v>1.0</v>
      </c>
      <c r="AX296" s="1">
        <v>1.0</v>
      </c>
      <c r="AY296" s="1">
        <v>0.0</v>
      </c>
      <c r="AZ296" s="1">
        <v>0.0</v>
      </c>
      <c r="BA296" s="1">
        <v>3.71</v>
      </c>
      <c r="BB296" s="1">
        <v>-1.0</v>
      </c>
      <c r="BC296" s="1">
        <v>1.0</v>
      </c>
      <c r="BD296" s="1">
        <v>-1.0</v>
      </c>
      <c r="BE296" s="1">
        <v>-1.0</v>
      </c>
      <c r="BF296" s="1">
        <v>1.0</v>
      </c>
      <c r="BG296" s="1">
        <v>-1.0</v>
      </c>
      <c r="BH296" s="1">
        <v>1.0</v>
      </c>
      <c r="BI296" s="1">
        <v>-1.0</v>
      </c>
      <c r="BJ296" s="1">
        <v>1.0</v>
      </c>
      <c r="BK296" s="1">
        <v>1.0</v>
      </c>
      <c r="BL296" s="1">
        <v>1.0</v>
      </c>
      <c r="BM296" s="1">
        <v>1.0</v>
      </c>
      <c r="BN296" s="1">
        <v>-1.0</v>
      </c>
      <c r="BO296" s="1">
        <v>-1.0</v>
      </c>
      <c r="BP296" s="1">
        <v>-1.0</v>
      </c>
      <c r="BQ296" s="1">
        <v>1.0</v>
      </c>
      <c r="BR296" s="1">
        <v>1.0</v>
      </c>
      <c r="BS296" s="1">
        <v>-1.0</v>
      </c>
      <c r="BT296" s="1">
        <v>-1.0</v>
      </c>
      <c r="BU296" s="1">
        <v>1.0</v>
      </c>
      <c r="BV296" s="1">
        <v>-1.0</v>
      </c>
      <c r="BW296" s="1">
        <v>-1.0</v>
      </c>
      <c r="BX296" s="1">
        <v>1.0</v>
      </c>
      <c r="BY296" s="1">
        <v>-1.0</v>
      </c>
      <c r="BZ296" s="1">
        <v>1.0</v>
      </c>
      <c r="CA296" s="1">
        <v>-1.0</v>
      </c>
      <c r="CB296" s="1">
        <v>-1.0</v>
      </c>
      <c r="CC296" s="1">
        <v>-1.0</v>
      </c>
      <c r="CD296" s="1">
        <v>9246.0</v>
      </c>
    </row>
    <row r="297">
      <c r="A297" s="1">
        <v>1235078.0</v>
      </c>
      <c r="B297" s="1" t="s">
        <v>1811</v>
      </c>
      <c r="C297" s="1" t="s">
        <v>1812</v>
      </c>
      <c r="D297" s="1" t="s">
        <v>1813</v>
      </c>
      <c r="E297" s="1" t="s">
        <v>85</v>
      </c>
      <c r="F297" s="1" t="s">
        <v>1814</v>
      </c>
      <c r="G297" s="1" t="s">
        <v>1815</v>
      </c>
      <c r="H297" s="1" t="s">
        <v>1816</v>
      </c>
      <c r="I297" s="1">
        <v>4185151.0</v>
      </c>
      <c r="J297" s="1">
        <v>41231.0</v>
      </c>
      <c r="K297" s="1" t="s">
        <v>134</v>
      </c>
      <c r="L297" s="1">
        <v>1.0</v>
      </c>
      <c r="M297" s="1">
        <v>0.0</v>
      </c>
      <c r="N297" s="1">
        <v>2.0</v>
      </c>
      <c r="O297" s="1">
        <v>1.0</v>
      </c>
      <c r="P297" s="1" t="s">
        <v>89</v>
      </c>
      <c r="Q297" s="1" t="s">
        <v>1535</v>
      </c>
      <c r="R297" s="1">
        <v>40.8291</v>
      </c>
      <c r="S297" s="1">
        <v>-73.94816</v>
      </c>
      <c r="T297" s="1" t="s">
        <v>91</v>
      </c>
      <c r="U297" s="1" t="s">
        <v>113</v>
      </c>
      <c r="V297" s="1">
        <v>1.0</v>
      </c>
      <c r="W297" s="1">
        <v>1.5</v>
      </c>
      <c r="X297" s="1">
        <v>1.0</v>
      </c>
      <c r="Y297" s="1">
        <v>1.0</v>
      </c>
      <c r="Z297" s="1" t="s">
        <v>93</v>
      </c>
      <c r="AA297" s="1" t="s">
        <v>1817</v>
      </c>
      <c r="AB297" s="1">
        <v>72.0</v>
      </c>
      <c r="AC297" s="1">
        <v>1.0</v>
      </c>
      <c r="AD297" s="1">
        <v>0.0</v>
      </c>
      <c r="AE297" s="1">
        <v>30.0</v>
      </c>
      <c r="AF297" s="1" t="s">
        <v>104</v>
      </c>
      <c r="AG297" s="1">
        <v>1.0</v>
      </c>
      <c r="AH297" s="1">
        <v>29.0</v>
      </c>
      <c r="AI297" s="1">
        <v>59.0</v>
      </c>
      <c r="AJ297" s="1">
        <v>89.0</v>
      </c>
      <c r="AK297" s="1">
        <v>179.0</v>
      </c>
      <c r="AL297" s="1">
        <v>3.0</v>
      </c>
      <c r="AM297" s="1">
        <v>0.0</v>
      </c>
      <c r="AN297" s="1">
        <v>93.0</v>
      </c>
      <c r="AO297" s="1">
        <v>9.0</v>
      </c>
      <c r="AP297" s="1">
        <v>10.0</v>
      </c>
      <c r="AQ297" s="1">
        <v>9.0</v>
      </c>
      <c r="AR297" s="1">
        <v>10.0</v>
      </c>
      <c r="AS297" s="1">
        <v>10.0</v>
      </c>
      <c r="AT297" s="1">
        <v>9.0</v>
      </c>
      <c r="AU297" s="1">
        <v>0.0</v>
      </c>
      <c r="AV297" s="1" t="s">
        <v>117</v>
      </c>
      <c r="AW297" s="1">
        <v>1.0</v>
      </c>
      <c r="AX297" s="1">
        <v>0.0</v>
      </c>
      <c r="AY297" s="1">
        <v>1.0</v>
      </c>
      <c r="AZ297" s="1">
        <v>0.0</v>
      </c>
      <c r="BA297" s="1">
        <v>0.05</v>
      </c>
      <c r="BB297" s="1">
        <v>-1.0</v>
      </c>
      <c r="BC297" s="1">
        <v>1.0</v>
      </c>
      <c r="BD297" s="1">
        <v>-1.0</v>
      </c>
      <c r="BE297" s="1">
        <v>-1.0</v>
      </c>
      <c r="BF297" s="1">
        <v>-1.0</v>
      </c>
      <c r="BG297" s="1">
        <v>-1.0</v>
      </c>
      <c r="BH297" s="1">
        <v>1.0</v>
      </c>
      <c r="BI297" s="1">
        <v>-1.0</v>
      </c>
      <c r="BJ297" s="1">
        <v>-1.0</v>
      </c>
      <c r="BK297" s="1">
        <v>1.0</v>
      </c>
      <c r="BL297" s="1">
        <v>1.0</v>
      </c>
      <c r="BM297" s="1">
        <v>-1.0</v>
      </c>
      <c r="BN297" s="1">
        <v>1.0</v>
      </c>
      <c r="BO297" s="1">
        <v>-1.0</v>
      </c>
      <c r="BP297" s="1">
        <v>-1.0</v>
      </c>
      <c r="BQ297" s="1">
        <v>-1.0</v>
      </c>
      <c r="BR297" s="1">
        <v>-1.0</v>
      </c>
      <c r="BS297" s="1">
        <v>-1.0</v>
      </c>
      <c r="BT297" s="1">
        <v>-1.0</v>
      </c>
      <c r="BU297" s="1">
        <v>1.0</v>
      </c>
      <c r="BV297" s="1">
        <v>-1.0</v>
      </c>
      <c r="BW297" s="1">
        <v>-1.0</v>
      </c>
      <c r="BX297" s="1">
        <v>-1.0</v>
      </c>
      <c r="BY297" s="1">
        <v>-1.0</v>
      </c>
      <c r="BZ297" s="1">
        <v>-1.0</v>
      </c>
      <c r="CA297" s="1">
        <v>-1.0</v>
      </c>
      <c r="CB297" s="1">
        <v>1.0</v>
      </c>
      <c r="CC297" s="1">
        <v>-1.0</v>
      </c>
      <c r="CD297" s="1">
        <v>9263.0</v>
      </c>
    </row>
    <row r="298">
      <c r="A298" s="1">
        <v>3.4063075E7</v>
      </c>
      <c r="B298" s="1" t="s">
        <v>1818</v>
      </c>
      <c r="C298" s="1" t="s">
        <v>1819</v>
      </c>
      <c r="D298" s="1" t="s">
        <v>1820</v>
      </c>
      <c r="E298" s="1" t="s">
        <v>85</v>
      </c>
      <c r="G298" s="1" t="s">
        <v>1821</v>
      </c>
      <c r="H298" s="1" t="s">
        <v>1822</v>
      </c>
      <c r="I298" s="1">
        <v>2.57221104E8</v>
      </c>
      <c r="J298" s="1">
        <v>43576.0</v>
      </c>
      <c r="K298" s="1" t="s">
        <v>134</v>
      </c>
      <c r="L298" s="1">
        <v>1.0</v>
      </c>
      <c r="M298" s="1">
        <v>0.0</v>
      </c>
      <c r="N298" s="1">
        <v>1.0</v>
      </c>
      <c r="O298" s="1">
        <v>0.0</v>
      </c>
      <c r="P298" s="1" t="s">
        <v>89</v>
      </c>
      <c r="Q298" s="1" t="s">
        <v>90</v>
      </c>
      <c r="R298" s="1">
        <v>40.83466</v>
      </c>
      <c r="S298" s="1">
        <v>-73.94029</v>
      </c>
      <c r="T298" s="1" t="s">
        <v>91</v>
      </c>
      <c r="U298" s="1" t="s">
        <v>113</v>
      </c>
      <c r="V298" s="1">
        <v>2.0</v>
      </c>
      <c r="W298" s="1">
        <v>1.0</v>
      </c>
      <c r="X298" s="1">
        <v>1.0</v>
      </c>
      <c r="Y298" s="1">
        <v>1.0</v>
      </c>
      <c r="Z298" s="1" t="s">
        <v>93</v>
      </c>
      <c r="AA298" s="1" t="s">
        <v>1823</v>
      </c>
      <c r="AB298" s="1">
        <v>60.0</v>
      </c>
      <c r="AC298" s="1">
        <v>1.0</v>
      </c>
      <c r="AD298" s="1">
        <v>0.0</v>
      </c>
      <c r="AE298" s="1">
        <v>3.0</v>
      </c>
      <c r="AF298" s="1" t="s">
        <v>179</v>
      </c>
      <c r="AG298" s="1">
        <v>1.0</v>
      </c>
      <c r="AH298" s="1">
        <v>8.0</v>
      </c>
      <c r="AI298" s="1">
        <v>16.0</v>
      </c>
      <c r="AJ298" s="1">
        <v>20.0</v>
      </c>
      <c r="AK298" s="1">
        <v>93.0</v>
      </c>
      <c r="AL298" s="1">
        <v>5.0</v>
      </c>
      <c r="AM298" s="1">
        <v>5.0</v>
      </c>
      <c r="AN298" s="1">
        <v>88.0</v>
      </c>
      <c r="AO298" s="1">
        <v>9.0</v>
      </c>
      <c r="AP298" s="1">
        <v>10.0</v>
      </c>
      <c r="AQ298" s="1">
        <v>10.0</v>
      </c>
      <c r="AR298" s="1">
        <v>10.0</v>
      </c>
      <c r="AS298" s="1">
        <v>8.0</v>
      </c>
      <c r="AT298" s="1">
        <v>9.0</v>
      </c>
      <c r="AU298" s="1">
        <v>1.0</v>
      </c>
      <c r="AV298" s="1" t="s">
        <v>96</v>
      </c>
      <c r="AW298" s="1">
        <v>1.0</v>
      </c>
      <c r="AX298" s="1">
        <v>0.0</v>
      </c>
      <c r="AY298" s="1">
        <v>1.0</v>
      </c>
      <c r="AZ298" s="1">
        <v>0.0</v>
      </c>
      <c r="BA298" s="1">
        <v>2.42</v>
      </c>
      <c r="BB298" s="1">
        <v>-1.0</v>
      </c>
      <c r="BC298" s="1">
        <v>1.0</v>
      </c>
      <c r="BD298" s="1">
        <v>-1.0</v>
      </c>
      <c r="BE298" s="1">
        <v>-1.0</v>
      </c>
      <c r="BF298" s="1">
        <v>-1.0</v>
      </c>
      <c r="BG298" s="1">
        <v>-1.0</v>
      </c>
      <c r="BH298" s="1">
        <v>1.0</v>
      </c>
      <c r="BI298" s="1">
        <v>-1.0</v>
      </c>
      <c r="BJ298" s="1">
        <v>1.0</v>
      </c>
      <c r="BK298" s="1">
        <v>1.0</v>
      </c>
      <c r="BL298" s="1">
        <v>1.0</v>
      </c>
      <c r="BM298" s="1">
        <v>1.0</v>
      </c>
      <c r="BN298" s="1">
        <v>-1.0</v>
      </c>
      <c r="BO298" s="1">
        <v>-1.0</v>
      </c>
      <c r="BP298" s="1">
        <v>-1.0</v>
      </c>
      <c r="BQ298" s="1">
        <v>-1.0</v>
      </c>
      <c r="BR298" s="1">
        <v>-1.0</v>
      </c>
      <c r="BS298" s="1">
        <v>-1.0</v>
      </c>
      <c r="BT298" s="1">
        <v>-1.0</v>
      </c>
      <c r="BU298" s="1">
        <v>1.0</v>
      </c>
      <c r="BV298" s="1">
        <v>-1.0</v>
      </c>
      <c r="BW298" s="1">
        <v>-1.0</v>
      </c>
      <c r="BX298" s="1">
        <v>-1.0</v>
      </c>
      <c r="BY298" s="1">
        <v>-1.0</v>
      </c>
      <c r="BZ298" s="1">
        <v>-1.0</v>
      </c>
      <c r="CA298" s="1">
        <v>-1.0</v>
      </c>
      <c r="CB298" s="1">
        <v>-1.0</v>
      </c>
      <c r="CC298" s="1">
        <v>-1.0</v>
      </c>
      <c r="CD298" s="1">
        <v>9284.0</v>
      </c>
    </row>
    <row r="299">
      <c r="A299" s="1">
        <v>7913426.0</v>
      </c>
      <c r="B299" s="1" t="s">
        <v>1824</v>
      </c>
      <c r="C299" s="1" t="s">
        <v>1825</v>
      </c>
      <c r="D299" s="1" t="s">
        <v>1826</v>
      </c>
      <c r="E299" s="1" t="s">
        <v>85</v>
      </c>
      <c r="F299" s="1" t="s">
        <v>1827</v>
      </c>
      <c r="G299" s="1" t="s">
        <v>1828</v>
      </c>
      <c r="H299" s="1" t="s">
        <v>1829</v>
      </c>
      <c r="I299" s="1">
        <v>3.0283594E7</v>
      </c>
      <c r="J299" s="1">
        <v>42093.0</v>
      </c>
      <c r="K299" s="1" t="s">
        <v>88</v>
      </c>
      <c r="L299" s="1">
        <v>0.96</v>
      </c>
      <c r="M299" s="1">
        <v>0.0</v>
      </c>
      <c r="N299" s="1">
        <v>776.0</v>
      </c>
      <c r="O299" s="1">
        <v>0.0</v>
      </c>
      <c r="P299" s="1" t="s">
        <v>89</v>
      </c>
      <c r="Q299" s="1" t="s">
        <v>273</v>
      </c>
      <c r="R299" s="1">
        <v>40.75654</v>
      </c>
      <c r="S299" s="1">
        <v>-73.98891</v>
      </c>
      <c r="T299" s="1" t="s">
        <v>91</v>
      </c>
      <c r="U299" s="1" t="s">
        <v>92</v>
      </c>
      <c r="V299" s="1">
        <v>3.0</v>
      </c>
      <c r="W299" s="1">
        <v>1.0</v>
      </c>
      <c r="X299" s="1">
        <v>1.0</v>
      </c>
      <c r="Y299" s="1">
        <v>2.0</v>
      </c>
      <c r="Z299" s="1" t="s">
        <v>93</v>
      </c>
      <c r="AA299" s="1" t="s">
        <v>1830</v>
      </c>
      <c r="AB299" s="1">
        <v>369.0</v>
      </c>
      <c r="AC299" s="1">
        <v>1.0</v>
      </c>
      <c r="AD299" s="1">
        <v>0.0</v>
      </c>
      <c r="AE299" s="1">
        <v>30.0</v>
      </c>
      <c r="AF299" s="1" t="s">
        <v>95</v>
      </c>
      <c r="AG299" s="1">
        <v>1.0</v>
      </c>
      <c r="AH299" s="1">
        <v>29.0</v>
      </c>
      <c r="AI299" s="1">
        <v>59.0</v>
      </c>
      <c r="AJ299" s="1">
        <v>89.0</v>
      </c>
      <c r="AK299" s="1">
        <v>364.0</v>
      </c>
      <c r="AL299" s="1">
        <v>0.0</v>
      </c>
      <c r="AM299" s="1">
        <v>0.0</v>
      </c>
      <c r="AU299" s="1">
        <v>0.0</v>
      </c>
      <c r="AV299" s="1" t="s">
        <v>96</v>
      </c>
      <c r="AW299" s="1">
        <v>121.0</v>
      </c>
      <c r="AX299" s="1">
        <v>121.0</v>
      </c>
      <c r="AY299" s="1">
        <v>0.0</v>
      </c>
      <c r="AZ299" s="1">
        <v>0.0</v>
      </c>
      <c r="BB299" s="1">
        <v>1.0</v>
      </c>
      <c r="BC299" s="1">
        <v>1.0</v>
      </c>
      <c r="BD299" s="1">
        <v>-1.0</v>
      </c>
      <c r="BE299" s="1">
        <v>-1.0</v>
      </c>
      <c r="BF299" s="1">
        <v>-1.0</v>
      </c>
      <c r="BG299" s="1">
        <v>-1.0</v>
      </c>
      <c r="BH299" s="1">
        <v>1.0</v>
      </c>
      <c r="BI299" s="1">
        <v>-1.0</v>
      </c>
      <c r="BJ299" s="1">
        <v>1.0</v>
      </c>
      <c r="BK299" s="1">
        <v>1.0</v>
      </c>
      <c r="BL299" s="1">
        <v>-1.0</v>
      </c>
      <c r="BM299" s="1">
        <v>1.0</v>
      </c>
      <c r="BN299" s="1">
        <v>1.0</v>
      </c>
      <c r="BO299" s="1">
        <v>1.0</v>
      </c>
      <c r="BP299" s="1">
        <v>1.0</v>
      </c>
      <c r="BQ299" s="1">
        <v>-1.0</v>
      </c>
      <c r="BR299" s="1">
        <v>-1.0</v>
      </c>
      <c r="BS299" s="1">
        <v>-1.0</v>
      </c>
      <c r="BT299" s="1">
        <v>1.0</v>
      </c>
      <c r="BU299" s="1">
        <v>1.0</v>
      </c>
      <c r="BV299" s="1">
        <v>-1.0</v>
      </c>
      <c r="BW299" s="1">
        <v>1.0</v>
      </c>
      <c r="BX299" s="1">
        <v>-1.0</v>
      </c>
      <c r="BY299" s="1">
        <v>-1.0</v>
      </c>
      <c r="BZ299" s="1">
        <v>1.0</v>
      </c>
      <c r="CA299" s="1">
        <v>-1.0</v>
      </c>
      <c r="CB299" s="1">
        <v>-1.0</v>
      </c>
      <c r="CC299" s="1">
        <v>-1.0</v>
      </c>
      <c r="CD299" s="1">
        <v>9320.0</v>
      </c>
    </row>
    <row r="300">
      <c r="A300" s="1">
        <v>3.1351908E7</v>
      </c>
      <c r="B300" s="1" t="s">
        <v>1831</v>
      </c>
      <c r="C300" s="1" t="s">
        <v>1832</v>
      </c>
      <c r="D300" s="1" t="s">
        <v>1833</v>
      </c>
      <c r="E300" s="1" t="s">
        <v>85</v>
      </c>
      <c r="F300" s="1" t="s">
        <v>1834</v>
      </c>
      <c r="G300" s="1" t="s">
        <v>1835</v>
      </c>
      <c r="I300" s="1">
        <v>1.08029974E8</v>
      </c>
      <c r="J300" s="1">
        <v>42725.0</v>
      </c>
      <c r="K300" s="1" t="s">
        <v>134</v>
      </c>
      <c r="L300" s="1">
        <v>1.0</v>
      </c>
      <c r="M300" s="1">
        <v>0.0</v>
      </c>
      <c r="N300" s="1">
        <v>4.0</v>
      </c>
      <c r="O300" s="1">
        <v>1.0</v>
      </c>
      <c r="P300" s="1" t="s">
        <v>89</v>
      </c>
      <c r="Q300" s="1" t="s">
        <v>90</v>
      </c>
      <c r="R300" s="1">
        <v>40.72833</v>
      </c>
      <c r="S300" s="1">
        <v>-73.99331</v>
      </c>
      <c r="T300" s="1" t="s">
        <v>91</v>
      </c>
      <c r="U300" s="1" t="s">
        <v>92</v>
      </c>
      <c r="V300" s="1">
        <v>5.0</v>
      </c>
      <c r="W300" s="1">
        <v>1.0</v>
      </c>
      <c r="X300" s="1">
        <v>2.0</v>
      </c>
      <c r="Y300" s="1">
        <v>3.0</v>
      </c>
      <c r="Z300" s="1" t="s">
        <v>93</v>
      </c>
      <c r="AA300" s="1" t="s">
        <v>1836</v>
      </c>
      <c r="AB300" s="1">
        <v>495.0</v>
      </c>
      <c r="AC300" s="1">
        <v>3.0</v>
      </c>
      <c r="AD300" s="1">
        <v>20.0</v>
      </c>
      <c r="AE300" s="1">
        <v>6.0</v>
      </c>
      <c r="AF300" s="1" t="s">
        <v>95</v>
      </c>
      <c r="AG300" s="1">
        <v>1.0</v>
      </c>
      <c r="AH300" s="1">
        <v>11.0</v>
      </c>
      <c r="AI300" s="1">
        <v>41.0</v>
      </c>
      <c r="AJ300" s="1">
        <v>52.0</v>
      </c>
      <c r="AK300" s="1">
        <v>52.0</v>
      </c>
      <c r="AL300" s="1">
        <v>1.0</v>
      </c>
      <c r="AM300" s="1">
        <v>1.0</v>
      </c>
      <c r="AU300" s="1">
        <v>0.0</v>
      </c>
      <c r="AV300" s="1" t="s">
        <v>117</v>
      </c>
      <c r="AW300" s="1">
        <v>4.0</v>
      </c>
      <c r="AX300" s="1">
        <v>4.0</v>
      </c>
      <c r="AY300" s="1">
        <v>0.0</v>
      </c>
      <c r="AZ300" s="1">
        <v>0.0</v>
      </c>
      <c r="BA300" s="1">
        <v>0.33</v>
      </c>
      <c r="BB300" s="1">
        <v>-1.0</v>
      </c>
      <c r="BC300" s="1">
        <v>1.0</v>
      </c>
      <c r="BD300" s="1">
        <v>-1.0</v>
      </c>
      <c r="BE300" s="1">
        <v>-1.0</v>
      </c>
      <c r="BF300" s="1">
        <v>-1.0</v>
      </c>
      <c r="BG300" s="1">
        <v>-1.0</v>
      </c>
      <c r="BH300" s="1">
        <v>1.0</v>
      </c>
      <c r="BI300" s="1">
        <v>-1.0</v>
      </c>
      <c r="BJ300" s="1">
        <v>1.0</v>
      </c>
      <c r="BK300" s="1">
        <v>1.0</v>
      </c>
      <c r="BL300" s="1">
        <v>1.0</v>
      </c>
      <c r="BM300" s="1">
        <v>-1.0</v>
      </c>
      <c r="BN300" s="1">
        <v>-1.0</v>
      </c>
      <c r="BO300" s="1">
        <v>-1.0</v>
      </c>
      <c r="BP300" s="1">
        <v>1.0</v>
      </c>
      <c r="BQ300" s="1">
        <v>-1.0</v>
      </c>
      <c r="BR300" s="1">
        <v>-1.0</v>
      </c>
      <c r="BS300" s="1">
        <v>-1.0</v>
      </c>
      <c r="BT300" s="1">
        <v>-1.0</v>
      </c>
      <c r="BU300" s="1">
        <v>1.0</v>
      </c>
      <c r="BV300" s="1">
        <v>1.0</v>
      </c>
      <c r="BW300" s="1">
        <v>-1.0</v>
      </c>
      <c r="BX300" s="1">
        <v>1.0</v>
      </c>
      <c r="BY300" s="1">
        <v>-1.0</v>
      </c>
      <c r="BZ300" s="1">
        <v>-1.0</v>
      </c>
      <c r="CA300" s="1">
        <v>-1.0</v>
      </c>
      <c r="CB300" s="1">
        <v>-1.0</v>
      </c>
      <c r="CC300" s="1">
        <v>-1.0</v>
      </c>
      <c r="CD300" s="1">
        <v>9353.0</v>
      </c>
    </row>
    <row r="301">
      <c r="A301" s="1">
        <v>2.8222827E7</v>
      </c>
      <c r="B301" s="1" t="s">
        <v>1837</v>
      </c>
      <c r="C301" s="1" t="s">
        <v>1838</v>
      </c>
      <c r="D301" s="1" t="s">
        <v>1839</v>
      </c>
      <c r="E301" s="1" t="s">
        <v>85</v>
      </c>
      <c r="F301" s="1" t="s">
        <v>1840</v>
      </c>
      <c r="G301" s="1" t="s">
        <v>1841</v>
      </c>
      <c r="H301" s="1" t="s">
        <v>1842</v>
      </c>
      <c r="I301" s="1">
        <v>1.90921808E8</v>
      </c>
      <c r="J301" s="1">
        <v>43242.0</v>
      </c>
      <c r="K301" s="1" t="s">
        <v>134</v>
      </c>
      <c r="L301" s="1">
        <v>0.98</v>
      </c>
      <c r="M301" s="1">
        <v>0.0</v>
      </c>
      <c r="N301" s="1">
        <v>50.0</v>
      </c>
      <c r="O301" s="1">
        <v>0.0</v>
      </c>
      <c r="P301" s="1" t="s">
        <v>89</v>
      </c>
      <c r="Q301" s="1" t="s">
        <v>90</v>
      </c>
      <c r="R301" s="1">
        <v>40.75534</v>
      </c>
      <c r="S301" s="1">
        <v>-73.99668</v>
      </c>
      <c r="T301" s="1" t="s">
        <v>91</v>
      </c>
      <c r="U301" s="1" t="s">
        <v>113</v>
      </c>
      <c r="V301" s="1">
        <v>2.0</v>
      </c>
      <c r="W301" s="1">
        <v>1.0</v>
      </c>
      <c r="X301" s="1">
        <v>1.0</v>
      </c>
      <c r="Y301" s="1">
        <v>1.0</v>
      </c>
      <c r="Z301" s="1" t="s">
        <v>93</v>
      </c>
      <c r="AA301" s="1" t="s">
        <v>1843</v>
      </c>
      <c r="AB301" s="1">
        <v>75.0</v>
      </c>
      <c r="AC301" s="1">
        <v>2.0</v>
      </c>
      <c r="AD301" s="1">
        <v>0.0</v>
      </c>
      <c r="AE301" s="1">
        <v>7.0</v>
      </c>
      <c r="AF301" s="1" t="s">
        <v>95</v>
      </c>
      <c r="AG301" s="1">
        <v>1.0</v>
      </c>
      <c r="AH301" s="1">
        <v>30.0</v>
      </c>
      <c r="AI301" s="1">
        <v>60.0</v>
      </c>
      <c r="AJ301" s="1">
        <v>88.0</v>
      </c>
      <c r="AK301" s="1">
        <v>352.0</v>
      </c>
      <c r="AL301" s="1">
        <v>5.0</v>
      </c>
      <c r="AM301" s="1">
        <v>5.0</v>
      </c>
      <c r="AN301" s="1">
        <v>72.0</v>
      </c>
      <c r="AO301" s="1">
        <v>8.0</v>
      </c>
      <c r="AP301" s="1">
        <v>7.0</v>
      </c>
      <c r="AQ301" s="1">
        <v>10.0</v>
      </c>
      <c r="AR301" s="1">
        <v>10.0</v>
      </c>
      <c r="AS301" s="1">
        <v>10.0</v>
      </c>
      <c r="AT301" s="1">
        <v>8.0</v>
      </c>
      <c r="AU301" s="1">
        <v>1.0</v>
      </c>
      <c r="AV301" s="1" t="s">
        <v>96</v>
      </c>
      <c r="AW301" s="1">
        <v>47.0</v>
      </c>
      <c r="AX301" s="1">
        <v>2.0</v>
      </c>
      <c r="AY301" s="1">
        <v>45.0</v>
      </c>
      <c r="AZ301" s="1">
        <v>0.0</v>
      </c>
      <c r="BA301" s="1">
        <v>0.51</v>
      </c>
      <c r="BB301" s="1">
        <v>-1.0</v>
      </c>
      <c r="BC301" s="1">
        <v>-1.0</v>
      </c>
      <c r="BD301" s="1">
        <v>-1.0</v>
      </c>
      <c r="BE301" s="1">
        <v>-1.0</v>
      </c>
      <c r="BF301" s="1">
        <v>-1.0</v>
      </c>
      <c r="BG301" s="1">
        <v>-1.0</v>
      </c>
      <c r="BH301" s="1">
        <v>1.0</v>
      </c>
      <c r="BI301" s="1">
        <v>-1.0</v>
      </c>
      <c r="BJ301" s="1">
        <v>-1.0</v>
      </c>
      <c r="BK301" s="1">
        <v>-1.0</v>
      </c>
      <c r="BL301" s="1">
        <v>-1.0</v>
      </c>
      <c r="BM301" s="1">
        <v>-1.0</v>
      </c>
      <c r="BN301" s="1">
        <v>-1.0</v>
      </c>
      <c r="BO301" s="1">
        <v>-1.0</v>
      </c>
      <c r="BP301" s="1">
        <v>-1.0</v>
      </c>
      <c r="BQ301" s="1">
        <v>-1.0</v>
      </c>
      <c r="BR301" s="1">
        <v>-1.0</v>
      </c>
      <c r="BS301" s="1">
        <v>-1.0</v>
      </c>
      <c r="BT301" s="1">
        <v>-1.0</v>
      </c>
      <c r="BU301" s="1">
        <v>-1.0</v>
      </c>
      <c r="BV301" s="1">
        <v>-1.0</v>
      </c>
      <c r="BW301" s="1">
        <v>-1.0</v>
      </c>
      <c r="BX301" s="1">
        <v>-1.0</v>
      </c>
      <c r="BY301" s="1">
        <v>-1.0</v>
      </c>
      <c r="BZ301" s="1">
        <v>1.0</v>
      </c>
      <c r="CA301" s="1">
        <v>-1.0</v>
      </c>
      <c r="CB301" s="1">
        <v>-1.0</v>
      </c>
      <c r="CC301" s="1">
        <v>-1.0</v>
      </c>
      <c r="CD301" s="1">
        <v>9353.0</v>
      </c>
    </row>
    <row r="302">
      <c r="A302" s="1">
        <v>1941094.0</v>
      </c>
      <c r="B302" s="1" t="s">
        <v>1844</v>
      </c>
      <c r="D302" s="1" t="s">
        <v>1845</v>
      </c>
      <c r="E302" s="1" t="s">
        <v>85</v>
      </c>
      <c r="G302" s="1" t="s">
        <v>1846</v>
      </c>
      <c r="H302" s="1" t="s">
        <v>1847</v>
      </c>
      <c r="I302" s="1">
        <v>2559004.0</v>
      </c>
      <c r="J302" s="1">
        <v>41065.0</v>
      </c>
      <c r="K302" s="1" t="s">
        <v>272</v>
      </c>
      <c r="L302" s="1">
        <v>0.8</v>
      </c>
      <c r="M302" s="1">
        <v>0.0</v>
      </c>
      <c r="N302" s="1">
        <v>4.0</v>
      </c>
      <c r="O302" s="1">
        <v>1.0</v>
      </c>
      <c r="P302" s="1" t="s">
        <v>89</v>
      </c>
      <c r="Q302" s="1" t="s">
        <v>1393</v>
      </c>
      <c r="R302" s="1">
        <v>40.80447</v>
      </c>
      <c r="S302" s="1">
        <v>-73.94034</v>
      </c>
      <c r="T302" s="1" t="s">
        <v>125</v>
      </c>
      <c r="U302" s="1" t="s">
        <v>113</v>
      </c>
      <c r="V302" s="1">
        <v>1.0</v>
      </c>
      <c r="W302" s="1">
        <v>1.0</v>
      </c>
      <c r="X302" s="1">
        <v>1.0</v>
      </c>
      <c r="Y302" s="1">
        <v>1.0</v>
      </c>
      <c r="Z302" s="1" t="s">
        <v>93</v>
      </c>
      <c r="AA302" s="1" t="s">
        <v>1848</v>
      </c>
      <c r="AB302" s="1">
        <v>50.0</v>
      </c>
      <c r="AC302" s="1">
        <v>1.0</v>
      </c>
      <c r="AD302" s="1">
        <v>0.0</v>
      </c>
      <c r="AE302" s="1">
        <v>30.0</v>
      </c>
      <c r="AF302" s="1" t="s">
        <v>313</v>
      </c>
      <c r="AG302" s="1">
        <v>1.0</v>
      </c>
      <c r="AH302" s="1">
        <v>21.0</v>
      </c>
      <c r="AI302" s="1">
        <v>51.0</v>
      </c>
      <c r="AJ302" s="1">
        <v>81.0</v>
      </c>
      <c r="AK302" s="1">
        <v>356.0</v>
      </c>
      <c r="AL302" s="1">
        <v>0.0</v>
      </c>
      <c r="AM302" s="1">
        <v>0.0</v>
      </c>
      <c r="AU302" s="1">
        <v>0.0</v>
      </c>
      <c r="AV302" s="1" t="s">
        <v>96</v>
      </c>
      <c r="AW302" s="1">
        <v>5.0</v>
      </c>
      <c r="AX302" s="1">
        <v>0.0</v>
      </c>
      <c r="AY302" s="1">
        <v>5.0</v>
      </c>
      <c r="AZ302" s="1">
        <v>0.0</v>
      </c>
      <c r="BB302" s="1">
        <v>-1.0</v>
      </c>
      <c r="BC302" s="1">
        <v>1.0</v>
      </c>
      <c r="BD302" s="1">
        <v>-1.0</v>
      </c>
      <c r="BE302" s="1">
        <v>-1.0</v>
      </c>
      <c r="BF302" s="1">
        <v>-1.0</v>
      </c>
      <c r="BG302" s="1">
        <v>-1.0</v>
      </c>
      <c r="BH302" s="1">
        <v>-1.0</v>
      </c>
      <c r="BI302" s="1">
        <v>-1.0</v>
      </c>
      <c r="BJ302" s="1">
        <v>-1.0</v>
      </c>
      <c r="BK302" s="1">
        <v>-1.0</v>
      </c>
      <c r="BL302" s="1">
        <v>-1.0</v>
      </c>
      <c r="BM302" s="1">
        <v>-1.0</v>
      </c>
      <c r="BN302" s="1">
        <v>-1.0</v>
      </c>
      <c r="BO302" s="1">
        <v>-1.0</v>
      </c>
      <c r="BP302" s="1">
        <v>-1.0</v>
      </c>
      <c r="BQ302" s="1">
        <v>-1.0</v>
      </c>
      <c r="BR302" s="1">
        <v>-1.0</v>
      </c>
      <c r="BS302" s="1">
        <v>-1.0</v>
      </c>
      <c r="BT302" s="1">
        <v>-1.0</v>
      </c>
      <c r="BU302" s="1">
        <v>1.0</v>
      </c>
      <c r="BV302" s="1">
        <v>-1.0</v>
      </c>
      <c r="BW302" s="1">
        <v>-1.0</v>
      </c>
      <c r="BX302" s="1">
        <v>-1.0</v>
      </c>
      <c r="BY302" s="1">
        <v>-1.0</v>
      </c>
      <c r="BZ302" s="1">
        <v>-1.0</v>
      </c>
      <c r="CA302" s="1">
        <v>-1.0</v>
      </c>
      <c r="CB302" s="1">
        <v>-1.0</v>
      </c>
      <c r="CC302" s="1">
        <v>-1.0</v>
      </c>
      <c r="CD302" s="1">
        <v>9357.0</v>
      </c>
    </row>
    <row r="303">
      <c r="A303" s="1">
        <v>1.7314998E7</v>
      </c>
      <c r="B303" s="1" t="s">
        <v>1849</v>
      </c>
      <c r="C303" s="1" t="s">
        <v>1850</v>
      </c>
      <c r="D303" s="1" t="s">
        <v>1850</v>
      </c>
      <c r="E303" s="1" t="s">
        <v>85</v>
      </c>
      <c r="I303" s="1">
        <v>1.8212433E7</v>
      </c>
      <c r="J303" s="1">
        <v>41836.0</v>
      </c>
      <c r="K303" s="1" t="s">
        <v>272</v>
      </c>
      <c r="L303" s="1">
        <v>0.64</v>
      </c>
      <c r="M303" s="1">
        <v>0.0</v>
      </c>
      <c r="N303" s="1">
        <v>8.0</v>
      </c>
      <c r="O303" s="1">
        <v>0.0</v>
      </c>
      <c r="P303" s="1" t="s">
        <v>89</v>
      </c>
      <c r="Q303" s="1" t="s">
        <v>1393</v>
      </c>
      <c r="R303" s="1">
        <v>40.7953599999999</v>
      </c>
      <c r="S303" s="1">
        <v>-73.94197</v>
      </c>
      <c r="T303" s="1" t="s">
        <v>91</v>
      </c>
      <c r="U303" s="1" t="s">
        <v>113</v>
      </c>
      <c r="V303" s="1">
        <v>2.0</v>
      </c>
      <c r="W303" s="1">
        <v>1.0</v>
      </c>
      <c r="X303" s="1">
        <v>1.0</v>
      </c>
      <c r="Y303" s="1">
        <v>1.0</v>
      </c>
      <c r="Z303" s="1" t="s">
        <v>93</v>
      </c>
      <c r="AA303" s="1" t="s">
        <v>1851</v>
      </c>
      <c r="AB303" s="1">
        <v>55.0</v>
      </c>
      <c r="AC303" s="1">
        <v>1.0</v>
      </c>
      <c r="AD303" s="1">
        <v>0.0</v>
      </c>
      <c r="AE303" s="1">
        <v>30.0</v>
      </c>
      <c r="AF303" s="1" t="s">
        <v>127</v>
      </c>
      <c r="AG303" s="1">
        <v>1.0</v>
      </c>
      <c r="AH303" s="1">
        <v>6.0</v>
      </c>
      <c r="AI303" s="1">
        <v>36.0</v>
      </c>
      <c r="AJ303" s="1">
        <v>66.0</v>
      </c>
      <c r="AK303" s="1">
        <v>341.0</v>
      </c>
      <c r="AL303" s="1">
        <v>0.0</v>
      </c>
      <c r="AM303" s="1">
        <v>0.0</v>
      </c>
      <c r="AU303" s="1">
        <v>1.0</v>
      </c>
      <c r="AV303" s="1" t="s">
        <v>105</v>
      </c>
      <c r="AW303" s="1">
        <v>8.0</v>
      </c>
      <c r="AX303" s="1">
        <v>3.0</v>
      </c>
      <c r="AY303" s="1">
        <v>5.0</v>
      </c>
      <c r="AZ303" s="1">
        <v>0.0</v>
      </c>
      <c r="BB303" s="1">
        <v>-1.0</v>
      </c>
      <c r="BC303" s="1">
        <v>1.0</v>
      </c>
      <c r="BD303" s="1">
        <v>-1.0</v>
      </c>
      <c r="BE303" s="1">
        <v>-1.0</v>
      </c>
      <c r="BF303" s="1">
        <v>-1.0</v>
      </c>
      <c r="BG303" s="1">
        <v>-1.0</v>
      </c>
      <c r="BH303" s="1">
        <v>1.0</v>
      </c>
      <c r="BI303" s="1">
        <v>-1.0</v>
      </c>
      <c r="BJ303" s="1">
        <v>1.0</v>
      </c>
      <c r="BK303" s="1">
        <v>1.0</v>
      </c>
      <c r="BL303" s="1">
        <v>1.0</v>
      </c>
      <c r="BM303" s="1">
        <v>1.0</v>
      </c>
      <c r="BN303" s="1">
        <v>-1.0</v>
      </c>
      <c r="BO303" s="1">
        <v>-1.0</v>
      </c>
      <c r="BP303" s="1">
        <v>-1.0</v>
      </c>
      <c r="BQ303" s="1">
        <v>1.0</v>
      </c>
      <c r="BR303" s="1">
        <v>-1.0</v>
      </c>
      <c r="BS303" s="1">
        <v>-1.0</v>
      </c>
      <c r="BT303" s="1">
        <v>-1.0</v>
      </c>
      <c r="BU303" s="1">
        <v>1.0</v>
      </c>
      <c r="BV303" s="1">
        <v>-1.0</v>
      </c>
      <c r="BW303" s="1">
        <v>-1.0</v>
      </c>
      <c r="BX303" s="1">
        <v>1.0</v>
      </c>
      <c r="BY303" s="1">
        <v>-1.0</v>
      </c>
      <c r="BZ303" s="1">
        <v>-1.0</v>
      </c>
      <c r="CA303" s="1">
        <v>-1.0</v>
      </c>
      <c r="CB303" s="1">
        <v>-1.0</v>
      </c>
      <c r="CC303" s="1">
        <v>-1.0</v>
      </c>
      <c r="CD303" s="1">
        <v>9383.0</v>
      </c>
    </row>
    <row r="304">
      <c r="A304" s="1">
        <v>1.3314442E7</v>
      </c>
      <c r="B304" s="1" t="s">
        <v>1852</v>
      </c>
      <c r="C304" s="1" t="s">
        <v>1853</v>
      </c>
      <c r="D304" s="1" t="s">
        <v>1853</v>
      </c>
      <c r="E304" s="1" t="s">
        <v>85</v>
      </c>
      <c r="I304" s="1">
        <v>3.5494785E7</v>
      </c>
      <c r="J304" s="1">
        <v>42165.0</v>
      </c>
      <c r="M304" s="1">
        <v>0.0</v>
      </c>
      <c r="N304" s="1">
        <v>1.0</v>
      </c>
      <c r="O304" s="1">
        <v>1.0</v>
      </c>
      <c r="P304" s="1" t="s">
        <v>89</v>
      </c>
      <c r="Q304" s="1" t="s">
        <v>124</v>
      </c>
      <c r="R304" s="1">
        <v>40.70044</v>
      </c>
      <c r="S304" s="1">
        <v>-73.93909</v>
      </c>
      <c r="T304" s="1" t="s">
        <v>91</v>
      </c>
      <c r="U304" s="1" t="s">
        <v>113</v>
      </c>
      <c r="V304" s="1">
        <v>2.0</v>
      </c>
      <c r="W304" s="1">
        <v>1.0</v>
      </c>
      <c r="X304" s="1">
        <v>1.0</v>
      </c>
      <c r="Y304" s="1">
        <v>1.0</v>
      </c>
      <c r="Z304" s="1" t="s">
        <v>93</v>
      </c>
      <c r="AA304" s="1" t="s">
        <v>1854</v>
      </c>
      <c r="AB304" s="1">
        <v>55.0</v>
      </c>
      <c r="AC304" s="1">
        <v>1.0</v>
      </c>
      <c r="AD304" s="1">
        <v>0.0</v>
      </c>
      <c r="AE304" s="1">
        <v>1.0</v>
      </c>
      <c r="AF304" s="1" t="s">
        <v>1117</v>
      </c>
      <c r="AG304" s="1">
        <v>1.0</v>
      </c>
      <c r="AH304" s="1">
        <v>0.0</v>
      </c>
      <c r="AI304" s="1">
        <v>0.0</v>
      </c>
      <c r="AJ304" s="1">
        <v>0.0</v>
      </c>
      <c r="AK304" s="1">
        <v>0.0</v>
      </c>
      <c r="AL304" s="1">
        <v>1.0</v>
      </c>
      <c r="AM304" s="1">
        <v>0.0</v>
      </c>
      <c r="AN304" s="1">
        <v>80.0</v>
      </c>
      <c r="AO304" s="1">
        <v>10.0</v>
      </c>
      <c r="AP304" s="1">
        <v>6.0</v>
      </c>
      <c r="AQ304" s="1">
        <v>10.0</v>
      </c>
      <c r="AR304" s="1">
        <v>10.0</v>
      </c>
      <c r="AS304" s="1">
        <v>10.0</v>
      </c>
      <c r="AT304" s="1">
        <v>8.0</v>
      </c>
      <c r="AU304" s="1">
        <v>0.0</v>
      </c>
      <c r="AV304" s="1" t="s">
        <v>105</v>
      </c>
      <c r="AW304" s="1">
        <v>1.0</v>
      </c>
      <c r="AX304" s="1">
        <v>0.0</v>
      </c>
      <c r="AY304" s="1">
        <v>1.0</v>
      </c>
      <c r="AZ304" s="1">
        <v>0.0</v>
      </c>
      <c r="BA304" s="1">
        <v>0.03</v>
      </c>
      <c r="BB304" s="1">
        <v>-1.0</v>
      </c>
      <c r="BC304" s="1">
        <v>1.0</v>
      </c>
      <c r="BD304" s="1">
        <v>-1.0</v>
      </c>
      <c r="BE304" s="1">
        <v>-1.0</v>
      </c>
      <c r="BF304" s="1">
        <v>-1.0</v>
      </c>
      <c r="BG304" s="1">
        <v>-1.0</v>
      </c>
      <c r="BH304" s="1">
        <v>-1.0</v>
      </c>
      <c r="BI304" s="1">
        <v>-1.0</v>
      </c>
      <c r="BJ304" s="1">
        <v>1.0</v>
      </c>
      <c r="BK304" s="1">
        <v>-1.0</v>
      </c>
      <c r="BL304" s="1">
        <v>-1.0</v>
      </c>
      <c r="BM304" s="1">
        <v>-1.0</v>
      </c>
      <c r="BN304" s="1">
        <v>-1.0</v>
      </c>
      <c r="BO304" s="1">
        <v>-1.0</v>
      </c>
      <c r="BP304" s="1">
        <v>-1.0</v>
      </c>
      <c r="BQ304" s="1">
        <v>-1.0</v>
      </c>
      <c r="BR304" s="1">
        <v>-1.0</v>
      </c>
      <c r="BS304" s="1">
        <v>-1.0</v>
      </c>
      <c r="BT304" s="1">
        <v>-1.0</v>
      </c>
      <c r="BU304" s="1">
        <v>1.0</v>
      </c>
      <c r="BV304" s="1">
        <v>-1.0</v>
      </c>
      <c r="BW304" s="1">
        <v>-1.0</v>
      </c>
      <c r="BX304" s="1">
        <v>-1.0</v>
      </c>
      <c r="BY304" s="1">
        <v>-1.0</v>
      </c>
      <c r="BZ304" s="1">
        <v>-1.0</v>
      </c>
      <c r="CA304" s="1">
        <v>-1.0</v>
      </c>
      <c r="CB304" s="1">
        <v>-1.0</v>
      </c>
      <c r="CC304" s="1">
        <v>-1.0</v>
      </c>
      <c r="CD304" s="1">
        <v>9423.0</v>
      </c>
    </row>
    <row r="305">
      <c r="A305" s="1">
        <v>1.3122135E7</v>
      </c>
      <c r="B305" s="1" t="s">
        <v>1855</v>
      </c>
      <c r="C305" s="1" t="s">
        <v>1856</v>
      </c>
      <c r="D305" s="1" t="s">
        <v>1857</v>
      </c>
      <c r="E305" s="1" t="s">
        <v>85</v>
      </c>
      <c r="F305" s="1" t="s">
        <v>1858</v>
      </c>
      <c r="G305" s="1" t="s">
        <v>1859</v>
      </c>
      <c r="I305" s="1">
        <v>9793190.0</v>
      </c>
      <c r="J305" s="1">
        <v>41581.0</v>
      </c>
      <c r="M305" s="1">
        <v>0.0</v>
      </c>
      <c r="N305" s="1">
        <v>1.0</v>
      </c>
      <c r="O305" s="1">
        <v>0.0</v>
      </c>
      <c r="P305" s="1" t="s">
        <v>123</v>
      </c>
      <c r="Q305" s="1" t="s">
        <v>124</v>
      </c>
      <c r="R305" s="1">
        <v>40.72721</v>
      </c>
      <c r="S305" s="1">
        <v>-73.94951</v>
      </c>
      <c r="T305" s="1" t="s">
        <v>91</v>
      </c>
      <c r="U305" s="1" t="s">
        <v>113</v>
      </c>
      <c r="V305" s="1">
        <v>2.0</v>
      </c>
      <c r="W305" s="1">
        <v>1.0</v>
      </c>
      <c r="X305" s="1">
        <v>1.0</v>
      </c>
      <c r="Y305" s="1">
        <v>1.0</v>
      </c>
      <c r="Z305" s="1" t="s">
        <v>93</v>
      </c>
      <c r="AA305" s="1" t="s">
        <v>1860</v>
      </c>
      <c r="AB305" s="1">
        <v>80.0</v>
      </c>
      <c r="AC305" s="1">
        <v>2.0</v>
      </c>
      <c r="AD305" s="1">
        <v>25.0</v>
      </c>
      <c r="AE305" s="1">
        <v>1.0</v>
      </c>
      <c r="AF305" s="1" t="s">
        <v>302</v>
      </c>
      <c r="AG305" s="1">
        <v>1.0</v>
      </c>
      <c r="AH305" s="1">
        <v>0.0</v>
      </c>
      <c r="AI305" s="1">
        <v>0.0</v>
      </c>
      <c r="AJ305" s="1">
        <v>0.0</v>
      </c>
      <c r="AK305" s="1">
        <v>0.0</v>
      </c>
      <c r="AL305" s="1">
        <v>4.0</v>
      </c>
      <c r="AM305" s="1">
        <v>0.0</v>
      </c>
      <c r="AN305" s="1">
        <v>100.0</v>
      </c>
      <c r="AO305" s="1">
        <v>10.0</v>
      </c>
      <c r="AP305" s="1">
        <v>10.0</v>
      </c>
      <c r="AQ305" s="1">
        <v>10.0</v>
      </c>
      <c r="AR305" s="1">
        <v>10.0</v>
      </c>
      <c r="AS305" s="1">
        <v>10.0</v>
      </c>
      <c r="AT305" s="1">
        <v>10.0</v>
      </c>
      <c r="AU305" s="1">
        <v>0.0</v>
      </c>
      <c r="AV305" s="1" t="s">
        <v>105</v>
      </c>
      <c r="AW305" s="1">
        <v>1.0</v>
      </c>
      <c r="AX305" s="1">
        <v>0.0</v>
      </c>
      <c r="AY305" s="1">
        <v>1.0</v>
      </c>
      <c r="AZ305" s="1">
        <v>0.0</v>
      </c>
      <c r="BA305" s="1">
        <v>0.24</v>
      </c>
      <c r="BB305" s="1">
        <v>-1.0</v>
      </c>
      <c r="BC305" s="1">
        <v>1.0</v>
      </c>
      <c r="BD305" s="1">
        <v>-1.0</v>
      </c>
      <c r="BE305" s="1">
        <v>-1.0</v>
      </c>
      <c r="BF305" s="1">
        <v>-1.0</v>
      </c>
      <c r="BG305" s="1">
        <v>-1.0</v>
      </c>
      <c r="BH305" s="1">
        <v>-1.0</v>
      </c>
      <c r="BI305" s="1">
        <v>-1.0</v>
      </c>
      <c r="BJ305" s="1">
        <v>1.0</v>
      </c>
      <c r="BK305" s="1">
        <v>-1.0</v>
      </c>
      <c r="BL305" s="1">
        <v>-1.0</v>
      </c>
      <c r="BM305" s="1">
        <v>-1.0</v>
      </c>
      <c r="BN305" s="1">
        <v>-1.0</v>
      </c>
      <c r="BO305" s="1">
        <v>-1.0</v>
      </c>
      <c r="BP305" s="1">
        <v>1.0</v>
      </c>
      <c r="BQ305" s="1">
        <v>-1.0</v>
      </c>
      <c r="BR305" s="1">
        <v>-1.0</v>
      </c>
      <c r="BS305" s="1">
        <v>-1.0</v>
      </c>
      <c r="BT305" s="1">
        <v>-1.0</v>
      </c>
      <c r="BU305" s="1">
        <v>1.0</v>
      </c>
      <c r="BV305" s="1">
        <v>-1.0</v>
      </c>
      <c r="BW305" s="1">
        <v>1.0</v>
      </c>
      <c r="BX305" s="1">
        <v>-1.0</v>
      </c>
      <c r="BY305" s="1">
        <v>-1.0</v>
      </c>
      <c r="BZ305" s="1">
        <v>-1.0</v>
      </c>
      <c r="CA305" s="1">
        <v>1.0</v>
      </c>
      <c r="CB305" s="1">
        <v>-1.0</v>
      </c>
      <c r="CC305" s="1">
        <v>-1.0</v>
      </c>
      <c r="CD305" s="1">
        <v>9449.0</v>
      </c>
    </row>
    <row r="306">
      <c r="A306" s="1">
        <v>3.5220744E7</v>
      </c>
      <c r="B306" s="1" t="s">
        <v>1861</v>
      </c>
      <c r="C306" s="1" t="s">
        <v>1862</v>
      </c>
      <c r="D306" s="1" t="s">
        <v>1863</v>
      </c>
      <c r="E306" s="1" t="s">
        <v>85</v>
      </c>
      <c r="F306" s="1" t="s">
        <v>1864</v>
      </c>
      <c r="G306" s="1" t="s">
        <v>1865</v>
      </c>
      <c r="H306" s="1" t="s">
        <v>1866</v>
      </c>
      <c r="I306" s="1">
        <v>2.65192385E8</v>
      </c>
      <c r="J306" s="1">
        <v>43615.0</v>
      </c>
      <c r="K306" s="1" t="s">
        <v>134</v>
      </c>
      <c r="L306" s="1">
        <v>1.0</v>
      </c>
      <c r="M306" s="1">
        <v>0.0</v>
      </c>
      <c r="N306" s="1">
        <v>1.0</v>
      </c>
      <c r="O306" s="1">
        <v>0.0</v>
      </c>
      <c r="P306" s="1" t="s">
        <v>89</v>
      </c>
      <c r="Q306" s="1" t="s">
        <v>90</v>
      </c>
      <c r="R306" s="1">
        <v>40.75917</v>
      </c>
      <c r="S306" s="1">
        <v>-73.99785</v>
      </c>
      <c r="T306" s="1" t="s">
        <v>91</v>
      </c>
      <c r="U306" s="1" t="s">
        <v>92</v>
      </c>
      <c r="V306" s="1">
        <v>3.0</v>
      </c>
      <c r="W306" s="1">
        <v>1.0</v>
      </c>
      <c r="X306" s="1">
        <v>1.0</v>
      </c>
      <c r="Y306" s="1">
        <v>2.0</v>
      </c>
      <c r="Z306" s="1" t="s">
        <v>93</v>
      </c>
      <c r="AA306" s="1" t="s">
        <v>1867</v>
      </c>
      <c r="AB306" s="1">
        <v>305.0</v>
      </c>
      <c r="AC306" s="1">
        <v>2.0</v>
      </c>
      <c r="AD306" s="1">
        <v>30.0</v>
      </c>
      <c r="AE306" s="1">
        <v>2.0</v>
      </c>
      <c r="AF306" s="1" t="s">
        <v>95</v>
      </c>
      <c r="AG306" s="1">
        <v>1.0</v>
      </c>
      <c r="AH306" s="1">
        <v>11.0</v>
      </c>
      <c r="AI306" s="1">
        <v>27.0</v>
      </c>
      <c r="AJ306" s="1">
        <v>44.0</v>
      </c>
      <c r="AK306" s="1">
        <v>44.0</v>
      </c>
      <c r="AL306" s="1">
        <v>4.0</v>
      </c>
      <c r="AM306" s="1">
        <v>4.0</v>
      </c>
      <c r="AN306" s="1">
        <v>100.0</v>
      </c>
      <c r="AO306" s="1">
        <v>10.0</v>
      </c>
      <c r="AP306" s="1">
        <v>10.0</v>
      </c>
      <c r="AQ306" s="1">
        <v>9.0</v>
      </c>
      <c r="AR306" s="1">
        <v>10.0</v>
      </c>
      <c r="AS306" s="1">
        <v>10.0</v>
      </c>
      <c r="AT306" s="1">
        <v>10.0</v>
      </c>
      <c r="AU306" s="1">
        <v>1.0</v>
      </c>
      <c r="AV306" s="1" t="s">
        <v>105</v>
      </c>
      <c r="AW306" s="1">
        <v>1.0</v>
      </c>
      <c r="AX306" s="1">
        <v>1.0</v>
      </c>
      <c r="AY306" s="1">
        <v>0.0</v>
      </c>
      <c r="AZ306" s="1">
        <v>0.0</v>
      </c>
      <c r="BA306" s="1">
        <v>4.0</v>
      </c>
      <c r="BB306" s="1">
        <v>-1.0</v>
      </c>
      <c r="BC306" s="1">
        <v>1.0</v>
      </c>
      <c r="BD306" s="1">
        <v>-1.0</v>
      </c>
      <c r="BE306" s="1">
        <v>-1.0</v>
      </c>
      <c r="BF306" s="1">
        <v>-1.0</v>
      </c>
      <c r="BG306" s="1">
        <v>-1.0</v>
      </c>
      <c r="BH306" s="1">
        <v>1.0</v>
      </c>
      <c r="BI306" s="1">
        <v>-1.0</v>
      </c>
      <c r="BJ306" s="1">
        <v>1.0</v>
      </c>
      <c r="BK306" s="1">
        <v>1.0</v>
      </c>
      <c r="BL306" s="1">
        <v>1.0</v>
      </c>
      <c r="BM306" s="1">
        <v>1.0</v>
      </c>
      <c r="BN306" s="1">
        <v>1.0</v>
      </c>
      <c r="BO306" s="1">
        <v>-1.0</v>
      </c>
      <c r="BP306" s="1">
        <v>-1.0</v>
      </c>
      <c r="BQ306" s="1">
        <v>1.0</v>
      </c>
      <c r="BR306" s="1">
        <v>-1.0</v>
      </c>
      <c r="BS306" s="1">
        <v>-1.0</v>
      </c>
      <c r="BT306" s="1">
        <v>-1.0</v>
      </c>
      <c r="BU306" s="1">
        <v>1.0</v>
      </c>
      <c r="BV306" s="1">
        <v>-1.0</v>
      </c>
      <c r="BW306" s="1">
        <v>-1.0</v>
      </c>
      <c r="BX306" s="1">
        <v>1.0</v>
      </c>
      <c r="BY306" s="1">
        <v>-1.0</v>
      </c>
      <c r="BZ306" s="1">
        <v>-1.0</v>
      </c>
      <c r="CA306" s="1">
        <v>-1.0</v>
      </c>
      <c r="CB306" s="1">
        <v>-1.0</v>
      </c>
      <c r="CC306" s="1">
        <v>-1.0</v>
      </c>
      <c r="CD306" s="1">
        <v>9478.0</v>
      </c>
    </row>
    <row r="307">
      <c r="A307" s="1">
        <v>2.7728631E7</v>
      </c>
      <c r="B307" s="1" t="s">
        <v>1868</v>
      </c>
      <c r="C307" s="1" t="s">
        <v>1869</v>
      </c>
      <c r="D307" s="1" t="s">
        <v>1870</v>
      </c>
      <c r="E307" s="1" t="s">
        <v>85</v>
      </c>
      <c r="F307" s="1" t="s">
        <v>1871</v>
      </c>
      <c r="G307" s="1" t="s">
        <v>1872</v>
      </c>
      <c r="H307" s="1" t="s">
        <v>1873</v>
      </c>
      <c r="I307" s="1">
        <v>9.7012192E7</v>
      </c>
      <c r="J307" s="1">
        <v>42640.0</v>
      </c>
      <c r="K307" s="1" t="s">
        <v>134</v>
      </c>
      <c r="L307" s="1">
        <v>1.0</v>
      </c>
      <c r="M307" s="1">
        <v>0.0</v>
      </c>
      <c r="N307" s="1">
        <v>1.0</v>
      </c>
      <c r="O307" s="1">
        <v>1.0</v>
      </c>
      <c r="P307" s="1" t="s">
        <v>123</v>
      </c>
      <c r="Q307" s="1" t="s">
        <v>124</v>
      </c>
      <c r="R307" s="1">
        <v>40.65661</v>
      </c>
      <c r="S307" s="1">
        <v>-73.96065</v>
      </c>
      <c r="T307" s="1" t="s">
        <v>91</v>
      </c>
      <c r="U307" s="1" t="s">
        <v>92</v>
      </c>
      <c r="V307" s="1">
        <v>2.0</v>
      </c>
      <c r="W307" s="1">
        <v>1.0</v>
      </c>
      <c r="X307" s="1">
        <v>1.0</v>
      </c>
      <c r="Y307" s="1">
        <v>1.0</v>
      </c>
      <c r="Z307" s="1" t="s">
        <v>93</v>
      </c>
      <c r="AA307" s="1" t="s">
        <v>1874</v>
      </c>
      <c r="AB307" s="1">
        <v>100.0</v>
      </c>
      <c r="AC307" s="1">
        <v>1.0</v>
      </c>
      <c r="AD307" s="1">
        <v>0.0</v>
      </c>
      <c r="AE307" s="1">
        <v>2.0</v>
      </c>
      <c r="AF307" s="1" t="s">
        <v>179</v>
      </c>
      <c r="AG307" s="1">
        <v>1.0</v>
      </c>
      <c r="AH307" s="1">
        <v>0.0</v>
      </c>
      <c r="AI307" s="1">
        <v>0.0</v>
      </c>
      <c r="AJ307" s="1">
        <v>0.0</v>
      </c>
      <c r="AK307" s="1">
        <v>0.0</v>
      </c>
      <c r="AL307" s="1">
        <v>6.0</v>
      </c>
      <c r="AM307" s="1">
        <v>6.0</v>
      </c>
      <c r="AN307" s="1">
        <v>100.0</v>
      </c>
      <c r="AO307" s="1">
        <v>10.0</v>
      </c>
      <c r="AP307" s="1">
        <v>10.0</v>
      </c>
      <c r="AQ307" s="1">
        <v>10.0</v>
      </c>
      <c r="AR307" s="1">
        <v>10.0</v>
      </c>
      <c r="AS307" s="1">
        <v>10.0</v>
      </c>
      <c r="AT307" s="1">
        <v>9.0</v>
      </c>
      <c r="AU307" s="1">
        <v>1.0</v>
      </c>
      <c r="AV307" s="1" t="s">
        <v>117</v>
      </c>
      <c r="AW307" s="1">
        <v>1.0</v>
      </c>
      <c r="AX307" s="1">
        <v>1.0</v>
      </c>
      <c r="AY307" s="1">
        <v>0.0</v>
      </c>
      <c r="AZ307" s="1">
        <v>0.0</v>
      </c>
      <c r="BA307" s="1">
        <v>0.58</v>
      </c>
      <c r="BB307" s="1">
        <v>-1.0</v>
      </c>
      <c r="BC307" s="1">
        <v>1.0</v>
      </c>
      <c r="BD307" s="1">
        <v>-1.0</v>
      </c>
      <c r="BE307" s="1">
        <v>-1.0</v>
      </c>
      <c r="BF307" s="1">
        <v>-1.0</v>
      </c>
      <c r="BG307" s="1">
        <v>1.0</v>
      </c>
      <c r="BH307" s="1">
        <v>-1.0</v>
      </c>
      <c r="BI307" s="1">
        <v>-1.0</v>
      </c>
      <c r="BJ307" s="1">
        <v>1.0</v>
      </c>
      <c r="BK307" s="1">
        <v>-1.0</v>
      </c>
      <c r="BL307" s="1">
        <v>-1.0</v>
      </c>
      <c r="BM307" s="1">
        <v>-1.0</v>
      </c>
      <c r="BN307" s="1">
        <v>1.0</v>
      </c>
      <c r="BO307" s="1">
        <v>-1.0</v>
      </c>
      <c r="BP307" s="1">
        <v>-1.0</v>
      </c>
      <c r="BQ307" s="1">
        <v>1.0</v>
      </c>
      <c r="BR307" s="1">
        <v>-1.0</v>
      </c>
      <c r="BS307" s="1">
        <v>-1.0</v>
      </c>
      <c r="BT307" s="1">
        <v>-1.0</v>
      </c>
      <c r="BU307" s="1">
        <v>1.0</v>
      </c>
      <c r="BV307" s="1">
        <v>-1.0</v>
      </c>
      <c r="BW307" s="1">
        <v>-1.0</v>
      </c>
      <c r="BX307" s="1">
        <v>-1.0</v>
      </c>
      <c r="BY307" s="1">
        <v>-1.0</v>
      </c>
      <c r="BZ307" s="1">
        <v>1.0</v>
      </c>
      <c r="CA307" s="1">
        <v>-1.0</v>
      </c>
      <c r="CB307" s="1">
        <v>-1.0</v>
      </c>
      <c r="CC307" s="1">
        <v>-1.0</v>
      </c>
      <c r="CD307" s="1">
        <v>9485.0</v>
      </c>
    </row>
    <row r="308">
      <c r="A308" s="1">
        <v>3698367.0</v>
      </c>
      <c r="B308" s="1" t="s">
        <v>1875</v>
      </c>
      <c r="C308" s="1" t="s">
        <v>1876</v>
      </c>
      <c r="D308" s="1" t="s">
        <v>1877</v>
      </c>
      <c r="E308" s="1" t="s">
        <v>85</v>
      </c>
      <c r="F308" s="1" t="s">
        <v>1878</v>
      </c>
      <c r="G308" s="1" t="s">
        <v>1879</v>
      </c>
      <c r="H308" s="1" t="s">
        <v>1880</v>
      </c>
      <c r="I308" s="1">
        <v>5465947.0</v>
      </c>
      <c r="J308" s="1">
        <v>41347.0</v>
      </c>
      <c r="M308" s="1">
        <v>0.0</v>
      </c>
      <c r="N308" s="1">
        <v>1.0</v>
      </c>
      <c r="O308" s="1">
        <v>1.0</v>
      </c>
      <c r="P308" s="1" t="s">
        <v>123</v>
      </c>
      <c r="Q308" s="1" t="s">
        <v>124</v>
      </c>
      <c r="R308" s="1">
        <v>40.67948</v>
      </c>
      <c r="S308" s="1">
        <v>-73.97219</v>
      </c>
      <c r="T308" s="1" t="s">
        <v>91</v>
      </c>
      <c r="U308" s="1" t="s">
        <v>113</v>
      </c>
      <c r="V308" s="1">
        <v>2.0</v>
      </c>
      <c r="W308" s="1">
        <v>1.0</v>
      </c>
      <c r="X308" s="1">
        <v>1.0</v>
      </c>
      <c r="Y308" s="1">
        <v>1.0</v>
      </c>
      <c r="Z308" s="1" t="s">
        <v>93</v>
      </c>
      <c r="AA308" s="1" t="s">
        <v>1881</v>
      </c>
      <c r="AB308" s="1">
        <v>65.0</v>
      </c>
      <c r="AC308" s="1">
        <v>1.0</v>
      </c>
      <c r="AD308" s="1">
        <v>0.0</v>
      </c>
      <c r="AE308" s="1">
        <v>1.0</v>
      </c>
      <c r="AF308" s="1" t="s">
        <v>472</v>
      </c>
      <c r="AG308" s="1">
        <v>1.0</v>
      </c>
      <c r="AH308" s="1">
        <v>0.0</v>
      </c>
      <c r="AI308" s="1">
        <v>0.0</v>
      </c>
      <c r="AJ308" s="1">
        <v>0.0</v>
      </c>
      <c r="AK308" s="1">
        <v>0.0</v>
      </c>
      <c r="AL308" s="1">
        <v>6.0</v>
      </c>
      <c r="AM308" s="1">
        <v>0.0</v>
      </c>
      <c r="AN308" s="1">
        <v>73.0</v>
      </c>
      <c r="AO308" s="1">
        <v>8.0</v>
      </c>
      <c r="AP308" s="1">
        <v>6.0</v>
      </c>
      <c r="AQ308" s="1">
        <v>10.0</v>
      </c>
      <c r="AR308" s="1">
        <v>9.0</v>
      </c>
      <c r="AS308" s="1">
        <v>10.0</v>
      </c>
      <c r="AT308" s="1">
        <v>8.0</v>
      </c>
      <c r="AU308" s="1">
        <v>0.0</v>
      </c>
      <c r="AV308" s="1" t="s">
        <v>105</v>
      </c>
      <c r="AW308" s="1">
        <v>1.0</v>
      </c>
      <c r="AX308" s="1">
        <v>0.0</v>
      </c>
      <c r="AY308" s="1">
        <v>1.0</v>
      </c>
      <c r="AZ308" s="1">
        <v>0.0</v>
      </c>
      <c r="BA308" s="1">
        <v>0.12</v>
      </c>
      <c r="BB308" s="1">
        <v>-1.0</v>
      </c>
      <c r="BC308" s="1">
        <v>1.0</v>
      </c>
      <c r="BD308" s="1">
        <v>-1.0</v>
      </c>
      <c r="BE308" s="1">
        <v>-1.0</v>
      </c>
      <c r="BF308" s="1">
        <v>-1.0</v>
      </c>
      <c r="BG308" s="1">
        <v>-1.0</v>
      </c>
      <c r="BH308" s="1">
        <v>-1.0</v>
      </c>
      <c r="BI308" s="1">
        <v>-1.0</v>
      </c>
      <c r="BJ308" s="1">
        <v>1.0</v>
      </c>
      <c r="BK308" s="1">
        <v>-1.0</v>
      </c>
      <c r="BL308" s="1">
        <v>-1.0</v>
      </c>
      <c r="BM308" s="1">
        <v>-1.0</v>
      </c>
      <c r="BN308" s="1">
        <v>-1.0</v>
      </c>
      <c r="BO308" s="1">
        <v>-1.0</v>
      </c>
      <c r="BP308" s="1">
        <v>-1.0</v>
      </c>
      <c r="BQ308" s="1">
        <v>-1.0</v>
      </c>
      <c r="BR308" s="1">
        <v>-1.0</v>
      </c>
      <c r="BS308" s="1">
        <v>-1.0</v>
      </c>
      <c r="BT308" s="1">
        <v>-1.0</v>
      </c>
      <c r="BU308" s="1">
        <v>1.0</v>
      </c>
      <c r="BV308" s="1">
        <v>-1.0</v>
      </c>
      <c r="BW308" s="1">
        <v>-1.0</v>
      </c>
      <c r="BX308" s="1">
        <v>-1.0</v>
      </c>
      <c r="BY308" s="1">
        <v>-1.0</v>
      </c>
      <c r="BZ308" s="1">
        <v>-1.0</v>
      </c>
      <c r="CA308" s="1">
        <v>-1.0</v>
      </c>
      <c r="CB308" s="1">
        <v>-1.0</v>
      </c>
      <c r="CC308" s="1">
        <v>-1.0</v>
      </c>
      <c r="CD308" s="1">
        <v>9527.0</v>
      </c>
    </row>
    <row r="309">
      <c r="A309" s="1">
        <v>1.2987983E7</v>
      </c>
      <c r="B309" s="1" t="s">
        <v>1882</v>
      </c>
      <c r="C309" s="1" t="s">
        <v>1883</v>
      </c>
      <c r="D309" s="1" t="s">
        <v>1884</v>
      </c>
      <c r="E309" s="1" t="s">
        <v>85</v>
      </c>
      <c r="I309" s="1">
        <v>4386682.0</v>
      </c>
      <c r="J309" s="1">
        <v>41255.0</v>
      </c>
      <c r="M309" s="1">
        <v>0.0</v>
      </c>
      <c r="N309" s="1">
        <v>4.0</v>
      </c>
      <c r="O309" s="1">
        <v>1.0</v>
      </c>
      <c r="P309" s="1" t="s">
        <v>111</v>
      </c>
      <c r="Q309" s="1" t="s">
        <v>135</v>
      </c>
      <c r="R309" s="1">
        <v>40.70204</v>
      </c>
      <c r="S309" s="1">
        <v>-73.91068</v>
      </c>
      <c r="T309" s="1" t="s">
        <v>91</v>
      </c>
      <c r="U309" s="1" t="s">
        <v>113</v>
      </c>
      <c r="V309" s="1">
        <v>2.0</v>
      </c>
      <c r="W309" s="1">
        <v>1.0</v>
      </c>
      <c r="X309" s="1">
        <v>1.0</v>
      </c>
      <c r="Y309" s="1">
        <v>1.0</v>
      </c>
      <c r="Z309" s="1" t="s">
        <v>93</v>
      </c>
      <c r="AA309" s="1" t="s">
        <v>1885</v>
      </c>
      <c r="AB309" s="1">
        <v>50.0</v>
      </c>
      <c r="AC309" s="1">
        <v>1.0</v>
      </c>
      <c r="AD309" s="1">
        <v>15.0</v>
      </c>
      <c r="AE309" s="1">
        <v>3.0</v>
      </c>
      <c r="AF309" s="1" t="s">
        <v>1683</v>
      </c>
      <c r="AG309" s="1">
        <v>1.0</v>
      </c>
      <c r="AH309" s="1">
        <v>0.0</v>
      </c>
      <c r="AI309" s="1">
        <v>0.0</v>
      </c>
      <c r="AJ309" s="1">
        <v>0.0</v>
      </c>
      <c r="AK309" s="1">
        <v>0.0</v>
      </c>
      <c r="AL309" s="1">
        <v>4.0</v>
      </c>
      <c r="AM309" s="1">
        <v>1.0</v>
      </c>
      <c r="AN309" s="1">
        <v>100.0</v>
      </c>
      <c r="AO309" s="1">
        <v>10.0</v>
      </c>
      <c r="AP309" s="1">
        <v>10.0</v>
      </c>
      <c r="AQ309" s="1">
        <v>10.0</v>
      </c>
      <c r="AR309" s="1">
        <v>10.0</v>
      </c>
      <c r="AS309" s="1">
        <v>10.0</v>
      </c>
      <c r="AT309" s="1">
        <v>10.0</v>
      </c>
      <c r="AU309" s="1">
        <v>0.0</v>
      </c>
      <c r="AV309" s="1" t="s">
        <v>96</v>
      </c>
      <c r="AW309" s="1">
        <v>3.0</v>
      </c>
      <c r="AX309" s="1">
        <v>0.0</v>
      </c>
      <c r="AY309" s="1">
        <v>3.0</v>
      </c>
      <c r="AZ309" s="1">
        <v>0.0</v>
      </c>
      <c r="BA309" s="1">
        <v>0.15</v>
      </c>
      <c r="BB309" s="1">
        <v>1.0</v>
      </c>
      <c r="BC309" s="1">
        <v>1.0</v>
      </c>
      <c r="BD309" s="1">
        <v>-1.0</v>
      </c>
      <c r="BE309" s="1">
        <v>-1.0</v>
      </c>
      <c r="BF309" s="1">
        <v>-1.0</v>
      </c>
      <c r="BG309" s="1">
        <v>-1.0</v>
      </c>
      <c r="BH309" s="1">
        <v>-1.0</v>
      </c>
      <c r="BI309" s="1">
        <v>-1.0</v>
      </c>
      <c r="BJ309" s="1">
        <v>1.0</v>
      </c>
      <c r="BK309" s="1">
        <v>-1.0</v>
      </c>
      <c r="BL309" s="1">
        <v>-1.0</v>
      </c>
      <c r="BM309" s="1">
        <v>-1.0</v>
      </c>
      <c r="BN309" s="1">
        <v>-1.0</v>
      </c>
      <c r="BO309" s="1">
        <v>-1.0</v>
      </c>
      <c r="BP309" s="1">
        <v>-1.0</v>
      </c>
      <c r="BQ309" s="1">
        <v>-1.0</v>
      </c>
      <c r="BR309" s="1">
        <v>-1.0</v>
      </c>
      <c r="BS309" s="1">
        <v>1.0</v>
      </c>
      <c r="BT309" s="1">
        <v>-1.0</v>
      </c>
      <c r="BU309" s="1">
        <v>1.0</v>
      </c>
      <c r="BV309" s="1">
        <v>-1.0</v>
      </c>
      <c r="BW309" s="1">
        <v>-1.0</v>
      </c>
      <c r="BX309" s="1">
        <v>-1.0</v>
      </c>
      <c r="BY309" s="1">
        <v>-1.0</v>
      </c>
      <c r="BZ309" s="1">
        <v>-1.0</v>
      </c>
      <c r="CA309" s="1">
        <v>-1.0</v>
      </c>
      <c r="CB309" s="1">
        <v>-1.0</v>
      </c>
      <c r="CC309" s="1">
        <v>-1.0</v>
      </c>
      <c r="CD309" s="1">
        <v>9538.0</v>
      </c>
    </row>
    <row r="310">
      <c r="A310" s="1">
        <v>2.2746368E7</v>
      </c>
      <c r="B310" s="1" t="s">
        <v>1886</v>
      </c>
      <c r="C310" s="1" t="s">
        <v>1887</v>
      </c>
      <c r="D310" s="1" t="s">
        <v>1888</v>
      </c>
      <c r="E310" s="1" t="s">
        <v>85</v>
      </c>
      <c r="I310" s="1">
        <v>4.7735494E7</v>
      </c>
      <c r="J310" s="1">
        <v>42306.0</v>
      </c>
      <c r="M310" s="1">
        <v>0.0</v>
      </c>
      <c r="N310" s="1">
        <v>4.0</v>
      </c>
      <c r="O310" s="1">
        <v>0.0</v>
      </c>
      <c r="P310" s="1" t="s">
        <v>111</v>
      </c>
      <c r="Q310" s="1" t="s">
        <v>1889</v>
      </c>
      <c r="R310" s="1">
        <v>40.7266599999999</v>
      </c>
      <c r="S310" s="1">
        <v>-73.87004</v>
      </c>
      <c r="T310" s="1" t="s">
        <v>150</v>
      </c>
      <c r="U310" s="1" t="s">
        <v>214</v>
      </c>
      <c r="V310" s="1">
        <v>1.0</v>
      </c>
      <c r="W310" s="1">
        <v>1.5</v>
      </c>
      <c r="X310" s="1">
        <v>1.0</v>
      </c>
      <c r="Y310" s="1">
        <v>1.0</v>
      </c>
      <c r="Z310" s="1" t="s">
        <v>93</v>
      </c>
      <c r="AA310" s="1" t="s">
        <v>1890</v>
      </c>
      <c r="AB310" s="1">
        <v>23.0</v>
      </c>
      <c r="AC310" s="1">
        <v>1.0</v>
      </c>
      <c r="AD310" s="1">
        <v>0.0</v>
      </c>
      <c r="AE310" s="1">
        <v>1.0</v>
      </c>
      <c r="AF310" s="1" t="s">
        <v>1891</v>
      </c>
      <c r="AG310" s="1">
        <v>1.0</v>
      </c>
      <c r="AH310" s="1">
        <v>0.0</v>
      </c>
      <c r="AI310" s="1">
        <v>0.0</v>
      </c>
      <c r="AJ310" s="1">
        <v>0.0</v>
      </c>
      <c r="AK310" s="1">
        <v>0.0</v>
      </c>
      <c r="AL310" s="1">
        <v>13.0</v>
      </c>
      <c r="AM310" s="1">
        <v>0.0</v>
      </c>
      <c r="AN310" s="1">
        <v>92.0</v>
      </c>
      <c r="AO310" s="1">
        <v>10.0</v>
      </c>
      <c r="AP310" s="1">
        <v>9.0</v>
      </c>
      <c r="AQ310" s="1">
        <v>10.0</v>
      </c>
      <c r="AR310" s="1">
        <v>10.0</v>
      </c>
      <c r="AS310" s="1">
        <v>9.0</v>
      </c>
      <c r="AT310" s="1">
        <v>9.0</v>
      </c>
      <c r="AU310" s="1">
        <v>1.0</v>
      </c>
      <c r="AV310" s="1" t="s">
        <v>105</v>
      </c>
      <c r="AW310" s="1">
        <v>4.0</v>
      </c>
      <c r="AX310" s="1">
        <v>0.0</v>
      </c>
      <c r="AY310" s="1">
        <v>2.0</v>
      </c>
      <c r="AZ310" s="1">
        <v>2.0</v>
      </c>
      <c r="BA310" s="1">
        <v>0.77</v>
      </c>
      <c r="BB310" s="1">
        <v>-1.0</v>
      </c>
      <c r="BC310" s="1">
        <v>1.0</v>
      </c>
      <c r="BD310" s="1">
        <v>-1.0</v>
      </c>
      <c r="BE310" s="1">
        <v>-1.0</v>
      </c>
      <c r="BF310" s="1">
        <v>-1.0</v>
      </c>
      <c r="BG310" s="1">
        <v>-1.0</v>
      </c>
      <c r="BH310" s="1">
        <v>-1.0</v>
      </c>
      <c r="BI310" s="1">
        <v>-1.0</v>
      </c>
      <c r="BJ310" s="1">
        <v>-1.0</v>
      </c>
      <c r="BK310" s="1">
        <v>-1.0</v>
      </c>
      <c r="BL310" s="1">
        <v>-1.0</v>
      </c>
      <c r="BM310" s="1">
        <v>-1.0</v>
      </c>
      <c r="BN310" s="1">
        <v>-1.0</v>
      </c>
      <c r="BO310" s="1">
        <v>-1.0</v>
      </c>
      <c r="BP310" s="1">
        <v>-1.0</v>
      </c>
      <c r="BQ310" s="1">
        <v>1.0</v>
      </c>
      <c r="BR310" s="1">
        <v>-1.0</v>
      </c>
      <c r="BS310" s="1">
        <v>-1.0</v>
      </c>
      <c r="BT310" s="1">
        <v>-1.0</v>
      </c>
      <c r="BU310" s="1">
        <v>1.0</v>
      </c>
      <c r="BV310" s="1">
        <v>-1.0</v>
      </c>
      <c r="BW310" s="1">
        <v>-1.0</v>
      </c>
      <c r="BX310" s="1">
        <v>-1.0</v>
      </c>
      <c r="BY310" s="1">
        <v>-1.0</v>
      </c>
      <c r="BZ310" s="1">
        <v>-1.0</v>
      </c>
      <c r="CA310" s="1">
        <v>-1.0</v>
      </c>
      <c r="CB310" s="1">
        <v>-1.0</v>
      </c>
      <c r="CC310" s="1">
        <v>-1.0</v>
      </c>
      <c r="CD310" s="1">
        <v>9552.0</v>
      </c>
    </row>
    <row r="311">
      <c r="A311" s="1">
        <v>1.2513217E7</v>
      </c>
      <c r="B311" s="1" t="s">
        <v>1892</v>
      </c>
      <c r="C311" s="1" t="s">
        <v>1893</v>
      </c>
      <c r="D311" s="1" t="s">
        <v>1894</v>
      </c>
      <c r="E311" s="1" t="s">
        <v>85</v>
      </c>
      <c r="F311" s="1" t="s">
        <v>1895</v>
      </c>
      <c r="G311" s="1" t="s">
        <v>1896</v>
      </c>
      <c r="H311" s="1" t="s">
        <v>1897</v>
      </c>
      <c r="I311" s="1">
        <v>6.7768251E7</v>
      </c>
      <c r="J311" s="1">
        <v>42478.0</v>
      </c>
      <c r="K311" s="1" t="s">
        <v>272</v>
      </c>
      <c r="L311" s="1">
        <v>0.9</v>
      </c>
      <c r="M311" s="1">
        <v>1.0</v>
      </c>
      <c r="N311" s="1">
        <v>3.0</v>
      </c>
      <c r="O311" s="1">
        <v>1.0</v>
      </c>
      <c r="P311" s="1" t="s">
        <v>89</v>
      </c>
      <c r="Q311" s="1" t="s">
        <v>362</v>
      </c>
      <c r="R311" s="1">
        <v>40.78461</v>
      </c>
      <c r="S311" s="1">
        <v>-73.97787</v>
      </c>
      <c r="T311" s="1" t="s">
        <v>91</v>
      </c>
      <c r="U311" s="1" t="s">
        <v>113</v>
      </c>
      <c r="V311" s="1">
        <v>1.0</v>
      </c>
      <c r="W311" s="1">
        <v>1.0</v>
      </c>
      <c r="X311" s="1">
        <v>1.0</v>
      </c>
      <c r="Y311" s="1">
        <v>1.0</v>
      </c>
      <c r="Z311" s="1" t="s">
        <v>93</v>
      </c>
      <c r="AA311" s="1" t="s">
        <v>1898</v>
      </c>
      <c r="AB311" s="1">
        <v>53.0</v>
      </c>
      <c r="AC311" s="1">
        <v>1.0</v>
      </c>
      <c r="AD311" s="1">
        <v>100.0</v>
      </c>
      <c r="AE311" s="1">
        <v>30.0</v>
      </c>
      <c r="AF311" s="1" t="s">
        <v>137</v>
      </c>
      <c r="AG311" s="1">
        <v>1.0</v>
      </c>
      <c r="AH311" s="1">
        <v>0.0</v>
      </c>
      <c r="AI311" s="1">
        <v>0.0</v>
      </c>
      <c r="AJ311" s="1">
        <v>0.0</v>
      </c>
      <c r="AK311" s="1">
        <v>185.0</v>
      </c>
      <c r="AL311" s="1">
        <v>4.0</v>
      </c>
      <c r="AM311" s="1">
        <v>3.0</v>
      </c>
      <c r="AN311" s="1">
        <v>100.0</v>
      </c>
      <c r="AO311" s="1">
        <v>10.0</v>
      </c>
      <c r="AP311" s="1">
        <v>10.0</v>
      </c>
      <c r="AQ311" s="1">
        <v>10.0</v>
      </c>
      <c r="AR311" s="1">
        <v>10.0</v>
      </c>
      <c r="AS311" s="1">
        <v>10.0</v>
      </c>
      <c r="AT311" s="1">
        <v>10.0</v>
      </c>
      <c r="AU311" s="1">
        <v>0.0</v>
      </c>
      <c r="AV311" s="1" t="s">
        <v>117</v>
      </c>
      <c r="AW311" s="1">
        <v>3.0</v>
      </c>
      <c r="AX311" s="1">
        <v>0.0</v>
      </c>
      <c r="AY311" s="1">
        <v>3.0</v>
      </c>
      <c r="AZ311" s="1">
        <v>0.0</v>
      </c>
      <c r="BA311" s="1">
        <v>0.17</v>
      </c>
      <c r="BB311" s="1">
        <v>-1.0</v>
      </c>
      <c r="BC311" s="1">
        <v>1.0</v>
      </c>
      <c r="BD311" s="1">
        <v>-1.0</v>
      </c>
      <c r="BE311" s="1">
        <v>-1.0</v>
      </c>
      <c r="BF311" s="1">
        <v>-1.0</v>
      </c>
      <c r="BG311" s="1">
        <v>-1.0</v>
      </c>
      <c r="BH311" s="1">
        <v>-1.0</v>
      </c>
      <c r="BI311" s="1">
        <v>-1.0</v>
      </c>
      <c r="BJ311" s="1">
        <v>-1.0</v>
      </c>
      <c r="BK311" s="1">
        <v>-1.0</v>
      </c>
      <c r="BL311" s="1">
        <v>-1.0</v>
      </c>
      <c r="BM311" s="1">
        <v>-1.0</v>
      </c>
      <c r="BN311" s="1">
        <v>-1.0</v>
      </c>
      <c r="BO311" s="1">
        <v>-1.0</v>
      </c>
      <c r="BP311" s="1">
        <v>-1.0</v>
      </c>
      <c r="BQ311" s="1">
        <v>-1.0</v>
      </c>
      <c r="BR311" s="1">
        <v>-1.0</v>
      </c>
      <c r="BS311" s="1">
        <v>1.0</v>
      </c>
      <c r="BT311" s="1">
        <v>-1.0</v>
      </c>
      <c r="BU311" s="1">
        <v>1.0</v>
      </c>
      <c r="BV311" s="1">
        <v>-1.0</v>
      </c>
      <c r="BW311" s="1">
        <v>-1.0</v>
      </c>
      <c r="BX311" s="1">
        <v>-1.0</v>
      </c>
      <c r="BY311" s="1">
        <v>-1.0</v>
      </c>
      <c r="BZ311" s="1">
        <v>-1.0</v>
      </c>
      <c r="CA311" s="1">
        <v>-1.0</v>
      </c>
      <c r="CB311" s="1">
        <v>-1.0</v>
      </c>
      <c r="CC311" s="1">
        <v>-1.0</v>
      </c>
      <c r="CD311" s="1">
        <v>9575.0</v>
      </c>
    </row>
    <row r="312">
      <c r="A312" s="1">
        <v>2.1394596E7</v>
      </c>
      <c r="B312" s="1" t="s">
        <v>1899</v>
      </c>
      <c r="C312" s="1" t="s">
        <v>1900</v>
      </c>
      <c r="D312" s="1" t="s">
        <v>1900</v>
      </c>
      <c r="E312" s="1" t="s">
        <v>85</v>
      </c>
      <c r="I312" s="1">
        <v>2.9883522E7</v>
      </c>
      <c r="J312" s="1">
        <v>42086.0</v>
      </c>
      <c r="M312" s="1">
        <v>0.0</v>
      </c>
      <c r="N312" s="1">
        <v>1.0</v>
      </c>
      <c r="O312" s="1">
        <v>0.0</v>
      </c>
      <c r="P312" s="1" t="s">
        <v>89</v>
      </c>
      <c r="Q312" s="1" t="s">
        <v>90</v>
      </c>
      <c r="R312" s="1">
        <v>40.84412</v>
      </c>
      <c r="S312" s="1">
        <v>-73.93968</v>
      </c>
      <c r="T312" s="1" t="s">
        <v>91</v>
      </c>
      <c r="U312" s="1" t="s">
        <v>113</v>
      </c>
      <c r="V312" s="1">
        <v>1.0</v>
      </c>
      <c r="W312" s="1">
        <v>1.0</v>
      </c>
      <c r="X312" s="1">
        <v>1.0</v>
      </c>
      <c r="Y312" s="1">
        <v>1.0</v>
      </c>
      <c r="Z312" s="1" t="s">
        <v>93</v>
      </c>
      <c r="AA312" s="1" t="s">
        <v>1901</v>
      </c>
      <c r="AB312" s="1">
        <v>50.0</v>
      </c>
      <c r="AC312" s="1">
        <v>1.0</v>
      </c>
      <c r="AD312" s="1">
        <v>0.0</v>
      </c>
      <c r="AE312" s="1">
        <v>3.0</v>
      </c>
      <c r="AF312" s="1" t="s">
        <v>378</v>
      </c>
      <c r="AG312" s="1">
        <v>1.0</v>
      </c>
      <c r="AH312" s="1">
        <v>0.0</v>
      </c>
      <c r="AI312" s="1">
        <v>0.0</v>
      </c>
      <c r="AJ312" s="1">
        <v>0.0</v>
      </c>
      <c r="AK312" s="1">
        <v>0.0</v>
      </c>
      <c r="AL312" s="1">
        <v>1.0</v>
      </c>
      <c r="AM312" s="1">
        <v>0.0</v>
      </c>
      <c r="AN312" s="1">
        <v>80.0</v>
      </c>
      <c r="AO312" s="1">
        <v>10.0</v>
      </c>
      <c r="AP312" s="1">
        <v>8.0</v>
      </c>
      <c r="AQ312" s="1">
        <v>8.0</v>
      </c>
      <c r="AR312" s="1">
        <v>10.0</v>
      </c>
      <c r="AS312" s="1">
        <v>10.0</v>
      </c>
      <c r="AT312" s="1">
        <v>10.0</v>
      </c>
      <c r="AU312" s="1">
        <v>1.0</v>
      </c>
      <c r="AV312" s="1" t="s">
        <v>105</v>
      </c>
      <c r="AW312" s="1">
        <v>1.0</v>
      </c>
      <c r="AX312" s="1">
        <v>0.0</v>
      </c>
      <c r="AY312" s="1">
        <v>1.0</v>
      </c>
      <c r="AZ312" s="1">
        <v>0.0</v>
      </c>
      <c r="BA312" s="1">
        <v>0.05</v>
      </c>
      <c r="BB312" s="1">
        <v>-1.0</v>
      </c>
      <c r="BC312" s="1">
        <v>1.0</v>
      </c>
      <c r="BD312" s="1">
        <v>-1.0</v>
      </c>
      <c r="BE312" s="1">
        <v>-1.0</v>
      </c>
      <c r="BF312" s="1">
        <v>-1.0</v>
      </c>
      <c r="BG312" s="1">
        <v>-1.0</v>
      </c>
      <c r="BH312" s="1">
        <v>-1.0</v>
      </c>
      <c r="BI312" s="1">
        <v>-1.0</v>
      </c>
      <c r="BJ312" s="1">
        <v>1.0</v>
      </c>
      <c r="BK312" s="1">
        <v>-1.0</v>
      </c>
      <c r="BL312" s="1">
        <v>-1.0</v>
      </c>
      <c r="BM312" s="1">
        <v>1.0</v>
      </c>
      <c r="BN312" s="1">
        <v>-1.0</v>
      </c>
      <c r="BO312" s="1">
        <v>-1.0</v>
      </c>
      <c r="BP312" s="1">
        <v>-1.0</v>
      </c>
      <c r="BQ312" s="1">
        <v>-1.0</v>
      </c>
      <c r="BR312" s="1">
        <v>-1.0</v>
      </c>
      <c r="BS312" s="1">
        <v>-1.0</v>
      </c>
      <c r="BT312" s="1">
        <v>-1.0</v>
      </c>
      <c r="BU312" s="1">
        <v>1.0</v>
      </c>
      <c r="BV312" s="1">
        <v>-1.0</v>
      </c>
      <c r="BW312" s="1">
        <v>-1.0</v>
      </c>
      <c r="BX312" s="1">
        <v>-1.0</v>
      </c>
      <c r="BY312" s="1">
        <v>-1.0</v>
      </c>
      <c r="BZ312" s="1">
        <v>-1.0</v>
      </c>
      <c r="CA312" s="1">
        <v>-1.0</v>
      </c>
      <c r="CB312" s="1">
        <v>-1.0</v>
      </c>
      <c r="CC312" s="1">
        <v>-1.0</v>
      </c>
      <c r="CD312" s="1">
        <v>9586.0</v>
      </c>
    </row>
    <row r="313">
      <c r="A313" s="1">
        <v>8839938.0</v>
      </c>
      <c r="B313" s="1" t="s">
        <v>1902</v>
      </c>
      <c r="C313" s="1" t="s">
        <v>1903</v>
      </c>
      <c r="D313" s="1" t="s">
        <v>1904</v>
      </c>
      <c r="E313" s="1" t="s">
        <v>85</v>
      </c>
      <c r="F313" s="1" t="s">
        <v>1905</v>
      </c>
      <c r="G313" s="1" t="s">
        <v>1906</v>
      </c>
      <c r="H313" s="1" t="s">
        <v>1907</v>
      </c>
      <c r="I313" s="1">
        <v>4.6293809E7</v>
      </c>
      <c r="J313" s="1">
        <v>42288.0</v>
      </c>
      <c r="M313" s="1">
        <v>0.0</v>
      </c>
      <c r="N313" s="1">
        <v>1.0</v>
      </c>
      <c r="O313" s="1">
        <v>0.0</v>
      </c>
      <c r="P313" s="1" t="s">
        <v>89</v>
      </c>
      <c r="Q313" s="1" t="s">
        <v>90</v>
      </c>
      <c r="R313" s="1">
        <v>40.7433599999999</v>
      </c>
      <c r="S313" s="1">
        <v>-73.99706</v>
      </c>
      <c r="T313" s="1" t="s">
        <v>91</v>
      </c>
      <c r="U313" s="1" t="s">
        <v>92</v>
      </c>
      <c r="V313" s="1">
        <v>2.0</v>
      </c>
      <c r="W313" s="1">
        <v>1.0</v>
      </c>
      <c r="X313" s="1">
        <v>1.0</v>
      </c>
      <c r="Y313" s="1">
        <v>1.0</v>
      </c>
      <c r="Z313" s="1" t="s">
        <v>93</v>
      </c>
      <c r="AA313" s="1" t="s">
        <v>1908</v>
      </c>
      <c r="AB313" s="1">
        <v>250.0</v>
      </c>
      <c r="AC313" s="1">
        <v>1.0</v>
      </c>
      <c r="AD313" s="1">
        <v>0.0</v>
      </c>
      <c r="AE313" s="1">
        <v>1.0</v>
      </c>
      <c r="AF313" s="1" t="s">
        <v>589</v>
      </c>
      <c r="AG313" s="1">
        <v>1.0</v>
      </c>
      <c r="AH313" s="1">
        <v>0.0</v>
      </c>
      <c r="AI313" s="1">
        <v>0.0</v>
      </c>
      <c r="AJ313" s="1">
        <v>0.0</v>
      </c>
      <c r="AK313" s="1">
        <v>0.0</v>
      </c>
      <c r="AL313" s="1">
        <v>0.0</v>
      </c>
      <c r="AM313" s="1">
        <v>0.0</v>
      </c>
      <c r="AU313" s="1">
        <v>0.0</v>
      </c>
      <c r="AV313" s="1" t="s">
        <v>117</v>
      </c>
      <c r="AW313" s="1">
        <v>1.0</v>
      </c>
      <c r="AX313" s="1">
        <v>1.0</v>
      </c>
      <c r="AY313" s="1">
        <v>0.0</v>
      </c>
      <c r="AZ313" s="1">
        <v>0.0</v>
      </c>
      <c r="BB313" s="1">
        <v>-1.0</v>
      </c>
      <c r="BC313" s="1">
        <v>1.0</v>
      </c>
      <c r="BD313" s="1">
        <v>-1.0</v>
      </c>
      <c r="BE313" s="1">
        <v>-1.0</v>
      </c>
      <c r="BF313" s="1">
        <v>-1.0</v>
      </c>
      <c r="BG313" s="1">
        <v>-1.0</v>
      </c>
      <c r="BH313" s="1">
        <v>-1.0</v>
      </c>
      <c r="BI313" s="1">
        <v>-1.0</v>
      </c>
      <c r="BJ313" s="1">
        <v>1.0</v>
      </c>
      <c r="BK313" s="1">
        <v>-1.0</v>
      </c>
      <c r="BL313" s="1">
        <v>-1.0</v>
      </c>
      <c r="BM313" s="1">
        <v>1.0</v>
      </c>
      <c r="BN313" s="1">
        <v>1.0</v>
      </c>
      <c r="BO313" s="1">
        <v>-1.0</v>
      </c>
      <c r="BP313" s="1">
        <v>-1.0</v>
      </c>
      <c r="BQ313" s="1">
        <v>-1.0</v>
      </c>
      <c r="BR313" s="1">
        <v>-1.0</v>
      </c>
      <c r="BS313" s="1">
        <v>-1.0</v>
      </c>
      <c r="BT313" s="1">
        <v>-1.0</v>
      </c>
      <c r="BU313" s="1">
        <v>1.0</v>
      </c>
      <c r="BV313" s="1">
        <v>-1.0</v>
      </c>
      <c r="BW313" s="1">
        <v>-1.0</v>
      </c>
      <c r="BX313" s="1">
        <v>-1.0</v>
      </c>
      <c r="BY313" s="1">
        <v>-1.0</v>
      </c>
      <c r="BZ313" s="1">
        <v>-1.0</v>
      </c>
      <c r="CA313" s="1">
        <v>-1.0</v>
      </c>
      <c r="CB313" s="1">
        <v>-1.0</v>
      </c>
      <c r="CC313" s="1">
        <v>-1.0</v>
      </c>
      <c r="CD313" s="1">
        <v>9594.0</v>
      </c>
    </row>
    <row r="314">
      <c r="A314" s="1">
        <v>2.0574057E7</v>
      </c>
      <c r="B314" s="1" t="s">
        <v>1909</v>
      </c>
      <c r="C314" s="1" t="s">
        <v>1910</v>
      </c>
      <c r="D314" s="1" t="s">
        <v>1911</v>
      </c>
      <c r="E314" s="1" t="s">
        <v>85</v>
      </c>
      <c r="F314" s="1" t="s">
        <v>1912</v>
      </c>
      <c r="G314" s="1" t="s">
        <v>1913</v>
      </c>
      <c r="I314" s="1">
        <v>3376018.0</v>
      </c>
      <c r="J314" s="1">
        <v>41147.0</v>
      </c>
      <c r="K314" s="1" t="s">
        <v>134</v>
      </c>
      <c r="L314" s="1">
        <v>1.0</v>
      </c>
      <c r="M314" s="1">
        <v>0.0</v>
      </c>
      <c r="N314" s="1">
        <v>1.0</v>
      </c>
      <c r="O314" s="1">
        <v>1.0</v>
      </c>
      <c r="P314" s="1" t="s">
        <v>123</v>
      </c>
      <c r="Q314" s="1" t="s">
        <v>124</v>
      </c>
      <c r="R314" s="1">
        <v>40.69093</v>
      </c>
      <c r="S314" s="1">
        <v>-73.9929</v>
      </c>
      <c r="T314" s="1" t="s">
        <v>91</v>
      </c>
      <c r="U314" s="1" t="s">
        <v>113</v>
      </c>
      <c r="V314" s="1">
        <v>2.0</v>
      </c>
      <c r="W314" s="1">
        <v>1.0</v>
      </c>
      <c r="X314" s="1">
        <v>1.0</v>
      </c>
      <c r="Y314" s="1">
        <v>1.0</v>
      </c>
      <c r="Z314" s="1" t="s">
        <v>93</v>
      </c>
      <c r="AA314" s="1" t="s">
        <v>1914</v>
      </c>
      <c r="AB314" s="1">
        <v>64.0</v>
      </c>
      <c r="AC314" s="1">
        <v>1.0</v>
      </c>
      <c r="AD314" s="1">
        <v>0.0</v>
      </c>
      <c r="AE314" s="1">
        <v>7.0</v>
      </c>
      <c r="AF314" s="1" t="s">
        <v>407</v>
      </c>
      <c r="AG314" s="1">
        <v>1.0</v>
      </c>
      <c r="AH314" s="1">
        <v>0.0</v>
      </c>
      <c r="AI314" s="1">
        <v>0.0</v>
      </c>
      <c r="AJ314" s="1">
        <v>0.0</v>
      </c>
      <c r="AK314" s="1">
        <v>0.0</v>
      </c>
      <c r="AL314" s="1">
        <v>6.0</v>
      </c>
      <c r="AM314" s="1">
        <v>6.0</v>
      </c>
      <c r="AN314" s="1">
        <v>100.0</v>
      </c>
      <c r="AO314" s="1">
        <v>10.0</v>
      </c>
      <c r="AP314" s="1">
        <v>9.0</v>
      </c>
      <c r="AQ314" s="1">
        <v>10.0</v>
      </c>
      <c r="AR314" s="1">
        <v>10.0</v>
      </c>
      <c r="AS314" s="1">
        <v>10.0</v>
      </c>
      <c r="AT314" s="1">
        <v>10.0</v>
      </c>
      <c r="AU314" s="1">
        <v>0.0</v>
      </c>
      <c r="AV314" s="1" t="s">
        <v>117</v>
      </c>
      <c r="AW314" s="1">
        <v>1.0</v>
      </c>
      <c r="AX314" s="1">
        <v>0.0</v>
      </c>
      <c r="AY314" s="1">
        <v>1.0</v>
      </c>
      <c r="AZ314" s="1">
        <v>0.0</v>
      </c>
      <c r="BA314" s="1">
        <v>0.7</v>
      </c>
      <c r="BB314" s="1">
        <v>-1.0</v>
      </c>
      <c r="BC314" s="1">
        <v>1.0</v>
      </c>
      <c r="BD314" s="1">
        <v>-1.0</v>
      </c>
      <c r="BE314" s="1">
        <v>-1.0</v>
      </c>
      <c r="BF314" s="1">
        <v>-1.0</v>
      </c>
      <c r="BG314" s="1">
        <v>-1.0</v>
      </c>
      <c r="BH314" s="1">
        <v>1.0</v>
      </c>
      <c r="BI314" s="1">
        <v>-1.0</v>
      </c>
      <c r="BJ314" s="1">
        <v>-1.0</v>
      </c>
      <c r="BK314" s="1">
        <v>-1.0</v>
      </c>
      <c r="BL314" s="1">
        <v>-1.0</v>
      </c>
      <c r="BM314" s="1">
        <v>-1.0</v>
      </c>
      <c r="BN314" s="1">
        <v>-1.0</v>
      </c>
      <c r="BO314" s="1">
        <v>-1.0</v>
      </c>
      <c r="BP314" s="1">
        <v>-1.0</v>
      </c>
      <c r="BQ314" s="1">
        <v>-1.0</v>
      </c>
      <c r="BR314" s="1">
        <v>-1.0</v>
      </c>
      <c r="BS314" s="1">
        <v>-1.0</v>
      </c>
      <c r="BT314" s="1">
        <v>-1.0</v>
      </c>
      <c r="BU314" s="1">
        <v>1.0</v>
      </c>
      <c r="BV314" s="1">
        <v>1.0</v>
      </c>
      <c r="BW314" s="1">
        <v>-1.0</v>
      </c>
      <c r="BX314" s="1">
        <v>-1.0</v>
      </c>
      <c r="BY314" s="1">
        <v>-1.0</v>
      </c>
      <c r="BZ314" s="1">
        <v>-1.0</v>
      </c>
      <c r="CA314" s="1">
        <v>-1.0</v>
      </c>
      <c r="CB314" s="1">
        <v>-1.0</v>
      </c>
      <c r="CC314" s="1">
        <v>-1.0</v>
      </c>
      <c r="CD314" s="1">
        <v>9597.0</v>
      </c>
    </row>
    <row r="315">
      <c r="A315" s="1">
        <v>3.624305E7</v>
      </c>
      <c r="B315" s="1" t="s">
        <v>1915</v>
      </c>
      <c r="C315" s="1" t="s">
        <v>1916</v>
      </c>
      <c r="D315" s="1" t="s">
        <v>1916</v>
      </c>
      <c r="E315" s="1" t="s">
        <v>85</v>
      </c>
      <c r="I315" s="1">
        <v>3.5783912E7</v>
      </c>
      <c r="J315" s="1">
        <v>42169.0</v>
      </c>
      <c r="K315" s="1" t="s">
        <v>134</v>
      </c>
      <c r="L315" s="1">
        <v>1.0</v>
      </c>
      <c r="M315" s="1">
        <v>0.0</v>
      </c>
      <c r="N315" s="1">
        <v>4.0</v>
      </c>
      <c r="O315" s="1">
        <v>0.0</v>
      </c>
      <c r="P315" s="1" t="s">
        <v>993</v>
      </c>
      <c r="Q315" s="1" t="s">
        <v>1608</v>
      </c>
      <c r="R315" s="1">
        <v>40.86355</v>
      </c>
      <c r="S315" s="1">
        <v>-73.89234</v>
      </c>
      <c r="T315" s="1" t="s">
        <v>91</v>
      </c>
      <c r="U315" s="1" t="s">
        <v>113</v>
      </c>
      <c r="V315" s="1">
        <v>2.0</v>
      </c>
      <c r="W315" s="1">
        <v>2.0</v>
      </c>
      <c r="X315" s="1">
        <v>1.0</v>
      </c>
      <c r="Y315" s="1">
        <v>1.0</v>
      </c>
      <c r="Z315" s="1" t="s">
        <v>93</v>
      </c>
      <c r="AA315" s="1" t="s">
        <v>1917</v>
      </c>
      <c r="AB315" s="1">
        <v>39.0</v>
      </c>
      <c r="AC315" s="1">
        <v>1.0</v>
      </c>
      <c r="AD315" s="1">
        <v>10.0</v>
      </c>
      <c r="AE315" s="1">
        <v>2.0</v>
      </c>
      <c r="AF315" s="1" t="s">
        <v>127</v>
      </c>
      <c r="AG315" s="1">
        <v>1.0</v>
      </c>
      <c r="AH315" s="1">
        <v>2.0</v>
      </c>
      <c r="AI315" s="1">
        <v>28.0</v>
      </c>
      <c r="AJ315" s="1">
        <v>58.0</v>
      </c>
      <c r="AK315" s="1">
        <v>58.0</v>
      </c>
      <c r="AL315" s="1">
        <v>0.0</v>
      </c>
      <c r="AM315" s="1">
        <v>0.0</v>
      </c>
      <c r="AU315" s="1">
        <v>1.0</v>
      </c>
      <c r="AV315" s="1" t="s">
        <v>96</v>
      </c>
      <c r="AW315" s="1">
        <v>8.0</v>
      </c>
      <c r="AX315" s="1">
        <v>2.0</v>
      </c>
      <c r="AY315" s="1">
        <v>6.0</v>
      </c>
      <c r="AZ315" s="1">
        <v>0.0</v>
      </c>
      <c r="BB315" s="1">
        <v>-1.0</v>
      </c>
      <c r="BC315" s="1">
        <v>1.0</v>
      </c>
      <c r="BD315" s="1">
        <v>-1.0</v>
      </c>
      <c r="BE315" s="1">
        <v>-1.0</v>
      </c>
      <c r="BF315" s="1">
        <v>-1.0</v>
      </c>
      <c r="BG315" s="1">
        <v>-1.0</v>
      </c>
      <c r="BH315" s="1">
        <v>-1.0</v>
      </c>
      <c r="BI315" s="1">
        <v>-1.0</v>
      </c>
      <c r="BJ315" s="1">
        <v>-1.0</v>
      </c>
      <c r="BK315" s="1">
        <v>-1.0</v>
      </c>
      <c r="BL315" s="1">
        <v>-1.0</v>
      </c>
      <c r="BM315" s="1">
        <v>-1.0</v>
      </c>
      <c r="BN315" s="1">
        <v>-1.0</v>
      </c>
      <c r="BO315" s="1">
        <v>-1.0</v>
      </c>
      <c r="BP315" s="1">
        <v>-1.0</v>
      </c>
      <c r="BQ315" s="1">
        <v>-1.0</v>
      </c>
      <c r="BR315" s="1">
        <v>-1.0</v>
      </c>
      <c r="BS315" s="1">
        <v>-1.0</v>
      </c>
      <c r="BT315" s="1">
        <v>-1.0</v>
      </c>
      <c r="BU315" s="1">
        <v>1.0</v>
      </c>
      <c r="BV315" s="1">
        <v>-1.0</v>
      </c>
      <c r="BW315" s="1">
        <v>-1.0</v>
      </c>
      <c r="BX315" s="1">
        <v>1.0</v>
      </c>
      <c r="BY315" s="1">
        <v>-1.0</v>
      </c>
      <c r="BZ315" s="1">
        <v>-1.0</v>
      </c>
      <c r="CA315" s="1">
        <v>-1.0</v>
      </c>
      <c r="CB315" s="1">
        <v>-1.0</v>
      </c>
      <c r="CC315" s="1">
        <v>-1.0</v>
      </c>
      <c r="CD315" s="1">
        <v>9654.0</v>
      </c>
    </row>
    <row r="316">
      <c r="A316" s="1">
        <v>1.3651334E7</v>
      </c>
      <c r="B316" s="1" t="s">
        <v>1918</v>
      </c>
      <c r="C316" s="1" t="s">
        <v>1919</v>
      </c>
      <c r="D316" s="1" t="s">
        <v>1920</v>
      </c>
      <c r="E316" s="1" t="s">
        <v>85</v>
      </c>
      <c r="F316" s="1" t="s">
        <v>1921</v>
      </c>
      <c r="G316" s="1" t="s">
        <v>1922</v>
      </c>
      <c r="H316" s="1" t="s">
        <v>1923</v>
      </c>
      <c r="I316" s="1">
        <v>810050.0</v>
      </c>
      <c r="J316" s="1">
        <v>40736.0</v>
      </c>
      <c r="M316" s="1">
        <v>0.0</v>
      </c>
      <c r="N316" s="1">
        <v>2.0</v>
      </c>
      <c r="O316" s="1">
        <v>0.0</v>
      </c>
      <c r="P316" s="1" t="s">
        <v>89</v>
      </c>
      <c r="Q316" s="1" t="s">
        <v>90</v>
      </c>
      <c r="R316" s="1">
        <v>40.82633</v>
      </c>
      <c r="S316" s="1">
        <v>-73.94459</v>
      </c>
      <c r="T316" s="1" t="s">
        <v>91</v>
      </c>
      <c r="U316" s="1" t="s">
        <v>113</v>
      </c>
      <c r="V316" s="1">
        <v>4.0</v>
      </c>
      <c r="W316" s="1">
        <v>1.0</v>
      </c>
      <c r="X316" s="1">
        <v>1.0</v>
      </c>
      <c r="Y316" s="1">
        <v>2.0</v>
      </c>
      <c r="Z316" s="1" t="s">
        <v>93</v>
      </c>
      <c r="AA316" s="1" t="s">
        <v>1924</v>
      </c>
      <c r="AB316" s="1">
        <v>60.0</v>
      </c>
      <c r="AC316" s="1">
        <v>2.0</v>
      </c>
      <c r="AD316" s="1">
        <v>15.0</v>
      </c>
      <c r="AE316" s="1">
        <v>1.0</v>
      </c>
      <c r="AF316" s="1" t="s">
        <v>302</v>
      </c>
      <c r="AG316" s="1">
        <v>1.0</v>
      </c>
      <c r="AH316" s="1">
        <v>0.0</v>
      </c>
      <c r="AI316" s="1">
        <v>0.0</v>
      </c>
      <c r="AJ316" s="1">
        <v>0.0</v>
      </c>
      <c r="AK316" s="1">
        <v>157.0</v>
      </c>
      <c r="AL316" s="1">
        <v>1.0</v>
      </c>
      <c r="AM316" s="1">
        <v>0.0</v>
      </c>
      <c r="AN316" s="1">
        <v>80.0</v>
      </c>
      <c r="AO316" s="1">
        <v>10.0</v>
      </c>
      <c r="AP316" s="1">
        <v>10.0</v>
      </c>
      <c r="AQ316" s="1">
        <v>10.0</v>
      </c>
      <c r="AR316" s="1">
        <v>10.0</v>
      </c>
      <c r="AS316" s="1">
        <v>6.0</v>
      </c>
      <c r="AT316" s="1">
        <v>8.0</v>
      </c>
      <c r="AU316" s="1">
        <v>0.0</v>
      </c>
      <c r="AV316" s="1" t="s">
        <v>96</v>
      </c>
      <c r="AW316" s="1">
        <v>1.0</v>
      </c>
      <c r="AX316" s="1">
        <v>0.0</v>
      </c>
      <c r="AY316" s="1">
        <v>1.0</v>
      </c>
      <c r="AZ316" s="1">
        <v>0.0</v>
      </c>
      <c r="BA316" s="1">
        <v>0.03</v>
      </c>
      <c r="BB316" s="1">
        <v>-1.0</v>
      </c>
      <c r="BC316" s="1">
        <v>1.0</v>
      </c>
      <c r="BD316" s="1">
        <v>-1.0</v>
      </c>
      <c r="BE316" s="1">
        <v>-1.0</v>
      </c>
      <c r="BF316" s="1">
        <v>-1.0</v>
      </c>
      <c r="BG316" s="1">
        <v>-1.0</v>
      </c>
      <c r="BH316" s="1">
        <v>-1.0</v>
      </c>
      <c r="BI316" s="1">
        <v>-1.0</v>
      </c>
      <c r="BJ316" s="1">
        <v>1.0</v>
      </c>
      <c r="BK316" s="1">
        <v>-1.0</v>
      </c>
      <c r="BL316" s="1">
        <v>-1.0</v>
      </c>
      <c r="BM316" s="1">
        <v>-1.0</v>
      </c>
      <c r="BN316" s="1">
        <v>-1.0</v>
      </c>
      <c r="BO316" s="1">
        <v>-1.0</v>
      </c>
      <c r="BP316" s="1">
        <v>-1.0</v>
      </c>
      <c r="BQ316" s="1">
        <v>-1.0</v>
      </c>
      <c r="BR316" s="1">
        <v>-1.0</v>
      </c>
      <c r="BS316" s="1">
        <v>-1.0</v>
      </c>
      <c r="BT316" s="1">
        <v>-1.0</v>
      </c>
      <c r="BU316" s="1">
        <v>1.0</v>
      </c>
      <c r="BV316" s="1">
        <v>-1.0</v>
      </c>
      <c r="BW316" s="1">
        <v>-1.0</v>
      </c>
      <c r="BX316" s="1">
        <v>-1.0</v>
      </c>
      <c r="BY316" s="1">
        <v>-1.0</v>
      </c>
      <c r="BZ316" s="1">
        <v>-1.0</v>
      </c>
      <c r="CA316" s="1">
        <v>-1.0</v>
      </c>
      <c r="CB316" s="1">
        <v>-1.0</v>
      </c>
      <c r="CC316" s="1">
        <v>-1.0</v>
      </c>
      <c r="CD316" s="1">
        <v>9658.0</v>
      </c>
    </row>
    <row r="317">
      <c r="A317" s="1">
        <v>2.5287087E7</v>
      </c>
      <c r="B317" s="1" t="s">
        <v>1925</v>
      </c>
      <c r="C317" s="1" t="s">
        <v>1926</v>
      </c>
      <c r="D317" s="1" t="s">
        <v>1926</v>
      </c>
      <c r="E317" s="1" t="s">
        <v>85</v>
      </c>
      <c r="H317" s="1" t="s">
        <v>1927</v>
      </c>
      <c r="I317" s="1">
        <v>5043049.0</v>
      </c>
      <c r="J317" s="1">
        <v>41316.0</v>
      </c>
      <c r="M317" s="1">
        <v>0.0</v>
      </c>
      <c r="N317" s="1">
        <v>1.0</v>
      </c>
      <c r="O317" s="1">
        <v>0.0</v>
      </c>
      <c r="P317" s="1" t="s">
        <v>123</v>
      </c>
      <c r="Q317" s="1" t="s">
        <v>157</v>
      </c>
      <c r="R317" s="1">
        <v>40.69217</v>
      </c>
      <c r="S317" s="1">
        <v>-73.95823</v>
      </c>
      <c r="T317" s="1" t="s">
        <v>91</v>
      </c>
      <c r="U317" s="1" t="s">
        <v>113</v>
      </c>
      <c r="V317" s="1">
        <v>2.0</v>
      </c>
      <c r="W317" s="1">
        <v>1.0</v>
      </c>
      <c r="X317" s="1">
        <v>1.0</v>
      </c>
      <c r="Y317" s="1">
        <v>1.0</v>
      </c>
      <c r="Z317" s="1" t="s">
        <v>93</v>
      </c>
      <c r="AA317" s="1" t="s">
        <v>1928</v>
      </c>
      <c r="AB317" s="1">
        <v>80.0</v>
      </c>
      <c r="AC317" s="1">
        <v>1.0</v>
      </c>
      <c r="AD317" s="1">
        <v>0.0</v>
      </c>
      <c r="AE317" s="1">
        <v>1.0</v>
      </c>
      <c r="AF317" s="1" t="s">
        <v>1683</v>
      </c>
      <c r="AG317" s="1">
        <v>1.0</v>
      </c>
      <c r="AH317" s="1">
        <v>0.0</v>
      </c>
      <c r="AI317" s="1">
        <v>0.0</v>
      </c>
      <c r="AJ317" s="1">
        <v>0.0</v>
      </c>
      <c r="AK317" s="1">
        <v>0.0</v>
      </c>
      <c r="AL317" s="1">
        <v>1.0</v>
      </c>
      <c r="AM317" s="1">
        <v>0.0</v>
      </c>
      <c r="AN317" s="1">
        <v>100.0</v>
      </c>
      <c r="AO317" s="1">
        <v>10.0</v>
      </c>
      <c r="AP317" s="1">
        <v>10.0</v>
      </c>
      <c r="AQ317" s="1">
        <v>10.0</v>
      </c>
      <c r="AR317" s="1">
        <v>10.0</v>
      </c>
      <c r="AS317" s="1">
        <v>10.0</v>
      </c>
      <c r="AT317" s="1">
        <v>10.0</v>
      </c>
      <c r="AU317" s="1">
        <v>0.0</v>
      </c>
      <c r="AV317" s="1" t="s">
        <v>105</v>
      </c>
      <c r="AW317" s="1">
        <v>1.0</v>
      </c>
      <c r="AX317" s="1">
        <v>0.0</v>
      </c>
      <c r="AY317" s="1">
        <v>1.0</v>
      </c>
      <c r="AZ317" s="1">
        <v>0.0</v>
      </c>
      <c r="BA317" s="1">
        <v>0.08</v>
      </c>
      <c r="BB317" s="1">
        <v>-1.0</v>
      </c>
      <c r="BC317" s="1">
        <v>1.0</v>
      </c>
      <c r="BD317" s="1">
        <v>-1.0</v>
      </c>
      <c r="BE317" s="1">
        <v>-1.0</v>
      </c>
      <c r="BF317" s="1">
        <v>-1.0</v>
      </c>
      <c r="BG317" s="1">
        <v>-1.0</v>
      </c>
      <c r="BH317" s="1">
        <v>1.0</v>
      </c>
      <c r="BI317" s="1">
        <v>-1.0</v>
      </c>
      <c r="BJ317" s="1">
        <v>-1.0</v>
      </c>
      <c r="BK317" s="1">
        <v>-1.0</v>
      </c>
      <c r="BL317" s="1">
        <v>-1.0</v>
      </c>
      <c r="BM317" s="1">
        <v>1.0</v>
      </c>
      <c r="BN317" s="1">
        <v>-1.0</v>
      </c>
      <c r="BO317" s="1">
        <v>-1.0</v>
      </c>
      <c r="BP317" s="1">
        <v>-1.0</v>
      </c>
      <c r="BQ317" s="1">
        <v>-1.0</v>
      </c>
      <c r="BR317" s="1">
        <v>-1.0</v>
      </c>
      <c r="BS317" s="1">
        <v>-1.0</v>
      </c>
      <c r="BT317" s="1">
        <v>-1.0</v>
      </c>
      <c r="BU317" s="1">
        <v>1.0</v>
      </c>
      <c r="BV317" s="1">
        <v>-1.0</v>
      </c>
      <c r="BW317" s="1">
        <v>-1.0</v>
      </c>
      <c r="BX317" s="1">
        <v>-1.0</v>
      </c>
      <c r="BY317" s="1">
        <v>-1.0</v>
      </c>
      <c r="BZ317" s="1">
        <v>-1.0</v>
      </c>
      <c r="CA317" s="1">
        <v>-1.0</v>
      </c>
      <c r="CB317" s="1">
        <v>-1.0</v>
      </c>
      <c r="CC317" s="1">
        <v>-1.0</v>
      </c>
      <c r="CD317" s="1">
        <v>9742.0</v>
      </c>
    </row>
    <row r="318">
      <c r="A318" s="1">
        <v>1.5751495E7</v>
      </c>
      <c r="B318" s="1" t="s">
        <v>1929</v>
      </c>
      <c r="C318" s="1" t="s">
        <v>1930</v>
      </c>
      <c r="D318" s="1" t="s">
        <v>1931</v>
      </c>
      <c r="E318" s="1" t="s">
        <v>85</v>
      </c>
      <c r="F318" s="1" t="s">
        <v>1932</v>
      </c>
      <c r="G318" s="1" t="s">
        <v>1933</v>
      </c>
      <c r="H318" s="1" t="s">
        <v>1934</v>
      </c>
      <c r="I318" s="1">
        <v>1515114.0</v>
      </c>
      <c r="J318" s="1">
        <v>40895.0</v>
      </c>
      <c r="K318" s="1" t="s">
        <v>134</v>
      </c>
      <c r="L318" s="1">
        <v>1.0</v>
      </c>
      <c r="M318" s="1">
        <v>0.0</v>
      </c>
      <c r="N318" s="1">
        <v>1.0</v>
      </c>
      <c r="O318" s="1">
        <v>1.0</v>
      </c>
      <c r="P318" s="1" t="s">
        <v>89</v>
      </c>
      <c r="Q318" s="1" t="s">
        <v>90</v>
      </c>
      <c r="R318" s="1">
        <v>40.72503</v>
      </c>
      <c r="S318" s="1">
        <v>-73.97851</v>
      </c>
      <c r="T318" s="1" t="s">
        <v>289</v>
      </c>
      <c r="U318" s="1" t="s">
        <v>92</v>
      </c>
      <c r="V318" s="1">
        <v>6.0</v>
      </c>
      <c r="W318" s="1">
        <v>1.0</v>
      </c>
      <c r="X318" s="1">
        <v>2.0</v>
      </c>
      <c r="Y318" s="1">
        <v>2.0</v>
      </c>
      <c r="Z318" s="1" t="s">
        <v>93</v>
      </c>
      <c r="AA318" s="1" t="s">
        <v>1935</v>
      </c>
      <c r="AB318" s="1">
        <v>300.0</v>
      </c>
      <c r="AC318" s="1">
        <v>4.0</v>
      </c>
      <c r="AD318" s="1">
        <v>60.0</v>
      </c>
      <c r="AE318" s="1">
        <v>10.0</v>
      </c>
      <c r="AF318" s="1" t="s">
        <v>179</v>
      </c>
      <c r="AG318" s="1">
        <v>1.0</v>
      </c>
      <c r="AH318" s="1">
        <v>0.0</v>
      </c>
      <c r="AI318" s="1">
        <v>16.0</v>
      </c>
      <c r="AJ318" s="1">
        <v>16.0</v>
      </c>
      <c r="AK318" s="1">
        <v>16.0</v>
      </c>
      <c r="AL318" s="1">
        <v>4.0</v>
      </c>
      <c r="AM318" s="1">
        <v>4.0</v>
      </c>
      <c r="AN318" s="1">
        <v>95.0</v>
      </c>
      <c r="AO318" s="1">
        <v>10.0</v>
      </c>
      <c r="AP318" s="1">
        <v>9.0</v>
      </c>
      <c r="AQ318" s="1">
        <v>10.0</v>
      </c>
      <c r="AR318" s="1">
        <v>10.0</v>
      </c>
      <c r="AS318" s="1">
        <v>10.0</v>
      </c>
      <c r="AT318" s="1">
        <v>10.0</v>
      </c>
      <c r="AU318" s="1">
        <v>1.0</v>
      </c>
      <c r="AV318" s="1" t="s">
        <v>105</v>
      </c>
      <c r="AW318" s="1">
        <v>1.0</v>
      </c>
      <c r="AX318" s="1">
        <v>1.0</v>
      </c>
      <c r="AY318" s="1">
        <v>0.0</v>
      </c>
      <c r="AZ318" s="1">
        <v>0.0</v>
      </c>
      <c r="BA318" s="1">
        <v>0.53</v>
      </c>
      <c r="BB318" s="1">
        <v>-1.0</v>
      </c>
      <c r="BC318" s="1">
        <v>1.0</v>
      </c>
      <c r="BD318" s="1">
        <v>-1.0</v>
      </c>
      <c r="BE318" s="1">
        <v>-1.0</v>
      </c>
      <c r="BF318" s="1">
        <v>-1.0</v>
      </c>
      <c r="BG318" s="1">
        <v>-1.0</v>
      </c>
      <c r="BH318" s="1">
        <v>-1.0</v>
      </c>
      <c r="BI318" s="1">
        <v>1.0</v>
      </c>
      <c r="BJ318" s="1">
        <v>1.0</v>
      </c>
      <c r="BK318" s="1">
        <v>-1.0</v>
      </c>
      <c r="BL318" s="1">
        <v>-1.0</v>
      </c>
      <c r="BM318" s="1">
        <v>-1.0</v>
      </c>
      <c r="BN318" s="1">
        <v>-1.0</v>
      </c>
      <c r="BO318" s="1">
        <v>-1.0</v>
      </c>
      <c r="BP318" s="1">
        <v>1.0</v>
      </c>
      <c r="BQ318" s="1">
        <v>-1.0</v>
      </c>
      <c r="BR318" s="1">
        <v>-1.0</v>
      </c>
      <c r="BS318" s="1">
        <v>-1.0</v>
      </c>
      <c r="BT318" s="1">
        <v>-1.0</v>
      </c>
      <c r="BU318" s="1">
        <v>1.0</v>
      </c>
      <c r="BV318" s="1">
        <v>-1.0</v>
      </c>
      <c r="BW318" s="1">
        <v>1.0</v>
      </c>
      <c r="BX318" s="1">
        <v>-1.0</v>
      </c>
      <c r="BY318" s="1">
        <v>-1.0</v>
      </c>
      <c r="BZ318" s="1">
        <v>-1.0</v>
      </c>
      <c r="CA318" s="1">
        <v>-1.0</v>
      </c>
      <c r="CB318" s="1">
        <v>-1.0</v>
      </c>
      <c r="CC318" s="1">
        <v>-1.0</v>
      </c>
      <c r="CD318" s="1">
        <v>9743.0</v>
      </c>
    </row>
    <row r="319">
      <c r="A319" s="1">
        <v>2.7853643E7</v>
      </c>
      <c r="B319" s="1" t="s">
        <v>1936</v>
      </c>
      <c r="C319" s="1" t="s">
        <v>1937</v>
      </c>
      <c r="D319" s="1" t="s">
        <v>1938</v>
      </c>
      <c r="E319" s="1" t="s">
        <v>85</v>
      </c>
      <c r="F319" s="1" t="s">
        <v>1939</v>
      </c>
      <c r="H319" s="1" t="s">
        <v>1940</v>
      </c>
      <c r="I319" s="1">
        <v>1.2243051E7</v>
      </c>
      <c r="J319" s="1">
        <v>41684.0</v>
      </c>
      <c r="K319" s="1" t="s">
        <v>134</v>
      </c>
      <c r="L319" s="1">
        <v>0.99</v>
      </c>
      <c r="M319" s="1">
        <v>0.0</v>
      </c>
      <c r="N319" s="1">
        <v>1070.0</v>
      </c>
      <c r="O319" s="1">
        <v>0.0</v>
      </c>
      <c r="P319" s="1" t="s">
        <v>89</v>
      </c>
      <c r="Q319" s="1" t="s">
        <v>1472</v>
      </c>
      <c r="R319" s="1">
        <v>40.70776</v>
      </c>
      <c r="S319" s="1">
        <v>-74.00477</v>
      </c>
      <c r="T319" s="1" t="s">
        <v>91</v>
      </c>
      <c r="U319" s="1" t="s">
        <v>92</v>
      </c>
      <c r="V319" s="1">
        <v>2.0</v>
      </c>
      <c r="W319" s="1">
        <v>1.0</v>
      </c>
      <c r="X319" s="1">
        <v>1.0</v>
      </c>
      <c r="Y319" s="1">
        <v>1.0</v>
      </c>
      <c r="Z319" s="1" t="s">
        <v>93</v>
      </c>
      <c r="AA319" s="1" t="s">
        <v>1941</v>
      </c>
      <c r="AB319" s="1">
        <v>174.0</v>
      </c>
      <c r="AC319" s="1">
        <v>2.0</v>
      </c>
      <c r="AD319" s="1">
        <v>5.0</v>
      </c>
      <c r="AE319" s="1">
        <v>29.0</v>
      </c>
      <c r="AF319" s="1" t="s">
        <v>95</v>
      </c>
      <c r="AG319" s="1">
        <v>1.0</v>
      </c>
      <c r="AH319" s="1">
        <v>0.0</v>
      </c>
      <c r="AI319" s="1">
        <v>8.0</v>
      </c>
      <c r="AJ319" s="1">
        <v>38.0</v>
      </c>
      <c r="AK319" s="1">
        <v>313.0</v>
      </c>
      <c r="AL319" s="1">
        <v>0.0</v>
      </c>
      <c r="AM319" s="1">
        <v>0.0</v>
      </c>
      <c r="AU319" s="1">
        <v>1.0</v>
      </c>
      <c r="AV319" s="1" t="s">
        <v>96</v>
      </c>
      <c r="AW319" s="1">
        <v>96.0</v>
      </c>
      <c r="AX319" s="1">
        <v>96.0</v>
      </c>
      <c r="AY319" s="1">
        <v>0.0</v>
      </c>
      <c r="AZ319" s="1">
        <v>0.0</v>
      </c>
      <c r="BB319" s="1">
        <v>-1.0</v>
      </c>
      <c r="BC319" s="1">
        <v>1.0</v>
      </c>
      <c r="BD319" s="1">
        <v>-1.0</v>
      </c>
      <c r="BE319" s="1">
        <v>1.0</v>
      </c>
      <c r="BF319" s="1">
        <v>-1.0</v>
      </c>
      <c r="BG319" s="1">
        <v>-1.0</v>
      </c>
      <c r="BH319" s="1">
        <v>1.0</v>
      </c>
      <c r="BI319" s="1">
        <v>-1.0</v>
      </c>
      <c r="BJ319" s="1">
        <v>1.0</v>
      </c>
      <c r="BK319" s="1">
        <v>1.0</v>
      </c>
      <c r="BL319" s="1">
        <v>1.0</v>
      </c>
      <c r="BM319" s="1">
        <v>1.0</v>
      </c>
      <c r="BN319" s="1">
        <v>1.0</v>
      </c>
      <c r="BO319" s="1">
        <v>1.0</v>
      </c>
      <c r="BP319" s="1">
        <v>-1.0</v>
      </c>
      <c r="BQ319" s="1">
        <v>-1.0</v>
      </c>
      <c r="BR319" s="1">
        <v>-1.0</v>
      </c>
      <c r="BS319" s="1">
        <v>1.0</v>
      </c>
      <c r="BT319" s="1">
        <v>-1.0</v>
      </c>
      <c r="BU319" s="1">
        <v>1.0</v>
      </c>
      <c r="BV319" s="1">
        <v>1.0</v>
      </c>
      <c r="BW319" s="1">
        <v>1.0</v>
      </c>
      <c r="BX319" s="1">
        <v>-1.0</v>
      </c>
      <c r="BY319" s="1">
        <v>-1.0</v>
      </c>
      <c r="BZ319" s="1">
        <v>-1.0</v>
      </c>
      <c r="CA319" s="1">
        <v>-1.0</v>
      </c>
      <c r="CB319" s="1">
        <v>-1.0</v>
      </c>
      <c r="CC319" s="1">
        <v>-1.0</v>
      </c>
      <c r="CD319" s="1">
        <v>9891.0</v>
      </c>
    </row>
    <row r="320">
      <c r="A320" s="1">
        <v>3.606229E7</v>
      </c>
      <c r="B320" s="1" t="s">
        <v>1942</v>
      </c>
      <c r="C320" s="1" t="s">
        <v>1943</v>
      </c>
      <c r="D320" s="1" t="s">
        <v>1944</v>
      </c>
      <c r="E320" s="1" t="s">
        <v>85</v>
      </c>
      <c r="F320" s="1" t="s">
        <v>1945</v>
      </c>
      <c r="I320" s="1">
        <v>9483525.0</v>
      </c>
      <c r="J320" s="1">
        <v>41564.0</v>
      </c>
      <c r="K320" s="1" t="s">
        <v>134</v>
      </c>
      <c r="L320" s="1">
        <v>1.0</v>
      </c>
      <c r="M320" s="1">
        <v>0.0</v>
      </c>
      <c r="N320" s="1">
        <v>0.0</v>
      </c>
      <c r="O320" s="1">
        <v>1.0</v>
      </c>
      <c r="P320" s="1" t="s">
        <v>89</v>
      </c>
      <c r="Q320" s="1" t="s">
        <v>1946</v>
      </c>
      <c r="R320" s="1">
        <v>40.73669</v>
      </c>
      <c r="S320" s="1">
        <v>-74.001</v>
      </c>
      <c r="T320" s="1" t="s">
        <v>91</v>
      </c>
      <c r="U320" s="1" t="s">
        <v>92</v>
      </c>
      <c r="V320" s="1">
        <v>4.0</v>
      </c>
      <c r="W320" s="1">
        <v>1.0</v>
      </c>
      <c r="X320" s="1">
        <v>1.0</v>
      </c>
      <c r="Y320" s="1">
        <v>2.0</v>
      </c>
      <c r="Z320" s="1" t="s">
        <v>93</v>
      </c>
      <c r="AA320" s="1" t="s">
        <v>1947</v>
      </c>
      <c r="AB320" s="1">
        <v>300.0</v>
      </c>
      <c r="AC320" s="1">
        <v>1.0</v>
      </c>
      <c r="AD320" s="1">
        <v>0.0</v>
      </c>
      <c r="AE320" s="1">
        <v>2.0</v>
      </c>
      <c r="AF320" s="1" t="s">
        <v>104</v>
      </c>
      <c r="AG320" s="1">
        <v>1.0</v>
      </c>
      <c r="AH320" s="1">
        <v>5.0</v>
      </c>
      <c r="AI320" s="1">
        <v>10.0</v>
      </c>
      <c r="AJ320" s="1">
        <v>19.0</v>
      </c>
      <c r="AK320" s="1">
        <v>28.0</v>
      </c>
      <c r="AL320" s="1">
        <v>1.0</v>
      </c>
      <c r="AM320" s="1">
        <v>1.0</v>
      </c>
      <c r="AN320" s="1">
        <v>100.0</v>
      </c>
      <c r="AO320" s="1">
        <v>10.0</v>
      </c>
      <c r="AP320" s="1">
        <v>10.0</v>
      </c>
      <c r="AQ320" s="1">
        <v>10.0</v>
      </c>
      <c r="AR320" s="1">
        <v>10.0</v>
      </c>
      <c r="AS320" s="1">
        <v>10.0</v>
      </c>
      <c r="AT320" s="1">
        <v>10.0</v>
      </c>
      <c r="AU320" s="1">
        <v>0.0</v>
      </c>
      <c r="AV320" s="1" t="s">
        <v>117</v>
      </c>
      <c r="AW320" s="1">
        <v>1.0</v>
      </c>
      <c r="AX320" s="1">
        <v>1.0</v>
      </c>
      <c r="AY320" s="1">
        <v>0.0</v>
      </c>
      <c r="AZ320" s="1">
        <v>0.0</v>
      </c>
      <c r="BA320" s="1">
        <v>1.0</v>
      </c>
      <c r="BB320" s="1">
        <v>-1.0</v>
      </c>
      <c r="BC320" s="1">
        <v>1.0</v>
      </c>
      <c r="BD320" s="1">
        <v>-1.0</v>
      </c>
      <c r="BE320" s="1">
        <v>-1.0</v>
      </c>
      <c r="BF320" s="1">
        <v>-1.0</v>
      </c>
      <c r="BG320" s="1">
        <v>-1.0</v>
      </c>
      <c r="BH320" s="1">
        <v>-1.0</v>
      </c>
      <c r="BI320" s="1">
        <v>-1.0</v>
      </c>
      <c r="BJ320" s="1">
        <v>1.0</v>
      </c>
      <c r="BK320" s="1">
        <v>-1.0</v>
      </c>
      <c r="BL320" s="1">
        <v>-1.0</v>
      </c>
      <c r="BM320" s="1">
        <v>-1.0</v>
      </c>
      <c r="BN320" s="1">
        <v>1.0</v>
      </c>
      <c r="BO320" s="1">
        <v>-1.0</v>
      </c>
      <c r="BP320" s="1">
        <v>-1.0</v>
      </c>
      <c r="BQ320" s="1">
        <v>-1.0</v>
      </c>
      <c r="BR320" s="1">
        <v>-1.0</v>
      </c>
      <c r="BS320" s="1">
        <v>-1.0</v>
      </c>
      <c r="BT320" s="1">
        <v>-1.0</v>
      </c>
      <c r="BU320" s="1">
        <v>1.0</v>
      </c>
      <c r="BV320" s="1">
        <v>-1.0</v>
      </c>
      <c r="BW320" s="1">
        <v>-1.0</v>
      </c>
      <c r="BX320" s="1">
        <v>1.0</v>
      </c>
      <c r="BY320" s="1">
        <v>-1.0</v>
      </c>
      <c r="BZ320" s="1">
        <v>-1.0</v>
      </c>
      <c r="CA320" s="1">
        <v>-1.0</v>
      </c>
      <c r="CB320" s="1">
        <v>-1.0</v>
      </c>
      <c r="CC320" s="1">
        <v>-1.0</v>
      </c>
      <c r="CD320" s="1">
        <v>9919.0</v>
      </c>
    </row>
    <row r="321">
      <c r="A321" s="1">
        <v>3.4773215E7</v>
      </c>
      <c r="B321" s="1" t="s">
        <v>1948</v>
      </c>
      <c r="C321" s="1" t="s">
        <v>1949</v>
      </c>
      <c r="D321" s="1" t="s">
        <v>1950</v>
      </c>
      <c r="E321" s="1" t="s">
        <v>85</v>
      </c>
      <c r="F321" s="1" t="s">
        <v>1951</v>
      </c>
      <c r="I321" s="1">
        <v>2.10799153E8</v>
      </c>
      <c r="J321" s="1">
        <v>43332.0</v>
      </c>
      <c r="K321" s="1" t="s">
        <v>272</v>
      </c>
      <c r="L321" s="1">
        <v>0.75</v>
      </c>
      <c r="M321" s="1">
        <v>0.0</v>
      </c>
      <c r="N321" s="1">
        <v>3.0</v>
      </c>
      <c r="O321" s="1">
        <v>0.0</v>
      </c>
      <c r="P321" s="1" t="s">
        <v>123</v>
      </c>
      <c r="Q321" s="1" t="s">
        <v>124</v>
      </c>
      <c r="R321" s="1">
        <v>40.68676</v>
      </c>
      <c r="S321" s="1">
        <v>-73.94593</v>
      </c>
      <c r="T321" s="1" t="s">
        <v>91</v>
      </c>
      <c r="U321" s="1" t="s">
        <v>113</v>
      </c>
      <c r="V321" s="1">
        <v>2.0</v>
      </c>
      <c r="W321" s="1">
        <v>1.0</v>
      </c>
      <c r="X321" s="1">
        <v>1.0</v>
      </c>
      <c r="Y321" s="1">
        <v>1.0</v>
      </c>
      <c r="Z321" s="1" t="s">
        <v>93</v>
      </c>
      <c r="AA321" s="1" t="s">
        <v>1952</v>
      </c>
      <c r="AB321" s="1">
        <v>51.0</v>
      </c>
      <c r="AC321" s="1">
        <v>2.0</v>
      </c>
      <c r="AD321" s="1">
        <v>20.0</v>
      </c>
      <c r="AE321" s="1">
        <v>1.0</v>
      </c>
      <c r="AF321" s="1" t="s">
        <v>202</v>
      </c>
      <c r="AG321" s="1">
        <v>1.0</v>
      </c>
      <c r="AH321" s="1">
        <v>0.0</v>
      </c>
      <c r="AI321" s="1">
        <v>0.0</v>
      </c>
      <c r="AJ321" s="1">
        <v>0.0</v>
      </c>
      <c r="AK321" s="1">
        <v>0.0</v>
      </c>
      <c r="AL321" s="1">
        <v>4.0</v>
      </c>
      <c r="AM321" s="1">
        <v>4.0</v>
      </c>
      <c r="AN321" s="1">
        <v>85.0</v>
      </c>
      <c r="AO321" s="1">
        <v>9.0</v>
      </c>
      <c r="AP321" s="1">
        <v>8.0</v>
      </c>
      <c r="AQ321" s="1">
        <v>10.0</v>
      </c>
      <c r="AR321" s="1">
        <v>9.0</v>
      </c>
      <c r="AS321" s="1">
        <v>8.0</v>
      </c>
      <c r="AT321" s="1">
        <v>8.0</v>
      </c>
      <c r="AU321" s="1">
        <v>1.0</v>
      </c>
      <c r="AV321" s="1" t="s">
        <v>96</v>
      </c>
      <c r="AW321" s="1">
        <v>3.0</v>
      </c>
      <c r="AX321" s="1">
        <v>0.0</v>
      </c>
      <c r="AY321" s="1">
        <v>3.0</v>
      </c>
      <c r="AZ321" s="1">
        <v>0.0</v>
      </c>
      <c r="BA321" s="1">
        <v>2.86</v>
      </c>
      <c r="BB321" s="1">
        <v>-1.0</v>
      </c>
      <c r="BC321" s="1">
        <v>1.0</v>
      </c>
      <c r="BD321" s="1">
        <v>-1.0</v>
      </c>
      <c r="BE321" s="1">
        <v>-1.0</v>
      </c>
      <c r="BF321" s="1">
        <v>-1.0</v>
      </c>
      <c r="BG321" s="1">
        <v>-1.0</v>
      </c>
      <c r="BH321" s="1">
        <v>-1.0</v>
      </c>
      <c r="BI321" s="1">
        <v>-1.0</v>
      </c>
      <c r="BJ321" s="1">
        <v>1.0</v>
      </c>
      <c r="BK321" s="1">
        <v>-1.0</v>
      </c>
      <c r="BL321" s="1">
        <v>-1.0</v>
      </c>
      <c r="BM321" s="1">
        <v>-1.0</v>
      </c>
      <c r="BN321" s="1">
        <v>-1.0</v>
      </c>
      <c r="BO321" s="1">
        <v>-1.0</v>
      </c>
      <c r="BP321" s="1">
        <v>-1.0</v>
      </c>
      <c r="BQ321" s="1">
        <v>-1.0</v>
      </c>
      <c r="BR321" s="1">
        <v>-1.0</v>
      </c>
      <c r="BS321" s="1">
        <v>-1.0</v>
      </c>
      <c r="BT321" s="1">
        <v>-1.0</v>
      </c>
      <c r="BU321" s="1">
        <v>1.0</v>
      </c>
      <c r="BV321" s="1">
        <v>-1.0</v>
      </c>
      <c r="BW321" s="1">
        <v>-1.0</v>
      </c>
      <c r="BX321" s="1">
        <v>-1.0</v>
      </c>
      <c r="BY321" s="1">
        <v>-1.0</v>
      </c>
      <c r="BZ321" s="1">
        <v>-1.0</v>
      </c>
      <c r="CA321" s="1">
        <v>-1.0</v>
      </c>
      <c r="CB321" s="1">
        <v>-1.0</v>
      </c>
      <c r="CC321" s="1">
        <v>-1.0</v>
      </c>
      <c r="CD321" s="1">
        <v>9925.0</v>
      </c>
    </row>
    <row r="322">
      <c r="A322" s="1">
        <v>3.5430378E7</v>
      </c>
      <c r="B322" s="1" t="s">
        <v>1953</v>
      </c>
      <c r="C322" s="1" t="s">
        <v>1954</v>
      </c>
      <c r="D322" s="1" t="s">
        <v>1955</v>
      </c>
      <c r="E322" s="1" t="s">
        <v>85</v>
      </c>
      <c r="F322" s="1" t="s">
        <v>1956</v>
      </c>
      <c r="G322" s="1" t="s">
        <v>1957</v>
      </c>
      <c r="H322" s="1" t="s">
        <v>1958</v>
      </c>
      <c r="I322" s="1">
        <v>2.66645207E8</v>
      </c>
      <c r="J322" s="1">
        <v>43621.0</v>
      </c>
      <c r="M322" s="1">
        <v>0.0</v>
      </c>
      <c r="N322" s="1">
        <v>2.0</v>
      </c>
      <c r="O322" s="1">
        <v>0.0</v>
      </c>
      <c r="P322" s="1" t="s">
        <v>1959</v>
      </c>
      <c r="Q322" s="1" t="s">
        <v>241</v>
      </c>
      <c r="R322" s="1">
        <v>40.66206</v>
      </c>
      <c r="S322" s="1">
        <v>-73.74962</v>
      </c>
      <c r="T322" s="1" t="s">
        <v>125</v>
      </c>
      <c r="U322" s="1" t="s">
        <v>113</v>
      </c>
      <c r="V322" s="1">
        <v>1.0</v>
      </c>
      <c r="W322" s="1">
        <v>1.0</v>
      </c>
      <c r="X322" s="1">
        <v>1.0</v>
      </c>
      <c r="Y322" s="1">
        <v>1.0</v>
      </c>
      <c r="Z322" s="1" t="s">
        <v>93</v>
      </c>
      <c r="AA322" s="1" t="s">
        <v>1960</v>
      </c>
      <c r="AB322" s="1">
        <v>75.0</v>
      </c>
      <c r="AC322" s="1">
        <v>1.0</v>
      </c>
      <c r="AD322" s="1">
        <v>0.0</v>
      </c>
      <c r="AE322" s="1">
        <v>1.0</v>
      </c>
      <c r="AF322" s="1" t="s">
        <v>137</v>
      </c>
      <c r="AG322" s="1">
        <v>1.0</v>
      </c>
      <c r="AH322" s="1">
        <v>30.0</v>
      </c>
      <c r="AI322" s="1">
        <v>60.0</v>
      </c>
      <c r="AJ322" s="1">
        <v>90.0</v>
      </c>
      <c r="AK322" s="1">
        <v>180.0</v>
      </c>
      <c r="AL322" s="1">
        <v>0.0</v>
      </c>
      <c r="AM322" s="1">
        <v>0.0</v>
      </c>
      <c r="AU322" s="1">
        <v>0.0</v>
      </c>
      <c r="AV322" s="1" t="s">
        <v>105</v>
      </c>
      <c r="AW322" s="1">
        <v>2.0</v>
      </c>
      <c r="AX322" s="1">
        <v>0.0</v>
      </c>
      <c r="AY322" s="1">
        <v>2.0</v>
      </c>
      <c r="AZ322" s="1">
        <v>0.0</v>
      </c>
      <c r="BB322" s="1">
        <v>-1.0</v>
      </c>
      <c r="BC322" s="1">
        <v>-1.0</v>
      </c>
      <c r="BD322" s="1">
        <v>-1.0</v>
      </c>
      <c r="BE322" s="1">
        <v>-1.0</v>
      </c>
      <c r="BF322" s="1">
        <v>-1.0</v>
      </c>
      <c r="BG322" s="1">
        <v>-1.0</v>
      </c>
      <c r="BH322" s="1">
        <v>-1.0</v>
      </c>
      <c r="BI322" s="1">
        <v>-1.0</v>
      </c>
      <c r="BJ322" s="1">
        <v>-1.0</v>
      </c>
      <c r="BK322" s="1">
        <v>-1.0</v>
      </c>
      <c r="BL322" s="1">
        <v>-1.0</v>
      </c>
      <c r="BM322" s="1">
        <v>-1.0</v>
      </c>
      <c r="BN322" s="1">
        <v>-1.0</v>
      </c>
      <c r="BO322" s="1">
        <v>-1.0</v>
      </c>
      <c r="BP322" s="1">
        <v>-1.0</v>
      </c>
      <c r="BQ322" s="1">
        <v>-1.0</v>
      </c>
      <c r="BR322" s="1">
        <v>-1.0</v>
      </c>
      <c r="BS322" s="1">
        <v>-1.0</v>
      </c>
      <c r="BT322" s="1">
        <v>-1.0</v>
      </c>
      <c r="BU322" s="1">
        <v>1.0</v>
      </c>
      <c r="BV322" s="1">
        <v>-1.0</v>
      </c>
      <c r="BW322" s="1">
        <v>-1.0</v>
      </c>
      <c r="BX322" s="1">
        <v>1.0</v>
      </c>
      <c r="BY322" s="1">
        <v>-1.0</v>
      </c>
      <c r="BZ322" s="1">
        <v>-1.0</v>
      </c>
      <c r="CA322" s="1">
        <v>-1.0</v>
      </c>
      <c r="CB322" s="1">
        <v>-1.0</v>
      </c>
      <c r="CC322" s="1">
        <v>-1.0</v>
      </c>
      <c r="CD322" s="1">
        <v>9968.0</v>
      </c>
    </row>
    <row r="323">
      <c r="A323" s="1">
        <v>3.2406935E7</v>
      </c>
      <c r="B323" s="1" t="s">
        <v>1961</v>
      </c>
      <c r="D323" s="1" t="s">
        <v>1962</v>
      </c>
      <c r="E323" s="1" t="s">
        <v>85</v>
      </c>
      <c r="G323" s="1" t="s">
        <v>1963</v>
      </c>
      <c r="H323" s="1" t="s">
        <v>1964</v>
      </c>
      <c r="I323" s="1">
        <v>1.31476075E8</v>
      </c>
      <c r="J323" s="1">
        <v>42877.0</v>
      </c>
      <c r="K323" s="1" t="s">
        <v>134</v>
      </c>
      <c r="L323" s="1">
        <v>1.0</v>
      </c>
      <c r="M323" s="1">
        <v>0.0</v>
      </c>
      <c r="N323" s="1">
        <v>8.0</v>
      </c>
      <c r="O323" s="1">
        <v>0.0</v>
      </c>
      <c r="P323" s="1" t="s">
        <v>123</v>
      </c>
      <c r="Q323" s="1" t="s">
        <v>124</v>
      </c>
      <c r="R323" s="1">
        <v>40.68757</v>
      </c>
      <c r="S323" s="1">
        <v>-73.91183</v>
      </c>
      <c r="T323" s="1" t="s">
        <v>91</v>
      </c>
      <c r="U323" s="1" t="s">
        <v>92</v>
      </c>
      <c r="V323" s="1">
        <v>9.0</v>
      </c>
      <c r="W323" s="1">
        <v>1.0</v>
      </c>
      <c r="X323" s="1">
        <v>3.0</v>
      </c>
      <c r="Y323" s="1">
        <v>3.0</v>
      </c>
      <c r="Z323" s="1" t="s">
        <v>93</v>
      </c>
      <c r="AA323" s="1" t="s">
        <v>1965</v>
      </c>
      <c r="AB323" s="1">
        <v>166.0</v>
      </c>
      <c r="AC323" s="1">
        <v>3.0</v>
      </c>
      <c r="AD323" s="1">
        <v>15.0</v>
      </c>
      <c r="AE323" s="1">
        <v>1.0</v>
      </c>
      <c r="AF323" s="1" t="s">
        <v>127</v>
      </c>
      <c r="AG323" s="1">
        <v>1.0</v>
      </c>
      <c r="AH323" s="1">
        <v>28.0</v>
      </c>
      <c r="AI323" s="1">
        <v>58.0</v>
      </c>
      <c r="AJ323" s="1">
        <v>88.0</v>
      </c>
      <c r="AK323" s="1">
        <v>177.0</v>
      </c>
      <c r="AL323" s="1">
        <v>11.0</v>
      </c>
      <c r="AM323" s="1">
        <v>11.0</v>
      </c>
      <c r="AN323" s="1">
        <v>93.0</v>
      </c>
      <c r="AO323" s="1">
        <v>9.0</v>
      </c>
      <c r="AP323" s="1">
        <v>10.0</v>
      </c>
      <c r="AQ323" s="1">
        <v>10.0</v>
      </c>
      <c r="AR323" s="1">
        <v>10.0</v>
      </c>
      <c r="AS323" s="1">
        <v>9.0</v>
      </c>
      <c r="AT323" s="1">
        <v>9.0</v>
      </c>
      <c r="AU323" s="1">
        <v>1.0</v>
      </c>
      <c r="AV323" s="1" t="s">
        <v>96</v>
      </c>
      <c r="AW323" s="1">
        <v>8.0</v>
      </c>
      <c r="AX323" s="1">
        <v>1.0</v>
      </c>
      <c r="AY323" s="1">
        <v>7.0</v>
      </c>
      <c r="AZ323" s="1">
        <v>0.0</v>
      </c>
      <c r="BA323" s="1">
        <v>2.56</v>
      </c>
      <c r="BB323" s="1">
        <v>-1.0</v>
      </c>
      <c r="BC323" s="1">
        <v>1.0</v>
      </c>
      <c r="BD323" s="1">
        <v>-1.0</v>
      </c>
      <c r="BE323" s="1">
        <v>-1.0</v>
      </c>
      <c r="BF323" s="1">
        <v>-1.0</v>
      </c>
      <c r="BG323" s="1">
        <v>-1.0</v>
      </c>
      <c r="BH323" s="1">
        <v>1.0</v>
      </c>
      <c r="BI323" s="1">
        <v>-1.0</v>
      </c>
      <c r="BJ323" s="1">
        <v>-1.0</v>
      </c>
      <c r="BK323" s="1">
        <v>-1.0</v>
      </c>
      <c r="BL323" s="1">
        <v>1.0</v>
      </c>
      <c r="BM323" s="1">
        <v>-1.0</v>
      </c>
      <c r="BN323" s="1">
        <v>-1.0</v>
      </c>
      <c r="BO323" s="1">
        <v>-1.0</v>
      </c>
      <c r="BP323" s="1">
        <v>-1.0</v>
      </c>
      <c r="BQ323" s="1">
        <v>1.0</v>
      </c>
      <c r="BR323" s="1">
        <v>-1.0</v>
      </c>
      <c r="BS323" s="1">
        <v>-1.0</v>
      </c>
      <c r="BT323" s="1">
        <v>-1.0</v>
      </c>
      <c r="BU323" s="1">
        <v>1.0</v>
      </c>
      <c r="BV323" s="1">
        <v>-1.0</v>
      </c>
      <c r="BW323" s="1">
        <v>-1.0</v>
      </c>
      <c r="BX323" s="1">
        <v>-1.0</v>
      </c>
      <c r="BY323" s="1">
        <v>-1.0</v>
      </c>
      <c r="BZ323" s="1">
        <v>1.0</v>
      </c>
      <c r="CA323" s="1">
        <v>-1.0</v>
      </c>
      <c r="CB323" s="1">
        <v>-1.0</v>
      </c>
      <c r="CC323" s="1">
        <v>-1.0</v>
      </c>
      <c r="CD323" s="1">
        <v>9978.0</v>
      </c>
    </row>
    <row r="324">
      <c r="A324" s="1">
        <v>3.6077537E7</v>
      </c>
      <c r="B324" s="1" t="s">
        <v>1966</v>
      </c>
      <c r="C324" s="1" t="s">
        <v>1967</v>
      </c>
      <c r="D324" s="1" t="s">
        <v>1968</v>
      </c>
      <c r="E324" s="1" t="s">
        <v>85</v>
      </c>
      <c r="F324" s="1" t="s">
        <v>1969</v>
      </c>
      <c r="G324" s="1" t="s">
        <v>1970</v>
      </c>
      <c r="I324" s="1">
        <v>1.0287553E7</v>
      </c>
      <c r="J324" s="1">
        <v>41605.0</v>
      </c>
      <c r="K324" s="1" t="s">
        <v>134</v>
      </c>
      <c r="L324" s="1">
        <v>1.0</v>
      </c>
      <c r="M324" s="1">
        <v>0.0</v>
      </c>
      <c r="N324" s="1">
        <v>2.0</v>
      </c>
      <c r="O324" s="1">
        <v>0.0</v>
      </c>
      <c r="P324" s="1" t="s">
        <v>89</v>
      </c>
      <c r="Q324" s="1" t="s">
        <v>273</v>
      </c>
      <c r="R324" s="1">
        <v>40.76843</v>
      </c>
      <c r="S324" s="1">
        <v>-73.9894</v>
      </c>
      <c r="T324" s="1" t="s">
        <v>91</v>
      </c>
      <c r="U324" s="1" t="s">
        <v>113</v>
      </c>
      <c r="V324" s="1">
        <v>2.0</v>
      </c>
      <c r="W324" s="1">
        <v>1.0</v>
      </c>
      <c r="X324" s="1">
        <v>1.0</v>
      </c>
      <c r="Y324" s="1">
        <v>1.0</v>
      </c>
      <c r="Z324" s="1" t="s">
        <v>93</v>
      </c>
      <c r="AA324" s="1" t="s">
        <v>1971</v>
      </c>
      <c r="AB324" s="1">
        <v>147.0</v>
      </c>
      <c r="AC324" s="1">
        <v>1.0</v>
      </c>
      <c r="AD324" s="1">
        <v>0.0</v>
      </c>
      <c r="AE324" s="1">
        <v>2.0</v>
      </c>
      <c r="AF324" s="1" t="s">
        <v>104</v>
      </c>
      <c r="AG324" s="1">
        <v>1.0</v>
      </c>
      <c r="AH324" s="1">
        <v>7.0</v>
      </c>
      <c r="AI324" s="1">
        <v>13.0</v>
      </c>
      <c r="AJ324" s="1">
        <v>27.0</v>
      </c>
      <c r="AK324" s="1">
        <v>27.0</v>
      </c>
      <c r="AL324" s="1">
        <v>1.0</v>
      </c>
      <c r="AM324" s="1">
        <v>1.0</v>
      </c>
      <c r="AN324" s="1">
        <v>100.0</v>
      </c>
      <c r="AO324" s="1">
        <v>10.0</v>
      </c>
      <c r="AP324" s="1">
        <v>10.0</v>
      </c>
      <c r="AQ324" s="1">
        <v>10.0</v>
      </c>
      <c r="AR324" s="1">
        <v>10.0</v>
      </c>
      <c r="AS324" s="1">
        <v>10.0</v>
      </c>
      <c r="AT324" s="1">
        <v>10.0</v>
      </c>
      <c r="AU324" s="1">
        <v>1.0</v>
      </c>
      <c r="AV324" s="1" t="s">
        <v>105</v>
      </c>
      <c r="AW324" s="1">
        <v>1.0</v>
      </c>
      <c r="AX324" s="1">
        <v>0.0</v>
      </c>
      <c r="AY324" s="1">
        <v>1.0</v>
      </c>
      <c r="AZ324" s="1">
        <v>0.0</v>
      </c>
      <c r="BA324" s="1">
        <v>1.0</v>
      </c>
      <c r="BB324" s="1">
        <v>-1.0</v>
      </c>
      <c r="BC324" s="1">
        <v>1.0</v>
      </c>
      <c r="BD324" s="1">
        <v>-1.0</v>
      </c>
      <c r="BE324" s="1">
        <v>-1.0</v>
      </c>
      <c r="BF324" s="1">
        <v>-1.0</v>
      </c>
      <c r="BG324" s="1">
        <v>-1.0</v>
      </c>
      <c r="BH324" s="1">
        <v>-1.0</v>
      </c>
      <c r="BI324" s="1">
        <v>1.0</v>
      </c>
      <c r="BJ324" s="1">
        <v>1.0</v>
      </c>
      <c r="BK324" s="1">
        <v>-1.0</v>
      </c>
      <c r="BL324" s="1">
        <v>-1.0</v>
      </c>
      <c r="BM324" s="1">
        <v>1.0</v>
      </c>
      <c r="BN324" s="1">
        <v>1.0</v>
      </c>
      <c r="BO324" s="1">
        <v>1.0</v>
      </c>
      <c r="BP324" s="1">
        <v>-1.0</v>
      </c>
      <c r="BQ324" s="1">
        <v>-1.0</v>
      </c>
      <c r="BR324" s="1">
        <v>-1.0</v>
      </c>
      <c r="BS324" s="1">
        <v>-1.0</v>
      </c>
      <c r="BT324" s="1">
        <v>-1.0</v>
      </c>
      <c r="BU324" s="1">
        <v>1.0</v>
      </c>
      <c r="BV324" s="1">
        <v>-1.0</v>
      </c>
      <c r="BW324" s="1">
        <v>-1.0</v>
      </c>
      <c r="BX324" s="1">
        <v>-1.0</v>
      </c>
      <c r="BY324" s="1">
        <v>-1.0</v>
      </c>
      <c r="BZ324" s="1">
        <v>-1.0</v>
      </c>
      <c r="CA324" s="1">
        <v>-1.0</v>
      </c>
      <c r="CB324" s="1">
        <v>-1.0</v>
      </c>
      <c r="CC324" s="1">
        <v>-1.0</v>
      </c>
      <c r="CD324" s="1">
        <v>9991.0</v>
      </c>
    </row>
    <row r="325">
      <c r="A325" s="1">
        <v>2.2119708E7</v>
      </c>
      <c r="B325" s="1" t="s">
        <v>1972</v>
      </c>
      <c r="C325" s="1" t="s">
        <v>1973</v>
      </c>
      <c r="D325" s="1" t="s">
        <v>1974</v>
      </c>
      <c r="E325" s="1" t="s">
        <v>85</v>
      </c>
      <c r="H325" s="1" t="s">
        <v>1975</v>
      </c>
      <c r="I325" s="1">
        <v>3043896.0</v>
      </c>
      <c r="J325" s="1">
        <v>41114.0</v>
      </c>
      <c r="M325" s="1">
        <v>0.0</v>
      </c>
      <c r="N325" s="1">
        <v>1.0</v>
      </c>
      <c r="O325" s="1">
        <v>1.0</v>
      </c>
      <c r="P325" s="1" t="s">
        <v>123</v>
      </c>
      <c r="Q325" s="1" t="s">
        <v>124</v>
      </c>
      <c r="R325" s="1">
        <v>40.68611</v>
      </c>
      <c r="S325" s="1">
        <v>-73.9517099999999</v>
      </c>
      <c r="T325" s="1" t="s">
        <v>91</v>
      </c>
      <c r="U325" s="1" t="s">
        <v>113</v>
      </c>
      <c r="V325" s="1">
        <v>1.0</v>
      </c>
      <c r="W325" s="1">
        <v>1.0</v>
      </c>
      <c r="X325" s="1">
        <v>1.0</v>
      </c>
      <c r="Y325" s="1">
        <v>1.0</v>
      </c>
      <c r="Z325" s="1" t="s">
        <v>93</v>
      </c>
      <c r="AA325" s="1" t="s">
        <v>1976</v>
      </c>
      <c r="AB325" s="1">
        <v>41.0</v>
      </c>
      <c r="AC325" s="1">
        <v>1.0</v>
      </c>
      <c r="AD325" s="1">
        <v>0.0</v>
      </c>
      <c r="AE325" s="1">
        <v>7.0</v>
      </c>
      <c r="AF325" s="1" t="s">
        <v>521</v>
      </c>
      <c r="AG325" s="1">
        <v>1.0</v>
      </c>
      <c r="AH325" s="1">
        <v>0.0</v>
      </c>
      <c r="AI325" s="1">
        <v>0.0</v>
      </c>
      <c r="AJ325" s="1">
        <v>0.0</v>
      </c>
      <c r="AK325" s="1">
        <v>0.0</v>
      </c>
      <c r="AL325" s="1">
        <v>1.0</v>
      </c>
      <c r="AM325" s="1">
        <v>0.0</v>
      </c>
      <c r="AU325" s="1">
        <v>0.0</v>
      </c>
      <c r="AV325" s="1" t="s">
        <v>117</v>
      </c>
      <c r="AW325" s="1">
        <v>1.0</v>
      </c>
      <c r="AX325" s="1">
        <v>0.0</v>
      </c>
      <c r="AY325" s="1">
        <v>1.0</v>
      </c>
      <c r="AZ325" s="1">
        <v>0.0</v>
      </c>
      <c r="BA325" s="1">
        <v>0.05</v>
      </c>
      <c r="BB325" s="1">
        <v>-1.0</v>
      </c>
      <c r="BC325" s="1">
        <v>-1.0</v>
      </c>
      <c r="BD325" s="1">
        <v>-1.0</v>
      </c>
      <c r="BE325" s="1">
        <v>-1.0</v>
      </c>
      <c r="BF325" s="1">
        <v>-1.0</v>
      </c>
      <c r="BG325" s="1">
        <v>-1.0</v>
      </c>
      <c r="BH325" s="1">
        <v>-1.0</v>
      </c>
      <c r="BI325" s="1">
        <v>-1.0</v>
      </c>
      <c r="BJ325" s="1">
        <v>-1.0</v>
      </c>
      <c r="BK325" s="1">
        <v>-1.0</v>
      </c>
      <c r="BL325" s="1">
        <v>-1.0</v>
      </c>
      <c r="BM325" s="1">
        <v>-1.0</v>
      </c>
      <c r="BN325" s="1">
        <v>-1.0</v>
      </c>
      <c r="BO325" s="1">
        <v>-1.0</v>
      </c>
      <c r="BP325" s="1">
        <v>-1.0</v>
      </c>
      <c r="BQ325" s="1">
        <v>-1.0</v>
      </c>
      <c r="BR325" s="1">
        <v>-1.0</v>
      </c>
      <c r="BS325" s="1">
        <v>-1.0</v>
      </c>
      <c r="BT325" s="1">
        <v>-1.0</v>
      </c>
      <c r="BU325" s="1">
        <v>1.0</v>
      </c>
      <c r="BV325" s="1">
        <v>-1.0</v>
      </c>
      <c r="BW325" s="1">
        <v>-1.0</v>
      </c>
      <c r="BX325" s="1">
        <v>-1.0</v>
      </c>
      <c r="BY325" s="1">
        <v>-1.0</v>
      </c>
      <c r="BZ325" s="1">
        <v>-1.0</v>
      </c>
      <c r="CA325" s="1">
        <v>-1.0</v>
      </c>
      <c r="CB325" s="1">
        <v>-1.0</v>
      </c>
      <c r="CC325" s="1">
        <v>-1.0</v>
      </c>
      <c r="CD325" s="1">
        <v>10084.0</v>
      </c>
    </row>
    <row r="326">
      <c r="A326" s="1">
        <v>2.6150691E7</v>
      </c>
      <c r="B326" s="1" t="s">
        <v>1977</v>
      </c>
      <c r="C326" s="1" t="s">
        <v>1978</v>
      </c>
      <c r="D326" s="1" t="s">
        <v>1979</v>
      </c>
      <c r="E326" s="1" t="s">
        <v>85</v>
      </c>
      <c r="G326" s="1" t="s">
        <v>1980</v>
      </c>
      <c r="I326" s="1">
        <v>7235975.0</v>
      </c>
      <c r="J326" s="1">
        <v>41457.0</v>
      </c>
      <c r="K326" s="1" t="s">
        <v>272</v>
      </c>
      <c r="L326" s="1">
        <v>1.0</v>
      </c>
      <c r="M326" s="1">
        <v>0.0</v>
      </c>
      <c r="N326" s="1">
        <v>1.0</v>
      </c>
      <c r="O326" s="1">
        <v>1.0</v>
      </c>
      <c r="P326" s="1" t="s">
        <v>89</v>
      </c>
      <c r="Q326" s="1" t="s">
        <v>90</v>
      </c>
      <c r="R326" s="1">
        <v>40.7302599999999</v>
      </c>
      <c r="S326" s="1">
        <v>-74.00392</v>
      </c>
      <c r="T326" s="1" t="s">
        <v>91</v>
      </c>
      <c r="U326" s="1" t="s">
        <v>92</v>
      </c>
      <c r="V326" s="1">
        <v>3.0</v>
      </c>
      <c r="W326" s="1">
        <v>1.0</v>
      </c>
      <c r="X326" s="1">
        <v>1.0</v>
      </c>
      <c r="Y326" s="1">
        <v>2.0</v>
      </c>
      <c r="Z326" s="1" t="s">
        <v>93</v>
      </c>
      <c r="AA326" s="1" t="s">
        <v>1981</v>
      </c>
      <c r="AB326" s="1">
        <v>200.0</v>
      </c>
      <c r="AC326" s="1">
        <v>1.0</v>
      </c>
      <c r="AD326" s="1">
        <v>0.0</v>
      </c>
      <c r="AE326" s="1">
        <v>2.0</v>
      </c>
      <c r="AF326" s="1" t="s">
        <v>407</v>
      </c>
      <c r="AG326" s="1">
        <v>1.0</v>
      </c>
      <c r="AH326" s="1">
        <v>2.0</v>
      </c>
      <c r="AI326" s="1">
        <v>2.0</v>
      </c>
      <c r="AJ326" s="1">
        <v>2.0</v>
      </c>
      <c r="AK326" s="1">
        <v>2.0</v>
      </c>
      <c r="AL326" s="1">
        <v>2.0</v>
      </c>
      <c r="AM326" s="1">
        <v>0.0</v>
      </c>
      <c r="AN326" s="1">
        <v>100.0</v>
      </c>
      <c r="AO326" s="1">
        <v>10.0</v>
      </c>
      <c r="AP326" s="1">
        <v>10.0</v>
      </c>
      <c r="AQ326" s="1">
        <v>10.0</v>
      </c>
      <c r="AR326" s="1">
        <v>10.0</v>
      </c>
      <c r="AS326" s="1">
        <v>9.0</v>
      </c>
      <c r="AT326" s="1">
        <v>10.0</v>
      </c>
      <c r="AU326" s="1">
        <v>0.0</v>
      </c>
      <c r="AV326" s="1" t="s">
        <v>105</v>
      </c>
      <c r="AW326" s="1">
        <v>1.0</v>
      </c>
      <c r="AX326" s="1">
        <v>1.0</v>
      </c>
      <c r="AY326" s="1">
        <v>0.0</v>
      </c>
      <c r="AZ326" s="1">
        <v>0.0</v>
      </c>
      <c r="BA326" s="1">
        <v>0.16</v>
      </c>
      <c r="BB326" s="1">
        <v>-1.0</v>
      </c>
      <c r="BC326" s="1">
        <v>1.0</v>
      </c>
      <c r="BD326" s="1">
        <v>-1.0</v>
      </c>
      <c r="BE326" s="1">
        <v>-1.0</v>
      </c>
      <c r="BF326" s="1">
        <v>-1.0</v>
      </c>
      <c r="BG326" s="1">
        <v>-1.0</v>
      </c>
      <c r="BH326" s="1">
        <v>-1.0</v>
      </c>
      <c r="BI326" s="1">
        <v>-1.0</v>
      </c>
      <c r="BJ326" s="1">
        <v>1.0</v>
      </c>
      <c r="BK326" s="1">
        <v>-1.0</v>
      </c>
      <c r="BL326" s="1">
        <v>-1.0</v>
      </c>
      <c r="BM326" s="1">
        <v>1.0</v>
      </c>
      <c r="BN326" s="1">
        <v>-1.0</v>
      </c>
      <c r="BO326" s="1">
        <v>-1.0</v>
      </c>
      <c r="BP326" s="1">
        <v>-1.0</v>
      </c>
      <c r="BQ326" s="1">
        <v>-1.0</v>
      </c>
      <c r="BR326" s="1">
        <v>-1.0</v>
      </c>
      <c r="BS326" s="1">
        <v>-1.0</v>
      </c>
      <c r="BT326" s="1">
        <v>-1.0</v>
      </c>
      <c r="BU326" s="1">
        <v>1.0</v>
      </c>
      <c r="BV326" s="1">
        <v>-1.0</v>
      </c>
      <c r="BW326" s="1">
        <v>-1.0</v>
      </c>
      <c r="BX326" s="1">
        <v>-1.0</v>
      </c>
      <c r="BY326" s="1">
        <v>-1.0</v>
      </c>
      <c r="BZ326" s="1">
        <v>-1.0</v>
      </c>
      <c r="CA326" s="1">
        <v>-1.0</v>
      </c>
      <c r="CB326" s="1">
        <v>-1.0</v>
      </c>
      <c r="CC326" s="1">
        <v>-1.0</v>
      </c>
      <c r="CD326" s="1">
        <v>10121.0</v>
      </c>
    </row>
    <row r="327">
      <c r="A327" s="1">
        <v>2584258.0</v>
      </c>
      <c r="B327" s="1" t="s">
        <v>1982</v>
      </c>
      <c r="C327" s="1" t="s">
        <v>1983</v>
      </c>
      <c r="D327" s="1" t="s">
        <v>1984</v>
      </c>
      <c r="E327" s="1" t="s">
        <v>85</v>
      </c>
      <c r="F327" s="1" t="s">
        <v>1985</v>
      </c>
      <c r="H327" s="1" t="s">
        <v>1986</v>
      </c>
      <c r="I327" s="1">
        <v>4612212.0</v>
      </c>
      <c r="J327" s="1">
        <v>41280.0</v>
      </c>
      <c r="M327" s="1">
        <v>0.0</v>
      </c>
      <c r="N327" s="1">
        <v>1.0</v>
      </c>
      <c r="O327" s="1">
        <v>1.0</v>
      </c>
      <c r="P327" s="1" t="s">
        <v>123</v>
      </c>
      <c r="Q327" s="1" t="s">
        <v>124</v>
      </c>
      <c r="R327" s="1">
        <v>40.69304</v>
      </c>
      <c r="S327" s="1">
        <v>-73.92079</v>
      </c>
      <c r="T327" s="1" t="s">
        <v>91</v>
      </c>
      <c r="U327" s="1" t="s">
        <v>113</v>
      </c>
      <c r="V327" s="1">
        <v>2.0</v>
      </c>
      <c r="W327" s="1">
        <v>1.0</v>
      </c>
      <c r="X327" s="1">
        <v>1.0</v>
      </c>
      <c r="Y327" s="1">
        <v>2.0</v>
      </c>
      <c r="Z327" s="1" t="s">
        <v>93</v>
      </c>
      <c r="AA327" s="1" t="s">
        <v>1987</v>
      </c>
      <c r="AB327" s="1">
        <v>36.0</v>
      </c>
      <c r="AC327" s="1">
        <v>1.0</v>
      </c>
      <c r="AD327" s="1">
        <v>8.0</v>
      </c>
      <c r="AE327" s="1">
        <v>10.0</v>
      </c>
      <c r="AF327" s="1" t="s">
        <v>170</v>
      </c>
      <c r="AG327" s="1">
        <v>1.0</v>
      </c>
      <c r="AH327" s="1">
        <v>0.0</v>
      </c>
      <c r="AI327" s="1">
        <v>0.0</v>
      </c>
      <c r="AJ327" s="1">
        <v>0.0</v>
      </c>
      <c r="AK327" s="1">
        <v>0.0</v>
      </c>
      <c r="AL327" s="1">
        <v>2.0</v>
      </c>
      <c r="AM327" s="1">
        <v>0.0</v>
      </c>
      <c r="AN327" s="1">
        <v>90.0</v>
      </c>
      <c r="AO327" s="1">
        <v>10.0</v>
      </c>
      <c r="AP327" s="1">
        <v>7.0</v>
      </c>
      <c r="AQ327" s="1">
        <v>6.0</v>
      </c>
      <c r="AR327" s="1">
        <v>9.0</v>
      </c>
      <c r="AS327" s="1">
        <v>10.0</v>
      </c>
      <c r="AT327" s="1">
        <v>10.0</v>
      </c>
      <c r="AU327" s="1">
        <v>0.0</v>
      </c>
      <c r="AV327" s="1" t="s">
        <v>96</v>
      </c>
      <c r="AW327" s="1">
        <v>1.0</v>
      </c>
      <c r="AX327" s="1">
        <v>0.0</v>
      </c>
      <c r="AY327" s="1">
        <v>1.0</v>
      </c>
      <c r="AZ327" s="1">
        <v>0.0</v>
      </c>
      <c r="BA327" s="1">
        <v>0.03</v>
      </c>
      <c r="BB327" s="1">
        <v>-1.0</v>
      </c>
      <c r="BC327" s="1">
        <v>-1.0</v>
      </c>
      <c r="BD327" s="1">
        <v>-1.0</v>
      </c>
      <c r="BE327" s="1">
        <v>-1.0</v>
      </c>
      <c r="BF327" s="1">
        <v>-1.0</v>
      </c>
      <c r="BG327" s="1">
        <v>-1.0</v>
      </c>
      <c r="BH327" s="1">
        <v>1.0</v>
      </c>
      <c r="BI327" s="1">
        <v>-1.0</v>
      </c>
      <c r="BJ327" s="1">
        <v>1.0</v>
      </c>
      <c r="BK327" s="1">
        <v>-1.0</v>
      </c>
      <c r="BL327" s="1">
        <v>-1.0</v>
      </c>
      <c r="BM327" s="1">
        <v>-1.0</v>
      </c>
      <c r="BN327" s="1">
        <v>-1.0</v>
      </c>
      <c r="BO327" s="1">
        <v>-1.0</v>
      </c>
      <c r="BP327" s="1">
        <v>-1.0</v>
      </c>
      <c r="BQ327" s="1">
        <v>-1.0</v>
      </c>
      <c r="BR327" s="1">
        <v>-1.0</v>
      </c>
      <c r="BS327" s="1">
        <v>-1.0</v>
      </c>
      <c r="BT327" s="1">
        <v>-1.0</v>
      </c>
      <c r="BU327" s="1">
        <v>1.0</v>
      </c>
      <c r="BV327" s="1">
        <v>-1.0</v>
      </c>
      <c r="BW327" s="1">
        <v>-1.0</v>
      </c>
      <c r="BX327" s="1">
        <v>-1.0</v>
      </c>
      <c r="BY327" s="1">
        <v>-1.0</v>
      </c>
      <c r="BZ327" s="1">
        <v>-1.0</v>
      </c>
      <c r="CA327" s="1">
        <v>-1.0</v>
      </c>
      <c r="CB327" s="1">
        <v>-1.0</v>
      </c>
      <c r="CC327" s="1">
        <v>-1.0</v>
      </c>
      <c r="CD327" s="1">
        <v>10136.0</v>
      </c>
    </row>
    <row r="328">
      <c r="A328" s="1">
        <v>9954585.0</v>
      </c>
      <c r="B328" s="1" t="s">
        <v>1988</v>
      </c>
      <c r="C328" s="1" t="s">
        <v>1989</v>
      </c>
      <c r="D328" s="1" t="s">
        <v>1990</v>
      </c>
      <c r="E328" s="1" t="s">
        <v>85</v>
      </c>
      <c r="F328" s="1" t="s">
        <v>1991</v>
      </c>
      <c r="G328" s="1" t="s">
        <v>1992</v>
      </c>
      <c r="H328" s="1" t="s">
        <v>1993</v>
      </c>
      <c r="I328" s="1">
        <v>201232.0</v>
      </c>
      <c r="J328" s="1">
        <v>40404.0</v>
      </c>
      <c r="K328" s="1" t="s">
        <v>339</v>
      </c>
      <c r="L328" s="1">
        <v>0.0</v>
      </c>
      <c r="M328" s="1">
        <v>0.0</v>
      </c>
      <c r="N328" s="1">
        <v>2.0</v>
      </c>
      <c r="O328" s="1">
        <v>1.0</v>
      </c>
      <c r="P328" s="1" t="s">
        <v>123</v>
      </c>
      <c r="Q328" s="1" t="s">
        <v>185</v>
      </c>
      <c r="R328" s="1">
        <v>40.71104</v>
      </c>
      <c r="S328" s="1">
        <v>-73.96287</v>
      </c>
      <c r="T328" s="1" t="s">
        <v>91</v>
      </c>
      <c r="U328" s="1" t="s">
        <v>92</v>
      </c>
      <c r="V328" s="1">
        <v>2.0</v>
      </c>
      <c r="W328" s="1">
        <v>1.0</v>
      </c>
      <c r="X328" s="1">
        <v>1.0</v>
      </c>
      <c r="Y328" s="1">
        <v>1.0</v>
      </c>
      <c r="Z328" s="1" t="s">
        <v>93</v>
      </c>
      <c r="AA328" s="1" t="s">
        <v>1994</v>
      </c>
      <c r="AB328" s="1">
        <v>100.0</v>
      </c>
      <c r="AC328" s="1">
        <v>1.0</v>
      </c>
      <c r="AD328" s="1">
        <v>0.0</v>
      </c>
      <c r="AE328" s="1">
        <v>5.0</v>
      </c>
      <c r="AF328" s="1" t="s">
        <v>1117</v>
      </c>
      <c r="AG328" s="1">
        <v>1.0</v>
      </c>
      <c r="AH328" s="1">
        <v>0.0</v>
      </c>
      <c r="AI328" s="1">
        <v>0.0</v>
      </c>
      <c r="AJ328" s="1">
        <v>0.0</v>
      </c>
      <c r="AK328" s="1">
        <v>0.0</v>
      </c>
      <c r="AL328" s="1">
        <v>3.0</v>
      </c>
      <c r="AM328" s="1">
        <v>0.0</v>
      </c>
      <c r="AN328" s="1">
        <v>100.0</v>
      </c>
      <c r="AO328" s="1">
        <v>10.0</v>
      </c>
      <c r="AP328" s="1">
        <v>10.0</v>
      </c>
      <c r="AQ328" s="1">
        <v>9.0</v>
      </c>
      <c r="AR328" s="1">
        <v>10.0</v>
      </c>
      <c r="AS328" s="1">
        <v>10.0</v>
      </c>
      <c r="AT328" s="1">
        <v>10.0</v>
      </c>
      <c r="AU328" s="1">
        <v>0.0</v>
      </c>
      <c r="AV328" s="1" t="s">
        <v>96</v>
      </c>
      <c r="AW328" s="1">
        <v>1.0</v>
      </c>
      <c r="AX328" s="1">
        <v>1.0</v>
      </c>
      <c r="AY328" s="1">
        <v>0.0</v>
      </c>
      <c r="AZ328" s="1">
        <v>0.0</v>
      </c>
      <c r="BA328" s="1">
        <v>0.07</v>
      </c>
      <c r="BB328" s="1">
        <v>-1.0</v>
      </c>
      <c r="BC328" s="1">
        <v>-1.0</v>
      </c>
      <c r="BD328" s="1">
        <v>-1.0</v>
      </c>
      <c r="BE328" s="1">
        <v>-1.0</v>
      </c>
      <c r="BF328" s="1">
        <v>-1.0</v>
      </c>
      <c r="BG328" s="1">
        <v>-1.0</v>
      </c>
      <c r="BH328" s="1">
        <v>-1.0</v>
      </c>
      <c r="BI328" s="1">
        <v>-1.0</v>
      </c>
      <c r="BJ328" s="1">
        <v>1.0</v>
      </c>
      <c r="BK328" s="1">
        <v>-1.0</v>
      </c>
      <c r="BL328" s="1">
        <v>-1.0</v>
      </c>
      <c r="BM328" s="1">
        <v>-1.0</v>
      </c>
      <c r="BN328" s="1">
        <v>-1.0</v>
      </c>
      <c r="BO328" s="1">
        <v>-1.0</v>
      </c>
      <c r="BP328" s="1">
        <v>-1.0</v>
      </c>
      <c r="BQ328" s="1">
        <v>-1.0</v>
      </c>
      <c r="BR328" s="1">
        <v>-1.0</v>
      </c>
      <c r="BS328" s="1">
        <v>-1.0</v>
      </c>
      <c r="BT328" s="1">
        <v>-1.0</v>
      </c>
      <c r="BU328" s="1">
        <v>1.0</v>
      </c>
      <c r="BV328" s="1">
        <v>-1.0</v>
      </c>
      <c r="BW328" s="1">
        <v>-1.0</v>
      </c>
      <c r="BX328" s="1">
        <v>-1.0</v>
      </c>
      <c r="BY328" s="1">
        <v>-1.0</v>
      </c>
      <c r="BZ328" s="1">
        <v>-1.0</v>
      </c>
      <c r="CA328" s="1">
        <v>-1.0</v>
      </c>
      <c r="CB328" s="1">
        <v>-1.0</v>
      </c>
      <c r="CC328" s="1">
        <v>-1.0</v>
      </c>
      <c r="CD328" s="1">
        <v>10192.0</v>
      </c>
    </row>
    <row r="329">
      <c r="A329" s="1">
        <v>9881516.0</v>
      </c>
      <c r="B329" s="1" t="s">
        <v>1995</v>
      </c>
      <c r="C329" s="1" t="s">
        <v>1996</v>
      </c>
      <c r="D329" s="1" t="s">
        <v>1997</v>
      </c>
      <c r="E329" s="1" t="s">
        <v>85</v>
      </c>
      <c r="F329" s="1" t="s">
        <v>1998</v>
      </c>
      <c r="G329" s="1" t="s">
        <v>1999</v>
      </c>
      <c r="H329" s="1" t="s">
        <v>2000</v>
      </c>
      <c r="I329" s="1">
        <v>5.0839249E7</v>
      </c>
      <c r="J329" s="1">
        <v>42346.0</v>
      </c>
      <c r="M329" s="1">
        <v>0.0</v>
      </c>
      <c r="N329" s="1">
        <v>1.0</v>
      </c>
      <c r="O329" s="1">
        <v>1.0</v>
      </c>
      <c r="P329" s="1" t="s">
        <v>89</v>
      </c>
      <c r="Q329" s="1" t="s">
        <v>90</v>
      </c>
      <c r="R329" s="1">
        <v>40.74836</v>
      </c>
      <c r="S329" s="1">
        <v>-73.99031</v>
      </c>
      <c r="T329" s="1" t="s">
        <v>91</v>
      </c>
      <c r="U329" s="1" t="s">
        <v>113</v>
      </c>
      <c r="V329" s="1">
        <v>1.0</v>
      </c>
      <c r="W329" s="1">
        <v>3.0</v>
      </c>
      <c r="X329" s="1">
        <v>1.0</v>
      </c>
      <c r="Y329" s="1">
        <v>6.0</v>
      </c>
      <c r="Z329" s="1" t="s">
        <v>93</v>
      </c>
      <c r="AA329" s="1" t="s">
        <v>2001</v>
      </c>
      <c r="AB329" s="1">
        <v>50.0</v>
      </c>
      <c r="AC329" s="1">
        <v>1.0</v>
      </c>
      <c r="AD329" s="1">
        <v>0.0</v>
      </c>
      <c r="AE329" s="1">
        <v>7.0</v>
      </c>
      <c r="AF329" s="1" t="s">
        <v>479</v>
      </c>
      <c r="AG329" s="1">
        <v>1.0</v>
      </c>
      <c r="AH329" s="1">
        <v>0.0</v>
      </c>
      <c r="AI329" s="1">
        <v>0.0</v>
      </c>
      <c r="AJ329" s="1">
        <v>0.0</v>
      </c>
      <c r="AK329" s="1">
        <v>0.0</v>
      </c>
      <c r="AL329" s="1">
        <v>0.0</v>
      </c>
      <c r="AM329" s="1">
        <v>0.0</v>
      </c>
      <c r="AU329" s="1">
        <v>0.0</v>
      </c>
      <c r="AV329" s="1" t="s">
        <v>105</v>
      </c>
      <c r="AW329" s="1">
        <v>1.0</v>
      </c>
      <c r="AX329" s="1">
        <v>0.0</v>
      </c>
      <c r="AY329" s="1">
        <v>1.0</v>
      </c>
      <c r="AZ329" s="1">
        <v>0.0</v>
      </c>
      <c r="BB329" s="1">
        <v>-1.0</v>
      </c>
      <c r="BC329" s="1">
        <v>-1.0</v>
      </c>
      <c r="BD329" s="1">
        <v>-1.0</v>
      </c>
      <c r="BE329" s="1">
        <v>-1.0</v>
      </c>
      <c r="BF329" s="1">
        <v>-1.0</v>
      </c>
      <c r="BG329" s="1">
        <v>-1.0</v>
      </c>
      <c r="BH329" s="1">
        <v>-1.0</v>
      </c>
      <c r="BI329" s="1">
        <v>-1.0</v>
      </c>
      <c r="BJ329" s="1">
        <v>-1.0</v>
      </c>
      <c r="BK329" s="1">
        <v>-1.0</v>
      </c>
      <c r="BL329" s="1">
        <v>-1.0</v>
      </c>
      <c r="BM329" s="1">
        <v>1.0</v>
      </c>
      <c r="BN329" s="1">
        <v>-1.0</v>
      </c>
      <c r="BO329" s="1">
        <v>-1.0</v>
      </c>
      <c r="BP329" s="1">
        <v>-1.0</v>
      </c>
      <c r="BQ329" s="1">
        <v>-1.0</v>
      </c>
      <c r="BR329" s="1">
        <v>-1.0</v>
      </c>
      <c r="BS329" s="1">
        <v>-1.0</v>
      </c>
      <c r="BT329" s="1">
        <v>-1.0</v>
      </c>
      <c r="BU329" s="1">
        <v>1.0</v>
      </c>
      <c r="BV329" s="1">
        <v>-1.0</v>
      </c>
      <c r="BW329" s="1">
        <v>-1.0</v>
      </c>
      <c r="BX329" s="1">
        <v>-1.0</v>
      </c>
      <c r="BY329" s="1">
        <v>-1.0</v>
      </c>
      <c r="BZ329" s="1">
        <v>-1.0</v>
      </c>
      <c r="CA329" s="1">
        <v>-1.0</v>
      </c>
      <c r="CB329" s="1">
        <v>-1.0</v>
      </c>
      <c r="CC329" s="1">
        <v>-1.0</v>
      </c>
      <c r="CD329" s="1">
        <v>10200.0</v>
      </c>
    </row>
    <row r="330">
      <c r="A330" s="1">
        <v>7346434.0</v>
      </c>
      <c r="B330" s="1" t="s">
        <v>2002</v>
      </c>
      <c r="C330" s="1" t="s">
        <v>2003</v>
      </c>
      <c r="D330" s="1" t="s">
        <v>2004</v>
      </c>
      <c r="E330" s="1" t="s">
        <v>85</v>
      </c>
      <c r="F330" s="1" t="s">
        <v>2005</v>
      </c>
      <c r="G330" s="1" t="s">
        <v>2006</v>
      </c>
      <c r="I330" s="1">
        <v>9166875.0</v>
      </c>
      <c r="J330" s="1">
        <v>41548.0</v>
      </c>
      <c r="M330" s="1">
        <v>0.0</v>
      </c>
      <c r="N330" s="1">
        <v>1.0</v>
      </c>
      <c r="O330" s="1">
        <v>1.0</v>
      </c>
      <c r="P330" s="1" t="s">
        <v>89</v>
      </c>
      <c r="Q330" s="1" t="s">
        <v>362</v>
      </c>
      <c r="R330" s="1">
        <v>40.80304</v>
      </c>
      <c r="S330" s="1">
        <v>-73.96582</v>
      </c>
      <c r="T330" s="1" t="s">
        <v>91</v>
      </c>
      <c r="U330" s="1" t="s">
        <v>113</v>
      </c>
      <c r="V330" s="1">
        <v>1.0</v>
      </c>
      <c r="W330" s="1">
        <v>1.0</v>
      </c>
      <c r="X330" s="1">
        <v>1.0</v>
      </c>
      <c r="Y330" s="1">
        <v>1.0</v>
      </c>
      <c r="Z330" s="1" t="s">
        <v>93</v>
      </c>
      <c r="AA330" s="1" t="s">
        <v>2007</v>
      </c>
      <c r="AB330" s="1">
        <v>64.0</v>
      </c>
      <c r="AC330" s="1">
        <v>1.0</v>
      </c>
      <c r="AD330" s="1">
        <v>0.0</v>
      </c>
      <c r="AE330" s="1">
        <v>4.0</v>
      </c>
      <c r="AF330" s="1" t="s">
        <v>479</v>
      </c>
      <c r="AG330" s="1">
        <v>1.0</v>
      </c>
      <c r="AH330" s="1">
        <v>0.0</v>
      </c>
      <c r="AI330" s="1">
        <v>0.0</v>
      </c>
      <c r="AJ330" s="1">
        <v>0.0</v>
      </c>
      <c r="AK330" s="1">
        <v>0.0</v>
      </c>
      <c r="AL330" s="1">
        <v>1.0</v>
      </c>
      <c r="AM330" s="1">
        <v>0.0</v>
      </c>
      <c r="AN330" s="1">
        <v>100.0</v>
      </c>
      <c r="AO330" s="1">
        <v>8.0</v>
      </c>
      <c r="AP330" s="1">
        <v>10.0</v>
      </c>
      <c r="AQ330" s="1">
        <v>10.0</v>
      </c>
      <c r="AR330" s="1">
        <v>10.0</v>
      </c>
      <c r="AS330" s="1">
        <v>8.0</v>
      </c>
      <c r="AT330" s="1">
        <v>8.0</v>
      </c>
      <c r="AU330" s="1">
        <v>0.0</v>
      </c>
      <c r="AV330" s="1" t="s">
        <v>117</v>
      </c>
      <c r="AW330" s="1">
        <v>1.0</v>
      </c>
      <c r="AX330" s="1">
        <v>0.0</v>
      </c>
      <c r="AY330" s="1">
        <v>1.0</v>
      </c>
      <c r="AZ330" s="1">
        <v>0.0</v>
      </c>
      <c r="BA330" s="1">
        <v>0.02</v>
      </c>
      <c r="BB330" s="1">
        <v>-1.0</v>
      </c>
      <c r="BC330" s="1">
        <v>1.0</v>
      </c>
      <c r="BD330" s="1">
        <v>-1.0</v>
      </c>
      <c r="BE330" s="1">
        <v>-1.0</v>
      </c>
      <c r="BF330" s="1">
        <v>-1.0</v>
      </c>
      <c r="BG330" s="1">
        <v>-1.0</v>
      </c>
      <c r="BH330" s="1">
        <v>-1.0</v>
      </c>
      <c r="BI330" s="1">
        <v>-1.0</v>
      </c>
      <c r="BJ330" s="1">
        <v>-1.0</v>
      </c>
      <c r="BK330" s="1">
        <v>-1.0</v>
      </c>
      <c r="BL330" s="1">
        <v>-1.0</v>
      </c>
      <c r="BM330" s="1">
        <v>-1.0</v>
      </c>
      <c r="BN330" s="1">
        <v>-1.0</v>
      </c>
      <c r="BO330" s="1">
        <v>-1.0</v>
      </c>
      <c r="BP330" s="1">
        <v>-1.0</v>
      </c>
      <c r="BQ330" s="1">
        <v>-1.0</v>
      </c>
      <c r="BR330" s="1">
        <v>-1.0</v>
      </c>
      <c r="BS330" s="1">
        <v>-1.0</v>
      </c>
      <c r="BT330" s="1">
        <v>-1.0</v>
      </c>
      <c r="BU330" s="1">
        <v>1.0</v>
      </c>
      <c r="BV330" s="1">
        <v>-1.0</v>
      </c>
      <c r="BW330" s="1">
        <v>-1.0</v>
      </c>
      <c r="BX330" s="1">
        <v>-1.0</v>
      </c>
      <c r="BY330" s="1">
        <v>-1.0</v>
      </c>
      <c r="BZ330" s="1">
        <v>-1.0</v>
      </c>
      <c r="CA330" s="1">
        <v>-1.0</v>
      </c>
      <c r="CB330" s="1">
        <v>-1.0</v>
      </c>
      <c r="CC330" s="1">
        <v>-1.0</v>
      </c>
      <c r="CD330" s="1">
        <v>10404.0</v>
      </c>
    </row>
    <row r="331">
      <c r="A331" s="1">
        <v>3.04445E7</v>
      </c>
      <c r="B331" s="1" t="s">
        <v>2008</v>
      </c>
      <c r="C331" s="1" t="s">
        <v>2009</v>
      </c>
      <c r="D331" s="1" t="s">
        <v>2009</v>
      </c>
      <c r="E331" s="1" t="s">
        <v>85</v>
      </c>
      <c r="H331" s="1" t="s">
        <v>2010</v>
      </c>
      <c r="I331" s="1">
        <v>1.93963715E8</v>
      </c>
      <c r="J331" s="1">
        <v>43257.0</v>
      </c>
      <c r="K331" s="1" t="s">
        <v>134</v>
      </c>
      <c r="L331" s="1">
        <v>1.0</v>
      </c>
      <c r="M331" s="1">
        <v>0.0</v>
      </c>
      <c r="N331" s="1">
        <v>1.0</v>
      </c>
      <c r="O331" s="1">
        <v>0.0</v>
      </c>
      <c r="P331" s="1" t="s">
        <v>123</v>
      </c>
      <c r="Q331" s="1" t="s">
        <v>124</v>
      </c>
      <c r="R331" s="1">
        <v>40.65074</v>
      </c>
      <c r="S331" s="1">
        <v>-73.92945</v>
      </c>
      <c r="T331" s="1" t="s">
        <v>91</v>
      </c>
      <c r="U331" s="1" t="s">
        <v>92</v>
      </c>
      <c r="V331" s="1">
        <v>5.0</v>
      </c>
      <c r="W331" s="1">
        <v>1.0</v>
      </c>
      <c r="X331" s="1">
        <v>2.0</v>
      </c>
      <c r="Y331" s="1">
        <v>3.0</v>
      </c>
      <c r="Z331" s="1" t="s">
        <v>93</v>
      </c>
      <c r="AA331" s="1" t="s">
        <v>2011</v>
      </c>
      <c r="AB331" s="1">
        <v>75.0</v>
      </c>
      <c r="AC331" s="1">
        <v>2.0</v>
      </c>
      <c r="AD331" s="1">
        <v>5.0</v>
      </c>
      <c r="AE331" s="1">
        <v>6.0</v>
      </c>
      <c r="AF331" s="1" t="s">
        <v>904</v>
      </c>
      <c r="AG331" s="1">
        <v>1.0</v>
      </c>
      <c r="AH331" s="1">
        <v>5.0</v>
      </c>
      <c r="AI331" s="1">
        <v>11.0</v>
      </c>
      <c r="AJ331" s="1">
        <v>24.0</v>
      </c>
      <c r="AK331" s="1">
        <v>24.0</v>
      </c>
      <c r="AL331" s="1">
        <v>2.0</v>
      </c>
      <c r="AM331" s="1">
        <v>2.0</v>
      </c>
      <c r="AN331" s="1">
        <v>80.0</v>
      </c>
      <c r="AO331" s="1">
        <v>9.0</v>
      </c>
      <c r="AP331" s="1">
        <v>7.0</v>
      </c>
      <c r="AQ331" s="1">
        <v>10.0</v>
      </c>
      <c r="AR331" s="1">
        <v>10.0</v>
      </c>
      <c r="AS331" s="1">
        <v>9.0</v>
      </c>
      <c r="AT331" s="1">
        <v>8.0</v>
      </c>
      <c r="AU331" s="1">
        <v>0.0</v>
      </c>
      <c r="AV331" s="1" t="s">
        <v>117</v>
      </c>
      <c r="AW331" s="1">
        <v>1.0</v>
      </c>
      <c r="AX331" s="1">
        <v>1.0</v>
      </c>
      <c r="AY331" s="1">
        <v>0.0</v>
      </c>
      <c r="AZ331" s="1">
        <v>0.0</v>
      </c>
      <c r="BA331" s="1">
        <v>0.3</v>
      </c>
      <c r="BB331" s="1">
        <v>-1.0</v>
      </c>
      <c r="BC331" s="1">
        <v>1.0</v>
      </c>
      <c r="BD331" s="1">
        <v>-1.0</v>
      </c>
      <c r="BE331" s="1">
        <v>-1.0</v>
      </c>
      <c r="BF331" s="1">
        <v>-1.0</v>
      </c>
      <c r="BG331" s="1">
        <v>-1.0</v>
      </c>
      <c r="BH331" s="1">
        <v>-1.0</v>
      </c>
      <c r="BI331" s="1">
        <v>1.0</v>
      </c>
      <c r="BJ331" s="1">
        <v>1.0</v>
      </c>
      <c r="BK331" s="1">
        <v>-1.0</v>
      </c>
      <c r="BL331" s="1">
        <v>-1.0</v>
      </c>
      <c r="BM331" s="1">
        <v>-1.0</v>
      </c>
      <c r="BN331" s="1">
        <v>-1.0</v>
      </c>
      <c r="BO331" s="1">
        <v>-1.0</v>
      </c>
      <c r="BP331" s="1">
        <v>-1.0</v>
      </c>
      <c r="BQ331" s="1">
        <v>-1.0</v>
      </c>
      <c r="BR331" s="1">
        <v>-1.0</v>
      </c>
      <c r="BS331" s="1">
        <v>-1.0</v>
      </c>
      <c r="BT331" s="1">
        <v>-1.0</v>
      </c>
      <c r="BU331" s="1">
        <v>1.0</v>
      </c>
      <c r="BV331" s="1">
        <v>-1.0</v>
      </c>
      <c r="BW331" s="1">
        <v>-1.0</v>
      </c>
      <c r="BX331" s="1">
        <v>1.0</v>
      </c>
      <c r="BY331" s="1">
        <v>-1.0</v>
      </c>
      <c r="BZ331" s="1">
        <v>-1.0</v>
      </c>
      <c r="CA331" s="1">
        <v>-1.0</v>
      </c>
      <c r="CB331" s="1">
        <v>-1.0</v>
      </c>
      <c r="CC331" s="1">
        <v>-1.0</v>
      </c>
      <c r="CD331" s="1">
        <v>10404.0</v>
      </c>
    </row>
    <row r="332">
      <c r="A332" s="1">
        <v>9573876.0</v>
      </c>
      <c r="B332" s="1" t="s">
        <v>2012</v>
      </c>
      <c r="C332" s="1" t="s">
        <v>2013</v>
      </c>
      <c r="D332" s="1" t="s">
        <v>2014</v>
      </c>
      <c r="E332" s="1" t="s">
        <v>85</v>
      </c>
      <c r="F332" s="1" t="s">
        <v>2015</v>
      </c>
      <c r="G332" s="1" t="s">
        <v>2016</v>
      </c>
      <c r="I332" s="1">
        <v>4.9561278E7</v>
      </c>
      <c r="J332" s="1">
        <v>42329.0</v>
      </c>
      <c r="M332" s="1">
        <v>0.0</v>
      </c>
      <c r="N332" s="1">
        <v>1.0</v>
      </c>
      <c r="O332" s="1">
        <v>0.0</v>
      </c>
      <c r="P332" s="1" t="s">
        <v>89</v>
      </c>
      <c r="Q332" s="1" t="s">
        <v>177</v>
      </c>
      <c r="R332" s="1">
        <v>40.71752</v>
      </c>
      <c r="S332" s="1">
        <v>-73.99077</v>
      </c>
      <c r="T332" s="1" t="s">
        <v>91</v>
      </c>
      <c r="U332" s="1" t="s">
        <v>92</v>
      </c>
      <c r="V332" s="1">
        <v>2.0</v>
      </c>
      <c r="W332" s="1">
        <v>1.0</v>
      </c>
      <c r="X332" s="1">
        <v>1.0</v>
      </c>
      <c r="Y332" s="1">
        <v>1.0</v>
      </c>
      <c r="Z332" s="1" t="s">
        <v>93</v>
      </c>
      <c r="AA332" s="1" t="s">
        <v>2017</v>
      </c>
      <c r="AB332" s="1">
        <v>110.0</v>
      </c>
      <c r="AC332" s="1">
        <v>1.0</v>
      </c>
      <c r="AD332" s="1">
        <v>0.0</v>
      </c>
      <c r="AE332" s="1">
        <v>4.0</v>
      </c>
      <c r="AF332" s="1" t="s">
        <v>597</v>
      </c>
      <c r="AG332" s="1">
        <v>1.0</v>
      </c>
      <c r="AH332" s="1">
        <v>0.0</v>
      </c>
      <c r="AI332" s="1">
        <v>0.0</v>
      </c>
      <c r="AJ332" s="1">
        <v>0.0</v>
      </c>
      <c r="AK332" s="1">
        <v>0.0</v>
      </c>
      <c r="AL332" s="1">
        <v>1.0</v>
      </c>
      <c r="AM332" s="1">
        <v>0.0</v>
      </c>
      <c r="AN332" s="1">
        <v>100.0</v>
      </c>
      <c r="AO332" s="1">
        <v>10.0</v>
      </c>
      <c r="AP332" s="1">
        <v>10.0</v>
      </c>
      <c r="AQ332" s="1">
        <v>10.0</v>
      </c>
      <c r="AR332" s="1">
        <v>10.0</v>
      </c>
      <c r="AS332" s="1">
        <v>10.0</v>
      </c>
      <c r="AT332" s="1">
        <v>10.0</v>
      </c>
      <c r="AU332" s="1">
        <v>0.0</v>
      </c>
      <c r="AV332" s="1" t="s">
        <v>117</v>
      </c>
      <c r="AW332" s="1">
        <v>1.0</v>
      </c>
      <c r="AX332" s="1">
        <v>1.0</v>
      </c>
      <c r="AY332" s="1">
        <v>0.0</v>
      </c>
      <c r="AZ332" s="1">
        <v>0.0</v>
      </c>
      <c r="BA332" s="1">
        <v>0.02</v>
      </c>
      <c r="BB332" s="1">
        <v>1.0</v>
      </c>
      <c r="BC332" s="1">
        <v>1.0</v>
      </c>
      <c r="BD332" s="1">
        <v>-1.0</v>
      </c>
      <c r="BE332" s="1">
        <v>-1.0</v>
      </c>
      <c r="BF332" s="1">
        <v>-1.0</v>
      </c>
      <c r="BG332" s="1">
        <v>-1.0</v>
      </c>
      <c r="BH332" s="1">
        <v>-1.0</v>
      </c>
      <c r="BI332" s="1">
        <v>-1.0</v>
      </c>
      <c r="BJ332" s="1">
        <v>1.0</v>
      </c>
      <c r="BK332" s="1">
        <v>-1.0</v>
      </c>
      <c r="BL332" s="1">
        <v>-1.0</v>
      </c>
      <c r="BM332" s="1">
        <v>1.0</v>
      </c>
      <c r="BN332" s="1">
        <v>1.0</v>
      </c>
      <c r="BO332" s="1">
        <v>-1.0</v>
      </c>
      <c r="BP332" s="1">
        <v>-1.0</v>
      </c>
      <c r="BQ332" s="1">
        <v>-1.0</v>
      </c>
      <c r="BR332" s="1">
        <v>-1.0</v>
      </c>
      <c r="BS332" s="1">
        <v>-1.0</v>
      </c>
      <c r="BT332" s="1">
        <v>-1.0</v>
      </c>
      <c r="BU332" s="1">
        <v>1.0</v>
      </c>
      <c r="BV332" s="1">
        <v>-1.0</v>
      </c>
      <c r="BW332" s="1">
        <v>1.0</v>
      </c>
      <c r="BX332" s="1">
        <v>-1.0</v>
      </c>
      <c r="BY332" s="1">
        <v>-1.0</v>
      </c>
      <c r="BZ332" s="1">
        <v>-1.0</v>
      </c>
      <c r="CA332" s="1">
        <v>-1.0</v>
      </c>
      <c r="CB332" s="1">
        <v>-1.0</v>
      </c>
      <c r="CC332" s="1">
        <v>-1.0</v>
      </c>
      <c r="CD332" s="1">
        <v>10414.0</v>
      </c>
    </row>
    <row r="333">
      <c r="A333" s="1">
        <v>2.3455982E7</v>
      </c>
      <c r="B333" s="1" t="s">
        <v>2018</v>
      </c>
      <c r="C333" s="1" t="s">
        <v>2019</v>
      </c>
      <c r="D333" s="1" t="s">
        <v>2019</v>
      </c>
      <c r="E333" s="1" t="s">
        <v>85</v>
      </c>
      <c r="H333" s="1" t="s">
        <v>2020</v>
      </c>
      <c r="I333" s="1">
        <v>4781753.0</v>
      </c>
      <c r="J333" s="1">
        <v>41294.0</v>
      </c>
      <c r="M333" s="1">
        <v>0.0</v>
      </c>
      <c r="N333" s="1">
        <v>1.0</v>
      </c>
      <c r="O333" s="1">
        <v>0.0</v>
      </c>
      <c r="P333" s="1" t="s">
        <v>89</v>
      </c>
      <c r="Q333" s="1" t="s">
        <v>177</v>
      </c>
      <c r="R333" s="1">
        <v>40.72107</v>
      </c>
      <c r="S333" s="1">
        <v>-73.9834</v>
      </c>
      <c r="T333" s="1" t="s">
        <v>91</v>
      </c>
      <c r="U333" s="1" t="s">
        <v>113</v>
      </c>
      <c r="V333" s="1">
        <v>2.0</v>
      </c>
      <c r="W333" s="1">
        <v>1.0</v>
      </c>
      <c r="X333" s="1">
        <v>1.0</v>
      </c>
      <c r="Y333" s="1">
        <v>1.0</v>
      </c>
      <c r="Z333" s="1" t="s">
        <v>93</v>
      </c>
      <c r="AA333" s="1" t="s">
        <v>2021</v>
      </c>
      <c r="AB333" s="1">
        <v>100.0</v>
      </c>
      <c r="AC333" s="1">
        <v>1.0</v>
      </c>
      <c r="AD333" s="1">
        <v>0.0</v>
      </c>
      <c r="AE333" s="1">
        <v>7.0</v>
      </c>
      <c r="AF333" s="1" t="s">
        <v>658</v>
      </c>
      <c r="AG333" s="1">
        <v>1.0</v>
      </c>
      <c r="AH333" s="1">
        <v>0.0</v>
      </c>
      <c r="AI333" s="1">
        <v>0.0</v>
      </c>
      <c r="AJ333" s="1">
        <v>0.0</v>
      </c>
      <c r="AK333" s="1">
        <v>0.0</v>
      </c>
      <c r="AL333" s="1">
        <v>0.0</v>
      </c>
      <c r="AM333" s="1">
        <v>0.0</v>
      </c>
      <c r="AU333" s="1">
        <v>1.0</v>
      </c>
      <c r="AV333" s="1" t="s">
        <v>105</v>
      </c>
      <c r="AW333" s="1">
        <v>1.0</v>
      </c>
      <c r="AX333" s="1">
        <v>0.0</v>
      </c>
      <c r="AY333" s="1">
        <v>1.0</v>
      </c>
      <c r="AZ333" s="1">
        <v>0.0</v>
      </c>
      <c r="BB333" s="1">
        <v>-1.0</v>
      </c>
      <c r="BC333" s="1">
        <v>-1.0</v>
      </c>
      <c r="BD333" s="1">
        <v>-1.0</v>
      </c>
      <c r="BE333" s="1">
        <v>-1.0</v>
      </c>
      <c r="BF333" s="1">
        <v>-1.0</v>
      </c>
      <c r="BG333" s="1">
        <v>-1.0</v>
      </c>
      <c r="BH333" s="1">
        <v>-1.0</v>
      </c>
      <c r="BI333" s="1">
        <v>-1.0</v>
      </c>
      <c r="BJ333" s="1">
        <v>1.0</v>
      </c>
      <c r="BK333" s="1">
        <v>-1.0</v>
      </c>
      <c r="BL333" s="1">
        <v>-1.0</v>
      </c>
      <c r="BM333" s="1">
        <v>-1.0</v>
      </c>
      <c r="BN333" s="1">
        <v>1.0</v>
      </c>
      <c r="BO333" s="1">
        <v>-1.0</v>
      </c>
      <c r="BP333" s="1">
        <v>-1.0</v>
      </c>
      <c r="BQ333" s="1">
        <v>-1.0</v>
      </c>
      <c r="BR333" s="1">
        <v>-1.0</v>
      </c>
      <c r="BS333" s="1">
        <v>-1.0</v>
      </c>
      <c r="BT333" s="1">
        <v>-1.0</v>
      </c>
      <c r="BU333" s="1">
        <v>1.0</v>
      </c>
      <c r="BV333" s="1">
        <v>-1.0</v>
      </c>
      <c r="BW333" s="1">
        <v>-1.0</v>
      </c>
      <c r="BX333" s="1">
        <v>-1.0</v>
      </c>
      <c r="BY333" s="1">
        <v>-1.0</v>
      </c>
      <c r="BZ333" s="1">
        <v>-1.0</v>
      </c>
      <c r="CA333" s="1">
        <v>-1.0</v>
      </c>
      <c r="CB333" s="1">
        <v>-1.0</v>
      </c>
      <c r="CC333" s="1">
        <v>-1.0</v>
      </c>
      <c r="CD333" s="1">
        <v>10434.0</v>
      </c>
    </row>
    <row r="334">
      <c r="A334" s="1">
        <v>2.5422338E7</v>
      </c>
      <c r="B334" s="1" t="s">
        <v>2022</v>
      </c>
      <c r="C334" s="1" t="s">
        <v>2023</v>
      </c>
      <c r="D334" s="1" t="s">
        <v>2023</v>
      </c>
      <c r="E334" s="1" t="s">
        <v>85</v>
      </c>
      <c r="I334" s="1">
        <v>1.91913119E8</v>
      </c>
      <c r="J334" s="1">
        <v>43247.0</v>
      </c>
      <c r="M334" s="1">
        <v>0.0</v>
      </c>
      <c r="N334" s="1">
        <v>1.0</v>
      </c>
      <c r="O334" s="1">
        <v>0.0</v>
      </c>
      <c r="P334" s="1" t="s">
        <v>89</v>
      </c>
      <c r="Q334" s="1" t="s">
        <v>1472</v>
      </c>
      <c r="R334" s="1">
        <v>40.71313</v>
      </c>
      <c r="S334" s="1">
        <v>-74.00541</v>
      </c>
      <c r="T334" s="1" t="s">
        <v>91</v>
      </c>
      <c r="U334" s="1" t="s">
        <v>92</v>
      </c>
      <c r="V334" s="1">
        <v>6.0</v>
      </c>
      <c r="W334" s="1">
        <v>1.0</v>
      </c>
      <c r="X334" s="1">
        <v>3.0</v>
      </c>
      <c r="Y334" s="1">
        <v>3.0</v>
      </c>
      <c r="Z334" s="1" t="s">
        <v>93</v>
      </c>
      <c r="AA334" s="1" t="s">
        <v>2024</v>
      </c>
      <c r="AB334" s="1">
        <v>236.0</v>
      </c>
      <c r="AC334" s="1">
        <v>1.0</v>
      </c>
      <c r="AD334" s="1">
        <v>0.0</v>
      </c>
      <c r="AE334" s="1">
        <v>2.0</v>
      </c>
      <c r="AF334" s="1" t="s">
        <v>1683</v>
      </c>
      <c r="AG334" s="1">
        <v>1.0</v>
      </c>
      <c r="AH334" s="1">
        <v>0.0</v>
      </c>
      <c r="AI334" s="1">
        <v>0.0</v>
      </c>
      <c r="AJ334" s="1">
        <v>0.0</v>
      </c>
      <c r="AK334" s="1">
        <v>0.0</v>
      </c>
      <c r="AL334" s="1">
        <v>0.0</v>
      </c>
      <c r="AM334" s="1">
        <v>0.0</v>
      </c>
      <c r="AU334" s="1">
        <v>0.0</v>
      </c>
      <c r="AV334" s="1" t="s">
        <v>105</v>
      </c>
      <c r="AW334" s="1">
        <v>1.0</v>
      </c>
      <c r="AX334" s="1">
        <v>1.0</v>
      </c>
      <c r="AY334" s="1">
        <v>0.0</v>
      </c>
      <c r="AZ334" s="1">
        <v>0.0</v>
      </c>
      <c r="BB334" s="1">
        <v>-1.0</v>
      </c>
      <c r="BC334" s="1">
        <v>-1.0</v>
      </c>
      <c r="BD334" s="1">
        <v>-1.0</v>
      </c>
      <c r="BE334" s="1">
        <v>-1.0</v>
      </c>
      <c r="BF334" s="1">
        <v>-1.0</v>
      </c>
      <c r="BG334" s="1">
        <v>-1.0</v>
      </c>
      <c r="BH334" s="1">
        <v>-1.0</v>
      </c>
      <c r="BI334" s="1">
        <v>1.0</v>
      </c>
      <c r="BJ334" s="1">
        <v>-1.0</v>
      </c>
      <c r="BK334" s="1">
        <v>-1.0</v>
      </c>
      <c r="BL334" s="1">
        <v>-1.0</v>
      </c>
      <c r="BM334" s="1">
        <v>1.0</v>
      </c>
      <c r="BN334" s="1">
        <v>-1.0</v>
      </c>
      <c r="BO334" s="1">
        <v>-1.0</v>
      </c>
      <c r="BP334" s="1">
        <v>1.0</v>
      </c>
      <c r="BQ334" s="1">
        <v>-1.0</v>
      </c>
      <c r="BR334" s="1">
        <v>-1.0</v>
      </c>
      <c r="BS334" s="1">
        <v>-1.0</v>
      </c>
      <c r="BT334" s="1">
        <v>-1.0</v>
      </c>
      <c r="BU334" s="1">
        <v>1.0</v>
      </c>
      <c r="BV334" s="1">
        <v>-1.0</v>
      </c>
      <c r="BW334" s="1">
        <v>-1.0</v>
      </c>
      <c r="BX334" s="1">
        <v>1.0</v>
      </c>
      <c r="BY334" s="1">
        <v>-1.0</v>
      </c>
      <c r="BZ334" s="1">
        <v>-1.0</v>
      </c>
      <c r="CA334" s="1">
        <v>1.0</v>
      </c>
      <c r="CB334" s="1">
        <v>-1.0</v>
      </c>
      <c r="CC334" s="1">
        <v>-1.0</v>
      </c>
      <c r="CD334" s="1">
        <v>10468.0</v>
      </c>
    </row>
    <row r="335">
      <c r="A335" s="1">
        <v>3.4974705E7</v>
      </c>
      <c r="B335" s="1" t="s">
        <v>2025</v>
      </c>
      <c r="C335" s="1" t="s">
        <v>2026</v>
      </c>
      <c r="D335" s="1" t="s">
        <v>2026</v>
      </c>
      <c r="E335" s="1" t="s">
        <v>85</v>
      </c>
      <c r="I335" s="1">
        <v>4361579.0</v>
      </c>
      <c r="J335" s="1">
        <v>41252.0</v>
      </c>
      <c r="K335" s="1" t="s">
        <v>88</v>
      </c>
      <c r="L335" s="1">
        <v>1.0</v>
      </c>
      <c r="M335" s="1">
        <v>0.0</v>
      </c>
      <c r="N335" s="1">
        <v>3.0</v>
      </c>
      <c r="O335" s="1">
        <v>0.0</v>
      </c>
      <c r="P335" s="1" t="s">
        <v>123</v>
      </c>
      <c r="Q335" s="1" t="s">
        <v>124</v>
      </c>
      <c r="R335" s="1">
        <v>40.6911799999999</v>
      </c>
      <c r="S335" s="1">
        <v>-73.93476</v>
      </c>
      <c r="T335" s="1" t="s">
        <v>91</v>
      </c>
      <c r="U335" s="1" t="s">
        <v>113</v>
      </c>
      <c r="V335" s="1">
        <v>2.0</v>
      </c>
      <c r="W335" s="1">
        <v>1.0</v>
      </c>
      <c r="X335" s="1">
        <v>1.0</v>
      </c>
      <c r="Y335" s="1">
        <v>1.0</v>
      </c>
      <c r="Z335" s="1" t="s">
        <v>93</v>
      </c>
      <c r="AA335" s="1" t="s">
        <v>2027</v>
      </c>
      <c r="AB335" s="1">
        <v>68.0</v>
      </c>
      <c r="AC335" s="1">
        <v>1.0</v>
      </c>
      <c r="AD335" s="1">
        <v>0.0</v>
      </c>
      <c r="AE335" s="1">
        <v>1.0</v>
      </c>
      <c r="AF335" s="1" t="s">
        <v>95</v>
      </c>
      <c r="AG335" s="1">
        <v>1.0</v>
      </c>
      <c r="AH335" s="1">
        <v>16.0</v>
      </c>
      <c r="AI335" s="1">
        <v>16.0</v>
      </c>
      <c r="AJ335" s="1">
        <v>16.0</v>
      </c>
      <c r="AK335" s="1">
        <v>16.0</v>
      </c>
      <c r="AL335" s="1">
        <v>5.0</v>
      </c>
      <c r="AM335" s="1">
        <v>5.0</v>
      </c>
      <c r="AN335" s="1">
        <v>100.0</v>
      </c>
      <c r="AO335" s="1">
        <v>9.0</v>
      </c>
      <c r="AP335" s="1">
        <v>10.0</v>
      </c>
      <c r="AQ335" s="1">
        <v>10.0</v>
      </c>
      <c r="AR335" s="1">
        <v>10.0</v>
      </c>
      <c r="AS335" s="1">
        <v>9.0</v>
      </c>
      <c r="AT335" s="1">
        <v>10.0</v>
      </c>
      <c r="AU335" s="1">
        <v>0.0</v>
      </c>
      <c r="AV335" s="1" t="s">
        <v>96</v>
      </c>
      <c r="AW335" s="1">
        <v>3.0</v>
      </c>
      <c r="AX335" s="1">
        <v>1.0</v>
      </c>
      <c r="AY335" s="1">
        <v>2.0</v>
      </c>
      <c r="AZ335" s="1">
        <v>0.0</v>
      </c>
      <c r="BA335" s="1">
        <v>3.13</v>
      </c>
      <c r="BB335" s="1">
        <v>-1.0</v>
      </c>
      <c r="BC335" s="1">
        <v>-1.0</v>
      </c>
      <c r="BD335" s="1">
        <v>-1.0</v>
      </c>
      <c r="BE335" s="1">
        <v>-1.0</v>
      </c>
      <c r="BF335" s="1">
        <v>-1.0</v>
      </c>
      <c r="BG335" s="1">
        <v>-1.0</v>
      </c>
      <c r="BH335" s="1">
        <v>-1.0</v>
      </c>
      <c r="BI335" s="1">
        <v>-1.0</v>
      </c>
      <c r="BJ335" s="1">
        <v>-1.0</v>
      </c>
      <c r="BK335" s="1">
        <v>-1.0</v>
      </c>
      <c r="BL335" s="1">
        <v>-1.0</v>
      </c>
      <c r="BM335" s="1">
        <v>1.0</v>
      </c>
      <c r="BN335" s="1">
        <v>-1.0</v>
      </c>
      <c r="BO335" s="1">
        <v>-1.0</v>
      </c>
      <c r="BP335" s="1">
        <v>-1.0</v>
      </c>
      <c r="BQ335" s="1">
        <v>-1.0</v>
      </c>
      <c r="BR335" s="1">
        <v>-1.0</v>
      </c>
      <c r="BS335" s="1">
        <v>-1.0</v>
      </c>
      <c r="BT335" s="1">
        <v>-1.0</v>
      </c>
      <c r="BU335" s="1">
        <v>1.0</v>
      </c>
      <c r="BV335" s="1">
        <v>-1.0</v>
      </c>
      <c r="BW335" s="1">
        <v>-1.0</v>
      </c>
      <c r="BX335" s="1">
        <v>-1.0</v>
      </c>
      <c r="BY335" s="1">
        <v>-1.0</v>
      </c>
      <c r="BZ335" s="1">
        <v>-1.0</v>
      </c>
      <c r="CA335" s="1">
        <v>-1.0</v>
      </c>
      <c r="CB335" s="1">
        <v>-1.0</v>
      </c>
      <c r="CC335" s="1">
        <v>-1.0</v>
      </c>
      <c r="CD335" s="1">
        <v>10535.0</v>
      </c>
    </row>
    <row r="336">
      <c r="A336" s="1">
        <v>1.2092786E7</v>
      </c>
      <c r="B336" s="1" t="s">
        <v>2028</v>
      </c>
      <c r="C336" s="1" t="s">
        <v>2029</v>
      </c>
      <c r="D336" s="1" t="s">
        <v>2030</v>
      </c>
      <c r="E336" s="1" t="s">
        <v>85</v>
      </c>
      <c r="F336" s="1" t="s">
        <v>2031</v>
      </c>
      <c r="G336" s="1" t="s">
        <v>2032</v>
      </c>
      <c r="H336" s="1" t="s">
        <v>2033</v>
      </c>
      <c r="I336" s="1">
        <v>3.475834E7</v>
      </c>
      <c r="J336" s="1">
        <v>42156.0</v>
      </c>
      <c r="K336" s="1" t="s">
        <v>88</v>
      </c>
      <c r="L336" s="1">
        <v>1.0</v>
      </c>
      <c r="M336" s="1">
        <v>0.0</v>
      </c>
      <c r="N336" s="1">
        <v>1.0</v>
      </c>
      <c r="O336" s="1">
        <v>1.0</v>
      </c>
      <c r="P336" s="1" t="s">
        <v>123</v>
      </c>
      <c r="Q336" s="1" t="s">
        <v>2034</v>
      </c>
      <c r="R336" s="1">
        <v>40.60655</v>
      </c>
      <c r="S336" s="1">
        <v>-73.952</v>
      </c>
      <c r="T336" s="1" t="s">
        <v>91</v>
      </c>
      <c r="U336" s="1" t="s">
        <v>92</v>
      </c>
      <c r="V336" s="1">
        <v>2.0</v>
      </c>
      <c r="W336" s="1">
        <v>1.0</v>
      </c>
      <c r="X336" s="1">
        <v>1.0</v>
      </c>
      <c r="Y336" s="1">
        <v>1.0</v>
      </c>
      <c r="Z336" s="1" t="s">
        <v>93</v>
      </c>
      <c r="AA336" s="1" t="s">
        <v>2035</v>
      </c>
      <c r="AB336" s="1">
        <v>81.0</v>
      </c>
      <c r="AC336" s="1">
        <v>1.0</v>
      </c>
      <c r="AD336" s="1">
        <v>0.0</v>
      </c>
      <c r="AE336" s="1">
        <v>5.0</v>
      </c>
      <c r="AF336" s="1" t="s">
        <v>904</v>
      </c>
      <c r="AG336" s="1">
        <v>1.0</v>
      </c>
      <c r="AH336" s="1">
        <v>1.0</v>
      </c>
      <c r="AI336" s="1">
        <v>1.0</v>
      </c>
      <c r="AJ336" s="1">
        <v>1.0</v>
      </c>
      <c r="AK336" s="1">
        <v>1.0</v>
      </c>
      <c r="AL336" s="1">
        <v>9.0</v>
      </c>
      <c r="AM336" s="1">
        <v>4.0</v>
      </c>
      <c r="AN336" s="1">
        <v>89.0</v>
      </c>
      <c r="AO336" s="1">
        <v>9.0</v>
      </c>
      <c r="AP336" s="1">
        <v>9.0</v>
      </c>
      <c r="AQ336" s="1">
        <v>10.0</v>
      </c>
      <c r="AR336" s="1">
        <v>10.0</v>
      </c>
      <c r="AS336" s="1">
        <v>9.0</v>
      </c>
      <c r="AT336" s="1">
        <v>9.0</v>
      </c>
      <c r="AU336" s="1">
        <v>0.0</v>
      </c>
      <c r="AV336" s="1" t="s">
        <v>96</v>
      </c>
      <c r="AW336" s="1">
        <v>1.0</v>
      </c>
      <c r="AX336" s="1">
        <v>1.0</v>
      </c>
      <c r="AY336" s="1">
        <v>0.0</v>
      </c>
      <c r="AZ336" s="1">
        <v>0.0</v>
      </c>
      <c r="BA336" s="1">
        <v>0.24</v>
      </c>
      <c r="BB336" s="1">
        <v>-1.0</v>
      </c>
      <c r="BC336" s="1">
        <v>1.0</v>
      </c>
      <c r="BD336" s="1">
        <v>-1.0</v>
      </c>
      <c r="BE336" s="1">
        <v>-1.0</v>
      </c>
      <c r="BF336" s="1">
        <v>-1.0</v>
      </c>
      <c r="BG336" s="1">
        <v>-1.0</v>
      </c>
      <c r="BH336" s="1">
        <v>-1.0</v>
      </c>
      <c r="BI336" s="1">
        <v>-1.0</v>
      </c>
      <c r="BJ336" s="1">
        <v>-1.0</v>
      </c>
      <c r="BK336" s="1">
        <v>-1.0</v>
      </c>
      <c r="BL336" s="1">
        <v>-1.0</v>
      </c>
      <c r="BM336" s="1">
        <v>1.0</v>
      </c>
      <c r="BN336" s="1">
        <v>1.0</v>
      </c>
      <c r="BO336" s="1">
        <v>1.0</v>
      </c>
      <c r="BP336" s="1">
        <v>-1.0</v>
      </c>
      <c r="BQ336" s="1">
        <v>-1.0</v>
      </c>
      <c r="BR336" s="1">
        <v>-1.0</v>
      </c>
      <c r="BS336" s="1">
        <v>-1.0</v>
      </c>
      <c r="BT336" s="1">
        <v>-1.0</v>
      </c>
      <c r="BU336" s="1">
        <v>1.0</v>
      </c>
      <c r="BV336" s="1">
        <v>-1.0</v>
      </c>
      <c r="BW336" s="1">
        <v>-1.0</v>
      </c>
      <c r="BX336" s="1">
        <v>-1.0</v>
      </c>
      <c r="BY336" s="1">
        <v>1.0</v>
      </c>
      <c r="BZ336" s="1">
        <v>-1.0</v>
      </c>
      <c r="CA336" s="1">
        <v>-1.0</v>
      </c>
      <c r="CB336" s="1">
        <v>-1.0</v>
      </c>
      <c r="CC336" s="1">
        <v>-1.0</v>
      </c>
      <c r="CD336" s="1">
        <v>10570.0</v>
      </c>
    </row>
    <row r="337">
      <c r="A337" s="1">
        <v>2.2188812E7</v>
      </c>
      <c r="B337" s="1" t="s">
        <v>2036</v>
      </c>
      <c r="C337" s="1" t="s">
        <v>2037</v>
      </c>
      <c r="D337" s="1" t="s">
        <v>2038</v>
      </c>
      <c r="E337" s="1" t="s">
        <v>85</v>
      </c>
      <c r="F337" s="1" t="s">
        <v>2039</v>
      </c>
      <c r="G337" s="1" t="s">
        <v>2040</v>
      </c>
      <c r="H337" s="1" t="s">
        <v>2041</v>
      </c>
      <c r="I337" s="1">
        <v>6.7336825E7</v>
      </c>
      <c r="J337" s="1">
        <v>42475.0</v>
      </c>
      <c r="K337" s="1" t="s">
        <v>88</v>
      </c>
      <c r="L337" s="1">
        <v>1.0</v>
      </c>
      <c r="M337" s="1">
        <v>0.0</v>
      </c>
      <c r="N337" s="1">
        <v>1.0</v>
      </c>
      <c r="O337" s="1">
        <v>0.0</v>
      </c>
      <c r="P337" s="1" t="s">
        <v>123</v>
      </c>
      <c r="Q337" s="1" t="s">
        <v>185</v>
      </c>
      <c r="R337" s="1">
        <v>40.70879</v>
      </c>
      <c r="S337" s="1">
        <v>-73.94977</v>
      </c>
      <c r="T337" s="1" t="s">
        <v>91</v>
      </c>
      <c r="U337" s="1" t="s">
        <v>92</v>
      </c>
      <c r="V337" s="1">
        <v>4.0</v>
      </c>
      <c r="W337" s="1">
        <v>1.0</v>
      </c>
      <c r="X337" s="1">
        <v>2.0</v>
      </c>
      <c r="Y337" s="1">
        <v>2.0</v>
      </c>
      <c r="Z337" s="1" t="s">
        <v>93</v>
      </c>
      <c r="AA337" s="1" t="s">
        <v>2042</v>
      </c>
      <c r="AB337" s="1">
        <v>105.0</v>
      </c>
      <c r="AC337" s="1">
        <v>1.0</v>
      </c>
      <c r="AD337" s="1">
        <v>0.0</v>
      </c>
      <c r="AE337" s="1">
        <v>3.0</v>
      </c>
      <c r="AF337" s="1" t="s">
        <v>904</v>
      </c>
      <c r="AG337" s="1">
        <v>1.0</v>
      </c>
      <c r="AH337" s="1">
        <v>0.0</v>
      </c>
      <c r="AI337" s="1">
        <v>0.0</v>
      </c>
      <c r="AJ337" s="1">
        <v>0.0</v>
      </c>
      <c r="AK337" s="1">
        <v>0.0</v>
      </c>
      <c r="AL337" s="1">
        <v>2.0</v>
      </c>
      <c r="AM337" s="1">
        <v>0.0</v>
      </c>
      <c r="AN337" s="1">
        <v>100.0</v>
      </c>
      <c r="AO337" s="1">
        <v>10.0</v>
      </c>
      <c r="AP337" s="1">
        <v>10.0</v>
      </c>
      <c r="AQ337" s="1">
        <v>10.0</v>
      </c>
      <c r="AR337" s="1">
        <v>10.0</v>
      </c>
      <c r="AS337" s="1">
        <v>6.0</v>
      </c>
      <c r="AT337" s="1">
        <v>10.0</v>
      </c>
      <c r="AU337" s="1">
        <v>1.0</v>
      </c>
      <c r="AV337" s="1" t="s">
        <v>105</v>
      </c>
      <c r="AW337" s="1">
        <v>1.0</v>
      </c>
      <c r="AX337" s="1">
        <v>1.0</v>
      </c>
      <c r="AY337" s="1">
        <v>0.0</v>
      </c>
      <c r="AZ337" s="1">
        <v>0.0</v>
      </c>
      <c r="BA337" s="1">
        <v>0.11</v>
      </c>
      <c r="BB337" s="1">
        <v>-1.0</v>
      </c>
      <c r="BC337" s="1">
        <v>1.0</v>
      </c>
      <c r="BD337" s="1">
        <v>-1.0</v>
      </c>
      <c r="BE337" s="1">
        <v>-1.0</v>
      </c>
      <c r="BF337" s="1">
        <v>-1.0</v>
      </c>
      <c r="BG337" s="1">
        <v>-1.0</v>
      </c>
      <c r="BH337" s="1">
        <v>-1.0</v>
      </c>
      <c r="BI337" s="1">
        <v>-1.0</v>
      </c>
      <c r="BJ337" s="1">
        <v>1.0</v>
      </c>
      <c r="BK337" s="1">
        <v>-1.0</v>
      </c>
      <c r="BL337" s="1">
        <v>-1.0</v>
      </c>
      <c r="BM337" s="1">
        <v>-1.0</v>
      </c>
      <c r="BN337" s="1">
        <v>-1.0</v>
      </c>
      <c r="BO337" s="1">
        <v>-1.0</v>
      </c>
      <c r="BP337" s="1">
        <v>-1.0</v>
      </c>
      <c r="BQ337" s="1">
        <v>-1.0</v>
      </c>
      <c r="BR337" s="1">
        <v>-1.0</v>
      </c>
      <c r="BS337" s="1">
        <v>-1.0</v>
      </c>
      <c r="BT337" s="1">
        <v>-1.0</v>
      </c>
      <c r="BU337" s="1">
        <v>1.0</v>
      </c>
      <c r="BV337" s="1">
        <v>-1.0</v>
      </c>
      <c r="BW337" s="1">
        <v>-1.0</v>
      </c>
      <c r="BX337" s="1">
        <v>-1.0</v>
      </c>
      <c r="BY337" s="1">
        <v>-1.0</v>
      </c>
      <c r="BZ337" s="1">
        <v>-1.0</v>
      </c>
      <c r="CA337" s="1">
        <v>-1.0</v>
      </c>
      <c r="CB337" s="1">
        <v>-1.0</v>
      </c>
      <c r="CC337" s="1">
        <v>-1.0</v>
      </c>
      <c r="CD337" s="1">
        <v>10580.0</v>
      </c>
    </row>
    <row r="338">
      <c r="A338" s="1">
        <v>1.8013489E7</v>
      </c>
      <c r="B338" s="1" t="s">
        <v>2043</v>
      </c>
      <c r="C338" s="1" t="s">
        <v>2044</v>
      </c>
      <c r="D338" s="1" t="s">
        <v>2045</v>
      </c>
      <c r="E338" s="1" t="s">
        <v>85</v>
      </c>
      <c r="F338" s="1" t="s">
        <v>2046</v>
      </c>
      <c r="G338" s="1" t="s">
        <v>2047</v>
      </c>
      <c r="H338" s="1" t="s">
        <v>2048</v>
      </c>
      <c r="I338" s="1">
        <v>2.3390186E7</v>
      </c>
      <c r="J338" s="1">
        <v>41948.0</v>
      </c>
      <c r="K338" s="1" t="s">
        <v>88</v>
      </c>
      <c r="L338" s="1">
        <v>1.0</v>
      </c>
      <c r="M338" s="1">
        <v>0.0</v>
      </c>
      <c r="N338" s="1">
        <v>1.0</v>
      </c>
      <c r="O338" s="1">
        <v>1.0</v>
      </c>
      <c r="P338" s="1" t="s">
        <v>89</v>
      </c>
      <c r="Q338" s="1" t="s">
        <v>1472</v>
      </c>
      <c r="R338" s="1">
        <v>40.70743</v>
      </c>
      <c r="S338" s="1">
        <v>-74.005</v>
      </c>
      <c r="T338" s="1" t="s">
        <v>91</v>
      </c>
      <c r="U338" s="1" t="s">
        <v>113</v>
      </c>
      <c r="V338" s="1">
        <v>1.0</v>
      </c>
      <c r="W338" s="1">
        <v>1.0</v>
      </c>
      <c r="X338" s="1">
        <v>1.0</v>
      </c>
      <c r="Y338" s="1">
        <v>1.0</v>
      </c>
      <c r="Z338" s="1" t="s">
        <v>93</v>
      </c>
      <c r="AA338" s="1" t="s">
        <v>2049</v>
      </c>
      <c r="AB338" s="1">
        <v>100.0</v>
      </c>
      <c r="AC338" s="1">
        <v>1.0</v>
      </c>
      <c r="AD338" s="1">
        <v>50.0</v>
      </c>
      <c r="AE338" s="1">
        <v>1.0</v>
      </c>
      <c r="AF338" s="1" t="s">
        <v>291</v>
      </c>
      <c r="AG338" s="1">
        <v>1.0</v>
      </c>
      <c r="AH338" s="1">
        <v>0.0</v>
      </c>
      <c r="AI338" s="1">
        <v>0.0</v>
      </c>
      <c r="AJ338" s="1">
        <v>0.0</v>
      </c>
      <c r="AK338" s="1">
        <v>0.0</v>
      </c>
      <c r="AL338" s="1">
        <v>11.0</v>
      </c>
      <c r="AM338" s="1">
        <v>8.0</v>
      </c>
      <c r="AN338" s="1">
        <v>96.0</v>
      </c>
      <c r="AO338" s="1">
        <v>10.0</v>
      </c>
      <c r="AP338" s="1">
        <v>10.0</v>
      </c>
      <c r="AQ338" s="1">
        <v>10.0</v>
      </c>
      <c r="AR338" s="1">
        <v>10.0</v>
      </c>
      <c r="AS338" s="1">
        <v>10.0</v>
      </c>
      <c r="AT338" s="1">
        <v>9.0</v>
      </c>
      <c r="AU338" s="1">
        <v>0.0</v>
      </c>
      <c r="AV338" s="1" t="s">
        <v>117</v>
      </c>
      <c r="AW338" s="1">
        <v>1.0</v>
      </c>
      <c r="AX338" s="1">
        <v>0.0</v>
      </c>
      <c r="AY338" s="1">
        <v>1.0</v>
      </c>
      <c r="AZ338" s="1">
        <v>0.0</v>
      </c>
      <c r="BA338" s="1">
        <v>0.41</v>
      </c>
      <c r="BB338" s="1">
        <v>-1.0</v>
      </c>
      <c r="BC338" s="1">
        <v>-1.0</v>
      </c>
      <c r="BD338" s="1">
        <v>-1.0</v>
      </c>
      <c r="BE338" s="1">
        <v>-1.0</v>
      </c>
      <c r="BF338" s="1">
        <v>-1.0</v>
      </c>
      <c r="BG338" s="1">
        <v>-1.0</v>
      </c>
      <c r="BH338" s="1">
        <v>-1.0</v>
      </c>
      <c r="BI338" s="1">
        <v>-1.0</v>
      </c>
      <c r="BJ338" s="1">
        <v>-1.0</v>
      </c>
      <c r="BK338" s="1">
        <v>-1.0</v>
      </c>
      <c r="BL338" s="1">
        <v>-1.0</v>
      </c>
      <c r="BM338" s="1">
        <v>1.0</v>
      </c>
      <c r="BN338" s="1">
        <v>1.0</v>
      </c>
      <c r="BO338" s="1">
        <v>1.0</v>
      </c>
      <c r="BP338" s="1">
        <v>-1.0</v>
      </c>
      <c r="BQ338" s="1">
        <v>1.0</v>
      </c>
      <c r="BR338" s="1">
        <v>-1.0</v>
      </c>
      <c r="BS338" s="1">
        <v>1.0</v>
      </c>
      <c r="BT338" s="1">
        <v>1.0</v>
      </c>
      <c r="BU338" s="1">
        <v>1.0</v>
      </c>
      <c r="BV338" s="1">
        <v>-1.0</v>
      </c>
      <c r="BW338" s="1">
        <v>-1.0</v>
      </c>
      <c r="BX338" s="1">
        <v>-1.0</v>
      </c>
      <c r="BY338" s="1">
        <v>-1.0</v>
      </c>
      <c r="BZ338" s="1">
        <v>-1.0</v>
      </c>
      <c r="CA338" s="1">
        <v>-1.0</v>
      </c>
      <c r="CB338" s="1">
        <v>-1.0</v>
      </c>
      <c r="CC338" s="1">
        <v>-1.0</v>
      </c>
      <c r="CD338" s="1">
        <v>10634.0</v>
      </c>
    </row>
    <row r="339">
      <c r="A339" s="1">
        <v>1906604.0</v>
      </c>
      <c r="B339" s="1" t="s">
        <v>2050</v>
      </c>
      <c r="C339" s="1" t="s">
        <v>2051</v>
      </c>
      <c r="D339" s="1" t="s">
        <v>2051</v>
      </c>
      <c r="E339" s="1" t="s">
        <v>85</v>
      </c>
      <c r="I339" s="1">
        <v>6806417.0</v>
      </c>
      <c r="J339" s="1">
        <v>41433.0</v>
      </c>
      <c r="M339" s="1">
        <v>0.0</v>
      </c>
      <c r="N339" s="1">
        <v>1.0</v>
      </c>
      <c r="O339" s="1">
        <v>1.0</v>
      </c>
      <c r="P339" s="1" t="s">
        <v>89</v>
      </c>
      <c r="Q339" s="1" t="s">
        <v>273</v>
      </c>
      <c r="R339" s="1">
        <v>40.76019</v>
      </c>
      <c r="S339" s="1">
        <v>-73.99586</v>
      </c>
      <c r="T339" s="1" t="s">
        <v>91</v>
      </c>
      <c r="U339" s="1" t="s">
        <v>92</v>
      </c>
      <c r="V339" s="1">
        <v>4.0</v>
      </c>
      <c r="W339" s="1">
        <v>2.0</v>
      </c>
      <c r="X339" s="1">
        <v>2.0</v>
      </c>
      <c r="Y339" s="1">
        <v>2.0</v>
      </c>
      <c r="Z339" s="1" t="s">
        <v>93</v>
      </c>
      <c r="AA339" s="1" t="s">
        <v>2052</v>
      </c>
      <c r="AB339" s="1">
        <v>499.0</v>
      </c>
      <c r="AC339" s="1">
        <v>1.0</v>
      </c>
      <c r="AD339" s="1">
        <v>0.0</v>
      </c>
      <c r="AE339" s="1">
        <v>4.0</v>
      </c>
      <c r="AF339" s="1" t="s">
        <v>187</v>
      </c>
      <c r="AG339" s="1">
        <v>1.0</v>
      </c>
      <c r="AH339" s="1">
        <v>0.0</v>
      </c>
      <c r="AI339" s="1">
        <v>0.0</v>
      </c>
      <c r="AJ339" s="1">
        <v>0.0</v>
      </c>
      <c r="AK339" s="1">
        <v>0.0</v>
      </c>
      <c r="AL339" s="1">
        <v>8.0</v>
      </c>
      <c r="AM339" s="1">
        <v>0.0</v>
      </c>
      <c r="AN339" s="1">
        <v>100.0</v>
      </c>
      <c r="AO339" s="1">
        <v>10.0</v>
      </c>
      <c r="AP339" s="1">
        <v>9.0</v>
      </c>
      <c r="AQ339" s="1">
        <v>9.0</v>
      </c>
      <c r="AR339" s="1">
        <v>10.0</v>
      </c>
      <c r="AS339" s="1">
        <v>9.0</v>
      </c>
      <c r="AT339" s="1">
        <v>10.0</v>
      </c>
      <c r="AU339" s="1">
        <v>0.0</v>
      </c>
      <c r="AV339" s="1" t="s">
        <v>96</v>
      </c>
      <c r="AW339" s="1">
        <v>1.0</v>
      </c>
      <c r="AX339" s="1">
        <v>1.0</v>
      </c>
      <c r="AY339" s="1">
        <v>0.0</v>
      </c>
      <c r="AZ339" s="1">
        <v>0.0</v>
      </c>
      <c r="BA339" s="1">
        <v>0.12</v>
      </c>
      <c r="BB339" s="1">
        <v>-1.0</v>
      </c>
      <c r="BC339" s="1">
        <v>1.0</v>
      </c>
      <c r="BD339" s="1">
        <v>-1.0</v>
      </c>
      <c r="BE339" s="1">
        <v>-1.0</v>
      </c>
      <c r="BF339" s="1">
        <v>-1.0</v>
      </c>
      <c r="BG339" s="1">
        <v>-1.0</v>
      </c>
      <c r="BH339" s="1">
        <v>-1.0</v>
      </c>
      <c r="BI339" s="1">
        <v>-1.0</v>
      </c>
      <c r="BJ339" s="1">
        <v>1.0</v>
      </c>
      <c r="BK339" s="1">
        <v>-1.0</v>
      </c>
      <c r="BL339" s="1">
        <v>-1.0</v>
      </c>
      <c r="BM339" s="1">
        <v>1.0</v>
      </c>
      <c r="BN339" s="1">
        <v>1.0</v>
      </c>
      <c r="BO339" s="1">
        <v>1.0</v>
      </c>
      <c r="BP339" s="1">
        <v>1.0</v>
      </c>
      <c r="BQ339" s="1">
        <v>-1.0</v>
      </c>
      <c r="BR339" s="1">
        <v>-1.0</v>
      </c>
      <c r="BS339" s="1">
        <v>-1.0</v>
      </c>
      <c r="BT339" s="1">
        <v>-1.0</v>
      </c>
      <c r="BU339" s="1">
        <v>1.0</v>
      </c>
      <c r="BV339" s="1">
        <v>-1.0</v>
      </c>
      <c r="BW339" s="1">
        <v>1.0</v>
      </c>
      <c r="BX339" s="1">
        <v>-1.0</v>
      </c>
      <c r="BY339" s="1">
        <v>-1.0</v>
      </c>
      <c r="BZ339" s="1">
        <v>-1.0</v>
      </c>
      <c r="CA339" s="1">
        <v>-1.0</v>
      </c>
      <c r="CB339" s="1">
        <v>1.0</v>
      </c>
      <c r="CC339" s="1">
        <v>-1.0</v>
      </c>
      <c r="CD339" s="1">
        <v>10637.0</v>
      </c>
    </row>
    <row r="340">
      <c r="A340" s="1">
        <v>5602027.0</v>
      </c>
      <c r="B340" s="1" t="s">
        <v>2053</v>
      </c>
      <c r="C340" s="1" t="s">
        <v>2054</v>
      </c>
      <c r="D340" s="1" t="s">
        <v>2055</v>
      </c>
      <c r="E340" s="1" t="s">
        <v>85</v>
      </c>
      <c r="F340" s="1" t="s">
        <v>2056</v>
      </c>
      <c r="H340" s="1" t="s">
        <v>2057</v>
      </c>
      <c r="I340" s="1">
        <v>7798111.0</v>
      </c>
      <c r="J340" s="1">
        <v>41484.0</v>
      </c>
      <c r="M340" s="1">
        <v>0.0</v>
      </c>
      <c r="N340" s="1">
        <v>1.0</v>
      </c>
      <c r="O340" s="1">
        <v>1.0</v>
      </c>
      <c r="P340" s="1" t="s">
        <v>123</v>
      </c>
      <c r="Q340" s="1" t="s">
        <v>124</v>
      </c>
      <c r="R340" s="1">
        <v>40.70827</v>
      </c>
      <c r="S340" s="1">
        <v>-73.95229</v>
      </c>
      <c r="T340" s="1" t="s">
        <v>91</v>
      </c>
      <c r="U340" s="1" t="s">
        <v>113</v>
      </c>
      <c r="V340" s="1">
        <v>1.0</v>
      </c>
      <c r="W340" s="1">
        <v>1.0</v>
      </c>
      <c r="X340" s="1">
        <v>1.0</v>
      </c>
      <c r="Y340" s="1">
        <v>1.0</v>
      </c>
      <c r="Z340" s="1" t="s">
        <v>93</v>
      </c>
      <c r="AA340" s="1" t="s">
        <v>2058</v>
      </c>
      <c r="AB340" s="1">
        <v>100.0</v>
      </c>
      <c r="AC340" s="1">
        <v>1.0</v>
      </c>
      <c r="AD340" s="1">
        <v>0.0</v>
      </c>
      <c r="AE340" s="1">
        <v>2.0</v>
      </c>
      <c r="AF340" s="1" t="s">
        <v>95</v>
      </c>
      <c r="AG340" s="1">
        <v>1.0</v>
      </c>
      <c r="AH340" s="1">
        <v>0.0</v>
      </c>
      <c r="AI340" s="1">
        <v>26.0</v>
      </c>
      <c r="AJ340" s="1">
        <v>27.0</v>
      </c>
      <c r="AK340" s="1">
        <v>61.0</v>
      </c>
      <c r="AL340" s="1">
        <v>0.0</v>
      </c>
      <c r="AM340" s="1">
        <v>0.0</v>
      </c>
      <c r="AU340" s="1">
        <v>0.0</v>
      </c>
      <c r="AV340" s="1" t="s">
        <v>96</v>
      </c>
      <c r="AW340" s="1">
        <v>1.0</v>
      </c>
      <c r="AX340" s="1">
        <v>0.0</v>
      </c>
      <c r="AY340" s="1">
        <v>1.0</v>
      </c>
      <c r="AZ340" s="1">
        <v>0.0</v>
      </c>
      <c r="BB340" s="1">
        <v>-1.0</v>
      </c>
      <c r="BC340" s="1">
        <v>1.0</v>
      </c>
      <c r="BD340" s="1">
        <v>-1.0</v>
      </c>
      <c r="BE340" s="1">
        <v>-1.0</v>
      </c>
      <c r="BF340" s="1">
        <v>-1.0</v>
      </c>
      <c r="BG340" s="1">
        <v>-1.0</v>
      </c>
      <c r="BH340" s="1">
        <v>-1.0</v>
      </c>
      <c r="BI340" s="1">
        <v>-1.0</v>
      </c>
      <c r="BJ340" s="1">
        <v>-1.0</v>
      </c>
      <c r="BK340" s="1">
        <v>-1.0</v>
      </c>
      <c r="BL340" s="1">
        <v>-1.0</v>
      </c>
      <c r="BM340" s="1">
        <v>-1.0</v>
      </c>
      <c r="BN340" s="1">
        <v>-1.0</v>
      </c>
      <c r="BO340" s="1">
        <v>-1.0</v>
      </c>
      <c r="BP340" s="1">
        <v>-1.0</v>
      </c>
      <c r="BQ340" s="1">
        <v>-1.0</v>
      </c>
      <c r="BR340" s="1">
        <v>-1.0</v>
      </c>
      <c r="BS340" s="1">
        <v>-1.0</v>
      </c>
      <c r="BT340" s="1">
        <v>-1.0</v>
      </c>
      <c r="BU340" s="1">
        <v>1.0</v>
      </c>
      <c r="BV340" s="1">
        <v>-1.0</v>
      </c>
      <c r="BW340" s="1">
        <v>-1.0</v>
      </c>
      <c r="BX340" s="1">
        <v>-1.0</v>
      </c>
      <c r="BY340" s="1">
        <v>-1.0</v>
      </c>
      <c r="BZ340" s="1">
        <v>-1.0</v>
      </c>
      <c r="CA340" s="1">
        <v>-1.0</v>
      </c>
      <c r="CB340" s="1">
        <v>-1.0</v>
      </c>
      <c r="CC340" s="1">
        <v>-1.0</v>
      </c>
      <c r="CD340" s="1">
        <v>10642.0</v>
      </c>
    </row>
    <row r="341">
      <c r="A341" s="1">
        <v>3.4604195E7</v>
      </c>
      <c r="B341" s="1" t="s">
        <v>2059</v>
      </c>
      <c r="C341" s="1" t="s">
        <v>2060</v>
      </c>
      <c r="D341" s="1" t="s">
        <v>2061</v>
      </c>
      <c r="E341" s="1" t="s">
        <v>85</v>
      </c>
      <c r="G341" s="1" t="s">
        <v>2062</v>
      </c>
      <c r="I341" s="1">
        <v>2.60895008E8</v>
      </c>
      <c r="J341" s="1">
        <v>43594.0</v>
      </c>
      <c r="K341" s="1" t="s">
        <v>134</v>
      </c>
      <c r="L341" s="1">
        <v>1.0</v>
      </c>
      <c r="M341" s="1">
        <v>0.0</v>
      </c>
      <c r="N341" s="1">
        <v>1.0</v>
      </c>
      <c r="O341" s="1">
        <v>0.0</v>
      </c>
      <c r="P341" s="1" t="s">
        <v>89</v>
      </c>
      <c r="Q341" s="1" t="s">
        <v>90</v>
      </c>
      <c r="R341" s="1">
        <v>40.74412</v>
      </c>
      <c r="S341" s="1">
        <v>-73.97609</v>
      </c>
      <c r="T341" s="1" t="s">
        <v>91</v>
      </c>
      <c r="U341" s="1" t="s">
        <v>92</v>
      </c>
      <c r="V341" s="1">
        <v>4.0</v>
      </c>
      <c r="W341" s="1">
        <v>1.0</v>
      </c>
      <c r="X341" s="1">
        <v>2.0</v>
      </c>
      <c r="Y341" s="1">
        <v>2.0</v>
      </c>
      <c r="Z341" s="1" t="s">
        <v>93</v>
      </c>
      <c r="AA341" s="1" t="s">
        <v>2063</v>
      </c>
      <c r="AB341" s="1">
        <v>199.0</v>
      </c>
      <c r="AC341" s="1">
        <v>1.0</v>
      </c>
      <c r="AD341" s="1">
        <v>0.0</v>
      </c>
      <c r="AE341" s="1">
        <v>1.0</v>
      </c>
      <c r="AF341" s="1" t="s">
        <v>407</v>
      </c>
      <c r="AG341" s="1">
        <v>1.0</v>
      </c>
      <c r="AH341" s="1">
        <v>22.0</v>
      </c>
      <c r="AI341" s="1">
        <v>48.0</v>
      </c>
      <c r="AJ341" s="1">
        <v>59.0</v>
      </c>
      <c r="AK341" s="1">
        <v>85.0</v>
      </c>
      <c r="AL341" s="1">
        <v>5.0</v>
      </c>
      <c r="AM341" s="1">
        <v>5.0</v>
      </c>
      <c r="AN341" s="1">
        <v>68.0</v>
      </c>
      <c r="AO341" s="1">
        <v>6.0</v>
      </c>
      <c r="AP341" s="1">
        <v>6.0</v>
      </c>
      <c r="AQ341" s="1">
        <v>8.0</v>
      </c>
      <c r="AR341" s="1">
        <v>9.0</v>
      </c>
      <c r="AS341" s="1">
        <v>7.0</v>
      </c>
      <c r="AT341" s="1">
        <v>6.0</v>
      </c>
      <c r="AU341" s="1">
        <v>1.0</v>
      </c>
      <c r="AV341" s="1" t="s">
        <v>96</v>
      </c>
      <c r="AW341" s="1">
        <v>1.0</v>
      </c>
      <c r="AX341" s="1">
        <v>1.0</v>
      </c>
      <c r="AY341" s="1">
        <v>0.0</v>
      </c>
      <c r="AZ341" s="1">
        <v>0.0</v>
      </c>
      <c r="BA341" s="1">
        <v>2.83</v>
      </c>
      <c r="BB341" s="1">
        <v>-1.0</v>
      </c>
      <c r="BC341" s="1">
        <v>1.0</v>
      </c>
      <c r="BD341" s="1">
        <v>-1.0</v>
      </c>
      <c r="BE341" s="1">
        <v>-1.0</v>
      </c>
      <c r="BF341" s="1">
        <v>-1.0</v>
      </c>
      <c r="BG341" s="1">
        <v>-1.0</v>
      </c>
      <c r="BH341" s="1">
        <v>-1.0</v>
      </c>
      <c r="BI341" s="1">
        <v>-1.0</v>
      </c>
      <c r="BJ341" s="1">
        <v>1.0</v>
      </c>
      <c r="BK341" s="1">
        <v>-1.0</v>
      </c>
      <c r="BL341" s="1">
        <v>-1.0</v>
      </c>
      <c r="BM341" s="1">
        <v>-1.0</v>
      </c>
      <c r="BN341" s="1">
        <v>-1.0</v>
      </c>
      <c r="BO341" s="1">
        <v>-1.0</v>
      </c>
      <c r="BP341" s="1">
        <v>-1.0</v>
      </c>
      <c r="BQ341" s="1">
        <v>-1.0</v>
      </c>
      <c r="BR341" s="1">
        <v>-1.0</v>
      </c>
      <c r="BS341" s="1">
        <v>-1.0</v>
      </c>
      <c r="BT341" s="1">
        <v>-1.0</v>
      </c>
      <c r="BU341" s="1">
        <v>1.0</v>
      </c>
      <c r="BV341" s="1">
        <v>-1.0</v>
      </c>
      <c r="BW341" s="1">
        <v>-1.0</v>
      </c>
      <c r="BX341" s="1">
        <v>1.0</v>
      </c>
      <c r="BY341" s="1">
        <v>-1.0</v>
      </c>
      <c r="BZ341" s="1">
        <v>-1.0</v>
      </c>
      <c r="CA341" s="1">
        <v>-1.0</v>
      </c>
      <c r="CB341" s="1">
        <v>-1.0</v>
      </c>
      <c r="CC341" s="1">
        <v>-1.0</v>
      </c>
      <c r="CD341" s="1">
        <v>10835.0</v>
      </c>
    </row>
    <row r="342">
      <c r="A342" s="1">
        <v>1.6458046E7</v>
      </c>
      <c r="B342" s="1" t="s">
        <v>2064</v>
      </c>
      <c r="C342" s="1" t="s">
        <v>2065</v>
      </c>
      <c r="D342" s="1" t="s">
        <v>2066</v>
      </c>
      <c r="E342" s="1" t="s">
        <v>85</v>
      </c>
      <c r="F342" s="1" t="s">
        <v>2067</v>
      </c>
      <c r="G342" s="1" t="s">
        <v>2068</v>
      </c>
      <c r="I342" s="1">
        <v>9.7513787E7</v>
      </c>
      <c r="J342" s="1">
        <v>42644.0</v>
      </c>
      <c r="K342" s="1" t="s">
        <v>272</v>
      </c>
      <c r="L342" s="1">
        <v>0.8</v>
      </c>
      <c r="M342" s="1">
        <v>0.0</v>
      </c>
      <c r="N342" s="1">
        <v>5.0</v>
      </c>
      <c r="O342" s="1">
        <v>0.0</v>
      </c>
      <c r="P342" s="1" t="s">
        <v>89</v>
      </c>
      <c r="Q342" s="1" t="s">
        <v>177</v>
      </c>
      <c r="R342" s="1">
        <v>40.71523</v>
      </c>
      <c r="S342" s="1">
        <v>-73.99242</v>
      </c>
      <c r="T342" s="1" t="s">
        <v>91</v>
      </c>
      <c r="U342" s="1" t="s">
        <v>113</v>
      </c>
      <c r="V342" s="1">
        <v>2.0</v>
      </c>
      <c r="W342" s="1">
        <v>2.0</v>
      </c>
      <c r="X342" s="1">
        <v>1.0</v>
      </c>
      <c r="Y342" s="1">
        <v>1.0</v>
      </c>
      <c r="Z342" s="1" t="s">
        <v>93</v>
      </c>
      <c r="AA342" s="1" t="s">
        <v>2069</v>
      </c>
      <c r="AB342" s="1">
        <v>72.0</v>
      </c>
      <c r="AC342" s="1">
        <v>1.0</v>
      </c>
      <c r="AD342" s="1">
        <v>25.0</v>
      </c>
      <c r="AE342" s="1">
        <v>25.0</v>
      </c>
      <c r="AF342" s="1" t="s">
        <v>255</v>
      </c>
      <c r="AG342" s="1">
        <v>1.0</v>
      </c>
      <c r="AH342" s="1">
        <v>0.0</v>
      </c>
      <c r="AI342" s="1">
        <v>18.0</v>
      </c>
      <c r="AJ342" s="1">
        <v>48.0</v>
      </c>
      <c r="AK342" s="1">
        <v>323.0</v>
      </c>
      <c r="AL342" s="1">
        <v>11.0</v>
      </c>
      <c r="AM342" s="1">
        <v>2.0</v>
      </c>
      <c r="AN342" s="1">
        <v>80.0</v>
      </c>
      <c r="AO342" s="1">
        <v>8.0</v>
      </c>
      <c r="AP342" s="1">
        <v>8.0</v>
      </c>
      <c r="AQ342" s="1">
        <v>9.0</v>
      </c>
      <c r="AR342" s="1">
        <v>8.0</v>
      </c>
      <c r="AS342" s="1">
        <v>9.0</v>
      </c>
      <c r="AT342" s="1">
        <v>8.0</v>
      </c>
      <c r="AU342" s="1">
        <v>1.0</v>
      </c>
      <c r="AV342" s="1" t="s">
        <v>96</v>
      </c>
      <c r="AW342" s="1">
        <v>5.0</v>
      </c>
      <c r="AX342" s="1">
        <v>0.0</v>
      </c>
      <c r="AY342" s="1">
        <v>5.0</v>
      </c>
      <c r="AZ342" s="1">
        <v>0.0</v>
      </c>
      <c r="BA342" s="1">
        <v>0.37</v>
      </c>
      <c r="BB342" s="1">
        <v>-1.0</v>
      </c>
      <c r="BC342" s="1">
        <v>1.0</v>
      </c>
      <c r="BD342" s="1">
        <v>-1.0</v>
      </c>
      <c r="BE342" s="1">
        <v>-1.0</v>
      </c>
      <c r="BF342" s="1">
        <v>-1.0</v>
      </c>
      <c r="BG342" s="1">
        <v>-1.0</v>
      </c>
      <c r="BH342" s="1">
        <v>-1.0</v>
      </c>
      <c r="BI342" s="1">
        <v>-1.0</v>
      </c>
      <c r="BJ342" s="1">
        <v>-1.0</v>
      </c>
      <c r="BK342" s="1">
        <v>-1.0</v>
      </c>
      <c r="BL342" s="1">
        <v>-1.0</v>
      </c>
      <c r="BM342" s="1">
        <v>-1.0</v>
      </c>
      <c r="BN342" s="1">
        <v>-1.0</v>
      </c>
      <c r="BO342" s="1">
        <v>-1.0</v>
      </c>
      <c r="BP342" s="1">
        <v>-1.0</v>
      </c>
      <c r="BQ342" s="1">
        <v>1.0</v>
      </c>
      <c r="BR342" s="1">
        <v>-1.0</v>
      </c>
      <c r="BS342" s="1">
        <v>-1.0</v>
      </c>
      <c r="BT342" s="1">
        <v>-1.0</v>
      </c>
      <c r="BU342" s="1">
        <v>1.0</v>
      </c>
      <c r="BV342" s="1">
        <v>-1.0</v>
      </c>
      <c r="BW342" s="1">
        <v>-1.0</v>
      </c>
      <c r="BX342" s="1">
        <v>-1.0</v>
      </c>
      <c r="BY342" s="1">
        <v>-1.0</v>
      </c>
      <c r="BZ342" s="1">
        <v>-1.0</v>
      </c>
      <c r="CA342" s="1">
        <v>-1.0</v>
      </c>
      <c r="CB342" s="1">
        <v>-1.0</v>
      </c>
      <c r="CC342" s="1">
        <v>-1.0</v>
      </c>
      <c r="CD342" s="1">
        <v>10842.0</v>
      </c>
    </row>
    <row r="343">
      <c r="A343" s="1">
        <v>3.2164433E7</v>
      </c>
      <c r="B343" s="1" t="s">
        <v>2070</v>
      </c>
      <c r="C343" s="1" t="s">
        <v>2071</v>
      </c>
      <c r="D343" s="1" t="s">
        <v>2072</v>
      </c>
      <c r="E343" s="1" t="s">
        <v>85</v>
      </c>
      <c r="F343" s="1" t="s">
        <v>2073</v>
      </c>
      <c r="H343" s="2" t="str">
        <f>- I ask that shoes are removed Upon arrival out of courtesy to our neighbors.</f>
        <v>#ERROR!</v>
      </c>
      <c r="I343" s="1">
        <v>1.638439E7</v>
      </c>
      <c r="J343" s="1">
        <v>41794.0</v>
      </c>
      <c r="K343" s="1" t="s">
        <v>272</v>
      </c>
      <c r="L343" s="1">
        <v>1.0</v>
      </c>
      <c r="M343" s="1">
        <v>0.0</v>
      </c>
      <c r="N343" s="1">
        <v>1.0</v>
      </c>
      <c r="O343" s="1">
        <v>1.0</v>
      </c>
      <c r="P343" s="1" t="s">
        <v>89</v>
      </c>
      <c r="Q343" s="1" t="s">
        <v>391</v>
      </c>
      <c r="R343" s="1">
        <v>40.74324</v>
      </c>
      <c r="S343" s="1">
        <v>-73.99705</v>
      </c>
      <c r="T343" s="1" t="s">
        <v>91</v>
      </c>
      <c r="U343" s="1" t="s">
        <v>92</v>
      </c>
      <c r="V343" s="1">
        <v>2.0</v>
      </c>
      <c r="W343" s="1">
        <v>1.0</v>
      </c>
      <c r="X343" s="1">
        <v>1.0</v>
      </c>
      <c r="Y343" s="1">
        <v>1.0</v>
      </c>
      <c r="Z343" s="1" t="s">
        <v>93</v>
      </c>
      <c r="AA343" s="1" t="s">
        <v>2074</v>
      </c>
      <c r="AB343" s="1">
        <v>175.0</v>
      </c>
      <c r="AC343" s="1">
        <v>2.0</v>
      </c>
      <c r="AD343" s="1">
        <v>50.0</v>
      </c>
      <c r="AE343" s="1">
        <v>2.0</v>
      </c>
      <c r="AF343" s="1" t="s">
        <v>95</v>
      </c>
      <c r="AG343" s="1">
        <v>1.0</v>
      </c>
      <c r="AH343" s="1">
        <v>20.0</v>
      </c>
      <c r="AI343" s="1">
        <v>43.0</v>
      </c>
      <c r="AJ343" s="1">
        <v>50.0</v>
      </c>
      <c r="AK343" s="1">
        <v>50.0</v>
      </c>
      <c r="AL343" s="1">
        <v>9.0</v>
      </c>
      <c r="AM343" s="1">
        <v>9.0</v>
      </c>
      <c r="AN343" s="1">
        <v>98.0</v>
      </c>
      <c r="AO343" s="1">
        <v>10.0</v>
      </c>
      <c r="AP343" s="1">
        <v>10.0</v>
      </c>
      <c r="AQ343" s="1">
        <v>10.0</v>
      </c>
      <c r="AR343" s="1">
        <v>10.0</v>
      </c>
      <c r="AS343" s="1">
        <v>10.0</v>
      </c>
      <c r="AT343" s="1">
        <v>10.0</v>
      </c>
      <c r="AU343" s="1">
        <v>0.0</v>
      </c>
      <c r="AV343" s="1" t="s">
        <v>117</v>
      </c>
      <c r="AW343" s="1">
        <v>1.0</v>
      </c>
      <c r="AX343" s="1">
        <v>1.0</v>
      </c>
      <c r="AY343" s="1">
        <v>0.0</v>
      </c>
      <c r="AZ343" s="1">
        <v>0.0</v>
      </c>
      <c r="BA343" s="1">
        <v>2.37</v>
      </c>
      <c r="BB343" s="1">
        <v>-1.0</v>
      </c>
      <c r="BC343" s="1">
        <v>1.0</v>
      </c>
      <c r="BD343" s="1">
        <v>-1.0</v>
      </c>
      <c r="BE343" s="1">
        <v>-1.0</v>
      </c>
      <c r="BF343" s="1">
        <v>-1.0</v>
      </c>
      <c r="BG343" s="1">
        <v>-1.0</v>
      </c>
      <c r="BH343" s="1">
        <v>-1.0</v>
      </c>
      <c r="BI343" s="1">
        <v>-1.0</v>
      </c>
      <c r="BJ343" s="1">
        <v>1.0</v>
      </c>
      <c r="BK343" s="1">
        <v>-1.0</v>
      </c>
      <c r="BL343" s="1">
        <v>-1.0</v>
      </c>
      <c r="BM343" s="1">
        <v>1.0</v>
      </c>
      <c r="BN343" s="1">
        <v>1.0</v>
      </c>
      <c r="BO343" s="1">
        <v>-1.0</v>
      </c>
      <c r="BP343" s="1">
        <v>-1.0</v>
      </c>
      <c r="BQ343" s="1">
        <v>-1.0</v>
      </c>
      <c r="BR343" s="1">
        <v>-1.0</v>
      </c>
      <c r="BS343" s="1">
        <v>-1.0</v>
      </c>
      <c r="BT343" s="1">
        <v>-1.0</v>
      </c>
      <c r="BU343" s="1">
        <v>1.0</v>
      </c>
      <c r="BV343" s="1">
        <v>-1.0</v>
      </c>
      <c r="BW343" s="1">
        <v>-1.0</v>
      </c>
      <c r="BX343" s="1">
        <v>-1.0</v>
      </c>
      <c r="BY343" s="1">
        <v>-1.0</v>
      </c>
      <c r="BZ343" s="1">
        <v>-1.0</v>
      </c>
      <c r="CA343" s="1">
        <v>-1.0</v>
      </c>
      <c r="CB343" s="1">
        <v>-1.0</v>
      </c>
      <c r="CC343" s="1">
        <v>-1.0</v>
      </c>
      <c r="CD343" s="1">
        <v>10851.0</v>
      </c>
    </row>
    <row r="344">
      <c r="A344" s="1">
        <v>2.7603936E7</v>
      </c>
      <c r="B344" s="1" t="s">
        <v>2075</v>
      </c>
      <c r="C344" s="1" t="s">
        <v>2076</v>
      </c>
      <c r="D344" s="1" t="s">
        <v>2077</v>
      </c>
      <c r="E344" s="1" t="s">
        <v>85</v>
      </c>
      <c r="F344" s="1" t="s">
        <v>2078</v>
      </c>
      <c r="G344" s="1" t="s">
        <v>2079</v>
      </c>
      <c r="I344" s="1">
        <v>5.2262348E7</v>
      </c>
      <c r="J344" s="1">
        <v>42363.0</v>
      </c>
      <c r="K344" s="1" t="s">
        <v>88</v>
      </c>
      <c r="L344" s="1">
        <v>1.0</v>
      </c>
      <c r="M344" s="1">
        <v>1.0</v>
      </c>
      <c r="N344" s="1">
        <v>1.0</v>
      </c>
      <c r="O344" s="1">
        <v>0.0</v>
      </c>
      <c r="P344" s="1" t="s">
        <v>89</v>
      </c>
      <c r="Q344" s="1" t="s">
        <v>177</v>
      </c>
      <c r="R344" s="1">
        <v>40.7188</v>
      </c>
      <c r="S344" s="1">
        <v>-73.98554</v>
      </c>
      <c r="T344" s="1" t="s">
        <v>91</v>
      </c>
      <c r="U344" s="1" t="s">
        <v>92</v>
      </c>
      <c r="V344" s="1">
        <v>3.0</v>
      </c>
      <c r="W344" s="1">
        <v>1.0</v>
      </c>
      <c r="X344" s="1">
        <v>1.0</v>
      </c>
      <c r="Y344" s="1">
        <v>1.0</v>
      </c>
      <c r="Z344" s="1" t="s">
        <v>93</v>
      </c>
      <c r="AA344" s="1" t="s">
        <v>2080</v>
      </c>
      <c r="AB344" s="1">
        <v>185.0</v>
      </c>
      <c r="AC344" s="1">
        <v>1.0</v>
      </c>
      <c r="AD344" s="1">
        <v>0.0</v>
      </c>
      <c r="AE344" s="1">
        <v>3.0</v>
      </c>
      <c r="AF344" s="1" t="s">
        <v>95</v>
      </c>
      <c r="AG344" s="1">
        <v>1.0</v>
      </c>
      <c r="AH344" s="1">
        <v>0.0</v>
      </c>
      <c r="AI344" s="1">
        <v>0.0</v>
      </c>
      <c r="AJ344" s="1">
        <v>0.0</v>
      </c>
      <c r="AK344" s="1">
        <v>0.0</v>
      </c>
      <c r="AL344" s="1">
        <v>10.0</v>
      </c>
      <c r="AM344" s="1">
        <v>10.0</v>
      </c>
      <c r="AN344" s="1">
        <v>92.0</v>
      </c>
      <c r="AO344" s="1">
        <v>10.0</v>
      </c>
      <c r="AP344" s="1">
        <v>9.0</v>
      </c>
      <c r="AQ344" s="1">
        <v>10.0</v>
      </c>
      <c r="AR344" s="1">
        <v>10.0</v>
      </c>
      <c r="AS344" s="1">
        <v>10.0</v>
      </c>
      <c r="AT344" s="1">
        <v>9.0</v>
      </c>
      <c r="AU344" s="1">
        <v>1.0</v>
      </c>
      <c r="AV344" s="1" t="s">
        <v>96</v>
      </c>
      <c r="AW344" s="1">
        <v>1.0</v>
      </c>
      <c r="AX344" s="1">
        <v>1.0</v>
      </c>
      <c r="AY344" s="1">
        <v>0.0</v>
      </c>
      <c r="AZ344" s="1">
        <v>0.0</v>
      </c>
      <c r="BA344" s="1">
        <v>0.97</v>
      </c>
      <c r="BB344" s="1">
        <v>-1.0</v>
      </c>
      <c r="BC344" s="1">
        <v>1.0</v>
      </c>
      <c r="BD344" s="1">
        <v>-1.0</v>
      </c>
      <c r="BE344" s="1">
        <v>-1.0</v>
      </c>
      <c r="BF344" s="1">
        <v>-1.0</v>
      </c>
      <c r="BG344" s="1">
        <v>-1.0</v>
      </c>
      <c r="BH344" s="1">
        <v>1.0</v>
      </c>
      <c r="BI344" s="1">
        <v>-1.0</v>
      </c>
      <c r="BJ344" s="1">
        <v>1.0</v>
      </c>
      <c r="BK344" s="1">
        <v>1.0</v>
      </c>
      <c r="BL344" s="1">
        <v>1.0</v>
      </c>
      <c r="BM344" s="1">
        <v>-1.0</v>
      </c>
      <c r="BN344" s="1">
        <v>-1.0</v>
      </c>
      <c r="BO344" s="1">
        <v>-1.0</v>
      </c>
      <c r="BP344" s="1">
        <v>-1.0</v>
      </c>
      <c r="BQ344" s="1">
        <v>-1.0</v>
      </c>
      <c r="BR344" s="1">
        <v>-1.0</v>
      </c>
      <c r="BS344" s="1">
        <v>-1.0</v>
      </c>
      <c r="BT344" s="1">
        <v>-1.0</v>
      </c>
      <c r="BU344" s="1">
        <v>1.0</v>
      </c>
      <c r="BV344" s="1">
        <v>-1.0</v>
      </c>
      <c r="BW344" s="1">
        <v>-1.0</v>
      </c>
      <c r="BX344" s="1">
        <v>-1.0</v>
      </c>
      <c r="BY344" s="1">
        <v>-1.0</v>
      </c>
      <c r="BZ344" s="1">
        <v>-1.0</v>
      </c>
      <c r="CA344" s="1">
        <v>-1.0</v>
      </c>
      <c r="CB344" s="1">
        <v>-1.0</v>
      </c>
      <c r="CC344" s="1">
        <v>-1.0</v>
      </c>
      <c r="CD344" s="1">
        <v>10904.0</v>
      </c>
    </row>
    <row r="345">
      <c r="A345" s="1">
        <v>3.0694693E7</v>
      </c>
      <c r="B345" s="1" t="s">
        <v>2081</v>
      </c>
      <c r="C345" s="1" t="s">
        <v>2082</v>
      </c>
      <c r="D345" s="1" t="s">
        <v>2083</v>
      </c>
      <c r="E345" s="1" t="s">
        <v>85</v>
      </c>
      <c r="I345" s="1">
        <v>2.02144863E8</v>
      </c>
      <c r="J345" s="1">
        <v>43294.0</v>
      </c>
      <c r="M345" s="1">
        <v>1.0</v>
      </c>
      <c r="N345" s="1">
        <v>1.0</v>
      </c>
      <c r="O345" s="1">
        <v>0.0</v>
      </c>
      <c r="P345" s="1" t="s">
        <v>111</v>
      </c>
      <c r="Q345" s="1" t="s">
        <v>2084</v>
      </c>
      <c r="R345" s="1">
        <v>40.68845</v>
      </c>
      <c r="S345" s="1">
        <v>-73.85423</v>
      </c>
      <c r="T345" s="1" t="s">
        <v>125</v>
      </c>
      <c r="U345" s="1" t="s">
        <v>113</v>
      </c>
      <c r="V345" s="1">
        <v>2.0</v>
      </c>
      <c r="W345" s="1">
        <v>1.0</v>
      </c>
      <c r="X345" s="1">
        <v>1.0</v>
      </c>
      <c r="Y345" s="1">
        <v>1.0</v>
      </c>
      <c r="Z345" s="1" t="s">
        <v>93</v>
      </c>
      <c r="AA345" s="1" t="s">
        <v>2085</v>
      </c>
      <c r="AB345" s="1">
        <v>60.0</v>
      </c>
      <c r="AC345" s="1">
        <v>1.0</v>
      </c>
      <c r="AD345" s="1">
        <v>0.0</v>
      </c>
      <c r="AE345" s="1">
        <v>1.0</v>
      </c>
      <c r="AF345" s="1" t="s">
        <v>443</v>
      </c>
      <c r="AG345" s="1">
        <v>1.0</v>
      </c>
      <c r="AH345" s="1">
        <v>0.0</v>
      </c>
      <c r="AI345" s="1">
        <v>0.0</v>
      </c>
      <c r="AJ345" s="1">
        <v>0.0</v>
      </c>
      <c r="AK345" s="1">
        <v>0.0</v>
      </c>
      <c r="AL345" s="1">
        <v>10.0</v>
      </c>
      <c r="AM345" s="1">
        <v>10.0</v>
      </c>
      <c r="AN345" s="1">
        <v>98.0</v>
      </c>
      <c r="AO345" s="1">
        <v>10.0</v>
      </c>
      <c r="AP345" s="1">
        <v>10.0</v>
      </c>
      <c r="AQ345" s="1">
        <v>10.0</v>
      </c>
      <c r="AR345" s="1">
        <v>10.0</v>
      </c>
      <c r="AS345" s="1">
        <v>10.0</v>
      </c>
      <c r="AT345" s="1">
        <v>10.0</v>
      </c>
      <c r="AU345" s="1">
        <v>1.0</v>
      </c>
      <c r="AV345" s="1" t="s">
        <v>105</v>
      </c>
      <c r="AW345" s="1">
        <v>1.0</v>
      </c>
      <c r="AX345" s="1">
        <v>0.0</v>
      </c>
      <c r="AY345" s="1">
        <v>1.0</v>
      </c>
      <c r="AZ345" s="1">
        <v>0.0</v>
      </c>
      <c r="BA345" s="1">
        <v>1.49</v>
      </c>
      <c r="BB345" s="1">
        <v>-1.0</v>
      </c>
      <c r="BC345" s="1">
        <v>1.0</v>
      </c>
      <c r="BD345" s="1">
        <v>-1.0</v>
      </c>
      <c r="BE345" s="1">
        <v>1.0</v>
      </c>
      <c r="BF345" s="1">
        <v>-1.0</v>
      </c>
      <c r="BG345" s="1">
        <v>-1.0</v>
      </c>
      <c r="BH345" s="1">
        <v>1.0</v>
      </c>
      <c r="BI345" s="1">
        <v>1.0</v>
      </c>
      <c r="BJ345" s="1">
        <v>1.0</v>
      </c>
      <c r="BK345" s="1">
        <v>-1.0</v>
      </c>
      <c r="BL345" s="1">
        <v>1.0</v>
      </c>
      <c r="BM345" s="1">
        <v>-1.0</v>
      </c>
      <c r="BN345" s="1">
        <v>-1.0</v>
      </c>
      <c r="BO345" s="1">
        <v>-1.0</v>
      </c>
      <c r="BP345" s="1">
        <v>-1.0</v>
      </c>
      <c r="BQ345" s="1">
        <v>-1.0</v>
      </c>
      <c r="BR345" s="1">
        <v>1.0</v>
      </c>
      <c r="BS345" s="1">
        <v>1.0</v>
      </c>
      <c r="BT345" s="1">
        <v>-1.0</v>
      </c>
      <c r="BU345" s="1">
        <v>1.0</v>
      </c>
      <c r="BV345" s="1">
        <v>-1.0</v>
      </c>
      <c r="BW345" s="1">
        <v>-1.0</v>
      </c>
      <c r="BX345" s="1">
        <v>-1.0</v>
      </c>
      <c r="BY345" s="1">
        <v>-1.0</v>
      </c>
      <c r="BZ345" s="1">
        <v>-1.0</v>
      </c>
      <c r="CA345" s="1">
        <v>-1.0</v>
      </c>
      <c r="CB345" s="1">
        <v>-1.0</v>
      </c>
      <c r="CC345" s="1">
        <v>-1.0</v>
      </c>
      <c r="CD345" s="1">
        <v>10904.0</v>
      </c>
    </row>
    <row r="346">
      <c r="A346" s="1">
        <v>2.7555063E7</v>
      </c>
      <c r="B346" s="1" t="s">
        <v>2086</v>
      </c>
      <c r="C346" s="1" t="s">
        <v>2087</v>
      </c>
      <c r="D346" s="1" t="s">
        <v>2088</v>
      </c>
      <c r="E346" s="1" t="s">
        <v>85</v>
      </c>
      <c r="F346" s="1" t="s">
        <v>2089</v>
      </c>
      <c r="G346" s="1" t="s">
        <v>2090</v>
      </c>
      <c r="I346" s="1">
        <v>6.3338955E7</v>
      </c>
      <c r="J346" s="1">
        <v>42446.0</v>
      </c>
      <c r="M346" s="1">
        <v>0.0</v>
      </c>
      <c r="N346" s="1">
        <v>1.0</v>
      </c>
      <c r="O346" s="1">
        <v>1.0</v>
      </c>
      <c r="P346" s="1" t="s">
        <v>123</v>
      </c>
      <c r="Q346" s="1" t="s">
        <v>124</v>
      </c>
      <c r="R346" s="1">
        <v>40.6932</v>
      </c>
      <c r="S346" s="1">
        <v>-73.9945</v>
      </c>
      <c r="T346" s="1" t="s">
        <v>91</v>
      </c>
      <c r="U346" s="1" t="s">
        <v>92</v>
      </c>
      <c r="V346" s="1">
        <v>4.0</v>
      </c>
      <c r="W346" s="1">
        <v>1.0</v>
      </c>
      <c r="X346" s="1">
        <v>1.0</v>
      </c>
      <c r="Y346" s="1">
        <v>2.0</v>
      </c>
      <c r="Z346" s="1" t="s">
        <v>93</v>
      </c>
      <c r="AA346" s="1" t="s">
        <v>2091</v>
      </c>
      <c r="AB346" s="1">
        <v>200.0</v>
      </c>
      <c r="AC346" s="1">
        <v>2.0</v>
      </c>
      <c r="AD346" s="1">
        <v>10.0</v>
      </c>
      <c r="AE346" s="1">
        <v>3.0</v>
      </c>
      <c r="AF346" s="1" t="s">
        <v>170</v>
      </c>
      <c r="AG346" s="1">
        <v>1.0</v>
      </c>
      <c r="AH346" s="1">
        <v>0.0</v>
      </c>
      <c r="AI346" s="1">
        <v>0.0</v>
      </c>
      <c r="AJ346" s="1">
        <v>0.0</v>
      </c>
      <c r="AK346" s="1">
        <v>0.0</v>
      </c>
      <c r="AL346" s="1">
        <v>4.0</v>
      </c>
      <c r="AM346" s="1">
        <v>4.0</v>
      </c>
      <c r="AN346" s="1">
        <v>95.0</v>
      </c>
      <c r="AO346" s="1">
        <v>10.0</v>
      </c>
      <c r="AP346" s="1">
        <v>9.0</v>
      </c>
      <c r="AQ346" s="1">
        <v>9.0</v>
      </c>
      <c r="AR346" s="1">
        <v>10.0</v>
      </c>
      <c r="AS346" s="1">
        <v>10.0</v>
      </c>
      <c r="AT346" s="1">
        <v>10.0</v>
      </c>
      <c r="AU346" s="1">
        <v>0.0</v>
      </c>
      <c r="AV346" s="1" t="s">
        <v>117</v>
      </c>
      <c r="AW346" s="1">
        <v>1.0</v>
      </c>
      <c r="AX346" s="1">
        <v>1.0</v>
      </c>
      <c r="AY346" s="1">
        <v>0.0</v>
      </c>
      <c r="AZ346" s="1">
        <v>0.0</v>
      </c>
      <c r="BA346" s="1">
        <v>0.37</v>
      </c>
      <c r="BB346" s="1">
        <v>-1.0</v>
      </c>
      <c r="BC346" s="1">
        <v>1.0</v>
      </c>
      <c r="BD346" s="1">
        <v>-1.0</v>
      </c>
      <c r="BE346" s="1">
        <v>-1.0</v>
      </c>
      <c r="BF346" s="1">
        <v>-1.0</v>
      </c>
      <c r="BG346" s="1">
        <v>-1.0</v>
      </c>
      <c r="BH346" s="1">
        <v>-1.0</v>
      </c>
      <c r="BI346" s="1">
        <v>-1.0</v>
      </c>
      <c r="BJ346" s="1">
        <v>1.0</v>
      </c>
      <c r="BK346" s="1">
        <v>-1.0</v>
      </c>
      <c r="BL346" s="1">
        <v>-1.0</v>
      </c>
      <c r="BM346" s="1">
        <v>-1.0</v>
      </c>
      <c r="BN346" s="1">
        <v>-1.0</v>
      </c>
      <c r="BO346" s="1">
        <v>-1.0</v>
      </c>
      <c r="BP346" s="1">
        <v>-1.0</v>
      </c>
      <c r="BQ346" s="1">
        <v>-1.0</v>
      </c>
      <c r="BR346" s="1">
        <v>-1.0</v>
      </c>
      <c r="BS346" s="1">
        <v>-1.0</v>
      </c>
      <c r="BT346" s="1">
        <v>-1.0</v>
      </c>
      <c r="BU346" s="1">
        <v>1.0</v>
      </c>
      <c r="BV346" s="1">
        <v>-1.0</v>
      </c>
      <c r="BW346" s="1">
        <v>-1.0</v>
      </c>
      <c r="BX346" s="1">
        <v>-1.0</v>
      </c>
      <c r="BY346" s="1">
        <v>-1.0</v>
      </c>
      <c r="BZ346" s="1">
        <v>-1.0</v>
      </c>
      <c r="CA346" s="1">
        <v>-1.0</v>
      </c>
      <c r="CB346" s="1">
        <v>-1.0</v>
      </c>
      <c r="CC346" s="1">
        <v>-1.0</v>
      </c>
      <c r="CD346" s="1">
        <v>10906.0</v>
      </c>
    </row>
    <row r="347">
      <c r="A347" s="1">
        <v>3.3592068E7</v>
      </c>
      <c r="B347" s="1" t="s">
        <v>2092</v>
      </c>
      <c r="E347" s="1" t="s">
        <v>85</v>
      </c>
      <c r="I347" s="1">
        <v>5.1596474E7</v>
      </c>
      <c r="J347" s="1">
        <v>42355.0</v>
      </c>
      <c r="K347" s="1" t="s">
        <v>134</v>
      </c>
      <c r="L347" s="1">
        <v>0.95</v>
      </c>
      <c r="M347" s="1">
        <v>0.0</v>
      </c>
      <c r="N347" s="1">
        <v>18.0</v>
      </c>
      <c r="O347" s="1">
        <v>0.0</v>
      </c>
      <c r="P347" s="1" t="s">
        <v>123</v>
      </c>
      <c r="Q347" s="1" t="s">
        <v>124</v>
      </c>
      <c r="R347" s="1">
        <v>40.6062</v>
      </c>
      <c r="S347" s="1">
        <v>-73.98995</v>
      </c>
      <c r="T347" s="1" t="s">
        <v>91</v>
      </c>
      <c r="U347" s="1" t="s">
        <v>113</v>
      </c>
      <c r="V347" s="1">
        <v>1.0</v>
      </c>
      <c r="W347" s="1">
        <v>1.0</v>
      </c>
      <c r="X347" s="1">
        <v>1.0</v>
      </c>
      <c r="Y347" s="1">
        <v>1.0</v>
      </c>
      <c r="Z347" s="1" t="s">
        <v>93</v>
      </c>
      <c r="AA347" s="1" t="s">
        <v>2093</v>
      </c>
      <c r="AB347" s="1">
        <v>35.0</v>
      </c>
      <c r="AC347" s="1">
        <v>1.0</v>
      </c>
      <c r="AD347" s="1">
        <v>0.0</v>
      </c>
      <c r="AE347" s="1">
        <v>1.0</v>
      </c>
      <c r="AF347" s="1" t="s">
        <v>127</v>
      </c>
      <c r="AG347" s="1">
        <v>1.0</v>
      </c>
      <c r="AH347" s="1">
        <v>0.0</v>
      </c>
      <c r="AI347" s="1">
        <v>0.0</v>
      </c>
      <c r="AJ347" s="1">
        <v>0.0</v>
      </c>
      <c r="AK347" s="1">
        <v>0.0</v>
      </c>
      <c r="AL347" s="1">
        <v>7.0</v>
      </c>
      <c r="AM347" s="1">
        <v>7.0</v>
      </c>
      <c r="AN347" s="1">
        <v>93.0</v>
      </c>
      <c r="AO347" s="1">
        <v>9.0</v>
      </c>
      <c r="AP347" s="1">
        <v>9.0</v>
      </c>
      <c r="AQ347" s="1">
        <v>8.0</v>
      </c>
      <c r="AR347" s="1">
        <v>9.0</v>
      </c>
      <c r="AS347" s="1">
        <v>9.0</v>
      </c>
      <c r="AT347" s="1">
        <v>9.0</v>
      </c>
      <c r="AU347" s="1">
        <v>0.0</v>
      </c>
      <c r="AV347" s="1" t="s">
        <v>105</v>
      </c>
      <c r="AW347" s="1">
        <v>12.0</v>
      </c>
      <c r="AX347" s="1">
        <v>0.0</v>
      </c>
      <c r="AY347" s="1">
        <v>2.0</v>
      </c>
      <c r="AZ347" s="1">
        <v>10.0</v>
      </c>
      <c r="BA347" s="1">
        <v>2.44</v>
      </c>
      <c r="BB347" s="1">
        <v>-1.0</v>
      </c>
      <c r="BC347" s="1">
        <v>-1.0</v>
      </c>
      <c r="BD347" s="1">
        <v>-1.0</v>
      </c>
      <c r="BE347" s="1">
        <v>-1.0</v>
      </c>
      <c r="BF347" s="1">
        <v>-1.0</v>
      </c>
      <c r="BG347" s="1">
        <v>-1.0</v>
      </c>
      <c r="BH347" s="1">
        <v>-1.0</v>
      </c>
      <c r="BI347" s="1">
        <v>-1.0</v>
      </c>
      <c r="BJ347" s="1">
        <v>-1.0</v>
      </c>
      <c r="BK347" s="1">
        <v>-1.0</v>
      </c>
      <c r="BL347" s="1">
        <v>-1.0</v>
      </c>
      <c r="BM347" s="1">
        <v>1.0</v>
      </c>
      <c r="BN347" s="1">
        <v>-1.0</v>
      </c>
      <c r="BO347" s="1">
        <v>-1.0</v>
      </c>
      <c r="BP347" s="1">
        <v>-1.0</v>
      </c>
      <c r="BQ347" s="1">
        <v>-1.0</v>
      </c>
      <c r="BR347" s="1">
        <v>-1.0</v>
      </c>
      <c r="BS347" s="1">
        <v>-1.0</v>
      </c>
      <c r="BT347" s="1">
        <v>-1.0</v>
      </c>
      <c r="BU347" s="1">
        <v>1.0</v>
      </c>
      <c r="BV347" s="1">
        <v>-1.0</v>
      </c>
      <c r="BW347" s="1">
        <v>-1.0</v>
      </c>
      <c r="BX347" s="1">
        <v>1.0</v>
      </c>
      <c r="BY347" s="1">
        <v>-1.0</v>
      </c>
      <c r="BZ347" s="1">
        <v>-1.0</v>
      </c>
      <c r="CA347" s="1">
        <v>-1.0</v>
      </c>
      <c r="CB347" s="1">
        <v>-1.0</v>
      </c>
      <c r="CC347" s="1">
        <v>-1.0</v>
      </c>
      <c r="CD347" s="1">
        <v>10927.0</v>
      </c>
    </row>
    <row r="348">
      <c r="A348" s="1">
        <v>3.5975257E7</v>
      </c>
      <c r="B348" s="1" t="s">
        <v>2094</v>
      </c>
      <c r="C348" s="1" t="s">
        <v>2095</v>
      </c>
      <c r="D348" s="1" t="s">
        <v>2096</v>
      </c>
      <c r="E348" s="1" t="s">
        <v>85</v>
      </c>
      <c r="F348" s="1" t="s">
        <v>2097</v>
      </c>
      <c r="G348" s="1" t="s">
        <v>2098</v>
      </c>
      <c r="H348" s="1" t="s">
        <v>2099</v>
      </c>
      <c r="I348" s="1">
        <v>3.1044879E7</v>
      </c>
      <c r="J348" s="1">
        <v>42105.0</v>
      </c>
      <c r="K348" s="1" t="s">
        <v>134</v>
      </c>
      <c r="L348" s="1">
        <v>1.0</v>
      </c>
      <c r="M348" s="1">
        <v>0.0</v>
      </c>
      <c r="N348" s="1">
        <v>1.0</v>
      </c>
      <c r="O348" s="1">
        <v>0.0</v>
      </c>
      <c r="P348" s="1" t="s">
        <v>111</v>
      </c>
      <c r="Q348" s="1" t="s">
        <v>112</v>
      </c>
      <c r="R348" s="1">
        <v>40.73681</v>
      </c>
      <c r="S348" s="1">
        <v>-73.92024</v>
      </c>
      <c r="T348" s="1" t="s">
        <v>91</v>
      </c>
      <c r="U348" s="1" t="s">
        <v>113</v>
      </c>
      <c r="V348" s="1">
        <v>2.0</v>
      </c>
      <c r="W348" s="1">
        <v>1.0</v>
      </c>
      <c r="X348" s="1">
        <v>1.0</v>
      </c>
      <c r="Y348" s="1">
        <v>1.0</v>
      </c>
      <c r="Z348" s="1" t="s">
        <v>93</v>
      </c>
      <c r="AA348" s="1" t="s">
        <v>2100</v>
      </c>
      <c r="AB348" s="1">
        <v>80.0</v>
      </c>
      <c r="AC348" s="1">
        <v>1.0</v>
      </c>
      <c r="AD348" s="1">
        <v>0.0</v>
      </c>
      <c r="AE348" s="1">
        <v>2.0</v>
      </c>
      <c r="AF348" s="1" t="s">
        <v>104</v>
      </c>
      <c r="AG348" s="1">
        <v>1.0</v>
      </c>
      <c r="AH348" s="1">
        <v>0.0</v>
      </c>
      <c r="AI348" s="1">
        <v>0.0</v>
      </c>
      <c r="AJ348" s="1">
        <v>0.0</v>
      </c>
      <c r="AK348" s="1">
        <v>188.0</v>
      </c>
      <c r="AL348" s="1">
        <v>2.0</v>
      </c>
      <c r="AM348" s="1">
        <v>2.0</v>
      </c>
      <c r="AN348" s="1">
        <v>100.0</v>
      </c>
      <c r="AO348" s="1">
        <v>10.0</v>
      </c>
      <c r="AP348" s="1">
        <v>10.0</v>
      </c>
      <c r="AQ348" s="1">
        <v>10.0</v>
      </c>
      <c r="AR348" s="1">
        <v>10.0</v>
      </c>
      <c r="AS348" s="1">
        <v>10.0</v>
      </c>
      <c r="AT348" s="1">
        <v>10.0</v>
      </c>
      <c r="AU348" s="1">
        <v>0.0</v>
      </c>
      <c r="AV348" s="1" t="s">
        <v>96</v>
      </c>
      <c r="AW348" s="1">
        <v>2.0</v>
      </c>
      <c r="AX348" s="1">
        <v>0.0</v>
      </c>
      <c r="AY348" s="1">
        <v>2.0</v>
      </c>
      <c r="AZ348" s="1">
        <v>0.0</v>
      </c>
      <c r="BA348" s="1">
        <v>2.0</v>
      </c>
      <c r="BB348" s="1">
        <v>-1.0</v>
      </c>
      <c r="BC348" s="1">
        <v>-1.0</v>
      </c>
      <c r="BD348" s="1">
        <v>-1.0</v>
      </c>
      <c r="BE348" s="1">
        <v>-1.0</v>
      </c>
      <c r="BF348" s="1">
        <v>-1.0</v>
      </c>
      <c r="BG348" s="1">
        <v>-1.0</v>
      </c>
      <c r="BH348" s="1">
        <v>-1.0</v>
      </c>
      <c r="BI348" s="1">
        <v>-1.0</v>
      </c>
      <c r="BJ348" s="1">
        <v>-1.0</v>
      </c>
      <c r="BK348" s="1">
        <v>-1.0</v>
      </c>
      <c r="BL348" s="1">
        <v>-1.0</v>
      </c>
      <c r="BM348" s="1">
        <v>-1.0</v>
      </c>
      <c r="BN348" s="1">
        <v>-1.0</v>
      </c>
      <c r="BO348" s="1">
        <v>-1.0</v>
      </c>
      <c r="BP348" s="1">
        <v>-1.0</v>
      </c>
      <c r="BQ348" s="1">
        <v>-1.0</v>
      </c>
      <c r="BR348" s="1">
        <v>-1.0</v>
      </c>
      <c r="BS348" s="1">
        <v>-1.0</v>
      </c>
      <c r="BT348" s="1">
        <v>-1.0</v>
      </c>
      <c r="BU348" s="1">
        <v>1.0</v>
      </c>
      <c r="BV348" s="1">
        <v>-1.0</v>
      </c>
      <c r="BW348" s="1">
        <v>-1.0</v>
      </c>
      <c r="BX348" s="1">
        <v>-1.0</v>
      </c>
      <c r="BY348" s="1">
        <v>-1.0</v>
      </c>
      <c r="BZ348" s="1">
        <v>-1.0</v>
      </c>
      <c r="CA348" s="1">
        <v>-1.0</v>
      </c>
      <c r="CB348" s="1">
        <v>-1.0</v>
      </c>
      <c r="CC348" s="1">
        <v>-1.0</v>
      </c>
      <c r="CD348" s="1">
        <v>10959.0</v>
      </c>
    </row>
    <row r="349">
      <c r="A349" s="1">
        <v>2.619177E7</v>
      </c>
      <c r="B349" s="1" t="s">
        <v>2101</v>
      </c>
      <c r="D349" s="1" t="s">
        <v>2102</v>
      </c>
      <c r="E349" s="1" t="s">
        <v>85</v>
      </c>
      <c r="G349" s="1" t="s">
        <v>2103</v>
      </c>
      <c r="H349" s="1" t="s">
        <v>2104</v>
      </c>
      <c r="I349" s="1">
        <v>1.49328348E8</v>
      </c>
      <c r="J349" s="1">
        <v>42983.0</v>
      </c>
      <c r="M349" s="1">
        <v>0.0</v>
      </c>
      <c r="N349" s="1">
        <v>1.0</v>
      </c>
      <c r="O349" s="1">
        <v>0.0</v>
      </c>
      <c r="P349" s="1" t="s">
        <v>89</v>
      </c>
      <c r="Q349" s="1" t="s">
        <v>1472</v>
      </c>
      <c r="R349" s="1">
        <v>40.70563</v>
      </c>
      <c r="S349" s="1">
        <v>-74.01106</v>
      </c>
      <c r="T349" s="1" t="s">
        <v>91</v>
      </c>
      <c r="U349" s="1" t="s">
        <v>92</v>
      </c>
      <c r="V349" s="1">
        <v>2.0</v>
      </c>
      <c r="W349" s="1">
        <v>1.5</v>
      </c>
      <c r="X349" s="1">
        <v>1.0</v>
      </c>
      <c r="Y349" s="1">
        <v>1.0</v>
      </c>
      <c r="Z349" s="1" t="s">
        <v>93</v>
      </c>
      <c r="AA349" s="1" t="s">
        <v>2105</v>
      </c>
      <c r="AB349" s="1">
        <v>131.0</v>
      </c>
      <c r="AC349" s="1">
        <v>1.0</v>
      </c>
      <c r="AD349" s="1">
        <v>0.0</v>
      </c>
      <c r="AE349" s="1">
        <v>30.0</v>
      </c>
      <c r="AF349" s="1" t="s">
        <v>179</v>
      </c>
      <c r="AG349" s="1">
        <v>1.0</v>
      </c>
      <c r="AH349" s="1">
        <v>0.0</v>
      </c>
      <c r="AI349" s="1">
        <v>0.0</v>
      </c>
      <c r="AJ349" s="1">
        <v>0.0</v>
      </c>
      <c r="AK349" s="1">
        <v>0.0</v>
      </c>
      <c r="AL349" s="1">
        <v>2.0</v>
      </c>
      <c r="AM349" s="1">
        <v>2.0</v>
      </c>
      <c r="AN349" s="1">
        <v>100.0</v>
      </c>
      <c r="AO349" s="1">
        <v>10.0</v>
      </c>
      <c r="AP349" s="1">
        <v>10.0</v>
      </c>
      <c r="AQ349" s="1">
        <v>10.0</v>
      </c>
      <c r="AR349" s="1">
        <v>10.0</v>
      </c>
      <c r="AS349" s="1">
        <v>10.0</v>
      </c>
      <c r="AT349" s="1">
        <v>10.0</v>
      </c>
      <c r="AU349" s="1">
        <v>1.0</v>
      </c>
      <c r="AV349" s="1" t="s">
        <v>96</v>
      </c>
      <c r="AW349" s="1">
        <v>1.0</v>
      </c>
      <c r="AX349" s="1">
        <v>1.0</v>
      </c>
      <c r="AY349" s="1">
        <v>0.0</v>
      </c>
      <c r="AZ349" s="1">
        <v>0.0</v>
      </c>
      <c r="BA349" s="1">
        <v>0.23</v>
      </c>
      <c r="BB349" s="1">
        <v>-1.0</v>
      </c>
      <c r="BC349" s="1">
        <v>1.0</v>
      </c>
      <c r="BD349" s="1">
        <v>-1.0</v>
      </c>
      <c r="BE349" s="1">
        <v>-1.0</v>
      </c>
      <c r="BF349" s="1">
        <v>-1.0</v>
      </c>
      <c r="BG349" s="1">
        <v>-1.0</v>
      </c>
      <c r="BH349" s="1">
        <v>-1.0</v>
      </c>
      <c r="BI349" s="1">
        <v>-1.0</v>
      </c>
      <c r="BJ349" s="1">
        <v>1.0</v>
      </c>
      <c r="BK349" s="1">
        <v>-1.0</v>
      </c>
      <c r="BL349" s="1">
        <v>-1.0</v>
      </c>
      <c r="BM349" s="1">
        <v>1.0</v>
      </c>
      <c r="BN349" s="1">
        <v>1.0</v>
      </c>
      <c r="BO349" s="1">
        <v>1.0</v>
      </c>
      <c r="BP349" s="1">
        <v>-1.0</v>
      </c>
      <c r="BQ349" s="1">
        <v>-1.0</v>
      </c>
      <c r="BR349" s="1">
        <v>-1.0</v>
      </c>
      <c r="BS349" s="1">
        <v>-1.0</v>
      </c>
      <c r="BT349" s="1">
        <v>-1.0</v>
      </c>
      <c r="BU349" s="1">
        <v>1.0</v>
      </c>
      <c r="BV349" s="1">
        <v>-1.0</v>
      </c>
      <c r="BW349" s="1">
        <v>-1.0</v>
      </c>
      <c r="BX349" s="1">
        <v>-1.0</v>
      </c>
      <c r="BY349" s="1">
        <v>-1.0</v>
      </c>
      <c r="BZ349" s="1">
        <v>-1.0</v>
      </c>
      <c r="CA349" s="1">
        <v>-1.0</v>
      </c>
      <c r="CB349" s="1">
        <v>-1.0</v>
      </c>
      <c r="CC349" s="1">
        <v>-1.0</v>
      </c>
      <c r="CD349" s="1">
        <v>11004.0</v>
      </c>
    </row>
    <row r="350">
      <c r="A350" s="1">
        <v>2.8438408E7</v>
      </c>
      <c r="B350" s="1" t="s">
        <v>2106</v>
      </c>
      <c r="C350" s="1" t="s">
        <v>2107</v>
      </c>
      <c r="D350" s="1" t="s">
        <v>2108</v>
      </c>
      <c r="E350" s="1" t="s">
        <v>85</v>
      </c>
      <c r="F350" s="1" t="s">
        <v>2109</v>
      </c>
      <c r="G350" s="1" t="s">
        <v>2110</v>
      </c>
      <c r="H350" s="1" t="s">
        <v>2111</v>
      </c>
      <c r="I350" s="1">
        <v>1.8007776E7</v>
      </c>
      <c r="J350" s="1">
        <v>41832.0</v>
      </c>
      <c r="K350" s="1" t="s">
        <v>134</v>
      </c>
      <c r="L350" s="1">
        <v>1.0</v>
      </c>
      <c r="M350" s="1">
        <v>0.0</v>
      </c>
      <c r="N350" s="1">
        <v>4.0</v>
      </c>
      <c r="O350" s="1">
        <v>0.0</v>
      </c>
      <c r="P350" s="1" t="s">
        <v>123</v>
      </c>
      <c r="Q350" s="1" t="s">
        <v>2112</v>
      </c>
      <c r="R350" s="1">
        <v>40.65518</v>
      </c>
      <c r="S350" s="1">
        <v>-73.95664</v>
      </c>
      <c r="T350" s="1" t="s">
        <v>150</v>
      </c>
      <c r="U350" s="1" t="s">
        <v>113</v>
      </c>
      <c r="V350" s="1">
        <v>1.0</v>
      </c>
      <c r="W350" s="1">
        <v>2.0</v>
      </c>
      <c r="X350" s="1">
        <v>1.0</v>
      </c>
      <c r="Y350" s="1">
        <v>1.0</v>
      </c>
      <c r="Z350" s="1" t="s">
        <v>93</v>
      </c>
      <c r="AA350" s="1" t="s">
        <v>2113</v>
      </c>
      <c r="AB350" s="1">
        <v>40.0</v>
      </c>
      <c r="AC350" s="1">
        <v>1.0</v>
      </c>
      <c r="AD350" s="1">
        <v>10.0</v>
      </c>
      <c r="AE350" s="1">
        <v>20.0</v>
      </c>
      <c r="AF350" s="1" t="s">
        <v>313</v>
      </c>
      <c r="AG350" s="1">
        <v>1.0</v>
      </c>
      <c r="AH350" s="1">
        <v>0.0</v>
      </c>
      <c r="AI350" s="1">
        <v>0.0</v>
      </c>
      <c r="AJ350" s="1">
        <v>0.0</v>
      </c>
      <c r="AK350" s="1">
        <v>34.0</v>
      </c>
      <c r="AL350" s="1">
        <v>7.0</v>
      </c>
      <c r="AM350" s="1">
        <v>7.0</v>
      </c>
      <c r="AN350" s="1">
        <v>100.0</v>
      </c>
      <c r="AO350" s="1">
        <v>10.0</v>
      </c>
      <c r="AP350" s="1">
        <v>9.0</v>
      </c>
      <c r="AQ350" s="1">
        <v>10.0</v>
      </c>
      <c r="AR350" s="1">
        <v>10.0</v>
      </c>
      <c r="AS350" s="1">
        <v>10.0</v>
      </c>
      <c r="AT350" s="1">
        <v>10.0</v>
      </c>
      <c r="AU350" s="1">
        <v>1.0</v>
      </c>
      <c r="AV350" s="1" t="s">
        <v>96</v>
      </c>
      <c r="AW350" s="1">
        <v>4.0</v>
      </c>
      <c r="AX350" s="1">
        <v>0.0</v>
      </c>
      <c r="AY350" s="1">
        <v>4.0</v>
      </c>
      <c r="AZ350" s="1">
        <v>0.0</v>
      </c>
      <c r="BA350" s="1">
        <v>0.84</v>
      </c>
      <c r="BB350" s="1">
        <v>-1.0</v>
      </c>
      <c r="BC350" s="1">
        <v>-1.0</v>
      </c>
      <c r="BD350" s="1">
        <v>-1.0</v>
      </c>
      <c r="BE350" s="1">
        <v>-1.0</v>
      </c>
      <c r="BF350" s="1">
        <v>-1.0</v>
      </c>
      <c r="BG350" s="1">
        <v>-1.0</v>
      </c>
      <c r="BH350" s="1">
        <v>-1.0</v>
      </c>
      <c r="BI350" s="1">
        <v>-1.0</v>
      </c>
      <c r="BJ350" s="1">
        <v>1.0</v>
      </c>
      <c r="BK350" s="1">
        <v>-1.0</v>
      </c>
      <c r="BL350" s="1">
        <v>-1.0</v>
      </c>
      <c r="BM350" s="1">
        <v>1.0</v>
      </c>
      <c r="BN350" s="1">
        <v>-1.0</v>
      </c>
      <c r="BO350" s="1">
        <v>-1.0</v>
      </c>
      <c r="BP350" s="1">
        <v>-1.0</v>
      </c>
      <c r="BQ350" s="1">
        <v>1.0</v>
      </c>
      <c r="BR350" s="1">
        <v>-1.0</v>
      </c>
      <c r="BS350" s="1">
        <v>1.0</v>
      </c>
      <c r="BT350" s="1">
        <v>-1.0</v>
      </c>
      <c r="BU350" s="1">
        <v>1.0</v>
      </c>
      <c r="BV350" s="1">
        <v>-1.0</v>
      </c>
      <c r="BW350" s="1">
        <v>1.0</v>
      </c>
      <c r="BX350" s="1">
        <v>-1.0</v>
      </c>
      <c r="BY350" s="1">
        <v>-1.0</v>
      </c>
      <c r="BZ350" s="1">
        <v>-1.0</v>
      </c>
      <c r="CA350" s="1">
        <v>-1.0</v>
      </c>
      <c r="CB350" s="1">
        <v>-1.0</v>
      </c>
      <c r="CC350" s="1">
        <v>-1.0</v>
      </c>
      <c r="CD350" s="1">
        <v>11006.0</v>
      </c>
    </row>
    <row r="351">
      <c r="A351" s="1">
        <v>2.1224844E7</v>
      </c>
      <c r="B351" s="1" t="s">
        <v>2114</v>
      </c>
      <c r="C351" s="1" t="s">
        <v>2115</v>
      </c>
      <c r="D351" s="1" t="s">
        <v>2116</v>
      </c>
      <c r="E351" s="1" t="s">
        <v>85</v>
      </c>
      <c r="G351" s="1" t="s">
        <v>2117</v>
      </c>
      <c r="I351" s="1">
        <v>1565284.0</v>
      </c>
      <c r="J351" s="1">
        <v>40912.0</v>
      </c>
      <c r="M351" s="1">
        <v>0.0</v>
      </c>
      <c r="N351" s="1">
        <v>1.0</v>
      </c>
      <c r="O351" s="1">
        <v>1.0</v>
      </c>
      <c r="P351" s="1" t="s">
        <v>123</v>
      </c>
      <c r="Q351" s="1" t="s">
        <v>124</v>
      </c>
      <c r="R351" s="1">
        <v>40.7095799999999</v>
      </c>
      <c r="S351" s="1">
        <v>-73.96525</v>
      </c>
      <c r="T351" s="1" t="s">
        <v>91</v>
      </c>
      <c r="U351" s="1" t="s">
        <v>92</v>
      </c>
      <c r="V351" s="1">
        <v>2.0</v>
      </c>
      <c r="W351" s="1">
        <v>1.0</v>
      </c>
      <c r="X351" s="1">
        <v>1.0</v>
      </c>
      <c r="Y351" s="1">
        <v>1.0</v>
      </c>
      <c r="Z351" s="1" t="s">
        <v>93</v>
      </c>
      <c r="AA351" s="1" t="s">
        <v>2118</v>
      </c>
      <c r="AB351" s="1">
        <v>290.0</v>
      </c>
      <c r="AC351" s="1">
        <v>1.0</v>
      </c>
      <c r="AD351" s="1">
        <v>40.0</v>
      </c>
      <c r="AE351" s="1">
        <v>3.0</v>
      </c>
      <c r="AF351" s="1" t="s">
        <v>302</v>
      </c>
      <c r="AG351" s="1">
        <v>1.0</v>
      </c>
      <c r="AH351" s="1">
        <v>0.0</v>
      </c>
      <c r="AI351" s="1">
        <v>0.0</v>
      </c>
      <c r="AJ351" s="1">
        <v>0.0</v>
      </c>
      <c r="AK351" s="1">
        <v>0.0</v>
      </c>
      <c r="AL351" s="1">
        <v>6.0</v>
      </c>
      <c r="AM351" s="1">
        <v>4.0</v>
      </c>
      <c r="AN351" s="1">
        <v>100.0</v>
      </c>
      <c r="AO351" s="1">
        <v>10.0</v>
      </c>
      <c r="AP351" s="1">
        <v>10.0</v>
      </c>
      <c r="AQ351" s="1">
        <v>10.0</v>
      </c>
      <c r="AR351" s="1">
        <v>10.0</v>
      </c>
      <c r="AS351" s="1">
        <v>10.0</v>
      </c>
      <c r="AT351" s="1">
        <v>10.0</v>
      </c>
      <c r="AU351" s="1">
        <v>0.0</v>
      </c>
      <c r="AV351" s="1" t="s">
        <v>117</v>
      </c>
      <c r="AW351" s="1">
        <v>1.0</v>
      </c>
      <c r="AX351" s="1">
        <v>1.0</v>
      </c>
      <c r="AY351" s="1">
        <v>0.0</v>
      </c>
      <c r="AZ351" s="1">
        <v>0.0</v>
      </c>
      <c r="BA351" s="1">
        <v>0.33</v>
      </c>
      <c r="BB351" s="1">
        <v>-1.0</v>
      </c>
      <c r="BC351" s="1">
        <v>1.0</v>
      </c>
      <c r="BD351" s="1">
        <v>-1.0</v>
      </c>
      <c r="BE351" s="1">
        <v>-1.0</v>
      </c>
      <c r="BF351" s="1">
        <v>-1.0</v>
      </c>
      <c r="BG351" s="1">
        <v>-1.0</v>
      </c>
      <c r="BH351" s="1">
        <v>-1.0</v>
      </c>
      <c r="BI351" s="1">
        <v>-1.0</v>
      </c>
      <c r="BJ351" s="1">
        <v>1.0</v>
      </c>
      <c r="BK351" s="1">
        <v>-1.0</v>
      </c>
      <c r="BL351" s="1">
        <v>-1.0</v>
      </c>
      <c r="BM351" s="1">
        <v>1.0</v>
      </c>
      <c r="BN351" s="1">
        <v>1.0</v>
      </c>
      <c r="BO351" s="1">
        <v>1.0</v>
      </c>
      <c r="BP351" s="1">
        <v>-1.0</v>
      </c>
      <c r="BQ351" s="1">
        <v>-1.0</v>
      </c>
      <c r="BR351" s="1">
        <v>-1.0</v>
      </c>
      <c r="BS351" s="1">
        <v>-1.0</v>
      </c>
      <c r="BT351" s="1">
        <v>-1.0</v>
      </c>
      <c r="BU351" s="1">
        <v>1.0</v>
      </c>
      <c r="BV351" s="1">
        <v>-1.0</v>
      </c>
      <c r="BW351" s="1">
        <v>-1.0</v>
      </c>
      <c r="BX351" s="1">
        <v>-1.0</v>
      </c>
      <c r="BY351" s="1">
        <v>-1.0</v>
      </c>
      <c r="BZ351" s="1">
        <v>1.0</v>
      </c>
      <c r="CA351" s="1">
        <v>-1.0</v>
      </c>
      <c r="CB351" s="1">
        <v>-1.0</v>
      </c>
      <c r="CC351" s="1">
        <v>-1.0</v>
      </c>
      <c r="CD351" s="1">
        <v>11058.0</v>
      </c>
    </row>
    <row r="352">
      <c r="A352" s="1">
        <v>1.3893861E7</v>
      </c>
      <c r="B352" s="1" t="s">
        <v>2119</v>
      </c>
      <c r="C352" s="1" t="s">
        <v>2120</v>
      </c>
      <c r="D352" s="1" t="s">
        <v>2120</v>
      </c>
      <c r="E352" s="1" t="s">
        <v>85</v>
      </c>
      <c r="H352" s="1" t="s">
        <v>2121</v>
      </c>
      <c r="I352" s="1">
        <v>8.2302838E7</v>
      </c>
      <c r="J352" s="1">
        <v>42558.0</v>
      </c>
      <c r="M352" s="1">
        <v>0.0</v>
      </c>
      <c r="N352" s="1">
        <v>1.0</v>
      </c>
      <c r="O352" s="1">
        <v>0.0</v>
      </c>
      <c r="P352" s="1" t="s">
        <v>89</v>
      </c>
      <c r="Q352" s="1" t="s">
        <v>1014</v>
      </c>
      <c r="R352" s="1">
        <v>40.86118</v>
      </c>
      <c r="S352" s="1">
        <v>-73.92758</v>
      </c>
      <c r="T352" s="1" t="s">
        <v>91</v>
      </c>
      <c r="U352" s="1" t="s">
        <v>92</v>
      </c>
      <c r="V352" s="1">
        <v>3.0</v>
      </c>
      <c r="W352" s="1">
        <v>1.0</v>
      </c>
      <c r="X352" s="1">
        <v>1.0</v>
      </c>
      <c r="Y352" s="1">
        <v>1.0</v>
      </c>
      <c r="Z352" s="1" t="s">
        <v>93</v>
      </c>
      <c r="AA352" s="1" t="s">
        <v>2122</v>
      </c>
      <c r="AB352" s="1">
        <v>89.0</v>
      </c>
      <c r="AC352" s="1">
        <v>1.0</v>
      </c>
      <c r="AD352" s="1">
        <v>0.0</v>
      </c>
      <c r="AE352" s="1">
        <v>3.0</v>
      </c>
      <c r="AF352" s="1" t="s">
        <v>703</v>
      </c>
      <c r="AG352" s="1">
        <v>1.0</v>
      </c>
      <c r="AH352" s="1">
        <v>0.0</v>
      </c>
      <c r="AI352" s="1">
        <v>0.0</v>
      </c>
      <c r="AJ352" s="1">
        <v>0.0</v>
      </c>
      <c r="AK352" s="1">
        <v>0.0</v>
      </c>
      <c r="AL352" s="1">
        <v>6.0</v>
      </c>
      <c r="AM352" s="1">
        <v>0.0</v>
      </c>
      <c r="AN352" s="1">
        <v>97.0</v>
      </c>
      <c r="AO352" s="1">
        <v>9.0</v>
      </c>
      <c r="AP352" s="1">
        <v>8.0</v>
      </c>
      <c r="AQ352" s="1">
        <v>10.0</v>
      </c>
      <c r="AR352" s="1">
        <v>10.0</v>
      </c>
      <c r="AS352" s="1">
        <v>9.0</v>
      </c>
      <c r="AT352" s="1">
        <v>10.0</v>
      </c>
      <c r="AU352" s="1">
        <v>0.0</v>
      </c>
      <c r="AV352" s="1" t="s">
        <v>117</v>
      </c>
      <c r="AW352" s="1">
        <v>1.0</v>
      </c>
      <c r="AX352" s="1">
        <v>1.0</v>
      </c>
      <c r="AY352" s="1">
        <v>0.0</v>
      </c>
      <c r="AZ352" s="1">
        <v>0.0</v>
      </c>
      <c r="BA352" s="1">
        <v>0.18</v>
      </c>
      <c r="BB352" s="1">
        <v>-1.0</v>
      </c>
      <c r="BC352" s="1">
        <v>1.0</v>
      </c>
      <c r="BD352" s="1">
        <v>-1.0</v>
      </c>
      <c r="BE352" s="1">
        <v>-1.0</v>
      </c>
      <c r="BF352" s="1">
        <v>-1.0</v>
      </c>
      <c r="BG352" s="1">
        <v>-1.0</v>
      </c>
      <c r="BH352" s="1">
        <v>-1.0</v>
      </c>
      <c r="BI352" s="1">
        <v>-1.0</v>
      </c>
      <c r="BJ352" s="1">
        <v>1.0</v>
      </c>
      <c r="BK352" s="1">
        <v>-1.0</v>
      </c>
      <c r="BL352" s="1">
        <v>-1.0</v>
      </c>
      <c r="BM352" s="1">
        <v>-1.0</v>
      </c>
      <c r="BN352" s="1">
        <v>-1.0</v>
      </c>
      <c r="BO352" s="1">
        <v>-1.0</v>
      </c>
      <c r="BP352" s="1">
        <v>1.0</v>
      </c>
      <c r="BQ352" s="1">
        <v>-1.0</v>
      </c>
      <c r="BR352" s="1">
        <v>-1.0</v>
      </c>
      <c r="BS352" s="1">
        <v>-1.0</v>
      </c>
      <c r="BT352" s="1">
        <v>-1.0</v>
      </c>
      <c r="BU352" s="1">
        <v>1.0</v>
      </c>
      <c r="BV352" s="1">
        <v>-1.0</v>
      </c>
      <c r="BW352" s="1">
        <v>-1.0</v>
      </c>
      <c r="BX352" s="1">
        <v>-1.0</v>
      </c>
      <c r="BY352" s="1">
        <v>1.0</v>
      </c>
      <c r="BZ352" s="1">
        <v>-1.0</v>
      </c>
      <c r="CA352" s="1">
        <v>-1.0</v>
      </c>
      <c r="CB352" s="1">
        <v>-1.0</v>
      </c>
      <c r="CC352" s="1">
        <v>-1.0</v>
      </c>
      <c r="CD352" s="1">
        <v>11069.0</v>
      </c>
    </row>
    <row r="353">
      <c r="A353" s="1">
        <v>3.2683419E7</v>
      </c>
      <c r="B353" s="1" t="s">
        <v>2123</v>
      </c>
      <c r="C353" s="1" t="s">
        <v>2124</v>
      </c>
      <c r="D353" s="1" t="s">
        <v>2125</v>
      </c>
      <c r="E353" s="1" t="s">
        <v>85</v>
      </c>
      <c r="F353" s="1" t="s">
        <v>2126</v>
      </c>
      <c r="G353" s="1" t="s">
        <v>2127</v>
      </c>
      <c r="H353" s="1" t="s">
        <v>2128</v>
      </c>
      <c r="I353" s="1">
        <v>2.44370442E8</v>
      </c>
      <c r="J353" s="1">
        <v>43516.0</v>
      </c>
      <c r="K353" s="1" t="s">
        <v>134</v>
      </c>
      <c r="L353" s="1">
        <v>0.76</v>
      </c>
      <c r="M353" s="1">
        <v>0.0</v>
      </c>
      <c r="N353" s="1">
        <v>7.0</v>
      </c>
      <c r="O353" s="1">
        <v>0.0</v>
      </c>
      <c r="P353" s="1" t="s">
        <v>89</v>
      </c>
      <c r="Q353" s="1" t="s">
        <v>273</v>
      </c>
      <c r="R353" s="1">
        <v>40.7603299999999</v>
      </c>
      <c r="S353" s="1">
        <v>-73.9863599999999</v>
      </c>
      <c r="T353" s="1" t="s">
        <v>363</v>
      </c>
      <c r="U353" s="1" t="s">
        <v>113</v>
      </c>
      <c r="V353" s="1">
        <v>2.0</v>
      </c>
      <c r="W353" s="1">
        <v>1.0</v>
      </c>
      <c r="X353" s="1">
        <v>1.0</v>
      </c>
      <c r="Y353" s="1">
        <v>1.0</v>
      </c>
      <c r="Z353" s="1" t="s">
        <v>93</v>
      </c>
      <c r="AA353" s="1" t="s">
        <v>2129</v>
      </c>
      <c r="AB353" s="1">
        <v>324.0</v>
      </c>
      <c r="AC353" s="1">
        <v>2.0</v>
      </c>
      <c r="AD353" s="1">
        <v>10.0</v>
      </c>
      <c r="AE353" s="1">
        <v>1.0</v>
      </c>
      <c r="AF353" s="1" t="s">
        <v>95</v>
      </c>
      <c r="AG353" s="1">
        <v>1.0</v>
      </c>
      <c r="AH353" s="1">
        <v>30.0</v>
      </c>
      <c r="AI353" s="1">
        <v>60.0</v>
      </c>
      <c r="AJ353" s="1">
        <v>90.0</v>
      </c>
      <c r="AK353" s="1">
        <v>363.0</v>
      </c>
      <c r="AL353" s="1">
        <v>5.0</v>
      </c>
      <c r="AM353" s="1">
        <v>5.0</v>
      </c>
      <c r="AN353" s="1">
        <v>68.0</v>
      </c>
      <c r="AO353" s="1">
        <v>7.0</v>
      </c>
      <c r="AP353" s="1">
        <v>7.0</v>
      </c>
      <c r="AQ353" s="1">
        <v>7.0</v>
      </c>
      <c r="AR353" s="1">
        <v>8.0</v>
      </c>
      <c r="AS353" s="1">
        <v>10.0</v>
      </c>
      <c r="AT353" s="1">
        <v>6.0</v>
      </c>
      <c r="AU353" s="1">
        <v>1.0</v>
      </c>
      <c r="AV353" s="1" t="s">
        <v>105</v>
      </c>
      <c r="AW353" s="1">
        <v>7.0</v>
      </c>
      <c r="AX353" s="1">
        <v>0.0</v>
      </c>
      <c r="AY353" s="1">
        <v>7.0</v>
      </c>
      <c r="AZ353" s="1">
        <v>0.0</v>
      </c>
      <c r="BA353" s="1">
        <v>1.85</v>
      </c>
      <c r="BB353" s="1">
        <v>-1.0</v>
      </c>
      <c r="BC353" s="1">
        <v>1.0</v>
      </c>
      <c r="BD353" s="1">
        <v>-1.0</v>
      </c>
      <c r="BE353" s="1">
        <v>-1.0</v>
      </c>
      <c r="BF353" s="1">
        <v>-1.0</v>
      </c>
      <c r="BG353" s="1">
        <v>-1.0</v>
      </c>
      <c r="BH353" s="1">
        <v>1.0</v>
      </c>
      <c r="BI353" s="1">
        <v>-1.0</v>
      </c>
      <c r="BJ353" s="1">
        <v>1.0</v>
      </c>
      <c r="BK353" s="1">
        <v>-1.0</v>
      </c>
      <c r="BL353" s="1">
        <v>-1.0</v>
      </c>
      <c r="BM353" s="1">
        <v>-1.0</v>
      </c>
      <c r="BN353" s="1">
        <v>1.0</v>
      </c>
      <c r="BO353" s="1">
        <v>1.0</v>
      </c>
      <c r="BP353" s="1">
        <v>-1.0</v>
      </c>
      <c r="BQ353" s="1">
        <v>1.0</v>
      </c>
      <c r="BR353" s="1">
        <v>-1.0</v>
      </c>
      <c r="BS353" s="1">
        <v>-1.0</v>
      </c>
      <c r="BT353" s="1">
        <v>-1.0</v>
      </c>
      <c r="BU353" s="1">
        <v>1.0</v>
      </c>
      <c r="BV353" s="1">
        <v>-1.0</v>
      </c>
      <c r="BW353" s="1">
        <v>-1.0</v>
      </c>
      <c r="BX353" s="1">
        <v>-1.0</v>
      </c>
      <c r="BY353" s="1">
        <v>-1.0</v>
      </c>
      <c r="BZ353" s="1">
        <v>-1.0</v>
      </c>
      <c r="CA353" s="1">
        <v>-1.0</v>
      </c>
      <c r="CB353" s="1">
        <v>-1.0</v>
      </c>
      <c r="CC353" s="1">
        <v>-1.0</v>
      </c>
      <c r="CD353" s="1">
        <v>11091.0</v>
      </c>
    </row>
    <row r="354">
      <c r="A354" s="1">
        <v>9884175.0</v>
      </c>
      <c r="B354" s="1" t="s">
        <v>2130</v>
      </c>
      <c r="C354" s="1" t="s">
        <v>2131</v>
      </c>
      <c r="D354" s="1" t="s">
        <v>2131</v>
      </c>
      <c r="E354" s="1" t="s">
        <v>85</v>
      </c>
      <c r="I354" s="1">
        <v>8936829.0</v>
      </c>
      <c r="J354" s="1">
        <v>41536.0</v>
      </c>
      <c r="M354" s="1">
        <v>0.0</v>
      </c>
      <c r="N354" s="1">
        <v>1.0</v>
      </c>
      <c r="O354" s="1">
        <v>1.0</v>
      </c>
      <c r="P354" s="1" t="s">
        <v>89</v>
      </c>
      <c r="Q354" s="1" t="s">
        <v>177</v>
      </c>
      <c r="R354" s="1">
        <v>40.72282</v>
      </c>
      <c r="S354" s="1">
        <v>-73.98908</v>
      </c>
      <c r="T354" s="1" t="s">
        <v>91</v>
      </c>
      <c r="U354" s="1" t="s">
        <v>113</v>
      </c>
      <c r="V354" s="1">
        <v>1.0</v>
      </c>
      <c r="W354" s="1">
        <v>1.0</v>
      </c>
      <c r="X354" s="1">
        <v>1.0</v>
      </c>
      <c r="Y354" s="1">
        <v>1.0</v>
      </c>
      <c r="Z354" s="1" t="s">
        <v>93</v>
      </c>
      <c r="AA354" s="1" t="s">
        <v>2132</v>
      </c>
      <c r="AB354" s="1">
        <v>150.0</v>
      </c>
      <c r="AC354" s="1">
        <v>1.0</v>
      </c>
      <c r="AD354" s="1">
        <v>150.0</v>
      </c>
      <c r="AE354" s="1">
        <v>20.0</v>
      </c>
      <c r="AF354" s="1" t="s">
        <v>1512</v>
      </c>
      <c r="AG354" s="1">
        <v>1.0</v>
      </c>
      <c r="AH354" s="1">
        <v>0.0</v>
      </c>
      <c r="AI354" s="1">
        <v>0.0</v>
      </c>
      <c r="AJ354" s="1">
        <v>0.0</v>
      </c>
      <c r="AK354" s="1">
        <v>0.0</v>
      </c>
      <c r="AL354" s="1">
        <v>0.0</v>
      </c>
      <c r="AM354" s="1">
        <v>0.0</v>
      </c>
      <c r="AU354" s="1">
        <v>0.0</v>
      </c>
      <c r="AV354" s="1" t="s">
        <v>105</v>
      </c>
      <c r="AW354" s="1">
        <v>1.0</v>
      </c>
      <c r="AX354" s="1">
        <v>0.0</v>
      </c>
      <c r="AY354" s="1">
        <v>1.0</v>
      </c>
      <c r="AZ354" s="1">
        <v>0.0</v>
      </c>
      <c r="BB354" s="1">
        <v>-1.0</v>
      </c>
      <c r="BC354" s="1">
        <v>1.0</v>
      </c>
      <c r="BD354" s="1">
        <v>-1.0</v>
      </c>
      <c r="BE354" s="1">
        <v>-1.0</v>
      </c>
      <c r="BF354" s="1">
        <v>-1.0</v>
      </c>
      <c r="BG354" s="1">
        <v>-1.0</v>
      </c>
      <c r="BH354" s="1">
        <v>-1.0</v>
      </c>
      <c r="BI354" s="1">
        <v>-1.0</v>
      </c>
      <c r="BJ354" s="1">
        <v>1.0</v>
      </c>
      <c r="BK354" s="1">
        <v>-1.0</v>
      </c>
      <c r="BL354" s="1">
        <v>-1.0</v>
      </c>
      <c r="BM354" s="1">
        <v>-1.0</v>
      </c>
      <c r="BN354" s="1">
        <v>-1.0</v>
      </c>
      <c r="BO354" s="1">
        <v>-1.0</v>
      </c>
      <c r="BP354" s="1">
        <v>-1.0</v>
      </c>
      <c r="BQ354" s="1">
        <v>-1.0</v>
      </c>
      <c r="BR354" s="1">
        <v>-1.0</v>
      </c>
      <c r="BS354" s="1">
        <v>-1.0</v>
      </c>
      <c r="BT354" s="1">
        <v>-1.0</v>
      </c>
      <c r="BU354" s="1">
        <v>1.0</v>
      </c>
      <c r="BV354" s="1">
        <v>-1.0</v>
      </c>
      <c r="BW354" s="1">
        <v>-1.0</v>
      </c>
      <c r="BX354" s="1">
        <v>-1.0</v>
      </c>
      <c r="BY354" s="1">
        <v>-1.0</v>
      </c>
      <c r="BZ354" s="1">
        <v>-1.0</v>
      </c>
      <c r="CA354" s="1">
        <v>-1.0</v>
      </c>
      <c r="CB354" s="1">
        <v>-1.0</v>
      </c>
      <c r="CC354" s="1">
        <v>-1.0</v>
      </c>
      <c r="CD354" s="1">
        <v>11155.0</v>
      </c>
    </row>
    <row r="355">
      <c r="A355" s="1">
        <v>2.921033E7</v>
      </c>
      <c r="B355" s="1" t="s">
        <v>2133</v>
      </c>
      <c r="C355" s="1" t="s">
        <v>2134</v>
      </c>
      <c r="D355" s="1" t="s">
        <v>2134</v>
      </c>
      <c r="E355" s="1" t="s">
        <v>85</v>
      </c>
      <c r="I355" s="1">
        <v>1613244.0</v>
      </c>
      <c r="J355" s="1">
        <v>40924.0</v>
      </c>
      <c r="K355" s="1" t="s">
        <v>134</v>
      </c>
      <c r="L355" s="1">
        <v>1.0</v>
      </c>
      <c r="M355" s="1">
        <v>1.0</v>
      </c>
      <c r="N355" s="1">
        <v>9.0</v>
      </c>
      <c r="O355" s="1">
        <v>0.0</v>
      </c>
      <c r="P355" s="1" t="s">
        <v>89</v>
      </c>
      <c r="Q355" s="1" t="s">
        <v>177</v>
      </c>
      <c r="R355" s="1">
        <v>40.72143</v>
      </c>
      <c r="S355" s="1">
        <v>-73.9931</v>
      </c>
      <c r="T355" s="1" t="s">
        <v>91</v>
      </c>
      <c r="U355" s="1" t="s">
        <v>92</v>
      </c>
      <c r="V355" s="1">
        <v>4.0</v>
      </c>
      <c r="W355" s="1">
        <v>1.0</v>
      </c>
      <c r="X355" s="1">
        <v>2.0</v>
      </c>
      <c r="Y355" s="1">
        <v>2.0</v>
      </c>
      <c r="Z355" s="1" t="s">
        <v>93</v>
      </c>
      <c r="AA355" s="1" t="s">
        <v>2135</v>
      </c>
      <c r="AB355" s="1">
        <v>170.0</v>
      </c>
      <c r="AC355" s="1">
        <v>1.0</v>
      </c>
      <c r="AD355" s="1">
        <v>0.0</v>
      </c>
      <c r="AE355" s="1">
        <v>30.0</v>
      </c>
      <c r="AF355" s="1" t="s">
        <v>2136</v>
      </c>
      <c r="AG355" s="1">
        <v>1.0</v>
      </c>
      <c r="AH355" s="1">
        <v>1.0</v>
      </c>
      <c r="AI355" s="1">
        <v>31.0</v>
      </c>
      <c r="AJ355" s="1">
        <v>61.0</v>
      </c>
      <c r="AK355" s="1">
        <v>336.0</v>
      </c>
      <c r="AL355" s="1">
        <v>0.0</v>
      </c>
      <c r="AM355" s="1">
        <v>0.0</v>
      </c>
      <c r="AU355" s="1">
        <v>1.0</v>
      </c>
      <c r="AV355" s="1" t="s">
        <v>96</v>
      </c>
      <c r="AW355" s="1">
        <v>9.0</v>
      </c>
      <c r="AX355" s="1">
        <v>9.0</v>
      </c>
      <c r="AY355" s="1">
        <v>0.0</v>
      </c>
      <c r="AZ355" s="1">
        <v>0.0</v>
      </c>
      <c r="BB355" s="1">
        <v>-1.0</v>
      </c>
      <c r="BC355" s="1">
        <v>1.0</v>
      </c>
      <c r="BD355" s="1">
        <v>-1.0</v>
      </c>
      <c r="BE355" s="1">
        <v>-1.0</v>
      </c>
      <c r="BF355" s="1">
        <v>-1.0</v>
      </c>
      <c r="BG355" s="1">
        <v>-1.0</v>
      </c>
      <c r="BH355" s="1">
        <v>-1.0</v>
      </c>
      <c r="BI355" s="1">
        <v>-1.0</v>
      </c>
      <c r="BJ355" s="1">
        <v>1.0</v>
      </c>
      <c r="BK355" s="1">
        <v>-1.0</v>
      </c>
      <c r="BL355" s="1">
        <v>-1.0</v>
      </c>
      <c r="BM355" s="1">
        <v>-1.0</v>
      </c>
      <c r="BN355" s="1">
        <v>-1.0</v>
      </c>
      <c r="BO355" s="1">
        <v>-1.0</v>
      </c>
      <c r="BP355" s="1">
        <v>-1.0</v>
      </c>
      <c r="BQ355" s="1">
        <v>-1.0</v>
      </c>
      <c r="BR355" s="1">
        <v>-1.0</v>
      </c>
      <c r="BS355" s="1">
        <v>-1.0</v>
      </c>
      <c r="BT355" s="1">
        <v>-1.0</v>
      </c>
      <c r="BU355" s="1">
        <v>1.0</v>
      </c>
      <c r="BV355" s="1">
        <v>-1.0</v>
      </c>
      <c r="BW355" s="1">
        <v>-1.0</v>
      </c>
      <c r="BX355" s="1">
        <v>-1.0</v>
      </c>
      <c r="BY355" s="1">
        <v>-1.0</v>
      </c>
      <c r="BZ355" s="1">
        <v>-1.0</v>
      </c>
      <c r="CA355" s="1">
        <v>1.0</v>
      </c>
      <c r="CB355" s="1">
        <v>-1.0</v>
      </c>
      <c r="CC355" s="1">
        <v>-1.0</v>
      </c>
      <c r="CD355" s="1">
        <v>11203.0</v>
      </c>
    </row>
    <row r="356">
      <c r="A356" s="1">
        <v>3.2713924E7</v>
      </c>
      <c r="B356" s="1" t="s">
        <v>2137</v>
      </c>
      <c r="C356" s="1" t="s">
        <v>2138</v>
      </c>
      <c r="D356" s="1" t="s">
        <v>2139</v>
      </c>
      <c r="E356" s="1" t="s">
        <v>85</v>
      </c>
      <c r="F356" s="1" t="s">
        <v>2140</v>
      </c>
      <c r="G356" s="1" t="s">
        <v>2141</v>
      </c>
      <c r="H356" s="1" t="s">
        <v>2142</v>
      </c>
      <c r="I356" s="1">
        <v>2.2125997E7</v>
      </c>
      <c r="J356" s="1">
        <v>41916.0</v>
      </c>
      <c r="K356" s="1" t="s">
        <v>134</v>
      </c>
      <c r="L356" s="1">
        <v>1.0</v>
      </c>
      <c r="M356" s="1">
        <v>1.0</v>
      </c>
      <c r="N356" s="1">
        <v>2.0</v>
      </c>
      <c r="O356" s="1">
        <v>0.0</v>
      </c>
      <c r="P356" s="1" t="s">
        <v>1149</v>
      </c>
      <c r="Q356" s="1" t="s">
        <v>2143</v>
      </c>
      <c r="R356" s="1">
        <v>40.84077</v>
      </c>
      <c r="S356" s="1">
        <v>-73.8487</v>
      </c>
      <c r="T356" s="1" t="s">
        <v>125</v>
      </c>
      <c r="U356" s="1" t="s">
        <v>113</v>
      </c>
      <c r="V356" s="1">
        <v>4.0</v>
      </c>
      <c r="W356" s="1">
        <v>1.0</v>
      </c>
      <c r="X356" s="1">
        <v>1.0</v>
      </c>
      <c r="Y356" s="1">
        <v>2.0</v>
      </c>
      <c r="Z356" s="1" t="s">
        <v>93</v>
      </c>
      <c r="AA356" s="1" t="s">
        <v>2144</v>
      </c>
      <c r="AB356" s="1">
        <v>50.0</v>
      </c>
      <c r="AC356" s="1">
        <v>2.0</v>
      </c>
      <c r="AD356" s="1">
        <v>5.0</v>
      </c>
      <c r="AE356" s="1">
        <v>3.0</v>
      </c>
      <c r="AF356" s="1" t="s">
        <v>255</v>
      </c>
      <c r="AG356" s="1">
        <v>1.0</v>
      </c>
      <c r="AH356" s="1">
        <v>0.0</v>
      </c>
      <c r="AI356" s="1">
        <v>5.0</v>
      </c>
      <c r="AJ356" s="1">
        <v>27.0</v>
      </c>
      <c r="AK356" s="1">
        <v>27.0</v>
      </c>
      <c r="AL356" s="1">
        <v>6.0</v>
      </c>
      <c r="AM356" s="1">
        <v>6.0</v>
      </c>
      <c r="AN356" s="1">
        <v>90.0</v>
      </c>
      <c r="AO356" s="1">
        <v>9.0</v>
      </c>
      <c r="AP356" s="1">
        <v>8.0</v>
      </c>
      <c r="AQ356" s="1">
        <v>9.0</v>
      </c>
      <c r="AR356" s="1">
        <v>10.0</v>
      </c>
      <c r="AS356" s="1">
        <v>9.0</v>
      </c>
      <c r="AT356" s="1">
        <v>9.0</v>
      </c>
      <c r="AU356" s="1">
        <v>0.0</v>
      </c>
      <c r="AV356" s="1" t="s">
        <v>105</v>
      </c>
      <c r="AW356" s="1">
        <v>2.0</v>
      </c>
      <c r="AX356" s="1">
        <v>0.0</v>
      </c>
      <c r="AY356" s="1">
        <v>2.0</v>
      </c>
      <c r="AZ356" s="1">
        <v>0.0</v>
      </c>
      <c r="BA356" s="1">
        <v>1.62</v>
      </c>
      <c r="BB356" s="1">
        <v>-1.0</v>
      </c>
      <c r="BC356" s="1">
        <v>1.0</v>
      </c>
      <c r="BD356" s="1">
        <v>-1.0</v>
      </c>
      <c r="BE356" s="1">
        <v>-1.0</v>
      </c>
      <c r="BF356" s="1">
        <v>1.0</v>
      </c>
      <c r="BG356" s="1">
        <v>-1.0</v>
      </c>
      <c r="BH356" s="1">
        <v>1.0</v>
      </c>
      <c r="BI356" s="1">
        <v>-1.0</v>
      </c>
      <c r="BJ356" s="1">
        <v>1.0</v>
      </c>
      <c r="BK356" s="1">
        <v>1.0</v>
      </c>
      <c r="BL356" s="1">
        <v>1.0</v>
      </c>
      <c r="BM356" s="1">
        <v>-1.0</v>
      </c>
      <c r="BN356" s="1">
        <v>-1.0</v>
      </c>
      <c r="BO356" s="1">
        <v>-1.0</v>
      </c>
      <c r="BP356" s="1">
        <v>-1.0</v>
      </c>
      <c r="BQ356" s="1">
        <v>1.0</v>
      </c>
      <c r="BR356" s="1">
        <v>-1.0</v>
      </c>
      <c r="BS356" s="1">
        <v>-1.0</v>
      </c>
      <c r="BT356" s="1">
        <v>-1.0</v>
      </c>
      <c r="BU356" s="1">
        <v>1.0</v>
      </c>
      <c r="BV356" s="1">
        <v>-1.0</v>
      </c>
      <c r="BW356" s="1">
        <v>-1.0</v>
      </c>
      <c r="BX356" s="1">
        <v>-1.0</v>
      </c>
      <c r="BY356" s="1">
        <v>-1.0</v>
      </c>
      <c r="BZ356" s="1">
        <v>-1.0</v>
      </c>
      <c r="CA356" s="1">
        <v>-1.0</v>
      </c>
      <c r="CB356" s="1">
        <v>-1.0</v>
      </c>
      <c r="CC356" s="1">
        <v>-1.0</v>
      </c>
      <c r="CD356" s="1">
        <v>11223.0</v>
      </c>
    </row>
    <row r="357">
      <c r="A357" s="1">
        <v>2.5015511E7</v>
      </c>
      <c r="B357" s="1" t="s">
        <v>2145</v>
      </c>
      <c r="C357" s="1" t="s">
        <v>2146</v>
      </c>
      <c r="D357" s="1" t="s">
        <v>2147</v>
      </c>
      <c r="E357" s="1" t="s">
        <v>85</v>
      </c>
      <c r="F357" s="1" t="s">
        <v>2148</v>
      </c>
      <c r="G357" s="1" t="s">
        <v>2149</v>
      </c>
      <c r="I357" s="1">
        <v>1.59009468E8</v>
      </c>
      <c r="J357" s="1">
        <v>43055.0</v>
      </c>
      <c r="M357" s="1">
        <v>1.0</v>
      </c>
      <c r="N357" s="1">
        <v>1.0</v>
      </c>
      <c r="O357" s="1">
        <v>0.0</v>
      </c>
      <c r="P357" s="1" t="s">
        <v>89</v>
      </c>
      <c r="Q357" s="1" t="s">
        <v>613</v>
      </c>
      <c r="R357" s="1">
        <v>40.81444</v>
      </c>
      <c r="S357" s="1">
        <v>-73.94385</v>
      </c>
      <c r="T357" s="1" t="s">
        <v>91</v>
      </c>
      <c r="U357" s="1" t="s">
        <v>113</v>
      </c>
      <c r="V357" s="1">
        <v>2.0</v>
      </c>
      <c r="W357" s="1">
        <v>1.0</v>
      </c>
      <c r="X357" s="1">
        <v>1.0</v>
      </c>
      <c r="Y357" s="1">
        <v>1.0</v>
      </c>
      <c r="Z357" s="1" t="s">
        <v>93</v>
      </c>
      <c r="AA357" s="1" t="s">
        <v>2150</v>
      </c>
      <c r="AB357" s="1">
        <v>99.0</v>
      </c>
      <c r="AC357" s="1">
        <v>2.0</v>
      </c>
      <c r="AD357" s="1">
        <v>25.0</v>
      </c>
      <c r="AE357" s="1">
        <v>7.0</v>
      </c>
      <c r="AF357" s="1" t="s">
        <v>231</v>
      </c>
      <c r="AG357" s="1">
        <v>1.0</v>
      </c>
      <c r="AH357" s="1">
        <v>0.0</v>
      </c>
      <c r="AI357" s="1">
        <v>0.0</v>
      </c>
      <c r="AJ357" s="1">
        <v>0.0</v>
      </c>
      <c r="AK357" s="1">
        <v>0.0</v>
      </c>
      <c r="AL357" s="1">
        <v>10.0</v>
      </c>
      <c r="AM357" s="1">
        <v>10.0</v>
      </c>
      <c r="AN357" s="1">
        <v>98.0</v>
      </c>
      <c r="AO357" s="1">
        <v>10.0</v>
      </c>
      <c r="AP357" s="1">
        <v>10.0</v>
      </c>
      <c r="AQ357" s="1">
        <v>10.0</v>
      </c>
      <c r="AR357" s="1">
        <v>10.0</v>
      </c>
      <c r="AS357" s="1">
        <v>10.0</v>
      </c>
      <c r="AT357" s="1">
        <v>10.0</v>
      </c>
      <c r="AU357" s="1">
        <v>1.0</v>
      </c>
      <c r="AV357" s="1" t="s">
        <v>96</v>
      </c>
      <c r="AW357" s="1">
        <v>1.0</v>
      </c>
      <c r="AX357" s="1">
        <v>0.0</v>
      </c>
      <c r="AY357" s="1">
        <v>1.0</v>
      </c>
      <c r="AZ357" s="1">
        <v>0.0</v>
      </c>
      <c r="BA357" s="1">
        <v>1.29</v>
      </c>
      <c r="BB357" s="1">
        <v>-1.0</v>
      </c>
      <c r="BC357" s="1">
        <v>1.0</v>
      </c>
      <c r="BD357" s="1">
        <v>-1.0</v>
      </c>
      <c r="BE357" s="1">
        <v>-1.0</v>
      </c>
      <c r="BF357" s="1">
        <v>-1.0</v>
      </c>
      <c r="BG357" s="1">
        <v>-1.0</v>
      </c>
      <c r="BH357" s="1">
        <v>1.0</v>
      </c>
      <c r="BI357" s="1">
        <v>-1.0</v>
      </c>
      <c r="BJ357" s="1">
        <v>1.0</v>
      </c>
      <c r="BK357" s="1">
        <v>-1.0</v>
      </c>
      <c r="BL357" s="1">
        <v>-1.0</v>
      </c>
      <c r="BM357" s="1">
        <v>1.0</v>
      </c>
      <c r="BN357" s="1">
        <v>1.0</v>
      </c>
      <c r="BO357" s="1">
        <v>-1.0</v>
      </c>
      <c r="BP357" s="1">
        <v>-1.0</v>
      </c>
      <c r="BQ357" s="1">
        <v>-1.0</v>
      </c>
      <c r="BR357" s="1">
        <v>-1.0</v>
      </c>
      <c r="BS357" s="1">
        <v>1.0</v>
      </c>
      <c r="BT357" s="1">
        <v>-1.0</v>
      </c>
      <c r="BU357" s="1">
        <v>1.0</v>
      </c>
      <c r="BV357" s="1">
        <v>-1.0</v>
      </c>
      <c r="BW357" s="1">
        <v>-1.0</v>
      </c>
      <c r="BX357" s="1">
        <v>-1.0</v>
      </c>
      <c r="BY357" s="1">
        <v>-1.0</v>
      </c>
      <c r="BZ357" s="1">
        <v>-1.0</v>
      </c>
      <c r="CA357" s="1">
        <v>-1.0</v>
      </c>
      <c r="CB357" s="1">
        <v>-1.0</v>
      </c>
      <c r="CC357" s="1">
        <v>-1.0</v>
      </c>
      <c r="CD357" s="1">
        <v>11231.0</v>
      </c>
    </row>
    <row r="358">
      <c r="A358" s="1">
        <v>274376.0</v>
      </c>
      <c r="B358" s="1" t="s">
        <v>2151</v>
      </c>
      <c r="C358" s="1" t="s">
        <v>2152</v>
      </c>
      <c r="D358" s="1" t="s">
        <v>2153</v>
      </c>
      <c r="E358" s="1" t="s">
        <v>85</v>
      </c>
      <c r="F358" s="1" t="s">
        <v>2154</v>
      </c>
      <c r="G358" s="1" t="s">
        <v>2155</v>
      </c>
      <c r="I358" s="1">
        <v>1434931.0</v>
      </c>
      <c r="J358" s="1">
        <v>40870.0</v>
      </c>
      <c r="K358" s="1" t="s">
        <v>272</v>
      </c>
      <c r="L358" s="1">
        <v>1.0</v>
      </c>
      <c r="M358" s="1">
        <v>0.0</v>
      </c>
      <c r="N358" s="1">
        <v>1.0</v>
      </c>
      <c r="O358" s="1">
        <v>1.0</v>
      </c>
      <c r="P358" s="1" t="s">
        <v>123</v>
      </c>
      <c r="Q358" s="1" t="s">
        <v>124</v>
      </c>
      <c r="R358" s="1">
        <v>40.68156</v>
      </c>
      <c r="S358" s="1">
        <v>-73.96537</v>
      </c>
      <c r="T358" s="1" t="s">
        <v>91</v>
      </c>
      <c r="U358" s="1" t="s">
        <v>92</v>
      </c>
      <c r="V358" s="1">
        <v>3.0</v>
      </c>
      <c r="W358" s="1">
        <v>1.0</v>
      </c>
      <c r="X358" s="1">
        <v>1.0</v>
      </c>
      <c r="Y358" s="1">
        <v>1.0</v>
      </c>
      <c r="Z358" s="1" t="s">
        <v>93</v>
      </c>
      <c r="AA358" s="1" t="s">
        <v>2156</v>
      </c>
      <c r="AB358" s="1">
        <v>135.0</v>
      </c>
      <c r="AC358" s="1">
        <v>2.0</v>
      </c>
      <c r="AD358" s="1">
        <v>50.0</v>
      </c>
      <c r="AE358" s="1">
        <v>5.0</v>
      </c>
      <c r="AF358" s="1" t="s">
        <v>291</v>
      </c>
      <c r="AG358" s="1">
        <v>1.0</v>
      </c>
      <c r="AH358" s="1">
        <v>7.0</v>
      </c>
      <c r="AI358" s="1">
        <v>19.0</v>
      </c>
      <c r="AJ358" s="1">
        <v>42.0</v>
      </c>
      <c r="AK358" s="1">
        <v>317.0</v>
      </c>
      <c r="AL358" s="1">
        <v>6.0</v>
      </c>
      <c r="AM358" s="1">
        <v>4.0</v>
      </c>
      <c r="AN358" s="1">
        <v>96.0</v>
      </c>
      <c r="AO358" s="1">
        <v>10.0</v>
      </c>
      <c r="AP358" s="1">
        <v>8.0</v>
      </c>
      <c r="AQ358" s="1">
        <v>9.0</v>
      </c>
      <c r="AR358" s="1">
        <v>10.0</v>
      </c>
      <c r="AS358" s="1">
        <v>10.0</v>
      </c>
      <c r="AT358" s="1">
        <v>10.0</v>
      </c>
      <c r="AU358" s="1">
        <v>0.0</v>
      </c>
      <c r="AV358" s="1" t="s">
        <v>117</v>
      </c>
      <c r="AW358" s="1">
        <v>1.0</v>
      </c>
      <c r="AX358" s="1">
        <v>1.0</v>
      </c>
      <c r="AY358" s="1">
        <v>0.0</v>
      </c>
      <c r="AZ358" s="1">
        <v>0.0</v>
      </c>
      <c r="BA358" s="1">
        <v>0.13</v>
      </c>
      <c r="BB358" s="1">
        <v>-1.0</v>
      </c>
      <c r="BC358" s="1">
        <v>1.0</v>
      </c>
      <c r="BD358" s="1">
        <v>-1.0</v>
      </c>
      <c r="BE358" s="1">
        <v>-1.0</v>
      </c>
      <c r="BF358" s="1">
        <v>-1.0</v>
      </c>
      <c r="BG358" s="1">
        <v>-1.0</v>
      </c>
      <c r="BH358" s="1">
        <v>1.0</v>
      </c>
      <c r="BI358" s="1">
        <v>-1.0</v>
      </c>
      <c r="BJ358" s="1">
        <v>1.0</v>
      </c>
      <c r="BK358" s="1">
        <v>-1.0</v>
      </c>
      <c r="BL358" s="1">
        <v>-1.0</v>
      </c>
      <c r="BM358" s="1">
        <v>-1.0</v>
      </c>
      <c r="BN358" s="1">
        <v>1.0</v>
      </c>
      <c r="BO358" s="1">
        <v>-1.0</v>
      </c>
      <c r="BP358" s="1">
        <v>1.0</v>
      </c>
      <c r="BQ358" s="1">
        <v>-1.0</v>
      </c>
      <c r="BR358" s="1">
        <v>-1.0</v>
      </c>
      <c r="BS358" s="1">
        <v>-1.0</v>
      </c>
      <c r="BT358" s="1">
        <v>-1.0</v>
      </c>
      <c r="BU358" s="1">
        <v>1.0</v>
      </c>
      <c r="BV358" s="1">
        <v>-1.0</v>
      </c>
      <c r="BW358" s="1">
        <v>1.0</v>
      </c>
      <c r="BX358" s="1">
        <v>-1.0</v>
      </c>
      <c r="BY358" s="1">
        <v>-1.0</v>
      </c>
      <c r="BZ358" s="1">
        <v>-1.0</v>
      </c>
      <c r="CA358" s="1">
        <v>1.0</v>
      </c>
      <c r="CB358" s="1">
        <v>-1.0</v>
      </c>
      <c r="CC358" s="1">
        <v>-1.0</v>
      </c>
      <c r="CD358" s="1">
        <v>11239.0</v>
      </c>
    </row>
    <row r="359">
      <c r="A359" s="1">
        <v>6481924.0</v>
      </c>
      <c r="B359" s="1" t="s">
        <v>2157</v>
      </c>
      <c r="C359" s="1" t="s">
        <v>2158</v>
      </c>
      <c r="D359" s="1" t="s">
        <v>2159</v>
      </c>
      <c r="E359" s="1" t="s">
        <v>85</v>
      </c>
      <c r="F359" s="1" t="s">
        <v>2160</v>
      </c>
      <c r="G359" s="1" t="s">
        <v>2161</v>
      </c>
      <c r="H359" s="1" t="s">
        <v>2162</v>
      </c>
      <c r="I359" s="1">
        <v>1862576.0</v>
      </c>
      <c r="J359" s="1">
        <v>42145.0</v>
      </c>
      <c r="M359" s="1">
        <v>0.0</v>
      </c>
      <c r="N359" s="1">
        <v>1.0</v>
      </c>
      <c r="O359" s="1">
        <v>0.0</v>
      </c>
      <c r="P359" s="1" t="s">
        <v>123</v>
      </c>
      <c r="Q359" s="1" t="s">
        <v>124</v>
      </c>
      <c r="R359" s="1">
        <v>40.65168</v>
      </c>
      <c r="S359" s="1">
        <v>-74.00178</v>
      </c>
      <c r="T359" s="1" t="s">
        <v>91</v>
      </c>
      <c r="U359" s="1" t="s">
        <v>92</v>
      </c>
      <c r="V359" s="1">
        <v>2.0</v>
      </c>
      <c r="W359" s="1">
        <v>1.0</v>
      </c>
      <c r="X359" s="1">
        <v>1.0</v>
      </c>
      <c r="Y359" s="1">
        <v>2.0</v>
      </c>
      <c r="Z359" s="1" t="s">
        <v>93</v>
      </c>
      <c r="AA359" s="1" t="s">
        <v>2163</v>
      </c>
      <c r="AB359" s="1">
        <v>105.0</v>
      </c>
      <c r="AC359" s="1">
        <v>2.0</v>
      </c>
      <c r="AD359" s="1">
        <v>25.0</v>
      </c>
      <c r="AE359" s="1">
        <v>7.0</v>
      </c>
      <c r="AF359" s="1" t="s">
        <v>932</v>
      </c>
      <c r="AG359" s="1">
        <v>1.0</v>
      </c>
      <c r="AH359" s="1">
        <v>0.0</v>
      </c>
      <c r="AI359" s="1">
        <v>0.0</v>
      </c>
      <c r="AJ359" s="1">
        <v>0.0</v>
      </c>
      <c r="AK359" s="1">
        <v>0.0</v>
      </c>
      <c r="AL359" s="1">
        <v>3.0</v>
      </c>
      <c r="AM359" s="1">
        <v>0.0</v>
      </c>
      <c r="AN359" s="1">
        <v>87.0</v>
      </c>
      <c r="AO359" s="1">
        <v>9.0</v>
      </c>
      <c r="AP359" s="1">
        <v>7.0</v>
      </c>
      <c r="AQ359" s="1">
        <v>7.0</v>
      </c>
      <c r="AR359" s="1">
        <v>9.0</v>
      </c>
      <c r="AS359" s="1">
        <v>8.0</v>
      </c>
      <c r="AT359" s="1">
        <v>9.0</v>
      </c>
      <c r="AU359" s="1">
        <v>0.0</v>
      </c>
      <c r="AV359" s="1" t="s">
        <v>117</v>
      </c>
      <c r="AW359" s="1">
        <v>1.0</v>
      </c>
      <c r="AX359" s="1">
        <v>1.0</v>
      </c>
      <c r="AY359" s="1">
        <v>0.0</v>
      </c>
      <c r="AZ359" s="1">
        <v>0.0</v>
      </c>
      <c r="BA359" s="1">
        <v>0.06</v>
      </c>
      <c r="BB359" s="1">
        <v>-1.0</v>
      </c>
      <c r="BC359" s="1">
        <v>-1.0</v>
      </c>
      <c r="BD359" s="1">
        <v>-1.0</v>
      </c>
      <c r="BE359" s="1">
        <v>-1.0</v>
      </c>
      <c r="BF359" s="1">
        <v>-1.0</v>
      </c>
      <c r="BG359" s="1">
        <v>-1.0</v>
      </c>
      <c r="BH359" s="1">
        <v>-1.0</v>
      </c>
      <c r="BI359" s="1">
        <v>-1.0</v>
      </c>
      <c r="BJ359" s="1">
        <v>-1.0</v>
      </c>
      <c r="BK359" s="1">
        <v>-1.0</v>
      </c>
      <c r="BL359" s="1">
        <v>-1.0</v>
      </c>
      <c r="BM359" s="1">
        <v>-1.0</v>
      </c>
      <c r="BN359" s="1">
        <v>-1.0</v>
      </c>
      <c r="BO359" s="1">
        <v>-1.0</v>
      </c>
      <c r="BP359" s="1">
        <v>-1.0</v>
      </c>
      <c r="BQ359" s="1">
        <v>-1.0</v>
      </c>
      <c r="BR359" s="1">
        <v>-1.0</v>
      </c>
      <c r="BS359" s="1">
        <v>-1.0</v>
      </c>
      <c r="BT359" s="1">
        <v>-1.0</v>
      </c>
      <c r="BU359" s="1">
        <v>1.0</v>
      </c>
      <c r="BV359" s="1">
        <v>-1.0</v>
      </c>
      <c r="BW359" s="1">
        <v>-1.0</v>
      </c>
      <c r="BX359" s="1">
        <v>-1.0</v>
      </c>
      <c r="BY359" s="1">
        <v>-1.0</v>
      </c>
      <c r="BZ359" s="1">
        <v>-1.0</v>
      </c>
      <c r="CA359" s="1">
        <v>-1.0</v>
      </c>
      <c r="CB359" s="1">
        <v>-1.0</v>
      </c>
      <c r="CC359" s="1">
        <v>-1.0</v>
      </c>
      <c r="CD359" s="1">
        <v>11254.0</v>
      </c>
    </row>
    <row r="360">
      <c r="A360" s="1">
        <v>1.8782857E7</v>
      </c>
      <c r="B360" s="1" t="s">
        <v>2164</v>
      </c>
      <c r="C360" s="1" t="s">
        <v>2165</v>
      </c>
      <c r="D360" s="1" t="s">
        <v>2166</v>
      </c>
      <c r="E360" s="1" t="s">
        <v>85</v>
      </c>
      <c r="F360" s="1" t="s">
        <v>2167</v>
      </c>
      <c r="G360" s="1" t="s">
        <v>2168</v>
      </c>
      <c r="H360" s="1" t="s">
        <v>2169</v>
      </c>
      <c r="I360" s="1">
        <v>2856748.0</v>
      </c>
      <c r="J360" s="1">
        <v>41097.0</v>
      </c>
      <c r="K360" s="1" t="s">
        <v>134</v>
      </c>
      <c r="L360" s="1">
        <v>0.97</v>
      </c>
      <c r="M360" s="1">
        <v>0.0</v>
      </c>
      <c r="N360" s="1">
        <v>128.0</v>
      </c>
      <c r="O360" s="1">
        <v>1.0</v>
      </c>
      <c r="P360" s="1" t="s">
        <v>89</v>
      </c>
      <c r="Q360" s="1" t="s">
        <v>329</v>
      </c>
      <c r="R360" s="1">
        <v>40.75794</v>
      </c>
      <c r="S360" s="1">
        <v>-73.96143</v>
      </c>
      <c r="T360" s="1" t="s">
        <v>91</v>
      </c>
      <c r="U360" s="1" t="s">
        <v>92</v>
      </c>
      <c r="V360" s="1">
        <v>3.0</v>
      </c>
      <c r="W360" s="1">
        <v>1.0</v>
      </c>
      <c r="X360" s="1">
        <v>1.0</v>
      </c>
      <c r="Y360" s="1">
        <v>2.0</v>
      </c>
      <c r="Z360" s="1" t="s">
        <v>93</v>
      </c>
      <c r="AA360" s="1" t="s">
        <v>2170</v>
      </c>
      <c r="AB360" s="1">
        <v>315.0</v>
      </c>
      <c r="AC360" s="1">
        <v>1.0</v>
      </c>
      <c r="AD360" s="1">
        <v>0.0</v>
      </c>
      <c r="AE360" s="1">
        <v>30.0</v>
      </c>
      <c r="AF360" s="1" t="s">
        <v>1683</v>
      </c>
      <c r="AG360" s="1">
        <v>1.0</v>
      </c>
      <c r="AH360" s="1">
        <v>29.0</v>
      </c>
      <c r="AI360" s="1">
        <v>59.0</v>
      </c>
      <c r="AJ360" s="1">
        <v>89.0</v>
      </c>
      <c r="AK360" s="1">
        <v>364.0</v>
      </c>
      <c r="AL360" s="1">
        <v>0.0</v>
      </c>
      <c r="AM360" s="1">
        <v>0.0</v>
      </c>
      <c r="AU360" s="1">
        <v>0.0</v>
      </c>
      <c r="AV360" s="1" t="s">
        <v>2171</v>
      </c>
      <c r="AW360" s="1">
        <v>49.0</v>
      </c>
      <c r="AX360" s="1">
        <v>49.0</v>
      </c>
      <c r="AY360" s="1">
        <v>0.0</v>
      </c>
      <c r="AZ360" s="1">
        <v>0.0</v>
      </c>
      <c r="BB360" s="1">
        <v>-1.0</v>
      </c>
      <c r="BC360" s="1">
        <v>1.0</v>
      </c>
      <c r="BD360" s="1">
        <v>-1.0</v>
      </c>
      <c r="BE360" s="1">
        <v>-1.0</v>
      </c>
      <c r="BF360" s="1">
        <v>1.0</v>
      </c>
      <c r="BG360" s="1">
        <v>-1.0</v>
      </c>
      <c r="BH360" s="1">
        <v>1.0</v>
      </c>
      <c r="BI360" s="1">
        <v>-1.0</v>
      </c>
      <c r="BJ360" s="1">
        <v>1.0</v>
      </c>
      <c r="BK360" s="1">
        <v>1.0</v>
      </c>
      <c r="BL360" s="1">
        <v>1.0</v>
      </c>
      <c r="BM360" s="1">
        <v>1.0</v>
      </c>
      <c r="BN360" s="1">
        <v>1.0</v>
      </c>
      <c r="BO360" s="1">
        <v>1.0</v>
      </c>
      <c r="BP360" s="1">
        <v>1.0</v>
      </c>
      <c r="BQ360" s="1">
        <v>-1.0</v>
      </c>
      <c r="BR360" s="1">
        <v>-1.0</v>
      </c>
      <c r="BS360" s="1">
        <v>-1.0</v>
      </c>
      <c r="BT360" s="1">
        <v>-1.0</v>
      </c>
      <c r="BU360" s="1">
        <v>1.0</v>
      </c>
      <c r="BV360" s="1">
        <v>-1.0</v>
      </c>
      <c r="BW360" s="1">
        <v>1.0</v>
      </c>
      <c r="BX360" s="1">
        <v>1.0</v>
      </c>
      <c r="BY360" s="1">
        <v>-1.0</v>
      </c>
      <c r="BZ360" s="1">
        <v>-1.0</v>
      </c>
      <c r="CA360" s="1">
        <v>-1.0</v>
      </c>
      <c r="CB360" s="1">
        <v>-1.0</v>
      </c>
      <c r="CC360" s="1">
        <v>-1.0</v>
      </c>
      <c r="CD360" s="1">
        <v>11257.0</v>
      </c>
    </row>
    <row r="361">
      <c r="A361" s="1">
        <v>3457770.0</v>
      </c>
      <c r="B361" s="1" t="s">
        <v>2172</v>
      </c>
      <c r="C361" s="1" t="s">
        <v>2173</v>
      </c>
      <c r="D361" s="1" t="s">
        <v>2173</v>
      </c>
      <c r="E361" s="1" t="s">
        <v>85</v>
      </c>
      <c r="I361" s="1">
        <v>9604972.0</v>
      </c>
      <c r="J361" s="1">
        <v>41570.0</v>
      </c>
      <c r="M361" s="1">
        <v>0.0</v>
      </c>
      <c r="N361" s="1">
        <v>1.0</v>
      </c>
      <c r="O361" s="1">
        <v>1.0</v>
      </c>
      <c r="P361" s="1" t="s">
        <v>89</v>
      </c>
      <c r="Q361" s="1" t="s">
        <v>177</v>
      </c>
      <c r="R361" s="1">
        <v>40.7212</v>
      </c>
      <c r="S361" s="1">
        <v>-73.98893</v>
      </c>
      <c r="T361" s="1" t="s">
        <v>91</v>
      </c>
      <c r="U361" s="1" t="s">
        <v>92</v>
      </c>
      <c r="V361" s="1">
        <v>3.0</v>
      </c>
      <c r="W361" s="1">
        <v>1.0</v>
      </c>
      <c r="X361" s="1">
        <v>1.0</v>
      </c>
      <c r="Y361" s="1">
        <v>2.0</v>
      </c>
      <c r="Z361" s="1" t="s">
        <v>93</v>
      </c>
      <c r="AA361" s="1" t="s">
        <v>2174</v>
      </c>
      <c r="AB361" s="1">
        <v>110.0</v>
      </c>
      <c r="AC361" s="1">
        <v>1.0</v>
      </c>
      <c r="AD361" s="1">
        <v>0.0</v>
      </c>
      <c r="AE361" s="1">
        <v>1.0</v>
      </c>
      <c r="AF361" s="1" t="s">
        <v>2175</v>
      </c>
      <c r="AG361" s="1">
        <v>1.0</v>
      </c>
      <c r="AH361" s="1">
        <v>0.0</v>
      </c>
      <c r="AI361" s="1">
        <v>0.0</v>
      </c>
      <c r="AJ361" s="1">
        <v>0.0</v>
      </c>
      <c r="AK361" s="1">
        <v>0.0</v>
      </c>
      <c r="AL361" s="1">
        <v>1.0</v>
      </c>
      <c r="AM361" s="1">
        <v>0.0</v>
      </c>
      <c r="AN361" s="1">
        <v>80.0</v>
      </c>
      <c r="AO361" s="1">
        <v>10.0</v>
      </c>
      <c r="AP361" s="1">
        <v>8.0</v>
      </c>
      <c r="AQ361" s="1">
        <v>8.0</v>
      </c>
      <c r="AR361" s="1">
        <v>8.0</v>
      </c>
      <c r="AS361" s="1">
        <v>10.0</v>
      </c>
      <c r="AT361" s="1">
        <v>10.0</v>
      </c>
      <c r="AU361" s="1">
        <v>0.0</v>
      </c>
      <c r="AV361" s="1" t="s">
        <v>105</v>
      </c>
      <c r="AW361" s="1">
        <v>1.0</v>
      </c>
      <c r="AX361" s="1">
        <v>1.0</v>
      </c>
      <c r="AY361" s="1">
        <v>0.0</v>
      </c>
      <c r="AZ361" s="1">
        <v>0.0</v>
      </c>
      <c r="BA361" s="1">
        <v>0.02</v>
      </c>
      <c r="BB361" s="1">
        <v>-1.0</v>
      </c>
      <c r="BC361" s="1">
        <v>1.0</v>
      </c>
      <c r="BD361" s="1">
        <v>-1.0</v>
      </c>
      <c r="BE361" s="1">
        <v>-1.0</v>
      </c>
      <c r="BF361" s="1">
        <v>-1.0</v>
      </c>
      <c r="BG361" s="1">
        <v>-1.0</v>
      </c>
      <c r="BH361" s="1">
        <v>-1.0</v>
      </c>
      <c r="BI361" s="1">
        <v>-1.0</v>
      </c>
      <c r="BJ361" s="1">
        <v>-1.0</v>
      </c>
      <c r="BK361" s="1">
        <v>-1.0</v>
      </c>
      <c r="BL361" s="1">
        <v>-1.0</v>
      </c>
      <c r="BM361" s="1">
        <v>1.0</v>
      </c>
      <c r="BN361" s="1">
        <v>-1.0</v>
      </c>
      <c r="BO361" s="1">
        <v>-1.0</v>
      </c>
      <c r="BP361" s="1">
        <v>-1.0</v>
      </c>
      <c r="BQ361" s="1">
        <v>-1.0</v>
      </c>
      <c r="BR361" s="1">
        <v>-1.0</v>
      </c>
      <c r="BS361" s="1">
        <v>-1.0</v>
      </c>
      <c r="BT361" s="1">
        <v>-1.0</v>
      </c>
      <c r="BU361" s="1">
        <v>1.0</v>
      </c>
      <c r="BV361" s="1">
        <v>-1.0</v>
      </c>
      <c r="BW361" s="1">
        <v>-1.0</v>
      </c>
      <c r="BX361" s="1">
        <v>-1.0</v>
      </c>
      <c r="BY361" s="1">
        <v>-1.0</v>
      </c>
      <c r="BZ361" s="1">
        <v>-1.0</v>
      </c>
      <c r="CA361" s="1">
        <v>-1.0</v>
      </c>
      <c r="CB361" s="1">
        <v>-1.0</v>
      </c>
      <c r="CC361" s="1">
        <v>-1.0</v>
      </c>
      <c r="CD361" s="1">
        <v>11285.0</v>
      </c>
    </row>
    <row r="362">
      <c r="A362" s="1">
        <v>6079197.0</v>
      </c>
      <c r="B362" s="1" t="s">
        <v>2176</v>
      </c>
      <c r="C362" s="1" t="s">
        <v>2177</v>
      </c>
      <c r="D362" s="1" t="s">
        <v>2177</v>
      </c>
      <c r="E362" s="1" t="s">
        <v>85</v>
      </c>
      <c r="I362" s="1">
        <v>3.1555753E7</v>
      </c>
      <c r="J362" s="1">
        <v>42113.0</v>
      </c>
      <c r="M362" s="1">
        <v>0.0</v>
      </c>
      <c r="N362" s="1">
        <v>1.0</v>
      </c>
      <c r="O362" s="1">
        <v>0.0</v>
      </c>
      <c r="P362" s="1" t="s">
        <v>89</v>
      </c>
      <c r="Q362" s="1" t="s">
        <v>362</v>
      </c>
      <c r="R362" s="1">
        <v>40.80272</v>
      </c>
      <c r="S362" s="1">
        <v>-73.96634</v>
      </c>
      <c r="T362" s="1" t="s">
        <v>91</v>
      </c>
      <c r="U362" s="1" t="s">
        <v>113</v>
      </c>
      <c r="V362" s="1">
        <v>1.0</v>
      </c>
      <c r="W362" s="1">
        <v>1.0</v>
      </c>
      <c r="X362" s="1">
        <v>1.0</v>
      </c>
      <c r="Y362" s="1">
        <v>1.0</v>
      </c>
      <c r="Z362" s="1" t="s">
        <v>93</v>
      </c>
      <c r="AA362" s="1" t="s">
        <v>2178</v>
      </c>
      <c r="AB362" s="1">
        <v>45.0</v>
      </c>
      <c r="AC362" s="1">
        <v>1.0</v>
      </c>
      <c r="AD362" s="1">
        <v>0.0</v>
      </c>
      <c r="AE362" s="1">
        <v>1.0</v>
      </c>
      <c r="AF362" s="1" t="s">
        <v>1512</v>
      </c>
      <c r="AG362" s="1">
        <v>1.0</v>
      </c>
      <c r="AH362" s="1">
        <v>0.0</v>
      </c>
      <c r="AI362" s="1">
        <v>0.0</v>
      </c>
      <c r="AJ362" s="1">
        <v>0.0</v>
      </c>
      <c r="AK362" s="1">
        <v>0.0</v>
      </c>
      <c r="AL362" s="1">
        <v>7.0</v>
      </c>
      <c r="AM362" s="1">
        <v>0.0</v>
      </c>
      <c r="AN362" s="1">
        <v>83.0</v>
      </c>
      <c r="AO362" s="1">
        <v>8.0</v>
      </c>
      <c r="AP362" s="1">
        <v>7.0</v>
      </c>
      <c r="AQ362" s="1">
        <v>10.0</v>
      </c>
      <c r="AR362" s="1">
        <v>10.0</v>
      </c>
      <c r="AS362" s="1">
        <v>10.0</v>
      </c>
      <c r="AT362" s="1">
        <v>9.0</v>
      </c>
      <c r="AU362" s="1">
        <v>0.0</v>
      </c>
      <c r="AV362" s="1" t="s">
        <v>105</v>
      </c>
      <c r="AW362" s="1">
        <v>1.0</v>
      </c>
      <c r="AX362" s="1">
        <v>0.0</v>
      </c>
      <c r="AY362" s="1">
        <v>1.0</v>
      </c>
      <c r="AZ362" s="1">
        <v>0.0</v>
      </c>
      <c r="BA362" s="1">
        <v>0.14</v>
      </c>
      <c r="BB362" s="1">
        <v>-1.0</v>
      </c>
      <c r="BC362" s="1">
        <v>1.0</v>
      </c>
      <c r="BD362" s="1">
        <v>-1.0</v>
      </c>
      <c r="BE362" s="1">
        <v>-1.0</v>
      </c>
      <c r="BF362" s="1">
        <v>-1.0</v>
      </c>
      <c r="BG362" s="1">
        <v>-1.0</v>
      </c>
      <c r="BH362" s="1">
        <v>-1.0</v>
      </c>
      <c r="BI362" s="1">
        <v>-1.0</v>
      </c>
      <c r="BJ362" s="1">
        <v>-1.0</v>
      </c>
      <c r="BK362" s="1">
        <v>-1.0</v>
      </c>
      <c r="BL362" s="1">
        <v>-1.0</v>
      </c>
      <c r="BM362" s="1">
        <v>1.0</v>
      </c>
      <c r="BN362" s="1">
        <v>1.0</v>
      </c>
      <c r="BO362" s="1">
        <v>-1.0</v>
      </c>
      <c r="BP362" s="1">
        <v>-1.0</v>
      </c>
      <c r="BQ362" s="1">
        <v>-1.0</v>
      </c>
      <c r="BR362" s="1">
        <v>-1.0</v>
      </c>
      <c r="BS362" s="1">
        <v>-1.0</v>
      </c>
      <c r="BT362" s="1">
        <v>-1.0</v>
      </c>
      <c r="BU362" s="1">
        <v>1.0</v>
      </c>
      <c r="BV362" s="1">
        <v>-1.0</v>
      </c>
      <c r="BW362" s="1">
        <v>-1.0</v>
      </c>
      <c r="BX362" s="1">
        <v>-1.0</v>
      </c>
      <c r="BY362" s="1">
        <v>-1.0</v>
      </c>
      <c r="BZ362" s="1">
        <v>-1.0</v>
      </c>
      <c r="CA362" s="1">
        <v>1.0</v>
      </c>
      <c r="CB362" s="1">
        <v>-1.0</v>
      </c>
      <c r="CC362" s="1">
        <v>-1.0</v>
      </c>
      <c r="CD362" s="1">
        <v>11377.0</v>
      </c>
    </row>
    <row r="363">
      <c r="A363" s="1">
        <v>8840959.0</v>
      </c>
      <c r="B363" s="1" t="s">
        <v>2179</v>
      </c>
      <c r="C363" s="1" t="s">
        <v>2180</v>
      </c>
      <c r="D363" s="1" t="s">
        <v>2180</v>
      </c>
      <c r="E363" s="1" t="s">
        <v>85</v>
      </c>
      <c r="I363" s="1">
        <v>3.9556296E7</v>
      </c>
      <c r="J363" s="1">
        <v>42210.0</v>
      </c>
      <c r="M363" s="1">
        <v>0.0</v>
      </c>
      <c r="N363" s="1">
        <v>1.0</v>
      </c>
      <c r="O363" s="1">
        <v>1.0</v>
      </c>
      <c r="P363" s="1" t="s">
        <v>123</v>
      </c>
      <c r="Q363" s="1" t="s">
        <v>321</v>
      </c>
      <c r="R363" s="1">
        <v>40.6802</v>
      </c>
      <c r="S363" s="1">
        <v>-73.95768</v>
      </c>
      <c r="T363" s="1" t="s">
        <v>91</v>
      </c>
      <c r="U363" s="1" t="s">
        <v>92</v>
      </c>
      <c r="V363" s="1">
        <v>2.0</v>
      </c>
      <c r="W363" s="1">
        <v>1.0</v>
      </c>
      <c r="X363" s="1">
        <v>1.0</v>
      </c>
      <c r="Y363" s="1">
        <v>1.0</v>
      </c>
      <c r="Z363" s="1" t="s">
        <v>93</v>
      </c>
      <c r="AA363" s="1" t="s">
        <v>2181</v>
      </c>
      <c r="AB363" s="1">
        <v>85.0</v>
      </c>
      <c r="AC363" s="1">
        <v>2.0</v>
      </c>
      <c r="AD363" s="1">
        <v>20.0</v>
      </c>
      <c r="AE363" s="1">
        <v>3.0</v>
      </c>
      <c r="AF363" s="1" t="s">
        <v>673</v>
      </c>
      <c r="AG363" s="1">
        <v>1.0</v>
      </c>
      <c r="AH363" s="1">
        <v>0.0</v>
      </c>
      <c r="AI363" s="1">
        <v>0.0</v>
      </c>
      <c r="AJ363" s="1">
        <v>0.0</v>
      </c>
      <c r="AK363" s="1">
        <v>0.0</v>
      </c>
      <c r="AL363" s="1">
        <v>1.0</v>
      </c>
      <c r="AM363" s="1">
        <v>0.0</v>
      </c>
      <c r="AN363" s="1">
        <v>100.0</v>
      </c>
      <c r="AO363" s="1">
        <v>10.0</v>
      </c>
      <c r="AP363" s="1">
        <v>8.0</v>
      </c>
      <c r="AQ363" s="1">
        <v>10.0</v>
      </c>
      <c r="AR363" s="1">
        <v>10.0</v>
      </c>
      <c r="AS363" s="1">
        <v>8.0</v>
      </c>
      <c r="AT363" s="1">
        <v>10.0</v>
      </c>
      <c r="AU363" s="1">
        <v>0.0</v>
      </c>
      <c r="AV363" s="1" t="s">
        <v>96</v>
      </c>
      <c r="AW363" s="1">
        <v>1.0</v>
      </c>
      <c r="AX363" s="1">
        <v>1.0</v>
      </c>
      <c r="AY363" s="1">
        <v>0.0</v>
      </c>
      <c r="AZ363" s="1">
        <v>0.0</v>
      </c>
      <c r="BA363" s="1">
        <v>0.03</v>
      </c>
      <c r="BB363" s="1">
        <v>-1.0</v>
      </c>
      <c r="BC363" s="1">
        <v>1.0</v>
      </c>
      <c r="BD363" s="1">
        <v>-1.0</v>
      </c>
      <c r="BE363" s="1">
        <v>-1.0</v>
      </c>
      <c r="BF363" s="1">
        <v>-1.0</v>
      </c>
      <c r="BG363" s="1">
        <v>-1.0</v>
      </c>
      <c r="BH363" s="1">
        <v>-1.0</v>
      </c>
      <c r="BI363" s="1">
        <v>-1.0</v>
      </c>
      <c r="BJ363" s="1">
        <v>-1.0</v>
      </c>
      <c r="BK363" s="1">
        <v>-1.0</v>
      </c>
      <c r="BL363" s="1">
        <v>-1.0</v>
      </c>
      <c r="BM363" s="1">
        <v>-1.0</v>
      </c>
      <c r="BN363" s="1">
        <v>-1.0</v>
      </c>
      <c r="BO363" s="1">
        <v>-1.0</v>
      </c>
      <c r="BP363" s="1">
        <v>-1.0</v>
      </c>
      <c r="BQ363" s="1">
        <v>-1.0</v>
      </c>
      <c r="BR363" s="1">
        <v>-1.0</v>
      </c>
      <c r="BS363" s="1">
        <v>-1.0</v>
      </c>
      <c r="BT363" s="1">
        <v>-1.0</v>
      </c>
      <c r="BU363" s="1">
        <v>1.0</v>
      </c>
      <c r="BV363" s="1">
        <v>-1.0</v>
      </c>
      <c r="BW363" s="1">
        <v>-1.0</v>
      </c>
      <c r="BX363" s="1">
        <v>-1.0</v>
      </c>
      <c r="BY363" s="1">
        <v>-1.0</v>
      </c>
      <c r="BZ363" s="1">
        <v>-1.0</v>
      </c>
      <c r="CA363" s="1">
        <v>-1.0</v>
      </c>
      <c r="CB363" s="1">
        <v>-1.0</v>
      </c>
      <c r="CC363" s="1">
        <v>-1.0</v>
      </c>
      <c r="CD363" s="1">
        <v>11394.0</v>
      </c>
    </row>
    <row r="364">
      <c r="A364" s="1">
        <v>2.1845154E7</v>
      </c>
      <c r="B364" s="1" t="s">
        <v>2182</v>
      </c>
      <c r="C364" s="1" t="s">
        <v>2183</v>
      </c>
      <c r="D364" s="1" t="s">
        <v>2183</v>
      </c>
      <c r="E364" s="1" t="s">
        <v>85</v>
      </c>
      <c r="H364" s="1" t="s">
        <v>2184</v>
      </c>
      <c r="I364" s="1">
        <v>4495261.0</v>
      </c>
      <c r="J364" s="1">
        <v>41269.0</v>
      </c>
      <c r="M364" s="1">
        <v>0.0</v>
      </c>
      <c r="N364" s="1">
        <v>1.0</v>
      </c>
      <c r="O364" s="1">
        <v>1.0</v>
      </c>
      <c r="P364" s="1" t="s">
        <v>89</v>
      </c>
      <c r="Q364" s="1" t="s">
        <v>90</v>
      </c>
      <c r="R364" s="1">
        <v>40.72631</v>
      </c>
      <c r="S364" s="1">
        <v>-73.98507</v>
      </c>
      <c r="T364" s="1" t="s">
        <v>91</v>
      </c>
      <c r="U364" s="1" t="s">
        <v>92</v>
      </c>
      <c r="V364" s="1">
        <v>2.0</v>
      </c>
      <c r="W364" s="1">
        <v>1.0</v>
      </c>
      <c r="X364" s="1">
        <v>1.0</v>
      </c>
      <c r="Y364" s="1">
        <v>1.0</v>
      </c>
      <c r="Z364" s="1" t="s">
        <v>93</v>
      </c>
      <c r="AA364" s="1" t="s">
        <v>2185</v>
      </c>
      <c r="AB364" s="1">
        <v>180.0</v>
      </c>
      <c r="AC364" s="1">
        <v>2.0</v>
      </c>
      <c r="AD364" s="1">
        <v>100.0</v>
      </c>
      <c r="AE364" s="1">
        <v>7.0</v>
      </c>
      <c r="AF364" s="1" t="s">
        <v>549</v>
      </c>
      <c r="AG364" s="1">
        <v>1.0</v>
      </c>
      <c r="AH364" s="1">
        <v>0.0</v>
      </c>
      <c r="AI364" s="1">
        <v>0.0</v>
      </c>
      <c r="AJ364" s="1">
        <v>0.0</v>
      </c>
      <c r="AK364" s="1">
        <v>0.0</v>
      </c>
      <c r="AL364" s="1">
        <v>2.0</v>
      </c>
      <c r="AM364" s="1">
        <v>1.0</v>
      </c>
      <c r="AN364" s="1">
        <v>100.0</v>
      </c>
      <c r="AO364" s="1">
        <v>10.0</v>
      </c>
      <c r="AP364" s="1">
        <v>9.0</v>
      </c>
      <c r="AQ364" s="1">
        <v>10.0</v>
      </c>
      <c r="AR364" s="1">
        <v>10.0</v>
      </c>
      <c r="AS364" s="1">
        <v>10.0</v>
      </c>
      <c r="AT364" s="1">
        <v>8.0</v>
      </c>
      <c r="AU364" s="1">
        <v>0.0</v>
      </c>
      <c r="AV364" s="1" t="s">
        <v>96</v>
      </c>
      <c r="AW364" s="1">
        <v>1.0</v>
      </c>
      <c r="AX364" s="1">
        <v>1.0</v>
      </c>
      <c r="AY364" s="1">
        <v>0.0</v>
      </c>
      <c r="AZ364" s="1">
        <v>0.0</v>
      </c>
      <c r="BA364" s="1">
        <v>0.11</v>
      </c>
      <c r="BB364" s="1">
        <v>-1.0</v>
      </c>
      <c r="BC364" s="1">
        <v>1.0</v>
      </c>
      <c r="BD364" s="1">
        <v>-1.0</v>
      </c>
      <c r="BE364" s="1">
        <v>-1.0</v>
      </c>
      <c r="BF364" s="1">
        <v>-1.0</v>
      </c>
      <c r="BG364" s="1">
        <v>-1.0</v>
      </c>
      <c r="BH364" s="1">
        <v>-1.0</v>
      </c>
      <c r="BI364" s="1">
        <v>-1.0</v>
      </c>
      <c r="BJ364" s="1">
        <v>1.0</v>
      </c>
      <c r="BK364" s="1">
        <v>-1.0</v>
      </c>
      <c r="BL364" s="1">
        <v>-1.0</v>
      </c>
      <c r="BM364" s="1">
        <v>-1.0</v>
      </c>
      <c r="BN364" s="1">
        <v>-1.0</v>
      </c>
      <c r="BO364" s="1">
        <v>-1.0</v>
      </c>
      <c r="BP364" s="1">
        <v>-1.0</v>
      </c>
      <c r="BQ364" s="1">
        <v>-1.0</v>
      </c>
      <c r="BR364" s="1">
        <v>-1.0</v>
      </c>
      <c r="BS364" s="1">
        <v>-1.0</v>
      </c>
      <c r="BT364" s="1">
        <v>-1.0</v>
      </c>
      <c r="BU364" s="1">
        <v>1.0</v>
      </c>
      <c r="BV364" s="1">
        <v>-1.0</v>
      </c>
      <c r="BW364" s="1">
        <v>-1.0</v>
      </c>
      <c r="BX364" s="1">
        <v>-1.0</v>
      </c>
      <c r="BY364" s="1">
        <v>-1.0</v>
      </c>
      <c r="BZ364" s="1">
        <v>1.0</v>
      </c>
      <c r="CA364" s="1">
        <v>-1.0</v>
      </c>
      <c r="CB364" s="1">
        <v>-1.0</v>
      </c>
      <c r="CC364" s="1">
        <v>-1.0</v>
      </c>
      <c r="CD364" s="1">
        <v>11568.0</v>
      </c>
    </row>
    <row r="365">
      <c r="A365" s="1">
        <v>2627940.0</v>
      </c>
      <c r="B365" s="1" t="s">
        <v>2186</v>
      </c>
      <c r="C365" s="1" t="s">
        <v>2187</v>
      </c>
      <c r="D365" s="1" t="s">
        <v>2188</v>
      </c>
      <c r="E365" s="1" t="s">
        <v>85</v>
      </c>
      <c r="H365" s="1" t="s">
        <v>2189</v>
      </c>
      <c r="I365" s="1">
        <v>2818232.0</v>
      </c>
      <c r="J365" s="1">
        <v>41093.0</v>
      </c>
      <c r="M365" s="1">
        <v>0.0</v>
      </c>
      <c r="N365" s="1">
        <v>1.0</v>
      </c>
      <c r="O365" s="1">
        <v>1.0</v>
      </c>
      <c r="P365" s="1" t="s">
        <v>123</v>
      </c>
      <c r="Q365" s="1" t="s">
        <v>124</v>
      </c>
      <c r="R365" s="1">
        <v>40.6866099999999</v>
      </c>
      <c r="S365" s="1">
        <v>-73.97054</v>
      </c>
      <c r="T365" s="1" t="s">
        <v>91</v>
      </c>
      <c r="U365" s="1" t="s">
        <v>92</v>
      </c>
      <c r="V365" s="1">
        <v>2.0</v>
      </c>
      <c r="W365" s="1">
        <v>1.0</v>
      </c>
      <c r="X365" s="1">
        <v>1.0</v>
      </c>
      <c r="Y365" s="1">
        <v>1.0</v>
      </c>
      <c r="Z365" s="1" t="s">
        <v>93</v>
      </c>
      <c r="AA365" s="1" t="s">
        <v>2190</v>
      </c>
      <c r="AB365" s="1">
        <v>225.0</v>
      </c>
      <c r="AC365" s="1">
        <v>2.0</v>
      </c>
      <c r="AD365" s="1">
        <v>50.0</v>
      </c>
      <c r="AE365" s="1">
        <v>3.0</v>
      </c>
      <c r="AF365" s="1" t="s">
        <v>692</v>
      </c>
      <c r="AG365" s="1">
        <v>1.0</v>
      </c>
      <c r="AH365" s="1">
        <v>0.0</v>
      </c>
      <c r="AI365" s="1">
        <v>0.0</v>
      </c>
      <c r="AJ365" s="1">
        <v>0.0</v>
      </c>
      <c r="AK365" s="1">
        <v>0.0</v>
      </c>
      <c r="AL365" s="1">
        <v>12.0</v>
      </c>
      <c r="AM365" s="1">
        <v>0.0</v>
      </c>
      <c r="AN365" s="1">
        <v>97.0</v>
      </c>
      <c r="AO365" s="1">
        <v>10.0</v>
      </c>
      <c r="AP365" s="1">
        <v>9.0</v>
      </c>
      <c r="AQ365" s="1">
        <v>10.0</v>
      </c>
      <c r="AR365" s="1">
        <v>10.0</v>
      </c>
      <c r="AS365" s="1">
        <v>10.0</v>
      </c>
      <c r="AT365" s="1">
        <v>10.0</v>
      </c>
      <c r="AU365" s="1">
        <v>0.0</v>
      </c>
      <c r="AV365" s="1" t="s">
        <v>117</v>
      </c>
      <c r="AW365" s="1">
        <v>1.0</v>
      </c>
      <c r="AX365" s="1">
        <v>1.0</v>
      </c>
      <c r="AY365" s="1">
        <v>0.0</v>
      </c>
      <c r="AZ365" s="1">
        <v>0.0</v>
      </c>
      <c r="BA365" s="1">
        <v>0.19</v>
      </c>
      <c r="BB365" s="1">
        <v>-1.0</v>
      </c>
      <c r="BC365" s="1">
        <v>-1.0</v>
      </c>
      <c r="BD365" s="1">
        <v>-1.0</v>
      </c>
      <c r="BE365" s="1">
        <v>-1.0</v>
      </c>
      <c r="BF365" s="1">
        <v>-1.0</v>
      </c>
      <c r="BG365" s="1">
        <v>-1.0</v>
      </c>
      <c r="BH365" s="1">
        <v>-1.0</v>
      </c>
      <c r="BI365" s="1">
        <v>-1.0</v>
      </c>
      <c r="BJ365" s="1">
        <v>-1.0</v>
      </c>
      <c r="BK365" s="1">
        <v>-1.0</v>
      </c>
      <c r="BL365" s="1">
        <v>-1.0</v>
      </c>
      <c r="BM365" s="1">
        <v>-1.0</v>
      </c>
      <c r="BN365" s="1">
        <v>-1.0</v>
      </c>
      <c r="BO365" s="1">
        <v>-1.0</v>
      </c>
      <c r="BP365" s="1">
        <v>-1.0</v>
      </c>
      <c r="BQ365" s="1">
        <v>1.0</v>
      </c>
      <c r="BR365" s="1">
        <v>-1.0</v>
      </c>
      <c r="BS365" s="1">
        <v>-1.0</v>
      </c>
      <c r="BT365" s="1">
        <v>-1.0</v>
      </c>
      <c r="BU365" s="1">
        <v>1.0</v>
      </c>
      <c r="BV365" s="1">
        <v>-1.0</v>
      </c>
      <c r="BW365" s="1">
        <v>-1.0</v>
      </c>
      <c r="BX365" s="1">
        <v>-1.0</v>
      </c>
      <c r="BY365" s="1">
        <v>-1.0</v>
      </c>
      <c r="BZ365" s="1">
        <v>-1.0</v>
      </c>
      <c r="CA365" s="1">
        <v>-1.0</v>
      </c>
      <c r="CB365" s="1">
        <v>-1.0</v>
      </c>
      <c r="CC365" s="1">
        <v>-1.0</v>
      </c>
      <c r="CD365" s="1">
        <v>11608.0</v>
      </c>
    </row>
    <row r="366">
      <c r="A366" s="1">
        <v>3.4978307E7</v>
      </c>
      <c r="B366" s="1" t="s">
        <v>2191</v>
      </c>
      <c r="C366" s="1" t="s">
        <v>2192</v>
      </c>
      <c r="D366" s="1" t="s">
        <v>2193</v>
      </c>
      <c r="E366" s="1" t="s">
        <v>85</v>
      </c>
      <c r="F366" s="1" t="s">
        <v>2194</v>
      </c>
      <c r="G366" s="1" t="s">
        <v>2195</v>
      </c>
      <c r="H366" s="1" t="s">
        <v>2196</v>
      </c>
      <c r="I366" s="1">
        <v>8.4642468E7</v>
      </c>
      <c r="J366" s="1">
        <v>42570.0</v>
      </c>
      <c r="K366" s="1" t="s">
        <v>88</v>
      </c>
      <c r="L366" s="1">
        <v>0.75</v>
      </c>
      <c r="M366" s="1">
        <v>0.0</v>
      </c>
      <c r="N366" s="1">
        <v>1.0</v>
      </c>
      <c r="O366" s="1">
        <v>0.0</v>
      </c>
      <c r="P366" s="1" t="s">
        <v>123</v>
      </c>
      <c r="Q366" s="1" t="s">
        <v>1466</v>
      </c>
      <c r="R366" s="1">
        <v>40.66714</v>
      </c>
      <c r="S366" s="1">
        <v>-73.99279</v>
      </c>
      <c r="T366" s="1" t="s">
        <v>289</v>
      </c>
      <c r="U366" s="1" t="s">
        <v>113</v>
      </c>
      <c r="V366" s="1">
        <v>1.0</v>
      </c>
      <c r="W366" s="1">
        <v>1.0</v>
      </c>
      <c r="X366" s="1">
        <v>1.0</v>
      </c>
      <c r="Y366" s="1">
        <v>2.0</v>
      </c>
      <c r="Z366" s="1" t="s">
        <v>93</v>
      </c>
      <c r="AA366" s="1" t="s">
        <v>2197</v>
      </c>
      <c r="AB366" s="1">
        <v>80.0</v>
      </c>
      <c r="AC366" s="1">
        <v>1.0</v>
      </c>
      <c r="AD366" s="1">
        <v>0.0</v>
      </c>
      <c r="AE366" s="1">
        <v>14.0</v>
      </c>
      <c r="AF366" s="1" t="s">
        <v>1554</v>
      </c>
      <c r="AG366" s="1">
        <v>1.0</v>
      </c>
      <c r="AH366" s="1">
        <v>3.0</v>
      </c>
      <c r="AI366" s="1">
        <v>3.0</v>
      </c>
      <c r="AJ366" s="1">
        <v>3.0</v>
      </c>
      <c r="AK366" s="1">
        <v>192.0</v>
      </c>
      <c r="AL366" s="1">
        <v>0.0</v>
      </c>
      <c r="AM366" s="1">
        <v>0.0</v>
      </c>
      <c r="AU366" s="1">
        <v>0.0</v>
      </c>
      <c r="AV366" s="1" t="s">
        <v>96</v>
      </c>
      <c r="AW366" s="1">
        <v>1.0</v>
      </c>
      <c r="AX366" s="1">
        <v>0.0</v>
      </c>
      <c r="AY366" s="1">
        <v>1.0</v>
      </c>
      <c r="AZ366" s="1">
        <v>0.0</v>
      </c>
      <c r="BB366" s="1">
        <v>-1.0</v>
      </c>
      <c r="BC366" s="1">
        <v>1.0</v>
      </c>
      <c r="BD366" s="1">
        <v>-1.0</v>
      </c>
      <c r="BE366" s="1">
        <v>-1.0</v>
      </c>
      <c r="BF366" s="1">
        <v>-1.0</v>
      </c>
      <c r="BG366" s="1">
        <v>-1.0</v>
      </c>
      <c r="BH366" s="1">
        <v>-1.0</v>
      </c>
      <c r="BI366" s="1">
        <v>-1.0</v>
      </c>
      <c r="BJ366" s="1">
        <v>-1.0</v>
      </c>
      <c r="BK366" s="1">
        <v>1.0</v>
      </c>
      <c r="BL366" s="1">
        <v>1.0</v>
      </c>
      <c r="BM366" s="1">
        <v>-1.0</v>
      </c>
      <c r="BN366" s="1">
        <v>-1.0</v>
      </c>
      <c r="BO366" s="1">
        <v>-1.0</v>
      </c>
      <c r="BP366" s="1">
        <v>-1.0</v>
      </c>
      <c r="BQ366" s="1">
        <v>1.0</v>
      </c>
      <c r="BR366" s="1">
        <v>-1.0</v>
      </c>
      <c r="BS366" s="1">
        <v>-1.0</v>
      </c>
      <c r="BT366" s="1">
        <v>-1.0</v>
      </c>
      <c r="BU366" s="1">
        <v>1.0</v>
      </c>
      <c r="BV366" s="1">
        <v>-1.0</v>
      </c>
      <c r="BW366" s="1">
        <v>-1.0</v>
      </c>
      <c r="BX366" s="1">
        <v>-1.0</v>
      </c>
      <c r="BY366" s="1">
        <v>-1.0</v>
      </c>
      <c r="BZ366" s="1">
        <v>-1.0</v>
      </c>
      <c r="CA366" s="1">
        <v>-1.0</v>
      </c>
      <c r="CB366" s="1">
        <v>-1.0</v>
      </c>
      <c r="CC366" s="1">
        <v>-1.0</v>
      </c>
      <c r="CD366" s="1">
        <v>11676.0</v>
      </c>
    </row>
    <row r="367">
      <c r="A367" s="1">
        <v>1.1407817E7</v>
      </c>
      <c r="B367" s="1" t="s">
        <v>2198</v>
      </c>
      <c r="C367" s="1" t="s">
        <v>2199</v>
      </c>
      <c r="D367" s="1" t="s">
        <v>2199</v>
      </c>
      <c r="E367" s="1" t="s">
        <v>85</v>
      </c>
      <c r="I367" s="1">
        <v>9290968.0</v>
      </c>
      <c r="J367" s="1">
        <v>41554.0</v>
      </c>
      <c r="M367" s="1">
        <v>0.0</v>
      </c>
      <c r="N367" s="1">
        <v>1.0</v>
      </c>
      <c r="O367" s="1">
        <v>1.0</v>
      </c>
      <c r="P367" s="1" t="s">
        <v>111</v>
      </c>
      <c r="Q367" s="1" t="s">
        <v>1023</v>
      </c>
      <c r="R367" s="1">
        <v>40.77349</v>
      </c>
      <c r="S367" s="1">
        <v>-73.92648</v>
      </c>
      <c r="T367" s="1" t="s">
        <v>91</v>
      </c>
      <c r="U367" s="1" t="s">
        <v>92</v>
      </c>
      <c r="V367" s="1">
        <v>2.0</v>
      </c>
      <c r="W367" s="1">
        <v>1.0</v>
      </c>
      <c r="X367" s="1">
        <v>1.0</v>
      </c>
      <c r="Y367" s="1">
        <v>1.0</v>
      </c>
      <c r="Z367" s="1" t="s">
        <v>93</v>
      </c>
      <c r="AA367" s="1" t="s">
        <v>2200</v>
      </c>
      <c r="AB367" s="1">
        <v>112.0</v>
      </c>
      <c r="AC367" s="1">
        <v>2.0</v>
      </c>
      <c r="AD367" s="1">
        <v>39.0</v>
      </c>
      <c r="AE367" s="1">
        <v>1.0</v>
      </c>
      <c r="AF367" s="1" t="s">
        <v>2201</v>
      </c>
      <c r="AG367" s="1">
        <v>1.0</v>
      </c>
      <c r="AH367" s="1">
        <v>0.0</v>
      </c>
      <c r="AI367" s="1">
        <v>0.0</v>
      </c>
      <c r="AJ367" s="1">
        <v>0.0</v>
      </c>
      <c r="AK367" s="1">
        <v>0.0</v>
      </c>
      <c r="AL367" s="1">
        <v>2.0</v>
      </c>
      <c r="AM367" s="1">
        <v>0.0</v>
      </c>
      <c r="AN367" s="1">
        <v>90.0</v>
      </c>
      <c r="AO367" s="1">
        <v>9.0</v>
      </c>
      <c r="AP367" s="1">
        <v>8.0</v>
      </c>
      <c r="AQ367" s="1">
        <v>10.0</v>
      </c>
      <c r="AR367" s="1">
        <v>10.0</v>
      </c>
      <c r="AS367" s="1">
        <v>9.0</v>
      </c>
      <c r="AT367" s="1">
        <v>10.0</v>
      </c>
      <c r="AU367" s="1">
        <v>0.0</v>
      </c>
      <c r="AV367" s="1" t="s">
        <v>105</v>
      </c>
      <c r="AW367" s="1">
        <v>1.0</v>
      </c>
      <c r="AX367" s="1">
        <v>1.0</v>
      </c>
      <c r="AY367" s="1">
        <v>0.0</v>
      </c>
      <c r="AZ367" s="1">
        <v>0.0</v>
      </c>
      <c r="BA367" s="1">
        <v>0.07</v>
      </c>
      <c r="BB367" s="1">
        <v>-1.0</v>
      </c>
      <c r="BC367" s="1">
        <v>1.0</v>
      </c>
      <c r="BD367" s="1">
        <v>-1.0</v>
      </c>
      <c r="BE367" s="1">
        <v>-1.0</v>
      </c>
      <c r="BF367" s="1">
        <v>-1.0</v>
      </c>
      <c r="BG367" s="1">
        <v>-1.0</v>
      </c>
      <c r="BH367" s="1">
        <v>-1.0</v>
      </c>
      <c r="BI367" s="1">
        <v>-1.0</v>
      </c>
      <c r="BJ367" s="1">
        <v>1.0</v>
      </c>
      <c r="BK367" s="1">
        <v>-1.0</v>
      </c>
      <c r="BL367" s="1">
        <v>-1.0</v>
      </c>
      <c r="BM367" s="1">
        <v>1.0</v>
      </c>
      <c r="BN367" s="1">
        <v>1.0</v>
      </c>
      <c r="BO367" s="1">
        <v>1.0</v>
      </c>
      <c r="BP367" s="1">
        <v>-1.0</v>
      </c>
      <c r="BQ367" s="1">
        <v>-1.0</v>
      </c>
      <c r="BR367" s="1">
        <v>-1.0</v>
      </c>
      <c r="BS367" s="1">
        <v>-1.0</v>
      </c>
      <c r="BT367" s="1">
        <v>-1.0</v>
      </c>
      <c r="BU367" s="1">
        <v>1.0</v>
      </c>
      <c r="BV367" s="1">
        <v>-1.0</v>
      </c>
      <c r="BW367" s="1">
        <v>-1.0</v>
      </c>
      <c r="BX367" s="1">
        <v>-1.0</v>
      </c>
      <c r="BY367" s="1">
        <v>-1.0</v>
      </c>
      <c r="BZ367" s="1">
        <v>-1.0</v>
      </c>
      <c r="CA367" s="1">
        <v>-1.0</v>
      </c>
      <c r="CB367" s="1">
        <v>-1.0</v>
      </c>
      <c r="CC367" s="1">
        <v>-1.0</v>
      </c>
      <c r="CD367" s="1">
        <v>11694.0</v>
      </c>
    </row>
    <row r="368">
      <c r="A368" s="1">
        <v>2.891685E7</v>
      </c>
      <c r="B368" s="1" t="s">
        <v>2202</v>
      </c>
      <c r="C368" s="1" t="s">
        <v>2203</v>
      </c>
      <c r="D368" s="1" t="s">
        <v>2204</v>
      </c>
      <c r="E368" s="1" t="s">
        <v>85</v>
      </c>
      <c r="F368" s="1" t="s">
        <v>2205</v>
      </c>
      <c r="G368" s="1" t="s">
        <v>2206</v>
      </c>
      <c r="H368" s="1" t="s">
        <v>2207</v>
      </c>
      <c r="I368" s="1">
        <v>4765119.0</v>
      </c>
      <c r="J368" s="1">
        <v>41293.0</v>
      </c>
      <c r="K368" s="1" t="s">
        <v>88</v>
      </c>
      <c r="L368" s="1">
        <v>1.0</v>
      </c>
      <c r="M368" s="1">
        <v>0.0</v>
      </c>
      <c r="N368" s="1">
        <v>2.0</v>
      </c>
      <c r="O368" s="1">
        <v>1.0</v>
      </c>
      <c r="P368" s="1" t="s">
        <v>123</v>
      </c>
      <c r="Q368" s="1" t="s">
        <v>519</v>
      </c>
      <c r="R368" s="1">
        <v>40.68782</v>
      </c>
      <c r="S368" s="1">
        <v>-73.91071</v>
      </c>
      <c r="T368" s="1" t="s">
        <v>289</v>
      </c>
      <c r="U368" s="1" t="s">
        <v>92</v>
      </c>
      <c r="V368" s="1">
        <v>4.0</v>
      </c>
      <c r="W368" s="1">
        <v>2.0</v>
      </c>
      <c r="X368" s="1">
        <v>2.0</v>
      </c>
      <c r="Y368" s="1">
        <v>2.0</v>
      </c>
      <c r="Z368" s="1" t="s">
        <v>93</v>
      </c>
      <c r="AA368" s="1" t="s">
        <v>2208</v>
      </c>
      <c r="AB368" s="1">
        <v>149.0</v>
      </c>
      <c r="AC368" s="1">
        <v>1.0</v>
      </c>
      <c r="AD368" s="1">
        <v>0.0</v>
      </c>
      <c r="AE368" s="1">
        <v>20.0</v>
      </c>
      <c r="AF368" s="1" t="s">
        <v>341</v>
      </c>
      <c r="AG368" s="1">
        <v>1.0</v>
      </c>
      <c r="AH368" s="1">
        <v>19.0</v>
      </c>
      <c r="AI368" s="1">
        <v>49.0</v>
      </c>
      <c r="AJ368" s="1">
        <v>79.0</v>
      </c>
      <c r="AK368" s="1">
        <v>165.0</v>
      </c>
      <c r="AL368" s="1">
        <v>4.0</v>
      </c>
      <c r="AM368" s="1">
        <v>4.0</v>
      </c>
      <c r="AN368" s="1">
        <v>100.0</v>
      </c>
      <c r="AO368" s="1">
        <v>10.0</v>
      </c>
      <c r="AP368" s="1">
        <v>10.0</v>
      </c>
      <c r="AQ368" s="1">
        <v>10.0</v>
      </c>
      <c r="AR368" s="1">
        <v>10.0</v>
      </c>
      <c r="AS368" s="1">
        <v>9.0</v>
      </c>
      <c r="AT368" s="1">
        <v>10.0</v>
      </c>
      <c r="AU368" s="1">
        <v>1.0</v>
      </c>
      <c r="AV368" s="1" t="s">
        <v>96</v>
      </c>
      <c r="AW368" s="1">
        <v>1.0</v>
      </c>
      <c r="AX368" s="1">
        <v>1.0</v>
      </c>
      <c r="AY368" s="1">
        <v>0.0</v>
      </c>
      <c r="AZ368" s="1">
        <v>0.0</v>
      </c>
      <c r="BA368" s="1">
        <v>0.55</v>
      </c>
      <c r="BB368" s="1">
        <v>-1.0</v>
      </c>
      <c r="BC368" s="1">
        <v>1.0</v>
      </c>
      <c r="BD368" s="1">
        <v>-1.0</v>
      </c>
      <c r="BE368" s="1">
        <v>-1.0</v>
      </c>
      <c r="BF368" s="1">
        <v>1.0</v>
      </c>
      <c r="BG368" s="1">
        <v>-1.0</v>
      </c>
      <c r="BH368" s="1">
        <v>1.0</v>
      </c>
      <c r="BI368" s="1">
        <v>-1.0</v>
      </c>
      <c r="BJ368" s="1">
        <v>1.0</v>
      </c>
      <c r="BK368" s="1">
        <v>1.0</v>
      </c>
      <c r="BL368" s="1">
        <v>1.0</v>
      </c>
      <c r="BM368" s="1">
        <v>1.0</v>
      </c>
      <c r="BN368" s="1">
        <v>-1.0</v>
      </c>
      <c r="BO368" s="1">
        <v>-1.0</v>
      </c>
      <c r="BP368" s="1">
        <v>-1.0</v>
      </c>
      <c r="BQ368" s="1">
        <v>1.0</v>
      </c>
      <c r="BR368" s="1">
        <v>-1.0</v>
      </c>
      <c r="BS368" s="1">
        <v>-1.0</v>
      </c>
      <c r="BT368" s="1">
        <v>-1.0</v>
      </c>
      <c r="BU368" s="1">
        <v>1.0</v>
      </c>
      <c r="BV368" s="1">
        <v>1.0</v>
      </c>
      <c r="BW368" s="1">
        <v>-1.0</v>
      </c>
      <c r="BX368" s="1">
        <v>-1.0</v>
      </c>
      <c r="BY368" s="1">
        <v>-1.0</v>
      </c>
      <c r="BZ368" s="1">
        <v>1.0</v>
      </c>
      <c r="CA368" s="1">
        <v>-1.0</v>
      </c>
      <c r="CB368" s="1">
        <v>-1.0</v>
      </c>
      <c r="CC368" s="1">
        <v>-1.0</v>
      </c>
      <c r="CD368" s="1">
        <v>11705.0</v>
      </c>
    </row>
    <row r="369">
      <c r="A369" s="1">
        <v>3.1328535E7</v>
      </c>
      <c r="B369" s="1" t="s">
        <v>2209</v>
      </c>
      <c r="C369" s="1" t="s">
        <v>2210</v>
      </c>
      <c r="D369" s="1" t="s">
        <v>2210</v>
      </c>
      <c r="E369" s="1" t="s">
        <v>85</v>
      </c>
      <c r="I369" s="1">
        <v>1.2865261E7</v>
      </c>
      <c r="J369" s="1">
        <v>41704.0</v>
      </c>
      <c r="K369" s="1" t="s">
        <v>134</v>
      </c>
      <c r="L369" s="1">
        <v>1.0</v>
      </c>
      <c r="M369" s="1">
        <v>0.0</v>
      </c>
      <c r="N369" s="1">
        <v>1.0</v>
      </c>
      <c r="O369" s="1">
        <v>0.0</v>
      </c>
      <c r="P369" s="1" t="s">
        <v>123</v>
      </c>
      <c r="Q369" s="1" t="s">
        <v>124</v>
      </c>
      <c r="R369" s="1">
        <v>40.68994</v>
      </c>
      <c r="S369" s="1">
        <v>-73.9695199999999</v>
      </c>
      <c r="T369" s="1" t="s">
        <v>150</v>
      </c>
      <c r="U369" s="1" t="s">
        <v>92</v>
      </c>
      <c r="V369" s="1">
        <v>6.0</v>
      </c>
      <c r="W369" s="1">
        <v>1.0</v>
      </c>
      <c r="X369" s="1">
        <v>1.0</v>
      </c>
      <c r="Y369" s="1">
        <v>3.0</v>
      </c>
      <c r="Z369" s="1" t="s">
        <v>93</v>
      </c>
      <c r="AA369" s="1" t="s">
        <v>2211</v>
      </c>
      <c r="AB369" s="1">
        <v>170.0</v>
      </c>
      <c r="AC369" s="1">
        <v>1.0</v>
      </c>
      <c r="AD369" s="1">
        <v>0.0</v>
      </c>
      <c r="AE369" s="1">
        <v>3.0</v>
      </c>
      <c r="AF369" s="1" t="s">
        <v>179</v>
      </c>
      <c r="AG369" s="1">
        <v>1.0</v>
      </c>
      <c r="AH369" s="1">
        <v>5.0</v>
      </c>
      <c r="AI369" s="1">
        <v>21.0</v>
      </c>
      <c r="AJ369" s="1">
        <v>47.0</v>
      </c>
      <c r="AK369" s="1">
        <v>304.0</v>
      </c>
      <c r="AL369" s="1">
        <v>5.0</v>
      </c>
      <c r="AM369" s="1">
        <v>5.0</v>
      </c>
      <c r="AN369" s="1">
        <v>96.0</v>
      </c>
      <c r="AO369" s="1">
        <v>10.0</v>
      </c>
      <c r="AP369" s="1">
        <v>9.0</v>
      </c>
      <c r="AQ369" s="1">
        <v>10.0</v>
      </c>
      <c r="AR369" s="1">
        <v>10.0</v>
      </c>
      <c r="AS369" s="1">
        <v>10.0</v>
      </c>
      <c r="AT369" s="1">
        <v>10.0</v>
      </c>
      <c r="AU369" s="1">
        <v>0.0</v>
      </c>
      <c r="AV369" s="1" t="s">
        <v>96</v>
      </c>
      <c r="AW369" s="1">
        <v>1.0</v>
      </c>
      <c r="AX369" s="1">
        <v>1.0</v>
      </c>
      <c r="AY369" s="1">
        <v>0.0</v>
      </c>
      <c r="AZ369" s="1">
        <v>0.0</v>
      </c>
      <c r="BA369" s="1">
        <v>2.54</v>
      </c>
      <c r="BB369" s="1">
        <v>-1.0</v>
      </c>
      <c r="BC369" s="1">
        <v>1.0</v>
      </c>
      <c r="BD369" s="1">
        <v>-1.0</v>
      </c>
      <c r="BE369" s="1">
        <v>-1.0</v>
      </c>
      <c r="BF369" s="1">
        <v>-1.0</v>
      </c>
      <c r="BG369" s="1">
        <v>-1.0</v>
      </c>
      <c r="BH369" s="1">
        <v>-1.0</v>
      </c>
      <c r="BI369" s="1">
        <v>-1.0</v>
      </c>
      <c r="BJ369" s="1">
        <v>1.0</v>
      </c>
      <c r="BK369" s="1">
        <v>-1.0</v>
      </c>
      <c r="BL369" s="1">
        <v>-1.0</v>
      </c>
      <c r="BM369" s="1">
        <v>-1.0</v>
      </c>
      <c r="BN369" s="1">
        <v>-1.0</v>
      </c>
      <c r="BO369" s="1">
        <v>-1.0</v>
      </c>
      <c r="BP369" s="1">
        <v>-1.0</v>
      </c>
      <c r="BQ369" s="1">
        <v>-1.0</v>
      </c>
      <c r="BR369" s="1">
        <v>-1.0</v>
      </c>
      <c r="BS369" s="1">
        <v>-1.0</v>
      </c>
      <c r="BT369" s="1">
        <v>-1.0</v>
      </c>
      <c r="BU369" s="1">
        <v>1.0</v>
      </c>
      <c r="BV369" s="1">
        <v>-1.0</v>
      </c>
      <c r="BW369" s="1">
        <v>-1.0</v>
      </c>
      <c r="BX369" s="1">
        <v>1.0</v>
      </c>
      <c r="BY369" s="1">
        <v>-1.0</v>
      </c>
      <c r="BZ369" s="1">
        <v>-1.0</v>
      </c>
      <c r="CA369" s="1">
        <v>-1.0</v>
      </c>
      <c r="CB369" s="1">
        <v>-1.0</v>
      </c>
      <c r="CC369" s="1">
        <v>-1.0</v>
      </c>
      <c r="CD369" s="1">
        <v>11737.0</v>
      </c>
    </row>
    <row r="370">
      <c r="A370" s="1">
        <v>8236660.0</v>
      </c>
      <c r="B370" s="1" t="s">
        <v>2212</v>
      </c>
      <c r="C370" s="1" t="s">
        <v>2213</v>
      </c>
      <c r="D370" s="1" t="s">
        <v>2214</v>
      </c>
      <c r="E370" s="1" t="s">
        <v>85</v>
      </c>
      <c r="F370" s="1" t="s">
        <v>2215</v>
      </c>
      <c r="G370" s="1" t="s">
        <v>2216</v>
      </c>
      <c r="H370" s="1" t="s">
        <v>2217</v>
      </c>
      <c r="I370" s="1">
        <v>8332684.0</v>
      </c>
      <c r="J370" s="1">
        <v>41508.0</v>
      </c>
      <c r="M370" s="1">
        <v>0.0</v>
      </c>
      <c r="N370" s="1">
        <v>1.0</v>
      </c>
      <c r="O370" s="1">
        <v>1.0</v>
      </c>
      <c r="P370" s="1" t="s">
        <v>89</v>
      </c>
      <c r="Q370" s="1" t="s">
        <v>177</v>
      </c>
      <c r="R370" s="1">
        <v>40.71868</v>
      </c>
      <c r="S370" s="1">
        <v>-73.99036</v>
      </c>
      <c r="T370" s="1" t="s">
        <v>91</v>
      </c>
      <c r="U370" s="1" t="s">
        <v>92</v>
      </c>
      <c r="V370" s="1">
        <v>4.0</v>
      </c>
      <c r="W370" s="1">
        <v>1.0</v>
      </c>
      <c r="X370" s="1">
        <v>2.0</v>
      </c>
      <c r="Y370" s="1">
        <v>3.0</v>
      </c>
      <c r="Z370" s="1" t="s">
        <v>93</v>
      </c>
      <c r="AA370" s="1" t="s">
        <v>2218</v>
      </c>
      <c r="AB370" s="1">
        <v>208.0</v>
      </c>
      <c r="AC370" s="1">
        <v>1.0</v>
      </c>
      <c r="AD370" s="1">
        <v>0.0</v>
      </c>
      <c r="AE370" s="1">
        <v>13.0</v>
      </c>
      <c r="AF370" s="1" t="s">
        <v>640</v>
      </c>
      <c r="AG370" s="1">
        <v>1.0</v>
      </c>
      <c r="AH370" s="1">
        <v>0.0</v>
      </c>
      <c r="AI370" s="1">
        <v>0.0</v>
      </c>
      <c r="AJ370" s="1">
        <v>0.0</v>
      </c>
      <c r="AK370" s="1">
        <v>0.0</v>
      </c>
      <c r="AL370" s="1">
        <v>1.0</v>
      </c>
      <c r="AM370" s="1">
        <v>0.0</v>
      </c>
      <c r="AN370" s="1">
        <v>100.0</v>
      </c>
      <c r="AO370" s="1">
        <v>10.0</v>
      </c>
      <c r="AP370" s="1">
        <v>8.0</v>
      </c>
      <c r="AQ370" s="1">
        <v>10.0</v>
      </c>
      <c r="AR370" s="1">
        <v>8.0</v>
      </c>
      <c r="AS370" s="1">
        <v>10.0</v>
      </c>
      <c r="AT370" s="1">
        <v>10.0</v>
      </c>
      <c r="AU370" s="1">
        <v>0.0</v>
      </c>
      <c r="AV370" s="1" t="s">
        <v>96</v>
      </c>
      <c r="AW370" s="1">
        <v>1.0</v>
      </c>
      <c r="AX370" s="1">
        <v>1.0</v>
      </c>
      <c r="AY370" s="1">
        <v>0.0</v>
      </c>
      <c r="AZ370" s="1">
        <v>0.0</v>
      </c>
      <c r="BA370" s="1">
        <v>0.02</v>
      </c>
      <c r="BB370" s="1">
        <v>1.0</v>
      </c>
      <c r="BC370" s="1">
        <v>1.0</v>
      </c>
      <c r="BD370" s="1">
        <v>-1.0</v>
      </c>
      <c r="BE370" s="1">
        <v>-1.0</v>
      </c>
      <c r="BF370" s="1">
        <v>-1.0</v>
      </c>
      <c r="BG370" s="1">
        <v>-1.0</v>
      </c>
      <c r="BH370" s="1">
        <v>-1.0</v>
      </c>
      <c r="BI370" s="1">
        <v>-1.0</v>
      </c>
      <c r="BJ370" s="1">
        <v>1.0</v>
      </c>
      <c r="BK370" s="1">
        <v>-1.0</v>
      </c>
      <c r="BL370" s="1">
        <v>-1.0</v>
      </c>
      <c r="BM370" s="1">
        <v>-1.0</v>
      </c>
      <c r="BN370" s="1">
        <v>-1.0</v>
      </c>
      <c r="BO370" s="1">
        <v>-1.0</v>
      </c>
      <c r="BP370" s="1">
        <v>-1.0</v>
      </c>
      <c r="BQ370" s="1">
        <v>-1.0</v>
      </c>
      <c r="BR370" s="1">
        <v>-1.0</v>
      </c>
      <c r="BS370" s="1">
        <v>-1.0</v>
      </c>
      <c r="BT370" s="1">
        <v>-1.0</v>
      </c>
      <c r="BU370" s="1">
        <v>1.0</v>
      </c>
      <c r="BV370" s="1">
        <v>-1.0</v>
      </c>
      <c r="BW370" s="1">
        <v>-1.0</v>
      </c>
      <c r="BX370" s="1">
        <v>-1.0</v>
      </c>
      <c r="BY370" s="1">
        <v>-1.0</v>
      </c>
      <c r="BZ370" s="1">
        <v>-1.0</v>
      </c>
      <c r="CA370" s="1">
        <v>-1.0</v>
      </c>
      <c r="CB370" s="1">
        <v>-1.0</v>
      </c>
      <c r="CC370" s="1">
        <v>-1.0</v>
      </c>
      <c r="CD370" s="1">
        <v>11751.0</v>
      </c>
    </row>
    <row r="371">
      <c r="A371" s="1">
        <v>3.0968359E7</v>
      </c>
      <c r="B371" s="1" t="s">
        <v>2219</v>
      </c>
      <c r="E371" s="1" t="s">
        <v>85</v>
      </c>
      <c r="H371" s="1" t="s">
        <v>2220</v>
      </c>
      <c r="I371" s="1">
        <v>3.0770117E7</v>
      </c>
      <c r="J371" s="1">
        <v>42101.0</v>
      </c>
      <c r="M371" s="1">
        <v>0.0</v>
      </c>
      <c r="N371" s="1">
        <v>1.0</v>
      </c>
      <c r="O371" s="1">
        <v>1.0</v>
      </c>
      <c r="P371" s="1" t="s">
        <v>184</v>
      </c>
      <c r="Q371" s="1" t="s">
        <v>308</v>
      </c>
      <c r="R371" s="1">
        <v>40.65114</v>
      </c>
      <c r="S371" s="1">
        <v>-73.96333</v>
      </c>
      <c r="T371" s="1" t="s">
        <v>91</v>
      </c>
      <c r="U371" s="1" t="s">
        <v>92</v>
      </c>
      <c r="V371" s="1">
        <v>2.0</v>
      </c>
      <c r="W371" s="1">
        <v>1.0</v>
      </c>
      <c r="X371" s="1">
        <v>1.0</v>
      </c>
      <c r="Y371" s="1">
        <v>1.0</v>
      </c>
      <c r="Z371" s="1" t="s">
        <v>93</v>
      </c>
      <c r="AA371" s="1" t="s">
        <v>2221</v>
      </c>
      <c r="AB371" s="1">
        <v>160.0</v>
      </c>
      <c r="AC371" s="1">
        <v>1.0</v>
      </c>
      <c r="AD371" s="1">
        <v>0.0</v>
      </c>
      <c r="AE371" s="1">
        <v>3.0</v>
      </c>
      <c r="AF371" s="1" t="s">
        <v>452</v>
      </c>
      <c r="AG371" s="1">
        <v>1.0</v>
      </c>
      <c r="AH371" s="1">
        <v>0.0</v>
      </c>
      <c r="AI371" s="1">
        <v>0.0</v>
      </c>
      <c r="AJ371" s="1">
        <v>0.0</v>
      </c>
      <c r="AK371" s="1">
        <v>0.0</v>
      </c>
      <c r="AL371" s="1">
        <v>0.0</v>
      </c>
      <c r="AM371" s="1">
        <v>0.0</v>
      </c>
      <c r="AU371" s="1">
        <v>0.0</v>
      </c>
      <c r="AV371" s="1" t="s">
        <v>105</v>
      </c>
      <c r="AW371" s="1">
        <v>1.0</v>
      </c>
      <c r="AX371" s="1">
        <v>1.0</v>
      </c>
      <c r="AY371" s="1">
        <v>0.0</v>
      </c>
      <c r="AZ371" s="1">
        <v>0.0</v>
      </c>
      <c r="BB371" s="1">
        <v>-1.0</v>
      </c>
      <c r="BC371" s="1">
        <v>1.0</v>
      </c>
      <c r="BD371" s="1">
        <v>-1.0</v>
      </c>
      <c r="BE371" s="1">
        <v>-1.0</v>
      </c>
      <c r="BF371" s="1">
        <v>-1.0</v>
      </c>
      <c r="BG371" s="1">
        <v>-1.0</v>
      </c>
      <c r="BH371" s="1">
        <v>-1.0</v>
      </c>
      <c r="BI371" s="1">
        <v>-1.0</v>
      </c>
      <c r="BJ371" s="1">
        <v>1.0</v>
      </c>
      <c r="BK371" s="1">
        <v>-1.0</v>
      </c>
      <c r="BL371" s="1">
        <v>-1.0</v>
      </c>
      <c r="BM371" s="1">
        <v>-1.0</v>
      </c>
      <c r="BN371" s="1">
        <v>-1.0</v>
      </c>
      <c r="BO371" s="1">
        <v>-1.0</v>
      </c>
      <c r="BP371" s="1">
        <v>-1.0</v>
      </c>
      <c r="BQ371" s="1">
        <v>-1.0</v>
      </c>
      <c r="BR371" s="1">
        <v>-1.0</v>
      </c>
      <c r="BS371" s="1">
        <v>-1.0</v>
      </c>
      <c r="BT371" s="1">
        <v>-1.0</v>
      </c>
      <c r="BU371" s="1">
        <v>1.0</v>
      </c>
      <c r="BV371" s="1">
        <v>-1.0</v>
      </c>
      <c r="BW371" s="1">
        <v>-1.0</v>
      </c>
      <c r="BX371" s="1">
        <v>-1.0</v>
      </c>
      <c r="BY371" s="1">
        <v>-1.0</v>
      </c>
      <c r="BZ371" s="1">
        <v>-1.0</v>
      </c>
      <c r="CA371" s="1">
        <v>-1.0</v>
      </c>
      <c r="CB371" s="1">
        <v>-1.0</v>
      </c>
      <c r="CC371" s="1">
        <v>-1.0</v>
      </c>
      <c r="CD371" s="1">
        <v>11844.0</v>
      </c>
    </row>
    <row r="372">
      <c r="A372" s="1">
        <v>4787201.0</v>
      </c>
      <c r="B372" s="1" t="s">
        <v>2222</v>
      </c>
      <c r="C372" s="1" t="s">
        <v>2223</v>
      </c>
      <c r="D372" s="1" t="s">
        <v>2224</v>
      </c>
      <c r="E372" s="1" t="s">
        <v>85</v>
      </c>
      <c r="F372" s="1" t="s">
        <v>2225</v>
      </c>
      <c r="G372" s="1" t="s">
        <v>2226</v>
      </c>
      <c r="H372" s="1" t="s">
        <v>2227</v>
      </c>
      <c r="I372" s="1">
        <v>7365719.0</v>
      </c>
      <c r="J372" s="1">
        <v>41463.0</v>
      </c>
      <c r="K372" s="1" t="s">
        <v>272</v>
      </c>
      <c r="L372" s="1">
        <v>1.0</v>
      </c>
      <c r="M372" s="1">
        <v>0.0</v>
      </c>
      <c r="N372" s="1">
        <v>1.0</v>
      </c>
      <c r="O372" s="1">
        <v>1.0</v>
      </c>
      <c r="P372" s="1" t="s">
        <v>123</v>
      </c>
      <c r="Q372" s="1" t="s">
        <v>124</v>
      </c>
      <c r="R372" s="1">
        <v>40.67958</v>
      </c>
      <c r="S372" s="1">
        <v>-73.94581</v>
      </c>
      <c r="T372" s="1" t="s">
        <v>91</v>
      </c>
      <c r="U372" s="1" t="s">
        <v>92</v>
      </c>
      <c r="V372" s="1">
        <v>5.0</v>
      </c>
      <c r="W372" s="1">
        <v>1.0</v>
      </c>
      <c r="X372" s="1">
        <v>2.0</v>
      </c>
      <c r="Y372" s="1">
        <v>3.0</v>
      </c>
      <c r="Z372" s="1" t="s">
        <v>93</v>
      </c>
      <c r="AA372" s="1" t="s">
        <v>2228</v>
      </c>
      <c r="AB372" s="1">
        <v>150.0</v>
      </c>
      <c r="AC372" s="1">
        <v>1.0</v>
      </c>
      <c r="AD372" s="1">
        <v>0.0</v>
      </c>
      <c r="AE372" s="1">
        <v>5.0</v>
      </c>
      <c r="AF372" s="1" t="s">
        <v>302</v>
      </c>
      <c r="AG372" s="1">
        <v>1.0</v>
      </c>
      <c r="AH372" s="1">
        <v>3.0</v>
      </c>
      <c r="AI372" s="1">
        <v>9.0</v>
      </c>
      <c r="AJ372" s="1">
        <v>9.0</v>
      </c>
      <c r="AK372" s="1">
        <v>9.0</v>
      </c>
      <c r="AL372" s="1">
        <v>12.0</v>
      </c>
      <c r="AM372" s="1">
        <v>2.0</v>
      </c>
      <c r="AN372" s="1">
        <v>98.0</v>
      </c>
      <c r="AO372" s="1">
        <v>10.0</v>
      </c>
      <c r="AP372" s="1">
        <v>10.0</v>
      </c>
      <c r="AQ372" s="1">
        <v>10.0</v>
      </c>
      <c r="AR372" s="1">
        <v>10.0</v>
      </c>
      <c r="AS372" s="1">
        <v>9.0</v>
      </c>
      <c r="AT372" s="1">
        <v>10.0</v>
      </c>
      <c r="AU372" s="1">
        <v>0.0</v>
      </c>
      <c r="AV372" s="1" t="s">
        <v>96</v>
      </c>
      <c r="AW372" s="1">
        <v>1.0</v>
      </c>
      <c r="AX372" s="1">
        <v>1.0</v>
      </c>
      <c r="AY372" s="1">
        <v>0.0</v>
      </c>
      <c r="AZ372" s="1">
        <v>0.0</v>
      </c>
      <c r="BA372" s="1">
        <v>0.24</v>
      </c>
      <c r="BB372" s="1">
        <v>-1.0</v>
      </c>
      <c r="BC372" s="1">
        <v>1.0</v>
      </c>
      <c r="BD372" s="1">
        <v>-1.0</v>
      </c>
      <c r="BE372" s="1">
        <v>-1.0</v>
      </c>
      <c r="BF372" s="1">
        <v>-1.0</v>
      </c>
      <c r="BG372" s="1">
        <v>-1.0</v>
      </c>
      <c r="BH372" s="1">
        <v>-1.0</v>
      </c>
      <c r="BI372" s="1">
        <v>-1.0</v>
      </c>
      <c r="BJ372" s="1">
        <v>1.0</v>
      </c>
      <c r="BK372" s="1">
        <v>1.0</v>
      </c>
      <c r="BL372" s="1">
        <v>1.0</v>
      </c>
      <c r="BM372" s="1">
        <v>1.0</v>
      </c>
      <c r="BN372" s="1">
        <v>-1.0</v>
      </c>
      <c r="BO372" s="1">
        <v>-1.0</v>
      </c>
      <c r="BP372" s="1">
        <v>1.0</v>
      </c>
      <c r="BQ372" s="1">
        <v>1.0</v>
      </c>
      <c r="BR372" s="1">
        <v>-1.0</v>
      </c>
      <c r="BS372" s="1">
        <v>1.0</v>
      </c>
      <c r="BT372" s="1">
        <v>-1.0</v>
      </c>
      <c r="BU372" s="1">
        <v>1.0</v>
      </c>
      <c r="BV372" s="1">
        <v>-1.0</v>
      </c>
      <c r="BW372" s="1">
        <v>-1.0</v>
      </c>
      <c r="BX372" s="1">
        <v>-1.0</v>
      </c>
      <c r="BY372" s="1">
        <v>-1.0</v>
      </c>
      <c r="BZ372" s="1">
        <v>-1.0</v>
      </c>
      <c r="CA372" s="1">
        <v>-1.0</v>
      </c>
      <c r="CB372" s="1">
        <v>-1.0</v>
      </c>
      <c r="CC372" s="1">
        <v>-1.0</v>
      </c>
      <c r="CD372" s="1">
        <v>11855.0</v>
      </c>
    </row>
    <row r="373">
      <c r="A373" s="1">
        <v>415304.0</v>
      </c>
      <c r="B373" s="1" t="s">
        <v>2229</v>
      </c>
      <c r="C373" s="1" t="s">
        <v>2230</v>
      </c>
      <c r="D373" s="1" t="s">
        <v>2231</v>
      </c>
      <c r="E373" s="1" t="s">
        <v>85</v>
      </c>
      <c r="F373" s="1" t="s">
        <v>2232</v>
      </c>
      <c r="G373" s="1" t="s">
        <v>2233</v>
      </c>
      <c r="H373" s="1" t="s">
        <v>2234</v>
      </c>
      <c r="I373" s="1">
        <v>2050328.0</v>
      </c>
      <c r="J373" s="1">
        <v>41000.0</v>
      </c>
      <c r="M373" s="1">
        <v>0.0</v>
      </c>
      <c r="N373" s="1">
        <v>1.0</v>
      </c>
      <c r="O373" s="1">
        <v>1.0</v>
      </c>
      <c r="P373" s="1" t="s">
        <v>89</v>
      </c>
      <c r="Q373" s="1" t="s">
        <v>90</v>
      </c>
      <c r="R373" s="1">
        <v>40.73111</v>
      </c>
      <c r="S373" s="1">
        <v>-73.98528</v>
      </c>
      <c r="T373" s="1" t="s">
        <v>91</v>
      </c>
      <c r="U373" s="1" t="s">
        <v>92</v>
      </c>
      <c r="V373" s="1">
        <v>1.0</v>
      </c>
      <c r="W373" s="1">
        <v>1.0</v>
      </c>
      <c r="X373" s="1">
        <v>1.0</v>
      </c>
      <c r="Y373" s="1">
        <v>1.0</v>
      </c>
      <c r="Z373" s="1" t="s">
        <v>93</v>
      </c>
      <c r="AA373" s="1" t="s">
        <v>2235</v>
      </c>
      <c r="AB373" s="1">
        <v>175.0</v>
      </c>
      <c r="AC373" s="1">
        <v>1.0</v>
      </c>
      <c r="AD373" s="1">
        <v>0.0</v>
      </c>
      <c r="AE373" s="1">
        <v>14.0</v>
      </c>
      <c r="AF373" s="1" t="s">
        <v>187</v>
      </c>
      <c r="AG373" s="1">
        <v>1.0</v>
      </c>
      <c r="AH373" s="1">
        <v>0.0</v>
      </c>
      <c r="AI373" s="1">
        <v>0.0</v>
      </c>
      <c r="AJ373" s="1">
        <v>0.0</v>
      </c>
      <c r="AK373" s="1">
        <v>0.0</v>
      </c>
      <c r="AL373" s="1">
        <v>1.0</v>
      </c>
      <c r="AM373" s="1">
        <v>0.0</v>
      </c>
      <c r="AN373" s="1">
        <v>100.0</v>
      </c>
      <c r="AO373" s="1">
        <v>10.0</v>
      </c>
      <c r="AP373" s="1">
        <v>10.0</v>
      </c>
      <c r="AQ373" s="1">
        <v>10.0</v>
      </c>
      <c r="AR373" s="1">
        <v>10.0</v>
      </c>
      <c r="AS373" s="1">
        <v>10.0</v>
      </c>
      <c r="AT373" s="1">
        <v>10.0</v>
      </c>
      <c r="AU373" s="1">
        <v>0.0</v>
      </c>
      <c r="AV373" s="1" t="s">
        <v>117</v>
      </c>
      <c r="AW373" s="1">
        <v>1.0</v>
      </c>
      <c r="AX373" s="1">
        <v>1.0</v>
      </c>
      <c r="AY373" s="1">
        <v>0.0</v>
      </c>
      <c r="AZ373" s="1">
        <v>0.0</v>
      </c>
      <c r="BA373" s="1">
        <v>0.03</v>
      </c>
      <c r="BB373" s="1">
        <v>-1.0</v>
      </c>
      <c r="BC373" s="1">
        <v>-1.0</v>
      </c>
      <c r="BD373" s="1">
        <v>-1.0</v>
      </c>
      <c r="BE373" s="1">
        <v>-1.0</v>
      </c>
      <c r="BF373" s="1">
        <v>-1.0</v>
      </c>
      <c r="BG373" s="1">
        <v>-1.0</v>
      </c>
      <c r="BH373" s="1">
        <v>-1.0</v>
      </c>
      <c r="BI373" s="1">
        <v>-1.0</v>
      </c>
      <c r="BJ373" s="1">
        <v>-1.0</v>
      </c>
      <c r="BK373" s="1">
        <v>-1.0</v>
      </c>
      <c r="BL373" s="1">
        <v>-1.0</v>
      </c>
      <c r="BM373" s="1">
        <v>-1.0</v>
      </c>
      <c r="BN373" s="1">
        <v>-1.0</v>
      </c>
      <c r="BO373" s="1">
        <v>-1.0</v>
      </c>
      <c r="BP373" s="1">
        <v>-1.0</v>
      </c>
      <c r="BQ373" s="1">
        <v>-1.0</v>
      </c>
      <c r="BR373" s="1">
        <v>-1.0</v>
      </c>
      <c r="BS373" s="1">
        <v>-1.0</v>
      </c>
      <c r="BT373" s="1">
        <v>-1.0</v>
      </c>
      <c r="BU373" s="1">
        <v>1.0</v>
      </c>
      <c r="BV373" s="1">
        <v>-1.0</v>
      </c>
      <c r="BW373" s="1">
        <v>-1.0</v>
      </c>
      <c r="BX373" s="1">
        <v>-1.0</v>
      </c>
      <c r="BY373" s="1">
        <v>-1.0</v>
      </c>
      <c r="BZ373" s="1">
        <v>-1.0</v>
      </c>
      <c r="CA373" s="1">
        <v>-1.0</v>
      </c>
      <c r="CB373" s="1">
        <v>-1.0</v>
      </c>
      <c r="CC373" s="1">
        <v>-1.0</v>
      </c>
      <c r="CD373" s="1">
        <v>11916.0</v>
      </c>
    </row>
    <row r="374">
      <c r="A374" s="1">
        <v>7325293.0</v>
      </c>
      <c r="B374" s="1" t="s">
        <v>2236</v>
      </c>
      <c r="C374" s="1" t="s">
        <v>2237</v>
      </c>
      <c r="D374" s="1" t="s">
        <v>2237</v>
      </c>
      <c r="E374" s="1" t="s">
        <v>85</v>
      </c>
      <c r="I374" s="1">
        <v>1841169.0</v>
      </c>
      <c r="J374" s="1">
        <v>40970.0</v>
      </c>
      <c r="M374" s="1">
        <v>0.0</v>
      </c>
      <c r="N374" s="1">
        <v>1.0</v>
      </c>
      <c r="O374" s="1">
        <v>1.0</v>
      </c>
      <c r="P374" s="1" t="s">
        <v>89</v>
      </c>
      <c r="Q374" s="1" t="s">
        <v>90</v>
      </c>
      <c r="R374" s="1">
        <v>40.77016</v>
      </c>
      <c r="S374" s="1">
        <v>-73.95716</v>
      </c>
      <c r="T374" s="1" t="s">
        <v>91</v>
      </c>
      <c r="U374" s="1" t="s">
        <v>92</v>
      </c>
      <c r="V374" s="1">
        <v>3.0</v>
      </c>
      <c r="W374" s="1">
        <v>1.0</v>
      </c>
      <c r="X374" s="1">
        <v>2.0</v>
      </c>
      <c r="Y374" s="1">
        <v>2.0</v>
      </c>
      <c r="Z374" s="1" t="s">
        <v>93</v>
      </c>
      <c r="AA374" s="1" t="s">
        <v>2238</v>
      </c>
      <c r="AB374" s="1">
        <v>300.0</v>
      </c>
      <c r="AC374" s="1">
        <v>1.0</v>
      </c>
      <c r="AD374" s="1">
        <v>0.0</v>
      </c>
      <c r="AE374" s="1">
        <v>1.0</v>
      </c>
      <c r="AF374" s="1" t="s">
        <v>589</v>
      </c>
      <c r="AG374" s="1">
        <v>1.0</v>
      </c>
      <c r="AH374" s="1">
        <v>0.0</v>
      </c>
      <c r="AI374" s="1">
        <v>0.0</v>
      </c>
      <c r="AJ374" s="1">
        <v>0.0</v>
      </c>
      <c r="AK374" s="1">
        <v>0.0</v>
      </c>
      <c r="AL374" s="1">
        <v>1.0</v>
      </c>
      <c r="AM374" s="1">
        <v>0.0</v>
      </c>
      <c r="AN374" s="1">
        <v>100.0</v>
      </c>
      <c r="AO374" s="1">
        <v>10.0</v>
      </c>
      <c r="AP374" s="1">
        <v>8.0</v>
      </c>
      <c r="AQ374" s="1">
        <v>10.0</v>
      </c>
      <c r="AR374" s="1">
        <v>10.0</v>
      </c>
      <c r="AS374" s="1">
        <v>8.0</v>
      </c>
      <c r="AT374" s="1">
        <v>10.0</v>
      </c>
      <c r="AU374" s="1">
        <v>0.0</v>
      </c>
      <c r="AV374" s="1" t="s">
        <v>96</v>
      </c>
      <c r="AW374" s="1">
        <v>1.0</v>
      </c>
      <c r="AX374" s="1">
        <v>1.0</v>
      </c>
      <c r="AY374" s="1">
        <v>0.0</v>
      </c>
      <c r="AZ374" s="1">
        <v>0.0</v>
      </c>
      <c r="BA374" s="1">
        <v>0.02</v>
      </c>
      <c r="BB374" s="1">
        <v>-1.0</v>
      </c>
      <c r="BC374" s="1">
        <v>1.0</v>
      </c>
      <c r="BD374" s="1">
        <v>-1.0</v>
      </c>
      <c r="BE374" s="1">
        <v>-1.0</v>
      </c>
      <c r="BF374" s="1">
        <v>-1.0</v>
      </c>
      <c r="BG374" s="1">
        <v>-1.0</v>
      </c>
      <c r="BH374" s="1">
        <v>-1.0</v>
      </c>
      <c r="BI374" s="1">
        <v>-1.0</v>
      </c>
      <c r="BJ374" s="1">
        <v>1.0</v>
      </c>
      <c r="BK374" s="1">
        <v>-1.0</v>
      </c>
      <c r="BL374" s="1">
        <v>-1.0</v>
      </c>
      <c r="BM374" s="1">
        <v>1.0</v>
      </c>
      <c r="BN374" s="1">
        <v>-1.0</v>
      </c>
      <c r="BO374" s="1">
        <v>-1.0</v>
      </c>
      <c r="BP374" s="1">
        <v>1.0</v>
      </c>
      <c r="BQ374" s="1">
        <v>-1.0</v>
      </c>
      <c r="BR374" s="1">
        <v>-1.0</v>
      </c>
      <c r="BS374" s="1">
        <v>-1.0</v>
      </c>
      <c r="BT374" s="1">
        <v>-1.0</v>
      </c>
      <c r="BU374" s="1">
        <v>1.0</v>
      </c>
      <c r="BV374" s="1">
        <v>-1.0</v>
      </c>
      <c r="BW374" s="1">
        <v>-1.0</v>
      </c>
      <c r="BX374" s="1">
        <v>-1.0</v>
      </c>
      <c r="BY374" s="1">
        <v>-1.0</v>
      </c>
      <c r="BZ374" s="1">
        <v>-1.0</v>
      </c>
      <c r="CA374" s="1">
        <v>-1.0</v>
      </c>
      <c r="CB374" s="1">
        <v>-1.0</v>
      </c>
      <c r="CC374" s="1">
        <v>-1.0</v>
      </c>
      <c r="CD374" s="1">
        <v>11924.0</v>
      </c>
    </row>
    <row r="375">
      <c r="A375" s="1">
        <v>3.1670111E7</v>
      </c>
      <c r="B375" s="1" t="s">
        <v>2239</v>
      </c>
      <c r="C375" s="1" t="s">
        <v>2240</v>
      </c>
      <c r="D375" s="1" t="s">
        <v>2241</v>
      </c>
      <c r="E375" s="1" t="s">
        <v>85</v>
      </c>
      <c r="F375" s="1" t="s">
        <v>2242</v>
      </c>
      <c r="G375" s="1" t="s">
        <v>2243</v>
      </c>
      <c r="H375" s="2" t="str">
        <f>- shoes are placed on The rack located inside The door. - please clean DISHES after use.</f>
        <v>#ERROR!</v>
      </c>
      <c r="I375" s="1">
        <v>1.081503E8</v>
      </c>
      <c r="J375" s="1">
        <v>42726.0</v>
      </c>
      <c r="K375" s="1" t="s">
        <v>134</v>
      </c>
      <c r="L375" s="1">
        <v>1.0</v>
      </c>
      <c r="M375" s="1">
        <v>0.0</v>
      </c>
      <c r="N375" s="1">
        <v>2.0</v>
      </c>
      <c r="O375" s="1">
        <v>1.0</v>
      </c>
      <c r="P375" s="1" t="s">
        <v>123</v>
      </c>
      <c r="Q375" s="1" t="s">
        <v>124</v>
      </c>
      <c r="R375" s="1">
        <v>40.7271299999999</v>
      </c>
      <c r="S375" s="1">
        <v>-73.95509</v>
      </c>
      <c r="T375" s="1" t="s">
        <v>144</v>
      </c>
      <c r="U375" s="1" t="s">
        <v>92</v>
      </c>
      <c r="V375" s="1">
        <v>4.0</v>
      </c>
      <c r="W375" s="1">
        <v>1.0</v>
      </c>
      <c r="X375" s="1">
        <v>2.0</v>
      </c>
      <c r="Y375" s="1">
        <v>2.0</v>
      </c>
      <c r="Z375" s="1" t="s">
        <v>93</v>
      </c>
      <c r="AA375" s="1" t="s">
        <v>2244</v>
      </c>
      <c r="AB375" s="1">
        <v>150.0</v>
      </c>
      <c r="AC375" s="1">
        <v>1.0</v>
      </c>
      <c r="AD375" s="1">
        <v>0.0</v>
      </c>
      <c r="AE375" s="1">
        <v>1.0</v>
      </c>
      <c r="AF375" s="1" t="s">
        <v>302</v>
      </c>
      <c r="AG375" s="1">
        <v>1.0</v>
      </c>
      <c r="AH375" s="1">
        <v>0.0</v>
      </c>
      <c r="AI375" s="1">
        <v>0.0</v>
      </c>
      <c r="AJ375" s="1">
        <v>0.0</v>
      </c>
      <c r="AK375" s="1">
        <v>2.0</v>
      </c>
      <c r="AL375" s="1">
        <v>1.0</v>
      </c>
      <c r="AM375" s="1">
        <v>1.0</v>
      </c>
      <c r="AN375" s="1">
        <v>100.0</v>
      </c>
      <c r="AO375" s="1">
        <v>10.0</v>
      </c>
      <c r="AP375" s="1">
        <v>10.0</v>
      </c>
      <c r="AQ375" s="1">
        <v>10.0</v>
      </c>
      <c r="AR375" s="1">
        <v>10.0</v>
      </c>
      <c r="AS375" s="1">
        <v>10.0</v>
      </c>
      <c r="AT375" s="1">
        <v>10.0</v>
      </c>
      <c r="AU375" s="1">
        <v>0.0</v>
      </c>
      <c r="AV375" s="1" t="s">
        <v>105</v>
      </c>
      <c r="AW375" s="1">
        <v>2.0</v>
      </c>
      <c r="AX375" s="1">
        <v>1.0</v>
      </c>
      <c r="AY375" s="1">
        <v>1.0</v>
      </c>
      <c r="AZ375" s="1">
        <v>0.0</v>
      </c>
      <c r="BA375" s="1">
        <v>0.21</v>
      </c>
      <c r="BB375" s="1">
        <v>-1.0</v>
      </c>
      <c r="BC375" s="1">
        <v>1.0</v>
      </c>
      <c r="BD375" s="1">
        <v>-1.0</v>
      </c>
      <c r="BE375" s="1">
        <v>-1.0</v>
      </c>
      <c r="BF375" s="1">
        <v>1.0</v>
      </c>
      <c r="BG375" s="1">
        <v>-1.0</v>
      </c>
      <c r="BH375" s="1">
        <v>-1.0</v>
      </c>
      <c r="BI375" s="1">
        <v>1.0</v>
      </c>
      <c r="BJ375" s="1">
        <v>1.0</v>
      </c>
      <c r="BK375" s="1">
        <v>-1.0</v>
      </c>
      <c r="BL375" s="1">
        <v>1.0</v>
      </c>
      <c r="BM375" s="1">
        <v>1.0</v>
      </c>
      <c r="BN375" s="1">
        <v>-1.0</v>
      </c>
      <c r="BO375" s="1">
        <v>-1.0</v>
      </c>
      <c r="BP375" s="1">
        <v>-1.0</v>
      </c>
      <c r="BQ375" s="1">
        <v>-1.0</v>
      </c>
      <c r="BR375" s="1">
        <v>-1.0</v>
      </c>
      <c r="BS375" s="1">
        <v>-1.0</v>
      </c>
      <c r="BT375" s="1">
        <v>-1.0</v>
      </c>
      <c r="BU375" s="1">
        <v>1.0</v>
      </c>
      <c r="BV375" s="1">
        <v>-1.0</v>
      </c>
      <c r="BW375" s="1">
        <v>1.0</v>
      </c>
      <c r="BX375" s="1">
        <v>-1.0</v>
      </c>
      <c r="BY375" s="1">
        <v>-1.0</v>
      </c>
      <c r="BZ375" s="1">
        <v>1.0</v>
      </c>
      <c r="CA375" s="1">
        <v>-1.0</v>
      </c>
      <c r="CB375" s="1">
        <v>-1.0</v>
      </c>
      <c r="CC375" s="1">
        <v>-1.0</v>
      </c>
      <c r="CD375" s="1">
        <v>11970.0</v>
      </c>
    </row>
    <row r="376">
      <c r="A376" s="1">
        <v>3.3970585E7</v>
      </c>
      <c r="B376" s="1" t="s">
        <v>2245</v>
      </c>
      <c r="E376" s="1" t="s">
        <v>85</v>
      </c>
      <c r="I376" s="1">
        <v>2.56012654E8</v>
      </c>
      <c r="J376" s="1">
        <v>43570.0</v>
      </c>
      <c r="K376" s="1" t="s">
        <v>88</v>
      </c>
      <c r="L376" s="1">
        <v>0.88</v>
      </c>
      <c r="M376" s="1">
        <v>0.0</v>
      </c>
      <c r="N376" s="1">
        <v>1.0</v>
      </c>
      <c r="O376" s="1">
        <v>0.0</v>
      </c>
      <c r="P376" s="1" t="s">
        <v>89</v>
      </c>
      <c r="Q376" s="1" t="s">
        <v>362</v>
      </c>
      <c r="R376" s="1">
        <v>40.80169</v>
      </c>
      <c r="S376" s="1">
        <v>-73.96339</v>
      </c>
      <c r="T376" s="1" t="s">
        <v>91</v>
      </c>
      <c r="U376" s="1" t="s">
        <v>113</v>
      </c>
      <c r="V376" s="1">
        <v>2.0</v>
      </c>
      <c r="W376" s="1">
        <v>1.5</v>
      </c>
      <c r="X376" s="1">
        <v>1.0</v>
      </c>
      <c r="Y376" s="1">
        <v>1.0</v>
      </c>
      <c r="Z376" s="1" t="s">
        <v>93</v>
      </c>
      <c r="AA376" s="1" t="s">
        <v>2246</v>
      </c>
      <c r="AB376" s="1">
        <v>40.0</v>
      </c>
      <c r="AC376" s="1">
        <v>1.0</v>
      </c>
      <c r="AD376" s="1">
        <v>0.0</v>
      </c>
      <c r="AE376" s="1">
        <v>15.0</v>
      </c>
      <c r="AF376" s="1" t="s">
        <v>179</v>
      </c>
      <c r="AG376" s="1">
        <v>1.0</v>
      </c>
      <c r="AH376" s="1">
        <v>0.0</v>
      </c>
      <c r="AI376" s="1">
        <v>3.0</v>
      </c>
      <c r="AJ376" s="1">
        <v>17.0</v>
      </c>
      <c r="AK376" s="1">
        <v>17.0</v>
      </c>
      <c r="AL376" s="1">
        <v>0.0</v>
      </c>
      <c r="AM376" s="1">
        <v>0.0</v>
      </c>
      <c r="AU376" s="1">
        <v>0.0</v>
      </c>
      <c r="AV376" s="1" t="s">
        <v>105</v>
      </c>
      <c r="AW376" s="1">
        <v>1.0</v>
      </c>
      <c r="AX376" s="1">
        <v>0.0</v>
      </c>
      <c r="AY376" s="1">
        <v>1.0</v>
      </c>
      <c r="AZ376" s="1">
        <v>0.0</v>
      </c>
      <c r="BB376" s="1">
        <v>-1.0</v>
      </c>
      <c r="BC376" s="1">
        <v>-1.0</v>
      </c>
      <c r="BD376" s="1">
        <v>-1.0</v>
      </c>
      <c r="BE376" s="1">
        <v>-1.0</v>
      </c>
      <c r="BF376" s="1">
        <v>-1.0</v>
      </c>
      <c r="BG376" s="1">
        <v>-1.0</v>
      </c>
      <c r="BH376" s="1">
        <v>-1.0</v>
      </c>
      <c r="BI376" s="1">
        <v>-1.0</v>
      </c>
      <c r="BJ376" s="1">
        <v>-1.0</v>
      </c>
      <c r="BK376" s="1">
        <v>-1.0</v>
      </c>
      <c r="BL376" s="1">
        <v>-1.0</v>
      </c>
      <c r="BM376" s="1">
        <v>1.0</v>
      </c>
      <c r="BN376" s="1">
        <v>1.0</v>
      </c>
      <c r="BO376" s="1">
        <v>-1.0</v>
      </c>
      <c r="BP376" s="1">
        <v>-1.0</v>
      </c>
      <c r="BQ376" s="1">
        <v>-1.0</v>
      </c>
      <c r="BR376" s="1">
        <v>-1.0</v>
      </c>
      <c r="BS376" s="1">
        <v>-1.0</v>
      </c>
      <c r="BT376" s="1">
        <v>-1.0</v>
      </c>
      <c r="BU376" s="1">
        <v>1.0</v>
      </c>
      <c r="BV376" s="1">
        <v>-1.0</v>
      </c>
      <c r="BW376" s="1">
        <v>1.0</v>
      </c>
      <c r="BX376" s="1">
        <v>-1.0</v>
      </c>
      <c r="BY376" s="1">
        <v>-1.0</v>
      </c>
      <c r="BZ376" s="1">
        <v>-1.0</v>
      </c>
      <c r="CA376" s="1">
        <v>-1.0</v>
      </c>
      <c r="CB376" s="1">
        <v>-1.0</v>
      </c>
      <c r="CC376" s="1">
        <v>-1.0</v>
      </c>
      <c r="CD376" s="1">
        <v>12048.0</v>
      </c>
    </row>
    <row r="377">
      <c r="A377" s="1">
        <v>3.4414462E7</v>
      </c>
      <c r="B377" s="1" t="s">
        <v>2247</v>
      </c>
      <c r="C377" s="1" t="s">
        <v>2248</v>
      </c>
      <c r="D377" s="1" t="s">
        <v>2249</v>
      </c>
      <c r="E377" s="1" t="s">
        <v>85</v>
      </c>
      <c r="F377" s="1" t="s">
        <v>2250</v>
      </c>
      <c r="G377" s="1" t="s">
        <v>2251</v>
      </c>
      <c r="I377" s="1">
        <v>8.6181642E7</v>
      </c>
      <c r="J377" s="1">
        <v>42577.0</v>
      </c>
      <c r="K377" s="1" t="s">
        <v>134</v>
      </c>
      <c r="L377" s="1">
        <v>1.0</v>
      </c>
      <c r="M377" s="1">
        <v>0.0</v>
      </c>
      <c r="N377" s="1">
        <v>1.0</v>
      </c>
      <c r="O377" s="1">
        <v>0.0</v>
      </c>
      <c r="P377" s="1" t="s">
        <v>111</v>
      </c>
      <c r="Q377" s="1" t="s">
        <v>1023</v>
      </c>
      <c r="R377" s="1">
        <v>40.77352</v>
      </c>
      <c r="S377" s="1">
        <v>-73.92836</v>
      </c>
      <c r="T377" s="1" t="s">
        <v>91</v>
      </c>
      <c r="U377" s="1" t="s">
        <v>92</v>
      </c>
      <c r="V377" s="1">
        <v>3.0</v>
      </c>
      <c r="W377" s="1">
        <v>1.0</v>
      </c>
      <c r="X377" s="1">
        <v>1.0</v>
      </c>
      <c r="Y377" s="1">
        <v>2.0</v>
      </c>
      <c r="Z377" s="1" t="s">
        <v>93</v>
      </c>
      <c r="AA377" s="1" t="s">
        <v>2252</v>
      </c>
      <c r="AB377" s="1">
        <v>150.0</v>
      </c>
      <c r="AC377" s="1">
        <v>1.0</v>
      </c>
      <c r="AD377" s="1">
        <v>40.0</v>
      </c>
      <c r="AE377" s="1">
        <v>1.0</v>
      </c>
      <c r="AF377" s="1" t="s">
        <v>104</v>
      </c>
      <c r="AG377" s="1">
        <v>1.0</v>
      </c>
      <c r="AH377" s="1">
        <v>0.0</v>
      </c>
      <c r="AI377" s="1">
        <v>0.0</v>
      </c>
      <c r="AJ377" s="1">
        <v>24.0</v>
      </c>
      <c r="AK377" s="1">
        <v>24.0</v>
      </c>
      <c r="AL377" s="1">
        <v>5.0</v>
      </c>
      <c r="AM377" s="1">
        <v>5.0</v>
      </c>
      <c r="AN377" s="1">
        <v>96.0</v>
      </c>
      <c r="AO377" s="1">
        <v>10.0</v>
      </c>
      <c r="AP377" s="1">
        <v>10.0</v>
      </c>
      <c r="AQ377" s="1">
        <v>10.0</v>
      </c>
      <c r="AR377" s="1">
        <v>10.0</v>
      </c>
      <c r="AS377" s="1">
        <v>10.0</v>
      </c>
      <c r="AT377" s="1">
        <v>9.0</v>
      </c>
      <c r="AU377" s="1">
        <v>1.0</v>
      </c>
      <c r="AV377" s="1" t="s">
        <v>105</v>
      </c>
      <c r="AW377" s="1">
        <v>1.0</v>
      </c>
      <c r="AX377" s="1">
        <v>1.0</v>
      </c>
      <c r="AY377" s="1">
        <v>0.0</v>
      </c>
      <c r="AZ377" s="1">
        <v>0.0</v>
      </c>
      <c r="BA377" s="1">
        <v>2.38</v>
      </c>
      <c r="BB377" s="1">
        <v>-1.0</v>
      </c>
      <c r="BC377" s="1">
        <v>-1.0</v>
      </c>
      <c r="BD377" s="1">
        <v>-1.0</v>
      </c>
      <c r="BE377" s="1">
        <v>-1.0</v>
      </c>
      <c r="BF377" s="1">
        <v>-1.0</v>
      </c>
      <c r="BG377" s="1">
        <v>-1.0</v>
      </c>
      <c r="BH377" s="1">
        <v>-1.0</v>
      </c>
      <c r="BI377" s="1">
        <v>-1.0</v>
      </c>
      <c r="BJ377" s="1">
        <v>-1.0</v>
      </c>
      <c r="BK377" s="1">
        <v>1.0</v>
      </c>
      <c r="BL377" s="1">
        <v>1.0</v>
      </c>
      <c r="BM377" s="1">
        <v>-1.0</v>
      </c>
      <c r="BN377" s="1">
        <v>-1.0</v>
      </c>
      <c r="BO377" s="1">
        <v>-1.0</v>
      </c>
      <c r="BP377" s="1">
        <v>-1.0</v>
      </c>
      <c r="BQ377" s="1">
        <v>1.0</v>
      </c>
      <c r="BR377" s="1">
        <v>-1.0</v>
      </c>
      <c r="BS377" s="1">
        <v>1.0</v>
      </c>
      <c r="BT377" s="1">
        <v>-1.0</v>
      </c>
      <c r="BU377" s="1">
        <v>1.0</v>
      </c>
      <c r="BV377" s="1">
        <v>-1.0</v>
      </c>
      <c r="BW377" s="1">
        <v>-1.0</v>
      </c>
      <c r="BX377" s="1">
        <v>1.0</v>
      </c>
      <c r="BY377" s="1">
        <v>-1.0</v>
      </c>
      <c r="BZ377" s="1">
        <v>-1.0</v>
      </c>
      <c r="CA377" s="1">
        <v>-1.0</v>
      </c>
      <c r="CB377" s="1">
        <v>-1.0</v>
      </c>
      <c r="CC377" s="1">
        <v>-1.0</v>
      </c>
      <c r="CD377" s="1">
        <v>12049.0</v>
      </c>
    </row>
    <row r="378">
      <c r="A378" s="1">
        <v>3.6304117E7</v>
      </c>
      <c r="B378" s="1" t="s">
        <v>2253</v>
      </c>
      <c r="C378" s="1" t="s">
        <v>2254</v>
      </c>
      <c r="D378" s="1" t="s">
        <v>2255</v>
      </c>
      <c r="E378" s="1" t="s">
        <v>85</v>
      </c>
      <c r="G378" s="1" t="s">
        <v>2256</v>
      </c>
      <c r="H378" s="1" t="s">
        <v>2257</v>
      </c>
      <c r="I378" s="1">
        <v>2.73024325E8</v>
      </c>
      <c r="J378" s="1">
        <v>43648.0</v>
      </c>
      <c r="M378" s="1">
        <v>0.0</v>
      </c>
      <c r="N378" s="1">
        <v>0.0</v>
      </c>
      <c r="O378" s="1">
        <v>0.0</v>
      </c>
      <c r="P378" s="1" t="s">
        <v>89</v>
      </c>
      <c r="Q378" s="1" t="s">
        <v>90</v>
      </c>
      <c r="R378" s="1">
        <v>40.72349</v>
      </c>
      <c r="S378" s="1">
        <v>-73.99457</v>
      </c>
      <c r="T378" s="1" t="s">
        <v>91</v>
      </c>
      <c r="U378" s="1" t="s">
        <v>92</v>
      </c>
      <c r="V378" s="1">
        <v>8.0</v>
      </c>
      <c r="W378" s="1">
        <v>2.0</v>
      </c>
      <c r="X378" s="1">
        <v>4.0</v>
      </c>
      <c r="Y378" s="1">
        <v>4.0</v>
      </c>
      <c r="Z378" s="1" t="s">
        <v>93</v>
      </c>
      <c r="AA378" s="1" t="s">
        <v>2258</v>
      </c>
      <c r="AB378" s="1">
        <v>316.0</v>
      </c>
      <c r="AC378" s="1">
        <v>1.0</v>
      </c>
      <c r="AD378" s="1">
        <v>0.0</v>
      </c>
      <c r="AE378" s="1">
        <v>30.0</v>
      </c>
      <c r="AF378" s="1" t="s">
        <v>127</v>
      </c>
      <c r="AG378" s="1">
        <v>1.0</v>
      </c>
      <c r="AH378" s="1">
        <v>0.0</v>
      </c>
      <c r="AI378" s="1">
        <v>5.0</v>
      </c>
      <c r="AJ378" s="1">
        <v>35.0</v>
      </c>
      <c r="AK378" s="1">
        <v>310.0</v>
      </c>
      <c r="AL378" s="1">
        <v>0.0</v>
      </c>
      <c r="AM378" s="1">
        <v>0.0</v>
      </c>
      <c r="AU378" s="1">
        <v>0.0</v>
      </c>
      <c r="AV378" s="1" t="s">
        <v>105</v>
      </c>
      <c r="AW378" s="1">
        <v>1.0</v>
      </c>
      <c r="AX378" s="1">
        <v>1.0</v>
      </c>
      <c r="AY378" s="1">
        <v>0.0</v>
      </c>
      <c r="AZ378" s="1">
        <v>0.0</v>
      </c>
      <c r="BB378" s="1">
        <v>-1.0</v>
      </c>
      <c r="BC378" s="1">
        <v>1.0</v>
      </c>
      <c r="BD378" s="1">
        <v>-1.0</v>
      </c>
      <c r="BE378" s="1">
        <v>-1.0</v>
      </c>
      <c r="BF378" s="1">
        <v>-1.0</v>
      </c>
      <c r="BG378" s="1">
        <v>-1.0</v>
      </c>
      <c r="BH378" s="1">
        <v>-1.0</v>
      </c>
      <c r="BI378" s="1">
        <v>-1.0</v>
      </c>
      <c r="BJ378" s="1">
        <v>1.0</v>
      </c>
      <c r="BK378" s="1">
        <v>-1.0</v>
      </c>
      <c r="BL378" s="1">
        <v>-1.0</v>
      </c>
      <c r="BM378" s="1">
        <v>-1.0</v>
      </c>
      <c r="BN378" s="1">
        <v>-1.0</v>
      </c>
      <c r="BO378" s="1">
        <v>-1.0</v>
      </c>
      <c r="BP378" s="1">
        <v>-1.0</v>
      </c>
      <c r="BQ378" s="1">
        <v>-1.0</v>
      </c>
      <c r="BR378" s="1">
        <v>-1.0</v>
      </c>
      <c r="BS378" s="1">
        <v>-1.0</v>
      </c>
      <c r="BT378" s="1">
        <v>-1.0</v>
      </c>
      <c r="BU378" s="1">
        <v>1.0</v>
      </c>
      <c r="BV378" s="1">
        <v>-1.0</v>
      </c>
      <c r="BW378" s="1">
        <v>-1.0</v>
      </c>
      <c r="BX378" s="1">
        <v>-1.0</v>
      </c>
      <c r="BY378" s="1">
        <v>-1.0</v>
      </c>
      <c r="BZ378" s="1">
        <v>-1.0</v>
      </c>
      <c r="CA378" s="1">
        <v>-1.0</v>
      </c>
      <c r="CB378" s="1">
        <v>-1.0</v>
      </c>
      <c r="CC378" s="1">
        <v>-1.0</v>
      </c>
      <c r="CD378" s="1">
        <v>12202.0</v>
      </c>
    </row>
    <row r="379">
      <c r="A379" s="1">
        <v>9093991.0</v>
      </c>
      <c r="B379" s="1" t="s">
        <v>2259</v>
      </c>
      <c r="C379" s="1" t="s">
        <v>2260</v>
      </c>
      <c r="D379" s="1" t="s">
        <v>2260</v>
      </c>
      <c r="E379" s="1" t="s">
        <v>85</v>
      </c>
      <c r="I379" s="1">
        <v>4655737.0</v>
      </c>
      <c r="J379" s="1">
        <v>41284.0</v>
      </c>
      <c r="M379" s="1">
        <v>0.0</v>
      </c>
      <c r="N379" s="1">
        <v>1.0</v>
      </c>
      <c r="O379" s="1">
        <v>1.0</v>
      </c>
      <c r="P379" s="1" t="s">
        <v>89</v>
      </c>
      <c r="Q379" s="1" t="s">
        <v>90</v>
      </c>
      <c r="R379" s="1">
        <v>40.72742</v>
      </c>
      <c r="S379" s="1">
        <v>-73.98968</v>
      </c>
      <c r="T379" s="1" t="s">
        <v>91</v>
      </c>
      <c r="U379" s="1" t="s">
        <v>92</v>
      </c>
      <c r="V379" s="1">
        <v>2.0</v>
      </c>
      <c r="W379" s="1">
        <v>1.0</v>
      </c>
      <c r="X379" s="1">
        <v>1.0</v>
      </c>
      <c r="Y379" s="1">
        <v>1.0</v>
      </c>
      <c r="Z379" s="1" t="s">
        <v>93</v>
      </c>
      <c r="AA379" s="1" t="s">
        <v>2261</v>
      </c>
      <c r="AB379" s="1">
        <v>175.0</v>
      </c>
      <c r="AC379" s="1">
        <v>1.0</v>
      </c>
      <c r="AD379" s="1">
        <v>0.0</v>
      </c>
      <c r="AE379" s="1">
        <v>5.0</v>
      </c>
      <c r="AF379" s="1" t="s">
        <v>932</v>
      </c>
      <c r="AG379" s="1">
        <v>1.0</v>
      </c>
      <c r="AH379" s="1">
        <v>0.0</v>
      </c>
      <c r="AI379" s="1">
        <v>0.0</v>
      </c>
      <c r="AJ379" s="1">
        <v>0.0</v>
      </c>
      <c r="AK379" s="1">
        <v>0.0</v>
      </c>
      <c r="AL379" s="1">
        <v>9.0</v>
      </c>
      <c r="AM379" s="1">
        <v>0.0</v>
      </c>
      <c r="AN379" s="1">
        <v>98.0</v>
      </c>
      <c r="AO379" s="1">
        <v>10.0</v>
      </c>
      <c r="AP379" s="1">
        <v>10.0</v>
      </c>
      <c r="AQ379" s="1">
        <v>10.0</v>
      </c>
      <c r="AR379" s="1">
        <v>10.0</v>
      </c>
      <c r="AS379" s="1">
        <v>10.0</v>
      </c>
      <c r="AT379" s="1">
        <v>10.0</v>
      </c>
      <c r="AU379" s="1">
        <v>1.0</v>
      </c>
      <c r="AV379" s="1" t="s">
        <v>117</v>
      </c>
      <c r="AW379" s="1">
        <v>1.0</v>
      </c>
      <c r="AX379" s="1">
        <v>1.0</v>
      </c>
      <c r="AY379" s="1">
        <v>0.0</v>
      </c>
      <c r="AZ379" s="1">
        <v>0.0</v>
      </c>
      <c r="BA379" s="1">
        <v>0.2</v>
      </c>
      <c r="BB379" s="1">
        <v>1.0</v>
      </c>
      <c r="BC379" s="1">
        <v>1.0</v>
      </c>
      <c r="BD379" s="1">
        <v>-1.0</v>
      </c>
      <c r="BE379" s="1">
        <v>-1.0</v>
      </c>
      <c r="BF379" s="1">
        <v>-1.0</v>
      </c>
      <c r="BG379" s="1">
        <v>-1.0</v>
      </c>
      <c r="BH379" s="1">
        <v>-1.0</v>
      </c>
      <c r="BI379" s="1">
        <v>-1.0</v>
      </c>
      <c r="BJ379" s="1">
        <v>1.0</v>
      </c>
      <c r="BK379" s="1">
        <v>-1.0</v>
      </c>
      <c r="BL379" s="1">
        <v>-1.0</v>
      </c>
      <c r="BM379" s="1">
        <v>1.0</v>
      </c>
      <c r="BN379" s="1">
        <v>1.0</v>
      </c>
      <c r="BO379" s="1">
        <v>-1.0</v>
      </c>
      <c r="BP379" s="1">
        <v>-1.0</v>
      </c>
      <c r="BQ379" s="1">
        <v>-1.0</v>
      </c>
      <c r="BR379" s="1">
        <v>-1.0</v>
      </c>
      <c r="BS379" s="1">
        <v>-1.0</v>
      </c>
      <c r="BT379" s="1">
        <v>-1.0</v>
      </c>
      <c r="BU379" s="1">
        <v>1.0</v>
      </c>
      <c r="BV379" s="1">
        <v>-1.0</v>
      </c>
      <c r="BW379" s="1">
        <v>-1.0</v>
      </c>
      <c r="BX379" s="1">
        <v>-1.0</v>
      </c>
      <c r="BY379" s="1">
        <v>-1.0</v>
      </c>
      <c r="BZ379" s="1">
        <v>-1.0</v>
      </c>
      <c r="CA379" s="1">
        <v>-1.0</v>
      </c>
      <c r="CB379" s="1">
        <v>-1.0</v>
      </c>
      <c r="CC379" s="1">
        <v>-1.0</v>
      </c>
      <c r="CD379" s="1">
        <v>12232.0</v>
      </c>
    </row>
    <row r="380">
      <c r="A380" s="1">
        <v>3.6237913E7</v>
      </c>
      <c r="B380" s="1" t="s">
        <v>2262</v>
      </c>
      <c r="C380" s="1" t="s">
        <v>2263</v>
      </c>
      <c r="D380" s="1" t="s">
        <v>2264</v>
      </c>
      <c r="E380" s="1" t="s">
        <v>85</v>
      </c>
      <c r="F380" s="1" t="s">
        <v>2265</v>
      </c>
      <c r="H380" s="1" t="s">
        <v>2266</v>
      </c>
      <c r="I380" s="1">
        <v>4.9346143E7</v>
      </c>
      <c r="J380" s="1">
        <v>42326.0</v>
      </c>
      <c r="M380" s="1">
        <v>0.0</v>
      </c>
      <c r="N380" s="1">
        <v>1.0</v>
      </c>
      <c r="O380" s="1">
        <v>1.0</v>
      </c>
      <c r="P380" s="1" t="s">
        <v>89</v>
      </c>
      <c r="Q380" s="1" t="s">
        <v>2267</v>
      </c>
      <c r="R380" s="1">
        <v>40.72309</v>
      </c>
      <c r="S380" s="1">
        <v>-73.99412</v>
      </c>
      <c r="T380" s="1" t="s">
        <v>91</v>
      </c>
      <c r="U380" s="1" t="s">
        <v>92</v>
      </c>
      <c r="V380" s="1">
        <v>3.0</v>
      </c>
      <c r="W380" s="1">
        <v>1.0</v>
      </c>
      <c r="X380" s="1">
        <v>1.0</v>
      </c>
      <c r="Y380" s="1">
        <v>1.0</v>
      </c>
      <c r="Z380" s="1" t="s">
        <v>93</v>
      </c>
      <c r="AA380" s="1" t="s">
        <v>2268</v>
      </c>
      <c r="AB380" s="1">
        <v>270.0</v>
      </c>
      <c r="AC380" s="1">
        <v>1.0</v>
      </c>
      <c r="AD380" s="1">
        <v>0.0</v>
      </c>
      <c r="AE380" s="1">
        <v>3.0</v>
      </c>
      <c r="AF380" s="1" t="s">
        <v>95</v>
      </c>
      <c r="AG380" s="1">
        <v>1.0</v>
      </c>
      <c r="AH380" s="1">
        <v>11.0</v>
      </c>
      <c r="AI380" s="1">
        <v>32.0</v>
      </c>
      <c r="AJ380" s="1">
        <v>62.0</v>
      </c>
      <c r="AK380" s="1">
        <v>152.0</v>
      </c>
      <c r="AL380" s="1">
        <v>0.0</v>
      </c>
      <c r="AM380" s="1">
        <v>0.0</v>
      </c>
      <c r="AU380" s="1">
        <v>0.0</v>
      </c>
      <c r="AV380" s="1" t="s">
        <v>105</v>
      </c>
      <c r="AW380" s="1">
        <v>1.0</v>
      </c>
      <c r="AX380" s="1">
        <v>1.0</v>
      </c>
      <c r="AY380" s="1">
        <v>0.0</v>
      </c>
      <c r="AZ380" s="1">
        <v>0.0</v>
      </c>
      <c r="BB380" s="1">
        <v>-1.0</v>
      </c>
      <c r="BC380" s="1">
        <v>1.0</v>
      </c>
      <c r="BD380" s="1">
        <v>-1.0</v>
      </c>
      <c r="BE380" s="1">
        <v>-1.0</v>
      </c>
      <c r="BF380" s="1">
        <v>-1.0</v>
      </c>
      <c r="BG380" s="1">
        <v>-1.0</v>
      </c>
      <c r="BH380" s="1">
        <v>-1.0</v>
      </c>
      <c r="BI380" s="1">
        <v>-1.0</v>
      </c>
      <c r="BJ380" s="1">
        <v>1.0</v>
      </c>
      <c r="BK380" s="1">
        <v>-1.0</v>
      </c>
      <c r="BL380" s="1">
        <v>-1.0</v>
      </c>
      <c r="BM380" s="1">
        <v>-1.0</v>
      </c>
      <c r="BN380" s="1">
        <v>-1.0</v>
      </c>
      <c r="BO380" s="1">
        <v>-1.0</v>
      </c>
      <c r="BP380" s="1">
        <v>-1.0</v>
      </c>
      <c r="BQ380" s="1">
        <v>-1.0</v>
      </c>
      <c r="BR380" s="1">
        <v>-1.0</v>
      </c>
      <c r="BS380" s="1">
        <v>-1.0</v>
      </c>
      <c r="BT380" s="1">
        <v>-1.0</v>
      </c>
      <c r="BU380" s="1">
        <v>1.0</v>
      </c>
      <c r="BV380" s="1">
        <v>-1.0</v>
      </c>
      <c r="BW380" s="1">
        <v>-1.0</v>
      </c>
      <c r="BX380" s="1">
        <v>-1.0</v>
      </c>
      <c r="BY380" s="1">
        <v>-1.0</v>
      </c>
      <c r="BZ380" s="1">
        <v>-1.0</v>
      </c>
      <c r="CA380" s="1">
        <v>-1.0</v>
      </c>
      <c r="CB380" s="1">
        <v>-1.0</v>
      </c>
      <c r="CC380" s="1">
        <v>-1.0</v>
      </c>
      <c r="CD380" s="1">
        <v>12268.0</v>
      </c>
    </row>
    <row r="381">
      <c r="A381" s="1">
        <v>3.4367165E7</v>
      </c>
      <c r="B381" s="1" t="s">
        <v>2269</v>
      </c>
      <c r="C381" s="1" t="s">
        <v>2270</v>
      </c>
      <c r="D381" s="1" t="s">
        <v>2271</v>
      </c>
      <c r="E381" s="1" t="s">
        <v>85</v>
      </c>
      <c r="F381" s="1" t="s">
        <v>1758</v>
      </c>
      <c r="G381" s="1" t="s">
        <v>2272</v>
      </c>
      <c r="H381" s="1" t="s">
        <v>2273</v>
      </c>
      <c r="I381" s="1">
        <v>2.59459612E8</v>
      </c>
      <c r="J381" s="1">
        <v>43587.0</v>
      </c>
      <c r="K381" s="1" t="s">
        <v>134</v>
      </c>
      <c r="L381" s="1">
        <v>1.0</v>
      </c>
      <c r="M381" s="1">
        <v>0.0</v>
      </c>
      <c r="N381" s="1">
        <v>1.0</v>
      </c>
      <c r="O381" s="1">
        <v>0.0</v>
      </c>
      <c r="P381" s="1" t="s">
        <v>123</v>
      </c>
      <c r="Q381" s="1" t="s">
        <v>124</v>
      </c>
      <c r="R381" s="1">
        <v>40.70809</v>
      </c>
      <c r="S381" s="1">
        <v>-73.9661</v>
      </c>
      <c r="T381" s="1" t="s">
        <v>91</v>
      </c>
      <c r="U381" s="1" t="s">
        <v>92</v>
      </c>
      <c r="V381" s="1">
        <v>4.0</v>
      </c>
      <c r="W381" s="1">
        <v>1.0</v>
      </c>
      <c r="X381" s="1">
        <v>1.0</v>
      </c>
      <c r="Y381" s="1">
        <v>1.0</v>
      </c>
      <c r="Z381" s="1" t="s">
        <v>93</v>
      </c>
      <c r="AA381" s="1" t="s">
        <v>2274</v>
      </c>
      <c r="AB381" s="1">
        <v>240.0</v>
      </c>
      <c r="AC381" s="1">
        <v>2.0</v>
      </c>
      <c r="AD381" s="1">
        <v>25.0</v>
      </c>
      <c r="AE381" s="1">
        <v>2.0</v>
      </c>
      <c r="AF381" s="1" t="s">
        <v>127</v>
      </c>
      <c r="AG381" s="1">
        <v>1.0</v>
      </c>
      <c r="AH381" s="1">
        <v>0.0</v>
      </c>
      <c r="AI381" s="1">
        <v>0.0</v>
      </c>
      <c r="AJ381" s="1">
        <v>0.0</v>
      </c>
      <c r="AK381" s="1">
        <v>0.0</v>
      </c>
      <c r="AL381" s="1">
        <v>2.0</v>
      </c>
      <c r="AM381" s="1">
        <v>2.0</v>
      </c>
      <c r="AN381" s="1">
        <v>90.0</v>
      </c>
      <c r="AO381" s="1">
        <v>10.0</v>
      </c>
      <c r="AP381" s="1">
        <v>8.0</v>
      </c>
      <c r="AQ381" s="1">
        <v>10.0</v>
      </c>
      <c r="AR381" s="1">
        <v>10.0</v>
      </c>
      <c r="AS381" s="1">
        <v>9.0</v>
      </c>
      <c r="AT381" s="1">
        <v>9.0</v>
      </c>
      <c r="AU381" s="1">
        <v>0.0</v>
      </c>
      <c r="AV381" s="1" t="s">
        <v>96</v>
      </c>
      <c r="AW381" s="1">
        <v>1.0</v>
      </c>
      <c r="AX381" s="1">
        <v>1.0</v>
      </c>
      <c r="AY381" s="1">
        <v>0.0</v>
      </c>
      <c r="AZ381" s="1">
        <v>0.0</v>
      </c>
      <c r="BA381" s="1">
        <v>1.4</v>
      </c>
      <c r="BB381" s="1">
        <v>-1.0</v>
      </c>
      <c r="BC381" s="1">
        <v>-1.0</v>
      </c>
      <c r="BD381" s="1">
        <v>-1.0</v>
      </c>
      <c r="BE381" s="1">
        <v>-1.0</v>
      </c>
      <c r="BF381" s="1">
        <v>-1.0</v>
      </c>
      <c r="BG381" s="1">
        <v>-1.0</v>
      </c>
      <c r="BH381" s="1">
        <v>1.0</v>
      </c>
      <c r="BI381" s="1">
        <v>1.0</v>
      </c>
      <c r="BJ381" s="1">
        <v>1.0</v>
      </c>
      <c r="BK381" s="1">
        <v>1.0</v>
      </c>
      <c r="BL381" s="1">
        <v>1.0</v>
      </c>
      <c r="BM381" s="1">
        <v>-1.0</v>
      </c>
      <c r="BN381" s="1">
        <v>-1.0</v>
      </c>
      <c r="BO381" s="1">
        <v>-1.0</v>
      </c>
      <c r="BP381" s="1">
        <v>-1.0</v>
      </c>
      <c r="BQ381" s="1">
        <v>-1.0</v>
      </c>
      <c r="BR381" s="1">
        <v>-1.0</v>
      </c>
      <c r="BS381" s="1">
        <v>-1.0</v>
      </c>
      <c r="BT381" s="1">
        <v>-1.0</v>
      </c>
      <c r="BU381" s="1">
        <v>1.0</v>
      </c>
      <c r="BV381" s="1">
        <v>-1.0</v>
      </c>
      <c r="BW381" s="1">
        <v>1.0</v>
      </c>
      <c r="BX381" s="1">
        <v>-1.0</v>
      </c>
      <c r="BY381" s="1">
        <v>-1.0</v>
      </c>
      <c r="BZ381" s="1">
        <v>-1.0</v>
      </c>
      <c r="CA381" s="1">
        <v>-1.0</v>
      </c>
      <c r="CB381" s="1">
        <v>-1.0</v>
      </c>
      <c r="CC381" s="1">
        <v>-1.0</v>
      </c>
      <c r="CD381" s="1">
        <v>12316.0</v>
      </c>
    </row>
    <row r="382">
      <c r="A382" s="1">
        <v>8845982.0</v>
      </c>
      <c r="B382" s="1" t="s">
        <v>2275</v>
      </c>
      <c r="C382" s="1" t="s">
        <v>2276</v>
      </c>
      <c r="D382" s="1" t="s">
        <v>2277</v>
      </c>
      <c r="E382" s="1" t="s">
        <v>85</v>
      </c>
      <c r="I382" s="1">
        <v>1.5641304E7</v>
      </c>
      <c r="J382" s="1">
        <v>41776.0</v>
      </c>
      <c r="M382" s="1">
        <v>0.0</v>
      </c>
      <c r="N382" s="1">
        <v>1.0</v>
      </c>
      <c r="O382" s="1">
        <v>0.0</v>
      </c>
      <c r="P382" s="1" t="s">
        <v>89</v>
      </c>
      <c r="Q382" s="1" t="s">
        <v>90</v>
      </c>
      <c r="R382" s="1">
        <v>40.79387</v>
      </c>
      <c r="S382" s="1">
        <v>-73.94202</v>
      </c>
      <c r="T382" s="1" t="s">
        <v>144</v>
      </c>
      <c r="U382" s="1" t="s">
        <v>92</v>
      </c>
      <c r="V382" s="1">
        <v>4.0</v>
      </c>
      <c r="W382" s="1">
        <v>1.0</v>
      </c>
      <c r="X382" s="1">
        <v>1.0</v>
      </c>
      <c r="Y382" s="1">
        <v>2.0</v>
      </c>
      <c r="Z382" s="1" t="s">
        <v>93</v>
      </c>
      <c r="AA382" s="1" t="s">
        <v>2278</v>
      </c>
      <c r="AB382" s="1">
        <v>125.0</v>
      </c>
      <c r="AC382" s="1">
        <v>1.0</v>
      </c>
      <c r="AD382" s="1">
        <v>0.0</v>
      </c>
      <c r="AE382" s="1">
        <v>4.0</v>
      </c>
      <c r="AF382" s="1" t="s">
        <v>2201</v>
      </c>
      <c r="AG382" s="1">
        <v>1.0</v>
      </c>
      <c r="AH382" s="1">
        <v>0.0</v>
      </c>
      <c r="AI382" s="1">
        <v>0.0</v>
      </c>
      <c r="AJ382" s="1">
        <v>0.0</v>
      </c>
      <c r="AK382" s="1">
        <v>0.0</v>
      </c>
      <c r="AL382" s="1">
        <v>8.0</v>
      </c>
      <c r="AM382" s="1">
        <v>0.0</v>
      </c>
      <c r="AN382" s="1">
        <v>95.0</v>
      </c>
      <c r="AO382" s="1">
        <v>10.0</v>
      </c>
      <c r="AP382" s="1">
        <v>9.0</v>
      </c>
      <c r="AQ382" s="1">
        <v>10.0</v>
      </c>
      <c r="AR382" s="1">
        <v>10.0</v>
      </c>
      <c r="AS382" s="1">
        <v>8.0</v>
      </c>
      <c r="AT382" s="1">
        <v>10.0</v>
      </c>
      <c r="AU382" s="1">
        <v>0.0</v>
      </c>
      <c r="AV382" s="1" t="s">
        <v>117</v>
      </c>
      <c r="AW382" s="1">
        <v>1.0</v>
      </c>
      <c r="AX382" s="1">
        <v>1.0</v>
      </c>
      <c r="AY382" s="1">
        <v>0.0</v>
      </c>
      <c r="AZ382" s="1">
        <v>0.0</v>
      </c>
      <c r="BA382" s="1">
        <v>0.18</v>
      </c>
      <c r="BB382" s="1">
        <v>-1.0</v>
      </c>
      <c r="BC382" s="1">
        <v>-1.0</v>
      </c>
      <c r="BD382" s="1">
        <v>-1.0</v>
      </c>
      <c r="BE382" s="1">
        <v>-1.0</v>
      </c>
      <c r="BF382" s="1">
        <v>-1.0</v>
      </c>
      <c r="BG382" s="1">
        <v>-1.0</v>
      </c>
      <c r="BH382" s="1">
        <v>-1.0</v>
      </c>
      <c r="BI382" s="1">
        <v>-1.0</v>
      </c>
      <c r="BJ382" s="1">
        <v>-1.0</v>
      </c>
      <c r="BK382" s="1">
        <v>-1.0</v>
      </c>
      <c r="BL382" s="1">
        <v>-1.0</v>
      </c>
      <c r="BM382" s="1">
        <v>-1.0</v>
      </c>
      <c r="BN382" s="1">
        <v>-1.0</v>
      </c>
      <c r="BO382" s="1">
        <v>-1.0</v>
      </c>
      <c r="BP382" s="1">
        <v>1.0</v>
      </c>
      <c r="BQ382" s="1">
        <v>-1.0</v>
      </c>
      <c r="BR382" s="1">
        <v>-1.0</v>
      </c>
      <c r="BS382" s="1">
        <v>-1.0</v>
      </c>
      <c r="BT382" s="1">
        <v>-1.0</v>
      </c>
      <c r="BU382" s="1">
        <v>1.0</v>
      </c>
      <c r="BV382" s="1">
        <v>-1.0</v>
      </c>
      <c r="BW382" s="1">
        <v>-1.0</v>
      </c>
      <c r="BX382" s="1">
        <v>-1.0</v>
      </c>
      <c r="BY382" s="1">
        <v>-1.0</v>
      </c>
      <c r="BZ382" s="1">
        <v>-1.0</v>
      </c>
      <c r="CA382" s="1">
        <v>1.0</v>
      </c>
      <c r="CB382" s="1">
        <v>-1.0</v>
      </c>
      <c r="CC382" s="1">
        <v>-1.0</v>
      </c>
      <c r="CD382" s="1">
        <v>12347.0</v>
      </c>
    </row>
    <row r="383">
      <c r="A383" s="1">
        <v>3.4124049E7</v>
      </c>
      <c r="B383" s="1" t="s">
        <v>2279</v>
      </c>
      <c r="C383" s="1" t="s">
        <v>2280</v>
      </c>
      <c r="D383" s="1" t="s">
        <v>2281</v>
      </c>
      <c r="E383" s="1" t="s">
        <v>85</v>
      </c>
      <c r="F383" s="1" t="s">
        <v>2282</v>
      </c>
      <c r="G383" s="1" t="s">
        <v>2283</v>
      </c>
      <c r="I383" s="1">
        <v>2.57599351E8</v>
      </c>
      <c r="J383" s="1">
        <v>43578.0</v>
      </c>
      <c r="K383" s="1" t="s">
        <v>88</v>
      </c>
      <c r="L383" s="1">
        <v>0.7</v>
      </c>
      <c r="M383" s="1">
        <v>0.0</v>
      </c>
      <c r="N383" s="1">
        <v>1.0</v>
      </c>
      <c r="O383" s="1">
        <v>1.0</v>
      </c>
      <c r="P383" s="1" t="s">
        <v>89</v>
      </c>
      <c r="Q383" s="1" t="s">
        <v>1298</v>
      </c>
      <c r="R383" s="1">
        <v>40.71703</v>
      </c>
      <c r="S383" s="1">
        <v>-73.99538</v>
      </c>
      <c r="T383" s="1" t="s">
        <v>91</v>
      </c>
      <c r="U383" s="1" t="s">
        <v>113</v>
      </c>
      <c r="V383" s="1">
        <v>2.0</v>
      </c>
      <c r="W383" s="1">
        <v>1.0</v>
      </c>
      <c r="X383" s="1">
        <v>1.0</v>
      </c>
      <c r="Y383" s="1">
        <v>1.0</v>
      </c>
      <c r="Z383" s="1" t="s">
        <v>93</v>
      </c>
      <c r="AA383" s="1" t="s">
        <v>2284</v>
      </c>
      <c r="AB383" s="1">
        <v>120.0</v>
      </c>
      <c r="AC383" s="1">
        <v>1.0</v>
      </c>
      <c r="AD383" s="1">
        <v>50.0</v>
      </c>
      <c r="AE383" s="1">
        <v>2.0</v>
      </c>
      <c r="AF383" s="1" t="s">
        <v>95</v>
      </c>
      <c r="AG383" s="1">
        <v>1.0</v>
      </c>
      <c r="AH383" s="1">
        <v>9.0</v>
      </c>
      <c r="AI383" s="1">
        <v>34.0</v>
      </c>
      <c r="AJ383" s="1">
        <v>34.0</v>
      </c>
      <c r="AK383" s="1">
        <v>34.0</v>
      </c>
      <c r="AL383" s="1">
        <v>8.0</v>
      </c>
      <c r="AM383" s="1">
        <v>8.0</v>
      </c>
      <c r="AN383" s="1">
        <v>100.0</v>
      </c>
      <c r="AO383" s="1">
        <v>10.0</v>
      </c>
      <c r="AP383" s="1">
        <v>10.0</v>
      </c>
      <c r="AQ383" s="1">
        <v>10.0</v>
      </c>
      <c r="AR383" s="1">
        <v>10.0</v>
      </c>
      <c r="AS383" s="1">
        <v>10.0</v>
      </c>
      <c r="AT383" s="1">
        <v>10.0</v>
      </c>
      <c r="AU383" s="1">
        <v>1.0</v>
      </c>
      <c r="AV383" s="1" t="s">
        <v>117</v>
      </c>
      <c r="AW383" s="1">
        <v>1.0</v>
      </c>
      <c r="AX383" s="1">
        <v>0.0</v>
      </c>
      <c r="AY383" s="1">
        <v>1.0</v>
      </c>
      <c r="AZ383" s="1">
        <v>0.0</v>
      </c>
      <c r="BA383" s="1">
        <v>3.69</v>
      </c>
      <c r="BB383" s="1">
        <v>-1.0</v>
      </c>
      <c r="BC383" s="1">
        <v>1.0</v>
      </c>
      <c r="BD383" s="1">
        <v>-1.0</v>
      </c>
      <c r="BE383" s="1">
        <v>-1.0</v>
      </c>
      <c r="BF383" s="1">
        <v>-1.0</v>
      </c>
      <c r="BG383" s="1">
        <v>-1.0</v>
      </c>
      <c r="BH383" s="1">
        <v>1.0</v>
      </c>
      <c r="BI383" s="1">
        <v>-1.0</v>
      </c>
      <c r="BJ383" s="1">
        <v>-1.0</v>
      </c>
      <c r="BK383" s="1">
        <v>-1.0</v>
      </c>
      <c r="BL383" s="1">
        <v>-1.0</v>
      </c>
      <c r="BM383" s="1">
        <v>-1.0</v>
      </c>
      <c r="BN383" s="1">
        <v>-1.0</v>
      </c>
      <c r="BO383" s="1">
        <v>-1.0</v>
      </c>
      <c r="BP383" s="1">
        <v>-1.0</v>
      </c>
      <c r="BQ383" s="1">
        <v>-1.0</v>
      </c>
      <c r="BR383" s="1">
        <v>-1.0</v>
      </c>
      <c r="BS383" s="1">
        <v>-1.0</v>
      </c>
      <c r="BT383" s="1">
        <v>-1.0</v>
      </c>
      <c r="BU383" s="1">
        <v>1.0</v>
      </c>
      <c r="BV383" s="1">
        <v>-1.0</v>
      </c>
      <c r="BW383" s="1">
        <v>-1.0</v>
      </c>
      <c r="BX383" s="1">
        <v>-1.0</v>
      </c>
      <c r="BY383" s="1">
        <v>-1.0</v>
      </c>
      <c r="BZ383" s="1">
        <v>-1.0</v>
      </c>
      <c r="CA383" s="1">
        <v>-1.0</v>
      </c>
      <c r="CB383" s="1">
        <v>-1.0</v>
      </c>
      <c r="CC383" s="1">
        <v>-1.0</v>
      </c>
      <c r="CD383" s="1">
        <v>12363.0</v>
      </c>
    </row>
    <row r="384">
      <c r="A384" s="1">
        <v>3.2847511E7</v>
      </c>
      <c r="B384" s="1" t="s">
        <v>2285</v>
      </c>
      <c r="C384" s="1" t="s">
        <v>2286</v>
      </c>
      <c r="D384" s="1" t="s">
        <v>2287</v>
      </c>
      <c r="E384" s="1" t="s">
        <v>85</v>
      </c>
      <c r="F384" s="1" t="s">
        <v>2288</v>
      </c>
      <c r="G384" s="1" t="s">
        <v>2289</v>
      </c>
      <c r="I384" s="1">
        <v>2.47118366E8</v>
      </c>
      <c r="J384" s="1">
        <v>43529.0</v>
      </c>
      <c r="K384" s="1" t="s">
        <v>134</v>
      </c>
      <c r="L384" s="1">
        <v>1.0</v>
      </c>
      <c r="M384" s="1">
        <v>0.0</v>
      </c>
      <c r="N384" s="1">
        <v>1.0</v>
      </c>
      <c r="O384" s="1">
        <v>0.0</v>
      </c>
      <c r="P384" s="1" t="s">
        <v>89</v>
      </c>
      <c r="Q384" s="1" t="s">
        <v>90</v>
      </c>
      <c r="R384" s="1">
        <v>40.76195</v>
      </c>
      <c r="S384" s="1">
        <v>-73.9877099999999</v>
      </c>
      <c r="T384" s="1" t="s">
        <v>289</v>
      </c>
      <c r="U384" s="1" t="s">
        <v>92</v>
      </c>
      <c r="V384" s="1">
        <v>4.0</v>
      </c>
      <c r="W384" s="1">
        <v>1.0</v>
      </c>
      <c r="X384" s="1">
        <v>1.0</v>
      </c>
      <c r="Y384" s="1">
        <v>2.0</v>
      </c>
      <c r="Z384" s="1" t="s">
        <v>93</v>
      </c>
      <c r="AA384" s="1" t="s">
        <v>2290</v>
      </c>
      <c r="AB384" s="1">
        <v>260.0</v>
      </c>
      <c r="AC384" s="1">
        <v>1.0</v>
      </c>
      <c r="AD384" s="1">
        <v>0.0</v>
      </c>
      <c r="AE384" s="1">
        <v>2.0</v>
      </c>
      <c r="AF384" s="1" t="s">
        <v>95</v>
      </c>
      <c r="AG384" s="1">
        <v>1.0</v>
      </c>
      <c r="AH384" s="1">
        <v>14.0</v>
      </c>
      <c r="AI384" s="1">
        <v>41.0</v>
      </c>
      <c r="AJ384" s="1">
        <v>71.0</v>
      </c>
      <c r="AK384" s="1">
        <v>212.0</v>
      </c>
      <c r="AL384" s="1">
        <v>14.0</v>
      </c>
      <c r="AM384" s="1">
        <v>14.0</v>
      </c>
      <c r="AN384" s="1">
        <v>91.0</v>
      </c>
      <c r="AO384" s="1">
        <v>9.0</v>
      </c>
      <c r="AP384" s="1">
        <v>9.0</v>
      </c>
      <c r="AQ384" s="1">
        <v>9.0</v>
      </c>
      <c r="AR384" s="1">
        <v>9.0</v>
      </c>
      <c r="AS384" s="1">
        <v>10.0</v>
      </c>
      <c r="AT384" s="1">
        <v>9.0</v>
      </c>
      <c r="AU384" s="1">
        <v>1.0</v>
      </c>
      <c r="AV384" s="1" t="s">
        <v>96</v>
      </c>
      <c r="AW384" s="1">
        <v>1.0</v>
      </c>
      <c r="AX384" s="1">
        <v>1.0</v>
      </c>
      <c r="AY384" s="1">
        <v>0.0</v>
      </c>
      <c r="AZ384" s="1">
        <v>0.0</v>
      </c>
      <c r="BA384" s="1">
        <v>4.24</v>
      </c>
      <c r="BB384" s="1">
        <v>-1.0</v>
      </c>
      <c r="BC384" s="1">
        <v>1.0</v>
      </c>
      <c r="BD384" s="1">
        <v>-1.0</v>
      </c>
      <c r="BE384" s="1">
        <v>-1.0</v>
      </c>
      <c r="BF384" s="1">
        <v>-1.0</v>
      </c>
      <c r="BG384" s="1">
        <v>-1.0</v>
      </c>
      <c r="BH384" s="1">
        <v>-1.0</v>
      </c>
      <c r="BI384" s="1">
        <v>-1.0</v>
      </c>
      <c r="BJ384" s="1">
        <v>1.0</v>
      </c>
      <c r="BK384" s="1">
        <v>-1.0</v>
      </c>
      <c r="BL384" s="1">
        <v>-1.0</v>
      </c>
      <c r="BM384" s="1">
        <v>-1.0</v>
      </c>
      <c r="BN384" s="1">
        <v>1.0</v>
      </c>
      <c r="BO384" s="1">
        <v>-1.0</v>
      </c>
      <c r="BP384" s="1">
        <v>-1.0</v>
      </c>
      <c r="BQ384" s="1">
        <v>-1.0</v>
      </c>
      <c r="BR384" s="1">
        <v>-1.0</v>
      </c>
      <c r="BS384" s="1">
        <v>-1.0</v>
      </c>
      <c r="BT384" s="1">
        <v>-1.0</v>
      </c>
      <c r="BU384" s="1">
        <v>1.0</v>
      </c>
      <c r="BV384" s="1">
        <v>-1.0</v>
      </c>
      <c r="BW384" s="1">
        <v>-1.0</v>
      </c>
      <c r="BX384" s="1">
        <v>-1.0</v>
      </c>
      <c r="BY384" s="1">
        <v>-1.0</v>
      </c>
      <c r="BZ384" s="1">
        <v>-1.0</v>
      </c>
      <c r="CA384" s="1">
        <v>-1.0</v>
      </c>
      <c r="CB384" s="1">
        <v>-1.0</v>
      </c>
      <c r="CC384" s="1">
        <v>-1.0</v>
      </c>
      <c r="CD384" s="1">
        <v>12426.0</v>
      </c>
    </row>
    <row r="385">
      <c r="A385" s="1">
        <v>3.2126612E7</v>
      </c>
      <c r="B385" s="1" t="s">
        <v>2291</v>
      </c>
      <c r="C385" s="1" t="s">
        <v>2292</v>
      </c>
      <c r="D385" s="1" t="s">
        <v>2293</v>
      </c>
      <c r="E385" s="1" t="s">
        <v>85</v>
      </c>
      <c r="F385" s="1" t="s">
        <v>2294</v>
      </c>
      <c r="G385" s="1" t="s">
        <v>2295</v>
      </c>
      <c r="I385" s="1">
        <v>2.38779678E8</v>
      </c>
      <c r="J385" s="1">
        <v>43489.0</v>
      </c>
      <c r="K385" s="1" t="s">
        <v>272</v>
      </c>
      <c r="L385" s="1">
        <v>0.7</v>
      </c>
      <c r="M385" s="1">
        <v>0.0</v>
      </c>
      <c r="N385" s="1">
        <v>9.0</v>
      </c>
      <c r="O385" s="1">
        <v>0.0</v>
      </c>
      <c r="P385" s="1" t="s">
        <v>89</v>
      </c>
      <c r="Q385" s="1" t="s">
        <v>206</v>
      </c>
      <c r="R385" s="1">
        <v>40.72689</v>
      </c>
      <c r="S385" s="1">
        <v>-73.98906</v>
      </c>
      <c r="T385" s="1" t="s">
        <v>91</v>
      </c>
      <c r="U385" s="1" t="s">
        <v>113</v>
      </c>
      <c r="V385" s="1">
        <v>1.0</v>
      </c>
      <c r="W385" s="1">
        <v>2.0</v>
      </c>
      <c r="X385" s="1">
        <v>1.0</v>
      </c>
      <c r="Y385" s="1">
        <v>1.0</v>
      </c>
      <c r="Z385" s="1" t="s">
        <v>93</v>
      </c>
      <c r="AA385" s="1" t="s">
        <v>2296</v>
      </c>
      <c r="AB385" s="1">
        <v>69.0</v>
      </c>
      <c r="AC385" s="1">
        <v>1.0</v>
      </c>
      <c r="AD385" s="1">
        <v>0.0</v>
      </c>
      <c r="AE385" s="1">
        <v>30.0</v>
      </c>
      <c r="AF385" s="1" t="s">
        <v>179</v>
      </c>
      <c r="AG385" s="1">
        <v>1.0</v>
      </c>
      <c r="AH385" s="1">
        <v>0.0</v>
      </c>
      <c r="AI385" s="1">
        <v>5.0</v>
      </c>
      <c r="AJ385" s="1">
        <v>35.0</v>
      </c>
      <c r="AK385" s="1">
        <v>310.0</v>
      </c>
      <c r="AL385" s="1">
        <v>0.0</v>
      </c>
      <c r="AM385" s="1">
        <v>0.0</v>
      </c>
      <c r="AU385" s="1">
        <v>0.0</v>
      </c>
      <c r="AV385" s="1" t="s">
        <v>96</v>
      </c>
      <c r="AW385" s="1">
        <v>9.0</v>
      </c>
      <c r="AX385" s="1">
        <v>0.0</v>
      </c>
      <c r="AY385" s="1">
        <v>9.0</v>
      </c>
      <c r="AZ385" s="1">
        <v>0.0</v>
      </c>
      <c r="BB385" s="1">
        <v>-1.0</v>
      </c>
      <c r="BC385" s="1">
        <v>1.0</v>
      </c>
      <c r="BD385" s="1">
        <v>-1.0</v>
      </c>
      <c r="BE385" s="1">
        <v>-1.0</v>
      </c>
      <c r="BF385" s="1">
        <v>-1.0</v>
      </c>
      <c r="BG385" s="1">
        <v>-1.0</v>
      </c>
      <c r="BH385" s="1">
        <v>-1.0</v>
      </c>
      <c r="BI385" s="1">
        <v>-1.0</v>
      </c>
      <c r="BJ385" s="1">
        <v>1.0</v>
      </c>
      <c r="BK385" s="1">
        <v>-1.0</v>
      </c>
      <c r="BL385" s="1">
        <v>-1.0</v>
      </c>
      <c r="BM385" s="1">
        <v>-1.0</v>
      </c>
      <c r="BN385" s="1">
        <v>-1.0</v>
      </c>
      <c r="BO385" s="1">
        <v>-1.0</v>
      </c>
      <c r="BP385" s="1">
        <v>-1.0</v>
      </c>
      <c r="BQ385" s="1">
        <v>-1.0</v>
      </c>
      <c r="BR385" s="1">
        <v>-1.0</v>
      </c>
      <c r="BS385" s="1">
        <v>-1.0</v>
      </c>
      <c r="BT385" s="1">
        <v>-1.0</v>
      </c>
      <c r="BU385" s="1">
        <v>1.0</v>
      </c>
      <c r="BV385" s="1">
        <v>-1.0</v>
      </c>
      <c r="BW385" s="1">
        <v>-1.0</v>
      </c>
      <c r="BX385" s="1">
        <v>-1.0</v>
      </c>
      <c r="BY385" s="1">
        <v>-1.0</v>
      </c>
      <c r="BZ385" s="1">
        <v>-1.0</v>
      </c>
      <c r="CA385" s="1">
        <v>-1.0</v>
      </c>
      <c r="CB385" s="1">
        <v>-1.0</v>
      </c>
      <c r="CC385" s="1">
        <v>-1.0</v>
      </c>
      <c r="CD385" s="1">
        <v>12479.0</v>
      </c>
    </row>
    <row r="386">
      <c r="A386" s="1">
        <v>2.9738563E7</v>
      </c>
      <c r="B386" s="1" t="s">
        <v>2297</v>
      </c>
      <c r="C386" s="1" t="s">
        <v>2298</v>
      </c>
      <c r="D386" s="1" t="s">
        <v>2299</v>
      </c>
      <c r="E386" s="1" t="s">
        <v>85</v>
      </c>
      <c r="F386" s="1" t="s">
        <v>2300</v>
      </c>
      <c r="G386" s="1" t="s">
        <v>2301</v>
      </c>
      <c r="H386" s="1" t="s">
        <v>2302</v>
      </c>
      <c r="I386" s="1">
        <v>2.23723845E8</v>
      </c>
      <c r="J386" s="1">
        <v>43405.0</v>
      </c>
      <c r="K386" s="1" t="s">
        <v>134</v>
      </c>
      <c r="L386" s="1">
        <v>1.0</v>
      </c>
      <c r="M386" s="1">
        <v>0.0</v>
      </c>
      <c r="N386" s="1">
        <v>1.0</v>
      </c>
      <c r="O386" s="1">
        <v>0.0</v>
      </c>
      <c r="P386" s="1" t="s">
        <v>123</v>
      </c>
      <c r="Q386" s="1" t="s">
        <v>124</v>
      </c>
      <c r="R386" s="1">
        <v>40.70717</v>
      </c>
      <c r="S386" s="1">
        <v>-73.92126</v>
      </c>
      <c r="T386" s="1" t="s">
        <v>91</v>
      </c>
      <c r="U386" s="1" t="s">
        <v>113</v>
      </c>
      <c r="V386" s="1">
        <v>1.0</v>
      </c>
      <c r="W386" s="1">
        <v>1.0</v>
      </c>
      <c r="X386" s="1">
        <v>2.0</v>
      </c>
      <c r="Y386" s="1">
        <v>1.0</v>
      </c>
      <c r="Z386" s="1" t="s">
        <v>93</v>
      </c>
      <c r="AA386" s="1" t="s">
        <v>2303</v>
      </c>
      <c r="AB386" s="1">
        <v>50.0</v>
      </c>
      <c r="AC386" s="1">
        <v>1.0</v>
      </c>
      <c r="AD386" s="1">
        <v>0.0</v>
      </c>
      <c r="AE386" s="1">
        <v>4.0</v>
      </c>
      <c r="AF386" s="1" t="s">
        <v>104</v>
      </c>
      <c r="AG386" s="1">
        <v>1.0</v>
      </c>
      <c r="AH386" s="1">
        <v>20.0</v>
      </c>
      <c r="AI386" s="1">
        <v>40.0</v>
      </c>
      <c r="AJ386" s="1">
        <v>40.0</v>
      </c>
      <c r="AK386" s="1">
        <v>40.0</v>
      </c>
      <c r="AL386" s="1">
        <v>3.0</v>
      </c>
      <c r="AM386" s="1">
        <v>3.0</v>
      </c>
      <c r="AN386" s="1">
        <v>100.0</v>
      </c>
      <c r="AO386" s="1">
        <v>9.0</v>
      </c>
      <c r="AP386" s="1">
        <v>10.0</v>
      </c>
      <c r="AQ386" s="1">
        <v>10.0</v>
      </c>
      <c r="AR386" s="1">
        <v>9.0</v>
      </c>
      <c r="AS386" s="1">
        <v>10.0</v>
      </c>
      <c r="AT386" s="1">
        <v>9.0</v>
      </c>
      <c r="AU386" s="1">
        <v>1.0</v>
      </c>
      <c r="AV386" s="1" t="s">
        <v>117</v>
      </c>
      <c r="AW386" s="1">
        <v>1.0</v>
      </c>
      <c r="AX386" s="1">
        <v>0.0</v>
      </c>
      <c r="AY386" s="1">
        <v>1.0</v>
      </c>
      <c r="AZ386" s="1">
        <v>0.0</v>
      </c>
      <c r="BA386" s="1">
        <v>0.42</v>
      </c>
      <c r="BB386" s="1">
        <v>-1.0</v>
      </c>
      <c r="BC386" s="1">
        <v>-1.0</v>
      </c>
      <c r="BD386" s="1">
        <v>-1.0</v>
      </c>
      <c r="BE386" s="1">
        <v>-1.0</v>
      </c>
      <c r="BF386" s="1">
        <v>-1.0</v>
      </c>
      <c r="BG386" s="1">
        <v>-1.0</v>
      </c>
      <c r="BH386" s="1">
        <v>-1.0</v>
      </c>
      <c r="BI386" s="1">
        <v>-1.0</v>
      </c>
      <c r="BJ386" s="1">
        <v>1.0</v>
      </c>
      <c r="BK386" s="1">
        <v>-1.0</v>
      </c>
      <c r="BL386" s="1">
        <v>-1.0</v>
      </c>
      <c r="BM386" s="1">
        <v>-1.0</v>
      </c>
      <c r="BN386" s="1">
        <v>-1.0</v>
      </c>
      <c r="BO386" s="1">
        <v>-1.0</v>
      </c>
      <c r="BP386" s="1">
        <v>-1.0</v>
      </c>
      <c r="BQ386" s="1">
        <v>-1.0</v>
      </c>
      <c r="BR386" s="1">
        <v>-1.0</v>
      </c>
      <c r="BS386" s="1">
        <v>1.0</v>
      </c>
      <c r="BT386" s="1">
        <v>-1.0</v>
      </c>
      <c r="BU386" s="1">
        <v>1.0</v>
      </c>
      <c r="BV386" s="1">
        <v>-1.0</v>
      </c>
      <c r="BW386" s="1">
        <v>-1.0</v>
      </c>
      <c r="BX386" s="1">
        <v>-1.0</v>
      </c>
      <c r="BY386" s="1">
        <v>-1.0</v>
      </c>
      <c r="BZ386" s="1">
        <v>-1.0</v>
      </c>
      <c r="CA386" s="1">
        <v>1.0</v>
      </c>
      <c r="CB386" s="1">
        <v>-1.0</v>
      </c>
      <c r="CC386" s="1">
        <v>1.0</v>
      </c>
      <c r="CD386" s="1">
        <v>12505.0</v>
      </c>
    </row>
    <row r="387">
      <c r="A387" s="1">
        <v>796490.0</v>
      </c>
      <c r="B387" s="1" t="s">
        <v>2304</v>
      </c>
      <c r="C387" s="1" t="s">
        <v>2305</v>
      </c>
      <c r="D387" s="1" t="s">
        <v>2306</v>
      </c>
      <c r="E387" s="1" t="s">
        <v>85</v>
      </c>
      <c r="H387" s="1" t="s">
        <v>2307</v>
      </c>
      <c r="I387" s="1">
        <v>4107826.0</v>
      </c>
      <c r="J387" s="1">
        <v>41223.0</v>
      </c>
      <c r="M387" s="1">
        <v>0.0</v>
      </c>
      <c r="N387" s="1">
        <v>1.0</v>
      </c>
      <c r="O387" s="1">
        <v>1.0</v>
      </c>
      <c r="P387" s="1" t="s">
        <v>123</v>
      </c>
      <c r="Q387" s="1" t="s">
        <v>124</v>
      </c>
      <c r="R387" s="1">
        <v>40.66882</v>
      </c>
      <c r="S387" s="1">
        <v>-73.98841</v>
      </c>
      <c r="T387" s="1" t="s">
        <v>150</v>
      </c>
      <c r="U387" s="1" t="s">
        <v>113</v>
      </c>
      <c r="V387" s="1">
        <v>2.0</v>
      </c>
      <c r="W387" s="1">
        <v>1.0</v>
      </c>
      <c r="X387" s="1">
        <v>1.0</v>
      </c>
      <c r="Y387" s="1">
        <v>1.0</v>
      </c>
      <c r="Z387" s="1" t="s">
        <v>93</v>
      </c>
      <c r="AA387" s="1" t="s">
        <v>2308</v>
      </c>
      <c r="AB387" s="1">
        <v>65.0</v>
      </c>
      <c r="AC387" s="1">
        <v>1.0</v>
      </c>
      <c r="AD387" s="1">
        <v>0.0</v>
      </c>
      <c r="AE387" s="1">
        <v>5.0</v>
      </c>
      <c r="AF387" s="1" t="s">
        <v>1117</v>
      </c>
      <c r="AG387" s="1">
        <v>1.0</v>
      </c>
      <c r="AH387" s="1">
        <v>0.0</v>
      </c>
      <c r="AI387" s="1">
        <v>0.0</v>
      </c>
      <c r="AJ387" s="1">
        <v>0.0</v>
      </c>
      <c r="AK387" s="1">
        <v>0.0</v>
      </c>
      <c r="AL387" s="1">
        <v>5.0</v>
      </c>
      <c r="AM387" s="1">
        <v>0.0</v>
      </c>
      <c r="AN387" s="1">
        <v>95.0</v>
      </c>
      <c r="AO387" s="1">
        <v>10.0</v>
      </c>
      <c r="AP387" s="1">
        <v>9.0</v>
      </c>
      <c r="AQ387" s="1">
        <v>10.0</v>
      </c>
      <c r="AR387" s="1">
        <v>10.0</v>
      </c>
      <c r="AS387" s="1">
        <v>9.0</v>
      </c>
      <c r="AT387" s="1">
        <v>9.0</v>
      </c>
      <c r="AU387" s="1">
        <v>0.0</v>
      </c>
      <c r="AV387" s="1" t="s">
        <v>117</v>
      </c>
      <c r="AW387" s="1">
        <v>1.0</v>
      </c>
      <c r="AX387" s="1">
        <v>0.0</v>
      </c>
      <c r="AY387" s="1">
        <v>1.0</v>
      </c>
      <c r="AZ387" s="1">
        <v>0.0</v>
      </c>
      <c r="BA387" s="1">
        <v>0.14</v>
      </c>
      <c r="BB387" s="1">
        <v>-1.0</v>
      </c>
      <c r="BC387" s="1">
        <v>1.0</v>
      </c>
      <c r="BD387" s="1">
        <v>-1.0</v>
      </c>
      <c r="BE387" s="1">
        <v>-1.0</v>
      </c>
      <c r="BF387" s="1">
        <v>-1.0</v>
      </c>
      <c r="BG387" s="1">
        <v>-1.0</v>
      </c>
      <c r="BH387" s="1">
        <v>-1.0</v>
      </c>
      <c r="BI387" s="1">
        <v>-1.0</v>
      </c>
      <c r="BJ387" s="1">
        <v>1.0</v>
      </c>
      <c r="BK387" s="1">
        <v>-1.0</v>
      </c>
      <c r="BL387" s="1">
        <v>-1.0</v>
      </c>
      <c r="BM387" s="1">
        <v>-1.0</v>
      </c>
      <c r="BN387" s="1">
        <v>-1.0</v>
      </c>
      <c r="BO387" s="1">
        <v>-1.0</v>
      </c>
      <c r="BP387" s="1">
        <v>1.0</v>
      </c>
      <c r="BQ387" s="1">
        <v>1.0</v>
      </c>
      <c r="BR387" s="1">
        <v>-1.0</v>
      </c>
      <c r="BS387" s="1">
        <v>-1.0</v>
      </c>
      <c r="BT387" s="1">
        <v>-1.0</v>
      </c>
      <c r="BU387" s="1">
        <v>1.0</v>
      </c>
      <c r="BV387" s="1">
        <v>-1.0</v>
      </c>
      <c r="BW387" s="1">
        <v>-1.0</v>
      </c>
      <c r="BX387" s="1">
        <v>-1.0</v>
      </c>
      <c r="BY387" s="1">
        <v>-1.0</v>
      </c>
      <c r="BZ387" s="1">
        <v>-1.0</v>
      </c>
      <c r="CA387" s="1">
        <v>-1.0</v>
      </c>
      <c r="CB387" s="1">
        <v>-1.0</v>
      </c>
      <c r="CC387" s="1">
        <v>-1.0</v>
      </c>
      <c r="CD387" s="1">
        <v>12520.0</v>
      </c>
    </row>
    <row r="388">
      <c r="A388" s="1">
        <v>3.5030571E7</v>
      </c>
      <c r="B388" s="1" t="s">
        <v>2309</v>
      </c>
      <c r="C388" s="1" t="s">
        <v>2310</v>
      </c>
      <c r="D388" s="1" t="s">
        <v>2311</v>
      </c>
      <c r="E388" s="1" t="s">
        <v>85</v>
      </c>
      <c r="F388" s="1" t="s">
        <v>2312</v>
      </c>
      <c r="G388" s="1" t="s">
        <v>2313</v>
      </c>
      <c r="H388" s="1" t="s">
        <v>2314</v>
      </c>
      <c r="I388" s="1">
        <v>4.9292377E7</v>
      </c>
      <c r="J388" s="1">
        <v>42325.0</v>
      </c>
      <c r="K388" s="1" t="s">
        <v>134</v>
      </c>
      <c r="L388" s="1">
        <v>1.0</v>
      </c>
      <c r="M388" s="1">
        <v>0.0</v>
      </c>
      <c r="N388" s="1">
        <v>1.0</v>
      </c>
      <c r="O388" s="1">
        <v>1.0</v>
      </c>
      <c r="P388" s="1" t="s">
        <v>111</v>
      </c>
      <c r="Q388" s="1" t="s">
        <v>112</v>
      </c>
      <c r="R388" s="1">
        <v>40.77132</v>
      </c>
      <c r="S388" s="1">
        <v>-73.90474</v>
      </c>
      <c r="T388" s="1" t="s">
        <v>91</v>
      </c>
      <c r="U388" s="1" t="s">
        <v>113</v>
      </c>
      <c r="V388" s="1">
        <v>2.0</v>
      </c>
      <c r="W388" s="1">
        <v>1.0</v>
      </c>
      <c r="X388" s="1">
        <v>1.0</v>
      </c>
      <c r="Y388" s="1">
        <v>1.0</v>
      </c>
      <c r="Z388" s="1" t="s">
        <v>93</v>
      </c>
      <c r="AA388" s="1" t="s">
        <v>2315</v>
      </c>
      <c r="AB388" s="1">
        <v>75.0</v>
      </c>
      <c r="AC388" s="1">
        <v>1.0</v>
      </c>
      <c r="AD388" s="1">
        <v>25.0</v>
      </c>
      <c r="AE388" s="1">
        <v>1.0</v>
      </c>
      <c r="AF388" s="1" t="s">
        <v>202</v>
      </c>
      <c r="AG388" s="1">
        <v>1.0</v>
      </c>
      <c r="AH388" s="1">
        <v>17.0</v>
      </c>
      <c r="AI388" s="1">
        <v>47.0</v>
      </c>
      <c r="AJ388" s="1">
        <v>77.0</v>
      </c>
      <c r="AK388" s="1">
        <v>167.0</v>
      </c>
      <c r="AL388" s="1">
        <v>5.0</v>
      </c>
      <c r="AM388" s="1">
        <v>5.0</v>
      </c>
      <c r="AN388" s="1">
        <v>100.0</v>
      </c>
      <c r="AO388" s="1">
        <v>10.0</v>
      </c>
      <c r="AP388" s="1">
        <v>10.0</v>
      </c>
      <c r="AQ388" s="1">
        <v>10.0</v>
      </c>
      <c r="AR388" s="1">
        <v>10.0</v>
      </c>
      <c r="AS388" s="1">
        <v>10.0</v>
      </c>
      <c r="AT388" s="1">
        <v>10.0</v>
      </c>
      <c r="AU388" s="1">
        <v>1.0</v>
      </c>
      <c r="AV388" s="1" t="s">
        <v>105</v>
      </c>
      <c r="AW388" s="1">
        <v>1.0</v>
      </c>
      <c r="AX388" s="1">
        <v>0.0</v>
      </c>
      <c r="AY388" s="1">
        <v>1.0</v>
      </c>
      <c r="AZ388" s="1">
        <v>0.0</v>
      </c>
      <c r="BA388" s="1">
        <v>4.17</v>
      </c>
      <c r="BB388" s="1">
        <v>-1.0</v>
      </c>
      <c r="BC388" s="1">
        <v>-1.0</v>
      </c>
      <c r="BD388" s="1">
        <v>-1.0</v>
      </c>
      <c r="BE388" s="1">
        <v>-1.0</v>
      </c>
      <c r="BF388" s="1">
        <v>1.0</v>
      </c>
      <c r="BG388" s="1">
        <v>-1.0</v>
      </c>
      <c r="BH388" s="1">
        <v>1.0</v>
      </c>
      <c r="BI388" s="1">
        <v>1.0</v>
      </c>
      <c r="BJ388" s="1">
        <v>1.0</v>
      </c>
      <c r="BK388" s="1">
        <v>1.0</v>
      </c>
      <c r="BL388" s="1">
        <v>1.0</v>
      </c>
      <c r="BM388" s="1">
        <v>-1.0</v>
      </c>
      <c r="BN388" s="1">
        <v>-1.0</v>
      </c>
      <c r="BO388" s="1">
        <v>-1.0</v>
      </c>
      <c r="BP388" s="1">
        <v>-1.0</v>
      </c>
      <c r="BQ388" s="1">
        <v>1.0</v>
      </c>
      <c r="BR388" s="1">
        <v>-1.0</v>
      </c>
      <c r="BS388" s="1">
        <v>-1.0</v>
      </c>
      <c r="BT388" s="1">
        <v>-1.0</v>
      </c>
      <c r="BU388" s="1">
        <v>1.0</v>
      </c>
      <c r="BV388" s="1">
        <v>-1.0</v>
      </c>
      <c r="BW388" s="1">
        <v>-1.0</v>
      </c>
      <c r="BX388" s="1">
        <v>1.0</v>
      </c>
      <c r="BY388" s="1">
        <v>-1.0</v>
      </c>
      <c r="BZ388" s="1">
        <v>-1.0</v>
      </c>
      <c r="CA388" s="1">
        <v>-1.0</v>
      </c>
      <c r="CB388" s="1">
        <v>-1.0</v>
      </c>
      <c r="CC388" s="1">
        <v>-1.0</v>
      </c>
      <c r="CD388" s="1">
        <v>12546.0</v>
      </c>
    </row>
    <row r="389">
      <c r="A389" s="1">
        <v>6829632.0</v>
      </c>
      <c r="B389" s="1" t="s">
        <v>2316</v>
      </c>
      <c r="C389" s="1" t="s">
        <v>2317</v>
      </c>
      <c r="D389" s="1" t="s">
        <v>2317</v>
      </c>
      <c r="E389" s="1" t="s">
        <v>85</v>
      </c>
      <c r="I389" s="1">
        <v>5967944.0</v>
      </c>
      <c r="J389" s="1">
        <v>41381.0</v>
      </c>
      <c r="M389" s="1">
        <v>0.0</v>
      </c>
      <c r="N389" s="1">
        <v>1.0</v>
      </c>
      <c r="O389" s="1">
        <v>1.0</v>
      </c>
      <c r="P389" s="1" t="s">
        <v>123</v>
      </c>
      <c r="Q389" s="1" t="s">
        <v>519</v>
      </c>
      <c r="R389" s="1">
        <v>40.7027</v>
      </c>
      <c r="S389" s="1">
        <v>-73.9251199999999</v>
      </c>
      <c r="T389" s="1" t="s">
        <v>91</v>
      </c>
      <c r="U389" s="1" t="s">
        <v>92</v>
      </c>
      <c r="V389" s="1">
        <v>4.0</v>
      </c>
      <c r="W389" s="1">
        <v>1.0</v>
      </c>
      <c r="X389" s="1">
        <v>1.0</v>
      </c>
      <c r="Y389" s="1">
        <v>2.0</v>
      </c>
      <c r="Z389" s="1" t="s">
        <v>93</v>
      </c>
      <c r="AA389" s="1" t="s">
        <v>2318</v>
      </c>
      <c r="AB389" s="1">
        <v>150.0</v>
      </c>
      <c r="AC389" s="1">
        <v>2.0</v>
      </c>
      <c r="AD389" s="1">
        <v>50.0</v>
      </c>
      <c r="AE389" s="1">
        <v>1.0</v>
      </c>
      <c r="AF389" s="1" t="s">
        <v>1433</v>
      </c>
      <c r="AG389" s="1">
        <v>1.0</v>
      </c>
      <c r="AH389" s="1">
        <v>0.0</v>
      </c>
      <c r="AI389" s="1">
        <v>0.0</v>
      </c>
      <c r="AJ389" s="1">
        <v>0.0</v>
      </c>
      <c r="AK389" s="1">
        <v>0.0</v>
      </c>
      <c r="AL389" s="1">
        <v>0.0</v>
      </c>
      <c r="AM389" s="1">
        <v>0.0</v>
      </c>
      <c r="AU389" s="1">
        <v>0.0</v>
      </c>
      <c r="AV389" s="1" t="s">
        <v>105</v>
      </c>
      <c r="AW389" s="1">
        <v>1.0</v>
      </c>
      <c r="AX389" s="1">
        <v>1.0</v>
      </c>
      <c r="AY389" s="1">
        <v>0.0</v>
      </c>
      <c r="AZ389" s="1">
        <v>0.0</v>
      </c>
      <c r="BB389" s="1">
        <v>-1.0</v>
      </c>
      <c r="BC389" s="1">
        <v>1.0</v>
      </c>
      <c r="BD389" s="1">
        <v>-1.0</v>
      </c>
      <c r="BE389" s="1">
        <v>-1.0</v>
      </c>
      <c r="BF389" s="1">
        <v>-1.0</v>
      </c>
      <c r="BG389" s="1">
        <v>-1.0</v>
      </c>
      <c r="BH389" s="1">
        <v>-1.0</v>
      </c>
      <c r="BI389" s="1">
        <v>-1.0</v>
      </c>
      <c r="BJ389" s="1">
        <v>1.0</v>
      </c>
      <c r="BK389" s="1">
        <v>-1.0</v>
      </c>
      <c r="BL389" s="1">
        <v>-1.0</v>
      </c>
      <c r="BM389" s="1">
        <v>-1.0</v>
      </c>
      <c r="BN389" s="1">
        <v>-1.0</v>
      </c>
      <c r="BO389" s="1">
        <v>-1.0</v>
      </c>
      <c r="BP389" s="1">
        <v>1.0</v>
      </c>
      <c r="BQ389" s="1">
        <v>-1.0</v>
      </c>
      <c r="BR389" s="1">
        <v>-1.0</v>
      </c>
      <c r="BS389" s="1">
        <v>-1.0</v>
      </c>
      <c r="BT389" s="1">
        <v>-1.0</v>
      </c>
      <c r="BU389" s="1">
        <v>1.0</v>
      </c>
      <c r="BV389" s="1">
        <v>-1.0</v>
      </c>
      <c r="BW389" s="1">
        <v>-1.0</v>
      </c>
      <c r="BX389" s="1">
        <v>-1.0</v>
      </c>
      <c r="BY389" s="1">
        <v>-1.0</v>
      </c>
      <c r="BZ389" s="1">
        <v>-1.0</v>
      </c>
      <c r="CA389" s="1">
        <v>-1.0</v>
      </c>
      <c r="CB389" s="1">
        <v>-1.0</v>
      </c>
      <c r="CC389" s="1">
        <v>-1.0</v>
      </c>
      <c r="CD389" s="1">
        <v>12556.0</v>
      </c>
    </row>
    <row r="390">
      <c r="A390" s="1">
        <v>3549074.0</v>
      </c>
      <c r="B390" s="1" t="s">
        <v>2319</v>
      </c>
      <c r="C390" s="1" t="s">
        <v>2320</v>
      </c>
      <c r="D390" s="1" t="s">
        <v>2321</v>
      </c>
      <c r="E390" s="1" t="s">
        <v>85</v>
      </c>
      <c r="F390" s="1" t="s">
        <v>2322</v>
      </c>
      <c r="G390" s="1" t="s">
        <v>2323</v>
      </c>
      <c r="H390" s="1" t="s">
        <v>2324</v>
      </c>
      <c r="I390" s="1">
        <v>1.7866326E7</v>
      </c>
      <c r="J390" s="1">
        <v>41829.0</v>
      </c>
      <c r="K390" s="1" t="s">
        <v>134</v>
      </c>
      <c r="L390" s="1">
        <v>1.0</v>
      </c>
      <c r="M390" s="1">
        <v>0.0</v>
      </c>
      <c r="N390" s="1">
        <v>2.0</v>
      </c>
      <c r="O390" s="1">
        <v>1.0</v>
      </c>
      <c r="P390" s="1" t="s">
        <v>123</v>
      </c>
      <c r="Q390" s="1" t="s">
        <v>519</v>
      </c>
      <c r="R390" s="1">
        <v>40.70228</v>
      </c>
      <c r="S390" s="1">
        <v>-73.92824</v>
      </c>
      <c r="T390" s="1" t="s">
        <v>150</v>
      </c>
      <c r="U390" s="1" t="s">
        <v>113</v>
      </c>
      <c r="V390" s="1">
        <v>2.0</v>
      </c>
      <c r="W390" s="1">
        <v>3.0</v>
      </c>
      <c r="X390" s="1">
        <v>1.0</v>
      </c>
      <c r="Y390" s="1">
        <v>1.0</v>
      </c>
      <c r="Z390" s="1" t="s">
        <v>93</v>
      </c>
      <c r="AA390" s="1" t="s">
        <v>2325</v>
      </c>
      <c r="AB390" s="1">
        <v>54.0</v>
      </c>
      <c r="AC390" s="1">
        <v>1.0</v>
      </c>
      <c r="AD390" s="1">
        <v>0.0</v>
      </c>
      <c r="AE390" s="1">
        <v>3.0</v>
      </c>
      <c r="AF390" s="1" t="s">
        <v>821</v>
      </c>
      <c r="AG390" s="1">
        <v>1.0</v>
      </c>
      <c r="AH390" s="1">
        <v>0.0</v>
      </c>
      <c r="AI390" s="1">
        <v>0.0</v>
      </c>
      <c r="AJ390" s="1">
        <v>0.0</v>
      </c>
      <c r="AK390" s="1">
        <v>0.0</v>
      </c>
      <c r="AL390" s="1">
        <v>2.0</v>
      </c>
      <c r="AM390" s="1">
        <v>0.0</v>
      </c>
      <c r="AN390" s="1">
        <v>100.0</v>
      </c>
      <c r="AO390" s="1">
        <v>10.0</v>
      </c>
      <c r="AP390" s="1">
        <v>9.0</v>
      </c>
      <c r="AQ390" s="1">
        <v>10.0</v>
      </c>
      <c r="AR390" s="1">
        <v>10.0</v>
      </c>
      <c r="AS390" s="1">
        <v>10.0</v>
      </c>
      <c r="AT390" s="1">
        <v>10.0</v>
      </c>
      <c r="AU390" s="1">
        <v>0.0</v>
      </c>
      <c r="AV390" s="1" t="s">
        <v>117</v>
      </c>
      <c r="AW390" s="1">
        <v>2.0</v>
      </c>
      <c r="AX390" s="1">
        <v>0.0</v>
      </c>
      <c r="AY390" s="1">
        <v>2.0</v>
      </c>
      <c r="AZ390" s="1">
        <v>0.0</v>
      </c>
      <c r="BA390" s="1">
        <v>0.05</v>
      </c>
      <c r="BB390" s="1">
        <v>1.0</v>
      </c>
      <c r="BC390" s="1">
        <v>1.0</v>
      </c>
      <c r="BD390" s="1">
        <v>-1.0</v>
      </c>
      <c r="BE390" s="1">
        <v>1.0</v>
      </c>
      <c r="BF390" s="1">
        <v>1.0</v>
      </c>
      <c r="BG390" s="1">
        <v>-1.0</v>
      </c>
      <c r="BH390" s="1">
        <v>-1.0</v>
      </c>
      <c r="BI390" s="1">
        <v>-1.0</v>
      </c>
      <c r="BJ390" s="1">
        <v>1.0</v>
      </c>
      <c r="BK390" s="1">
        <v>1.0</v>
      </c>
      <c r="BL390" s="1">
        <v>1.0</v>
      </c>
      <c r="BM390" s="1">
        <v>1.0</v>
      </c>
      <c r="BN390" s="1">
        <v>-1.0</v>
      </c>
      <c r="BO390" s="1">
        <v>-1.0</v>
      </c>
      <c r="BP390" s="1">
        <v>-1.0</v>
      </c>
      <c r="BQ390" s="1">
        <v>1.0</v>
      </c>
      <c r="BR390" s="1">
        <v>1.0</v>
      </c>
      <c r="BS390" s="1">
        <v>-1.0</v>
      </c>
      <c r="BT390" s="1">
        <v>-1.0</v>
      </c>
      <c r="BU390" s="1">
        <v>1.0</v>
      </c>
      <c r="BV390" s="1">
        <v>-1.0</v>
      </c>
      <c r="BW390" s="1">
        <v>-1.0</v>
      </c>
      <c r="BX390" s="1">
        <v>-1.0</v>
      </c>
      <c r="BY390" s="1">
        <v>1.0</v>
      </c>
      <c r="BZ390" s="1">
        <v>1.0</v>
      </c>
      <c r="CA390" s="1">
        <v>1.0</v>
      </c>
      <c r="CB390" s="1">
        <v>-1.0</v>
      </c>
      <c r="CC390" s="1">
        <v>-1.0</v>
      </c>
      <c r="CD390" s="1">
        <v>12660.0</v>
      </c>
    </row>
    <row r="391">
      <c r="A391" s="1">
        <v>3.6424465E7</v>
      </c>
      <c r="B391" s="1" t="s">
        <v>2326</v>
      </c>
      <c r="E391" s="1" t="s">
        <v>85</v>
      </c>
      <c r="I391" s="1">
        <v>1.5772855E8</v>
      </c>
      <c r="J391" s="1">
        <v>43046.0</v>
      </c>
      <c r="K391" s="1" t="s">
        <v>134</v>
      </c>
      <c r="L391" s="1">
        <v>0.94</v>
      </c>
      <c r="M391" s="1">
        <v>0.0</v>
      </c>
      <c r="N391" s="1">
        <v>2.0</v>
      </c>
      <c r="O391" s="1">
        <v>0.0</v>
      </c>
      <c r="P391" s="1" t="s">
        <v>89</v>
      </c>
      <c r="Q391" s="1" t="s">
        <v>90</v>
      </c>
      <c r="R391" s="1">
        <v>40.80268</v>
      </c>
      <c r="S391" s="1">
        <v>-73.94244</v>
      </c>
      <c r="T391" s="1" t="s">
        <v>91</v>
      </c>
      <c r="U391" s="1" t="s">
        <v>113</v>
      </c>
      <c r="V391" s="1">
        <v>1.0</v>
      </c>
      <c r="W391" s="1">
        <v>1.0</v>
      </c>
      <c r="X391" s="1">
        <v>1.0</v>
      </c>
      <c r="Y391" s="1">
        <v>1.0</v>
      </c>
      <c r="Z391" s="1" t="s">
        <v>93</v>
      </c>
      <c r="AA391" s="1" t="s">
        <v>2327</v>
      </c>
      <c r="AB391" s="1">
        <v>100.0</v>
      </c>
      <c r="AC391" s="1">
        <v>1.0</v>
      </c>
      <c r="AD391" s="1">
        <v>0.0</v>
      </c>
      <c r="AE391" s="1">
        <v>1.0</v>
      </c>
      <c r="AF391" s="1" t="s">
        <v>313</v>
      </c>
      <c r="AG391" s="1">
        <v>1.0</v>
      </c>
      <c r="AH391" s="1">
        <v>19.0</v>
      </c>
      <c r="AI391" s="1">
        <v>38.0</v>
      </c>
      <c r="AJ391" s="1">
        <v>68.0</v>
      </c>
      <c r="AK391" s="1">
        <v>343.0</v>
      </c>
      <c r="AL391" s="1">
        <v>0.0</v>
      </c>
      <c r="AM391" s="1">
        <v>0.0</v>
      </c>
      <c r="AU391" s="1">
        <v>0.0</v>
      </c>
      <c r="AV391" s="1" t="s">
        <v>105</v>
      </c>
      <c r="AW391" s="1">
        <v>2.0</v>
      </c>
      <c r="AX391" s="1">
        <v>0.0</v>
      </c>
      <c r="AY391" s="1">
        <v>2.0</v>
      </c>
      <c r="AZ391" s="1">
        <v>0.0</v>
      </c>
      <c r="BB391" s="1">
        <v>-1.0</v>
      </c>
      <c r="BC391" s="1">
        <v>1.0</v>
      </c>
      <c r="BD391" s="1">
        <v>-1.0</v>
      </c>
      <c r="BE391" s="1">
        <v>-1.0</v>
      </c>
      <c r="BF391" s="1">
        <v>-1.0</v>
      </c>
      <c r="BG391" s="1">
        <v>-1.0</v>
      </c>
      <c r="BH391" s="1">
        <v>-1.0</v>
      </c>
      <c r="BI391" s="1">
        <v>-1.0</v>
      </c>
      <c r="BJ391" s="1">
        <v>-1.0</v>
      </c>
      <c r="BK391" s="1">
        <v>1.0</v>
      </c>
      <c r="BL391" s="1">
        <v>-1.0</v>
      </c>
      <c r="BM391" s="1">
        <v>-1.0</v>
      </c>
      <c r="BN391" s="1">
        <v>-1.0</v>
      </c>
      <c r="BO391" s="1">
        <v>1.0</v>
      </c>
      <c r="BP391" s="1">
        <v>-1.0</v>
      </c>
      <c r="BQ391" s="1">
        <v>1.0</v>
      </c>
      <c r="BR391" s="1">
        <v>-1.0</v>
      </c>
      <c r="BS391" s="1">
        <v>-1.0</v>
      </c>
      <c r="BT391" s="1">
        <v>-1.0</v>
      </c>
      <c r="BU391" s="1">
        <v>1.0</v>
      </c>
      <c r="BV391" s="1">
        <v>-1.0</v>
      </c>
      <c r="BW391" s="1">
        <v>-1.0</v>
      </c>
      <c r="BX391" s="1">
        <v>-1.0</v>
      </c>
      <c r="BY391" s="1">
        <v>-1.0</v>
      </c>
      <c r="BZ391" s="1">
        <v>-1.0</v>
      </c>
      <c r="CA391" s="1">
        <v>-1.0</v>
      </c>
      <c r="CB391" s="1">
        <v>1.0</v>
      </c>
      <c r="CC391" s="1">
        <v>-1.0</v>
      </c>
      <c r="CD391" s="1">
        <v>12693.0</v>
      </c>
    </row>
    <row r="392">
      <c r="A392" s="1">
        <v>1.1928097E7</v>
      </c>
      <c r="B392" s="1" t="s">
        <v>2328</v>
      </c>
      <c r="C392" s="1" t="s">
        <v>2329</v>
      </c>
      <c r="D392" s="1" t="s">
        <v>2329</v>
      </c>
      <c r="E392" s="1" t="s">
        <v>85</v>
      </c>
      <c r="I392" s="1">
        <v>1.7737517E7</v>
      </c>
      <c r="J392" s="1">
        <v>41826.0</v>
      </c>
      <c r="M392" s="1">
        <v>0.0</v>
      </c>
      <c r="N392" s="1">
        <v>1.0</v>
      </c>
      <c r="O392" s="1">
        <v>1.0</v>
      </c>
      <c r="P392" s="1" t="s">
        <v>89</v>
      </c>
      <c r="Q392" s="1" t="s">
        <v>1393</v>
      </c>
      <c r="R392" s="1">
        <v>40.80012</v>
      </c>
      <c r="S392" s="1">
        <v>-73.94272</v>
      </c>
      <c r="T392" s="1" t="s">
        <v>91</v>
      </c>
      <c r="U392" s="1" t="s">
        <v>113</v>
      </c>
      <c r="V392" s="1">
        <v>2.0</v>
      </c>
      <c r="W392" s="1">
        <v>1.0</v>
      </c>
      <c r="X392" s="1">
        <v>1.0</v>
      </c>
      <c r="Y392" s="1">
        <v>1.0</v>
      </c>
      <c r="Z392" s="1" t="s">
        <v>93</v>
      </c>
      <c r="AA392" s="1" t="s">
        <v>2330</v>
      </c>
      <c r="AB392" s="1">
        <v>65.0</v>
      </c>
      <c r="AC392" s="1">
        <v>1.0</v>
      </c>
      <c r="AD392" s="1">
        <v>0.0</v>
      </c>
      <c r="AE392" s="1">
        <v>1.0</v>
      </c>
      <c r="AF392" s="1" t="s">
        <v>349</v>
      </c>
      <c r="AG392" s="1">
        <v>1.0</v>
      </c>
      <c r="AH392" s="1">
        <v>0.0</v>
      </c>
      <c r="AI392" s="1">
        <v>0.0</v>
      </c>
      <c r="AJ392" s="1">
        <v>0.0</v>
      </c>
      <c r="AK392" s="1">
        <v>0.0</v>
      </c>
      <c r="AL392" s="1">
        <v>0.0</v>
      </c>
      <c r="AM392" s="1">
        <v>0.0</v>
      </c>
      <c r="AU392" s="1">
        <v>0.0</v>
      </c>
      <c r="AV392" s="1" t="s">
        <v>105</v>
      </c>
      <c r="AW392" s="1">
        <v>1.0</v>
      </c>
      <c r="AX392" s="1">
        <v>0.0</v>
      </c>
      <c r="AY392" s="1">
        <v>1.0</v>
      </c>
      <c r="AZ392" s="1">
        <v>0.0</v>
      </c>
      <c r="BB392" s="1">
        <v>-1.0</v>
      </c>
      <c r="BC392" s="1">
        <v>-1.0</v>
      </c>
      <c r="BD392" s="1">
        <v>-1.0</v>
      </c>
      <c r="BE392" s="1">
        <v>-1.0</v>
      </c>
      <c r="BF392" s="1">
        <v>-1.0</v>
      </c>
      <c r="BG392" s="1">
        <v>-1.0</v>
      </c>
      <c r="BH392" s="1">
        <v>-1.0</v>
      </c>
      <c r="BI392" s="1">
        <v>-1.0</v>
      </c>
      <c r="BJ392" s="1">
        <v>-1.0</v>
      </c>
      <c r="BK392" s="1">
        <v>-1.0</v>
      </c>
      <c r="BL392" s="1">
        <v>-1.0</v>
      </c>
      <c r="BM392" s="1">
        <v>-1.0</v>
      </c>
      <c r="BN392" s="1">
        <v>1.0</v>
      </c>
      <c r="BO392" s="1">
        <v>-1.0</v>
      </c>
      <c r="BP392" s="1">
        <v>-1.0</v>
      </c>
      <c r="BQ392" s="1">
        <v>-1.0</v>
      </c>
      <c r="BR392" s="1">
        <v>-1.0</v>
      </c>
      <c r="BS392" s="1">
        <v>-1.0</v>
      </c>
      <c r="BT392" s="1">
        <v>-1.0</v>
      </c>
      <c r="BU392" s="1">
        <v>1.0</v>
      </c>
      <c r="BV392" s="1">
        <v>-1.0</v>
      </c>
      <c r="BW392" s="1">
        <v>-1.0</v>
      </c>
      <c r="BX392" s="1">
        <v>-1.0</v>
      </c>
      <c r="BY392" s="1">
        <v>-1.0</v>
      </c>
      <c r="BZ392" s="1">
        <v>-1.0</v>
      </c>
      <c r="CA392" s="1">
        <v>-1.0</v>
      </c>
      <c r="CB392" s="1">
        <v>-1.0</v>
      </c>
      <c r="CC392" s="1">
        <v>-1.0</v>
      </c>
      <c r="CD392" s="1">
        <v>12745.0</v>
      </c>
    </row>
    <row r="393">
      <c r="A393" s="1">
        <v>2.089901E7</v>
      </c>
      <c r="B393" s="1" t="s">
        <v>2331</v>
      </c>
      <c r="C393" s="1" t="s">
        <v>2332</v>
      </c>
      <c r="D393" s="1" t="s">
        <v>2333</v>
      </c>
      <c r="E393" s="1" t="s">
        <v>85</v>
      </c>
      <c r="F393" s="1" t="s">
        <v>2334</v>
      </c>
      <c r="G393" s="1" t="s">
        <v>2335</v>
      </c>
      <c r="I393" s="1">
        <v>5761096.0</v>
      </c>
      <c r="J393" s="1">
        <v>41367.0</v>
      </c>
      <c r="M393" s="1">
        <v>0.0</v>
      </c>
      <c r="N393" s="1">
        <v>1.0</v>
      </c>
      <c r="O393" s="1">
        <v>0.0</v>
      </c>
      <c r="P393" s="1" t="s">
        <v>123</v>
      </c>
      <c r="Q393" s="1" t="s">
        <v>124</v>
      </c>
      <c r="R393" s="1">
        <v>40.67556</v>
      </c>
      <c r="S393" s="1">
        <v>-73.96427</v>
      </c>
      <c r="T393" s="1" t="s">
        <v>91</v>
      </c>
      <c r="U393" s="1" t="s">
        <v>113</v>
      </c>
      <c r="V393" s="1">
        <v>2.0</v>
      </c>
      <c r="W393" s="1">
        <v>1.0</v>
      </c>
      <c r="X393" s="1">
        <v>1.0</v>
      </c>
      <c r="Y393" s="1">
        <v>1.0</v>
      </c>
      <c r="Z393" s="1" t="s">
        <v>93</v>
      </c>
      <c r="AA393" s="1" t="s">
        <v>2336</v>
      </c>
      <c r="AB393" s="1">
        <v>80.0</v>
      </c>
      <c r="AC393" s="1">
        <v>1.0</v>
      </c>
      <c r="AD393" s="1">
        <v>0.0</v>
      </c>
      <c r="AE393" s="1">
        <v>1.0</v>
      </c>
      <c r="AF393" s="1" t="s">
        <v>393</v>
      </c>
      <c r="AG393" s="1">
        <v>1.0</v>
      </c>
      <c r="AH393" s="1">
        <v>0.0</v>
      </c>
      <c r="AI393" s="1">
        <v>0.0</v>
      </c>
      <c r="AJ393" s="1">
        <v>0.0</v>
      </c>
      <c r="AK393" s="1">
        <v>0.0</v>
      </c>
      <c r="AL393" s="1">
        <v>1.0</v>
      </c>
      <c r="AM393" s="1">
        <v>0.0</v>
      </c>
      <c r="AU393" s="1">
        <v>0.0</v>
      </c>
      <c r="AV393" s="1" t="s">
        <v>105</v>
      </c>
      <c r="AW393" s="1">
        <v>1.0</v>
      </c>
      <c r="AX393" s="1">
        <v>0.0</v>
      </c>
      <c r="AY393" s="1">
        <v>1.0</v>
      </c>
      <c r="AZ393" s="1">
        <v>0.0</v>
      </c>
      <c r="BA393" s="1">
        <v>0.05</v>
      </c>
      <c r="BB393" s="1">
        <v>-1.0</v>
      </c>
      <c r="BC393" s="1">
        <v>1.0</v>
      </c>
      <c r="BD393" s="1">
        <v>-1.0</v>
      </c>
      <c r="BE393" s="1">
        <v>-1.0</v>
      </c>
      <c r="BF393" s="1">
        <v>-1.0</v>
      </c>
      <c r="BG393" s="1">
        <v>-1.0</v>
      </c>
      <c r="BH393" s="1">
        <v>-1.0</v>
      </c>
      <c r="BI393" s="1">
        <v>1.0</v>
      </c>
      <c r="BJ393" s="1">
        <v>-1.0</v>
      </c>
      <c r="BK393" s="1">
        <v>-1.0</v>
      </c>
      <c r="BL393" s="1">
        <v>-1.0</v>
      </c>
      <c r="BM393" s="1">
        <v>-1.0</v>
      </c>
      <c r="BN393" s="1">
        <v>-1.0</v>
      </c>
      <c r="BO393" s="1">
        <v>-1.0</v>
      </c>
      <c r="BP393" s="1">
        <v>-1.0</v>
      </c>
      <c r="BQ393" s="1">
        <v>-1.0</v>
      </c>
      <c r="BR393" s="1">
        <v>-1.0</v>
      </c>
      <c r="BS393" s="1">
        <v>-1.0</v>
      </c>
      <c r="BT393" s="1">
        <v>-1.0</v>
      </c>
      <c r="BU393" s="1">
        <v>1.0</v>
      </c>
      <c r="BV393" s="1">
        <v>-1.0</v>
      </c>
      <c r="BW393" s="1">
        <v>-1.0</v>
      </c>
      <c r="BX393" s="1">
        <v>-1.0</v>
      </c>
      <c r="BY393" s="1">
        <v>-1.0</v>
      </c>
      <c r="BZ393" s="1">
        <v>-1.0</v>
      </c>
      <c r="CA393" s="1">
        <v>-1.0</v>
      </c>
      <c r="CB393" s="1">
        <v>-1.0</v>
      </c>
      <c r="CC393" s="1">
        <v>-1.0</v>
      </c>
      <c r="CD393" s="1">
        <v>12762.0</v>
      </c>
    </row>
    <row r="394">
      <c r="A394" s="1">
        <v>278631.0</v>
      </c>
      <c r="B394" s="1" t="s">
        <v>2337</v>
      </c>
      <c r="D394" s="1" t="s">
        <v>2338</v>
      </c>
      <c r="E394" s="1" t="s">
        <v>85</v>
      </c>
      <c r="H394" s="1" t="s">
        <v>2339</v>
      </c>
      <c r="I394" s="1">
        <v>1132207.0</v>
      </c>
      <c r="J394" s="1">
        <v>40794.0</v>
      </c>
      <c r="K394" s="1" t="s">
        <v>272</v>
      </c>
      <c r="L394" s="1">
        <v>0.67</v>
      </c>
      <c r="M394" s="1">
        <v>0.0</v>
      </c>
      <c r="N394" s="1">
        <v>1.0</v>
      </c>
      <c r="O394" s="1">
        <v>1.0</v>
      </c>
      <c r="P394" s="1" t="s">
        <v>89</v>
      </c>
      <c r="Q394" s="1" t="s">
        <v>90</v>
      </c>
      <c r="R394" s="1">
        <v>40.73729</v>
      </c>
      <c r="S394" s="1">
        <v>-74.0080699999999</v>
      </c>
      <c r="T394" s="1" t="s">
        <v>144</v>
      </c>
      <c r="U394" s="1" t="s">
        <v>92</v>
      </c>
      <c r="V394" s="1">
        <v>2.0</v>
      </c>
      <c r="W394" s="1">
        <v>1.0</v>
      </c>
      <c r="X394" s="1">
        <v>1.0</v>
      </c>
      <c r="Y394" s="1">
        <v>1.0</v>
      </c>
      <c r="Z394" s="1" t="s">
        <v>93</v>
      </c>
      <c r="AA394" s="1" t="s">
        <v>2340</v>
      </c>
      <c r="AB394" s="1">
        <v>250.0</v>
      </c>
      <c r="AC394" s="1">
        <v>2.0</v>
      </c>
      <c r="AD394" s="1">
        <v>50.0</v>
      </c>
      <c r="AE394" s="1">
        <v>30.0</v>
      </c>
      <c r="AF394" s="1" t="s">
        <v>179</v>
      </c>
      <c r="AG394" s="1">
        <v>1.0</v>
      </c>
      <c r="AH394" s="1">
        <v>0.0</v>
      </c>
      <c r="AI394" s="1">
        <v>6.0</v>
      </c>
      <c r="AJ394" s="1">
        <v>35.0</v>
      </c>
      <c r="AK394" s="1">
        <v>35.0</v>
      </c>
      <c r="AL394" s="1">
        <v>7.0</v>
      </c>
      <c r="AM394" s="1">
        <v>0.0</v>
      </c>
      <c r="AN394" s="1">
        <v>90.0</v>
      </c>
      <c r="AO394" s="1">
        <v>10.0</v>
      </c>
      <c r="AP394" s="1">
        <v>9.0</v>
      </c>
      <c r="AQ394" s="1">
        <v>10.0</v>
      </c>
      <c r="AR394" s="1">
        <v>10.0</v>
      </c>
      <c r="AS394" s="1">
        <v>10.0</v>
      </c>
      <c r="AT394" s="1">
        <v>9.0</v>
      </c>
      <c r="AU394" s="1">
        <v>0.0</v>
      </c>
      <c r="AV394" s="1" t="s">
        <v>117</v>
      </c>
      <c r="AW394" s="1">
        <v>1.0</v>
      </c>
      <c r="AX394" s="1">
        <v>1.0</v>
      </c>
      <c r="AY394" s="1">
        <v>0.0</v>
      </c>
      <c r="AZ394" s="1">
        <v>0.0</v>
      </c>
      <c r="BA394" s="1">
        <v>0.08</v>
      </c>
      <c r="BB394" s="1">
        <v>-1.0</v>
      </c>
      <c r="BC394" s="1">
        <v>1.0</v>
      </c>
      <c r="BD394" s="1">
        <v>-1.0</v>
      </c>
      <c r="BE394" s="1">
        <v>-1.0</v>
      </c>
      <c r="BF394" s="1">
        <v>-1.0</v>
      </c>
      <c r="BG394" s="1">
        <v>-1.0</v>
      </c>
      <c r="BH394" s="1">
        <v>-1.0</v>
      </c>
      <c r="BI394" s="1">
        <v>-1.0</v>
      </c>
      <c r="BJ394" s="1">
        <v>-1.0</v>
      </c>
      <c r="BK394" s="1">
        <v>-1.0</v>
      </c>
      <c r="BL394" s="1">
        <v>-1.0</v>
      </c>
      <c r="BM394" s="1">
        <v>-1.0</v>
      </c>
      <c r="BN394" s="1">
        <v>-1.0</v>
      </c>
      <c r="BO394" s="1">
        <v>-1.0</v>
      </c>
      <c r="BP394" s="1">
        <v>-1.0</v>
      </c>
      <c r="BQ394" s="1">
        <v>-1.0</v>
      </c>
      <c r="BR394" s="1">
        <v>-1.0</v>
      </c>
      <c r="BS394" s="1">
        <v>-1.0</v>
      </c>
      <c r="BT394" s="1">
        <v>-1.0</v>
      </c>
      <c r="BU394" s="1">
        <v>1.0</v>
      </c>
      <c r="BV394" s="1">
        <v>1.0</v>
      </c>
      <c r="BW394" s="1">
        <v>-1.0</v>
      </c>
      <c r="BX394" s="1">
        <v>-1.0</v>
      </c>
      <c r="BY394" s="1">
        <v>-1.0</v>
      </c>
      <c r="BZ394" s="1">
        <v>-1.0</v>
      </c>
      <c r="CA394" s="1">
        <v>-1.0</v>
      </c>
      <c r="CB394" s="1">
        <v>-1.0</v>
      </c>
      <c r="CC394" s="1">
        <v>-1.0</v>
      </c>
      <c r="CD394" s="1">
        <v>12865.0</v>
      </c>
    </row>
    <row r="395">
      <c r="A395" s="1">
        <v>1.3751603E7</v>
      </c>
      <c r="B395" s="1" t="s">
        <v>2341</v>
      </c>
      <c r="C395" s="1" t="s">
        <v>2342</v>
      </c>
      <c r="D395" s="1" t="s">
        <v>2342</v>
      </c>
      <c r="E395" s="1" t="s">
        <v>85</v>
      </c>
      <c r="H395" s="2" t="str">
        <f>- shoes off indoors</f>
        <v>#ERROR!</v>
      </c>
      <c r="I395" s="1">
        <v>8.0571474E7</v>
      </c>
      <c r="J395" s="1">
        <v>42549.0</v>
      </c>
      <c r="M395" s="1">
        <v>0.0</v>
      </c>
      <c r="N395" s="1">
        <v>1.0</v>
      </c>
      <c r="O395" s="1">
        <v>0.0</v>
      </c>
      <c r="P395" s="1" t="s">
        <v>123</v>
      </c>
      <c r="Q395" s="1" t="s">
        <v>185</v>
      </c>
      <c r="R395" s="1">
        <v>40.71428</v>
      </c>
      <c r="S395" s="1">
        <v>-73.95172</v>
      </c>
      <c r="T395" s="1" t="s">
        <v>91</v>
      </c>
      <c r="U395" s="1" t="s">
        <v>113</v>
      </c>
      <c r="V395" s="1">
        <v>2.0</v>
      </c>
      <c r="W395" s="1">
        <v>1.0</v>
      </c>
      <c r="X395" s="1">
        <v>1.0</v>
      </c>
      <c r="Y395" s="1">
        <v>1.0</v>
      </c>
      <c r="Z395" s="1" t="s">
        <v>93</v>
      </c>
      <c r="AA395" s="1" t="s">
        <v>2343</v>
      </c>
      <c r="AB395" s="1">
        <v>60.0</v>
      </c>
      <c r="AC395" s="1">
        <v>1.0</v>
      </c>
      <c r="AD395" s="1">
        <v>15.0</v>
      </c>
      <c r="AE395" s="1">
        <v>1.0</v>
      </c>
      <c r="AF395" s="1" t="s">
        <v>187</v>
      </c>
      <c r="AG395" s="1">
        <v>1.0</v>
      </c>
      <c r="AH395" s="1">
        <v>0.0</v>
      </c>
      <c r="AI395" s="1">
        <v>0.0</v>
      </c>
      <c r="AJ395" s="1">
        <v>0.0</v>
      </c>
      <c r="AK395" s="1">
        <v>0.0</v>
      </c>
      <c r="AL395" s="1">
        <v>0.0</v>
      </c>
      <c r="AM395" s="1">
        <v>0.0</v>
      </c>
      <c r="AU395" s="1">
        <v>1.0</v>
      </c>
      <c r="AV395" s="1" t="s">
        <v>105</v>
      </c>
      <c r="AW395" s="1">
        <v>1.0</v>
      </c>
      <c r="AX395" s="1">
        <v>0.0</v>
      </c>
      <c r="AY395" s="1">
        <v>1.0</v>
      </c>
      <c r="AZ395" s="1">
        <v>0.0</v>
      </c>
      <c r="BB395" s="1">
        <v>-1.0</v>
      </c>
      <c r="BC395" s="1">
        <v>1.0</v>
      </c>
      <c r="BD395" s="1">
        <v>-1.0</v>
      </c>
      <c r="BE395" s="1">
        <v>-1.0</v>
      </c>
      <c r="BF395" s="1">
        <v>-1.0</v>
      </c>
      <c r="BG395" s="1">
        <v>-1.0</v>
      </c>
      <c r="BH395" s="1">
        <v>-1.0</v>
      </c>
      <c r="BI395" s="1">
        <v>-1.0</v>
      </c>
      <c r="BJ395" s="1">
        <v>1.0</v>
      </c>
      <c r="BK395" s="1">
        <v>-1.0</v>
      </c>
      <c r="BL395" s="1">
        <v>-1.0</v>
      </c>
      <c r="BM395" s="1">
        <v>-1.0</v>
      </c>
      <c r="BN395" s="1">
        <v>-1.0</v>
      </c>
      <c r="BO395" s="1">
        <v>-1.0</v>
      </c>
      <c r="BP395" s="1">
        <v>-1.0</v>
      </c>
      <c r="BQ395" s="1">
        <v>-1.0</v>
      </c>
      <c r="BR395" s="1">
        <v>-1.0</v>
      </c>
      <c r="BS395" s="1">
        <v>-1.0</v>
      </c>
      <c r="BT395" s="1">
        <v>-1.0</v>
      </c>
      <c r="BU395" s="1">
        <v>1.0</v>
      </c>
      <c r="BV395" s="1">
        <v>-1.0</v>
      </c>
      <c r="BW395" s="1">
        <v>-1.0</v>
      </c>
      <c r="BX395" s="1">
        <v>-1.0</v>
      </c>
      <c r="BY395" s="1">
        <v>-1.0</v>
      </c>
      <c r="BZ395" s="1">
        <v>-1.0</v>
      </c>
      <c r="CA395" s="1">
        <v>-1.0</v>
      </c>
      <c r="CB395" s="1">
        <v>-1.0</v>
      </c>
      <c r="CC395" s="1">
        <v>1.0</v>
      </c>
      <c r="CD395" s="1">
        <v>12868.0</v>
      </c>
    </row>
    <row r="396">
      <c r="A396" s="1">
        <v>3.2053614E7</v>
      </c>
      <c r="B396" s="1" t="s">
        <v>2344</v>
      </c>
      <c r="C396" s="1" t="s">
        <v>2345</v>
      </c>
      <c r="D396" s="1" t="s">
        <v>2346</v>
      </c>
      <c r="E396" s="1" t="s">
        <v>85</v>
      </c>
      <c r="F396" s="1" t="s">
        <v>2347</v>
      </c>
      <c r="G396" s="1" t="s">
        <v>2348</v>
      </c>
      <c r="H396" s="1" t="s">
        <v>2349</v>
      </c>
      <c r="I396" s="1">
        <v>7.7304447E7</v>
      </c>
      <c r="J396" s="1">
        <v>42533.0</v>
      </c>
      <c r="K396" s="1" t="s">
        <v>134</v>
      </c>
      <c r="L396" s="1">
        <v>1.0</v>
      </c>
      <c r="M396" s="1">
        <v>1.0</v>
      </c>
      <c r="N396" s="1">
        <v>3.0</v>
      </c>
      <c r="O396" s="1">
        <v>0.0</v>
      </c>
      <c r="P396" s="1" t="s">
        <v>89</v>
      </c>
      <c r="Q396" s="1" t="s">
        <v>1535</v>
      </c>
      <c r="R396" s="1">
        <v>40.82065</v>
      </c>
      <c r="S396" s="1">
        <v>-73.95483</v>
      </c>
      <c r="T396" s="1" t="s">
        <v>91</v>
      </c>
      <c r="U396" s="1" t="s">
        <v>113</v>
      </c>
      <c r="V396" s="1">
        <v>1.0</v>
      </c>
      <c r="W396" s="1">
        <v>1.0</v>
      </c>
      <c r="X396" s="1">
        <v>1.0</v>
      </c>
      <c r="Y396" s="1">
        <v>1.0</v>
      </c>
      <c r="Z396" s="1" t="s">
        <v>93</v>
      </c>
      <c r="AA396" s="1" t="s">
        <v>2350</v>
      </c>
      <c r="AB396" s="1">
        <v>35.0</v>
      </c>
      <c r="AC396" s="1">
        <v>1.0</v>
      </c>
      <c r="AD396" s="1">
        <v>0.0</v>
      </c>
      <c r="AE396" s="1">
        <v>5.0</v>
      </c>
      <c r="AF396" s="1" t="s">
        <v>95</v>
      </c>
      <c r="AG396" s="1">
        <v>1.0</v>
      </c>
      <c r="AH396" s="1">
        <v>2.0</v>
      </c>
      <c r="AI396" s="1">
        <v>2.0</v>
      </c>
      <c r="AJ396" s="1">
        <v>8.0</v>
      </c>
      <c r="AK396" s="1">
        <v>8.0</v>
      </c>
      <c r="AL396" s="1">
        <v>19.0</v>
      </c>
      <c r="AM396" s="1">
        <v>19.0</v>
      </c>
      <c r="AN396" s="1">
        <v>97.0</v>
      </c>
      <c r="AO396" s="1">
        <v>10.0</v>
      </c>
      <c r="AP396" s="1">
        <v>10.0</v>
      </c>
      <c r="AQ396" s="1">
        <v>9.0</v>
      </c>
      <c r="AR396" s="1">
        <v>10.0</v>
      </c>
      <c r="AS396" s="1">
        <v>10.0</v>
      </c>
      <c r="AT396" s="1">
        <v>10.0</v>
      </c>
      <c r="AU396" s="1">
        <v>0.0</v>
      </c>
      <c r="AV396" s="1" t="s">
        <v>96</v>
      </c>
      <c r="AW396" s="1">
        <v>3.0</v>
      </c>
      <c r="AX396" s="1">
        <v>0.0</v>
      </c>
      <c r="AY396" s="1">
        <v>3.0</v>
      </c>
      <c r="AZ396" s="1">
        <v>0.0</v>
      </c>
      <c r="BA396" s="1">
        <v>4.45</v>
      </c>
      <c r="BB396" s="1">
        <v>-1.0</v>
      </c>
      <c r="BC396" s="1">
        <v>1.0</v>
      </c>
      <c r="BD396" s="1">
        <v>-1.0</v>
      </c>
      <c r="BE396" s="1">
        <v>-1.0</v>
      </c>
      <c r="BF396" s="1">
        <v>-1.0</v>
      </c>
      <c r="BG396" s="1">
        <v>-1.0</v>
      </c>
      <c r="BH396" s="1">
        <v>-1.0</v>
      </c>
      <c r="BI396" s="1">
        <v>-1.0</v>
      </c>
      <c r="BJ396" s="1">
        <v>-1.0</v>
      </c>
      <c r="BK396" s="1">
        <v>1.0</v>
      </c>
      <c r="BL396" s="1">
        <v>1.0</v>
      </c>
      <c r="BM396" s="1">
        <v>-1.0</v>
      </c>
      <c r="BN396" s="1">
        <v>-1.0</v>
      </c>
      <c r="BO396" s="1">
        <v>-1.0</v>
      </c>
      <c r="BP396" s="1">
        <v>-1.0</v>
      </c>
      <c r="BQ396" s="1">
        <v>1.0</v>
      </c>
      <c r="BR396" s="1">
        <v>-1.0</v>
      </c>
      <c r="BS396" s="1">
        <v>1.0</v>
      </c>
      <c r="BT396" s="1">
        <v>-1.0</v>
      </c>
      <c r="BU396" s="1">
        <v>1.0</v>
      </c>
      <c r="BV396" s="1">
        <v>-1.0</v>
      </c>
      <c r="BW396" s="1">
        <v>-1.0</v>
      </c>
      <c r="BX396" s="1">
        <v>-1.0</v>
      </c>
      <c r="BY396" s="1">
        <v>-1.0</v>
      </c>
      <c r="BZ396" s="1">
        <v>-1.0</v>
      </c>
      <c r="CA396" s="1">
        <v>-1.0</v>
      </c>
      <c r="CB396" s="1">
        <v>-1.0</v>
      </c>
      <c r="CC396" s="1">
        <v>-1.0</v>
      </c>
      <c r="CD396" s="1">
        <v>12869.0</v>
      </c>
    </row>
    <row r="397">
      <c r="A397" s="1">
        <v>9459232.0</v>
      </c>
      <c r="B397" s="1" t="s">
        <v>2351</v>
      </c>
      <c r="C397" s="1" t="s">
        <v>2352</v>
      </c>
      <c r="D397" s="1" t="s">
        <v>2353</v>
      </c>
      <c r="E397" s="1" t="s">
        <v>85</v>
      </c>
      <c r="F397" s="1" t="s">
        <v>2354</v>
      </c>
      <c r="G397" s="1" t="s">
        <v>2355</v>
      </c>
      <c r="H397" s="1" t="s">
        <v>2356</v>
      </c>
      <c r="I397" s="1">
        <v>4052055.0</v>
      </c>
      <c r="J397" s="1">
        <v>41216.0</v>
      </c>
      <c r="M397" s="1">
        <v>0.0</v>
      </c>
      <c r="N397" s="1">
        <v>1.0</v>
      </c>
      <c r="O397" s="1">
        <v>1.0</v>
      </c>
      <c r="P397" s="1" t="s">
        <v>89</v>
      </c>
      <c r="Q397" s="1" t="s">
        <v>90</v>
      </c>
      <c r="R397" s="1">
        <v>40.724</v>
      </c>
      <c r="S397" s="1">
        <v>-73.98376</v>
      </c>
      <c r="T397" s="1" t="s">
        <v>91</v>
      </c>
      <c r="U397" s="1" t="s">
        <v>113</v>
      </c>
      <c r="V397" s="1">
        <v>1.0</v>
      </c>
      <c r="W397" s="1">
        <v>1.0</v>
      </c>
      <c r="X397" s="1">
        <v>1.0</v>
      </c>
      <c r="Y397" s="1">
        <v>1.0</v>
      </c>
      <c r="Z397" s="1" t="s">
        <v>114</v>
      </c>
      <c r="AA397" s="1" t="s">
        <v>2357</v>
      </c>
      <c r="AB397" s="1">
        <v>45.0</v>
      </c>
      <c r="AC397" s="1">
        <v>1.0</v>
      </c>
      <c r="AD397" s="1">
        <v>0.0</v>
      </c>
      <c r="AE397" s="1">
        <v>1.0</v>
      </c>
      <c r="AF397" s="1" t="s">
        <v>2358</v>
      </c>
      <c r="AG397" s="1">
        <v>1.0</v>
      </c>
      <c r="AH397" s="1">
        <v>0.0</v>
      </c>
      <c r="AI397" s="1">
        <v>0.0</v>
      </c>
      <c r="AJ397" s="1">
        <v>0.0</v>
      </c>
      <c r="AK397" s="1">
        <v>0.0</v>
      </c>
      <c r="AL397" s="1">
        <v>1.0</v>
      </c>
      <c r="AM397" s="1">
        <v>0.0</v>
      </c>
      <c r="AN397" s="1">
        <v>80.0</v>
      </c>
      <c r="AO397" s="1">
        <v>10.0</v>
      </c>
      <c r="AP397" s="1">
        <v>8.0</v>
      </c>
      <c r="AQ397" s="1">
        <v>10.0</v>
      </c>
      <c r="AR397" s="1">
        <v>10.0</v>
      </c>
      <c r="AS397" s="1">
        <v>8.0</v>
      </c>
      <c r="AT397" s="1">
        <v>10.0</v>
      </c>
      <c r="AU397" s="1">
        <v>0.0</v>
      </c>
      <c r="AV397" s="1" t="s">
        <v>117</v>
      </c>
      <c r="AW397" s="1">
        <v>1.0</v>
      </c>
      <c r="AX397" s="1">
        <v>0.0</v>
      </c>
      <c r="AY397" s="1">
        <v>1.0</v>
      </c>
      <c r="AZ397" s="1">
        <v>0.0</v>
      </c>
      <c r="BA397" s="1">
        <v>0.02</v>
      </c>
      <c r="BB397" s="1">
        <v>-1.0</v>
      </c>
      <c r="BC397" s="1">
        <v>1.0</v>
      </c>
      <c r="BD397" s="1">
        <v>-1.0</v>
      </c>
      <c r="BE397" s="1">
        <v>-1.0</v>
      </c>
      <c r="BF397" s="1">
        <v>-1.0</v>
      </c>
      <c r="BG397" s="1">
        <v>-1.0</v>
      </c>
      <c r="BH397" s="1">
        <v>-1.0</v>
      </c>
      <c r="BI397" s="1">
        <v>-1.0</v>
      </c>
      <c r="BJ397" s="1">
        <v>1.0</v>
      </c>
      <c r="BK397" s="1">
        <v>-1.0</v>
      </c>
      <c r="BL397" s="1">
        <v>-1.0</v>
      </c>
      <c r="BM397" s="1">
        <v>-1.0</v>
      </c>
      <c r="BN397" s="1">
        <v>-1.0</v>
      </c>
      <c r="BO397" s="1">
        <v>-1.0</v>
      </c>
      <c r="BP397" s="1">
        <v>-1.0</v>
      </c>
      <c r="BQ397" s="1">
        <v>-1.0</v>
      </c>
      <c r="BR397" s="1">
        <v>-1.0</v>
      </c>
      <c r="BS397" s="1">
        <v>-1.0</v>
      </c>
      <c r="BT397" s="1">
        <v>-1.0</v>
      </c>
      <c r="BU397" s="1">
        <v>1.0</v>
      </c>
      <c r="BV397" s="1">
        <v>-1.0</v>
      </c>
      <c r="BW397" s="1">
        <v>-1.0</v>
      </c>
      <c r="BX397" s="1">
        <v>-1.0</v>
      </c>
      <c r="BY397" s="1">
        <v>-1.0</v>
      </c>
      <c r="BZ397" s="1">
        <v>-1.0</v>
      </c>
      <c r="CA397" s="1">
        <v>-1.0</v>
      </c>
      <c r="CB397" s="1">
        <v>-1.0</v>
      </c>
      <c r="CC397" s="1">
        <v>-1.0</v>
      </c>
      <c r="CD397" s="1">
        <v>12969.0</v>
      </c>
    </row>
    <row r="398">
      <c r="A398" s="1">
        <v>7327833.0</v>
      </c>
      <c r="B398" s="1" t="s">
        <v>2359</v>
      </c>
      <c r="C398" s="1" t="s">
        <v>2360</v>
      </c>
      <c r="D398" s="1" t="s">
        <v>2361</v>
      </c>
      <c r="E398" s="1" t="s">
        <v>85</v>
      </c>
      <c r="F398" s="1" t="s">
        <v>2362</v>
      </c>
      <c r="G398" s="1" t="s">
        <v>2363</v>
      </c>
      <c r="H398" s="1" t="s">
        <v>2364</v>
      </c>
      <c r="I398" s="1">
        <v>2.7630423E7</v>
      </c>
      <c r="J398" s="1">
        <v>42047.0</v>
      </c>
      <c r="M398" s="1">
        <v>0.0</v>
      </c>
      <c r="N398" s="1">
        <v>1.0</v>
      </c>
      <c r="O398" s="1">
        <v>1.0</v>
      </c>
      <c r="P398" s="1" t="s">
        <v>123</v>
      </c>
      <c r="Q398" s="1" t="s">
        <v>124</v>
      </c>
      <c r="R398" s="1">
        <v>40.67464</v>
      </c>
      <c r="S398" s="1">
        <v>-73.9427599999999</v>
      </c>
      <c r="T398" s="1" t="s">
        <v>91</v>
      </c>
      <c r="U398" s="1" t="s">
        <v>92</v>
      </c>
      <c r="V398" s="1">
        <v>4.0</v>
      </c>
      <c r="W398" s="1">
        <v>1.0</v>
      </c>
      <c r="X398" s="1">
        <v>1.0</v>
      </c>
      <c r="Y398" s="1">
        <v>2.0</v>
      </c>
      <c r="Z398" s="1" t="s">
        <v>93</v>
      </c>
      <c r="AA398" s="1" t="s">
        <v>2365</v>
      </c>
      <c r="AB398" s="1">
        <v>120.0</v>
      </c>
      <c r="AC398" s="1">
        <v>2.0</v>
      </c>
      <c r="AD398" s="1">
        <v>25.0</v>
      </c>
      <c r="AE398" s="1">
        <v>2.0</v>
      </c>
      <c r="AF398" s="1" t="s">
        <v>2366</v>
      </c>
      <c r="AG398" s="1">
        <v>1.0</v>
      </c>
      <c r="AH398" s="1">
        <v>0.0</v>
      </c>
      <c r="AI398" s="1">
        <v>0.0</v>
      </c>
      <c r="AJ398" s="1">
        <v>0.0</v>
      </c>
      <c r="AK398" s="1">
        <v>0.0</v>
      </c>
      <c r="AL398" s="1">
        <v>2.0</v>
      </c>
      <c r="AM398" s="1">
        <v>0.0</v>
      </c>
      <c r="AN398" s="1">
        <v>90.0</v>
      </c>
      <c r="AO398" s="1">
        <v>9.0</v>
      </c>
      <c r="AP398" s="1">
        <v>8.0</v>
      </c>
      <c r="AQ398" s="1">
        <v>10.0</v>
      </c>
      <c r="AR398" s="1">
        <v>9.0</v>
      </c>
      <c r="AS398" s="1">
        <v>8.0</v>
      </c>
      <c r="AT398" s="1">
        <v>9.0</v>
      </c>
      <c r="AU398" s="1">
        <v>0.0</v>
      </c>
      <c r="AV398" s="1" t="s">
        <v>117</v>
      </c>
      <c r="AW398" s="1">
        <v>1.0</v>
      </c>
      <c r="AX398" s="1">
        <v>1.0</v>
      </c>
      <c r="AY398" s="1">
        <v>0.0</v>
      </c>
      <c r="AZ398" s="1">
        <v>0.0</v>
      </c>
      <c r="BA398" s="1">
        <v>0.04</v>
      </c>
      <c r="BB398" s="1">
        <v>-1.0</v>
      </c>
      <c r="BC398" s="1">
        <v>1.0</v>
      </c>
      <c r="BD398" s="1">
        <v>-1.0</v>
      </c>
      <c r="BE398" s="1">
        <v>-1.0</v>
      </c>
      <c r="BF398" s="1">
        <v>-1.0</v>
      </c>
      <c r="BG398" s="1">
        <v>-1.0</v>
      </c>
      <c r="BH398" s="1">
        <v>-1.0</v>
      </c>
      <c r="BI398" s="1">
        <v>-1.0</v>
      </c>
      <c r="BJ398" s="1">
        <v>-1.0</v>
      </c>
      <c r="BK398" s="1">
        <v>-1.0</v>
      </c>
      <c r="BL398" s="1">
        <v>-1.0</v>
      </c>
      <c r="BM398" s="1">
        <v>-1.0</v>
      </c>
      <c r="BN398" s="1">
        <v>-1.0</v>
      </c>
      <c r="BO398" s="1">
        <v>-1.0</v>
      </c>
      <c r="BP398" s="1">
        <v>1.0</v>
      </c>
      <c r="BQ398" s="1">
        <v>1.0</v>
      </c>
      <c r="BR398" s="1">
        <v>-1.0</v>
      </c>
      <c r="BS398" s="1">
        <v>-1.0</v>
      </c>
      <c r="BT398" s="1">
        <v>-1.0</v>
      </c>
      <c r="BU398" s="1">
        <v>1.0</v>
      </c>
      <c r="BV398" s="1">
        <v>-1.0</v>
      </c>
      <c r="BW398" s="1">
        <v>-1.0</v>
      </c>
      <c r="BX398" s="1">
        <v>-1.0</v>
      </c>
      <c r="BY398" s="1">
        <v>-1.0</v>
      </c>
      <c r="BZ398" s="1">
        <v>-1.0</v>
      </c>
      <c r="CA398" s="1">
        <v>-1.0</v>
      </c>
      <c r="CB398" s="1">
        <v>-1.0</v>
      </c>
      <c r="CC398" s="1">
        <v>-1.0</v>
      </c>
      <c r="CD398" s="1">
        <v>12995.0</v>
      </c>
    </row>
    <row r="399">
      <c r="A399" s="1">
        <v>2.5503259E7</v>
      </c>
      <c r="B399" s="1" t="s">
        <v>2367</v>
      </c>
      <c r="C399" s="1" t="s">
        <v>2368</v>
      </c>
      <c r="D399" s="1" t="s">
        <v>2368</v>
      </c>
      <c r="E399" s="1" t="s">
        <v>85</v>
      </c>
      <c r="H399" s="2" t="str">
        <f>- please take shoes off at The Door</f>
        <v>#ERROR!</v>
      </c>
      <c r="I399" s="1">
        <v>3090750.0</v>
      </c>
      <c r="J399" s="1">
        <v>41119.0</v>
      </c>
      <c r="M399" s="1">
        <v>0.0</v>
      </c>
      <c r="N399" s="1">
        <v>2.0</v>
      </c>
      <c r="O399" s="1">
        <v>1.0</v>
      </c>
      <c r="P399" s="1" t="s">
        <v>89</v>
      </c>
      <c r="Q399" s="1" t="s">
        <v>587</v>
      </c>
      <c r="R399" s="1">
        <v>40.76931</v>
      </c>
      <c r="S399" s="1">
        <v>-73.94841</v>
      </c>
      <c r="T399" s="1" t="s">
        <v>91</v>
      </c>
      <c r="U399" s="1" t="s">
        <v>113</v>
      </c>
      <c r="V399" s="1">
        <v>1.0</v>
      </c>
      <c r="W399" s="1">
        <v>1.0</v>
      </c>
      <c r="X399" s="1">
        <v>1.0</v>
      </c>
      <c r="Y399" s="1">
        <v>1.0</v>
      </c>
      <c r="Z399" s="1" t="s">
        <v>93</v>
      </c>
      <c r="AA399" s="1" t="s">
        <v>2369</v>
      </c>
      <c r="AB399" s="1">
        <v>55.0</v>
      </c>
      <c r="AC399" s="1">
        <v>1.0</v>
      </c>
      <c r="AD399" s="1">
        <v>0.0</v>
      </c>
      <c r="AE399" s="1">
        <v>2.0</v>
      </c>
      <c r="AF399" s="1" t="s">
        <v>1683</v>
      </c>
      <c r="AG399" s="1">
        <v>1.0</v>
      </c>
      <c r="AH399" s="1">
        <v>0.0</v>
      </c>
      <c r="AI399" s="1">
        <v>0.0</v>
      </c>
      <c r="AJ399" s="1">
        <v>0.0</v>
      </c>
      <c r="AK399" s="1">
        <v>0.0</v>
      </c>
      <c r="AL399" s="1">
        <v>2.0</v>
      </c>
      <c r="AM399" s="1">
        <v>0.0</v>
      </c>
      <c r="AN399" s="1">
        <v>100.0</v>
      </c>
      <c r="AO399" s="1">
        <v>10.0</v>
      </c>
      <c r="AP399" s="1">
        <v>10.0</v>
      </c>
      <c r="AQ399" s="1">
        <v>9.0</v>
      </c>
      <c r="AR399" s="1">
        <v>10.0</v>
      </c>
      <c r="AS399" s="1">
        <v>10.0</v>
      </c>
      <c r="AT399" s="1">
        <v>10.0</v>
      </c>
      <c r="AU399" s="1">
        <v>0.0</v>
      </c>
      <c r="AV399" s="1" t="s">
        <v>117</v>
      </c>
      <c r="AW399" s="1">
        <v>2.0</v>
      </c>
      <c r="AX399" s="1">
        <v>0.0</v>
      </c>
      <c r="AY399" s="1">
        <v>2.0</v>
      </c>
      <c r="AZ399" s="1">
        <v>0.0</v>
      </c>
      <c r="BA399" s="1">
        <v>0.16</v>
      </c>
      <c r="BB399" s="1">
        <v>-1.0</v>
      </c>
      <c r="BC399" s="1">
        <v>-1.0</v>
      </c>
      <c r="BD399" s="1">
        <v>-1.0</v>
      </c>
      <c r="BE399" s="1">
        <v>-1.0</v>
      </c>
      <c r="BF399" s="1">
        <v>-1.0</v>
      </c>
      <c r="BG399" s="1">
        <v>-1.0</v>
      </c>
      <c r="BH399" s="1">
        <v>-1.0</v>
      </c>
      <c r="BI399" s="1">
        <v>-1.0</v>
      </c>
      <c r="BJ399" s="1">
        <v>-1.0</v>
      </c>
      <c r="BK399" s="1">
        <v>-1.0</v>
      </c>
      <c r="BL399" s="1">
        <v>-1.0</v>
      </c>
      <c r="BM399" s="1">
        <v>-1.0</v>
      </c>
      <c r="BN399" s="1">
        <v>-1.0</v>
      </c>
      <c r="BO399" s="1">
        <v>-1.0</v>
      </c>
      <c r="BP399" s="1">
        <v>-1.0</v>
      </c>
      <c r="BQ399" s="1">
        <v>-1.0</v>
      </c>
      <c r="BR399" s="1">
        <v>-1.0</v>
      </c>
      <c r="BS399" s="1">
        <v>-1.0</v>
      </c>
      <c r="BT399" s="1">
        <v>-1.0</v>
      </c>
      <c r="BU399" s="1">
        <v>1.0</v>
      </c>
      <c r="BV399" s="1">
        <v>-1.0</v>
      </c>
      <c r="BW399" s="1">
        <v>1.0</v>
      </c>
      <c r="BX399" s="1">
        <v>-1.0</v>
      </c>
      <c r="BY399" s="1">
        <v>-1.0</v>
      </c>
      <c r="BZ399" s="1">
        <v>-1.0</v>
      </c>
      <c r="CA399" s="1">
        <v>-1.0</v>
      </c>
      <c r="CB399" s="1">
        <v>-1.0</v>
      </c>
      <c r="CC399" s="1">
        <v>-1.0</v>
      </c>
      <c r="CD399" s="1">
        <v>13001.0</v>
      </c>
    </row>
    <row r="400">
      <c r="A400" s="1">
        <v>3.3472677E7</v>
      </c>
      <c r="B400" s="1" t="s">
        <v>2370</v>
      </c>
      <c r="C400" s="1" t="s">
        <v>2371</v>
      </c>
      <c r="D400" s="1" t="s">
        <v>2372</v>
      </c>
      <c r="E400" s="1" t="s">
        <v>85</v>
      </c>
      <c r="H400" s="1" t="s">
        <v>2373</v>
      </c>
      <c r="I400" s="1">
        <v>5.7158173E7</v>
      </c>
      <c r="J400" s="1">
        <v>42402.0</v>
      </c>
      <c r="K400" s="1" t="s">
        <v>272</v>
      </c>
      <c r="L400" s="1">
        <v>0.9</v>
      </c>
      <c r="M400" s="1">
        <v>0.0</v>
      </c>
      <c r="N400" s="1">
        <v>1.0</v>
      </c>
      <c r="O400" s="1">
        <v>0.0</v>
      </c>
      <c r="P400" s="1" t="s">
        <v>123</v>
      </c>
      <c r="Q400" s="1" t="s">
        <v>2374</v>
      </c>
      <c r="R400" s="1">
        <v>40.61186</v>
      </c>
      <c r="S400" s="1">
        <v>-73.96955</v>
      </c>
      <c r="T400" s="1" t="s">
        <v>91</v>
      </c>
      <c r="U400" s="1" t="s">
        <v>113</v>
      </c>
      <c r="V400" s="1">
        <v>1.0</v>
      </c>
      <c r="W400" s="1">
        <v>1.0</v>
      </c>
      <c r="X400" s="1">
        <v>1.0</v>
      </c>
      <c r="Y400" s="1">
        <v>1.0</v>
      </c>
      <c r="Z400" s="1" t="s">
        <v>93</v>
      </c>
      <c r="AA400" s="1" t="s">
        <v>2375</v>
      </c>
      <c r="AB400" s="1">
        <v>38.0</v>
      </c>
      <c r="AC400" s="1">
        <v>1.0</v>
      </c>
      <c r="AD400" s="1">
        <v>0.0</v>
      </c>
      <c r="AE400" s="1">
        <v>3.0</v>
      </c>
      <c r="AF400" s="1" t="s">
        <v>904</v>
      </c>
      <c r="AG400" s="1">
        <v>1.0</v>
      </c>
      <c r="AH400" s="1">
        <v>0.0</v>
      </c>
      <c r="AI400" s="1">
        <v>0.0</v>
      </c>
      <c r="AJ400" s="1">
        <v>0.0</v>
      </c>
      <c r="AK400" s="1">
        <v>0.0</v>
      </c>
      <c r="AL400" s="1">
        <v>1.0</v>
      </c>
      <c r="AM400" s="1">
        <v>1.0</v>
      </c>
      <c r="AN400" s="1">
        <v>100.0</v>
      </c>
      <c r="AO400" s="1">
        <v>10.0</v>
      </c>
      <c r="AP400" s="1">
        <v>10.0</v>
      </c>
      <c r="AQ400" s="1">
        <v>10.0</v>
      </c>
      <c r="AR400" s="1">
        <v>10.0</v>
      </c>
      <c r="AS400" s="1">
        <v>8.0</v>
      </c>
      <c r="AT400" s="1">
        <v>10.0</v>
      </c>
      <c r="AU400" s="1">
        <v>0.0</v>
      </c>
      <c r="AV400" s="1" t="s">
        <v>117</v>
      </c>
      <c r="AW400" s="1">
        <v>1.0</v>
      </c>
      <c r="AX400" s="1">
        <v>0.0</v>
      </c>
      <c r="AY400" s="1">
        <v>1.0</v>
      </c>
      <c r="AZ400" s="1">
        <v>0.0</v>
      </c>
      <c r="BA400" s="1">
        <v>1.0</v>
      </c>
      <c r="BB400" s="1">
        <v>-1.0</v>
      </c>
      <c r="BC400" s="1">
        <v>-1.0</v>
      </c>
      <c r="BD400" s="1">
        <v>-1.0</v>
      </c>
      <c r="BE400" s="1">
        <v>-1.0</v>
      </c>
      <c r="BF400" s="1">
        <v>-1.0</v>
      </c>
      <c r="BG400" s="1">
        <v>-1.0</v>
      </c>
      <c r="BH400" s="1">
        <v>1.0</v>
      </c>
      <c r="BI400" s="1">
        <v>-1.0</v>
      </c>
      <c r="BJ400" s="1">
        <v>-1.0</v>
      </c>
      <c r="BK400" s="1">
        <v>-1.0</v>
      </c>
      <c r="BL400" s="1">
        <v>-1.0</v>
      </c>
      <c r="BM400" s="1">
        <v>1.0</v>
      </c>
      <c r="BN400" s="1">
        <v>-1.0</v>
      </c>
      <c r="BO400" s="1">
        <v>-1.0</v>
      </c>
      <c r="BP400" s="1">
        <v>-1.0</v>
      </c>
      <c r="BQ400" s="1">
        <v>-1.0</v>
      </c>
      <c r="BR400" s="1">
        <v>-1.0</v>
      </c>
      <c r="BS400" s="1">
        <v>-1.0</v>
      </c>
      <c r="BT400" s="1">
        <v>-1.0</v>
      </c>
      <c r="BU400" s="1">
        <v>1.0</v>
      </c>
      <c r="BV400" s="1">
        <v>-1.0</v>
      </c>
      <c r="BW400" s="1">
        <v>-1.0</v>
      </c>
      <c r="BX400" s="1">
        <v>-1.0</v>
      </c>
      <c r="BY400" s="1">
        <v>-1.0</v>
      </c>
      <c r="BZ400" s="1">
        <v>-1.0</v>
      </c>
      <c r="CA400" s="1">
        <v>-1.0</v>
      </c>
      <c r="CB400" s="1">
        <v>-1.0</v>
      </c>
      <c r="CC400" s="1">
        <v>-1.0</v>
      </c>
      <c r="CD400" s="1">
        <v>13008.0</v>
      </c>
    </row>
    <row r="401">
      <c r="A401" s="1">
        <v>3.4474349E7</v>
      </c>
      <c r="B401" s="1" t="s">
        <v>2376</v>
      </c>
      <c r="C401" s="1" t="s">
        <v>2377</v>
      </c>
      <c r="D401" s="1" t="s">
        <v>2378</v>
      </c>
      <c r="E401" s="1" t="s">
        <v>85</v>
      </c>
      <c r="F401" s="1" t="s">
        <v>2379</v>
      </c>
      <c r="G401" s="1" t="s">
        <v>2380</v>
      </c>
      <c r="H401" s="1" t="s">
        <v>2381</v>
      </c>
      <c r="I401" s="1">
        <v>2.56533375E8</v>
      </c>
      <c r="J401" s="1">
        <v>43572.0</v>
      </c>
      <c r="K401" s="1" t="s">
        <v>134</v>
      </c>
      <c r="L401" s="1">
        <v>1.0</v>
      </c>
      <c r="M401" s="1">
        <v>0.0</v>
      </c>
      <c r="N401" s="1">
        <v>1.0</v>
      </c>
      <c r="O401" s="1">
        <v>0.0</v>
      </c>
      <c r="P401" s="1" t="s">
        <v>89</v>
      </c>
      <c r="Q401" s="1" t="s">
        <v>273</v>
      </c>
      <c r="R401" s="1">
        <v>40.75634</v>
      </c>
      <c r="S401" s="1">
        <v>-73.99332</v>
      </c>
      <c r="T401" s="1" t="s">
        <v>91</v>
      </c>
      <c r="U401" s="1" t="s">
        <v>92</v>
      </c>
      <c r="V401" s="1">
        <v>8.0</v>
      </c>
      <c r="W401" s="1">
        <v>1.0</v>
      </c>
      <c r="X401" s="1">
        <v>3.0</v>
      </c>
      <c r="Y401" s="1">
        <v>3.0</v>
      </c>
      <c r="Z401" s="1" t="s">
        <v>93</v>
      </c>
      <c r="AA401" s="1" t="s">
        <v>2382</v>
      </c>
      <c r="AB401" s="1">
        <v>149.0</v>
      </c>
      <c r="AC401" s="1">
        <v>1.0</v>
      </c>
      <c r="AD401" s="1">
        <v>0.0</v>
      </c>
      <c r="AE401" s="1">
        <v>31.0</v>
      </c>
      <c r="AF401" s="1" t="s">
        <v>95</v>
      </c>
      <c r="AG401" s="1">
        <v>1.0</v>
      </c>
      <c r="AH401" s="1">
        <v>0.0</v>
      </c>
      <c r="AI401" s="1">
        <v>24.0</v>
      </c>
      <c r="AJ401" s="1">
        <v>54.0</v>
      </c>
      <c r="AK401" s="1">
        <v>182.0</v>
      </c>
      <c r="AL401" s="1">
        <v>1.0</v>
      </c>
      <c r="AM401" s="1">
        <v>1.0</v>
      </c>
      <c r="AN401" s="1">
        <v>100.0</v>
      </c>
      <c r="AO401" s="1">
        <v>6.0</v>
      </c>
      <c r="AP401" s="1">
        <v>10.0</v>
      </c>
      <c r="AQ401" s="1">
        <v>10.0</v>
      </c>
      <c r="AR401" s="1">
        <v>10.0</v>
      </c>
      <c r="AS401" s="1">
        <v>10.0</v>
      </c>
      <c r="AT401" s="1">
        <v>10.0</v>
      </c>
      <c r="AU401" s="1">
        <v>1.0</v>
      </c>
      <c r="AV401" s="1" t="s">
        <v>96</v>
      </c>
      <c r="AW401" s="1">
        <v>1.0</v>
      </c>
      <c r="AX401" s="1">
        <v>1.0</v>
      </c>
      <c r="AY401" s="1">
        <v>0.0</v>
      </c>
      <c r="AZ401" s="1">
        <v>0.0</v>
      </c>
      <c r="BA401" s="1">
        <v>0.77</v>
      </c>
      <c r="BB401" s="1">
        <v>-1.0</v>
      </c>
      <c r="BC401" s="1">
        <v>1.0</v>
      </c>
      <c r="BD401" s="1">
        <v>-1.0</v>
      </c>
      <c r="BE401" s="1">
        <v>-1.0</v>
      </c>
      <c r="BF401" s="1">
        <v>-1.0</v>
      </c>
      <c r="BG401" s="1">
        <v>-1.0</v>
      </c>
      <c r="BH401" s="1">
        <v>-1.0</v>
      </c>
      <c r="BI401" s="1">
        <v>-1.0</v>
      </c>
      <c r="BJ401" s="1">
        <v>1.0</v>
      </c>
      <c r="BK401" s="1">
        <v>-1.0</v>
      </c>
      <c r="BL401" s="1">
        <v>-1.0</v>
      </c>
      <c r="BM401" s="1">
        <v>-1.0</v>
      </c>
      <c r="BN401" s="1">
        <v>-1.0</v>
      </c>
      <c r="BO401" s="1">
        <v>-1.0</v>
      </c>
      <c r="BP401" s="1">
        <v>-1.0</v>
      </c>
      <c r="BQ401" s="1">
        <v>-1.0</v>
      </c>
      <c r="BR401" s="1">
        <v>-1.0</v>
      </c>
      <c r="BS401" s="1">
        <v>-1.0</v>
      </c>
      <c r="BT401" s="1">
        <v>-1.0</v>
      </c>
      <c r="BU401" s="1">
        <v>1.0</v>
      </c>
      <c r="BV401" s="1">
        <v>-1.0</v>
      </c>
      <c r="BW401" s="1">
        <v>-1.0</v>
      </c>
      <c r="BX401" s="1">
        <v>-1.0</v>
      </c>
      <c r="BY401" s="1">
        <v>-1.0</v>
      </c>
      <c r="BZ401" s="1">
        <v>-1.0</v>
      </c>
      <c r="CA401" s="1">
        <v>-1.0</v>
      </c>
      <c r="CB401" s="1">
        <v>-1.0</v>
      </c>
      <c r="CC401" s="1">
        <v>-1.0</v>
      </c>
      <c r="CD401" s="1">
        <v>13045.0</v>
      </c>
    </row>
    <row r="402">
      <c r="A402" s="1">
        <v>3.4790625E7</v>
      </c>
      <c r="B402" s="1" t="s">
        <v>2383</v>
      </c>
      <c r="C402" s="1" t="s">
        <v>2384</v>
      </c>
      <c r="D402" s="1" t="s">
        <v>2385</v>
      </c>
      <c r="E402" s="1" t="s">
        <v>85</v>
      </c>
      <c r="F402" s="1" t="s">
        <v>2386</v>
      </c>
      <c r="G402" s="1" t="s">
        <v>2387</v>
      </c>
      <c r="H402" s="1" t="s">
        <v>2388</v>
      </c>
      <c r="I402" s="1">
        <v>2.49325265E8</v>
      </c>
      <c r="J402" s="1">
        <v>43541.0</v>
      </c>
      <c r="K402" s="1" t="s">
        <v>88</v>
      </c>
      <c r="L402" s="1">
        <v>1.0</v>
      </c>
      <c r="M402" s="1">
        <v>0.0</v>
      </c>
      <c r="N402" s="1">
        <v>1.0</v>
      </c>
      <c r="O402" s="1">
        <v>0.0</v>
      </c>
      <c r="P402" s="1" t="s">
        <v>89</v>
      </c>
      <c r="Q402" s="1" t="s">
        <v>362</v>
      </c>
      <c r="R402" s="1">
        <v>40.79632</v>
      </c>
      <c r="S402" s="1">
        <v>-73.969</v>
      </c>
      <c r="T402" s="1" t="s">
        <v>91</v>
      </c>
      <c r="U402" s="1" t="s">
        <v>113</v>
      </c>
      <c r="V402" s="1">
        <v>1.0</v>
      </c>
      <c r="W402" s="1">
        <v>1.0</v>
      </c>
      <c r="X402" s="1">
        <v>1.0</v>
      </c>
      <c r="Y402" s="1">
        <v>1.0</v>
      </c>
      <c r="Z402" s="1" t="s">
        <v>93</v>
      </c>
      <c r="AA402" s="1" t="s">
        <v>2389</v>
      </c>
      <c r="AB402" s="1">
        <v>79.0</v>
      </c>
      <c r="AC402" s="1">
        <v>1.0</v>
      </c>
      <c r="AD402" s="1">
        <v>0.0</v>
      </c>
      <c r="AE402" s="1">
        <v>1.0</v>
      </c>
      <c r="AF402" s="1" t="s">
        <v>407</v>
      </c>
      <c r="AG402" s="1">
        <v>1.0</v>
      </c>
      <c r="AH402" s="1">
        <v>0.0</v>
      </c>
      <c r="AI402" s="1">
        <v>12.0</v>
      </c>
      <c r="AJ402" s="1">
        <v>42.0</v>
      </c>
      <c r="AK402" s="1">
        <v>42.0</v>
      </c>
      <c r="AL402" s="1">
        <v>7.0</v>
      </c>
      <c r="AM402" s="1">
        <v>7.0</v>
      </c>
      <c r="AN402" s="1">
        <v>94.0</v>
      </c>
      <c r="AO402" s="1">
        <v>10.0</v>
      </c>
      <c r="AP402" s="1">
        <v>9.0</v>
      </c>
      <c r="AQ402" s="1">
        <v>10.0</v>
      </c>
      <c r="AR402" s="1">
        <v>9.0</v>
      </c>
      <c r="AS402" s="1">
        <v>10.0</v>
      </c>
      <c r="AT402" s="1">
        <v>9.0</v>
      </c>
      <c r="AU402" s="1">
        <v>1.0</v>
      </c>
      <c r="AV402" s="1" t="s">
        <v>105</v>
      </c>
      <c r="AW402" s="1">
        <v>1.0</v>
      </c>
      <c r="AX402" s="1">
        <v>0.0</v>
      </c>
      <c r="AY402" s="1">
        <v>1.0</v>
      </c>
      <c r="AZ402" s="1">
        <v>0.0</v>
      </c>
      <c r="BA402" s="1">
        <v>5.0</v>
      </c>
      <c r="BB402" s="1">
        <v>-1.0</v>
      </c>
      <c r="BC402" s="1">
        <v>1.0</v>
      </c>
      <c r="BD402" s="1">
        <v>-1.0</v>
      </c>
      <c r="BE402" s="1">
        <v>-1.0</v>
      </c>
      <c r="BF402" s="1">
        <v>-1.0</v>
      </c>
      <c r="BG402" s="1">
        <v>-1.0</v>
      </c>
      <c r="BH402" s="1">
        <v>-1.0</v>
      </c>
      <c r="BI402" s="1">
        <v>1.0</v>
      </c>
      <c r="BJ402" s="1">
        <v>1.0</v>
      </c>
      <c r="BK402" s="1">
        <v>-1.0</v>
      </c>
      <c r="BL402" s="1">
        <v>-1.0</v>
      </c>
      <c r="BM402" s="1">
        <v>1.0</v>
      </c>
      <c r="BN402" s="1">
        <v>1.0</v>
      </c>
      <c r="BO402" s="1">
        <v>1.0</v>
      </c>
      <c r="BP402" s="1">
        <v>-1.0</v>
      </c>
      <c r="BQ402" s="1">
        <v>-1.0</v>
      </c>
      <c r="BR402" s="1">
        <v>-1.0</v>
      </c>
      <c r="BS402" s="1">
        <v>-1.0</v>
      </c>
      <c r="BT402" s="1">
        <v>-1.0</v>
      </c>
      <c r="BU402" s="1">
        <v>1.0</v>
      </c>
      <c r="BV402" s="1">
        <v>-1.0</v>
      </c>
      <c r="BW402" s="1">
        <v>-1.0</v>
      </c>
      <c r="BX402" s="1">
        <v>-1.0</v>
      </c>
      <c r="BY402" s="1">
        <v>-1.0</v>
      </c>
      <c r="BZ402" s="1">
        <v>-1.0</v>
      </c>
      <c r="CA402" s="1">
        <v>-1.0</v>
      </c>
      <c r="CB402" s="1">
        <v>-1.0</v>
      </c>
      <c r="CC402" s="1">
        <v>-1.0</v>
      </c>
      <c r="CD402" s="1">
        <v>13089.0</v>
      </c>
    </row>
    <row r="403">
      <c r="A403" s="1">
        <v>3.6383565E7</v>
      </c>
      <c r="B403" s="1" t="s">
        <v>2390</v>
      </c>
      <c r="C403" s="1" t="s">
        <v>2391</v>
      </c>
      <c r="D403" s="1" t="s">
        <v>2392</v>
      </c>
      <c r="E403" s="1" t="s">
        <v>85</v>
      </c>
      <c r="F403" s="1" t="s">
        <v>2393</v>
      </c>
      <c r="G403" s="1" t="s">
        <v>2394</v>
      </c>
      <c r="I403" s="1">
        <v>1.4258377E7</v>
      </c>
      <c r="J403" s="1">
        <v>41743.0</v>
      </c>
      <c r="M403" s="1">
        <v>0.0</v>
      </c>
      <c r="N403" s="1">
        <v>0.0</v>
      </c>
      <c r="O403" s="1">
        <v>0.0</v>
      </c>
      <c r="P403" s="1" t="s">
        <v>111</v>
      </c>
      <c r="Q403" s="1" t="s">
        <v>112</v>
      </c>
      <c r="R403" s="1">
        <v>40.76389</v>
      </c>
      <c r="S403" s="1">
        <v>-73.91963</v>
      </c>
      <c r="T403" s="1" t="s">
        <v>91</v>
      </c>
      <c r="U403" s="1" t="s">
        <v>113</v>
      </c>
      <c r="V403" s="1">
        <v>2.0</v>
      </c>
      <c r="W403" s="1">
        <v>1.0</v>
      </c>
      <c r="X403" s="1">
        <v>1.0</v>
      </c>
      <c r="Y403" s="1">
        <v>1.0</v>
      </c>
      <c r="Z403" s="1" t="s">
        <v>93</v>
      </c>
      <c r="AA403" s="1" t="s">
        <v>2395</v>
      </c>
      <c r="AB403" s="1">
        <v>50.0</v>
      </c>
      <c r="AC403" s="1">
        <v>1.0</v>
      </c>
      <c r="AD403" s="1">
        <v>10.0</v>
      </c>
      <c r="AE403" s="1">
        <v>4.0</v>
      </c>
      <c r="AF403" s="1" t="s">
        <v>341</v>
      </c>
      <c r="AG403" s="1">
        <v>1.0</v>
      </c>
      <c r="AH403" s="1">
        <v>0.0</v>
      </c>
      <c r="AI403" s="1">
        <v>18.0</v>
      </c>
      <c r="AJ403" s="1">
        <v>38.0</v>
      </c>
      <c r="AK403" s="1">
        <v>38.0</v>
      </c>
      <c r="AL403" s="1">
        <v>0.0</v>
      </c>
      <c r="AM403" s="1">
        <v>0.0</v>
      </c>
      <c r="AU403" s="1">
        <v>1.0</v>
      </c>
      <c r="AV403" s="1" t="s">
        <v>117</v>
      </c>
      <c r="AW403" s="1">
        <v>1.0</v>
      </c>
      <c r="AX403" s="1">
        <v>0.0</v>
      </c>
      <c r="AY403" s="1">
        <v>1.0</v>
      </c>
      <c r="AZ403" s="1">
        <v>0.0</v>
      </c>
      <c r="BB403" s="1">
        <v>-1.0</v>
      </c>
      <c r="BC403" s="1">
        <v>1.0</v>
      </c>
      <c r="BD403" s="1">
        <v>-1.0</v>
      </c>
      <c r="BE403" s="1">
        <v>-1.0</v>
      </c>
      <c r="BF403" s="1">
        <v>-1.0</v>
      </c>
      <c r="BG403" s="1">
        <v>-1.0</v>
      </c>
      <c r="BH403" s="1">
        <v>-1.0</v>
      </c>
      <c r="BI403" s="1">
        <v>-1.0</v>
      </c>
      <c r="BJ403" s="1">
        <v>1.0</v>
      </c>
      <c r="BK403" s="1">
        <v>-1.0</v>
      </c>
      <c r="BL403" s="1">
        <v>-1.0</v>
      </c>
      <c r="BM403" s="1">
        <v>-1.0</v>
      </c>
      <c r="BN403" s="1">
        <v>-1.0</v>
      </c>
      <c r="BO403" s="1">
        <v>-1.0</v>
      </c>
      <c r="BP403" s="1">
        <v>-1.0</v>
      </c>
      <c r="BQ403" s="1">
        <v>-1.0</v>
      </c>
      <c r="BR403" s="1">
        <v>-1.0</v>
      </c>
      <c r="BS403" s="1">
        <v>-1.0</v>
      </c>
      <c r="BT403" s="1">
        <v>-1.0</v>
      </c>
      <c r="BU403" s="1">
        <v>1.0</v>
      </c>
      <c r="BV403" s="1">
        <v>-1.0</v>
      </c>
      <c r="BW403" s="1">
        <v>-1.0</v>
      </c>
      <c r="BX403" s="1">
        <v>-1.0</v>
      </c>
      <c r="BY403" s="1">
        <v>-1.0</v>
      </c>
      <c r="BZ403" s="1">
        <v>-1.0</v>
      </c>
      <c r="CA403" s="1">
        <v>-1.0</v>
      </c>
      <c r="CB403" s="1">
        <v>-1.0</v>
      </c>
      <c r="CC403" s="1">
        <v>-1.0</v>
      </c>
      <c r="CD403" s="1">
        <v>13097.0</v>
      </c>
    </row>
    <row r="404">
      <c r="A404" s="1">
        <v>3.2379695E7</v>
      </c>
      <c r="B404" s="1" t="s">
        <v>2396</v>
      </c>
      <c r="C404" s="1" t="s">
        <v>2397</v>
      </c>
      <c r="D404" s="1" t="s">
        <v>2397</v>
      </c>
      <c r="E404" s="1" t="s">
        <v>85</v>
      </c>
      <c r="H404" s="1" t="s">
        <v>2398</v>
      </c>
      <c r="I404" s="1">
        <v>2.4312938E8</v>
      </c>
      <c r="J404" s="1">
        <v>43510.0</v>
      </c>
      <c r="K404" s="1" t="s">
        <v>134</v>
      </c>
      <c r="L404" s="1">
        <v>0.98</v>
      </c>
      <c r="M404" s="1">
        <v>1.0</v>
      </c>
      <c r="N404" s="1">
        <v>5.0</v>
      </c>
      <c r="O404" s="1">
        <v>0.0</v>
      </c>
      <c r="P404" s="1" t="s">
        <v>123</v>
      </c>
      <c r="Q404" s="1" t="s">
        <v>124</v>
      </c>
      <c r="R404" s="1">
        <v>40.6872</v>
      </c>
      <c r="S404" s="1">
        <v>-73.90895</v>
      </c>
      <c r="T404" s="1" t="s">
        <v>91</v>
      </c>
      <c r="U404" s="1" t="s">
        <v>113</v>
      </c>
      <c r="V404" s="1">
        <v>2.0</v>
      </c>
      <c r="W404" s="1">
        <v>2.0</v>
      </c>
      <c r="X404" s="1">
        <v>1.0</v>
      </c>
      <c r="Y404" s="1">
        <v>2.0</v>
      </c>
      <c r="Z404" s="1" t="s">
        <v>93</v>
      </c>
      <c r="AA404" s="1" t="s">
        <v>2399</v>
      </c>
      <c r="AB404" s="1">
        <v>55.0</v>
      </c>
      <c r="AC404" s="1">
        <v>2.0</v>
      </c>
      <c r="AD404" s="1">
        <v>0.0</v>
      </c>
      <c r="AE404" s="1">
        <v>2.0</v>
      </c>
      <c r="AF404" s="1" t="s">
        <v>137</v>
      </c>
      <c r="AG404" s="1">
        <v>1.0</v>
      </c>
      <c r="AH404" s="1">
        <v>10.0</v>
      </c>
      <c r="AI404" s="1">
        <v>21.0</v>
      </c>
      <c r="AJ404" s="1">
        <v>42.0</v>
      </c>
      <c r="AK404" s="1">
        <v>188.0</v>
      </c>
      <c r="AL404" s="1">
        <v>18.0</v>
      </c>
      <c r="AM404" s="1">
        <v>18.0</v>
      </c>
      <c r="AN404" s="1">
        <v>93.0</v>
      </c>
      <c r="AO404" s="1">
        <v>10.0</v>
      </c>
      <c r="AP404" s="1">
        <v>9.0</v>
      </c>
      <c r="AQ404" s="1">
        <v>10.0</v>
      </c>
      <c r="AR404" s="1">
        <v>10.0</v>
      </c>
      <c r="AS404" s="1">
        <v>9.0</v>
      </c>
      <c r="AT404" s="1">
        <v>10.0</v>
      </c>
      <c r="AU404" s="1">
        <v>1.0</v>
      </c>
      <c r="AV404" s="1" t="s">
        <v>96</v>
      </c>
      <c r="AW404" s="1">
        <v>4.0</v>
      </c>
      <c r="AX404" s="1">
        <v>0.0</v>
      </c>
      <c r="AY404" s="1">
        <v>4.0</v>
      </c>
      <c r="AZ404" s="1">
        <v>0.0</v>
      </c>
      <c r="BA404" s="1">
        <v>4.0</v>
      </c>
      <c r="BB404" s="1">
        <v>-1.0</v>
      </c>
      <c r="BC404" s="1">
        <v>1.0</v>
      </c>
      <c r="BD404" s="1">
        <v>-1.0</v>
      </c>
      <c r="BE404" s="1">
        <v>-1.0</v>
      </c>
      <c r="BF404" s="1">
        <v>-1.0</v>
      </c>
      <c r="BG404" s="1">
        <v>-1.0</v>
      </c>
      <c r="BH404" s="1">
        <v>-1.0</v>
      </c>
      <c r="BI404" s="1">
        <v>-1.0</v>
      </c>
      <c r="BJ404" s="1">
        <v>1.0</v>
      </c>
      <c r="BK404" s="1">
        <v>-1.0</v>
      </c>
      <c r="BL404" s="1">
        <v>-1.0</v>
      </c>
      <c r="BM404" s="1">
        <v>-1.0</v>
      </c>
      <c r="BN404" s="1">
        <v>-1.0</v>
      </c>
      <c r="BO404" s="1">
        <v>-1.0</v>
      </c>
      <c r="BP404" s="1">
        <v>-1.0</v>
      </c>
      <c r="BQ404" s="1">
        <v>-1.0</v>
      </c>
      <c r="BR404" s="1">
        <v>-1.0</v>
      </c>
      <c r="BS404" s="1">
        <v>-1.0</v>
      </c>
      <c r="BT404" s="1">
        <v>-1.0</v>
      </c>
      <c r="BU404" s="1">
        <v>1.0</v>
      </c>
      <c r="BV404" s="1">
        <v>-1.0</v>
      </c>
      <c r="BW404" s="1">
        <v>-1.0</v>
      </c>
      <c r="BX404" s="1">
        <v>-1.0</v>
      </c>
      <c r="BY404" s="1">
        <v>-1.0</v>
      </c>
      <c r="BZ404" s="1">
        <v>-1.0</v>
      </c>
      <c r="CA404" s="1">
        <v>-1.0</v>
      </c>
      <c r="CB404" s="1">
        <v>-1.0</v>
      </c>
      <c r="CC404" s="1">
        <v>-1.0</v>
      </c>
      <c r="CD404" s="1">
        <v>13108.0</v>
      </c>
    </row>
    <row r="405">
      <c r="A405" s="1">
        <v>1.7512898E7</v>
      </c>
      <c r="B405" s="1" t="s">
        <v>2400</v>
      </c>
      <c r="C405" s="1" t="s">
        <v>2401</v>
      </c>
      <c r="D405" s="1" t="s">
        <v>2401</v>
      </c>
      <c r="E405" s="1" t="s">
        <v>85</v>
      </c>
      <c r="I405" s="1">
        <v>1.1427289E7</v>
      </c>
      <c r="J405" s="1">
        <v>42795.0</v>
      </c>
      <c r="M405" s="1">
        <v>0.0</v>
      </c>
      <c r="N405" s="1">
        <v>1.0</v>
      </c>
      <c r="O405" s="1">
        <v>1.0</v>
      </c>
      <c r="P405" s="1" t="s">
        <v>89</v>
      </c>
      <c r="Q405" s="1" t="s">
        <v>2402</v>
      </c>
      <c r="R405" s="1">
        <v>40.73484</v>
      </c>
      <c r="S405" s="1">
        <v>-73.99614</v>
      </c>
      <c r="T405" s="1" t="s">
        <v>91</v>
      </c>
      <c r="U405" s="1" t="s">
        <v>113</v>
      </c>
      <c r="V405" s="1">
        <v>1.0</v>
      </c>
      <c r="W405" s="1">
        <v>1.0</v>
      </c>
      <c r="X405" s="1">
        <v>1.0</v>
      </c>
      <c r="Y405" s="1">
        <v>1.0</v>
      </c>
      <c r="Z405" s="1" t="s">
        <v>93</v>
      </c>
      <c r="AA405" s="1" t="s">
        <v>2403</v>
      </c>
      <c r="AB405" s="1">
        <v>300.0</v>
      </c>
      <c r="AC405" s="1">
        <v>1.0</v>
      </c>
      <c r="AD405" s="1">
        <v>0.0</v>
      </c>
      <c r="AE405" s="1">
        <v>1.0</v>
      </c>
      <c r="AF405" s="1" t="s">
        <v>932</v>
      </c>
      <c r="AG405" s="1">
        <v>1.0</v>
      </c>
      <c r="AH405" s="1">
        <v>0.0</v>
      </c>
      <c r="AI405" s="1">
        <v>0.0</v>
      </c>
      <c r="AJ405" s="1">
        <v>0.0</v>
      </c>
      <c r="AK405" s="1">
        <v>0.0</v>
      </c>
      <c r="AL405" s="1">
        <v>1.0</v>
      </c>
      <c r="AM405" s="1">
        <v>0.0</v>
      </c>
      <c r="AN405" s="1">
        <v>100.0</v>
      </c>
      <c r="AO405" s="1">
        <v>10.0</v>
      </c>
      <c r="AP405" s="1">
        <v>10.0</v>
      </c>
      <c r="AQ405" s="1">
        <v>10.0</v>
      </c>
      <c r="AR405" s="1">
        <v>10.0</v>
      </c>
      <c r="AS405" s="1">
        <v>10.0</v>
      </c>
      <c r="AT405" s="1">
        <v>10.0</v>
      </c>
      <c r="AU405" s="1">
        <v>0.0</v>
      </c>
      <c r="AV405" s="1" t="s">
        <v>105</v>
      </c>
      <c r="AW405" s="1">
        <v>1.0</v>
      </c>
      <c r="AX405" s="1">
        <v>0.0</v>
      </c>
      <c r="AY405" s="1">
        <v>1.0</v>
      </c>
      <c r="AZ405" s="1">
        <v>0.0</v>
      </c>
      <c r="BA405" s="1">
        <v>0.04</v>
      </c>
      <c r="BB405" s="1">
        <v>-1.0</v>
      </c>
      <c r="BC405" s="1">
        <v>1.0</v>
      </c>
      <c r="BD405" s="1">
        <v>-1.0</v>
      </c>
      <c r="BE405" s="1">
        <v>-1.0</v>
      </c>
      <c r="BF405" s="1">
        <v>-1.0</v>
      </c>
      <c r="BG405" s="1">
        <v>-1.0</v>
      </c>
      <c r="BH405" s="1">
        <v>-1.0</v>
      </c>
      <c r="BI405" s="1">
        <v>-1.0</v>
      </c>
      <c r="BJ405" s="1">
        <v>-1.0</v>
      </c>
      <c r="BK405" s="1">
        <v>-1.0</v>
      </c>
      <c r="BL405" s="1">
        <v>-1.0</v>
      </c>
      <c r="BM405" s="1">
        <v>-1.0</v>
      </c>
      <c r="BN405" s="1">
        <v>-1.0</v>
      </c>
      <c r="BO405" s="1">
        <v>-1.0</v>
      </c>
      <c r="BP405" s="1">
        <v>-1.0</v>
      </c>
      <c r="BQ405" s="1">
        <v>-1.0</v>
      </c>
      <c r="BR405" s="1">
        <v>-1.0</v>
      </c>
      <c r="BS405" s="1">
        <v>-1.0</v>
      </c>
      <c r="BT405" s="1">
        <v>-1.0</v>
      </c>
      <c r="BU405" s="1">
        <v>1.0</v>
      </c>
      <c r="BV405" s="1">
        <v>-1.0</v>
      </c>
      <c r="BW405" s="1">
        <v>-1.0</v>
      </c>
      <c r="BX405" s="1">
        <v>-1.0</v>
      </c>
      <c r="BY405" s="1">
        <v>-1.0</v>
      </c>
      <c r="BZ405" s="1">
        <v>-1.0</v>
      </c>
      <c r="CA405" s="1">
        <v>-1.0</v>
      </c>
      <c r="CB405" s="1">
        <v>-1.0</v>
      </c>
      <c r="CC405" s="1">
        <v>-1.0</v>
      </c>
      <c r="CD405" s="1">
        <v>13128.0</v>
      </c>
    </row>
    <row r="406">
      <c r="A406" s="1">
        <v>3.0063499E7</v>
      </c>
      <c r="B406" s="1" t="s">
        <v>2404</v>
      </c>
      <c r="C406" s="1" t="s">
        <v>2405</v>
      </c>
      <c r="D406" s="1" t="s">
        <v>2406</v>
      </c>
      <c r="E406" s="1" t="s">
        <v>85</v>
      </c>
      <c r="F406" s="1" t="s">
        <v>2407</v>
      </c>
      <c r="G406" s="1" t="s">
        <v>2408</v>
      </c>
      <c r="I406" s="1">
        <v>1.8857538E8</v>
      </c>
      <c r="J406" s="1">
        <v>43228.0</v>
      </c>
      <c r="K406" s="1" t="s">
        <v>134</v>
      </c>
      <c r="L406" s="1">
        <v>1.0</v>
      </c>
      <c r="M406" s="1">
        <v>1.0</v>
      </c>
      <c r="N406" s="1">
        <v>1.0</v>
      </c>
      <c r="O406" s="1">
        <v>0.0</v>
      </c>
      <c r="P406" s="1" t="s">
        <v>111</v>
      </c>
      <c r="Q406" s="1" t="s">
        <v>112</v>
      </c>
      <c r="R406" s="1">
        <v>40.76068</v>
      </c>
      <c r="S406" s="1">
        <v>-73.82233</v>
      </c>
      <c r="T406" s="1" t="s">
        <v>91</v>
      </c>
      <c r="U406" s="1" t="s">
        <v>113</v>
      </c>
      <c r="V406" s="1">
        <v>4.0</v>
      </c>
      <c r="W406" s="1">
        <v>1.0</v>
      </c>
      <c r="X406" s="1">
        <v>1.0</v>
      </c>
      <c r="Y406" s="1">
        <v>3.0</v>
      </c>
      <c r="Z406" s="1" t="s">
        <v>93</v>
      </c>
      <c r="AA406" s="1" t="s">
        <v>2409</v>
      </c>
      <c r="AB406" s="1">
        <v>66.0</v>
      </c>
      <c r="AC406" s="1">
        <v>1.0</v>
      </c>
      <c r="AD406" s="1">
        <v>10.0</v>
      </c>
      <c r="AE406" s="1">
        <v>2.0</v>
      </c>
      <c r="AF406" s="1" t="s">
        <v>2136</v>
      </c>
      <c r="AG406" s="1">
        <v>1.0</v>
      </c>
      <c r="AH406" s="1">
        <v>10.0</v>
      </c>
      <c r="AI406" s="1">
        <v>25.0</v>
      </c>
      <c r="AJ406" s="1">
        <v>51.0</v>
      </c>
      <c r="AK406" s="1">
        <v>312.0</v>
      </c>
      <c r="AL406" s="1">
        <v>19.0</v>
      </c>
      <c r="AM406" s="1">
        <v>19.0</v>
      </c>
      <c r="AN406" s="1">
        <v>98.0</v>
      </c>
      <c r="AO406" s="1">
        <v>10.0</v>
      </c>
      <c r="AP406" s="1">
        <v>10.0</v>
      </c>
      <c r="AQ406" s="1">
        <v>10.0</v>
      </c>
      <c r="AR406" s="1">
        <v>10.0</v>
      </c>
      <c r="AS406" s="1">
        <v>10.0</v>
      </c>
      <c r="AT406" s="1">
        <v>10.0</v>
      </c>
      <c r="AU406" s="1">
        <v>1.0</v>
      </c>
      <c r="AV406" s="1" t="s">
        <v>117</v>
      </c>
      <c r="AW406" s="1">
        <v>1.0</v>
      </c>
      <c r="AX406" s="1">
        <v>0.0</v>
      </c>
      <c r="AY406" s="1">
        <v>1.0</v>
      </c>
      <c r="AZ406" s="1">
        <v>0.0</v>
      </c>
      <c r="BA406" s="1">
        <v>2.73</v>
      </c>
      <c r="BB406" s="1">
        <v>-1.0</v>
      </c>
      <c r="BC406" s="1">
        <v>-1.0</v>
      </c>
      <c r="BD406" s="1">
        <v>-1.0</v>
      </c>
      <c r="BE406" s="1">
        <v>-1.0</v>
      </c>
      <c r="BF406" s="1">
        <v>-1.0</v>
      </c>
      <c r="BG406" s="1">
        <v>-1.0</v>
      </c>
      <c r="BH406" s="1">
        <v>-1.0</v>
      </c>
      <c r="BI406" s="1">
        <v>1.0</v>
      </c>
      <c r="BJ406" s="1">
        <v>1.0</v>
      </c>
      <c r="BK406" s="1">
        <v>-1.0</v>
      </c>
      <c r="BL406" s="1">
        <v>-1.0</v>
      </c>
      <c r="BM406" s="1">
        <v>1.0</v>
      </c>
      <c r="BN406" s="1">
        <v>-1.0</v>
      </c>
      <c r="BO406" s="1">
        <v>-1.0</v>
      </c>
      <c r="BP406" s="1">
        <v>-1.0</v>
      </c>
      <c r="BQ406" s="1">
        <v>-1.0</v>
      </c>
      <c r="BR406" s="1">
        <v>-1.0</v>
      </c>
      <c r="BS406" s="1">
        <v>1.0</v>
      </c>
      <c r="BT406" s="1">
        <v>-1.0</v>
      </c>
      <c r="BU406" s="1">
        <v>1.0</v>
      </c>
      <c r="BV406" s="1">
        <v>-1.0</v>
      </c>
      <c r="BW406" s="1">
        <v>-1.0</v>
      </c>
      <c r="BX406" s="1">
        <v>-1.0</v>
      </c>
      <c r="BY406" s="1">
        <v>-1.0</v>
      </c>
      <c r="BZ406" s="1">
        <v>-1.0</v>
      </c>
      <c r="CA406" s="1">
        <v>-1.0</v>
      </c>
      <c r="CB406" s="1">
        <v>-1.0</v>
      </c>
      <c r="CC406" s="1">
        <v>-1.0</v>
      </c>
      <c r="CD406" s="1">
        <v>13163.0</v>
      </c>
    </row>
    <row r="407">
      <c r="A407" s="1">
        <v>2.6138643E7</v>
      </c>
      <c r="B407" s="1" t="s">
        <v>2410</v>
      </c>
      <c r="C407" s="1" t="s">
        <v>2411</v>
      </c>
      <c r="D407" s="1" t="s">
        <v>2411</v>
      </c>
      <c r="E407" s="1" t="s">
        <v>85</v>
      </c>
      <c r="I407" s="1">
        <v>6213880.0</v>
      </c>
      <c r="J407" s="1">
        <v>41397.0</v>
      </c>
      <c r="K407" s="1" t="s">
        <v>134</v>
      </c>
      <c r="L407" s="1">
        <v>1.0</v>
      </c>
      <c r="M407" s="1">
        <v>0.0</v>
      </c>
      <c r="N407" s="1">
        <v>1.0</v>
      </c>
      <c r="O407" s="1">
        <v>1.0</v>
      </c>
      <c r="P407" s="1" t="s">
        <v>89</v>
      </c>
      <c r="Q407" s="1" t="s">
        <v>177</v>
      </c>
      <c r="R407" s="1">
        <v>40.72202</v>
      </c>
      <c r="S407" s="1">
        <v>-73.9892199999999</v>
      </c>
      <c r="T407" s="1" t="s">
        <v>91</v>
      </c>
      <c r="U407" s="1" t="s">
        <v>92</v>
      </c>
      <c r="V407" s="1">
        <v>2.0</v>
      </c>
      <c r="W407" s="1">
        <v>1.0</v>
      </c>
      <c r="X407" s="1">
        <v>1.0</v>
      </c>
      <c r="Y407" s="1">
        <v>1.0</v>
      </c>
      <c r="Z407" s="1" t="s">
        <v>93</v>
      </c>
      <c r="AA407" s="1" t="s">
        <v>2412</v>
      </c>
      <c r="AB407" s="1">
        <v>145.0</v>
      </c>
      <c r="AC407" s="1">
        <v>2.0</v>
      </c>
      <c r="AD407" s="1">
        <v>50.0</v>
      </c>
      <c r="AE407" s="1">
        <v>2.0</v>
      </c>
      <c r="AF407" s="1" t="s">
        <v>904</v>
      </c>
      <c r="AG407" s="1">
        <v>1.0</v>
      </c>
      <c r="AH407" s="1">
        <v>2.0</v>
      </c>
      <c r="AI407" s="1">
        <v>2.0</v>
      </c>
      <c r="AJ407" s="1">
        <v>2.0</v>
      </c>
      <c r="AK407" s="1">
        <v>2.0</v>
      </c>
      <c r="AL407" s="1">
        <v>16.0</v>
      </c>
      <c r="AM407" s="1">
        <v>16.0</v>
      </c>
      <c r="AN407" s="1">
        <v>91.0</v>
      </c>
      <c r="AO407" s="1">
        <v>9.0</v>
      </c>
      <c r="AP407" s="1">
        <v>9.0</v>
      </c>
      <c r="AQ407" s="1">
        <v>9.0</v>
      </c>
      <c r="AR407" s="1">
        <v>10.0</v>
      </c>
      <c r="AS407" s="1">
        <v>10.0</v>
      </c>
      <c r="AT407" s="1">
        <v>9.0</v>
      </c>
      <c r="AU407" s="1">
        <v>0.0</v>
      </c>
      <c r="AV407" s="1" t="s">
        <v>105</v>
      </c>
      <c r="AW407" s="1">
        <v>1.0</v>
      </c>
      <c r="AX407" s="1">
        <v>1.0</v>
      </c>
      <c r="AY407" s="1">
        <v>0.0</v>
      </c>
      <c r="AZ407" s="1">
        <v>0.0</v>
      </c>
      <c r="BA407" s="1">
        <v>1.55</v>
      </c>
      <c r="BB407" s="1">
        <v>-1.0</v>
      </c>
      <c r="BC407" s="1">
        <v>-1.0</v>
      </c>
      <c r="BD407" s="1">
        <v>-1.0</v>
      </c>
      <c r="BE407" s="1">
        <v>-1.0</v>
      </c>
      <c r="BF407" s="1">
        <v>-1.0</v>
      </c>
      <c r="BG407" s="1">
        <v>-1.0</v>
      </c>
      <c r="BH407" s="1">
        <v>1.0</v>
      </c>
      <c r="BI407" s="1">
        <v>1.0</v>
      </c>
      <c r="BJ407" s="1">
        <v>1.0</v>
      </c>
      <c r="BK407" s="1">
        <v>-1.0</v>
      </c>
      <c r="BL407" s="1">
        <v>-1.0</v>
      </c>
      <c r="BM407" s="1">
        <v>-1.0</v>
      </c>
      <c r="BN407" s="1">
        <v>1.0</v>
      </c>
      <c r="BO407" s="1">
        <v>-1.0</v>
      </c>
      <c r="BP407" s="1">
        <v>-1.0</v>
      </c>
      <c r="BQ407" s="1">
        <v>-1.0</v>
      </c>
      <c r="BR407" s="1">
        <v>-1.0</v>
      </c>
      <c r="BS407" s="1">
        <v>-1.0</v>
      </c>
      <c r="BT407" s="1">
        <v>-1.0</v>
      </c>
      <c r="BU407" s="1">
        <v>1.0</v>
      </c>
      <c r="BV407" s="1">
        <v>-1.0</v>
      </c>
      <c r="BW407" s="1">
        <v>-1.0</v>
      </c>
      <c r="BX407" s="1">
        <v>1.0</v>
      </c>
      <c r="BY407" s="1">
        <v>-1.0</v>
      </c>
      <c r="BZ407" s="1">
        <v>-1.0</v>
      </c>
      <c r="CA407" s="1">
        <v>-1.0</v>
      </c>
      <c r="CB407" s="1">
        <v>-1.0</v>
      </c>
      <c r="CC407" s="1">
        <v>-1.0</v>
      </c>
      <c r="CD407" s="1">
        <v>13170.0</v>
      </c>
    </row>
    <row r="408">
      <c r="A408" s="1">
        <v>3.4954639E7</v>
      </c>
      <c r="B408" s="1" t="s">
        <v>2413</v>
      </c>
      <c r="C408" s="1" t="s">
        <v>2414</v>
      </c>
      <c r="D408" s="1" t="s">
        <v>2415</v>
      </c>
      <c r="E408" s="1" t="s">
        <v>85</v>
      </c>
      <c r="I408" s="1">
        <v>2.63383528E8</v>
      </c>
      <c r="J408" s="1">
        <v>43607.0</v>
      </c>
      <c r="K408" s="1" t="s">
        <v>134</v>
      </c>
      <c r="L408" s="1">
        <v>1.0</v>
      </c>
      <c r="M408" s="1">
        <v>0.0</v>
      </c>
      <c r="N408" s="1">
        <v>1.0</v>
      </c>
      <c r="O408" s="1">
        <v>0.0</v>
      </c>
      <c r="P408" s="1" t="s">
        <v>89</v>
      </c>
      <c r="Q408" s="1" t="s">
        <v>2416</v>
      </c>
      <c r="R408" s="1">
        <v>40.73712</v>
      </c>
      <c r="S408" s="1">
        <v>-73.98844</v>
      </c>
      <c r="T408" s="1" t="s">
        <v>91</v>
      </c>
      <c r="U408" s="1" t="s">
        <v>113</v>
      </c>
      <c r="V408" s="1">
        <v>2.0</v>
      </c>
      <c r="W408" s="1">
        <v>1.0</v>
      </c>
      <c r="X408" s="1">
        <v>1.0</v>
      </c>
      <c r="Y408" s="1">
        <v>1.0</v>
      </c>
      <c r="Z408" s="1" t="s">
        <v>93</v>
      </c>
      <c r="AA408" s="1" t="s">
        <v>2417</v>
      </c>
      <c r="AB408" s="1">
        <v>245.0</v>
      </c>
      <c r="AC408" s="1">
        <v>1.0</v>
      </c>
      <c r="AD408" s="1">
        <v>75.0</v>
      </c>
      <c r="AE408" s="1">
        <v>1.0</v>
      </c>
      <c r="AF408" s="1" t="s">
        <v>1554</v>
      </c>
      <c r="AG408" s="1">
        <v>1.0</v>
      </c>
      <c r="AH408" s="1">
        <v>29.0</v>
      </c>
      <c r="AI408" s="1">
        <v>59.0</v>
      </c>
      <c r="AJ408" s="1">
        <v>89.0</v>
      </c>
      <c r="AK408" s="1">
        <v>179.0</v>
      </c>
      <c r="AL408" s="1">
        <v>2.0</v>
      </c>
      <c r="AM408" s="1">
        <v>2.0</v>
      </c>
      <c r="AN408" s="1">
        <v>80.0</v>
      </c>
      <c r="AO408" s="1">
        <v>7.0</v>
      </c>
      <c r="AP408" s="1">
        <v>9.0</v>
      </c>
      <c r="AQ408" s="1">
        <v>10.0</v>
      </c>
      <c r="AR408" s="1">
        <v>10.0</v>
      </c>
      <c r="AS408" s="1">
        <v>10.0</v>
      </c>
      <c r="AT408" s="1">
        <v>7.0</v>
      </c>
      <c r="AU408" s="1">
        <v>0.0</v>
      </c>
      <c r="AV408" s="1" t="s">
        <v>96</v>
      </c>
      <c r="AW408" s="1">
        <v>1.0</v>
      </c>
      <c r="AX408" s="1">
        <v>0.0</v>
      </c>
      <c r="AY408" s="1">
        <v>1.0</v>
      </c>
      <c r="AZ408" s="1">
        <v>0.0</v>
      </c>
      <c r="BA408" s="1">
        <v>2.0</v>
      </c>
      <c r="BB408" s="1">
        <v>-1.0</v>
      </c>
      <c r="BC408" s="1">
        <v>1.0</v>
      </c>
      <c r="BD408" s="1">
        <v>-1.0</v>
      </c>
      <c r="BE408" s="1">
        <v>-1.0</v>
      </c>
      <c r="BF408" s="1">
        <v>-1.0</v>
      </c>
      <c r="BG408" s="1">
        <v>-1.0</v>
      </c>
      <c r="BH408" s="1">
        <v>1.0</v>
      </c>
      <c r="BI408" s="1">
        <v>-1.0</v>
      </c>
      <c r="BJ408" s="1">
        <v>1.0</v>
      </c>
      <c r="BK408" s="1">
        <v>-1.0</v>
      </c>
      <c r="BL408" s="1">
        <v>1.0</v>
      </c>
      <c r="BM408" s="1">
        <v>-1.0</v>
      </c>
      <c r="BN408" s="1">
        <v>-1.0</v>
      </c>
      <c r="BO408" s="1">
        <v>-1.0</v>
      </c>
      <c r="BP408" s="1">
        <v>-1.0</v>
      </c>
      <c r="BQ408" s="1">
        <v>-1.0</v>
      </c>
      <c r="BR408" s="1">
        <v>-1.0</v>
      </c>
      <c r="BS408" s="1">
        <v>1.0</v>
      </c>
      <c r="BT408" s="1">
        <v>1.0</v>
      </c>
      <c r="BU408" s="1">
        <v>1.0</v>
      </c>
      <c r="BV408" s="1">
        <v>-1.0</v>
      </c>
      <c r="BW408" s="1">
        <v>-1.0</v>
      </c>
      <c r="BX408" s="1">
        <v>-1.0</v>
      </c>
      <c r="BY408" s="1">
        <v>-1.0</v>
      </c>
      <c r="BZ408" s="1">
        <v>-1.0</v>
      </c>
      <c r="CA408" s="1">
        <v>1.0</v>
      </c>
      <c r="CB408" s="1">
        <v>-1.0</v>
      </c>
      <c r="CC408" s="1">
        <v>-1.0</v>
      </c>
      <c r="CD408" s="1">
        <v>13172.0</v>
      </c>
    </row>
    <row r="409">
      <c r="A409" s="1">
        <v>6027682.0</v>
      </c>
      <c r="B409" s="1" t="s">
        <v>2418</v>
      </c>
      <c r="C409" s="1" t="s">
        <v>2419</v>
      </c>
      <c r="D409" s="1" t="s">
        <v>2420</v>
      </c>
      <c r="E409" s="1" t="s">
        <v>85</v>
      </c>
      <c r="G409" s="1" t="s">
        <v>2421</v>
      </c>
      <c r="I409" s="1">
        <v>3.1284832E7</v>
      </c>
      <c r="J409" s="1">
        <v>42109.0</v>
      </c>
      <c r="M409" s="1">
        <v>0.0</v>
      </c>
      <c r="N409" s="1">
        <v>1.0</v>
      </c>
      <c r="O409" s="1">
        <v>1.0</v>
      </c>
      <c r="P409" s="1" t="s">
        <v>89</v>
      </c>
      <c r="Q409" s="1" t="s">
        <v>1535</v>
      </c>
      <c r="R409" s="1">
        <v>40.82875</v>
      </c>
      <c r="S409" s="1">
        <v>-73.94371</v>
      </c>
      <c r="T409" s="1" t="s">
        <v>91</v>
      </c>
      <c r="U409" s="1" t="s">
        <v>113</v>
      </c>
      <c r="V409" s="1">
        <v>2.0</v>
      </c>
      <c r="W409" s="1">
        <v>1.0</v>
      </c>
      <c r="X409" s="1">
        <v>1.0</v>
      </c>
      <c r="Y409" s="1">
        <v>1.0</v>
      </c>
      <c r="Z409" s="1" t="s">
        <v>93</v>
      </c>
      <c r="AA409" s="1" t="s">
        <v>2422</v>
      </c>
      <c r="AB409" s="1">
        <v>68.0</v>
      </c>
      <c r="AC409" s="1">
        <v>1.0</v>
      </c>
      <c r="AD409" s="1">
        <v>10.0</v>
      </c>
      <c r="AE409" s="1">
        <v>2.0</v>
      </c>
      <c r="AF409" s="1" t="s">
        <v>640</v>
      </c>
      <c r="AG409" s="1">
        <v>1.0</v>
      </c>
      <c r="AH409" s="1">
        <v>0.0</v>
      </c>
      <c r="AI409" s="1">
        <v>0.0</v>
      </c>
      <c r="AJ409" s="1">
        <v>0.0</v>
      </c>
      <c r="AK409" s="1">
        <v>0.0</v>
      </c>
      <c r="AL409" s="1">
        <v>0.0</v>
      </c>
      <c r="AM409" s="1">
        <v>0.0</v>
      </c>
      <c r="AU409" s="1">
        <v>1.0</v>
      </c>
      <c r="AV409" s="1" t="s">
        <v>96</v>
      </c>
      <c r="AW409" s="1">
        <v>1.0</v>
      </c>
      <c r="AX409" s="1">
        <v>0.0</v>
      </c>
      <c r="AY409" s="1">
        <v>1.0</v>
      </c>
      <c r="AZ409" s="1">
        <v>0.0</v>
      </c>
      <c r="BB409" s="1">
        <v>-1.0</v>
      </c>
      <c r="BC409" s="1">
        <v>1.0</v>
      </c>
      <c r="BD409" s="1">
        <v>-1.0</v>
      </c>
      <c r="BE409" s="1">
        <v>-1.0</v>
      </c>
      <c r="BF409" s="1">
        <v>-1.0</v>
      </c>
      <c r="BG409" s="1">
        <v>-1.0</v>
      </c>
      <c r="BH409" s="1">
        <v>-1.0</v>
      </c>
      <c r="BI409" s="1">
        <v>-1.0</v>
      </c>
      <c r="BJ409" s="1">
        <v>1.0</v>
      </c>
      <c r="BK409" s="1">
        <v>-1.0</v>
      </c>
      <c r="BL409" s="1">
        <v>-1.0</v>
      </c>
      <c r="BM409" s="1">
        <v>-1.0</v>
      </c>
      <c r="BN409" s="1">
        <v>-1.0</v>
      </c>
      <c r="BO409" s="1">
        <v>-1.0</v>
      </c>
      <c r="BP409" s="1">
        <v>-1.0</v>
      </c>
      <c r="BQ409" s="1">
        <v>-1.0</v>
      </c>
      <c r="BR409" s="1">
        <v>-1.0</v>
      </c>
      <c r="BS409" s="1">
        <v>-1.0</v>
      </c>
      <c r="BT409" s="1">
        <v>-1.0</v>
      </c>
      <c r="BU409" s="1">
        <v>1.0</v>
      </c>
      <c r="BV409" s="1">
        <v>-1.0</v>
      </c>
      <c r="BW409" s="1">
        <v>-1.0</v>
      </c>
      <c r="BX409" s="1">
        <v>-1.0</v>
      </c>
      <c r="BY409" s="1">
        <v>-1.0</v>
      </c>
      <c r="BZ409" s="1">
        <v>-1.0</v>
      </c>
      <c r="CA409" s="1">
        <v>-1.0</v>
      </c>
      <c r="CB409" s="1">
        <v>-1.0</v>
      </c>
      <c r="CC409" s="1">
        <v>-1.0</v>
      </c>
      <c r="CD409" s="1">
        <v>13175.0</v>
      </c>
    </row>
    <row r="410">
      <c r="A410" s="1">
        <v>2.0087455E7</v>
      </c>
      <c r="B410" s="1" t="s">
        <v>2423</v>
      </c>
      <c r="C410" s="1" t="s">
        <v>2424</v>
      </c>
      <c r="D410" s="1" t="s">
        <v>2425</v>
      </c>
      <c r="E410" s="1" t="s">
        <v>85</v>
      </c>
      <c r="I410" s="1">
        <v>1.42812843E8</v>
      </c>
      <c r="J410" s="1">
        <v>42943.0</v>
      </c>
      <c r="M410" s="1">
        <v>0.0</v>
      </c>
      <c r="N410" s="1">
        <v>2.0</v>
      </c>
      <c r="O410" s="1">
        <v>0.0</v>
      </c>
      <c r="P410" s="1" t="s">
        <v>89</v>
      </c>
      <c r="Q410" s="1" t="s">
        <v>90</v>
      </c>
      <c r="R410" s="1">
        <v>40.78958</v>
      </c>
      <c r="S410" s="1">
        <v>-73.9379199999999</v>
      </c>
      <c r="T410" s="1" t="s">
        <v>91</v>
      </c>
      <c r="U410" s="1" t="s">
        <v>113</v>
      </c>
      <c r="V410" s="1">
        <v>2.0</v>
      </c>
      <c r="W410" s="1">
        <v>1.0</v>
      </c>
      <c r="X410" s="1">
        <v>1.0</v>
      </c>
      <c r="Y410" s="1">
        <v>1.0</v>
      </c>
      <c r="Z410" s="1" t="s">
        <v>93</v>
      </c>
      <c r="AA410" s="1" t="s">
        <v>2426</v>
      </c>
      <c r="AB410" s="1">
        <v>85.0</v>
      </c>
      <c r="AC410" s="1">
        <v>1.0</v>
      </c>
      <c r="AD410" s="1">
        <v>0.0</v>
      </c>
      <c r="AE410" s="1">
        <v>1.0</v>
      </c>
      <c r="AF410" s="1" t="s">
        <v>521</v>
      </c>
      <c r="AG410" s="1">
        <v>1.0</v>
      </c>
      <c r="AH410" s="1">
        <v>0.0</v>
      </c>
      <c r="AI410" s="1">
        <v>0.0</v>
      </c>
      <c r="AJ410" s="1">
        <v>0.0</v>
      </c>
      <c r="AK410" s="1">
        <v>0.0</v>
      </c>
      <c r="AL410" s="1">
        <v>10.0</v>
      </c>
      <c r="AM410" s="1">
        <v>0.0</v>
      </c>
      <c r="AN410" s="1">
        <v>100.0</v>
      </c>
      <c r="AO410" s="1">
        <v>10.0</v>
      </c>
      <c r="AP410" s="1">
        <v>10.0</v>
      </c>
      <c r="AQ410" s="1">
        <v>10.0</v>
      </c>
      <c r="AR410" s="1">
        <v>10.0</v>
      </c>
      <c r="AS410" s="1">
        <v>10.0</v>
      </c>
      <c r="AT410" s="1">
        <v>10.0</v>
      </c>
      <c r="AU410" s="1">
        <v>0.0</v>
      </c>
      <c r="AV410" s="1" t="s">
        <v>105</v>
      </c>
      <c r="AW410" s="1">
        <v>2.0</v>
      </c>
      <c r="AX410" s="1">
        <v>0.0</v>
      </c>
      <c r="AY410" s="1">
        <v>2.0</v>
      </c>
      <c r="AZ410" s="1">
        <v>0.0</v>
      </c>
      <c r="BA410" s="1">
        <v>0.43</v>
      </c>
      <c r="BB410" s="1">
        <v>-1.0</v>
      </c>
      <c r="BC410" s="1">
        <v>1.0</v>
      </c>
      <c r="BD410" s="1">
        <v>-1.0</v>
      </c>
      <c r="BE410" s="1">
        <v>-1.0</v>
      </c>
      <c r="BF410" s="1">
        <v>-1.0</v>
      </c>
      <c r="BG410" s="1">
        <v>-1.0</v>
      </c>
      <c r="BH410" s="1">
        <v>-1.0</v>
      </c>
      <c r="BI410" s="1">
        <v>1.0</v>
      </c>
      <c r="BJ410" s="1">
        <v>1.0</v>
      </c>
      <c r="BK410" s="1">
        <v>-1.0</v>
      </c>
      <c r="BL410" s="1">
        <v>-1.0</v>
      </c>
      <c r="BM410" s="1">
        <v>1.0</v>
      </c>
      <c r="BN410" s="1">
        <v>1.0</v>
      </c>
      <c r="BO410" s="1">
        <v>-1.0</v>
      </c>
      <c r="BP410" s="1">
        <v>-1.0</v>
      </c>
      <c r="BQ410" s="1">
        <v>1.0</v>
      </c>
      <c r="BR410" s="1">
        <v>-1.0</v>
      </c>
      <c r="BS410" s="1">
        <v>1.0</v>
      </c>
      <c r="BT410" s="1">
        <v>-1.0</v>
      </c>
      <c r="BU410" s="1">
        <v>1.0</v>
      </c>
      <c r="BV410" s="1">
        <v>-1.0</v>
      </c>
      <c r="BW410" s="1">
        <v>1.0</v>
      </c>
      <c r="BX410" s="1">
        <v>-1.0</v>
      </c>
      <c r="BY410" s="1">
        <v>-1.0</v>
      </c>
      <c r="BZ410" s="1">
        <v>-1.0</v>
      </c>
      <c r="CA410" s="1">
        <v>1.0</v>
      </c>
      <c r="CB410" s="1">
        <v>-1.0</v>
      </c>
      <c r="CC410" s="1">
        <v>-1.0</v>
      </c>
      <c r="CD410" s="1">
        <v>13235.0</v>
      </c>
    </row>
    <row r="411">
      <c r="A411" s="1">
        <v>1.2447273E7</v>
      </c>
      <c r="B411" s="1" t="s">
        <v>2427</v>
      </c>
      <c r="C411" s="1" t="s">
        <v>2428</v>
      </c>
      <c r="D411" s="1" t="s">
        <v>2428</v>
      </c>
      <c r="E411" s="1" t="s">
        <v>85</v>
      </c>
      <c r="I411" s="1">
        <v>6.7341852E7</v>
      </c>
      <c r="J411" s="1">
        <v>42475.0</v>
      </c>
      <c r="M411" s="1">
        <v>0.0</v>
      </c>
      <c r="N411" s="1">
        <v>1.0</v>
      </c>
      <c r="O411" s="1">
        <v>1.0</v>
      </c>
      <c r="P411" s="1" t="s">
        <v>123</v>
      </c>
      <c r="Q411" s="1" t="s">
        <v>124</v>
      </c>
      <c r="R411" s="1">
        <v>40.68474</v>
      </c>
      <c r="S411" s="1">
        <v>-73.98862</v>
      </c>
      <c r="T411" s="1" t="s">
        <v>91</v>
      </c>
      <c r="U411" s="1" t="s">
        <v>113</v>
      </c>
      <c r="V411" s="1">
        <v>2.0</v>
      </c>
      <c r="W411" s="1">
        <v>1.0</v>
      </c>
      <c r="X411" s="1">
        <v>1.0</v>
      </c>
      <c r="Y411" s="1">
        <v>1.0</v>
      </c>
      <c r="Z411" s="1" t="s">
        <v>93</v>
      </c>
      <c r="AA411" s="1" t="s">
        <v>2429</v>
      </c>
      <c r="AB411" s="1">
        <v>100.0</v>
      </c>
      <c r="AC411" s="1">
        <v>1.0</v>
      </c>
      <c r="AD411" s="1">
        <v>0.0</v>
      </c>
      <c r="AE411" s="1">
        <v>1.0</v>
      </c>
      <c r="AF411" s="1" t="s">
        <v>266</v>
      </c>
      <c r="AG411" s="1">
        <v>1.0</v>
      </c>
      <c r="AH411" s="1">
        <v>0.0</v>
      </c>
      <c r="AI411" s="1">
        <v>0.0</v>
      </c>
      <c r="AJ411" s="1">
        <v>0.0</v>
      </c>
      <c r="AK411" s="1">
        <v>0.0</v>
      </c>
      <c r="AL411" s="1">
        <v>1.0</v>
      </c>
      <c r="AM411" s="1">
        <v>0.0</v>
      </c>
      <c r="AN411" s="1">
        <v>100.0</v>
      </c>
      <c r="AO411" s="1">
        <v>10.0</v>
      </c>
      <c r="AP411" s="1">
        <v>10.0</v>
      </c>
      <c r="AQ411" s="1">
        <v>10.0</v>
      </c>
      <c r="AR411" s="1">
        <v>10.0</v>
      </c>
      <c r="AS411" s="1">
        <v>10.0</v>
      </c>
      <c r="AT411" s="1">
        <v>10.0</v>
      </c>
      <c r="AU411" s="1">
        <v>0.0</v>
      </c>
      <c r="AV411" s="1" t="s">
        <v>105</v>
      </c>
      <c r="AW411" s="1">
        <v>1.0</v>
      </c>
      <c r="AX411" s="1">
        <v>0.0</v>
      </c>
      <c r="AY411" s="1">
        <v>1.0</v>
      </c>
      <c r="AZ411" s="1">
        <v>0.0</v>
      </c>
      <c r="BA411" s="1">
        <v>0.03</v>
      </c>
      <c r="BB411" s="1">
        <v>1.0</v>
      </c>
      <c r="BC411" s="1">
        <v>-1.0</v>
      </c>
      <c r="BD411" s="1">
        <v>-1.0</v>
      </c>
      <c r="BE411" s="1">
        <v>-1.0</v>
      </c>
      <c r="BF411" s="1">
        <v>-1.0</v>
      </c>
      <c r="BG411" s="1">
        <v>-1.0</v>
      </c>
      <c r="BH411" s="1">
        <v>-1.0</v>
      </c>
      <c r="BI411" s="1">
        <v>-1.0</v>
      </c>
      <c r="BJ411" s="1">
        <v>-1.0</v>
      </c>
      <c r="BK411" s="1">
        <v>-1.0</v>
      </c>
      <c r="BL411" s="1">
        <v>-1.0</v>
      </c>
      <c r="BM411" s="1">
        <v>-1.0</v>
      </c>
      <c r="BN411" s="1">
        <v>-1.0</v>
      </c>
      <c r="BO411" s="1">
        <v>-1.0</v>
      </c>
      <c r="BP411" s="1">
        <v>-1.0</v>
      </c>
      <c r="BQ411" s="1">
        <v>-1.0</v>
      </c>
      <c r="BR411" s="1">
        <v>-1.0</v>
      </c>
      <c r="BS411" s="1">
        <v>-1.0</v>
      </c>
      <c r="BT411" s="1">
        <v>-1.0</v>
      </c>
      <c r="BU411" s="1">
        <v>1.0</v>
      </c>
      <c r="BV411" s="1">
        <v>-1.0</v>
      </c>
      <c r="BW411" s="1">
        <v>-1.0</v>
      </c>
      <c r="BX411" s="1">
        <v>-1.0</v>
      </c>
      <c r="BY411" s="1">
        <v>-1.0</v>
      </c>
      <c r="BZ411" s="1">
        <v>-1.0</v>
      </c>
      <c r="CA411" s="1">
        <v>-1.0</v>
      </c>
      <c r="CB411" s="1">
        <v>-1.0</v>
      </c>
      <c r="CC411" s="1">
        <v>-1.0</v>
      </c>
      <c r="CD411" s="1">
        <v>13292.0</v>
      </c>
    </row>
    <row r="412">
      <c r="A412" s="1">
        <v>1.6158314E7</v>
      </c>
      <c r="B412" s="1" t="s">
        <v>2430</v>
      </c>
      <c r="C412" s="1" t="s">
        <v>2431</v>
      </c>
      <c r="D412" s="1" t="s">
        <v>2431</v>
      </c>
      <c r="E412" s="1" t="s">
        <v>85</v>
      </c>
      <c r="I412" s="1">
        <v>2.0195183E7</v>
      </c>
      <c r="J412" s="1">
        <v>41869.0</v>
      </c>
      <c r="K412" s="1" t="s">
        <v>134</v>
      </c>
      <c r="L412" s="1">
        <v>1.0</v>
      </c>
      <c r="M412" s="1">
        <v>0.0</v>
      </c>
      <c r="N412" s="1">
        <v>1.0</v>
      </c>
      <c r="O412" s="1">
        <v>1.0</v>
      </c>
      <c r="P412" s="1" t="s">
        <v>123</v>
      </c>
      <c r="Q412" s="1" t="s">
        <v>185</v>
      </c>
      <c r="R412" s="1">
        <v>40.71749</v>
      </c>
      <c r="S412" s="1">
        <v>-73.95246</v>
      </c>
      <c r="T412" s="1" t="s">
        <v>91</v>
      </c>
      <c r="U412" s="1" t="s">
        <v>92</v>
      </c>
      <c r="V412" s="1">
        <v>2.0</v>
      </c>
      <c r="W412" s="1">
        <v>1.0</v>
      </c>
      <c r="X412" s="1">
        <v>1.0</v>
      </c>
      <c r="Y412" s="1">
        <v>2.0</v>
      </c>
      <c r="Z412" s="1" t="s">
        <v>93</v>
      </c>
      <c r="AA412" s="1" t="s">
        <v>2432</v>
      </c>
      <c r="AB412" s="1">
        <v>200.0</v>
      </c>
      <c r="AC412" s="1">
        <v>2.0</v>
      </c>
      <c r="AD412" s="1">
        <v>50.0</v>
      </c>
      <c r="AE412" s="1">
        <v>2.0</v>
      </c>
      <c r="AF412" s="1" t="s">
        <v>104</v>
      </c>
      <c r="AG412" s="1">
        <v>1.0</v>
      </c>
      <c r="AH412" s="1">
        <v>0.0</v>
      </c>
      <c r="AI412" s="1">
        <v>0.0</v>
      </c>
      <c r="AJ412" s="1">
        <v>0.0</v>
      </c>
      <c r="AK412" s="1">
        <v>0.0</v>
      </c>
      <c r="AL412" s="1">
        <v>9.0</v>
      </c>
      <c r="AM412" s="1">
        <v>3.0</v>
      </c>
      <c r="AN412" s="1">
        <v>100.0</v>
      </c>
      <c r="AO412" s="1">
        <v>10.0</v>
      </c>
      <c r="AP412" s="1">
        <v>10.0</v>
      </c>
      <c r="AQ412" s="1">
        <v>10.0</v>
      </c>
      <c r="AR412" s="1">
        <v>10.0</v>
      </c>
      <c r="AS412" s="1">
        <v>10.0</v>
      </c>
      <c r="AT412" s="1">
        <v>10.0</v>
      </c>
      <c r="AU412" s="1">
        <v>0.0</v>
      </c>
      <c r="AV412" s="1" t="s">
        <v>117</v>
      </c>
      <c r="AW412" s="1">
        <v>1.0</v>
      </c>
      <c r="AX412" s="1">
        <v>1.0</v>
      </c>
      <c r="AY412" s="1">
        <v>0.0</v>
      </c>
      <c r="AZ412" s="1">
        <v>0.0</v>
      </c>
      <c r="BA412" s="1">
        <v>0.29</v>
      </c>
      <c r="BB412" s="1">
        <v>-1.0</v>
      </c>
      <c r="BC412" s="1">
        <v>1.0</v>
      </c>
      <c r="BD412" s="1">
        <v>-1.0</v>
      </c>
      <c r="BE412" s="1">
        <v>1.0</v>
      </c>
      <c r="BF412" s="1">
        <v>-1.0</v>
      </c>
      <c r="BG412" s="1">
        <v>-1.0</v>
      </c>
      <c r="BH412" s="1">
        <v>-1.0</v>
      </c>
      <c r="BI412" s="1">
        <v>-1.0</v>
      </c>
      <c r="BJ412" s="1">
        <v>1.0</v>
      </c>
      <c r="BK412" s="1">
        <v>1.0</v>
      </c>
      <c r="BL412" s="1">
        <v>1.0</v>
      </c>
      <c r="BM412" s="1">
        <v>1.0</v>
      </c>
      <c r="BN412" s="1">
        <v>1.0</v>
      </c>
      <c r="BO412" s="1">
        <v>1.0</v>
      </c>
      <c r="BP412" s="1">
        <v>1.0</v>
      </c>
      <c r="BQ412" s="1">
        <v>-1.0</v>
      </c>
      <c r="BR412" s="1">
        <v>-1.0</v>
      </c>
      <c r="BS412" s="1">
        <v>-1.0</v>
      </c>
      <c r="BT412" s="1">
        <v>-1.0</v>
      </c>
      <c r="BU412" s="1">
        <v>1.0</v>
      </c>
      <c r="BV412" s="1">
        <v>-1.0</v>
      </c>
      <c r="BW412" s="1">
        <v>1.0</v>
      </c>
      <c r="BX412" s="1">
        <v>-1.0</v>
      </c>
      <c r="BY412" s="1">
        <v>-1.0</v>
      </c>
      <c r="BZ412" s="1">
        <v>1.0</v>
      </c>
      <c r="CA412" s="1">
        <v>-1.0</v>
      </c>
      <c r="CB412" s="1">
        <v>-1.0</v>
      </c>
      <c r="CC412" s="1">
        <v>-1.0</v>
      </c>
      <c r="CD412" s="1">
        <v>13292.0</v>
      </c>
    </row>
    <row r="413">
      <c r="A413" s="1">
        <v>2.0874372E7</v>
      </c>
      <c r="B413" s="1" t="s">
        <v>2433</v>
      </c>
      <c r="C413" s="1" t="s">
        <v>2434</v>
      </c>
      <c r="D413" s="1" t="s">
        <v>2435</v>
      </c>
      <c r="E413" s="1" t="s">
        <v>85</v>
      </c>
      <c r="F413" s="1" t="s">
        <v>2436</v>
      </c>
      <c r="H413" s="1" t="s">
        <v>2437</v>
      </c>
      <c r="I413" s="1">
        <v>3905466.0</v>
      </c>
      <c r="J413" s="1">
        <v>41199.0</v>
      </c>
      <c r="M413" s="1">
        <v>0.0</v>
      </c>
      <c r="N413" s="1">
        <v>1.0</v>
      </c>
      <c r="O413" s="1">
        <v>0.0</v>
      </c>
      <c r="P413" s="1" t="s">
        <v>123</v>
      </c>
      <c r="Q413" s="1" t="s">
        <v>321</v>
      </c>
      <c r="R413" s="1">
        <v>40.68657</v>
      </c>
      <c r="S413" s="1">
        <v>-73.96003</v>
      </c>
      <c r="T413" s="1" t="s">
        <v>91</v>
      </c>
      <c r="U413" s="1" t="s">
        <v>92</v>
      </c>
      <c r="V413" s="1">
        <v>4.0</v>
      </c>
      <c r="W413" s="1">
        <v>2.0</v>
      </c>
      <c r="X413" s="1">
        <v>2.0</v>
      </c>
      <c r="Y413" s="1">
        <v>4.0</v>
      </c>
      <c r="Z413" s="1" t="s">
        <v>93</v>
      </c>
      <c r="AA413" s="1" t="s">
        <v>2438</v>
      </c>
      <c r="AB413" s="1">
        <v>250.0</v>
      </c>
      <c r="AC413" s="1">
        <v>1.0</v>
      </c>
      <c r="AD413" s="1">
        <v>0.0</v>
      </c>
      <c r="AE413" s="1">
        <v>3.0</v>
      </c>
      <c r="AF413" s="1" t="s">
        <v>170</v>
      </c>
      <c r="AG413" s="1">
        <v>1.0</v>
      </c>
      <c r="AH413" s="1">
        <v>0.0</v>
      </c>
      <c r="AI413" s="1">
        <v>0.0</v>
      </c>
      <c r="AJ413" s="1">
        <v>0.0</v>
      </c>
      <c r="AK413" s="1">
        <v>0.0</v>
      </c>
      <c r="AL413" s="1">
        <v>3.0</v>
      </c>
      <c r="AM413" s="1">
        <v>2.0</v>
      </c>
      <c r="AN413" s="1">
        <v>100.0</v>
      </c>
      <c r="AO413" s="1">
        <v>10.0</v>
      </c>
      <c r="AP413" s="1">
        <v>10.0</v>
      </c>
      <c r="AQ413" s="1">
        <v>8.0</v>
      </c>
      <c r="AR413" s="1">
        <v>10.0</v>
      </c>
      <c r="AS413" s="1">
        <v>10.0</v>
      </c>
      <c r="AT413" s="1">
        <v>10.0</v>
      </c>
      <c r="AU413" s="1">
        <v>1.0</v>
      </c>
      <c r="AV413" s="1" t="s">
        <v>105</v>
      </c>
      <c r="AW413" s="1">
        <v>1.0</v>
      </c>
      <c r="AX413" s="1">
        <v>1.0</v>
      </c>
      <c r="AY413" s="1">
        <v>0.0</v>
      </c>
      <c r="AZ413" s="1">
        <v>0.0</v>
      </c>
      <c r="BA413" s="1">
        <v>0.16</v>
      </c>
      <c r="BB413" s="1">
        <v>-1.0</v>
      </c>
      <c r="BC413" s="1">
        <v>1.0</v>
      </c>
      <c r="BD413" s="1">
        <v>-1.0</v>
      </c>
      <c r="BE413" s="1">
        <v>-1.0</v>
      </c>
      <c r="BF413" s="1">
        <v>-1.0</v>
      </c>
      <c r="BG413" s="1">
        <v>-1.0</v>
      </c>
      <c r="BH413" s="1">
        <v>-1.0</v>
      </c>
      <c r="BI413" s="1">
        <v>1.0</v>
      </c>
      <c r="BJ413" s="1">
        <v>1.0</v>
      </c>
      <c r="BK413" s="1">
        <v>-1.0</v>
      </c>
      <c r="BL413" s="1">
        <v>-1.0</v>
      </c>
      <c r="BM413" s="1">
        <v>1.0</v>
      </c>
      <c r="BN413" s="1">
        <v>-1.0</v>
      </c>
      <c r="BO413" s="1">
        <v>-1.0</v>
      </c>
      <c r="BP413" s="1">
        <v>1.0</v>
      </c>
      <c r="BQ413" s="1">
        <v>1.0</v>
      </c>
      <c r="BR413" s="1">
        <v>-1.0</v>
      </c>
      <c r="BS413" s="1">
        <v>-1.0</v>
      </c>
      <c r="BT413" s="1">
        <v>-1.0</v>
      </c>
      <c r="BU413" s="1">
        <v>1.0</v>
      </c>
      <c r="BV413" s="1">
        <v>-1.0</v>
      </c>
      <c r="BW413" s="1">
        <v>-1.0</v>
      </c>
      <c r="BX413" s="1">
        <v>-1.0</v>
      </c>
      <c r="BY413" s="1">
        <v>1.0</v>
      </c>
      <c r="BZ413" s="1">
        <v>-1.0</v>
      </c>
      <c r="CA413" s="1">
        <v>-1.0</v>
      </c>
      <c r="CB413" s="1">
        <v>-1.0</v>
      </c>
      <c r="CC413" s="1">
        <v>-1.0</v>
      </c>
      <c r="CD413" s="1">
        <v>13297.0</v>
      </c>
    </row>
    <row r="414">
      <c r="A414" s="1">
        <v>66026.0</v>
      </c>
      <c r="B414" s="1" t="s">
        <v>2439</v>
      </c>
      <c r="C414" s="1" t="s">
        <v>2440</v>
      </c>
      <c r="D414" s="1" t="s">
        <v>2441</v>
      </c>
      <c r="E414" s="1" t="s">
        <v>85</v>
      </c>
      <c r="H414" s="1" t="s">
        <v>2442</v>
      </c>
      <c r="I414" s="1">
        <v>322716.0</v>
      </c>
      <c r="J414" s="1">
        <v>40531.0</v>
      </c>
      <c r="K414" s="1" t="s">
        <v>272</v>
      </c>
      <c r="L414" s="1">
        <v>0.69</v>
      </c>
      <c r="M414" s="1">
        <v>0.0</v>
      </c>
      <c r="N414" s="1">
        <v>11.0</v>
      </c>
      <c r="O414" s="1">
        <v>1.0</v>
      </c>
      <c r="P414" s="1" t="s">
        <v>123</v>
      </c>
      <c r="Q414" s="1" t="s">
        <v>124</v>
      </c>
      <c r="R414" s="1">
        <v>40.6715</v>
      </c>
      <c r="S414" s="1">
        <v>-73.94808</v>
      </c>
      <c r="T414" s="1" t="s">
        <v>91</v>
      </c>
      <c r="U414" s="1" t="s">
        <v>113</v>
      </c>
      <c r="V414" s="1">
        <v>2.0</v>
      </c>
      <c r="W414" s="1">
        <v>1.0</v>
      </c>
      <c r="X414" s="1">
        <v>1.0</v>
      </c>
      <c r="Y414" s="1">
        <v>1.0</v>
      </c>
      <c r="Z414" s="1" t="s">
        <v>93</v>
      </c>
      <c r="AA414" s="1" t="s">
        <v>2443</v>
      </c>
      <c r="AB414" s="1">
        <v>49.0</v>
      </c>
      <c r="AC414" s="1">
        <v>1.0</v>
      </c>
      <c r="AD414" s="1">
        <v>12.0</v>
      </c>
      <c r="AE414" s="1">
        <v>21.0</v>
      </c>
      <c r="AF414" s="1" t="s">
        <v>407</v>
      </c>
      <c r="AG414" s="1">
        <v>1.0</v>
      </c>
      <c r="AH414" s="1">
        <v>0.0</v>
      </c>
      <c r="AI414" s="1">
        <v>26.0</v>
      </c>
      <c r="AJ414" s="1">
        <v>56.0</v>
      </c>
      <c r="AK414" s="1">
        <v>331.0</v>
      </c>
      <c r="AL414" s="1">
        <v>15.0</v>
      </c>
      <c r="AM414" s="1">
        <v>4.0</v>
      </c>
      <c r="AN414" s="1">
        <v>92.0</v>
      </c>
      <c r="AO414" s="1">
        <v>9.0</v>
      </c>
      <c r="AP414" s="1">
        <v>8.0</v>
      </c>
      <c r="AQ414" s="1">
        <v>9.0</v>
      </c>
      <c r="AR414" s="1">
        <v>10.0</v>
      </c>
      <c r="AS414" s="1">
        <v>9.0</v>
      </c>
      <c r="AT414" s="1">
        <v>9.0</v>
      </c>
      <c r="AU414" s="1">
        <v>0.0</v>
      </c>
      <c r="AV414" s="1" t="s">
        <v>96</v>
      </c>
      <c r="AW414" s="1">
        <v>5.0</v>
      </c>
      <c r="AX414" s="1">
        <v>3.0</v>
      </c>
      <c r="AY414" s="1">
        <v>2.0</v>
      </c>
      <c r="AZ414" s="1">
        <v>0.0</v>
      </c>
      <c r="BA414" s="1">
        <v>0.15</v>
      </c>
      <c r="BB414" s="1">
        <v>-1.0</v>
      </c>
      <c r="BC414" s="1">
        <v>1.0</v>
      </c>
      <c r="BD414" s="1">
        <v>-1.0</v>
      </c>
      <c r="BE414" s="1">
        <v>-1.0</v>
      </c>
      <c r="BF414" s="1">
        <v>-1.0</v>
      </c>
      <c r="BG414" s="1">
        <v>-1.0</v>
      </c>
      <c r="BH414" s="1">
        <v>-1.0</v>
      </c>
      <c r="BI414" s="1">
        <v>-1.0</v>
      </c>
      <c r="BJ414" s="1">
        <v>1.0</v>
      </c>
      <c r="BK414" s="1">
        <v>-1.0</v>
      </c>
      <c r="BL414" s="1">
        <v>-1.0</v>
      </c>
      <c r="BM414" s="1">
        <v>-1.0</v>
      </c>
      <c r="BN414" s="1">
        <v>-1.0</v>
      </c>
      <c r="BO414" s="1">
        <v>-1.0</v>
      </c>
      <c r="BP414" s="1">
        <v>-1.0</v>
      </c>
      <c r="BQ414" s="1">
        <v>1.0</v>
      </c>
      <c r="BR414" s="1">
        <v>-1.0</v>
      </c>
      <c r="BS414" s="1">
        <v>-1.0</v>
      </c>
      <c r="BT414" s="1">
        <v>-1.0</v>
      </c>
      <c r="BU414" s="1">
        <v>1.0</v>
      </c>
      <c r="BV414" s="1">
        <v>-1.0</v>
      </c>
      <c r="BW414" s="1">
        <v>-1.0</v>
      </c>
      <c r="BX414" s="1">
        <v>-1.0</v>
      </c>
      <c r="BY414" s="1">
        <v>-1.0</v>
      </c>
      <c r="BZ414" s="1">
        <v>1.0</v>
      </c>
      <c r="CA414" s="1">
        <v>-1.0</v>
      </c>
      <c r="CB414" s="1">
        <v>-1.0</v>
      </c>
      <c r="CC414" s="1">
        <v>-1.0</v>
      </c>
      <c r="CD414" s="1">
        <v>13331.0</v>
      </c>
    </row>
    <row r="415">
      <c r="A415" s="1">
        <v>2.7730153E7</v>
      </c>
      <c r="B415" s="1" t="s">
        <v>2444</v>
      </c>
      <c r="C415" s="1" t="s">
        <v>2445</v>
      </c>
      <c r="D415" s="1" t="s">
        <v>2446</v>
      </c>
      <c r="E415" s="1" t="s">
        <v>85</v>
      </c>
      <c r="F415" s="1" t="s">
        <v>2447</v>
      </c>
      <c r="G415" s="1" t="s">
        <v>2448</v>
      </c>
      <c r="H415" s="2" t="str">
        <f>- Absolutely no pets. no SMOKING in anywhere in The building, including The apartment and The balcony. - This is a Quiet residential building.  Only guests confirmed in The reservation can use The space. no parties or events or Other guests.</f>
        <v>#ERROR!</v>
      </c>
      <c r="I415" s="1">
        <v>1.87731563E8</v>
      </c>
      <c r="J415" s="1">
        <v>43223.0</v>
      </c>
      <c r="M415" s="1">
        <v>0.0</v>
      </c>
      <c r="N415" s="1">
        <v>1.0</v>
      </c>
      <c r="O415" s="1">
        <v>0.0</v>
      </c>
      <c r="P415" s="1" t="s">
        <v>111</v>
      </c>
      <c r="Q415" s="1" t="s">
        <v>112</v>
      </c>
      <c r="R415" s="1">
        <v>40.76969</v>
      </c>
      <c r="S415" s="1">
        <v>-73.92197</v>
      </c>
      <c r="T415" s="1" t="s">
        <v>91</v>
      </c>
      <c r="U415" s="1" t="s">
        <v>92</v>
      </c>
      <c r="V415" s="1">
        <v>2.0</v>
      </c>
      <c r="W415" s="1">
        <v>1.0</v>
      </c>
      <c r="X415" s="1">
        <v>1.0</v>
      </c>
      <c r="Y415" s="1">
        <v>1.0</v>
      </c>
      <c r="Z415" s="1" t="s">
        <v>93</v>
      </c>
      <c r="AA415" s="1" t="s">
        <v>2449</v>
      </c>
      <c r="AB415" s="1">
        <v>170.0</v>
      </c>
      <c r="AC415" s="1">
        <v>1.0</v>
      </c>
      <c r="AD415" s="1">
        <v>0.0</v>
      </c>
      <c r="AE415" s="1">
        <v>2.0</v>
      </c>
      <c r="AF415" s="1" t="s">
        <v>452</v>
      </c>
      <c r="AG415" s="1">
        <v>1.0</v>
      </c>
      <c r="AH415" s="1">
        <v>0.0</v>
      </c>
      <c r="AI415" s="1">
        <v>0.0</v>
      </c>
      <c r="AJ415" s="1">
        <v>0.0</v>
      </c>
      <c r="AK415" s="1">
        <v>0.0</v>
      </c>
      <c r="AL415" s="1">
        <v>11.0</v>
      </c>
      <c r="AM415" s="1">
        <v>11.0</v>
      </c>
      <c r="AN415" s="1">
        <v>98.0</v>
      </c>
      <c r="AO415" s="1">
        <v>10.0</v>
      </c>
      <c r="AP415" s="1">
        <v>10.0</v>
      </c>
      <c r="AQ415" s="1">
        <v>10.0</v>
      </c>
      <c r="AR415" s="1">
        <v>10.0</v>
      </c>
      <c r="AS415" s="1">
        <v>10.0</v>
      </c>
      <c r="AT415" s="1">
        <v>10.0</v>
      </c>
      <c r="AU415" s="1">
        <v>0.0</v>
      </c>
      <c r="AV415" s="1" t="s">
        <v>117</v>
      </c>
      <c r="AW415" s="1">
        <v>1.0</v>
      </c>
      <c r="AX415" s="1">
        <v>1.0</v>
      </c>
      <c r="AY415" s="1">
        <v>0.0</v>
      </c>
      <c r="AZ415" s="1">
        <v>0.0</v>
      </c>
      <c r="BA415" s="1">
        <v>1.07</v>
      </c>
      <c r="BB415" s="1">
        <v>-1.0</v>
      </c>
      <c r="BC415" s="1">
        <v>1.0</v>
      </c>
      <c r="BD415" s="1">
        <v>-1.0</v>
      </c>
      <c r="BE415" s="1">
        <v>-1.0</v>
      </c>
      <c r="BF415" s="1">
        <v>1.0</v>
      </c>
      <c r="BG415" s="1">
        <v>-1.0</v>
      </c>
      <c r="BH415" s="1">
        <v>-1.0</v>
      </c>
      <c r="BI415" s="1">
        <v>-1.0</v>
      </c>
      <c r="BJ415" s="1">
        <v>1.0</v>
      </c>
      <c r="BK415" s="1">
        <v>-1.0</v>
      </c>
      <c r="BL415" s="1">
        <v>1.0</v>
      </c>
      <c r="BM415" s="1">
        <v>1.0</v>
      </c>
      <c r="BN415" s="1">
        <v>1.0</v>
      </c>
      <c r="BO415" s="1">
        <v>-1.0</v>
      </c>
      <c r="BP415" s="1">
        <v>-1.0</v>
      </c>
      <c r="BQ415" s="1">
        <v>1.0</v>
      </c>
      <c r="BR415" s="1">
        <v>-1.0</v>
      </c>
      <c r="BS415" s="1">
        <v>-1.0</v>
      </c>
      <c r="BT415" s="1">
        <v>-1.0</v>
      </c>
      <c r="BU415" s="1">
        <v>1.0</v>
      </c>
      <c r="BV415" s="1">
        <v>-1.0</v>
      </c>
      <c r="BW415" s="1">
        <v>-1.0</v>
      </c>
      <c r="BX415" s="1">
        <v>-1.0</v>
      </c>
      <c r="BY415" s="1">
        <v>-1.0</v>
      </c>
      <c r="BZ415" s="1">
        <v>-1.0</v>
      </c>
      <c r="CA415" s="1">
        <v>-1.0</v>
      </c>
      <c r="CB415" s="1">
        <v>-1.0</v>
      </c>
      <c r="CC415" s="1">
        <v>-1.0</v>
      </c>
      <c r="CD415" s="1">
        <v>13367.0</v>
      </c>
    </row>
    <row r="416">
      <c r="A416" s="1">
        <v>2.1364703E7</v>
      </c>
      <c r="B416" s="1" t="s">
        <v>2450</v>
      </c>
      <c r="C416" s="1" t="s">
        <v>2451</v>
      </c>
      <c r="D416" s="1" t="s">
        <v>2451</v>
      </c>
      <c r="E416" s="1" t="s">
        <v>85</v>
      </c>
      <c r="I416" s="1">
        <v>8480056.0</v>
      </c>
      <c r="J416" s="1">
        <v>41513.0</v>
      </c>
      <c r="K416" s="1" t="s">
        <v>272</v>
      </c>
      <c r="L416" s="1">
        <v>0.7</v>
      </c>
      <c r="M416" s="1">
        <v>0.0</v>
      </c>
      <c r="N416" s="1">
        <v>1.0</v>
      </c>
      <c r="O416" s="1">
        <v>1.0</v>
      </c>
      <c r="P416" s="1" t="s">
        <v>89</v>
      </c>
      <c r="Q416" s="1" t="s">
        <v>90</v>
      </c>
      <c r="R416" s="1">
        <v>40.7270599999999</v>
      </c>
      <c r="S416" s="1">
        <v>-74.00476</v>
      </c>
      <c r="T416" s="1" t="s">
        <v>91</v>
      </c>
      <c r="U416" s="1" t="s">
        <v>92</v>
      </c>
      <c r="V416" s="1">
        <v>2.0</v>
      </c>
      <c r="W416" s="1">
        <v>1.0</v>
      </c>
      <c r="X416" s="1">
        <v>1.0</v>
      </c>
      <c r="Y416" s="1">
        <v>1.0</v>
      </c>
      <c r="Z416" s="1" t="s">
        <v>93</v>
      </c>
      <c r="AA416" s="1" t="s">
        <v>2452</v>
      </c>
      <c r="AB416" s="1">
        <v>170.0</v>
      </c>
      <c r="AC416" s="1">
        <v>1.0</v>
      </c>
      <c r="AD416" s="1">
        <v>0.0</v>
      </c>
      <c r="AE416" s="1">
        <v>2.0</v>
      </c>
      <c r="AF416" s="1" t="s">
        <v>95</v>
      </c>
      <c r="AG416" s="1">
        <v>1.0</v>
      </c>
      <c r="AH416" s="1">
        <v>6.0</v>
      </c>
      <c r="AI416" s="1">
        <v>6.0</v>
      </c>
      <c r="AJ416" s="1">
        <v>6.0</v>
      </c>
      <c r="AK416" s="1">
        <v>6.0</v>
      </c>
      <c r="AL416" s="1">
        <v>17.0</v>
      </c>
      <c r="AM416" s="1">
        <v>9.0</v>
      </c>
      <c r="AN416" s="1">
        <v>96.0</v>
      </c>
      <c r="AO416" s="1">
        <v>10.0</v>
      </c>
      <c r="AP416" s="1">
        <v>9.0</v>
      </c>
      <c r="AQ416" s="1">
        <v>10.0</v>
      </c>
      <c r="AR416" s="1">
        <v>10.0</v>
      </c>
      <c r="AS416" s="1">
        <v>10.0</v>
      </c>
      <c r="AT416" s="1">
        <v>10.0</v>
      </c>
      <c r="AU416" s="1">
        <v>0.0</v>
      </c>
      <c r="AV416" s="1" t="s">
        <v>117</v>
      </c>
      <c r="AW416" s="1">
        <v>1.0</v>
      </c>
      <c r="AX416" s="1">
        <v>1.0</v>
      </c>
      <c r="AY416" s="1">
        <v>0.0</v>
      </c>
      <c r="AZ416" s="1">
        <v>0.0</v>
      </c>
      <c r="BA416" s="1">
        <v>0.84</v>
      </c>
      <c r="BB416" s="1">
        <v>-1.0</v>
      </c>
      <c r="BC416" s="1">
        <v>1.0</v>
      </c>
      <c r="BD416" s="1">
        <v>-1.0</v>
      </c>
      <c r="BE416" s="1">
        <v>-1.0</v>
      </c>
      <c r="BF416" s="1">
        <v>-1.0</v>
      </c>
      <c r="BG416" s="1">
        <v>-1.0</v>
      </c>
      <c r="BH416" s="1">
        <v>-1.0</v>
      </c>
      <c r="BI416" s="1">
        <v>-1.0</v>
      </c>
      <c r="BJ416" s="1">
        <v>1.0</v>
      </c>
      <c r="BK416" s="1">
        <v>-1.0</v>
      </c>
      <c r="BL416" s="1">
        <v>-1.0</v>
      </c>
      <c r="BM416" s="1">
        <v>1.0</v>
      </c>
      <c r="BN416" s="1">
        <v>-1.0</v>
      </c>
      <c r="BO416" s="1">
        <v>-1.0</v>
      </c>
      <c r="BP416" s="1">
        <v>-1.0</v>
      </c>
      <c r="BQ416" s="1">
        <v>-1.0</v>
      </c>
      <c r="BR416" s="1">
        <v>-1.0</v>
      </c>
      <c r="BS416" s="1">
        <v>-1.0</v>
      </c>
      <c r="BT416" s="1">
        <v>-1.0</v>
      </c>
      <c r="BU416" s="1">
        <v>1.0</v>
      </c>
      <c r="BV416" s="1">
        <v>-1.0</v>
      </c>
      <c r="BW416" s="1">
        <v>-1.0</v>
      </c>
      <c r="BX416" s="1">
        <v>-1.0</v>
      </c>
      <c r="BY416" s="1">
        <v>-1.0</v>
      </c>
      <c r="BZ416" s="1">
        <v>-1.0</v>
      </c>
      <c r="CA416" s="1">
        <v>-1.0</v>
      </c>
      <c r="CB416" s="1">
        <v>-1.0</v>
      </c>
      <c r="CC416" s="1">
        <v>-1.0</v>
      </c>
      <c r="CD416" s="1">
        <v>13396.0</v>
      </c>
    </row>
    <row r="417">
      <c r="A417" s="1">
        <v>3.558315E7</v>
      </c>
      <c r="B417" s="1" t="s">
        <v>2453</v>
      </c>
      <c r="C417" s="1" t="s">
        <v>2454</v>
      </c>
      <c r="D417" s="1" t="s">
        <v>2455</v>
      </c>
      <c r="E417" s="1" t="s">
        <v>85</v>
      </c>
      <c r="F417" s="1" t="s">
        <v>2456</v>
      </c>
      <c r="G417" s="1" t="s">
        <v>2457</v>
      </c>
      <c r="I417" s="1">
        <v>2.65424495E8</v>
      </c>
      <c r="J417" s="1">
        <v>43616.0</v>
      </c>
      <c r="K417" s="1" t="s">
        <v>88</v>
      </c>
      <c r="L417" s="1">
        <v>1.0</v>
      </c>
      <c r="M417" s="1">
        <v>0.0</v>
      </c>
      <c r="N417" s="1">
        <v>2.0</v>
      </c>
      <c r="O417" s="1">
        <v>1.0</v>
      </c>
      <c r="P417" s="1" t="s">
        <v>89</v>
      </c>
      <c r="Q417" s="1" t="s">
        <v>90</v>
      </c>
      <c r="R417" s="1">
        <v>40.80369</v>
      </c>
      <c r="S417" s="1">
        <v>-73.94764</v>
      </c>
      <c r="T417" s="1" t="s">
        <v>150</v>
      </c>
      <c r="U417" s="1" t="s">
        <v>92</v>
      </c>
      <c r="V417" s="1">
        <v>4.0</v>
      </c>
      <c r="W417" s="1">
        <v>1.0</v>
      </c>
      <c r="X417" s="1">
        <v>2.0</v>
      </c>
      <c r="Y417" s="1">
        <v>2.0</v>
      </c>
      <c r="Z417" s="1" t="s">
        <v>93</v>
      </c>
      <c r="AA417" s="1" t="s">
        <v>2458</v>
      </c>
      <c r="AB417" s="1">
        <v>150.0</v>
      </c>
      <c r="AC417" s="1">
        <v>1.0</v>
      </c>
      <c r="AD417" s="1">
        <v>0.0</v>
      </c>
      <c r="AE417" s="1">
        <v>1.0</v>
      </c>
      <c r="AF417" s="1" t="s">
        <v>313</v>
      </c>
      <c r="AG417" s="1">
        <v>1.0</v>
      </c>
      <c r="AH417" s="1">
        <v>2.0</v>
      </c>
      <c r="AI417" s="1">
        <v>14.0</v>
      </c>
      <c r="AJ417" s="1">
        <v>14.0</v>
      </c>
      <c r="AK417" s="1">
        <v>14.0</v>
      </c>
      <c r="AL417" s="1">
        <v>0.0</v>
      </c>
      <c r="AM417" s="1">
        <v>0.0</v>
      </c>
      <c r="AU417" s="1">
        <v>0.0</v>
      </c>
      <c r="AV417" s="1" t="s">
        <v>96</v>
      </c>
      <c r="AW417" s="1">
        <v>2.0</v>
      </c>
      <c r="AX417" s="1">
        <v>1.0</v>
      </c>
      <c r="AY417" s="1">
        <v>1.0</v>
      </c>
      <c r="AZ417" s="1">
        <v>0.0</v>
      </c>
      <c r="BB417" s="1">
        <v>-1.0</v>
      </c>
      <c r="BC417" s="1">
        <v>1.0</v>
      </c>
      <c r="BD417" s="1">
        <v>-1.0</v>
      </c>
      <c r="BE417" s="1">
        <v>-1.0</v>
      </c>
      <c r="BF417" s="1">
        <v>-1.0</v>
      </c>
      <c r="BG417" s="1">
        <v>-1.0</v>
      </c>
      <c r="BH417" s="1">
        <v>-1.0</v>
      </c>
      <c r="BI417" s="1">
        <v>-1.0</v>
      </c>
      <c r="BJ417" s="1">
        <v>1.0</v>
      </c>
      <c r="BK417" s="1">
        <v>-1.0</v>
      </c>
      <c r="BL417" s="1">
        <v>-1.0</v>
      </c>
      <c r="BM417" s="1">
        <v>1.0</v>
      </c>
      <c r="BN417" s="1">
        <v>-1.0</v>
      </c>
      <c r="BO417" s="1">
        <v>-1.0</v>
      </c>
      <c r="BP417" s="1">
        <v>1.0</v>
      </c>
      <c r="BQ417" s="1">
        <v>-1.0</v>
      </c>
      <c r="BR417" s="1">
        <v>-1.0</v>
      </c>
      <c r="BS417" s="1">
        <v>1.0</v>
      </c>
      <c r="BT417" s="1">
        <v>-1.0</v>
      </c>
      <c r="BU417" s="1">
        <v>1.0</v>
      </c>
      <c r="BV417" s="1">
        <v>-1.0</v>
      </c>
      <c r="BW417" s="1">
        <v>-1.0</v>
      </c>
      <c r="BX417" s="1">
        <v>1.0</v>
      </c>
      <c r="BY417" s="1">
        <v>-1.0</v>
      </c>
      <c r="BZ417" s="1">
        <v>-1.0</v>
      </c>
      <c r="CA417" s="1">
        <v>-1.0</v>
      </c>
      <c r="CB417" s="1">
        <v>-1.0</v>
      </c>
      <c r="CC417" s="1">
        <v>-1.0</v>
      </c>
      <c r="CD417" s="1">
        <v>13437.0</v>
      </c>
    </row>
    <row r="418">
      <c r="A418" s="1">
        <v>2.2529877E7</v>
      </c>
      <c r="B418" s="1" t="s">
        <v>2459</v>
      </c>
      <c r="C418" s="1" t="s">
        <v>2460</v>
      </c>
      <c r="D418" s="1" t="s">
        <v>2461</v>
      </c>
      <c r="E418" s="1" t="s">
        <v>85</v>
      </c>
      <c r="F418" s="1" t="s">
        <v>2462</v>
      </c>
      <c r="G418" s="1" t="s">
        <v>2463</v>
      </c>
      <c r="H418" s="1" t="s">
        <v>2464</v>
      </c>
      <c r="I418" s="1">
        <v>1.56505456E8</v>
      </c>
      <c r="J418" s="1">
        <v>43036.0</v>
      </c>
      <c r="K418" s="1" t="s">
        <v>134</v>
      </c>
      <c r="L418" s="1">
        <v>1.0</v>
      </c>
      <c r="M418" s="1">
        <v>0.0</v>
      </c>
      <c r="N418" s="1">
        <v>15.0</v>
      </c>
      <c r="O418" s="1">
        <v>0.0</v>
      </c>
      <c r="P418" s="1" t="s">
        <v>123</v>
      </c>
      <c r="Q418" s="1" t="s">
        <v>2465</v>
      </c>
      <c r="R418" s="1">
        <v>40.66254</v>
      </c>
      <c r="S418" s="1">
        <v>-73.88896</v>
      </c>
      <c r="T418" s="1" t="s">
        <v>91</v>
      </c>
      <c r="U418" s="1" t="s">
        <v>113</v>
      </c>
      <c r="V418" s="1">
        <v>2.0</v>
      </c>
      <c r="W418" s="1">
        <v>1.0</v>
      </c>
      <c r="X418" s="1">
        <v>1.0</v>
      </c>
      <c r="Y418" s="1">
        <v>1.0</v>
      </c>
      <c r="Z418" s="1" t="s">
        <v>93</v>
      </c>
      <c r="AA418" s="1" t="s">
        <v>2466</v>
      </c>
      <c r="AB418" s="1">
        <v>35.0</v>
      </c>
      <c r="AC418" s="1">
        <v>1.0</v>
      </c>
      <c r="AD418" s="1">
        <v>20.0</v>
      </c>
      <c r="AE418" s="1">
        <v>3.0</v>
      </c>
      <c r="AF418" s="1" t="s">
        <v>255</v>
      </c>
      <c r="AG418" s="1">
        <v>1.0</v>
      </c>
      <c r="AH418" s="1">
        <v>19.0</v>
      </c>
      <c r="AI418" s="1">
        <v>49.0</v>
      </c>
      <c r="AJ418" s="1">
        <v>79.0</v>
      </c>
      <c r="AK418" s="1">
        <v>79.0</v>
      </c>
      <c r="AL418" s="1">
        <v>18.0</v>
      </c>
      <c r="AM418" s="1">
        <v>11.0</v>
      </c>
      <c r="AN418" s="1">
        <v>100.0</v>
      </c>
      <c r="AO418" s="1">
        <v>10.0</v>
      </c>
      <c r="AP418" s="1">
        <v>10.0</v>
      </c>
      <c r="AQ418" s="1">
        <v>10.0</v>
      </c>
      <c r="AR418" s="1">
        <v>10.0</v>
      </c>
      <c r="AS418" s="1">
        <v>9.0</v>
      </c>
      <c r="AT418" s="1">
        <v>10.0</v>
      </c>
      <c r="AU418" s="1">
        <v>1.0</v>
      </c>
      <c r="AV418" s="1" t="s">
        <v>96</v>
      </c>
      <c r="AW418" s="1">
        <v>13.0</v>
      </c>
      <c r="AX418" s="1">
        <v>0.0</v>
      </c>
      <c r="AY418" s="1">
        <v>13.0</v>
      </c>
      <c r="AZ418" s="1">
        <v>0.0</v>
      </c>
      <c r="BA418" s="1">
        <v>1.02</v>
      </c>
      <c r="BB418" s="1">
        <v>-1.0</v>
      </c>
      <c r="BC418" s="1">
        <v>-1.0</v>
      </c>
      <c r="BD418" s="1">
        <v>-1.0</v>
      </c>
      <c r="BE418" s="1">
        <v>1.0</v>
      </c>
      <c r="BF418" s="1">
        <v>-1.0</v>
      </c>
      <c r="BG418" s="1">
        <v>-1.0</v>
      </c>
      <c r="BH418" s="1">
        <v>-1.0</v>
      </c>
      <c r="BI418" s="1">
        <v>1.0</v>
      </c>
      <c r="BJ418" s="1">
        <v>1.0</v>
      </c>
      <c r="BK418" s="1">
        <v>1.0</v>
      </c>
      <c r="BL418" s="1">
        <v>1.0</v>
      </c>
      <c r="BM418" s="1">
        <v>-1.0</v>
      </c>
      <c r="BN418" s="1">
        <v>-1.0</v>
      </c>
      <c r="BO418" s="1">
        <v>-1.0</v>
      </c>
      <c r="BP418" s="1">
        <v>-1.0</v>
      </c>
      <c r="BQ418" s="1">
        <v>1.0</v>
      </c>
      <c r="BR418" s="1">
        <v>1.0</v>
      </c>
      <c r="BS418" s="1">
        <v>-1.0</v>
      </c>
      <c r="BT418" s="1">
        <v>-1.0</v>
      </c>
      <c r="BU418" s="1">
        <v>1.0</v>
      </c>
      <c r="BV418" s="1">
        <v>1.0</v>
      </c>
      <c r="BW418" s="1">
        <v>-1.0</v>
      </c>
      <c r="BX418" s="1">
        <v>-1.0</v>
      </c>
      <c r="BY418" s="1">
        <v>-1.0</v>
      </c>
      <c r="BZ418" s="1">
        <v>-1.0</v>
      </c>
      <c r="CA418" s="1">
        <v>-1.0</v>
      </c>
      <c r="CB418" s="1">
        <v>1.0</v>
      </c>
      <c r="CC418" s="1">
        <v>-1.0</v>
      </c>
      <c r="CD418" s="1">
        <v>13487.0</v>
      </c>
    </row>
    <row r="419">
      <c r="A419" s="1">
        <v>3.3096564E7</v>
      </c>
      <c r="B419" s="1" t="s">
        <v>2467</v>
      </c>
      <c r="C419" s="1" t="s">
        <v>2468</v>
      </c>
      <c r="D419" s="1" t="s">
        <v>2469</v>
      </c>
      <c r="E419" s="1" t="s">
        <v>85</v>
      </c>
      <c r="G419" s="1" t="s">
        <v>2470</v>
      </c>
      <c r="I419" s="1">
        <v>1.8243429E8</v>
      </c>
      <c r="J419" s="1">
        <v>43194.0</v>
      </c>
      <c r="K419" s="1" t="s">
        <v>134</v>
      </c>
      <c r="L419" s="1">
        <v>0.8</v>
      </c>
      <c r="M419" s="1">
        <v>0.0</v>
      </c>
      <c r="N419" s="1">
        <v>3.0</v>
      </c>
      <c r="O419" s="1">
        <v>0.0</v>
      </c>
      <c r="P419" s="1" t="s">
        <v>111</v>
      </c>
      <c r="Q419" s="1" t="s">
        <v>1023</v>
      </c>
      <c r="R419" s="1">
        <v>40.77134</v>
      </c>
      <c r="S419" s="1">
        <v>-73.91328</v>
      </c>
      <c r="T419" s="1" t="s">
        <v>91</v>
      </c>
      <c r="U419" s="1" t="s">
        <v>113</v>
      </c>
      <c r="V419" s="1">
        <v>2.0</v>
      </c>
      <c r="W419" s="1">
        <v>1.0</v>
      </c>
      <c r="X419" s="1">
        <v>1.0</v>
      </c>
      <c r="Y419" s="1">
        <v>1.0</v>
      </c>
      <c r="Z419" s="1" t="s">
        <v>93</v>
      </c>
      <c r="AA419" s="1" t="s">
        <v>2471</v>
      </c>
      <c r="AB419" s="1">
        <v>52.0</v>
      </c>
      <c r="AC419" s="1">
        <v>1.0</v>
      </c>
      <c r="AD419" s="1">
        <v>30.0</v>
      </c>
      <c r="AE419" s="1">
        <v>1.0</v>
      </c>
      <c r="AF419" s="1" t="s">
        <v>291</v>
      </c>
      <c r="AG419" s="1">
        <v>1.0</v>
      </c>
      <c r="AH419" s="1">
        <v>0.0</v>
      </c>
      <c r="AI419" s="1">
        <v>0.0</v>
      </c>
      <c r="AJ419" s="1">
        <v>0.0</v>
      </c>
      <c r="AK419" s="1">
        <v>188.0</v>
      </c>
      <c r="AL419" s="1">
        <v>5.0</v>
      </c>
      <c r="AM419" s="1">
        <v>5.0</v>
      </c>
      <c r="AN419" s="1">
        <v>92.0</v>
      </c>
      <c r="AO419" s="1">
        <v>9.0</v>
      </c>
      <c r="AP419" s="1">
        <v>9.0</v>
      </c>
      <c r="AQ419" s="1">
        <v>9.0</v>
      </c>
      <c r="AR419" s="1">
        <v>9.0</v>
      </c>
      <c r="AS419" s="1">
        <v>10.0</v>
      </c>
      <c r="AT419" s="1">
        <v>8.0</v>
      </c>
      <c r="AU419" s="1">
        <v>1.0</v>
      </c>
      <c r="AV419" s="1" t="s">
        <v>105</v>
      </c>
      <c r="AW419" s="1">
        <v>2.0</v>
      </c>
      <c r="AX419" s="1">
        <v>0.0</v>
      </c>
      <c r="AY419" s="1">
        <v>2.0</v>
      </c>
      <c r="AZ419" s="1">
        <v>0.0</v>
      </c>
      <c r="BA419" s="1">
        <v>1.6</v>
      </c>
      <c r="BB419" s="1">
        <v>-1.0</v>
      </c>
      <c r="BC419" s="1">
        <v>-1.0</v>
      </c>
      <c r="BD419" s="1">
        <v>-1.0</v>
      </c>
      <c r="BE419" s="1">
        <v>-1.0</v>
      </c>
      <c r="BF419" s="1">
        <v>-1.0</v>
      </c>
      <c r="BG419" s="1">
        <v>-1.0</v>
      </c>
      <c r="BH419" s="1">
        <v>-1.0</v>
      </c>
      <c r="BI419" s="1">
        <v>-1.0</v>
      </c>
      <c r="BJ419" s="1">
        <v>-1.0</v>
      </c>
      <c r="BK419" s="1">
        <v>1.0</v>
      </c>
      <c r="BL419" s="1">
        <v>-1.0</v>
      </c>
      <c r="BM419" s="1">
        <v>-1.0</v>
      </c>
      <c r="BN419" s="1">
        <v>-1.0</v>
      </c>
      <c r="BO419" s="1">
        <v>-1.0</v>
      </c>
      <c r="BP419" s="1">
        <v>-1.0</v>
      </c>
      <c r="BQ419" s="1">
        <v>1.0</v>
      </c>
      <c r="BR419" s="1">
        <v>-1.0</v>
      </c>
      <c r="BS419" s="1">
        <v>-1.0</v>
      </c>
      <c r="BT419" s="1">
        <v>-1.0</v>
      </c>
      <c r="BU419" s="1">
        <v>1.0</v>
      </c>
      <c r="BV419" s="1">
        <v>1.0</v>
      </c>
      <c r="BW419" s="1">
        <v>1.0</v>
      </c>
      <c r="BX419" s="1">
        <v>-1.0</v>
      </c>
      <c r="BY419" s="1">
        <v>-1.0</v>
      </c>
      <c r="BZ419" s="1">
        <v>-1.0</v>
      </c>
      <c r="CA419" s="1">
        <v>-1.0</v>
      </c>
      <c r="CB419" s="1">
        <v>-1.0</v>
      </c>
      <c r="CC419" s="1">
        <v>-1.0</v>
      </c>
      <c r="CD419" s="1">
        <v>13566.0</v>
      </c>
    </row>
    <row r="420">
      <c r="A420" s="1">
        <v>3.5710697E7</v>
      </c>
      <c r="B420" s="1" t="s">
        <v>2472</v>
      </c>
      <c r="C420" s="1" t="s">
        <v>2473</v>
      </c>
      <c r="D420" s="1" t="s">
        <v>2474</v>
      </c>
      <c r="E420" s="1" t="s">
        <v>85</v>
      </c>
      <c r="F420" s="1" t="s">
        <v>2475</v>
      </c>
      <c r="G420" s="1" t="s">
        <v>2476</v>
      </c>
      <c r="H420" s="1" t="s">
        <v>2477</v>
      </c>
      <c r="I420" s="1">
        <v>2.68614079E8</v>
      </c>
      <c r="J420" s="1">
        <v>43630.0</v>
      </c>
      <c r="K420" s="1" t="s">
        <v>134</v>
      </c>
      <c r="L420" s="1">
        <v>1.0</v>
      </c>
      <c r="M420" s="1">
        <v>0.0</v>
      </c>
      <c r="N420" s="1">
        <v>1.0</v>
      </c>
      <c r="O420" s="1">
        <v>0.0</v>
      </c>
      <c r="P420" s="1" t="s">
        <v>89</v>
      </c>
      <c r="Q420" s="1" t="s">
        <v>1385</v>
      </c>
      <c r="R420" s="1">
        <v>40.72513</v>
      </c>
      <c r="S420" s="1">
        <v>-73.9839</v>
      </c>
      <c r="T420" s="1" t="s">
        <v>91</v>
      </c>
      <c r="U420" s="1" t="s">
        <v>92</v>
      </c>
      <c r="V420" s="1">
        <v>6.0</v>
      </c>
      <c r="W420" s="1">
        <v>1.0</v>
      </c>
      <c r="X420" s="1">
        <v>2.0</v>
      </c>
      <c r="Y420" s="1">
        <v>1.0</v>
      </c>
      <c r="Z420" s="1" t="s">
        <v>93</v>
      </c>
      <c r="AA420" s="1" t="s">
        <v>2478</v>
      </c>
      <c r="AB420" s="1">
        <v>315.0</v>
      </c>
      <c r="AC420" s="1">
        <v>1.0</v>
      </c>
      <c r="AD420" s="1">
        <v>0.0</v>
      </c>
      <c r="AE420" s="1">
        <v>5.0</v>
      </c>
      <c r="AF420" s="1" t="s">
        <v>95</v>
      </c>
      <c r="AG420" s="1">
        <v>1.0</v>
      </c>
      <c r="AH420" s="1">
        <v>4.0</v>
      </c>
      <c r="AI420" s="1">
        <v>19.0</v>
      </c>
      <c r="AJ420" s="1">
        <v>37.0</v>
      </c>
      <c r="AK420" s="1">
        <v>160.0</v>
      </c>
      <c r="AL420" s="1">
        <v>2.0</v>
      </c>
      <c r="AM420" s="1">
        <v>2.0</v>
      </c>
      <c r="AN420" s="1">
        <v>100.0</v>
      </c>
      <c r="AO420" s="1">
        <v>10.0</v>
      </c>
      <c r="AP420" s="1">
        <v>10.0</v>
      </c>
      <c r="AQ420" s="1">
        <v>10.0</v>
      </c>
      <c r="AR420" s="1">
        <v>9.0</v>
      </c>
      <c r="AS420" s="1">
        <v>10.0</v>
      </c>
      <c r="AT420" s="1">
        <v>9.0</v>
      </c>
      <c r="AU420" s="1">
        <v>1.0</v>
      </c>
      <c r="AV420" s="1" t="s">
        <v>117</v>
      </c>
      <c r="AW420" s="1">
        <v>1.0</v>
      </c>
      <c r="AX420" s="1">
        <v>1.0</v>
      </c>
      <c r="AY420" s="1">
        <v>0.0</v>
      </c>
      <c r="AZ420" s="1">
        <v>0.0</v>
      </c>
      <c r="BA420" s="1">
        <v>2.0</v>
      </c>
      <c r="BB420" s="1">
        <v>-1.0</v>
      </c>
      <c r="BC420" s="1">
        <v>1.0</v>
      </c>
      <c r="BD420" s="1">
        <v>-1.0</v>
      </c>
      <c r="BE420" s="1">
        <v>-1.0</v>
      </c>
      <c r="BF420" s="1">
        <v>-1.0</v>
      </c>
      <c r="BG420" s="1">
        <v>-1.0</v>
      </c>
      <c r="BH420" s="1">
        <v>-1.0</v>
      </c>
      <c r="BI420" s="1">
        <v>1.0</v>
      </c>
      <c r="BJ420" s="1">
        <v>1.0</v>
      </c>
      <c r="BK420" s="1">
        <v>1.0</v>
      </c>
      <c r="BL420" s="1">
        <v>1.0</v>
      </c>
      <c r="BM420" s="1">
        <v>1.0</v>
      </c>
      <c r="BN420" s="1">
        <v>-1.0</v>
      </c>
      <c r="BO420" s="1">
        <v>-1.0</v>
      </c>
      <c r="BP420" s="1">
        <v>-1.0</v>
      </c>
      <c r="BQ420" s="1">
        <v>-1.0</v>
      </c>
      <c r="BR420" s="1">
        <v>-1.0</v>
      </c>
      <c r="BS420" s="1">
        <v>-1.0</v>
      </c>
      <c r="BT420" s="1">
        <v>-1.0</v>
      </c>
      <c r="BU420" s="1">
        <v>1.0</v>
      </c>
      <c r="BV420" s="1">
        <v>-1.0</v>
      </c>
      <c r="BW420" s="1">
        <v>-1.0</v>
      </c>
      <c r="BX420" s="1">
        <v>-1.0</v>
      </c>
      <c r="BY420" s="1">
        <v>-1.0</v>
      </c>
      <c r="BZ420" s="1">
        <v>-1.0</v>
      </c>
      <c r="CA420" s="1">
        <v>-1.0</v>
      </c>
      <c r="CB420" s="1">
        <v>-1.0</v>
      </c>
      <c r="CC420" s="1">
        <v>-1.0</v>
      </c>
      <c r="CD420" s="1">
        <v>13574.0</v>
      </c>
    </row>
    <row r="421">
      <c r="A421" s="1">
        <v>1921859.0</v>
      </c>
      <c r="B421" s="1" t="s">
        <v>2479</v>
      </c>
      <c r="C421" s="1" t="s">
        <v>2480</v>
      </c>
      <c r="D421" s="1" t="s">
        <v>2481</v>
      </c>
      <c r="E421" s="1" t="s">
        <v>85</v>
      </c>
      <c r="F421" s="1" t="s">
        <v>2482</v>
      </c>
      <c r="G421" s="1" t="s">
        <v>2483</v>
      </c>
      <c r="H421" s="1" t="s">
        <v>2484</v>
      </c>
      <c r="I421" s="1">
        <v>9959323.0</v>
      </c>
      <c r="J421" s="1">
        <v>41590.0</v>
      </c>
      <c r="K421" s="1" t="s">
        <v>134</v>
      </c>
      <c r="L421" s="1">
        <v>1.0</v>
      </c>
      <c r="M421" s="1">
        <v>0.0</v>
      </c>
      <c r="N421" s="1">
        <v>1.0</v>
      </c>
      <c r="O421" s="1">
        <v>1.0</v>
      </c>
      <c r="P421" s="1" t="s">
        <v>111</v>
      </c>
      <c r="Q421" s="1" t="s">
        <v>112</v>
      </c>
      <c r="R421" s="1">
        <v>40.77453</v>
      </c>
      <c r="S421" s="1">
        <v>-73.92833</v>
      </c>
      <c r="T421" s="1" t="s">
        <v>91</v>
      </c>
      <c r="U421" s="1" t="s">
        <v>92</v>
      </c>
      <c r="V421" s="1">
        <v>4.0</v>
      </c>
      <c r="W421" s="1">
        <v>1.0</v>
      </c>
      <c r="X421" s="1">
        <v>1.0</v>
      </c>
      <c r="Y421" s="1">
        <v>1.0</v>
      </c>
      <c r="Z421" s="1" t="s">
        <v>93</v>
      </c>
      <c r="AA421" s="1" t="s">
        <v>2485</v>
      </c>
      <c r="AB421" s="1">
        <v>130.0</v>
      </c>
      <c r="AC421" s="1">
        <v>2.0</v>
      </c>
      <c r="AD421" s="1">
        <v>35.0</v>
      </c>
      <c r="AE421" s="1">
        <v>4.0</v>
      </c>
      <c r="AF421" s="1" t="s">
        <v>179</v>
      </c>
      <c r="AG421" s="1">
        <v>1.0</v>
      </c>
      <c r="AH421" s="1">
        <v>20.0</v>
      </c>
      <c r="AI421" s="1">
        <v>42.0</v>
      </c>
      <c r="AJ421" s="1">
        <v>72.0</v>
      </c>
      <c r="AK421" s="1">
        <v>347.0</v>
      </c>
      <c r="AL421" s="1">
        <v>17.0</v>
      </c>
      <c r="AM421" s="1">
        <v>0.0</v>
      </c>
      <c r="AN421" s="1">
        <v>96.0</v>
      </c>
      <c r="AO421" s="1">
        <v>10.0</v>
      </c>
      <c r="AP421" s="1">
        <v>10.0</v>
      </c>
      <c r="AQ421" s="1">
        <v>10.0</v>
      </c>
      <c r="AR421" s="1">
        <v>10.0</v>
      </c>
      <c r="AS421" s="1">
        <v>10.0</v>
      </c>
      <c r="AT421" s="1">
        <v>10.0</v>
      </c>
      <c r="AU421" s="1">
        <v>0.0</v>
      </c>
      <c r="AV421" s="1" t="s">
        <v>96</v>
      </c>
      <c r="AW421" s="1">
        <v>1.0</v>
      </c>
      <c r="AX421" s="1">
        <v>1.0</v>
      </c>
      <c r="AY421" s="1">
        <v>0.0</v>
      </c>
      <c r="AZ421" s="1">
        <v>0.0</v>
      </c>
      <c r="BA421" s="1">
        <v>0.25</v>
      </c>
      <c r="BB421" s="1">
        <v>-1.0</v>
      </c>
      <c r="BC421" s="1">
        <v>1.0</v>
      </c>
      <c r="BD421" s="1">
        <v>-1.0</v>
      </c>
      <c r="BE421" s="1">
        <v>-1.0</v>
      </c>
      <c r="BF421" s="1">
        <v>-1.0</v>
      </c>
      <c r="BG421" s="1">
        <v>-1.0</v>
      </c>
      <c r="BH421" s="1">
        <v>-1.0</v>
      </c>
      <c r="BI421" s="1">
        <v>-1.0</v>
      </c>
      <c r="BJ421" s="1">
        <v>-1.0</v>
      </c>
      <c r="BK421" s="1">
        <v>-1.0</v>
      </c>
      <c r="BL421" s="1">
        <v>-1.0</v>
      </c>
      <c r="BM421" s="1">
        <v>-1.0</v>
      </c>
      <c r="BN421" s="1">
        <v>1.0</v>
      </c>
      <c r="BO421" s="1">
        <v>-1.0</v>
      </c>
      <c r="BP421" s="1">
        <v>1.0</v>
      </c>
      <c r="BQ421" s="1">
        <v>-1.0</v>
      </c>
      <c r="BR421" s="1">
        <v>-1.0</v>
      </c>
      <c r="BS421" s="1">
        <v>-1.0</v>
      </c>
      <c r="BT421" s="1">
        <v>-1.0</v>
      </c>
      <c r="BU421" s="1">
        <v>1.0</v>
      </c>
      <c r="BV421" s="1">
        <v>-1.0</v>
      </c>
      <c r="BW421" s="1">
        <v>-1.0</v>
      </c>
      <c r="BX421" s="1">
        <v>-1.0</v>
      </c>
      <c r="BY421" s="1">
        <v>-1.0</v>
      </c>
      <c r="BZ421" s="1">
        <v>1.0</v>
      </c>
      <c r="CA421" s="1">
        <v>-1.0</v>
      </c>
      <c r="CB421" s="1">
        <v>-1.0</v>
      </c>
      <c r="CC421" s="1">
        <v>-1.0</v>
      </c>
      <c r="CD421" s="1">
        <v>13583.0</v>
      </c>
    </row>
    <row r="422">
      <c r="A422" s="1">
        <v>7499452.0</v>
      </c>
      <c r="B422" s="1" t="s">
        <v>2486</v>
      </c>
      <c r="C422" s="1" t="s">
        <v>2487</v>
      </c>
      <c r="D422" s="1" t="s">
        <v>2487</v>
      </c>
      <c r="E422" s="1" t="s">
        <v>85</v>
      </c>
      <c r="I422" s="1">
        <v>7443028.0</v>
      </c>
      <c r="J422" s="1">
        <v>41467.0</v>
      </c>
      <c r="M422" s="1">
        <v>0.0</v>
      </c>
      <c r="N422" s="1">
        <v>1.0</v>
      </c>
      <c r="O422" s="1">
        <v>0.0</v>
      </c>
      <c r="P422" s="1" t="s">
        <v>184</v>
      </c>
      <c r="Q422" s="1" t="s">
        <v>519</v>
      </c>
      <c r="R422" s="1">
        <v>40.68949</v>
      </c>
      <c r="S422" s="1">
        <v>-73.9119099999999</v>
      </c>
      <c r="T422" s="1" t="s">
        <v>91</v>
      </c>
      <c r="U422" s="1" t="s">
        <v>113</v>
      </c>
      <c r="V422" s="1">
        <v>2.0</v>
      </c>
      <c r="W422" s="1">
        <v>1.0</v>
      </c>
      <c r="X422" s="1">
        <v>1.0</v>
      </c>
      <c r="Y422" s="1">
        <v>1.0</v>
      </c>
      <c r="Z422" s="1" t="s">
        <v>93</v>
      </c>
      <c r="AA422" s="1" t="s">
        <v>2488</v>
      </c>
      <c r="AB422" s="1">
        <v>60.0</v>
      </c>
      <c r="AC422" s="1">
        <v>1.0</v>
      </c>
      <c r="AD422" s="1">
        <v>0.0</v>
      </c>
      <c r="AE422" s="1">
        <v>5.0</v>
      </c>
      <c r="AF422" s="1" t="s">
        <v>452</v>
      </c>
      <c r="AG422" s="1">
        <v>1.0</v>
      </c>
      <c r="AH422" s="1">
        <v>0.0</v>
      </c>
      <c r="AI422" s="1">
        <v>0.0</v>
      </c>
      <c r="AJ422" s="1">
        <v>0.0</v>
      </c>
      <c r="AK422" s="1">
        <v>0.0</v>
      </c>
      <c r="AL422" s="1">
        <v>0.0</v>
      </c>
      <c r="AM422" s="1">
        <v>0.0</v>
      </c>
      <c r="AU422" s="1">
        <v>0.0</v>
      </c>
      <c r="AV422" s="1" t="s">
        <v>105</v>
      </c>
      <c r="AW422" s="1">
        <v>1.0</v>
      </c>
      <c r="AX422" s="1">
        <v>0.0</v>
      </c>
      <c r="AY422" s="1">
        <v>1.0</v>
      </c>
      <c r="AZ422" s="1">
        <v>0.0</v>
      </c>
      <c r="BB422" s="1">
        <v>-1.0</v>
      </c>
      <c r="BC422" s="1">
        <v>1.0</v>
      </c>
      <c r="BD422" s="1">
        <v>-1.0</v>
      </c>
      <c r="BE422" s="1">
        <v>-1.0</v>
      </c>
      <c r="BF422" s="1">
        <v>-1.0</v>
      </c>
      <c r="BG422" s="1">
        <v>-1.0</v>
      </c>
      <c r="BH422" s="1">
        <v>-1.0</v>
      </c>
      <c r="BI422" s="1">
        <v>-1.0</v>
      </c>
      <c r="BJ422" s="1">
        <v>1.0</v>
      </c>
      <c r="BK422" s="1">
        <v>-1.0</v>
      </c>
      <c r="BL422" s="1">
        <v>-1.0</v>
      </c>
      <c r="BM422" s="1">
        <v>-1.0</v>
      </c>
      <c r="BN422" s="1">
        <v>-1.0</v>
      </c>
      <c r="BO422" s="1">
        <v>-1.0</v>
      </c>
      <c r="BP422" s="1">
        <v>-1.0</v>
      </c>
      <c r="BQ422" s="1">
        <v>-1.0</v>
      </c>
      <c r="BR422" s="1">
        <v>-1.0</v>
      </c>
      <c r="BS422" s="1">
        <v>-1.0</v>
      </c>
      <c r="BT422" s="1">
        <v>-1.0</v>
      </c>
      <c r="BU422" s="1">
        <v>1.0</v>
      </c>
      <c r="BV422" s="1">
        <v>-1.0</v>
      </c>
      <c r="BW422" s="1">
        <v>-1.0</v>
      </c>
      <c r="BX422" s="1">
        <v>-1.0</v>
      </c>
      <c r="BY422" s="1">
        <v>-1.0</v>
      </c>
      <c r="BZ422" s="1">
        <v>-1.0</v>
      </c>
      <c r="CA422" s="1">
        <v>-1.0</v>
      </c>
      <c r="CB422" s="1">
        <v>-1.0</v>
      </c>
      <c r="CC422" s="1">
        <v>-1.0</v>
      </c>
      <c r="CD422" s="1">
        <v>13591.0</v>
      </c>
    </row>
    <row r="423">
      <c r="A423" s="1">
        <v>249867.0</v>
      </c>
      <c r="B423" s="1" t="s">
        <v>2489</v>
      </c>
      <c r="D423" s="1" t="s">
        <v>2490</v>
      </c>
      <c r="E423" s="1" t="s">
        <v>85</v>
      </c>
      <c r="H423" s="1" t="s">
        <v>2491</v>
      </c>
      <c r="I423" s="1">
        <v>758441.0</v>
      </c>
      <c r="J423" s="1">
        <v>40723.0</v>
      </c>
      <c r="K423" s="1" t="s">
        <v>88</v>
      </c>
      <c r="L423" s="1">
        <v>1.0</v>
      </c>
      <c r="M423" s="1">
        <v>0.0</v>
      </c>
      <c r="N423" s="1">
        <v>4.0</v>
      </c>
      <c r="O423" s="1">
        <v>0.0</v>
      </c>
      <c r="P423" s="1" t="s">
        <v>123</v>
      </c>
      <c r="Q423" s="1" t="s">
        <v>157</v>
      </c>
      <c r="R423" s="1">
        <v>40.68707</v>
      </c>
      <c r="S423" s="1">
        <v>-73.91918</v>
      </c>
      <c r="T423" s="1" t="s">
        <v>125</v>
      </c>
      <c r="U423" s="1" t="s">
        <v>113</v>
      </c>
      <c r="V423" s="1">
        <v>1.0</v>
      </c>
      <c r="W423" s="1">
        <v>1.0</v>
      </c>
      <c r="X423" s="1">
        <v>1.0</v>
      </c>
      <c r="Y423" s="1">
        <v>1.0</v>
      </c>
      <c r="Z423" s="1" t="s">
        <v>93</v>
      </c>
      <c r="AA423" s="1" t="s">
        <v>2492</v>
      </c>
      <c r="AB423" s="1">
        <v>100.0</v>
      </c>
      <c r="AC423" s="1">
        <v>1.0</v>
      </c>
      <c r="AD423" s="1">
        <v>35.0</v>
      </c>
      <c r="AE423" s="1">
        <v>1.0</v>
      </c>
      <c r="AF423" s="1" t="s">
        <v>202</v>
      </c>
      <c r="AG423" s="1">
        <v>1.0</v>
      </c>
      <c r="AH423" s="1">
        <v>0.0</v>
      </c>
      <c r="AI423" s="1">
        <v>0.0</v>
      </c>
      <c r="AJ423" s="1">
        <v>6.0</v>
      </c>
      <c r="AK423" s="1">
        <v>281.0</v>
      </c>
      <c r="AL423" s="1">
        <v>7.0</v>
      </c>
      <c r="AM423" s="1">
        <v>1.0</v>
      </c>
      <c r="AN423" s="1">
        <v>94.0</v>
      </c>
      <c r="AO423" s="1">
        <v>9.0</v>
      </c>
      <c r="AP423" s="1">
        <v>9.0</v>
      </c>
      <c r="AQ423" s="1">
        <v>10.0</v>
      </c>
      <c r="AR423" s="1">
        <v>10.0</v>
      </c>
      <c r="AS423" s="1">
        <v>8.0</v>
      </c>
      <c r="AT423" s="1">
        <v>9.0</v>
      </c>
      <c r="AU423" s="1">
        <v>0.0</v>
      </c>
      <c r="AV423" s="1" t="s">
        <v>105</v>
      </c>
      <c r="AW423" s="1">
        <v>4.0</v>
      </c>
      <c r="AX423" s="1">
        <v>0.0</v>
      </c>
      <c r="AY423" s="1">
        <v>4.0</v>
      </c>
      <c r="AZ423" s="1">
        <v>0.0</v>
      </c>
      <c r="BA423" s="1">
        <v>0.08</v>
      </c>
      <c r="BB423" s="1">
        <v>-1.0</v>
      </c>
      <c r="BC423" s="1">
        <v>1.0</v>
      </c>
      <c r="BD423" s="1">
        <v>-1.0</v>
      </c>
      <c r="BE423" s="1">
        <v>-1.0</v>
      </c>
      <c r="BF423" s="1">
        <v>-1.0</v>
      </c>
      <c r="BG423" s="1">
        <v>-1.0</v>
      </c>
      <c r="BH423" s="1">
        <v>-1.0</v>
      </c>
      <c r="BI423" s="1">
        <v>-1.0</v>
      </c>
      <c r="BJ423" s="1">
        <v>1.0</v>
      </c>
      <c r="BK423" s="1">
        <v>-1.0</v>
      </c>
      <c r="BL423" s="1">
        <v>-1.0</v>
      </c>
      <c r="BM423" s="1">
        <v>1.0</v>
      </c>
      <c r="BN423" s="1">
        <v>-1.0</v>
      </c>
      <c r="BO423" s="1">
        <v>-1.0</v>
      </c>
      <c r="BP423" s="1">
        <v>-1.0</v>
      </c>
      <c r="BQ423" s="1">
        <v>1.0</v>
      </c>
      <c r="BR423" s="1">
        <v>-1.0</v>
      </c>
      <c r="BS423" s="1">
        <v>-1.0</v>
      </c>
      <c r="BT423" s="1">
        <v>-1.0</v>
      </c>
      <c r="BU423" s="1">
        <v>1.0</v>
      </c>
      <c r="BV423" s="1">
        <v>-1.0</v>
      </c>
      <c r="BW423" s="1">
        <v>-1.0</v>
      </c>
      <c r="BX423" s="1">
        <v>-1.0</v>
      </c>
      <c r="BY423" s="1">
        <v>-1.0</v>
      </c>
      <c r="BZ423" s="1">
        <v>-1.0</v>
      </c>
      <c r="CA423" s="1">
        <v>1.0</v>
      </c>
      <c r="CB423" s="1">
        <v>-1.0</v>
      </c>
      <c r="CC423" s="1">
        <v>-1.0</v>
      </c>
      <c r="CD423" s="1">
        <v>13617.0</v>
      </c>
    </row>
    <row r="424">
      <c r="A424" s="1">
        <v>3.3226027E7</v>
      </c>
      <c r="B424" s="1" t="s">
        <v>2493</v>
      </c>
      <c r="C424" s="1" t="s">
        <v>2494</v>
      </c>
      <c r="D424" s="1" t="s">
        <v>2495</v>
      </c>
      <c r="E424" s="1" t="s">
        <v>85</v>
      </c>
      <c r="F424" s="1" t="s">
        <v>2496</v>
      </c>
      <c r="G424" s="1" t="s">
        <v>2497</v>
      </c>
      <c r="H424" s="2" t="str">
        <f>- please be mindful of noise level after midnight.</f>
        <v>#ERROR!</v>
      </c>
      <c r="I424" s="1">
        <v>1.62093521E8</v>
      </c>
      <c r="J424" s="1">
        <v>43079.0</v>
      </c>
      <c r="K424" s="1" t="s">
        <v>134</v>
      </c>
      <c r="L424" s="1">
        <v>1.0</v>
      </c>
      <c r="M424" s="1">
        <v>0.0</v>
      </c>
      <c r="N424" s="1">
        <v>1.0</v>
      </c>
      <c r="O424" s="1">
        <v>0.0</v>
      </c>
      <c r="P424" s="1" t="s">
        <v>123</v>
      </c>
      <c r="Q424" s="1" t="s">
        <v>124</v>
      </c>
      <c r="R424" s="1">
        <v>40.68196</v>
      </c>
      <c r="S424" s="1">
        <v>-73.92416</v>
      </c>
      <c r="T424" s="1" t="s">
        <v>150</v>
      </c>
      <c r="U424" s="1" t="s">
        <v>113</v>
      </c>
      <c r="V424" s="1">
        <v>1.0</v>
      </c>
      <c r="W424" s="1">
        <v>1.0</v>
      </c>
      <c r="X424" s="1">
        <v>1.0</v>
      </c>
      <c r="Y424" s="1">
        <v>1.0</v>
      </c>
      <c r="Z424" s="1" t="s">
        <v>93</v>
      </c>
      <c r="AA424" s="1" t="s">
        <v>2498</v>
      </c>
      <c r="AB424" s="1">
        <v>35.0</v>
      </c>
      <c r="AC424" s="1">
        <v>1.0</v>
      </c>
      <c r="AD424" s="1">
        <v>0.0</v>
      </c>
      <c r="AE424" s="1">
        <v>2.0</v>
      </c>
      <c r="AF424" s="1" t="s">
        <v>104</v>
      </c>
      <c r="AG424" s="1">
        <v>1.0</v>
      </c>
      <c r="AH424" s="1">
        <v>0.0</v>
      </c>
      <c r="AI424" s="1">
        <v>0.0</v>
      </c>
      <c r="AJ424" s="1">
        <v>4.0</v>
      </c>
      <c r="AK424" s="1">
        <v>4.0</v>
      </c>
      <c r="AL424" s="1">
        <v>1.0</v>
      </c>
      <c r="AM424" s="1">
        <v>1.0</v>
      </c>
      <c r="AU424" s="1">
        <v>1.0</v>
      </c>
      <c r="AV424" s="1" t="s">
        <v>105</v>
      </c>
      <c r="AW424" s="1">
        <v>1.0</v>
      </c>
      <c r="AX424" s="1">
        <v>0.0</v>
      </c>
      <c r="AY424" s="1">
        <v>1.0</v>
      </c>
      <c r="AZ424" s="1">
        <v>0.0</v>
      </c>
      <c r="BA424" s="1">
        <v>0.47</v>
      </c>
      <c r="BB424" s="1">
        <v>-1.0</v>
      </c>
      <c r="BC424" s="1">
        <v>1.0</v>
      </c>
      <c r="BD424" s="1">
        <v>-1.0</v>
      </c>
      <c r="BE424" s="1">
        <v>-1.0</v>
      </c>
      <c r="BF424" s="1">
        <v>-1.0</v>
      </c>
      <c r="BG424" s="1">
        <v>-1.0</v>
      </c>
      <c r="BH424" s="1">
        <v>-1.0</v>
      </c>
      <c r="BI424" s="1">
        <v>-1.0</v>
      </c>
      <c r="BJ424" s="1">
        <v>1.0</v>
      </c>
      <c r="BK424" s="1">
        <v>-1.0</v>
      </c>
      <c r="BL424" s="1">
        <v>-1.0</v>
      </c>
      <c r="BM424" s="1">
        <v>-1.0</v>
      </c>
      <c r="BN424" s="1">
        <v>-1.0</v>
      </c>
      <c r="BO424" s="1">
        <v>-1.0</v>
      </c>
      <c r="BP424" s="1">
        <v>-1.0</v>
      </c>
      <c r="BQ424" s="1">
        <v>1.0</v>
      </c>
      <c r="BR424" s="1">
        <v>-1.0</v>
      </c>
      <c r="BS424" s="1">
        <v>-1.0</v>
      </c>
      <c r="BT424" s="1">
        <v>-1.0</v>
      </c>
      <c r="BU424" s="1">
        <v>1.0</v>
      </c>
      <c r="BV424" s="1">
        <v>-1.0</v>
      </c>
      <c r="BW424" s="1">
        <v>-1.0</v>
      </c>
      <c r="BX424" s="1">
        <v>-1.0</v>
      </c>
      <c r="BY424" s="1">
        <v>-1.0</v>
      </c>
      <c r="BZ424" s="1">
        <v>-1.0</v>
      </c>
      <c r="CA424" s="1">
        <v>-1.0</v>
      </c>
      <c r="CB424" s="1">
        <v>-1.0</v>
      </c>
      <c r="CC424" s="1">
        <v>-1.0</v>
      </c>
      <c r="CD424" s="1">
        <v>13620.0</v>
      </c>
    </row>
    <row r="425">
      <c r="A425" s="1">
        <v>1.9717572E7</v>
      </c>
      <c r="B425" s="1" t="s">
        <v>2499</v>
      </c>
      <c r="C425" s="1" t="s">
        <v>2500</v>
      </c>
      <c r="D425" s="1" t="s">
        <v>2501</v>
      </c>
      <c r="E425" s="1" t="s">
        <v>85</v>
      </c>
      <c r="F425" s="1" t="s">
        <v>2502</v>
      </c>
      <c r="G425" s="1" t="s">
        <v>2503</v>
      </c>
      <c r="H425" s="1" t="s">
        <v>2504</v>
      </c>
      <c r="I425" s="1">
        <v>4.5726938E7</v>
      </c>
      <c r="J425" s="1">
        <v>42281.0</v>
      </c>
      <c r="M425" s="1">
        <v>0.0</v>
      </c>
      <c r="N425" s="1">
        <v>1.0</v>
      </c>
      <c r="O425" s="1">
        <v>1.0</v>
      </c>
      <c r="P425" s="1" t="s">
        <v>89</v>
      </c>
      <c r="Q425" s="1" t="s">
        <v>90</v>
      </c>
      <c r="R425" s="1">
        <v>40.79368</v>
      </c>
      <c r="S425" s="1">
        <v>-73.9413199999999</v>
      </c>
      <c r="T425" s="1" t="s">
        <v>91</v>
      </c>
      <c r="U425" s="1" t="s">
        <v>113</v>
      </c>
      <c r="V425" s="1">
        <v>1.0</v>
      </c>
      <c r="W425" s="1">
        <v>1.0</v>
      </c>
      <c r="X425" s="1">
        <v>1.0</v>
      </c>
      <c r="Y425" s="1">
        <v>1.0</v>
      </c>
      <c r="Z425" s="1" t="s">
        <v>93</v>
      </c>
      <c r="AA425" s="1" t="s">
        <v>2505</v>
      </c>
      <c r="AB425" s="1">
        <v>100.0</v>
      </c>
      <c r="AC425" s="1">
        <v>1.0</v>
      </c>
      <c r="AD425" s="1">
        <v>0.0</v>
      </c>
      <c r="AE425" s="1">
        <v>3.0</v>
      </c>
      <c r="AF425" s="1" t="s">
        <v>2201</v>
      </c>
      <c r="AG425" s="1">
        <v>1.0</v>
      </c>
      <c r="AH425" s="1">
        <v>0.0</v>
      </c>
      <c r="AI425" s="1">
        <v>0.0</v>
      </c>
      <c r="AJ425" s="1">
        <v>0.0</v>
      </c>
      <c r="AK425" s="1">
        <v>0.0</v>
      </c>
      <c r="AL425" s="1">
        <v>0.0</v>
      </c>
      <c r="AM425" s="1">
        <v>0.0</v>
      </c>
      <c r="AU425" s="1">
        <v>1.0</v>
      </c>
      <c r="AV425" s="1" t="s">
        <v>105</v>
      </c>
      <c r="AW425" s="1">
        <v>1.0</v>
      </c>
      <c r="AX425" s="1">
        <v>0.0</v>
      </c>
      <c r="AY425" s="1">
        <v>1.0</v>
      </c>
      <c r="AZ425" s="1">
        <v>0.0</v>
      </c>
      <c r="BB425" s="1">
        <v>-1.0</v>
      </c>
      <c r="BC425" s="1">
        <v>1.0</v>
      </c>
      <c r="BD425" s="1">
        <v>-1.0</v>
      </c>
      <c r="BE425" s="1">
        <v>-1.0</v>
      </c>
      <c r="BF425" s="1">
        <v>-1.0</v>
      </c>
      <c r="BG425" s="1">
        <v>-1.0</v>
      </c>
      <c r="BH425" s="1">
        <v>-1.0</v>
      </c>
      <c r="BI425" s="1">
        <v>-1.0</v>
      </c>
      <c r="BJ425" s="1">
        <v>1.0</v>
      </c>
      <c r="BK425" s="1">
        <v>-1.0</v>
      </c>
      <c r="BL425" s="1">
        <v>-1.0</v>
      </c>
      <c r="BM425" s="1">
        <v>1.0</v>
      </c>
      <c r="BN425" s="1">
        <v>1.0</v>
      </c>
      <c r="BO425" s="1">
        <v>-1.0</v>
      </c>
      <c r="BP425" s="1">
        <v>1.0</v>
      </c>
      <c r="BQ425" s="1">
        <v>-1.0</v>
      </c>
      <c r="BR425" s="1">
        <v>-1.0</v>
      </c>
      <c r="BS425" s="1">
        <v>-1.0</v>
      </c>
      <c r="BT425" s="1">
        <v>-1.0</v>
      </c>
      <c r="BU425" s="1">
        <v>1.0</v>
      </c>
      <c r="BV425" s="1">
        <v>-1.0</v>
      </c>
      <c r="BW425" s="1">
        <v>-1.0</v>
      </c>
      <c r="BX425" s="1">
        <v>-1.0</v>
      </c>
      <c r="BY425" s="1">
        <v>-1.0</v>
      </c>
      <c r="BZ425" s="1">
        <v>-1.0</v>
      </c>
      <c r="CA425" s="1">
        <v>-1.0</v>
      </c>
      <c r="CB425" s="1">
        <v>-1.0</v>
      </c>
      <c r="CC425" s="1">
        <v>-1.0</v>
      </c>
      <c r="CD425" s="1">
        <v>13622.0</v>
      </c>
    </row>
    <row r="426">
      <c r="A426" s="1">
        <v>3.6151001E7</v>
      </c>
      <c r="B426" s="1" t="s">
        <v>2506</v>
      </c>
      <c r="C426" s="1" t="s">
        <v>2507</v>
      </c>
      <c r="D426" s="1" t="s">
        <v>2508</v>
      </c>
      <c r="E426" s="1" t="s">
        <v>85</v>
      </c>
      <c r="F426" s="1" t="s">
        <v>2509</v>
      </c>
      <c r="G426" s="1" t="s">
        <v>2510</v>
      </c>
      <c r="I426" s="1">
        <v>2.09921907E8</v>
      </c>
      <c r="J426" s="1">
        <v>43328.0</v>
      </c>
      <c r="M426" s="1">
        <v>0.0</v>
      </c>
      <c r="N426" s="1">
        <v>0.0</v>
      </c>
      <c r="O426" s="1">
        <v>0.0</v>
      </c>
      <c r="P426" s="1" t="s">
        <v>123</v>
      </c>
      <c r="Q426" s="1" t="s">
        <v>698</v>
      </c>
      <c r="R426" s="1">
        <v>40.66997</v>
      </c>
      <c r="S426" s="1">
        <v>-73.92696</v>
      </c>
      <c r="T426" s="1" t="s">
        <v>91</v>
      </c>
      <c r="U426" s="1" t="s">
        <v>113</v>
      </c>
      <c r="V426" s="1">
        <v>2.0</v>
      </c>
      <c r="W426" s="1">
        <v>1.0</v>
      </c>
      <c r="X426" s="1">
        <v>1.0</v>
      </c>
      <c r="Y426" s="1">
        <v>1.0</v>
      </c>
      <c r="Z426" s="1" t="s">
        <v>93</v>
      </c>
      <c r="AA426" s="1" t="s">
        <v>2511</v>
      </c>
      <c r="AB426" s="1">
        <v>38.0</v>
      </c>
      <c r="AC426" s="1">
        <v>2.0</v>
      </c>
      <c r="AD426" s="1">
        <v>0.0</v>
      </c>
      <c r="AE426" s="1">
        <v>2.0</v>
      </c>
      <c r="AF426" s="1" t="s">
        <v>127</v>
      </c>
      <c r="AG426" s="1">
        <v>1.0</v>
      </c>
      <c r="AH426" s="1">
        <v>30.0</v>
      </c>
      <c r="AI426" s="1">
        <v>60.0</v>
      </c>
      <c r="AJ426" s="1">
        <v>90.0</v>
      </c>
      <c r="AK426" s="1">
        <v>179.0</v>
      </c>
      <c r="AL426" s="1">
        <v>0.0</v>
      </c>
      <c r="AM426" s="1">
        <v>0.0</v>
      </c>
      <c r="AU426" s="1">
        <v>0.0</v>
      </c>
      <c r="AV426" s="1" t="s">
        <v>105</v>
      </c>
      <c r="AW426" s="1">
        <v>1.0</v>
      </c>
      <c r="AX426" s="1">
        <v>0.0</v>
      </c>
      <c r="AY426" s="1">
        <v>1.0</v>
      </c>
      <c r="AZ426" s="1">
        <v>0.0</v>
      </c>
      <c r="BB426" s="1">
        <v>-1.0</v>
      </c>
      <c r="BC426" s="1">
        <v>1.0</v>
      </c>
      <c r="BD426" s="1">
        <v>-1.0</v>
      </c>
      <c r="BE426" s="1">
        <v>-1.0</v>
      </c>
      <c r="BF426" s="1">
        <v>-1.0</v>
      </c>
      <c r="BG426" s="1">
        <v>-1.0</v>
      </c>
      <c r="BH426" s="1">
        <v>-1.0</v>
      </c>
      <c r="BI426" s="1">
        <v>-1.0</v>
      </c>
      <c r="BJ426" s="1">
        <v>1.0</v>
      </c>
      <c r="BK426" s="1">
        <v>-1.0</v>
      </c>
      <c r="BL426" s="1">
        <v>-1.0</v>
      </c>
      <c r="BM426" s="1">
        <v>-1.0</v>
      </c>
      <c r="BN426" s="1">
        <v>-1.0</v>
      </c>
      <c r="BO426" s="1">
        <v>-1.0</v>
      </c>
      <c r="BP426" s="1">
        <v>-1.0</v>
      </c>
      <c r="BQ426" s="1">
        <v>-1.0</v>
      </c>
      <c r="BR426" s="1">
        <v>-1.0</v>
      </c>
      <c r="BS426" s="1">
        <v>-1.0</v>
      </c>
      <c r="BT426" s="1">
        <v>-1.0</v>
      </c>
      <c r="BU426" s="1">
        <v>1.0</v>
      </c>
      <c r="BV426" s="1">
        <v>-1.0</v>
      </c>
      <c r="BW426" s="1">
        <v>-1.0</v>
      </c>
      <c r="BX426" s="1">
        <v>1.0</v>
      </c>
      <c r="BY426" s="1">
        <v>-1.0</v>
      </c>
      <c r="BZ426" s="1">
        <v>-1.0</v>
      </c>
      <c r="CA426" s="1">
        <v>-1.0</v>
      </c>
      <c r="CB426" s="1">
        <v>-1.0</v>
      </c>
      <c r="CC426" s="1">
        <v>-1.0</v>
      </c>
      <c r="CD426" s="1">
        <v>13650.0</v>
      </c>
    </row>
    <row r="427">
      <c r="A427" s="1">
        <v>2.0215712E7</v>
      </c>
      <c r="B427" s="1" t="s">
        <v>2512</v>
      </c>
      <c r="C427" s="1" t="s">
        <v>2513</v>
      </c>
      <c r="D427" s="1" t="s">
        <v>2514</v>
      </c>
      <c r="E427" s="1" t="s">
        <v>85</v>
      </c>
      <c r="F427" s="1" t="s">
        <v>2515</v>
      </c>
      <c r="H427" s="1" t="s">
        <v>2516</v>
      </c>
      <c r="I427" s="1">
        <v>1.44013169E8</v>
      </c>
      <c r="J427" s="1">
        <v>42949.0</v>
      </c>
      <c r="K427" s="1" t="s">
        <v>134</v>
      </c>
      <c r="L427" s="1">
        <v>1.0</v>
      </c>
      <c r="M427" s="1">
        <v>0.0</v>
      </c>
      <c r="N427" s="1">
        <v>1.0</v>
      </c>
      <c r="O427" s="1">
        <v>0.0</v>
      </c>
      <c r="P427" s="1" t="s">
        <v>89</v>
      </c>
      <c r="Q427" s="1" t="s">
        <v>1946</v>
      </c>
      <c r="R427" s="1">
        <v>40.73552</v>
      </c>
      <c r="S427" s="1">
        <v>-74.00554</v>
      </c>
      <c r="T427" s="1" t="s">
        <v>91</v>
      </c>
      <c r="U427" s="1" t="s">
        <v>92</v>
      </c>
      <c r="V427" s="1">
        <v>4.0</v>
      </c>
      <c r="W427" s="1">
        <v>1.0</v>
      </c>
      <c r="X427" s="1">
        <v>1.0</v>
      </c>
      <c r="Y427" s="1">
        <v>1.0</v>
      </c>
      <c r="Z427" s="1" t="s">
        <v>93</v>
      </c>
      <c r="AA427" s="1" t="s">
        <v>2517</v>
      </c>
      <c r="AB427" s="1">
        <v>300.0</v>
      </c>
      <c r="AC427" s="1">
        <v>2.0</v>
      </c>
      <c r="AD427" s="1">
        <v>50.0</v>
      </c>
      <c r="AE427" s="1">
        <v>3.0</v>
      </c>
      <c r="AF427" s="1" t="s">
        <v>104</v>
      </c>
      <c r="AG427" s="1">
        <v>1.0</v>
      </c>
      <c r="AH427" s="1">
        <v>12.0</v>
      </c>
      <c r="AI427" s="1">
        <v>12.0</v>
      </c>
      <c r="AJ427" s="1">
        <v>12.0</v>
      </c>
      <c r="AK427" s="1">
        <v>12.0</v>
      </c>
      <c r="AL427" s="1">
        <v>19.0</v>
      </c>
      <c r="AM427" s="1">
        <v>9.0</v>
      </c>
      <c r="AN427" s="1">
        <v>99.0</v>
      </c>
      <c r="AO427" s="1">
        <v>10.0</v>
      </c>
      <c r="AP427" s="1">
        <v>9.0</v>
      </c>
      <c r="AQ427" s="1">
        <v>10.0</v>
      </c>
      <c r="AR427" s="1">
        <v>10.0</v>
      </c>
      <c r="AS427" s="1">
        <v>10.0</v>
      </c>
      <c r="AT427" s="1">
        <v>10.0</v>
      </c>
      <c r="AU427" s="1">
        <v>0.0</v>
      </c>
      <c r="AV427" s="1" t="s">
        <v>96</v>
      </c>
      <c r="AW427" s="1">
        <v>1.0</v>
      </c>
      <c r="AX427" s="1">
        <v>1.0</v>
      </c>
      <c r="AY427" s="1">
        <v>0.0</v>
      </c>
      <c r="AZ427" s="1">
        <v>0.0</v>
      </c>
      <c r="BA427" s="1">
        <v>0.81</v>
      </c>
      <c r="BB427" s="1">
        <v>-1.0</v>
      </c>
      <c r="BC427" s="1">
        <v>1.0</v>
      </c>
      <c r="BD427" s="1">
        <v>-1.0</v>
      </c>
      <c r="BE427" s="1">
        <v>-1.0</v>
      </c>
      <c r="BF427" s="1">
        <v>-1.0</v>
      </c>
      <c r="BG427" s="1">
        <v>-1.0</v>
      </c>
      <c r="BH427" s="1">
        <v>-1.0</v>
      </c>
      <c r="BI427" s="1">
        <v>-1.0</v>
      </c>
      <c r="BJ427" s="1">
        <v>1.0</v>
      </c>
      <c r="BK427" s="1">
        <v>-1.0</v>
      </c>
      <c r="BL427" s="1">
        <v>-1.0</v>
      </c>
      <c r="BM427" s="1">
        <v>-1.0</v>
      </c>
      <c r="BN427" s="1">
        <v>-1.0</v>
      </c>
      <c r="BO427" s="1">
        <v>-1.0</v>
      </c>
      <c r="BP427" s="1">
        <v>1.0</v>
      </c>
      <c r="BQ427" s="1">
        <v>-1.0</v>
      </c>
      <c r="BR427" s="1">
        <v>-1.0</v>
      </c>
      <c r="BS427" s="1">
        <v>1.0</v>
      </c>
      <c r="BT427" s="1">
        <v>-1.0</v>
      </c>
      <c r="BU427" s="1">
        <v>1.0</v>
      </c>
      <c r="BV427" s="1">
        <v>-1.0</v>
      </c>
      <c r="BW427" s="1">
        <v>1.0</v>
      </c>
      <c r="BX427" s="1">
        <v>-1.0</v>
      </c>
      <c r="BY427" s="1">
        <v>-1.0</v>
      </c>
      <c r="BZ427" s="1">
        <v>-1.0</v>
      </c>
      <c r="CA427" s="1">
        <v>-1.0</v>
      </c>
      <c r="CB427" s="1">
        <v>-1.0</v>
      </c>
      <c r="CC427" s="1">
        <v>-1.0</v>
      </c>
      <c r="CD427" s="1">
        <v>13703.0</v>
      </c>
    </row>
    <row r="428">
      <c r="A428" s="1">
        <v>1.7574134E7</v>
      </c>
      <c r="B428" s="1" t="s">
        <v>2518</v>
      </c>
      <c r="C428" s="1" t="s">
        <v>2519</v>
      </c>
      <c r="D428" s="1" t="s">
        <v>2520</v>
      </c>
      <c r="E428" s="1" t="s">
        <v>85</v>
      </c>
      <c r="F428" s="1" t="s">
        <v>2521</v>
      </c>
      <c r="G428" s="1" t="s">
        <v>2522</v>
      </c>
      <c r="H428" s="2" t="str">
        <f>- This is our home, please treat it respectfully. guests will be charged for any broken or missing items, damages done to The property, or above average cleaning. no SMOKING please. SMOKING is condemn in The apartment.</f>
        <v>#ERROR!</v>
      </c>
      <c r="I428" s="1">
        <v>7.9820757E7</v>
      </c>
      <c r="J428" s="1">
        <v>42546.0</v>
      </c>
      <c r="K428" s="1" t="s">
        <v>134</v>
      </c>
      <c r="L428" s="1">
        <v>1.0</v>
      </c>
      <c r="M428" s="1">
        <v>1.0</v>
      </c>
      <c r="N428" s="1">
        <v>3.0</v>
      </c>
      <c r="O428" s="1">
        <v>1.0</v>
      </c>
      <c r="P428" s="1" t="s">
        <v>123</v>
      </c>
      <c r="Q428" s="1" t="s">
        <v>124</v>
      </c>
      <c r="R428" s="1">
        <v>40.67595</v>
      </c>
      <c r="S428" s="1">
        <v>-73.9413199999999</v>
      </c>
      <c r="T428" s="1" t="s">
        <v>91</v>
      </c>
      <c r="U428" s="1" t="s">
        <v>92</v>
      </c>
      <c r="V428" s="1">
        <v>10.0</v>
      </c>
      <c r="W428" s="1">
        <v>1.0</v>
      </c>
      <c r="X428" s="1">
        <v>4.0</v>
      </c>
      <c r="Y428" s="1">
        <v>4.0</v>
      </c>
      <c r="Z428" s="1" t="s">
        <v>93</v>
      </c>
      <c r="AA428" s="1" t="s">
        <v>2523</v>
      </c>
      <c r="AB428" s="1">
        <v>300.0</v>
      </c>
      <c r="AC428" s="1">
        <v>8.0</v>
      </c>
      <c r="AD428" s="1">
        <v>50.0</v>
      </c>
      <c r="AE428" s="1">
        <v>30.0</v>
      </c>
      <c r="AF428" s="1" t="s">
        <v>443</v>
      </c>
      <c r="AG428" s="1">
        <v>1.0</v>
      </c>
      <c r="AH428" s="1">
        <v>0.0</v>
      </c>
      <c r="AI428" s="1">
        <v>26.0</v>
      </c>
      <c r="AJ428" s="1">
        <v>32.0</v>
      </c>
      <c r="AK428" s="1">
        <v>136.0</v>
      </c>
      <c r="AL428" s="1">
        <v>9.0</v>
      </c>
      <c r="AM428" s="1">
        <v>5.0</v>
      </c>
      <c r="AN428" s="1">
        <v>98.0</v>
      </c>
      <c r="AO428" s="1">
        <v>10.0</v>
      </c>
      <c r="AP428" s="1">
        <v>10.0</v>
      </c>
      <c r="AQ428" s="1">
        <v>10.0</v>
      </c>
      <c r="AR428" s="1">
        <v>10.0</v>
      </c>
      <c r="AS428" s="1">
        <v>10.0</v>
      </c>
      <c r="AT428" s="1">
        <v>10.0</v>
      </c>
      <c r="AU428" s="1">
        <v>0.0</v>
      </c>
      <c r="AV428" s="1" t="s">
        <v>117</v>
      </c>
      <c r="AW428" s="1">
        <v>2.0</v>
      </c>
      <c r="AX428" s="1">
        <v>2.0</v>
      </c>
      <c r="AY428" s="1">
        <v>0.0</v>
      </c>
      <c r="AZ428" s="1">
        <v>0.0</v>
      </c>
      <c r="BA428" s="1">
        <v>0.33</v>
      </c>
      <c r="BB428" s="1">
        <v>-1.0</v>
      </c>
      <c r="BC428" s="1">
        <v>1.0</v>
      </c>
      <c r="BD428" s="1">
        <v>-1.0</v>
      </c>
      <c r="BE428" s="1">
        <v>-1.0</v>
      </c>
      <c r="BF428" s="1">
        <v>-1.0</v>
      </c>
      <c r="BG428" s="1">
        <v>-1.0</v>
      </c>
      <c r="BH428" s="1">
        <v>-1.0</v>
      </c>
      <c r="BI428" s="1">
        <v>-1.0</v>
      </c>
      <c r="BJ428" s="1">
        <v>1.0</v>
      </c>
      <c r="BK428" s="1">
        <v>-1.0</v>
      </c>
      <c r="BL428" s="1">
        <v>-1.0</v>
      </c>
      <c r="BM428" s="1">
        <v>1.0</v>
      </c>
      <c r="BN428" s="1">
        <v>-1.0</v>
      </c>
      <c r="BO428" s="1">
        <v>-1.0</v>
      </c>
      <c r="BP428" s="1">
        <v>1.0</v>
      </c>
      <c r="BQ428" s="1">
        <v>1.0</v>
      </c>
      <c r="BR428" s="1">
        <v>-1.0</v>
      </c>
      <c r="BS428" s="1">
        <v>1.0</v>
      </c>
      <c r="BT428" s="1">
        <v>-1.0</v>
      </c>
      <c r="BU428" s="1">
        <v>1.0</v>
      </c>
      <c r="BV428" s="1">
        <v>1.0</v>
      </c>
      <c r="BW428" s="1">
        <v>-1.0</v>
      </c>
      <c r="BX428" s="1">
        <v>-1.0</v>
      </c>
      <c r="BY428" s="1">
        <v>1.0</v>
      </c>
      <c r="BZ428" s="1">
        <v>-1.0</v>
      </c>
      <c r="CA428" s="1">
        <v>-1.0</v>
      </c>
      <c r="CB428" s="1">
        <v>-1.0</v>
      </c>
      <c r="CC428" s="1">
        <v>-1.0</v>
      </c>
      <c r="CD428" s="1">
        <v>13751.0</v>
      </c>
    </row>
    <row r="429">
      <c r="A429" s="1">
        <v>7518327.0</v>
      </c>
      <c r="B429" s="1" t="s">
        <v>2524</v>
      </c>
      <c r="C429" s="1" t="s">
        <v>2525</v>
      </c>
      <c r="D429" s="1" t="s">
        <v>2525</v>
      </c>
      <c r="E429" s="1" t="s">
        <v>85</v>
      </c>
      <c r="I429" s="1">
        <v>3.9394883E7</v>
      </c>
      <c r="J429" s="1">
        <v>42208.0</v>
      </c>
      <c r="M429" s="1">
        <v>0.0</v>
      </c>
      <c r="N429" s="1">
        <v>1.0</v>
      </c>
      <c r="O429" s="1">
        <v>1.0</v>
      </c>
      <c r="P429" s="1" t="s">
        <v>89</v>
      </c>
      <c r="Q429" s="1" t="s">
        <v>177</v>
      </c>
      <c r="R429" s="1">
        <v>40.71612</v>
      </c>
      <c r="S429" s="1">
        <v>-73.99121</v>
      </c>
      <c r="T429" s="1" t="s">
        <v>91</v>
      </c>
      <c r="U429" s="1" t="s">
        <v>92</v>
      </c>
      <c r="V429" s="1">
        <v>3.0</v>
      </c>
      <c r="W429" s="1">
        <v>1.0</v>
      </c>
      <c r="X429" s="1">
        <v>2.0</v>
      </c>
      <c r="Y429" s="1">
        <v>3.0</v>
      </c>
      <c r="Z429" s="1" t="s">
        <v>93</v>
      </c>
      <c r="AA429" s="1" t="s">
        <v>2526</v>
      </c>
      <c r="AB429" s="1">
        <v>150.0</v>
      </c>
      <c r="AC429" s="1">
        <v>1.0</v>
      </c>
      <c r="AD429" s="1">
        <v>0.0</v>
      </c>
      <c r="AE429" s="1">
        <v>1.0</v>
      </c>
      <c r="AF429" s="1" t="s">
        <v>2527</v>
      </c>
      <c r="AG429" s="1">
        <v>1.0</v>
      </c>
      <c r="AH429" s="1">
        <v>0.0</v>
      </c>
      <c r="AI429" s="1">
        <v>0.0</v>
      </c>
      <c r="AJ429" s="1">
        <v>0.0</v>
      </c>
      <c r="AK429" s="1">
        <v>0.0</v>
      </c>
      <c r="AL429" s="1">
        <v>0.0</v>
      </c>
      <c r="AM429" s="1">
        <v>0.0</v>
      </c>
      <c r="AU429" s="1">
        <v>0.0</v>
      </c>
      <c r="AV429" s="1" t="s">
        <v>105</v>
      </c>
      <c r="AW429" s="1">
        <v>1.0</v>
      </c>
      <c r="AX429" s="1">
        <v>1.0</v>
      </c>
      <c r="AY429" s="1">
        <v>0.0</v>
      </c>
      <c r="AZ429" s="1">
        <v>0.0</v>
      </c>
      <c r="BB429" s="1">
        <v>-1.0</v>
      </c>
      <c r="BC429" s="1">
        <v>1.0</v>
      </c>
      <c r="BD429" s="1">
        <v>-1.0</v>
      </c>
      <c r="BE429" s="1">
        <v>-1.0</v>
      </c>
      <c r="BF429" s="1">
        <v>-1.0</v>
      </c>
      <c r="BG429" s="1">
        <v>-1.0</v>
      </c>
      <c r="BH429" s="1">
        <v>-1.0</v>
      </c>
      <c r="BI429" s="1">
        <v>-1.0</v>
      </c>
      <c r="BJ429" s="1">
        <v>1.0</v>
      </c>
      <c r="BK429" s="1">
        <v>-1.0</v>
      </c>
      <c r="BL429" s="1">
        <v>-1.0</v>
      </c>
      <c r="BM429" s="1">
        <v>-1.0</v>
      </c>
      <c r="BN429" s="1">
        <v>-1.0</v>
      </c>
      <c r="BO429" s="1">
        <v>-1.0</v>
      </c>
      <c r="BP429" s="1">
        <v>-1.0</v>
      </c>
      <c r="BQ429" s="1">
        <v>-1.0</v>
      </c>
      <c r="BR429" s="1">
        <v>-1.0</v>
      </c>
      <c r="BS429" s="1">
        <v>-1.0</v>
      </c>
      <c r="BT429" s="1">
        <v>1.0</v>
      </c>
      <c r="BU429" s="1">
        <v>1.0</v>
      </c>
      <c r="BV429" s="1">
        <v>-1.0</v>
      </c>
      <c r="BW429" s="1">
        <v>-1.0</v>
      </c>
      <c r="BX429" s="1">
        <v>-1.0</v>
      </c>
      <c r="BY429" s="1">
        <v>-1.0</v>
      </c>
      <c r="BZ429" s="1">
        <v>-1.0</v>
      </c>
      <c r="CA429" s="1">
        <v>-1.0</v>
      </c>
      <c r="CB429" s="1">
        <v>-1.0</v>
      </c>
      <c r="CC429" s="1">
        <v>-1.0</v>
      </c>
      <c r="CD429" s="1">
        <v>13793.0</v>
      </c>
    </row>
    <row r="430">
      <c r="A430" s="1">
        <v>3.4117228E7</v>
      </c>
      <c r="B430" s="1" t="s">
        <v>2528</v>
      </c>
      <c r="C430" s="1" t="s">
        <v>2529</v>
      </c>
      <c r="D430" s="1" t="s">
        <v>2530</v>
      </c>
      <c r="E430" s="1" t="s">
        <v>85</v>
      </c>
      <c r="I430" s="1">
        <v>6645096.0</v>
      </c>
      <c r="J430" s="1">
        <v>41423.0</v>
      </c>
      <c r="K430" s="1" t="s">
        <v>134</v>
      </c>
      <c r="L430" s="1">
        <v>1.0</v>
      </c>
      <c r="M430" s="1">
        <v>0.0</v>
      </c>
      <c r="N430" s="1">
        <v>2.0</v>
      </c>
      <c r="O430" s="1">
        <v>1.0</v>
      </c>
      <c r="P430" s="1" t="s">
        <v>123</v>
      </c>
      <c r="Q430" s="1" t="s">
        <v>124</v>
      </c>
      <c r="R430" s="1">
        <v>40.71996</v>
      </c>
      <c r="S430" s="1">
        <v>-73.9414</v>
      </c>
      <c r="T430" s="1" t="s">
        <v>91</v>
      </c>
      <c r="U430" s="1" t="s">
        <v>113</v>
      </c>
      <c r="V430" s="1">
        <v>2.0</v>
      </c>
      <c r="W430" s="1">
        <v>1.0</v>
      </c>
      <c r="X430" s="1">
        <v>1.0</v>
      </c>
      <c r="Y430" s="1">
        <v>1.0</v>
      </c>
      <c r="Z430" s="1" t="s">
        <v>93</v>
      </c>
      <c r="AA430" s="1" t="s">
        <v>2531</v>
      </c>
      <c r="AB430" s="1">
        <v>78.0</v>
      </c>
      <c r="AC430" s="1">
        <v>1.0</v>
      </c>
      <c r="AD430" s="1">
        <v>25.0</v>
      </c>
      <c r="AE430" s="1">
        <v>2.0</v>
      </c>
      <c r="AF430" s="1" t="s">
        <v>313</v>
      </c>
      <c r="AG430" s="1">
        <v>1.0</v>
      </c>
      <c r="AH430" s="1">
        <v>5.0</v>
      </c>
      <c r="AI430" s="1">
        <v>5.0</v>
      </c>
      <c r="AJ430" s="1">
        <v>5.0</v>
      </c>
      <c r="AK430" s="1">
        <v>5.0</v>
      </c>
      <c r="AL430" s="1">
        <v>2.0</v>
      </c>
      <c r="AM430" s="1">
        <v>2.0</v>
      </c>
      <c r="AN430" s="1">
        <v>90.0</v>
      </c>
      <c r="AO430" s="1">
        <v>10.0</v>
      </c>
      <c r="AP430" s="1">
        <v>9.0</v>
      </c>
      <c r="AQ430" s="1">
        <v>10.0</v>
      </c>
      <c r="AR430" s="1">
        <v>10.0</v>
      </c>
      <c r="AS430" s="1">
        <v>10.0</v>
      </c>
      <c r="AT430" s="1">
        <v>10.0</v>
      </c>
      <c r="AU430" s="1">
        <v>1.0</v>
      </c>
      <c r="AV430" s="1" t="s">
        <v>105</v>
      </c>
      <c r="AW430" s="1">
        <v>1.0</v>
      </c>
      <c r="AX430" s="1">
        <v>0.0</v>
      </c>
      <c r="AY430" s="1">
        <v>1.0</v>
      </c>
      <c r="AZ430" s="1">
        <v>0.0</v>
      </c>
      <c r="BA430" s="1">
        <v>2.0</v>
      </c>
      <c r="BB430" s="1">
        <v>-1.0</v>
      </c>
      <c r="BC430" s="1">
        <v>1.0</v>
      </c>
      <c r="BD430" s="1">
        <v>-1.0</v>
      </c>
      <c r="BE430" s="1">
        <v>-1.0</v>
      </c>
      <c r="BF430" s="1">
        <v>-1.0</v>
      </c>
      <c r="BG430" s="1">
        <v>-1.0</v>
      </c>
      <c r="BH430" s="1">
        <v>-1.0</v>
      </c>
      <c r="BI430" s="1">
        <v>-1.0</v>
      </c>
      <c r="BJ430" s="1">
        <v>1.0</v>
      </c>
      <c r="BK430" s="1">
        <v>-1.0</v>
      </c>
      <c r="BL430" s="1">
        <v>-1.0</v>
      </c>
      <c r="BM430" s="1">
        <v>-1.0</v>
      </c>
      <c r="BN430" s="1">
        <v>-1.0</v>
      </c>
      <c r="BO430" s="1">
        <v>-1.0</v>
      </c>
      <c r="BP430" s="1">
        <v>-1.0</v>
      </c>
      <c r="BQ430" s="1">
        <v>-1.0</v>
      </c>
      <c r="BR430" s="1">
        <v>-1.0</v>
      </c>
      <c r="BS430" s="1">
        <v>-1.0</v>
      </c>
      <c r="BT430" s="1">
        <v>-1.0</v>
      </c>
      <c r="BU430" s="1">
        <v>1.0</v>
      </c>
      <c r="BV430" s="1">
        <v>-1.0</v>
      </c>
      <c r="BW430" s="1">
        <v>-1.0</v>
      </c>
      <c r="BX430" s="1">
        <v>-1.0</v>
      </c>
      <c r="BY430" s="1">
        <v>-1.0</v>
      </c>
      <c r="BZ430" s="1">
        <v>1.0</v>
      </c>
      <c r="CA430" s="1">
        <v>-1.0</v>
      </c>
      <c r="CB430" s="1">
        <v>-1.0</v>
      </c>
      <c r="CC430" s="1">
        <v>-1.0</v>
      </c>
      <c r="CD430" s="1">
        <v>13798.0</v>
      </c>
    </row>
    <row r="431">
      <c r="A431" s="1">
        <v>2635913.0</v>
      </c>
      <c r="B431" s="1" t="s">
        <v>2532</v>
      </c>
      <c r="C431" s="1" t="s">
        <v>2533</v>
      </c>
      <c r="D431" s="1" t="s">
        <v>2533</v>
      </c>
      <c r="E431" s="1" t="s">
        <v>85</v>
      </c>
      <c r="I431" s="1">
        <v>1.3497325E7</v>
      </c>
      <c r="J431" s="1">
        <v>41722.0</v>
      </c>
      <c r="M431" s="1">
        <v>0.0</v>
      </c>
      <c r="N431" s="1">
        <v>1.0</v>
      </c>
      <c r="O431" s="1">
        <v>0.0</v>
      </c>
      <c r="P431" s="1" t="s">
        <v>123</v>
      </c>
      <c r="Q431" s="1" t="s">
        <v>124</v>
      </c>
      <c r="R431" s="1">
        <v>40.69471</v>
      </c>
      <c r="S431" s="1">
        <v>-73.94184</v>
      </c>
      <c r="T431" s="1" t="s">
        <v>91</v>
      </c>
      <c r="U431" s="1" t="s">
        <v>92</v>
      </c>
      <c r="V431" s="1">
        <v>6.0</v>
      </c>
      <c r="W431" s="1">
        <v>2.0</v>
      </c>
      <c r="X431" s="1">
        <v>2.0</v>
      </c>
      <c r="Y431" s="1">
        <v>2.0</v>
      </c>
      <c r="Z431" s="1" t="s">
        <v>93</v>
      </c>
      <c r="AA431" s="1" t="s">
        <v>2534</v>
      </c>
      <c r="AB431" s="1">
        <v>180.0</v>
      </c>
      <c r="AC431" s="1">
        <v>1.0</v>
      </c>
      <c r="AD431" s="1">
        <v>0.0</v>
      </c>
      <c r="AE431" s="1">
        <v>1.0</v>
      </c>
      <c r="AF431" s="1" t="s">
        <v>2175</v>
      </c>
      <c r="AG431" s="1">
        <v>1.0</v>
      </c>
      <c r="AH431" s="1">
        <v>0.0</v>
      </c>
      <c r="AI431" s="1">
        <v>0.0</v>
      </c>
      <c r="AJ431" s="1">
        <v>0.0</v>
      </c>
      <c r="AK431" s="1">
        <v>0.0</v>
      </c>
      <c r="AL431" s="1">
        <v>0.0</v>
      </c>
      <c r="AM431" s="1">
        <v>0.0</v>
      </c>
      <c r="AU431" s="1">
        <v>0.0</v>
      </c>
      <c r="AV431" s="1" t="s">
        <v>105</v>
      </c>
      <c r="AW431" s="1">
        <v>1.0</v>
      </c>
      <c r="AX431" s="1">
        <v>1.0</v>
      </c>
      <c r="AY431" s="1">
        <v>0.0</v>
      </c>
      <c r="AZ431" s="1">
        <v>0.0</v>
      </c>
      <c r="BB431" s="1">
        <v>-1.0</v>
      </c>
      <c r="BC431" s="1">
        <v>1.0</v>
      </c>
      <c r="BD431" s="1">
        <v>-1.0</v>
      </c>
      <c r="BE431" s="1">
        <v>-1.0</v>
      </c>
      <c r="BF431" s="1">
        <v>-1.0</v>
      </c>
      <c r="BG431" s="1">
        <v>-1.0</v>
      </c>
      <c r="BH431" s="1">
        <v>-1.0</v>
      </c>
      <c r="BI431" s="1">
        <v>-1.0</v>
      </c>
      <c r="BJ431" s="1">
        <v>1.0</v>
      </c>
      <c r="BK431" s="1">
        <v>-1.0</v>
      </c>
      <c r="BL431" s="1">
        <v>-1.0</v>
      </c>
      <c r="BM431" s="1">
        <v>1.0</v>
      </c>
      <c r="BN431" s="1">
        <v>-1.0</v>
      </c>
      <c r="BO431" s="1">
        <v>-1.0</v>
      </c>
      <c r="BP431" s="1">
        <v>1.0</v>
      </c>
      <c r="BQ431" s="1">
        <v>-1.0</v>
      </c>
      <c r="BR431" s="1">
        <v>-1.0</v>
      </c>
      <c r="BS431" s="1">
        <v>-1.0</v>
      </c>
      <c r="BT431" s="1">
        <v>1.0</v>
      </c>
      <c r="BU431" s="1">
        <v>1.0</v>
      </c>
      <c r="BV431" s="1">
        <v>-1.0</v>
      </c>
      <c r="BW431" s="1">
        <v>-1.0</v>
      </c>
      <c r="BX431" s="1">
        <v>-1.0</v>
      </c>
      <c r="BY431" s="1">
        <v>-1.0</v>
      </c>
      <c r="BZ431" s="1">
        <v>-1.0</v>
      </c>
      <c r="CA431" s="1">
        <v>-1.0</v>
      </c>
      <c r="CB431" s="1">
        <v>-1.0</v>
      </c>
      <c r="CC431" s="1">
        <v>-1.0</v>
      </c>
      <c r="CD431" s="1">
        <v>13826.0</v>
      </c>
    </row>
    <row r="432">
      <c r="A432" s="1">
        <v>3.4571306E7</v>
      </c>
      <c r="B432" s="1" t="s">
        <v>2535</v>
      </c>
      <c r="C432" s="1" t="s">
        <v>2536</v>
      </c>
      <c r="D432" s="1" t="s">
        <v>2537</v>
      </c>
      <c r="E432" s="1" t="s">
        <v>85</v>
      </c>
      <c r="F432" s="1" t="s">
        <v>2538</v>
      </c>
      <c r="G432" s="1" t="s">
        <v>2539</v>
      </c>
      <c r="H432" s="1" t="s">
        <v>2540</v>
      </c>
      <c r="I432" s="1">
        <v>3.6712407E7</v>
      </c>
      <c r="J432" s="1">
        <v>42180.0</v>
      </c>
      <c r="K432" s="1" t="s">
        <v>134</v>
      </c>
      <c r="L432" s="1">
        <v>1.0</v>
      </c>
      <c r="M432" s="1">
        <v>0.0</v>
      </c>
      <c r="N432" s="1">
        <v>1.0</v>
      </c>
      <c r="O432" s="1">
        <v>0.0</v>
      </c>
      <c r="P432" s="1" t="s">
        <v>89</v>
      </c>
      <c r="Q432" s="1" t="s">
        <v>362</v>
      </c>
      <c r="R432" s="1">
        <v>40.77702</v>
      </c>
      <c r="S432" s="1">
        <v>-73.98052</v>
      </c>
      <c r="T432" s="1" t="s">
        <v>91</v>
      </c>
      <c r="U432" s="1" t="s">
        <v>92</v>
      </c>
      <c r="V432" s="1">
        <v>2.0</v>
      </c>
      <c r="W432" s="1">
        <v>1.0</v>
      </c>
      <c r="X432" s="1">
        <v>1.0</v>
      </c>
      <c r="Y432" s="1">
        <v>1.0</v>
      </c>
      <c r="Z432" s="1" t="s">
        <v>93</v>
      </c>
      <c r="AA432" s="1" t="s">
        <v>2541</v>
      </c>
      <c r="AB432" s="1">
        <v>224.0</v>
      </c>
      <c r="AC432" s="1">
        <v>2.0</v>
      </c>
      <c r="AD432" s="1">
        <v>100.0</v>
      </c>
      <c r="AE432" s="1">
        <v>2.0</v>
      </c>
      <c r="AF432" s="1" t="s">
        <v>904</v>
      </c>
      <c r="AG432" s="1">
        <v>1.0</v>
      </c>
      <c r="AH432" s="1">
        <v>4.0</v>
      </c>
      <c r="AI432" s="1">
        <v>13.0</v>
      </c>
      <c r="AJ432" s="1">
        <v>13.0</v>
      </c>
      <c r="AK432" s="1">
        <v>16.0</v>
      </c>
      <c r="AL432" s="1">
        <v>2.0</v>
      </c>
      <c r="AM432" s="1">
        <v>2.0</v>
      </c>
      <c r="AN432" s="1">
        <v>100.0</v>
      </c>
      <c r="AO432" s="1">
        <v>9.0</v>
      </c>
      <c r="AP432" s="1">
        <v>10.0</v>
      </c>
      <c r="AQ432" s="1">
        <v>10.0</v>
      </c>
      <c r="AR432" s="1">
        <v>10.0</v>
      </c>
      <c r="AS432" s="1">
        <v>10.0</v>
      </c>
      <c r="AT432" s="1">
        <v>9.0</v>
      </c>
      <c r="AU432" s="1">
        <v>1.0</v>
      </c>
      <c r="AV432" s="1" t="s">
        <v>96</v>
      </c>
      <c r="AW432" s="1">
        <v>1.0</v>
      </c>
      <c r="AX432" s="1">
        <v>1.0</v>
      </c>
      <c r="AY432" s="1">
        <v>0.0</v>
      </c>
      <c r="AZ432" s="1">
        <v>0.0</v>
      </c>
      <c r="BA432" s="1">
        <v>2.0</v>
      </c>
      <c r="BB432" s="1">
        <v>-1.0</v>
      </c>
      <c r="BC432" s="1">
        <v>1.0</v>
      </c>
      <c r="BD432" s="1">
        <v>-1.0</v>
      </c>
      <c r="BE432" s="1">
        <v>-1.0</v>
      </c>
      <c r="BF432" s="1">
        <v>-1.0</v>
      </c>
      <c r="BG432" s="1">
        <v>-1.0</v>
      </c>
      <c r="BH432" s="1">
        <v>-1.0</v>
      </c>
      <c r="BI432" s="1">
        <v>-1.0</v>
      </c>
      <c r="BJ432" s="1">
        <v>1.0</v>
      </c>
      <c r="BK432" s="1">
        <v>-1.0</v>
      </c>
      <c r="BL432" s="1">
        <v>-1.0</v>
      </c>
      <c r="BM432" s="1">
        <v>1.0</v>
      </c>
      <c r="BN432" s="1">
        <v>1.0</v>
      </c>
      <c r="BO432" s="1">
        <v>-1.0</v>
      </c>
      <c r="BP432" s="1">
        <v>-1.0</v>
      </c>
      <c r="BQ432" s="1">
        <v>-1.0</v>
      </c>
      <c r="BR432" s="1">
        <v>-1.0</v>
      </c>
      <c r="BS432" s="1">
        <v>-1.0</v>
      </c>
      <c r="BT432" s="1">
        <v>-1.0</v>
      </c>
      <c r="BU432" s="1">
        <v>1.0</v>
      </c>
      <c r="BV432" s="1">
        <v>-1.0</v>
      </c>
      <c r="BW432" s="1">
        <v>-1.0</v>
      </c>
      <c r="BX432" s="1">
        <v>-1.0</v>
      </c>
      <c r="BY432" s="1">
        <v>-1.0</v>
      </c>
      <c r="BZ432" s="1">
        <v>-1.0</v>
      </c>
      <c r="CA432" s="1">
        <v>-1.0</v>
      </c>
      <c r="CB432" s="1">
        <v>-1.0</v>
      </c>
      <c r="CC432" s="1">
        <v>-1.0</v>
      </c>
      <c r="CD432" s="1">
        <v>13849.0</v>
      </c>
    </row>
    <row r="433">
      <c r="A433" s="1">
        <v>1.9424753E7</v>
      </c>
      <c r="B433" s="1" t="s">
        <v>2542</v>
      </c>
      <c r="C433" s="1" t="s">
        <v>2543</v>
      </c>
      <c r="D433" s="1" t="s">
        <v>2543</v>
      </c>
      <c r="E433" s="1" t="s">
        <v>85</v>
      </c>
      <c r="H433" s="1" t="s">
        <v>2544</v>
      </c>
      <c r="I433" s="1">
        <v>3.5380551E7</v>
      </c>
      <c r="J433" s="1">
        <v>42164.0</v>
      </c>
      <c r="M433" s="1">
        <v>0.0</v>
      </c>
      <c r="N433" s="1">
        <v>1.0</v>
      </c>
      <c r="O433" s="1">
        <v>0.0</v>
      </c>
      <c r="P433" s="1" t="s">
        <v>123</v>
      </c>
      <c r="Q433" s="1" t="s">
        <v>519</v>
      </c>
      <c r="R433" s="1">
        <v>40.70119</v>
      </c>
      <c r="S433" s="1">
        <v>-73.91154</v>
      </c>
      <c r="T433" s="1" t="s">
        <v>91</v>
      </c>
      <c r="U433" s="1" t="s">
        <v>113</v>
      </c>
      <c r="V433" s="1">
        <v>1.0</v>
      </c>
      <c r="W433" s="1">
        <v>1.0</v>
      </c>
      <c r="X433" s="1">
        <v>1.0</v>
      </c>
      <c r="Y433" s="1">
        <v>1.0</v>
      </c>
      <c r="Z433" s="1" t="s">
        <v>93</v>
      </c>
      <c r="AA433" s="1" t="s">
        <v>2545</v>
      </c>
      <c r="AB433" s="1">
        <v>45.0</v>
      </c>
      <c r="AC433" s="1">
        <v>1.0</v>
      </c>
      <c r="AD433" s="1">
        <v>0.0</v>
      </c>
      <c r="AE433" s="1">
        <v>2.0</v>
      </c>
      <c r="AF433" s="1" t="s">
        <v>703</v>
      </c>
      <c r="AG433" s="1">
        <v>1.0</v>
      </c>
      <c r="AH433" s="1">
        <v>0.0</v>
      </c>
      <c r="AI433" s="1">
        <v>0.0</v>
      </c>
      <c r="AJ433" s="1">
        <v>0.0</v>
      </c>
      <c r="AK433" s="1">
        <v>0.0</v>
      </c>
      <c r="AL433" s="1">
        <v>2.0</v>
      </c>
      <c r="AM433" s="1">
        <v>0.0</v>
      </c>
      <c r="AN433" s="1">
        <v>100.0</v>
      </c>
      <c r="AO433" s="1">
        <v>10.0</v>
      </c>
      <c r="AP433" s="1">
        <v>10.0</v>
      </c>
      <c r="AQ433" s="1">
        <v>10.0</v>
      </c>
      <c r="AR433" s="1">
        <v>10.0</v>
      </c>
      <c r="AS433" s="1">
        <v>10.0</v>
      </c>
      <c r="AT433" s="1">
        <v>10.0</v>
      </c>
      <c r="AU433" s="1">
        <v>0.0</v>
      </c>
      <c r="AV433" s="1" t="s">
        <v>117</v>
      </c>
      <c r="AW433" s="1">
        <v>1.0</v>
      </c>
      <c r="AX433" s="1">
        <v>0.0</v>
      </c>
      <c r="AY433" s="1">
        <v>1.0</v>
      </c>
      <c r="AZ433" s="1">
        <v>0.0</v>
      </c>
      <c r="BA433" s="1">
        <v>0.08</v>
      </c>
      <c r="BB433" s="1">
        <v>-1.0</v>
      </c>
      <c r="BC433" s="1">
        <v>1.0</v>
      </c>
      <c r="BD433" s="1">
        <v>-1.0</v>
      </c>
      <c r="BE433" s="1">
        <v>-1.0</v>
      </c>
      <c r="BF433" s="1">
        <v>-1.0</v>
      </c>
      <c r="BG433" s="1">
        <v>-1.0</v>
      </c>
      <c r="BH433" s="1">
        <v>-1.0</v>
      </c>
      <c r="BI433" s="1">
        <v>-1.0</v>
      </c>
      <c r="BJ433" s="1">
        <v>1.0</v>
      </c>
      <c r="BK433" s="1">
        <v>-1.0</v>
      </c>
      <c r="BL433" s="1">
        <v>-1.0</v>
      </c>
      <c r="BM433" s="1">
        <v>1.0</v>
      </c>
      <c r="BN433" s="1">
        <v>-1.0</v>
      </c>
      <c r="BO433" s="1">
        <v>-1.0</v>
      </c>
      <c r="BP433" s="1">
        <v>-1.0</v>
      </c>
      <c r="BQ433" s="1">
        <v>-1.0</v>
      </c>
      <c r="BR433" s="1">
        <v>-1.0</v>
      </c>
      <c r="BS433" s="1">
        <v>-1.0</v>
      </c>
      <c r="BT433" s="1">
        <v>-1.0</v>
      </c>
      <c r="BU433" s="1">
        <v>1.0</v>
      </c>
      <c r="BV433" s="1">
        <v>-1.0</v>
      </c>
      <c r="BW433" s="1">
        <v>-1.0</v>
      </c>
      <c r="BX433" s="1">
        <v>-1.0</v>
      </c>
      <c r="BY433" s="1">
        <v>-1.0</v>
      </c>
      <c r="BZ433" s="1">
        <v>-1.0</v>
      </c>
      <c r="CA433" s="1">
        <v>-1.0</v>
      </c>
      <c r="CB433" s="1">
        <v>-1.0</v>
      </c>
      <c r="CC433" s="1">
        <v>-1.0</v>
      </c>
      <c r="CD433" s="1">
        <v>13857.0</v>
      </c>
    </row>
    <row r="434">
      <c r="A434" s="1">
        <v>2.3868986E7</v>
      </c>
      <c r="B434" s="1" t="s">
        <v>2546</v>
      </c>
      <c r="C434" s="1" t="s">
        <v>2547</v>
      </c>
      <c r="D434" s="1" t="s">
        <v>2548</v>
      </c>
      <c r="E434" s="1" t="s">
        <v>85</v>
      </c>
      <c r="G434" s="1" t="s">
        <v>2549</v>
      </c>
      <c r="H434" s="1" t="s">
        <v>1234</v>
      </c>
      <c r="I434" s="1">
        <v>1.7854396E8</v>
      </c>
      <c r="J434" s="1">
        <v>43174.0</v>
      </c>
      <c r="K434" s="1" t="s">
        <v>272</v>
      </c>
      <c r="L434" s="1">
        <v>1.0</v>
      </c>
      <c r="M434" s="1">
        <v>0.0</v>
      </c>
      <c r="N434" s="1">
        <v>10.0</v>
      </c>
      <c r="O434" s="1">
        <v>0.0</v>
      </c>
      <c r="P434" s="1" t="s">
        <v>123</v>
      </c>
      <c r="Q434" s="1" t="s">
        <v>124</v>
      </c>
      <c r="R434" s="1">
        <v>40.72177</v>
      </c>
      <c r="S434" s="1">
        <v>-73.93995</v>
      </c>
      <c r="T434" s="1" t="s">
        <v>91</v>
      </c>
      <c r="U434" s="1" t="s">
        <v>113</v>
      </c>
      <c r="V434" s="1">
        <v>2.0</v>
      </c>
      <c r="W434" s="1">
        <v>6.0</v>
      </c>
      <c r="X434" s="1">
        <v>1.0</v>
      </c>
      <c r="Y434" s="1">
        <v>1.0</v>
      </c>
      <c r="Z434" s="1" t="s">
        <v>93</v>
      </c>
      <c r="AA434" s="1" t="s">
        <v>2550</v>
      </c>
      <c r="AB434" s="1">
        <v>65.0</v>
      </c>
      <c r="AC434" s="1">
        <v>1.0</v>
      </c>
      <c r="AD434" s="1">
        <v>15.0</v>
      </c>
      <c r="AE434" s="1">
        <v>30.0</v>
      </c>
      <c r="AF434" s="1" t="s">
        <v>179</v>
      </c>
      <c r="AG434" s="1">
        <v>1.0</v>
      </c>
      <c r="AH434" s="1">
        <v>6.0</v>
      </c>
      <c r="AI434" s="1">
        <v>36.0</v>
      </c>
      <c r="AJ434" s="1">
        <v>66.0</v>
      </c>
      <c r="AK434" s="1">
        <v>341.0</v>
      </c>
      <c r="AL434" s="1">
        <v>2.0</v>
      </c>
      <c r="AM434" s="1">
        <v>1.0</v>
      </c>
      <c r="AN434" s="1">
        <v>80.0</v>
      </c>
      <c r="AO434" s="1">
        <v>9.0</v>
      </c>
      <c r="AP434" s="1">
        <v>7.0</v>
      </c>
      <c r="AQ434" s="1">
        <v>8.0</v>
      </c>
      <c r="AR434" s="1">
        <v>9.0</v>
      </c>
      <c r="AS434" s="1">
        <v>9.0</v>
      </c>
      <c r="AT434" s="1">
        <v>8.0</v>
      </c>
      <c r="AU434" s="1">
        <v>0.0</v>
      </c>
      <c r="AV434" s="1" t="s">
        <v>105</v>
      </c>
      <c r="AW434" s="1">
        <v>10.0</v>
      </c>
      <c r="AX434" s="1">
        <v>0.0</v>
      </c>
      <c r="AY434" s="1">
        <v>3.0</v>
      </c>
      <c r="AZ434" s="1">
        <v>7.0</v>
      </c>
      <c r="BA434" s="1">
        <v>0.13</v>
      </c>
      <c r="BB434" s="1">
        <v>-1.0</v>
      </c>
      <c r="BC434" s="1">
        <v>1.0</v>
      </c>
      <c r="BD434" s="1">
        <v>-1.0</v>
      </c>
      <c r="BE434" s="1">
        <v>-1.0</v>
      </c>
      <c r="BF434" s="1">
        <v>-1.0</v>
      </c>
      <c r="BG434" s="1">
        <v>-1.0</v>
      </c>
      <c r="BH434" s="1">
        <v>-1.0</v>
      </c>
      <c r="BI434" s="1">
        <v>-1.0</v>
      </c>
      <c r="BJ434" s="1">
        <v>1.0</v>
      </c>
      <c r="BK434" s="1">
        <v>-1.0</v>
      </c>
      <c r="BL434" s="1">
        <v>-1.0</v>
      </c>
      <c r="BM434" s="1">
        <v>1.0</v>
      </c>
      <c r="BN434" s="1">
        <v>-1.0</v>
      </c>
      <c r="BO434" s="1">
        <v>-1.0</v>
      </c>
      <c r="BP434" s="1">
        <v>-1.0</v>
      </c>
      <c r="BQ434" s="1">
        <v>1.0</v>
      </c>
      <c r="BR434" s="1">
        <v>-1.0</v>
      </c>
      <c r="BS434" s="1">
        <v>-1.0</v>
      </c>
      <c r="BT434" s="1">
        <v>-1.0</v>
      </c>
      <c r="BU434" s="1">
        <v>1.0</v>
      </c>
      <c r="BV434" s="1">
        <v>-1.0</v>
      </c>
      <c r="BW434" s="1">
        <v>-1.0</v>
      </c>
      <c r="BX434" s="1">
        <v>-1.0</v>
      </c>
      <c r="BY434" s="1">
        <v>1.0</v>
      </c>
      <c r="BZ434" s="1">
        <v>1.0</v>
      </c>
      <c r="CA434" s="1">
        <v>-1.0</v>
      </c>
      <c r="CB434" s="1">
        <v>-1.0</v>
      </c>
      <c r="CC434" s="1">
        <v>-1.0</v>
      </c>
      <c r="CD434" s="1">
        <v>13909.0</v>
      </c>
    </row>
    <row r="435">
      <c r="A435" s="1">
        <v>3.4547543E7</v>
      </c>
      <c r="B435" s="1" t="s">
        <v>2551</v>
      </c>
      <c r="C435" s="1" t="s">
        <v>2552</v>
      </c>
      <c r="D435" s="1" t="s">
        <v>2553</v>
      </c>
      <c r="E435" s="1" t="s">
        <v>85</v>
      </c>
      <c r="G435" s="1" t="s">
        <v>2554</v>
      </c>
      <c r="I435" s="1">
        <v>1.20746245E8</v>
      </c>
      <c r="J435" s="1">
        <v>42808.0</v>
      </c>
      <c r="K435" s="1" t="s">
        <v>88</v>
      </c>
      <c r="L435" s="1">
        <v>0.7</v>
      </c>
      <c r="M435" s="1">
        <v>0.0</v>
      </c>
      <c r="N435" s="1">
        <v>1.0</v>
      </c>
      <c r="O435" s="1">
        <v>1.0</v>
      </c>
      <c r="P435" s="1" t="s">
        <v>111</v>
      </c>
      <c r="Q435" s="1" t="s">
        <v>112</v>
      </c>
      <c r="R435" s="1">
        <v>40.73209</v>
      </c>
      <c r="S435" s="1">
        <v>-73.8814199999999</v>
      </c>
      <c r="T435" s="1" t="s">
        <v>91</v>
      </c>
      <c r="U435" s="1" t="s">
        <v>113</v>
      </c>
      <c r="V435" s="1">
        <v>2.0</v>
      </c>
      <c r="W435" s="1">
        <v>1.0</v>
      </c>
      <c r="X435" s="1">
        <v>1.0</v>
      </c>
      <c r="Y435" s="1">
        <v>1.0</v>
      </c>
      <c r="Z435" s="1" t="s">
        <v>93</v>
      </c>
      <c r="AA435" s="1" t="s">
        <v>2555</v>
      </c>
      <c r="AB435" s="1">
        <v>34.0</v>
      </c>
      <c r="AC435" s="1">
        <v>1.0</v>
      </c>
      <c r="AD435" s="1">
        <v>0.0</v>
      </c>
      <c r="AE435" s="1">
        <v>1.0</v>
      </c>
      <c r="AF435" s="1" t="s">
        <v>202</v>
      </c>
      <c r="AG435" s="1">
        <v>1.0</v>
      </c>
      <c r="AH435" s="1">
        <v>0.0</v>
      </c>
      <c r="AI435" s="1">
        <v>0.0</v>
      </c>
      <c r="AJ435" s="1">
        <v>0.0</v>
      </c>
      <c r="AK435" s="1">
        <v>0.0</v>
      </c>
      <c r="AL435" s="1">
        <v>0.0</v>
      </c>
      <c r="AM435" s="1">
        <v>0.0</v>
      </c>
      <c r="AU435" s="1">
        <v>0.0</v>
      </c>
      <c r="AV435" s="1" t="s">
        <v>105</v>
      </c>
      <c r="AW435" s="1">
        <v>1.0</v>
      </c>
      <c r="AX435" s="1">
        <v>0.0</v>
      </c>
      <c r="AY435" s="1">
        <v>1.0</v>
      </c>
      <c r="AZ435" s="1">
        <v>0.0</v>
      </c>
      <c r="BB435" s="1">
        <v>-1.0</v>
      </c>
      <c r="BC435" s="1">
        <v>1.0</v>
      </c>
      <c r="BD435" s="1">
        <v>-1.0</v>
      </c>
      <c r="BE435" s="1">
        <v>-1.0</v>
      </c>
      <c r="BF435" s="1">
        <v>-1.0</v>
      </c>
      <c r="BG435" s="1">
        <v>-1.0</v>
      </c>
      <c r="BH435" s="1">
        <v>-1.0</v>
      </c>
      <c r="BI435" s="1">
        <v>-1.0</v>
      </c>
      <c r="BJ435" s="1">
        <v>1.0</v>
      </c>
      <c r="BK435" s="1">
        <v>-1.0</v>
      </c>
      <c r="BL435" s="1">
        <v>-1.0</v>
      </c>
      <c r="BM435" s="1">
        <v>-1.0</v>
      </c>
      <c r="BN435" s="1">
        <v>-1.0</v>
      </c>
      <c r="BO435" s="1">
        <v>-1.0</v>
      </c>
      <c r="BP435" s="1">
        <v>-1.0</v>
      </c>
      <c r="BQ435" s="1">
        <v>-1.0</v>
      </c>
      <c r="BR435" s="1">
        <v>-1.0</v>
      </c>
      <c r="BS435" s="1">
        <v>-1.0</v>
      </c>
      <c r="BT435" s="1">
        <v>-1.0</v>
      </c>
      <c r="BU435" s="1">
        <v>1.0</v>
      </c>
      <c r="BV435" s="1">
        <v>-1.0</v>
      </c>
      <c r="BW435" s="1">
        <v>-1.0</v>
      </c>
      <c r="BX435" s="1">
        <v>-1.0</v>
      </c>
      <c r="BY435" s="1">
        <v>-1.0</v>
      </c>
      <c r="BZ435" s="1">
        <v>-1.0</v>
      </c>
      <c r="CA435" s="1">
        <v>-1.0</v>
      </c>
      <c r="CB435" s="1">
        <v>-1.0</v>
      </c>
      <c r="CC435" s="1">
        <v>-1.0</v>
      </c>
      <c r="CD435" s="1">
        <v>13919.0</v>
      </c>
    </row>
    <row r="436">
      <c r="A436" s="1">
        <v>3.3994465E7</v>
      </c>
      <c r="B436" s="1" t="s">
        <v>2556</v>
      </c>
      <c r="C436" s="1" t="s">
        <v>2557</v>
      </c>
      <c r="D436" s="1" t="s">
        <v>2558</v>
      </c>
      <c r="E436" s="1" t="s">
        <v>85</v>
      </c>
      <c r="F436" s="1" t="s">
        <v>2559</v>
      </c>
      <c r="G436" s="1" t="s">
        <v>2560</v>
      </c>
      <c r="H436" s="1" t="s">
        <v>2561</v>
      </c>
      <c r="I436" s="1">
        <v>1.06418986E8</v>
      </c>
      <c r="J436" s="1">
        <v>42710.0</v>
      </c>
      <c r="K436" s="1" t="s">
        <v>134</v>
      </c>
      <c r="L436" s="1">
        <v>1.0</v>
      </c>
      <c r="M436" s="1">
        <v>0.0</v>
      </c>
      <c r="N436" s="1">
        <v>1.0</v>
      </c>
      <c r="O436" s="1">
        <v>0.0</v>
      </c>
      <c r="P436" s="1" t="s">
        <v>123</v>
      </c>
      <c r="Q436" s="1" t="s">
        <v>124</v>
      </c>
      <c r="R436" s="1">
        <v>40.73473</v>
      </c>
      <c r="S436" s="1">
        <v>-73.9520699999999</v>
      </c>
      <c r="T436" s="1" t="s">
        <v>91</v>
      </c>
      <c r="U436" s="1" t="s">
        <v>92</v>
      </c>
      <c r="V436" s="1">
        <v>4.0</v>
      </c>
      <c r="W436" s="1">
        <v>1.0</v>
      </c>
      <c r="X436" s="1">
        <v>2.0</v>
      </c>
      <c r="Y436" s="1">
        <v>2.0</v>
      </c>
      <c r="Z436" s="1" t="s">
        <v>93</v>
      </c>
      <c r="AA436" s="1" t="s">
        <v>2562</v>
      </c>
      <c r="AB436" s="1">
        <v>250.0</v>
      </c>
      <c r="AC436" s="1">
        <v>1.0</v>
      </c>
      <c r="AD436" s="1">
        <v>0.0</v>
      </c>
      <c r="AE436" s="1">
        <v>3.0</v>
      </c>
      <c r="AF436" s="1" t="s">
        <v>928</v>
      </c>
      <c r="AG436" s="1">
        <v>1.0</v>
      </c>
      <c r="AH436" s="1">
        <v>9.0</v>
      </c>
      <c r="AI436" s="1">
        <v>32.0</v>
      </c>
      <c r="AJ436" s="1">
        <v>62.0</v>
      </c>
      <c r="AK436" s="1">
        <v>62.0</v>
      </c>
      <c r="AL436" s="1">
        <v>0.0</v>
      </c>
      <c r="AM436" s="1">
        <v>0.0</v>
      </c>
      <c r="AU436" s="1">
        <v>0.0</v>
      </c>
      <c r="AV436" s="1" t="s">
        <v>117</v>
      </c>
      <c r="AW436" s="1">
        <v>1.0</v>
      </c>
      <c r="AX436" s="1">
        <v>1.0</v>
      </c>
      <c r="AY436" s="1">
        <v>0.0</v>
      </c>
      <c r="AZ436" s="1">
        <v>0.0</v>
      </c>
      <c r="BB436" s="1">
        <v>-1.0</v>
      </c>
      <c r="BC436" s="1">
        <v>1.0</v>
      </c>
      <c r="BD436" s="1">
        <v>-1.0</v>
      </c>
      <c r="BE436" s="1">
        <v>-1.0</v>
      </c>
      <c r="BF436" s="1">
        <v>-1.0</v>
      </c>
      <c r="BG436" s="1">
        <v>-1.0</v>
      </c>
      <c r="BH436" s="1">
        <v>-1.0</v>
      </c>
      <c r="BI436" s="1">
        <v>-1.0</v>
      </c>
      <c r="BJ436" s="1">
        <v>1.0</v>
      </c>
      <c r="BK436" s="1">
        <v>-1.0</v>
      </c>
      <c r="BL436" s="1">
        <v>-1.0</v>
      </c>
      <c r="BM436" s="1">
        <v>-1.0</v>
      </c>
      <c r="BN436" s="1">
        <v>1.0</v>
      </c>
      <c r="BO436" s="1">
        <v>-1.0</v>
      </c>
      <c r="BP436" s="1">
        <v>-1.0</v>
      </c>
      <c r="BQ436" s="1">
        <v>-1.0</v>
      </c>
      <c r="BR436" s="1">
        <v>-1.0</v>
      </c>
      <c r="BS436" s="1">
        <v>-1.0</v>
      </c>
      <c r="BT436" s="1">
        <v>-1.0</v>
      </c>
      <c r="BU436" s="1">
        <v>1.0</v>
      </c>
      <c r="BV436" s="1">
        <v>-1.0</v>
      </c>
      <c r="BW436" s="1">
        <v>-1.0</v>
      </c>
      <c r="BX436" s="1">
        <v>-1.0</v>
      </c>
      <c r="BY436" s="1">
        <v>-1.0</v>
      </c>
      <c r="BZ436" s="1">
        <v>-1.0</v>
      </c>
      <c r="CA436" s="1">
        <v>-1.0</v>
      </c>
      <c r="CB436" s="1">
        <v>-1.0</v>
      </c>
      <c r="CC436" s="1">
        <v>-1.0</v>
      </c>
      <c r="CD436" s="1">
        <v>13955.0</v>
      </c>
    </row>
    <row r="437">
      <c r="A437" s="1">
        <v>1.6205491E7</v>
      </c>
      <c r="B437" s="3" t="s">
        <v>2563</v>
      </c>
      <c r="C437" s="1" t="s">
        <v>2564</v>
      </c>
      <c r="D437" s="1" t="s">
        <v>2564</v>
      </c>
      <c r="E437" s="1" t="s">
        <v>85</v>
      </c>
      <c r="I437" s="1">
        <v>8682765.0</v>
      </c>
      <c r="J437" s="1">
        <v>41524.0</v>
      </c>
      <c r="M437" s="1">
        <v>0.0</v>
      </c>
      <c r="N437" s="1">
        <v>1.0</v>
      </c>
      <c r="O437" s="1">
        <v>1.0</v>
      </c>
      <c r="P437" s="1" t="s">
        <v>123</v>
      </c>
      <c r="Q437" s="1" t="s">
        <v>124</v>
      </c>
      <c r="R437" s="1">
        <v>40.71497</v>
      </c>
      <c r="S437" s="1">
        <v>-73.93905</v>
      </c>
      <c r="T437" s="1" t="s">
        <v>91</v>
      </c>
      <c r="U437" s="1" t="s">
        <v>92</v>
      </c>
      <c r="V437" s="1">
        <v>2.0</v>
      </c>
      <c r="W437" s="1">
        <v>1.0</v>
      </c>
      <c r="X437" s="1">
        <v>1.0</v>
      </c>
      <c r="Y437" s="1">
        <v>2.0</v>
      </c>
      <c r="Z437" s="1" t="s">
        <v>93</v>
      </c>
      <c r="AA437" s="1" t="s">
        <v>2565</v>
      </c>
      <c r="AB437" s="1">
        <v>150.0</v>
      </c>
      <c r="AC437" s="1">
        <v>1.0</v>
      </c>
      <c r="AD437" s="1">
        <v>0.0</v>
      </c>
      <c r="AE437" s="1">
        <v>7.0</v>
      </c>
      <c r="AF437" s="1" t="s">
        <v>1433</v>
      </c>
      <c r="AG437" s="1">
        <v>1.0</v>
      </c>
      <c r="AH437" s="1">
        <v>0.0</v>
      </c>
      <c r="AI437" s="1">
        <v>0.0</v>
      </c>
      <c r="AJ437" s="1">
        <v>0.0</v>
      </c>
      <c r="AK437" s="1">
        <v>0.0</v>
      </c>
      <c r="AL437" s="1">
        <v>0.0</v>
      </c>
      <c r="AM437" s="1">
        <v>0.0</v>
      </c>
      <c r="AU437" s="1">
        <v>1.0</v>
      </c>
      <c r="AV437" s="1" t="s">
        <v>105</v>
      </c>
      <c r="AW437" s="1">
        <v>1.0</v>
      </c>
      <c r="AX437" s="1">
        <v>1.0</v>
      </c>
      <c r="AY437" s="1">
        <v>0.0</v>
      </c>
      <c r="AZ437" s="1">
        <v>0.0</v>
      </c>
      <c r="BB437" s="1">
        <v>-1.0</v>
      </c>
      <c r="BC437" s="1">
        <v>1.0</v>
      </c>
      <c r="BD437" s="1">
        <v>-1.0</v>
      </c>
      <c r="BE437" s="1">
        <v>-1.0</v>
      </c>
      <c r="BF437" s="1">
        <v>-1.0</v>
      </c>
      <c r="BG437" s="1">
        <v>-1.0</v>
      </c>
      <c r="BH437" s="1">
        <v>-1.0</v>
      </c>
      <c r="BI437" s="1">
        <v>-1.0</v>
      </c>
      <c r="BJ437" s="1">
        <v>1.0</v>
      </c>
      <c r="BK437" s="1">
        <v>-1.0</v>
      </c>
      <c r="BL437" s="1">
        <v>-1.0</v>
      </c>
      <c r="BM437" s="1">
        <v>1.0</v>
      </c>
      <c r="BN437" s="1">
        <v>-1.0</v>
      </c>
      <c r="BO437" s="1">
        <v>-1.0</v>
      </c>
      <c r="BP437" s="1">
        <v>1.0</v>
      </c>
      <c r="BQ437" s="1">
        <v>-1.0</v>
      </c>
      <c r="BR437" s="1">
        <v>-1.0</v>
      </c>
      <c r="BS437" s="1">
        <v>-1.0</v>
      </c>
      <c r="BT437" s="1">
        <v>-1.0</v>
      </c>
      <c r="BU437" s="1">
        <v>1.0</v>
      </c>
      <c r="BV437" s="1">
        <v>-1.0</v>
      </c>
      <c r="BW437" s="1">
        <v>-1.0</v>
      </c>
      <c r="BX437" s="1">
        <v>-1.0</v>
      </c>
      <c r="BY437" s="1">
        <v>-1.0</v>
      </c>
      <c r="BZ437" s="1">
        <v>-1.0</v>
      </c>
      <c r="CA437" s="1">
        <v>-1.0</v>
      </c>
      <c r="CB437" s="1">
        <v>-1.0</v>
      </c>
      <c r="CC437" s="1">
        <v>-1.0</v>
      </c>
      <c r="CD437" s="1">
        <v>13978.0</v>
      </c>
    </row>
    <row r="438">
      <c r="A438" s="1">
        <v>5101342.0</v>
      </c>
      <c r="B438" s="1" t="s">
        <v>2566</v>
      </c>
      <c r="C438" s="1" t="s">
        <v>2567</v>
      </c>
      <c r="D438" s="1" t="s">
        <v>2568</v>
      </c>
      <c r="E438" s="1" t="s">
        <v>85</v>
      </c>
      <c r="F438" s="1" t="s">
        <v>2569</v>
      </c>
      <c r="G438" s="1" t="s">
        <v>2570</v>
      </c>
      <c r="H438" s="1" t="s">
        <v>2571</v>
      </c>
      <c r="I438" s="1">
        <v>1.9293586E7</v>
      </c>
      <c r="J438" s="1">
        <v>41852.0</v>
      </c>
      <c r="K438" s="1" t="s">
        <v>134</v>
      </c>
      <c r="L438" s="1">
        <v>1.0</v>
      </c>
      <c r="M438" s="1">
        <v>0.0</v>
      </c>
      <c r="N438" s="1">
        <v>1.0</v>
      </c>
      <c r="O438" s="1">
        <v>1.0</v>
      </c>
      <c r="P438" s="1" t="s">
        <v>89</v>
      </c>
      <c r="Q438" s="1" t="s">
        <v>185</v>
      </c>
      <c r="R438" s="1">
        <v>40.71759</v>
      </c>
      <c r="S438" s="1">
        <v>-73.94388</v>
      </c>
      <c r="T438" s="1" t="s">
        <v>91</v>
      </c>
      <c r="U438" s="1" t="s">
        <v>113</v>
      </c>
      <c r="V438" s="1">
        <v>2.0</v>
      </c>
      <c r="W438" s="1">
        <v>1.0</v>
      </c>
      <c r="X438" s="1">
        <v>1.0</v>
      </c>
      <c r="Y438" s="1">
        <v>1.0</v>
      </c>
      <c r="Z438" s="1" t="s">
        <v>93</v>
      </c>
      <c r="AA438" s="1" t="s">
        <v>2572</v>
      </c>
      <c r="AB438" s="1">
        <v>100.0</v>
      </c>
      <c r="AC438" s="1">
        <v>4.0</v>
      </c>
      <c r="AD438" s="1">
        <v>30.0</v>
      </c>
      <c r="AE438" s="1">
        <v>2.0</v>
      </c>
      <c r="AF438" s="1" t="s">
        <v>104</v>
      </c>
      <c r="AG438" s="1">
        <v>1.0</v>
      </c>
      <c r="AH438" s="1">
        <v>0.0</v>
      </c>
      <c r="AI438" s="1">
        <v>0.0</v>
      </c>
      <c r="AJ438" s="1">
        <v>0.0</v>
      </c>
      <c r="AK438" s="1">
        <v>34.0</v>
      </c>
      <c r="AL438" s="1">
        <v>19.0</v>
      </c>
      <c r="AM438" s="1">
        <v>7.0</v>
      </c>
      <c r="AN438" s="1">
        <v>100.0</v>
      </c>
      <c r="AO438" s="1">
        <v>10.0</v>
      </c>
      <c r="AP438" s="1">
        <v>10.0</v>
      </c>
      <c r="AQ438" s="1">
        <v>10.0</v>
      </c>
      <c r="AR438" s="1">
        <v>10.0</v>
      </c>
      <c r="AS438" s="1">
        <v>10.0</v>
      </c>
      <c r="AT438" s="1">
        <v>10.0</v>
      </c>
      <c r="AU438" s="1">
        <v>0.0</v>
      </c>
      <c r="AV438" s="1" t="s">
        <v>117</v>
      </c>
      <c r="AW438" s="1">
        <v>1.0</v>
      </c>
      <c r="AX438" s="1">
        <v>0.0</v>
      </c>
      <c r="AY438" s="1">
        <v>1.0</v>
      </c>
      <c r="AZ438" s="1">
        <v>0.0</v>
      </c>
      <c r="BA438" s="1">
        <v>0.61</v>
      </c>
      <c r="BB438" s="1">
        <v>-1.0</v>
      </c>
      <c r="BC438" s="1">
        <v>1.0</v>
      </c>
      <c r="BD438" s="1">
        <v>-1.0</v>
      </c>
      <c r="BE438" s="1">
        <v>-1.0</v>
      </c>
      <c r="BF438" s="1">
        <v>1.0</v>
      </c>
      <c r="BG438" s="1">
        <v>-1.0</v>
      </c>
      <c r="BH438" s="1">
        <v>1.0</v>
      </c>
      <c r="BI438" s="1">
        <v>-1.0</v>
      </c>
      <c r="BJ438" s="1">
        <v>-1.0</v>
      </c>
      <c r="BK438" s="1">
        <v>1.0</v>
      </c>
      <c r="BL438" s="1">
        <v>1.0</v>
      </c>
      <c r="BM438" s="1">
        <v>1.0</v>
      </c>
      <c r="BN438" s="1">
        <v>1.0</v>
      </c>
      <c r="BO438" s="1">
        <v>1.0</v>
      </c>
      <c r="BP438" s="1">
        <v>1.0</v>
      </c>
      <c r="BQ438" s="1">
        <v>1.0</v>
      </c>
      <c r="BR438" s="1">
        <v>-1.0</v>
      </c>
      <c r="BS438" s="1">
        <v>-1.0</v>
      </c>
      <c r="BT438" s="1">
        <v>-1.0</v>
      </c>
      <c r="BU438" s="1">
        <v>1.0</v>
      </c>
      <c r="BV438" s="1">
        <v>-1.0</v>
      </c>
      <c r="BW438" s="1">
        <v>1.0</v>
      </c>
      <c r="BX438" s="1">
        <v>-1.0</v>
      </c>
      <c r="BY438" s="1">
        <v>-1.0</v>
      </c>
      <c r="BZ438" s="1">
        <v>-1.0</v>
      </c>
      <c r="CA438" s="1">
        <v>1.0</v>
      </c>
      <c r="CB438" s="1">
        <v>1.0</v>
      </c>
      <c r="CC438" s="1">
        <v>-1.0</v>
      </c>
      <c r="CD438" s="1">
        <v>13991.0</v>
      </c>
    </row>
    <row r="439">
      <c r="A439" s="1">
        <v>3.2467835E7</v>
      </c>
      <c r="B439" s="1" t="s">
        <v>2573</v>
      </c>
      <c r="C439" s="1" t="s">
        <v>2574</v>
      </c>
      <c r="D439" s="1" t="s">
        <v>2575</v>
      </c>
      <c r="E439" s="1" t="s">
        <v>85</v>
      </c>
      <c r="F439" s="1" t="s">
        <v>2576</v>
      </c>
      <c r="G439" s="1" t="s">
        <v>2577</v>
      </c>
      <c r="I439" s="1">
        <v>2.1641998E8</v>
      </c>
      <c r="J439" s="1">
        <v>43363.0</v>
      </c>
      <c r="K439" s="1" t="s">
        <v>88</v>
      </c>
      <c r="L439" s="1">
        <v>0.8</v>
      </c>
      <c r="M439" s="1">
        <v>0.0</v>
      </c>
      <c r="N439" s="1">
        <v>1.0</v>
      </c>
      <c r="O439" s="1">
        <v>0.0</v>
      </c>
      <c r="P439" s="1" t="s">
        <v>89</v>
      </c>
      <c r="Q439" s="1" t="s">
        <v>90</v>
      </c>
      <c r="R439" s="1">
        <v>40.8242</v>
      </c>
      <c r="S439" s="1">
        <v>-73.95106</v>
      </c>
      <c r="T439" s="1" t="s">
        <v>91</v>
      </c>
      <c r="U439" s="1" t="s">
        <v>92</v>
      </c>
      <c r="V439" s="1">
        <v>8.0</v>
      </c>
      <c r="W439" s="1">
        <v>2.0</v>
      </c>
      <c r="X439" s="1">
        <v>3.0</v>
      </c>
      <c r="Y439" s="1">
        <v>3.0</v>
      </c>
      <c r="Z439" s="1" t="s">
        <v>93</v>
      </c>
      <c r="AA439" s="1" t="s">
        <v>2578</v>
      </c>
      <c r="AB439" s="1">
        <v>112.0</v>
      </c>
      <c r="AC439" s="1">
        <v>1.0</v>
      </c>
      <c r="AD439" s="1">
        <v>0.0</v>
      </c>
      <c r="AE439" s="1">
        <v>30.0</v>
      </c>
      <c r="AF439" s="1" t="s">
        <v>302</v>
      </c>
      <c r="AG439" s="1">
        <v>1.0</v>
      </c>
      <c r="AH439" s="1">
        <v>30.0</v>
      </c>
      <c r="AI439" s="1">
        <v>60.0</v>
      </c>
      <c r="AJ439" s="1">
        <v>90.0</v>
      </c>
      <c r="AK439" s="1">
        <v>365.0</v>
      </c>
      <c r="AL439" s="1">
        <v>0.0</v>
      </c>
      <c r="AM439" s="1">
        <v>0.0</v>
      </c>
      <c r="AU439" s="1">
        <v>1.0</v>
      </c>
      <c r="AV439" s="1" t="s">
        <v>96</v>
      </c>
      <c r="AW439" s="1">
        <v>1.0</v>
      </c>
      <c r="AX439" s="1">
        <v>1.0</v>
      </c>
      <c r="AY439" s="1">
        <v>0.0</v>
      </c>
      <c r="AZ439" s="1">
        <v>0.0</v>
      </c>
      <c r="BB439" s="1">
        <v>-1.0</v>
      </c>
      <c r="BC439" s="1">
        <v>1.0</v>
      </c>
      <c r="BD439" s="1">
        <v>-1.0</v>
      </c>
      <c r="BE439" s="1">
        <v>-1.0</v>
      </c>
      <c r="BF439" s="1">
        <v>-1.0</v>
      </c>
      <c r="BG439" s="1">
        <v>-1.0</v>
      </c>
      <c r="BH439" s="1">
        <v>1.0</v>
      </c>
      <c r="BI439" s="1">
        <v>-1.0</v>
      </c>
      <c r="BJ439" s="1">
        <v>1.0</v>
      </c>
      <c r="BK439" s="1">
        <v>-1.0</v>
      </c>
      <c r="BL439" s="1">
        <v>-1.0</v>
      </c>
      <c r="BM439" s="1">
        <v>1.0</v>
      </c>
      <c r="BN439" s="1">
        <v>-1.0</v>
      </c>
      <c r="BO439" s="1">
        <v>-1.0</v>
      </c>
      <c r="BP439" s="1">
        <v>-1.0</v>
      </c>
      <c r="BQ439" s="1">
        <v>-1.0</v>
      </c>
      <c r="BR439" s="1">
        <v>-1.0</v>
      </c>
      <c r="BS439" s="1">
        <v>-1.0</v>
      </c>
      <c r="BT439" s="1">
        <v>-1.0</v>
      </c>
      <c r="BU439" s="1">
        <v>1.0</v>
      </c>
      <c r="BV439" s="1">
        <v>-1.0</v>
      </c>
      <c r="BW439" s="1">
        <v>1.0</v>
      </c>
      <c r="BX439" s="1">
        <v>1.0</v>
      </c>
      <c r="BY439" s="1">
        <v>-1.0</v>
      </c>
      <c r="BZ439" s="1">
        <v>-1.0</v>
      </c>
      <c r="CA439" s="1">
        <v>1.0</v>
      </c>
      <c r="CB439" s="1">
        <v>-1.0</v>
      </c>
      <c r="CC439" s="1">
        <v>-1.0</v>
      </c>
      <c r="CD439" s="1">
        <v>14027.0</v>
      </c>
    </row>
    <row r="440">
      <c r="A440" s="1">
        <v>3.5119736E7</v>
      </c>
      <c r="B440" s="1" t="s">
        <v>2579</v>
      </c>
      <c r="C440" s="1" t="s">
        <v>2580</v>
      </c>
      <c r="D440" s="1" t="s">
        <v>2581</v>
      </c>
      <c r="E440" s="1" t="s">
        <v>85</v>
      </c>
      <c r="F440" s="1" t="s">
        <v>2582</v>
      </c>
      <c r="G440" s="1" t="s">
        <v>2583</v>
      </c>
      <c r="H440" s="1" t="s">
        <v>2584</v>
      </c>
      <c r="I440" s="1">
        <v>1.6424639E7</v>
      </c>
      <c r="J440" s="1">
        <v>41795.0</v>
      </c>
      <c r="K440" s="1" t="s">
        <v>88</v>
      </c>
      <c r="L440" s="1">
        <v>1.0</v>
      </c>
      <c r="M440" s="1">
        <v>0.0</v>
      </c>
      <c r="N440" s="1">
        <v>1.0</v>
      </c>
      <c r="O440" s="1">
        <v>1.0</v>
      </c>
      <c r="P440" s="1" t="s">
        <v>89</v>
      </c>
      <c r="Q440" s="1" t="s">
        <v>938</v>
      </c>
      <c r="R440" s="1">
        <v>40.86353</v>
      </c>
      <c r="S440" s="1">
        <v>-73.92349</v>
      </c>
      <c r="T440" s="1" t="s">
        <v>289</v>
      </c>
      <c r="U440" s="1" t="s">
        <v>92</v>
      </c>
      <c r="V440" s="1">
        <v>6.0</v>
      </c>
      <c r="W440" s="1">
        <v>1.0</v>
      </c>
      <c r="X440" s="1">
        <v>1.0</v>
      </c>
      <c r="Y440" s="1">
        <v>2.0</v>
      </c>
      <c r="Z440" s="1" t="s">
        <v>93</v>
      </c>
      <c r="AA440" s="1" t="s">
        <v>2585</v>
      </c>
      <c r="AB440" s="1">
        <v>87.0</v>
      </c>
      <c r="AC440" s="1">
        <v>3.0</v>
      </c>
      <c r="AD440" s="1">
        <v>45.0</v>
      </c>
      <c r="AE440" s="1">
        <v>4.0</v>
      </c>
      <c r="AF440" s="1" t="s">
        <v>95</v>
      </c>
      <c r="AG440" s="1">
        <v>1.0</v>
      </c>
      <c r="AH440" s="1">
        <v>13.0</v>
      </c>
      <c r="AI440" s="1">
        <v>13.0</v>
      </c>
      <c r="AJ440" s="1">
        <v>13.0</v>
      </c>
      <c r="AK440" s="1">
        <v>13.0</v>
      </c>
      <c r="AL440" s="1">
        <v>1.0</v>
      </c>
      <c r="AM440" s="1">
        <v>1.0</v>
      </c>
      <c r="AN440" s="1">
        <v>100.0</v>
      </c>
      <c r="AO440" s="1">
        <v>10.0</v>
      </c>
      <c r="AP440" s="1">
        <v>8.0</v>
      </c>
      <c r="AQ440" s="1">
        <v>10.0</v>
      </c>
      <c r="AR440" s="1">
        <v>10.0</v>
      </c>
      <c r="AS440" s="1">
        <v>10.0</v>
      </c>
      <c r="AT440" s="1">
        <v>10.0</v>
      </c>
      <c r="AU440" s="1">
        <v>1.0</v>
      </c>
      <c r="AV440" s="1" t="s">
        <v>117</v>
      </c>
      <c r="AW440" s="1">
        <v>1.0</v>
      </c>
      <c r="AX440" s="1">
        <v>1.0</v>
      </c>
      <c r="AY440" s="1">
        <v>0.0</v>
      </c>
      <c r="AZ440" s="1">
        <v>0.0</v>
      </c>
      <c r="BA440" s="1">
        <v>1.0</v>
      </c>
      <c r="BB440" s="1">
        <v>-1.0</v>
      </c>
      <c r="BC440" s="1">
        <v>1.0</v>
      </c>
      <c r="BD440" s="1">
        <v>-1.0</v>
      </c>
      <c r="BE440" s="1">
        <v>-1.0</v>
      </c>
      <c r="BF440" s="1">
        <v>-1.0</v>
      </c>
      <c r="BG440" s="1">
        <v>-1.0</v>
      </c>
      <c r="BH440" s="1">
        <v>1.0</v>
      </c>
      <c r="BI440" s="1">
        <v>-1.0</v>
      </c>
      <c r="BJ440" s="1">
        <v>1.0</v>
      </c>
      <c r="BK440" s="1">
        <v>-1.0</v>
      </c>
      <c r="BL440" s="1">
        <v>-1.0</v>
      </c>
      <c r="BM440" s="1">
        <v>1.0</v>
      </c>
      <c r="BN440" s="1">
        <v>1.0</v>
      </c>
      <c r="BO440" s="1">
        <v>-1.0</v>
      </c>
      <c r="BP440" s="1">
        <v>-1.0</v>
      </c>
      <c r="BQ440" s="1">
        <v>1.0</v>
      </c>
      <c r="BR440" s="1">
        <v>-1.0</v>
      </c>
      <c r="BS440" s="1">
        <v>-1.0</v>
      </c>
      <c r="BT440" s="1">
        <v>-1.0</v>
      </c>
      <c r="BU440" s="1">
        <v>1.0</v>
      </c>
      <c r="BV440" s="1">
        <v>1.0</v>
      </c>
      <c r="BW440" s="1">
        <v>-1.0</v>
      </c>
      <c r="BX440" s="1">
        <v>1.0</v>
      </c>
      <c r="BY440" s="1">
        <v>-1.0</v>
      </c>
      <c r="BZ440" s="1">
        <v>1.0</v>
      </c>
      <c r="CA440" s="1">
        <v>-1.0</v>
      </c>
      <c r="CB440" s="1">
        <v>-1.0</v>
      </c>
      <c r="CC440" s="1">
        <v>-1.0</v>
      </c>
      <c r="CD440" s="1">
        <v>14100.0</v>
      </c>
    </row>
    <row r="441">
      <c r="A441" s="1">
        <v>2.9763219E7</v>
      </c>
      <c r="B441" s="1" t="s">
        <v>2586</v>
      </c>
      <c r="C441" s="1" t="s">
        <v>2587</v>
      </c>
      <c r="D441" s="1" t="s">
        <v>2588</v>
      </c>
      <c r="E441" s="1" t="s">
        <v>85</v>
      </c>
      <c r="F441" s="1" t="s">
        <v>2589</v>
      </c>
      <c r="G441" s="1" t="s">
        <v>2590</v>
      </c>
      <c r="I441" s="1">
        <v>4858280.0</v>
      </c>
      <c r="J441" s="1">
        <v>41300.0</v>
      </c>
      <c r="K441" s="1" t="s">
        <v>134</v>
      </c>
      <c r="L441" s="1">
        <v>1.0</v>
      </c>
      <c r="M441" s="1">
        <v>0.0</v>
      </c>
      <c r="N441" s="1">
        <v>1.0</v>
      </c>
      <c r="O441" s="1">
        <v>1.0</v>
      </c>
      <c r="P441" s="1" t="s">
        <v>123</v>
      </c>
      <c r="Q441" s="1" t="s">
        <v>124</v>
      </c>
      <c r="R441" s="1">
        <v>40.70343</v>
      </c>
      <c r="S441" s="1">
        <v>-73.94894</v>
      </c>
      <c r="T441" s="1" t="s">
        <v>91</v>
      </c>
      <c r="U441" s="1" t="s">
        <v>92</v>
      </c>
      <c r="V441" s="1">
        <v>3.0</v>
      </c>
      <c r="W441" s="1">
        <v>1.0</v>
      </c>
      <c r="X441" s="1">
        <v>1.0</v>
      </c>
      <c r="Y441" s="1">
        <v>1.0</v>
      </c>
      <c r="Z441" s="1" t="s">
        <v>93</v>
      </c>
      <c r="AA441" s="1" t="s">
        <v>2591</v>
      </c>
      <c r="AB441" s="1">
        <v>149.0</v>
      </c>
      <c r="AC441" s="1">
        <v>1.0</v>
      </c>
      <c r="AD441" s="1">
        <v>0.0</v>
      </c>
      <c r="AE441" s="1">
        <v>6.0</v>
      </c>
      <c r="AF441" s="1" t="s">
        <v>179</v>
      </c>
      <c r="AG441" s="1">
        <v>1.0</v>
      </c>
      <c r="AH441" s="1">
        <v>0.0</v>
      </c>
      <c r="AI441" s="1">
        <v>4.0</v>
      </c>
      <c r="AJ441" s="1">
        <v>4.0</v>
      </c>
      <c r="AK441" s="1">
        <v>4.0</v>
      </c>
      <c r="AL441" s="1">
        <v>7.0</v>
      </c>
      <c r="AM441" s="1">
        <v>7.0</v>
      </c>
      <c r="AN441" s="1">
        <v>100.0</v>
      </c>
      <c r="AO441" s="1">
        <v>10.0</v>
      </c>
      <c r="AP441" s="1">
        <v>10.0</v>
      </c>
      <c r="AQ441" s="1">
        <v>10.0</v>
      </c>
      <c r="AR441" s="1">
        <v>10.0</v>
      </c>
      <c r="AS441" s="1">
        <v>10.0</v>
      </c>
      <c r="AT441" s="1">
        <v>10.0</v>
      </c>
      <c r="AU441" s="1">
        <v>0.0</v>
      </c>
      <c r="AV441" s="1" t="s">
        <v>117</v>
      </c>
      <c r="AW441" s="1">
        <v>1.0</v>
      </c>
      <c r="AX441" s="1">
        <v>1.0</v>
      </c>
      <c r="AY441" s="1">
        <v>0.0</v>
      </c>
      <c r="AZ441" s="1">
        <v>0.0</v>
      </c>
      <c r="BA441" s="1">
        <v>0.96</v>
      </c>
      <c r="BB441" s="1">
        <v>-1.0</v>
      </c>
      <c r="BC441" s="1">
        <v>1.0</v>
      </c>
      <c r="BD441" s="1">
        <v>-1.0</v>
      </c>
      <c r="BE441" s="1">
        <v>-1.0</v>
      </c>
      <c r="BF441" s="1">
        <v>-1.0</v>
      </c>
      <c r="BG441" s="1">
        <v>-1.0</v>
      </c>
      <c r="BH441" s="1">
        <v>-1.0</v>
      </c>
      <c r="BI441" s="1">
        <v>-1.0</v>
      </c>
      <c r="BJ441" s="1">
        <v>-1.0</v>
      </c>
      <c r="BK441" s="1">
        <v>-1.0</v>
      </c>
      <c r="BL441" s="1">
        <v>-1.0</v>
      </c>
      <c r="BM441" s="1">
        <v>1.0</v>
      </c>
      <c r="BN441" s="1">
        <v>1.0</v>
      </c>
      <c r="BO441" s="1">
        <v>-1.0</v>
      </c>
      <c r="BP441" s="1">
        <v>-1.0</v>
      </c>
      <c r="BQ441" s="1">
        <v>-1.0</v>
      </c>
      <c r="BR441" s="1">
        <v>-1.0</v>
      </c>
      <c r="BS441" s="1">
        <v>-1.0</v>
      </c>
      <c r="BT441" s="1">
        <v>-1.0</v>
      </c>
      <c r="BU441" s="1">
        <v>1.0</v>
      </c>
      <c r="BV441" s="1">
        <v>-1.0</v>
      </c>
      <c r="BW441" s="1">
        <v>1.0</v>
      </c>
      <c r="BX441" s="1">
        <v>-1.0</v>
      </c>
      <c r="BY441" s="1">
        <v>-1.0</v>
      </c>
      <c r="BZ441" s="1">
        <v>1.0</v>
      </c>
      <c r="CA441" s="1">
        <v>-1.0</v>
      </c>
      <c r="CB441" s="1">
        <v>-1.0</v>
      </c>
      <c r="CC441" s="1">
        <v>-1.0</v>
      </c>
      <c r="CD441" s="1">
        <v>14101.0</v>
      </c>
    </row>
    <row r="442">
      <c r="A442" s="1">
        <v>2.1785426E7</v>
      </c>
      <c r="B442" s="1" t="s">
        <v>2592</v>
      </c>
      <c r="C442" s="1" t="s">
        <v>2593</v>
      </c>
      <c r="D442" s="1" t="s">
        <v>2593</v>
      </c>
      <c r="E442" s="1" t="s">
        <v>85</v>
      </c>
      <c r="I442" s="1">
        <v>5269420.0</v>
      </c>
      <c r="J442" s="1">
        <v>41333.0</v>
      </c>
      <c r="M442" s="1">
        <v>0.0</v>
      </c>
      <c r="N442" s="1">
        <v>4.0</v>
      </c>
      <c r="O442" s="1">
        <v>1.0</v>
      </c>
      <c r="P442" s="1" t="s">
        <v>123</v>
      </c>
      <c r="Q442" s="1" t="s">
        <v>157</v>
      </c>
      <c r="R442" s="1">
        <v>40.68739</v>
      </c>
      <c r="S442" s="1">
        <v>-73.95405</v>
      </c>
      <c r="T442" s="1" t="s">
        <v>150</v>
      </c>
      <c r="U442" s="1" t="s">
        <v>92</v>
      </c>
      <c r="V442" s="1">
        <v>2.0</v>
      </c>
      <c r="W442" s="1">
        <v>1.0</v>
      </c>
      <c r="X442" s="1">
        <v>1.0</v>
      </c>
      <c r="Y442" s="1">
        <v>1.0</v>
      </c>
      <c r="Z442" s="1" t="s">
        <v>93</v>
      </c>
      <c r="AA442" s="1" t="s">
        <v>2594</v>
      </c>
      <c r="AB442" s="1">
        <v>125.0</v>
      </c>
      <c r="AC442" s="1">
        <v>1.0</v>
      </c>
      <c r="AD442" s="1">
        <v>0.0</v>
      </c>
      <c r="AE442" s="1">
        <v>2.0</v>
      </c>
      <c r="AF442" s="1" t="s">
        <v>170</v>
      </c>
      <c r="AG442" s="1">
        <v>1.0</v>
      </c>
      <c r="AH442" s="1">
        <v>0.0</v>
      </c>
      <c r="AI442" s="1">
        <v>0.0</v>
      </c>
      <c r="AJ442" s="1">
        <v>0.0</v>
      </c>
      <c r="AK442" s="1">
        <v>0.0</v>
      </c>
      <c r="AL442" s="1">
        <v>2.0</v>
      </c>
      <c r="AM442" s="1">
        <v>1.0</v>
      </c>
      <c r="AN442" s="1">
        <v>90.0</v>
      </c>
      <c r="AO442" s="1">
        <v>8.0</v>
      </c>
      <c r="AP442" s="1">
        <v>9.0</v>
      </c>
      <c r="AQ442" s="1">
        <v>8.0</v>
      </c>
      <c r="AR442" s="1">
        <v>8.0</v>
      </c>
      <c r="AS442" s="1">
        <v>8.0</v>
      </c>
      <c r="AT442" s="1">
        <v>8.0</v>
      </c>
      <c r="AU442" s="1">
        <v>1.0</v>
      </c>
      <c r="AV442" s="1" t="s">
        <v>117</v>
      </c>
      <c r="AW442" s="1">
        <v>1.0</v>
      </c>
      <c r="AX442" s="1">
        <v>1.0</v>
      </c>
      <c r="AY442" s="1">
        <v>0.0</v>
      </c>
      <c r="AZ442" s="1">
        <v>0.0</v>
      </c>
      <c r="BA442" s="1">
        <v>0.11</v>
      </c>
      <c r="BB442" s="1">
        <v>-1.0</v>
      </c>
      <c r="BC442" s="1">
        <v>1.0</v>
      </c>
      <c r="BD442" s="1">
        <v>-1.0</v>
      </c>
      <c r="BE442" s="1">
        <v>-1.0</v>
      </c>
      <c r="BF442" s="1">
        <v>-1.0</v>
      </c>
      <c r="BG442" s="1">
        <v>-1.0</v>
      </c>
      <c r="BH442" s="1">
        <v>-1.0</v>
      </c>
      <c r="BI442" s="1">
        <v>-1.0</v>
      </c>
      <c r="BJ442" s="1">
        <v>-1.0</v>
      </c>
      <c r="BK442" s="1">
        <v>-1.0</v>
      </c>
      <c r="BL442" s="1">
        <v>-1.0</v>
      </c>
      <c r="BM442" s="1">
        <v>-1.0</v>
      </c>
      <c r="BN442" s="1">
        <v>-1.0</v>
      </c>
      <c r="BO442" s="1">
        <v>-1.0</v>
      </c>
      <c r="BP442" s="1">
        <v>-1.0</v>
      </c>
      <c r="BQ442" s="1">
        <v>1.0</v>
      </c>
      <c r="BR442" s="1">
        <v>-1.0</v>
      </c>
      <c r="BS442" s="1">
        <v>-1.0</v>
      </c>
      <c r="BT442" s="1">
        <v>-1.0</v>
      </c>
      <c r="BU442" s="1">
        <v>1.0</v>
      </c>
      <c r="BV442" s="1">
        <v>-1.0</v>
      </c>
      <c r="BW442" s="1">
        <v>1.0</v>
      </c>
      <c r="BX442" s="1">
        <v>1.0</v>
      </c>
      <c r="BY442" s="1">
        <v>-1.0</v>
      </c>
      <c r="BZ442" s="1">
        <v>-1.0</v>
      </c>
      <c r="CA442" s="1">
        <v>-1.0</v>
      </c>
      <c r="CB442" s="1">
        <v>-1.0</v>
      </c>
      <c r="CC442" s="1">
        <v>-1.0</v>
      </c>
      <c r="CD442" s="1">
        <v>14269.0</v>
      </c>
    </row>
    <row r="443">
      <c r="A443" s="1">
        <v>2.9149612E7</v>
      </c>
      <c r="B443" s="1" t="s">
        <v>2595</v>
      </c>
      <c r="C443" s="1" t="s">
        <v>2596</v>
      </c>
      <c r="D443" s="1" t="s">
        <v>2597</v>
      </c>
      <c r="E443" s="1" t="s">
        <v>85</v>
      </c>
      <c r="F443" s="1" t="s">
        <v>2598</v>
      </c>
      <c r="G443" s="1" t="s">
        <v>2599</v>
      </c>
      <c r="I443" s="1">
        <v>2.1030441E7</v>
      </c>
      <c r="J443" s="1">
        <v>41889.0</v>
      </c>
      <c r="K443" s="1" t="s">
        <v>134</v>
      </c>
      <c r="L443" s="1">
        <v>1.0</v>
      </c>
      <c r="M443" s="1">
        <v>0.0</v>
      </c>
      <c r="N443" s="1">
        <v>1.0</v>
      </c>
      <c r="O443" s="1">
        <v>1.0</v>
      </c>
      <c r="P443" s="1" t="s">
        <v>111</v>
      </c>
      <c r="Q443" s="1" t="s">
        <v>1023</v>
      </c>
      <c r="R443" s="1">
        <v>40.7683599999999</v>
      </c>
      <c r="S443" s="1">
        <v>-73.91506</v>
      </c>
      <c r="T443" s="1" t="s">
        <v>91</v>
      </c>
      <c r="U443" s="1" t="s">
        <v>113</v>
      </c>
      <c r="V443" s="1">
        <v>2.0</v>
      </c>
      <c r="W443" s="1">
        <v>1.5</v>
      </c>
      <c r="X443" s="1">
        <v>1.0</v>
      </c>
      <c r="Y443" s="1">
        <v>1.0</v>
      </c>
      <c r="Z443" s="1" t="s">
        <v>93</v>
      </c>
      <c r="AA443" s="1" t="s">
        <v>2600</v>
      </c>
      <c r="AB443" s="1">
        <v>87.0</v>
      </c>
      <c r="AC443" s="1">
        <v>1.0</v>
      </c>
      <c r="AD443" s="1">
        <v>0.0</v>
      </c>
      <c r="AE443" s="1">
        <v>2.0</v>
      </c>
      <c r="AF443" s="1" t="s">
        <v>202</v>
      </c>
      <c r="AG443" s="1">
        <v>1.0</v>
      </c>
      <c r="AH443" s="1">
        <v>2.0</v>
      </c>
      <c r="AI443" s="1">
        <v>9.0</v>
      </c>
      <c r="AJ443" s="1">
        <v>13.0</v>
      </c>
      <c r="AK443" s="1">
        <v>282.0</v>
      </c>
      <c r="AL443" s="1">
        <v>20.0</v>
      </c>
      <c r="AM443" s="1">
        <v>20.0</v>
      </c>
      <c r="AN443" s="1">
        <v>98.0</v>
      </c>
      <c r="AO443" s="1">
        <v>10.0</v>
      </c>
      <c r="AP443" s="1">
        <v>10.0</v>
      </c>
      <c r="AQ443" s="1">
        <v>10.0</v>
      </c>
      <c r="AR443" s="1">
        <v>10.0</v>
      </c>
      <c r="AS443" s="1">
        <v>10.0</v>
      </c>
      <c r="AT443" s="1">
        <v>10.0</v>
      </c>
      <c r="AU443" s="1">
        <v>0.0</v>
      </c>
      <c r="AV443" s="1" t="s">
        <v>96</v>
      </c>
      <c r="AW443" s="1">
        <v>1.0</v>
      </c>
      <c r="AX443" s="1">
        <v>0.0</v>
      </c>
      <c r="AY443" s="1">
        <v>1.0</v>
      </c>
      <c r="AZ443" s="1">
        <v>0.0</v>
      </c>
      <c r="BA443" s="1">
        <v>3.24</v>
      </c>
      <c r="BB443" s="1">
        <v>-1.0</v>
      </c>
      <c r="BC443" s="1">
        <v>1.0</v>
      </c>
      <c r="BD443" s="1">
        <v>-1.0</v>
      </c>
      <c r="BE443" s="1">
        <v>-1.0</v>
      </c>
      <c r="BF443" s="1">
        <v>-1.0</v>
      </c>
      <c r="BG443" s="1">
        <v>-1.0</v>
      </c>
      <c r="BH443" s="1">
        <v>1.0</v>
      </c>
      <c r="BI443" s="1">
        <v>-1.0</v>
      </c>
      <c r="BJ443" s="1">
        <v>1.0</v>
      </c>
      <c r="BK443" s="1">
        <v>1.0</v>
      </c>
      <c r="BL443" s="1">
        <v>1.0</v>
      </c>
      <c r="BM443" s="1">
        <v>1.0</v>
      </c>
      <c r="BN443" s="1">
        <v>-1.0</v>
      </c>
      <c r="BO443" s="1">
        <v>-1.0</v>
      </c>
      <c r="BP443" s="1">
        <v>-1.0</v>
      </c>
      <c r="BQ443" s="1">
        <v>-1.0</v>
      </c>
      <c r="BR443" s="1">
        <v>-1.0</v>
      </c>
      <c r="BS443" s="1">
        <v>-1.0</v>
      </c>
      <c r="BT443" s="1">
        <v>-1.0</v>
      </c>
      <c r="BU443" s="1">
        <v>1.0</v>
      </c>
      <c r="BV443" s="1">
        <v>-1.0</v>
      </c>
      <c r="BW443" s="1">
        <v>1.0</v>
      </c>
      <c r="BX443" s="1">
        <v>-1.0</v>
      </c>
      <c r="BY443" s="1">
        <v>-1.0</v>
      </c>
      <c r="BZ443" s="1">
        <v>1.0</v>
      </c>
      <c r="CA443" s="1">
        <v>-1.0</v>
      </c>
      <c r="CB443" s="1">
        <v>-1.0</v>
      </c>
      <c r="CC443" s="1">
        <v>-1.0</v>
      </c>
      <c r="CD443" s="1">
        <v>14308.0</v>
      </c>
    </row>
    <row r="444">
      <c r="A444" s="1">
        <v>6603756.0</v>
      </c>
      <c r="B444" s="1" t="s">
        <v>2601</v>
      </c>
      <c r="C444" s="1" t="s">
        <v>2602</v>
      </c>
      <c r="D444" s="1" t="s">
        <v>2603</v>
      </c>
      <c r="E444" s="1" t="s">
        <v>85</v>
      </c>
      <c r="G444" s="1" t="s">
        <v>2604</v>
      </c>
      <c r="H444" s="2" t="str">
        <f>-SMOKING or any type of drugs are NOT permitted in The apartment or in The building. -any Other person besides The guest needs to be authorized by us to have access to The apartment.</f>
        <v>#ERROR!</v>
      </c>
      <c r="I444" s="1">
        <v>2.222226E7</v>
      </c>
      <c r="J444" s="1">
        <v>41919.0</v>
      </c>
      <c r="K444" s="1" t="s">
        <v>134</v>
      </c>
      <c r="L444" s="1">
        <v>1.0</v>
      </c>
      <c r="M444" s="1">
        <v>0.0</v>
      </c>
      <c r="N444" s="1">
        <v>2.0</v>
      </c>
      <c r="O444" s="1">
        <v>0.0</v>
      </c>
      <c r="P444" s="1" t="s">
        <v>89</v>
      </c>
      <c r="Q444" s="1" t="s">
        <v>613</v>
      </c>
      <c r="R444" s="1">
        <v>40.81894</v>
      </c>
      <c r="S444" s="1">
        <v>-73.93871</v>
      </c>
      <c r="T444" s="1" t="s">
        <v>91</v>
      </c>
      <c r="U444" s="1" t="s">
        <v>113</v>
      </c>
      <c r="V444" s="1">
        <v>2.0</v>
      </c>
      <c r="W444" s="1">
        <v>1.0</v>
      </c>
      <c r="X444" s="1">
        <v>1.0</v>
      </c>
      <c r="Y444" s="1">
        <v>1.0</v>
      </c>
      <c r="Z444" s="1" t="s">
        <v>93</v>
      </c>
      <c r="AA444" s="1" t="s">
        <v>2605</v>
      </c>
      <c r="AB444" s="1">
        <v>81.0</v>
      </c>
      <c r="AC444" s="1">
        <v>1.0</v>
      </c>
      <c r="AD444" s="1">
        <v>45.0</v>
      </c>
      <c r="AE444" s="1">
        <v>4.0</v>
      </c>
      <c r="AF444" s="1" t="s">
        <v>179</v>
      </c>
      <c r="AG444" s="1">
        <v>1.0</v>
      </c>
      <c r="AH444" s="1">
        <v>0.0</v>
      </c>
      <c r="AI444" s="1">
        <v>29.0</v>
      </c>
      <c r="AJ444" s="1">
        <v>59.0</v>
      </c>
      <c r="AK444" s="1">
        <v>334.0</v>
      </c>
      <c r="AL444" s="1">
        <v>20.0</v>
      </c>
      <c r="AM444" s="1">
        <v>7.0</v>
      </c>
      <c r="AN444" s="1">
        <v>88.0</v>
      </c>
      <c r="AO444" s="1">
        <v>9.0</v>
      </c>
      <c r="AP444" s="1">
        <v>10.0</v>
      </c>
      <c r="AQ444" s="1">
        <v>9.0</v>
      </c>
      <c r="AR444" s="1">
        <v>9.0</v>
      </c>
      <c r="AS444" s="1">
        <v>8.0</v>
      </c>
      <c r="AT444" s="1">
        <v>9.0</v>
      </c>
      <c r="AU444" s="1">
        <v>1.0</v>
      </c>
      <c r="AV444" s="1" t="s">
        <v>117</v>
      </c>
      <c r="AW444" s="1">
        <v>2.0</v>
      </c>
      <c r="AX444" s="1">
        <v>0.0</v>
      </c>
      <c r="AY444" s="1">
        <v>2.0</v>
      </c>
      <c r="AZ444" s="1">
        <v>0.0</v>
      </c>
      <c r="BA444" s="1">
        <v>0.41</v>
      </c>
      <c r="BB444" s="1">
        <v>-1.0</v>
      </c>
      <c r="BC444" s="1">
        <v>1.0</v>
      </c>
      <c r="BD444" s="1">
        <v>-1.0</v>
      </c>
      <c r="BE444" s="1">
        <v>-1.0</v>
      </c>
      <c r="BF444" s="1">
        <v>-1.0</v>
      </c>
      <c r="BG444" s="1">
        <v>-1.0</v>
      </c>
      <c r="BH444" s="1">
        <v>-1.0</v>
      </c>
      <c r="BI444" s="1">
        <v>-1.0</v>
      </c>
      <c r="BJ444" s="1">
        <v>1.0</v>
      </c>
      <c r="BK444" s="1">
        <v>-1.0</v>
      </c>
      <c r="BL444" s="1">
        <v>-1.0</v>
      </c>
      <c r="BM444" s="1">
        <v>-1.0</v>
      </c>
      <c r="BN444" s="1">
        <v>-1.0</v>
      </c>
      <c r="BO444" s="1">
        <v>-1.0</v>
      </c>
      <c r="BP444" s="1">
        <v>-1.0</v>
      </c>
      <c r="BQ444" s="1">
        <v>1.0</v>
      </c>
      <c r="BR444" s="1">
        <v>-1.0</v>
      </c>
      <c r="BS444" s="1">
        <v>1.0</v>
      </c>
      <c r="BT444" s="1">
        <v>-1.0</v>
      </c>
      <c r="BU444" s="1">
        <v>1.0</v>
      </c>
      <c r="BV444" s="1">
        <v>-1.0</v>
      </c>
      <c r="BW444" s="1">
        <v>-1.0</v>
      </c>
      <c r="BX444" s="1">
        <v>-1.0</v>
      </c>
      <c r="BY444" s="1">
        <v>-1.0</v>
      </c>
      <c r="BZ444" s="1">
        <v>-1.0</v>
      </c>
      <c r="CA444" s="1">
        <v>-1.0</v>
      </c>
      <c r="CB444" s="1">
        <v>-1.0</v>
      </c>
      <c r="CC444" s="1">
        <v>-1.0</v>
      </c>
      <c r="CD444" s="1">
        <v>14387.0</v>
      </c>
    </row>
    <row r="445">
      <c r="A445" s="1">
        <v>4070027.0</v>
      </c>
      <c r="B445" s="1" t="s">
        <v>2606</v>
      </c>
      <c r="C445" s="1" t="s">
        <v>2607</v>
      </c>
      <c r="D445" s="1" t="s">
        <v>2608</v>
      </c>
      <c r="E445" s="1" t="s">
        <v>85</v>
      </c>
      <c r="F445" s="1" t="s">
        <v>2609</v>
      </c>
      <c r="H445" s="1" t="s">
        <v>2610</v>
      </c>
      <c r="I445" s="1">
        <v>5558013.0</v>
      </c>
      <c r="J445" s="1">
        <v>41354.0</v>
      </c>
      <c r="K445" s="1" t="s">
        <v>134</v>
      </c>
      <c r="L445" s="1">
        <v>1.0</v>
      </c>
      <c r="M445" s="1">
        <v>0.0</v>
      </c>
      <c r="N445" s="1">
        <v>3.0</v>
      </c>
      <c r="O445" s="1">
        <v>1.0</v>
      </c>
      <c r="P445" s="1" t="s">
        <v>89</v>
      </c>
      <c r="Q445" s="1" t="s">
        <v>613</v>
      </c>
      <c r="R445" s="1">
        <v>40.7941</v>
      </c>
      <c r="S445" s="1">
        <v>-73.94045</v>
      </c>
      <c r="T445" s="1" t="s">
        <v>91</v>
      </c>
      <c r="U445" s="1" t="s">
        <v>113</v>
      </c>
      <c r="V445" s="1">
        <v>2.0</v>
      </c>
      <c r="W445" s="1">
        <v>1.0</v>
      </c>
      <c r="X445" s="1">
        <v>1.0</v>
      </c>
      <c r="Y445" s="1">
        <v>1.0</v>
      </c>
      <c r="Z445" s="1" t="s">
        <v>93</v>
      </c>
      <c r="AA445" s="1" t="s">
        <v>2611</v>
      </c>
      <c r="AB445" s="1">
        <v>80.0</v>
      </c>
      <c r="AC445" s="1">
        <v>1.0</v>
      </c>
      <c r="AD445" s="1">
        <v>5.0</v>
      </c>
      <c r="AE445" s="1">
        <v>2.0</v>
      </c>
      <c r="AF445" s="1" t="s">
        <v>1779</v>
      </c>
      <c r="AG445" s="1">
        <v>1.0</v>
      </c>
      <c r="AH445" s="1">
        <v>0.0</v>
      </c>
      <c r="AI445" s="1">
        <v>0.0</v>
      </c>
      <c r="AJ445" s="1">
        <v>0.0</v>
      </c>
      <c r="AK445" s="1">
        <v>0.0</v>
      </c>
      <c r="AL445" s="1">
        <v>2.0</v>
      </c>
      <c r="AM445" s="1">
        <v>0.0</v>
      </c>
      <c r="AN445" s="1">
        <v>90.0</v>
      </c>
      <c r="AO445" s="1">
        <v>9.0</v>
      </c>
      <c r="AP445" s="1">
        <v>10.0</v>
      </c>
      <c r="AQ445" s="1">
        <v>10.0</v>
      </c>
      <c r="AR445" s="1">
        <v>10.0</v>
      </c>
      <c r="AS445" s="1">
        <v>7.0</v>
      </c>
      <c r="AT445" s="1">
        <v>9.0</v>
      </c>
      <c r="AU445" s="1">
        <v>0.0</v>
      </c>
      <c r="AV445" s="1" t="s">
        <v>105</v>
      </c>
      <c r="AW445" s="1">
        <v>1.0</v>
      </c>
      <c r="AX445" s="1">
        <v>0.0</v>
      </c>
      <c r="AY445" s="1">
        <v>1.0</v>
      </c>
      <c r="AZ445" s="1">
        <v>0.0</v>
      </c>
      <c r="BA445" s="1">
        <v>0.06</v>
      </c>
      <c r="BB445" s="1">
        <v>-1.0</v>
      </c>
      <c r="BC445" s="1">
        <v>1.0</v>
      </c>
      <c r="BD445" s="1">
        <v>-1.0</v>
      </c>
      <c r="BE445" s="1">
        <v>-1.0</v>
      </c>
      <c r="BF445" s="1">
        <v>-1.0</v>
      </c>
      <c r="BG445" s="1">
        <v>-1.0</v>
      </c>
      <c r="BH445" s="1">
        <v>-1.0</v>
      </c>
      <c r="BI445" s="1">
        <v>1.0</v>
      </c>
      <c r="BJ445" s="1">
        <v>-1.0</v>
      </c>
      <c r="BK445" s="1">
        <v>-1.0</v>
      </c>
      <c r="BL445" s="1">
        <v>-1.0</v>
      </c>
      <c r="BM445" s="1">
        <v>-1.0</v>
      </c>
      <c r="BN445" s="1">
        <v>-1.0</v>
      </c>
      <c r="BO445" s="1">
        <v>-1.0</v>
      </c>
      <c r="BP445" s="1">
        <v>-1.0</v>
      </c>
      <c r="BQ445" s="1">
        <v>1.0</v>
      </c>
      <c r="BR445" s="1">
        <v>-1.0</v>
      </c>
      <c r="BS445" s="1">
        <v>-1.0</v>
      </c>
      <c r="BT445" s="1">
        <v>-1.0</v>
      </c>
      <c r="BU445" s="1">
        <v>1.0</v>
      </c>
      <c r="BV445" s="1">
        <v>-1.0</v>
      </c>
      <c r="BW445" s="1">
        <v>-1.0</v>
      </c>
      <c r="BX445" s="1">
        <v>-1.0</v>
      </c>
      <c r="BY445" s="1">
        <v>-1.0</v>
      </c>
      <c r="BZ445" s="1">
        <v>-1.0</v>
      </c>
      <c r="CA445" s="1">
        <v>-1.0</v>
      </c>
      <c r="CB445" s="1">
        <v>-1.0</v>
      </c>
      <c r="CC445" s="1">
        <v>-1.0</v>
      </c>
      <c r="CD445" s="1">
        <v>14449.0</v>
      </c>
    </row>
    <row r="446">
      <c r="A446" s="1">
        <v>3.0789224E7</v>
      </c>
      <c r="B446" s="1" t="s">
        <v>2612</v>
      </c>
      <c r="C446" s="1" t="s">
        <v>2613</v>
      </c>
      <c r="D446" s="1" t="s">
        <v>2614</v>
      </c>
      <c r="E446" s="1" t="s">
        <v>85</v>
      </c>
      <c r="F446" s="1" t="s">
        <v>2615</v>
      </c>
      <c r="G446" s="1" t="s">
        <v>2616</v>
      </c>
      <c r="I446" s="1">
        <v>2.30025652E8</v>
      </c>
      <c r="J446" s="1">
        <v>43444.0</v>
      </c>
      <c r="K446" s="1" t="s">
        <v>134</v>
      </c>
      <c r="L446" s="1">
        <v>0.9</v>
      </c>
      <c r="M446" s="1">
        <v>0.0</v>
      </c>
      <c r="N446" s="1">
        <v>4.0</v>
      </c>
      <c r="O446" s="1">
        <v>0.0</v>
      </c>
      <c r="P446" s="1" t="s">
        <v>111</v>
      </c>
      <c r="Q446" s="1" t="s">
        <v>241</v>
      </c>
      <c r="R446" s="1">
        <v>40.70359</v>
      </c>
      <c r="S446" s="1">
        <v>-73.74859</v>
      </c>
      <c r="T446" s="1" t="s">
        <v>125</v>
      </c>
      <c r="U446" s="1" t="s">
        <v>113</v>
      </c>
      <c r="V446" s="1">
        <v>2.0</v>
      </c>
      <c r="W446" s="1">
        <v>1.5</v>
      </c>
      <c r="X446" s="1">
        <v>1.0</v>
      </c>
      <c r="Y446" s="1">
        <v>1.0</v>
      </c>
      <c r="Z446" s="1" t="s">
        <v>93</v>
      </c>
      <c r="AA446" s="1" t="s">
        <v>2617</v>
      </c>
      <c r="AB446" s="1">
        <v>38.0</v>
      </c>
      <c r="AC446" s="1">
        <v>2.0</v>
      </c>
      <c r="AD446" s="1">
        <v>25.0</v>
      </c>
      <c r="AE446" s="1">
        <v>2.0</v>
      </c>
      <c r="AF446" s="1" t="s">
        <v>407</v>
      </c>
      <c r="AG446" s="1">
        <v>1.0</v>
      </c>
      <c r="AH446" s="1">
        <v>0.0</v>
      </c>
      <c r="AI446" s="1">
        <v>0.0</v>
      </c>
      <c r="AJ446" s="1">
        <v>6.0</v>
      </c>
      <c r="AK446" s="1">
        <v>6.0</v>
      </c>
      <c r="AL446" s="1">
        <v>14.0</v>
      </c>
      <c r="AM446" s="1">
        <v>14.0</v>
      </c>
      <c r="AN446" s="1">
        <v>96.0</v>
      </c>
      <c r="AO446" s="1">
        <v>10.0</v>
      </c>
      <c r="AP446" s="1">
        <v>10.0</v>
      </c>
      <c r="AQ446" s="1">
        <v>10.0</v>
      </c>
      <c r="AR446" s="1">
        <v>10.0</v>
      </c>
      <c r="AS446" s="1">
        <v>10.0</v>
      </c>
      <c r="AT446" s="1">
        <v>10.0</v>
      </c>
      <c r="AU446" s="1">
        <v>0.0</v>
      </c>
      <c r="AV446" s="1" t="s">
        <v>96</v>
      </c>
      <c r="AW446" s="1">
        <v>4.0</v>
      </c>
      <c r="AX446" s="1">
        <v>0.0</v>
      </c>
      <c r="AY446" s="1">
        <v>4.0</v>
      </c>
      <c r="AZ446" s="1">
        <v>0.0</v>
      </c>
      <c r="BA446" s="1">
        <v>2.71</v>
      </c>
      <c r="BB446" s="1">
        <v>-1.0</v>
      </c>
      <c r="BC446" s="1">
        <v>-1.0</v>
      </c>
      <c r="BD446" s="1">
        <v>-1.0</v>
      </c>
      <c r="BE446" s="1">
        <v>-1.0</v>
      </c>
      <c r="BF446" s="1">
        <v>-1.0</v>
      </c>
      <c r="BG446" s="1">
        <v>-1.0</v>
      </c>
      <c r="BH446" s="1">
        <v>-1.0</v>
      </c>
      <c r="BI446" s="1">
        <v>1.0</v>
      </c>
      <c r="BJ446" s="1">
        <v>1.0</v>
      </c>
      <c r="BK446" s="1">
        <v>-1.0</v>
      </c>
      <c r="BL446" s="1">
        <v>-1.0</v>
      </c>
      <c r="BM446" s="1">
        <v>-1.0</v>
      </c>
      <c r="BN446" s="1">
        <v>-1.0</v>
      </c>
      <c r="BO446" s="1">
        <v>-1.0</v>
      </c>
      <c r="BP446" s="1">
        <v>-1.0</v>
      </c>
      <c r="BQ446" s="1">
        <v>-1.0</v>
      </c>
      <c r="BR446" s="1">
        <v>-1.0</v>
      </c>
      <c r="BS446" s="1">
        <v>-1.0</v>
      </c>
      <c r="BT446" s="1">
        <v>-1.0</v>
      </c>
      <c r="BU446" s="1">
        <v>1.0</v>
      </c>
      <c r="BV446" s="1">
        <v>-1.0</v>
      </c>
      <c r="BW446" s="1">
        <v>-1.0</v>
      </c>
      <c r="BX446" s="1">
        <v>-1.0</v>
      </c>
      <c r="BY446" s="1">
        <v>-1.0</v>
      </c>
      <c r="BZ446" s="1">
        <v>1.0</v>
      </c>
      <c r="CA446" s="1">
        <v>-1.0</v>
      </c>
      <c r="CB446" s="1">
        <v>-1.0</v>
      </c>
      <c r="CC446" s="1">
        <v>-1.0</v>
      </c>
      <c r="CD446" s="1">
        <v>14532.0</v>
      </c>
    </row>
    <row r="447">
      <c r="A447" s="1">
        <v>2.1013416E7</v>
      </c>
      <c r="B447" s="1" t="s">
        <v>2618</v>
      </c>
      <c r="C447" s="1" t="s">
        <v>2619</v>
      </c>
      <c r="D447" s="1" t="s">
        <v>2620</v>
      </c>
      <c r="E447" s="1" t="s">
        <v>85</v>
      </c>
      <c r="I447" s="1">
        <v>1.51084261E8</v>
      </c>
      <c r="J447" s="1">
        <v>42996.0</v>
      </c>
      <c r="K447" s="1" t="s">
        <v>134</v>
      </c>
      <c r="L447" s="1">
        <v>1.0</v>
      </c>
      <c r="M447" s="1">
        <v>0.0</v>
      </c>
      <c r="N447" s="1">
        <v>6.0</v>
      </c>
      <c r="O447" s="1">
        <v>0.0</v>
      </c>
      <c r="P447" s="1" t="s">
        <v>123</v>
      </c>
      <c r="Q447" s="1" t="s">
        <v>185</v>
      </c>
      <c r="R447" s="1">
        <v>40.71913</v>
      </c>
      <c r="S447" s="1">
        <v>-73.9504099999999</v>
      </c>
      <c r="T447" s="1" t="s">
        <v>125</v>
      </c>
      <c r="U447" s="1" t="s">
        <v>113</v>
      </c>
      <c r="V447" s="1">
        <v>2.0</v>
      </c>
      <c r="W447" s="1">
        <v>2.0</v>
      </c>
      <c r="X447" s="1">
        <v>1.0</v>
      </c>
      <c r="Y447" s="1">
        <v>1.0</v>
      </c>
      <c r="Z447" s="1" t="s">
        <v>93</v>
      </c>
      <c r="AA447" s="1" t="s">
        <v>2621</v>
      </c>
      <c r="AB447" s="1">
        <v>80.0</v>
      </c>
      <c r="AC447" s="1">
        <v>2.0</v>
      </c>
      <c r="AD447" s="1">
        <v>0.0</v>
      </c>
      <c r="AE447" s="1">
        <v>30.0</v>
      </c>
      <c r="AF447" s="1" t="s">
        <v>356</v>
      </c>
      <c r="AG447" s="1">
        <v>1.0</v>
      </c>
      <c r="AH447" s="1">
        <v>9.0</v>
      </c>
      <c r="AI447" s="1">
        <v>19.0</v>
      </c>
      <c r="AJ447" s="1">
        <v>49.0</v>
      </c>
      <c r="AK447" s="1">
        <v>324.0</v>
      </c>
      <c r="AL447" s="1">
        <v>3.0</v>
      </c>
      <c r="AM447" s="1">
        <v>1.0</v>
      </c>
      <c r="AN447" s="1">
        <v>100.0</v>
      </c>
      <c r="AO447" s="1">
        <v>10.0</v>
      </c>
      <c r="AP447" s="1">
        <v>10.0</v>
      </c>
      <c r="AQ447" s="1">
        <v>10.0</v>
      </c>
      <c r="AR447" s="1">
        <v>10.0</v>
      </c>
      <c r="AS447" s="1">
        <v>10.0</v>
      </c>
      <c r="AT447" s="1">
        <v>10.0</v>
      </c>
      <c r="AU447" s="1">
        <v>1.0</v>
      </c>
      <c r="AV447" s="1" t="s">
        <v>96</v>
      </c>
      <c r="AW447" s="1">
        <v>6.0</v>
      </c>
      <c r="AX447" s="1">
        <v>0.0</v>
      </c>
      <c r="AY447" s="1">
        <v>6.0</v>
      </c>
      <c r="AZ447" s="1">
        <v>0.0</v>
      </c>
      <c r="BA447" s="1">
        <v>0.14</v>
      </c>
      <c r="BB447" s="1">
        <v>-1.0</v>
      </c>
      <c r="BC447" s="1">
        <v>1.0</v>
      </c>
      <c r="BD447" s="1">
        <v>-1.0</v>
      </c>
      <c r="BE447" s="1">
        <v>-1.0</v>
      </c>
      <c r="BF447" s="1">
        <v>-1.0</v>
      </c>
      <c r="BG447" s="1">
        <v>-1.0</v>
      </c>
      <c r="BH447" s="1">
        <v>-1.0</v>
      </c>
      <c r="BI447" s="1">
        <v>-1.0</v>
      </c>
      <c r="BJ447" s="1">
        <v>-1.0</v>
      </c>
      <c r="BK447" s="1">
        <v>-1.0</v>
      </c>
      <c r="BL447" s="1">
        <v>-1.0</v>
      </c>
      <c r="BM447" s="1">
        <v>-1.0</v>
      </c>
      <c r="BN447" s="1">
        <v>-1.0</v>
      </c>
      <c r="BO447" s="1">
        <v>-1.0</v>
      </c>
      <c r="BP447" s="1">
        <v>-1.0</v>
      </c>
      <c r="BQ447" s="1">
        <v>1.0</v>
      </c>
      <c r="BR447" s="1">
        <v>-1.0</v>
      </c>
      <c r="BS447" s="1">
        <v>-1.0</v>
      </c>
      <c r="BT447" s="1">
        <v>-1.0</v>
      </c>
      <c r="BU447" s="1">
        <v>1.0</v>
      </c>
      <c r="BV447" s="1">
        <v>1.0</v>
      </c>
      <c r="BW447" s="1">
        <v>-1.0</v>
      </c>
      <c r="BX447" s="1">
        <v>-1.0</v>
      </c>
      <c r="BY447" s="1">
        <v>-1.0</v>
      </c>
      <c r="BZ447" s="1">
        <v>-1.0</v>
      </c>
      <c r="CA447" s="1">
        <v>-1.0</v>
      </c>
      <c r="CB447" s="1">
        <v>-1.0</v>
      </c>
      <c r="CC447" s="1">
        <v>-1.0</v>
      </c>
      <c r="CD447" s="1">
        <v>14583.0</v>
      </c>
    </row>
    <row r="448">
      <c r="A448" s="1">
        <v>1.2675481E7</v>
      </c>
      <c r="B448" s="1" t="s">
        <v>2622</v>
      </c>
      <c r="C448" s="1" t="s">
        <v>2623</v>
      </c>
      <c r="D448" s="1" t="s">
        <v>2623</v>
      </c>
      <c r="E448" s="1" t="s">
        <v>85</v>
      </c>
      <c r="H448" s="1" t="s">
        <v>2624</v>
      </c>
      <c r="I448" s="1">
        <v>6.82508E7</v>
      </c>
      <c r="J448" s="1">
        <v>42481.0</v>
      </c>
      <c r="K448" s="1" t="s">
        <v>134</v>
      </c>
      <c r="L448" s="1">
        <v>1.0</v>
      </c>
      <c r="M448" s="1">
        <v>1.0</v>
      </c>
      <c r="N448" s="1">
        <v>2.0</v>
      </c>
      <c r="O448" s="1">
        <v>1.0</v>
      </c>
      <c r="P448" s="1" t="s">
        <v>89</v>
      </c>
      <c r="Q448" s="1" t="s">
        <v>613</v>
      </c>
      <c r="R448" s="1">
        <v>40.79991</v>
      </c>
      <c r="S448" s="1">
        <v>-73.9363</v>
      </c>
      <c r="T448" s="1" t="s">
        <v>91</v>
      </c>
      <c r="U448" s="1" t="s">
        <v>113</v>
      </c>
      <c r="V448" s="1">
        <v>2.0</v>
      </c>
      <c r="W448" s="1">
        <v>1.0</v>
      </c>
      <c r="X448" s="1">
        <v>1.0</v>
      </c>
      <c r="Y448" s="1">
        <v>1.0</v>
      </c>
      <c r="Z448" s="1" t="s">
        <v>93</v>
      </c>
      <c r="AA448" s="1" t="s">
        <v>2625</v>
      </c>
      <c r="AB448" s="1">
        <v>75.0</v>
      </c>
      <c r="AC448" s="1">
        <v>1.0</v>
      </c>
      <c r="AD448" s="1">
        <v>0.0</v>
      </c>
      <c r="AE448" s="1">
        <v>1.0</v>
      </c>
      <c r="AF448" s="1" t="s">
        <v>302</v>
      </c>
      <c r="AG448" s="1">
        <v>1.0</v>
      </c>
      <c r="AH448" s="1">
        <v>0.0</v>
      </c>
      <c r="AI448" s="1">
        <v>0.0</v>
      </c>
      <c r="AJ448" s="1">
        <v>0.0</v>
      </c>
      <c r="AK448" s="1">
        <v>128.0</v>
      </c>
      <c r="AL448" s="1">
        <v>20.0</v>
      </c>
      <c r="AM448" s="1">
        <v>3.0</v>
      </c>
      <c r="AN448" s="1">
        <v>92.0</v>
      </c>
      <c r="AO448" s="1">
        <v>10.0</v>
      </c>
      <c r="AP448" s="1">
        <v>9.0</v>
      </c>
      <c r="AQ448" s="1">
        <v>10.0</v>
      </c>
      <c r="AR448" s="1">
        <v>10.0</v>
      </c>
      <c r="AS448" s="1">
        <v>9.0</v>
      </c>
      <c r="AT448" s="1">
        <v>9.0</v>
      </c>
      <c r="AU448" s="1">
        <v>1.0</v>
      </c>
      <c r="AV448" s="1" t="s">
        <v>96</v>
      </c>
      <c r="AW448" s="1">
        <v>2.0</v>
      </c>
      <c r="AX448" s="1">
        <v>0.0</v>
      </c>
      <c r="AY448" s="1">
        <v>2.0</v>
      </c>
      <c r="AZ448" s="1">
        <v>0.0</v>
      </c>
      <c r="BA448" s="1">
        <v>0.53</v>
      </c>
      <c r="BB448" s="1">
        <v>-1.0</v>
      </c>
      <c r="BC448" s="1">
        <v>1.0</v>
      </c>
      <c r="BD448" s="1">
        <v>-1.0</v>
      </c>
      <c r="BE448" s="1">
        <v>-1.0</v>
      </c>
      <c r="BF448" s="1">
        <v>-1.0</v>
      </c>
      <c r="BG448" s="1">
        <v>-1.0</v>
      </c>
      <c r="BH448" s="1">
        <v>-1.0</v>
      </c>
      <c r="BI448" s="1">
        <v>-1.0</v>
      </c>
      <c r="BJ448" s="1">
        <v>1.0</v>
      </c>
      <c r="BK448" s="1">
        <v>-1.0</v>
      </c>
      <c r="BL448" s="1">
        <v>-1.0</v>
      </c>
      <c r="BM448" s="1">
        <v>-1.0</v>
      </c>
      <c r="BN448" s="1">
        <v>-1.0</v>
      </c>
      <c r="BO448" s="1">
        <v>-1.0</v>
      </c>
      <c r="BP448" s="1">
        <v>1.0</v>
      </c>
      <c r="BQ448" s="1">
        <v>-1.0</v>
      </c>
      <c r="BR448" s="1">
        <v>-1.0</v>
      </c>
      <c r="BS448" s="1">
        <v>-1.0</v>
      </c>
      <c r="BT448" s="1">
        <v>-1.0</v>
      </c>
      <c r="BU448" s="1">
        <v>1.0</v>
      </c>
      <c r="BV448" s="1">
        <v>-1.0</v>
      </c>
      <c r="BW448" s="1">
        <v>1.0</v>
      </c>
      <c r="BX448" s="1">
        <v>-1.0</v>
      </c>
      <c r="BY448" s="1">
        <v>-1.0</v>
      </c>
      <c r="BZ448" s="1">
        <v>-1.0</v>
      </c>
      <c r="CA448" s="1">
        <v>-1.0</v>
      </c>
      <c r="CB448" s="1">
        <v>-1.0</v>
      </c>
      <c r="CC448" s="1">
        <v>-1.0</v>
      </c>
      <c r="CD448" s="1">
        <v>14605.0</v>
      </c>
    </row>
    <row r="449">
      <c r="A449" s="1">
        <v>2.114086E7</v>
      </c>
      <c r="B449" s="1" t="s">
        <v>2626</v>
      </c>
      <c r="C449" s="1" t="s">
        <v>2627</v>
      </c>
      <c r="D449" s="1" t="s">
        <v>2627</v>
      </c>
      <c r="E449" s="1" t="s">
        <v>85</v>
      </c>
      <c r="I449" s="1">
        <v>2.4523422E7</v>
      </c>
      <c r="J449" s="1">
        <v>41978.0</v>
      </c>
      <c r="M449" s="1">
        <v>0.0</v>
      </c>
      <c r="N449" s="1">
        <v>1.0</v>
      </c>
      <c r="O449" s="1">
        <v>1.0</v>
      </c>
      <c r="P449" s="1" t="s">
        <v>123</v>
      </c>
      <c r="Q449" s="1" t="s">
        <v>124</v>
      </c>
      <c r="R449" s="1">
        <v>40.72109</v>
      </c>
      <c r="S449" s="1">
        <v>-73.94679</v>
      </c>
      <c r="T449" s="1" t="s">
        <v>91</v>
      </c>
      <c r="U449" s="1" t="s">
        <v>113</v>
      </c>
      <c r="V449" s="1">
        <v>2.0</v>
      </c>
      <c r="W449" s="1">
        <v>1.0</v>
      </c>
      <c r="X449" s="1">
        <v>1.0</v>
      </c>
      <c r="Y449" s="1">
        <v>1.0</v>
      </c>
      <c r="Z449" s="1" t="s">
        <v>93</v>
      </c>
      <c r="AA449" s="1" t="s">
        <v>2628</v>
      </c>
      <c r="AB449" s="1">
        <v>70.0</v>
      </c>
      <c r="AC449" s="1">
        <v>1.0</v>
      </c>
      <c r="AD449" s="1">
        <v>0.0</v>
      </c>
      <c r="AE449" s="1">
        <v>3.0</v>
      </c>
      <c r="AF449" s="1" t="s">
        <v>378</v>
      </c>
      <c r="AG449" s="1">
        <v>1.0</v>
      </c>
      <c r="AH449" s="1">
        <v>0.0</v>
      </c>
      <c r="AI449" s="1">
        <v>0.0</v>
      </c>
      <c r="AJ449" s="1">
        <v>0.0</v>
      </c>
      <c r="AK449" s="1">
        <v>0.0</v>
      </c>
      <c r="AL449" s="1">
        <v>1.0</v>
      </c>
      <c r="AM449" s="1">
        <v>0.0</v>
      </c>
      <c r="AN449" s="1">
        <v>100.0</v>
      </c>
      <c r="AO449" s="1">
        <v>10.0</v>
      </c>
      <c r="AP449" s="1">
        <v>10.0</v>
      </c>
      <c r="AQ449" s="1">
        <v>10.0</v>
      </c>
      <c r="AR449" s="1">
        <v>10.0</v>
      </c>
      <c r="AS449" s="1">
        <v>10.0</v>
      </c>
      <c r="AT449" s="1">
        <v>10.0</v>
      </c>
      <c r="AU449" s="1">
        <v>0.0</v>
      </c>
      <c r="AV449" s="1" t="s">
        <v>96</v>
      </c>
      <c r="AW449" s="1">
        <v>1.0</v>
      </c>
      <c r="AX449" s="1">
        <v>0.0</v>
      </c>
      <c r="AY449" s="1">
        <v>1.0</v>
      </c>
      <c r="AZ449" s="1">
        <v>0.0</v>
      </c>
      <c r="BA449" s="1">
        <v>0.05</v>
      </c>
      <c r="BB449" s="1">
        <v>-1.0</v>
      </c>
      <c r="BC449" s="1">
        <v>1.0</v>
      </c>
      <c r="BD449" s="1">
        <v>-1.0</v>
      </c>
      <c r="BE449" s="1">
        <v>-1.0</v>
      </c>
      <c r="BF449" s="1">
        <v>-1.0</v>
      </c>
      <c r="BG449" s="1">
        <v>-1.0</v>
      </c>
      <c r="BH449" s="1">
        <v>-1.0</v>
      </c>
      <c r="BI449" s="1">
        <v>-1.0</v>
      </c>
      <c r="BJ449" s="1">
        <v>-1.0</v>
      </c>
      <c r="BK449" s="1">
        <v>-1.0</v>
      </c>
      <c r="BL449" s="1">
        <v>-1.0</v>
      </c>
      <c r="BM449" s="1">
        <v>-1.0</v>
      </c>
      <c r="BN449" s="1">
        <v>-1.0</v>
      </c>
      <c r="BO449" s="1">
        <v>-1.0</v>
      </c>
      <c r="BP449" s="1">
        <v>-1.0</v>
      </c>
      <c r="BQ449" s="1">
        <v>-1.0</v>
      </c>
      <c r="BR449" s="1">
        <v>-1.0</v>
      </c>
      <c r="BS449" s="1">
        <v>-1.0</v>
      </c>
      <c r="BT449" s="1">
        <v>-1.0</v>
      </c>
      <c r="BU449" s="1">
        <v>1.0</v>
      </c>
      <c r="BV449" s="1">
        <v>-1.0</v>
      </c>
      <c r="BW449" s="1">
        <v>-1.0</v>
      </c>
      <c r="BX449" s="1">
        <v>-1.0</v>
      </c>
      <c r="BY449" s="1">
        <v>-1.0</v>
      </c>
      <c r="BZ449" s="1">
        <v>-1.0</v>
      </c>
      <c r="CA449" s="1">
        <v>-1.0</v>
      </c>
      <c r="CB449" s="1">
        <v>-1.0</v>
      </c>
      <c r="CC449" s="1">
        <v>-1.0</v>
      </c>
      <c r="CD449" s="1">
        <v>14634.0</v>
      </c>
    </row>
    <row r="450">
      <c r="A450" s="1">
        <v>2.4043603E7</v>
      </c>
      <c r="B450" s="1" t="s">
        <v>2629</v>
      </c>
      <c r="C450" s="1" t="s">
        <v>2630</v>
      </c>
      <c r="D450" s="1" t="s">
        <v>2631</v>
      </c>
      <c r="E450" s="1" t="s">
        <v>85</v>
      </c>
      <c r="F450" s="1" t="s">
        <v>2632</v>
      </c>
      <c r="G450" s="1" t="s">
        <v>2633</v>
      </c>
      <c r="I450" s="1">
        <v>4181378.0</v>
      </c>
      <c r="J450" s="1">
        <v>41231.0</v>
      </c>
      <c r="K450" s="1" t="s">
        <v>134</v>
      </c>
      <c r="L450" s="1">
        <v>1.0</v>
      </c>
      <c r="M450" s="1">
        <v>1.0</v>
      </c>
      <c r="N450" s="1">
        <v>4.0</v>
      </c>
      <c r="O450" s="1">
        <v>1.0</v>
      </c>
      <c r="P450" s="1" t="s">
        <v>123</v>
      </c>
      <c r="Q450" s="1" t="s">
        <v>157</v>
      </c>
      <c r="R450" s="1">
        <v>40.68967</v>
      </c>
      <c r="S450" s="1">
        <v>-73.9366</v>
      </c>
      <c r="T450" s="1" t="s">
        <v>150</v>
      </c>
      <c r="U450" s="1" t="s">
        <v>92</v>
      </c>
      <c r="V450" s="1">
        <v>5.0</v>
      </c>
      <c r="W450" s="1">
        <v>1.0</v>
      </c>
      <c r="X450" s="1">
        <v>2.0</v>
      </c>
      <c r="Y450" s="1">
        <v>2.0</v>
      </c>
      <c r="Z450" s="1" t="s">
        <v>93</v>
      </c>
      <c r="AA450" s="1" t="s">
        <v>2634</v>
      </c>
      <c r="AB450" s="1">
        <v>175.0</v>
      </c>
      <c r="AC450" s="1">
        <v>1.0</v>
      </c>
      <c r="AD450" s="1">
        <v>0.0</v>
      </c>
      <c r="AE450" s="1">
        <v>2.0</v>
      </c>
      <c r="AF450" s="1" t="s">
        <v>179</v>
      </c>
      <c r="AG450" s="1">
        <v>1.0</v>
      </c>
      <c r="AH450" s="1">
        <v>29.0</v>
      </c>
      <c r="AI450" s="1">
        <v>52.0</v>
      </c>
      <c r="AJ450" s="1">
        <v>82.0</v>
      </c>
      <c r="AK450" s="1">
        <v>357.0</v>
      </c>
      <c r="AL450" s="1">
        <v>20.0</v>
      </c>
      <c r="AM450" s="1">
        <v>20.0</v>
      </c>
      <c r="AN450" s="1">
        <v>97.0</v>
      </c>
      <c r="AO450" s="1">
        <v>10.0</v>
      </c>
      <c r="AP450" s="1">
        <v>10.0</v>
      </c>
      <c r="AQ450" s="1">
        <v>10.0</v>
      </c>
      <c r="AR450" s="1">
        <v>10.0</v>
      </c>
      <c r="AS450" s="1">
        <v>10.0</v>
      </c>
      <c r="AT450" s="1">
        <v>10.0</v>
      </c>
      <c r="AU450" s="1">
        <v>0.0</v>
      </c>
      <c r="AV450" s="1" t="s">
        <v>96</v>
      </c>
      <c r="AW450" s="1">
        <v>2.0</v>
      </c>
      <c r="AX450" s="1">
        <v>2.0</v>
      </c>
      <c r="AY450" s="1">
        <v>0.0</v>
      </c>
      <c r="AZ450" s="1">
        <v>0.0</v>
      </c>
      <c r="BA450" s="1">
        <v>1.67</v>
      </c>
      <c r="BB450" s="1">
        <v>-1.0</v>
      </c>
      <c r="BC450" s="1">
        <v>1.0</v>
      </c>
      <c r="BD450" s="1">
        <v>-1.0</v>
      </c>
      <c r="BE450" s="1">
        <v>-1.0</v>
      </c>
      <c r="BF450" s="1">
        <v>-1.0</v>
      </c>
      <c r="BG450" s="1">
        <v>-1.0</v>
      </c>
      <c r="BH450" s="1">
        <v>-1.0</v>
      </c>
      <c r="BI450" s="1">
        <v>-1.0</v>
      </c>
      <c r="BJ450" s="1">
        <v>1.0</v>
      </c>
      <c r="BK450" s="1">
        <v>-1.0</v>
      </c>
      <c r="BL450" s="1">
        <v>-1.0</v>
      </c>
      <c r="BM450" s="1">
        <v>1.0</v>
      </c>
      <c r="BN450" s="1">
        <v>-1.0</v>
      </c>
      <c r="BO450" s="1">
        <v>-1.0</v>
      </c>
      <c r="BP450" s="1">
        <v>1.0</v>
      </c>
      <c r="BQ450" s="1">
        <v>-1.0</v>
      </c>
      <c r="BR450" s="1">
        <v>-1.0</v>
      </c>
      <c r="BS450" s="1">
        <v>-1.0</v>
      </c>
      <c r="BT450" s="1">
        <v>-1.0</v>
      </c>
      <c r="BU450" s="1">
        <v>1.0</v>
      </c>
      <c r="BV450" s="1">
        <v>-1.0</v>
      </c>
      <c r="BW450" s="1">
        <v>1.0</v>
      </c>
      <c r="BX450" s="1">
        <v>1.0</v>
      </c>
      <c r="BY450" s="1">
        <v>-1.0</v>
      </c>
      <c r="BZ450" s="1">
        <v>1.0</v>
      </c>
      <c r="CA450" s="1">
        <v>-1.0</v>
      </c>
      <c r="CB450" s="1">
        <v>-1.0</v>
      </c>
      <c r="CC450" s="1">
        <v>-1.0</v>
      </c>
      <c r="CD450" s="1">
        <v>14644.0</v>
      </c>
    </row>
    <row r="451">
      <c r="A451" s="1">
        <v>1.3437219E7</v>
      </c>
      <c r="B451" s="1" t="s">
        <v>2635</v>
      </c>
      <c r="C451" s="1" t="s">
        <v>2636</v>
      </c>
      <c r="D451" s="1" t="s">
        <v>2637</v>
      </c>
      <c r="E451" s="1" t="s">
        <v>85</v>
      </c>
      <c r="F451" s="1" t="s">
        <v>2638</v>
      </c>
      <c r="G451" s="1" t="s">
        <v>2639</v>
      </c>
      <c r="I451" s="1">
        <v>3143680.0</v>
      </c>
      <c r="J451" s="1">
        <v>41124.0</v>
      </c>
      <c r="M451" s="1">
        <v>0.0</v>
      </c>
      <c r="N451" s="1">
        <v>1.0</v>
      </c>
      <c r="O451" s="1">
        <v>1.0</v>
      </c>
      <c r="P451" s="1" t="s">
        <v>89</v>
      </c>
      <c r="Q451" s="1" t="s">
        <v>613</v>
      </c>
      <c r="R451" s="1">
        <v>40.8259</v>
      </c>
      <c r="S451" s="1">
        <v>-73.94962</v>
      </c>
      <c r="T451" s="1" t="s">
        <v>91</v>
      </c>
      <c r="U451" s="1" t="s">
        <v>113</v>
      </c>
      <c r="V451" s="1">
        <v>2.0</v>
      </c>
      <c r="W451" s="1">
        <v>1.0</v>
      </c>
      <c r="X451" s="1">
        <v>1.0</v>
      </c>
      <c r="Y451" s="1">
        <v>1.0</v>
      </c>
      <c r="Z451" s="1" t="s">
        <v>93</v>
      </c>
      <c r="AA451" s="1" t="s">
        <v>2640</v>
      </c>
      <c r="AB451" s="1">
        <v>48.0</v>
      </c>
      <c r="AC451" s="1">
        <v>1.0</v>
      </c>
      <c r="AD451" s="1">
        <v>0.0</v>
      </c>
      <c r="AE451" s="1">
        <v>7.0</v>
      </c>
      <c r="AF451" s="1" t="s">
        <v>116</v>
      </c>
      <c r="AG451" s="1">
        <v>1.0</v>
      </c>
      <c r="AH451" s="1">
        <v>0.0</v>
      </c>
      <c r="AI451" s="1">
        <v>0.0</v>
      </c>
      <c r="AJ451" s="1">
        <v>0.0</v>
      </c>
      <c r="AK451" s="1">
        <v>0.0</v>
      </c>
      <c r="AL451" s="1">
        <v>2.0</v>
      </c>
      <c r="AM451" s="1">
        <v>0.0</v>
      </c>
      <c r="AN451" s="1">
        <v>100.0</v>
      </c>
      <c r="AO451" s="1">
        <v>10.0</v>
      </c>
      <c r="AP451" s="1">
        <v>10.0</v>
      </c>
      <c r="AQ451" s="1">
        <v>10.0</v>
      </c>
      <c r="AR451" s="1">
        <v>10.0</v>
      </c>
      <c r="AS451" s="1">
        <v>8.0</v>
      </c>
      <c r="AT451" s="1">
        <v>10.0</v>
      </c>
      <c r="AU451" s="1">
        <v>0.0</v>
      </c>
      <c r="AV451" s="1" t="s">
        <v>105</v>
      </c>
      <c r="AW451" s="1">
        <v>1.0</v>
      </c>
      <c r="AX451" s="1">
        <v>0.0</v>
      </c>
      <c r="AY451" s="1">
        <v>1.0</v>
      </c>
      <c r="AZ451" s="1">
        <v>0.0</v>
      </c>
      <c r="BA451" s="1">
        <v>0.06</v>
      </c>
      <c r="BB451" s="1">
        <v>-1.0</v>
      </c>
      <c r="BC451" s="1">
        <v>1.0</v>
      </c>
      <c r="BD451" s="1">
        <v>-1.0</v>
      </c>
      <c r="BE451" s="1">
        <v>-1.0</v>
      </c>
      <c r="BF451" s="1">
        <v>-1.0</v>
      </c>
      <c r="BG451" s="1">
        <v>-1.0</v>
      </c>
      <c r="BH451" s="1">
        <v>-1.0</v>
      </c>
      <c r="BI451" s="1">
        <v>-1.0</v>
      </c>
      <c r="BJ451" s="1">
        <v>-1.0</v>
      </c>
      <c r="BK451" s="1">
        <v>-1.0</v>
      </c>
      <c r="BL451" s="1">
        <v>-1.0</v>
      </c>
      <c r="BM451" s="1">
        <v>-1.0</v>
      </c>
      <c r="BN451" s="1">
        <v>1.0</v>
      </c>
      <c r="BO451" s="1">
        <v>-1.0</v>
      </c>
      <c r="BP451" s="1">
        <v>-1.0</v>
      </c>
      <c r="BQ451" s="1">
        <v>-1.0</v>
      </c>
      <c r="BR451" s="1">
        <v>-1.0</v>
      </c>
      <c r="BS451" s="1">
        <v>-1.0</v>
      </c>
      <c r="BT451" s="1">
        <v>-1.0</v>
      </c>
      <c r="BU451" s="1">
        <v>1.0</v>
      </c>
      <c r="BV451" s="1">
        <v>-1.0</v>
      </c>
      <c r="BW451" s="1">
        <v>-1.0</v>
      </c>
      <c r="BX451" s="1">
        <v>-1.0</v>
      </c>
      <c r="BY451" s="1">
        <v>-1.0</v>
      </c>
      <c r="BZ451" s="1">
        <v>1.0</v>
      </c>
      <c r="CA451" s="1">
        <v>-1.0</v>
      </c>
      <c r="CB451" s="1">
        <v>-1.0</v>
      </c>
      <c r="CC451" s="1">
        <v>-1.0</v>
      </c>
      <c r="CD451" s="1">
        <v>14646.0</v>
      </c>
    </row>
    <row r="452">
      <c r="A452" s="1">
        <v>3.0527526E7</v>
      </c>
      <c r="B452" s="1" t="s">
        <v>2641</v>
      </c>
      <c r="C452" s="1" t="s">
        <v>2642</v>
      </c>
      <c r="D452" s="1" t="s">
        <v>2643</v>
      </c>
      <c r="E452" s="1" t="s">
        <v>85</v>
      </c>
      <c r="G452" s="1" t="s">
        <v>2644</v>
      </c>
      <c r="I452" s="1">
        <v>2.2877306E8</v>
      </c>
      <c r="J452" s="1">
        <v>43436.0</v>
      </c>
      <c r="M452" s="1">
        <v>0.0</v>
      </c>
      <c r="N452" s="1">
        <v>1.0</v>
      </c>
      <c r="O452" s="1">
        <v>0.0</v>
      </c>
      <c r="P452" s="1" t="s">
        <v>621</v>
      </c>
      <c r="Q452" s="1" t="s">
        <v>2645</v>
      </c>
      <c r="R452" s="1">
        <v>40.85398</v>
      </c>
      <c r="S452" s="1">
        <v>-73.86451</v>
      </c>
      <c r="T452" s="1" t="s">
        <v>1015</v>
      </c>
      <c r="U452" s="1" t="s">
        <v>113</v>
      </c>
      <c r="V452" s="1">
        <v>1.0</v>
      </c>
      <c r="W452" s="1">
        <v>1.0</v>
      </c>
      <c r="X452" s="1">
        <v>1.0</v>
      </c>
      <c r="Y452" s="1">
        <v>1.0</v>
      </c>
      <c r="Z452" s="1" t="s">
        <v>93</v>
      </c>
      <c r="AA452" s="1" t="s">
        <v>2646</v>
      </c>
      <c r="AB452" s="1">
        <v>25.0</v>
      </c>
      <c r="AC452" s="1">
        <v>1.0</v>
      </c>
      <c r="AD452" s="1">
        <v>0.0</v>
      </c>
      <c r="AE452" s="1">
        <v>2.0</v>
      </c>
      <c r="AF452" s="1" t="s">
        <v>452</v>
      </c>
      <c r="AG452" s="1">
        <v>1.0</v>
      </c>
      <c r="AH452" s="1">
        <v>0.0</v>
      </c>
      <c r="AI452" s="1">
        <v>0.0</v>
      </c>
      <c r="AJ452" s="1">
        <v>0.0</v>
      </c>
      <c r="AK452" s="1">
        <v>0.0</v>
      </c>
      <c r="AL452" s="1">
        <v>1.0</v>
      </c>
      <c r="AM452" s="1">
        <v>1.0</v>
      </c>
      <c r="AN452" s="1">
        <v>100.0</v>
      </c>
      <c r="AO452" s="1">
        <v>10.0</v>
      </c>
      <c r="AP452" s="1">
        <v>10.0</v>
      </c>
      <c r="AQ452" s="1">
        <v>10.0</v>
      </c>
      <c r="AR452" s="1">
        <v>10.0</v>
      </c>
      <c r="AS452" s="1">
        <v>10.0</v>
      </c>
      <c r="AT452" s="1">
        <v>10.0</v>
      </c>
      <c r="AU452" s="1">
        <v>1.0</v>
      </c>
      <c r="AV452" s="1" t="s">
        <v>105</v>
      </c>
      <c r="AW452" s="1">
        <v>1.0</v>
      </c>
      <c r="AX452" s="1">
        <v>0.0</v>
      </c>
      <c r="AY452" s="1">
        <v>1.0</v>
      </c>
      <c r="AZ452" s="1">
        <v>0.0</v>
      </c>
      <c r="BA452" s="1">
        <v>0.14</v>
      </c>
      <c r="BB452" s="1">
        <v>-1.0</v>
      </c>
      <c r="BC452" s="1">
        <v>-1.0</v>
      </c>
      <c r="BD452" s="1">
        <v>-1.0</v>
      </c>
      <c r="BE452" s="1">
        <v>-1.0</v>
      </c>
      <c r="BF452" s="1">
        <v>-1.0</v>
      </c>
      <c r="BG452" s="1">
        <v>-1.0</v>
      </c>
      <c r="BH452" s="1">
        <v>-1.0</v>
      </c>
      <c r="BI452" s="1">
        <v>-1.0</v>
      </c>
      <c r="BJ452" s="1">
        <v>-1.0</v>
      </c>
      <c r="BK452" s="1">
        <v>-1.0</v>
      </c>
      <c r="BL452" s="1">
        <v>-1.0</v>
      </c>
      <c r="BM452" s="1">
        <v>-1.0</v>
      </c>
      <c r="BN452" s="1">
        <v>1.0</v>
      </c>
      <c r="BO452" s="1">
        <v>-1.0</v>
      </c>
      <c r="BP452" s="1">
        <v>-1.0</v>
      </c>
      <c r="BQ452" s="1">
        <v>-1.0</v>
      </c>
      <c r="BR452" s="1">
        <v>-1.0</v>
      </c>
      <c r="BS452" s="1">
        <v>-1.0</v>
      </c>
      <c r="BT452" s="1">
        <v>-1.0</v>
      </c>
      <c r="BU452" s="1">
        <v>-1.0</v>
      </c>
      <c r="BV452" s="1">
        <v>-1.0</v>
      </c>
      <c r="BW452" s="1">
        <v>-1.0</v>
      </c>
      <c r="BX452" s="1">
        <v>-1.0</v>
      </c>
      <c r="BY452" s="1">
        <v>-1.0</v>
      </c>
      <c r="BZ452" s="1">
        <v>-1.0</v>
      </c>
      <c r="CA452" s="1">
        <v>1.0</v>
      </c>
      <c r="CB452" s="1">
        <v>-1.0</v>
      </c>
      <c r="CC452" s="1">
        <v>-1.0</v>
      </c>
      <c r="CD452" s="1">
        <v>14692.0</v>
      </c>
    </row>
    <row r="453">
      <c r="A453" s="1">
        <v>5598465.0</v>
      </c>
      <c r="B453" s="1" t="s">
        <v>2647</v>
      </c>
      <c r="C453" s="1" t="s">
        <v>2648</v>
      </c>
      <c r="D453" s="1" t="s">
        <v>2649</v>
      </c>
      <c r="E453" s="1" t="s">
        <v>85</v>
      </c>
      <c r="F453" s="1" t="s">
        <v>2650</v>
      </c>
      <c r="G453" s="1" t="s">
        <v>2651</v>
      </c>
      <c r="H453" s="1" t="s">
        <v>2652</v>
      </c>
      <c r="I453" s="1">
        <v>1.894132E7</v>
      </c>
      <c r="J453" s="1">
        <v>41846.0</v>
      </c>
      <c r="M453" s="1">
        <v>0.0</v>
      </c>
      <c r="N453" s="1">
        <v>1.0</v>
      </c>
      <c r="O453" s="1">
        <v>1.0</v>
      </c>
      <c r="P453" s="1" t="s">
        <v>2653</v>
      </c>
      <c r="Q453" s="1" t="s">
        <v>1023</v>
      </c>
      <c r="R453" s="1">
        <v>40.76327</v>
      </c>
      <c r="S453" s="1">
        <v>-73.9245699999999</v>
      </c>
      <c r="T453" s="1" t="s">
        <v>91</v>
      </c>
      <c r="U453" s="1" t="s">
        <v>92</v>
      </c>
      <c r="V453" s="1">
        <v>2.0</v>
      </c>
      <c r="W453" s="1">
        <v>1.0</v>
      </c>
      <c r="X453" s="1">
        <v>1.0</v>
      </c>
      <c r="Y453" s="1">
        <v>2.0</v>
      </c>
      <c r="Z453" s="1" t="s">
        <v>93</v>
      </c>
      <c r="AA453" s="1" t="s">
        <v>2654</v>
      </c>
      <c r="AB453" s="1">
        <v>105.0</v>
      </c>
      <c r="AC453" s="1">
        <v>2.0</v>
      </c>
      <c r="AD453" s="1">
        <v>55.0</v>
      </c>
      <c r="AE453" s="1">
        <v>1.0</v>
      </c>
      <c r="AF453" s="1" t="s">
        <v>170</v>
      </c>
      <c r="AG453" s="1">
        <v>1.0</v>
      </c>
      <c r="AH453" s="1">
        <v>0.0</v>
      </c>
      <c r="AI453" s="1">
        <v>0.0</v>
      </c>
      <c r="AJ453" s="1">
        <v>0.0</v>
      </c>
      <c r="AK453" s="1">
        <v>0.0</v>
      </c>
      <c r="AL453" s="1">
        <v>7.0</v>
      </c>
      <c r="AM453" s="1">
        <v>0.0</v>
      </c>
      <c r="AN453" s="1">
        <v>97.0</v>
      </c>
      <c r="AO453" s="1">
        <v>10.0</v>
      </c>
      <c r="AP453" s="1">
        <v>10.0</v>
      </c>
      <c r="AQ453" s="1">
        <v>10.0</v>
      </c>
      <c r="AR453" s="1">
        <v>10.0</v>
      </c>
      <c r="AS453" s="1">
        <v>9.0</v>
      </c>
      <c r="AT453" s="1">
        <v>9.0</v>
      </c>
      <c r="AU453" s="1">
        <v>0.0</v>
      </c>
      <c r="AV453" s="1" t="s">
        <v>96</v>
      </c>
      <c r="AW453" s="1">
        <v>1.0</v>
      </c>
      <c r="AX453" s="1">
        <v>1.0</v>
      </c>
      <c r="AY453" s="1">
        <v>0.0</v>
      </c>
      <c r="AZ453" s="1">
        <v>0.0</v>
      </c>
      <c r="BA453" s="1">
        <v>0.14</v>
      </c>
      <c r="BB453" s="1">
        <v>-1.0</v>
      </c>
      <c r="BC453" s="1">
        <v>1.0</v>
      </c>
      <c r="BD453" s="1">
        <v>-1.0</v>
      </c>
      <c r="BE453" s="1">
        <v>-1.0</v>
      </c>
      <c r="BF453" s="1">
        <v>-1.0</v>
      </c>
      <c r="BG453" s="1">
        <v>-1.0</v>
      </c>
      <c r="BH453" s="1">
        <v>-1.0</v>
      </c>
      <c r="BI453" s="1">
        <v>-1.0</v>
      </c>
      <c r="BJ453" s="1">
        <v>1.0</v>
      </c>
      <c r="BK453" s="1">
        <v>-1.0</v>
      </c>
      <c r="BL453" s="1">
        <v>-1.0</v>
      </c>
      <c r="BM453" s="1">
        <v>-1.0</v>
      </c>
      <c r="BN453" s="1">
        <v>-1.0</v>
      </c>
      <c r="BO453" s="1">
        <v>-1.0</v>
      </c>
      <c r="BP453" s="1">
        <v>-1.0</v>
      </c>
      <c r="BQ453" s="1">
        <v>-1.0</v>
      </c>
      <c r="BR453" s="1">
        <v>-1.0</v>
      </c>
      <c r="BS453" s="1">
        <v>-1.0</v>
      </c>
      <c r="BT453" s="1">
        <v>-1.0</v>
      </c>
      <c r="BU453" s="1">
        <v>1.0</v>
      </c>
      <c r="BV453" s="1">
        <v>-1.0</v>
      </c>
      <c r="BW453" s="1">
        <v>1.0</v>
      </c>
      <c r="BX453" s="1">
        <v>-1.0</v>
      </c>
      <c r="BY453" s="1">
        <v>-1.0</v>
      </c>
      <c r="BZ453" s="1">
        <v>-1.0</v>
      </c>
      <c r="CA453" s="1">
        <v>-1.0</v>
      </c>
      <c r="CB453" s="1">
        <v>-1.0</v>
      </c>
      <c r="CC453" s="1">
        <v>-1.0</v>
      </c>
      <c r="CD453" s="1">
        <v>14721.0</v>
      </c>
    </row>
    <row r="454">
      <c r="A454" s="1">
        <v>3913541.0</v>
      </c>
      <c r="B454" s="1" t="s">
        <v>2655</v>
      </c>
      <c r="C454" s="1" t="s">
        <v>1731</v>
      </c>
      <c r="D454" s="1" t="s">
        <v>1732</v>
      </c>
      <c r="E454" s="1" t="s">
        <v>85</v>
      </c>
      <c r="F454" s="1" t="s">
        <v>1733</v>
      </c>
      <c r="G454" s="1" t="s">
        <v>1734</v>
      </c>
      <c r="I454" s="1">
        <v>4934489.0</v>
      </c>
      <c r="J454" s="1">
        <v>41306.0</v>
      </c>
      <c r="M454" s="1">
        <v>1.0</v>
      </c>
      <c r="N454" s="1">
        <v>5.0</v>
      </c>
      <c r="O454" s="1">
        <v>1.0</v>
      </c>
      <c r="P454" s="1" t="s">
        <v>89</v>
      </c>
      <c r="Q454" s="1" t="s">
        <v>273</v>
      </c>
      <c r="R454" s="1">
        <v>40.76008</v>
      </c>
      <c r="S454" s="1">
        <v>-73.992</v>
      </c>
      <c r="T454" s="1" t="s">
        <v>91</v>
      </c>
      <c r="U454" s="1" t="s">
        <v>113</v>
      </c>
      <c r="V454" s="1">
        <v>2.0</v>
      </c>
      <c r="W454" s="1">
        <v>1.0</v>
      </c>
      <c r="X454" s="1">
        <v>1.0</v>
      </c>
      <c r="Y454" s="1">
        <v>1.0</v>
      </c>
      <c r="Z454" s="1" t="s">
        <v>93</v>
      </c>
      <c r="AA454" s="1" t="s">
        <v>1735</v>
      </c>
      <c r="AB454" s="1">
        <v>84.0</v>
      </c>
      <c r="AC454" s="1">
        <v>1.0</v>
      </c>
      <c r="AD454" s="1">
        <v>15.0</v>
      </c>
      <c r="AE454" s="1">
        <v>2.0</v>
      </c>
      <c r="AF454" s="1" t="s">
        <v>452</v>
      </c>
      <c r="AG454" s="1">
        <v>1.0</v>
      </c>
      <c r="AH454" s="1">
        <v>0.0</v>
      </c>
      <c r="AI454" s="1">
        <v>0.0</v>
      </c>
      <c r="AJ454" s="1">
        <v>0.0</v>
      </c>
      <c r="AK454" s="1">
        <v>0.0</v>
      </c>
      <c r="AL454" s="1">
        <v>5.0</v>
      </c>
      <c r="AM454" s="1">
        <v>3.0</v>
      </c>
      <c r="AN454" s="1">
        <v>92.0</v>
      </c>
      <c r="AO454" s="1">
        <v>10.0</v>
      </c>
      <c r="AP454" s="1">
        <v>9.0</v>
      </c>
      <c r="AQ454" s="1">
        <v>10.0</v>
      </c>
      <c r="AR454" s="1">
        <v>10.0</v>
      </c>
      <c r="AS454" s="1">
        <v>10.0</v>
      </c>
      <c r="AT454" s="1">
        <v>10.0</v>
      </c>
      <c r="AU454" s="1">
        <v>0.0</v>
      </c>
      <c r="AV454" s="1" t="s">
        <v>96</v>
      </c>
      <c r="AW454" s="1">
        <v>3.0</v>
      </c>
      <c r="AX454" s="1">
        <v>0.0</v>
      </c>
      <c r="AY454" s="1">
        <v>3.0</v>
      </c>
      <c r="AZ454" s="1">
        <v>0.0</v>
      </c>
      <c r="BA454" s="1">
        <v>0.09</v>
      </c>
      <c r="BB454" s="1">
        <v>-1.0</v>
      </c>
      <c r="BC454" s="1">
        <v>1.0</v>
      </c>
      <c r="BD454" s="1">
        <v>-1.0</v>
      </c>
      <c r="BE454" s="1">
        <v>-1.0</v>
      </c>
      <c r="BF454" s="1">
        <v>-1.0</v>
      </c>
      <c r="BG454" s="1">
        <v>-1.0</v>
      </c>
      <c r="BH454" s="1">
        <v>1.0</v>
      </c>
      <c r="BI454" s="1">
        <v>-1.0</v>
      </c>
      <c r="BJ454" s="1">
        <v>1.0</v>
      </c>
      <c r="BK454" s="1">
        <v>1.0</v>
      </c>
      <c r="BL454" s="1">
        <v>1.0</v>
      </c>
      <c r="BM454" s="1">
        <v>1.0</v>
      </c>
      <c r="BN454" s="1">
        <v>-1.0</v>
      </c>
      <c r="BO454" s="1">
        <v>-1.0</v>
      </c>
      <c r="BP454" s="1">
        <v>-1.0</v>
      </c>
      <c r="BQ454" s="1">
        <v>-1.0</v>
      </c>
      <c r="BR454" s="1">
        <v>-1.0</v>
      </c>
      <c r="BS454" s="1">
        <v>-1.0</v>
      </c>
      <c r="BT454" s="1">
        <v>-1.0</v>
      </c>
      <c r="BU454" s="1">
        <v>1.0</v>
      </c>
      <c r="BV454" s="1">
        <v>-1.0</v>
      </c>
      <c r="BW454" s="1">
        <v>-1.0</v>
      </c>
      <c r="BX454" s="1">
        <v>-1.0</v>
      </c>
      <c r="BY454" s="1">
        <v>-1.0</v>
      </c>
      <c r="BZ454" s="1">
        <v>-1.0</v>
      </c>
      <c r="CA454" s="1">
        <v>-1.0</v>
      </c>
      <c r="CB454" s="1">
        <v>-1.0</v>
      </c>
      <c r="CC454" s="1">
        <v>-1.0</v>
      </c>
      <c r="CD454" s="1">
        <v>14740.0</v>
      </c>
    </row>
    <row r="455">
      <c r="A455" s="1">
        <v>1.6533876E7</v>
      </c>
      <c r="B455" s="1" t="s">
        <v>2656</v>
      </c>
      <c r="C455" s="1" t="s">
        <v>2657</v>
      </c>
      <c r="D455" s="1" t="s">
        <v>2657</v>
      </c>
      <c r="E455" s="1" t="s">
        <v>85</v>
      </c>
      <c r="H455" s="1" t="s">
        <v>2658</v>
      </c>
      <c r="I455" s="1">
        <v>1.1521252E7</v>
      </c>
      <c r="J455" s="1">
        <v>41660.0</v>
      </c>
      <c r="M455" s="1">
        <v>0.0</v>
      </c>
      <c r="N455" s="1">
        <v>1.0</v>
      </c>
      <c r="O455" s="1">
        <v>1.0</v>
      </c>
      <c r="P455" s="1" t="s">
        <v>123</v>
      </c>
      <c r="Q455" s="1" t="s">
        <v>124</v>
      </c>
      <c r="R455" s="1">
        <v>40.7129</v>
      </c>
      <c r="S455" s="1">
        <v>-73.94896</v>
      </c>
      <c r="T455" s="1" t="s">
        <v>91</v>
      </c>
      <c r="U455" s="1" t="s">
        <v>113</v>
      </c>
      <c r="V455" s="1">
        <v>1.0</v>
      </c>
      <c r="W455" s="1">
        <v>1.0</v>
      </c>
      <c r="X455" s="1">
        <v>1.0</v>
      </c>
      <c r="Y455" s="1">
        <v>1.0</v>
      </c>
      <c r="Z455" s="1" t="s">
        <v>93</v>
      </c>
      <c r="AA455" s="1" t="s">
        <v>2659</v>
      </c>
      <c r="AB455" s="1">
        <v>83.0</v>
      </c>
      <c r="AC455" s="1">
        <v>1.0</v>
      </c>
      <c r="AD455" s="1">
        <v>15.0</v>
      </c>
      <c r="AE455" s="1">
        <v>4.0</v>
      </c>
      <c r="AF455" s="1" t="s">
        <v>116</v>
      </c>
      <c r="AG455" s="1">
        <v>1.0</v>
      </c>
      <c r="AH455" s="1">
        <v>0.0</v>
      </c>
      <c r="AI455" s="1">
        <v>0.0</v>
      </c>
      <c r="AJ455" s="1">
        <v>0.0</v>
      </c>
      <c r="AK455" s="1">
        <v>0.0</v>
      </c>
      <c r="AL455" s="1">
        <v>0.0</v>
      </c>
      <c r="AM455" s="1">
        <v>0.0</v>
      </c>
      <c r="AU455" s="1">
        <v>1.0</v>
      </c>
      <c r="AV455" s="1" t="s">
        <v>105</v>
      </c>
      <c r="AW455" s="1">
        <v>1.0</v>
      </c>
      <c r="AX455" s="1">
        <v>0.0</v>
      </c>
      <c r="AY455" s="1">
        <v>1.0</v>
      </c>
      <c r="AZ455" s="1">
        <v>0.0</v>
      </c>
      <c r="BB455" s="1">
        <v>-1.0</v>
      </c>
      <c r="BC455" s="1">
        <v>1.0</v>
      </c>
      <c r="BD455" s="1">
        <v>-1.0</v>
      </c>
      <c r="BE455" s="1">
        <v>-1.0</v>
      </c>
      <c r="BF455" s="1">
        <v>-1.0</v>
      </c>
      <c r="BG455" s="1">
        <v>-1.0</v>
      </c>
      <c r="BH455" s="1">
        <v>-1.0</v>
      </c>
      <c r="BI455" s="1">
        <v>-1.0</v>
      </c>
      <c r="BJ455" s="1">
        <v>-1.0</v>
      </c>
      <c r="BK455" s="1">
        <v>-1.0</v>
      </c>
      <c r="BL455" s="1">
        <v>-1.0</v>
      </c>
      <c r="BM455" s="1">
        <v>-1.0</v>
      </c>
      <c r="BN455" s="1">
        <v>-1.0</v>
      </c>
      <c r="BO455" s="1">
        <v>-1.0</v>
      </c>
      <c r="BP455" s="1">
        <v>-1.0</v>
      </c>
      <c r="BQ455" s="1">
        <v>-1.0</v>
      </c>
      <c r="BR455" s="1">
        <v>-1.0</v>
      </c>
      <c r="BS455" s="1">
        <v>-1.0</v>
      </c>
      <c r="BT455" s="1">
        <v>-1.0</v>
      </c>
      <c r="BU455" s="1">
        <v>1.0</v>
      </c>
      <c r="BV455" s="1">
        <v>-1.0</v>
      </c>
      <c r="BW455" s="1">
        <v>-1.0</v>
      </c>
      <c r="BX455" s="1">
        <v>-1.0</v>
      </c>
      <c r="BY455" s="1">
        <v>-1.0</v>
      </c>
      <c r="BZ455" s="1">
        <v>-1.0</v>
      </c>
      <c r="CA455" s="1">
        <v>-1.0</v>
      </c>
      <c r="CB455" s="1">
        <v>-1.0</v>
      </c>
      <c r="CC455" s="1">
        <v>-1.0</v>
      </c>
      <c r="CD455" s="1">
        <v>14766.0</v>
      </c>
    </row>
    <row r="456">
      <c r="A456" s="1">
        <v>3.0392986E7</v>
      </c>
      <c r="B456" s="1" t="s">
        <v>2660</v>
      </c>
      <c r="C456" s="1" t="s">
        <v>2661</v>
      </c>
      <c r="D456" s="1" t="s">
        <v>2662</v>
      </c>
      <c r="E456" s="1" t="s">
        <v>85</v>
      </c>
      <c r="F456" s="1" t="s">
        <v>1028</v>
      </c>
      <c r="H456" s="1" t="s">
        <v>1029</v>
      </c>
      <c r="I456" s="1">
        <v>1.07434423E8</v>
      </c>
      <c r="J456" s="1">
        <v>42720.0</v>
      </c>
      <c r="K456" s="1" t="s">
        <v>88</v>
      </c>
      <c r="L456" s="1">
        <v>1.0</v>
      </c>
      <c r="M456" s="1">
        <v>0.0</v>
      </c>
      <c r="N456" s="1">
        <v>687.0</v>
      </c>
      <c r="O456" s="1">
        <v>0.0</v>
      </c>
      <c r="P456" s="1" t="s">
        <v>89</v>
      </c>
      <c r="Q456" s="1" t="s">
        <v>391</v>
      </c>
      <c r="R456" s="1">
        <v>40.7388</v>
      </c>
      <c r="S456" s="1">
        <v>-73.997</v>
      </c>
      <c r="T456" s="1" t="s">
        <v>91</v>
      </c>
      <c r="U456" s="1" t="s">
        <v>92</v>
      </c>
      <c r="V456" s="1">
        <v>2.0</v>
      </c>
      <c r="W456" s="1">
        <v>1.0</v>
      </c>
      <c r="X456" s="1">
        <v>1.0</v>
      </c>
      <c r="Y456" s="1">
        <v>1.0</v>
      </c>
      <c r="Z456" s="1" t="s">
        <v>93</v>
      </c>
      <c r="AA456" s="1" t="s">
        <v>2663</v>
      </c>
      <c r="AB456" s="1">
        <v>361.0</v>
      </c>
      <c r="AC456" s="1">
        <v>1.0</v>
      </c>
      <c r="AD456" s="1">
        <v>0.0</v>
      </c>
      <c r="AE456" s="1">
        <v>30.0</v>
      </c>
      <c r="AF456" s="1" t="s">
        <v>95</v>
      </c>
      <c r="AG456" s="1">
        <v>1.0</v>
      </c>
      <c r="AH456" s="1">
        <v>0.0</v>
      </c>
      <c r="AI456" s="1">
        <v>0.0</v>
      </c>
      <c r="AJ456" s="1">
        <v>0.0</v>
      </c>
      <c r="AK456" s="1">
        <v>157.0</v>
      </c>
      <c r="AL456" s="1">
        <v>0.0</v>
      </c>
      <c r="AM456" s="1">
        <v>0.0</v>
      </c>
      <c r="AU456" s="1">
        <v>1.0</v>
      </c>
      <c r="AV456" s="1" t="s">
        <v>105</v>
      </c>
      <c r="AW456" s="1">
        <v>232.0</v>
      </c>
      <c r="AX456" s="1">
        <v>232.0</v>
      </c>
      <c r="AY456" s="1">
        <v>0.0</v>
      </c>
      <c r="AZ456" s="1">
        <v>0.0</v>
      </c>
      <c r="BB456" s="1">
        <v>-1.0</v>
      </c>
      <c r="BC456" s="1">
        <v>1.0</v>
      </c>
      <c r="BD456" s="1">
        <v>-1.0</v>
      </c>
      <c r="BE456" s="1">
        <v>1.0</v>
      </c>
      <c r="BF456" s="1">
        <v>1.0</v>
      </c>
      <c r="BG456" s="1">
        <v>-1.0</v>
      </c>
      <c r="BH456" s="1">
        <v>1.0</v>
      </c>
      <c r="BI456" s="1">
        <v>-1.0</v>
      </c>
      <c r="BJ456" s="1">
        <v>1.0</v>
      </c>
      <c r="BK456" s="1">
        <v>1.0</v>
      </c>
      <c r="BL456" s="1">
        <v>-1.0</v>
      </c>
      <c r="BM456" s="1">
        <v>1.0</v>
      </c>
      <c r="BN456" s="1">
        <v>1.0</v>
      </c>
      <c r="BO456" s="1">
        <v>1.0</v>
      </c>
      <c r="BP456" s="1">
        <v>-1.0</v>
      </c>
      <c r="BQ456" s="1">
        <v>-1.0</v>
      </c>
      <c r="BR456" s="1">
        <v>1.0</v>
      </c>
      <c r="BS456" s="1">
        <v>-1.0</v>
      </c>
      <c r="BT456" s="1">
        <v>-1.0</v>
      </c>
      <c r="BU456" s="1">
        <v>1.0</v>
      </c>
      <c r="BV456" s="1">
        <v>1.0</v>
      </c>
      <c r="BW456" s="1">
        <v>1.0</v>
      </c>
      <c r="BX456" s="1">
        <v>1.0</v>
      </c>
      <c r="BY456" s="1">
        <v>-1.0</v>
      </c>
      <c r="BZ456" s="1">
        <v>1.0</v>
      </c>
      <c r="CA456" s="1">
        <v>-1.0</v>
      </c>
      <c r="CB456" s="1">
        <v>-1.0</v>
      </c>
      <c r="CC456" s="1">
        <v>-1.0</v>
      </c>
      <c r="CD456" s="1">
        <v>14782.0</v>
      </c>
    </row>
    <row r="457">
      <c r="A457" s="1">
        <v>2.0480133E7</v>
      </c>
      <c r="B457" s="1" t="s">
        <v>2664</v>
      </c>
      <c r="C457" s="1" t="s">
        <v>2665</v>
      </c>
      <c r="D457" s="1" t="s">
        <v>2666</v>
      </c>
      <c r="E457" s="1" t="s">
        <v>85</v>
      </c>
      <c r="I457" s="1">
        <v>8.8787567E7</v>
      </c>
      <c r="J457" s="1">
        <v>42590.0</v>
      </c>
      <c r="M457" s="1">
        <v>0.0</v>
      </c>
      <c r="N457" s="1">
        <v>1.0</v>
      </c>
      <c r="O457" s="1">
        <v>1.0</v>
      </c>
      <c r="P457" s="1" t="s">
        <v>89</v>
      </c>
      <c r="Q457" s="1" t="s">
        <v>90</v>
      </c>
      <c r="R457" s="1">
        <v>40.79787</v>
      </c>
      <c r="S457" s="1">
        <v>-73.96802</v>
      </c>
      <c r="T457" s="1" t="s">
        <v>91</v>
      </c>
      <c r="U457" s="1" t="s">
        <v>113</v>
      </c>
      <c r="V457" s="1">
        <v>2.0</v>
      </c>
      <c r="W457" s="1">
        <v>1.0</v>
      </c>
      <c r="X457" s="1">
        <v>1.0</v>
      </c>
      <c r="Y457" s="1">
        <v>1.0</v>
      </c>
      <c r="Z457" s="1" t="s">
        <v>93</v>
      </c>
      <c r="AA457" s="1" t="s">
        <v>2667</v>
      </c>
      <c r="AB457" s="1">
        <v>60.0</v>
      </c>
      <c r="AC457" s="1">
        <v>1.0</v>
      </c>
      <c r="AD457" s="1">
        <v>0.0</v>
      </c>
      <c r="AE457" s="1">
        <v>4.0</v>
      </c>
      <c r="AF457" s="1" t="s">
        <v>1683</v>
      </c>
      <c r="AG457" s="1">
        <v>1.0</v>
      </c>
      <c r="AH457" s="1">
        <v>0.0</v>
      </c>
      <c r="AI457" s="1">
        <v>0.0</v>
      </c>
      <c r="AJ457" s="1">
        <v>0.0</v>
      </c>
      <c r="AK457" s="1">
        <v>0.0</v>
      </c>
      <c r="AL457" s="1">
        <v>4.0</v>
      </c>
      <c r="AM457" s="1">
        <v>0.0</v>
      </c>
      <c r="AN457" s="1">
        <v>100.0</v>
      </c>
      <c r="AO457" s="1">
        <v>10.0</v>
      </c>
      <c r="AP457" s="1">
        <v>10.0</v>
      </c>
      <c r="AQ457" s="1">
        <v>10.0</v>
      </c>
      <c r="AR457" s="1">
        <v>10.0</v>
      </c>
      <c r="AS457" s="1">
        <v>10.0</v>
      </c>
      <c r="AT457" s="1">
        <v>10.0</v>
      </c>
      <c r="AU457" s="1">
        <v>0.0</v>
      </c>
      <c r="AV457" s="1" t="s">
        <v>105</v>
      </c>
      <c r="AW457" s="1">
        <v>1.0</v>
      </c>
      <c r="AX457" s="1">
        <v>0.0</v>
      </c>
      <c r="AY457" s="1">
        <v>1.0</v>
      </c>
      <c r="AZ457" s="1">
        <v>0.0</v>
      </c>
      <c r="BA457" s="1">
        <v>0.22</v>
      </c>
      <c r="BB457" s="1">
        <v>-1.0</v>
      </c>
      <c r="BC457" s="1">
        <v>1.0</v>
      </c>
      <c r="BD457" s="1">
        <v>-1.0</v>
      </c>
      <c r="BE457" s="1">
        <v>-1.0</v>
      </c>
      <c r="BF457" s="1">
        <v>-1.0</v>
      </c>
      <c r="BG457" s="1">
        <v>-1.0</v>
      </c>
      <c r="BH457" s="1">
        <v>-1.0</v>
      </c>
      <c r="BI457" s="1">
        <v>-1.0</v>
      </c>
      <c r="BJ457" s="1">
        <v>-1.0</v>
      </c>
      <c r="BK457" s="1">
        <v>-1.0</v>
      </c>
      <c r="BL457" s="1">
        <v>-1.0</v>
      </c>
      <c r="BM457" s="1">
        <v>-1.0</v>
      </c>
      <c r="BN457" s="1">
        <v>1.0</v>
      </c>
      <c r="BO457" s="1">
        <v>-1.0</v>
      </c>
      <c r="BP457" s="1">
        <v>-1.0</v>
      </c>
      <c r="BQ457" s="1">
        <v>-1.0</v>
      </c>
      <c r="BR457" s="1">
        <v>-1.0</v>
      </c>
      <c r="BS457" s="1">
        <v>-1.0</v>
      </c>
      <c r="BT457" s="1">
        <v>-1.0</v>
      </c>
      <c r="BU457" s="1">
        <v>1.0</v>
      </c>
      <c r="BV457" s="1">
        <v>-1.0</v>
      </c>
      <c r="BW457" s="1">
        <v>-1.0</v>
      </c>
      <c r="BX457" s="1">
        <v>-1.0</v>
      </c>
      <c r="BY457" s="1">
        <v>-1.0</v>
      </c>
      <c r="BZ457" s="1">
        <v>-1.0</v>
      </c>
      <c r="CA457" s="1">
        <v>-1.0</v>
      </c>
      <c r="CB457" s="1">
        <v>-1.0</v>
      </c>
      <c r="CC457" s="1">
        <v>-1.0</v>
      </c>
      <c r="CD457" s="1">
        <v>14988.0</v>
      </c>
    </row>
    <row r="458">
      <c r="A458" s="1">
        <v>3.4483343E7</v>
      </c>
      <c r="B458" s="1" t="s">
        <v>2668</v>
      </c>
      <c r="C458" s="1" t="s">
        <v>2669</v>
      </c>
      <c r="D458" s="1" t="s">
        <v>2670</v>
      </c>
      <c r="E458" s="1" t="s">
        <v>85</v>
      </c>
      <c r="F458" s="1" t="s">
        <v>2671</v>
      </c>
      <c r="G458" s="1" t="s">
        <v>2672</v>
      </c>
      <c r="H458" s="1" t="s">
        <v>2673</v>
      </c>
      <c r="I458" s="1">
        <v>2.60425153E8</v>
      </c>
      <c r="J458" s="1">
        <v>43592.0</v>
      </c>
      <c r="K458" s="1" t="s">
        <v>134</v>
      </c>
      <c r="L458" s="1">
        <v>1.0</v>
      </c>
      <c r="M458" s="1">
        <v>0.0</v>
      </c>
      <c r="N458" s="1">
        <v>15.0</v>
      </c>
      <c r="O458" s="1">
        <v>0.0</v>
      </c>
      <c r="P458" s="1" t="s">
        <v>89</v>
      </c>
      <c r="Q458" s="1" t="s">
        <v>90</v>
      </c>
      <c r="R458" s="1">
        <v>40.7647</v>
      </c>
      <c r="S458" s="1">
        <v>-73.97452</v>
      </c>
      <c r="T458" s="1" t="s">
        <v>363</v>
      </c>
      <c r="U458" s="1" t="s">
        <v>113</v>
      </c>
      <c r="V458" s="1">
        <v>3.0</v>
      </c>
      <c r="W458" s="1">
        <v>1.0</v>
      </c>
      <c r="X458" s="1">
        <v>1.0</v>
      </c>
      <c r="Y458" s="1">
        <v>1.0</v>
      </c>
      <c r="Z458" s="1" t="s">
        <v>93</v>
      </c>
      <c r="AA458" s="1" t="s">
        <v>2674</v>
      </c>
      <c r="AB458" s="1">
        <v>100.0</v>
      </c>
      <c r="AC458" s="1">
        <v>2.0</v>
      </c>
      <c r="AD458" s="1">
        <v>35.0</v>
      </c>
      <c r="AE458" s="1">
        <v>1.0</v>
      </c>
      <c r="AF458" s="1" t="s">
        <v>95</v>
      </c>
      <c r="AG458" s="1">
        <v>1.0</v>
      </c>
      <c r="AH458" s="1">
        <v>30.0</v>
      </c>
      <c r="AI458" s="1">
        <v>60.0</v>
      </c>
      <c r="AJ458" s="1">
        <v>90.0</v>
      </c>
      <c r="AK458" s="1">
        <v>365.0</v>
      </c>
      <c r="AL458" s="1">
        <v>0.0</v>
      </c>
      <c r="AM458" s="1">
        <v>0.0</v>
      </c>
      <c r="AU458" s="1">
        <v>1.0</v>
      </c>
      <c r="AV458" s="1" t="s">
        <v>105</v>
      </c>
      <c r="AW458" s="1">
        <v>14.0</v>
      </c>
      <c r="AX458" s="1">
        <v>0.0</v>
      </c>
      <c r="AY458" s="1">
        <v>14.0</v>
      </c>
      <c r="AZ458" s="1">
        <v>0.0</v>
      </c>
      <c r="BB458" s="1">
        <v>-1.0</v>
      </c>
      <c r="BC458" s="1">
        <v>1.0</v>
      </c>
      <c r="BD458" s="1">
        <v>-1.0</v>
      </c>
      <c r="BE458" s="1">
        <v>-1.0</v>
      </c>
      <c r="BF458" s="1">
        <v>-1.0</v>
      </c>
      <c r="BG458" s="1">
        <v>-1.0</v>
      </c>
      <c r="BH458" s="1">
        <v>1.0</v>
      </c>
      <c r="BI458" s="1">
        <v>-1.0</v>
      </c>
      <c r="BJ458" s="1">
        <v>1.0</v>
      </c>
      <c r="BK458" s="1">
        <v>-1.0</v>
      </c>
      <c r="BL458" s="1">
        <v>-1.0</v>
      </c>
      <c r="BM458" s="1">
        <v>-1.0</v>
      </c>
      <c r="BN458" s="1">
        <v>1.0</v>
      </c>
      <c r="BO458" s="1">
        <v>1.0</v>
      </c>
      <c r="BP458" s="1">
        <v>-1.0</v>
      </c>
      <c r="BQ458" s="1">
        <v>1.0</v>
      </c>
      <c r="BR458" s="1">
        <v>-1.0</v>
      </c>
      <c r="BS458" s="1">
        <v>-1.0</v>
      </c>
      <c r="BT458" s="1">
        <v>-1.0</v>
      </c>
      <c r="BU458" s="1">
        <v>1.0</v>
      </c>
      <c r="BV458" s="1">
        <v>-1.0</v>
      </c>
      <c r="BW458" s="1">
        <v>-1.0</v>
      </c>
      <c r="BX458" s="1">
        <v>-1.0</v>
      </c>
      <c r="BY458" s="1">
        <v>-1.0</v>
      </c>
      <c r="BZ458" s="1">
        <v>1.0</v>
      </c>
      <c r="CA458" s="1">
        <v>-1.0</v>
      </c>
      <c r="CB458" s="1">
        <v>-1.0</v>
      </c>
      <c r="CC458" s="1">
        <v>-1.0</v>
      </c>
      <c r="CD458" s="1">
        <v>14992.0</v>
      </c>
    </row>
    <row r="459">
      <c r="A459" s="1">
        <v>2.0758217E7</v>
      </c>
      <c r="B459" s="1" t="s">
        <v>2675</v>
      </c>
      <c r="C459" s="1" t="s">
        <v>2676</v>
      </c>
      <c r="D459" s="1" t="s">
        <v>2677</v>
      </c>
      <c r="E459" s="1" t="s">
        <v>85</v>
      </c>
      <c r="F459" s="1" t="s">
        <v>2678</v>
      </c>
      <c r="G459" s="1" t="s">
        <v>2679</v>
      </c>
      <c r="I459" s="1">
        <v>6394738.0</v>
      </c>
      <c r="J459" s="1">
        <v>41408.0</v>
      </c>
      <c r="M459" s="1">
        <v>0.0</v>
      </c>
      <c r="N459" s="1">
        <v>2.0</v>
      </c>
      <c r="O459" s="1">
        <v>0.0</v>
      </c>
      <c r="P459" s="1" t="s">
        <v>123</v>
      </c>
      <c r="Q459" s="1" t="s">
        <v>124</v>
      </c>
      <c r="R459" s="1">
        <v>40.70574</v>
      </c>
      <c r="S459" s="1">
        <v>-73.92289</v>
      </c>
      <c r="T459" s="1" t="s">
        <v>91</v>
      </c>
      <c r="U459" s="1" t="s">
        <v>113</v>
      </c>
      <c r="V459" s="1">
        <v>2.0</v>
      </c>
      <c r="W459" s="1">
        <v>1.0</v>
      </c>
      <c r="X459" s="1">
        <v>1.0</v>
      </c>
      <c r="Y459" s="1">
        <v>1.0</v>
      </c>
      <c r="Z459" s="1" t="s">
        <v>93</v>
      </c>
      <c r="AA459" s="1" t="s">
        <v>2680</v>
      </c>
      <c r="AB459" s="1">
        <v>85.0</v>
      </c>
      <c r="AC459" s="1">
        <v>1.0</v>
      </c>
      <c r="AD459" s="1">
        <v>0.0</v>
      </c>
      <c r="AE459" s="1">
        <v>1.0</v>
      </c>
      <c r="AF459" s="1" t="s">
        <v>1891</v>
      </c>
      <c r="AG459" s="1">
        <v>1.0</v>
      </c>
      <c r="AH459" s="1">
        <v>0.0</v>
      </c>
      <c r="AI459" s="1">
        <v>0.0</v>
      </c>
      <c r="AJ459" s="1">
        <v>0.0</v>
      </c>
      <c r="AK459" s="1">
        <v>0.0</v>
      </c>
      <c r="AL459" s="1">
        <v>14.0</v>
      </c>
      <c r="AM459" s="1">
        <v>0.0</v>
      </c>
      <c r="AN459" s="1">
        <v>100.0</v>
      </c>
      <c r="AO459" s="1">
        <v>10.0</v>
      </c>
      <c r="AP459" s="1">
        <v>10.0</v>
      </c>
      <c r="AQ459" s="1">
        <v>10.0</v>
      </c>
      <c r="AR459" s="1">
        <v>10.0</v>
      </c>
      <c r="AS459" s="1">
        <v>9.0</v>
      </c>
      <c r="AT459" s="1">
        <v>10.0</v>
      </c>
      <c r="AU459" s="1">
        <v>1.0</v>
      </c>
      <c r="AV459" s="1" t="s">
        <v>105</v>
      </c>
      <c r="AW459" s="1">
        <v>2.0</v>
      </c>
      <c r="AX459" s="1">
        <v>0.0</v>
      </c>
      <c r="AY459" s="1">
        <v>2.0</v>
      </c>
      <c r="AZ459" s="1">
        <v>0.0</v>
      </c>
      <c r="BA459" s="1">
        <v>0.62</v>
      </c>
      <c r="BB459" s="1">
        <v>-1.0</v>
      </c>
      <c r="BC459" s="1">
        <v>1.0</v>
      </c>
      <c r="BD459" s="1">
        <v>-1.0</v>
      </c>
      <c r="BE459" s="1">
        <v>1.0</v>
      </c>
      <c r="BF459" s="1">
        <v>1.0</v>
      </c>
      <c r="BG459" s="1">
        <v>-1.0</v>
      </c>
      <c r="BH459" s="1">
        <v>1.0</v>
      </c>
      <c r="BI459" s="1">
        <v>-1.0</v>
      </c>
      <c r="BJ459" s="1">
        <v>1.0</v>
      </c>
      <c r="BK459" s="1">
        <v>-1.0</v>
      </c>
      <c r="BL459" s="1">
        <v>1.0</v>
      </c>
      <c r="BM459" s="1">
        <v>1.0</v>
      </c>
      <c r="BN459" s="1">
        <v>-1.0</v>
      </c>
      <c r="BO459" s="1">
        <v>-1.0</v>
      </c>
      <c r="BP459" s="1">
        <v>-1.0</v>
      </c>
      <c r="BQ459" s="1">
        <v>-1.0</v>
      </c>
      <c r="BR459" s="1">
        <v>-1.0</v>
      </c>
      <c r="BS459" s="1">
        <v>-1.0</v>
      </c>
      <c r="BT459" s="1">
        <v>-1.0</v>
      </c>
      <c r="BU459" s="1">
        <v>1.0</v>
      </c>
      <c r="BV459" s="1">
        <v>-1.0</v>
      </c>
      <c r="BW459" s="1">
        <v>-1.0</v>
      </c>
      <c r="BX459" s="1">
        <v>-1.0</v>
      </c>
      <c r="BY459" s="1">
        <v>-1.0</v>
      </c>
      <c r="BZ459" s="1">
        <v>1.0</v>
      </c>
      <c r="CA459" s="1">
        <v>-1.0</v>
      </c>
      <c r="CB459" s="1">
        <v>-1.0</v>
      </c>
      <c r="CC459" s="1">
        <v>-1.0</v>
      </c>
      <c r="CD459" s="1">
        <v>15000.0</v>
      </c>
    </row>
    <row r="460">
      <c r="A460" s="1">
        <v>9484892.0</v>
      </c>
      <c r="B460" s="1" t="s">
        <v>2681</v>
      </c>
      <c r="C460" s="1" t="s">
        <v>2682</v>
      </c>
      <c r="D460" s="1" t="s">
        <v>2683</v>
      </c>
      <c r="E460" s="1" t="s">
        <v>85</v>
      </c>
      <c r="F460" s="1" t="s">
        <v>2684</v>
      </c>
      <c r="G460" s="1" t="s">
        <v>2685</v>
      </c>
      <c r="I460" s="1">
        <v>1.3667539E7</v>
      </c>
      <c r="J460" s="1">
        <v>41727.0</v>
      </c>
      <c r="M460" s="1">
        <v>0.0</v>
      </c>
      <c r="N460" s="1">
        <v>1.0</v>
      </c>
      <c r="O460" s="1">
        <v>1.0</v>
      </c>
      <c r="P460" s="1" t="s">
        <v>89</v>
      </c>
      <c r="Q460" s="1" t="s">
        <v>90</v>
      </c>
      <c r="R460" s="1">
        <v>40.72145</v>
      </c>
      <c r="S460" s="1">
        <v>-73.97881</v>
      </c>
      <c r="T460" s="1" t="s">
        <v>91</v>
      </c>
      <c r="U460" s="1" t="s">
        <v>113</v>
      </c>
      <c r="V460" s="1">
        <v>2.0</v>
      </c>
      <c r="W460" s="1">
        <v>1.0</v>
      </c>
      <c r="X460" s="1">
        <v>1.0</v>
      </c>
      <c r="Y460" s="1">
        <v>1.0</v>
      </c>
      <c r="Z460" s="1" t="s">
        <v>93</v>
      </c>
      <c r="AA460" s="1" t="s">
        <v>2686</v>
      </c>
      <c r="AB460" s="1">
        <v>75.0</v>
      </c>
      <c r="AC460" s="1">
        <v>1.0</v>
      </c>
      <c r="AD460" s="1">
        <v>0.0</v>
      </c>
      <c r="AE460" s="1">
        <v>1.0</v>
      </c>
      <c r="AF460" s="1" t="s">
        <v>1683</v>
      </c>
      <c r="AG460" s="1">
        <v>1.0</v>
      </c>
      <c r="AH460" s="1">
        <v>0.0</v>
      </c>
      <c r="AI460" s="1">
        <v>0.0</v>
      </c>
      <c r="AJ460" s="1">
        <v>0.0</v>
      </c>
      <c r="AK460" s="1">
        <v>0.0</v>
      </c>
      <c r="AL460" s="1">
        <v>2.0</v>
      </c>
      <c r="AM460" s="1">
        <v>0.0</v>
      </c>
      <c r="AN460" s="1">
        <v>100.0</v>
      </c>
      <c r="AO460" s="1">
        <v>10.0</v>
      </c>
      <c r="AP460" s="1">
        <v>9.0</v>
      </c>
      <c r="AQ460" s="1">
        <v>10.0</v>
      </c>
      <c r="AR460" s="1">
        <v>10.0</v>
      </c>
      <c r="AS460" s="1">
        <v>9.0</v>
      </c>
      <c r="AT460" s="1">
        <v>10.0</v>
      </c>
      <c r="AU460" s="1">
        <v>0.0</v>
      </c>
      <c r="AV460" s="1" t="s">
        <v>105</v>
      </c>
      <c r="AW460" s="1">
        <v>1.0</v>
      </c>
      <c r="AX460" s="1">
        <v>0.0</v>
      </c>
      <c r="AY460" s="1">
        <v>1.0</v>
      </c>
      <c r="AZ460" s="1">
        <v>0.0</v>
      </c>
      <c r="BA460" s="1">
        <v>0.05</v>
      </c>
      <c r="BB460" s="1">
        <v>1.0</v>
      </c>
      <c r="BC460" s="1">
        <v>1.0</v>
      </c>
      <c r="BD460" s="1">
        <v>-1.0</v>
      </c>
      <c r="BE460" s="1">
        <v>-1.0</v>
      </c>
      <c r="BF460" s="1">
        <v>-1.0</v>
      </c>
      <c r="BG460" s="1">
        <v>-1.0</v>
      </c>
      <c r="BH460" s="1">
        <v>-1.0</v>
      </c>
      <c r="BI460" s="1">
        <v>-1.0</v>
      </c>
      <c r="BJ460" s="1">
        <v>1.0</v>
      </c>
      <c r="BK460" s="1">
        <v>-1.0</v>
      </c>
      <c r="BL460" s="1">
        <v>-1.0</v>
      </c>
      <c r="BM460" s="1">
        <v>1.0</v>
      </c>
      <c r="BN460" s="1">
        <v>-1.0</v>
      </c>
      <c r="BO460" s="1">
        <v>-1.0</v>
      </c>
      <c r="BP460" s="1">
        <v>-1.0</v>
      </c>
      <c r="BQ460" s="1">
        <v>-1.0</v>
      </c>
      <c r="BR460" s="1">
        <v>-1.0</v>
      </c>
      <c r="BS460" s="1">
        <v>-1.0</v>
      </c>
      <c r="BT460" s="1">
        <v>-1.0</v>
      </c>
      <c r="BU460" s="1">
        <v>1.0</v>
      </c>
      <c r="BV460" s="1">
        <v>-1.0</v>
      </c>
      <c r="BW460" s="1">
        <v>1.0</v>
      </c>
      <c r="BX460" s="1">
        <v>-1.0</v>
      </c>
      <c r="BY460" s="1">
        <v>-1.0</v>
      </c>
      <c r="BZ460" s="1">
        <v>-1.0</v>
      </c>
      <c r="CA460" s="1">
        <v>-1.0</v>
      </c>
      <c r="CB460" s="1">
        <v>-1.0</v>
      </c>
      <c r="CC460" s="1">
        <v>-1.0</v>
      </c>
      <c r="CD460" s="1">
        <v>15012.0</v>
      </c>
    </row>
    <row r="461">
      <c r="A461" s="1">
        <v>2.9631302E7</v>
      </c>
      <c r="B461" s="1" t="s">
        <v>2687</v>
      </c>
      <c r="C461" s="1" t="s">
        <v>2688</v>
      </c>
      <c r="D461" s="1" t="s">
        <v>2688</v>
      </c>
      <c r="E461" s="1" t="s">
        <v>85</v>
      </c>
      <c r="I461" s="1">
        <v>2.4799369E7</v>
      </c>
      <c r="J461" s="1">
        <v>41986.0</v>
      </c>
      <c r="M461" s="1">
        <v>0.0</v>
      </c>
      <c r="N461" s="1">
        <v>1.0</v>
      </c>
      <c r="O461" s="1">
        <v>0.0</v>
      </c>
      <c r="P461" s="1" t="s">
        <v>89</v>
      </c>
      <c r="Q461" s="1" t="s">
        <v>273</v>
      </c>
      <c r="R461" s="1">
        <v>40.76381</v>
      </c>
      <c r="S461" s="1">
        <v>-73.9919</v>
      </c>
      <c r="T461" s="1" t="s">
        <v>91</v>
      </c>
      <c r="U461" s="1" t="s">
        <v>113</v>
      </c>
      <c r="V461" s="1">
        <v>1.0</v>
      </c>
      <c r="W461" s="1">
        <v>1.0</v>
      </c>
      <c r="X461" s="1">
        <v>1.0</v>
      </c>
      <c r="Y461" s="1">
        <v>1.0</v>
      </c>
      <c r="Z461" s="1" t="s">
        <v>93</v>
      </c>
      <c r="AA461" s="1" t="s">
        <v>2689</v>
      </c>
      <c r="AB461" s="1">
        <v>120.0</v>
      </c>
      <c r="AC461" s="1">
        <v>1.0</v>
      </c>
      <c r="AD461" s="1">
        <v>25.0</v>
      </c>
      <c r="AE461" s="1">
        <v>5.0</v>
      </c>
      <c r="AF461" s="1" t="s">
        <v>255</v>
      </c>
      <c r="AG461" s="1">
        <v>1.0</v>
      </c>
      <c r="AH461" s="1">
        <v>0.0</v>
      </c>
      <c r="AI461" s="1">
        <v>0.0</v>
      </c>
      <c r="AJ461" s="1">
        <v>0.0</v>
      </c>
      <c r="AK461" s="1">
        <v>0.0</v>
      </c>
      <c r="AL461" s="1">
        <v>1.0</v>
      </c>
      <c r="AM461" s="1">
        <v>1.0</v>
      </c>
      <c r="AN461" s="1">
        <v>100.0</v>
      </c>
      <c r="AO461" s="1">
        <v>10.0</v>
      </c>
      <c r="AP461" s="1">
        <v>10.0</v>
      </c>
      <c r="AQ461" s="1">
        <v>10.0</v>
      </c>
      <c r="AR461" s="1">
        <v>10.0</v>
      </c>
      <c r="AS461" s="1">
        <v>10.0</v>
      </c>
      <c r="AT461" s="1">
        <v>8.0</v>
      </c>
      <c r="AU461" s="1">
        <v>0.0</v>
      </c>
      <c r="AV461" s="1" t="s">
        <v>96</v>
      </c>
      <c r="AW461" s="1">
        <v>1.0</v>
      </c>
      <c r="AX461" s="1">
        <v>0.0</v>
      </c>
      <c r="AY461" s="1">
        <v>1.0</v>
      </c>
      <c r="AZ461" s="1">
        <v>0.0</v>
      </c>
      <c r="BA461" s="1">
        <v>0.16</v>
      </c>
      <c r="BB461" s="1">
        <v>-1.0</v>
      </c>
      <c r="BC461" s="1">
        <v>1.0</v>
      </c>
      <c r="BD461" s="1">
        <v>-1.0</v>
      </c>
      <c r="BE461" s="1">
        <v>-1.0</v>
      </c>
      <c r="BF461" s="1">
        <v>-1.0</v>
      </c>
      <c r="BG461" s="1">
        <v>-1.0</v>
      </c>
      <c r="BH461" s="1">
        <v>-1.0</v>
      </c>
      <c r="BI461" s="1">
        <v>-1.0</v>
      </c>
      <c r="BJ461" s="1">
        <v>1.0</v>
      </c>
      <c r="BK461" s="1">
        <v>-1.0</v>
      </c>
      <c r="BL461" s="1">
        <v>-1.0</v>
      </c>
      <c r="BM461" s="1">
        <v>1.0</v>
      </c>
      <c r="BN461" s="1">
        <v>-1.0</v>
      </c>
      <c r="BO461" s="1">
        <v>-1.0</v>
      </c>
      <c r="BP461" s="1">
        <v>-1.0</v>
      </c>
      <c r="BQ461" s="1">
        <v>-1.0</v>
      </c>
      <c r="BR461" s="1">
        <v>-1.0</v>
      </c>
      <c r="BS461" s="1">
        <v>-1.0</v>
      </c>
      <c r="BT461" s="1">
        <v>-1.0</v>
      </c>
      <c r="BU461" s="1">
        <v>1.0</v>
      </c>
      <c r="BV461" s="1">
        <v>-1.0</v>
      </c>
      <c r="BW461" s="1">
        <v>-1.0</v>
      </c>
      <c r="BX461" s="1">
        <v>-1.0</v>
      </c>
      <c r="BY461" s="1">
        <v>-1.0</v>
      </c>
      <c r="BZ461" s="1">
        <v>-1.0</v>
      </c>
      <c r="CA461" s="1">
        <v>-1.0</v>
      </c>
      <c r="CB461" s="1">
        <v>-1.0</v>
      </c>
      <c r="CC461" s="1">
        <v>-1.0</v>
      </c>
      <c r="CD461" s="1">
        <v>15013.0</v>
      </c>
    </row>
    <row r="462">
      <c r="A462" s="1">
        <v>1.3935511E7</v>
      </c>
      <c r="B462" s="1" t="s">
        <v>2690</v>
      </c>
      <c r="C462" s="1" t="s">
        <v>2691</v>
      </c>
      <c r="D462" s="1" t="s">
        <v>2691</v>
      </c>
      <c r="E462" s="1" t="s">
        <v>85</v>
      </c>
      <c r="I462" s="1">
        <v>6169992.0</v>
      </c>
      <c r="J462" s="1">
        <v>41394.0</v>
      </c>
      <c r="M462" s="1">
        <v>0.0</v>
      </c>
      <c r="N462" s="1">
        <v>1.0</v>
      </c>
      <c r="O462" s="1">
        <v>0.0</v>
      </c>
      <c r="P462" s="1" t="s">
        <v>123</v>
      </c>
      <c r="Q462" s="1" t="s">
        <v>185</v>
      </c>
      <c r="R462" s="1">
        <v>40.70282</v>
      </c>
      <c r="S462" s="1">
        <v>-73.94287</v>
      </c>
      <c r="T462" s="1" t="s">
        <v>91</v>
      </c>
      <c r="U462" s="1" t="s">
        <v>113</v>
      </c>
      <c r="V462" s="1">
        <v>2.0</v>
      </c>
      <c r="W462" s="1">
        <v>1.0</v>
      </c>
      <c r="X462" s="1">
        <v>1.0</v>
      </c>
      <c r="Y462" s="1">
        <v>1.0</v>
      </c>
      <c r="Z462" s="1" t="s">
        <v>93</v>
      </c>
      <c r="AA462" s="1" t="s">
        <v>2692</v>
      </c>
      <c r="AB462" s="1">
        <v>60.0</v>
      </c>
      <c r="AC462" s="1">
        <v>1.0</v>
      </c>
      <c r="AD462" s="1">
        <v>0.0</v>
      </c>
      <c r="AE462" s="1">
        <v>1.0</v>
      </c>
      <c r="AF462" s="1" t="s">
        <v>1779</v>
      </c>
      <c r="AG462" s="1">
        <v>1.0</v>
      </c>
      <c r="AH462" s="1">
        <v>0.0</v>
      </c>
      <c r="AI462" s="1">
        <v>0.0</v>
      </c>
      <c r="AJ462" s="1">
        <v>0.0</v>
      </c>
      <c r="AK462" s="1">
        <v>0.0</v>
      </c>
      <c r="AL462" s="1">
        <v>0.0</v>
      </c>
      <c r="AM462" s="1">
        <v>0.0</v>
      </c>
      <c r="AU462" s="1">
        <v>0.0</v>
      </c>
      <c r="AV462" s="1" t="s">
        <v>105</v>
      </c>
      <c r="AW462" s="1">
        <v>1.0</v>
      </c>
      <c r="AX462" s="1">
        <v>0.0</v>
      </c>
      <c r="AY462" s="1">
        <v>1.0</v>
      </c>
      <c r="AZ462" s="1">
        <v>0.0</v>
      </c>
      <c r="BB462" s="1">
        <v>-1.0</v>
      </c>
      <c r="BC462" s="1">
        <v>1.0</v>
      </c>
      <c r="BD462" s="1">
        <v>-1.0</v>
      </c>
      <c r="BE462" s="1">
        <v>-1.0</v>
      </c>
      <c r="BF462" s="1">
        <v>-1.0</v>
      </c>
      <c r="BG462" s="1">
        <v>-1.0</v>
      </c>
      <c r="BH462" s="1">
        <v>-1.0</v>
      </c>
      <c r="BI462" s="1">
        <v>-1.0</v>
      </c>
      <c r="BJ462" s="1">
        <v>1.0</v>
      </c>
      <c r="BK462" s="1">
        <v>-1.0</v>
      </c>
      <c r="BL462" s="1">
        <v>-1.0</v>
      </c>
      <c r="BM462" s="1">
        <v>1.0</v>
      </c>
      <c r="BN462" s="1">
        <v>-1.0</v>
      </c>
      <c r="BO462" s="1">
        <v>-1.0</v>
      </c>
      <c r="BP462" s="1">
        <v>-1.0</v>
      </c>
      <c r="BQ462" s="1">
        <v>-1.0</v>
      </c>
      <c r="BR462" s="1">
        <v>-1.0</v>
      </c>
      <c r="BS462" s="1">
        <v>-1.0</v>
      </c>
      <c r="BT462" s="1">
        <v>-1.0</v>
      </c>
      <c r="BU462" s="1">
        <v>1.0</v>
      </c>
      <c r="BV462" s="1">
        <v>-1.0</v>
      </c>
      <c r="BW462" s="1">
        <v>-1.0</v>
      </c>
      <c r="BX462" s="1">
        <v>-1.0</v>
      </c>
      <c r="BY462" s="1">
        <v>-1.0</v>
      </c>
      <c r="BZ462" s="1">
        <v>-1.0</v>
      </c>
      <c r="CA462" s="1">
        <v>-1.0</v>
      </c>
      <c r="CB462" s="1">
        <v>-1.0</v>
      </c>
      <c r="CC462" s="1">
        <v>1.0</v>
      </c>
      <c r="CD462" s="1">
        <v>15041.0</v>
      </c>
    </row>
    <row r="463">
      <c r="A463" s="1">
        <v>2.809665E7</v>
      </c>
      <c r="B463" s="1" t="s">
        <v>2693</v>
      </c>
      <c r="C463" s="1" t="s">
        <v>2694</v>
      </c>
      <c r="D463" s="1" t="s">
        <v>2694</v>
      </c>
      <c r="E463" s="1" t="s">
        <v>85</v>
      </c>
      <c r="I463" s="1">
        <v>2.12232139E8</v>
      </c>
      <c r="J463" s="1">
        <v>43340.0</v>
      </c>
      <c r="K463" s="1" t="s">
        <v>88</v>
      </c>
      <c r="L463" s="1">
        <v>1.0</v>
      </c>
      <c r="M463" s="1">
        <v>0.0</v>
      </c>
      <c r="N463" s="1">
        <v>1.0</v>
      </c>
      <c r="O463" s="1">
        <v>0.0</v>
      </c>
      <c r="P463" s="1" t="s">
        <v>123</v>
      </c>
      <c r="Q463" s="1" t="s">
        <v>124</v>
      </c>
      <c r="R463" s="1">
        <v>40.67812</v>
      </c>
      <c r="S463" s="1">
        <v>-73.9168</v>
      </c>
      <c r="T463" s="1" t="s">
        <v>125</v>
      </c>
      <c r="U463" s="1" t="s">
        <v>113</v>
      </c>
      <c r="V463" s="1">
        <v>1.0</v>
      </c>
      <c r="W463" s="1">
        <v>1.0</v>
      </c>
      <c r="X463" s="1">
        <v>1.0</v>
      </c>
      <c r="Y463" s="1">
        <v>1.0</v>
      </c>
      <c r="Z463" s="1" t="s">
        <v>93</v>
      </c>
      <c r="AA463" s="1" t="s">
        <v>2695</v>
      </c>
      <c r="AB463" s="1">
        <v>30.0</v>
      </c>
      <c r="AC463" s="1">
        <v>1.0</v>
      </c>
      <c r="AD463" s="1">
        <v>0.0</v>
      </c>
      <c r="AE463" s="1">
        <v>3.0</v>
      </c>
      <c r="AF463" s="1" t="s">
        <v>202</v>
      </c>
      <c r="AG463" s="1">
        <v>1.0</v>
      </c>
      <c r="AH463" s="1">
        <v>2.0</v>
      </c>
      <c r="AI463" s="1">
        <v>2.0</v>
      </c>
      <c r="AJ463" s="1">
        <v>2.0</v>
      </c>
      <c r="AK463" s="1">
        <v>2.0</v>
      </c>
      <c r="AL463" s="1">
        <v>7.0</v>
      </c>
      <c r="AM463" s="1">
        <v>7.0</v>
      </c>
      <c r="AN463" s="1">
        <v>94.0</v>
      </c>
      <c r="AO463" s="1">
        <v>10.0</v>
      </c>
      <c r="AP463" s="1">
        <v>10.0</v>
      </c>
      <c r="AQ463" s="1">
        <v>10.0</v>
      </c>
      <c r="AR463" s="1">
        <v>10.0</v>
      </c>
      <c r="AS463" s="1">
        <v>9.0</v>
      </c>
      <c r="AT463" s="1">
        <v>10.0</v>
      </c>
      <c r="AU463" s="1">
        <v>1.0</v>
      </c>
      <c r="AV463" s="1" t="s">
        <v>117</v>
      </c>
      <c r="AW463" s="1">
        <v>1.0</v>
      </c>
      <c r="AX463" s="1">
        <v>0.0</v>
      </c>
      <c r="AY463" s="1">
        <v>1.0</v>
      </c>
      <c r="AZ463" s="1">
        <v>0.0</v>
      </c>
      <c r="BA463" s="1">
        <v>0.68</v>
      </c>
      <c r="BB463" s="1">
        <v>-1.0</v>
      </c>
      <c r="BC463" s="1">
        <v>-1.0</v>
      </c>
      <c r="BD463" s="1">
        <v>-1.0</v>
      </c>
      <c r="BE463" s="1">
        <v>-1.0</v>
      </c>
      <c r="BF463" s="1">
        <v>-1.0</v>
      </c>
      <c r="BG463" s="1">
        <v>-1.0</v>
      </c>
      <c r="BH463" s="1">
        <v>-1.0</v>
      </c>
      <c r="BI463" s="1">
        <v>-1.0</v>
      </c>
      <c r="BJ463" s="1">
        <v>-1.0</v>
      </c>
      <c r="BK463" s="1">
        <v>-1.0</v>
      </c>
      <c r="BL463" s="1">
        <v>-1.0</v>
      </c>
      <c r="BM463" s="1">
        <v>-1.0</v>
      </c>
      <c r="BN463" s="1">
        <v>-1.0</v>
      </c>
      <c r="BO463" s="1">
        <v>-1.0</v>
      </c>
      <c r="BP463" s="1">
        <v>-1.0</v>
      </c>
      <c r="BQ463" s="1">
        <v>-1.0</v>
      </c>
      <c r="BR463" s="1">
        <v>-1.0</v>
      </c>
      <c r="BS463" s="1">
        <v>-1.0</v>
      </c>
      <c r="BT463" s="1">
        <v>-1.0</v>
      </c>
      <c r="BU463" s="1">
        <v>1.0</v>
      </c>
      <c r="BV463" s="1">
        <v>-1.0</v>
      </c>
      <c r="BW463" s="1">
        <v>-1.0</v>
      </c>
      <c r="BX463" s="1">
        <v>-1.0</v>
      </c>
      <c r="BY463" s="1">
        <v>-1.0</v>
      </c>
      <c r="BZ463" s="1">
        <v>-1.0</v>
      </c>
      <c r="CA463" s="1">
        <v>-1.0</v>
      </c>
      <c r="CB463" s="1">
        <v>-1.0</v>
      </c>
      <c r="CC463" s="1">
        <v>-1.0</v>
      </c>
      <c r="CD463" s="1">
        <v>15054.0</v>
      </c>
    </row>
    <row r="464">
      <c r="A464" s="1">
        <v>2.8312421E7</v>
      </c>
      <c r="B464" s="1" t="s">
        <v>2696</v>
      </c>
      <c r="C464" s="1" t="s">
        <v>2697</v>
      </c>
      <c r="D464" s="1" t="s">
        <v>2698</v>
      </c>
      <c r="E464" s="1" t="s">
        <v>85</v>
      </c>
      <c r="G464" s="1" t="s">
        <v>2699</v>
      </c>
      <c r="I464" s="1">
        <v>2328540.0</v>
      </c>
      <c r="J464" s="1">
        <v>41038.0</v>
      </c>
      <c r="K464" s="1" t="s">
        <v>134</v>
      </c>
      <c r="L464" s="1">
        <v>0.9</v>
      </c>
      <c r="M464" s="1">
        <v>0.0</v>
      </c>
      <c r="N464" s="1">
        <v>1.0</v>
      </c>
      <c r="O464" s="1">
        <v>0.0</v>
      </c>
      <c r="P464" s="1" t="s">
        <v>89</v>
      </c>
      <c r="Q464" s="1" t="s">
        <v>90</v>
      </c>
      <c r="R464" s="1">
        <v>40.71768</v>
      </c>
      <c r="S464" s="1">
        <v>-73.99068</v>
      </c>
      <c r="T464" s="1" t="s">
        <v>91</v>
      </c>
      <c r="U464" s="1" t="s">
        <v>92</v>
      </c>
      <c r="V464" s="1">
        <v>2.0</v>
      </c>
      <c r="W464" s="1">
        <v>1.0</v>
      </c>
      <c r="X464" s="1">
        <v>1.0</v>
      </c>
      <c r="Y464" s="1">
        <v>1.0</v>
      </c>
      <c r="Z464" s="1" t="s">
        <v>93</v>
      </c>
      <c r="AA464" s="1" t="s">
        <v>2700</v>
      </c>
      <c r="AB464" s="1">
        <v>200.0</v>
      </c>
      <c r="AC464" s="1">
        <v>1.0</v>
      </c>
      <c r="AD464" s="1">
        <v>0.0</v>
      </c>
      <c r="AE464" s="1">
        <v>2.0</v>
      </c>
      <c r="AF464" s="1" t="s">
        <v>95</v>
      </c>
      <c r="AG464" s="1">
        <v>1.0</v>
      </c>
      <c r="AH464" s="1">
        <v>8.0</v>
      </c>
      <c r="AI464" s="1">
        <v>8.0</v>
      </c>
      <c r="AJ464" s="1">
        <v>8.0</v>
      </c>
      <c r="AK464" s="1">
        <v>129.0</v>
      </c>
      <c r="AL464" s="1">
        <v>15.0</v>
      </c>
      <c r="AM464" s="1">
        <v>15.0</v>
      </c>
      <c r="AN464" s="1">
        <v>83.0</v>
      </c>
      <c r="AO464" s="1">
        <v>9.0</v>
      </c>
      <c r="AP464" s="1">
        <v>9.0</v>
      </c>
      <c r="AQ464" s="1">
        <v>9.0</v>
      </c>
      <c r="AR464" s="1">
        <v>9.0</v>
      </c>
      <c r="AS464" s="1">
        <v>9.0</v>
      </c>
      <c r="AT464" s="1">
        <v>8.0</v>
      </c>
      <c r="AU464" s="1">
        <v>0.0</v>
      </c>
      <c r="AV464" s="1" t="s">
        <v>96</v>
      </c>
      <c r="AW464" s="1">
        <v>1.0</v>
      </c>
      <c r="AX464" s="1">
        <v>1.0</v>
      </c>
      <c r="AY464" s="1">
        <v>0.0</v>
      </c>
      <c r="AZ464" s="1">
        <v>0.0</v>
      </c>
      <c r="BA464" s="1">
        <v>1.51</v>
      </c>
      <c r="BB464" s="1">
        <v>-1.0</v>
      </c>
      <c r="BC464" s="1">
        <v>1.0</v>
      </c>
      <c r="BD464" s="1">
        <v>-1.0</v>
      </c>
      <c r="BE464" s="1">
        <v>-1.0</v>
      </c>
      <c r="BF464" s="1">
        <v>-1.0</v>
      </c>
      <c r="BG464" s="1">
        <v>-1.0</v>
      </c>
      <c r="BH464" s="1">
        <v>-1.0</v>
      </c>
      <c r="BI464" s="1">
        <v>-1.0</v>
      </c>
      <c r="BJ464" s="1">
        <v>1.0</v>
      </c>
      <c r="BK464" s="1">
        <v>1.0</v>
      </c>
      <c r="BL464" s="1">
        <v>1.0</v>
      </c>
      <c r="BM464" s="1">
        <v>1.0</v>
      </c>
      <c r="BN464" s="1">
        <v>-1.0</v>
      </c>
      <c r="BO464" s="1">
        <v>-1.0</v>
      </c>
      <c r="BP464" s="1">
        <v>-1.0</v>
      </c>
      <c r="BQ464" s="1">
        <v>1.0</v>
      </c>
      <c r="BR464" s="1">
        <v>-1.0</v>
      </c>
      <c r="BS464" s="1">
        <v>-1.0</v>
      </c>
      <c r="BT464" s="1">
        <v>-1.0</v>
      </c>
      <c r="BU464" s="1">
        <v>1.0</v>
      </c>
      <c r="BV464" s="1">
        <v>-1.0</v>
      </c>
      <c r="BW464" s="1">
        <v>-1.0</v>
      </c>
      <c r="BX464" s="1">
        <v>1.0</v>
      </c>
      <c r="BY464" s="1">
        <v>-1.0</v>
      </c>
      <c r="BZ464" s="1">
        <v>-1.0</v>
      </c>
      <c r="CA464" s="1">
        <v>-1.0</v>
      </c>
      <c r="CB464" s="1">
        <v>-1.0</v>
      </c>
      <c r="CC464" s="1">
        <v>-1.0</v>
      </c>
      <c r="CD464" s="1">
        <v>15073.0</v>
      </c>
    </row>
    <row r="465">
      <c r="A465" s="1">
        <v>1.4781268E7</v>
      </c>
      <c r="B465" s="1" t="s">
        <v>2701</v>
      </c>
      <c r="C465" s="1" t="s">
        <v>2702</v>
      </c>
      <c r="D465" s="1" t="s">
        <v>2703</v>
      </c>
      <c r="E465" s="1" t="s">
        <v>85</v>
      </c>
      <c r="F465" s="1" t="s">
        <v>2704</v>
      </c>
      <c r="G465" s="1" t="s">
        <v>2705</v>
      </c>
      <c r="H465" s="2" t="str">
        <f>- Wash any USED DISHES - no SMOKING inside The apartment - check out is at noon - no more than two paying guests allowed to stay overnight</f>
        <v>#ERROR!</v>
      </c>
      <c r="I465" s="1">
        <v>566200.0</v>
      </c>
      <c r="J465" s="1">
        <v>40670.0</v>
      </c>
      <c r="K465" s="1" t="s">
        <v>272</v>
      </c>
      <c r="L465" s="1">
        <v>0.5</v>
      </c>
      <c r="M465" s="1">
        <v>0.0</v>
      </c>
      <c r="N465" s="1">
        <v>1.0</v>
      </c>
      <c r="O465" s="1">
        <v>0.0</v>
      </c>
      <c r="P465" s="1" t="s">
        <v>123</v>
      </c>
      <c r="Q465" s="1" t="s">
        <v>124</v>
      </c>
      <c r="R465" s="1">
        <v>40.69951</v>
      </c>
      <c r="S465" s="1">
        <v>-73.92848</v>
      </c>
      <c r="T465" s="1" t="s">
        <v>91</v>
      </c>
      <c r="U465" s="1" t="s">
        <v>113</v>
      </c>
      <c r="V465" s="1">
        <v>2.0</v>
      </c>
      <c r="W465" s="1">
        <v>1.0</v>
      </c>
      <c r="X465" s="1">
        <v>1.0</v>
      </c>
      <c r="Y465" s="1">
        <v>1.0</v>
      </c>
      <c r="Z465" s="1" t="s">
        <v>93</v>
      </c>
      <c r="AA465" s="1" t="s">
        <v>2706</v>
      </c>
      <c r="AB465" s="1">
        <v>70.0</v>
      </c>
      <c r="AC465" s="1">
        <v>1.0</v>
      </c>
      <c r="AD465" s="1">
        <v>0.0</v>
      </c>
      <c r="AE465" s="1">
        <v>30.0</v>
      </c>
      <c r="AF465" s="1" t="s">
        <v>1554</v>
      </c>
      <c r="AG465" s="1">
        <v>1.0</v>
      </c>
      <c r="AH465" s="1">
        <v>0.0</v>
      </c>
      <c r="AI465" s="1">
        <v>0.0</v>
      </c>
      <c r="AJ465" s="1">
        <v>0.0</v>
      </c>
      <c r="AK465" s="1">
        <v>0.0</v>
      </c>
      <c r="AL465" s="1">
        <v>6.0</v>
      </c>
      <c r="AM465" s="1">
        <v>1.0</v>
      </c>
      <c r="AN465" s="1">
        <v>87.0</v>
      </c>
      <c r="AO465" s="1">
        <v>9.0</v>
      </c>
      <c r="AP465" s="1">
        <v>8.0</v>
      </c>
      <c r="AQ465" s="1">
        <v>7.0</v>
      </c>
      <c r="AR465" s="1">
        <v>8.0</v>
      </c>
      <c r="AS465" s="1">
        <v>9.0</v>
      </c>
      <c r="AT465" s="1">
        <v>9.0</v>
      </c>
      <c r="AU465" s="1">
        <v>1.0</v>
      </c>
      <c r="AV465" s="1" t="s">
        <v>117</v>
      </c>
      <c r="AW465" s="1">
        <v>1.0</v>
      </c>
      <c r="AX465" s="1">
        <v>0.0</v>
      </c>
      <c r="AY465" s="1">
        <v>1.0</v>
      </c>
      <c r="AZ465" s="1">
        <v>0.0</v>
      </c>
      <c r="BA465" s="1">
        <v>0.18</v>
      </c>
      <c r="BB465" s="1">
        <v>-1.0</v>
      </c>
      <c r="BC465" s="1">
        <v>1.0</v>
      </c>
      <c r="BD465" s="1">
        <v>-1.0</v>
      </c>
      <c r="BE465" s="1">
        <v>-1.0</v>
      </c>
      <c r="BF465" s="1">
        <v>-1.0</v>
      </c>
      <c r="BG465" s="1">
        <v>-1.0</v>
      </c>
      <c r="BH465" s="1">
        <v>-1.0</v>
      </c>
      <c r="BI465" s="1">
        <v>-1.0</v>
      </c>
      <c r="BJ465" s="1">
        <v>1.0</v>
      </c>
      <c r="BK465" s="1">
        <v>-1.0</v>
      </c>
      <c r="BL465" s="1">
        <v>-1.0</v>
      </c>
      <c r="BM465" s="1">
        <v>-1.0</v>
      </c>
      <c r="BN465" s="1">
        <v>-1.0</v>
      </c>
      <c r="BO465" s="1">
        <v>-1.0</v>
      </c>
      <c r="BP465" s="1">
        <v>-1.0</v>
      </c>
      <c r="BQ465" s="1">
        <v>-1.0</v>
      </c>
      <c r="BR465" s="1">
        <v>-1.0</v>
      </c>
      <c r="BS465" s="1">
        <v>1.0</v>
      </c>
      <c r="BT465" s="1">
        <v>-1.0</v>
      </c>
      <c r="BU465" s="1">
        <v>1.0</v>
      </c>
      <c r="BV465" s="1">
        <v>-1.0</v>
      </c>
      <c r="BW465" s="1">
        <v>-1.0</v>
      </c>
      <c r="BX465" s="1">
        <v>-1.0</v>
      </c>
      <c r="BY465" s="1">
        <v>-1.0</v>
      </c>
      <c r="BZ465" s="1">
        <v>-1.0</v>
      </c>
      <c r="CA465" s="1">
        <v>-1.0</v>
      </c>
      <c r="CB465" s="1">
        <v>-1.0</v>
      </c>
      <c r="CC465" s="1">
        <v>-1.0</v>
      </c>
      <c r="CD465" s="1">
        <v>15101.0</v>
      </c>
    </row>
    <row r="466">
      <c r="A466" s="1">
        <v>1.0575777E7</v>
      </c>
      <c r="B466" s="1" t="s">
        <v>2707</v>
      </c>
      <c r="C466" s="1" t="s">
        <v>2708</v>
      </c>
      <c r="D466" s="1" t="s">
        <v>2709</v>
      </c>
      <c r="E466" s="1" t="s">
        <v>85</v>
      </c>
      <c r="F466" s="1" t="s">
        <v>2710</v>
      </c>
      <c r="G466" s="1" t="s">
        <v>2711</v>
      </c>
      <c r="I466" s="1">
        <v>2.5475028E7</v>
      </c>
      <c r="J466" s="1">
        <v>42005.0</v>
      </c>
      <c r="M466" s="1">
        <v>0.0</v>
      </c>
      <c r="N466" s="1">
        <v>1.0</v>
      </c>
      <c r="O466" s="1">
        <v>1.0</v>
      </c>
      <c r="P466" s="1" t="s">
        <v>89</v>
      </c>
      <c r="Q466" s="1" t="s">
        <v>90</v>
      </c>
      <c r="R466" s="1">
        <v>40.71448</v>
      </c>
      <c r="S466" s="1">
        <v>-73.99157</v>
      </c>
      <c r="T466" s="1" t="s">
        <v>91</v>
      </c>
      <c r="U466" s="1" t="s">
        <v>113</v>
      </c>
      <c r="V466" s="1">
        <v>2.0</v>
      </c>
      <c r="W466" s="1">
        <v>1.0</v>
      </c>
      <c r="X466" s="1">
        <v>1.0</v>
      </c>
      <c r="Y466" s="1">
        <v>1.0</v>
      </c>
      <c r="Z466" s="1" t="s">
        <v>93</v>
      </c>
      <c r="AA466" s="1" t="s">
        <v>2712</v>
      </c>
      <c r="AB466" s="1">
        <v>110.0</v>
      </c>
      <c r="AC466" s="1">
        <v>1.0</v>
      </c>
      <c r="AD466" s="1">
        <v>30.0</v>
      </c>
      <c r="AE466" s="1">
        <v>1.0</v>
      </c>
      <c r="AF466" s="1" t="s">
        <v>266</v>
      </c>
      <c r="AG466" s="1">
        <v>1.0</v>
      </c>
      <c r="AH466" s="1">
        <v>0.0</v>
      </c>
      <c r="AI466" s="1">
        <v>0.0</v>
      </c>
      <c r="AJ466" s="1">
        <v>0.0</v>
      </c>
      <c r="AK466" s="1">
        <v>0.0</v>
      </c>
      <c r="AL466" s="1">
        <v>1.0</v>
      </c>
      <c r="AM466" s="1">
        <v>0.0</v>
      </c>
      <c r="AN466" s="1">
        <v>80.0</v>
      </c>
      <c r="AO466" s="1">
        <v>10.0</v>
      </c>
      <c r="AP466" s="1">
        <v>8.0</v>
      </c>
      <c r="AQ466" s="1">
        <v>10.0</v>
      </c>
      <c r="AR466" s="1">
        <v>10.0</v>
      </c>
      <c r="AS466" s="1">
        <v>6.0</v>
      </c>
      <c r="AT466" s="1">
        <v>8.0</v>
      </c>
      <c r="AU466" s="1">
        <v>0.0</v>
      </c>
      <c r="AV466" s="1" t="s">
        <v>105</v>
      </c>
      <c r="AW466" s="1">
        <v>1.0</v>
      </c>
      <c r="AX466" s="1">
        <v>0.0</v>
      </c>
      <c r="AY466" s="1">
        <v>1.0</v>
      </c>
      <c r="AZ466" s="1">
        <v>0.0</v>
      </c>
      <c r="BA466" s="1">
        <v>0.03</v>
      </c>
      <c r="BB466" s="1">
        <v>-1.0</v>
      </c>
      <c r="BC466" s="1">
        <v>-1.0</v>
      </c>
      <c r="BD466" s="1">
        <v>-1.0</v>
      </c>
      <c r="BE466" s="1">
        <v>-1.0</v>
      </c>
      <c r="BF466" s="1">
        <v>-1.0</v>
      </c>
      <c r="BG466" s="1">
        <v>-1.0</v>
      </c>
      <c r="BH466" s="1">
        <v>-1.0</v>
      </c>
      <c r="BI466" s="1">
        <v>-1.0</v>
      </c>
      <c r="BJ466" s="1">
        <v>-1.0</v>
      </c>
      <c r="BK466" s="1">
        <v>-1.0</v>
      </c>
      <c r="BL466" s="1">
        <v>-1.0</v>
      </c>
      <c r="BM466" s="1">
        <v>-1.0</v>
      </c>
      <c r="BN466" s="1">
        <v>-1.0</v>
      </c>
      <c r="BO466" s="1">
        <v>-1.0</v>
      </c>
      <c r="BP466" s="1">
        <v>-1.0</v>
      </c>
      <c r="BQ466" s="1">
        <v>-1.0</v>
      </c>
      <c r="BR466" s="1">
        <v>-1.0</v>
      </c>
      <c r="BS466" s="1">
        <v>-1.0</v>
      </c>
      <c r="BT466" s="1">
        <v>-1.0</v>
      </c>
      <c r="BU466" s="1">
        <v>1.0</v>
      </c>
      <c r="BV466" s="1">
        <v>-1.0</v>
      </c>
      <c r="BW466" s="1">
        <v>-1.0</v>
      </c>
      <c r="BX466" s="1">
        <v>-1.0</v>
      </c>
      <c r="BY466" s="1">
        <v>1.0</v>
      </c>
      <c r="BZ466" s="1">
        <v>-1.0</v>
      </c>
      <c r="CA466" s="1">
        <v>-1.0</v>
      </c>
      <c r="CB466" s="1">
        <v>-1.0</v>
      </c>
      <c r="CC466" s="1">
        <v>-1.0</v>
      </c>
      <c r="CD466" s="1">
        <v>15149.0</v>
      </c>
    </row>
    <row r="467">
      <c r="A467" s="1">
        <v>2.7336179E7</v>
      </c>
      <c r="B467" s="1" t="s">
        <v>2713</v>
      </c>
      <c r="C467" s="1" t="s">
        <v>2714</v>
      </c>
      <c r="D467" s="1" t="s">
        <v>2715</v>
      </c>
      <c r="E467" s="1" t="s">
        <v>85</v>
      </c>
      <c r="F467" s="1" t="s">
        <v>2716</v>
      </c>
      <c r="G467" s="1" t="s">
        <v>2717</v>
      </c>
      <c r="H467" s="1" t="s">
        <v>2718</v>
      </c>
      <c r="I467" s="1">
        <v>3.0585124E7</v>
      </c>
      <c r="J467" s="1">
        <v>42098.0</v>
      </c>
      <c r="K467" s="1" t="s">
        <v>134</v>
      </c>
      <c r="L467" s="1">
        <v>1.0</v>
      </c>
      <c r="M467" s="1">
        <v>1.0</v>
      </c>
      <c r="N467" s="1">
        <v>2.0</v>
      </c>
      <c r="O467" s="1">
        <v>0.0</v>
      </c>
      <c r="P467" s="1" t="s">
        <v>621</v>
      </c>
      <c r="Q467" s="1" t="s">
        <v>1608</v>
      </c>
      <c r="R467" s="1">
        <v>40.81822</v>
      </c>
      <c r="S467" s="1">
        <v>-73.90812</v>
      </c>
      <c r="T467" s="1" t="s">
        <v>150</v>
      </c>
      <c r="U467" s="1" t="s">
        <v>113</v>
      </c>
      <c r="V467" s="1">
        <v>1.0</v>
      </c>
      <c r="W467" s="1">
        <v>1.0</v>
      </c>
      <c r="X467" s="1">
        <v>1.0</v>
      </c>
      <c r="Y467" s="1">
        <v>1.0</v>
      </c>
      <c r="Z467" s="1" t="s">
        <v>93</v>
      </c>
      <c r="AA467" s="1" t="s">
        <v>2719</v>
      </c>
      <c r="AB467" s="1">
        <v>35.0</v>
      </c>
      <c r="AC467" s="1">
        <v>1.0</v>
      </c>
      <c r="AD467" s="1">
        <v>50.0</v>
      </c>
      <c r="AE467" s="1">
        <v>5.0</v>
      </c>
      <c r="AF467" s="1" t="s">
        <v>407</v>
      </c>
      <c r="AG467" s="1">
        <v>1.0</v>
      </c>
      <c r="AH467" s="1">
        <v>29.0</v>
      </c>
      <c r="AI467" s="1">
        <v>59.0</v>
      </c>
      <c r="AJ467" s="1">
        <v>89.0</v>
      </c>
      <c r="AK467" s="1">
        <v>179.0</v>
      </c>
      <c r="AL467" s="1">
        <v>8.0</v>
      </c>
      <c r="AM467" s="1">
        <v>8.0</v>
      </c>
      <c r="AN467" s="1">
        <v>100.0</v>
      </c>
      <c r="AO467" s="1">
        <v>10.0</v>
      </c>
      <c r="AP467" s="1">
        <v>9.0</v>
      </c>
      <c r="AQ467" s="1">
        <v>10.0</v>
      </c>
      <c r="AR467" s="1">
        <v>10.0</v>
      </c>
      <c r="AS467" s="1">
        <v>10.0</v>
      </c>
      <c r="AT467" s="1">
        <v>10.0</v>
      </c>
      <c r="AU467" s="1">
        <v>0.0</v>
      </c>
      <c r="AV467" s="1" t="s">
        <v>96</v>
      </c>
      <c r="AW467" s="1">
        <v>2.0</v>
      </c>
      <c r="AX467" s="1">
        <v>0.0</v>
      </c>
      <c r="AY467" s="1">
        <v>2.0</v>
      </c>
      <c r="AZ467" s="1">
        <v>0.0</v>
      </c>
      <c r="BA467" s="1">
        <v>0.77</v>
      </c>
      <c r="BB467" s="1">
        <v>-1.0</v>
      </c>
      <c r="BC467" s="1">
        <v>1.0</v>
      </c>
      <c r="BD467" s="1">
        <v>-1.0</v>
      </c>
      <c r="BE467" s="1">
        <v>-1.0</v>
      </c>
      <c r="BF467" s="1">
        <v>-1.0</v>
      </c>
      <c r="BG467" s="1">
        <v>-1.0</v>
      </c>
      <c r="BH467" s="1">
        <v>1.0</v>
      </c>
      <c r="BI467" s="1">
        <v>-1.0</v>
      </c>
      <c r="BJ467" s="1">
        <v>1.0</v>
      </c>
      <c r="BK467" s="1">
        <v>1.0</v>
      </c>
      <c r="BL467" s="1">
        <v>1.0</v>
      </c>
      <c r="BM467" s="1">
        <v>1.0</v>
      </c>
      <c r="BN467" s="1">
        <v>-1.0</v>
      </c>
      <c r="BO467" s="1">
        <v>-1.0</v>
      </c>
      <c r="BP467" s="1">
        <v>-1.0</v>
      </c>
      <c r="BQ467" s="1">
        <v>1.0</v>
      </c>
      <c r="BR467" s="1">
        <v>1.0</v>
      </c>
      <c r="BS467" s="1">
        <v>1.0</v>
      </c>
      <c r="BT467" s="1">
        <v>-1.0</v>
      </c>
      <c r="BU467" s="1">
        <v>1.0</v>
      </c>
      <c r="BV467" s="1">
        <v>-1.0</v>
      </c>
      <c r="BW467" s="1">
        <v>1.0</v>
      </c>
      <c r="BX467" s="1">
        <v>-1.0</v>
      </c>
      <c r="BY467" s="1">
        <v>-1.0</v>
      </c>
      <c r="BZ467" s="1">
        <v>-1.0</v>
      </c>
      <c r="CA467" s="1">
        <v>-1.0</v>
      </c>
      <c r="CB467" s="1">
        <v>-1.0</v>
      </c>
      <c r="CC467" s="1">
        <v>-1.0</v>
      </c>
      <c r="CD467" s="1">
        <v>15218.0</v>
      </c>
    </row>
    <row r="468">
      <c r="A468" s="1">
        <v>2.6933416E7</v>
      </c>
      <c r="B468" s="1" t="s">
        <v>2720</v>
      </c>
      <c r="C468" s="1" t="s">
        <v>2721</v>
      </c>
      <c r="D468" s="1" t="s">
        <v>2722</v>
      </c>
      <c r="E468" s="1" t="s">
        <v>85</v>
      </c>
      <c r="G468" s="1" t="s">
        <v>2549</v>
      </c>
      <c r="H468" s="1" t="s">
        <v>1234</v>
      </c>
      <c r="I468" s="1">
        <v>1.7854396E8</v>
      </c>
      <c r="J468" s="1">
        <v>43174.0</v>
      </c>
      <c r="K468" s="1" t="s">
        <v>272</v>
      </c>
      <c r="L468" s="1">
        <v>1.0</v>
      </c>
      <c r="M468" s="1">
        <v>0.0</v>
      </c>
      <c r="N468" s="1">
        <v>10.0</v>
      </c>
      <c r="O468" s="1">
        <v>0.0</v>
      </c>
      <c r="P468" s="1" t="s">
        <v>123</v>
      </c>
      <c r="Q468" s="1" t="s">
        <v>185</v>
      </c>
      <c r="R468" s="1">
        <v>40.721</v>
      </c>
      <c r="S468" s="1">
        <v>-73.94143</v>
      </c>
      <c r="T468" s="1" t="s">
        <v>125</v>
      </c>
      <c r="U468" s="1" t="s">
        <v>214</v>
      </c>
      <c r="V468" s="1">
        <v>2.0</v>
      </c>
      <c r="W468" s="1">
        <v>6.5</v>
      </c>
      <c r="X468" s="1">
        <v>1.0</v>
      </c>
      <c r="Y468" s="1">
        <v>2.0</v>
      </c>
      <c r="Z468" s="1" t="s">
        <v>93</v>
      </c>
      <c r="AA468" s="1" t="s">
        <v>2723</v>
      </c>
      <c r="AB468" s="1">
        <v>41.0</v>
      </c>
      <c r="AC468" s="1">
        <v>1.0</v>
      </c>
      <c r="AD468" s="1">
        <v>40.0</v>
      </c>
      <c r="AE468" s="1">
        <v>30.0</v>
      </c>
      <c r="AF468" s="1" t="s">
        <v>170</v>
      </c>
      <c r="AG468" s="1">
        <v>1.0</v>
      </c>
      <c r="AH468" s="1">
        <v>30.0</v>
      </c>
      <c r="AI468" s="1">
        <v>60.0</v>
      </c>
      <c r="AJ468" s="1">
        <v>90.0</v>
      </c>
      <c r="AK468" s="1">
        <v>365.0</v>
      </c>
      <c r="AL468" s="1">
        <v>0.0</v>
      </c>
      <c r="AM468" s="1">
        <v>0.0</v>
      </c>
      <c r="AU468" s="1">
        <v>0.0</v>
      </c>
      <c r="AV468" s="1" t="s">
        <v>96</v>
      </c>
      <c r="AW468" s="1">
        <v>10.0</v>
      </c>
      <c r="AX468" s="1">
        <v>0.0</v>
      </c>
      <c r="AY468" s="1">
        <v>3.0</v>
      </c>
      <c r="AZ468" s="1">
        <v>7.0</v>
      </c>
      <c r="BB468" s="1">
        <v>-1.0</v>
      </c>
      <c r="BC468" s="1">
        <v>1.0</v>
      </c>
      <c r="BD468" s="1">
        <v>-1.0</v>
      </c>
      <c r="BE468" s="1">
        <v>-1.0</v>
      </c>
      <c r="BF468" s="1">
        <v>-1.0</v>
      </c>
      <c r="BG468" s="1">
        <v>-1.0</v>
      </c>
      <c r="BH468" s="1">
        <v>-1.0</v>
      </c>
      <c r="BI468" s="1">
        <v>-1.0</v>
      </c>
      <c r="BJ468" s="1">
        <v>1.0</v>
      </c>
      <c r="BK468" s="1">
        <v>-1.0</v>
      </c>
      <c r="BL468" s="1">
        <v>-1.0</v>
      </c>
      <c r="BM468" s="1">
        <v>1.0</v>
      </c>
      <c r="BN468" s="1">
        <v>-1.0</v>
      </c>
      <c r="BO468" s="1">
        <v>-1.0</v>
      </c>
      <c r="BP468" s="1">
        <v>-1.0</v>
      </c>
      <c r="BQ468" s="1">
        <v>-1.0</v>
      </c>
      <c r="BR468" s="1">
        <v>-1.0</v>
      </c>
      <c r="BS468" s="1">
        <v>-1.0</v>
      </c>
      <c r="BT468" s="1">
        <v>-1.0</v>
      </c>
      <c r="BU468" s="1">
        <v>1.0</v>
      </c>
      <c r="BV468" s="1">
        <v>-1.0</v>
      </c>
      <c r="BW468" s="1">
        <v>-1.0</v>
      </c>
      <c r="BX468" s="1">
        <v>-1.0</v>
      </c>
      <c r="BY468" s="1">
        <v>1.0</v>
      </c>
      <c r="BZ468" s="1">
        <v>-1.0</v>
      </c>
      <c r="CA468" s="1">
        <v>-1.0</v>
      </c>
      <c r="CB468" s="1">
        <v>-1.0</v>
      </c>
      <c r="CC468" s="1">
        <v>-1.0</v>
      </c>
      <c r="CD468" s="1">
        <v>15307.0</v>
      </c>
    </row>
    <row r="469">
      <c r="A469" s="1">
        <v>2.1700909E7</v>
      </c>
      <c r="B469" s="1" t="s">
        <v>2724</v>
      </c>
      <c r="C469" s="1" t="s">
        <v>2725</v>
      </c>
      <c r="D469" s="1" t="s">
        <v>2725</v>
      </c>
      <c r="E469" s="1" t="s">
        <v>85</v>
      </c>
      <c r="I469" s="1">
        <v>209073.0</v>
      </c>
      <c r="J469" s="1">
        <v>40412.0</v>
      </c>
      <c r="K469" s="1" t="s">
        <v>272</v>
      </c>
      <c r="L469" s="1">
        <v>0.6</v>
      </c>
      <c r="M469" s="1">
        <v>0.0</v>
      </c>
      <c r="N469" s="1">
        <v>1.0</v>
      </c>
      <c r="O469" s="1">
        <v>1.0</v>
      </c>
      <c r="P469" s="1" t="s">
        <v>89</v>
      </c>
      <c r="Q469" s="1" t="s">
        <v>90</v>
      </c>
      <c r="R469" s="1">
        <v>40.76226</v>
      </c>
      <c r="S469" s="1">
        <v>-73.99519</v>
      </c>
      <c r="T469" s="1" t="s">
        <v>91</v>
      </c>
      <c r="U469" s="1" t="s">
        <v>92</v>
      </c>
      <c r="V469" s="1">
        <v>2.0</v>
      </c>
      <c r="W469" s="1">
        <v>1.0</v>
      </c>
      <c r="X469" s="1">
        <v>1.0</v>
      </c>
      <c r="Y469" s="1">
        <v>2.0</v>
      </c>
      <c r="Z469" s="1" t="s">
        <v>93</v>
      </c>
      <c r="AA469" s="1" t="s">
        <v>2726</v>
      </c>
      <c r="AB469" s="1">
        <v>175.0</v>
      </c>
      <c r="AC469" s="1">
        <v>1.0</v>
      </c>
      <c r="AD469" s="1">
        <v>30.0</v>
      </c>
      <c r="AE469" s="1">
        <v>7.0</v>
      </c>
      <c r="AF469" s="1" t="s">
        <v>291</v>
      </c>
      <c r="AG469" s="1">
        <v>1.0</v>
      </c>
      <c r="AH469" s="1">
        <v>0.0</v>
      </c>
      <c r="AI469" s="1">
        <v>27.0</v>
      </c>
      <c r="AJ469" s="1">
        <v>57.0</v>
      </c>
      <c r="AK469" s="1">
        <v>147.0</v>
      </c>
      <c r="AL469" s="1">
        <v>1.0</v>
      </c>
      <c r="AM469" s="1">
        <v>1.0</v>
      </c>
      <c r="AN469" s="1">
        <v>100.0</v>
      </c>
      <c r="AO469" s="1">
        <v>10.0</v>
      </c>
      <c r="AP469" s="1">
        <v>10.0</v>
      </c>
      <c r="AQ469" s="1">
        <v>10.0</v>
      </c>
      <c r="AR469" s="1">
        <v>8.0</v>
      </c>
      <c r="AS469" s="1">
        <v>10.0</v>
      </c>
      <c r="AT469" s="1">
        <v>8.0</v>
      </c>
      <c r="AU469" s="1">
        <v>0.0</v>
      </c>
      <c r="AV469" s="1" t="s">
        <v>96</v>
      </c>
      <c r="AW469" s="1">
        <v>1.0</v>
      </c>
      <c r="AX469" s="1">
        <v>1.0</v>
      </c>
      <c r="AY469" s="1">
        <v>0.0</v>
      </c>
      <c r="AZ469" s="1">
        <v>0.0</v>
      </c>
      <c r="BA469" s="1">
        <v>0.1</v>
      </c>
      <c r="BB469" s="1">
        <v>-1.0</v>
      </c>
      <c r="BC469" s="1">
        <v>-1.0</v>
      </c>
      <c r="BD469" s="1">
        <v>-1.0</v>
      </c>
      <c r="BE469" s="1">
        <v>-1.0</v>
      </c>
      <c r="BF469" s="1">
        <v>-1.0</v>
      </c>
      <c r="BG469" s="1">
        <v>-1.0</v>
      </c>
      <c r="BH469" s="1">
        <v>-1.0</v>
      </c>
      <c r="BI469" s="1">
        <v>-1.0</v>
      </c>
      <c r="BJ469" s="1">
        <v>-1.0</v>
      </c>
      <c r="BK469" s="1">
        <v>-1.0</v>
      </c>
      <c r="BL469" s="1">
        <v>-1.0</v>
      </c>
      <c r="BM469" s="1">
        <v>-1.0</v>
      </c>
      <c r="BN469" s="1">
        <v>-1.0</v>
      </c>
      <c r="BO469" s="1">
        <v>-1.0</v>
      </c>
      <c r="BP469" s="1">
        <v>-1.0</v>
      </c>
      <c r="BQ469" s="1">
        <v>-1.0</v>
      </c>
      <c r="BR469" s="1">
        <v>-1.0</v>
      </c>
      <c r="BS469" s="1">
        <v>-1.0</v>
      </c>
      <c r="BT469" s="1">
        <v>-1.0</v>
      </c>
      <c r="BU469" s="1">
        <v>1.0</v>
      </c>
      <c r="BV469" s="1">
        <v>1.0</v>
      </c>
      <c r="BW469" s="1">
        <v>-1.0</v>
      </c>
      <c r="BX469" s="1">
        <v>-1.0</v>
      </c>
      <c r="BY469" s="1">
        <v>-1.0</v>
      </c>
      <c r="BZ469" s="1">
        <v>-1.0</v>
      </c>
      <c r="CA469" s="1">
        <v>-1.0</v>
      </c>
      <c r="CB469" s="1">
        <v>-1.0</v>
      </c>
      <c r="CC469" s="1">
        <v>-1.0</v>
      </c>
      <c r="CD469" s="1">
        <v>15339.0</v>
      </c>
    </row>
    <row r="470">
      <c r="A470" s="1">
        <v>1.5678623E7</v>
      </c>
      <c r="B470" s="1" t="s">
        <v>2727</v>
      </c>
      <c r="C470" s="1" t="s">
        <v>2728</v>
      </c>
      <c r="D470" s="1" t="s">
        <v>2729</v>
      </c>
      <c r="E470" s="1" t="s">
        <v>85</v>
      </c>
      <c r="F470" s="1" t="s">
        <v>2730</v>
      </c>
      <c r="G470" s="1" t="s">
        <v>2731</v>
      </c>
      <c r="I470" s="1">
        <v>3137269.0</v>
      </c>
      <c r="J470" s="1">
        <v>41123.0</v>
      </c>
      <c r="M470" s="1">
        <v>0.0</v>
      </c>
      <c r="N470" s="1">
        <v>1.0</v>
      </c>
      <c r="O470" s="1">
        <v>1.0</v>
      </c>
      <c r="P470" s="1" t="s">
        <v>123</v>
      </c>
      <c r="Q470" s="1" t="s">
        <v>124</v>
      </c>
      <c r="R470" s="1">
        <v>40.67587</v>
      </c>
      <c r="S470" s="1">
        <v>-73.93175</v>
      </c>
      <c r="T470" s="1" t="s">
        <v>1010</v>
      </c>
      <c r="U470" s="1" t="s">
        <v>92</v>
      </c>
      <c r="V470" s="1">
        <v>4.0</v>
      </c>
      <c r="W470" s="1">
        <v>1.0</v>
      </c>
      <c r="X470" s="1">
        <v>2.0</v>
      </c>
      <c r="Y470" s="1">
        <v>2.0</v>
      </c>
      <c r="Z470" s="1" t="s">
        <v>93</v>
      </c>
      <c r="AA470" s="1" t="s">
        <v>2732</v>
      </c>
      <c r="AB470" s="1">
        <v>130.0</v>
      </c>
      <c r="AC470" s="1">
        <v>2.0</v>
      </c>
      <c r="AD470" s="1">
        <v>0.0</v>
      </c>
      <c r="AE470" s="1">
        <v>3.0</v>
      </c>
      <c r="AF470" s="1" t="s">
        <v>658</v>
      </c>
      <c r="AG470" s="1">
        <v>1.0</v>
      </c>
      <c r="AH470" s="1">
        <v>0.0</v>
      </c>
      <c r="AI470" s="1">
        <v>0.0</v>
      </c>
      <c r="AJ470" s="1">
        <v>0.0</v>
      </c>
      <c r="AK470" s="1">
        <v>0.0</v>
      </c>
      <c r="AL470" s="1">
        <v>7.0</v>
      </c>
      <c r="AM470" s="1">
        <v>0.0</v>
      </c>
      <c r="AN470" s="1">
        <v>97.0</v>
      </c>
      <c r="AO470" s="1">
        <v>10.0</v>
      </c>
      <c r="AP470" s="1">
        <v>10.0</v>
      </c>
      <c r="AQ470" s="1">
        <v>10.0</v>
      </c>
      <c r="AR470" s="1">
        <v>10.0</v>
      </c>
      <c r="AS470" s="1">
        <v>9.0</v>
      </c>
      <c r="AT470" s="1">
        <v>9.0</v>
      </c>
      <c r="AU470" s="1">
        <v>0.0</v>
      </c>
      <c r="AV470" s="1" t="s">
        <v>117</v>
      </c>
      <c r="AW470" s="1">
        <v>1.0</v>
      </c>
      <c r="AX470" s="1">
        <v>1.0</v>
      </c>
      <c r="AY470" s="1">
        <v>0.0</v>
      </c>
      <c r="AZ470" s="1">
        <v>0.0</v>
      </c>
      <c r="BA470" s="1">
        <v>0.21</v>
      </c>
      <c r="BB470" s="1">
        <v>-1.0</v>
      </c>
      <c r="BC470" s="1">
        <v>-1.0</v>
      </c>
      <c r="BD470" s="1">
        <v>-1.0</v>
      </c>
      <c r="BE470" s="1">
        <v>-1.0</v>
      </c>
      <c r="BF470" s="1">
        <v>-1.0</v>
      </c>
      <c r="BG470" s="1">
        <v>-1.0</v>
      </c>
      <c r="BH470" s="1">
        <v>-1.0</v>
      </c>
      <c r="BI470" s="1">
        <v>-1.0</v>
      </c>
      <c r="BJ470" s="1">
        <v>-1.0</v>
      </c>
      <c r="BK470" s="1">
        <v>-1.0</v>
      </c>
      <c r="BL470" s="1">
        <v>-1.0</v>
      </c>
      <c r="BM470" s="1">
        <v>-1.0</v>
      </c>
      <c r="BN470" s="1">
        <v>-1.0</v>
      </c>
      <c r="BO470" s="1">
        <v>-1.0</v>
      </c>
      <c r="BP470" s="1">
        <v>-1.0</v>
      </c>
      <c r="BQ470" s="1">
        <v>1.0</v>
      </c>
      <c r="BR470" s="1">
        <v>-1.0</v>
      </c>
      <c r="BS470" s="1">
        <v>1.0</v>
      </c>
      <c r="BT470" s="1">
        <v>-1.0</v>
      </c>
      <c r="BU470" s="1">
        <v>1.0</v>
      </c>
      <c r="BV470" s="1">
        <v>-1.0</v>
      </c>
      <c r="BW470" s="1">
        <v>-1.0</v>
      </c>
      <c r="BX470" s="1">
        <v>-1.0</v>
      </c>
      <c r="BY470" s="1">
        <v>1.0</v>
      </c>
      <c r="BZ470" s="1">
        <v>-1.0</v>
      </c>
      <c r="CA470" s="1">
        <v>-1.0</v>
      </c>
      <c r="CB470" s="1">
        <v>-1.0</v>
      </c>
      <c r="CC470" s="1">
        <v>-1.0</v>
      </c>
      <c r="CD470" s="1">
        <v>15360.0</v>
      </c>
    </row>
    <row r="471">
      <c r="A471" s="1">
        <v>3.1485528E7</v>
      </c>
      <c r="B471" s="1" t="s">
        <v>2733</v>
      </c>
      <c r="C471" s="1" t="s">
        <v>2734</v>
      </c>
      <c r="D471" s="1" t="s">
        <v>2735</v>
      </c>
      <c r="E471" s="1" t="s">
        <v>85</v>
      </c>
      <c r="F471" s="1" t="s">
        <v>2736</v>
      </c>
      <c r="G471" s="1" t="s">
        <v>2737</v>
      </c>
      <c r="I471" s="1">
        <v>3.8757148E7</v>
      </c>
      <c r="J471" s="1">
        <v>42202.0</v>
      </c>
      <c r="K471" s="1" t="s">
        <v>134</v>
      </c>
      <c r="L471" s="1">
        <v>1.0</v>
      </c>
      <c r="M471" s="1">
        <v>1.0</v>
      </c>
      <c r="N471" s="1">
        <v>1.0</v>
      </c>
      <c r="O471" s="1">
        <v>1.0</v>
      </c>
      <c r="P471" s="1" t="s">
        <v>123</v>
      </c>
      <c r="Q471" s="1" t="s">
        <v>157</v>
      </c>
      <c r="R471" s="1">
        <v>40.68937</v>
      </c>
      <c r="S471" s="1">
        <v>-73.94291</v>
      </c>
      <c r="T471" s="1" t="s">
        <v>91</v>
      </c>
      <c r="U471" s="1" t="s">
        <v>113</v>
      </c>
      <c r="V471" s="1">
        <v>2.0</v>
      </c>
      <c r="W471" s="1">
        <v>1.0</v>
      </c>
      <c r="X471" s="1">
        <v>1.0</v>
      </c>
      <c r="Y471" s="1">
        <v>1.0</v>
      </c>
      <c r="Z471" s="1" t="s">
        <v>93</v>
      </c>
      <c r="AA471" s="1" t="s">
        <v>2738</v>
      </c>
      <c r="AB471" s="1">
        <v>50.0</v>
      </c>
      <c r="AC471" s="1">
        <v>1.0</v>
      </c>
      <c r="AD471" s="1">
        <v>10.0</v>
      </c>
      <c r="AE471" s="1">
        <v>2.0</v>
      </c>
      <c r="AF471" s="1" t="s">
        <v>407</v>
      </c>
      <c r="AG471" s="1">
        <v>1.0</v>
      </c>
      <c r="AH471" s="1">
        <v>0.0</v>
      </c>
      <c r="AI471" s="1">
        <v>0.0</v>
      </c>
      <c r="AJ471" s="1">
        <v>5.0</v>
      </c>
      <c r="AK471" s="1">
        <v>5.0</v>
      </c>
      <c r="AL471" s="1">
        <v>14.0</v>
      </c>
      <c r="AM471" s="1">
        <v>14.0</v>
      </c>
      <c r="AN471" s="1">
        <v>99.0</v>
      </c>
      <c r="AO471" s="1">
        <v>10.0</v>
      </c>
      <c r="AP471" s="1">
        <v>10.0</v>
      </c>
      <c r="AQ471" s="1">
        <v>10.0</v>
      </c>
      <c r="AR471" s="1">
        <v>10.0</v>
      </c>
      <c r="AS471" s="1">
        <v>9.0</v>
      </c>
      <c r="AT471" s="1">
        <v>10.0</v>
      </c>
      <c r="AU471" s="1">
        <v>0.0</v>
      </c>
      <c r="AV471" s="1" t="s">
        <v>96</v>
      </c>
      <c r="AW471" s="1">
        <v>1.0</v>
      </c>
      <c r="AX471" s="1">
        <v>0.0</v>
      </c>
      <c r="AY471" s="1">
        <v>1.0</v>
      </c>
      <c r="AZ471" s="1">
        <v>0.0</v>
      </c>
      <c r="BA471" s="1">
        <v>2.46</v>
      </c>
      <c r="BB471" s="1">
        <v>-1.0</v>
      </c>
      <c r="BC471" s="1">
        <v>1.0</v>
      </c>
      <c r="BD471" s="1">
        <v>-1.0</v>
      </c>
      <c r="BE471" s="1">
        <v>-1.0</v>
      </c>
      <c r="BF471" s="1">
        <v>-1.0</v>
      </c>
      <c r="BG471" s="1">
        <v>-1.0</v>
      </c>
      <c r="BH471" s="1">
        <v>1.0</v>
      </c>
      <c r="BI471" s="1">
        <v>-1.0</v>
      </c>
      <c r="BJ471" s="1">
        <v>1.0</v>
      </c>
      <c r="BK471" s="1">
        <v>1.0</v>
      </c>
      <c r="BL471" s="1">
        <v>1.0</v>
      </c>
      <c r="BM471" s="1">
        <v>-1.0</v>
      </c>
      <c r="BN471" s="1">
        <v>-1.0</v>
      </c>
      <c r="BO471" s="1">
        <v>-1.0</v>
      </c>
      <c r="BP471" s="1">
        <v>-1.0</v>
      </c>
      <c r="BQ471" s="1">
        <v>1.0</v>
      </c>
      <c r="BR471" s="1">
        <v>1.0</v>
      </c>
      <c r="BS471" s="1">
        <v>1.0</v>
      </c>
      <c r="BT471" s="1">
        <v>-1.0</v>
      </c>
      <c r="BU471" s="1">
        <v>1.0</v>
      </c>
      <c r="BV471" s="1">
        <v>-1.0</v>
      </c>
      <c r="BW471" s="1">
        <v>-1.0</v>
      </c>
      <c r="BX471" s="1">
        <v>-1.0</v>
      </c>
      <c r="BY471" s="1">
        <v>-1.0</v>
      </c>
      <c r="BZ471" s="1">
        <v>-1.0</v>
      </c>
      <c r="CA471" s="1">
        <v>1.0</v>
      </c>
      <c r="CB471" s="1">
        <v>-1.0</v>
      </c>
      <c r="CC471" s="1">
        <v>-1.0</v>
      </c>
      <c r="CD471" s="1">
        <v>15373.0</v>
      </c>
    </row>
    <row r="472">
      <c r="A472" s="1">
        <v>5066526.0</v>
      </c>
      <c r="B472" s="1" t="s">
        <v>2739</v>
      </c>
      <c r="C472" s="1" t="s">
        <v>2740</v>
      </c>
      <c r="D472" s="1" t="s">
        <v>2740</v>
      </c>
      <c r="E472" s="1" t="s">
        <v>85</v>
      </c>
      <c r="I472" s="1">
        <v>2.6162659E7</v>
      </c>
      <c r="J472" s="1">
        <v>42019.0</v>
      </c>
      <c r="M472" s="1">
        <v>0.0</v>
      </c>
      <c r="N472" s="1">
        <v>1.0</v>
      </c>
      <c r="O472" s="1">
        <v>0.0</v>
      </c>
      <c r="P472" s="1" t="s">
        <v>123</v>
      </c>
      <c r="Q472" s="1" t="s">
        <v>124</v>
      </c>
      <c r="R472" s="1">
        <v>40.69494</v>
      </c>
      <c r="S472" s="1">
        <v>-73.9550699999999</v>
      </c>
      <c r="T472" s="1" t="s">
        <v>91</v>
      </c>
      <c r="U472" s="1" t="s">
        <v>113</v>
      </c>
      <c r="V472" s="1">
        <v>2.0</v>
      </c>
      <c r="W472" s="1">
        <v>1.0</v>
      </c>
      <c r="X472" s="1">
        <v>1.0</v>
      </c>
      <c r="Y472" s="1">
        <v>1.0</v>
      </c>
      <c r="Z472" s="1" t="s">
        <v>93</v>
      </c>
      <c r="AA472" s="1" t="s">
        <v>2741</v>
      </c>
      <c r="AB472" s="1">
        <v>70.0</v>
      </c>
      <c r="AC472" s="1">
        <v>1.0</v>
      </c>
      <c r="AD472" s="1">
        <v>0.0</v>
      </c>
      <c r="AE472" s="1">
        <v>1.0</v>
      </c>
      <c r="AF472" s="1" t="s">
        <v>500</v>
      </c>
      <c r="AG472" s="1">
        <v>1.0</v>
      </c>
      <c r="AH472" s="1">
        <v>0.0</v>
      </c>
      <c r="AI472" s="1">
        <v>0.0</v>
      </c>
      <c r="AJ472" s="1">
        <v>0.0</v>
      </c>
      <c r="AK472" s="1">
        <v>0.0</v>
      </c>
      <c r="AL472" s="1">
        <v>0.0</v>
      </c>
      <c r="AM472" s="1">
        <v>0.0</v>
      </c>
      <c r="AU472" s="1">
        <v>0.0</v>
      </c>
      <c r="AV472" s="1" t="s">
        <v>105</v>
      </c>
      <c r="AW472" s="1">
        <v>1.0</v>
      </c>
      <c r="AX472" s="1">
        <v>0.0</v>
      </c>
      <c r="AY472" s="1">
        <v>1.0</v>
      </c>
      <c r="AZ472" s="1">
        <v>0.0</v>
      </c>
      <c r="BB472" s="1">
        <v>-1.0</v>
      </c>
      <c r="BC472" s="1">
        <v>1.0</v>
      </c>
      <c r="BD472" s="1">
        <v>-1.0</v>
      </c>
      <c r="BE472" s="1">
        <v>-1.0</v>
      </c>
      <c r="BF472" s="1">
        <v>-1.0</v>
      </c>
      <c r="BG472" s="1">
        <v>-1.0</v>
      </c>
      <c r="BH472" s="1">
        <v>-1.0</v>
      </c>
      <c r="BI472" s="1">
        <v>-1.0</v>
      </c>
      <c r="BJ472" s="1">
        <v>1.0</v>
      </c>
      <c r="BK472" s="1">
        <v>-1.0</v>
      </c>
      <c r="BL472" s="1">
        <v>-1.0</v>
      </c>
      <c r="BM472" s="1">
        <v>-1.0</v>
      </c>
      <c r="BN472" s="1">
        <v>1.0</v>
      </c>
      <c r="BO472" s="1">
        <v>-1.0</v>
      </c>
      <c r="BP472" s="1">
        <v>-1.0</v>
      </c>
      <c r="BQ472" s="1">
        <v>-1.0</v>
      </c>
      <c r="BR472" s="1">
        <v>-1.0</v>
      </c>
      <c r="BS472" s="1">
        <v>-1.0</v>
      </c>
      <c r="BT472" s="1">
        <v>-1.0</v>
      </c>
      <c r="BU472" s="1">
        <v>1.0</v>
      </c>
      <c r="BV472" s="1">
        <v>-1.0</v>
      </c>
      <c r="BW472" s="1">
        <v>1.0</v>
      </c>
      <c r="BX472" s="1">
        <v>-1.0</v>
      </c>
      <c r="BY472" s="1">
        <v>-1.0</v>
      </c>
      <c r="BZ472" s="1">
        <v>-1.0</v>
      </c>
      <c r="CA472" s="1">
        <v>-1.0</v>
      </c>
      <c r="CB472" s="1">
        <v>-1.0</v>
      </c>
      <c r="CC472" s="1">
        <v>-1.0</v>
      </c>
      <c r="CD472" s="1">
        <v>15660.0</v>
      </c>
    </row>
    <row r="473">
      <c r="A473" s="1">
        <v>2.5319356E7</v>
      </c>
      <c r="B473" s="1" t="s">
        <v>2742</v>
      </c>
      <c r="C473" s="1" t="s">
        <v>2743</v>
      </c>
      <c r="D473" s="1" t="s">
        <v>2743</v>
      </c>
      <c r="E473" s="1" t="s">
        <v>85</v>
      </c>
      <c r="H473" s="1" t="s">
        <v>2744</v>
      </c>
      <c r="I473" s="1">
        <v>1.91229616E8</v>
      </c>
      <c r="J473" s="1">
        <v>43243.0</v>
      </c>
      <c r="K473" s="1" t="s">
        <v>88</v>
      </c>
      <c r="L473" s="1">
        <v>0.83</v>
      </c>
      <c r="M473" s="1">
        <v>1.0</v>
      </c>
      <c r="N473" s="1">
        <v>2.0</v>
      </c>
      <c r="O473" s="1">
        <v>0.0</v>
      </c>
      <c r="P473" s="1" t="s">
        <v>89</v>
      </c>
      <c r="Q473" s="1" t="s">
        <v>90</v>
      </c>
      <c r="R473" s="1">
        <v>40.83271</v>
      </c>
      <c r="S473" s="1">
        <v>-73.94145</v>
      </c>
      <c r="T473" s="1" t="s">
        <v>91</v>
      </c>
      <c r="U473" s="1" t="s">
        <v>113</v>
      </c>
      <c r="V473" s="1">
        <v>1.0</v>
      </c>
      <c r="W473" s="1">
        <v>1.0</v>
      </c>
      <c r="X473" s="1">
        <v>1.0</v>
      </c>
      <c r="Y473" s="1">
        <v>1.0</v>
      </c>
      <c r="Z473" s="1" t="s">
        <v>93</v>
      </c>
      <c r="AA473" s="1" t="s">
        <v>2745</v>
      </c>
      <c r="AB473" s="1">
        <v>55.0</v>
      </c>
      <c r="AC473" s="1">
        <v>1.0</v>
      </c>
      <c r="AD473" s="1">
        <v>0.0</v>
      </c>
      <c r="AE473" s="1">
        <v>15.0</v>
      </c>
      <c r="AF473" s="1" t="s">
        <v>231</v>
      </c>
      <c r="AG473" s="1">
        <v>1.0</v>
      </c>
      <c r="AH473" s="1">
        <v>0.0</v>
      </c>
      <c r="AI473" s="1">
        <v>5.0</v>
      </c>
      <c r="AJ473" s="1">
        <v>35.0</v>
      </c>
      <c r="AK473" s="1">
        <v>35.0</v>
      </c>
      <c r="AL473" s="1">
        <v>10.0</v>
      </c>
      <c r="AM473" s="1">
        <v>9.0</v>
      </c>
      <c r="AN473" s="1">
        <v>96.0</v>
      </c>
      <c r="AO473" s="1">
        <v>10.0</v>
      </c>
      <c r="AP473" s="1">
        <v>10.0</v>
      </c>
      <c r="AQ473" s="1">
        <v>10.0</v>
      </c>
      <c r="AR473" s="1">
        <v>10.0</v>
      </c>
      <c r="AS473" s="1">
        <v>10.0</v>
      </c>
      <c r="AT473" s="1">
        <v>10.0</v>
      </c>
      <c r="AU473" s="1">
        <v>1.0</v>
      </c>
      <c r="AV473" s="1" t="s">
        <v>105</v>
      </c>
      <c r="AW473" s="1">
        <v>2.0</v>
      </c>
      <c r="AX473" s="1">
        <v>0.0</v>
      </c>
      <c r="AY473" s="1">
        <v>2.0</v>
      </c>
      <c r="AZ473" s="1">
        <v>0.0</v>
      </c>
      <c r="BA473" s="1">
        <v>0.8</v>
      </c>
      <c r="BB473" s="1">
        <v>-1.0</v>
      </c>
      <c r="BC473" s="1">
        <v>-1.0</v>
      </c>
      <c r="BD473" s="1">
        <v>-1.0</v>
      </c>
      <c r="BE473" s="1">
        <v>-1.0</v>
      </c>
      <c r="BF473" s="1">
        <v>-1.0</v>
      </c>
      <c r="BG473" s="1">
        <v>-1.0</v>
      </c>
      <c r="BH473" s="1">
        <v>1.0</v>
      </c>
      <c r="BI473" s="1">
        <v>-1.0</v>
      </c>
      <c r="BJ473" s="1">
        <v>1.0</v>
      </c>
      <c r="BK473" s="1">
        <v>1.0</v>
      </c>
      <c r="BL473" s="1">
        <v>1.0</v>
      </c>
      <c r="BM473" s="1">
        <v>-1.0</v>
      </c>
      <c r="BN473" s="1">
        <v>-1.0</v>
      </c>
      <c r="BO473" s="1">
        <v>-1.0</v>
      </c>
      <c r="BP473" s="1">
        <v>-1.0</v>
      </c>
      <c r="BQ473" s="1">
        <v>1.0</v>
      </c>
      <c r="BR473" s="1">
        <v>-1.0</v>
      </c>
      <c r="BS473" s="1">
        <v>1.0</v>
      </c>
      <c r="BT473" s="1">
        <v>-1.0</v>
      </c>
      <c r="BU473" s="1">
        <v>1.0</v>
      </c>
      <c r="BV473" s="1">
        <v>1.0</v>
      </c>
      <c r="BW473" s="1">
        <v>-1.0</v>
      </c>
      <c r="BX473" s="1">
        <v>-1.0</v>
      </c>
      <c r="BY473" s="1">
        <v>-1.0</v>
      </c>
      <c r="BZ473" s="1">
        <v>-1.0</v>
      </c>
      <c r="CA473" s="1">
        <v>-1.0</v>
      </c>
      <c r="CB473" s="1">
        <v>-1.0</v>
      </c>
      <c r="CC473" s="1">
        <v>-1.0</v>
      </c>
      <c r="CD473" s="1">
        <v>15661.0</v>
      </c>
    </row>
    <row r="474">
      <c r="A474" s="1">
        <v>2.2341308E7</v>
      </c>
      <c r="B474" s="1" t="s">
        <v>2746</v>
      </c>
      <c r="C474" s="1" t="s">
        <v>2747</v>
      </c>
      <c r="D474" s="1" t="s">
        <v>2748</v>
      </c>
      <c r="E474" s="1" t="s">
        <v>85</v>
      </c>
      <c r="F474" s="1" t="s">
        <v>2749</v>
      </c>
      <c r="G474" s="1" t="s">
        <v>2750</v>
      </c>
      <c r="H474" s="2" t="str">
        <f>- Quiet hours are at midnight - no parties - no drugs - no SMOKING - no eating inside The rooms</f>
        <v>#ERROR!</v>
      </c>
      <c r="I474" s="1">
        <v>1.55109689E8</v>
      </c>
      <c r="J474" s="1">
        <v>43026.0</v>
      </c>
      <c r="K474" s="1" t="s">
        <v>134</v>
      </c>
      <c r="L474" s="1">
        <v>1.0</v>
      </c>
      <c r="M474" s="1">
        <v>0.0</v>
      </c>
      <c r="N474" s="1">
        <v>2.0</v>
      </c>
      <c r="O474" s="1">
        <v>0.0</v>
      </c>
      <c r="P474" s="1" t="s">
        <v>123</v>
      </c>
      <c r="Q474" s="1" t="s">
        <v>124</v>
      </c>
      <c r="R474" s="1">
        <v>40.73322</v>
      </c>
      <c r="S474" s="1">
        <v>-73.95177</v>
      </c>
      <c r="T474" s="1" t="s">
        <v>91</v>
      </c>
      <c r="U474" s="1" t="s">
        <v>113</v>
      </c>
      <c r="V474" s="1">
        <v>4.0</v>
      </c>
      <c r="W474" s="1">
        <v>1.0</v>
      </c>
      <c r="X474" s="1">
        <v>1.0</v>
      </c>
      <c r="Y474" s="1">
        <v>2.0</v>
      </c>
      <c r="Z474" s="1" t="s">
        <v>93</v>
      </c>
      <c r="AA474" s="1" t="s">
        <v>2751</v>
      </c>
      <c r="AB474" s="1">
        <v>121.0</v>
      </c>
      <c r="AC474" s="1">
        <v>2.0</v>
      </c>
      <c r="AD474" s="1">
        <v>15.0</v>
      </c>
      <c r="AE474" s="1">
        <v>1.0</v>
      </c>
      <c r="AF474" s="1" t="s">
        <v>127</v>
      </c>
      <c r="AG474" s="1">
        <v>1.0</v>
      </c>
      <c r="AH474" s="1">
        <v>13.0</v>
      </c>
      <c r="AI474" s="1">
        <v>33.0</v>
      </c>
      <c r="AJ474" s="1">
        <v>54.0</v>
      </c>
      <c r="AK474" s="1">
        <v>91.0</v>
      </c>
      <c r="AL474" s="1">
        <v>8.0</v>
      </c>
      <c r="AM474" s="1">
        <v>7.0</v>
      </c>
      <c r="AN474" s="1">
        <v>95.0</v>
      </c>
      <c r="AO474" s="1">
        <v>10.0</v>
      </c>
      <c r="AP474" s="1">
        <v>10.0</v>
      </c>
      <c r="AQ474" s="1">
        <v>9.0</v>
      </c>
      <c r="AR474" s="1">
        <v>10.0</v>
      </c>
      <c r="AS474" s="1">
        <v>10.0</v>
      </c>
      <c r="AT474" s="1">
        <v>9.0</v>
      </c>
      <c r="AU474" s="1">
        <v>0.0</v>
      </c>
      <c r="AV474" s="1" t="s">
        <v>105</v>
      </c>
      <c r="AW474" s="1">
        <v>2.0</v>
      </c>
      <c r="AX474" s="1">
        <v>1.0</v>
      </c>
      <c r="AY474" s="1">
        <v>1.0</v>
      </c>
      <c r="AZ474" s="1">
        <v>0.0</v>
      </c>
      <c r="BA474" s="1">
        <v>0.44</v>
      </c>
      <c r="BB474" s="1">
        <v>-1.0</v>
      </c>
      <c r="BC474" s="1">
        <v>1.0</v>
      </c>
      <c r="BD474" s="1">
        <v>-1.0</v>
      </c>
      <c r="BE474" s="1">
        <v>-1.0</v>
      </c>
      <c r="BF474" s="1">
        <v>-1.0</v>
      </c>
      <c r="BG474" s="1">
        <v>-1.0</v>
      </c>
      <c r="BH474" s="1">
        <v>-1.0</v>
      </c>
      <c r="BI474" s="1">
        <v>-1.0</v>
      </c>
      <c r="BJ474" s="1">
        <v>-1.0</v>
      </c>
      <c r="BK474" s="1">
        <v>-1.0</v>
      </c>
      <c r="BL474" s="1">
        <v>-1.0</v>
      </c>
      <c r="BM474" s="1">
        <v>1.0</v>
      </c>
      <c r="BN474" s="1">
        <v>-1.0</v>
      </c>
      <c r="BO474" s="1">
        <v>-1.0</v>
      </c>
      <c r="BP474" s="1">
        <v>1.0</v>
      </c>
      <c r="BQ474" s="1">
        <v>1.0</v>
      </c>
      <c r="BR474" s="1">
        <v>-1.0</v>
      </c>
      <c r="BS474" s="1">
        <v>-1.0</v>
      </c>
      <c r="BT474" s="1">
        <v>-1.0</v>
      </c>
      <c r="BU474" s="1">
        <v>1.0</v>
      </c>
      <c r="BV474" s="1">
        <v>-1.0</v>
      </c>
      <c r="BW474" s="1">
        <v>-1.0</v>
      </c>
      <c r="BX474" s="1">
        <v>1.0</v>
      </c>
      <c r="BY474" s="1">
        <v>-1.0</v>
      </c>
      <c r="BZ474" s="1">
        <v>-1.0</v>
      </c>
      <c r="CA474" s="1">
        <v>-1.0</v>
      </c>
      <c r="CB474" s="1">
        <v>-1.0</v>
      </c>
      <c r="CC474" s="1">
        <v>-1.0</v>
      </c>
      <c r="CD474" s="1">
        <v>15674.0</v>
      </c>
    </row>
    <row r="475">
      <c r="A475" s="1">
        <v>748656.0</v>
      </c>
      <c r="B475" s="1" t="s">
        <v>2752</v>
      </c>
      <c r="C475" s="1" t="s">
        <v>2753</v>
      </c>
      <c r="D475" s="1" t="s">
        <v>2754</v>
      </c>
      <c r="E475" s="1" t="s">
        <v>85</v>
      </c>
      <c r="F475" s="1" t="s">
        <v>2755</v>
      </c>
      <c r="G475" s="1" t="s">
        <v>2756</v>
      </c>
      <c r="H475" s="1" t="s">
        <v>2757</v>
      </c>
      <c r="I475" s="1">
        <v>1687335.0</v>
      </c>
      <c r="J475" s="1">
        <v>40941.0</v>
      </c>
      <c r="M475" s="1">
        <v>0.0</v>
      </c>
      <c r="N475" s="1">
        <v>2.0</v>
      </c>
      <c r="O475" s="1">
        <v>1.0</v>
      </c>
      <c r="P475" s="1" t="s">
        <v>111</v>
      </c>
      <c r="Q475" s="1" t="s">
        <v>112</v>
      </c>
      <c r="R475" s="1">
        <v>40.76372</v>
      </c>
      <c r="S475" s="1">
        <v>-73.79201</v>
      </c>
      <c r="T475" s="1" t="s">
        <v>91</v>
      </c>
      <c r="U475" s="1" t="s">
        <v>214</v>
      </c>
      <c r="V475" s="1">
        <v>1.0</v>
      </c>
      <c r="W475" s="1">
        <v>1.0</v>
      </c>
      <c r="X475" s="1">
        <v>1.0</v>
      </c>
      <c r="Y475" s="1">
        <v>1.0</v>
      </c>
      <c r="Z475" s="1" t="s">
        <v>264</v>
      </c>
      <c r="AA475" s="1" t="s">
        <v>2758</v>
      </c>
      <c r="AB475" s="1">
        <v>108.0</v>
      </c>
      <c r="AC475" s="1">
        <v>1.0</v>
      </c>
      <c r="AD475" s="1">
        <v>54.0</v>
      </c>
      <c r="AE475" s="1">
        <v>5.0</v>
      </c>
      <c r="AF475" s="1" t="s">
        <v>231</v>
      </c>
      <c r="AG475" s="1">
        <v>1.0</v>
      </c>
      <c r="AH475" s="1">
        <v>0.0</v>
      </c>
      <c r="AI475" s="1">
        <v>0.0</v>
      </c>
      <c r="AJ475" s="1">
        <v>0.0</v>
      </c>
      <c r="AK475" s="1">
        <v>0.0</v>
      </c>
      <c r="AL475" s="1">
        <v>2.0</v>
      </c>
      <c r="AM475" s="1">
        <v>0.0</v>
      </c>
      <c r="AN475" s="1">
        <v>100.0</v>
      </c>
      <c r="AO475" s="1">
        <v>10.0</v>
      </c>
      <c r="AP475" s="1">
        <v>10.0</v>
      </c>
      <c r="AQ475" s="1">
        <v>10.0</v>
      </c>
      <c r="AR475" s="1">
        <v>10.0</v>
      </c>
      <c r="AS475" s="1">
        <v>10.0</v>
      </c>
      <c r="AT475" s="1">
        <v>10.0</v>
      </c>
      <c r="AU475" s="1">
        <v>0.0</v>
      </c>
      <c r="AV475" s="1" t="s">
        <v>96</v>
      </c>
      <c r="AW475" s="1">
        <v>1.0</v>
      </c>
      <c r="AX475" s="1">
        <v>0.0</v>
      </c>
      <c r="AY475" s="1">
        <v>0.0</v>
      </c>
      <c r="AZ475" s="1">
        <v>1.0</v>
      </c>
      <c r="BA475" s="1">
        <v>0.08</v>
      </c>
      <c r="BB475" s="1">
        <v>-1.0</v>
      </c>
      <c r="BC475" s="1">
        <v>-1.0</v>
      </c>
      <c r="BD475" s="1">
        <v>-1.0</v>
      </c>
      <c r="BE475" s="1">
        <v>-1.0</v>
      </c>
      <c r="BF475" s="1">
        <v>-1.0</v>
      </c>
      <c r="BG475" s="1">
        <v>-1.0</v>
      </c>
      <c r="BH475" s="1">
        <v>1.0</v>
      </c>
      <c r="BI475" s="1">
        <v>-1.0</v>
      </c>
      <c r="BJ475" s="1">
        <v>-1.0</v>
      </c>
      <c r="BK475" s="1">
        <v>-1.0</v>
      </c>
      <c r="BL475" s="1">
        <v>1.0</v>
      </c>
      <c r="BM475" s="1">
        <v>-1.0</v>
      </c>
      <c r="BN475" s="1">
        <v>1.0</v>
      </c>
      <c r="BO475" s="1">
        <v>-1.0</v>
      </c>
      <c r="BP475" s="1">
        <v>-1.0</v>
      </c>
      <c r="BQ475" s="1">
        <v>1.0</v>
      </c>
      <c r="BR475" s="1">
        <v>-1.0</v>
      </c>
      <c r="BS475" s="1">
        <v>-1.0</v>
      </c>
      <c r="BT475" s="1">
        <v>-1.0</v>
      </c>
      <c r="BU475" s="1">
        <v>1.0</v>
      </c>
      <c r="BV475" s="1">
        <v>-1.0</v>
      </c>
      <c r="BW475" s="1">
        <v>-1.0</v>
      </c>
      <c r="BX475" s="1">
        <v>-1.0</v>
      </c>
      <c r="BY475" s="1">
        <v>-1.0</v>
      </c>
      <c r="BZ475" s="1">
        <v>-1.0</v>
      </c>
      <c r="CA475" s="1">
        <v>-1.0</v>
      </c>
      <c r="CB475" s="1">
        <v>-1.0</v>
      </c>
      <c r="CC475" s="1">
        <v>-1.0</v>
      </c>
      <c r="CD475" s="1">
        <v>15701.0</v>
      </c>
    </row>
    <row r="476">
      <c r="A476" s="1">
        <v>7854999.0</v>
      </c>
      <c r="B476" s="1" t="s">
        <v>2759</v>
      </c>
      <c r="C476" s="1" t="s">
        <v>2760</v>
      </c>
      <c r="D476" s="1" t="s">
        <v>2760</v>
      </c>
      <c r="E476" s="1" t="s">
        <v>85</v>
      </c>
      <c r="I476" s="1">
        <v>4.1392993E7</v>
      </c>
      <c r="J476" s="1">
        <v>42229.0</v>
      </c>
      <c r="M476" s="1">
        <v>0.0</v>
      </c>
      <c r="N476" s="1">
        <v>1.0</v>
      </c>
      <c r="O476" s="1">
        <v>1.0</v>
      </c>
      <c r="P476" s="1" t="s">
        <v>123</v>
      </c>
      <c r="Q476" s="1" t="s">
        <v>296</v>
      </c>
      <c r="R476" s="1">
        <v>40.72555</v>
      </c>
      <c r="S476" s="1">
        <v>-73.94846</v>
      </c>
      <c r="T476" s="1" t="s">
        <v>91</v>
      </c>
      <c r="U476" s="1" t="s">
        <v>113</v>
      </c>
      <c r="V476" s="1">
        <v>1.0</v>
      </c>
      <c r="W476" s="1">
        <v>1.0</v>
      </c>
      <c r="X476" s="1">
        <v>1.0</v>
      </c>
      <c r="Y476" s="1">
        <v>1.0</v>
      </c>
      <c r="Z476" s="1" t="s">
        <v>93</v>
      </c>
      <c r="AA476" s="1" t="s">
        <v>2761</v>
      </c>
      <c r="AB476" s="1">
        <v>50.0</v>
      </c>
      <c r="AC476" s="1">
        <v>1.0</v>
      </c>
      <c r="AD476" s="1">
        <v>0.0</v>
      </c>
      <c r="AE476" s="1">
        <v>3.0</v>
      </c>
      <c r="AF476" s="1" t="s">
        <v>187</v>
      </c>
      <c r="AG476" s="1">
        <v>1.0</v>
      </c>
      <c r="AH476" s="1">
        <v>0.0</v>
      </c>
      <c r="AI476" s="1">
        <v>0.0</v>
      </c>
      <c r="AJ476" s="1">
        <v>0.0</v>
      </c>
      <c r="AK476" s="1">
        <v>0.0</v>
      </c>
      <c r="AL476" s="1">
        <v>2.0</v>
      </c>
      <c r="AM476" s="1">
        <v>0.0</v>
      </c>
      <c r="AN476" s="1">
        <v>60.0</v>
      </c>
      <c r="AO476" s="1">
        <v>6.0</v>
      </c>
      <c r="AP476" s="1">
        <v>4.0</v>
      </c>
      <c r="AQ476" s="1">
        <v>10.0</v>
      </c>
      <c r="AR476" s="1">
        <v>9.0</v>
      </c>
      <c r="AS476" s="1">
        <v>9.0</v>
      </c>
      <c r="AT476" s="1">
        <v>4.0</v>
      </c>
      <c r="AU476" s="1">
        <v>0.0</v>
      </c>
      <c r="AV476" s="1" t="s">
        <v>96</v>
      </c>
      <c r="AW476" s="1">
        <v>1.0</v>
      </c>
      <c r="AX476" s="1">
        <v>0.0</v>
      </c>
      <c r="AY476" s="1">
        <v>1.0</v>
      </c>
      <c r="AZ476" s="1">
        <v>0.0</v>
      </c>
      <c r="BA476" s="1">
        <v>0.05</v>
      </c>
      <c r="BB476" s="1">
        <v>-1.0</v>
      </c>
      <c r="BC476" s="1">
        <v>1.0</v>
      </c>
      <c r="BD476" s="1">
        <v>-1.0</v>
      </c>
      <c r="BE476" s="1">
        <v>-1.0</v>
      </c>
      <c r="BF476" s="1">
        <v>-1.0</v>
      </c>
      <c r="BG476" s="1">
        <v>-1.0</v>
      </c>
      <c r="BH476" s="1">
        <v>-1.0</v>
      </c>
      <c r="BI476" s="1">
        <v>-1.0</v>
      </c>
      <c r="BJ476" s="1">
        <v>-1.0</v>
      </c>
      <c r="BK476" s="1">
        <v>-1.0</v>
      </c>
      <c r="BL476" s="1">
        <v>-1.0</v>
      </c>
      <c r="BM476" s="1">
        <v>-1.0</v>
      </c>
      <c r="BN476" s="1">
        <v>-1.0</v>
      </c>
      <c r="BO476" s="1">
        <v>-1.0</v>
      </c>
      <c r="BP476" s="1">
        <v>-1.0</v>
      </c>
      <c r="BQ476" s="1">
        <v>-1.0</v>
      </c>
      <c r="BR476" s="1">
        <v>-1.0</v>
      </c>
      <c r="BS476" s="1">
        <v>-1.0</v>
      </c>
      <c r="BT476" s="1">
        <v>-1.0</v>
      </c>
      <c r="BU476" s="1">
        <v>1.0</v>
      </c>
      <c r="BV476" s="1">
        <v>-1.0</v>
      </c>
      <c r="BW476" s="1">
        <v>-1.0</v>
      </c>
      <c r="BX476" s="1">
        <v>-1.0</v>
      </c>
      <c r="BY476" s="1">
        <v>-1.0</v>
      </c>
      <c r="BZ476" s="1">
        <v>-1.0</v>
      </c>
      <c r="CA476" s="1">
        <v>-1.0</v>
      </c>
      <c r="CB476" s="1">
        <v>-1.0</v>
      </c>
      <c r="CC476" s="1">
        <v>-1.0</v>
      </c>
      <c r="CD476" s="1">
        <v>15710.0</v>
      </c>
    </row>
    <row r="477">
      <c r="A477" s="1">
        <v>3.5301609E7</v>
      </c>
      <c r="B477" s="1" t="s">
        <v>2762</v>
      </c>
      <c r="C477" s="1" t="s">
        <v>2763</v>
      </c>
      <c r="D477" s="1" t="s">
        <v>2764</v>
      </c>
      <c r="E477" s="1" t="s">
        <v>85</v>
      </c>
      <c r="F477" s="1" t="s">
        <v>2765</v>
      </c>
      <c r="G477" s="1" t="s">
        <v>2766</v>
      </c>
      <c r="I477" s="1">
        <v>1.58200817E8</v>
      </c>
      <c r="J477" s="1">
        <v>43049.0</v>
      </c>
      <c r="K477" s="1" t="s">
        <v>88</v>
      </c>
      <c r="L477" s="1">
        <v>1.0</v>
      </c>
      <c r="M477" s="1">
        <v>0.0</v>
      </c>
      <c r="N477" s="1">
        <v>2.0</v>
      </c>
      <c r="O477" s="1">
        <v>0.0</v>
      </c>
      <c r="P477" s="1" t="s">
        <v>123</v>
      </c>
      <c r="Q477" s="1" t="s">
        <v>124</v>
      </c>
      <c r="R477" s="1">
        <v>40.65842</v>
      </c>
      <c r="S477" s="1">
        <v>-73.96044</v>
      </c>
      <c r="T477" s="1" t="s">
        <v>150</v>
      </c>
      <c r="U477" s="1" t="s">
        <v>113</v>
      </c>
      <c r="V477" s="1">
        <v>2.0</v>
      </c>
      <c r="W477" s="1">
        <v>1.0</v>
      </c>
      <c r="X477" s="1">
        <v>1.0</v>
      </c>
      <c r="Y477" s="1">
        <v>1.0</v>
      </c>
      <c r="Z477" s="1" t="s">
        <v>93</v>
      </c>
      <c r="AA477" s="1" t="s">
        <v>2767</v>
      </c>
      <c r="AB477" s="1">
        <v>69.0</v>
      </c>
      <c r="AC477" s="1">
        <v>1.0</v>
      </c>
      <c r="AD477" s="1">
        <v>0.0</v>
      </c>
      <c r="AE477" s="1">
        <v>2.0</v>
      </c>
      <c r="AF477" s="1" t="s">
        <v>904</v>
      </c>
      <c r="AG477" s="1">
        <v>1.0</v>
      </c>
      <c r="AH477" s="1">
        <v>30.0</v>
      </c>
      <c r="AI477" s="1">
        <v>60.0</v>
      </c>
      <c r="AJ477" s="1">
        <v>89.0</v>
      </c>
      <c r="AK477" s="1">
        <v>89.0</v>
      </c>
      <c r="AL477" s="1">
        <v>1.0</v>
      </c>
      <c r="AM477" s="1">
        <v>1.0</v>
      </c>
      <c r="AN477" s="1">
        <v>100.0</v>
      </c>
      <c r="AO477" s="1">
        <v>10.0</v>
      </c>
      <c r="AP477" s="1">
        <v>10.0</v>
      </c>
      <c r="AQ477" s="1">
        <v>10.0</v>
      </c>
      <c r="AR477" s="1">
        <v>10.0</v>
      </c>
      <c r="AS477" s="1">
        <v>10.0</v>
      </c>
      <c r="AT477" s="1">
        <v>10.0</v>
      </c>
      <c r="AU477" s="1">
        <v>0.0</v>
      </c>
      <c r="AV477" s="1" t="s">
        <v>105</v>
      </c>
      <c r="AW477" s="1">
        <v>2.0</v>
      </c>
      <c r="AX477" s="1">
        <v>0.0</v>
      </c>
      <c r="AY477" s="1">
        <v>2.0</v>
      </c>
      <c r="AZ477" s="1">
        <v>0.0</v>
      </c>
      <c r="BA477" s="1">
        <v>0.91</v>
      </c>
      <c r="BB477" s="1">
        <v>-1.0</v>
      </c>
      <c r="BC477" s="1">
        <v>-1.0</v>
      </c>
      <c r="BD477" s="1">
        <v>-1.0</v>
      </c>
      <c r="BE477" s="1">
        <v>-1.0</v>
      </c>
      <c r="BF477" s="1">
        <v>-1.0</v>
      </c>
      <c r="BG477" s="1">
        <v>-1.0</v>
      </c>
      <c r="BH477" s="1">
        <v>1.0</v>
      </c>
      <c r="BI477" s="1">
        <v>-1.0</v>
      </c>
      <c r="BJ477" s="1">
        <v>-1.0</v>
      </c>
      <c r="BK477" s="1">
        <v>1.0</v>
      </c>
      <c r="BL477" s="1">
        <v>1.0</v>
      </c>
      <c r="BM477" s="1">
        <v>-1.0</v>
      </c>
      <c r="BN477" s="1">
        <v>-1.0</v>
      </c>
      <c r="BO477" s="1">
        <v>-1.0</v>
      </c>
      <c r="BP477" s="1">
        <v>-1.0</v>
      </c>
      <c r="BQ477" s="1">
        <v>1.0</v>
      </c>
      <c r="BR477" s="1">
        <v>-1.0</v>
      </c>
      <c r="BS477" s="1">
        <v>1.0</v>
      </c>
      <c r="BT477" s="1">
        <v>-1.0</v>
      </c>
      <c r="BU477" s="1">
        <v>1.0</v>
      </c>
      <c r="BV477" s="1">
        <v>-1.0</v>
      </c>
      <c r="BW477" s="1">
        <v>-1.0</v>
      </c>
      <c r="BX477" s="1">
        <v>-1.0</v>
      </c>
      <c r="BY477" s="1">
        <v>-1.0</v>
      </c>
      <c r="BZ477" s="1">
        <v>-1.0</v>
      </c>
      <c r="CA477" s="1">
        <v>-1.0</v>
      </c>
      <c r="CB477" s="1">
        <v>-1.0</v>
      </c>
      <c r="CC477" s="1">
        <v>-1.0</v>
      </c>
      <c r="CD477" s="1">
        <v>15714.0</v>
      </c>
    </row>
    <row r="478">
      <c r="A478" s="1">
        <v>2.1607402E7</v>
      </c>
      <c r="B478" s="1" t="s">
        <v>2768</v>
      </c>
      <c r="C478" s="1" t="s">
        <v>2769</v>
      </c>
      <c r="D478" s="1" t="s">
        <v>2770</v>
      </c>
      <c r="E478" s="1" t="s">
        <v>85</v>
      </c>
      <c r="F478" s="1" t="s">
        <v>2771</v>
      </c>
      <c r="G478" s="1" t="s">
        <v>2772</v>
      </c>
      <c r="I478" s="1">
        <v>2.2296461E7</v>
      </c>
      <c r="J478" s="1">
        <v>41920.0</v>
      </c>
      <c r="M478" s="1">
        <v>0.0</v>
      </c>
      <c r="N478" s="1">
        <v>1.0</v>
      </c>
      <c r="O478" s="1">
        <v>1.0</v>
      </c>
      <c r="P478" s="1" t="s">
        <v>89</v>
      </c>
      <c r="Q478" s="1" t="s">
        <v>90</v>
      </c>
      <c r="R478" s="1">
        <v>40.8186599999999</v>
      </c>
      <c r="S478" s="1">
        <v>-73.93796</v>
      </c>
      <c r="T478" s="1" t="s">
        <v>91</v>
      </c>
      <c r="U478" s="1" t="s">
        <v>113</v>
      </c>
      <c r="V478" s="1">
        <v>2.0</v>
      </c>
      <c r="W478" s="1">
        <v>1.0</v>
      </c>
      <c r="X478" s="1">
        <v>1.0</v>
      </c>
      <c r="Y478" s="1">
        <v>1.0</v>
      </c>
      <c r="Z478" s="1" t="s">
        <v>93</v>
      </c>
      <c r="AA478" s="1" t="s">
        <v>2773</v>
      </c>
      <c r="AB478" s="1">
        <v>50.0</v>
      </c>
      <c r="AC478" s="1">
        <v>1.0</v>
      </c>
      <c r="AD478" s="1">
        <v>0.0</v>
      </c>
      <c r="AE478" s="1">
        <v>1.0</v>
      </c>
      <c r="AF478" s="1" t="s">
        <v>521</v>
      </c>
      <c r="AG478" s="1">
        <v>1.0</v>
      </c>
      <c r="AH478" s="1">
        <v>0.0</v>
      </c>
      <c r="AI478" s="1">
        <v>0.0</v>
      </c>
      <c r="AJ478" s="1">
        <v>0.0</v>
      </c>
      <c r="AK478" s="1">
        <v>0.0</v>
      </c>
      <c r="AL478" s="1">
        <v>8.0</v>
      </c>
      <c r="AM478" s="1">
        <v>0.0</v>
      </c>
      <c r="AN478" s="1">
        <v>89.0</v>
      </c>
      <c r="AO478" s="1">
        <v>9.0</v>
      </c>
      <c r="AP478" s="1">
        <v>9.0</v>
      </c>
      <c r="AQ478" s="1">
        <v>10.0</v>
      </c>
      <c r="AR478" s="1">
        <v>10.0</v>
      </c>
      <c r="AS478" s="1">
        <v>9.0</v>
      </c>
      <c r="AT478" s="1">
        <v>9.0</v>
      </c>
      <c r="AU478" s="1">
        <v>0.0</v>
      </c>
      <c r="AV478" s="1" t="s">
        <v>117</v>
      </c>
      <c r="AW478" s="1">
        <v>1.0</v>
      </c>
      <c r="AX478" s="1">
        <v>0.0</v>
      </c>
      <c r="AY478" s="1">
        <v>1.0</v>
      </c>
      <c r="AZ478" s="1">
        <v>0.0</v>
      </c>
      <c r="BA478" s="1">
        <v>0.4</v>
      </c>
      <c r="BB478" s="1">
        <v>-1.0</v>
      </c>
      <c r="BC478" s="1">
        <v>1.0</v>
      </c>
      <c r="BD478" s="1">
        <v>-1.0</v>
      </c>
      <c r="BE478" s="1">
        <v>-1.0</v>
      </c>
      <c r="BF478" s="1">
        <v>-1.0</v>
      </c>
      <c r="BG478" s="1">
        <v>-1.0</v>
      </c>
      <c r="BH478" s="1">
        <v>-1.0</v>
      </c>
      <c r="BI478" s="1">
        <v>-1.0</v>
      </c>
      <c r="BJ478" s="1">
        <v>-1.0</v>
      </c>
      <c r="BK478" s="1">
        <v>1.0</v>
      </c>
      <c r="BL478" s="1">
        <v>1.0</v>
      </c>
      <c r="BM478" s="1">
        <v>-1.0</v>
      </c>
      <c r="BN478" s="1">
        <v>1.0</v>
      </c>
      <c r="BO478" s="1">
        <v>-1.0</v>
      </c>
      <c r="BP478" s="1">
        <v>1.0</v>
      </c>
      <c r="BQ478" s="1">
        <v>-1.0</v>
      </c>
      <c r="BR478" s="1">
        <v>-1.0</v>
      </c>
      <c r="BS478" s="1">
        <v>-1.0</v>
      </c>
      <c r="BT478" s="1">
        <v>-1.0</v>
      </c>
      <c r="BU478" s="1">
        <v>1.0</v>
      </c>
      <c r="BV478" s="1">
        <v>1.0</v>
      </c>
      <c r="BW478" s="1">
        <v>-1.0</v>
      </c>
      <c r="BX478" s="1">
        <v>-1.0</v>
      </c>
      <c r="BY478" s="1">
        <v>-1.0</v>
      </c>
      <c r="BZ478" s="1">
        <v>-1.0</v>
      </c>
      <c r="CA478" s="1">
        <v>-1.0</v>
      </c>
      <c r="CB478" s="1">
        <v>1.0</v>
      </c>
      <c r="CC478" s="1">
        <v>-1.0</v>
      </c>
      <c r="CD478" s="1">
        <v>15718.0</v>
      </c>
    </row>
    <row r="479">
      <c r="A479" s="1">
        <v>1.7234955E7</v>
      </c>
      <c r="B479" s="1" t="s">
        <v>2774</v>
      </c>
      <c r="C479" s="1" t="s">
        <v>2775</v>
      </c>
      <c r="D479" s="1" t="s">
        <v>2776</v>
      </c>
      <c r="E479" s="1" t="s">
        <v>85</v>
      </c>
      <c r="I479" s="1">
        <v>1.13805886E8</v>
      </c>
      <c r="J479" s="1">
        <v>42764.0</v>
      </c>
      <c r="K479" s="1" t="s">
        <v>88</v>
      </c>
      <c r="L479" s="1">
        <v>0.93</v>
      </c>
      <c r="M479" s="1">
        <v>0.0</v>
      </c>
      <c r="N479" s="1">
        <v>33.0</v>
      </c>
      <c r="O479" s="1">
        <v>0.0</v>
      </c>
      <c r="P479" s="1" t="s">
        <v>89</v>
      </c>
      <c r="Q479" s="1" t="s">
        <v>90</v>
      </c>
      <c r="R479" s="1">
        <v>40.77747</v>
      </c>
      <c r="S479" s="1">
        <v>-73.95193</v>
      </c>
      <c r="T479" s="1" t="s">
        <v>91</v>
      </c>
      <c r="U479" s="1" t="s">
        <v>92</v>
      </c>
      <c r="V479" s="1">
        <v>5.0</v>
      </c>
      <c r="W479" s="1">
        <v>1.0</v>
      </c>
      <c r="X479" s="1">
        <v>2.0</v>
      </c>
      <c r="Y479" s="1">
        <v>3.0</v>
      </c>
      <c r="Z479" s="1" t="s">
        <v>93</v>
      </c>
      <c r="AA479" s="1" t="s">
        <v>2777</v>
      </c>
      <c r="AB479" s="1">
        <v>190.0</v>
      </c>
      <c r="AC479" s="1">
        <v>1.0</v>
      </c>
      <c r="AD479" s="1">
        <v>0.0</v>
      </c>
      <c r="AE479" s="1">
        <v>31.0</v>
      </c>
      <c r="AF479" s="1" t="s">
        <v>104</v>
      </c>
      <c r="AG479" s="1">
        <v>1.0</v>
      </c>
      <c r="AH479" s="1">
        <v>0.0</v>
      </c>
      <c r="AI479" s="1">
        <v>9.0</v>
      </c>
      <c r="AJ479" s="1">
        <v>24.0</v>
      </c>
      <c r="AK479" s="1">
        <v>299.0</v>
      </c>
      <c r="AL479" s="1">
        <v>4.0</v>
      </c>
      <c r="AM479" s="1">
        <v>1.0</v>
      </c>
      <c r="AN479" s="1">
        <v>80.0</v>
      </c>
      <c r="AO479" s="1">
        <v>7.0</v>
      </c>
      <c r="AP479" s="1">
        <v>8.0</v>
      </c>
      <c r="AQ479" s="1">
        <v>8.0</v>
      </c>
      <c r="AR479" s="1">
        <v>8.0</v>
      </c>
      <c r="AS479" s="1">
        <v>10.0</v>
      </c>
      <c r="AT479" s="1">
        <v>8.0</v>
      </c>
      <c r="AU479" s="1">
        <v>1.0</v>
      </c>
      <c r="AV479" s="1" t="s">
        <v>96</v>
      </c>
      <c r="AW479" s="1">
        <v>33.0</v>
      </c>
      <c r="AX479" s="1">
        <v>33.0</v>
      </c>
      <c r="AY479" s="1">
        <v>0.0</v>
      </c>
      <c r="AZ479" s="1">
        <v>0.0</v>
      </c>
      <c r="BA479" s="1">
        <v>0.21</v>
      </c>
      <c r="BB479" s="1">
        <v>-1.0</v>
      </c>
      <c r="BC479" s="1">
        <v>1.0</v>
      </c>
      <c r="BD479" s="1">
        <v>-1.0</v>
      </c>
      <c r="BE479" s="1">
        <v>-1.0</v>
      </c>
      <c r="BF479" s="1">
        <v>1.0</v>
      </c>
      <c r="BG479" s="1">
        <v>-1.0</v>
      </c>
      <c r="BH479" s="1">
        <v>1.0</v>
      </c>
      <c r="BI479" s="1">
        <v>-1.0</v>
      </c>
      <c r="BJ479" s="1">
        <v>1.0</v>
      </c>
      <c r="BK479" s="1">
        <v>1.0</v>
      </c>
      <c r="BL479" s="1">
        <v>1.0</v>
      </c>
      <c r="BM479" s="1">
        <v>1.0</v>
      </c>
      <c r="BN479" s="1">
        <v>1.0</v>
      </c>
      <c r="BO479" s="1">
        <v>1.0</v>
      </c>
      <c r="BP479" s="1">
        <v>1.0</v>
      </c>
      <c r="BQ479" s="1">
        <v>1.0</v>
      </c>
      <c r="BR479" s="1">
        <v>-1.0</v>
      </c>
      <c r="BS479" s="1">
        <v>1.0</v>
      </c>
      <c r="BT479" s="1">
        <v>1.0</v>
      </c>
      <c r="BU479" s="1">
        <v>1.0</v>
      </c>
      <c r="BV479" s="1">
        <v>-1.0</v>
      </c>
      <c r="BW479" s="1">
        <v>1.0</v>
      </c>
      <c r="BX479" s="1">
        <v>-1.0</v>
      </c>
      <c r="BY479" s="1">
        <v>-1.0</v>
      </c>
      <c r="BZ479" s="1">
        <v>-1.0</v>
      </c>
      <c r="CA479" s="1">
        <v>-1.0</v>
      </c>
      <c r="CB479" s="1">
        <v>-1.0</v>
      </c>
      <c r="CC479" s="1">
        <v>-1.0</v>
      </c>
      <c r="CD479" s="1">
        <v>15767.0</v>
      </c>
    </row>
    <row r="480">
      <c r="A480" s="1">
        <v>2.1736682E7</v>
      </c>
      <c r="B480" s="1" t="s">
        <v>2778</v>
      </c>
      <c r="C480" s="1" t="s">
        <v>2779</v>
      </c>
      <c r="D480" s="1" t="s">
        <v>2780</v>
      </c>
      <c r="E480" s="1" t="s">
        <v>85</v>
      </c>
      <c r="G480" s="1" t="s">
        <v>2781</v>
      </c>
      <c r="I480" s="1">
        <v>3.5387196E7</v>
      </c>
      <c r="J480" s="1">
        <v>42164.0</v>
      </c>
      <c r="K480" s="1" t="s">
        <v>272</v>
      </c>
      <c r="L480" s="1">
        <v>0.8</v>
      </c>
      <c r="M480" s="1">
        <v>0.0</v>
      </c>
      <c r="N480" s="1">
        <v>4.0</v>
      </c>
      <c r="O480" s="1">
        <v>0.0</v>
      </c>
      <c r="P480" s="1" t="s">
        <v>123</v>
      </c>
      <c r="Q480" s="1" t="s">
        <v>308</v>
      </c>
      <c r="R480" s="1">
        <v>40.66112</v>
      </c>
      <c r="S480" s="1">
        <v>-73.9539</v>
      </c>
      <c r="T480" s="1" t="s">
        <v>150</v>
      </c>
      <c r="U480" s="1" t="s">
        <v>92</v>
      </c>
      <c r="V480" s="1">
        <v>1.0</v>
      </c>
      <c r="W480" s="1">
        <v>1.0</v>
      </c>
      <c r="X480" s="1">
        <v>1.0</v>
      </c>
      <c r="Y480" s="1">
        <v>1.0</v>
      </c>
      <c r="Z480" s="1" t="s">
        <v>93</v>
      </c>
      <c r="AA480" s="1" t="s">
        <v>2782</v>
      </c>
      <c r="AB480" s="1">
        <v>110.0</v>
      </c>
      <c r="AC480" s="1">
        <v>1.0</v>
      </c>
      <c r="AD480" s="1">
        <v>0.0</v>
      </c>
      <c r="AE480" s="1">
        <v>12.0</v>
      </c>
      <c r="AF480" s="1" t="s">
        <v>104</v>
      </c>
      <c r="AG480" s="1">
        <v>1.0</v>
      </c>
      <c r="AH480" s="1">
        <v>2.0</v>
      </c>
      <c r="AI480" s="1">
        <v>6.0</v>
      </c>
      <c r="AJ480" s="1">
        <v>6.0</v>
      </c>
      <c r="AK480" s="1">
        <v>6.0</v>
      </c>
      <c r="AL480" s="1">
        <v>2.0</v>
      </c>
      <c r="AM480" s="1">
        <v>2.0</v>
      </c>
      <c r="AN480" s="1">
        <v>100.0</v>
      </c>
      <c r="AO480" s="1">
        <v>10.0</v>
      </c>
      <c r="AP480" s="1">
        <v>10.0</v>
      </c>
      <c r="AQ480" s="1">
        <v>10.0</v>
      </c>
      <c r="AR480" s="1">
        <v>10.0</v>
      </c>
      <c r="AS480" s="1">
        <v>10.0</v>
      </c>
      <c r="AT480" s="1">
        <v>10.0</v>
      </c>
      <c r="AU480" s="1">
        <v>0.0</v>
      </c>
      <c r="AV480" s="1" t="s">
        <v>117</v>
      </c>
      <c r="AW480" s="1">
        <v>4.0</v>
      </c>
      <c r="AX480" s="1">
        <v>4.0</v>
      </c>
      <c r="AY480" s="1">
        <v>0.0</v>
      </c>
      <c r="AZ480" s="1">
        <v>0.0</v>
      </c>
      <c r="BA480" s="1">
        <v>0.17</v>
      </c>
      <c r="BB480" s="1">
        <v>-1.0</v>
      </c>
      <c r="BC480" s="1">
        <v>-1.0</v>
      </c>
      <c r="BD480" s="1">
        <v>-1.0</v>
      </c>
      <c r="BE480" s="1">
        <v>-1.0</v>
      </c>
      <c r="BF480" s="1">
        <v>-1.0</v>
      </c>
      <c r="BG480" s="1">
        <v>-1.0</v>
      </c>
      <c r="BH480" s="1">
        <v>-1.0</v>
      </c>
      <c r="BI480" s="1">
        <v>-1.0</v>
      </c>
      <c r="BJ480" s="1">
        <v>1.0</v>
      </c>
      <c r="BK480" s="1">
        <v>-1.0</v>
      </c>
      <c r="BL480" s="1">
        <v>-1.0</v>
      </c>
      <c r="BM480" s="1">
        <v>-1.0</v>
      </c>
      <c r="BN480" s="1">
        <v>-1.0</v>
      </c>
      <c r="BO480" s="1">
        <v>-1.0</v>
      </c>
      <c r="BP480" s="1">
        <v>-1.0</v>
      </c>
      <c r="BQ480" s="1">
        <v>1.0</v>
      </c>
      <c r="BR480" s="1">
        <v>-1.0</v>
      </c>
      <c r="BS480" s="1">
        <v>1.0</v>
      </c>
      <c r="BT480" s="1">
        <v>-1.0</v>
      </c>
      <c r="BU480" s="1">
        <v>1.0</v>
      </c>
      <c r="BV480" s="1">
        <v>1.0</v>
      </c>
      <c r="BW480" s="1">
        <v>-1.0</v>
      </c>
      <c r="BX480" s="1">
        <v>-1.0</v>
      </c>
      <c r="BY480" s="1">
        <v>-1.0</v>
      </c>
      <c r="BZ480" s="1">
        <v>-1.0</v>
      </c>
      <c r="CA480" s="1">
        <v>-1.0</v>
      </c>
      <c r="CB480" s="1">
        <v>-1.0</v>
      </c>
      <c r="CC480" s="1">
        <v>-1.0</v>
      </c>
      <c r="CD480" s="1">
        <v>15773.0</v>
      </c>
    </row>
    <row r="481">
      <c r="A481" s="1">
        <v>1.0342448E7</v>
      </c>
      <c r="B481" s="1" t="s">
        <v>2783</v>
      </c>
      <c r="C481" s="1" t="s">
        <v>2784</v>
      </c>
      <c r="D481" s="1" t="s">
        <v>2785</v>
      </c>
      <c r="E481" s="1" t="s">
        <v>85</v>
      </c>
      <c r="G481" s="1" t="s">
        <v>2786</v>
      </c>
      <c r="H481" s="1" t="s">
        <v>2787</v>
      </c>
      <c r="I481" s="1">
        <v>5.3228755E7</v>
      </c>
      <c r="J481" s="1">
        <v>42372.0</v>
      </c>
      <c r="M481" s="1">
        <v>0.0</v>
      </c>
      <c r="N481" s="1">
        <v>1.0</v>
      </c>
      <c r="O481" s="1">
        <v>1.0</v>
      </c>
      <c r="P481" s="1" t="s">
        <v>89</v>
      </c>
      <c r="Q481" s="1" t="s">
        <v>273</v>
      </c>
      <c r="R481" s="1">
        <v>40.75427</v>
      </c>
      <c r="S481" s="1">
        <v>-73.9928</v>
      </c>
      <c r="T481" s="1" t="s">
        <v>91</v>
      </c>
      <c r="U481" s="1" t="s">
        <v>92</v>
      </c>
      <c r="V481" s="1">
        <v>2.0</v>
      </c>
      <c r="W481" s="1">
        <v>1.0</v>
      </c>
      <c r="X481" s="1">
        <v>1.0</v>
      </c>
      <c r="Y481" s="1">
        <v>1.0</v>
      </c>
      <c r="Z481" s="1" t="s">
        <v>93</v>
      </c>
      <c r="AA481" s="1" t="s">
        <v>2788</v>
      </c>
      <c r="AB481" s="1">
        <v>135.0</v>
      </c>
      <c r="AC481" s="1">
        <v>1.0</v>
      </c>
      <c r="AD481" s="1">
        <v>0.0</v>
      </c>
      <c r="AE481" s="1">
        <v>1.0</v>
      </c>
      <c r="AF481" s="1" t="s">
        <v>703</v>
      </c>
      <c r="AG481" s="1">
        <v>1.0</v>
      </c>
      <c r="AH481" s="1">
        <v>0.0</v>
      </c>
      <c r="AI481" s="1">
        <v>0.0</v>
      </c>
      <c r="AJ481" s="1">
        <v>0.0</v>
      </c>
      <c r="AK481" s="1">
        <v>0.0</v>
      </c>
      <c r="AL481" s="1">
        <v>3.0</v>
      </c>
      <c r="AM481" s="1">
        <v>0.0</v>
      </c>
      <c r="AN481" s="1">
        <v>100.0</v>
      </c>
      <c r="AO481" s="1">
        <v>10.0</v>
      </c>
      <c r="AP481" s="1">
        <v>10.0</v>
      </c>
      <c r="AQ481" s="1">
        <v>10.0</v>
      </c>
      <c r="AR481" s="1">
        <v>10.0</v>
      </c>
      <c r="AS481" s="1">
        <v>10.0</v>
      </c>
      <c r="AT481" s="1">
        <v>10.0</v>
      </c>
      <c r="AU481" s="1">
        <v>1.0</v>
      </c>
      <c r="AV481" s="1" t="s">
        <v>117</v>
      </c>
      <c r="AW481" s="1">
        <v>1.0</v>
      </c>
      <c r="AX481" s="1">
        <v>1.0</v>
      </c>
      <c r="AY481" s="1">
        <v>0.0</v>
      </c>
      <c r="AZ481" s="1">
        <v>0.0</v>
      </c>
      <c r="BA481" s="1">
        <v>0.09</v>
      </c>
      <c r="BB481" s="1">
        <v>-1.0</v>
      </c>
      <c r="BC481" s="1">
        <v>1.0</v>
      </c>
      <c r="BD481" s="1">
        <v>-1.0</v>
      </c>
      <c r="BE481" s="1">
        <v>-1.0</v>
      </c>
      <c r="BF481" s="1">
        <v>-1.0</v>
      </c>
      <c r="BG481" s="1">
        <v>-1.0</v>
      </c>
      <c r="BH481" s="1">
        <v>-1.0</v>
      </c>
      <c r="BI481" s="1">
        <v>-1.0</v>
      </c>
      <c r="BJ481" s="1">
        <v>1.0</v>
      </c>
      <c r="BK481" s="1">
        <v>-1.0</v>
      </c>
      <c r="BL481" s="1">
        <v>-1.0</v>
      </c>
      <c r="BM481" s="1">
        <v>-1.0</v>
      </c>
      <c r="BN481" s="1">
        <v>-1.0</v>
      </c>
      <c r="BO481" s="1">
        <v>-1.0</v>
      </c>
      <c r="BP481" s="1">
        <v>-1.0</v>
      </c>
      <c r="BQ481" s="1">
        <v>-1.0</v>
      </c>
      <c r="BR481" s="1">
        <v>-1.0</v>
      </c>
      <c r="BS481" s="1">
        <v>-1.0</v>
      </c>
      <c r="BT481" s="1">
        <v>-1.0</v>
      </c>
      <c r="BU481" s="1">
        <v>1.0</v>
      </c>
      <c r="BV481" s="1">
        <v>-1.0</v>
      </c>
      <c r="BW481" s="1">
        <v>1.0</v>
      </c>
      <c r="BX481" s="1">
        <v>-1.0</v>
      </c>
      <c r="BY481" s="1">
        <v>-1.0</v>
      </c>
      <c r="BZ481" s="1">
        <v>-1.0</v>
      </c>
      <c r="CA481" s="1">
        <v>-1.0</v>
      </c>
      <c r="CB481" s="1">
        <v>-1.0</v>
      </c>
      <c r="CC481" s="1">
        <v>-1.0</v>
      </c>
      <c r="CD481" s="1">
        <v>15784.0</v>
      </c>
    </row>
    <row r="482">
      <c r="A482" s="1">
        <v>1.3866112E7</v>
      </c>
      <c r="B482" s="1" t="s">
        <v>2789</v>
      </c>
      <c r="C482" s="1" t="s">
        <v>2790</v>
      </c>
      <c r="D482" s="1" t="s">
        <v>2791</v>
      </c>
      <c r="E482" s="1" t="s">
        <v>85</v>
      </c>
      <c r="F482" s="1" t="s">
        <v>2792</v>
      </c>
      <c r="G482" s="1" t="s">
        <v>2793</v>
      </c>
      <c r="H482" s="1" t="s">
        <v>2794</v>
      </c>
      <c r="I482" s="1">
        <v>4317379.0</v>
      </c>
      <c r="J482" s="1">
        <v>41246.0</v>
      </c>
      <c r="M482" s="1">
        <v>0.0</v>
      </c>
      <c r="N482" s="1">
        <v>1.0</v>
      </c>
      <c r="O482" s="1">
        <v>1.0</v>
      </c>
      <c r="P482" s="1" t="s">
        <v>89</v>
      </c>
      <c r="Q482" s="1" t="s">
        <v>90</v>
      </c>
      <c r="R482" s="1">
        <v>40.72394</v>
      </c>
      <c r="S482" s="1">
        <v>-73.98872</v>
      </c>
      <c r="T482" s="1" t="s">
        <v>91</v>
      </c>
      <c r="U482" s="1" t="s">
        <v>92</v>
      </c>
      <c r="V482" s="1">
        <v>2.0</v>
      </c>
      <c r="W482" s="1">
        <v>1.5</v>
      </c>
      <c r="X482" s="1">
        <v>2.0</v>
      </c>
      <c r="Y482" s="1">
        <v>1.0</v>
      </c>
      <c r="Z482" s="1" t="s">
        <v>93</v>
      </c>
      <c r="AA482" s="1" t="s">
        <v>2795</v>
      </c>
      <c r="AB482" s="1">
        <v>165.0</v>
      </c>
      <c r="AC482" s="1">
        <v>1.0</v>
      </c>
      <c r="AD482" s="1">
        <v>0.0</v>
      </c>
      <c r="AE482" s="1">
        <v>2.0</v>
      </c>
      <c r="AF482" s="1" t="s">
        <v>521</v>
      </c>
      <c r="AG482" s="1">
        <v>1.0</v>
      </c>
      <c r="AH482" s="1">
        <v>0.0</v>
      </c>
      <c r="AI482" s="1">
        <v>0.0</v>
      </c>
      <c r="AJ482" s="1">
        <v>0.0</v>
      </c>
      <c r="AK482" s="1">
        <v>0.0</v>
      </c>
      <c r="AL482" s="1">
        <v>3.0</v>
      </c>
      <c r="AM482" s="1">
        <v>0.0</v>
      </c>
      <c r="AN482" s="1">
        <v>100.0</v>
      </c>
      <c r="AO482" s="1">
        <v>10.0</v>
      </c>
      <c r="AP482" s="1">
        <v>10.0</v>
      </c>
      <c r="AQ482" s="1">
        <v>10.0</v>
      </c>
      <c r="AR482" s="1">
        <v>10.0</v>
      </c>
      <c r="AS482" s="1">
        <v>10.0</v>
      </c>
      <c r="AT482" s="1">
        <v>10.0</v>
      </c>
      <c r="AU482" s="1">
        <v>0.0</v>
      </c>
      <c r="AV482" s="1" t="s">
        <v>117</v>
      </c>
      <c r="AW482" s="1">
        <v>1.0</v>
      </c>
      <c r="AX482" s="1">
        <v>1.0</v>
      </c>
      <c r="AY482" s="1">
        <v>0.0</v>
      </c>
      <c r="AZ482" s="1">
        <v>0.0</v>
      </c>
      <c r="BA482" s="1">
        <v>0.08</v>
      </c>
      <c r="BB482" s="1">
        <v>-1.0</v>
      </c>
      <c r="BC482" s="1">
        <v>1.0</v>
      </c>
      <c r="BD482" s="1">
        <v>-1.0</v>
      </c>
      <c r="BE482" s="1">
        <v>-1.0</v>
      </c>
      <c r="BF482" s="1">
        <v>-1.0</v>
      </c>
      <c r="BG482" s="1">
        <v>-1.0</v>
      </c>
      <c r="BH482" s="1">
        <v>-1.0</v>
      </c>
      <c r="BI482" s="1">
        <v>-1.0</v>
      </c>
      <c r="BJ482" s="1">
        <v>-1.0</v>
      </c>
      <c r="BK482" s="1">
        <v>-1.0</v>
      </c>
      <c r="BL482" s="1">
        <v>1.0</v>
      </c>
      <c r="BM482" s="1">
        <v>1.0</v>
      </c>
      <c r="BN482" s="1">
        <v>-1.0</v>
      </c>
      <c r="BO482" s="1">
        <v>-1.0</v>
      </c>
      <c r="BP482" s="1">
        <v>-1.0</v>
      </c>
      <c r="BQ482" s="1">
        <v>-1.0</v>
      </c>
      <c r="BR482" s="1">
        <v>-1.0</v>
      </c>
      <c r="BS482" s="1">
        <v>-1.0</v>
      </c>
      <c r="BT482" s="1">
        <v>-1.0</v>
      </c>
      <c r="BU482" s="1">
        <v>1.0</v>
      </c>
      <c r="BV482" s="1">
        <v>-1.0</v>
      </c>
      <c r="BW482" s="1">
        <v>-1.0</v>
      </c>
      <c r="BX482" s="1">
        <v>-1.0</v>
      </c>
      <c r="BY482" s="1">
        <v>-1.0</v>
      </c>
      <c r="BZ482" s="1">
        <v>-1.0</v>
      </c>
      <c r="CA482" s="1">
        <v>-1.0</v>
      </c>
      <c r="CB482" s="1">
        <v>-1.0</v>
      </c>
      <c r="CC482" s="1">
        <v>-1.0</v>
      </c>
      <c r="CD482" s="1">
        <v>15834.0</v>
      </c>
    </row>
    <row r="483">
      <c r="A483" s="1">
        <v>9298825.0</v>
      </c>
      <c r="B483" s="1" t="s">
        <v>2796</v>
      </c>
      <c r="C483" s="1" t="s">
        <v>2797</v>
      </c>
      <c r="D483" s="1" t="s">
        <v>2798</v>
      </c>
      <c r="E483" s="1" t="s">
        <v>85</v>
      </c>
      <c r="F483" s="1" t="s">
        <v>2799</v>
      </c>
      <c r="G483" s="1" t="s">
        <v>2800</v>
      </c>
      <c r="H483" s="1" t="s">
        <v>2801</v>
      </c>
      <c r="I483" s="1">
        <v>4631581.0</v>
      </c>
      <c r="J483" s="1">
        <v>41282.0</v>
      </c>
      <c r="M483" s="1">
        <v>0.0</v>
      </c>
      <c r="N483" s="1">
        <v>1.0</v>
      </c>
      <c r="O483" s="1">
        <v>1.0</v>
      </c>
      <c r="P483" s="1" t="s">
        <v>123</v>
      </c>
      <c r="Q483" s="1" t="s">
        <v>2802</v>
      </c>
      <c r="R483" s="1">
        <v>40.68805</v>
      </c>
      <c r="S483" s="1">
        <v>-73.99634</v>
      </c>
      <c r="T483" s="1" t="s">
        <v>91</v>
      </c>
      <c r="U483" s="1" t="s">
        <v>92</v>
      </c>
      <c r="V483" s="1">
        <v>3.0</v>
      </c>
      <c r="W483" s="1">
        <v>1.0</v>
      </c>
      <c r="X483" s="1">
        <v>1.0</v>
      </c>
      <c r="Y483" s="1">
        <v>1.0</v>
      </c>
      <c r="Z483" s="1" t="s">
        <v>93</v>
      </c>
      <c r="AA483" s="1" t="s">
        <v>2803</v>
      </c>
      <c r="AB483" s="1">
        <v>185.0</v>
      </c>
      <c r="AC483" s="1">
        <v>1.0</v>
      </c>
      <c r="AD483" s="1">
        <v>0.0</v>
      </c>
      <c r="AE483" s="1">
        <v>2.0</v>
      </c>
      <c r="AF483" s="1" t="s">
        <v>159</v>
      </c>
      <c r="AG483" s="1">
        <v>1.0</v>
      </c>
      <c r="AH483" s="1">
        <v>0.0</v>
      </c>
      <c r="AI483" s="1">
        <v>0.0</v>
      </c>
      <c r="AJ483" s="1">
        <v>0.0</v>
      </c>
      <c r="AK483" s="1">
        <v>0.0</v>
      </c>
      <c r="AL483" s="1">
        <v>3.0</v>
      </c>
      <c r="AM483" s="1">
        <v>0.0</v>
      </c>
      <c r="AN483" s="1">
        <v>93.0</v>
      </c>
      <c r="AO483" s="1">
        <v>10.0</v>
      </c>
      <c r="AP483" s="1">
        <v>10.0</v>
      </c>
      <c r="AQ483" s="1">
        <v>10.0</v>
      </c>
      <c r="AR483" s="1">
        <v>10.0</v>
      </c>
      <c r="AS483" s="1">
        <v>10.0</v>
      </c>
      <c r="AT483" s="1">
        <v>10.0</v>
      </c>
      <c r="AU483" s="1">
        <v>0.0</v>
      </c>
      <c r="AV483" s="1" t="s">
        <v>117</v>
      </c>
      <c r="AW483" s="1">
        <v>1.0</v>
      </c>
      <c r="AX483" s="1">
        <v>1.0</v>
      </c>
      <c r="AY483" s="1">
        <v>0.0</v>
      </c>
      <c r="AZ483" s="1">
        <v>0.0</v>
      </c>
      <c r="BA483" s="1">
        <v>0.07</v>
      </c>
      <c r="BB483" s="1">
        <v>-1.0</v>
      </c>
      <c r="BC483" s="1">
        <v>1.0</v>
      </c>
      <c r="BD483" s="1">
        <v>-1.0</v>
      </c>
      <c r="BE483" s="1">
        <v>-1.0</v>
      </c>
      <c r="BF483" s="1">
        <v>-1.0</v>
      </c>
      <c r="BG483" s="1">
        <v>-1.0</v>
      </c>
      <c r="BH483" s="1">
        <v>-1.0</v>
      </c>
      <c r="BI483" s="1">
        <v>-1.0</v>
      </c>
      <c r="BJ483" s="1">
        <v>1.0</v>
      </c>
      <c r="BK483" s="1">
        <v>-1.0</v>
      </c>
      <c r="BL483" s="1">
        <v>-1.0</v>
      </c>
      <c r="BM483" s="1">
        <v>-1.0</v>
      </c>
      <c r="BN483" s="1">
        <v>-1.0</v>
      </c>
      <c r="BO483" s="1">
        <v>-1.0</v>
      </c>
      <c r="BP483" s="1">
        <v>1.0</v>
      </c>
      <c r="BQ483" s="1">
        <v>-1.0</v>
      </c>
      <c r="BR483" s="1">
        <v>-1.0</v>
      </c>
      <c r="BS483" s="1">
        <v>-1.0</v>
      </c>
      <c r="BT483" s="1">
        <v>-1.0</v>
      </c>
      <c r="BU483" s="1">
        <v>1.0</v>
      </c>
      <c r="BV483" s="1">
        <v>-1.0</v>
      </c>
      <c r="BW483" s="1">
        <v>-1.0</v>
      </c>
      <c r="BX483" s="1">
        <v>-1.0</v>
      </c>
      <c r="BY483" s="1">
        <v>-1.0</v>
      </c>
      <c r="BZ483" s="1">
        <v>-1.0</v>
      </c>
      <c r="CA483" s="1">
        <v>-1.0</v>
      </c>
      <c r="CB483" s="1">
        <v>-1.0</v>
      </c>
      <c r="CC483" s="1">
        <v>-1.0</v>
      </c>
      <c r="CD483" s="1">
        <v>15864.0</v>
      </c>
    </row>
    <row r="484">
      <c r="A484" s="1">
        <v>3511934.0</v>
      </c>
      <c r="B484" s="1" t="s">
        <v>2804</v>
      </c>
      <c r="C484" s="1" t="s">
        <v>2805</v>
      </c>
      <c r="D484" s="1" t="s">
        <v>2806</v>
      </c>
      <c r="E484" s="1" t="s">
        <v>85</v>
      </c>
      <c r="F484" s="1" t="s">
        <v>2807</v>
      </c>
      <c r="G484" s="1" t="s">
        <v>2808</v>
      </c>
      <c r="H484" s="1" t="s">
        <v>2809</v>
      </c>
      <c r="I484" s="1">
        <v>1.7682312E7</v>
      </c>
      <c r="J484" s="1">
        <v>41825.0</v>
      </c>
      <c r="M484" s="1">
        <v>0.0</v>
      </c>
      <c r="N484" s="1">
        <v>1.0</v>
      </c>
      <c r="O484" s="1">
        <v>0.0</v>
      </c>
      <c r="P484" s="1" t="s">
        <v>89</v>
      </c>
      <c r="Q484" s="1" t="s">
        <v>1535</v>
      </c>
      <c r="R484" s="1">
        <v>40.82947</v>
      </c>
      <c r="S484" s="1">
        <v>-73.95104</v>
      </c>
      <c r="T484" s="1" t="s">
        <v>125</v>
      </c>
      <c r="U484" s="1" t="s">
        <v>113</v>
      </c>
      <c r="V484" s="1">
        <v>2.0</v>
      </c>
      <c r="W484" s="1">
        <v>1.0</v>
      </c>
      <c r="X484" s="1">
        <v>1.0</v>
      </c>
      <c r="Y484" s="1">
        <v>2.0</v>
      </c>
      <c r="Z484" s="1" t="s">
        <v>93</v>
      </c>
      <c r="AA484" s="1" t="s">
        <v>2810</v>
      </c>
      <c r="AB484" s="1">
        <v>84.0</v>
      </c>
      <c r="AC484" s="1">
        <v>1.0</v>
      </c>
      <c r="AD484" s="1">
        <v>0.0</v>
      </c>
      <c r="AE484" s="1">
        <v>1.0</v>
      </c>
      <c r="AF484" s="1" t="s">
        <v>1074</v>
      </c>
      <c r="AG484" s="1">
        <v>1.0</v>
      </c>
      <c r="AH484" s="1">
        <v>0.0</v>
      </c>
      <c r="AI484" s="1">
        <v>0.0</v>
      </c>
      <c r="AJ484" s="1">
        <v>0.0</v>
      </c>
      <c r="AK484" s="1">
        <v>0.0</v>
      </c>
      <c r="AL484" s="1">
        <v>0.0</v>
      </c>
      <c r="AM484" s="1">
        <v>0.0</v>
      </c>
      <c r="AU484" s="1">
        <v>0.0</v>
      </c>
      <c r="AV484" s="1" t="s">
        <v>105</v>
      </c>
      <c r="AW484" s="1">
        <v>1.0</v>
      </c>
      <c r="AX484" s="1">
        <v>0.0</v>
      </c>
      <c r="AY484" s="1">
        <v>1.0</v>
      </c>
      <c r="AZ484" s="1">
        <v>0.0</v>
      </c>
      <c r="BB484" s="1">
        <v>-1.0</v>
      </c>
      <c r="BC484" s="1">
        <v>1.0</v>
      </c>
      <c r="BD484" s="1">
        <v>-1.0</v>
      </c>
      <c r="BE484" s="1">
        <v>-1.0</v>
      </c>
      <c r="BF484" s="1">
        <v>-1.0</v>
      </c>
      <c r="BG484" s="1">
        <v>-1.0</v>
      </c>
      <c r="BH484" s="1">
        <v>-1.0</v>
      </c>
      <c r="BI484" s="1">
        <v>-1.0</v>
      </c>
      <c r="BJ484" s="1">
        <v>-1.0</v>
      </c>
      <c r="BK484" s="1">
        <v>-1.0</v>
      </c>
      <c r="BL484" s="1">
        <v>-1.0</v>
      </c>
      <c r="BM484" s="1">
        <v>-1.0</v>
      </c>
      <c r="BN484" s="1">
        <v>-1.0</v>
      </c>
      <c r="BO484" s="1">
        <v>-1.0</v>
      </c>
      <c r="BP484" s="1">
        <v>-1.0</v>
      </c>
      <c r="BQ484" s="1">
        <v>-1.0</v>
      </c>
      <c r="BR484" s="1">
        <v>-1.0</v>
      </c>
      <c r="BS484" s="1">
        <v>-1.0</v>
      </c>
      <c r="BT484" s="1">
        <v>-1.0</v>
      </c>
      <c r="BU484" s="1">
        <v>1.0</v>
      </c>
      <c r="BV484" s="1">
        <v>-1.0</v>
      </c>
      <c r="BW484" s="1">
        <v>-1.0</v>
      </c>
      <c r="BX484" s="1">
        <v>-1.0</v>
      </c>
      <c r="BY484" s="1">
        <v>-1.0</v>
      </c>
      <c r="BZ484" s="1">
        <v>-1.0</v>
      </c>
      <c r="CA484" s="1">
        <v>-1.0</v>
      </c>
      <c r="CB484" s="1">
        <v>-1.0</v>
      </c>
      <c r="CC484" s="1">
        <v>-1.0</v>
      </c>
      <c r="CD484" s="1">
        <v>15886.0</v>
      </c>
    </row>
    <row r="485">
      <c r="A485" s="1">
        <v>1.2652833E7</v>
      </c>
      <c r="B485" s="1" t="s">
        <v>2811</v>
      </c>
      <c r="C485" s="1" t="s">
        <v>2812</v>
      </c>
      <c r="D485" s="1" t="s">
        <v>2812</v>
      </c>
      <c r="E485" s="1" t="s">
        <v>85</v>
      </c>
      <c r="I485" s="1">
        <v>6.8729548E7</v>
      </c>
      <c r="J485" s="1">
        <v>42484.0</v>
      </c>
      <c r="M485" s="1">
        <v>0.0</v>
      </c>
      <c r="N485" s="1">
        <v>1.0</v>
      </c>
      <c r="O485" s="1">
        <v>0.0</v>
      </c>
      <c r="P485" s="1" t="s">
        <v>89</v>
      </c>
      <c r="Q485" s="1" t="s">
        <v>90</v>
      </c>
      <c r="R485" s="1">
        <v>40.72994</v>
      </c>
      <c r="S485" s="1">
        <v>-73.99455</v>
      </c>
      <c r="T485" s="1" t="s">
        <v>91</v>
      </c>
      <c r="U485" s="1" t="s">
        <v>113</v>
      </c>
      <c r="V485" s="1">
        <v>1.0</v>
      </c>
      <c r="W485" s="1">
        <v>1.5</v>
      </c>
      <c r="X485" s="1">
        <v>1.0</v>
      </c>
      <c r="Y485" s="1">
        <v>1.0</v>
      </c>
      <c r="Z485" s="1" t="s">
        <v>93</v>
      </c>
      <c r="AA485" s="1" t="s">
        <v>2813</v>
      </c>
      <c r="AB485" s="1">
        <v>100.0</v>
      </c>
      <c r="AC485" s="1">
        <v>1.0</v>
      </c>
      <c r="AD485" s="1">
        <v>0.0</v>
      </c>
      <c r="AE485" s="1">
        <v>1.0</v>
      </c>
      <c r="AF485" s="1" t="s">
        <v>266</v>
      </c>
      <c r="AG485" s="1">
        <v>1.0</v>
      </c>
      <c r="AH485" s="1">
        <v>0.0</v>
      </c>
      <c r="AI485" s="1">
        <v>0.0</v>
      </c>
      <c r="AJ485" s="1">
        <v>0.0</v>
      </c>
      <c r="AK485" s="1">
        <v>0.0</v>
      </c>
      <c r="AL485" s="1">
        <v>0.0</v>
      </c>
      <c r="AM485" s="1">
        <v>0.0</v>
      </c>
      <c r="AU485" s="1">
        <v>0.0</v>
      </c>
      <c r="AV485" s="1" t="s">
        <v>105</v>
      </c>
      <c r="AW485" s="1">
        <v>1.0</v>
      </c>
      <c r="AX485" s="1">
        <v>0.0</v>
      </c>
      <c r="AY485" s="1">
        <v>1.0</v>
      </c>
      <c r="AZ485" s="1">
        <v>0.0</v>
      </c>
      <c r="BB485" s="1">
        <v>1.0</v>
      </c>
      <c r="BC485" s="1">
        <v>1.0</v>
      </c>
      <c r="BD485" s="1">
        <v>-1.0</v>
      </c>
      <c r="BE485" s="1">
        <v>-1.0</v>
      </c>
      <c r="BF485" s="1">
        <v>-1.0</v>
      </c>
      <c r="BG485" s="1">
        <v>-1.0</v>
      </c>
      <c r="BH485" s="1">
        <v>-1.0</v>
      </c>
      <c r="BI485" s="1">
        <v>-1.0</v>
      </c>
      <c r="BJ485" s="1">
        <v>1.0</v>
      </c>
      <c r="BK485" s="1">
        <v>-1.0</v>
      </c>
      <c r="BL485" s="1">
        <v>-1.0</v>
      </c>
      <c r="BM485" s="1">
        <v>1.0</v>
      </c>
      <c r="BN485" s="1">
        <v>1.0</v>
      </c>
      <c r="BO485" s="1">
        <v>-1.0</v>
      </c>
      <c r="BP485" s="1">
        <v>1.0</v>
      </c>
      <c r="BQ485" s="1">
        <v>-1.0</v>
      </c>
      <c r="BR485" s="1">
        <v>-1.0</v>
      </c>
      <c r="BS485" s="1">
        <v>-1.0</v>
      </c>
      <c r="BT485" s="1">
        <v>1.0</v>
      </c>
      <c r="BU485" s="1">
        <v>1.0</v>
      </c>
      <c r="BV485" s="1">
        <v>-1.0</v>
      </c>
      <c r="BW485" s="1">
        <v>1.0</v>
      </c>
      <c r="BX485" s="1">
        <v>-1.0</v>
      </c>
      <c r="BY485" s="1">
        <v>-1.0</v>
      </c>
      <c r="BZ485" s="1">
        <v>-1.0</v>
      </c>
      <c r="CA485" s="1">
        <v>-1.0</v>
      </c>
      <c r="CB485" s="1">
        <v>1.0</v>
      </c>
      <c r="CC485" s="1">
        <v>-1.0</v>
      </c>
      <c r="CD485" s="1">
        <v>15948.0</v>
      </c>
    </row>
    <row r="486">
      <c r="A486" s="1">
        <v>7177958.0</v>
      </c>
      <c r="B486" s="1" t="s">
        <v>2814</v>
      </c>
      <c r="C486" s="1" t="s">
        <v>2815</v>
      </c>
      <c r="D486" s="1" t="s">
        <v>2816</v>
      </c>
      <c r="E486" s="1" t="s">
        <v>85</v>
      </c>
      <c r="F486" s="1" t="s">
        <v>2817</v>
      </c>
      <c r="G486" s="1" t="s">
        <v>2818</v>
      </c>
      <c r="H486" s="1" t="s">
        <v>2819</v>
      </c>
      <c r="I486" s="1">
        <v>780952.0</v>
      </c>
      <c r="J486" s="1">
        <v>40729.0</v>
      </c>
      <c r="M486" s="1">
        <v>0.0</v>
      </c>
      <c r="N486" s="1">
        <v>1.0</v>
      </c>
      <c r="O486" s="1">
        <v>1.0</v>
      </c>
      <c r="P486" s="1" t="s">
        <v>89</v>
      </c>
      <c r="Q486" s="1" t="s">
        <v>90</v>
      </c>
      <c r="R486" s="1">
        <v>40.80441</v>
      </c>
      <c r="S486" s="1">
        <v>-73.96409</v>
      </c>
      <c r="T486" s="1" t="s">
        <v>91</v>
      </c>
      <c r="U486" s="1" t="s">
        <v>92</v>
      </c>
      <c r="V486" s="1">
        <v>2.0</v>
      </c>
      <c r="W486" s="1">
        <v>1.0</v>
      </c>
      <c r="X486" s="1">
        <v>1.0</v>
      </c>
      <c r="Y486" s="1">
        <v>1.0</v>
      </c>
      <c r="Z486" s="1" t="s">
        <v>93</v>
      </c>
      <c r="AA486" s="1" t="s">
        <v>2820</v>
      </c>
      <c r="AB486" s="1">
        <v>120.0</v>
      </c>
      <c r="AC486" s="1">
        <v>1.0</v>
      </c>
      <c r="AD486" s="1">
        <v>0.0</v>
      </c>
      <c r="AE486" s="1">
        <v>2.0</v>
      </c>
      <c r="AF486" s="1" t="s">
        <v>597</v>
      </c>
      <c r="AG486" s="1">
        <v>1.0</v>
      </c>
      <c r="AH486" s="1">
        <v>0.0</v>
      </c>
      <c r="AI486" s="1">
        <v>0.0</v>
      </c>
      <c r="AJ486" s="1">
        <v>0.0</v>
      </c>
      <c r="AK486" s="1">
        <v>0.0</v>
      </c>
      <c r="AL486" s="1">
        <v>7.0</v>
      </c>
      <c r="AM486" s="1">
        <v>0.0</v>
      </c>
      <c r="AN486" s="1">
        <v>97.0</v>
      </c>
      <c r="AO486" s="1">
        <v>10.0</v>
      </c>
      <c r="AP486" s="1">
        <v>10.0</v>
      </c>
      <c r="AQ486" s="1">
        <v>10.0</v>
      </c>
      <c r="AR486" s="1">
        <v>10.0</v>
      </c>
      <c r="AS486" s="1">
        <v>10.0</v>
      </c>
      <c r="AT486" s="1">
        <v>10.0</v>
      </c>
      <c r="AU486" s="1">
        <v>0.0</v>
      </c>
      <c r="AV486" s="1" t="s">
        <v>105</v>
      </c>
      <c r="AW486" s="1">
        <v>1.0</v>
      </c>
      <c r="AX486" s="1">
        <v>1.0</v>
      </c>
      <c r="AY486" s="1">
        <v>0.0</v>
      </c>
      <c r="AZ486" s="1">
        <v>0.0</v>
      </c>
      <c r="BA486" s="1">
        <v>0.15</v>
      </c>
      <c r="BB486" s="1">
        <v>-1.0</v>
      </c>
      <c r="BC486" s="1">
        <v>1.0</v>
      </c>
      <c r="BD486" s="1">
        <v>-1.0</v>
      </c>
      <c r="BE486" s="1">
        <v>-1.0</v>
      </c>
      <c r="BF486" s="1">
        <v>-1.0</v>
      </c>
      <c r="BG486" s="1">
        <v>-1.0</v>
      </c>
      <c r="BH486" s="1">
        <v>-1.0</v>
      </c>
      <c r="BI486" s="1">
        <v>-1.0</v>
      </c>
      <c r="BJ486" s="1">
        <v>-1.0</v>
      </c>
      <c r="BK486" s="1">
        <v>-1.0</v>
      </c>
      <c r="BL486" s="1">
        <v>-1.0</v>
      </c>
      <c r="BM486" s="1">
        <v>1.0</v>
      </c>
      <c r="BN486" s="1">
        <v>1.0</v>
      </c>
      <c r="BO486" s="1">
        <v>-1.0</v>
      </c>
      <c r="BP486" s="1">
        <v>1.0</v>
      </c>
      <c r="BQ486" s="1">
        <v>-1.0</v>
      </c>
      <c r="BR486" s="1">
        <v>-1.0</v>
      </c>
      <c r="BS486" s="1">
        <v>-1.0</v>
      </c>
      <c r="BT486" s="1">
        <v>-1.0</v>
      </c>
      <c r="BU486" s="1">
        <v>1.0</v>
      </c>
      <c r="BV486" s="1">
        <v>-1.0</v>
      </c>
      <c r="BW486" s="1">
        <v>-1.0</v>
      </c>
      <c r="BX486" s="1">
        <v>-1.0</v>
      </c>
      <c r="BY486" s="1">
        <v>-1.0</v>
      </c>
      <c r="BZ486" s="1">
        <v>-1.0</v>
      </c>
      <c r="CA486" s="1">
        <v>-1.0</v>
      </c>
      <c r="CB486" s="1">
        <v>-1.0</v>
      </c>
      <c r="CC486" s="1">
        <v>-1.0</v>
      </c>
      <c r="CD486" s="1">
        <v>15979.0</v>
      </c>
    </row>
    <row r="487">
      <c r="A487" s="1">
        <v>1.9240332E7</v>
      </c>
      <c r="B487" s="1" t="s">
        <v>2821</v>
      </c>
      <c r="C487" s="1" t="s">
        <v>2822</v>
      </c>
      <c r="D487" s="1" t="s">
        <v>2823</v>
      </c>
      <c r="E487" s="1" t="s">
        <v>85</v>
      </c>
      <c r="G487" s="1" t="s">
        <v>2824</v>
      </c>
      <c r="I487" s="1">
        <v>1.33547094E8</v>
      </c>
      <c r="J487" s="1">
        <v>42891.0</v>
      </c>
      <c r="K487" s="1" t="s">
        <v>88</v>
      </c>
      <c r="L487" s="1">
        <v>0.9</v>
      </c>
      <c r="M487" s="1">
        <v>0.0</v>
      </c>
      <c r="N487" s="1">
        <v>1.0</v>
      </c>
      <c r="O487" s="1">
        <v>1.0</v>
      </c>
      <c r="P487" s="1" t="s">
        <v>89</v>
      </c>
      <c r="Q487" s="1" t="s">
        <v>2825</v>
      </c>
      <c r="R487" s="1">
        <v>40.74808</v>
      </c>
      <c r="S487" s="1">
        <v>-73.98172</v>
      </c>
      <c r="T487" s="1" t="s">
        <v>91</v>
      </c>
      <c r="U487" s="1" t="s">
        <v>92</v>
      </c>
      <c r="V487" s="1">
        <v>3.0</v>
      </c>
      <c r="W487" s="1">
        <v>1.0</v>
      </c>
      <c r="X487" s="1">
        <v>1.0</v>
      </c>
      <c r="Y487" s="1">
        <v>2.0</v>
      </c>
      <c r="Z487" s="1" t="s">
        <v>93</v>
      </c>
      <c r="AA487" s="1" t="s">
        <v>2826</v>
      </c>
      <c r="AB487" s="1">
        <v>200.0</v>
      </c>
      <c r="AC487" s="1">
        <v>2.0</v>
      </c>
      <c r="AD487" s="1">
        <v>100.0</v>
      </c>
      <c r="AE487" s="1">
        <v>5.0</v>
      </c>
      <c r="AF487" s="1" t="s">
        <v>137</v>
      </c>
      <c r="AG487" s="1">
        <v>1.0</v>
      </c>
      <c r="AH487" s="1">
        <v>30.0</v>
      </c>
      <c r="AI487" s="1">
        <v>49.0</v>
      </c>
      <c r="AJ487" s="1">
        <v>49.0</v>
      </c>
      <c r="AK487" s="1">
        <v>52.0</v>
      </c>
      <c r="AL487" s="1">
        <v>10.0</v>
      </c>
      <c r="AM487" s="1">
        <v>10.0</v>
      </c>
      <c r="AN487" s="1">
        <v>90.0</v>
      </c>
      <c r="AO487" s="1">
        <v>9.0</v>
      </c>
      <c r="AP487" s="1">
        <v>9.0</v>
      </c>
      <c r="AQ487" s="1">
        <v>10.0</v>
      </c>
      <c r="AR487" s="1">
        <v>10.0</v>
      </c>
      <c r="AS487" s="1">
        <v>10.0</v>
      </c>
      <c r="AT487" s="1">
        <v>9.0</v>
      </c>
      <c r="AU487" s="1">
        <v>0.0</v>
      </c>
      <c r="AV487" s="1" t="s">
        <v>105</v>
      </c>
      <c r="AW487" s="1">
        <v>1.0</v>
      </c>
      <c r="AX487" s="1">
        <v>1.0</v>
      </c>
      <c r="AY487" s="1">
        <v>0.0</v>
      </c>
      <c r="AZ487" s="1">
        <v>0.0</v>
      </c>
      <c r="BA487" s="1">
        <v>1.41</v>
      </c>
      <c r="BB487" s="1">
        <v>-1.0</v>
      </c>
      <c r="BC487" s="1">
        <v>1.0</v>
      </c>
      <c r="BD487" s="1">
        <v>-1.0</v>
      </c>
      <c r="BE487" s="1">
        <v>-1.0</v>
      </c>
      <c r="BF487" s="1">
        <v>-1.0</v>
      </c>
      <c r="BG487" s="1">
        <v>-1.0</v>
      </c>
      <c r="BH487" s="1">
        <v>1.0</v>
      </c>
      <c r="BI487" s="1">
        <v>-1.0</v>
      </c>
      <c r="BJ487" s="1">
        <v>1.0</v>
      </c>
      <c r="BK487" s="1">
        <v>-1.0</v>
      </c>
      <c r="BL487" s="1">
        <v>1.0</v>
      </c>
      <c r="BM487" s="1">
        <v>-1.0</v>
      </c>
      <c r="BN487" s="1">
        <v>1.0</v>
      </c>
      <c r="BO487" s="1">
        <v>-1.0</v>
      </c>
      <c r="BP487" s="1">
        <v>-1.0</v>
      </c>
      <c r="BQ487" s="1">
        <v>-1.0</v>
      </c>
      <c r="BR487" s="1">
        <v>-1.0</v>
      </c>
      <c r="BS487" s="1">
        <v>-1.0</v>
      </c>
      <c r="BT487" s="1">
        <v>-1.0</v>
      </c>
      <c r="BU487" s="1">
        <v>1.0</v>
      </c>
      <c r="BV487" s="1">
        <v>-1.0</v>
      </c>
      <c r="BW487" s="1">
        <v>-1.0</v>
      </c>
      <c r="BX487" s="1">
        <v>1.0</v>
      </c>
      <c r="BY487" s="1">
        <v>-1.0</v>
      </c>
      <c r="BZ487" s="1">
        <v>1.0</v>
      </c>
      <c r="CA487" s="1">
        <v>-1.0</v>
      </c>
      <c r="CB487" s="1">
        <v>-1.0</v>
      </c>
      <c r="CC487" s="1">
        <v>-1.0</v>
      </c>
      <c r="CD487" s="1">
        <v>16042.0</v>
      </c>
    </row>
    <row r="488">
      <c r="A488" s="1">
        <v>1.4006729E7</v>
      </c>
      <c r="B488" s="1" t="s">
        <v>2827</v>
      </c>
      <c r="C488" s="1" t="s">
        <v>2828</v>
      </c>
      <c r="D488" s="1" t="s">
        <v>2828</v>
      </c>
      <c r="E488" s="1" t="s">
        <v>85</v>
      </c>
      <c r="I488" s="1">
        <v>254650.0</v>
      </c>
      <c r="J488" s="1">
        <v>40457.0</v>
      </c>
      <c r="M488" s="1">
        <v>0.0</v>
      </c>
      <c r="N488" s="1">
        <v>2.0</v>
      </c>
      <c r="O488" s="1">
        <v>1.0</v>
      </c>
      <c r="P488" s="1" t="s">
        <v>89</v>
      </c>
      <c r="Q488" s="1" t="s">
        <v>90</v>
      </c>
      <c r="R488" s="1">
        <v>40.80431</v>
      </c>
      <c r="S488" s="1">
        <v>-73.95245</v>
      </c>
      <c r="T488" s="1" t="s">
        <v>91</v>
      </c>
      <c r="U488" s="1" t="s">
        <v>113</v>
      </c>
      <c r="V488" s="1">
        <v>2.0</v>
      </c>
      <c r="W488" s="1">
        <v>1.0</v>
      </c>
      <c r="X488" s="1">
        <v>1.0</v>
      </c>
      <c r="Y488" s="1">
        <v>1.0</v>
      </c>
      <c r="Z488" s="1" t="s">
        <v>93</v>
      </c>
      <c r="AA488" s="1" t="s">
        <v>2829</v>
      </c>
      <c r="AB488" s="1">
        <v>75.0</v>
      </c>
      <c r="AC488" s="1">
        <v>1.0</v>
      </c>
      <c r="AD488" s="1">
        <v>0.0</v>
      </c>
      <c r="AE488" s="1">
        <v>2.0</v>
      </c>
      <c r="AF488" s="1" t="s">
        <v>116</v>
      </c>
      <c r="AG488" s="1">
        <v>1.0</v>
      </c>
      <c r="AH488" s="1">
        <v>0.0</v>
      </c>
      <c r="AI488" s="1">
        <v>0.0</v>
      </c>
      <c r="AJ488" s="1">
        <v>0.0</v>
      </c>
      <c r="AK488" s="1">
        <v>0.0</v>
      </c>
      <c r="AL488" s="1">
        <v>3.0</v>
      </c>
      <c r="AM488" s="1">
        <v>0.0</v>
      </c>
      <c r="AN488" s="1">
        <v>100.0</v>
      </c>
      <c r="AO488" s="1">
        <v>10.0</v>
      </c>
      <c r="AP488" s="1">
        <v>10.0</v>
      </c>
      <c r="AQ488" s="1">
        <v>10.0</v>
      </c>
      <c r="AR488" s="1">
        <v>10.0</v>
      </c>
      <c r="AS488" s="1">
        <v>10.0</v>
      </c>
      <c r="AT488" s="1">
        <v>10.0</v>
      </c>
      <c r="AU488" s="1">
        <v>0.0</v>
      </c>
      <c r="AV488" s="1" t="s">
        <v>105</v>
      </c>
      <c r="AW488" s="1">
        <v>2.0</v>
      </c>
      <c r="AX488" s="1">
        <v>1.0</v>
      </c>
      <c r="AY488" s="1">
        <v>1.0</v>
      </c>
      <c r="AZ488" s="1">
        <v>0.0</v>
      </c>
      <c r="BA488" s="1">
        <v>0.08</v>
      </c>
      <c r="BB488" s="1">
        <v>-1.0</v>
      </c>
      <c r="BC488" s="1">
        <v>1.0</v>
      </c>
      <c r="BD488" s="1">
        <v>-1.0</v>
      </c>
      <c r="BE488" s="1">
        <v>-1.0</v>
      </c>
      <c r="BF488" s="1">
        <v>-1.0</v>
      </c>
      <c r="BG488" s="1">
        <v>-1.0</v>
      </c>
      <c r="BH488" s="1">
        <v>-1.0</v>
      </c>
      <c r="BI488" s="1">
        <v>-1.0</v>
      </c>
      <c r="BJ488" s="1">
        <v>1.0</v>
      </c>
      <c r="BK488" s="1">
        <v>-1.0</v>
      </c>
      <c r="BL488" s="1">
        <v>-1.0</v>
      </c>
      <c r="BM488" s="1">
        <v>-1.0</v>
      </c>
      <c r="BN488" s="1">
        <v>1.0</v>
      </c>
      <c r="BO488" s="1">
        <v>-1.0</v>
      </c>
      <c r="BP488" s="1">
        <v>1.0</v>
      </c>
      <c r="BQ488" s="1">
        <v>-1.0</v>
      </c>
      <c r="BR488" s="1">
        <v>-1.0</v>
      </c>
      <c r="BS488" s="1">
        <v>-1.0</v>
      </c>
      <c r="BT488" s="1">
        <v>-1.0</v>
      </c>
      <c r="BU488" s="1">
        <v>1.0</v>
      </c>
      <c r="BV488" s="1">
        <v>-1.0</v>
      </c>
      <c r="BW488" s="1">
        <v>-1.0</v>
      </c>
      <c r="BX488" s="1">
        <v>-1.0</v>
      </c>
      <c r="BY488" s="1">
        <v>-1.0</v>
      </c>
      <c r="BZ488" s="1">
        <v>-1.0</v>
      </c>
      <c r="CA488" s="1">
        <v>-1.0</v>
      </c>
      <c r="CB488" s="1">
        <v>-1.0</v>
      </c>
      <c r="CC488" s="1">
        <v>-1.0</v>
      </c>
      <c r="CD488" s="1">
        <v>16064.0</v>
      </c>
    </row>
    <row r="489">
      <c r="A489" s="1">
        <v>2.9907701E7</v>
      </c>
      <c r="B489" s="1" t="s">
        <v>2830</v>
      </c>
      <c r="C489" s="1" t="s">
        <v>2831</v>
      </c>
      <c r="D489" s="1" t="s">
        <v>2831</v>
      </c>
      <c r="E489" s="1" t="s">
        <v>85</v>
      </c>
      <c r="H489" s="2" t="str">
        <f>- please take off shoes inside of The house</f>
        <v>#ERROR!</v>
      </c>
      <c r="I489" s="1">
        <v>1.08618132E8</v>
      </c>
      <c r="J489" s="1">
        <v>42730.0</v>
      </c>
      <c r="K489" s="1" t="s">
        <v>134</v>
      </c>
      <c r="L489" s="1">
        <v>1.0</v>
      </c>
      <c r="M489" s="1">
        <v>0.0</v>
      </c>
      <c r="N489" s="1">
        <v>4.0</v>
      </c>
      <c r="O489" s="1">
        <v>0.0</v>
      </c>
      <c r="P489" s="1" t="s">
        <v>123</v>
      </c>
      <c r="Q489" s="1" t="s">
        <v>2832</v>
      </c>
      <c r="R489" s="1">
        <v>40.61519</v>
      </c>
      <c r="S489" s="1">
        <v>-74.00398</v>
      </c>
      <c r="T489" s="1" t="s">
        <v>125</v>
      </c>
      <c r="U489" s="1" t="s">
        <v>113</v>
      </c>
      <c r="V489" s="1">
        <v>2.0</v>
      </c>
      <c r="W489" s="1">
        <v>1.0</v>
      </c>
      <c r="X489" s="1">
        <v>1.0</v>
      </c>
      <c r="Y489" s="1">
        <v>1.0</v>
      </c>
      <c r="Z489" s="1" t="s">
        <v>93</v>
      </c>
      <c r="AA489" s="1" t="s">
        <v>2833</v>
      </c>
      <c r="AB489" s="1">
        <v>39.0</v>
      </c>
      <c r="AC489" s="1">
        <v>2.0</v>
      </c>
      <c r="AD489" s="1">
        <v>20.0</v>
      </c>
      <c r="AE489" s="1">
        <v>2.0</v>
      </c>
      <c r="AF489" s="1" t="s">
        <v>231</v>
      </c>
      <c r="AG489" s="1">
        <v>1.0</v>
      </c>
      <c r="AH489" s="1">
        <v>3.0</v>
      </c>
      <c r="AI489" s="1">
        <v>8.0</v>
      </c>
      <c r="AJ489" s="1">
        <v>15.0</v>
      </c>
      <c r="AK489" s="1">
        <v>236.0</v>
      </c>
      <c r="AL489" s="1">
        <v>13.0</v>
      </c>
      <c r="AM489" s="1">
        <v>13.0</v>
      </c>
      <c r="AN489" s="1">
        <v>85.0</v>
      </c>
      <c r="AO489" s="1">
        <v>9.0</v>
      </c>
      <c r="AP489" s="1">
        <v>8.0</v>
      </c>
      <c r="AQ489" s="1">
        <v>9.0</v>
      </c>
      <c r="AR489" s="1">
        <v>10.0</v>
      </c>
      <c r="AS489" s="1">
        <v>9.0</v>
      </c>
      <c r="AT489" s="1">
        <v>9.0</v>
      </c>
      <c r="AU489" s="1">
        <v>1.0</v>
      </c>
      <c r="AV489" s="1" t="s">
        <v>96</v>
      </c>
      <c r="AW489" s="1">
        <v>4.0</v>
      </c>
      <c r="AX489" s="1">
        <v>0.0</v>
      </c>
      <c r="AY489" s="1">
        <v>4.0</v>
      </c>
      <c r="AZ489" s="1">
        <v>0.0</v>
      </c>
      <c r="BA489" s="1">
        <v>1.64</v>
      </c>
      <c r="BB489" s="1">
        <v>-1.0</v>
      </c>
      <c r="BC489" s="1">
        <v>1.0</v>
      </c>
      <c r="BD489" s="1">
        <v>-1.0</v>
      </c>
      <c r="BE489" s="1">
        <v>-1.0</v>
      </c>
      <c r="BF489" s="1">
        <v>-1.0</v>
      </c>
      <c r="BG489" s="1">
        <v>-1.0</v>
      </c>
      <c r="BH489" s="1">
        <v>-1.0</v>
      </c>
      <c r="BI489" s="1">
        <v>-1.0</v>
      </c>
      <c r="BJ489" s="1">
        <v>1.0</v>
      </c>
      <c r="BK489" s="1">
        <v>-1.0</v>
      </c>
      <c r="BL489" s="1">
        <v>-1.0</v>
      </c>
      <c r="BM489" s="1">
        <v>-1.0</v>
      </c>
      <c r="BN489" s="1">
        <v>-1.0</v>
      </c>
      <c r="BO489" s="1">
        <v>-1.0</v>
      </c>
      <c r="BP489" s="1">
        <v>-1.0</v>
      </c>
      <c r="BQ489" s="1">
        <v>-1.0</v>
      </c>
      <c r="BR489" s="1">
        <v>-1.0</v>
      </c>
      <c r="BS489" s="1">
        <v>-1.0</v>
      </c>
      <c r="BT489" s="1">
        <v>-1.0</v>
      </c>
      <c r="BU489" s="1">
        <v>1.0</v>
      </c>
      <c r="BV489" s="1">
        <v>-1.0</v>
      </c>
      <c r="BW489" s="1">
        <v>-1.0</v>
      </c>
      <c r="BX489" s="1">
        <v>-1.0</v>
      </c>
      <c r="BY489" s="1">
        <v>-1.0</v>
      </c>
      <c r="BZ489" s="1">
        <v>-1.0</v>
      </c>
      <c r="CA489" s="1">
        <v>-1.0</v>
      </c>
      <c r="CB489" s="1">
        <v>-1.0</v>
      </c>
      <c r="CC489" s="1">
        <v>-1.0</v>
      </c>
      <c r="CD489" s="1">
        <v>16115.0</v>
      </c>
    </row>
    <row r="490">
      <c r="A490" s="1">
        <v>3.4999606E7</v>
      </c>
      <c r="B490" s="1" t="s">
        <v>2834</v>
      </c>
      <c r="C490" s="1" t="s">
        <v>2835</v>
      </c>
      <c r="D490" s="1" t="s">
        <v>2835</v>
      </c>
      <c r="E490" s="1" t="s">
        <v>85</v>
      </c>
      <c r="I490" s="1">
        <v>2.2120042E8</v>
      </c>
      <c r="J490" s="1">
        <v>43390.0</v>
      </c>
      <c r="K490" s="1" t="s">
        <v>88</v>
      </c>
      <c r="L490" s="1">
        <v>0.92</v>
      </c>
      <c r="M490" s="1">
        <v>0.0</v>
      </c>
      <c r="N490" s="1">
        <v>20.0</v>
      </c>
      <c r="O490" s="1">
        <v>0.0</v>
      </c>
      <c r="P490" s="1" t="s">
        <v>89</v>
      </c>
      <c r="Q490" s="1" t="s">
        <v>273</v>
      </c>
      <c r="R490" s="1">
        <v>40.74457</v>
      </c>
      <c r="S490" s="1">
        <v>-73.97168</v>
      </c>
      <c r="T490" s="1" t="s">
        <v>91</v>
      </c>
      <c r="U490" s="1" t="s">
        <v>92</v>
      </c>
      <c r="V490" s="1">
        <v>4.0</v>
      </c>
      <c r="W490" s="1">
        <v>1.0</v>
      </c>
      <c r="X490" s="1">
        <v>2.0</v>
      </c>
      <c r="Y490" s="1">
        <v>2.0</v>
      </c>
      <c r="Z490" s="1" t="s">
        <v>93</v>
      </c>
      <c r="AA490" s="1" t="s">
        <v>2836</v>
      </c>
      <c r="AB490" s="1">
        <v>210.0</v>
      </c>
      <c r="AC490" s="1">
        <v>1.0</v>
      </c>
      <c r="AD490" s="1">
        <v>0.0</v>
      </c>
      <c r="AE490" s="1">
        <v>30.0</v>
      </c>
      <c r="AF490" s="1" t="s">
        <v>104</v>
      </c>
      <c r="AG490" s="1">
        <v>1.0</v>
      </c>
      <c r="AH490" s="1">
        <v>8.0</v>
      </c>
      <c r="AI490" s="1">
        <v>38.0</v>
      </c>
      <c r="AJ490" s="1">
        <v>68.0</v>
      </c>
      <c r="AK490" s="1">
        <v>343.0</v>
      </c>
      <c r="AL490" s="1">
        <v>0.0</v>
      </c>
      <c r="AM490" s="1">
        <v>0.0</v>
      </c>
      <c r="AU490" s="1">
        <v>1.0</v>
      </c>
      <c r="AV490" s="1" t="s">
        <v>105</v>
      </c>
      <c r="AW490" s="1">
        <v>23.0</v>
      </c>
      <c r="AX490" s="1">
        <v>23.0</v>
      </c>
      <c r="AY490" s="1">
        <v>0.0</v>
      </c>
      <c r="AZ490" s="1">
        <v>0.0</v>
      </c>
      <c r="BB490" s="1">
        <v>-1.0</v>
      </c>
      <c r="BC490" s="1">
        <v>1.0</v>
      </c>
      <c r="BD490" s="1">
        <v>-1.0</v>
      </c>
      <c r="BE490" s="1">
        <v>-1.0</v>
      </c>
      <c r="BF490" s="1">
        <v>-1.0</v>
      </c>
      <c r="BG490" s="1">
        <v>-1.0</v>
      </c>
      <c r="BH490" s="1">
        <v>-1.0</v>
      </c>
      <c r="BI490" s="1">
        <v>-1.0</v>
      </c>
      <c r="BJ490" s="1">
        <v>1.0</v>
      </c>
      <c r="BK490" s="1">
        <v>-1.0</v>
      </c>
      <c r="BL490" s="1">
        <v>-1.0</v>
      </c>
      <c r="BM490" s="1">
        <v>-1.0</v>
      </c>
      <c r="BN490" s="1">
        <v>1.0</v>
      </c>
      <c r="BO490" s="1">
        <v>1.0</v>
      </c>
      <c r="BP490" s="1">
        <v>-1.0</v>
      </c>
      <c r="BQ490" s="1">
        <v>-1.0</v>
      </c>
      <c r="BR490" s="1">
        <v>-1.0</v>
      </c>
      <c r="BS490" s="1">
        <v>-1.0</v>
      </c>
      <c r="BT490" s="1">
        <v>-1.0</v>
      </c>
      <c r="BU490" s="1">
        <v>1.0</v>
      </c>
      <c r="BV490" s="1">
        <v>-1.0</v>
      </c>
      <c r="BW490" s="1">
        <v>1.0</v>
      </c>
      <c r="BX490" s="1">
        <v>-1.0</v>
      </c>
      <c r="BY490" s="1">
        <v>-1.0</v>
      </c>
      <c r="BZ490" s="1">
        <v>-1.0</v>
      </c>
      <c r="CA490" s="1">
        <v>-1.0</v>
      </c>
      <c r="CB490" s="1">
        <v>-1.0</v>
      </c>
      <c r="CC490" s="1">
        <v>-1.0</v>
      </c>
      <c r="CD490" s="1">
        <v>16119.0</v>
      </c>
    </row>
    <row r="491">
      <c r="A491" s="1">
        <v>3.3123667E7</v>
      </c>
      <c r="B491" s="1" t="s">
        <v>2837</v>
      </c>
      <c r="C491" s="1" t="s">
        <v>2838</v>
      </c>
      <c r="D491" s="1" t="s">
        <v>2839</v>
      </c>
      <c r="E491" s="1" t="s">
        <v>85</v>
      </c>
      <c r="F491" s="1" t="s">
        <v>2840</v>
      </c>
      <c r="H491" s="1" t="s">
        <v>2841</v>
      </c>
      <c r="I491" s="1">
        <v>5.6349939E7</v>
      </c>
      <c r="J491" s="1">
        <v>42396.0</v>
      </c>
      <c r="K491" s="1" t="s">
        <v>134</v>
      </c>
      <c r="L491" s="1">
        <v>1.0</v>
      </c>
      <c r="M491" s="1">
        <v>0.0</v>
      </c>
      <c r="N491" s="1">
        <v>1.0</v>
      </c>
      <c r="O491" s="1">
        <v>1.0</v>
      </c>
      <c r="P491" s="1" t="s">
        <v>89</v>
      </c>
      <c r="Q491" s="1" t="s">
        <v>177</v>
      </c>
      <c r="R491" s="1">
        <v>40.71728</v>
      </c>
      <c r="S491" s="1">
        <v>-73.99085</v>
      </c>
      <c r="T491" s="1" t="s">
        <v>91</v>
      </c>
      <c r="U491" s="1" t="s">
        <v>113</v>
      </c>
      <c r="V491" s="1">
        <v>2.0</v>
      </c>
      <c r="W491" s="1">
        <v>1.0</v>
      </c>
      <c r="X491" s="1">
        <v>1.0</v>
      </c>
      <c r="Y491" s="1">
        <v>2.0</v>
      </c>
      <c r="Z491" s="1" t="s">
        <v>93</v>
      </c>
      <c r="AA491" s="1" t="s">
        <v>2842</v>
      </c>
      <c r="AB491" s="1">
        <v>84.0</v>
      </c>
      <c r="AC491" s="1">
        <v>1.0</v>
      </c>
      <c r="AD491" s="1">
        <v>0.0</v>
      </c>
      <c r="AE491" s="1">
        <v>2.0</v>
      </c>
      <c r="AF491" s="1" t="s">
        <v>2136</v>
      </c>
      <c r="AG491" s="1">
        <v>1.0</v>
      </c>
      <c r="AH491" s="1">
        <v>9.0</v>
      </c>
      <c r="AI491" s="1">
        <v>21.0</v>
      </c>
      <c r="AJ491" s="1">
        <v>21.0</v>
      </c>
      <c r="AK491" s="1">
        <v>21.0</v>
      </c>
      <c r="AL491" s="1">
        <v>18.0</v>
      </c>
      <c r="AM491" s="1">
        <v>18.0</v>
      </c>
      <c r="AN491" s="1">
        <v>91.0</v>
      </c>
      <c r="AO491" s="1">
        <v>10.0</v>
      </c>
      <c r="AP491" s="1">
        <v>9.0</v>
      </c>
      <c r="AQ491" s="1">
        <v>10.0</v>
      </c>
      <c r="AR491" s="1">
        <v>10.0</v>
      </c>
      <c r="AS491" s="1">
        <v>10.0</v>
      </c>
      <c r="AT491" s="1">
        <v>9.0</v>
      </c>
      <c r="AU491" s="1">
        <v>1.0</v>
      </c>
      <c r="AV491" s="1" t="s">
        <v>96</v>
      </c>
      <c r="AW491" s="1">
        <v>1.0</v>
      </c>
      <c r="AX491" s="1">
        <v>0.0</v>
      </c>
      <c r="AY491" s="1">
        <v>1.0</v>
      </c>
      <c r="AZ491" s="1">
        <v>0.0</v>
      </c>
      <c r="BA491" s="1">
        <v>5.35</v>
      </c>
      <c r="BB491" s="1">
        <v>-1.0</v>
      </c>
      <c r="BC491" s="1">
        <v>1.0</v>
      </c>
      <c r="BD491" s="1">
        <v>-1.0</v>
      </c>
      <c r="BE491" s="1">
        <v>-1.0</v>
      </c>
      <c r="BF491" s="1">
        <v>-1.0</v>
      </c>
      <c r="BG491" s="1">
        <v>-1.0</v>
      </c>
      <c r="BH491" s="1">
        <v>-1.0</v>
      </c>
      <c r="BI491" s="1">
        <v>-1.0</v>
      </c>
      <c r="BJ491" s="1">
        <v>-1.0</v>
      </c>
      <c r="BK491" s="1">
        <v>-1.0</v>
      </c>
      <c r="BL491" s="1">
        <v>-1.0</v>
      </c>
      <c r="BM491" s="1">
        <v>1.0</v>
      </c>
      <c r="BN491" s="1">
        <v>-1.0</v>
      </c>
      <c r="BO491" s="1">
        <v>-1.0</v>
      </c>
      <c r="BP491" s="1">
        <v>-1.0</v>
      </c>
      <c r="BQ491" s="1">
        <v>-1.0</v>
      </c>
      <c r="BR491" s="1">
        <v>-1.0</v>
      </c>
      <c r="BS491" s="1">
        <v>-1.0</v>
      </c>
      <c r="BT491" s="1">
        <v>-1.0</v>
      </c>
      <c r="BU491" s="1">
        <v>1.0</v>
      </c>
      <c r="BV491" s="1">
        <v>-1.0</v>
      </c>
      <c r="BW491" s="1">
        <v>-1.0</v>
      </c>
      <c r="BX491" s="1">
        <v>-1.0</v>
      </c>
      <c r="BY491" s="1">
        <v>-1.0</v>
      </c>
      <c r="BZ491" s="1">
        <v>-1.0</v>
      </c>
      <c r="CA491" s="1">
        <v>-1.0</v>
      </c>
      <c r="CB491" s="1">
        <v>-1.0</v>
      </c>
      <c r="CC491" s="1">
        <v>-1.0</v>
      </c>
      <c r="CD491" s="1">
        <v>16168.0</v>
      </c>
    </row>
    <row r="492">
      <c r="A492" s="1">
        <v>1.9843731E7</v>
      </c>
      <c r="B492" s="1" t="s">
        <v>2843</v>
      </c>
      <c r="C492" s="1" t="s">
        <v>2844</v>
      </c>
      <c r="D492" s="1" t="s">
        <v>2845</v>
      </c>
      <c r="E492" s="1" t="s">
        <v>85</v>
      </c>
      <c r="F492" s="1" t="s">
        <v>2846</v>
      </c>
      <c r="G492" s="1" t="s">
        <v>2847</v>
      </c>
      <c r="H492" s="1" t="s">
        <v>2848</v>
      </c>
      <c r="I492" s="1">
        <v>1.37832487E8</v>
      </c>
      <c r="J492" s="1">
        <v>42916.0</v>
      </c>
      <c r="K492" s="1" t="s">
        <v>272</v>
      </c>
      <c r="L492" s="1">
        <v>1.0</v>
      </c>
      <c r="M492" s="1">
        <v>0.0</v>
      </c>
      <c r="N492" s="1">
        <v>1.0</v>
      </c>
      <c r="O492" s="1">
        <v>0.0</v>
      </c>
      <c r="P492" s="1" t="s">
        <v>621</v>
      </c>
      <c r="Q492" s="1" t="s">
        <v>1608</v>
      </c>
      <c r="R492" s="1">
        <v>40.82164</v>
      </c>
      <c r="S492" s="1">
        <v>-73.90163</v>
      </c>
      <c r="T492" s="1" t="s">
        <v>289</v>
      </c>
      <c r="U492" s="1" t="s">
        <v>113</v>
      </c>
      <c r="V492" s="1">
        <v>2.0</v>
      </c>
      <c r="W492" s="1">
        <v>1.5</v>
      </c>
      <c r="X492" s="1">
        <v>1.0</v>
      </c>
      <c r="Y492" s="1">
        <v>1.0</v>
      </c>
      <c r="Z492" s="1" t="s">
        <v>93</v>
      </c>
      <c r="AA492" s="1" t="s">
        <v>2849</v>
      </c>
      <c r="AB492" s="1">
        <v>65.0</v>
      </c>
      <c r="AC492" s="1">
        <v>1.0</v>
      </c>
      <c r="AD492" s="1">
        <v>10.0</v>
      </c>
      <c r="AE492" s="1">
        <v>3.0</v>
      </c>
      <c r="AF492" s="1" t="s">
        <v>179</v>
      </c>
      <c r="AG492" s="1">
        <v>1.0</v>
      </c>
      <c r="AH492" s="1">
        <v>0.0</v>
      </c>
      <c r="AI492" s="1">
        <v>0.0</v>
      </c>
      <c r="AJ492" s="1">
        <v>0.0</v>
      </c>
      <c r="AK492" s="1">
        <v>0.0</v>
      </c>
      <c r="AL492" s="1">
        <v>2.0</v>
      </c>
      <c r="AM492" s="1">
        <v>0.0</v>
      </c>
      <c r="AN492" s="1">
        <v>100.0</v>
      </c>
      <c r="AO492" s="1">
        <v>10.0</v>
      </c>
      <c r="AP492" s="1">
        <v>10.0</v>
      </c>
      <c r="AQ492" s="1">
        <v>8.0</v>
      </c>
      <c r="AR492" s="1">
        <v>10.0</v>
      </c>
      <c r="AS492" s="1">
        <v>10.0</v>
      </c>
      <c r="AT492" s="1">
        <v>10.0</v>
      </c>
      <c r="AU492" s="1">
        <v>1.0</v>
      </c>
      <c r="AV492" s="1" t="s">
        <v>117</v>
      </c>
      <c r="AW492" s="1">
        <v>1.0</v>
      </c>
      <c r="AX492" s="1">
        <v>0.0</v>
      </c>
      <c r="AY492" s="1">
        <v>1.0</v>
      </c>
      <c r="AZ492" s="1">
        <v>0.0</v>
      </c>
      <c r="BA492" s="1">
        <v>0.11</v>
      </c>
      <c r="BB492" s="1">
        <v>-1.0</v>
      </c>
      <c r="BC492" s="1">
        <v>1.0</v>
      </c>
      <c r="BD492" s="1">
        <v>-1.0</v>
      </c>
      <c r="BE492" s="1">
        <v>-1.0</v>
      </c>
      <c r="BF492" s="1">
        <v>-1.0</v>
      </c>
      <c r="BG492" s="1">
        <v>-1.0</v>
      </c>
      <c r="BH492" s="1">
        <v>-1.0</v>
      </c>
      <c r="BI492" s="1">
        <v>-1.0</v>
      </c>
      <c r="BJ492" s="1">
        <v>1.0</v>
      </c>
      <c r="BK492" s="1">
        <v>-1.0</v>
      </c>
      <c r="BL492" s="1">
        <v>-1.0</v>
      </c>
      <c r="BM492" s="1">
        <v>-1.0</v>
      </c>
      <c r="BN492" s="1">
        <v>-1.0</v>
      </c>
      <c r="BO492" s="1">
        <v>-1.0</v>
      </c>
      <c r="BP492" s="1">
        <v>-1.0</v>
      </c>
      <c r="BQ492" s="1">
        <v>-1.0</v>
      </c>
      <c r="BR492" s="1">
        <v>-1.0</v>
      </c>
      <c r="BS492" s="1">
        <v>-1.0</v>
      </c>
      <c r="BT492" s="1">
        <v>-1.0</v>
      </c>
      <c r="BU492" s="1">
        <v>1.0</v>
      </c>
      <c r="BV492" s="1">
        <v>-1.0</v>
      </c>
      <c r="BW492" s="1">
        <v>-1.0</v>
      </c>
      <c r="BX492" s="1">
        <v>-1.0</v>
      </c>
      <c r="BY492" s="1">
        <v>-1.0</v>
      </c>
      <c r="BZ492" s="1">
        <v>-1.0</v>
      </c>
      <c r="CA492" s="1">
        <v>-1.0</v>
      </c>
      <c r="CB492" s="1">
        <v>-1.0</v>
      </c>
      <c r="CC492" s="1">
        <v>-1.0</v>
      </c>
      <c r="CD492" s="1">
        <v>16181.0</v>
      </c>
    </row>
    <row r="493">
      <c r="A493" s="1">
        <v>1.3163474E7</v>
      </c>
      <c r="B493" s="1" t="s">
        <v>2850</v>
      </c>
      <c r="C493" s="1" t="s">
        <v>2851</v>
      </c>
      <c r="D493" s="1" t="s">
        <v>2852</v>
      </c>
      <c r="E493" s="1" t="s">
        <v>85</v>
      </c>
      <c r="F493" s="1" t="s">
        <v>2853</v>
      </c>
      <c r="G493" s="1" t="s">
        <v>2854</v>
      </c>
      <c r="I493" s="1">
        <v>1.6205472E7</v>
      </c>
      <c r="J493" s="1">
        <v>41790.0</v>
      </c>
      <c r="K493" s="1" t="s">
        <v>272</v>
      </c>
      <c r="L493" s="1">
        <v>0.5</v>
      </c>
      <c r="M493" s="1">
        <v>0.0</v>
      </c>
      <c r="N493" s="1">
        <v>1.0</v>
      </c>
      <c r="O493" s="1">
        <v>0.0</v>
      </c>
      <c r="P493" s="1" t="s">
        <v>89</v>
      </c>
      <c r="Q493" s="1" t="s">
        <v>362</v>
      </c>
      <c r="R493" s="1">
        <v>40.79296</v>
      </c>
      <c r="S493" s="1">
        <v>-73.97456</v>
      </c>
      <c r="T493" s="1" t="s">
        <v>91</v>
      </c>
      <c r="U493" s="1" t="s">
        <v>92</v>
      </c>
      <c r="V493" s="1">
        <v>1.0</v>
      </c>
      <c r="W493" s="1">
        <v>1.0</v>
      </c>
      <c r="X493" s="1">
        <v>1.0</v>
      </c>
      <c r="Y493" s="1">
        <v>1.0</v>
      </c>
      <c r="Z493" s="1" t="s">
        <v>93</v>
      </c>
      <c r="AA493" s="1" t="s">
        <v>2855</v>
      </c>
      <c r="AB493" s="1">
        <v>100.0</v>
      </c>
      <c r="AC493" s="1">
        <v>1.0</v>
      </c>
      <c r="AD493" s="1">
        <v>40.0</v>
      </c>
      <c r="AE493" s="1">
        <v>4.0</v>
      </c>
      <c r="AF493" s="1" t="s">
        <v>407</v>
      </c>
      <c r="AG493" s="1">
        <v>1.0</v>
      </c>
      <c r="AH493" s="1">
        <v>23.0</v>
      </c>
      <c r="AI493" s="1">
        <v>53.0</v>
      </c>
      <c r="AJ493" s="1">
        <v>83.0</v>
      </c>
      <c r="AK493" s="1">
        <v>83.0</v>
      </c>
      <c r="AL493" s="1">
        <v>2.0</v>
      </c>
      <c r="AM493" s="1">
        <v>1.0</v>
      </c>
      <c r="AN493" s="1">
        <v>80.0</v>
      </c>
      <c r="AO493" s="1">
        <v>9.0</v>
      </c>
      <c r="AP493" s="1">
        <v>8.0</v>
      </c>
      <c r="AQ493" s="1">
        <v>9.0</v>
      </c>
      <c r="AR493" s="1">
        <v>10.0</v>
      </c>
      <c r="AS493" s="1">
        <v>10.0</v>
      </c>
      <c r="AT493" s="1">
        <v>9.0</v>
      </c>
      <c r="AU493" s="1">
        <v>0.0</v>
      </c>
      <c r="AV493" s="1" t="s">
        <v>96</v>
      </c>
      <c r="AW493" s="1">
        <v>1.0</v>
      </c>
      <c r="AX493" s="1">
        <v>1.0</v>
      </c>
      <c r="AY493" s="1">
        <v>0.0</v>
      </c>
      <c r="AZ493" s="1">
        <v>0.0</v>
      </c>
      <c r="BA493" s="1">
        <v>0.09</v>
      </c>
      <c r="BB493" s="1">
        <v>-1.0</v>
      </c>
      <c r="BC493" s="1">
        <v>1.0</v>
      </c>
      <c r="BD493" s="1">
        <v>-1.0</v>
      </c>
      <c r="BE493" s="1">
        <v>-1.0</v>
      </c>
      <c r="BF493" s="1">
        <v>-1.0</v>
      </c>
      <c r="BG493" s="1">
        <v>-1.0</v>
      </c>
      <c r="BH493" s="1">
        <v>1.0</v>
      </c>
      <c r="BI493" s="1">
        <v>-1.0</v>
      </c>
      <c r="BJ493" s="1">
        <v>-1.0</v>
      </c>
      <c r="BK493" s="1">
        <v>-1.0</v>
      </c>
      <c r="BL493" s="1">
        <v>-1.0</v>
      </c>
      <c r="BM493" s="1">
        <v>1.0</v>
      </c>
      <c r="BN493" s="1">
        <v>1.0</v>
      </c>
      <c r="BO493" s="1">
        <v>-1.0</v>
      </c>
      <c r="BP493" s="1">
        <v>-1.0</v>
      </c>
      <c r="BQ493" s="1">
        <v>1.0</v>
      </c>
      <c r="BR493" s="1">
        <v>-1.0</v>
      </c>
      <c r="BS493" s="1">
        <v>-1.0</v>
      </c>
      <c r="BT493" s="1">
        <v>-1.0</v>
      </c>
      <c r="BU493" s="1">
        <v>1.0</v>
      </c>
      <c r="BV493" s="1">
        <v>-1.0</v>
      </c>
      <c r="BW493" s="1">
        <v>-1.0</v>
      </c>
      <c r="BX493" s="1">
        <v>1.0</v>
      </c>
      <c r="BY493" s="1">
        <v>-1.0</v>
      </c>
      <c r="BZ493" s="1">
        <v>-1.0</v>
      </c>
      <c r="CA493" s="1">
        <v>-1.0</v>
      </c>
      <c r="CB493" s="1">
        <v>-1.0</v>
      </c>
      <c r="CC493" s="1">
        <v>-1.0</v>
      </c>
      <c r="CD493" s="1">
        <v>16200.0</v>
      </c>
    </row>
    <row r="494">
      <c r="A494" s="1">
        <v>3.3930406E7</v>
      </c>
      <c r="B494" s="1" t="s">
        <v>2856</v>
      </c>
      <c r="C494" s="1" t="s">
        <v>2857</v>
      </c>
      <c r="D494" s="1" t="s">
        <v>2858</v>
      </c>
      <c r="E494" s="1" t="s">
        <v>85</v>
      </c>
      <c r="F494" s="1" t="s">
        <v>2859</v>
      </c>
      <c r="G494" s="1" t="s">
        <v>2860</v>
      </c>
      <c r="H494" s="1" t="s">
        <v>2861</v>
      </c>
      <c r="I494" s="1">
        <v>2.0851517E7</v>
      </c>
      <c r="J494" s="1">
        <v>41884.0</v>
      </c>
      <c r="K494" s="1" t="s">
        <v>134</v>
      </c>
      <c r="L494" s="1">
        <v>0.92</v>
      </c>
      <c r="M494" s="1">
        <v>0.0</v>
      </c>
      <c r="N494" s="1">
        <v>7.0</v>
      </c>
      <c r="O494" s="1">
        <v>1.0</v>
      </c>
      <c r="P494" s="1" t="s">
        <v>89</v>
      </c>
      <c r="Q494" s="1" t="s">
        <v>273</v>
      </c>
      <c r="R494" s="1">
        <v>40.76597</v>
      </c>
      <c r="S494" s="1">
        <v>-73.9893</v>
      </c>
      <c r="T494" s="1" t="s">
        <v>91</v>
      </c>
      <c r="U494" s="1" t="s">
        <v>113</v>
      </c>
      <c r="V494" s="1">
        <v>2.0</v>
      </c>
      <c r="W494" s="1">
        <v>1.0</v>
      </c>
      <c r="X494" s="1">
        <v>1.0</v>
      </c>
      <c r="Y494" s="1">
        <v>1.0</v>
      </c>
      <c r="Z494" s="1" t="s">
        <v>93</v>
      </c>
      <c r="AA494" s="1" t="s">
        <v>2862</v>
      </c>
      <c r="AB494" s="1">
        <v>98.0</v>
      </c>
      <c r="AC494" s="1">
        <v>1.0</v>
      </c>
      <c r="AD494" s="1">
        <v>10.0</v>
      </c>
      <c r="AE494" s="1">
        <v>6.0</v>
      </c>
      <c r="AF494" s="1" t="s">
        <v>313</v>
      </c>
      <c r="AG494" s="1">
        <v>1.0</v>
      </c>
      <c r="AH494" s="1">
        <v>0.0</v>
      </c>
      <c r="AI494" s="1">
        <v>4.0</v>
      </c>
      <c r="AJ494" s="1">
        <v>4.0</v>
      </c>
      <c r="AK494" s="1">
        <v>4.0</v>
      </c>
      <c r="AL494" s="1">
        <v>2.0</v>
      </c>
      <c r="AM494" s="1">
        <v>2.0</v>
      </c>
      <c r="AN494" s="1">
        <v>100.0</v>
      </c>
      <c r="AO494" s="1">
        <v>10.0</v>
      </c>
      <c r="AP494" s="1">
        <v>8.0</v>
      </c>
      <c r="AQ494" s="1">
        <v>10.0</v>
      </c>
      <c r="AR494" s="1">
        <v>10.0</v>
      </c>
      <c r="AS494" s="1">
        <v>10.0</v>
      </c>
      <c r="AT494" s="1">
        <v>10.0</v>
      </c>
      <c r="AU494" s="1">
        <v>0.0</v>
      </c>
      <c r="AV494" s="1" t="s">
        <v>117</v>
      </c>
      <c r="AW494" s="1">
        <v>3.0</v>
      </c>
      <c r="AX494" s="1">
        <v>0.0</v>
      </c>
      <c r="AY494" s="1">
        <v>3.0</v>
      </c>
      <c r="AZ494" s="1">
        <v>0.0</v>
      </c>
      <c r="BA494" s="1">
        <v>0.97</v>
      </c>
      <c r="BB494" s="1">
        <v>-1.0</v>
      </c>
      <c r="BC494" s="1">
        <v>1.0</v>
      </c>
      <c r="BD494" s="1">
        <v>-1.0</v>
      </c>
      <c r="BE494" s="1">
        <v>-1.0</v>
      </c>
      <c r="BF494" s="1">
        <v>1.0</v>
      </c>
      <c r="BG494" s="1">
        <v>-1.0</v>
      </c>
      <c r="BH494" s="1">
        <v>-1.0</v>
      </c>
      <c r="BI494" s="1">
        <v>-1.0</v>
      </c>
      <c r="BJ494" s="1">
        <v>-1.0</v>
      </c>
      <c r="BK494" s="1">
        <v>-1.0</v>
      </c>
      <c r="BL494" s="1">
        <v>1.0</v>
      </c>
      <c r="BM494" s="1">
        <v>1.0</v>
      </c>
      <c r="BN494" s="1">
        <v>1.0</v>
      </c>
      <c r="BO494" s="1">
        <v>-1.0</v>
      </c>
      <c r="BP494" s="1">
        <v>-1.0</v>
      </c>
      <c r="BQ494" s="1">
        <v>1.0</v>
      </c>
      <c r="BR494" s="1">
        <v>-1.0</v>
      </c>
      <c r="BS494" s="1">
        <v>-1.0</v>
      </c>
      <c r="BT494" s="1">
        <v>-1.0</v>
      </c>
      <c r="BU494" s="1">
        <v>1.0</v>
      </c>
      <c r="BV494" s="1">
        <v>1.0</v>
      </c>
      <c r="BW494" s="1">
        <v>-1.0</v>
      </c>
      <c r="BX494" s="1">
        <v>-1.0</v>
      </c>
      <c r="BY494" s="1">
        <v>-1.0</v>
      </c>
      <c r="BZ494" s="1">
        <v>-1.0</v>
      </c>
      <c r="CA494" s="1">
        <v>-1.0</v>
      </c>
      <c r="CB494" s="1">
        <v>-1.0</v>
      </c>
      <c r="CC494" s="1">
        <v>-1.0</v>
      </c>
      <c r="CD494" s="1">
        <v>16212.0</v>
      </c>
    </row>
    <row r="495">
      <c r="A495" s="1">
        <v>3647.0</v>
      </c>
      <c r="B495" s="1" t="s">
        <v>2863</v>
      </c>
      <c r="D495" s="1" t="s">
        <v>2864</v>
      </c>
      <c r="E495" s="1" t="s">
        <v>85</v>
      </c>
      <c r="H495" s="1" t="s">
        <v>2865</v>
      </c>
      <c r="I495" s="1">
        <v>4632.0</v>
      </c>
      <c r="J495" s="1">
        <v>39777.0</v>
      </c>
      <c r="K495" s="1" t="s">
        <v>272</v>
      </c>
      <c r="L495" s="1">
        <v>1.0</v>
      </c>
      <c r="M495" s="1">
        <v>0.0</v>
      </c>
      <c r="N495" s="1">
        <v>1.0</v>
      </c>
      <c r="O495" s="1">
        <v>1.0</v>
      </c>
      <c r="P495" s="1" t="s">
        <v>89</v>
      </c>
      <c r="Q495" s="1" t="s">
        <v>613</v>
      </c>
      <c r="R495" s="1">
        <v>40.80902</v>
      </c>
      <c r="S495" s="1">
        <v>-73.9419</v>
      </c>
      <c r="T495" s="1" t="s">
        <v>91</v>
      </c>
      <c r="U495" s="1" t="s">
        <v>113</v>
      </c>
      <c r="V495" s="1">
        <v>2.0</v>
      </c>
      <c r="W495" s="1">
        <v>1.0</v>
      </c>
      <c r="X495" s="1">
        <v>1.0</v>
      </c>
      <c r="Y495" s="1">
        <v>1.0</v>
      </c>
      <c r="Z495" s="1" t="s">
        <v>2866</v>
      </c>
      <c r="AA495" s="1" t="s">
        <v>2867</v>
      </c>
      <c r="AB495" s="1">
        <v>150.0</v>
      </c>
      <c r="AC495" s="1">
        <v>2.0</v>
      </c>
      <c r="AD495" s="1">
        <v>20.0</v>
      </c>
      <c r="AE495" s="1">
        <v>3.0</v>
      </c>
      <c r="AF495" s="1" t="s">
        <v>673</v>
      </c>
      <c r="AG495" s="1">
        <v>1.0</v>
      </c>
      <c r="AH495" s="1">
        <v>30.0</v>
      </c>
      <c r="AI495" s="1">
        <v>60.0</v>
      </c>
      <c r="AJ495" s="1">
        <v>90.0</v>
      </c>
      <c r="AK495" s="1">
        <v>365.0</v>
      </c>
      <c r="AL495" s="1">
        <v>0.0</v>
      </c>
      <c r="AM495" s="1">
        <v>0.0</v>
      </c>
      <c r="AU495" s="1">
        <v>0.0</v>
      </c>
      <c r="AV495" s="1" t="s">
        <v>96</v>
      </c>
      <c r="AW495" s="1">
        <v>1.0</v>
      </c>
      <c r="AX495" s="1">
        <v>0.0</v>
      </c>
      <c r="AY495" s="1">
        <v>1.0</v>
      </c>
      <c r="AZ495" s="1">
        <v>0.0</v>
      </c>
      <c r="BB495" s="1">
        <v>-1.0</v>
      </c>
      <c r="BC495" s="1">
        <v>1.0</v>
      </c>
      <c r="BD495" s="1">
        <v>-1.0</v>
      </c>
      <c r="BE495" s="1">
        <v>-1.0</v>
      </c>
      <c r="BF495" s="1">
        <v>-1.0</v>
      </c>
      <c r="BG495" s="1">
        <v>-1.0</v>
      </c>
      <c r="BH495" s="1">
        <v>-1.0</v>
      </c>
      <c r="BI495" s="1">
        <v>-1.0</v>
      </c>
      <c r="BJ495" s="1">
        <v>1.0</v>
      </c>
      <c r="BK495" s="1">
        <v>-1.0</v>
      </c>
      <c r="BL495" s="1">
        <v>-1.0</v>
      </c>
      <c r="BM495" s="1">
        <v>-1.0</v>
      </c>
      <c r="BN495" s="1">
        <v>-1.0</v>
      </c>
      <c r="BO495" s="1">
        <v>-1.0</v>
      </c>
      <c r="BP495" s="1">
        <v>-1.0</v>
      </c>
      <c r="BQ495" s="1">
        <v>-1.0</v>
      </c>
      <c r="BR495" s="1">
        <v>-1.0</v>
      </c>
      <c r="BS495" s="1">
        <v>-1.0</v>
      </c>
      <c r="BT495" s="1">
        <v>-1.0</v>
      </c>
      <c r="BU495" s="1">
        <v>1.0</v>
      </c>
      <c r="BV495" s="1">
        <v>-1.0</v>
      </c>
      <c r="BW495" s="1">
        <v>-1.0</v>
      </c>
      <c r="BX495" s="1">
        <v>-1.0</v>
      </c>
      <c r="BY495" s="1">
        <v>-1.0</v>
      </c>
      <c r="BZ495" s="1">
        <v>-1.0</v>
      </c>
      <c r="CA495" s="1">
        <v>-1.0</v>
      </c>
      <c r="CB495" s="1">
        <v>-1.0</v>
      </c>
      <c r="CC495" s="1">
        <v>-1.0</v>
      </c>
      <c r="CD495" s="1">
        <v>16234.0</v>
      </c>
    </row>
    <row r="496">
      <c r="A496" s="1">
        <v>1.3309188E7</v>
      </c>
      <c r="B496" s="1" t="s">
        <v>2868</v>
      </c>
      <c r="C496" s="1" t="s">
        <v>2869</v>
      </c>
      <c r="D496" s="1" t="s">
        <v>2869</v>
      </c>
      <c r="E496" s="1" t="s">
        <v>85</v>
      </c>
      <c r="I496" s="1">
        <v>2.1367825E7</v>
      </c>
      <c r="J496" s="1">
        <v>41897.0</v>
      </c>
      <c r="M496" s="1">
        <v>0.0</v>
      </c>
      <c r="N496" s="1">
        <v>1.0</v>
      </c>
      <c r="O496" s="1">
        <v>1.0</v>
      </c>
      <c r="P496" s="1" t="s">
        <v>89</v>
      </c>
      <c r="Q496" s="1" t="s">
        <v>2870</v>
      </c>
      <c r="R496" s="1">
        <v>40.7672</v>
      </c>
      <c r="S496" s="1">
        <v>-73.94552</v>
      </c>
      <c r="T496" s="1" t="s">
        <v>91</v>
      </c>
      <c r="U496" s="1" t="s">
        <v>92</v>
      </c>
      <c r="V496" s="1">
        <v>2.0</v>
      </c>
      <c r="W496" s="1">
        <v>1.0</v>
      </c>
      <c r="X496" s="1">
        <v>1.0</v>
      </c>
      <c r="Y496" s="1">
        <v>1.0</v>
      </c>
      <c r="Z496" s="1" t="s">
        <v>93</v>
      </c>
      <c r="AA496" s="1" t="s">
        <v>2871</v>
      </c>
      <c r="AB496" s="1">
        <v>195.0</v>
      </c>
      <c r="AC496" s="1">
        <v>1.0</v>
      </c>
      <c r="AD496" s="1">
        <v>0.0</v>
      </c>
      <c r="AE496" s="1">
        <v>14.0</v>
      </c>
      <c r="AF496" s="1" t="s">
        <v>1433</v>
      </c>
      <c r="AG496" s="1">
        <v>1.0</v>
      </c>
      <c r="AH496" s="1">
        <v>0.0</v>
      </c>
      <c r="AI496" s="1">
        <v>0.0</v>
      </c>
      <c r="AJ496" s="1">
        <v>0.0</v>
      </c>
      <c r="AK496" s="1">
        <v>0.0</v>
      </c>
      <c r="AL496" s="1">
        <v>1.0</v>
      </c>
      <c r="AM496" s="1">
        <v>0.0</v>
      </c>
      <c r="AN496" s="1">
        <v>80.0</v>
      </c>
      <c r="AO496" s="1">
        <v>8.0</v>
      </c>
      <c r="AP496" s="1">
        <v>10.0</v>
      </c>
      <c r="AQ496" s="1">
        <v>10.0</v>
      </c>
      <c r="AR496" s="1">
        <v>8.0</v>
      </c>
      <c r="AS496" s="1">
        <v>8.0</v>
      </c>
      <c r="AT496" s="1">
        <v>6.0</v>
      </c>
      <c r="AU496" s="1">
        <v>0.0</v>
      </c>
      <c r="AV496" s="1" t="s">
        <v>96</v>
      </c>
      <c r="AW496" s="1">
        <v>1.0</v>
      </c>
      <c r="AX496" s="1">
        <v>1.0</v>
      </c>
      <c r="AY496" s="1">
        <v>0.0</v>
      </c>
      <c r="AZ496" s="1">
        <v>0.0</v>
      </c>
      <c r="BA496" s="1">
        <v>0.03</v>
      </c>
      <c r="BB496" s="1">
        <v>1.0</v>
      </c>
      <c r="BC496" s="1">
        <v>1.0</v>
      </c>
      <c r="BD496" s="1">
        <v>-1.0</v>
      </c>
      <c r="BE496" s="1">
        <v>-1.0</v>
      </c>
      <c r="BF496" s="1">
        <v>-1.0</v>
      </c>
      <c r="BG496" s="1">
        <v>-1.0</v>
      </c>
      <c r="BH496" s="1">
        <v>-1.0</v>
      </c>
      <c r="BI496" s="1">
        <v>1.0</v>
      </c>
      <c r="BJ496" s="1">
        <v>1.0</v>
      </c>
      <c r="BK496" s="1">
        <v>-1.0</v>
      </c>
      <c r="BL496" s="1">
        <v>-1.0</v>
      </c>
      <c r="BM496" s="1">
        <v>1.0</v>
      </c>
      <c r="BN496" s="1">
        <v>1.0</v>
      </c>
      <c r="BO496" s="1">
        <v>1.0</v>
      </c>
      <c r="BP496" s="1">
        <v>1.0</v>
      </c>
      <c r="BQ496" s="1">
        <v>-1.0</v>
      </c>
      <c r="BR496" s="1">
        <v>-1.0</v>
      </c>
      <c r="BS496" s="1">
        <v>-1.0</v>
      </c>
      <c r="BT496" s="1">
        <v>1.0</v>
      </c>
      <c r="BU496" s="1">
        <v>1.0</v>
      </c>
      <c r="BV496" s="1">
        <v>-1.0</v>
      </c>
      <c r="BW496" s="1">
        <v>1.0</v>
      </c>
      <c r="BX496" s="1">
        <v>-1.0</v>
      </c>
      <c r="BY496" s="1">
        <v>-1.0</v>
      </c>
      <c r="BZ496" s="1">
        <v>-1.0</v>
      </c>
      <c r="CA496" s="1">
        <v>-1.0</v>
      </c>
      <c r="CB496" s="1">
        <v>-1.0</v>
      </c>
      <c r="CC496" s="1">
        <v>-1.0</v>
      </c>
      <c r="CD496" s="1">
        <v>16261.0</v>
      </c>
    </row>
    <row r="497">
      <c r="A497" s="1">
        <v>3.2678246E7</v>
      </c>
      <c r="B497" s="1" t="s">
        <v>2872</v>
      </c>
      <c r="C497" s="1" t="s">
        <v>2873</v>
      </c>
      <c r="D497" s="1" t="s">
        <v>2874</v>
      </c>
      <c r="E497" s="1" t="s">
        <v>85</v>
      </c>
      <c r="F497" s="1" t="s">
        <v>2875</v>
      </c>
      <c r="G497" s="1" t="s">
        <v>2876</v>
      </c>
      <c r="H497" s="1" t="s">
        <v>2877</v>
      </c>
      <c r="I497" s="1">
        <v>2.44559229E8</v>
      </c>
      <c r="J497" s="1">
        <v>43517.0</v>
      </c>
      <c r="K497" s="1" t="s">
        <v>134</v>
      </c>
      <c r="L497" s="1">
        <v>0.9</v>
      </c>
      <c r="M497" s="1">
        <v>0.0</v>
      </c>
      <c r="N497" s="1">
        <v>9.0</v>
      </c>
      <c r="O497" s="1">
        <v>0.0</v>
      </c>
      <c r="P497" s="1" t="s">
        <v>89</v>
      </c>
      <c r="Q497" s="1" t="s">
        <v>391</v>
      </c>
      <c r="R497" s="1">
        <v>40.74902</v>
      </c>
      <c r="S497" s="1">
        <v>-73.99211</v>
      </c>
      <c r="T497" s="1" t="s">
        <v>363</v>
      </c>
      <c r="U497" s="1" t="s">
        <v>113</v>
      </c>
      <c r="V497" s="1">
        <v>2.0</v>
      </c>
      <c r="W497" s="1">
        <v>1.0</v>
      </c>
      <c r="X497" s="1">
        <v>1.0</v>
      </c>
      <c r="Y497" s="1">
        <v>1.0</v>
      </c>
      <c r="Z497" s="1" t="s">
        <v>93</v>
      </c>
      <c r="AA497" s="1" t="s">
        <v>2878</v>
      </c>
      <c r="AB497" s="1">
        <v>100.0</v>
      </c>
      <c r="AC497" s="1">
        <v>2.0</v>
      </c>
      <c r="AD497" s="1">
        <v>5.0</v>
      </c>
      <c r="AE497" s="1">
        <v>1.0</v>
      </c>
      <c r="AF497" s="1" t="s">
        <v>95</v>
      </c>
      <c r="AG497" s="1">
        <v>1.0</v>
      </c>
      <c r="AH497" s="1">
        <v>30.0</v>
      </c>
      <c r="AI497" s="1">
        <v>60.0</v>
      </c>
      <c r="AJ497" s="1">
        <v>90.0</v>
      </c>
      <c r="AK497" s="1">
        <v>324.0</v>
      </c>
      <c r="AL497" s="1">
        <v>17.0</v>
      </c>
      <c r="AM497" s="1">
        <v>17.0</v>
      </c>
      <c r="AN497" s="1">
        <v>80.0</v>
      </c>
      <c r="AO497" s="1">
        <v>7.0</v>
      </c>
      <c r="AP497" s="1">
        <v>10.0</v>
      </c>
      <c r="AQ497" s="1">
        <v>8.0</v>
      </c>
      <c r="AR497" s="1">
        <v>8.0</v>
      </c>
      <c r="AS497" s="1">
        <v>9.0</v>
      </c>
      <c r="AT497" s="1">
        <v>7.0</v>
      </c>
      <c r="AU497" s="1">
        <v>1.0</v>
      </c>
      <c r="AV497" s="1" t="s">
        <v>105</v>
      </c>
      <c r="AW497" s="1">
        <v>9.0</v>
      </c>
      <c r="AX497" s="1">
        <v>0.0</v>
      </c>
      <c r="AY497" s="1">
        <v>9.0</v>
      </c>
      <c r="AZ497" s="1">
        <v>0.0</v>
      </c>
      <c r="BA497" s="1">
        <v>7.08</v>
      </c>
      <c r="BB497" s="1">
        <v>-1.0</v>
      </c>
      <c r="BC497" s="1">
        <v>1.0</v>
      </c>
      <c r="BD497" s="1">
        <v>-1.0</v>
      </c>
      <c r="BE497" s="1">
        <v>-1.0</v>
      </c>
      <c r="BF497" s="1">
        <v>-1.0</v>
      </c>
      <c r="BG497" s="1">
        <v>-1.0</v>
      </c>
      <c r="BH497" s="1">
        <v>1.0</v>
      </c>
      <c r="BI497" s="1">
        <v>-1.0</v>
      </c>
      <c r="BJ497" s="1">
        <v>1.0</v>
      </c>
      <c r="BK497" s="1">
        <v>1.0</v>
      </c>
      <c r="BL497" s="1">
        <v>-1.0</v>
      </c>
      <c r="BM497" s="1">
        <v>1.0</v>
      </c>
      <c r="BN497" s="1">
        <v>1.0</v>
      </c>
      <c r="BO497" s="1">
        <v>1.0</v>
      </c>
      <c r="BP497" s="1">
        <v>-1.0</v>
      </c>
      <c r="BQ497" s="1">
        <v>1.0</v>
      </c>
      <c r="BR497" s="1">
        <v>-1.0</v>
      </c>
      <c r="BS497" s="1">
        <v>-1.0</v>
      </c>
      <c r="BT497" s="1">
        <v>-1.0</v>
      </c>
      <c r="BU497" s="1">
        <v>1.0</v>
      </c>
      <c r="BV497" s="1">
        <v>-1.0</v>
      </c>
      <c r="BW497" s="1">
        <v>1.0</v>
      </c>
      <c r="BX497" s="1">
        <v>1.0</v>
      </c>
      <c r="BY497" s="1">
        <v>-1.0</v>
      </c>
      <c r="BZ497" s="1">
        <v>-1.0</v>
      </c>
      <c r="CA497" s="1">
        <v>-1.0</v>
      </c>
      <c r="CB497" s="1">
        <v>-1.0</v>
      </c>
      <c r="CC497" s="1">
        <v>-1.0</v>
      </c>
      <c r="CD497" s="1">
        <v>16282.0</v>
      </c>
    </row>
    <row r="498">
      <c r="A498" s="1">
        <v>1.3578125E7</v>
      </c>
      <c r="B498" s="1" t="s">
        <v>2879</v>
      </c>
      <c r="C498" s="1" t="s">
        <v>2880</v>
      </c>
      <c r="D498" s="1" t="s">
        <v>2881</v>
      </c>
      <c r="E498" s="1" t="s">
        <v>85</v>
      </c>
      <c r="F498" s="1" t="s">
        <v>2882</v>
      </c>
      <c r="G498" s="1" t="s">
        <v>2883</v>
      </c>
      <c r="I498" s="1">
        <v>7.1308956E7</v>
      </c>
      <c r="J498" s="1">
        <v>42500.0</v>
      </c>
      <c r="M498" s="1">
        <v>0.0</v>
      </c>
      <c r="N498" s="1">
        <v>1.0</v>
      </c>
      <c r="O498" s="1">
        <v>1.0</v>
      </c>
      <c r="P498" s="1" t="s">
        <v>123</v>
      </c>
      <c r="Q498" s="1" t="s">
        <v>124</v>
      </c>
      <c r="R498" s="1">
        <v>40.72429</v>
      </c>
      <c r="S498" s="1">
        <v>-73.94534</v>
      </c>
      <c r="T498" s="1" t="s">
        <v>91</v>
      </c>
      <c r="U498" s="1" t="s">
        <v>92</v>
      </c>
      <c r="V498" s="1">
        <v>2.0</v>
      </c>
      <c r="W498" s="1">
        <v>1.0</v>
      </c>
      <c r="X498" s="1">
        <v>1.0</v>
      </c>
      <c r="Y498" s="1">
        <v>1.0</v>
      </c>
      <c r="Z498" s="1" t="s">
        <v>93</v>
      </c>
      <c r="AA498" s="1" t="s">
        <v>2884</v>
      </c>
      <c r="AB498" s="1">
        <v>125.0</v>
      </c>
      <c r="AC498" s="1">
        <v>1.0</v>
      </c>
      <c r="AD498" s="1">
        <v>0.0</v>
      </c>
      <c r="AE498" s="1">
        <v>3.0</v>
      </c>
      <c r="AF498" s="1" t="s">
        <v>456</v>
      </c>
      <c r="AG498" s="1">
        <v>1.0</v>
      </c>
      <c r="AH498" s="1">
        <v>0.0</v>
      </c>
      <c r="AI498" s="1">
        <v>0.0</v>
      </c>
      <c r="AJ498" s="1">
        <v>0.0</v>
      </c>
      <c r="AK498" s="1">
        <v>0.0</v>
      </c>
      <c r="AL498" s="1">
        <v>1.0</v>
      </c>
      <c r="AM498" s="1">
        <v>0.0</v>
      </c>
      <c r="AN498" s="1">
        <v>100.0</v>
      </c>
      <c r="AO498" s="1">
        <v>10.0</v>
      </c>
      <c r="AP498" s="1">
        <v>10.0</v>
      </c>
      <c r="AQ498" s="1">
        <v>10.0</v>
      </c>
      <c r="AR498" s="1">
        <v>10.0</v>
      </c>
      <c r="AS498" s="1">
        <v>10.0</v>
      </c>
      <c r="AT498" s="1">
        <v>10.0</v>
      </c>
      <c r="AU498" s="1">
        <v>1.0</v>
      </c>
      <c r="AV498" s="1" t="s">
        <v>96</v>
      </c>
      <c r="AW498" s="1">
        <v>1.0</v>
      </c>
      <c r="AX498" s="1">
        <v>1.0</v>
      </c>
      <c r="AY498" s="1">
        <v>0.0</v>
      </c>
      <c r="AZ498" s="1">
        <v>0.0</v>
      </c>
      <c r="BA498" s="1">
        <v>0.03</v>
      </c>
      <c r="BB498" s="1">
        <v>-1.0</v>
      </c>
      <c r="BC498" s="1">
        <v>1.0</v>
      </c>
      <c r="BD498" s="1">
        <v>-1.0</v>
      </c>
      <c r="BE498" s="1">
        <v>-1.0</v>
      </c>
      <c r="BF498" s="1">
        <v>-1.0</v>
      </c>
      <c r="BG498" s="1">
        <v>-1.0</v>
      </c>
      <c r="BH498" s="1">
        <v>-1.0</v>
      </c>
      <c r="BI498" s="1">
        <v>-1.0</v>
      </c>
      <c r="BJ498" s="1">
        <v>-1.0</v>
      </c>
      <c r="BK498" s="1">
        <v>-1.0</v>
      </c>
      <c r="BL498" s="1">
        <v>-1.0</v>
      </c>
      <c r="BM498" s="1">
        <v>-1.0</v>
      </c>
      <c r="BN498" s="1">
        <v>-1.0</v>
      </c>
      <c r="BO498" s="1">
        <v>-1.0</v>
      </c>
      <c r="BP498" s="1">
        <v>1.0</v>
      </c>
      <c r="BQ498" s="1">
        <v>-1.0</v>
      </c>
      <c r="BR498" s="1">
        <v>-1.0</v>
      </c>
      <c r="BS498" s="1">
        <v>-1.0</v>
      </c>
      <c r="BT498" s="1">
        <v>-1.0</v>
      </c>
      <c r="BU498" s="1">
        <v>1.0</v>
      </c>
      <c r="BV498" s="1">
        <v>-1.0</v>
      </c>
      <c r="BW498" s="1">
        <v>-1.0</v>
      </c>
      <c r="BX498" s="1">
        <v>-1.0</v>
      </c>
      <c r="BY498" s="1">
        <v>-1.0</v>
      </c>
      <c r="BZ498" s="1">
        <v>-1.0</v>
      </c>
      <c r="CA498" s="1">
        <v>-1.0</v>
      </c>
      <c r="CB498" s="1">
        <v>-1.0</v>
      </c>
      <c r="CC498" s="1">
        <v>-1.0</v>
      </c>
      <c r="CD498" s="1">
        <v>16288.0</v>
      </c>
    </row>
    <row r="499">
      <c r="A499" s="1">
        <v>3.1065551E7</v>
      </c>
      <c r="B499" s="1" t="s">
        <v>2885</v>
      </c>
      <c r="C499" s="1" t="s">
        <v>2886</v>
      </c>
      <c r="D499" s="1" t="s">
        <v>2886</v>
      </c>
      <c r="E499" s="1" t="s">
        <v>85</v>
      </c>
      <c r="I499" s="1">
        <v>3.1044879E7</v>
      </c>
      <c r="J499" s="1">
        <v>42105.0</v>
      </c>
      <c r="K499" s="1" t="s">
        <v>134</v>
      </c>
      <c r="L499" s="1">
        <v>1.0</v>
      </c>
      <c r="M499" s="1">
        <v>0.0</v>
      </c>
      <c r="N499" s="1">
        <v>1.0</v>
      </c>
      <c r="O499" s="1">
        <v>0.0</v>
      </c>
      <c r="P499" s="1" t="s">
        <v>111</v>
      </c>
      <c r="Q499" s="1" t="s">
        <v>222</v>
      </c>
      <c r="R499" s="1">
        <v>40.73718</v>
      </c>
      <c r="S499" s="1">
        <v>-73.9209</v>
      </c>
      <c r="T499" s="1" t="s">
        <v>91</v>
      </c>
      <c r="U499" s="1" t="s">
        <v>113</v>
      </c>
      <c r="V499" s="1">
        <v>1.0</v>
      </c>
      <c r="W499" s="1">
        <v>1.0</v>
      </c>
      <c r="X499" s="1">
        <v>1.0</v>
      </c>
      <c r="Y499" s="1">
        <v>1.0</v>
      </c>
      <c r="Z499" s="1" t="s">
        <v>93</v>
      </c>
      <c r="AA499" s="1" t="s">
        <v>2887</v>
      </c>
      <c r="AB499" s="1">
        <v>60.0</v>
      </c>
      <c r="AC499" s="1">
        <v>1.0</v>
      </c>
      <c r="AD499" s="1">
        <v>0.0</v>
      </c>
      <c r="AE499" s="1">
        <v>3.0</v>
      </c>
      <c r="AF499" s="1" t="s">
        <v>104</v>
      </c>
      <c r="AG499" s="1">
        <v>1.0</v>
      </c>
      <c r="AH499" s="1">
        <v>0.0</v>
      </c>
      <c r="AI499" s="1">
        <v>0.0</v>
      </c>
      <c r="AJ499" s="1">
        <v>0.0</v>
      </c>
      <c r="AK499" s="1">
        <v>0.0</v>
      </c>
      <c r="AL499" s="1">
        <v>8.0</v>
      </c>
      <c r="AM499" s="1">
        <v>8.0</v>
      </c>
      <c r="AN499" s="1">
        <v>100.0</v>
      </c>
      <c r="AO499" s="1">
        <v>10.0</v>
      </c>
      <c r="AP499" s="1">
        <v>10.0</v>
      </c>
      <c r="AQ499" s="1">
        <v>10.0</v>
      </c>
      <c r="AR499" s="1">
        <v>10.0</v>
      </c>
      <c r="AS499" s="1">
        <v>10.0</v>
      </c>
      <c r="AT499" s="1">
        <v>10.0</v>
      </c>
      <c r="AU499" s="1">
        <v>0.0</v>
      </c>
      <c r="AV499" s="1" t="s">
        <v>105</v>
      </c>
      <c r="AW499" s="1">
        <v>2.0</v>
      </c>
      <c r="AX499" s="1">
        <v>0.0</v>
      </c>
      <c r="AY499" s="1">
        <v>2.0</v>
      </c>
      <c r="AZ499" s="1">
        <v>0.0</v>
      </c>
      <c r="BA499" s="1">
        <v>1.27</v>
      </c>
      <c r="BB499" s="1">
        <v>-1.0</v>
      </c>
      <c r="BC499" s="1">
        <v>1.0</v>
      </c>
      <c r="BD499" s="1">
        <v>-1.0</v>
      </c>
      <c r="BE499" s="1">
        <v>-1.0</v>
      </c>
      <c r="BF499" s="1">
        <v>-1.0</v>
      </c>
      <c r="BG499" s="1">
        <v>-1.0</v>
      </c>
      <c r="BH499" s="1">
        <v>-1.0</v>
      </c>
      <c r="BI499" s="1">
        <v>-1.0</v>
      </c>
      <c r="BJ499" s="1">
        <v>-1.0</v>
      </c>
      <c r="BK499" s="1">
        <v>-1.0</v>
      </c>
      <c r="BL499" s="1">
        <v>-1.0</v>
      </c>
      <c r="BM499" s="1">
        <v>-1.0</v>
      </c>
      <c r="BN499" s="1">
        <v>-1.0</v>
      </c>
      <c r="BO499" s="1">
        <v>-1.0</v>
      </c>
      <c r="BP499" s="1">
        <v>-1.0</v>
      </c>
      <c r="BQ499" s="1">
        <v>-1.0</v>
      </c>
      <c r="BR499" s="1">
        <v>-1.0</v>
      </c>
      <c r="BS499" s="1">
        <v>-1.0</v>
      </c>
      <c r="BT499" s="1">
        <v>-1.0</v>
      </c>
      <c r="BU499" s="1">
        <v>1.0</v>
      </c>
      <c r="BV499" s="1">
        <v>-1.0</v>
      </c>
      <c r="BW499" s="1">
        <v>-1.0</v>
      </c>
      <c r="BX499" s="1">
        <v>-1.0</v>
      </c>
      <c r="BY499" s="1">
        <v>-1.0</v>
      </c>
      <c r="BZ499" s="1">
        <v>-1.0</v>
      </c>
      <c r="CA499" s="1">
        <v>-1.0</v>
      </c>
      <c r="CB499" s="1">
        <v>-1.0</v>
      </c>
      <c r="CC499" s="1">
        <v>-1.0</v>
      </c>
      <c r="CD499" s="1">
        <v>16302.0</v>
      </c>
    </row>
    <row r="500">
      <c r="A500" s="1">
        <v>4350952.0</v>
      </c>
      <c r="B500" s="1" t="s">
        <v>2888</v>
      </c>
      <c r="C500" s="1" t="s">
        <v>2889</v>
      </c>
      <c r="D500" s="1" t="s">
        <v>2890</v>
      </c>
      <c r="E500" s="1" t="s">
        <v>85</v>
      </c>
      <c r="F500" s="1" t="s">
        <v>2891</v>
      </c>
      <c r="G500" s="1" t="s">
        <v>2892</v>
      </c>
      <c r="H500" s="1" t="s">
        <v>2893</v>
      </c>
      <c r="I500" s="1">
        <v>5982086.0</v>
      </c>
      <c r="J500" s="1">
        <v>41382.0</v>
      </c>
      <c r="M500" s="1">
        <v>0.0</v>
      </c>
      <c r="N500" s="1">
        <v>1.0</v>
      </c>
      <c r="O500" s="1">
        <v>1.0</v>
      </c>
      <c r="P500" s="1" t="s">
        <v>123</v>
      </c>
      <c r="Q500" s="1" t="s">
        <v>321</v>
      </c>
      <c r="R500" s="1">
        <v>40.68485</v>
      </c>
      <c r="S500" s="1">
        <v>-73.9643</v>
      </c>
      <c r="T500" s="1" t="s">
        <v>91</v>
      </c>
      <c r="U500" s="1" t="s">
        <v>113</v>
      </c>
      <c r="V500" s="1">
        <v>1.0</v>
      </c>
      <c r="W500" s="1">
        <v>1.0</v>
      </c>
      <c r="X500" s="1">
        <v>2.0</v>
      </c>
      <c r="Y500" s="1">
        <v>2.0</v>
      </c>
      <c r="Z500" s="1" t="s">
        <v>93</v>
      </c>
      <c r="AA500" s="1" t="s">
        <v>2894</v>
      </c>
      <c r="AB500" s="1">
        <v>77.0</v>
      </c>
      <c r="AC500" s="1">
        <v>1.0</v>
      </c>
      <c r="AD500" s="1">
        <v>0.0</v>
      </c>
      <c r="AE500" s="1">
        <v>14.0</v>
      </c>
      <c r="AF500" s="1" t="s">
        <v>452</v>
      </c>
      <c r="AG500" s="1">
        <v>1.0</v>
      </c>
      <c r="AH500" s="1">
        <v>0.0</v>
      </c>
      <c r="AI500" s="1">
        <v>0.0</v>
      </c>
      <c r="AJ500" s="1">
        <v>0.0</v>
      </c>
      <c r="AK500" s="1">
        <v>0.0</v>
      </c>
      <c r="AL500" s="1">
        <v>9.0</v>
      </c>
      <c r="AM500" s="1">
        <v>0.0</v>
      </c>
      <c r="AN500" s="1">
        <v>98.0</v>
      </c>
      <c r="AO500" s="1">
        <v>9.0</v>
      </c>
      <c r="AP500" s="1">
        <v>9.0</v>
      </c>
      <c r="AQ500" s="1">
        <v>9.0</v>
      </c>
      <c r="AR500" s="1">
        <v>10.0</v>
      </c>
      <c r="AS500" s="1">
        <v>10.0</v>
      </c>
      <c r="AT500" s="1">
        <v>9.0</v>
      </c>
      <c r="AU500" s="1">
        <v>1.0</v>
      </c>
      <c r="AV500" s="1" t="s">
        <v>105</v>
      </c>
      <c r="AW500" s="1">
        <v>1.0</v>
      </c>
      <c r="AX500" s="1">
        <v>0.0</v>
      </c>
      <c r="AY500" s="1">
        <v>1.0</v>
      </c>
      <c r="AZ500" s="1">
        <v>0.0</v>
      </c>
      <c r="BA500" s="1">
        <v>0.16</v>
      </c>
      <c r="BB500" s="1">
        <v>-1.0</v>
      </c>
      <c r="BC500" s="1">
        <v>1.0</v>
      </c>
      <c r="BD500" s="1">
        <v>-1.0</v>
      </c>
      <c r="BE500" s="1">
        <v>-1.0</v>
      </c>
      <c r="BF500" s="1">
        <v>-1.0</v>
      </c>
      <c r="BG500" s="1">
        <v>-1.0</v>
      </c>
      <c r="BH500" s="1">
        <v>-1.0</v>
      </c>
      <c r="BI500" s="1">
        <v>-1.0</v>
      </c>
      <c r="BJ500" s="1">
        <v>1.0</v>
      </c>
      <c r="BK500" s="1">
        <v>-1.0</v>
      </c>
      <c r="BL500" s="1">
        <v>-1.0</v>
      </c>
      <c r="BM500" s="1">
        <v>1.0</v>
      </c>
      <c r="BN500" s="1">
        <v>-1.0</v>
      </c>
      <c r="BO500" s="1">
        <v>-1.0</v>
      </c>
      <c r="BP500" s="1">
        <v>1.0</v>
      </c>
      <c r="BQ500" s="1">
        <v>-1.0</v>
      </c>
      <c r="BR500" s="1">
        <v>-1.0</v>
      </c>
      <c r="BS500" s="1">
        <v>-1.0</v>
      </c>
      <c r="BT500" s="1">
        <v>1.0</v>
      </c>
      <c r="BU500" s="1">
        <v>1.0</v>
      </c>
      <c r="BV500" s="1">
        <v>-1.0</v>
      </c>
      <c r="BW500" s="1">
        <v>-1.0</v>
      </c>
      <c r="BX500" s="1">
        <v>-1.0</v>
      </c>
      <c r="BY500" s="1">
        <v>-1.0</v>
      </c>
      <c r="BZ500" s="1">
        <v>-1.0</v>
      </c>
      <c r="CA500" s="1">
        <v>-1.0</v>
      </c>
      <c r="CB500" s="1">
        <v>-1.0</v>
      </c>
      <c r="CC500" s="1">
        <v>-1.0</v>
      </c>
      <c r="CD500" s="1">
        <v>16303.0</v>
      </c>
    </row>
    <row r="501">
      <c r="A501" s="1">
        <v>2.1968568E7</v>
      </c>
      <c r="B501" s="1" t="s">
        <v>2895</v>
      </c>
      <c r="C501" s="1" t="s">
        <v>2896</v>
      </c>
      <c r="D501" s="1" t="s">
        <v>2897</v>
      </c>
      <c r="E501" s="1" t="s">
        <v>85</v>
      </c>
      <c r="F501" s="1" t="s">
        <v>2898</v>
      </c>
      <c r="G501" s="1" t="s">
        <v>2899</v>
      </c>
      <c r="H501" s="1" t="s">
        <v>2900</v>
      </c>
      <c r="I501" s="1">
        <v>1.23354518E8</v>
      </c>
      <c r="J501" s="1">
        <v>42823.0</v>
      </c>
      <c r="M501" s="1">
        <v>0.0</v>
      </c>
      <c r="N501" s="1">
        <v>2.0</v>
      </c>
      <c r="O501" s="1">
        <v>1.0</v>
      </c>
      <c r="P501" s="1" t="s">
        <v>123</v>
      </c>
      <c r="Q501" s="1" t="s">
        <v>519</v>
      </c>
      <c r="R501" s="1">
        <v>40.70075</v>
      </c>
      <c r="S501" s="1">
        <v>-73.9242199999999</v>
      </c>
      <c r="T501" s="1" t="s">
        <v>91</v>
      </c>
      <c r="U501" s="1" t="s">
        <v>113</v>
      </c>
      <c r="V501" s="1">
        <v>2.0</v>
      </c>
      <c r="W501" s="1">
        <v>1.5</v>
      </c>
      <c r="X501" s="1">
        <v>1.0</v>
      </c>
      <c r="Y501" s="1">
        <v>1.0</v>
      </c>
      <c r="Z501" s="1" t="s">
        <v>93</v>
      </c>
      <c r="AA501" s="1" t="s">
        <v>2901</v>
      </c>
      <c r="AB501" s="1">
        <v>50.0</v>
      </c>
      <c r="AC501" s="1">
        <v>1.0</v>
      </c>
      <c r="AD501" s="1">
        <v>10.0</v>
      </c>
      <c r="AE501" s="1">
        <v>4.0</v>
      </c>
      <c r="AF501" s="1" t="s">
        <v>521</v>
      </c>
      <c r="AG501" s="1">
        <v>1.0</v>
      </c>
      <c r="AH501" s="1">
        <v>0.0</v>
      </c>
      <c r="AI501" s="1">
        <v>0.0</v>
      </c>
      <c r="AJ501" s="1">
        <v>0.0</v>
      </c>
      <c r="AK501" s="1">
        <v>0.0</v>
      </c>
      <c r="AL501" s="1">
        <v>0.0</v>
      </c>
      <c r="AM501" s="1">
        <v>0.0</v>
      </c>
      <c r="AU501" s="1">
        <v>0.0</v>
      </c>
      <c r="AV501" s="1" t="s">
        <v>105</v>
      </c>
      <c r="AW501" s="1">
        <v>2.0</v>
      </c>
      <c r="AX501" s="1">
        <v>0.0</v>
      </c>
      <c r="AY501" s="1">
        <v>2.0</v>
      </c>
      <c r="AZ501" s="1">
        <v>0.0</v>
      </c>
      <c r="BB501" s="1">
        <v>-1.0</v>
      </c>
      <c r="BC501" s="1">
        <v>1.0</v>
      </c>
      <c r="BD501" s="1">
        <v>-1.0</v>
      </c>
      <c r="BE501" s="1">
        <v>-1.0</v>
      </c>
      <c r="BF501" s="1">
        <v>-1.0</v>
      </c>
      <c r="BG501" s="1">
        <v>-1.0</v>
      </c>
      <c r="BH501" s="1">
        <v>-1.0</v>
      </c>
      <c r="BI501" s="1">
        <v>1.0</v>
      </c>
      <c r="BJ501" s="1">
        <v>1.0</v>
      </c>
      <c r="BK501" s="1">
        <v>-1.0</v>
      </c>
      <c r="BL501" s="1">
        <v>-1.0</v>
      </c>
      <c r="BM501" s="1">
        <v>-1.0</v>
      </c>
      <c r="BN501" s="1">
        <v>-1.0</v>
      </c>
      <c r="BO501" s="1">
        <v>-1.0</v>
      </c>
      <c r="BP501" s="1">
        <v>-1.0</v>
      </c>
      <c r="BQ501" s="1">
        <v>-1.0</v>
      </c>
      <c r="BR501" s="1">
        <v>-1.0</v>
      </c>
      <c r="BS501" s="1">
        <v>-1.0</v>
      </c>
      <c r="BT501" s="1">
        <v>-1.0</v>
      </c>
      <c r="BU501" s="1">
        <v>1.0</v>
      </c>
      <c r="BV501" s="1">
        <v>-1.0</v>
      </c>
      <c r="BW501" s="1">
        <v>-1.0</v>
      </c>
      <c r="BX501" s="1">
        <v>-1.0</v>
      </c>
      <c r="BY501" s="1">
        <v>-1.0</v>
      </c>
      <c r="BZ501" s="1">
        <v>-1.0</v>
      </c>
      <c r="CA501" s="1">
        <v>-1.0</v>
      </c>
      <c r="CB501" s="1">
        <v>-1.0</v>
      </c>
      <c r="CC501" s="1">
        <v>-1.0</v>
      </c>
      <c r="CD501" s="1">
        <v>16358.0</v>
      </c>
    </row>
    <row r="502">
      <c r="A502" s="1">
        <v>3.5579436E7</v>
      </c>
      <c r="B502" s="1" t="s">
        <v>2902</v>
      </c>
      <c r="C502" s="1" t="s">
        <v>2903</v>
      </c>
      <c r="D502" s="1" t="s">
        <v>2904</v>
      </c>
      <c r="E502" s="1" t="s">
        <v>85</v>
      </c>
      <c r="F502" s="1" t="s">
        <v>2905</v>
      </c>
      <c r="G502" s="1" t="s">
        <v>2906</v>
      </c>
      <c r="I502" s="1">
        <v>1.94369832E8</v>
      </c>
      <c r="J502" s="1">
        <v>43259.0</v>
      </c>
      <c r="K502" s="1" t="s">
        <v>134</v>
      </c>
      <c r="L502" s="1">
        <v>1.0</v>
      </c>
      <c r="M502" s="1">
        <v>0.0</v>
      </c>
      <c r="N502" s="1">
        <v>1.0</v>
      </c>
      <c r="O502" s="1">
        <v>1.0</v>
      </c>
      <c r="P502" s="1" t="s">
        <v>89</v>
      </c>
      <c r="Q502" s="1" t="s">
        <v>90</v>
      </c>
      <c r="R502" s="1">
        <v>40.72347</v>
      </c>
      <c r="S502" s="1">
        <v>-73.97792</v>
      </c>
      <c r="T502" s="1" t="s">
        <v>144</v>
      </c>
      <c r="U502" s="1" t="s">
        <v>92</v>
      </c>
      <c r="V502" s="1">
        <v>3.0</v>
      </c>
      <c r="W502" s="1">
        <v>1.0</v>
      </c>
      <c r="X502" s="1">
        <v>1.0</v>
      </c>
      <c r="Y502" s="1">
        <v>1.0</v>
      </c>
      <c r="Z502" s="1" t="s">
        <v>93</v>
      </c>
      <c r="AA502" s="1" t="s">
        <v>2907</v>
      </c>
      <c r="AB502" s="1">
        <v>200.0</v>
      </c>
      <c r="AC502" s="1">
        <v>2.0</v>
      </c>
      <c r="AD502" s="1">
        <v>50.0</v>
      </c>
      <c r="AE502" s="1">
        <v>2.0</v>
      </c>
      <c r="AF502" s="1" t="s">
        <v>341</v>
      </c>
      <c r="AG502" s="1">
        <v>1.0</v>
      </c>
      <c r="AH502" s="1">
        <v>12.0</v>
      </c>
      <c r="AI502" s="1">
        <v>37.0</v>
      </c>
      <c r="AJ502" s="1">
        <v>43.0</v>
      </c>
      <c r="AK502" s="1">
        <v>43.0</v>
      </c>
      <c r="AL502" s="1">
        <v>1.0</v>
      </c>
      <c r="AM502" s="1">
        <v>1.0</v>
      </c>
      <c r="AN502" s="1">
        <v>100.0</v>
      </c>
      <c r="AO502" s="1">
        <v>10.0</v>
      </c>
      <c r="AP502" s="1">
        <v>10.0</v>
      </c>
      <c r="AQ502" s="1">
        <v>10.0</v>
      </c>
      <c r="AR502" s="1">
        <v>10.0</v>
      </c>
      <c r="AS502" s="1">
        <v>8.0</v>
      </c>
      <c r="AT502" s="1">
        <v>10.0</v>
      </c>
      <c r="AU502" s="1">
        <v>1.0</v>
      </c>
      <c r="AV502" s="1" t="s">
        <v>117</v>
      </c>
      <c r="AW502" s="1">
        <v>1.0</v>
      </c>
      <c r="AX502" s="1">
        <v>1.0</v>
      </c>
      <c r="AY502" s="1">
        <v>0.0</v>
      </c>
      <c r="AZ502" s="1">
        <v>0.0</v>
      </c>
      <c r="BA502" s="1">
        <v>1.0</v>
      </c>
      <c r="BB502" s="1">
        <v>-1.0</v>
      </c>
      <c r="BC502" s="1">
        <v>1.0</v>
      </c>
      <c r="BD502" s="1">
        <v>-1.0</v>
      </c>
      <c r="BE502" s="1">
        <v>-1.0</v>
      </c>
      <c r="BF502" s="1">
        <v>-1.0</v>
      </c>
      <c r="BG502" s="1">
        <v>-1.0</v>
      </c>
      <c r="BH502" s="1">
        <v>-1.0</v>
      </c>
      <c r="BI502" s="1">
        <v>1.0</v>
      </c>
      <c r="BJ502" s="1">
        <v>-1.0</v>
      </c>
      <c r="BK502" s="1">
        <v>-1.0</v>
      </c>
      <c r="BL502" s="1">
        <v>-1.0</v>
      </c>
      <c r="BM502" s="1">
        <v>1.0</v>
      </c>
      <c r="BN502" s="1">
        <v>-1.0</v>
      </c>
      <c r="BO502" s="1">
        <v>-1.0</v>
      </c>
      <c r="BP502" s="1">
        <v>-1.0</v>
      </c>
      <c r="BQ502" s="1">
        <v>-1.0</v>
      </c>
      <c r="BR502" s="1">
        <v>-1.0</v>
      </c>
      <c r="BS502" s="1">
        <v>-1.0</v>
      </c>
      <c r="BT502" s="1">
        <v>-1.0</v>
      </c>
      <c r="BU502" s="1">
        <v>1.0</v>
      </c>
      <c r="BV502" s="1">
        <v>-1.0</v>
      </c>
      <c r="BW502" s="1">
        <v>-1.0</v>
      </c>
      <c r="BX502" s="1">
        <v>1.0</v>
      </c>
      <c r="BY502" s="1">
        <v>-1.0</v>
      </c>
      <c r="BZ502" s="1">
        <v>1.0</v>
      </c>
      <c r="CA502" s="1">
        <v>-1.0</v>
      </c>
      <c r="CB502" s="1">
        <v>-1.0</v>
      </c>
      <c r="CC502" s="1">
        <v>-1.0</v>
      </c>
      <c r="CD502" s="1">
        <v>16458.0</v>
      </c>
    </row>
    <row r="503">
      <c r="A503" s="1">
        <v>7193370.0</v>
      </c>
      <c r="B503" s="1" t="s">
        <v>2908</v>
      </c>
      <c r="C503" s="1" t="s">
        <v>2909</v>
      </c>
      <c r="D503" s="1" t="s">
        <v>2910</v>
      </c>
      <c r="E503" s="1" t="s">
        <v>85</v>
      </c>
      <c r="F503" s="1" t="s">
        <v>2911</v>
      </c>
      <c r="G503" s="1" t="s">
        <v>2912</v>
      </c>
      <c r="I503" s="1">
        <v>9484908.0</v>
      </c>
      <c r="J503" s="1">
        <v>41564.0</v>
      </c>
      <c r="K503" s="1" t="s">
        <v>88</v>
      </c>
      <c r="L503" s="1">
        <v>0.9</v>
      </c>
      <c r="M503" s="1">
        <v>0.0</v>
      </c>
      <c r="N503" s="1">
        <v>2.0</v>
      </c>
      <c r="O503" s="1">
        <v>1.0</v>
      </c>
      <c r="P503" s="1" t="s">
        <v>111</v>
      </c>
      <c r="Q503" s="1" t="s">
        <v>112</v>
      </c>
      <c r="R503" s="1">
        <v>40.71005</v>
      </c>
      <c r="S503" s="1">
        <v>-73.91956</v>
      </c>
      <c r="T503" s="1" t="s">
        <v>125</v>
      </c>
      <c r="U503" s="1" t="s">
        <v>113</v>
      </c>
      <c r="V503" s="1">
        <v>2.0</v>
      </c>
      <c r="W503" s="1">
        <v>2.0</v>
      </c>
      <c r="X503" s="1">
        <v>1.0</v>
      </c>
      <c r="Y503" s="1">
        <v>1.0</v>
      </c>
      <c r="Z503" s="1" t="s">
        <v>93</v>
      </c>
      <c r="AA503" s="1" t="s">
        <v>2913</v>
      </c>
      <c r="AB503" s="1">
        <v>64.0</v>
      </c>
      <c r="AC503" s="1">
        <v>2.0</v>
      </c>
      <c r="AD503" s="1">
        <v>10.0</v>
      </c>
      <c r="AE503" s="1">
        <v>3.0</v>
      </c>
      <c r="AF503" s="1" t="s">
        <v>95</v>
      </c>
      <c r="AG503" s="1">
        <v>1.0</v>
      </c>
      <c r="AH503" s="1">
        <v>17.0</v>
      </c>
      <c r="AI503" s="1">
        <v>47.0</v>
      </c>
      <c r="AJ503" s="1">
        <v>77.0</v>
      </c>
      <c r="AK503" s="1">
        <v>77.0</v>
      </c>
      <c r="AL503" s="1">
        <v>0.0</v>
      </c>
      <c r="AM503" s="1">
        <v>0.0</v>
      </c>
      <c r="AU503" s="1">
        <v>0.0</v>
      </c>
      <c r="AV503" s="1" t="s">
        <v>105</v>
      </c>
      <c r="AW503" s="1">
        <v>2.0</v>
      </c>
      <c r="AX503" s="1">
        <v>0.0</v>
      </c>
      <c r="AY503" s="1">
        <v>2.0</v>
      </c>
      <c r="AZ503" s="1">
        <v>0.0</v>
      </c>
      <c r="BB503" s="1">
        <v>1.0</v>
      </c>
      <c r="BC503" s="1">
        <v>1.0</v>
      </c>
      <c r="BD503" s="1">
        <v>-1.0</v>
      </c>
      <c r="BE503" s="1">
        <v>-1.0</v>
      </c>
      <c r="BF503" s="1">
        <v>-1.0</v>
      </c>
      <c r="BG503" s="1">
        <v>-1.0</v>
      </c>
      <c r="BH503" s="1">
        <v>1.0</v>
      </c>
      <c r="BI503" s="1">
        <v>-1.0</v>
      </c>
      <c r="BJ503" s="1">
        <v>1.0</v>
      </c>
      <c r="BK503" s="1">
        <v>1.0</v>
      </c>
      <c r="BL503" s="1">
        <v>1.0</v>
      </c>
      <c r="BM503" s="1">
        <v>1.0</v>
      </c>
      <c r="BN503" s="1">
        <v>-1.0</v>
      </c>
      <c r="BO503" s="1">
        <v>-1.0</v>
      </c>
      <c r="BP503" s="1">
        <v>1.0</v>
      </c>
      <c r="BQ503" s="1">
        <v>1.0</v>
      </c>
      <c r="BR503" s="1">
        <v>-1.0</v>
      </c>
      <c r="BS503" s="1">
        <v>-1.0</v>
      </c>
      <c r="BT503" s="1">
        <v>-1.0</v>
      </c>
      <c r="BU503" s="1">
        <v>1.0</v>
      </c>
      <c r="BV503" s="1">
        <v>1.0</v>
      </c>
      <c r="BW503" s="1">
        <v>1.0</v>
      </c>
      <c r="BX503" s="1">
        <v>-1.0</v>
      </c>
      <c r="BY503" s="1">
        <v>-1.0</v>
      </c>
      <c r="BZ503" s="1">
        <v>1.0</v>
      </c>
      <c r="CA503" s="1">
        <v>-1.0</v>
      </c>
      <c r="CB503" s="1">
        <v>-1.0</v>
      </c>
      <c r="CC503" s="1">
        <v>-1.0</v>
      </c>
      <c r="CD503" s="1">
        <v>16501.0</v>
      </c>
    </row>
    <row r="504">
      <c r="A504" s="1">
        <v>2.8313234E7</v>
      </c>
      <c r="B504" s="1" t="s">
        <v>2914</v>
      </c>
      <c r="C504" s="1" t="s">
        <v>2915</v>
      </c>
      <c r="D504" s="1" t="s">
        <v>2916</v>
      </c>
      <c r="E504" s="1" t="s">
        <v>85</v>
      </c>
      <c r="F504" s="1" t="s">
        <v>2917</v>
      </c>
      <c r="G504" s="1" t="s">
        <v>2918</v>
      </c>
      <c r="H504" s="1" t="s">
        <v>2919</v>
      </c>
      <c r="I504" s="1">
        <v>1.5439251E7</v>
      </c>
      <c r="J504" s="1">
        <v>41771.0</v>
      </c>
      <c r="K504" s="1" t="s">
        <v>134</v>
      </c>
      <c r="L504" s="1">
        <v>1.0</v>
      </c>
      <c r="M504" s="1">
        <v>0.0</v>
      </c>
      <c r="N504" s="1">
        <v>4.0</v>
      </c>
      <c r="O504" s="1">
        <v>1.0</v>
      </c>
      <c r="P504" s="1" t="s">
        <v>89</v>
      </c>
      <c r="Q504" s="1" t="s">
        <v>613</v>
      </c>
      <c r="R504" s="1">
        <v>40.8224</v>
      </c>
      <c r="S504" s="1">
        <v>-73.94136</v>
      </c>
      <c r="T504" s="1" t="s">
        <v>91</v>
      </c>
      <c r="U504" s="1" t="s">
        <v>113</v>
      </c>
      <c r="V504" s="1">
        <v>2.0</v>
      </c>
      <c r="W504" s="1">
        <v>1.0</v>
      </c>
      <c r="X504" s="1">
        <v>1.0</v>
      </c>
      <c r="Y504" s="1">
        <v>1.0</v>
      </c>
      <c r="Z504" s="1" t="s">
        <v>93</v>
      </c>
      <c r="AA504" s="1" t="s">
        <v>2920</v>
      </c>
      <c r="AB504" s="1">
        <v>70.0</v>
      </c>
      <c r="AC504" s="1">
        <v>1.0</v>
      </c>
      <c r="AD504" s="1">
        <v>0.0</v>
      </c>
      <c r="AE504" s="1">
        <v>3.0</v>
      </c>
      <c r="AF504" s="1" t="s">
        <v>95</v>
      </c>
      <c r="AG504" s="1">
        <v>1.0</v>
      </c>
      <c r="AH504" s="1">
        <v>2.0</v>
      </c>
      <c r="AI504" s="1">
        <v>7.0</v>
      </c>
      <c r="AJ504" s="1">
        <v>14.0</v>
      </c>
      <c r="AK504" s="1">
        <v>230.0</v>
      </c>
      <c r="AL504" s="1">
        <v>17.0</v>
      </c>
      <c r="AM504" s="1">
        <v>17.0</v>
      </c>
      <c r="AN504" s="1">
        <v>92.0</v>
      </c>
      <c r="AO504" s="1">
        <v>10.0</v>
      </c>
      <c r="AP504" s="1">
        <v>9.0</v>
      </c>
      <c r="AQ504" s="1">
        <v>10.0</v>
      </c>
      <c r="AR504" s="1">
        <v>10.0</v>
      </c>
      <c r="AS504" s="1">
        <v>9.0</v>
      </c>
      <c r="AT504" s="1">
        <v>9.0</v>
      </c>
      <c r="AU504" s="1">
        <v>1.0</v>
      </c>
      <c r="AV504" s="1" t="s">
        <v>96</v>
      </c>
      <c r="AW504" s="1">
        <v>4.0</v>
      </c>
      <c r="AX504" s="1">
        <v>1.0</v>
      </c>
      <c r="AY504" s="1">
        <v>3.0</v>
      </c>
      <c r="AZ504" s="1">
        <v>0.0</v>
      </c>
      <c r="BA504" s="1">
        <v>1.71</v>
      </c>
      <c r="BB504" s="1">
        <v>-1.0</v>
      </c>
      <c r="BC504" s="1">
        <v>1.0</v>
      </c>
      <c r="BD504" s="1">
        <v>-1.0</v>
      </c>
      <c r="BE504" s="1">
        <v>-1.0</v>
      </c>
      <c r="BF504" s="1">
        <v>-1.0</v>
      </c>
      <c r="BG504" s="1">
        <v>-1.0</v>
      </c>
      <c r="BH504" s="1">
        <v>1.0</v>
      </c>
      <c r="BI504" s="1">
        <v>-1.0</v>
      </c>
      <c r="BJ504" s="1">
        <v>1.0</v>
      </c>
      <c r="BK504" s="1">
        <v>1.0</v>
      </c>
      <c r="BL504" s="1">
        <v>-1.0</v>
      </c>
      <c r="BM504" s="1">
        <v>-1.0</v>
      </c>
      <c r="BN504" s="1">
        <v>-1.0</v>
      </c>
      <c r="BO504" s="1">
        <v>-1.0</v>
      </c>
      <c r="BP504" s="1">
        <v>-1.0</v>
      </c>
      <c r="BQ504" s="1">
        <v>-1.0</v>
      </c>
      <c r="BR504" s="1">
        <v>-1.0</v>
      </c>
      <c r="BS504" s="1">
        <v>-1.0</v>
      </c>
      <c r="BT504" s="1">
        <v>-1.0</v>
      </c>
      <c r="BU504" s="1">
        <v>1.0</v>
      </c>
      <c r="BV504" s="1">
        <v>-1.0</v>
      </c>
      <c r="BW504" s="1">
        <v>-1.0</v>
      </c>
      <c r="BX504" s="1">
        <v>-1.0</v>
      </c>
      <c r="BY504" s="1">
        <v>-1.0</v>
      </c>
      <c r="BZ504" s="1">
        <v>1.0</v>
      </c>
      <c r="CA504" s="1">
        <v>-1.0</v>
      </c>
      <c r="CB504" s="1">
        <v>-1.0</v>
      </c>
      <c r="CC504" s="1">
        <v>-1.0</v>
      </c>
      <c r="CD504" s="1">
        <v>16549.0</v>
      </c>
    </row>
    <row r="505">
      <c r="A505" s="1">
        <v>1.7824351E7</v>
      </c>
      <c r="B505" s="1" t="s">
        <v>2921</v>
      </c>
      <c r="C505" s="1" t="s">
        <v>2922</v>
      </c>
      <c r="D505" s="1" t="s">
        <v>2923</v>
      </c>
      <c r="E505" s="1" t="s">
        <v>85</v>
      </c>
      <c r="F505" s="1" t="s">
        <v>2924</v>
      </c>
      <c r="G505" s="1" t="s">
        <v>2925</v>
      </c>
      <c r="I505" s="1">
        <v>3.0381715E7</v>
      </c>
      <c r="J505" s="1">
        <v>42094.0</v>
      </c>
      <c r="M505" s="1">
        <v>0.0</v>
      </c>
      <c r="N505" s="1">
        <v>0.0</v>
      </c>
      <c r="O505" s="1">
        <v>1.0</v>
      </c>
      <c r="P505" s="1" t="s">
        <v>89</v>
      </c>
      <c r="Q505" s="1" t="s">
        <v>90</v>
      </c>
      <c r="R505" s="1">
        <v>40.72552</v>
      </c>
      <c r="S505" s="1">
        <v>-73.98657</v>
      </c>
      <c r="T505" s="1" t="s">
        <v>91</v>
      </c>
      <c r="U505" s="1" t="s">
        <v>113</v>
      </c>
      <c r="V505" s="1">
        <v>2.0</v>
      </c>
      <c r="W505" s="1">
        <v>2.0</v>
      </c>
      <c r="X505" s="1">
        <v>1.0</v>
      </c>
      <c r="Y505" s="1">
        <v>1.0</v>
      </c>
      <c r="Z505" s="1" t="s">
        <v>93</v>
      </c>
      <c r="AA505" s="1" t="s">
        <v>2926</v>
      </c>
      <c r="AB505" s="1">
        <v>79.0</v>
      </c>
      <c r="AC505" s="1">
        <v>1.0</v>
      </c>
      <c r="AD505" s="1">
        <v>50.0</v>
      </c>
      <c r="AE505" s="1">
        <v>4.0</v>
      </c>
      <c r="AF505" s="1" t="s">
        <v>1228</v>
      </c>
      <c r="AG505" s="1">
        <v>1.0</v>
      </c>
      <c r="AH505" s="1">
        <v>0.0</v>
      </c>
      <c r="AI505" s="1">
        <v>0.0</v>
      </c>
      <c r="AJ505" s="1">
        <v>0.0</v>
      </c>
      <c r="AK505" s="1">
        <v>0.0</v>
      </c>
      <c r="AL505" s="1">
        <v>1.0</v>
      </c>
      <c r="AM505" s="1">
        <v>0.0</v>
      </c>
      <c r="AN505" s="1">
        <v>80.0</v>
      </c>
      <c r="AO505" s="1">
        <v>10.0</v>
      </c>
      <c r="AP505" s="1">
        <v>8.0</v>
      </c>
      <c r="AQ505" s="1">
        <v>10.0</v>
      </c>
      <c r="AR505" s="1">
        <v>10.0</v>
      </c>
      <c r="AS505" s="1">
        <v>10.0</v>
      </c>
      <c r="AT505" s="1">
        <v>8.0</v>
      </c>
      <c r="AU505" s="1">
        <v>1.0</v>
      </c>
      <c r="AV505" s="1" t="s">
        <v>117</v>
      </c>
      <c r="AW505" s="1">
        <v>1.0</v>
      </c>
      <c r="AX505" s="1">
        <v>0.0</v>
      </c>
      <c r="AY505" s="1">
        <v>1.0</v>
      </c>
      <c r="AZ505" s="1">
        <v>0.0</v>
      </c>
      <c r="BA505" s="1">
        <v>0.04</v>
      </c>
      <c r="BB505" s="1">
        <v>-1.0</v>
      </c>
      <c r="BC505" s="1">
        <v>-1.0</v>
      </c>
      <c r="BD505" s="1">
        <v>-1.0</v>
      </c>
      <c r="BE505" s="1">
        <v>-1.0</v>
      </c>
      <c r="BF505" s="1">
        <v>-1.0</v>
      </c>
      <c r="BG505" s="1">
        <v>-1.0</v>
      </c>
      <c r="BH505" s="1">
        <v>-1.0</v>
      </c>
      <c r="BI505" s="1">
        <v>-1.0</v>
      </c>
      <c r="BJ505" s="1">
        <v>-1.0</v>
      </c>
      <c r="BK505" s="1">
        <v>-1.0</v>
      </c>
      <c r="BL505" s="1">
        <v>-1.0</v>
      </c>
      <c r="BM505" s="1">
        <v>-1.0</v>
      </c>
      <c r="BN505" s="1">
        <v>-1.0</v>
      </c>
      <c r="BO505" s="1">
        <v>-1.0</v>
      </c>
      <c r="BP505" s="1">
        <v>-1.0</v>
      </c>
      <c r="BQ505" s="1">
        <v>-1.0</v>
      </c>
      <c r="BR505" s="1">
        <v>-1.0</v>
      </c>
      <c r="BS505" s="1">
        <v>-1.0</v>
      </c>
      <c r="BT505" s="1">
        <v>-1.0</v>
      </c>
      <c r="BU505" s="1">
        <v>1.0</v>
      </c>
      <c r="BV505" s="1">
        <v>-1.0</v>
      </c>
      <c r="BW505" s="1">
        <v>-1.0</v>
      </c>
      <c r="BX505" s="1">
        <v>-1.0</v>
      </c>
      <c r="BY505" s="1">
        <v>-1.0</v>
      </c>
      <c r="BZ505" s="1">
        <v>-1.0</v>
      </c>
      <c r="CA505" s="1">
        <v>-1.0</v>
      </c>
      <c r="CB505" s="1">
        <v>-1.0</v>
      </c>
      <c r="CC505" s="1">
        <v>-1.0</v>
      </c>
      <c r="CD505" s="1">
        <v>16557.0</v>
      </c>
    </row>
    <row r="506">
      <c r="A506" s="1">
        <v>2.538078E7</v>
      </c>
      <c r="B506" s="1" t="s">
        <v>2927</v>
      </c>
      <c r="C506" s="1" t="s">
        <v>2928</v>
      </c>
      <c r="D506" s="1" t="s">
        <v>2929</v>
      </c>
      <c r="E506" s="1" t="s">
        <v>85</v>
      </c>
      <c r="G506" s="1" t="s">
        <v>2930</v>
      </c>
      <c r="I506" s="1">
        <v>4.849924E7</v>
      </c>
      <c r="J506" s="1">
        <v>42316.0</v>
      </c>
      <c r="K506" s="1" t="s">
        <v>134</v>
      </c>
      <c r="L506" s="1">
        <v>1.0</v>
      </c>
      <c r="M506" s="1">
        <v>0.0</v>
      </c>
      <c r="N506" s="1">
        <v>1.0</v>
      </c>
      <c r="O506" s="1">
        <v>1.0</v>
      </c>
      <c r="P506" s="1" t="s">
        <v>89</v>
      </c>
      <c r="Q506" s="1" t="s">
        <v>613</v>
      </c>
      <c r="R506" s="1">
        <v>40.81215</v>
      </c>
      <c r="S506" s="1">
        <v>-73.95129</v>
      </c>
      <c r="T506" s="1" t="s">
        <v>91</v>
      </c>
      <c r="U506" s="1" t="s">
        <v>113</v>
      </c>
      <c r="V506" s="1">
        <v>2.0</v>
      </c>
      <c r="W506" s="1">
        <v>1.0</v>
      </c>
      <c r="X506" s="1">
        <v>1.0</v>
      </c>
      <c r="Y506" s="1">
        <v>1.0</v>
      </c>
      <c r="Z506" s="1" t="s">
        <v>93</v>
      </c>
      <c r="AA506" s="1" t="s">
        <v>2931</v>
      </c>
      <c r="AB506" s="1">
        <v>150.0</v>
      </c>
      <c r="AC506" s="1">
        <v>1.0</v>
      </c>
      <c r="AD506" s="1">
        <v>0.0</v>
      </c>
      <c r="AE506" s="1">
        <v>2.0</v>
      </c>
      <c r="AF506" s="1" t="s">
        <v>137</v>
      </c>
      <c r="AG506" s="1">
        <v>1.0</v>
      </c>
      <c r="AH506" s="1">
        <v>0.0</v>
      </c>
      <c r="AI506" s="1">
        <v>27.0</v>
      </c>
      <c r="AJ506" s="1">
        <v>57.0</v>
      </c>
      <c r="AK506" s="1">
        <v>57.0</v>
      </c>
      <c r="AL506" s="1">
        <v>15.0</v>
      </c>
      <c r="AM506" s="1">
        <v>15.0</v>
      </c>
      <c r="AN506" s="1">
        <v>99.0</v>
      </c>
      <c r="AO506" s="1">
        <v>10.0</v>
      </c>
      <c r="AP506" s="1">
        <v>10.0</v>
      </c>
      <c r="AQ506" s="1">
        <v>10.0</v>
      </c>
      <c r="AR506" s="1">
        <v>10.0</v>
      </c>
      <c r="AS506" s="1">
        <v>10.0</v>
      </c>
      <c r="AT506" s="1">
        <v>10.0</v>
      </c>
      <c r="AU506" s="1">
        <v>0.0</v>
      </c>
      <c r="AV506" s="1" t="s">
        <v>105</v>
      </c>
      <c r="AW506" s="1">
        <v>1.0</v>
      </c>
      <c r="AX506" s="1">
        <v>0.0</v>
      </c>
      <c r="AY506" s="1">
        <v>1.0</v>
      </c>
      <c r="AZ506" s="1">
        <v>0.0</v>
      </c>
      <c r="BA506" s="1">
        <v>1.25</v>
      </c>
      <c r="BB506" s="1">
        <v>-1.0</v>
      </c>
      <c r="BC506" s="1">
        <v>1.0</v>
      </c>
      <c r="BD506" s="1">
        <v>-1.0</v>
      </c>
      <c r="BE506" s="1">
        <v>-1.0</v>
      </c>
      <c r="BF506" s="1">
        <v>-1.0</v>
      </c>
      <c r="BG506" s="1">
        <v>-1.0</v>
      </c>
      <c r="BH506" s="1">
        <v>-1.0</v>
      </c>
      <c r="BI506" s="1">
        <v>-1.0</v>
      </c>
      <c r="BJ506" s="1">
        <v>-1.0</v>
      </c>
      <c r="BK506" s="1">
        <v>-1.0</v>
      </c>
      <c r="BL506" s="1">
        <v>-1.0</v>
      </c>
      <c r="BM506" s="1">
        <v>1.0</v>
      </c>
      <c r="BN506" s="1">
        <v>-1.0</v>
      </c>
      <c r="BO506" s="1">
        <v>-1.0</v>
      </c>
      <c r="BP506" s="1">
        <v>-1.0</v>
      </c>
      <c r="BQ506" s="1">
        <v>-1.0</v>
      </c>
      <c r="BR506" s="1">
        <v>-1.0</v>
      </c>
      <c r="BS506" s="1">
        <v>1.0</v>
      </c>
      <c r="BT506" s="1">
        <v>-1.0</v>
      </c>
      <c r="BU506" s="1">
        <v>1.0</v>
      </c>
      <c r="BV506" s="1">
        <v>-1.0</v>
      </c>
      <c r="BW506" s="1">
        <v>-1.0</v>
      </c>
      <c r="BX506" s="1">
        <v>-1.0</v>
      </c>
      <c r="BY506" s="1">
        <v>1.0</v>
      </c>
      <c r="BZ506" s="1">
        <v>-1.0</v>
      </c>
      <c r="CA506" s="1">
        <v>-1.0</v>
      </c>
      <c r="CB506" s="1">
        <v>-1.0</v>
      </c>
      <c r="CC506" s="1">
        <v>-1.0</v>
      </c>
      <c r="CD506" s="1">
        <v>16582.0</v>
      </c>
    </row>
    <row r="507">
      <c r="A507" s="1">
        <v>1.7349377E7</v>
      </c>
      <c r="B507" s="1" t="s">
        <v>2932</v>
      </c>
      <c r="C507" s="1" t="s">
        <v>2933</v>
      </c>
      <c r="D507" s="1" t="s">
        <v>2934</v>
      </c>
      <c r="E507" s="1" t="s">
        <v>85</v>
      </c>
      <c r="I507" s="1">
        <v>2450673.0</v>
      </c>
      <c r="J507" s="1">
        <v>41052.0</v>
      </c>
      <c r="M507" s="1">
        <v>0.0</v>
      </c>
      <c r="N507" s="1">
        <v>1.0</v>
      </c>
      <c r="O507" s="1">
        <v>1.0</v>
      </c>
      <c r="P507" s="1" t="s">
        <v>89</v>
      </c>
      <c r="Q507" s="1" t="s">
        <v>1014</v>
      </c>
      <c r="R507" s="1">
        <v>40.84417</v>
      </c>
      <c r="S507" s="1">
        <v>-73.94063</v>
      </c>
      <c r="T507" s="1" t="s">
        <v>91</v>
      </c>
      <c r="U507" s="1" t="s">
        <v>92</v>
      </c>
      <c r="V507" s="1">
        <v>2.0</v>
      </c>
      <c r="W507" s="1">
        <v>1.0</v>
      </c>
      <c r="X507" s="1">
        <v>1.0</v>
      </c>
      <c r="Y507" s="1">
        <v>1.0</v>
      </c>
      <c r="Z507" s="1" t="s">
        <v>93</v>
      </c>
      <c r="AA507" s="1" t="s">
        <v>2935</v>
      </c>
      <c r="AB507" s="1">
        <v>79.0</v>
      </c>
      <c r="AC507" s="1">
        <v>1.0</v>
      </c>
      <c r="AD507" s="1">
        <v>0.0</v>
      </c>
      <c r="AE507" s="1">
        <v>1.0</v>
      </c>
      <c r="AF507" s="1" t="s">
        <v>692</v>
      </c>
      <c r="AG507" s="1">
        <v>1.0</v>
      </c>
      <c r="AH507" s="1">
        <v>0.0</v>
      </c>
      <c r="AI507" s="1">
        <v>0.0</v>
      </c>
      <c r="AJ507" s="1">
        <v>0.0</v>
      </c>
      <c r="AK507" s="1">
        <v>0.0</v>
      </c>
      <c r="AL507" s="1">
        <v>4.0</v>
      </c>
      <c r="AM507" s="1">
        <v>0.0</v>
      </c>
      <c r="AN507" s="1">
        <v>100.0</v>
      </c>
      <c r="AO507" s="1">
        <v>10.0</v>
      </c>
      <c r="AP507" s="1">
        <v>10.0</v>
      </c>
      <c r="AQ507" s="1">
        <v>10.0</v>
      </c>
      <c r="AR507" s="1">
        <v>10.0</v>
      </c>
      <c r="AS507" s="1">
        <v>10.0</v>
      </c>
      <c r="AT507" s="1">
        <v>10.0</v>
      </c>
      <c r="AU507" s="1">
        <v>1.0</v>
      </c>
      <c r="AV507" s="1" t="s">
        <v>117</v>
      </c>
      <c r="AW507" s="1">
        <v>1.0</v>
      </c>
      <c r="AX507" s="1">
        <v>1.0</v>
      </c>
      <c r="AY507" s="1">
        <v>0.0</v>
      </c>
      <c r="AZ507" s="1">
        <v>0.0</v>
      </c>
      <c r="BA507" s="1">
        <v>0.14</v>
      </c>
      <c r="BB507" s="1">
        <v>-1.0</v>
      </c>
      <c r="BC507" s="1">
        <v>1.0</v>
      </c>
      <c r="BD507" s="1">
        <v>-1.0</v>
      </c>
      <c r="BE507" s="1">
        <v>-1.0</v>
      </c>
      <c r="BF507" s="1">
        <v>-1.0</v>
      </c>
      <c r="BG507" s="1">
        <v>-1.0</v>
      </c>
      <c r="BH507" s="1">
        <v>-1.0</v>
      </c>
      <c r="BI507" s="1">
        <v>-1.0</v>
      </c>
      <c r="BJ507" s="1">
        <v>1.0</v>
      </c>
      <c r="BK507" s="1">
        <v>-1.0</v>
      </c>
      <c r="BL507" s="1">
        <v>-1.0</v>
      </c>
      <c r="BM507" s="1">
        <v>-1.0</v>
      </c>
      <c r="BN507" s="1">
        <v>-1.0</v>
      </c>
      <c r="BO507" s="1">
        <v>-1.0</v>
      </c>
      <c r="BP507" s="1">
        <v>-1.0</v>
      </c>
      <c r="BQ507" s="1">
        <v>-1.0</v>
      </c>
      <c r="BR507" s="1">
        <v>-1.0</v>
      </c>
      <c r="BS507" s="1">
        <v>-1.0</v>
      </c>
      <c r="BT507" s="1">
        <v>-1.0</v>
      </c>
      <c r="BU507" s="1">
        <v>1.0</v>
      </c>
      <c r="BV507" s="1">
        <v>-1.0</v>
      </c>
      <c r="BW507" s="1">
        <v>1.0</v>
      </c>
      <c r="BX507" s="1">
        <v>-1.0</v>
      </c>
      <c r="BY507" s="1">
        <v>-1.0</v>
      </c>
      <c r="BZ507" s="1">
        <v>-1.0</v>
      </c>
      <c r="CA507" s="1">
        <v>-1.0</v>
      </c>
      <c r="CB507" s="1">
        <v>-1.0</v>
      </c>
      <c r="CC507" s="1">
        <v>-1.0</v>
      </c>
      <c r="CD507" s="1">
        <v>16601.0</v>
      </c>
    </row>
    <row r="508">
      <c r="A508" s="1">
        <v>1.4296562E7</v>
      </c>
      <c r="B508" s="1" t="s">
        <v>2936</v>
      </c>
      <c r="C508" s="1" t="s">
        <v>2937</v>
      </c>
      <c r="D508" s="1" t="s">
        <v>2938</v>
      </c>
      <c r="E508" s="1" t="s">
        <v>85</v>
      </c>
      <c r="F508" s="1" t="s">
        <v>2939</v>
      </c>
      <c r="H508" s="1" t="s">
        <v>2940</v>
      </c>
      <c r="I508" s="1">
        <v>6543299.0</v>
      </c>
      <c r="J508" s="1">
        <v>41417.0</v>
      </c>
      <c r="M508" s="1">
        <v>0.0</v>
      </c>
      <c r="N508" s="1">
        <v>1.0</v>
      </c>
      <c r="O508" s="1">
        <v>0.0</v>
      </c>
      <c r="P508" s="1" t="s">
        <v>89</v>
      </c>
      <c r="Q508" s="1" t="s">
        <v>1270</v>
      </c>
      <c r="R508" s="1">
        <v>40.73958</v>
      </c>
      <c r="S508" s="1">
        <v>-73.98258</v>
      </c>
      <c r="T508" s="1" t="s">
        <v>144</v>
      </c>
      <c r="U508" s="1" t="s">
        <v>92</v>
      </c>
      <c r="V508" s="1">
        <v>2.0</v>
      </c>
      <c r="W508" s="1">
        <v>1.0</v>
      </c>
      <c r="X508" s="1">
        <v>1.0</v>
      </c>
      <c r="Y508" s="1">
        <v>1.0</v>
      </c>
      <c r="Z508" s="1" t="s">
        <v>93</v>
      </c>
      <c r="AA508" s="1" t="s">
        <v>2941</v>
      </c>
      <c r="AB508" s="1">
        <v>195.0</v>
      </c>
      <c r="AC508" s="1">
        <v>1.0</v>
      </c>
      <c r="AD508" s="1">
        <v>0.0</v>
      </c>
      <c r="AE508" s="1">
        <v>2.0</v>
      </c>
      <c r="AF508" s="1" t="s">
        <v>593</v>
      </c>
      <c r="AG508" s="1">
        <v>1.0</v>
      </c>
      <c r="AH508" s="1">
        <v>0.0</v>
      </c>
      <c r="AI508" s="1">
        <v>0.0</v>
      </c>
      <c r="AJ508" s="1">
        <v>0.0</v>
      </c>
      <c r="AK508" s="1">
        <v>0.0</v>
      </c>
      <c r="AL508" s="1">
        <v>12.0</v>
      </c>
      <c r="AM508" s="1">
        <v>1.0</v>
      </c>
      <c r="AN508" s="1">
        <v>88.0</v>
      </c>
      <c r="AO508" s="1">
        <v>9.0</v>
      </c>
      <c r="AP508" s="1">
        <v>9.0</v>
      </c>
      <c r="AQ508" s="1">
        <v>9.0</v>
      </c>
      <c r="AR508" s="1">
        <v>9.0</v>
      </c>
      <c r="AS508" s="1">
        <v>10.0</v>
      </c>
      <c r="AT508" s="1">
        <v>9.0</v>
      </c>
      <c r="AU508" s="1">
        <v>1.0</v>
      </c>
      <c r="AV508" s="1" t="s">
        <v>105</v>
      </c>
      <c r="AW508" s="1">
        <v>1.0</v>
      </c>
      <c r="AX508" s="1">
        <v>1.0</v>
      </c>
      <c r="AY508" s="1">
        <v>0.0</v>
      </c>
      <c r="AZ508" s="1">
        <v>0.0</v>
      </c>
      <c r="BA508" s="1">
        <v>0.41</v>
      </c>
      <c r="BB508" s="1">
        <v>-1.0</v>
      </c>
      <c r="BC508" s="1">
        <v>1.0</v>
      </c>
      <c r="BD508" s="1">
        <v>-1.0</v>
      </c>
      <c r="BE508" s="1">
        <v>-1.0</v>
      </c>
      <c r="BF508" s="1">
        <v>-1.0</v>
      </c>
      <c r="BG508" s="1">
        <v>-1.0</v>
      </c>
      <c r="BH508" s="1">
        <v>-1.0</v>
      </c>
      <c r="BI508" s="1">
        <v>-1.0</v>
      </c>
      <c r="BJ508" s="1">
        <v>1.0</v>
      </c>
      <c r="BK508" s="1">
        <v>-1.0</v>
      </c>
      <c r="BL508" s="1">
        <v>-1.0</v>
      </c>
      <c r="BM508" s="1">
        <v>1.0</v>
      </c>
      <c r="BN508" s="1">
        <v>1.0</v>
      </c>
      <c r="BO508" s="1">
        <v>-1.0</v>
      </c>
      <c r="BP508" s="1">
        <v>-1.0</v>
      </c>
      <c r="BQ508" s="1">
        <v>1.0</v>
      </c>
      <c r="BR508" s="1">
        <v>-1.0</v>
      </c>
      <c r="BS508" s="1">
        <v>-1.0</v>
      </c>
      <c r="BT508" s="1">
        <v>-1.0</v>
      </c>
      <c r="BU508" s="1">
        <v>1.0</v>
      </c>
      <c r="BV508" s="1">
        <v>-1.0</v>
      </c>
      <c r="BW508" s="1">
        <v>-1.0</v>
      </c>
      <c r="BX508" s="1">
        <v>-1.0</v>
      </c>
      <c r="BY508" s="1">
        <v>-1.0</v>
      </c>
      <c r="BZ508" s="1">
        <v>1.0</v>
      </c>
      <c r="CA508" s="1">
        <v>-1.0</v>
      </c>
      <c r="CB508" s="1">
        <v>-1.0</v>
      </c>
      <c r="CC508" s="1">
        <v>-1.0</v>
      </c>
      <c r="CD508" s="1">
        <v>16628.0</v>
      </c>
    </row>
    <row r="509">
      <c r="A509" s="1">
        <v>2.3516999E7</v>
      </c>
      <c r="B509" s="1" t="s">
        <v>2942</v>
      </c>
      <c r="C509" s="1" t="s">
        <v>2943</v>
      </c>
      <c r="D509" s="1" t="s">
        <v>2944</v>
      </c>
      <c r="E509" s="1" t="s">
        <v>85</v>
      </c>
      <c r="G509" s="1" t="s">
        <v>2945</v>
      </c>
      <c r="I509" s="1">
        <v>7138515.0</v>
      </c>
      <c r="J509" s="1">
        <v>41451.0</v>
      </c>
      <c r="M509" s="1">
        <v>0.0</v>
      </c>
      <c r="N509" s="1">
        <v>1.0</v>
      </c>
      <c r="O509" s="1">
        <v>1.0</v>
      </c>
      <c r="P509" s="1" t="s">
        <v>123</v>
      </c>
      <c r="Q509" s="1" t="s">
        <v>124</v>
      </c>
      <c r="R509" s="1">
        <v>40.71759</v>
      </c>
      <c r="S509" s="1">
        <v>-73.95935</v>
      </c>
      <c r="T509" s="1" t="s">
        <v>91</v>
      </c>
      <c r="U509" s="1" t="s">
        <v>113</v>
      </c>
      <c r="V509" s="1">
        <v>2.0</v>
      </c>
      <c r="W509" s="1">
        <v>1.0</v>
      </c>
      <c r="X509" s="1">
        <v>1.0</v>
      </c>
      <c r="Y509" s="1">
        <v>1.0</v>
      </c>
      <c r="Z509" s="1" t="s">
        <v>93</v>
      </c>
      <c r="AA509" s="1" t="s">
        <v>2946</v>
      </c>
      <c r="AB509" s="1">
        <v>60.0</v>
      </c>
      <c r="AC509" s="1">
        <v>1.0</v>
      </c>
      <c r="AD509" s="1">
        <v>0.0</v>
      </c>
      <c r="AE509" s="1">
        <v>3.0</v>
      </c>
      <c r="AF509" s="1" t="s">
        <v>658</v>
      </c>
      <c r="AG509" s="1">
        <v>1.0</v>
      </c>
      <c r="AH509" s="1">
        <v>0.0</v>
      </c>
      <c r="AI509" s="1">
        <v>0.0</v>
      </c>
      <c r="AJ509" s="1">
        <v>0.0</v>
      </c>
      <c r="AK509" s="1">
        <v>0.0</v>
      </c>
      <c r="AL509" s="1">
        <v>0.0</v>
      </c>
      <c r="AM509" s="1">
        <v>0.0</v>
      </c>
      <c r="AU509" s="1">
        <v>1.0</v>
      </c>
      <c r="AV509" s="1" t="s">
        <v>117</v>
      </c>
      <c r="AW509" s="1">
        <v>1.0</v>
      </c>
      <c r="AX509" s="1">
        <v>0.0</v>
      </c>
      <c r="AY509" s="1">
        <v>1.0</v>
      </c>
      <c r="AZ509" s="1">
        <v>0.0</v>
      </c>
      <c r="BB509" s="1">
        <v>-1.0</v>
      </c>
      <c r="BC509" s="1">
        <v>-1.0</v>
      </c>
      <c r="BD509" s="1">
        <v>-1.0</v>
      </c>
      <c r="BE509" s="1">
        <v>-1.0</v>
      </c>
      <c r="BF509" s="1">
        <v>-1.0</v>
      </c>
      <c r="BG509" s="1">
        <v>-1.0</v>
      </c>
      <c r="BH509" s="1">
        <v>-1.0</v>
      </c>
      <c r="BI509" s="1">
        <v>-1.0</v>
      </c>
      <c r="BJ509" s="1">
        <v>-1.0</v>
      </c>
      <c r="BK509" s="1">
        <v>-1.0</v>
      </c>
      <c r="BL509" s="1">
        <v>-1.0</v>
      </c>
      <c r="BM509" s="1">
        <v>-1.0</v>
      </c>
      <c r="BN509" s="1">
        <v>-1.0</v>
      </c>
      <c r="BO509" s="1">
        <v>-1.0</v>
      </c>
      <c r="BP509" s="1">
        <v>-1.0</v>
      </c>
      <c r="BQ509" s="1">
        <v>1.0</v>
      </c>
      <c r="BR509" s="1">
        <v>-1.0</v>
      </c>
      <c r="BS509" s="1">
        <v>-1.0</v>
      </c>
      <c r="BT509" s="1">
        <v>-1.0</v>
      </c>
      <c r="BU509" s="1">
        <v>1.0</v>
      </c>
      <c r="BV509" s="1">
        <v>-1.0</v>
      </c>
      <c r="BW509" s="1">
        <v>-1.0</v>
      </c>
      <c r="BX509" s="1">
        <v>-1.0</v>
      </c>
      <c r="BY509" s="1">
        <v>1.0</v>
      </c>
      <c r="BZ509" s="1">
        <v>-1.0</v>
      </c>
      <c r="CA509" s="1">
        <v>-1.0</v>
      </c>
      <c r="CB509" s="1">
        <v>-1.0</v>
      </c>
      <c r="CC509" s="1">
        <v>1.0</v>
      </c>
      <c r="CD509" s="1">
        <v>16687.0</v>
      </c>
    </row>
    <row r="510">
      <c r="A510" s="1">
        <v>1.2645769E7</v>
      </c>
      <c r="B510" s="1" t="s">
        <v>2947</v>
      </c>
      <c r="C510" s="1" t="s">
        <v>2948</v>
      </c>
      <c r="D510" s="1" t="s">
        <v>2949</v>
      </c>
      <c r="E510" s="1" t="s">
        <v>85</v>
      </c>
      <c r="F510" s="1" t="s">
        <v>2950</v>
      </c>
      <c r="G510" s="1" t="s">
        <v>2951</v>
      </c>
      <c r="I510" s="1">
        <v>6.8684053E7</v>
      </c>
      <c r="J510" s="1">
        <v>42484.0</v>
      </c>
      <c r="M510" s="1">
        <v>0.0</v>
      </c>
      <c r="N510" s="1">
        <v>1.0</v>
      </c>
      <c r="O510" s="1">
        <v>1.0</v>
      </c>
      <c r="P510" s="1" t="s">
        <v>89</v>
      </c>
      <c r="Q510" s="1" t="s">
        <v>613</v>
      </c>
      <c r="R510" s="1">
        <v>40.82095</v>
      </c>
      <c r="S510" s="1">
        <v>-73.9400699999999</v>
      </c>
      <c r="T510" s="1" t="s">
        <v>91</v>
      </c>
      <c r="U510" s="1" t="s">
        <v>113</v>
      </c>
      <c r="V510" s="1">
        <v>1.0</v>
      </c>
      <c r="W510" s="1">
        <v>1.0</v>
      </c>
      <c r="X510" s="1">
        <v>1.0</v>
      </c>
      <c r="Y510" s="1">
        <v>1.0</v>
      </c>
      <c r="Z510" s="1" t="s">
        <v>93</v>
      </c>
      <c r="AA510" s="1" t="s">
        <v>2952</v>
      </c>
      <c r="AB510" s="1">
        <v>40.0</v>
      </c>
      <c r="AC510" s="1">
        <v>1.0</v>
      </c>
      <c r="AD510" s="1">
        <v>0.0</v>
      </c>
      <c r="AE510" s="1">
        <v>1.0</v>
      </c>
      <c r="AF510" s="1" t="s">
        <v>323</v>
      </c>
      <c r="AG510" s="1">
        <v>1.0</v>
      </c>
      <c r="AH510" s="1">
        <v>0.0</v>
      </c>
      <c r="AI510" s="1">
        <v>0.0</v>
      </c>
      <c r="AJ510" s="1">
        <v>0.0</v>
      </c>
      <c r="AK510" s="1">
        <v>0.0</v>
      </c>
      <c r="AL510" s="1">
        <v>1.0</v>
      </c>
      <c r="AM510" s="1">
        <v>0.0</v>
      </c>
      <c r="AN510" s="1">
        <v>100.0</v>
      </c>
      <c r="AO510" s="1">
        <v>10.0</v>
      </c>
      <c r="AP510" s="1">
        <v>10.0</v>
      </c>
      <c r="AQ510" s="1">
        <v>10.0</v>
      </c>
      <c r="AR510" s="1">
        <v>10.0</v>
      </c>
      <c r="AS510" s="1">
        <v>10.0</v>
      </c>
      <c r="AT510" s="1">
        <v>10.0</v>
      </c>
      <c r="AU510" s="1">
        <v>0.0</v>
      </c>
      <c r="AV510" s="1" t="s">
        <v>105</v>
      </c>
      <c r="AW510" s="1">
        <v>1.0</v>
      </c>
      <c r="AX510" s="1">
        <v>0.0</v>
      </c>
      <c r="AY510" s="1">
        <v>1.0</v>
      </c>
      <c r="AZ510" s="1">
        <v>0.0</v>
      </c>
      <c r="BA510" s="1">
        <v>0.03</v>
      </c>
      <c r="BB510" s="1">
        <v>-1.0</v>
      </c>
      <c r="BC510" s="1">
        <v>1.0</v>
      </c>
      <c r="BD510" s="1">
        <v>-1.0</v>
      </c>
      <c r="BE510" s="1">
        <v>-1.0</v>
      </c>
      <c r="BF510" s="1">
        <v>-1.0</v>
      </c>
      <c r="BG510" s="1">
        <v>-1.0</v>
      </c>
      <c r="BH510" s="1">
        <v>1.0</v>
      </c>
      <c r="BI510" s="1">
        <v>-1.0</v>
      </c>
      <c r="BJ510" s="1">
        <v>1.0</v>
      </c>
      <c r="BK510" s="1">
        <v>1.0</v>
      </c>
      <c r="BL510" s="1">
        <v>-1.0</v>
      </c>
      <c r="BM510" s="1">
        <v>-1.0</v>
      </c>
      <c r="BN510" s="1">
        <v>-1.0</v>
      </c>
      <c r="BO510" s="1">
        <v>-1.0</v>
      </c>
      <c r="BP510" s="1">
        <v>-1.0</v>
      </c>
      <c r="BQ510" s="1">
        <v>-1.0</v>
      </c>
      <c r="BR510" s="1">
        <v>-1.0</v>
      </c>
      <c r="BS510" s="1">
        <v>1.0</v>
      </c>
      <c r="BT510" s="1">
        <v>-1.0</v>
      </c>
      <c r="BU510" s="1">
        <v>1.0</v>
      </c>
      <c r="BV510" s="1">
        <v>-1.0</v>
      </c>
      <c r="BW510" s="1">
        <v>-1.0</v>
      </c>
      <c r="BX510" s="1">
        <v>-1.0</v>
      </c>
      <c r="BY510" s="1">
        <v>-1.0</v>
      </c>
      <c r="BZ510" s="1">
        <v>-1.0</v>
      </c>
      <c r="CA510" s="1">
        <v>-1.0</v>
      </c>
      <c r="CB510" s="1">
        <v>-1.0</v>
      </c>
      <c r="CC510" s="1">
        <v>-1.0</v>
      </c>
      <c r="CD510" s="1">
        <v>16703.0</v>
      </c>
    </row>
    <row r="511">
      <c r="A511" s="1">
        <v>3.0312807E7</v>
      </c>
      <c r="B511" s="1" t="s">
        <v>2953</v>
      </c>
      <c r="C511" s="1" t="s">
        <v>2954</v>
      </c>
      <c r="D511" s="1" t="s">
        <v>2955</v>
      </c>
      <c r="E511" s="1" t="s">
        <v>85</v>
      </c>
      <c r="F511" s="1" t="s">
        <v>2956</v>
      </c>
      <c r="G511" s="1" t="s">
        <v>2957</v>
      </c>
      <c r="H511" s="2" t="str">
        <f>- shoes-off indoors Policy</f>
        <v>#ERROR!</v>
      </c>
      <c r="I511" s="1">
        <v>3390942.0</v>
      </c>
      <c r="J511" s="1">
        <v>41148.0</v>
      </c>
      <c r="K511" s="1" t="s">
        <v>134</v>
      </c>
      <c r="L511" s="1">
        <v>0.9</v>
      </c>
      <c r="M511" s="1">
        <v>0.0</v>
      </c>
      <c r="N511" s="1">
        <v>1.0</v>
      </c>
      <c r="O511" s="1">
        <v>0.0</v>
      </c>
      <c r="P511" s="1" t="s">
        <v>111</v>
      </c>
      <c r="Q511" s="1" t="s">
        <v>1081</v>
      </c>
      <c r="R511" s="1">
        <v>40.77556</v>
      </c>
      <c r="S511" s="1">
        <v>-73.90866</v>
      </c>
      <c r="T511" s="1" t="s">
        <v>91</v>
      </c>
      <c r="U511" s="1" t="s">
        <v>113</v>
      </c>
      <c r="V511" s="1">
        <v>1.0</v>
      </c>
      <c r="W511" s="1">
        <v>1.0</v>
      </c>
      <c r="X511" s="1">
        <v>1.0</v>
      </c>
      <c r="Y511" s="1">
        <v>1.0</v>
      </c>
      <c r="Z511" s="1" t="s">
        <v>93</v>
      </c>
      <c r="AA511" s="1" t="s">
        <v>2958</v>
      </c>
      <c r="AB511" s="1">
        <v>60.0</v>
      </c>
      <c r="AC511" s="1">
        <v>1.0</v>
      </c>
      <c r="AD511" s="1">
        <v>40.0</v>
      </c>
      <c r="AE511" s="1">
        <v>3.0</v>
      </c>
      <c r="AF511" s="1" t="s">
        <v>313</v>
      </c>
      <c r="AG511" s="1">
        <v>1.0</v>
      </c>
      <c r="AH511" s="1">
        <v>18.0</v>
      </c>
      <c r="AI511" s="1">
        <v>43.0</v>
      </c>
      <c r="AJ511" s="1">
        <v>43.0</v>
      </c>
      <c r="AK511" s="1">
        <v>43.0</v>
      </c>
      <c r="AL511" s="1">
        <v>6.0</v>
      </c>
      <c r="AM511" s="1">
        <v>6.0</v>
      </c>
      <c r="AN511" s="1">
        <v>100.0</v>
      </c>
      <c r="AO511" s="1">
        <v>10.0</v>
      </c>
      <c r="AP511" s="1">
        <v>10.0</v>
      </c>
      <c r="AQ511" s="1">
        <v>10.0</v>
      </c>
      <c r="AR511" s="1">
        <v>10.0</v>
      </c>
      <c r="AS511" s="1">
        <v>10.0</v>
      </c>
      <c r="AT511" s="1">
        <v>10.0</v>
      </c>
      <c r="AU511" s="1">
        <v>0.0</v>
      </c>
      <c r="AV511" s="1" t="s">
        <v>105</v>
      </c>
      <c r="AW511" s="1">
        <v>1.0</v>
      </c>
      <c r="AX511" s="1">
        <v>0.0</v>
      </c>
      <c r="AY511" s="1">
        <v>1.0</v>
      </c>
      <c r="AZ511" s="1">
        <v>0.0</v>
      </c>
      <c r="BA511" s="1">
        <v>0.84</v>
      </c>
      <c r="BB511" s="1">
        <v>-1.0</v>
      </c>
      <c r="BC511" s="1">
        <v>1.0</v>
      </c>
      <c r="BD511" s="1">
        <v>-1.0</v>
      </c>
      <c r="BE511" s="1">
        <v>-1.0</v>
      </c>
      <c r="BF511" s="1">
        <v>-1.0</v>
      </c>
      <c r="BG511" s="1">
        <v>-1.0</v>
      </c>
      <c r="BH511" s="1">
        <v>-1.0</v>
      </c>
      <c r="BI511" s="1">
        <v>-1.0</v>
      </c>
      <c r="BJ511" s="1">
        <v>1.0</v>
      </c>
      <c r="BK511" s="1">
        <v>-1.0</v>
      </c>
      <c r="BL511" s="1">
        <v>1.0</v>
      </c>
      <c r="BM511" s="1">
        <v>1.0</v>
      </c>
      <c r="BN511" s="1">
        <v>-1.0</v>
      </c>
      <c r="BO511" s="1">
        <v>-1.0</v>
      </c>
      <c r="BP511" s="1">
        <v>-1.0</v>
      </c>
      <c r="BQ511" s="1">
        <v>1.0</v>
      </c>
      <c r="BR511" s="1">
        <v>-1.0</v>
      </c>
      <c r="BS511" s="1">
        <v>-1.0</v>
      </c>
      <c r="BT511" s="1">
        <v>-1.0</v>
      </c>
      <c r="BU511" s="1">
        <v>1.0</v>
      </c>
      <c r="BV511" s="1">
        <v>-1.0</v>
      </c>
      <c r="BW511" s="1">
        <v>-1.0</v>
      </c>
      <c r="BX511" s="1">
        <v>-1.0</v>
      </c>
      <c r="BY511" s="1">
        <v>-1.0</v>
      </c>
      <c r="BZ511" s="1">
        <v>-1.0</v>
      </c>
      <c r="CA511" s="1">
        <v>1.0</v>
      </c>
      <c r="CB511" s="1">
        <v>-1.0</v>
      </c>
      <c r="CC511" s="1">
        <v>-1.0</v>
      </c>
      <c r="CD511" s="1">
        <v>16713.0</v>
      </c>
    </row>
    <row r="512">
      <c r="A512" s="1">
        <v>2.6229979E7</v>
      </c>
      <c r="B512" s="1" t="s">
        <v>2959</v>
      </c>
      <c r="C512" s="1" t="s">
        <v>2960</v>
      </c>
      <c r="D512" s="1" t="s">
        <v>2961</v>
      </c>
      <c r="E512" s="1" t="s">
        <v>85</v>
      </c>
      <c r="F512" s="1" t="s">
        <v>2962</v>
      </c>
      <c r="G512" s="1" t="s">
        <v>2963</v>
      </c>
      <c r="I512" s="1">
        <v>1.50482926E8</v>
      </c>
      <c r="J512" s="1">
        <v>42991.0</v>
      </c>
      <c r="M512" s="1">
        <v>0.0</v>
      </c>
      <c r="N512" s="1">
        <v>1.0</v>
      </c>
      <c r="O512" s="1">
        <v>0.0</v>
      </c>
      <c r="P512" s="1" t="s">
        <v>89</v>
      </c>
      <c r="Q512" s="1" t="s">
        <v>613</v>
      </c>
      <c r="R512" s="1">
        <v>40.80898</v>
      </c>
      <c r="S512" s="1">
        <v>-73.94591</v>
      </c>
      <c r="T512" s="1" t="s">
        <v>91</v>
      </c>
      <c r="U512" s="1" t="s">
        <v>92</v>
      </c>
      <c r="V512" s="1">
        <v>4.0</v>
      </c>
      <c r="W512" s="1">
        <v>1.0</v>
      </c>
      <c r="X512" s="1">
        <v>2.0</v>
      </c>
      <c r="Y512" s="1">
        <v>2.0</v>
      </c>
      <c r="Z512" s="1" t="s">
        <v>93</v>
      </c>
      <c r="AA512" s="1" t="s">
        <v>2964</v>
      </c>
      <c r="AB512" s="1">
        <v>295.0</v>
      </c>
      <c r="AC512" s="1">
        <v>2.0</v>
      </c>
      <c r="AD512" s="1">
        <v>0.0</v>
      </c>
      <c r="AE512" s="1">
        <v>5.0</v>
      </c>
      <c r="AF512" s="1" t="s">
        <v>356</v>
      </c>
      <c r="AG512" s="1">
        <v>1.0</v>
      </c>
      <c r="AH512" s="1">
        <v>0.0</v>
      </c>
      <c r="AI512" s="1">
        <v>0.0</v>
      </c>
      <c r="AJ512" s="1">
        <v>0.0</v>
      </c>
      <c r="AK512" s="1">
        <v>0.0</v>
      </c>
      <c r="AL512" s="1">
        <v>3.0</v>
      </c>
      <c r="AM512" s="1">
        <v>3.0</v>
      </c>
      <c r="AN512" s="1">
        <v>80.0</v>
      </c>
      <c r="AO512" s="1">
        <v>8.0</v>
      </c>
      <c r="AP512" s="1">
        <v>7.0</v>
      </c>
      <c r="AQ512" s="1">
        <v>7.0</v>
      </c>
      <c r="AR512" s="1">
        <v>8.0</v>
      </c>
      <c r="AS512" s="1">
        <v>9.0</v>
      </c>
      <c r="AT512" s="1">
        <v>9.0</v>
      </c>
      <c r="AU512" s="1">
        <v>1.0</v>
      </c>
      <c r="AV512" s="1" t="s">
        <v>96</v>
      </c>
      <c r="AW512" s="1">
        <v>1.0</v>
      </c>
      <c r="AX512" s="1">
        <v>1.0</v>
      </c>
      <c r="AY512" s="1">
        <v>0.0</v>
      </c>
      <c r="AZ512" s="1">
        <v>0.0</v>
      </c>
      <c r="BA512" s="1">
        <v>0.27</v>
      </c>
      <c r="BB512" s="1">
        <v>-1.0</v>
      </c>
      <c r="BC512" s="1">
        <v>1.0</v>
      </c>
      <c r="BD512" s="1">
        <v>-1.0</v>
      </c>
      <c r="BE512" s="1">
        <v>-1.0</v>
      </c>
      <c r="BF512" s="1">
        <v>-1.0</v>
      </c>
      <c r="BG512" s="1">
        <v>-1.0</v>
      </c>
      <c r="BH512" s="1">
        <v>-1.0</v>
      </c>
      <c r="BI512" s="1">
        <v>-1.0</v>
      </c>
      <c r="BJ512" s="1">
        <v>1.0</v>
      </c>
      <c r="BK512" s="1">
        <v>-1.0</v>
      </c>
      <c r="BL512" s="1">
        <v>-1.0</v>
      </c>
      <c r="BM512" s="1">
        <v>1.0</v>
      </c>
      <c r="BN512" s="1">
        <v>-1.0</v>
      </c>
      <c r="BO512" s="1">
        <v>-1.0</v>
      </c>
      <c r="BP512" s="1">
        <v>-1.0</v>
      </c>
      <c r="BQ512" s="1">
        <v>-1.0</v>
      </c>
      <c r="BR512" s="1">
        <v>-1.0</v>
      </c>
      <c r="BS512" s="1">
        <v>-1.0</v>
      </c>
      <c r="BT512" s="1">
        <v>1.0</v>
      </c>
      <c r="BU512" s="1">
        <v>1.0</v>
      </c>
      <c r="BV512" s="1">
        <v>-1.0</v>
      </c>
      <c r="BW512" s="1">
        <v>-1.0</v>
      </c>
      <c r="BX512" s="1">
        <v>1.0</v>
      </c>
      <c r="BY512" s="1">
        <v>-1.0</v>
      </c>
      <c r="BZ512" s="1">
        <v>-1.0</v>
      </c>
      <c r="CA512" s="1">
        <v>-1.0</v>
      </c>
      <c r="CB512" s="1">
        <v>-1.0</v>
      </c>
      <c r="CC512" s="1">
        <v>-1.0</v>
      </c>
      <c r="CD512" s="1">
        <v>16846.0</v>
      </c>
    </row>
    <row r="513">
      <c r="A513" s="1">
        <v>3368427.0</v>
      </c>
      <c r="B513" s="1" t="s">
        <v>2965</v>
      </c>
      <c r="E513" s="1" t="s">
        <v>85</v>
      </c>
      <c r="I513" s="1">
        <v>4044499.0</v>
      </c>
      <c r="J513" s="1">
        <v>41215.0</v>
      </c>
      <c r="M513" s="1">
        <v>0.0</v>
      </c>
      <c r="N513" s="1">
        <v>1.0</v>
      </c>
      <c r="O513" s="1">
        <v>1.0</v>
      </c>
      <c r="P513" s="1" t="s">
        <v>123</v>
      </c>
      <c r="Q513" s="1" t="s">
        <v>124</v>
      </c>
      <c r="R513" s="1">
        <v>40.65287</v>
      </c>
      <c r="S513" s="1">
        <v>-73.96353</v>
      </c>
      <c r="T513" s="1" t="s">
        <v>91</v>
      </c>
      <c r="U513" s="1" t="s">
        <v>113</v>
      </c>
      <c r="V513" s="1">
        <v>2.0</v>
      </c>
      <c r="W513" s="1">
        <v>1.0</v>
      </c>
      <c r="X513" s="1">
        <v>1.0</v>
      </c>
      <c r="Y513" s="1">
        <v>1.0</v>
      </c>
      <c r="Z513" s="1" t="s">
        <v>114</v>
      </c>
      <c r="AA513" s="1" t="s">
        <v>2966</v>
      </c>
      <c r="AB513" s="1">
        <v>30.0</v>
      </c>
      <c r="AC513" s="1">
        <v>2.0</v>
      </c>
      <c r="AD513" s="1">
        <v>35.0</v>
      </c>
      <c r="AE513" s="1">
        <v>1.0</v>
      </c>
      <c r="AF513" s="1" t="s">
        <v>2175</v>
      </c>
      <c r="AG513" s="1">
        <v>1.0</v>
      </c>
      <c r="AH513" s="1">
        <v>0.0</v>
      </c>
      <c r="AI513" s="1">
        <v>0.0</v>
      </c>
      <c r="AJ513" s="1">
        <v>0.0</v>
      </c>
      <c r="AK513" s="1">
        <v>0.0</v>
      </c>
      <c r="AL513" s="1">
        <v>0.0</v>
      </c>
      <c r="AM513" s="1">
        <v>0.0</v>
      </c>
      <c r="AU513" s="1">
        <v>0.0</v>
      </c>
      <c r="AV513" s="1" t="s">
        <v>105</v>
      </c>
      <c r="AW513" s="1">
        <v>1.0</v>
      </c>
      <c r="AX513" s="1">
        <v>0.0</v>
      </c>
      <c r="AY513" s="1">
        <v>1.0</v>
      </c>
      <c r="AZ513" s="1">
        <v>0.0</v>
      </c>
      <c r="BB513" s="1">
        <v>-1.0</v>
      </c>
      <c r="BC513" s="1">
        <v>-1.0</v>
      </c>
      <c r="BD513" s="1">
        <v>-1.0</v>
      </c>
      <c r="BE513" s="1">
        <v>-1.0</v>
      </c>
      <c r="BF513" s="1">
        <v>-1.0</v>
      </c>
      <c r="BG513" s="1">
        <v>-1.0</v>
      </c>
      <c r="BH513" s="1">
        <v>-1.0</v>
      </c>
      <c r="BI513" s="1">
        <v>-1.0</v>
      </c>
      <c r="BJ513" s="1">
        <v>1.0</v>
      </c>
      <c r="BK513" s="1">
        <v>-1.0</v>
      </c>
      <c r="BL513" s="1">
        <v>-1.0</v>
      </c>
      <c r="BM513" s="1">
        <v>1.0</v>
      </c>
      <c r="BN513" s="1">
        <v>1.0</v>
      </c>
      <c r="BO513" s="1">
        <v>-1.0</v>
      </c>
      <c r="BP513" s="1">
        <v>-1.0</v>
      </c>
      <c r="BQ513" s="1">
        <v>-1.0</v>
      </c>
      <c r="BR513" s="1">
        <v>-1.0</v>
      </c>
      <c r="BS513" s="1">
        <v>-1.0</v>
      </c>
      <c r="BT513" s="1">
        <v>-1.0</v>
      </c>
      <c r="BU513" s="1">
        <v>1.0</v>
      </c>
      <c r="BV513" s="1">
        <v>-1.0</v>
      </c>
      <c r="BW513" s="1">
        <v>-1.0</v>
      </c>
      <c r="BX513" s="1">
        <v>-1.0</v>
      </c>
      <c r="BY513" s="1">
        <v>-1.0</v>
      </c>
      <c r="BZ513" s="1">
        <v>-1.0</v>
      </c>
      <c r="CA513" s="1">
        <v>-1.0</v>
      </c>
      <c r="CB513" s="1">
        <v>-1.0</v>
      </c>
      <c r="CC513" s="1">
        <v>-1.0</v>
      </c>
      <c r="CD513" s="1">
        <v>16884.0</v>
      </c>
    </row>
    <row r="514">
      <c r="A514" s="1">
        <v>9447274.0</v>
      </c>
      <c r="B514" s="1" t="s">
        <v>2967</v>
      </c>
      <c r="C514" s="1" t="s">
        <v>2968</v>
      </c>
      <c r="D514" s="1" t="s">
        <v>2969</v>
      </c>
      <c r="E514" s="1" t="s">
        <v>85</v>
      </c>
      <c r="F514" s="1" t="s">
        <v>2970</v>
      </c>
      <c r="G514" s="1" t="s">
        <v>2971</v>
      </c>
      <c r="I514" s="1">
        <v>9703336.0</v>
      </c>
      <c r="J514" s="1">
        <v>41576.0</v>
      </c>
      <c r="M514" s="1">
        <v>0.0</v>
      </c>
      <c r="N514" s="1">
        <v>1.0</v>
      </c>
      <c r="O514" s="1">
        <v>1.0</v>
      </c>
      <c r="P514" s="1" t="s">
        <v>89</v>
      </c>
      <c r="Q514" s="1" t="s">
        <v>90</v>
      </c>
      <c r="R514" s="1">
        <v>40.7411</v>
      </c>
      <c r="S514" s="1">
        <v>-73.99978</v>
      </c>
      <c r="T514" s="1" t="s">
        <v>91</v>
      </c>
      <c r="U514" s="1" t="s">
        <v>92</v>
      </c>
      <c r="V514" s="1">
        <v>5.0</v>
      </c>
      <c r="W514" s="1">
        <v>1.0</v>
      </c>
      <c r="X514" s="1">
        <v>2.0</v>
      </c>
      <c r="Y514" s="1">
        <v>2.0</v>
      </c>
      <c r="Z514" s="1" t="s">
        <v>93</v>
      </c>
      <c r="AA514" s="1" t="s">
        <v>2972</v>
      </c>
      <c r="AB514" s="1">
        <v>325.0</v>
      </c>
      <c r="AC514" s="1">
        <v>1.0</v>
      </c>
      <c r="AD514" s="1">
        <v>0.0</v>
      </c>
      <c r="AE514" s="1">
        <v>1.0</v>
      </c>
      <c r="AF514" s="1" t="s">
        <v>479</v>
      </c>
      <c r="AG514" s="1">
        <v>1.0</v>
      </c>
      <c r="AH514" s="1">
        <v>0.0</v>
      </c>
      <c r="AI514" s="1">
        <v>0.0</v>
      </c>
      <c r="AJ514" s="1">
        <v>0.0</v>
      </c>
      <c r="AK514" s="1">
        <v>0.0</v>
      </c>
      <c r="AL514" s="1">
        <v>2.0</v>
      </c>
      <c r="AM514" s="1">
        <v>0.0</v>
      </c>
      <c r="AN514" s="1">
        <v>90.0</v>
      </c>
      <c r="AO514" s="1">
        <v>10.0</v>
      </c>
      <c r="AP514" s="1">
        <v>8.0</v>
      </c>
      <c r="AQ514" s="1">
        <v>10.0</v>
      </c>
      <c r="AR514" s="1">
        <v>10.0</v>
      </c>
      <c r="AS514" s="1">
        <v>10.0</v>
      </c>
      <c r="AT514" s="1">
        <v>10.0</v>
      </c>
      <c r="AU514" s="1">
        <v>0.0</v>
      </c>
      <c r="AV514" s="1" t="s">
        <v>105</v>
      </c>
      <c r="AW514" s="1">
        <v>1.0</v>
      </c>
      <c r="AX514" s="1">
        <v>1.0</v>
      </c>
      <c r="AY514" s="1">
        <v>0.0</v>
      </c>
      <c r="AZ514" s="1">
        <v>0.0</v>
      </c>
      <c r="BA514" s="1">
        <v>0.05</v>
      </c>
      <c r="BB514" s="1">
        <v>-1.0</v>
      </c>
      <c r="BC514" s="1">
        <v>1.0</v>
      </c>
      <c r="BD514" s="1">
        <v>-1.0</v>
      </c>
      <c r="BE514" s="1">
        <v>-1.0</v>
      </c>
      <c r="BF514" s="1">
        <v>-1.0</v>
      </c>
      <c r="BG514" s="1">
        <v>-1.0</v>
      </c>
      <c r="BH514" s="1">
        <v>-1.0</v>
      </c>
      <c r="BI514" s="1">
        <v>-1.0</v>
      </c>
      <c r="BJ514" s="1">
        <v>1.0</v>
      </c>
      <c r="BK514" s="1">
        <v>-1.0</v>
      </c>
      <c r="BL514" s="1">
        <v>-1.0</v>
      </c>
      <c r="BM514" s="1">
        <v>-1.0</v>
      </c>
      <c r="BN514" s="1">
        <v>-1.0</v>
      </c>
      <c r="BO514" s="1">
        <v>-1.0</v>
      </c>
      <c r="BP514" s="1">
        <v>1.0</v>
      </c>
      <c r="BQ514" s="1">
        <v>-1.0</v>
      </c>
      <c r="BR514" s="1">
        <v>-1.0</v>
      </c>
      <c r="BS514" s="1">
        <v>-1.0</v>
      </c>
      <c r="BT514" s="1">
        <v>-1.0</v>
      </c>
      <c r="BU514" s="1">
        <v>1.0</v>
      </c>
      <c r="BV514" s="1">
        <v>-1.0</v>
      </c>
      <c r="BW514" s="1">
        <v>-1.0</v>
      </c>
      <c r="BX514" s="1">
        <v>-1.0</v>
      </c>
      <c r="BY514" s="1">
        <v>-1.0</v>
      </c>
      <c r="BZ514" s="1">
        <v>-1.0</v>
      </c>
      <c r="CA514" s="1">
        <v>-1.0</v>
      </c>
      <c r="CB514" s="1">
        <v>-1.0</v>
      </c>
      <c r="CC514" s="1">
        <v>-1.0</v>
      </c>
      <c r="CD514" s="1">
        <v>16889.0</v>
      </c>
    </row>
    <row r="515">
      <c r="A515" s="1">
        <v>1.8701095E7</v>
      </c>
      <c r="B515" s="1" t="s">
        <v>2973</v>
      </c>
      <c r="C515" s="1" t="s">
        <v>2974</v>
      </c>
      <c r="D515" s="1" t="s">
        <v>2975</v>
      </c>
      <c r="E515" s="1" t="s">
        <v>85</v>
      </c>
      <c r="F515" s="1" t="s">
        <v>2976</v>
      </c>
      <c r="G515" s="1" t="s">
        <v>2977</v>
      </c>
      <c r="H515" s="1" t="s">
        <v>2978</v>
      </c>
      <c r="I515" s="1">
        <v>1.30013537E8</v>
      </c>
      <c r="J515" s="1">
        <v>42867.0</v>
      </c>
      <c r="M515" s="1">
        <v>0.0</v>
      </c>
      <c r="N515" s="1">
        <v>1.0</v>
      </c>
      <c r="O515" s="1">
        <v>0.0</v>
      </c>
      <c r="P515" s="1" t="s">
        <v>123</v>
      </c>
      <c r="Q515" s="1" t="s">
        <v>124</v>
      </c>
      <c r="R515" s="1">
        <v>40.6746</v>
      </c>
      <c r="S515" s="1">
        <v>-73.94549</v>
      </c>
      <c r="T515" s="1" t="s">
        <v>91</v>
      </c>
      <c r="U515" s="1" t="s">
        <v>113</v>
      </c>
      <c r="V515" s="1">
        <v>1.0</v>
      </c>
      <c r="W515" s="1">
        <v>1.0</v>
      </c>
      <c r="X515" s="1">
        <v>1.0</v>
      </c>
      <c r="Y515" s="1">
        <v>1.0</v>
      </c>
      <c r="Z515" s="1" t="s">
        <v>93</v>
      </c>
      <c r="AA515" s="1" t="s">
        <v>2979</v>
      </c>
      <c r="AB515" s="1">
        <v>45.0</v>
      </c>
      <c r="AC515" s="1">
        <v>1.0</v>
      </c>
      <c r="AD515" s="1">
        <v>30.0</v>
      </c>
      <c r="AE515" s="1">
        <v>2.0</v>
      </c>
      <c r="AF515" s="1" t="s">
        <v>593</v>
      </c>
      <c r="AG515" s="1">
        <v>1.0</v>
      </c>
      <c r="AH515" s="1">
        <v>0.0</v>
      </c>
      <c r="AI515" s="1">
        <v>0.0</v>
      </c>
      <c r="AJ515" s="1">
        <v>0.0</v>
      </c>
      <c r="AK515" s="1">
        <v>0.0</v>
      </c>
      <c r="AL515" s="1">
        <v>19.0</v>
      </c>
      <c r="AM515" s="1">
        <v>0.0</v>
      </c>
      <c r="AN515" s="1">
        <v>97.0</v>
      </c>
      <c r="AO515" s="1">
        <v>10.0</v>
      </c>
      <c r="AP515" s="1">
        <v>10.0</v>
      </c>
      <c r="AQ515" s="1">
        <v>10.0</v>
      </c>
      <c r="AR515" s="1">
        <v>10.0</v>
      </c>
      <c r="AS515" s="1">
        <v>9.0</v>
      </c>
      <c r="AT515" s="1">
        <v>10.0</v>
      </c>
      <c r="AU515" s="1">
        <v>0.0</v>
      </c>
      <c r="AV515" s="1" t="s">
        <v>105</v>
      </c>
      <c r="AW515" s="1">
        <v>1.0</v>
      </c>
      <c r="AX515" s="1">
        <v>0.0</v>
      </c>
      <c r="AY515" s="1">
        <v>1.0</v>
      </c>
      <c r="AZ515" s="1">
        <v>0.0</v>
      </c>
      <c r="BA515" s="1">
        <v>0.73</v>
      </c>
      <c r="BB515" s="1">
        <v>-1.0</v>
      </c>
      <c r="BC515" s="1">
        <v>1.0</v>
      </c>
      <c r="BD515" s="1">
        <v>-1.0</v>
      </c>
      <c r="BE515" s="1">
        <v>-1.0</v>
      </c>
      <c r="BF515" s="1">
        <v>-1.0</v>
      </c>
      <c r="BG515" s="1">
        <v>-1.0</v>
      </c>
      <c r="BH515" s="1">
        <v>-1.0</v>
      </c>
      <c r="BI515" s="1">
        <v>-1.0</v>
      </c>
      <c r="BJ515" s="1">
        <v>-1.0</v>
      </c>
      <c r="BK515" s="1">
        <v>-1.0</v>
      </c>
      <c r="BL515" s="1">
        <v>-1.0</v>
      </c>
      <c r="BM515" s="1">
        <v>1.0</v>
      </c>
      <c r="BN515" s="1">
        <v>-1.0</v>
      </c>
      <c r="BO515" s="1">
        <v>-1.0</v>
      </c>
      <c r="BP515" s="1">
        <v>-1.0</v>
      </c>
      <c r="BQ515" s="1">
        <v>1.0</v>
      </c>
      <c r="BR515" s="1">
        <v>-1.0</v>
      </c>
      <c r="BS515" s="1">
        <v>1.0</v>
      </c>
      <c r="BT515" s="1">
        <v>-1.0</v>
      </c>
      <c r="BU515" s="1">
        <v>1.0</v>
      </c>
      <c r="BV515" s="1">
        <v>-1.0</v>
      </c>
      <c r="BW515" s="1">
        <v>-1.0</v>
      </c>
      <c r="BX515" s="1">
        <v>1.0</v>
      </c>
      <c r="BY515" s="1">
        <v>-1.0</v>
      </c>
      <c r="BZ515" s="1">
        <v>-1.0</v>
      </c>
      <c r="CA515" s="1">
        <v>-1.0</v>
      </c>
      <c r="CB515" s="1">
        <v>-1.0</v>
      </c>
      <c r="CC515" s="1">
        <v>-1.0</v>
      </c>
      <c r="CD515" s="1">
        <v>16920.0</v>
      </c>
    </row>
    <row r="516">
      <c r="A516" s="1">
        <v>8900026.0</v>
      </c>
      <c r="B516" s="1" t="s">
        <v>2980</v>
      </c>
      <c r="C516" s="1" t="s">
        <v>2981</v>
      </c>
      <c r="D516" s="1" t="s">
        <v>2981</v>
      </c>
      <c r="E516" s="1" t="s">
        <v>85</v>
      </c>
      <c r="I516" s="1">
        <v>2543296.0</v>
      </c>
      <c r="J516" s="1">
        <v>41064.0</v>
      </c>
      <c r="M516" s="1">
        <v>0.0</v>
      </c>
      <c r="N516" s="1">
        <v>1.0</v>
      </c>
      <c r="O516" s="1">
        <v>1.0</v>
      </c>
      <c r="P516" s="1" t="s">
        <v>89</v>
      </c>
      <c r="Q516" s="1" t="s">
        <v>90</v>
      </c>
      <c r="R516" s="1">
        <v>40.74339</v>
      </c>
      <c r="S516" s="1">
        <v>-73.99414</v>
      </c>
      <c r="T516" s="1" t="s">
        <v>91</v>
      </c>
      <c r="U516" s="1" t="s">
        <v>92</v>
      </c>
      <c r="V516" s="1">
        <v>4.0</v>
      </c>
      <c r="W516" s="1">
        <v>2.0</v>
      </c>
      <c r="X516" s="1">
        <v>2.0</v>
      </c>
      <c r="Y516" s="1">
        <v>2.0</v>
      </c>
      <c r="Z516" s="1" t="s">
        <v>93</v>
      </c>
      <c r="AA516" s="1" t="s">
        <v>2982</v>
      </c>
      <c r="AB516" s="1">
        <v>450.0</v>
      </c>
      <c r="AC516" s="1">
        <v>1.0</v>
      </c>
      <c r="AD516" s="1">
        <v>0.0</v>
      </c>
      <c r="AE516" s="1">
        <v>6.0</v>
      </c>
      <c r="AF516" s="1" t="s">
        <v>452</v>
      </c>
      <c r="AG516" s="1">
        <v>1.0</v>
      </c>
      <c r="AH516" s="1">
        <v>0.0</v>
      </c>
      <c r="AI516" s="1">
        <v>0.0</v>
      </c>
      <c r="AJ516" s="1">
        <v>0.0</v>
      </c>
      <c r="AK516" s="1">
        <v>0.0</v>
      </c>
      <c r="AL516" s="1">
        <v>2.0</v>
      </c>
      <c r="AM516" s="1">
        <v>1.0</v>
      </c>
      <c r="AN516" s="1">
        <v>90.0</v>
      </c>
      <c r="AO516" s="1">
        <v>10.0</v>
      </c>
      <c r="AP516" s="1">
        <v>8.0</v>
      </c>
      <c r="AQ516" s="1">
        <v>9.0</v>
      </c>
      <c r="AR516" s="1">
        <v>10.0</v>
      </c>
      <c r="AS516" s="1">
        <v>10.0</v>
      </c>
      <c r="AT516" s="1">
        <v>9.0</v>
      </c>
      <c r="AU516" s="1">
        <v>0.0</v>
      </c>
      <c r="AV516" s="1" t="s">
        <v>105</v>
      </c>
      <c r="AW516" s="1">
        <v>1.0</v>
      </c>
      <c r="AX516" s="1">
        <v>1.0</v>
      </c>
      <c r="AY516" s="1">
        <v>0.0</v>
      </c>
      <c r="AZ516" s="1">
        <v>0.0</v>
      </c>
      <c r="BA516" s="1">
        <v>0.05</v>
      </c>
      <c r="BB516" s="1">
        <v>-1.0</v>
      </c>
      <c r="BC516" s="1">
        <v>1.0</v>
      </c>
      <c r="BD516" s="1">
        <v>-1.0</v>
      </c>
      <c r="BE516" s="1">
        <v>-1.0</v>
      </c>
      <c r="BF516" s="1">
        <v>-1.0</v>
      </c>
      <c r="BG516" s="1">
        <v>-1.0</v>
      </c>
      <c r="BH516" s="1">
        <v>-1.0</v>
      </c>
      <c r="BI516" s="1">
        <v>-1.0</v>
      </c>
      <c r="BJ516" s="1">
        <v>1.0</v>
      </c>
      <c r="BK516" s="1">
        <v>-1.0</v>
      </c>
      <c r="BL516" s="1">
        <v>-1.0</v>
      </c>
      <c r="BM516" s="1">
        <v>1.0</v>
      </c>
      <c r="BN516" s="1">
        <v>1.0</v>
      </c>
      <c r="BO516" s="1">
        <v>1.0</v>
      </c>
      <c r="BP516" s="1">
        <v>1.0</v>
      </c>
      <c r="BQ516" s="1">
        <v>-1.0</v>
      </c>
      <c r="BR516" s="1">
        <v>-1.0</v>
      </c>
      <c r="BS516" s="1">
        <v>-1.0</v>
      </c>
      <c r="BT516" s="1">
        <v>1.0</v>
      </c>
      <c r="BU516" s="1">
        <v>1.0</v>
      </c>
      <c r="BV516" s="1">
        <v>-1.0</v>
      </c>
      <c r="BW516" s="1">
        <v>-1.0</v>
      </c>
      <c r="BX516" s="1">
        <v>-1.0</v>
      </c>
      <c r="BY516" s="1">
        <v>1.0</v>
      </c>
      <c r="BZ516" s="1">
        <v>-1.0</v>
      </c>
      <c r="CA516" s="1">
        <v>-1.0</v>
      </c>
      <c r="CB516" s="1">
        <v>-1.0</v>
      </c>
      <c r="CC516" s="1">
        <v>-1.0</v>
      </c>
      <c r="CD516" s="1">
        <v>16956.0</v>
      </c>
    </row>
    <row r="517">
      <c r="A517" s="1">
        <v>2.1646375E7</v>
      </c>
      <c r="B517" s="1" t="s">
        <v>2983</v>
      </c>
      <c r="C517" s="1" t="s">
        <v>2984</v>
      </c>
      <c r="D517" s="1" t="s">
        <v>2985</v>
      </c>
      <c r="E517" s="1" t="s">
        <v>85</v>
      </c>
      <c r="F517" s="1" t="s">
        <v>2986</v>
      </c>
      <c r="I517" s="1">
        <v>1.57540393E8</v>
      </c>
      <c r="J517" s="1">
        <v>43044.0</v>
      </c>
      <c r="K517" s="1" t="s">
        <v>339</v>
      </c>
      <c r="L517" s="1">
        <v>0.0</v>
      </c>
      <c r="M517" s="1">
        <v>0.0</v>
      </c>
      <c r="N517" s="1">
        <v>1.0</v>
      </c>
      <c r="O517" s="1">
        <v>1.0</v>
      </c>
      <c r="P517" s="1" t="s">
        <v>111</v>
      </c>
      <c r="Q517" s="1" t="s">
        <v>241</v>
      </c>
      <c r="R517" s="1">
        <v>40.66158</v>
      </c>
      <c r="S517" s="1">
        <v>-73.74821</v>
      </c>
      <c r="T517" s="1" t="s">
        <v>125</v>
      </c>
      <c r="U517" s="1" t="s">
        <v>113</v>
      </c>
      <c r="V517" s="1">
        <v>2.0</v>
      </c>
      <c r="W517" s="1">
        <v>1.0</v>
      </c>
      <c r="X517" s="1">
        <v>1.0</v>
      </c>
      <c r="Y517" s="1">
        <v>3.0</v>
      </c>
      <c r="Z517" s="1" t="s">
        <v>93</v>
      </c>
      <c r="AA517" s="1" t="s">
        <v>2987</v>
      </c>
      <c r="AB517" s="1">
        <v>67.0</v>
      </c>
      <c r="AC517" s="1">
        <v>1.0</v>
      </c>
      <c r="AD517" s="1">
        <v>0.0</v>
      </c>
      <c r="AE517" s="1">
        <v>5.0</v>
      </c>
      <c r="AF517" s="1" t="s">
        <v>159</v>
      </c>
      <c r="AG517" s="1">
        <v>1.0</v>
      </c>
      <c r="AH517" s="1">
        <v>30.0</v>
      </c>
      <c r="AI517" s="1">
        <v>60.0</v>
      </c>
      <c r="AJ517" s="1">
        <v>90.0</v>
      </c>
      <c r="AK517" s="1">
        <v>90.0</v>
      </c>
      <c r="AL517" s="1">
        <v>0.0</v>
      </c>
      <c r="AM517" s="1">
        <v>0.0</v>
      </c>
      <c r="AU517" s="1">
        <v>1.0</v>
      </c>
      <c r="AV517" s="1" t="s">
        <v>96</v>
      </c>
      <c r="AW517" s="1">
        <v>1.0</v>
      </c>
      <c r="AX517" s="1">
        <v>0.0</v>
      </c>
      <c r="AY517" s="1">
        <v>1.0</v>
      </c>
      <c r="AZ517" s="1">
        <v>0.0</v>
      </c>
      <c r="BB517" s="1">
        <v>-1.0</v>
      </c>
      <c r="BC517" s="1">
        <v>1.0</v>
      </c>
      <c r="BD517" s="1">
        <v>-1.0</v>
      </c>
      <c r="BE517" s="1">
        <v>-1.0</v>
      </c>
      <c r="BF517" s="1">
        <v>-1.0</v>
      </c>
      <c r="BG517" s="1">
        <v>-1.0</v>
      </c>
      <c r="BH517" s="1">
        <v>-1.0</v>
      </c>
      <c r="BI517" s="1">
        <v>-1.0</v>
      </c>
      <c r="BJ517" s="1">
        <v>1.0</v>
      </c>
      <c r="BK517" s="1">
        <v>-1.0</v>
      </c>
      <c r="BL517" s="1">
        <v>-1.0</v>
      </c>
      <c r="BM517" s="1">
        <v>1.0</v>
      </c>
      <c r="BN517" s="1">
        <v>-1.0</v>
      </c>
      <c r="BO517" s="1">
        <v>-1.0</v>
      </c>
      <c r="BP517" s="1">
        <v>-1.0</v>
      </c>
      <c r="BQ517" s="1">
        <v>1.0</v>
      </c>
      <c r="BR517" s="1">
        <v>-1.0</v>
      </c>
      <c r="BS517" s="1">
        <v>-1.0</v>
      </c>
      <c r="BT517" s="1">
        <v>-1.0</v>
      </c>
      <c r="BU517" s="1">
        <v>1.0</v>
      </c>
      <c r="BV517" s="1">
        <v>-1.0</v>
      </c>
      <c r="BW517" s="1">
        <v>-1.0</v>
      </c>
      <c r="BX517" s="1">
        <v>-1.0</v>
      </c>
      <c r="BY517" s="1">
        <v>-1.0</v>
      </c>
      <c r="BZ517" s="1">
        <v>-1.0</v>
      </c>
      <c r="CA517" s="1">
        <v>-1.0</v>
      </c>
      <c r="CB517" s="1">
        <v>-1.0</v>
      </c>
      <c r="CC517" s="1">
        <v>-1.0</v>
      </c>
      <c r="CD517" s="1">
        <v>17011.0</v>
      </c>
    </row>
    <row r="518">
      <c r="A518" s="1">
        <v>9808859.0</v>
      </c>
      <c r="B518" s="1" t="s">
        <v>2988</v>
      </c>
      <c r="C518" s="1" t="s">
        <v>2989</v>
      </c>
      <c r="D518" s="1" t="s">
        <v>2989</v>
      </c>
      <c r="E518" s="1" t="s">
        <v>85</v>
      </c>
      <c r="H518" s="1" t="s">
        <v>2990</v>
      </c>
      <c r="I518" s="1">
        <v>1.6098958E7</v>
      </c>
      <c r="J518" s="1">
        <v>41787.0</v>
      </c>
      <c r="K518" s="1" t="s">
        <v>88</v>
      </c>
      <c r="L518" s="1">
        <v>0.98</v>
      </c>
      <c r="M518" s="1">
        <v>0.0</v>
      </c>
      <c r="N518" s="1">
        <v>96.0</v>
      </c>
      <c r="O518" s="1">
        <v>1.0</v>
      </c>
      <c r="P518" s="1" t="s">
        <v>89</v>
      </c>
      <c r="Q518" s="1" t="s">
        <v>90</v>
      </c>
      <c r="R518" s="1">
        <v>40.76565</v>
      </c>
      <c r="S518" s="1">
        <v>-73.9858699999999</v>
      </c>
      <c r="T518" s="1" t="s">
        <v>91</v>
      </c>
      <c r="U518" s="1" t="s">
        <v>92</v>
      </c>
      <c r="V518" s="1">
        <v>3.0</v>
      </c>
      <c r="W518" s="1">
        <v>1.0</v>
      </c>
      <c r="X518" s="1">
        <v>1.0</v>
      </c>
      <c r="Y518" s="1">
        <v>1.0</v>
      </c>
      <c r="Z518" s="1" t="s">
        <v>93</v>
      </c>
      <c r="AA518" s="1" t="s">
        <v>2991</v>
      </c>
      <c r="AB518" s="1">
        <v>160.0</v>
      </c>
      <c r="AC518" s="1">
        <v>1.0</v>
      </c>
      <c r="AD518" s="1">
        <v>0.0</v>
      </c>
      <c r="AE518" s="1">
        <v>30.0</v>
      </c>
      <c r="AF518" s="1" t="s">
        <v>95</v>
      </c>
      <c r="AG518" s="1">
        <v>1.0</v>
      </c>
      <c r="AH518" s="1">
        <v>30.0</v>
      </c>
      <c r="AI518" s="1">
        <v>60.0</v>
      </c>
      <c r="AJ518" s="1">
        <v>90.0</v>
      </c>
      <c r="AK518" s="1">
        <v>365.0</v>
      </c>
      <c r="AL518" s="1">
        <v>1.0</v>
      </c>
      <c r="AM518" s="1">
        <v>0.0</v>
      </c>
      <c r="AN518" s="1">
        <v>60.0</v>
      </c>
      <c r="AO518" s="1">
        <v>10.0</v>
      </c>
      <c r="AP518" s="1">
        <v>6.0</v>
      </c>
      <c r="AQ518" s="1">
        <v>10.0</v>
      </c>
      <c r="AR518" s="1">
        <v>10.0</v>
      </c>
      <c r="AS518" s="1">
        <v>10.0</v>
      </c>
      <c r="AT518" s="1">
        <v>6.0</v>
      </c>
      <c r="AU518" s="1">
        <v>0.0</v>
      </c>
      <c r="AV518" s="1" t="s">
        <v>96</v>
      </c>
      <c r="AW518" s="1">
        <v>96.0</v>
      </c>
      <c r="AX518" s="1">
        <v>95.0</v>
      </c>
      <c r="AY518" s="1">
        <v>1.0</v>
      </c>
      <c r="AZ518" s="1">
        <v>0.0</v>
      </c>
      <c r="BA518" s="1">
        <v>0.03</v>
      </c>
      <c r="BB518" s="1">
        <v>1.0</v>
      </c>
      <c r="BC518" s="1">
        <v>1.0</v>
      </c>
      <c r="BD518" s="1">
        <v>-1.0</v>
      </c>
      <c r="BE518" s="1">
        <v>-1.0</v>
      </c>
      <c r="BF518" s="1">
        <v>-1.0</v>
      </c>
      <c r="BG518" s="1">
        <v>-1.0</v>
      </c>
      <c r="BH518" s="1">
        <v>-1.0</v>
      </c>
      <c r="BI518" s="1">
        <v>-1.0</v>
      </c>
      <c r="BJ518" s="1">
        <v>1.0</v>
      </c>
      <c r="BK518" s="1">
        <v>-1.0</v>
      </c>
      <c r="BL518" s="1">
        <v>-1.0</v>
      </c>
      <c r="BM518" s="1">
        <v>-1.0</v>
      </c>
      <c r="BN518" s="1">
        <v>-1.0</v>
      </c>
      <c r="BO518" s="1">
        <v>-1.0</v>
      </c>
      <c r="BP518" s="1">
        <v>1.0</v>
      </c>
      <c r="BQ518" s="1">
        <v>-1.0</v>
      </c>
      <c r="BR518" s="1">
        <v>-1.0</v>
      </c>
      <c r="BS518" s="1">
        <v>-1.0</v>
      </c>
      <c r="BT518" s="1">
        <v>-1.0</v>
      </c>
      <c r="BU518" s="1">
        <v>1.0</v>
      </c>
      <c r="BV518" s="1">
        <v>-1.0</v>
      </c>
      <c r="BW518" s="1">
        <v>1.0</v>
      </c>
      <c r="BX518" s="1">
        <v>-1.0</v>
      </c>
      <c r="BY518" s="1">
        <v>-1.0</v>
      </c>
      <c r="BZ518" s="1">
        <v>1.0</v>
      </c>
      <c r="CA518" s="1">
        <v>-1.0</v>
      </c>
      <c r="CB518" s="1">
        <v>-1.0</v>
      </c>
      <c r="CC518" s="1">
        <v>-1.0</v>
      </c>
      <c r="CD518" s="1">
        <v>17029.0</v>
      </c>
    </row>
    <row r="519">
      <c r="A519" s="1">
        <v>3.5420233E7</v>
      </c>
      <c r="B519" s="1" t="s">
        <v>2992</v>
      </c>
      <c r="C519" s="1" t="s">
        <v>2993</v>
      </c>
      <c r="D519" s="1" t="s">
        <v>2993</v>
      </c>
      <c r="E519" s="1" t="s">
        <v>85</v>
      </c>
      <c r="I519" s="1">
        <v>2.63676349E8</v>
      </c>
      <c r="J519" s="1">
        <v>43608.0</v>
      </c>
      <c r="K519" s="1" t="s">
        <v>88</v>
      </c>
      <c r="L519" s="1">
        <v>0.8</v>
      </c>
      <c r="M519" s="1">
        <v>0.0</v>
      </c>
      <c r="N519" s="1">
        <v>2.0</v>
      </c>
      <c r="O519" s="1">
        <v>0.0</v>
      </c>
      <c r="P519" s="1" t="s">
        <v>89</v>
      </c>
      <c r="Q519" s="1" t="s">
        <v>90</v>
      </c>
      <c r="R519" s="1">
        <v>40.75711</v>
      </c>
      <c r="S519" s="1">
        <v>-73.99674</v>
      </c>
      <c r="T519" s="1" t="s">
        <v>91</v>
      </c>
      <c r="U519" s="1" t="s">
        <v>113</v>
      </c>
      <c r="V519" s="1">
        <v>1.0</v>
      </c>
      <c r="W519" s="1">
        <v>1.0</v>
      </c>
      <c r="X519" s="1">
        <v>1.0</v>
      </c>
      <c r="Y519" s="1">
        <v>1.0</v>
      </c>
      <c r="Z519" s="1" t="s">
        <v>93</v>
      </c>
      <c r="AA519" s="1" t="s">
        <v>2994</v>
      </c>
      <c r="AB519" s="1">
        <v>119.0</v>
      </c>
      <c r="AC519" s="1">
        <v>1.0</v>
      </c>
      <c r="AD519" s="1">
        <v>0.0</v>
      </c>
      <c r="AE519" s="1">
        <v>3.0</v>
      </c>
      <c r="AF519" s="1" t="s">
        <v>797</v>
      </c>
      <c r="AG519" s="1">
        <v>1.0</v>
      </c>
      <c r="AH519" s="1">
        <v>16.0</v>
      </c>
      <c r="AI519" s="1">
        <v>22.0</v>
      </c>
      <c r="AJ519" s="1">
        <v>30.0</v>
      </c>
      <c r="AK519" s="1">
        <v>30.0</v>
      </c>
      <c r="AL519" s="1">
        <v>1.0</v>
      </c>
      <c r="AM519" s="1">
        <v>1.0</v>
      </c>
      <c r="AU519" s="1">
        <v>1.0</v>
      </c>
      <c r="AV519" s="1" t="s">
        <v>96</v>
      </c>
      <c r="AW519" s="1">
        <v>2.0</v>
      </c>
      <c r="AX519" s="1">
        <v>0.0</v>
      </c>
      <c r="AY519" s="1">
        <v>2.0</v>
      </c>
      <c r="AZ519" s="1">
        <v>0.0</v>
      </c>
      <c r="BA519" s="1">
        <v>1.0</v>
      </c>
      <c r="BB519" s="1">
        <v>-1.0</v>
      </c>
      <c r="BC519" s="1">
        <v>1.0</v>
      </c>
      <c r="BD519" s="1">
        <v>-1.0</v>
      </c>
      <c r="BE519" s="1">
        <v>-1.0</v>
      </c>
      <c r="BF519" s="1">
        <v>-1.0</v>
      </c>
      <c r="BG519" s="1">
        <v>-1.0</v>
      </c>
      <c r="BH519" s="1">
        <v>-1.0</v>
      </c>
      <c r="BI519" s="1">
        <v>-1.0</v>
      </c>
      <c r="BJ519" s="1">
        <v>1.0</v>
      </c>
      <c r="BK519" s="1">
        <v>-1.0</v>
      </c>
      <c r="BL519" s="1">
        <v>-1.0</v>
      </c>
      <c r="BM519" s="1">
        <v>-1.0</v>
      </c>
      <c r="BN519" s="1">
        <v>-1.0</v>
      </c>
      <c r="BO519" s="1">
        <v>-1.0</v>
      </c>
      <c r="BP519" s="1">
        <v>-1.0</v>
      </c>
      <c r="BQ519" s="1">
        <v>-1.0</v>
      </c>
      <c r="BR519" s="1">
        <v>-1.0</v>
      </c>
      <c r="BS519" s="1">
        <v>-1.0</v>
      </c>
      <c r="BT519" s="1">
        <v>-1.0</v>
      </c>
      <c r="BU519" s="1">
        <v>1.0</v>
      </c>
      <c r="BV519" s="1">
        <v>-1.0</v>
      </c>
      <c r="BW519" s="1">
        <v>-1.0</v>
      </c>
      <c r="BX519" s="1">
        <v>-1.0</v>
      </c>
      <c r="BY519" s="1">
        <v>-1.0</v>
      </c>
      <c r="BZ519" s="1">
        <v>-1.0</v>
      </c>
      <c r="CA519" s="1">
        <v>-1.0</v>
      </c>
      <c r="CB519" s="1">
        <v>-1.0</v>
      </c>
      <c r="CC519" s="1">
        <v>-1.0</v>
      </c>
      <c r="CD519" s="1">
        <v>17030.0</v>
      </c>
    </row>
    <row r="520">
      <c r="A520" s="1">
        <v>3.5712515E7</v>
      </c>
      <c r="B520" s="1" t="s">
        <v>2995</v>
      </c>
      <c r="C520" s="1" t="s">
        <v>2996</v>
      </c>
      <c r="D520" s="1" t="s">
        <v>2997</v>
      </c>
      <c r="E520" s="1" t="s">
        <v>85</v>
      </c>
      <c r="F520" s="1" t="s">
        <v>2998</v>
      </c>
      <c r="G520" s="1" t="s">
        <v>2999</v>
      </c>
      <c r="H520" s="1" t="s">
        <v>3000</v>
      </c>
      <c r="I520" s="1">
        <v>2.59207391E8</v>
      </c>
      <c r="J520" s="1">
        <v>43586.0</v>
      </c>
      <c r="K520" s="1" t="s">
        <v>134</v>
      </c>
      <c r="L520" s="1">
        <v>1.0</v>
      </c>
      <c r="M520" s="1">
        <v>1.0</v>
      </c>
      <c r="N520" s="1">
        <v>3.0</v>
      </c>
      <c r="O520" s="1">
        <v>0.0</v>
      </c>
      <c r="P520" s="1" t="s">
        <v>111</v>
      </c>
      <c r="Q520" s="1" t="s">
        <v>241</v>
      </c>
      <c r="R520" s="1">
        <v>40.67632</v>
      </c>
      <c r="S520" s="1">
        <v>-73.79856</v>
      </c>
      <c r="T520" s="1" t="s">
        <v>125</v>
      </c>
      <c r="U520" s="1" t="s">
        <v>113</v>
      </c>
      <c r="V520" s="1">
        <v>2.0</v>
      </c>
      <c r="W520" s="1">
        <v>1.0</v>
      </c>
      <c r="X520" s="1">
        <v>1.0</v>
      </c>
      <c r="Y520" s="1">
        <v>1.0</v>
      </c>
      <c r="Z520" s="1" t="s">
        <v>93</v>
      </c>
      <c r="AA520" s="1" t="s">
        <v>3001</v>
      </c>
      <c r="AB520" s="1">
        <v>70.0</v>
      </c>
      <c r="AC520" s="1">
        <v>1.0</v>
      </c>
      <c r="AD520" s="1">
        <v>10.0</v>
      </c>
      <c r="AE520" s="1">
        <v>1.0</v>
      </c>
      <c r="AF520" s="1" t="s">
        <v>202</v>
      </c>
      <c r="AG520" s="1">
        <v>1.0</v>
      </c>
      <c r="AH520" s="1">
        <v>28.0</v>
      </c>
      <c r="AI520" s="1">
        <v>58.0</v>
      </c>
      <c r="AJ520" s="1">
        <v>84.0</v>
      </c>
      <c r="AK520" s="1">
        <v>174.0</v>
      </c>
      <c r="AL520" s="1">
        <v>3.0</v>
      </c>
      <c r="AM520" s="1">
        <v>3.0</v>
      </c>
      <c r="AN520" s="1">
        <v>100.0</v>
      </c>
      <c r="AO520" s="1">
        <v>10.0</v>
      </c>
      <c r="AP520" s="1">
        <v>10.0</v>
      </c>
      <c r="AQ520" s="1">
        <v>10.0</v>
      </c>
      <c r="AR520" s="1">
        <v>10.0</v>
      </c>
      <c r="AS520" s="1">
        <v>10.0</v>
      </c>
      <c r="AT520" s="1">
        <v>10.0</v>
      </c>
      <c r="AU520" s="1">
        <v>1.0</v>
      </c>
      <c r="AV520" s="1" t="s">
        <v>96</v>
      </c>
      <c r="AW520" s="1">
        <v>3.0</v>
      </c>
      <c r="AX520" s="1">
        <v>0.0</v>
      </c>
      <c r="AY520" s="1">
        <v>3.0</v>
      </c>
      <c r="AZ520" s="1">
        <v>0.0</v>
      </c>
      <c r="BA520" s="1">
        <v>3.0</v>
      </c>
      <c r="BB520" s="1">
        <v>-1.0</v>
      </c>
      <c r="BC520" s="1">
        <v>-1.0</v>
      </c>
      <c r="BD520" s="1">
        <v>-1.0</v>
      </c>
      <c r="BE520" s="1">
        <v>-1.0</v>
      </c>
      <c r="BF520" s="1">
        <v>-1.0</v>
      </c>
      <c r="BG520" s="1">
        <v>-1.0</v>
      </c>
      <c r="BH520" s="1">
        <v>-1.0</v>
      </c>
      <c r="BI520" s="1">
        <v>1.0</v>
      </c>
      <c r="BJ520" s="1">
        <v>1.0</v>
      </c>
      <c r="BK520" s="1">
        <v>-1.0</v>
      </c>
      <c r="BL520" s="1">
        <v>-1.0</v>
      </c>
      <c r="BM520" s="1">
        <v>-1.0</v>
      </c>
      <c r="BN520" s="1">
        <v>-1.0</v>
      </c>
      <c r="BO520" s="1">
        <v>-1.0</v>
      </c>
      <c r="BP520" s="1">
        <v>-1.0</v>
      </c>
      <c r="BQ520" s="1">
        <v>1.0</v>
      </c>
      <c r="BR520" s="1">
        <v>-1.0</v>
      </c>
      <c r="BS520" s="1">
        <v>-1.0</v>
      </c>
      <c r="BT520" s="1">
        <v>-1.0</v>
      </c>
      <c r="BU520" s="1">
        <v>1.0</v>
      </c>
      <c r="BV520" s="1">
        <v>-1.0</v>
      </c>
      <c r="BW520" s="1">
        <v>-1.0</v>
      </c>
      <c r="BX520" s="1">
        <v>1.0</v>
      </c>
      <c r="BY520" s="1">
        <v>-1.0</v>
      </c>
      <c r="BZ520" s="1">
        <v>-1.0</v>
      </c>
      <c r="CA520" s="1">
        <v>-1.0</v>
      </c>
      <c r="CB520" s="1">
        <v>-1.0</v>
      </c>
      <c r="CC520" s="1">
        <v>-1.0</v>
      </c>
      <c r="CD520" s="1">
        <v>17070.0</v>
      </c>
    </row>
    <row r="521">
      <c r="A521" s="1">
        <v>2.5032957E7</v>
      </c>
      <c r="B521" s="1" t="s">
        <v>3002</v>
      </c>
      <c r="C521" s="1" t="s">
        <v>3003</v>
      </c>
      <c r="D521" s="1" t="s">
        <v>3004</v>
      </c>
      <c r="E521" s="1" t="s">
        <v>85</v>
      </c>
      <c r="F521" s="1" t="s">
        <v>3005</v>
      </c>
      <c r="G521" s="1" t="s">
        <v>3006</v>
      </c>
      <c r="I521" s="1">
        <v>1030249.0</v>
      </c>
      <c r="J521" s="1">
        <v>40783.0</v>
      </c>
      <c r="K521" s="1" t="s">
        <v>134</v>
      </c>
      <c r="L521" s="1">
        <v>1.0</v>
      </c>
      <c r="M521" s="1">
        <v>0.0</v>
      </c>
      <c r="N521" s="1">
        <v>1.0</v>
      </c>
      <c r="O521" s="1">
        <v>1.0</v>
      </c>
      <c r="P521" s="1" t="s">
        <v>123</v>
      </c>
      <c r="Q521" s="1" t="s">
        <v>1428</v>
      </c>
      <c r="R521" s="1">
        <v>40.69924</v>
      </c>
      <c r="S521" s="1">
        <v>-73.99303</v>
      </c>
      <c r="T521" s="1" t="s">
        <v>91</v>
      </c>
      <c r="U521" s="1" t="s">
        <v>92</v>
      </c>
      <c r="V521" s="1">
        <v>3.0</v>
      </c>
      <c r="W521" s="1">
        <v>1.0</v>
      </c>
      <c r="X521" s="1">
        <v>1.0</v>
      </c>
      <c r="Y521" s="1">
        <v>2.0</v>
      </c>
      <c r="Z521" s="1" t="s">
        <v>93</v>
      </c>
      <c r="AA521" s="1" t="s">
        <v>3007</v>
      </c>
      <c r="AB521" s="1">
        <v>185.0</v>
      </c>
      <c r="AC521" s="1">
        <v>2.0</v>
      </c>
      <c r="AD521" s="1">
        <v>0.0</v>
      </c>
      <c r="AE521" s="1">
        <v>7.0</v>
      </c>
      <c r="AF521" s="1" t="s">
        <v>904</v>
      </c>
      <c r="AG521" s="1">
        <v>1.0</v>
      </c>
      <c r="AH521" s="1">
        <v>0.0</v>
      </c>
      <c r="AI521" s="1">
        <v>12.0</v>
      </c>
      <c r="AJ521" s="1">
        <v>16.0</v>
      </c>
      <c r="AK521" s="1">
        <v>125.0</v>
      </c>
      <c r="AL521" s="1">
        <v>10.0</v>
      </c>
      <c r="AM521" s="1">
        <v>10.0</v>
      </c>
      <c r="AN521" s="1">
        <v>100.0</v>
      </c>
      <c r="AO521" s="1">
        <v>10.0</v>
      </c>
      <c r="AP521" s="1">
        <v>10.0</v>
      </c>
      <c r="AQ521" s="1">
        <v>10.0</v>
      </c>
      <c r="AR521" s="1">
        <v>10.0</v>
      </c>
      <c r="AS521" s="1">
        <v>10.0</v>
      </c>
      <c r="AT521" s="1">
        <v>10.0</v>
      </c>
      <c r="AU521" s="1">
        <v>1.0</v>
      </c>
      <c r="AV521" s="1" t="s">
        <v>96</v>
      </c>
      <c r="AW521" s="1">
        <v>1.0</v>
      </c>
      <c r="AX521" s="1">
        <v>1.0</v>
      </c>
      <c r="AY521" s="1">
        <v>0.0</v>
      </c>
      <c r="AZ521" s="1">
        <v>0.0</v>
      </c>
      <c r="BA521" s="1">
        <v>0.87</v>
      </c>
      <c r="BB521" s="1">
        <v>-1.0</v>
      </c>
      <c r="BC521" s="1">
        <v>1.0</v>
      </c>
      <c r="BD521" s="1">
        <v>-1.0</v>
      </c>
      <c r="BE521" s="1">
        <v>-1.0</v>
      </c>
      <c r="BF521" s="1">
        <v>-1.0</v>
      </c>
      <c r="BG521" s="1">
        <v>-1.0</v>
      </c>
      <c r="BH521" s="1">
        <v>-1.0</v>
      </c>
      <c r="BI521" s="1">
        <v>-1.0</v>
      </c>
      <c r="BJ521" s="1">
        <v>-1.0</v>
      </c>
      <c r="BK521" s="1">
        <v>1.0</v>
      </c>
      <c r="BL521" s="1">
        <v>1.0</v>
      </c>
      <c r="BM521" s="1">
        <v>1.0</v>
      </c>
      <c r="BN521" s="1">
        <v>-1.0</v>
      </c>
      <c r="BO521" s="1">
        <v>-1.0</v>
      </c>
      <c r="BP521" s="1">
        <v>-1.0</v>
      </c>
      <c r="BQ521" s="1">
        <v>1.0</v>
      </c>
      <c r="BR521" s="1">
        <v>-1.0</v>
      </c>
      <c r="BS521" s="1">
        <v>1.0</v>
      </c>
      <c r="BT521" s="1">
        <v>-1.0</v>
      </c>
      <c r="BU521" s="1">
        <v>1.0</v>
      </c>
      <c r="BV521" s="1">
        <v>1.0</v>
      </c>
      <c r="BW521" s="1">
        <v>1.0</v>
      </c>
      <c r="BX521" s="1">
        <v>1.0</v>
      </c>
      <c r="BY521" s="1">
        <v>-1.0</v>
      </c>
      <c r="BZ521" s="1">
        <v>-1.0</v>
      </c>
      <c r="CA521" s="1">
        <v>-1.0</v>
      </c>
      <c r="CB521" s="1">
        <v>-1.0</v>
      </c>
      <c r="CC521" s="1">
        <v>-1.0</v>
      </c>
      <c r="CD521" s="1">
        <v>17144.0</v>
      </c>
    </row>
    <row r="522">
      <c r="A522" s="1">
        <v>9647450.0</v>
      </c>
      <c r="B522" s="1" t="s">
        <v>3008</v>
      </c>
      <c r="C522" s="1" t="s">
        <v>3009</v>
      </c>
      <c r="D522" s="1" t="s">
        <v>3010</v>
      </c>
      <c r="E522" s="1" t="s">
        <v>85</v>
      </c>
      <c r="F522" s="1" t="s">
        <v>3011</v>
      </c>
      <c r="G522" s="1" t="s">
        <v>3012</v>
      </c>
      <c r="I522" s="1">
        <v>4.7341341E7</v>
      </c>
      <c r="J522" s="1">
        <v>42301.0</v>
      </c>
      <c r="K522" s="1" t="s">
        <v>272</v>
      </c>
      <c r="L522" s="1">
        <v>0.75</v>
      </c>
      <c r="M522" s="1">
        <v>0.0</v>
      </c>
      <c r="N522" s="1">
        <v>1.0</v>
      </c>
      <c r="O522" s="1">
        <v>1.0</v>
      </c>
      <c r="P522" s="1" t="s">
        <v>123</v>
      </c>
      <c r="Q522" s="1" t="s">
        <v>124</v>
      </c>
      <c r="R522" s="1">
        <v>40.61952</v>
      </c>
      <c r="S522" s="1">
        <v>-73.96928</v>
      </c>
      <c r="T522" s="1" t="s">
        <v>91</v>
      </c>
      <c r="U522" s="1" t="s">
        <v>113</v>
      </c>
      <c r="V522" s="1">
        <v>3.0</v>
      </c>
      <c r="W522" s="1">
        <v>1.5</v>
      </c>
      <c r="X522" s="1">
        <v>1.0</v>
      </c>
      <c r="Y522" s="1">
        <v>2.0</v>
      </c>
      <c r="Z522" s="1" t="s">
        <v>93</v>
      </c>
      <c r="AA522" s="1" t="s">
        <v>3013</v>
      </c>
      <c r="AB522" s="1">
        <v>59.0</v>
      </c>
      <c r="AC522" s="1">
        <v>1.0</v>
      </c>
      <c r="AD522" s="1">
        <v>10.0</v>
      </c>
      <c r="AE522" s="1">
        <v>28.0</v>
      </c>
      <c r="AF522" s="1" t="s">
        <v>104</v>
      </c>
      <c r="AG522" s="1">
        <v>1.0</v>
      </c>
      <c r="AH522" s="1">
        <v>30.0</v>
      </c>
      <c r="AI522" s="1">
        <v>60.0</v>
      </c>
      <c r="AJ522" s="1">
        <v>90.0</v>
      </c>
      <c r="AK522" s="1">
        <v>365.0</v>
      </c>
      <c r="AL522" s="1">
        <v>2.0</v>
      </c>
      <c r="AM522" s="1">
        <v>0.0</v>
      </c>
      <c r="AN522" s="1">
        <v>90.0</v>
      </c>
      <c r="AO522" s="1">
        <v>10.0</v>
      </c>
      <c r="AP522" s="1">
        <v>10.0</v>
      </c>
      <c r="AQ522" s="1">
        <v>10.0</v>
      </c>
      <c r="AR522" s="1">
        <v>10.0</v>
      </c>
      <c r="AS522" s="1">
        <v>10.0</v>
      </c>
      <c r="AT522" s="1">
        <v>10.0</v>
      </c>
      <c r="AU522" s="1">
        <v>0.0</v>
      </c>
      <c r="AV522" s="1" t="s">
        <v>117</v>
      </c>
      <c r="AW522" s="1">
        <v>1.0</v>
      </c>
      <c r="AX522" s="1">
        <v>0.0</v>
      </c>
      <c r="AY522" s="1">
        <v>1.0</v>
      </c>
      <c r="AZ522" s="1">
        <v>0.0</v>
      </c>
      <c r="BA522" s="1">
        <v>0.05</v>
      </c>
      <c r="BB522" s="1">
        <v>1.0</v>
      </c>
      <c r="BC522" s="1">
        <v>1.0</v>
      </c>
      <c r="BD522" s="1">
        <v>-1.0</v>
      </c>
      <c r="BE522" s="1">
        <v>-1.0</v>
      </c>
      <c r="BF522" s="1">
        <v>-1.0</v>
      </c>
      <c r="BG522" s="1">
        <v>-1.0</v>
      </c>
      <c r="BH522" s="1">
        <v>-1.0</v>
      </c>
      <c r="BI522" s="1">
        <v>-1.0</v>
      </c>
      <c r="BJ522" s="1">
        <v>1.0</v>
      </c>
      <c r="BK522" s="1">
        <v>-1.0</v>
      </c>
      <c r="BL522" s="1">
        <v>-1.0</v>
      </c>
      <c r="BM522" s="1">
        <v>1.0</v>
      </c>
      <c r="BN522" s="1">
        <v>-1.0</v>
      </c>
      <c r="BO522" s="1">
        <v>-1.0</v>
      </c>
      <c r="BP522" s="1">
        <v>-1.0</v>
      </c>
      <c r="BQ522" s="1">
        <v>1.0</v>
      </c>
      <c r="BR522" s="1">
        <v>-1.0</v>
      </c>
      <c r="BS522" s="1">
        <v>-1.0</v>
      </c>
      <c r="BT522" s="1">
        <v>-1.0</v>
      </c>
      <c r="BU522" s="1">
        <v>1.0</v>
      </c>
      <c r="BV522" s="1">
        <v>-1.0</v>
      </c>
      <c r="BW522" s="1">
        <v>-1.0</v>
      </c>
      <c r="BX522" s="1">
        <v>-1.0</v>
      </c>
      <c r="BY522" s="1">
        <v>-1.0</v>
      </c>
      <c r="BZ522" s="1">
        <v>-1.0</v>
      </c>
      <c r="CA522" s="1">
        <v>-1.0</v>
      </c>
      <c r="CB522" s="1">
        <v>-1.0</v>
      </c>
      <c r="CC522" s="1">
        <v>-1.0</v>
      </c>
      <c r="CD522" s="1">
        <v>17239.0</v>
      </c>
    </row>
    <row r="523">
      <c r="A523" s="1">
        <v>3.6064676E7</v>
      </c>
      <c r="B523" s="1" t="s">
        <v>3014</v>
      </c>
      <c r="C523" s="1" t="s">
        <v>3015</v>
      </c>
      <c r="D523" s="1" t="s">
        <v>3016</v>
      </c>
      <c r="E523" s="1" t="s">
        <v>85</v>
      </c>
      <c r="F523" s="1" t="s">
        <v>3017</v>
      </c>
      <c r="G523" s="1" t="s">
        <v>3018</v>
      </c>
      <c r="I523" s="1">
        <v>2.71300364E8</v>
      </c>
      <c r="J523" s="1">
        <v>43641.0</v>
      </c>
      <c r="M523" s="1">
        <v>0.0</v>
      </c>
      <c r="N523" s="1">
        <v>0.0</v>
      </c>
      <c r="O523" s="1">
        <v>0.0</v>
      </c>
      <c r="P523" s="1" t="s">
        <v>123</v>
      </c>
      <c r="Q523" s="1" t="s">
        <v>124</v>
      </c>
      <c r="R523" s="1">
        <v>40.69599</v>
      </c>
      <c r="S523" s="1">
        <v>-73.93154</v>
      </c>
      <c r="T523" s="1" t="s">
        <v>91</v>
      </c>
      <c r="U523" s="1" t="s">
        <v>92</v>
      </c>
      <c r="V523" s="1">
        <v>6.0</v>
      </c>
      <c r="W523" s="1">
        <v>1.5</v>
      </c>
      <c r="X523" s="1">
        <v>3.0</v>
      </c>
      <c r="Y523" s="1">
        <v>3.0</v>
      </c>
      <c r="Z523" s="1" t="s">
        <v>93</v>
      </c>
      <c r="AA523" s="1" t="s">
        <v>3019</v>
      </c>
      <c r="AB523" s="1">
        <v>172.0</v>
      </c>
      <c r="AC523" s="1">
        <v>1.0</v>
      </c>
      <c r="AD523" s="1">
        <v>0.0</v>
      </c>
      <c r="AE523" s="1">
        <v>1.0</v>
      </c>
      <c r="AF523" s="1" t="s">
        <v>95</v>
      </c>
      <c r="AG523" s="1">
        <v>1.0</v>
      </c>
      <c r="AH523" s="1">
        <v>28.0</v>
      </c>
      <c r="AI523" s="1">
        <v>58.0</v>
      </c>
      <c r="AJ523" s="1">
        <v>88.0</v>
      </c>
      <c r="AK523" s="1">
        <v>88.0</v>
      </c>
      <c r="AL523" s="1">
        <v>0.0</v>
      </c>
      <c r="AM523" s="1">
        <v>0.0</v>
      </c>
      <c r="AU523" s="1">
        <v>0.0</v>
      </c>
      <c r="AV523" s="1" t="s">
        <v>96</v>
      </c>
      <c r="AW523" s="1">
        <v>1.0</v>
      </c>
      <c r="AX523" s="1">
        <v>1.0</v>
      </c>
      <c r="AY523" s="1">
        <v>0.0</v>
      </c>
      <c r="AZ523" s="1">
        <v>0.0</v>
      </c>
      <c r="BB523" s="1">
        <v>-1.0</v>
      </c>
      <c r="BC523" s="1">
        <v>1.0</v>
      </c>
      <c r="BD523" s="1">
        <v>-1.0</v>
      </c>
      <c r="BE523" s="1">
        <v>-1.0</v>
      </c>
      <c r="BF523" s="1">
        <v>-1.0</v>
      </c>
      <c r="BG523" s="1">
        <v>-1.0</v>
      </c>
      <c r="BH523" s="1">
        <v>1.0</v>
      </c>
      <c r="BI523" s="1">
        <v>-1.0</v>
      </c>
      <c r="BJ523" s="1">
        <v>1.0</v>
      </c>
      <c r="BK523" s="1">
        <v>1.0</v>
      </c>
      <c r="BL523" s="1">
        <v>1.0</v>
      </c>
      <c r="BM523" s="1">
        <v>-1.0</v>
      </c>
      <c r="BN523" s="1">
        <v>-1.0</v>
      </c>
      <c r="BO523" s="1">
        <v>-1.0</v>
      </c>
      <c r="BP523" s="1">
        <v>-1.0</v>
      </c>
      <c r="BQ523" s="1">
        <v>1.0</v>
      </c>
      <c r="BR523" s="1">
        <v>1.0</v>
      </c>
      <c r="BS523" s="1">
        <v>-1.0</v>
      </c>
      <c r="BT523" s="1">
        <v>-1.0</v>
      </c>
      <c r="BU523" s="1">
        <v>1.0</v>
      </c>
      <c r="BV523" s="1">
        <v>-1.0</v>
      </c>
      <c r="BW523" s="1">
        <v>-1.0</v>
      </c>
      <c r="BX523" s="1">
        <v>-1.0</v>
      </c>
      <c r="BY523" s="1">
        <v>-1.0</v>
      </c>
      <c r="BZ523" s="1">
        <v>-1.0</v>
      </c>
      <c r="CA523" s="1">
        <v>-1.0</v>
      </c>
      <c r="CB523" s="1">
        <v>-1.0</v>
      </c>
      <c r="CC523" s="1">
        <v>-1.0</v>
      </c>
      <c r="CD523" s="1">
        <v>17243.0</v>
      </c>
    </row>
    <row r="524">
      <c r="A524" s="1">
        <v>3.2238694E7</v>
      </c>
      <c r="B524" s="1" t="s">
        <v>3020</v>
      </c>
      <c r="C524" s="1" t="s">
        <v>3021</v>
      </c>
      <c r="D524" s="1" t="s">
        <v>3022</v>
      </c>
      <c r="E524" s="1" t="s">
        <v>85</v>
      </c>
      <c r="F524" s="1" t="s">
        <v>3023</v>
      </c>
      <c r="G524" s="1" t="s">
        <v>3024</v>
      </c>
      <c r="I524" s="1">
        <v>2.14347105E8</v>
      </c>
      <c r="J524" s="1">
        <v>43351.0</v>
      </c>
      <c r="K524" s="1" t="s">
        <v>134</v>
      </c>
      <c r="L524" s="1">
        <v>1.0</v>
      </c>
      <c r="M524" s="1">
        <v>1.0</v>
      </c>
      <c r="N524" s="1">
        <v>8.0</v>
      </c>
      <c r="O524" s="1">
        <v>0.0</v>
      </c>
      <c r="P524" s="1" t="s">
        <v>89</v>
      </c>
      <c r="Q524" s="1" t="s">
        <v>273</v>
      </c>
      <c r="R524" s="1">
        <v>40.75431</v>
      </c>
      <c r="S524" s="1">
        <v>-73.96518</v>
      </c>
      <c r="T524" s="1" t="s">
        <v>274</v>
      </c>
      <c r="U524" s="1" t="s">
        <v>92</v>
      </c>
      <c r="V524" s="1">
        <v>6.0</v>
      </c>
      <c r="W524" s="1">
        <v>1.0</v>
      </c>
      <c r="X524" s="1">
        <v>2.0</v>
      </c>
      <c r="Y524" s="1">
        <v>2.0</v>
      </c>
      <c r="Z524" s="1" t="s">
        <v>93</v>
      </c>
      <c r="AA524" s="1" t="s">
        <v>3025</v>
      </c>
      <c r="AB524" s="1">
        <v>419.0</v>
      </c>
      <c r="AC524" s="1">
        <v>4.0</v>
      </c>
      <c r="AD524" s="1">
        <v>10.0</v>
      </c>
      <c r="AE524" s="1">
        <v>3.0</v>
      </c>
      <c r="AF524" s="1" t="s">
        <v>95</v>
      </c>
      <c r="AG524" s="1">
        <v>1.0</v>
      </c>
      <c r="AH524" s="1">
        <v>3.0</v>
      </c>
      <c r="AI524" s="1">
        <v>33.0</v>
      </c>
      <c r="AJ524" s="1">
        <v>58.0</v>
      </c>
      <c r="AK524" s="1">
        <v>326.0</v>
      </c>
      <c r="AL524" s="1">
        <v>6.0</v>
      </c>
      <c r="AM524" s="1">
        <v>6.0</v>
      </c>
      <c r="AN524" s="1">
        <v>93.0</v>
      </c>
      <c r="AO524" s="1">
        <v>10.0</v>
      </c>
      <c r="AP524" s="1">
        <v>10.0</v>
      </c>
      <c r="AQ524" s="1">
        <v>9.0</v>
      </c>
      <c r="AR524" s="1">
        <v>10.0</v>
      </c>
      <c r="AS524" s="1">
        <v>10.0</v>
      </c>
      <c r="AT524" s="1">
        <v>8.0</v>
      </c>
      <c r="AU524" s="1">
        <v>0.0</v>
      </c>
      <c r="AV524" s="1" t="s">
        <v>96</v>
      </c>
      <c r="AW524" s="1">
        <v>8.0</v>
      </c>
      <c r="AX524" s="1">
        <v>8.0</v>
      </c>
      <c r="AY524" s="1">
        <v>0.0</v>
      </c>
      <c r="AZ524" s="1">
        <v>0.0</v>
      </c>
      <c r="BA524" s="1">
        <v>1.57</v>
      </c>
      <c r="BB524" s="1">
        <v>-1.0</v>
      </c>
      <c r="BC524" s="1">
        <v>1.0</v>
      </c>
      <c r="BD524" s="1">
        <v>-1.0</v>
      </c>
      <c r="BE524" s="1">
        <v>-1.0</v>
      </c>
      <c r="BF524" s="1">
        <v>-1.0</v>
      </c>
      <c r="BG524" s="1">
        <v>-1.0</v>
      </c>
      <c r="BH524" s="1">
        <v>-1.0</v>
      </c>
      <c r="BI524" s="1">
        <v>1.0</v>
      </c>
      <c r="BJ524" s="1">
        <v>1.0</v>
      </c>
      <c r="BK524" s="1">
        <v>-1.0</v>
      </c>
      <c r="BL524" s="1">
        <v>-1.0</v>
      </c>
      <c r="BM524" s="1">
        <v>1.0</v>
      </c>
      <c r="BN524" s="1">
        <v>1.0</v>
      </c>
      <c r="BO524" s="1">
        <v>1.0</v>
      </c>
      <c r="BP524" s="1">
        <v>-1.0</v>
      </c>
      <c r="BQ524" s="1">
        <v>-1.0</v>
      </c>
      <c r="BR524" s="1">
        <v>-1.0</v>
      </c>
      <c r="BS524" s="1">
        <v>-1.0</v>
      </c>
      <c r="BT524" s="1">
        <v>-1.0</v>
      </c>
      <c r="BU524" s="1">
        <v>1.0</v>
      </c>
      <c r="BV524" s="1">
        <v>-1.0</v>
      </c>
      <c r="BW524" s="1">
        <v>-1.0</v>
      </c>
      <c r="BX524" s="1">
        <v>-1.0</v>
      </c>
      <c r="BY524" s="1">
        <v>-1.0</v>
      </c>
      <c r="BZ524" s="1">
        <v>-1.0</v>
      </c>
      <c r="CA524" s="1">
        <v>-1.0</v>
      </c>
      <c r="CB524" s="1">
        <v>-1.0</v>
      </c>
      <c r="CC524" s="1">
        <v>-1.0</v>
      </c>
      <c r="CD524" s="1">
        <v>17316.0</v>
      </c>
    </row>
    <row r="525">
      <c r="A525" s="1">
        <v>2.2330756E7</v>
      </c>
      <c r="B525" s="1" t="s">
        <v>3026</v>
      </c>
      <c r="C525" s="1" t="s">
        <v>3027</v>
      </c>
      <c r="D525" s="1" t="s">
        <v>3027</v>
      </c>
      <c r="E525" s="1" t="s">
        <v>85</v>
      </c>
      <c r="I525" s="1">
        <v>5.4658419E7</v>
      </c>
      <c r="J525" s="1">
        <v>42383.0</v>
      </c>
      <c r="K525" s="1" t="s">
        <v>134</v>
      </c>
      <c r="L525" s="1">
        <v>0.75</v>
      </c>
      <c r="M525" s="1">
        <v>1.0</v>
      </c>
      <c r="N525" s="1">
        <v>2.0</v>
      </c>
      <c r="O525" s="1">
        <v>0.0</v>
      </c>
      <c r="P525" s="1" t="s">
        <v>89</v>
      </c>
      <c r="Q525" s="1" t="s">
        <v>124</v>
      </c>
      <c r="R525" s="1">
        <v>40.71127</v>
      </c>
      <c r="S525" s="1">
        <v>-73.95898</v>
      </c>
      <c r="T525" s="1" t="s">
        <v>91</v>
      </c>
      <c r="U525" s="1" t="s">
        <v>113</v>
      </c>
      <c r="V525" s="1">
        <v>2.0</v>
      </c>
      <c r="W525" s="1">
        <v>1.0</v>
      </c>
      <c r="X525" s="1">
        <v>1.0</v>
      </c>
      <c r="Y525" s="1">
        <v>1.0</v>
      </c>
      <c r="Z525" s="1" t="s">
        <v>93</v>
      </c>
      <c r="AA525" s="1" t="s">
        <v>3028</v>
      </c>
      <c r="AB525" s="1">
        <v>100.0</v>
      </c>
      <c r="AC525" s="1">
        <v>1.0</v>
      </c>
      <c r="AD525" s="1">
        <v>0.0</v>
      </c>
      <c r="AE525" s="1">
        <v>3.0</v>
      </c>
      <c r="AF525" s="1" t="s">
        <v>179</v>
      </c>
      <c r="AG525" s="1">
        <v>1.0</v>
      </c>
      <c r="AH525" s="1">
        <v>0.0</v>
      </c>
      <c r="AI525" s="1">
        <v>0.0</v>
      </c>
      <c r="AJ525" s="1">
        <v>0.0</v>
      </c>
      <c r="AK525" s="1">
        <v>0.0</v>
      </c>
      <c r="AL525" s="1">
        <v>10.0</v>
      </c>
      <c r="AM525" s="1">
        <v>8.0</v>
      </c>
      <c r="AN525" s="1">
        <v>95.0</v>
      </c>
      <c r="AO525" s="1">
        <v>10.0</v>
      </c>
      <c r="AP525" s="1">
        <v>10.0</v>
      </c>
      <c r="AQ525" s="1">
        <v>10.0</v>
      </c>
      <c r="AR525" s="1">
        <v>10.0</v>
      </c>
      <c r="AS525" s="1">
        <v>10.0</v>
      </c>
      <c r="AT525" s="1">
        <v>10.0</v>
      </c>
      <c r="AU525" s="1">
        <v>0.0</v>
      </c>
      <c r="AV525" s="1" t="s">
        <v>117</v>
      </c>
      <c r="AW525" s="1">
        <v>2.0</v>
      </c>
      <c r="AX525" s="1">
        <v>0.0</v>
      </c>
      <c r="AY525" s="1">
        <v>2.0</v>
      </c>
      <c r="AZ525" s="1">
        <v>0.0</v>
      </c>
      <c r="BA525" s="1">
        <v>0.55</v>
      </c>
      <c r="BB525" s="1">
        <v>-1.0</v>
      </c>
      <c r="BC525" s="1">
        <v>1.0</v>
      </c>
      <c r="BD525" s="1">
        <v>-1.0</v>
      </c>
      <c r="BE525" s="1">
        <v>-1.0</v>
      </c>
      <c r="BF525" s="1">
        <v>1.0</v>
      </c>
      <c r="BG525" s="1">
        <v>1.0</v>
      </c>
      <c r="BH525" s="1">
        <v>-1.0</v>
      </c>
      <c r="BI525" s="1">
        <v>-1.0</v>
      </c>
      <c r="BJ525" s="1">
        <v>-1.0</v>
      </c>
      <c r="BK525" s="1">
        <v>1.0</v>
      </c>
      <c r="BL525" s="1">
        <v>1.0</v>
      </c>
      <c r="BM525" s="1">
        <v>1.0</v>
      </c>
      <c r="BN525" s="1">
        <v>-1.0</v>
      </c>
      <c r="BO525" s="1">
        <v>-1.0</v>
      </c>
      <c r="BP525" s="1">
        <v>-1.0</v>
      </c>
      <c r="BQ525" s="1">
        <v>1.0</v>
      </c>
      <c r="BR525" s="1">
        <v>-1.0</v>
      </c>
      <c r="BS525" s="1">
        <v>-1.0</v>
      </c>
      <c r="BT525" s="1">
        <v>-1.0</v>
      </c>
      <c r="BU525" s="1">
        <v>1.0</v>
      </c>
      <c r="BV525" s="1">
        <v>1.0</v>
      </c>
      <c r="BW525" s="1">
        <v>1.0</v>
      </c>
      <c r="BX525" s="1">
        <v>-1.0</v>
      </c>
      <c r="BY525" s="1">
        <v>-1.0</v>
      </c>
      <c r="BZ525" s="1">
        <v>-1.0</v>
      </c>
      <c r="CA525" s="1">
        <v>1.0</v>
      </c>
      <c r="CB525" s="1">
        <v>-1.0</v>
      </c>
      <c r="CC525" s="1">
        <v>-1.0</v>
      </c>
      <c r="CD525" s="1">
        <v>17397.0</v>
      </c>
    </row>
    <row r="526">
      <c r="A526" s="1">
        <v>7221239.0</v>
      </c>
      <c r="B526" s="1" t="s">
        <v>3029</v>
      </c>
      <c r="C526" s="1" t="s">
        <v>3030</v>
      </c>
      <c r="D526" s="1" t="s">
        <v>3031</v>
      </c>
      <c r="E526" s="1" t="s">
        <v>85</v>
      </c>
      <c r="F526" s="1" t="s">
        <v>3032</v>
      </c>
      <c r="G526" s="1" t="s">
        <v>3033</v>
      </c>
      <c r="H526" s="1" t="s">
        <v>3034</v>
      </c>
      <c r="I526" s="1">
        <v>6466155.0</v>
      </c>
      <c r="J526" s="1">
        <v>41413.0</v>
      </c>
      <c r="M526" s="1">
        <v>0.0</v>
      </c>
      <c r="N526" s="1">
        <v>1.0</v>
      </c>
      <c r="O526" s="1">
        <v>1.0</v>
      </c>
      <c r="P526" s="1" t="s">
        <v>123</v>
      </c>
      <c r="Q526" s="1" t="s">
        <v>954</v>
      </c>
      <c r="R526" s="1">
        <v>40.68618</v>
      </c>
      <c r="S526" s="1">
        <v>-73.9883699999999</v>
      </c>
      <c r="T526" s="1" t="s">
        <v>91</v>
      </c>
      <c r="U526" s="1" t="s">
        <v>92</v>
      </c>
      <c r="V526" s="1">
        <v>3.0</v>
      </c>
      <c r="W526" s="1">
        <v>1.0</v>
      </c>
      <c r="X526" s="1">
        <v>1.0</v>
      </c>
      <c r="Y526" s="1">
        <v>2.0</v>
      </c>
      <c r="Z526" s="1" t="s">
        <v>93</v>
      </c>
      <c r="AA526" s="1" t="s">
        <v>3035</v>
      </c>
      <c r="AB526" s="1">
        <v>124.0</v>
      </c>
      <c r="AC526" s="1">
        <v>2.0</v>
      </c>
      <c r="AD526" s="1">
        <v>50.0</v>
      </c>
      <c r="AE526" s="1">
        <v>2.0</v>
      </c>
      <c r="AF526" s="1" t="s">
        <v>549</v>
      </c>
      <c r="AG526" s="1">
        <v>1.0</v>
      </c>
      <c r="AH526" s="1">
        <v>0.0</v>
      </c>
      <c r="AI526" s="1">
        <v>0.0</v>
      </c>
      <c r="AJ526" s="1">
        <v>0.0</v>
      </c>
      <c r="AK526" s="1">
        <v>0.0</v>
      </c>
      <c r="AL526" s="1">
        <v>1.0</v>
      </c>
      <c r="AM526" s="1">
        <v>1.0</v>
      </c>
      <c r="AN526" s="1">
        <v>100.0</v>
      </c>
      <c r="AO526" s="1">
        <v>10.0</v>
      </c>
      <c r="AP526" s="1">
        <v>10.0</v>
      </c>
      <c r="AQ526" s="1">
        <v>10.0</v>
      </c>
      <c r="AR526" s="1">
        <v>10.0</v>
      </c>
      <c r="AS526" s="1">
        <v>10.0</v>
      </c>
      <c r="AT526" s="1">
        <v>10.0</v>
      </c>
      <c r="AU526" s="1">
        <v>0.0</v>
      </c>
      <c r="AV526" s="1" t="s">
        <v>117</v>
      </c>
      <c r="AW526" s="1">
        <v>1.0</v>
      </c>
      <c r="AX526" s="1">
        <v>1.0</v>
      </c>
      <c r="AY526" s="1">
        <v>0.0</v>
      </c>
      <c r="AZ526" s="1">
        <v>0.0</v>
      </c>
      <c r="BA526" s="1">
        <v>0.1</v>
      </c>
      <c r="BB526" s="1">
        <v>-1.0</v>
      </c>
      <c r="BC526" s="1">
        <v>1.0</v>
      </c>
      <c r="BD526" s="1">
        <v>-1.0</v>
      </c>
      <c r="BE526" s="1">
        <v>-1.0</v>
      </c>
      <c r="BF526" s="1">
        <v>-1.0</v>
      </c>
      <c r="BG526" s="1">
        <v>-1.0</v>
      </c>
      <c r="BH526" s="1">
        <v>-1.0</v>
      </c>
      <c r="BI526" s="1">
        <v>-1.0</v>
      </c>
      <c r="BJ526" s="1">
        <v>-1.0</v>
      </c>
      <c r="BK526" s="1">
        <v>1.0</v>
      </c>
      <c r="BL526" s="1">
        <v>1.0</v>
      </c>
      <c r="BM526" s="1">
        <v>-1.0</v>
      </c>
      <c r="BN526" s="1">
        <v>-1.0</v>
      </c>
      <c r="BO526" s="1">
        <v>-1.0</v>
      </c>
      <c r="BP526" s="1">
        <v>-1.0</v>
      </c>
      <c r="BQ526" s="1">
        <v>1.0</v>
      </c>
      <c r="BR526" s="1">
        <v>-1.0</v>
      </c>
      <c r="BS526" s="1">
        <v>-1.0</v>
      </c>
      <c r="BT526" s="1">
        <v>-1.0</v>
      </c>
      <c r="BU526" s="1">
        <v>1.0</v>
      </c>
      <c r="BV526" s="1">
        <v>-1.0</v>
      </c>
      <c r="BW526" s="1">
        <v>-1.0</v>
      </c>
      <c r="BX526" s="1">
        <v>-1.0</v>
      </c>
      <c r="BY526" s="1">
        <v>-1.0</v>
      </c>
      <c r="BZ526" s="1">
        <v>-1.0</v>
      </c>
      <c r="CA526" s="1">
        <v>-1.0</v>
      </c>
      <c r="CB526" s="1">
        <v>-1.0</v>
      </c>
      <c r="CC526" s="1">
        <v>-1.0</v>
      </c>
      <c r="CD526" s="1">
        <v>17403.0</v>
      </c>
    </row>
    <row r="527">
      <c r="A527" s="1">
        <v>1.7369078E7</v>
      </c>
      <c r="B527" s="1" t="s">
        <v>3036</v>
      </c>
      <c r="C527" s="1" t="s">
        <v>3037</v>
      </c>
      <c r="D527" s="1" t="s">
        <v>3038</v>
      </c>
      <c r="E527" s="1" t="s">
        <v>85</v>
      </c>
      <c r="G527" s="1" t="s">
        <v>3039</v>
      </c>
      <c r="H527" s="1" t="s">
        <v>3040</v>
      </c>
      <c r="I527" s="1">
        <v>1.6066047E7</v>
      </c>
      <c r="J527" s="1">
        <v>41786.0</v>
      </c>
      <c r="K527" s="1" t="s">
        <v>88</v>
      </c>
      <c r="L527" s="1">
        <v>1.0</v>
      </c>
      <c r="M527" s="1">
        <v>0.0</v>
      </c>
      <c r="N527" s="1">
        <v>1.0</v>
      </c>
      <c r="O527" s="1">
        <v>0.0</v>
      </c>
      <c r="P527" s="1" t="s">
        <v>123</v>
      </c>
      <c r="Q527" s="1" t="s">
        <v>698</v>
      </c>
      <c r="R527" s="1">
        <v>40.67919</v>
      </c>
      <c r="S527" s="1">
        <v>-73.95918</v>
      </c>
      <c r="T527" s="1" t="s">
        <v>91</v>
      </c>
      <c r="U527" s="1" t="s">
        <v>113</v>
      </c>
      <c r="V527" s="1">
        <v>2.0</v>
      </c>
      <c r="W527" s="1">
        <v>1.0</v>
      </c>
      <c r="X527" s="1">
        <v>1.0</v>
      </c>
      <c r="Y527" s="1">
        <v>1.0</v>
      </c>
      <c r="Z527" s="1" t="s">
        <v>93</v>
      </c>
      <c r="AA527" s="1" t="s">
        <v>3041</v>
      </c>
      <c r="AB527" s="1">
        <v>70.0</v>
      </c>
      <c r="AC527" s="1">
        <v>2.0</v>
      </c>
      <c r="AD527" s="1">
        <v>50.0</v>
      </c>
      <c r="AE527" s="1">
        <v>2.0</v>
      </c>
      <c r="AF527" s="1" t="s">
        <v>2136</v>
      </c>
      <c r="AG527" s="1">
        <v>1.0</v>
      </c>
      <c r="AH527" s="1">
        <v>0.0</v>
      </c>
      <c r="AI527" s="1">
        <v>10.0</v>
      </c>
      <c r="AJ527" s="1">
        <v>31.0</v>
      </c>
      <c r="AK527" s="1">
        <v>120.0</v>
      </c>
      <c r="AL527" s="1">
        <v>12.0</v>
      </c>
      <c r="AM527" s="1">
        <v>7.0</v>
      </c>
      <c r="AN527" s="1">
        <v>96.0</v>
      </c>
      <c r="AO527" s="1">
        <v>9.0</v>
      </c>
      <c r="AP527" s="1">
        <v>9.0</v>
      </c>
      <c r="AQ527" s="1">
        <v>10.0</v>
      </c>
      <c r="AR527" s="1">
        <v>10.0</v>
      </c>
      <c r="AS527" s="1">
        <v>10.0</v>
      </c>
      <c r="AT527" s="1">
        <v>10.0</v>
      </c>
      <c r="AU527" s="1">
        <v>0.0</v>
      </c>
      <c r="AV527" s="1" t="s">
        <v>105</v>
      </c>
      <c r="AW527" s="1">
        <v>1.0</v>
      </c>
      <c r="AX527" s="1">
        <v>0.0</v>
      </c>
      <c r="AY527" s="1">
        <v>1.0</v>
      </c>
      <c r="AZ527" s="1">
        <v>0.0</v>
      </c>
      <c r="BA527" s="1">
        <v>0.47</v>
      </c>
      <c r="BB527" s="1">
        <v>-1.0</v>
      </c>
      <c r="BC527" s="1">
        <v>-1.0</v>
      </c>
      <c r="BD527" s="1">
        <v>-1.0</v>
      </c>
      <c r="BE527" s="1">
        <v>-1.0</v>
      </c>
      <c r="BF527" s="1">
        <v>-1.0</v>
      </c>
      <c r="BG527" s="1">
        <v>-1.0</v>
      </c>
      <c r="BH527" s="1">
        <v>-1.0</v>
      </c>
      <c r="BI527" s="1">
        <v>-1.0</v>
      </c>
      <c r="BJ527" s="1">
        <v>1.0</v>
      </c>
      <c r="BK527" s="1">
        <v>-1.0</v>
      </c>
      <c r="BL527" s="1">
        <v>-1.0</v>
      </c>
      <c r="BM527" s="1">
        <v>1.0</v>
      </c>
      <c r="BN527" s="1">
        <v>-1.0</v>
      </c>
      <c r="BO527" s="1">
        <v>-1.0</v>
      </c>
      <c r="BP527" s="1">
        <v>-1.0</v>
      </c>
      <c r="BQ527" s="1">
        <v>-1.0</v>
      </c>
      <c r="BR527" s="1">
        <v>-1.0</v>
      </c>
      <c r="BS527" s="1">
        <v>1.0</v>
      </c>
      <c r="BT527" s="1">
        <v>-1.0</v>
      </c>
      <c r="BU527" s="1">
        <v>1.0</v>
      </c>
      <c r="BV527" s="1">
        <v>-1.0</v>
      </c>
      <c r="BW527" s="1">
        <v>-1.0</v>
      </c>
      <c r="BX527" s="1">
        <v>-1.0</v>
      </c>
      <c r="BY527" s="1">
        <v>-1.0</v>
      </c>
      <c r="BZ527" s="1">
        <v>-1.0</v>
      </c>
      <c r="CA527" s="1">
        <v>-1.0</v>
      </c>
      <c r="CB527" s="1">
        <v>-1.0</v>
      </c>
      <c r="CC527" s="1">
        <v>-1.0</v>
      </c>
      <c r="CD527" s="1">
        <v>17411.0</v>
      </c>
    </row>
    <row r="528">
      <c r="A528" s="1">
        <v>2.8987232E7</v>
      </c>
      <c r="B528" s="1" t="s">
        <v>3042</v>
      </c>
      <c r="C528" s="1" t="s">
        <v>3043</v>
      </c>
      <c r="D528" s="1" t="s">
        <v>3044</v>
      </c>
      <c r="E528" s="1" t="s">
        <v>85</v>
      </c>
      <c r="I528" s="1">
        <v>1.36010789E8</v>
      </c>
      <c r="J528" s="1">
        <v>42906.0</v>
      </c>
      <c r="K528" s="1" t="s">
        <v>134</v>
      </c>
      <c r="L528" s="1">
        <v>1.0</v>
      </c>
      <c r="M528" s="1">
        <v>0.0</v>
      </c>
      <c r="N528" s="1">
        <v>12.0</v>
      </c>
      <c r="O528" s="1">
        <v>0.0</v>
      </c>
      <c r="P528" s="1" t="s">
        <v>123</v>
      </c>
      <c r="Q528" s="1" t="s">
        <v>519</v>
      </c>
      <c r="R528" s="1">
        <v>40.6945599999999</v>
      </c>
      <c r="S528" s="1">
        <v>-73.91965</v>
      </c>
      <c r="T528" s="1" t="s">
        <v>91</v>
      </c>
      <c r="U528" s="1" t="s">
        <v>113</v>
      </c>
      <c r="V528" s="1">
        <v>1.0</v>
      </c>
      <c r="W528" s="1">
        <v>2.0</v>
      </c>
      <c r="X528" s="1">
        <v>3.0</v>
      </c>
      <c r="Y528" s="1">
        <v>1.0</v>
      </c>
      <c r="Z528" s="1" t="s">
        <v>93</v>
      </c>
      <c r="AA528" s="1" t="s">
        <v>3045</v>
      </c>
      <c r="AB528" s="1">
        <v>44.0</v>
      </c>
      <c r="AC528" s="1">
        <v>1.0</v>
      </c>
      <c r="AD528" s="1">
        <v>0.0</v>
      </c>
      <c r="AE528" s="1">
        <v>30.0</v>
      </c>
      <c r="AF528" s="1" t="s">
        <v>313</v>
      </c>
      <c r="AG528" s="1">
        <v>1.0</v>
      </c>
      <c r="AH528" s="1">
        <v>6.0</v>
      </c>
      <c r="AI528" s="1">
        <v>6.0</v>
      </c>
      <c r="AJ528" s="1">
        <v>9.0</v>
      </c>
      <c r="AK528" s="1">
        <v>9.0</v>
      </c>
      <c r="AL528" s="1">
        <v>1.0</v>
      </c>
      <c r="AM528" s="1">
        <v>1.0</v>
      </c>
      <c r="AN528" s="1">
        <v>80.0</v>
      </c>
      <c r="AO528" s="1">
        <v>8.0</v>
      </c>
      <c r="AP528" s="1">
        <v>6.0</v>
      </c>
      <c r="AQ528" s="1">
        <v>4.0</v>
      </c>
      <c r="AR528" s="1">
        <v>6.0</v>
      </c>
      <c r="AS528" s="1">
        <v>8.0</v>
      </c>
      <c r="AT528" s="1">
        <v>6.0</v>
      </c>
      <c r="AU528" s="1">
        <v>1.0</v>
      </c>
      <c r="AV528" s="1" t="s">
        <v>96</v>
      </c>
      <c r="AW528" s="1">
        <v>2.0</v>
      </c>
      <c r="AX528" s="1">
        <v>0.0</v>
      </c>
      <c r="AY528" s="1">
        <v>2.0</v>
      </c>
      <c r="AZ528" s="1">
        <v>0.0</v>
      </c>
      <c r="BA528" s="1">
        <v>0.13</v>
      </c>
      <c r="BB528" s="1">
        <v>-1.0</v>
      </c>
      <c r="BC528" s="1">
        <v>1.0</v>
      </c>
      <c r="BD528" s="1">
        <v>-1.0</v>
      </c>
      <c r="BE528" s="1">
        <v>-1.0</v>
      </c>
      <c r="BF528" s="1">
        <v>-1.0</v>
      </c>
      <c r="BG528" s="1">
        <v>-1.0</v>
      </c>
      <c r="BH528" s="1">
        <v>-1.0</v>
      </c>
      <c r="BI528" s="1">
        <v>-1.0</v>
      </c>
      <c r="BJ528" s="1">
        <v>-1.0</v>
      </c>
      <c r="BK528" s="1">
        <v>-1.0</v>
      </c>
      <c r="BL528" s="1">
        <v>-1.0</v>
      </c>
      <c r="BM528" s="1">
        <v>-1.0</v>
      </c>
      <c r="BN528" s="1">
        <v>-1.0</v>
      </c>
      <c r="BO528" s="1">
        <v>-1.0</v>
      </c>
      <c r="BP528" s="1">
        <v>-1.0</v>
      </c>
      <c r="BQ528" s="1">
        <v>-1.0</v>
      </c>
      <c r="BR528" s="1">
        <v>-1.0</v>
      </c>
      <c r="BS528" s="1">
        <v>-1.0</v>
      </c>
      <c r="BT528" s="1">
        <v>-1.0</v>
      </c>
      <c r="BU528" s="1">
        <v>1.0</v>
      </c>
      <c r="BV528" s="1">
        <v>-1.0</v>
      </c>
      <c r="BW528" s="1">
        <v>-1.0</v>
      </c>
      <c r="BX528" s="1">
        <v>-1.0</v>
      </c>
      <c r="BY528" s="1">
        <v>-1.0</v>
      </c>
      <c r="BZ528" s="1">
        <v>-1.0</v>
      </c>
      <c r="CA528" s="1">
        <v>-1.0</v>
      </c>
      <c r="CB528" s="1">
        <v>-1.0</v>
      </c>
      <c r="CC528" s="1">
        <v>-1.0</v>
      </c>
      <c r="CD528" s="1">
        <v>17452.0</v>
      </c>
    </row>
    <row r="529">
      <c r="A529" s="1">
        <v>3.5464492E7</v>
      </c>
      <c r="B529" s="1" t="s">
        <v>3046</v>
      </c>
      <c r="C529" s="1" t="s">
        <v>3047</v>
      </c>
      <c r="D529" s="1" t="s">
        <v>3047</v>
      </c>
      <c r="E529" s="1" t="s">
        <v>85</v>
      </c>
      <c r="I529" s="1">
        <v>2.66818709E8</v>
      </c>
      <c r="J529" s="1">
        <v>43622.0</v>
      </c>
      <c r="K529" s="1" t="s">
        <v>88</v>
      </c>
      <c r="L529" s="1">
        <v>0.96</v>
      </c>
      <c r="M529" s="1">
        <v>0.0</v>
      </c>
      <c r="N529" s="1">
        <v>1.0</v>
      </c>
      <c r="O529" s="1">
        <v>0.0</v>
      </c>
      <c r="P529" s="1" t="s">
        <v>89</v>
      </c>
      <c r="Q529" s="1" t="s">
        <v>206</v>
      </c>
      <c r="R529" s="1">
        <v>40.72175</v>
      </c>
      <c r="S529" s="1">
        <v>-73.98259</v>
      </c>
      <c r="T529" s="1" t="s">
        <v>91</v>
      </c>
      <c r="U529" s="1" t="s">
        <v>92</v>
      </c>
      <c r="V529" s="1">
        <v>5.0</v>
      </c>
      <c r="W529" s="1">
        <v>2.0</v>
      </c>
      <c r="X529" s="1">
        <v>2.0</v>
      </c>
      <c r="Y529" s="1">
        <v>2.0</v>
      </c>
      <c r="Z529" s="1" t="s">
        <v>93</v>
      </c>
      <c r="AA529" s="1" t="s">
        <v>3048</v>
      </c>
      <c r="AB529" s="1">
        <v>400.0</v>
      </c>
      <c r="AC529" s="1">
        <v>5.0</v>
      </c>
      <c r="AD529" s="1">
        <v>50.0</v>
      </c>
      <c r="AE529" s="1">
        <v>3.0</v>
      </c>
      <c r="AF529" s="1" t="s">
        <v>95</v>
      </c>
      <c r="AG529" s="1">
        <v>1.0</v>
      </c>
      <c r="AH529" s="1">
        <v>14.0</v>
      </c>
      <c r="AI529" s="1">
        <v>23.0</v>
      </c>
      <c r="AJ529" s="1">
        <v>38.0</v>
      </c>
      <c r="AK529" s="1">
        <v>128.0</v>
      </c>
      <c r="AL529" s="1">
        <v>3.0</v>
      </c>
      <c r="AM529" s="1">
        <v>3.0</v>
      </c>
      <c r="AN529" s="1">
        <v>100.0</v>
      </c>
      <c r="AO529" s="1">
        <v>10.0</v>
      </c>
      <c r="AP529" s="1">
        <v>9.0</v>
      </c>
      <c r="AQ529" s="1">
        <v>10.0</v>
      </c>
      <c r="AR529" s="1">
        <v>10.0</v>
      </c>
      <c r="AS529" s="1">
        <v>10.0</v>
      </c>
      <c r="AT529" s="1">
        <v>10.0</v>
      </c>
      <c r="AU529" s="1">
        <v>0.0</v>
      </c>
      <c r="AV529" s="1" t="s">
        <v>96</v>
      </c>
      <c r="AW529" s="1">
        <v>1.0</v>
      </c>
      <c r="AX529" s="1">
        <v>1.0</v>
      </c>
      <c r="AY529" s="1">
        <v>0.0</v>
      </c>
      <c r="AZ529" s="1">
        <v>0.0</v>
      </c>
      <c r="BA529" s="1">
        <v>3.0</v>
      </c>
      <c r="BB529" s="1">
        <v>-1.0</v>
      </c>
      <c r="BC529" s="1">
        <v>1.0</v>
      </c>
      <c r="BD529" s="1">
        <v>-1.0</v>
      </c>
      <c r="BE529" s="1">
        <v>-1.0</v>
      </c>
      <c r="BF529" s="1">
        <v>-1.0</v>
      </c>
      <c r="BG529" s="1">
        <v>-1.0</v>
      </c>
      <c r="BH529" s="1">
        <v>-1.0</v>
      </c>
      <c r="BI529" s="1">
        <v>-1.0</v>
      </c>
      <c r="BJ529" s="1">
        <v>1.0</v>
      </c>
      <c r="BK529" s="1">
        <v>-1.0</v>
      </c>
      <c r="BL529" s="1">
        <v>-1.0</v>
      </c>
      <c r="BM529" s="1">
        <v>1.0</v>
      </c>
      <c r="BN529" s="1">
        <v>1.0</v>
      </c>
      <c r="BO529" s="1">
        <v>-1.0</v>
      </c>
      <c r="BP529" s="1">
        <v>-1.0</v>
      </c>
      <c r="BQ529" s="1">
        <v>-1.0</v>
      </c>
      <c r="BR529" s="1">
        <v>-1.0</v>
      </c>
      <c r="BS529" s="1">
        <v>-1.0</v>
      </c>
      <c r="BT529" s="1">
        <v>-1.0</v>
      </c>
      <c r="BU529" s="1">
        <v>1.0</v>
      </c>
      <c r="BV529" s="1">
        <v>-1.0</v>
      </c>
      <c r="BW529" s="1">
        <v>-1.0</v>
      </c>
      <c r="BX529" s="1">
        <v>1.0</v>
      </c>
      <c r="BY529" s="1">
        <v>-1.0</v>
      </c>
      <c r="BZ529" s="1">
        <v>-1.0</v>
      </c>
      <c r="CA529" s="1">
        <v>-1.0</v>
      </c>
      <c r="CB529" s="1">
        <v>-1.0</v>
      </c>
      <c r="CC529" s="1">
        <v>-1.0</v>
      </c>
      <c r="CD529" s="1">
        <v>17454.0</v>
      </c>
    </row>
    <row r="530">
      <c r="A530" s="1">
        <v>3.4415817E7</v>
      </c>
      <c r="B530" s="1" t="s">
        <v>3049</v>
      </c>
      <c r="C530" s="1" t="s">
        <v>3050</v>
      </c>
      <c r="D530" s="1" t="s">
        <v>3051</v>
      </c>
      <c r="E530" s="1" t="s">
        <v>85</v>
      </c>
      <c r="F530" s="1" t="s">
        <v>3052</v>
      </c>
      <c r="G530" s="1" t="s">
        <v>3053</v>
      </c>
      <c r="H530" s="1" t="s">
        <v>3054</v>
      </c>
      <c r="I530" s="1">
        <v>2.41454071E8</v>
      </c>
      <c r="J530" s="1">
        <v>43502.0</v>
      </c>
      <c r="K530" s="1" t="s">
        <v>134</v>
      </c>
      <c r="L530" s="1">
        <v>1.0</v>
      </c>
      <c r="M530" s="1">
        <v>0.0</v>
      </c>
      <c r="N530" s="1">
        <v>2.0</v>
      </c>
      <c r="O530" s="1">
        <v>0.0</v>
      </c>
      <c r="P530" s="1" t="s">
        <v>993</v>
      </c>
      <c r="Q530" s="1" t="s">
        <v>1608</v>
      </c>
      <c r="R530" s="1">
        <v>40.81892</v>
      </c>
      <c r="S530" s="1">
        <v>-73.8859</v>
      </c>
      <c r="T530" s="1" t="s">
        <v>125</v>
      </c>
      <c r="U530" s="1" t="s">
        <v>113</v>
      </c>
      <c r="V530" s="1">
        <v>2.0</v>
      </c>
      <c r="W530" s="1">
        <v>1.0</v>
      </c>
      <c r="X530" s="1">
        <v>1.0</v>
      </c>
      <c r="Y530" s="1">
        <v>1.0</v>
      </c>
      <c r="Z530" s="1" t="s">
        <v>93</v>
      </c>
      <c r="AA530" s="1" t="s">
        <v>3055</v>
      </c>
      <c r="AB530" s="1">
        <v>35.0</v>
      </c>
      <c r="AC530" s="1">
        <v>1.0</v>
      </c>
      <c r="AD530" s="1">
        <v>20.0</v>
      </c>
      <c r="AE530" s="1">
        <v>2.0</v>
      </c>
      <c r="AF530" s="1" t="s">
        <v>104</v>
      </c>
      <c r="AG530" s="1">
        <v>1.0</v>
      </c>
      <c r="AH530" s="1">
        <v>4.0</v>
      </c>
      <c r="AI530" s="1">
        <v>8.0</v>
      </c>
      <c r="AJ530" s="1">
        <v>27.0</v>
      </c>
      <c r="AK530" s="1">
        <v>27.0</v>
      </c>
      <c r="AL530" s="1">
        <v>4.0</v>
      </c>
      <c r="AM530" s="1">
        <v>4.0</v>
      </c>
      <c r="AN530" s="1">
        <v>90.0</v>
      </c>
      <c r="AO530" s="1">
        <v>10.0</v>
      </c>
      <c r="AP530" s="1">
        <v>10.0</v>
      </c>
      <c r="AQ530" s="1">
        <v>10.0</v>
      </c>
      <c r="AR530" s="1">
        <v>10.0</v>
      </c>
      <c r="AS530" s="1">
        <v>10.0</v>
      </c>
      <c r="AT530" s="1">
        <v>10.0</v>
      </c>
      <c r="AU530" s="1">
        <v>1.0</v>
      </c>
      <c r="AV530" s="1" t="s">
        <v>117</v>
      </c>
      <c r="AW530" s="1">
        <v>2.0</v>
      </c>
      <c r="AX530" s="1">
        <v>0.0</v>
      </c>
      <c r="AY530" s="1">
        <v>2.0</v>
      </c>
      <c r="AZ530" s="1">
        <v>0.0</v>
      </c>
      <c r="BA530" s="1">
        <v>4.0</v>
      </c>
      <c r="BB530" s="1">
        <v>-1.0</v>
      </c>
      <c r="BC530" s="1">
        <v>1.0</v>
      </c>
      <c r="BD530" s="1">
        <v>-1.0</v>
      </c>
      <c r="BE530" s="1">
        <v>1.0</v>
      </c>
      <c r="BF530" s="1">
        <v>-1.0</v>
      </c>
      <c r="BG530" s="1">
        <v>-1.0</v>
      </c>
      <c r="BH530" s="1">
        <v>1.0</v>
      </c>
      <c r="BI530" s="1">
        <v>-1.0</v>
      </c>
      <c r="BJ530" s="1">
        <v>1.0</v>
      </c>
      <c r="BK530" s="1">
        <v>1.0</v>
      </c>
      <c r="BL530" s="1">
        <v>1.0</v>
      </c>
      <c r="BM530" s="1">
        <v>-1.0</v>
      </c>
      <c r="BN530" s="1">
        <v>-1.0</v>
      </c>
      <c r="BO530" s="1">
        <v>1.0</v>
      </c>
      <c r="BP530" s="1">
        <v>-1.0</v>
      </c>
      <c r="BQ530" s="1">
        <v>1.0</v>
      </c>
      <c r="BR530" s="1">
        <v>1.0</v>
      </c>
      <c r="BS530" s="1">
        <v>-1.0</v>
      </c>
      <c r="BT530" s="1">
        <v>-1.0</v>
      </c>
      <c r="BU530" s="1">
        <v>1.0</v>
      </c>
      <c r="BV530" s="1">
        <v>1.0</v>
      </c>
      <c r="BW530" s="1">
        <v>-1.0</v>
      </c>
      <c r="BX530" s="1">
        <v>-1.0</v>
      </c>
      <c r="BY530" s="1">
        <v>-1.0</v>
      </c>
      <c r="BZ530" s="1">
        <v>1.0</v>
      </c>
      <c r="CA530" s="1">
        <v>-1.0</v>
      </c>
      <c r="CB530" s="1">
        <v>1.0</v>
      </c>
      <c r="CC530" s="1">
        <v>-1.0</v>
      </c>
      <c r="CD530" s="1">
        <v>17535.0</v>
      </c>
    </row>
    <row r="531">
      <c r="A531" s="1">
        <v>4824361.0</v>
      </c>
      <c r="B531" s="1" t="s">
        <v>3056</v>
      </c>
      <c r="D531" s="1" t="s">
        <v>3057</v>
      </c>
      <c r="E531" s="1" t="s">
        <v>85</v>
      </c>
      <c r="H531" s="1" t="s">
        <v>3058</v>
      </c>
      <c r="I531" s="1">
        <v>1445060.0</v>
      </c>
      <c r="J531" s="1">
        <v>40873.0</v>
      </c>
      <c r="M531" s="1">
        <v>0.0</v>
      </c>
      <c r="N531" s="1">
        <v>1.0</v>
      </c>
      <c r="O531" s="1">
        <v>1.0</v>
      </c>
      <c r="P531" s="1" t="s">
        <v>123</v>
      </c>
      <c r="Q531" s="1" t="s">
        <v>185</v>
      </c>
      <c r="R531" s="1">
        <v>40.70777</v>
      </c>
      <c r="S531" s="1">
        <v>-73.94816</v>
      </c>
      <c r="T531" s="1" t="s">
        <v>91</v>
      </c>
      <c r="U531" s="1" t="s">
        <v>113</v>
      </c>
      <c r="V531" s="1">
        <v>2.0</v>
      </c>
      <c r="W531" s="1">
        <v>1.5</v>
      </c>
      <c r="X531" s="1">
        <v>1.0</v>
      </c>
      <c r="Y531" s="1">
        <v>1.0</v>
      </c>
      <c r="Z531" s="1" t="s">
        <v>93</v>
      </c>
      <c r="AA531" s="1" t="s">
        <v>3059</v>
      </c>
      <c r="AB531" s="1">
        <v>150.0</v>
      </c>
      <c r="AC531" s="1">
        <v>1.0</v>
      </c>
      <c r="AD531" s="1">
        <v>0.0</v>
      </c>
      <c r="AE531" s="1">
        <v>4.0</v>
      </c>
      <c r="AF531" s="1" t="s">
        <v>170</v>
      </c>
      <c r="AG531" s="1">
        <v>1.0</v>
      </c>
      <c r="AH531" s="1">
        <v>27.0</v>
      </c>
      <c r="AI531" s="1">
        <v>57.0</v>
      </c>
      <c r="AJ531" s="1">
        <v>87.0</v>
      </c>
      <c r="AK531" s="1">
        <v>362.0</v>
      </c>
      <c r="AL531" s="1">
        <v>3.0</v>
      </c>
      <c r="AM531" s="1">
        <v>2.0</v>
      </c>
      <c r="AN531" s="1">
        <v>100.0</v>
      </c>
      <c r="AO531" s="1">
        <v>9.0</v>
      </c>
      <c r="AP531" s="1">
        <v>9.0</v>
      </c>
      <c r="AQ531" s="1">
        <v>10.0</v>
      </c>
      <c r="AR531" s="1">
        <v>10.0</v>
      </c>
      <c r="AS531" s="1">
        <v>9.0</v>
      </c>
      <c r="AT531" s="1">
        <v>9.0</v>
      </c>
      <c r="AU531" s="1">
        <v>0.0</v>
      </c>
      <c r="AV531" s="1" t="s">
        <v>105</v>
      </c>
      <c r="AW531" s="1">
        <v>1.0</v>
      </c>
      <c r="AX531" s="1">
        <v>0.0</v>
      </c>
      <c r="AY531" s="1">
        <v>1.0</v>
      </c>
      <c r="AZ531" s="1">
        <v>0.0</v>
      </c>
      <c r="BA531" s="1">
        <v>0.21</v>
      </c>
      <c r="BB531" s="1">
        <v>-1.0</v>
      </c>
      <c r="BC531" s="1">
        <v>-1.0</v>
      </c>
      <c r="BD531" s="1">
        <v>-1.0</v>
      </c>
      <c r="BE531" s="1">
        <v>-1.0</v>
      </c>
      <c r="BF531" s="1">
        <v>-1.0</v>
      </c>
      <c r="BG531" s="1">
        <v>-1.0</v>
      </c>
      <c r="BH531" s="1">
        <v>-1.0</v>
      </c>
      <c r="BI531" s="1">
        <v>-1.0</v>
      </c>
      <c r="BJ531" s="1">
        <v>-1.0</v>
      </c>
      <c r="BK531" s="1">
        <v>-1.0</v>
      </c>
      <c r="BL531" s="1">
        <v>-1.0</v>
      </c>
      <c r="BM531" s="1">
        <v>-1.0</v>
      </c>
      <c r="BN531" s="1">
        <v>-1.0</v>
      </c>
      <c r="BO531" s="1">
        <v>-1.0</v>
      </c>
      <c r="BP531" s="1">
        <v>-1.0</v>
      </c>
      <c r="BQ531" s="1">
        <v>-1.0</v>
      </c>
      <c r="BR531" s="1">
        <v>-1.0</v>
      </c>
      <c r="BS531" s="1">
        <v>-1.0</v>
      </c>
      <c r="BT531" s="1">
        <v>-1.0</v>
      </c>
      <c r="BU531" s="1">
        <v>-1.0</v>
      </c>
      <c r="BV531" s="1">
        <v>-1.0</v>
      </c>
      <c r="BW531" s="1">
        <v>-1.0</v>
      </c>
      <c r="BX531" s="1">
        <v>-1.0</v>
      </c>
      <c r="BY531" s="1">
        <v>-1.0</v>
      </c>
      <c r="BZ531" s="1">
        <v>-1.0</v>
      </c>
      <c r="CA531" s="1">
        <v>-1.0</v>
      </c>
      <c r="CB531" s="1">
        <v>-1.0</v>
      </c>
      <c r="CC531" s="1">
        <v>-1.0</v>
      </c>
      <c r="CD531" s="1">
        <v>17576.0</v>
      </c>
    </row>
    <row r="532">
      <c r="A532" s="1">
        <v>3.4370296E7</v>
      </c>
      <c r="B532" s="1" t="s">
        <v>3060</v>
      </c>
      <c r="C532" s="1" t="s">
        <v>3061</v>
      </c>
      <c r="D532" s="1" t="s">
        <v>3062</v>
      </c>
      <c r="E532" s="1" t="s">
        <v>85</v>
      </c>
      <c r="F532" s="1" t="s">
        <v>3063</v>
      </c>
      <c r="G532" s="1" t="s">
        <v>3064</v>
      </c>
      <c r="H532" s="1" t="s">
        <v>3065</v>
      </c>
      <c r="I532" s="1">
        <v>8.9599593E7</v>
      </c>
      <c r="J532" s="1">
        <v>42594.0</v>
      </c>
      <c r="K532" s="1" t="s">
        <v>134</v>
      </c>
      <c r="L532" s="1">
        <v>1.0</v>
      </c>
      <c r="M532" s="1">
        <v>0.0</v>
      </c>
      <c r="N532" s="1">
        <v>1.0</v>
      </c>
      <c r="O532" s="1">
        <v>1.0</v>
      </c>
      <c r="P532" s="1" t="s">
        <v>813</v>
      </c>
      <c r="Q532" s="1" t="s">
        <v>814</v>
      </c>
      <c r="R532" s="1">
        <v>40.59318</v>
      </c>
      <c r="S532" s="1">
        <v>-74.08594</v>
      </c>
      <c r="T532" s="1" t="s">
        <v>125</v>
      </c>
      <c r="U532" s="1" t="s">
        <v>113</v>
      </c>
      <c r="V532" s="1">
        <v>3.0</v>
      </c>
      <c r="W532" s="1">
        <v>1.0</v>
      </c>
      <c r="X532" s="1">
        <v>1.0</v>
      </c>
      <c r="Y532" s="1">
        <v>1.0</v>
      </c>
      <c r="Z532" s="1" t="s">
        <v>93</v>
      </c>
      <c r="AA532" s="1" t="s">
        <v>3066</v>
      </c>
      <c r="AB532" s="1">
        <v>99.0</v>
      </c>
      <c r="AC532" s="1">
        <v>2.0</v>
      </c>
      <c r="AD532" s="1">
        <v>15.0</v>
      </c>
      <c r="AE532" s="1">
        <v>1.0</v>
      </c>
      <c r="AF532" s="1" t="s">
        <v>341</v>
      </c>
      <c r="AG532" s="1">
        <v>1.0</v>
      </c>
      <c r="AH532" s="1">
        <v>27.0</v>
      </c>
      <c r="AI532" s="1">
        <v>57.0</v>
      </c>
      <c r="AJ532" s="1">
        <v>87.0</v>
      </c>
      <c r="AK532" s="1">
        <v>176.0</v>
      </c>
      <c r="AL532" s="1">
        <v>2.0</v>
      </c>
      <c r="AM532" s="1">
        <v>2.0</v>
      </c>
      <c r="AN532" s="1">
        <v>100.0</v>
      </c>
      <c r="AO532" s="1">
        <v>10.0</v>
      </c>
      <c r="AP532" s="1">
        <v>10.0</v>
      </c>
      <c r="AQ532" s="1">
        <v>10.0</v>
      </c>
      <c r="AR532" s="1">
        <v>10.0</v>
      </c>
      <c r="AS532" s="1">
        <v>10.0</v>
      </c>
      <c r="AT532" s="1">
        <v>10.0</v>
      </c>
      <c r="AU532" s="1">
        <v>0.0</v>
      </c>
      <c r="AV532" s="1" t="s">
        <v>105</v>
      </c>
      <c r="AW532" s="1">
        <v>1.0</v>
      </c>
      <c r="AX532" s="1">
        <v>0.0</v>
      </c>
      <c r="AY532" s="1">
        <v>1.0</v>
      </c>
      <c r="AZ532" s="1">
        <v>0.0</v>
      </c>
      <c r="BA532" s="1">
        <v>2.0</v>
      </c>
      <c r="BB532" s="1">
        <v>-1.0</v>
      </c>
      <c r="BC532" s="1">
        <v>1.0</v>
      </c>
      <c r="BD532" s="1">
        <v>-1.0</v>
      </c>
      <c r="BE532" s="1">
        <v>-1.0</v>
      </c>
      <c r="BF532" s="1">
        <v>-1.0</v>
      </c>
      <c r="BG532" s="1">
        <v>-1.0</v>
      </c>
      <c r="BH532" s="1">
        <v>-1.0</v>
      </c>
      <c r="BI532" s="1">
        <v>-1.0</v>
      </c>
      <c r="BJ532" s="1">
        <v>1.0</v>
      </c>
      <c r="BK532" s="1">
        <v>-1.0</v>
      </c>
      <c r="BL532" s="1">
        <v>-1.0</v>
      </c>
      <c r="BM532" s="1">
        <v>1.0</v>
      </c>
      <c r="BN532" s="1">
        <v>-1.0</v>
      </c>
      <c r="BO532" s="1">
        <v>-1.0</v>
      </c>
      <c r="BP532" s="1">
        <v>-1.0</v>
      </c>
      <c r="BQ532" s="1">
        <v>1.0</v>
      </c>
      <c r="BR532" s="1">
        <v>-1.0</v>
      </c>
      <c r="BS532" s="1">
        <v>-1.0</v>
      </c>
      <c r="BT532" s="1">
        <v>-1.0</v>
      </c>
      <c r="BU532" s="1">
        <v>1.0</v>
      </c>
      <c r="BV532" s="1">
        <v>-1.0</v>
      </c>
      <c r="BW532" s="1">
        <v>1.0</v>
      </c>
      <c r="BX532" s="1">
        <v>1.0</v>
      </c>
      <c r="BY532" s="1">
        <v>-1.0</v>
      </c>
      <c r="BZ532" s="1">
        <v>-1.0</v>
      </c>
      <c r="CA532" s="1">
        <v>-1.0</v>
      </c>
      <c r="CB532" s="1">
        <v>-1.0</v>
      </c>
      <c r="CC532" s="1">
        <v>-1.0</v>
      </c>
      <c r="CD532" s="1">
        <v>17602.0</v>
      </c>
    </row>
    <row r="533">
      <c r="A533" s="1">
        <v>2.6304188E7</v>
      </c>
      <c r="B533" s="1" t="s">
        <v>3067</v>
      </c>
      <c r="C533" s="1" t="s">
        <v>3068</v>
      </c>
      <c r="D533" s="1" t="s">
        <v>3069</v>
      </c>
      <c r="E533" s="1" t="s">
        <v>85</v>
      </c>
      <c r="F533" s="1" t="s">
        <v>3070</v>
      </c>
      <c r="G533" s="1" t="s">
        <v>3071</v>
      </c>
      <c r="I533" s="1">
        <v>3.2543699E7</v>
      </c>
      <c r="J533" s="1">
        <v>42127.0</v>
      </c>
      <c r="M533" s="1">
        <v>0.0</v>
      </c>
      <c r="N533" s="1">
        <v>2.0</v>
      </c>
      <c r="O533" s="1">
        <v>1.0</v>
      </c>
      <c r="P533" s="1" t="s">
        <v>123</v>
      </c>
      <c r="Q533" s="1" t="s">
        <v>185</v>
      </c>
      <c r="R533" s="1">
        <v>40.71563</v>
      </c>
      <c r="S533" s="1">
        <v>-73.9566699999999</v>
      </c>
      <c r="T533" s="1" t="s">
        <v>91</v>
      </c>
      <c r="U533" s="1" t="s">
        <v>92</v>
      </c>
      <c r="V533" s="1">
        <v>5.0</v>
      </c>
      <c r="W533" s="1">
        <v>2.0</v>
      </c>
      <c r="X533" s="1">
        <v>2.0</v>
      </c>
      <c r="Y533" s="1">
        <v>3.0</v>
      </c>
      <c r="Z533" s="1" t="s">
        <v>93</v>
      </c>
      <c r="AA533" s="1" t="s">
        <v>3072</v>
      </c>
      <c r="AB533" s="1">
        <v>165.0</v>
      </c>
      <c r="AC533" s="1">
        <v>1.0</v>
      </c>
      <c r="AD533" s="1">
        <v>0.0</v>
      </c>
      <c r="AE533" s="1">
        <v>4.0</v>
      </c>
      <c r="AF533" s="1" t="s">
        <v>669</v>
      </c>
      <c r="AG533" s="1">
        <v>1.0</v>
      </c>
      <c r="AH533" s="1">
        <v>0.0</v>
      </c>
      <c r="AI533" s="1">
        <v>0.0</v>
      </c>
      <c r="AJ533" s="1">
        <v>0.0</v>
      </c>
      <c r="AK533" s="1">
        <v>0.0</v>
      </c>
      <c r="AL533" s="1">
        <v>3.0</v>
      </c>
      <c r="AM533" s="1">
        <v>2.0</v>
      </c>
      <c r="AN533" s="1">
        <v>100.0</v>
      </c>
      <c r="AO533" s="1">
        <v>10.0</v>
      </c>
      <c r="AP533" s="1">
        <v>10.0</v>
      </c>
      <c r="AQ533" s="1">
        <v>10.0</v>
      </c>
      <c r="AR533" s="1">
        <v>10.0</v>
      </c>
      <c r="AS533" s="1">
        <v>10.0</v>
      </c>
      <c r="AT533" s="1">
        <v>10.0</v>
      </c>
      <c r="AU533" s="1">
        <v>1.0</v>
      </c>
      <c r="AV533" s="1" t="s">
        <v>105</v>
      </c>
      <c r="AW533" s="1">
        <v>2.0</v>
      </c>
      <c r="AX533" s="1">
        <v>1.0</v>
      </c>
      <c r="AY533" s="1">
        <v>1.0</v>
      </c>
      <c r="AZ533" s="1">
        <v>0.0</v>
      </c>
      <c r="BA533" s="1">
        <v>0.24</v>
      </c>
      <c r="BB533" s="1">
        <v>-1.0</v>
      </c>
      <c r="BC533" s="1">
        <v>1.0</v>
      </c>
      <c r="BD533" s="1">
        <v>-1.0</v>
      </c>
      <c r="BE533" s="1">
        <v>-1.0</v>
      </c>
      <c r="BF533" s="1">
        <v>-1.0</v>
      </c>
      <c r="BG533" s="1">
        <v>-1.0</v>
      </c>
      <c r="BH533" s="1">
        <v>-1.0</v>
      </c>
      <c r="BI533" s="1">
        <v>-1.0</v>
      </c>
      <c r="BJ533" s="1">
        <v>-1.0</v>
      </c>
      <c r="BK533" s="1">
        <v>-1.0</v>
      </c>
      <c r="BL533" s="1">
        <v>-1.0</v>
      </c>
      <c r="BM533" s="1">
        <v>1.0</v>
      </c>
      <c r="BN533" s="1">
        <v>1.0</v>
      </c>
      <c r="BO533" s="1">
        <v>1.0</v>
      </c>
      <c r="BP533" s="1">
        <v>-1.0</v>
      </c>
      <c r="BQ533" s="1">
        <v>-1.0</v>
      </c>
      <c r="BR533" s="1">
        <v>-1.0</v>
      </c>
      <c r="BS533" s="1">
        <v>-1.0</v>
      </c>
      <c r="BT533" s="1">
        <v>-1.0</v>
      </c>
      <c r="BU533" s="1">
        <v>1.0</v>
      </c>
      <c r="BV533" s="1">
        <v>-1.0</v>
      </c>
      <c r="BW533" s="1">
        <v>1.0</v>
      </c>
      <c r="BX533" s="1">
        <v>-1.0</v>
      </c>
      <c r="BY533" s="1">
        <v>-1.0</v>
      </c>
      <c r="BZ533" s="1">
        <v>-1.0</v>
      </c>
      <c r="CA533" s="1">
        <v>-1.0</v>
      </c>
      <c r="CB533" s="1">
        <v>-1.0</v>
      </c>
      <c r="CC533" s="1">
        <v>-1.0</v>
      </c>
      <c r="CD533" s="1">
        <v>17622.0</v>
      </c>
    </row>
    <row r="534">
      <c r="A534" s="1">
        <v>1.4177069E7</v>
      </c>
      <c r="B534" s="1" t="s">
        <v>3073</v>
      </c>
      <c r="C534" s="1" t="s">
        <v>3074</v>
      </c>
      <c r="D534" s="1" t="s">
        <v>3075</v>
      </c>
      <c r="E534" s="1" t="s">
        <v>85</v>
      </c>
      <c r="F534" s="1" t="s">
        <v>3076</v>
      </c>
      <c r="G534" s="1" t="s">
        <v>3077</v>
      </c>
      <c r="I534" s="1">
        <v>2856748.0</v>
      </c>
      <c r="J534" s="1">
        <v>41097.0</v>
      </c>
      <c r="K534" s="1" t="s">
        <v>134</v>
      </c>
      <c r="L534" s="1">
        <v>0.97</v>
      </c>
      <c r="M534" s="1">
        <v>0.0</v>
      </c>
      <c r="N534" s="1">
        <v>128.0</v>
      </c>
      <c r="O534" s="1">
        <v>1.0</v>
      </c>
      <c r="P534" s="1" t="s">
        <v>89</v>
      </c>
      <c r="Q534" s="1" t="s">
        <v>90</v>
      </c>
      <c r="R534" s="1">
        <v>40.75546</v>
      </c>
      <c r="S534" s="1">
        <v>-73.96454</v>
      </c>
      <c r="T534" s="1" t="s">
        <v>91</v>
      </c>
      <c r="U534" s="1" t="s">
        <v>92</v>
      </c>
      <c r="V534" s="1">
        <v>6.0</v>
      </c>
      <c r="W534" s="1">
        <v>2.5</v>
      </c>
      <c r="X534" s="1">
        <v>3.0</v>
      </c>
      <c r="Y534" s="1">
        <v>3.0</v>
      </c>
      <c r="Z534" s="1" t="s">
        <v>93</v>
      </c>
      <c r="AA534" s="1" t="s">
        <v>3078</v>
      </c>
      <c r="AB534" s="1">
        <v>375.0</v>
      </c>
      <c r="AC534" s="1">
        <v>1.0</v>
      </c>
      <c r="AD534" s="1">
        <v>0.0</v>
      </c>
      <c r="AE534" s="1">
        <v>30.0</v>
      </c>
      <c r="AF534" s="1" t="s">
        <v>291</v>
      </c>
      <c r="AG534" s="1">
        <v>1.0</v>
      </c>
      <c r="AH534" s="1">
        <v>0.0</v>
      </c>
      <c r="AI534" s="1">
        <v>19.0</v>
      </c>
      <c r="AJ534" s="1">
        <v>41.0</v>
      </c>
      <c r="AK534" s="1">
        <v>245.0</v>
      </c>
      <c r="AL534" s="1">
        <v>0.0</v>
      </c>
      <c r="AM534" s="1">
        <v>0.0</v>
      </c>
      <c r="AU534" s="1">
        <v>0.0</v>
      </c>
      <c r="AV534" s="1" t="s">
        <v>2171</v>
      </c>
      <c r="AW534" s="1">
        <v>49.0</v>
      </c>
      <c r="AX534" s="1">
        <v>49.0</v>
      </c>
      <c r="AY534" s="1">
        <v>0.0</v>
      </c>
      <c r="AZ534" s="1">
        <v>0.0</v>
      </c>
      <c r="BB534" s="1">
        <v>1.0</v>
      </c>
      <c r="BC534" s="1">
        <v>1.0</v>
      </c>
      <c r="BD534" s="1">
        <v>-1.0</v>
      </c>
      <c r="BE534" s="1">
        <v>-1.0</v>
      </c>
      <c r="BF534" s="1">
        <v>-1.0</v>
      </c>
      <c r="BG534" s="1">
        <v>-1.0</v>
      </c>
      <c r="BH534" s="1">
        <v>1.0</v>
      </c>
      <c r="BI534" s="1">
        <v>-1.0</v>
      </c>
      <c r="BJ534" s="1">
        <v>1.0</v>
      </c>
      <c r="BK534" s="1">
        <v>1.0</v>
      </c>
      <c r="BL534" s="1">
        <v>1.0</v>
      </c>
      <c r="BM534" s="1">
        <v>1.0</v>
      </c>
      <c r="BN534" s="1">
        <v>1.0</v>
      </c>
      <c r="BO534" s="1">
        <v>1.0</v>
      </c>
      <c r="BP534" s="1">
        <v>1.0</v>
      </c>
      <c r="BQ534" s="1">
        <v>-1.0</v>
      </c>
      <c r="BR534" s="1">
        <v>-1.0</v>
      </c>
      <c r="BS534" s="1">
        <v>-1.0</v>
      </c>
      <c r="BT534" s="1">
        <v>-1.0</v>
      </c>
      <c r="BU534" s="1">
        <v>1.0</v>
      </c>
      <c r="BV534" s="1">
        <v>1.0</v>
      </c>
      <c r="BW534" s="1">
        <v>-1.0</v>
      </c>
      <c r="BX534" s="1">
        <v>1.0</v>
      </c>
      <c r="BY534" s="1">
        <v>-1.0</v>
      </c>
      <c r="BZ534" s="1">
        <v>-1.0</v>
      </c>
      <c r="CA534" s="1">
        <v>-1.0</v>
      </c>
      <c r="CB534" s="1">
        <v>1.0</v>
      </c>
      <c r="CC534" s="1">
        <v>-1.0</v>
      </c>
      <c r="CD534" s="1">
        <v>17629.0</v>
      </c>
    </row>
    <row r="535">
      <c r="A535" s="1">
        <v>2.8358001E7</v>
      </c>
      <c r="B535" s="1" t="s">
        <v>3079</v>
      </c>
      <c r="C535" s="1" t="s">
        <v>3080</v>
      </c>
      <c r="D535" s="1" t="s">
        <v>3081</v>
      </c>
      <c r="E535" s="1" t="s">
        <v>85</v>
      </c>
      <c r="F535" s="1" t="s">
        <v>3082</v>
      </c>
      <c r="G535" s="1" t="s">
        <v>3083</v>
      </c>
      <c r="I535" s="1">
        <v>1.1026665E7</v>
      </c>
      <c r="J535" s="1">
        <v>41643.0</v>
      </c>
      <c r="K535" s="1" t="s">
        <v>134</v>
      </c>
      <c r="L535" s="1">
        <v>1.0</v>
      </c>
      <c r="M535" s="1">
        <v>1.0</v>
      </c>
      <c r="N535" s="1">
        <v>1.0</v>
      </c>
      <c r="O535" s="1">
        <v>1.0</v>
      </c>
      <c r="P535" s="1" t="s">
        <v>123</v>
      </c>
      <c r="Q535" s="1" t="s">
        <v>124</v>
      </c>
      <c r="R535" s="1">
        <v>40.71544</v>
      </c>
      <c r="S535" s="1">
        <v>-73.96073</v>
      </c>
      <c r="T535" s="1" t="s">
        <v>144</v>
      </c>
      <c r="U535" s="1" t="s">
        <v>92</v>
      </c>
      <c r="V535" s="1">
        <v>4.0</v>
      </c>
      <c r="W535" s="1">
        <v>1.0</v>
      </c>
      <c r="X535" s="1">
        <v>1.0</v>
      </c>
      <c r="Y535" s="1">
        <v>1.0</v>
      </c>
      <c r="Z535" s="1" t="s">
        <v>93</v>
      </c>
      <c r="AA535" s="1" t="s">
        <v>3084</v>
      </c>
      <c r="AB535" s="1">
        <v>175.0</v>
      </c>
      <c r="AC535" s="1">
        <v>1.0</v>
      </c>
      <c r="AD535" s="1">
        <v>0.0</v>
      </c>
      <c r="AE535" s="1">
        <v>3.0</v>
      </c>
      <c r="AF535" s="1" t="s">
        <v>95</v>
      </c>
      <c r="AG535" s="1">
        <v>1.0</v>
      </c>
      <c r="AH535" s="1">
        <v>0.0</v>
      </c>
      <c r="AI535" s="1">
        <v>14.0</v>
      </c>
      <c r="AJ535" s="1">
        <v>28.0</v>
      </c>
      <c r="AK535" s="1">
        <v>54.0</v>
      </c>
      <c r="AL535" s="1">
        <v>12.0</v>
      </c>
      <c r="AM535" s="1">
        <v>12.0</v>
      </c>
      <c r="AN535" s="1">
        <v>100.0</v>
      </c>
      <c r="AO535" s="1">
        <v>10.0</v>
      </c>
      <c r="AP535" s="1">
        <v>10.0</v>
      </c>
      <c r="AQ535" s="1">
        <v>10.0</v>
      </c>
      <c r="AR535" s="1">
        <v>10.0</v>
      </c>
      <c r="AS535" s="1">
        <v>10.0</v>
      </c>
      <c r="AT535" s="1">
        <v>10.0</v>
      </c>
      <c r="AU535" s="1">
        <v>1.0</v>
      </c>
      <c r="AV535" s="1" t="s">
        <v>117</v>
      </c>
      <c r="AW535" s="1">
        <v>1.0</v>
      </c>
      <c r="AX535" s="1">
        <v>1.0</v>
      </c>
      <c r="AY535" s="1">
        <v>0.0</v>
      </c>
      <c r="AZ535" s="1">
        <v>0.0</v>
      </c>
      <c r="BA535" s="1">
        <v>1.23</v>
      </c>
      <c r="BB535" s="1">
        <v>-1.0</v>
      </c>
      <c r="BC535" s="1">
        <v>1.0</v>
      </c>
      <c r="BD535" s="1">
        <v>-1.0</v>
      </c>
      <c r="BE535" s="1">
        <v>-1.0</v>
      </c>
      <c r="BF535" s="1">
        <v>1.0</v>
      </c>
      <c r="BG535" s="1">
        <v>-1.0</v>
      </c>
      <c r="BH535" s="1">
        <v>-1.0</v>
      </c>
      <c r="BI535" s="1">
        <v>-1.0</v>
      </c>
      <c r="BJ535" s="1">
        <v>1.0</v>
      </c>
      <c r="BK535" s="1">
        <v>1.0</v>
      </c>
      <c r="BL535" s="1">
        <v>1.0</v>
      </c>
      <c r="BM535" s="1">
        <v>1.0</v>
      </c>
      <c r="BN535" s="1">
        <v>-1.0</v>
      </c>
      <c r="BO535" s="1">
        <v>-1.0</v>
      </c>
      <c r="BP535" s="1">
        <v>-1.0</v>
      </c>
      <c r="BQ535" s="1">
        <v>1.0</v>
      </c>
      <c r="BR535" s="1">
        <v>-1.0</v>
      </c>
      <c r="BS535" s="1">
        <v>-1.0</v>
      </c>
      <c r="BT535" s="1">
        <v>-1.0</v>
      </c>
      <c r="BU535" s="1">
        <v>1.0</v>
      </c>
      <c r="BV535" s="1">
        <v>-1.0</v>
      </c>
      <c r="BW535" s="1">
        <v>-1.0</v>
      </c>
      <c r="BX535" s="1">
        <v>-1.0</v>
      </c>
      <c r="BY535" s="1">
        <v>-1.0</v>
      </c>
      <c r="BZ535" s="1">
        <v>1.0</v>
      </c>
      <c r="CA535" s="1">
        <v>-1.0</v>
      </c>
      <c r="CB535" s="1">
        <v>-1.0</v>
      </c>
      <c r="CC535" s="1">
        <v>-1.0</v>
      </c>
      <c r="CD535" s="1">
        <v>17641.0</v>
      </c>
    </row>
    <row r="536">
      <c r="A536" s="1">
        <v>3.5287395E7</v>
      </c>
      <c r="B536" s="1" t="s">
        <v>3085</v>
      </c>
      <c r="D536" s="1" t="s">
        <v>3086</v>
      </c>
      <c r="E536" s="1" t="s">
        <v>85</v>
      </c>
      <c r="I536" s="1">
        <v>2.5858942E8</v>
      </c>
      <c r="J536" s="1">
        <v>43583.0</v>
      </c>
      <c r="K536" s="1" t="s">
        <v>134</v>
      </c>
      <c r="L536" s="1">
        <v>1.0</v>
      </c>
      <c r="M536" s="1">
        <v>0.0</v>
      </c>
      <c r="N536" s="1">
        <v>7.0</v>
      </c>
      <c r="O536" s="1">
        <v>0.0</v>
      </c>
      <c r="P536" s="1" t="s">
        <v>111</v>
      </c>
      <c r="Q536" s="1" t="s">
        <v>112</v>
      </c>
      <c r="R536" s="1">
        <v>40.68936</v>
      </c>
      <c r="S536" s="1">
        <v>-73.83357</v>
      </c>
      <c r="T536" s="1" t="s">
        <v>91</v>
      </c>
      <c r="U536" s="1" t="s">
        <v>214</v>
      </c>
      <c r="V536" s="1">
        <v>1.0</v>
      </c>
      <c r="W536" s="1">
        <v>1.0</v>
      </c>
      <c r="X536" s="1">
        <v>1.0</v>
      </c>
      <c r="Y536" s="1">
        <v>1.0</v>
      </c>
      <c r="Z536" s="1" t="s">
        <v>93</v>
      </c>
      <c r="AA536" s="1" t="s">
        <v>3087</v>
      </c>
      <c r="AB536" s="1">
        <v>60.0</v>
      </c>
      <c r="AC536" s="1">
        <v>1.0</v>
      </c>
      <c r="AD536" s="1">
        <v>0.0</v>
      </c>
      <c r="AE536" s="1">
        <v>1.0</v>
      </c>
      <c r="AF536" s="1" t="s">
        <v>313</v>
      </c>
      <c r="AG536" s="1">
        <v>1.0</v>
      </c>
      <c r="AH536" s="1">
        <v>30.0</v>
      </c>
      <c r="AI536" s="1">
        <v>60.0</v>
      </c>
      <c r="AJ536" s="1">
        <v>90.0</v>
      </c>
      <c r="AK536" s="1">
        <v>365.0</v>
      </c>
      <c r="AL536" s="1">
        <v>4.0</v>
      </c>
      <c r="AM536" s="1">
        <v>4.0</v>
      </c>
      <c r="AN536" s="1">
        <v>75.0</v>
      </c>
      <c r="AO536" s="1">
        <v>8.0</v>
      </c>
      <c r="AP536" s="1">
        <v>9.0</v>
      </c>
      <c r="AQ536" s="1">
        <v>8.0</v>
      </c>
      <c r="AR536" s="1">
        <v>8.0</v>
      </c>
      <c r="AS536" s="1">
        <v>7.0</v>
      </c>
      <c r="AT536" s="1">
        <v>7.0</v>
      </c>
      <c r="AU536" s="1">
        <v>1.0</v>
      </c>
      <c r="AV536" s="1" t="s">
        <v>96</v>
      </c>
      <c r="AW536" s="1">
        <v>7.0</v>
      </c>
      <c r="AX536" s="1">
        <v>0.0</v>
      </c>
      <c r="AY536" s="1">
        <v>6.0</v>
      </c>
      <c r="AZ536" s="1">
        <v>1.0</v>
      </c>
      <c r="BA536" s="1">
        <v>4.0</v>
      </c>
      <c r="BB536" s="1">
        <v>-1.0</v>
      </c>
      <c r="BC536" s="1">
        <v>1.0</v>
      </c>
      <c r="BD536" s="1">
        <v>-1.0</v>
      </c>
      <c r="BE536" s="1">
        <v>-1.0</v>
      </c>
      <c r="BF536" s="1">
        <v>-1.0</v>
      </c>
      <c r="BG536" s="1">
        <v>-1.0</v>
      </c>
      <c r="BH536" s="1">
        <v>-1.0</v>
      </c>
      <c r="BI536" s="1">
        <v>-1.0</v>
      </c>
      <c r="BJ536" s="1">
        <v>-1.0</v>
      </c>
      <c r="BK536" s="1">
        <v>-1.0</v>
      </c>
      <c r="BL536" s="1">
        <v>-1.0</v>
      </c>
      <c r="BM536" s="1">
        <v>-1.0</v>
      </c>
      <c r="BN536" s="1">
        <v>-1.0</v>
      </c>
      <c r="BO536" s="1">
        <v>-1.0</v>
      </c>
      <c r="BP536" s="1">
        <v>-1.0</v>
      </c>
      <c r="BQ536" s="1">
        <v>-1.0</v>
      </c>
      <c r="BR536" s="1">
        <v>-1.0</v>
      </c>
      <c r="BS536" s="1">
        <v>-1.0</v>
      </c>
      <c r="BT536" s="1">
        <v>-1.0</v>
      </c>
      <c r="BU536" s="1">
        <v>1.0</v>
      </c>
      <c r="BV536" s="1">
        <v>-1.0</v>
      </c>
      <c r="BW536" s="1">
        <v>-1.0</v>
      </c>
      <c r="BX536" s="1">
        <v>-1.0</v>
      </c>
      <c r="BY536" s="1">
        <v>-1.0</v>
      </c>
      <c r="BZ536" s="1">
        <v>-1.0</v>
      </c>
      <c r="CA536" s="1">
        <v>-1.0</v>
      </c>
      <c r="CB536" s="1">
        <v>-1.0</v>
      </c>
      <c r="CC536" s="1">
        <v>-1.0</v>
      </c>
      <c r="CD536" s="1">
        <v>17642.0</v>
      </c>
    </row>
    <row r="537">
      <c r="A537" s="1">
        <v>1.5287016E7</v>
      </c>
      <c r="B537" s="1" t="s">
        <v>3088</v>
      </c>
      <c r="C537" s="1" t="s">
        <v>3089</v>
      </c>
      <c r="D537" s="1" t="s">
        <v>3090</v>
      </c>
      <c r="E537" s="1" t="s">
        <v>85</v>
      </c>
      <c r="F537" s="1" t="s">
        <v>3091</v>
      </c>
      <c r="G537" s="1" t="s">
        <v>3092</v>
      </c>
      <c r="I537" s="1">
        <v>2.4385779E7</v>
      </c>
      <c r="J537" s="1">
        <v>41974.0</v>
      </c>
      <c r="M537" s="1">
        <v>0.0</v>
      </c>
      <c r="N537" s="1">
        <v>1.0</v>
      </c>
      <c r="O537" s="1">
        <v>1.0</v>
      </c>
      <c r="P537" s="1" t="s">
        <v>89</v>
      </c>
      <c r="Q537" s="1" t="s">
        <v>90</v>
      </c>
      <c r="R537" s="1">
        <v>40.7215</v>
      </c>
      <c r="S537" s="1">
        <v>-73.99395</v>
      </c>
      <c r="T537" s="1" t="s">
        <v>91</v>
      </c>
      <c r="U537" s="1" t="s">
        <v>113</v>
      </c>
      <c r="V537" s="1">
        <v>2.0</v>
      </c>
      <c r="W537" s="1">
        <v>1.0</v>
      </c>
      <c r="X537" s="1">
        <v>1.0</v>
      </c>
      <c r="Y537" s="1">
        <v>1.0</v>
      </c>
      <c r="Z537" s="1" t="s">
        <v>93</v>
      </c>
      <c r="AA537" s="1" t="s">
        <v>3093</v>
      </c>
      <c r="AB537" s="1">
        <v>85.0</v>
      </c>
      <c r="AC537" s="1">
        <v>1.0</v>
      </c>
      <c r="AD537" s="1">
        <v>0.0</v>
      </c>
      <c r="AE537" s="1">
        <v>2.0</v>
      </c>
      <c r="AF537" s="1" t="s">
        <v>640</v>
      </c>
      <c r="AG537" s="1">
        <v>1.0</v>
      </c>
      <c r="AH537" s="1">
        <v>0.0</v>
      </c>
      <c r="AI537" s="1">
        <v>0.0</v>
      </c>
      <c r="AJ537" s="1">
        <v>0.0</v>
      </c>
      <c r="AK537" s="1">
        <v>0.0</v>
      </c>
      <c r="AL537" s="1">
        <v>5.0</v>
      </c>
      <c r="AM537" s="1">
        <v>0.0</v>
      </c>
      <c r="AN537" s="1">
        <v>100.0</v>
      </c>
      <c r="AO537" s="1">
        <v>10.0</v>
      </c>
      <c r="AP537" s="1">
        <v>10.0</v>
      </c>
      <c r="AQ537" s="1">
        <v>10.0</v>
      </c>
      <c r="AR537" s="1">
        <v>10.0</v>
      </c>
      <c r="AS537" s="1">
        <v>10.0</v>
      </c>
      <c r="AT537" s="1">
        <v>10.0</v>
      </c>
      <c r="AU537" s="1">
        <v>0.0</v>
      </c>
      <c r="AV537" s="1" t="s">
        <v>105</v>
      </c>
      <c r="AW537" s="1">
        <v>1.0</v>
      </c>
      <c r="AX537" s="1">
        <v>0.0</v>
      </c>
      <c r="AY537" s="1">
        <v>1.0</v>
      </c>
      <c r="AZ537" s="1">
        <v>0.0</v>
      </c>
      <c r="BA537" s="1">
        <v>0.16</v>
      </c>
      <c r="BB537" s="1">
        <v>-1.0</v>
      </c>
      <c r="BC537" s="1">
        <v>1.0</v>
      </c>
      <c r="BD537" s="1">
        <v>-1.0</v>
      </c>
      <c r="BE537" s="1">
        <v>-1.0</v>
      </c>
      <c r="BF537" s="1">
        <v>-1.0</v>
      </c>
      <c r="BG537" s="1">
        <v>-1.0</v>
      </c>
      <c r="BH537" s="1">
        <v>-1.0</v>
      </c>
      <c r="BI537" s="1">
        <v>-1.0</v>
      </c>
      <c r="BJ537" s="1">
        <v>-1.0</v>
      </c>
      <c r="BK537" s="1">
        <v>-1.0</v>
      </c>
      <c r="BL537" s="1">
        <v>-1.0</v>
      </c>
      <c r="BM537" s="1">
        <v>-1.0</v>
      </c>
      <c r="BN537" s="1">
        <v>-1.0</v>
      </c>
      <c r="BO537" s="1">
        <v>-1.0</v>
      </c>
      <c r="BP537" s="1">
        <v>-1.0</v>
      </c>
      <c r="BQ537" s="1">
        <v>-1.0</v>
      </c>
      <c r="BR537" s="1">
        <v>-1.0</v>
      </c>
      <c r="BS537" s="1">
        <v>-1.0</v>
      </c>
      <c r="BT537" s="1">
        <v>-1.0</v>
      </c>
      <c r="BU537" s="1">
        <v>1.0</v>
      </c>
      <c r="BV537" s="1">
        <v>-1.0</v>
      </c>
      <c r="BW537" s="1">
        <v>-1.0</v>
      </c>
      <c r="BX537" s="1">
        <v>-1.0</v>
      </c>
      <c r="BY537" s="1">
        <v>-1.0</v>
      </c>
      <c r="BZ537" s="1">
        <v>-1.0</v>
      </c>
      <c r="CA537" s="1">
        <v>-1.0</v>
      </c>
      <c r="CB537" s="1">
        <v>-1.0</v>
      </c>
      <c r="CC537" s="1">
        <v>-1.0</v>
      </c>
      <c r="CD537" s="1">
        <v>17662.0</v>
      </c>
    </row>
    <row r="538">
      <c r="A538" s="1">
        <v>2.6828006E7</v>
      </c>
      <c r="B538" s="1" t="s">
        <v>3094</v>
      </c>
      <c r="C538" s="1" t="s">
        <v>3095</v>
      </c>
      <c r="D538" s="1" t="s">
        <v>3096</v>
      </c>
      <c r="E538" s="1" t="s">
        <v>85</v>
      </c>
      <c r="F538" s="1" t="s">
        <v>3097</v>
      </c>
      <c r="G538" s="1" t="s">
        <v>3098</v>
      </c>
      <c r="I538" s="1">
        <v>748365.0</v>
      </c>
      <c r="J538" s="1">
        <v>40721.0</v>
      </c>
      <c r="K538" s="1" t="s">
        <v>272</v>
      </c>
      <c r="L538" s="1">
        <v>1.0</v>
      </c>
      <c r="M538" s="1">
        <v>1.0</v>
      </c>
      <c r="N538" s="1">
        <v>2.0</v>
      </c>
      <c r="O538" s="1">
        <v>0.0</v>
      </c>
      <c r="P538" s="1" t="s">
        <v>123</v>
      </c>
      <c r="Q538" s="1" t="s">
        <v>124</v>
      </c>
      <c r="R538" s="1">
        <v>40.68055</v>
      </c>
      <c r="S538" s="1">
        <v>-73.96425</v>
      </c>
      <c r="T538" s="1" t="s">
        <v>289</v>
      </c>
      <c r="U538" s="1" t="s">
        <v>92</v>
      </c>
      <c r="V538" s="1">
        <v>5.0</v>
      </c>
      <c r="W538" s="1">
        <v>2.0</v>
      </c>
      <c r="X538" s="1">
        <v>3.0</v>
      </c>
      <c r="Y538" s="1">
        <v>4.0</v>
      </c>
      <c r="Z538" s="1" t="s">
        <v>93</v>
      </c>
      <c r="AA538" s="1" t="s">
        <v>3099</v>
      </c>
      <c r="AB538" s="1">
        <v>200.0</v>
      </c>
      <c r="AC538" s="1">
        <v>1.0</v>
      </c>
      <c r="AD538" s="1">
        <v>0.0</v>
      </c>
      <c r="AE538" s="1">
        <v>30.0</v>
      </c>
      <c r="AF538" s="1" t="s">
        <v>104</v>
      </c>
      <c r="AG538" s="1">
        <v>1.0</v>
      </c>
      <c r="AH538" s="1">
        <v>0.0</v>
      </c>
      <c r="AI538" s="1">
        <v>0.0</v>
      </c>
      <c r="AJ538" s="1">
        <v>0.0</v>
      </c>
      <c r="AK538" s="1">
        <v>4.0</v>
      </c>
      <c r="AL538" s="1">
        <v>4.0</v>
      </c>
      <c r="AM538" s="1">
        <v>4.0</v>
      </c>
      <c r="AN538" s="1">
        <v>100.0</v>
      </c>
      <c r="AO538" s="1">
        <v>10.0</v>
      </c>
      <c r="AP538" s="1">
        <v>10.0</v>
      </c>
      <c r="AQ538" s="1">
        <v>10.0</v>
      </c>
      <c r="AR538" s="1">
        <v>10.0</v>
      </c>
      <c r="AS538" s="1">
        <v>10.0</v>
      </c>
      <c r="AT538" s="1">
        <v>10.0</v>
      </c>
      <c r="AU538" s="1">
        <v>0.0</v>
      </c>
      <c r="AV538" s="1" t="s">
        <v>96</v>
      </c>
      <c r="AW538" s="1">
        <v>1.0</v>
      </c>
      <c r="AX538" s="1">
        <v>1.0</v>
      </c>
      <c r="AY538" s="1">
        <v>0.0</v>
      </c>
      <c r="AZ538" s="1">
        <v>0.0</v>
      </c>
      <c r="BA538" s="1">
        <v>0.43</v>
      </c>
      <c r="BB538" s="1">
        <v>-1.0</v>
      </c>
      <c r="BC538" s="1">
        <v>1.0</v>
      </c>
      <c r="BD538" s="1">
        <v>-1.0</v>
      </c>
      <c r="BE538" s="1">
        <v>-1.0</v>
      </c>
      <c r="BF538" s="1">
        <v>-1.0</v>
      </c>
      <c r="BG538" s="1">
        <v>-1.0</v>
      </c>
      <c r="BH538" s="1">
        <v>1.0</v>
      </c>
      <c r="BI538" s="1">
        <v>-1.0</v>
      </c>
      <c r="BJ538" s="1">
        <v>1.0</v>
      </c>
      <c r="BK538" s="1">
        <v>-1.0</v>
      </c>
      <c r="BL538" s="1">
        <v>-1.0</v>
      </c>
      <c r="BM538" s="1">
        <v>1.0</v>
      </c>
      <c r="BN538" s="1">
        <v>1.0</v>
      </c>
      <c r="BO538" s="1">
        <v>1.0</v>
      </c>
      <c r="BP538" s="1">
        <v>1.0</v>
      </c>
      <c r="BQ538" s="1">
        <v>1.0</v>
      </c>
      <c r="BR538" s="1">
        <v>-1.0</v>
      </c>
      <c r="BS538" s="1">
        <v>1.0</v>
      </c>
      <c r="BT538" s="1">
        <v>1.0</v>
      </c>
      <c r="BU538" s="1">
        <v>1.0</v>
      </c>
      <c r="BV538" s="1">
        <v>1.0</v>
      </c>
      <c r="BW538" s="1">
        <v>-1.0</v>
      </c>
      <c r="BX538" s="1">
        <v>1.0</v>
      </c>
      <c r="BY538" s="1">
        <v>-1.0</v>
      </c>
      <c r="BZ538" s="1">
        <v>-1.0</v>
      </c>
      <c r="CA538" s="1">
        <v>-1.0</v>
      </c>
      <c r="CB538" s="1">
        <v>-1.0</v>
      </c>
      <c r="CC538" s="1">
        <v>-1.0</v>
      </c>
      <c r="CD538" s="1">
        <v>17677.0</v>
      </c>
    </row>
    <row r="539">
      <c r="A539" s="1">
        <v>3.246645E7</v>
      </c>
      <c r="B539" s="1" t="s">
        <v>3100</v>
      </c>
      <c r="C539" s="1" t="s">
        <v>3101</v>
      </c>
      <c r="D539" s="1" t="s">
        <v>3102</v>
      </c>
      <c r="E539" s="1" t="s">
        <v>85</v>
      </c>
      <c r="F539" s="1" t="s">
        <v>3103</v>
      </c>
      <c r="G539" s="1" t="s">
        <v>3104</v>
      </c>
      <c r="I539" s="1">
        <v>182709.0</v>
      </c>
      <c r="J539" s="1">
        <v>40386.0</v>
      </c>
      <c r="K539" s="1" t="s">
        <v>88</v>
      </c>
      <c r="L539" s="1">
        <v>0.97</v>
      </c>
      <c r="M539" s="1">
        <v>0.0</v>
      </c>
      <c r="N539" s="1">
        <v>2.0</v>
      </c>
      <c r="O539" s="1">
        <v>1.0</v>
      </c>
      <c r="P539" s="1" t="s">
        <v>89</v>
      </c>
      <c r="Q539" s="1" t="s">
        <v>90</v>
      </c>
      <c r="R539" s="1">
        <v>40.73147</v>
      </c>
      <c r="S539" s="1">
        <v>-73.98825</v>
      </c>
      <c r="T539" s="1" t="s">
        <v>91</v>
      </c>
      <c r="U539" s="1" t="s">
        <v>92</v>
      </c>
      <c r="V539" s="1">
        <v>2.0</v>
      </c>
      <c r="W539" s="1">
        <v>1.0</v>
      </c>
      <c r="X539" s="1">
        <v>1.0</v>
      </c>
      <c r="Y539" s="1">
        <v>1.0</v>
      </c>
      <c r="Z539" s="1" t="s">
        <v>93</v>
      </c>
      <c r="AA539" s="1" t="s">
        <v>3105</v>
      </c>
      <c r="AB539" s="1">
        <v>199.0</v>
      </c>
      <c r="AC539" s="1">
        <v>1.0</v>
      </c>
      <c r="AD539" s="1">
        <v>0.0</v>
      </c>
      <c r="AE539" s="1">
        <v>1.0</v>
      </c>
      <c r="AF539" s="1" t="s">
        <v>2136</v>
      </c>
      <c r="AG539" s="1">
        <v>1.0</v>
      </c>
      <c r="AH539" s="1">
        <v>16.0</v>
      </c>
      <c r="AI539" s="1">
        <v>32.0</v>
      </c>
      <c r="AJ539" s="1">
        <v>36.0</v>
      </c>
      <c r="AK539" s="1">
        <v>65.0</v>
      </c>
      <c r="AL539" s="1">
        <v>8.0</v>
      </c>
      <c r="AM539" s="1">
        <v>8.0</v>
      </c>
      <c r="AN539" s="1">
        <v>98.0</v>
      </c>
      <c r="AO539" s="1">
        <v>10.0</v>
      </c>
      <c r="AP539" s="1">
        <v>10.0</v>
      </c>
      <c r="AQ539" s="1">
        <v>10.0</v>
      </c>
      <c r="AR539" s="1">
        <v>10.0</v>
      </c>
      <c r="AS539" s="1">
        <v>10.0</v>
      </c>
      <c r="AT539" s="1">
        <v>10.0</v>
      </c>
      <c r="AU539" s="1">
        <v>0.0</v>
      </c>
      <c r="AV539" s="1" t="s">
        <v>96</v>
      </c>
      <c r="AW539" s="1">
        <v>1.0</v>
      </c>
      <c r="AX539" s="1">
        <v>1.0</v>
      </c>
      <c r="AY539" s="1">
        <v>0.0</v>
      </c>
      <c r="AZ539" s="1">
        <v>0.0</v>
      </c>
      <c r="BA539" s="1">
        <v>6.49</v>
      </c>
      <c r="BB539" s="1">
        <v>-1.0</v>
      </c>
      <c r="BC539" s="1">
        <v>1.0</v>
      </c>
      <c r="BD539" s="1">
        <v>-1.0</v>
      </c>
      <c r="BE539" s="1">
        <v>-1.0</v>
      </c>
      <c r="BF539" s="1">
        <v>-1.0</v>
      </c>
      <c r="BG539" s="1">
        <v>-1.0</v>
      </c>
      <c r="BH539" s="1">
        <v>1.0</v>
      </c>
      <c r="BI539" s="1">
        <v>-1.0</v>
      </c>
      <c r="BJ539" s="1">
        <v>-1.0</v>
      </c>
      <c r="BK539" s="1">
        <v>-1.0</v>
      </c>
      <c r="BL539" s="1">
        <v>1.0</v>
      </c>
      <c r="BM539" s="1">
        <v>1.0</v>
      </c>
      <c r="BN539" s="1">
        <v>1.0</v>
      </c>
      <c r="BO539" s="1">
        <v>-1.0</v>
      </c>
      <c r="BP539" s="1">
        <v>-1.0</v>
      </c>
      <c r="BQ539" s="1">
        <v>1.0</v>
      </c>
      <c r="BR539" s="1">
        <v>-1.0</v>
      </c>
      <c r="BS539" s="1">
        <v>1.0</v>
      </c>
      <c r="BT539" s="1">
        <v>-1.0</v>
      </c>
      <c r="BU539" s="1">
        <v>1.0</v>
      </c>
      <c r="BV539" s="1">
        <v>1.0</v>
      </c>
      <c r="BW539" s="1">
        <v>-1.0</v>
      </c>
      <c r="BX539" s="1">
        <v>-1.0</v>
      </c>
      <c r="BY539" s="1">
        <v>-1.0</v>
      </c>
      <c r="BZ539" s="1">
        <v>-1.0</v>
      </c>
      <c r="CA539" s="1">
        <v>-1.0</v>
      </c>
      <c r="CB539" s="1">
        <v>-1.0</v>
      </c>
      <c r="CC539" s="1">
        <v>-1.0</v>
      </c>
      <c r="CD539" s="1">
        <v>17706.0</v>
      </c>
    </row>
    <row r="540">
      <c r="A540" s="1">
        <v>3.4491883E7</v>
      </c>
      <c r="B540" s="1" t="s">
        <v>3106</v>
      </c>
      <c r="C540" s="1" t="s">
        <v>3107</v>
      </c>
      <c r="D540" s="1" t="s">
        <v>3108</v>
      </c>
      <c r="E540" s="1" t="s">
        <v>85</v>
      </c>
      <c r="F540" s="1" t="s">
        <v>3109</v>
      </c>
      <c r="G540" s="1" t="s">
        <v>3110</v>
      </c>
      <c r="H540" s="1" t="s">
        <v>3111</v>
      </c>
      <c r="I540" s="1">
        <v>2.61750091E8</v>
      </c>
      <c r="J540" s="1">
        <v>43599.0</v>
      </c>
      <c r="K540" s="1" t="s">
        <v>134</v>
      </c>
      <c r="L540" s="1">
        <v>0.87</v>
      </c>
      <c r="M540" s="1">
        <v>0.0</v>
      </c>
      <c r="N540" s="1">
        <v>7.0</v>
      </c>
      <c r="O540" s="1">
        <v>0.0</v>
      </c>
      <c r="P540" s="1" t="s">
        <v>89</v>
      </c>
      <c r="Q540" s="1" t="s">
        <v>601</v>
      </c>
      <c r="R540" s="1">
        <v>40.76262</v>
      </c>
      <c r="S540" s="1">
        <v>-73.98305</v>
      </c>
      <c r="T540" s="1" t="s">
        <v>363</v>
      </c>
      <c r="U540" s="1" t="s">
        <v>113</v>
      </c>
      <c r="V540" s="1">
        <v>2.0</v>
      </c>
      <c r="W540" s="1">
        <v>1.0</v>
      </c>
      <c r="X540" s="1">
        <v>1.0</v>
      </c>
      <c r="Y540" s="1">
        <v>1.0</v>
      </c>
      <c r="Z540" s="1" t="s">
        <v>93</v>
      </c>
      <c r="AA540" s="1" t="s">
        <v>3112</v>
      </c>
      <c r="AB540" s="1">
        <v>100.0</v>
      </c>
      <c r="AC540" s="1">
        <v>2.0</v>
      </c>
      <c r="AD540" s="1">
        <v>5.0</v>
      </c>
      <c r="AE540" s="1">
        <v>1.0</v>
      </c>
      <c r="AF540" s="1" t="s">
        <v>95</v>
      </c>
      <c r="AG540" s="1">
        <v>1.0</v>
      </c>
      <c r="AH540" s="1">
        <v>27.0</v>
      </c>
      <c r="AI540" s="1">
        <v>57.0</v>
      </c>
      <c r="AJ540" s="1">
        <v>87.0</v>
      </c>
      <c r="AK540" s="1">
        <v>319.0</v>
      </c>
      <c r="AL540" s="1">
        <v>0.0</v>
      </c>
      <c r="AM540" s="1">
        <v>0.0</v>
      </c>
      <c r="AU540" s="1">
        <v>1.0</v>
      </c>
      <c r="AV540" s="1" t="s">
        <v>105</v>
      </c>
      <c r="AW540" s="1">
        <v>7.0</v>
      </c>
      <c r="AX540" s="1">
        <v>0.0</v>
      </c>
      <c r="AY540" s="1">
        <v>7.0</v>
      </c>
      <c r="AZ540" s="1">
        <v>0.0</v>
      </c>
      <c r="BB540" s="1">
        <v>-1.0</v>
      </c>
      <c r="BC540" s="1">
        <v>1.0</v>
      </c>
      <c r="BD540" s="1">
        <v>-1.0</v>
      </c>
      <c r="BE540" s="1">
        <v>-1.0</v>
      </c>
      <c r="BF540" s="1">
        <v>-1.0</v>
      </c>
      <c r="BG540" s="1">
        <v>-1.0</v>
      </c>
      <c r="BH540" s="1">
        <v>1.0</v>
      </c>
      <c r="BI540" s="1">
        <v>-1.0</v>
      </c>
      <c r="BJ540" s="1">
        <v>1.0</v>
      </c>
      <c r="BK540" s="1">
        <v>-1.0</v>
      </c>
      <c r="BL540" s="1">
        <v>-1.0</v>
      </c>
      <c r="BM540" s="1">
        <v>-1.0</v>
      </c>
      <c r="BN540" s="1">
        <v>1.0</v>
      </c>
      <c r="BO540" s="1">
        <v>1.0</v>
      </c>
      <c r="BP540" s="1">
        <v>-1.0</v>
      </c>
      <c r="BQ540" s="1">
        <v>-1.0</v>
      </c>
      <c r="BR540" s="1">
        <v>-1.0</v>
      </c>
      <c r="BS540" s="1">
        <v>-1.0</v>
      </c>
      <c r="BT540" s="1">
        <v>-1.0</v>
      </c>
      <c r="BU540" s="1">
        <v>1.0</v>
      </c>
      <c r="BV540" s="1">
        <v>-1.0</v>
      </c>
      <c r="BW540" s="1">
        <v>1.0</v>
      </c>
      <c r="BX540" s="1">
        <v>1.0</v>
      </c>
      <c r="BY540" s="1">
        <v>-1.0</v>
      </c>
      <c r="BZ540" s="1">
        <v>-1.0</v>
      </c>
      <c r="CA540" s="1">
        <v>-1.0</v>
      </c>
      <c r="CB540" s="1">
        <v>-1.0</v>
      </c>
      <c r="CC540" s="1">
        <v>-1.0</v>
      </c>
      <c r="CD540" s="1">
        <v>17735.0</v>
      </c>
    </row>
    <row r="541">
      <c r="A541" s="1">
        <v>1.5983444E7</v>
      </c>
      <c r="B541" s="1" t="s">
        <v>3113</v>
      </c>
      <c r="C541" s="1" t="s">
        <v>3114</v>
      </c>
      <c r="D541" s="1" t="s">
        <v>3114</v>
      </c>
      <c r="E541" s="1" t="s">
        <v>85</v>
      </c>
      <c r="I541" s="1">
        <v>1.03850896E8</v>
      </c>
      <c r="J541" s="1">
        <v>42689.0</v>
      </c>
      <c r="K541" s="1" t="s">
        <v>134</v>
      </c>
      <c r="L541" s="1">
        <v>1.0</v>
      </c>
      <c r="M541" s="1">
        <v>0.0</v>
      </c>
      <c r="N541" s="1">
        <v>2.0</v>
      </c>
      <c r="O541" s="1">
        <v>0.0</v>
      </c>
      <c r="P541" s="1" t="s">
        <v>123</v>
      </c>
      <c r="Q541" s="1" t="s">
        <v>185</v>
      </c>
      <c r="R541" s="1">
        <v>40.71644</v>
      </c>
      <c r="S541" s="1">
        <v>-73.9433</v>
      </c>
      <c r="T541" s="1" t="s">
        <v>91</v>
      </c>
      <c r="U541" s="1" t="s">
        <v>113</v>
      </c>
      <c r="V541" s="1">
        <v>2.0</v>
      </c>
      <c r="W541" s="1">
        <v>1.0</v>
      </c>
      <c r="X541" s="1">
        <v>1.0</v>
      </c>
      <c r="Y541" s="1">
        <v>1.0</v>
      </c>
      <c r="Z541" s="1" t="s">
        <v>93</v>
      </c>
      <c r="AA541" s="1" t="s">
        <v>3115</v>
      </c>
      <c r="AB541" s="1">
        <v>60.0</v>
      </c>
      <c r="AC541" s="1">
        <v>1.0</v>
      </c>
      <c r="AD541" s="1">
        <v>0.0</v>
      </c>
      <c r="AE541" s="1">
        <v>2.0</v>
      </c>
      <c r="AF541" s="1" t="s">
        <v>1683</v>
      </c>
      <c r="AG541" s="1">
        <v>1.0</v>
      </c>
      <c r="AH541" s="1">
        <v>0.0</v>
      </c>
      <c r="AI541" s="1">
        <v>0.0</v>
      </c>
      <c r="AJ541" s="1">
        <v>0.0</v>
      </c>
      <c r="AK541" s="1">
        <v>0.0</v>
      </c>
      <c r="AL541" s="1">
        <v>5.0</v>
      </c>
      <c r="AM541" s="1">
        <v>0.0</v>
      </c>
      <c r="AN541" s="1">
        <v>96.0</v>
      </c>
      <c r="AO541" s="1">
        <v>10.0</v>
      </c>
      <c r="AP541" s="1">
        <v>10.0</v>
      </c>
      <c r="AQ541" s="1">
        <v>10.0</v>
      </c>
      <c r="AR541" s="1">
        <v>10.0</v>
      </c>
      <c r="AS541" s="1">
        <v>10.0</v>
      </c>
      <c r="AT541" s="1">
        <v>10.0</v>
      </c>
      <c r="AU541" s="1">
        <v>0.0</v>
      </c>
      <c r="AV541" s="1" t="s">
        <v>96</v>
      </c>
      <c r="AW541" s="1">
        <v>2.0</v>
      </c>
      <c r="AX541" s="1">
        <v>0.0</v>
      </c>
      <c r="AY541" s="1">
        <v>2.0</v>
      </c>
      <c r="AZ541" s="1">
        <v>0.0</v>
      </c>
      <c r="BA541" s="1">
        <v>0.16</v>
      </c>
      <c r="BB541" s="1">
        <v>-1.0</v>
      </c>
      <c r="BC541" s="1">
        <v>1.0</v>
      </c>
      <c r="BD541" s="1">
        <v>-1.0</v>
      </c>
      <c r="BE541" s="1">
        <v>-1.0</v>
      </c>
      <c r="BF541" s="1">
        <v>1.0</v>
      </c>
      <c r="BG541" s="1">
        <v>-1.0</v>
      </c>
      <c r="BH541" s="1">
        <v>1.0</v>
      </c>
      <c r="BI541" s="1">
        <v>1.0</v>
      </c>
      <c r="BJ541" s="1">
        <v>1.0</v>
      </c>
      <c r="BK541" s="1">
        <v>1.0</v>
      </c>
      <c r="BL541" s="1">
        <v>1.0</v>
      </c>
      <c r="BM541" s="1">
        <v>1.0</v>
      </c>
      <c r="BN541" s="1">
        <v>-1.0</v>
      </c>
      <c r="BO541" s="1">
        <v>-1.0</v>
      </c>
      <c r="BP541" s="1">
        <v>1.0</v>
      </c>
      <c r="BQ541" s="1">
        <v>-1.0</v>
      </c>
      <c r="BR541" s="1">
        <v>-1.0</v>
      </c>
      <c r="BS541" s="1">
        <v>-1.0</v>
      </c>
      <c r="BT541" s="1">
        <v>-1.0</v>
      </c>
      <c r="BU541" s="1">
        <v>1.0</v>
      </c>
      <c r="BV541" s="1">
        <v>-1.0</v>
      </c>
      <c r="BW541" s="1">
        <v>-1.0</v>
      </c>
      <c r="BX541" s="1">
        <v>-1.0</v>
      </c>
      <c r="BY541" s="1">
        <v>-1.0</v>
      </c>
      <c r="BZ541" s="1">
        <v>-1.0</v>
      </c>
      <c r="CA541" s="1">
        <v>-1.0</v>
      </c>
      <c r="CB541" s="1">
        <v>-1.0</v>
      </c>
      <c r="CC541" s="1">
        <v>-1.0</v>
      </c>
      <c r="CD541" s="1">
        <v>17821.0</v>
      </c>
    </row>
    <row r="542">
      <c r="A542" s="1">
        <v>3.4389896E7</v>
      </c>
      <c r="B542" s="1" t="s">
        <v>3116</v>
      </c>
      <c r="C542" s="1" t="s">
        <v>3117</v>
      </c>
      <c r="D542" s="1" t="s">
        <v>3117</v>
      </c>
      <c r="E542" s="1" t="s">
        <v>85</v>
      </c>
      <c r="H542" s="1" t="s">
        <v>3118</v>
      </c>
      <c r="I542" s="1">
        <v>2.58035043E8</v>
      </c>
      <c r="J542" s="1">
        <v>43580.0</v>
      </c>
      <c r="K542" s="1" t="s">
        <v>134</v>
      </c>
      <c r="L542" s="1">
        <v>1.0</v>
      </c>
      <c r="M542" s="1">
        <v>0.0</v>
      </c>
      <c r="N542" s="1">
        <v>2.0</v>
      </c>
      <c r="O542" s="1">
        <v>0.0</v>
      </c>
      <c r="P542" s="1" t="s">
        <v>123</v>
      </c>
      <c r="Q542" s="1" t="s">
        <v>124</v>
      </c>
      <c r="R542" s="1">
        <v>40.68079</v>
      </c>
      <c r="S542" s="1">
        <v>-73.91893</v>
      </c>
      <c r="T542" s="1" t="s">
        <v>91</v>
      </c>
      <c r="U542" s="1" t="s">
        <v>113</v>
      </c>
      <c r="V542" s="1">
        <v>2.0</v>
      </c>
      <c r="W542" s="1">
        <v>1.0</v>
      </c>
      <c r="X542" s="1">
        <v>1.0</v>
      </c>
      <c r="Y542" s="1">
        <v>1.0</v>
      </c>
      <c r="Z542" s="1" t="s">
        <v>93</v>
      </c>
      <c r="AA542" s="1" t="s">
        <v>3119</v>
      </c>
      <c r="AB542" s="1">
        <v>48.0</v>
      </c>
      <c r="AC542" s="1">
        <v>1.0</v>
      </c>
      <c r="AD542" s="1">
        <v>15.0</v>
      </c>
      <c r="AE542" s="1">
        <v>1.0</v>
      </c>
      <c r="AF542" s="1" t="s">
        <v>137</v>
      </c>
      <c r="AG542" s="1">
        <v>1.0</v>
      </c>
      <c r="AH542" s="1">
        <v>18.0</v>
      </c>
      <c r="AI542" s="1">
        <v>40.0</v>
      </c>
      <c r="AJ542" s="1">
        <v>70.0</v>
      </c>
      <c r="AK542" s="1">
        <v>249.0</v>
      </c>
      <c r="AL542" s="1">
        <v>14.0</v>
      </c>
      <c r="AM542" s="1">
        <v>14.0</v>
      </c>
      <c r="AN542" s="1">
        <v>99.0</v>
      </c>
      <c r="AO542" s="1">
        <v>10.0</v>
      </c>
      <c r="AP542" s="1">
        <v>10.0</v>
      </c>
      <c r="AQ542" s="1">
        <v>10.0</v>
      </c>
      <c r="AR542" s="1">
        <v>10.0</v>
      </c>
      <c r="AS542" s="1">
        <v>10.0</v>
      </c>
      <c r="AT542" s="1">
        <v>10.0</v>
      </c>
      <c r="AU542" s="1">
        <v>1.0</v>
      </c>
      <c r="AV542" s="1" t="s">
        <v>105</v>
      </c>
      <c r="AW542" s="1">
        <v>2.0</v>
      </c>
      <c r="AX542" s="1">
        <v>0.0</v>
      </c>
      <c r="AY542" s="1">
        <v>2.0</v>
      </c>
      <c r="AZ542" s="1">
        <v>0.0</v>
      </c>
      <c r="BA542" s="1">
        <v>6.36</v>
      </c>
      <c r="BB542" s="1">
        <v>-1.0</v>
      </c>
      <c r="BC542" s="1">
        <v>1.0</v>
      </c>
      <c r="BD542" s="1">
        <v>-1.0</v>
      </c>
      <c r="BE542" s="1">
        <v>-1.0</v>
      </c>
      <c r="BF542" s="1">
        <v>-1.0</v>
      </c>
      <c r="BG542" s="1">
        <v>-1.0</v>
      </c>
      <c r="BH542" s="1">
        <v>-1.0</v>
      </c>
      <c r="BI542" s="1">
        <v>-1.0</v>
      </c>
      <c r="BJ542" s="1">
        <v>-1.0</v>
      </c>
      <c r="BK542" s="1">
        <v>-1.0</v>
      </c>
      <c r="BL542" s="1">
        <v>-1.0</v>
      </c>
      <c r="BM542" s="1">
        <v>-1.0</v>
      </c>
      <c r="BN542" s="1">
        <v>-1.0</v>
      </c>
      <c r="BO542" s="1">
        <v>-1.0</v>
      </c>
      <c r="BP542" s="1">
        <v>-1.0</v>
      </c>
      <c r="BQ542" s="1">
        <v>-1.0</v>
      </c>
      <c r="BR542" s="1">
        <v>-1.0</v>
      </c>
      <c r="BS542" s="1">
        <v>-1.0</v>
      </c>
      <c r="BT542" s="1">
        <v>-1.0</v>
      </c>
      <c r="BU542" s="1">
        <v>1.0</v>
      </c>
      <c r="BV542" s="1">
        <v>-1.0</v>
      </c>
      <c r="BW542" s="1">
        <v>-1.0</v>
      </c>
      <c r="BX542" s="1">
        <v>-1.0</v>
      </c>
      <c r="BY542" s="1">
        <v>-1.0</v>
      </c>
      <c r="BZ542" s="1">
        <v>-1.0</v>
      </c>
      <c r="CA542" s="1">
        <v>-1.0</v>
      </c>
      <c r="CB542" s="1">
        <v>-1.0</v>
      </c>
      <c r="CC542" s="1">
        <v>-1.0</v>
      </c>
      <c r="CD542" s="1">
        <v>17822.0</v>
      </c>
    </row>
    <row r="543">
      <c r="A543" s="1">
        <v>3.220709E7</v>
      </c>
      <c r="B543" s="1" t="s">
        <v>3120</v>
      </c>
      <c r="C543" s="1" t="s">
        <v>3121</v>
      </c>
      <c r="D543" s="1" t="s">
        <v>3122</v>
      </c>
      <c r="E543" s="1" t="s">
        <v>85</v>
      </c>
      <c r="F543" s="1" t="s">
        <v>3123</v>
      </c>
      <c r="G543" s="1" t="s">
        <v>3124</v>
      </c>
      <c r="H543" s="1" t="s">
        <v>3125</v>
      </c>
      <c r="I543" s="1">
        <v>5.7049951E7</v>
      </c>
      <c r="J543" s="1">
        <v>42401.0</v>
      </c>
      <c r="K543" s="1" t="s">
        <v>134</v>
      </c>
      <c r="L543" s="1">
        <v>1.0</v>
      </c>
      <c r="M543" s="1">
        <v>0.0</v>
      </c>
      <c r="N543" s="1">
        <v>9.0</v>
      </c>
      <c r="O543" s="1">
        <v>1.0</v>
      </c>
      <c r="P543" s="1" t="s">
        <v>89</v>
      </c>
      <c r="Q543" s="1" t="s">
        <v>90</v>
      </c>
      <c r="R543" s="1">
        <v>40.8140099999999</v>
      </c>
      <c r="S543" s="1">
        <v>-73.95393</v>
      </c>
      <c r="T543" s="1" t="s">
        <v>91</v>
      </c>
      <c r="U543" s="1" t="s">
        <v>113</v>
      </c>
      <c r="V543" s="1">
        <v>3.0</v>
      </c>
      <c r="W543" s="1">
        <v>1.0</v>
      </c>
      <c r="X543" s="1">
        <v>1.0</v>
      </c>
      <c r="Y543" s="1">
        <v>3.0</v>
      </c>
      <c r="Z543" s="1" t="s">
        <v>93</v>
      </c>
      <c r="AA543" s="1" t="s">
        <v>3126</v>
      </c>
      <c r="AB543" s="1">
        <v>69.0</v>
      </c>
      <c r="AC543" s="1">
        <v>1.0</v>
      </c>
      <c r="AD543" s="1">
        <v>30.0</v>
      </c>
      <c r="AE543" s="1">
        <v>2.0</v>
      </c>
      <c r="AF543" s="1" t="s">
        <v>104</v>
      </c>
      <c r="AG543" s="1">
        <v>1.0</v>
      </c>
      <c r="AH543" s="1">
        <v>30.0</v>
      </c>
      <c r="AI543" s="1">
        <v>60.0</v>
      </c>
      <c r="AJ543" s="1">
        <v>90.0</v>
      </c>
      <c r="AK543" s="1">
        <v>365.0</v>
      </c>
      <c r="AL543" s="1">
        <v>1.0</v>
      </c>
      <c r="AM543" s="1">
        <v>1.0</v>
      </c>
      <c r="AN543" s="1">
        <v>100.0</v>
      </c>
      <c r="AO543" s="1">
        <v>10.0</v>
      </c>
      <c r="AP543" s="1">
        <v>10.0</v>
      </c>
      <c r="AQ543" s="1">
        <v>10.0</v>
      </c>
      <c r="AR543" s="1">
        <v>10.0</v>
      </c>
      <c r="AS543" s="1">
        <v>6.0</v>
      </c>
      <c r="AT543" s="1">
        <v>10.0</v>
      </c>
      <c r="AU543" s="1">
        <v>0.0</v>
      </c>
      <c r="AV543" s="1" t="s">
        <v>96</v>
      </c>
      <c r="AW543" s="1">
        <v>9.0</v>
      </c>
      <c r="AX543" s="1">
        <v>0.0</v>
      </c>
      <c r="AY543" s="1">
        <v>8.0</v>
      </c>
      <c r="AZ543" s="1">
        <v>1.0</v>
      </c>
      <c r="BA543" s="1">
        <v>1.0</v>
      </c>
      <c r="BB543" s="1">
        <v>-1.0</v>
      </c>
      <c r="BC543" s="1">
        <v>1.0</v>
      </c>
      <c r="BD543" s="1">
        <v>-1.0</v>
      </c>
      <c r="BE543" s="1">
        <v>-1.0</v>
      </c>
      <c r="BF543" s="1">
        <v>-1.0</v>
      </c>
      <c r="BG543" s="1">
        <v>-1.0</v>
      </c>
      <c r="BH543" s="1">
        <v>-1.0</v>
      </c>
      <c r="BI543" s="1">
        <v>-1.0</v>
      </c>
      <c r="BJ543" s="1">
        <v>1.0</v>
      </c>
      <c r="BK543" s="1">
        <v>-1.0</v>
      </c>
      <c r="BL543" s="1">
        <v>-1.0</v>
      </c>
      <c r="BM543" s="1">
        <v>1.0</v>
      </c>
      <c r="BN543" s="1">
        <v>-1.0</v>
      </c>
      <c r="BO543" s="1">
        <v>-1.0</v>
      </c>
      <c r="BP543" s="1">
        <v>1.0</v>
      </c>
      <c r="BQ543" s="1">
        <v>1.0</v>
      </c>
      <c r="BR543" s="1">
        <v>-1.0</v>
      </c>
      <c r="BS543" s="1">
        <v>-1.0</v>
      </c>
      <c r="BT543" s="1">
        <v>1.0</v>
      </c>
      <c r="BU543" s="1">
        <v>1.0</v>
      </c>
      <c r="BV543" s="1">
        <v>-1.0</v>
      </c>
      <c r="BW543" s="1">
        <v>-1.0</v>
      </c>
      <c r="BX543" s="1">
        <v>-1.0</v>
      </c>
      <c r="BY543" s="1">
        <v>-1.0</v>
      </c>
      <c r="BZ543" s="1">
        <v>1.0</v>
      </c>
      <c r="CA543" s="1">
        <v>-1.0</v>
      </c>
      <c r="CB543" s="1">
        <v>-1.0</v>
      </c>
      <c r="CC543" s="1">
        <v>-1.0</v>
      </c>
      <c r="CD543" s="1">
        <v>17861.0</v>
      </c>
    </row>
    <row r="544">
      <c r="A544" s="1">
        <v>2.6320521E7</v>
      </c>
      <c r="B544" s="1" t="s">
        <v>3127</v>
      </c>
      <c r="D544" s="1" t="s">
        <v>3128</v>
      </c>
      <c r="E544" s="1" t="s">
        <v>85</v>
      </c>
      <c r="I544" s="1">
        <v>1.59498011E8</v>
      </c>
      <c r="J544" s="1">
        <v>43059.0</v>
      </c>
      <c r="K544" s="1" t="s">
        <v>272</v>
      </c>
      <c r="L544" s="1">
        <v>1.0</v>
      </c>
      <c r="M544" s="1">
        <v>0.0</v>
      </c>
      <c r="N544" s="1">
        <v>1.0</v>
      </c>
      <c r="O544" s="1">
        <v>0.0</v>
      </c>
      <c r="P544" s="1" t="s">
        <v>89</v>
      </c>
      <c r="Q544" s="1" t="s">
        <v>273</v>
      </c>
      <c r="R544" s="1">
        <v>40.7657</v>
      </c>
      <c r="S544" s="1">
        <v>-73.98075</v>
      </c>
      <c r="T544" s="1" t="s">
        <v>289</v>
      </c>
      <c r="U544" s="1" t="s">
        <v>92</v>
      </c>
      <c r="V544" s="1">
        <v>4.0</v>
      </c>
      <c r="W544" s="1">
        <v>1.0</v>
      </c>
      <c r="X544" s="1">
        <v>1.0</v>
      </c>
      <c r="Y544" s="1">
        <v>3.0</v>
      </c>
      <c r="Z544" s="1" t="s">
        <v>93</v>
      </c>
      <c r="AA544" s="1" t="s">
        <v>3129</v>
      </c>
      <c r="AB544" s="1">
        <v>400.0</v>
      </c>
      <c r="AC544" s="1">
        <v>1.0</v>
      </c>
      <c r="AD544" s="1">
        <v>50.0</v>
      </c>
      <c r="AE544" s="1">
        <v>2.0</v>
      </c>
      <c r="AF544" s="1" t="s">
        <v>291</v>
      </c>
      <c r="AG544" s="1">
        <v>1.0</v>
      </c>
      <c r="AH544" s="1">
        <v>0.0</v>
      </c>
      <c r="AI544" s="1">
        <v>0.0</v>
      </c>
      <c r="AJ544" s="1">
        <v>0.0</v>
      </c>
      <c r="AK544" s="1">
        <v>0.0</v>
      </c>
      <c r="AL544" s="1">
        <v>5.0</v>
      </c>
      <c r="AM544" s="1">
        <v>5.0</v>
      </c>
      <c r="AN544" s="1">
        <v>100.0</v>
      </c>
      <c r="AO544" s="1">
        <v>10.0</v>
      </c>
      <c r="AP544" s="1">
        <v>10.0</v>
      </c>
      <c r="AQ544" s="1">
        <v>10.0</v>
      </c>
      <c r="AR544" s="1">
        <v>10.0</v>
      </c>
      <c r="AS544" s="1">
        <v>10.0</v>
      </c>
      <c r="AT544" s="1">
        <v>10.0</v>
      </c>
      <c r="AU544" s="1">
        <v>0.0</v>
      </c>
      <c r="AV544" s="1" t="s">
        <v>96</v>
      </c>
      <c r="AW544" s="1">
        <v>1.0</v>
      </c>
      <c r="AX544" s="1">
        <v>1.0</v>
      </c>
      <c r="AY544" s="1">
        <v>0.0</v>
      </c>
      <c r="AZ544" s="1">
        <v>0.0</v>
      </c>
      <c r="BA544" s="1">
        <v>0.43</v>
      </c>
      <c r="BB544" s="1">
        <v>-1.0</v>
      </c>
      <c r="BC544" s="1">
        <v>1.0</v>
      </c>
      <c r="BD544" s="1">
        <v>-1.0</v>
      </c>
      <c r="BE544" s="1">
        <v>-1.0</v>
      </c>
      <c r="BF544" s="1">
        <v>-1.0</v>
      </c>
      <c r="BG544" s="1">
        <v>-1.0</v>
      </c>
      <c r="BH544" s="1">
        <v>1.0</v>
      </c>
      <c r="BI544" s="1">
        <v>-1.0</v>
      </c>
      <c r="BJ544" s="1">
        <v>1.0</v>
      </c>
      <c r="BK544" s="1">
        <v>1.0</v>
      </c>
      <c r="BL544" s="1">
        <v>1.0</v>
      </c>
      <c r="BM544" s="1">
        <v>1.0</v>
      </c>
      <c r="BN544" s="1">
        <v>1.0</v>
      </c>
      <c r="BO544" s="1">
        <v>1.0</v>
      </c>
      <c r="BP544" s="1">
        <v>-1.0</v>
      </c>
      <c r="BQ544" s="1">
        <v>1.0</v>
      </c>
      <c r="BR544" s="1">
        <v>-1.0</v>
      </c>
      <c r="BS544" s="1">
        <v>-1.0</v>
      </c>
      <c r="BT544" s="1">
        <v>1.0</v>
      </c>
      <c r="BU544" s="1">
        <v>1.0</v>
      </c>
      <c r="BV544" s="1">
        <v>1.0</v>
      </c>
      <c r="BW544" s="1">
        <v>-1.0</v>
      </c>
      <c r="BX544" s="1">
        <v>-1.0</v>
      </c>
      <c r="BY544" s="1">
        <v>-1.0</v>
      </c>
      <c r="BZ544" s="1">
        <v>-1.0</v>
      </c>
      <c r="CA544" s="1">
        <v>-1.0</v>
      </c>
      <c r="CB544" s="1">
        <v>-1.0</v>
      </c>
      <c r="CC544" s="1">
        <v>-1.0</v>
      </c>
      <c r="CD544" s="1">
        <v>17907.0</v>
      </c>
    </row>
    <row r="545">
      <c r="A545" s="1">
        <v>3166540.0</v>
      </c>
      <c r="B545" s="1" t="s">
        <v>3130</v>
      </c>
      <c r="C545" s="1" t="s">
        <v>3131</v>
      </c>
      <c r="D545" s="1" t="s">
        <v>3132</v>
      </c>
      <c r="E545" s="1" t="s">
        <v>85</v>
      </c>
      <c r="I545" s="1">
        <v>2323652.0</v>
      </c>
      <c r="J545" s="1">
        <v>41037.0</v>
      </c>
      <c r="M545" s="1">
        <v>0.0</v>
      </c>
      <c r="N545" s="1">
        <v>1.0</v>
      </c>
      <c r="O545" s="1">
        <v>0.0</v>
      </c>
      <c r="P545" s="1" t="s">
        <v>123</v>
      </c>
      <c r="Q545" s="1" t="s">
        <v>124</v>
      </c>
      <c r="R545" s="1">
        <v>40.678</v>
      </c>
      <c r="S545" s="1">
        <v>-73.98049</v>
      </c>
      <c r="T545" s="1" t="s">
        <v>125</v>
      </c>
      <c r="U545" s="1" t="s">
        <v>92</v>
      </c>
      <c r="V545" s="1">
        <v>5.0</v>
      </c>
      <c r="W545" s="1">
        <v>2.0</v>
      </c>
      <c r="X545" s="1">
        <v>2.0</v>
      </c>
      <c r="Y545" s="1">
        <v>2.0</v>
      </c>
      <c r="Z545" s="1" t="s">
        <v>93</v>
      </c>
      <c r="AA545" s="1" t="s">
        <v>3133</v>
      </c>
      <c r="AB545" s="1">
        <v>270.0</v>
      </c>
      <c r="AC545" s="1">
        <v>4.0</v>
      </c>
      <c r="AD545" s="1">
        <v>55.0</v>
      </c>
      <c r="AE545" s="1">
        <v>3.0</v>
      </c>
      <c r="AF545" s="1" t="s">
        <v>904</v>
      </c>
      <c r="AG545" s="1">
        <v>1.0</v>
      </c>
      <c r="AH545" s="1">
        <v>12.0</v>
      </c>
      <c r="AI545" s="1">
        <v>12.0</v>
      </c>
      <c r="AJ545" s="1">
        <v>12.0</v>
      </c>
      <c r="AK545" s="1">
        <v>12.0</v>
      </c>
      <c r="AL545" s="1">
        <v>6.0</v>
      </c>
      <c r="AM545" s="1">
        <v>1.0</v>
      </c>
      <c r="AN545" s="1">
        <v>87.0</v>
      </c>
      <c r="AO545" s="1">
        <v>8.0</v>
      </c>
      <c r="AP545" s="1">
        <v>7.0</v>
      </c>
      <c r="AQ545" s="1">
        <v>10.0</v>
      </c>
      <c r="AR545" s="1">
        <v>9.0</v>
      </c>
      <c r="AS545" s="1">
        <v>9.0</v>
      </c>
      <c r="AT545" s="1">
        <v>9.0</v>
      </c>
      <c r="AU545" s="1">
        <v>0.0</v>
      </c>
      <c r="AV545" s="1" t="s">
        <v>96</v>
      </c>
      <c r="AW545" s="1">
        <v>1.0</v>
      </c>
      <c r="AX545" s="1">
        <v>1.0</v>
      </c>
      <c r="AY545" s="1">
        <v>0.0</v>
      </c>
      <c r="AZ545" s="1">
        <v>0.0</v>
      </c>
      <c r="BA545" s="1">
        <v>0.16</v>
      </c>
      <c r="BB545" s="1">
        <v>1.0</v>
      </c>
      <c r="BC545" s="1">
        <v>1.0</v>
      </c>
      <c r="BD545" s="1">
        <v>-1.0</v>
      </c>
      <c r="BE545" s="1">
        <v>-1.0</v>
      </c>
      <c r="BF545" s="1">
        <v>-1.0</v>
      </c>
      <c r="BG545" s="1">
        <v>-1.0</v>
      </c>
      <c r="BH545" s="1">
        <v>-1.0</v>
      </c>
      <c r="BI545" s="1">
        <v>-1.0</v>
      </c>
      <c r="BJ545" s="1">
        <v>1.0</v>
      </c>
      <c r="BK545" s="1">
        <v>-1.0</v>
      </c>
      <c r="BL545" s="1">
        <v>-1.0</v>
      </c>
      <c r="BM545" s="1">
        <v>-1.0</v>
      </c>
      <c r="BN545" s="1">
        <v>-1.0</v>
      </c>
      <c r="BO545" s="1">
        <v>-1.0</v>
      </c>
      <c r="BP545" s="1">
        <v>1.0</v>
      </c>
      <c r="BQ545" s="1">
        <v>-1.0</v>
      </c>
      <c r="BR545" s="1">
        <v>-1.0</v>
      </c>
      <c r="BS545" s="1">
        <v>-1.0</v>
      </c>
      <c r="BT545" s="1">
        <v>-1.0</v>
      </c>
      <c r="BU545" s="1">
        <v>1.0</v>
      </c>
      <c r="BV545" s="1">
        <v>-1.0</v>
      </c>
      <c r="BW545" s="1">
        <v>-1.0</v>
      </c>
      <c r="BX545" s="1">
        <v>-1.0</v>
      </c>
      <c r="BY545" s="1">
        <v>-1.0</v>
      </c>
      <c r="BZ545" s="1">
        <v>-1.0</v>
      </c>
      <c r="CA545" s="1">
        <v>-1.0</v>
      </c>
      <c r="CB545" s="1">
        <v>-1.0</v>
      </c>
      <c r="CC545" s="1">
        <v>-1.0</v>
      </c>
      <c r="CD545" s="1">
        <v>17916.0</v>
      </c>
    </row>
    <row r="546">
      <c r="A546" s="1">
        <v>2289119.0</v>
      </c>
      <c r="B546" s="1" t="s">
        <v>3134</v>
      </c>
      <c r="C546" s="1" t="s">
        <v>3135</v>
      </c>
      <c r="D546" s="1" t="s">
        <v>3135</v>
      </c>
      <c r="E546" s="1" t="s">
        <v>85</v>
      </c>
      <c r="I546" s="1">
        <v>9968385.0</v>
      </c>
      <c r="J546" s="1">
        <v>41590.0</v>
      </c>
      <c r="M546" s="1">
        <v>0.0</v>
      </c>
      <c r="N546" s="1">
        <v>1.0</v>
      </c>
      <c r="O546" s="1">
        <v>1.0</v>
      </c>
      <c r="P546" s="1" t="s">
        <v>123</v>
      </c>
      <c r="Q546" s="1" t="s">
        <v>124</v>
      </c>
      <c r="R546" s="1">
        <v>40.71725</v>
      </c>
      <c r="S546" s="1">
        <v>-73.96249</v>
      </c>
      <c r="T546" s="1" t="s">
        <v>91</v>
      </c>
      <c r="U546" s="1" t="s">
        <v>92</v>
      </c>
      <c r="V546" s="1">
        <v>4.0</v>
      </c>
      <c r="W546" s="1">
        <v>1.0</v>
      </c>
      <c r="X546" s="1">
        <v>2.0</v>
      </c>
      <c r="Y546" s="1">
        <v>2.0</v>
      </c>
      <c r="Z546" s="1" t="s">
        <v>93</v>
      </c>
      <c r="AA546" s="1" t="s">
        <v>3136</v>
      </c>
      <c r="AB546" s="1">
        <v>250.0</v>
      </c>
      <c r="AC546" s="1">
        <v>1.0</v>
      </c>
      <c r="AD546" s="1">
        <v>0.0</v>
      </c>
      <c r="AE546" s="1">
        <v>1.0</v>
      </c>
      <c r="AF546" s="1" t="s">
        <v>1512</v>
      </c>
      <c r="AG546" s="1">
        <v>1.0</v>
      </c>
      <c r="AH546" s="1">
        <v>0.0</v>
      </c>
      <c r="AI546" s="1">
        <v>0.0</v>
      </c>
      <c r="AJ546" s="1">
        <v>0.0</v>
      </c>
      <c r="AK546" s="1">
        <v>0.0</v>
      </c>
      <c r="AL546" s="1">
        <v>0.0</v>
      </c>
      <c r="AM546" s="1">
        <v>0.0</v>
      </c>
      <c r="AU546" s="1">
        <v>0.0</v>
      </c>
      <c r="AV546" s="1" t="s">
        <v>105</v>
      </c>
      <c r="AW546" s="1">
        <v>1.0</v>
      </c>
      <c r="AX546" s="1">
        <v>1.0</v>
      </c>
      <c r="AY546" s="1">
        <v>0.0</v>
      </c>
      <c r="AZ546" s="1">
        <v>0.0</v>
      </c>
      <c r="BB546" s="1">
        <v>1.0</v>
      </c>
      <c r="BC546" s="1">
        <v>-1.0</v>
      </c>
      <c r="BD546" s="1">
        <v>-1.0</v>
      </c>
      <c r="BE546" s="1">
        <v>-1.0</v>
      </c>
      <c r="BF546" s="1">
        <v>-1.0</v>
      </c>
      <c r="BG546" s="1">
        <v>-1.0</v>
      </c>
      <c r="BH546" s="1">
        <v>-1.0</v>
      </c>
      <c r="BI546" s="1">
        <v>-1.0</v>
      </c>
      <c r="BJ546" s="1">
        <v>1.0</v>
      </c>
      <c r="BK546" s="1">
        <v>-1.0</v>
      </c>
      <c r="BL546" s="1">
        <v>-1.0</v>
      </c>
      <c r="BM546" s="1">
        <v>1.0</v>
      </c>
      <c r="BN546" s="1">
        <v>-1.0</v>
      </c>
      <c r="BO546" s="1">
        <v>-1.0</v>
      </c>
      <c r="BP546" s="1">
        <v>-1.0</v>
      </c>
      <c r="BQ546" s="1">
        <v>-1.0</v>
      </c>
      <c r="BR546" s="1">
        <v>-1.0</v>
      </c>
      <c r="BS546" s="1">
        <v>-1.0</v>
      </c>
      <c r="BT546" s="1">
        <v>-1.0</v>
      </c>
      <c r="BU546" s="1">
        <v>1.0</v>
      </c>
      <c r="BV546" s="1">
        <v>-1.0</v>
      </c>
      <c r="BW546" s="1">
        <v>-1.0</v>
      </c>
      <c r="BX546" s="1">
        <v>-1.0</v>
      </c>
      <c r="BY546" s="1">
        <v>-1.0</v>
      </c>
      <c r="BZ546" s="1">
        <v>-1.0</v>
      </c>
      <c r="CA546" s="1">
        <v>-1.0</v>
      </c>
      <c r="CB546" s="1">
        <v>-1.0</v>
      </c>
      <c r="CC546" s="1">
        <v>-1.0</v>
      </c>
      <c r="CD546" s="1">
        <v>17941.0</v>
      </c>
    </row>
    <row r="547">
      <c r="A547" s="1">
        <v>2.2107368E7</v>
      </c>
      <c r="B547" s="1" t="s">
        <v>3137</v>
      </c>
      <c r="C547" s="1" t="s">
        <v>3138</v>
      </c>
      <c r="D547" s="1" t="s">
        <v>3139</v>
      </c>
      <c r="E547" s="1" t="s">
        <v>85</v>
      </c>
      <c r="F547" s="1" t="s">
        <v>3140</v>
      </c>
      <c r="G547" s="1" t="s">
        <v>3141</v>
      </c>
      <c r="H547" s="1" t="s">
        <v>3142</v>
      </c>
      <c r="I547" s="1">
        <v>1.03170539E8</v>
      </c>
      <c r="J547" s="1">
        <v>42683.0</v>
      </c>
      <c r="K547" s="1" t="s">
        <v>272</v>
      </c>
      <c r="L547" s="1">
        <v>0.75</v>
      </c>
      <c r="M547" s="1">
        <v>0.0</v>
      </c>
      <c r="N547" s="1">
        <v>1.0</v>
      </c>
      <c r="O547" s="1">
        <v>0.0</v>
      </c>
      <c r="P547" s="1" t="s">
        <v>111</v>
      </c>
      <c r="Q547" s="1" t="s">
        <v>1023</v>
      </c>
      <c r="R547" s="1">
        <v>40.76824</v>
      </c>
      <c r="S547" s="1">
        <v>-73.91135</v>
      </c>
      <c r="T547" s="1" t="s">
        <v>91</v>
      </c>
      <c r="U547" s="1" t="s">
        <v>113</v>
      </c>
      <c r="V547" s="1">
        <v>1.0</v>
      </c>
      <c r="W547" s="1">
        <v>1.0</v>
      </c>
      <c r="X547" s="1">
        <v>1.0</v>
      </c>
      <c r="Y547" s="1">
        <v>1.0</v>
      </c>
      <c r="Z547" s="1" t="s">
        <v>93</v>
      </c>
      <c r="AA547" s="1" t="s">
        <v>3143</v>
      </c>
      <c r="AB547" s="1">
        <v>29.0</v>
      </c>
      <c r="AC547" s="1">
        <v>1.0</v>
      </c>
      <c r="AD547" s="1">
        <v>55.0</v>
      </c>
      <c r="AE547" s="1">
        <v>5.0</v>
      </c>
      <c r="AF547" s="1" t="s">
        <v>255</v>
      </c>
      <c r="AG547" s="1">
        <v>1.0</v>
      </c>
      <c r="AH547" s="1">
        <v>6.0</v>
      </c>
      <c r="AI547" s="1">
        <v>36.0</v>
      </c>
      <c r="AJ547" s="1">
        <v>66.0</v>
      </c>
      <c r="AK547" s="1">
        <v>156.0</v>
      </c>
      <c r="AL547" s="1">
        <v>11.0</v>
      </c>
      <c r="AM547" s="1">
        <v>0.0</v>
      </c>
      <c r="AN547" s="1">
        <v>93.0</v>
      </c>
      <c r="AO547" s="1">
        <v>10.0</v>
      </c>
      <c r="AP547" s="1">
        <v>8.0</v>
      </c>
      <c r="AQ547" s="1">
        <v>10.0</v>
      </c>
      <c r="AR547" s="1">
        <v>10.0</v>
      </c>
      <c r="AS547" s="1">
        <v>10.0</v>
      </c>
      <c r="AT547" s="1">
        <v>10.0</v>
      </c>
      <c r="AU547" s="1">
        <v>1.0</v>
      </c>
      <c r="AV547" s="1" t="s">
        <v>96</v>
      </c>
      <c r="AW547" s="1">
        <v>1.0</v>
      </c>
      <c r="AX547" s="1">
        <v>0.0</v>
      </c>
      <c r="AY547" s="1">
        <v>1.0</v>
      </c>
      <c r="AZ547" s="1">
        <v>0.0</v>
      </c>
      <c r="BA547" s="1">
        <v>0.59</v>
      </c>
      <c r="BB547" s="1">
        <v>-1.0</v>
      </c>
      <c r="BC547" s="1">
        <v>1.0</v>
      </c>
      <c r="BD547" s="1">
        <v>-1.0</v>
      </c>
      <c r="BE547" s="1">
        <v>-1.0</v>
      </c>
      <c r="BF547" s="1">
        <v>-1.0</v>
      </c>
      <c r="BG547" s="1">
        <v>-1.0</v>
      </c>
      <c r="BH547" s="1">
        <v>-1.0</v>
      </c>
      <c r="BI547" s="1">
        <v>-1.0</v>
      </c>
      <c r="BJ547" s="1">
        <v>1.0</v>
      </c>
      <c r="BK547" s="1">
        <v>-1.0</v>
      </c>
      <c r="BL547" s="1">
        <v>1.0</v>
      </c>
      <c r="BM547" s="1">
        <v>-1.0</v>
      </c>
      <c r="BN547" s="1">
        <v>-1.0</v>
      </c>
      <c r="BO547" s="1">
        <v>-1.0</v>
      </c>
      <c r="BP547" s="1">
        <v>-1.0</v>
      </c>
      <c r="BQ547" s="1">
        <v>-1.0</v>
      </c>
      <c r="BR547" s="1">
        <v>-1.0</v>
      </c>
      <c r="BS547" s="1">
        <v>1.0</v>
      </c>
      <c r="BT547" s="1">
        <v>-1.0</v>
      </c>
      <c r="BU547" s="1">
        <v>1.0</v>
      </c>
      <c r="BV547" s="1">
        <v>1.0</v>
      </c>
      <c r="BW547" s="1">
        <v>-1.0</v>
      </c>
      <c r="BX547" s="1">
        <v>-1.0</v>
      </c>
      <c r="BY547" s="1">
        <v>-1.0</v>
      </c>
      <c r="BZ547" s="1">
        <v>-1.0</v>
      </c>
      <c r="CA547" s="1">
        <v>-1.0</v>
      </c>
      <c r="CB547" s="1">
        <v>-1.0</v>
      </c>
      <c r="CC547" s="1">
        <v>-1.0</v>
      </c>
      <c r="CD547" s="1">
        <v>17969.0</v>
      </c>
    </row>
    <row r="548">
      <c r="A548" s="1">
        <v>1.38412E7</v>
      </c>
      <c r="B548" s="1" t="s">
        <v>3144</v>
      </c>
      <c r="C548" s="1" t="s">
        <v>3145</v>
      </c>
      <c r="D548" s="1" t="s">
        <v>3145</v>
      </c>
      <c r="E548" s="1" t="s">
        <v>85</v>
      </c>
      <c r="I548" s="1">
        <v>7.9575143E7</v>
      </c>
      <c r="J548" s="1">
        <v>42544.0</v>
      </c>
      <c r="M548" s="1">
        <v>0.0</v>
      </c>
      <c r="N548" s="1">
        <v>1.0</v>
      </c>
      <c r="O548" s="1">
        <v>0.0</v>
      </c>
      <c r="P548" s="1" t="s">
        <v>123</v>
      </c>
      <c r="Q548" s="1" t="s">
        <v>450</v>
      </c>
      <c r="R548" s="1">
        <v>40.67198</v>
      </c>
      <c r="S548" s="1">
        <v>-73.98278</v>
      </c>
      <c r="T548" s="1" t="s">
        <v>125</v>
      </c>
      <c r="U548" s="1" t="s">
        <v>92</v>
      </c>
      <c r="V548" s="1">
        <v>8.0</v>
      </c>
      <c r="W548" s="1">
        <v>3.0</v>
      </c>
      <c r="X548" s="1">
        <v>4.0</v>
      </c>
      <c r="Y548" s="1">
        <v>5.0</v>
      </c>
      <c r="Z548" s="1" t="s">
        <v>93</v>
      </c>
      <c r="AA548" s="1" t="s">
        <v>3146</v>
      </c>
      <c r="AB548" s="1">
        <v>400.0</v>
      </c>
      <c r="AC548" s="1">
        <v>1.0</v>
      </c>
      <c r="AD548" s="1">
        <v>0.0</v>
      </c>
      <c r="AE548" s="1">
        <v>5.0</v>
      </c>
      <c r="AF548" s="1" t="s">
        <v>187</v>
      </c>
      <c r="AG548" s="1">
        <v>1.0</v>
      </c>
      <c r="AH548" s="1">
        <v>0.0</v>
      </c>
      <c r="AI548" s="1">
        <v>0.0</v>
      </c>
      <c r="AJ548" s="1">
        <v>0.0</v>
      </c>
      <c r="AK548" s="1">
        <v>0.0</v>
      </c>
      <c r="AL548" s="1">
        <v>1.0</v>
      </c>
      <c r="AM548" s="1">
        <v>0.0</v>
      </c>
      <c r="AU548" s="1">
        <v>0.0</v>
      </c>
      <c r="AV548" s="1" t="s">
        <v>105</v>
      </c>
      <c r="AW548" s="1">
        <v>1.0</v>
      </c>
      <c r="AX548" s="1">
        <v>1.0</v>
      </c>
      <c r="AY548" s="1">
        <v>0.0</v>
      </c>
      <c r="AZ548" s="1">
        <v>0.0</v>
      </c>
      <c r="BA548" s="1">
        <v>0.03</v>
      </c>
      <c r="BB548" s="1">
        <v>-1.0</v>
      </c>
      <c r="BC548" s="1">
        <v>1.0</v>
      </c>
      <c r="BD548" s="1">
        <v>-1.0</v>
      </c>
      <c r="BE548" s="1">
        <v>-1.0</v>
      </c>
      <c r="BF548" s="1">
        <v>-1.0</v>
      </c>
      <c r="BG548" s="1">
        <v>-1.0</v>
      </c>
      <c r="BH548" s="1">
        <v>-1.0</v>
      </c>
      <c r="BI548" s="1">
        <v>-1.0</v>
      </c>
      <c r="BJ548" s="1">
        <v>-1.0</v>
      </c>
      <c r="BK548" s="1">
        <v>-1.0</v>
      </c>
      <c r="BL548" s="1">
        <v>-1.0</v>
      </c>
      <c r="BM548" s="1">
        <v>1.0</v>
      </c>
      <c r="BN548" s="1">
        <v>-1.0</v>
      </c>
      <c r="BO548" s="1">
        <v>-1.0</v>
      </c>
      <c r="BP548" s="1">
        <v>1.0</v>
      </c>
      <c r="BQ548" s="1">
        <v>-1.0</v>
      </c>
      <c r="BR548" s="1">
        <v>-1.0</v>
      </c>
      <c r="BS548" s="1">
        <v>-1.0</v>
      </c>
      <c r="BT548" s="1">
        <v>-1.0</v>
      </c>
      <c r="BU548" s="1">
        <v>1.0</v>
      </c>
      <c r="BV548" s="1">
        <v>-1.0</v>
      </c>
      <c r="BW548" s="1">
        <v>1.0</v>
      </c>
      <c r="BX548" s="1">
        <v>-1.0</v>
      </c>
      <c r="BY548" s="1">
        <v>-1.0</v>
      </c>
      <c r="BZ548" s="1">
        <v>-1.0</v>
      </c>
      <c r="CA548" s="1">
        <v>-1.0</v>
      </c>
      <c r="CB548" s="1">
        <v>-1.0</v>
      </c>
      <c r="CC548" s="1">
        <v>-1.0</v>
      </c>
      <c r="CD548" s="1">
        <v>18068.0</v>
      </c>
    </row>
    <row r="549">
      <c r="A549" s="1">
        <v>1.2189652E7</v>
      </c>
      <c r="B549" s="1" t="s">
        <v>3147</v>
      </c>
      <c r="C549" s="1" t="s">
        <v>3148</v>
      </c>
      <c r="D549" s="1" t="s">
        <v>3149</v>
      </c>
      <c r="E549" s="1" t="s">
        <v>85</v>
      </c>
      <c r="F549" s="1" t="s">
        <v>3150</v>
      </c>
      <c r="G549" s="1" t="s">
        <v>3151</v>
      </c>
      <c r="I549" s="1">
        <v>1.4131713E7</v>
      </c>
      <c r="J549" s="1">
        <v>41739.0</v>
      </c>
      <c r="K549" s="1" t="s">
        <v>272</v>
      </c>
      <c r="L549" s="1">
        <v>1.0</v>
      </c>
      <c r="M549" s="1">
        <v>0.0</v>
      </c>
      <c r="N549" s="1">
        <v>2.0</v>
      </c>
      <c r="O549" s="1">
        <v>1.0</v>
      </c>
      <c r="P549" s="1" t="s">
        <v>123</v>
      </c>
      <c r="Q549" s="1" t="s">
        <v>157</v>
      </c>
      <c r="R549" s="1">
        <v>40.6848</v>
      </c>
      <c r="S549" s="1">
        <v>-73.93471</v>
      </c>
      <c r="T549" s="1" t="s">
        <v>91</v>
      </c>
      <c r="U549" s="1" t="s">
        <v>113</v>
      </c>
      <c r="V549" s="1">
        <v>1.0</v>
      </c>
      <c r="W549" s="1">
        <v>1.0</v>
      </c>
      <c r="X549" s="1">
        <v>1.0</v>
      </c>
      <c r="Y549" s="1">
        <v>1.0</v>
      </c>
      <c r="Z549" s="1" t="s">
        <v>93</v>
      </c>
      <c r="AA549" s="1" t="s">
        <v>3152</v>
      </c>
      <c r="AB549" s="1">
        <v>110.0</v>
      </c>
      <c r="AC549" s="1">
        <v>1.0</v>
      </c>
      <c r="AD549" s="1">
        <v>25.0</v>
      </c>
      <c r="AE549" s="1">
        <v>1.0</v>
      </c>
      <c r="AF549" s="1" t="s">
        <v>179</v>
      </c>
      <c r="AG549" s="1">
        <v>1.0</v>
      </c>
      <c r="AH549" s="1">
        <v>7.0</v>
      </c>
      <c r="AI549" s="1">
        <v>37.0</v>
      </c>
      <c r="AJ549" s="1">
        <v>67.0</v>
      </c>
      <c r="AK549" s="1">
        <v>342.0</v>
      </c>
      <c r="AL549" s="1">
        <v>2.0</v>
      </c>
      <c r="AM549" s="1">
        <v>0.0</v>
      </c>
      <c r="AN549" s="1">
        <v>100.0</v>
      </c>
      <c r="AO549" s="1">
        <v>10.0</v>
      </c>
      <c r="AP549" s="1">
        <v>10.0</v>
      </c>
      <c r="AQ549" s="1">
        <v>10.0</v>
      </c>
      <c r="AR549" s="1">
        <v>10.0</v>
      </c>
      <c r="AS549" s="1">
        <v>7.0</v>
      </c>
      <c r="AT549" s="1">
        <v>9.0</v>
      </c>
      <c r="AU549" s="1">
        <v>0.0</v>
      </c>
      <c r="AV549" s="1" t="s">
        <v>117</v>
      </c>
      <c r="AW549" s="1">
        <v>2.0</v>
      </c>
      <c r="AX549" s="1">
        <v>0.0</v>
      </c>
      <c r="AY549" s="1">
        <v>2.0</v>
      </c>
      <c r="AZ549" s="1">
        <v>0.0</v>
      </c>
      <c r="BA549" s="1">
        <v>0.05</v>
      </c>
      <c r="BB549" s="1">
        <v>1.0</v>
      </c>
      <c r="BC549" s="1">
        <v>1.0</v>
      </c>
      <c r="BD549" s="1">
        <v>-1.0</v>
      </c>
      <c r="BE549" s="1">
        <v>-1.0</v>
      </c>
      <c r="BF549" s="1">
        <v>-1.0</v>
      </c>
      <c r="BG549" s="1">
        <v>-1.0</v>
      </c>
      <c r="BH549" s="1">
        <v>-1.0</v>
      </c>
      <c r="BI549" s="1">
        <v>-1.0</v>
      </c>
      <c r="BJ549" s="1">
        <v>1.0</v>
      </c>
      <c r="BK549" s="1">
        <v>-1.0</v>
      </c>
      <c r="BL549" s="1">
        <v>-1.0</v>
      </c>
      <c r="BM549" s="1">
        <v>1.0</v>
      </c>
      <c r="BN549" s="1">
        <v>-1.0</v>
      </c>
      <c r="BO549" s="1">
        <v>-1.0</v>
      </c>
      <c r="BP549" s="1">
        <v>-1.0</v>
      </c>
      <c r="BQ549" s="1">
        <v>1.0</v>
      </c>
      <c r="BR549" s="1">
        <v>-1.0</v>
      </c>
      <c r="BS549" s="1">
        <v>1.0</v>
      </c>
      <c r="BT549" s="1">
        <v>-1.0</v>
      </c>
      <c r="BU549" s="1">
        <v>1.0</v>
      </c>
      <c r="BV549" s="1">
        <v>-1.0</v>
      </c>
      <c r="BW549" s="1">
        <v>-1.0</v>
      </c>
      <c r="BX549" s="1">
        <v>-1.0</v>
      </c>
      <c r="BY549" s="1">
        <v>-1.0</v>
      </c>
      <c r="BZ549" s="1">
        <v>-1.0</v>
      </c>
      <c r="CA549" s="1">
        <v>-1.0</v>
      </c>
      <c r="CB549" s="1">
        <v>-1.0</v>
      </c>
      <c r="CC549" s="1">
        <v>-1.0</v>
      </c>
      <c r="CD549" s="1">
        <v>18089.0</v>
      </c>
    </row>
    <row r="550">
      <c r="A550" s="1">
        <v>1.0067936E7</v>
      </c>
      <c r="B550" s="1" t="s">
        <v>3153</v>
      </c>
      <c r="C550" s="1" t="s">
        <v>3154</v>
      </c>
      <c r="D550" s="1" t="s">
        <v>3154</v>
      </c>
      <c r="E550" s="1" t="s">
        <v>85</v>
      </c>
      <c r="I550" s="1">
        <v>5.1662642E7</v>
      </c>
      <c r="J550" s="1">
        <v>42356.0</v>
      </c>
      <c r="M550" s="1">
        <v>0.0</v>
      </c>
      <c r="N550" s="1">
        <v>1.0</v>
      </c>
      <c r="O550" s="1">
        <v>0.0</v>
      </c>
      <c r="P550" s="1" t="s">
        <v>123</v>
      </c>
      <c r="Q550" s="1" t="s">
        <v>698</v>
      </c>
      <c r="R550" s="1">
        <v>40.67023</v>
      </c>
      <c r="S550" s="1">
        <v>-73.95257</v>
      </c>
      <c r="T550" s="1" t="s">
        <v>91</v>
      </c>
      <c r="U550" s="1" t="s">
        <v>92</v>
      </c>
      <c r="V550" s="1">
        <v>2.0</v>
      </c>
      <c r="W550" s="1">
        <v>1.0</v>
      </c>
      <c r="X550" s="1">
        <v>1.0</v>
      </c>
      <c r="Y550" s="1">
        <v>1.0</v>
      </c>
      <c r="Z550" s="1" t="s">
        <v>93</v>
      </c>
      <c r="AA550" s="1" t="s">
        <v>3155</v>
      </c>
      <c r="AB550" s="1">
        <v>90.0</v>
      </c>
      <c r="AC550" s="1">
        <v>1.0</v>
      </c>
      <c r="AD550" s="1">
        <v>0.0</v>
      </c>
      <c r="AE550" s="1">
        <v>1.0</v>
      </c>
      <c r="AF550" s="1" t="s">
        <v>1192</v>
      </c>
      <c r="AG550" s="1">
        <v>1.0</v>
      </c>
      <c r="AH550" s="1">
        <v>0.0</v>
      </c>
      <c r="AI550" s="1">
        <v>0.0</v>
      </c>
      <c r="AJ550" s="1">
        <v>0.0</v>
      </c>
      <c r="AK550" s="1">
        <v>0.0</v>
      </c>
      <c r="AL550" s="1">
        <v>0.0</v>
      </c>
      <c r="AM550" s="1">
        <v>0.0</v>
      </c>
      <c r="AU550" s="1">
        <v>0.0</v>
      </c>
      <c r="AV550" s="1" t="s">
        <v>105</v>
      </c>
      <c r="AW550" s="1">
        <v>1.0</v>
      </c>
      <c r="AX550" s="1">
        <v>1.0</v>
      </c>
      <c r="AY550" s="1">
        <v>0.0</v>
      </c>
      <c r="AZ550" s="1">
        <v>0.0</v>
      </c>
      <c r="BB550" s="1">
        <v>-1.0</v>
      </c>
      <c r="BC550" s="1">
        <v>1.0</v>
      </c>
      <c r="BD550" s="1">
        <v>-1.0</v>
      </c>
      <c r="BE550" s="1">
        <v>-1.0</v>
      </c>
      <c r="BF550" s="1">
        <v>-1.0</v>
      </c>
      <c r="BG550" s="1">
        <v>-1.0</v>
      </c>
      <c r="BH550" s="1">
        <v>-1.0</v>
      </c>
      <c r="BI550" s="1">
        <v>-1.0</v>
      </c>
      <c r="BJ550" s="1">
        <v>-1.0</v>
      </c>
      <c r="BK550" s="1">
        <v>-1.0</v>
      </c>
      <c r="BL550" s="1">
        <v>-1.0</v>
      </c>
      <c r="BM550" s="1">
        <v>-1.0</v>
      </c>
      <c r="BN550" s="1">
        <v>-1.0</v>
      </c>
      <c r="BO550" s="1">
        <v>-1.0</v>
      </c>
      <c r="BP550" s="1">
        <v>-1.0</v>
      </c>
      <c r="BQ550" s="1">
        <v>-1.0</v>
      </c>
      <c r="BR550" s="1">
        <v>-1.0</v>
      </c>
      <c r="BS550" s="1">
        <v>-1.0</v>
      </c>
      <c r="BT550" s="1">
        <v>-1.0</v>
      </c>
      <c r="BU550" s="1">
        <v>1.0</v>
      </c>
      <c r="BV550" s="1">
        <v>-1.0</v>
      </c>
      <c r="BW550" s="1">
        <v>-1.0</v>
      </c>
      <c r="BX550" s="1">
        <v>-1.0</v>
      </c>
      <c r="BY550" s="1">
        <v>-1.0</v>
      </c>
      <c r="BZ550" s="1">
        <v>-1.0</v>
      </c>
      <c r="CA550" s="1">
        <v>-1.0</v>
      </c>
      <c r="CB550" s="1">
        <v>-1.0</v>
      </c>
      <c r="CC550" s="1">
        <v>-1.0</v>
      </c>
      <c r="CD550" s="1">
        <v>18094.0</v>
      </c>
    </row>
    <row r="551">
      <c r="A551" s="1">
        <v>1.165198E7</v>
      </c>
      <c r="B551" s="1" t="s">
        <v>3156</v>
      </c>
      <c r="C551" s="1" t="s">
        <v>3157</v>
      </c>
      <c r="D551" s="1" t="s">
        <v>3157</v>
      </c>
      <c r="E551" s="1" t="s">
        <v>85</v>
      </c>
      <c r="H551" s="1" t="s">
        <v>3158</v>
      </c>
      <c r="I551" s="1">
        <v>6.1391963E7</v>
      </c>
      <c r="J551" s="1">
        <v>42432.0</v>
      </c>
      <c r="K551" s="1" t="s">
        <v>134</v>
      </c>
      <c r="L551" s="1">
        <v>0.98</v>
      </c>
      <c r="M551" s="1">
        <v>0.0</v>
      </c>
      <c r="N551" s="1">
        <v>91.0</v>
      </c>
      <c r="O551" s="1">
        <v>0.0</v>
      </c>
      <c r="P551" s="1" t="s">
        <v>89</v>
      </c>
      <c r="Q551" s="1" t="s">
        <v>273</v>
      </c>
      <c r="R551" s="1">
        <v>40.75605</v>
      </c>
      <c r="S551" s="1">
        <v>-73.96503</v>
      </c>
      <c r="T551" s="1" t="s">
        <v>91</v>
      </c>
      <c r="U551" s="1" t="s">
        <v>92</v>
      </c>
      <c r="V551" s="1">
        <v>4.0</v>
      </c>
      <c r="W551" s="1">
        <v>1.0</v>
      </c>
      <c r="X551" s="1">
        <v>2.0</v>
      </c>
      <c r="Y551" s="1">
        <v>3.0</v>
      </c>
      <c r="Z551" s="1" t="s">
        <v>93</v>
      </c>
      <c r="AA551" s="1" t="s">
        <v>3159</v>
      </c>
      <c r="AB551" s="1">
        <v>165.0</v>
      </c>
      <c r="AC551" s="1">
        <v>1.0</v>
      </c>
      <c r="AD551" s="1">
        <v>0.0</v>
      </c>
      <c r="AE551" s="1">
        <v>30.0</v>
      </c>
      <c r="AF551" s="1" t="s">
        <v>2136</v>
      </c>
      <c r="AG551" s="1">
        <v>1.0</v>
      </c>
      <c r="AH551" s="1">
        <v>30.0</v>
      </c>
      <c r="AI551" s="1">
        <v>60.0</v>
      </c>
      <c r="AJ551" s="1">
        <v>90.0</v>
      </c>
      <c r="AK551" s="1">
        <v>180.0</v>
      </c>
      <c r="AL551" s="1">
        <v>0.0</v>
      </c>
      <c r="AM551" s="1">
        <v>0.0</v>
      </c>
      <c r="AU551" s="1">
        <v>0.0</v>
      </c>
      <c r="AV551" s="1" t="s">
        <v>96</v>
      </c>
      <c r="AW551" s="1">
        <v>91.0</v>
      </c>
      <c r="AX551" s="1">
        <v>91.0</v>
      </c>
      <c r="AY551" s="1">
        <v>0.0</v>
      </c>
      <c r="AZ551" s="1">
        <v>0.0</v>
      </c>
      <c r="BB551" s="1">
        <v>1.0</v>
      </c>
      <c r="BC551" s="1">
        <v>1.0</v>
      </c>
      <c r="BD551" s="1">
        <v>-1.0</v>
      </c>
      <c r="BE551" s="1">
        <v>-1.0</v>
      </c>
      <c r="BF551" s="1">
        <v>-1.0</v>
      </c>
      <c r="BG551" s="1">
        <v>-1.0</v>
      </c>
      <c r="BH551" s="1">
        <v>1.0</v>
      </c>
      <c r="BI551" s="1">
        <v>-1.0</v>
      </c>
      <c r="BJ551" s="1">
        <v>1.0</v>
      </c>
      <c r="BK551" s="1">
        <v>-1.0</v>
      </c>
      <c r="BL551" s="1">
        <v>-1.0</v>
      </c>
      <c r="BM551" s="1">
        <v>-1.0</v>
      </c>
      <c r="BN551" s="1">
        <v>-1.0</v>
      </c>
      <c r="BO551" s="1">
        <v>-1.0</v>
      </c>
      <c r="BP551" s="1">
        <v>1.0</v>
      </c>
      <c r="BQ551" s="1">
        <v>-1.0</v>
      </c>
      <c r="BR551" s="1">
        <v>-1.0</v>
      </c>
      <c r="BS551" s="1">
        <v>-1.0</v>
      </c>
      <c r="BT551" s="1">
        <v>-1.0</v>
      </c>
      <c r="BU551" s="1">
        <v>1.0</v>
      </c>
      <c r="BV551" s="1">
        <v>-1.0</v>
      </c>
      <c r="BW551" s="1">
        <v>-1.0</v>
      </c>
      <c r="BX551" s="1">
        <v>-1.0</v>
      </c>
      <c r="BY551" s="1">
        <v>-1.0</v>
      </c>
      <c r="BZ551" s="1">
        <v>-1.0</v>
      </c>
      <c r="CA551" s="1">
        <v>-1.0</v>
      </c>
      <c r="CB551" s="1">
        <v>-1.0</v>
      </c>
      <c r="CC551" s="1">
        <v>-1.0</v>
      </c>
      <c r="CD551" s="1">
        <v>18128.0</v>
      </c>
    </row>
    <row r="552">
      <c r="A552" s="1">
        <v>9714880.0</v>
      </c>
      <c r="B552" s="1" t="s">
        <v>3160</v>
      </c>
      <c r="C552" s="1" t="s">
        <v>3161</v>
      </c>
      <c r="D552" s="1" t="s">
        <v>3162</v>
      </c>
      <c r="E552" s="1" t="s">
        <v>85</v>
      </c>
      <c r="F552" s="1" t="s">
        <v>3163</v>
      </c>
      <c r="H552" s="1" t="s">
        <v>3164</v>
      </c>
      <c r="I552" s="1">
        <v>5.0152355E7</v>
      </c>
      <c r="J552" s="1">
        <v>42337.0</v>
      </c>
      <c r="M552" s="1">
        <v>0.0</v>
      </c>
      <c r="N552" s="1">
        <v>1.0</v>
      </c>
      <c r="O552" s="1">
        <v>1.0</v>
      </c>
      <c r="P552" s="1" t="s">
        <v>123</v>
      </c>
      <c r="Q552" s="1" t="s">
        <v>124</v>
      </c>
      <c r="R552" s="1">
        <v>40.69715</v>
      </c>
      <c r="S552" s="1">
        <v>-73.92243</v>
      </c>
      <c r="T552" s="1" t="s">
        <v>91</v>
      </c>
      <c r="U552" s="1" t="s">
        <v>92</v>
      </c>
      <c r="V552" s="1">
        <v>2.0</v>
      </c>
      <c r="W552" s="1">
        <v>1.0</v>
      </c>
      <c r="X552" s="1">
        <v>1.0</v>
      </c>
      <c r="Y552" s="1">
        <v>1.0</v>
      </c>
      <c r="Z552" s="1" t="s">
        <v>93</v>
      </c>
      <c r="AA552" s="1" t="s">
        <v>3165</v>
      </c>
      <c r="AB552" s="1">
        <v>60.0</v>
      </c>
      <c r="AC552" s="1">
        <v>4.0</v>
      </c>
      <c r="AD552" s="1">
        <v>0.0</v>
      </c>
      <c r="AE552" s="1">
        <v>14.0</v>
      </c>
      <c r="AF552" s="1" t="s">
        <v>479</v>
      </c>
      <c r="AG552" s="1">
        <v>1.0</v>
      </c>
      <c r="AH552" s="1">
        <v>0.0</v>
      </c>
      <c r="AI552" s="1">
        <v>0.0</v>
      </c>
      <c r="AJ552" s="1">
        <v>0.0</v>
      </c>
      <c r="AK552" s="1">
        <v>0.0</v>
      </c>
      <c r="AL552" s="1">
        <v>0.0</v>
      </c>
      <c r="AM552" s="1">
        <v>0.0</v>
      </c>
      <c r="AU552" s="1">
        <v>0.0</v>
      </c>
      <c r="AV552" s="1" t="s">
        <v>96</v>
      </c>
      <c r="AW552" s="1">
        <v>1.0</v>
      </c>
      <c r="AX552" s="1">
        <v>1.0</v>
      </c>
      <c r="AY552" s="1">
        <v>0.0</v>
      </c>
      <c r="AZ552" s="1">
        <v>0.0</v>
      </c>
      <c r="BB552" s="1">
        <v>-1.0</v>
      </c>
      <c r="BC552" s="1">
        <v>1.0</v>
      </c>
      <c r="BD552" s="1">
        <v>-1.0</v>
      </c>
      <c r="BE552" s="1">
        <v>-1.0</v>
      </c>
      <c r="BF552" s="1">
        <v>-1.0</v>
      </c>
      <c r="BG552" s="1">
        <v>-1.0</v>
      </c>
      <c r="BH552" s="1">
        <v>-1.0</v>
      </c>
      <c r="BI552" s="1">
        <v>-1.0</v>
      </c>
      <c r="BJ552" s="1">
        <v>1.0</v>
      </c>
      <c r="BK552" s="1">
        <v>-1.0</v>
      </c>
      <c r="BL552" s="1">
        <v>-1.0</v>
      </c>
      <c r="BM552" s="1">
        <v>1.0</v>
      </c>
      <c r="BN552" s="1">
        <v>-1.0</v>
      </c>
      <c r="BO552" s="1">
        <v>-1.0</v>
      </c>
      <c r="BP552" s="1">
        <v>-1.0</v>
      </c>
      <c r="BQ552" s="1">
        <v>-1.0</v>
      </c>
      <c r="BR552" s="1">
        <v>-1.0</v>
      </c>
      <c r="BS552" s="1">
        <v>-1.0</v>
      </c>
      <c r="BT552" s="1">
        <v>-1.0</v>
      </c>
      <c r="BU552" s="1">
        <v>1.0</v>
      </c>
      <c r="BV552" s="1">
        <v>-1.0</v>
      </c>
      <c r="BW552" s="1">
        <v>-1.0</v>
      </c>
      <c r="BX552" s="1">
        <v>-1.0</v>
      </c>
      <c r="BY552" s="1">
        <v>1.0</v>
      </c>
      <c r="BZ552" s="1">
        <v>-1.0</v>
      </c>
      <c r="CA552" s="1">
        <v>-1.0</v>
      </c>
      <c r="CB552" s="1">
        <v>-1.0</v>
      </c>
      <c r="CC552" s="1">
        <v>-1.0</v>
      </c>
      <c r="CD552" s="1">
        <v>18225.0</v>
      </c>
    </row>
    <row r="553">
      <c r="A553" s="1">
        <v>1.3312968E7</v>
      </c>
      <c r="B553" s="1" t="s">
        <v>3166</v>
      </c>
      <c r="C553" s="1" t="s">
        <v>3167</v>
      </c>
      <c r="D553" s="1" t="s">
        <v>3168</v>
      </c>
      <c r="E553" s="1" t="s">
        <v>85</v>
      </c>
      <c r="F553" s="1" t="s">
        <v>3169</v>
      </c>
      <c r="H553" s="1" t="s">
        <v>3170</v>
      </c>
      <c r="I553" s="1">
        <v>5.2699613E7</v>
      </c>
      <c r="J553" s="1">
        <v>42367.0</v>
      </c>
      <c r="M553" s="1">
        <v>0.0</v>
      </c>
      <c r="N553" s="1">
        <v>1.0</v>
      </c>
      <c r="O553" s="1">
        <v>1.0</v>
      </c>
      <c r="P553" s="1" t="s">
        <v>123</v>
      </c>
      <c r="Q553" s="1" t="s">
        <v>124</v>
      </c>
      <c r="R553" s="1">
        <v>40.73356</v>
      </c>
      <c r="S553" s="1">
        <v>-73.96001</v>
      </c>
      <c r="T553" s="1" t="s">
        <v>91</v>
      </c>
      <c r="U553" s="1" t="s">
        <v>113</v>
      </c>
      <c r="V553" s="1">
        <v>2.0</v>
      </c>
      <c r="W553" s="1">
        <v>1.0</v>
      </c>
      <c r="X553" s="1">
        <v>1.0</v>
      </c>
      <c r="Y553" s="1">
        <v>1.0</v>
      </c>
      <c r="Z553" s="1" t="s">
        <v>264</v>
      </c>
      <c r="AA553" s="1" t="s">
        <v>3171</v>
      </c>
      <c r="AB553" s="1">
        <v>79.0</v>
      </c>
      <c r="AC553" s="1">
        <v>1.0</v>
      </c>
      <c r="AD553" s="1">
        <v>0.0</v>
      </c>
      <c r="AE553" s="1">
        <v>1.0</v>
      </c>
      <c r="AF553" s="1" t="s">
        <v>456</v>
      </c>
      <c r="AG553" s="1">
        <v>1.0</v>
      </c>
      <c r="AH553" s="1">
        <v>0.0</v>
      </c>
      <c r="AI553" s="1">
        <v>0.0</v>
      </c>
      <c r="AJ553" s="1">
        <v>0.0</v>
      </c>
      <c r="AK553" s="1">
        <v>0.0</v>
      </c>
      <c r="AL553" s="1">
        <v>0.0</v>
      </c>
      <c r="AM553" s="1">
        <v>0.0</v>
      </c>
      <c r="AU553" s="1">
        <v>0.0</v>
      </c>
      <c r="AV553" s="1" t="s">
        <v>105</v>
      </c>
      <c r="AW553" s="1">
        <v>1.0</v>
      </c>
      <c r="AX553" s="1">
        <v>0.0</v>
      </c>
      <c r="AY553" s="1">
        <v>1.0</v>
      </c>
      <c r="AZ553" s="1">
        <v>0.0</v>
      </c>
      <c r="BB553" s="1">
        <v>-1.0</v>
      </c>
      <c r="BC553" s="1">
        <v>1.0</v>
      </c>
      <c r="BD553" s="1">
        <v>-1.0</v>
      </c>
      <c r="BE553" s="1">
        <v>-1.0</v>
      </c>
      <c r="BF553" s="1">
        <v>-1.0</v>
      </c>
      <c r="BG553" s="1">
        <v>-1.0</v>
      </c>
      <c r="BH553" s="1">
        <v>-1.0</v>
      </c>
      <c r="BI553" s="1">
        <v>-1.0</v>
      </c>
      <c r="BJ553" s="1">
        <v>-1.0</v>
      </c>
      <c r="BK553" s="1">
        <v>-1.0</v>
      </c>
      <c r="BL553" s="1">
        <v>-1.0</v>
      </c>
      <c r="BM553" s="1">
        <v>-1.0</v>
      </c>
      <c r="BN553" s="1">
        <v>-1.0</v>
      </c>
      <c r="BO553" s="1">
        <v>-1.0</v>
      </c>
      <c r="BP553" s="1">
        <v>1.0</v>
      </c>
      <c r="BQ553" s="1">
        <v>-1.0</v>
      </c>
      <c r="BR553" s="1">
        <v>-1.0</v>
      </c>
      <c r="BS553" s="1">
        <v>-1.0</v>
      </c>
      <c r="BT553" s="1">
        <v>-1.0</v>
      </c>
      <c r="BU553" s="1">
        <v>1.0</v>
      </c>
      <c r="BV553" s="1">
        <v>-1.0</v>
      </c>
      <c r="BW553" s="1">
        <v>1.0</v>
      </c>
      <c r="BX553" s="1">
        <v>-1.0</v>
      </c>
      <c r="BY553" s="1">
        <v>-1.0</v>
      </c>
      <c r="BZ553" s="1">
        <v>-1.0</v>
      </c>
      <c r="CA553" s="1">
        <v>1.0</v>
      </c>
      <c r="CB553" s="1">
        <v>-1.0</v>
      </c>
      <c r="CC553" s="1">
        <v>-1.0</v>
      </c>
      <c r="CD553" s="1">
        <v>18227.0</v>
      </c>
    </row>
    <row r="554">
      <c r="A554" s="1">
        <v>1.3494147E7</v>
      </c>
      <c r="B554" s="1" t="s">
        <v>3172</v>
      </c>
      <c r="C554" s="1" t="s">
        <v>3173</v>
      </c>
      <c r="D554" s="1" t="s">
        <v>3173</v>
      </c>
      <c r="E554" s="1" t="s">
        <v>85</v>
      </c>
      <c r="I554" s="1">
        <v>2571641.0</v>
      </c>
      <c r="J554" s="1">
        <v>41067.0</v>
      </c>
      <c r="M554" s="1">
        <v>0.0</v>
      </c>
      <c r="N554" s="1">
        <v>3.0</v>
      </c>
      <c r="O554" s="1">
        <v>1.0</v>
      </c>
      <c r="P554" s="1" t="s">
        <v>89</v>
      </c>
      <c r="Q554" s="1" t="s">
        <v>90</v>
      </c>
      <c r="R554" s="1">
        <v>40.81863</v>
      </c>
      <c r="S554" s="1">
        <v>-73.95295</v>
      </c>
      <c r="T554" s="1" t="s">
        <v>91</v>
      </c>
      <c r="U554" s="1" t="s">
        <v>113</v>
      </c>
      <c r="V554" s="1">
        <v>2.0</v>
      </c>
      <c r="W554" s="1">
        <v>1.0</v>
      </c>
      <c r="X554" s="1">
        <v>1.0</v>
      </c>
      <c r="Y554" s="1">
        <v>1.0</v>
      </c>
      <c r="Z554" s="1" t="s">
        <v>93</v>
      </c>
      <c r="AA554" s="1" t="s">
        <v>3174</v>
      </c>
      <c r="AB554" s="1">
        <v>80.0</v>
      </c>
      <c r="AC554" s="1">
        <v>1.0</v>
      </c>
      <c r="AD554" s="1">
        <v>20.0</v>
      </c>
      <c r="AE554" s="1">
        <v>2.0</v>
      </c>
      <c r="AF554" s="1" t="s">
        <v>597</v>
      </c>
      <c r="AG554" s="1">
        <v>1.0</v>
      </c>
      <c r="AH554" s="1">
        <v>0.0</v>
      </c>
      <c r="AI554" s="1">
        <v>0.0</v>
      </c>
      <c r="AJ554" s="1">
        <v>0.0</v>
      </c>
      <c r="AK554" s="1">
        <v>0.0</v>
      </c>
      <c r="AL554" s="1">
        <v>0.0</v>
      </c>
      <c r="AM554" s="1">
        <v>0.0</v>
      </c>
      <c r="AU554" s="1">
        <v>0.0</v>
      </c>
      <c r="AV554" s="1" t="s">
        <v>117</v>
      </c>
      <c r="AW554" s="1">
        <v>3.0</v>
      </c>
      <c r="AX554" s="1">
        <v>1.0</v>
      </c>
      <c r="AY554" s="1">
        <v>2.0</v>
      </c>
      <c r="AZ554" s="1">
        <v>0.0</v>
      </c>
      <c r="BB554" s="1">
        <v>1.0</v>
      </c>
      <c r="BC554" s="1">
        <v>1.0</v>
      </c>
      <c r="BD554" s="1">
        <v>-1.0</v>
      </c>
      <c r="BE554" s="1">
        <v>-1.0</v>
      </c>
      <c r="BF554" s="1">
        <v>-1.0</v>
      </c>
      <c r="BG554" s="1">
        <v>-1.0</v>
      </c>
      <c r="BH554" s="1">
        <v>-1.0</v>
      </c>
      <c r="BI554" s="1">
        <v>-1.0</v>
      </c>
      <c r="BJ554" s="1">
        <v>-1.0</v>
      </c>
      <c r="BK554" s="1">
        <v>-1.0</v>
      </c>
      <c r="BL554" s="1">
        <v>-1.0</v>
      </c>
      <c r="BM554" s="1">
        <v>-1.0</v>
      </c>
      <c r="BN554" s="1">
        <v>-1.0</v>
      </c>
      <c r="BO554" s="1">
        <v>-1.0</v>
      </c>
      <c r="BP554" s="1">
        <v>-1.0</v>
      </c>
      <c r="BQ554" s="1">
        <v>-1.0</v>
      </c>
      <c r="BR554" s="1">
        <v>-1.0</v>
      </c>
      <c r="BS554" s="1">
        <v>-1.0</v>
      </c>
      <c r="BT554" s="1">
        <v>-1.0</v>
      </c>
      <c r="BU554" s="1">
        <v>1.0</v>
      </c>
      <c r="BV554" s="1">
        <v>-1.0</v>
      </c>
      <c r="BW554" s="1">
        <v>-1.0</v>
      </c>
      <c r="BX554" s="1">
        <v>-1.0</v>
      </c>
      <c r="BY554" s="1">
        <v>-1.0</v>
      </c>
      <c r="BZ554" s="1">
        <v>-1.0</v>
      </c>
      <c r="CA554" s="1">
        <v>-1.0</v>
      </c>
      <c r="CB554" s="1">
        <v>-1.0</v>
      </c>
      <c r="CC554" s="1">
        <v>-1.0</v>
      </c>
      <c r="CD554" s="1">
        <v>18248.0</v>
      </c>
    </row>
    <row r="555">
      <c r="A555" s="1">
        <v>3.5228596E7</v>
      </c>
      <c r="B555" s="1" t="s">
        <v>3175</v>
      </c>
      <c r="C555" s="1" t="s">
        <v>3176</v>
      </c>
      <c r="D555" s="1" t="s">
        <v>3177</v>
      </c>
      <c r="E555" s="1" t="s">
        <v>85</v>
      </c>
      <c r="F555" s="1" t="s">
        <v>3178</v>
      </c>
      <c r="G555" s="1" t="s">
        <v>3179</v>
      </c>
      <c r="I555" s="1">
        <v>1.53458126E8</v>
      </c>
      <c r="J555" s="1">
        <v>43014.0</v>
      </c>
      <c r="K555" s="1" t="s">
        <v>88</v>
      </c>
      <c r="L555" s="1">
        <v>0.82</v>
      </c>
      <c r="M555" s="1">
        <v>0.0</v>
      </c>
      <c r="N555" s="1">
        <v>4.0</v>
      </c>
      <c r="O555" s="1">
        <v>0.0</v>
      </c>
      <c r="P555" s="1" t="s">
        <v>89</v>
      </c>
      <c r="Q555" s="1" t="s">
        <v>2825</v>
      </c>
      <c r="R555" s="1">
        <v>40.74791</v>
      </c>
      <c r="S555" s="1">
        <v>-73.97957</v>
      </c>
      <c r="T555" s="1" t="s">
        <v>91</v>
      </c>
      <c r="U555" s="1" t="s">
        <v>92</v>
      </c>
      <c r="V555" s="1">
        <v>8.0</v>
      </c>
      <c r="W555" s="1">
        <v>1.5</v>
      </c>
      <c r="X555" s="1">
        <v>2.0</v>
      </c>
      <c r="Y555" s="1">
        <v>6.0</v>
      </c>
      <c r="Z555" s="1" t="s">
        <v>93</v>
      </c>
      <c r="AA555" s="1" t="s">
        <v>3180</v>
      </c>
      <c r="AB555" s="1">
        <v>400.0</v>
      </c>
      <c r="AC555" s="1">
        <v>1.0</v>
      </c>
      <c r="AD555" s="1">
        <v>100.0</v>
      </c>
      <c r="AE555" s="1">
        <v>1.0</v>
      </c>
      <c r="AF555" s="1" t="s">
        <v>313</v>
      </c>
      <c r="AG555" s="1">
        <v>1.0</v>
      </c>
      <c r="AH555" s="1">
        <v>30.0</v>
      </c>
      <c r="AI555" s="1">
        <v>60.0</v>
      </c>
      <c r="AJ555" s="1">
        <v>90.0</v>
      </c>
      <c r="AK555" s="1">
        <v>365.0</v>
      </c>
      <c r="AL555" s="1">
        <v>0.0</v>
      </c>
      <c r="AM555" s="1">
        <v>0.0</v>
      </c>
      <c r="AU555" s="1">
        <v>1.0</v>
      </c>
      <c r="AV555" s="1" t="s">
        <v>117</v>
      </c>
      <c r="AW555" s="1">
        <v>2.0</v>
      </c>
      <c r="AX555" s="1">
        <v>2.0</v>
      </c>
      <c r="AY555" s="1">
        <v>0.0</v>
      </c>
      <c r="AZ555" s="1">
        <v>0.0</v>
      </c>
      <c r="BB555" s="1">
        <v>-1.0</v>
      </c>
      <c r="BC555" s="1">
        <v>1.0</v>
      </c>
      <c r="BD555" s="1">
        <v>-1.0</v>
      </c>
      <c r="BE555" s="1">
        <v>-1.0</v>
      </c>
      <c r="BF555" s="1">
        <v>-1.0</v>
      </c>
      <c r="BG555" s="1">
        <v>-1.0</v>
      </c>
      <c r="BH555" s="1">
        <v>1.0</v>
      </c>
      <c r="BI555" s="1">
        <v>-1.0</v>
      </c>
      <c r="BJ555" s="1">
        <v>1.0</v>
      </c>
      <c r="BK555" s="1">
        <v>1.0</v>
      </c>
      <c r="BL555" s="1">
        <v>1.0</v>
      </c>
      <c r="BM555" s="1">
        <v>1.0</v>
      </c>
      <c r="BN555" s="1">
        <v>1.0</v>
      </c>
      <c r="BO555" s="1">
        <v>-1.0</v>
      </c>
      <c r="BP555" s="1">
        <v>1.0</v>
      </c>
      <c r="BQ555" s="1">
        <v>-1.0</v>
      </c>
      <c r="BR555" s="1">
        <v>-1.0</v>
      </c>
      <c r="BS555" s="1">
        <v>-1.0</v>
      </c>
      <c r="BT555" s="1">
        <v>-1.0</v>
      </c>
      <c r="BU555" s="1">
        <v>1.0</v>
      </c>
      <c r="BV555" s="1">
        <v>-1.0</v>
      </c>
      <c r="BW555" s="1">
        <v>1.0</v>
      </c>
      <c r="BX555" s="1">
        <v>-1.0</v>
      </c>
      <c r="BY555" s="1">
        <v>-1.0</v>
      </c>
      <c r="BZ555" s="1">
        <v>1.0</v>
      </c>
      <c r="CA555" s="1">
        <v>-1.0</v>
      </c>
      <c r="CB555" s="1">
        <v>1.0</v>
      </c>
      <c r="CC555" s="1">
        <v>-1.0</v>
      </c>
      <c r="CD555" s="1">
        <v>18284.0</v>
      </c>
    </row>
    <row r="556">
      <c r="A556" s="1">
        <v>3.5835601E7</v>
      </c>
      <c r="B556" s="1" t="s">
        <v>3181</v>
      </c>
      <c r="C556" s="1" t="s">
        <v>3182</v>
      </c>
      <c r="D556" s="1" t="s">
        <v>3183</v>
      </c>
      <c r="E556" s="1" t="s">
        <v>85</v>
      </c>
      <c r="I556" s="1">
        <v>4.7131399E7</v>
      </c>
      <c r="J556" s="1">
        <v>42298.0</v>
      </c>
      <c r="K556" s="1" t="s">
        <v>272</v>
      </c>
      <c r="L556" s="1">
        <v>1.0</v>
      </c>
      <c r="M556" s="1">
        <v>0.0</v>
      </c>
      <c r="N556" s="1">
        <v>0.0</v>
      </c>
      <c r="O556" s="1">
        <v>1.0</v>
      </c>
      <c r="P556" s="1" t="s">
        <v>123</v>
      </c>
      <c r="Q556" s="1" t="s">
        <v>124</v>
      </c>
      <c r="R556" s="1">
        <v>40.67925</v>
      </c>
      <c r="S556" s="1">
        <v>-73.94286</v>
      </c>
      <c r="T556" s="1" t="s">
        <v>91</v>
      </c>
      <c r="U556" s="1" t="s">
        <v>113</v>
      </c>
      <c r="V556" s="1">
        <v>2.0</v>
      </c>
      <c r="W556" s="1">
        <v>1.0</v>
      </c>
      <c r="X556" s="1">
        <v>1.0</v>
      </c>
      <c r="Y556" s="1">
        <v>1.0</v>
      </c>
      <c r="Z556" s="1" t="s">
        <v>93</v>
      </c>
      <c r="AA556" s="1" t="s">
        <v>3184</v>
      </c>
      <c r="AB556" s="1">
        <v>80.0</v>
      </c>
      <c r="AC556" s="1">
        <v>1.0</v>
      </c>
      <c r="AD556" s="1">
        <v>0.0</v>
      </c>
      <c r="AE556" s="1">
        <v>1.0</v>
      </c>
      <c r="AF556" s="1" t="s">
        <v>104</v>
      </c>
      <c r="AG556" s="1">
        <v>1.0</v>
      </c>
      <c r="AH556" s="1">
        <v>22.0</v>
      </c>
      <c r="AI556" s="1">
        <v>22.0</v>
      </c>
      <c r="AJ556" s="1">
        <v>22.0</v>
      </c>
      <c r="AK556" s="1">
        <v>22.0</v>
      </c>
      <c r="AL556" s="1">
        <v>1.0</v>
      </c>
      <c r="AM556" s="1">
        <v>1.0</v>
      </c>
      <c r="AN556" s="1">
        <v>100.0</v>
      </c>
      <c r="AO556" s="1">
        <v>10.0</v>
      </c>
      <c r="AP556" s="1">
        <v>10.0</v>
      </c>
      <c r="AQ556" s="1">
        <v>10.0</v>
      </c>
      <c r="AR556" s="1">
        <v>10.0</v>
      </c>
      <c r="AS556" s="1">
        <v>10.0</v>
      </c>
      <c r="AT556" s="1">
        <v>10.0</v>
      </c>
      <c r="AU556" s="1">
        <v>1.0</v>
      </c>
      <c r="AV556" s="1" t="s">
        <v>117</v>
      </c>
      <c r="AW556" s="1">
        <v>1.0</v>
      </c>
      <c r="AX556" s="1">
        <v>0.0</v>
      </c>
      <c r="AY556" s="1">
        <v>1.0</v>
      </c>
      <c r="AZ556" s="1">
        <v>0.0</v>
      </c>
      <c r="BA556" s="1">
        <v>1.0</v>
      </c>
      <c r="BB556" s="1">
        <v>-1.0</v>
      </c>
      <c r="BC556" s="1">
        <v>1.0</v>
      </c>
      <c r="BD556" s="1">
        <v>-1.0</v>
      </c>
      <c r="BE556" s="1">
        <v>-1.0</v>
      </c>
      <c r="BF556" s="1">
        <v>-1.0</v>
      </c>
      <c r="BG556" s="1">
        <v>-1.0</v>
      </c>
      <c r="BH556" s="1">
        <v>1.0</v>
      </c>
      <c r="BI556" s="1">
        <v>-1.0</v>
      </c>
      <c r="BJ556" s="1">
        <v>1.0</v>
      </c>
      <c r="BK556" s="1">
        <v>-1.0</v>
      </c>
      <c r="BL556" s="1">
        <v>1.0</v>
      </c>
      <c r="BM556" s="1">
        <v>1.0</v>
      </c>
      <c r="BN556" s="1">
        <v>-1.0</v>
      </c>
      <c r="BO556" s="1">
        <v>-1.0</v>
      </c>
      <c r="BP556" s="1">
        <v>1.0</v>
      </c>
      <c r="BQ556" s="1">
        <v>1.0</v>
      </c>
      <c r="BR556" s="1">
        <v>-1.0</v>
      </c>
      <c r="BS556" s="1">
        <v>-1.0</v>
      </c>
      <c r="BT556" s="1">
        <v>-1.0</v>
      </c>
      <c r="BU556" s="1">
        <v>1.0</v>
      </c>
      <c r="BV556" s="1">
        <v>-1.0</v>
      </c>
      <c r="BW556" s="1">
        <v>1.0</v>
      </c>
      <c r="BX556" s="1">
        <v>-1.0</v>
      </c>
      <c r="BY556" s="1">
        <v>-1.0</v>
      </c>
      <c r="BZ556" s="1">
        <v>-1.0</v>
      </c>
      <c r="CA556" s="1">
        <v>-1.0</v>
      </c>
      <c r="CB556" s="1">
        <v>-1.0</v>
      </c>
      <c r="CC556" s="1">
        <v>-1.0</v>
      </c>
      <c r="CD556" s="1">
        <v>18375.0</v>
      </c>
    </row>
    <row r="557">
      <c r="A557" s="1">
        <v>1.7682081E7</v>
      </c>
      <c r="B557" s="1" t="s">
        <v>3185</v>
      </c>
      <c r="C557" s="1" t="s">
        <v>3186</v>
      </c>
      <c r="D557" s="1" t="s">
        <v>3187</v>
      </c>
      <c r="E557" s="1" t="s">
        <v>85</v>
      </c>
      <c r="F557" s="1" t="s">
        <v>3188</v>
      </c>
      <c r="G557" s="1" t="s">
        <v>3189</v>
      </c>
      <c r="H557" s="1" t="s">
        <v>3190</v>
      </c>
      <c r="I557" s="1">
        <v>9028424.0</v>
      </c>
      <c r="J557" s="1">
        <v>41541.0</v>
      </c>
      <c r="K557" s="1" t="s">
        <v>134</v>
      </c>
      <c r="L557" s="1">
        <v>1.0</v>
      </c>
      <c r="M557" s="1">
        <v>0.0</v>
      </c>
      <c r="N557" s="1">
        <v>1.0</v>
      </c>
      <c r="O557" s="1">
        <v>1.0</v>
      </c>
      <c r="P557" s="1" t="s">
        <v>123</v>
      </c>
      <c r="Q557" s="1" t="s">
        <v>124</v>
      </c>
      <c r="R557" s="1">
        <v>40.69551</v>
      </c>
      <c r="S557" s="1">
        <v>-73.99371</v>
      </c>
      <c r="T557" s="1" t="s">
        <v>91</v>
      </c>
      <c r="U557" s="1" t="s">
        <v>92</v>
      </c>
      <c r="V557" s="1">
        <v>2.0</v>
      </c>
      <c r="W557" s="1">
        <v>1.0</v>
      </c>
      <c r="X557" s="1">
        <v>1.0</v>
      </c>
      <c r="Y557" s="1">
        <v>1.0</v>
      </c>
      <c r="Z557" s="1" t="s">
        <v>93</v>
      </c>
      <c r="AA557" s="1" t="s">
        <v>3191</v>
      </c>
      <c r="AB557" s="1">
        <v>140.0</v>
      </c>
      <c r="AC557" s="1">
        <v>1.0</v>
      </c>
      <c r="AD557" s="1">
        <v>0.0</v>
      </c>
      <c r="AE557" s="1">
        <v>7.0</v>
      </c>
      <c r="AF557" s="1" t="s">
        <v>202</v>
      </c>
      <c r="AG557" s="1">
        <v>1.0</v>
      </c>
      <c r="AH557" s="1">
        <v>0.0</v>
      </c>
      <c r="AI557" s="1">
        <v>8.0</v>
      </c>
      <c r="AJ557" s="1">
        <v>8.0</v>
      </c>
      <c r="AK557" s="1">
        <v>8.0</v>
      </c>
      <c r="AL557" s="1">
        <v>1.0</v>
      </c>
      <c r="AM557" s="1">
        <v>0.0</v>
      </c>
      <c r="AN557" s="1">
        <v>100.0</v>
      </c>
      <c r="AO557" s="1">
        <v>10.0</v>
      </c>
      <c r="AP557" s="1">
        <v>10.0</v>
      </c>
      <c r="AQ557" s="1">
        <v>10.0</v>
      </c>
      <c r="AR557" s="1">
        <v>10.0</v>
      </c>
      <c r="AS557" s="1">
        <v>10.0</v>
      </c>
      <c r="AT557" s="1">
        <v>10.0</v>
      </c>
      <c r="AU557" s="1">
        <v>0.0</v>
      </c>
      <c r="AV557" s="1" t="s">
        <v>96</v>
      </c>
      <c r="AW557" s="1">
        <v>1.0</v>
      </c>
      <c r="AX557" s="1">
        <v>1.0</v>
      </c>
      <c r="AY557" s="1">
        <v>0.0</v>
      </c>
      <c r="AZ557" s="1">
        <v>0.0</v>
      </c>
      <c r="BA557" s="1">
        <v>0.05</v>
      </c>
      <c r="BB557" s="1">
        <v>-1.0</v>
      </c>
      <c r="BC557" s="1">
        <v>1.0</v>
      </c>
      <c r="BD557" s="1">
        <v>-1.0</v>
      </c>
      <c r="BE557" s="1">
        <v>-1.0</v>
      </c>
      <c r="BF557" s="1">
        <v>-1.0</v>
      </c>
      <c r="BG557" s="1">
        <v>-1.0</v>
      </c>
      <c r="BH557" s="1">
        <v>-1.0</v>
      </c>
      <c r="BI557" s="1">
        <v>-1.0</v>
      </c>
      <c r="BJ557" s="1">
        <v>-1.0</v>
      </c>
      <c r="BK557" s="1">
        <v>-1.0</v>
      </c>
      <c r="BL557" s="1">
        <v>-1.0</v>
      </c>
      <c r="BM557" s="1">
        <v>-1.0</v>
      </c>
      <c r="BN557" s="1">
        <v>-1.0</v>
      </c>
      <c r="BO557" s="1">
        <v>-1.0</v>
      </c>
      <c r="BP557" s="1">
        <v>-1.0</v>
      </c>
      <c r="BQ557" s="1">
        <v>-1.0</v>
      </c>
      <c r="BR557" s="1">
        <v>-1.0</v>
      </c>
      <c r="BS557" s="1">
        <v>1.0</v>
      </c>
      <c r="BT557" s="1">
        <v>-1.0</v>
      </c>
      <c r="BU557" s="1">
        <v>1.0</v>
      </c>
      <c r="BV557" s="1">
        <v>-1.0</v>
      </c>
      <c r="BW557" s="1">
        <v>-1.0</v>
      </c>
      <c r="BX557" s="1">
        <v>-1.0</v>
      </c>
      <c r="BY557" s="1">
        <v>-1.0</v>
      </c>
      <c r="BZ557" s="1">
        <v>-1.0</v>
      </c>
      <c r="CA557" s="1">
        <v>-1.0</v>
      </c>
      <c r="CB557" s="1">
        <v>-1.0</v>
      </c>
      <c r="CC557" s="1">
        <v>-1.0</v>
      </c>
      <c r="CD557" s="1">
        <v>18553.0</v>
      </c>
    </row>
    <row r="558">
      <c r="A558" s="1">
        <v>3.6421796E7</v>
      </c>
      <c r="B558" s="1" t="s">
        <v>3192</v>
      </c>
      <c r="C558" s="1" t="s">
        <v>3193</v>
      </c>
      <c r="D558" s="1" t="s">
        <v>3194</v>
      </c>
      <c r="E558" s="1" t="s">
        <v>85</v>
      </c>
      <c r="I558" s="1">
        <v>2.73843157E8</v>
      </c>
      <c r="J558" s="1">
        <v>43651.0</v>
      </c>
      <c r="M558" s="1">
        <v>0.0</v>
      </c>
      <c r="N558" s="1">
        <v>1.0</v>
      </c>
      <c r="O558" s="1">
        <v>0.0</v>
      </c>
      <c r="P558" s="1" t="s">
        <v>123</v>
      </c>
      <c r="Q558" s="1" t="s">
        <v>124</v>
      </c>
      <c r="R558" s="1">
        <v>40.73164</v>
      </c>
      <c r="S558" s="1">
        <v>-73.95187</v>
      </c>
      <c r="T558" s="1" t="s">
        <v>91</v>
      </c>
      <c r="U558" s="1" t="s">
        <v>113</v>
      </c>
      <c r="V558" s="1">
        <v>2.0</v>
      </c>
      <c r="W558" s="1">
        <v>1.0</v>
      </c>
      <c r="X558" s="1">
        <v>1.0</v>
      </c>
      <c r="Y558" s="1">
        <v>1.0</v>
      </c>
      <c r="Z558" s="1" t="s">
        <v>93</v>
      </c>
      <c r="AA558" s="1" t="s">
        <v>3195</v>
      </c>
      <c r="AB558" s="1">
        <v>105.0</v>
      </c>
      <c r="AC558" s="1">
        <v>1.0</v>
      </c>
      <c r="AD558" s="1">
        <v>0.0</v>
      </c>
      <c r="AE558" s="1">
        <v>1.0</v>
      </c>
      <c r="AF558" s="1" t="s">
        <v>95</v>
      </c>
      <c r="AG558" s="1">
        <v>1.0</v>
      </c>
      <c r="AH558" s="1">
        <v>19.0</v>
      </c>
      <c r="AI558" s="1">
        <v>42.0</v>
      </c>
      <c r="AJ558" s="1">
        <v>42.0</v>
      </c>
      <c r="AK558" s="1">
        <v>199.0</v>
      </c>
      <c r="AL558" s="1">
        <v>0.0</v>
      </c>
      <c r="AM558" s="1">
        <v>0.0</v>
      </c>
      <c r="AU558" s="1">
        <v>1.0</v>
      </c>
      <c r="AV558" s="1" t="s">
        <v>105</v>
      </c>
      <c r="AW558" s="1">
        <v>1.0</v>
      </c>
      <c r="AX558" s="1">
        <v>0.0</v>
      </c>
      <c r="AY558" s="1">
        <v>1.0</v>
      </c>
      <c r="AZ558" s="1">
        <v>0.0</v>
      </c>
      <c r="BB558" s="1">
        <v>-1.0</v>
      </c>
      <c r="BC558" s="1">
        <v>-1.0</v>
      </c>
      <c r="BD558" s="1">
        <v>-1.0</v>
      </c>
      <c r="BE558" s="1">
        <v>-1.0</v>
      </c>
      <c r="BF558" s="1">
        <v>-1.0</v>
      </c>
      <c r="BG558" s="1">
        <v>-1.0</v>
      </c>
      <c r="BH558" s="1">
        <v>-1.0</v>
      </c>
      <c r="BI558" s="1">
        <v>-1.0</v>
      </c>
      <c r="BJ558" s="1">
        <v>1.0</v>
      </c>
      <c r="BK558" s="1">
        <v>-1.0</v>
      </c>
      <c r="BL558" s="1">
        <v>-1.0</v>
      </c>
      <c r="BM558" s="1">
        <v>-1.0</v>
      </c>
      <c r="BN558" s="1">
        <v>-1.0</v>
      </c>
      <c r="BO558" s="1">
        <v>-1.0</v>
      </c>
      <c r="BP558" s="1">
        <v>-1.0</v>
      </c>
      <c r="BQ558" s="1">
        <v>-1.0</v>
      </c>
      <c r="BR558" s="1">
        <v>-1.0</v>
      </c>
      <c r="BS558" s="1">
        <v>-1.0</v>
      </c>
      <c r="BT558" s="1">
        <v>-1.0</v>
      </c>
      <c r="BU558" s="1">
        <v>1.0</v>
      </c>
      <c r="BV558" s="1">
        <v>-1.0</v>
      </c>
      <c r="BW558" s="1">
        <v>-1.0</v>
      </c>
      <c r="BX558" s="1">
        <v>-1.0</v>
      </c>
      <c r="BY558" s="1">
        <v>-1.0</v>
      </c>
      <c r="BZ558" s="1">
        <v>-1.0</v>
      </c>
      <c r="CA558" s="1">
        <v>-1.0</v>
      </c>
      <c r="CB558" s="1">
        <v>-1.0</v>
      </c>
      <c r="CC558" s="1">
        <v>-1.0</v>
      </c>
      <c r="CD558" s="1">
        <v>18603.0</v>
      </c>
    </row>
    <row r="559">
      <c r="A559" s="1">
        <v>3.147334E7</v>
      </c>
      <c r="B559" s="1" t="s">
        <v>3196</v>
      </c>
      <c r="C559" s="1" t="s">
        <v>3197</v>
      </c>
      <c r="D559" s="1" t="s">
        <v>3198</v>
      </c>
      <c r="E559" s="1" t="s">
        <v>85</v>
      </c>
      <c r="F559" s="1" t="s">
        <v>3199</v>
      </c>
      <c r="G559" s="1" t="s">
        <v>3200</v>
      </c>
      <c r="H559" s="2" t="str">
        <f>- no Pets or parties</f>
        <v>#ERROR!</v>
      </c>
      <c r="I559" s="1">
        <v>2790890.0</v>
      </c>
      <c r="J559" s="1">
        <v>41090.0</v>
      </c>
      <c r="K559" s="1" t="s">
        <v>134</v>
      </c>
      <c r="L559" s="1">
        <v>1.0</v>
      </c>
      <c r="M559" s="1">
        <v>1.0</v>
      </c>
      <c r="N559" s="1">
        <v>5.0</v>
      </c>
      <c r="O559" s="1">
        <v>0.0</v>
      </c>
      <c r="P559" s="1" t="s">
        <v>123</v>
      </c>
      <c r="Q559" s="1" t="s">
        <v>124</v>
      </c>
      <c r="R559" s="1">
        <v>40.69226</v>
      </c>
      <c r="S559" s="1">
        <v>-73.94788</v>
      </c>
      <c r="T559" s="1" t="s">
        <v>91</v>
      </c>
      <c r="U559" s="1" t="s">
        <v>92</v>
      </c>
      <c r="V559" s="1">
        <v>4.0</v>
      </c>
      <c r="W559" s="1">
        <v>1.0</v>
      </c>
      <c r="X559" s="1">
        <v>1.0</v>
      </c>
      <c r="Y559" s="1">
        <v>2.0</v>
      </c>
      <c r="Z559" s="1" t="s">
        <v>93</v>
      </c>
      <c r="AA559" s="1" t="s">
        <v>3201</v>
      </c>
      <c r="AB559" s="1">
        <v>89.0</v>
      </c>
      <c r="AC559" s="1">
        <v>2.0</v>
      </c>
      <c r="AD559" s="1">
        <v>7.0</v>
      </c>
      <c r="AE559" s="1">
        <v>3.0</v>
      </c>
      <c r="AF559" s="1" t="s">
        <v>255</v>
      </c>
      <c r="AG559" s="1">
        <v>1.0</v>
      </c>
      <c r="AH559" s="1">
        <v>4.0</v>
      </c>
      <c r="AI559" s="1">
        <v>7.0</v>
      </c>
      <c r="AJ559" s="1">
        <v>7.0</v>
      </c>
      <c r="AK559" s="1">
        <v>237.0</v>
      </c>
      <c r="AL559" s="1">
        <v>18.0</v>
      </c>
      <c r="AM559" s="1">
        <v>18.0</v>
      </c>
      <c r="AN559" s="1">
        <v>97.0</v>
      </c>
      <c r="AO559" s="1">
        <v>10.0</v>
      </c>
      <c r="AP559" s="1">
        <v>10.0</v>
      </c>
      <c r="AQ559" s="1">
        <v>10.0</v>
      </c>
      <c r="AR559" s="1">
        <v>10.0</v>
      </c>
      <c r="AS559" s="1">
        <v>9.0</v>
      </c>
      <c r="AT559" s="1">
        <v>10.0</v>
      </c>
      <c r="AU559" s="1">
        <v>1.0</v>
      </c>
      <c r="AV559" s="1" t="s">
        <v>96</v>
      </c>
      <c r="AW559" s="1">
        <v>3.0</v>
      </c>
      <c r="AX559" s="1">
        <v>3.0</v>
      </c>
      <c r="AY559" s="1">
        <v>0.0</v>
      </c>
      <c r="AZ559" s="1">
        <v>0.0</v>
      </c>
      <c r="BA559" s="1">
        <v>3.03</v>
      </c>
      <c r="BB559" s="1">
        <v>-1.0</v>
      </c>
      <c r="BC559" s="1">
        <v>1.0</v>
      </c>
      <c r="BD559" s="1">
        <v>-1.0</v>
      </c>
      <c r="BE559" s="1">
        <v>-1.0</v>
      </c>
      <c r="BF559" s="1">
        <v>-1.0</v>
      </c>
      <c r="BG559" s="1">
        <v>-1.0</v>
      </c>
      <c r="BH559" s="1">
        <v>1.0</v>
      </c>
      <c r="BI559" s="1">
        <v>-1.0</v>
      </c>
      <c r="BJ559" s="1">
        <v>1.0</v>
      </c>
      <c r="BK559" s="1">
        <v>-1.0</v>
      </c>
      <c r="BL559" s="1">
        <v>-1.0</v>
      </c>
      <c r="BM559" s="1">
        <v>-1.0</v>
      </c>
      <c r="BN559" s="1">
        <v>-1.0</v>
      </c>
      <c r="BO559" s="1">
        <v>-1.0</v>
      </c>
      <c r="BP559" s="1">
        <v>1.0</v>
      </c>
      <c r="BQ559" s="1">
        <v>-1.0</v>
      </c>
      <c r="BR559" s="1">
        <v>-1.0</v>
      </c>
      <c r="BS559" s="1">
        <v>-1.0</v>
      </c>
      <c r="BT559" s="1">
        <v>-1.0</v>
      </c>
      <c r="BU559" s="1">
        <v>1.0</v>
      </c>
      <c r="BV559" s="1">
        <v>1.0</v>
      </c>
      <c r="BW559" s="1">
        <v>-1.0</v>
      </c>
      <c r="BX559" s="1">
        <v>1.0</v>
      </c>
      <c r="BY559" s="1">
        <v>1.0</v>
      </c>
      <c r="BZ559" s="1">
        <v>1.0</v>
      </c>
      <c r="CA559" s="1">
        <v>-1.0</v>
      </c>
      <c r="CB559" s="1">
        <v>1.0</v>
      </c>
      <c r="CC559" s="1">
        <v>-1.0</v>
      </c>
      <c r="CD559" s="1">
        <v>18656.0</v>
      </c>
    </row>
    <row r="560">
      <c r="A560" s="1">
        <v>1.2335391E7</v>
      </c>
      <c r="B560" s="1" t="s">
        <v>3202</v>
      </c>
      <c r="C560" s="1" t="s">
        <v>3203</v>
      </c>
      <c r="D560" s="1" t="s">
        <v>3204</v>
      </c>
      <c r="E560" s="1" t="s">
        <v>85</v>
      </c>
      <c r="H560" s="1" t="s">
        <v>3205</v>
      </c>
      <c r="I560" s="1">
        <v>4.9746853E7</v>
      </c>
      <c r="J560" s="1">
        <v>42331.0</v>
      </c>
      <c r="K560" s="1" t="s">
        <v>272</v>
      </c>
      <c r="L560" s="1">
        <v>0.5</v>
      </c>
      <c r="M560" s="1">
        <v>0.0</v>
      </c>
      <c r="N560" s="1">
        <v>1.0</v>
      </c>
      <c r="O560" s="1">
        <v>1.0</v>
      </c>
      <c r="P560" s="1" t="s">
        <v>123</v>
      </c>
      <c r="Q560" s="1" t="s">
        <v>124</v>
      </c>
      <c r="R560" s="1">
        <v>40.68042</v>
      </c>
      <c r="S560" s="1">
        <v>-73.91811</v>
      </c>
      <c r="T560" s="1" t="s">
        <v>91</v>
      </c>
      <c r="U560" s="1" t="s">
        <v>113</v>
      </c>
      <c r="V560" s="1">
        <v>2.0</v>
      </c>
      <c r="W560" s="1">
        <v>1.0</v>
      </c>
      <c r="X560" s="1">
        <v>1.0</v>
      </c>
      <c r="Y560" s="1">
        <v>1.0</v>
      </c>
      <c r="Z560" s="1" t="s">
        <v>93</v>
      </c>
      <c r="AA560" s="1" t="s">
        <v>3206</v>
      </c>
      <c r="AB560" s="1">
        <v>33.0</v>
      </c>
      <c r="AC560" s="1">
        <v>1.0</v>
      </c>
      <c r="AD560" s="1">
        <v>10.0</v>
      </c>
      <c r="AE560" s="1">
        <v>13.0</v>
      </c>
      <c r="AF560" s="1" t="s">
        <v>904</v>
      </c>
      <c r="AG560" s="1">
        <v>1.0</v>
      </c>
      <c r="AH560" s="1">
        <v>0.0</v>
      </c>
      <c r="AI560" s="1">
        <v>6.0</v>
      </c>
      <c r="AJ560" s="1">
        <v>30.0</v>
      </c>
      <c r="AK560" s="1">
        <v>297.0</v>
      </c>
      <c r="AL560" s="1">
        <v>7.0</v>
      </c>
      <c r="AM560" s="1">
        <v>1.0</v>
      </c>
      <c r="AN560" s="1">
        <v>97.0</v>
      </c>
      <c r="AO560" s="1">
        <v>9.0</v>
      </c>
      <c r="AP560" s="1">
        <v>9.0</v>
      </c>
      <c r="AQ560" s="1">
        <v>10.0</v>
      </c>
      <c r="AR560" s="1">
        <v>9.0</v>
      </c>
      <c r="AS560" s="1">
        <v>9.0</v>
      </c>
      <c r="AT560" s="1">
        <v>9.0</v>
      </c>
      <c r="AU560" s="1">
        <v>0.0</v>
      </c>
      <c r="AV560" s="1" t="s">
        <v>117</v>
      </c>
      <c r="AW560" s="1">
        <v>1.0</v>
      </c>
      <c r="AX560" s="1">
        <v>0.0</v>
      </c>
      <c r="AY560" s="1">
        <v>1.0</v>
      </c>
      <c r="AZ560" s="1">
        <v>0.0</v>
      </c>
      <c r="BA560" s="1">
        <v>0.2</v>
      </c>
      <c r="BB560" s="1">
        <v>-1.0</v>
      </c>
      <c r="BC560" s="1">
        <v>1.0</v>
      </c>
      <c r="BD560" s="1">
        <v>-1.0</v>
      </c>
      <c r="BE560" s="1">
        <v>-1.0</v>
      </c>
      <c r="BF560" s="1">
        <v>1.0</v>
      </c>
      <c r="BG560" s="1">
        <v>-1.0</v>
      </c>
      <c r="BH560" s="1">
        <v>1.0</v>
      </c>
      <c r="BI560" s="1">
        <v>-1.0</v>
      </c>
      <c r="BJ560" s="1">
        <v>-1.0</v>
      </c>
      <c r="BK560" s="1">
        <v>1.0</v>
      </c>
      <c r="BL560" s="1">
        <v>1.0</v>
      </c>
      <c r="BM560" s="1">
        <v>1.0</v>
      </c>
      <c r="BN560" s="1">
        <v>-1.0</v>
      </c>
      <c r="BO560" s="1">
        <v>-1.0</v>
      </c>
      <c r="BP560" s="1">
        <v>-1.0</v>
      </c>
      <c r="BQ560" s="1">
        <v>1.0</v>
      </c>
      <c r="BR560" s="1">
        <v>-1.0</v>
      </c>
      <c r="BS560" s="1">
        <v>-1.0</v>
      </c>
      <c r="BT560" s="1">
        <v>-1.0</v>
      </c>
      <c r="BU560" s="1">
        <v>1.0</v>
      </c>
      <c r="BV560" s="1">
        <v>1.0</v>
      </c>
      <c r="BW560" s="1">
        <v>1.0</v>
      </c>
      <c r="BX560" s="1">
        <v>-1.0</v>
      </c>
      <c r="BY560" s="1">
        <v>-1.0</v>
      </c>
      <c r="BZ560" s="1">
        <v>1.0</v>
      </c>
      <c r="CA560" s="1">
        <v>1.0</v>
      </c>
      <c r="CB560" s="1">
        <v>-1.0</v>
      </c>
      <c r="CC560" s="1">
        <v>-1.0</v>
      </c>
      <c r="CD560" s="1">
        <v>18660.0</v>
      </c>
    </row>
    <row r="561">
      <c r="A561" s="1">
        <v>2.8609526E7</v>
      </c>
      <c r="B561" s="1" t="s">
        <v>3207</v>
      </c>
      <c r="C561" s="1" t="s">
        <v>3208</v>
      </c>
      <c r="D561" s="1" t="s">
        <v>3209</v>
      </c>
      <c r="E561" s="1" t="s">
        <v>85</v>
      </c>
      <c r="F561" s="1" t="s">
        <v>723</v>
      </c>
      <c r="G561" s="1" t="s">
        <v>3210</v>
      </c>
      <c r="I561" s="1">
        <v>2.05530337E8</v>
      </c>
      <c r="J561" s="1">
        <v>43308.0</v>
      </c>
      <c r="K561" s="1" t="s">
        <v>88</v>
      </c>
      <c r="L561" s="1">
        <v>0.8</v>
      </c>
      <c r="M561" s="1">
        <v>0.0</v>
      </c>
      <c r="N561" s="1">
        <v>8.0</v>
      </c>
      <c r="O561" s="1">
        <v>0.0</v>
      </c>
      <c r="P561" s="1" t="s">
        <v>111</v>
      </c>
      <c r="Q561" s="1" t="s">
        <v>112</v>
      </c>
      <c r="R561" s="1">
        <v>40.70279</v>
      </c>
      <c r="S561" s="1">
        <v>-73.90601</v>
      </c>
      <c r="T561" s="1" t="s">
        <v>91</v>
      </c>
      <c r="U561" s="1" t="s">
        <v>113</v>
      </c>
      <c r="V561" s="1">
        <v>1.0</v>
      </c>
      <c r="W561" s="1">
        <v>2.0</v>
      </c>
      <c r="X561" s="1">
        <v>1.0</v>
      </c>
      <c r="Y561" s="1">
        <v>1.0</v>
      </c>
      <c r="Z561" s="1" t="s">
        <v>93</v>
      </c>
      <c r="AA561" s="1" t="s">
        <v>3211</v>
      </c>
      <c r="AB561" s="1">
        <v>45.0</v>
      </c>
      <c r="AC561" s="1">
        <v>1.0</v>
      </c>
      <c r="AD561" s="1">
        <v>0.0</v>
      </c>
      <c r="AE561" s="1">
        <v>30.0</v>
      </c>
      <c r="AF561" s="1" t="s">
        <v>127</v>
      </c>
      <c r="AG561" s="1">
        <v>1.0</v>
      </c>
      <c r="AH561" s="1">
        <v>0.0</v>
      </c>
      <c r="AI561" s="1">
        <v>0.0</v>
      </c>
      <c r="AJ561" s="1">
        <v>0.0</v>
      </c>
      <c r="AK561" s="1">
        <v>248.0</v>
      </c>
      <c r="AL561" s="1">
        <v>4.0</v>
      </c>
      <c r="AM561" s="1">
        <v>4.0</v>
      </c>
      <c r="AN561" s="1">
        <v>80.0</v>
      </c>
      <c r="AO561" s="1">
        <v>8.0</v>
      </c>
      <c r="AP561" s="1">
        <v>7.0</v>
      </c>
      <c r="AQ561" s="1">
        <v>9.0</v>
      </c>
      <c r="AR561" s="1">
        <v>7.0</v>
      </c>
      <c r="AS561" s="1">
        <v>9.0</v>
      </c>
      <c r="AT561" s="1">
        <v>7.0</v>
      </c>
      <c r="AU561" s="1">
        <v>0.0</v>
      </c>
      <c r="AV561" s="1" t="s">
        <v>96</v>
      </c>
      <c r="AW561" s="1">
        <v>8.0</v>
      </c>
      <c r="AX561" s="1">
        <v>0.0</v>
      </c>
      <c r="AY561" s="1">
        <v>8.0</v>
      </c>
      <c r="AZ561" s="1">
        <v>0.0</v>
      </c>
      <c r="BA561" s="1">
        <v>0.48</v>
      </c>
      <c r="BB561" s="1">
        <v>-1.0</v>
      </c>
      <c r="BC561" s="1">
        <v>1.0</v>
      </c>
      <c r="BD561" s="1">
        <v>-1.0</v>
      </c>
      <c r="BE561" s="1">
        <v>-1.0</v>
      </c>
      <c r="BF561" s="1">
        <v>-1.0</v>
      </c>
      <c r="BG561" s="1">
        <v>-1.0</v>
      </c>
      <c r="BH561" s="1">
        <v>-1.0</v>
      </c>
      <c r="BI561" s="1">
        <v>-1.0</v>
      </c>
      <c r="BJ561" s="1">
        <v>1.0</v>
      </c>
      <c r="BK561" s="1">
        <v>1.0</v>
      </c>
      <c r="BL561" s="1">
        <v>-1.0</v>
      </c>
      <c r="BM561" s="1">
        <v>1.0</v>
      </c>
      <c r="BN561" s="1">
        <v>-1.0</v>
      </c>
      <c r="BO561" s="1">
        <v>-1.0</v>
      </c>
      <c r="BP561" s="1">
        <v>-1.0</v>
      </c>
      <c r="BQ561" s="1">
        <v>1.0</v>
      </c>
      <c r="BR561" s="1">
        <v>-1.0</v>
      </c>
      <c r="BS561" s="1">
        <v>-1.0</v>
      </c>
      <c r="BT561" s="1">
        <v>-1.0</v>
      </c>
      <c r="BU561" s="1">
        <v>1.0</v>
      </c>
      <c r="BV561" s="1">
        <v>1.0</v>
      </c>
      <c r="BW561" s="1">
        <v>-1.0</v>
      </c>
      <c r="BX561" s="1">
        <v>-1.0</v>
      </c>
      <c r="BY561" s="1">
        <v>-1.0</v>
      </c>
      <c r="BZ561" s="1">
        <v>-1.0</v>
      </c>
      <c r="CA561" s="1">
        <v>-1.0</v>
      </c>
      <c r="CB561" s="1">
        <v>-1.0</v>
      </c>
      <c r="CC561" s="1">
        <v>-1.0</v>
      </c>
      <c r="CD561" s="1">
        <v>18725.0</v>
      </c>
    </row>
    <row r="562">
      <c r="A562" s="1">
        <v>3.6310268E7</v>
      </c>
      <c r="B562" s="1" t="s">
        <v>3212</v>
      </c>
      <c r="C562" s="1" t="s">
        <v>3213</v>
      </c>
      <c r="D562" s="1" t="s">
        <v>3214</v>
      </c>
      <c r="E562" s="1" t="s">
        <v>85</v>
      </c>
      <c r="G562" s="1" t="s">
        <v>3215</v>
      </c>
      <c r="I562" s="1">
        <v>1.71482981E8</v>
      </c>
      <c r="J562" s="1">
        <v>43134.0</v>
      </c>
      <c r="K562" s="1" t="s">
        <v>134</v>
      </c>
      <c r="L562" s="1">
        <v>1.0</v>
      </c>
      <c r="M562" s="1">
        <v>0.0</v>
      </c>
      <c r="N562" s="1">
        <v>1.0</v>
      </c>
      <c r="O562" s="1">
        <v>0.0</v>
      </c>
      <c r="P562" s="1" t="s">
        <v>111</v>
      </c>
      <c r="Q562" s="1" t="s">
        <v>135</v>
      </c>
      <c r="R562" s="1">
        <v>40.71327</v>
      </c>
      <c r="S562" s="1">
        <v>-73.90982</v>
      </c>
      <c r="T562" s="1" t="s">
        <v>91</v>
      </c>
      <c r="U562" s="1" t="s">
        <v>113</v>
      </c>
      <c r="V562" s="1">
        <v>2.0</v>
      </c>
      <c r="W562" s="1">
        <v>1.0</v>
      </c>
      <c r="X562" s="1">
        <v>1.0</v>
      </c>
      <c r="Y562" s="1">
        <v>1.0</v>
      </c>
      <c r="Z562" s="1" t="s">
        <v>93</v>
      </c>
      <c r="AA562" s="1" t="s">
        <v>3216</v>
      </c>
      <c r="AB562" s="1">
        <v>65.0</v>
      </c>
      <c r="AC562" s="1">
        <v>1.0</v>
      </c>
      <c r="AD562" s="1">
        <v>0.0</v>
      </c>
      <c r="AE562" s="1">
        <v>2.0</v>
      </c>
      <c r="AF562" s="1" t="s">
        <v>95</v>
      </c>
      <c r="AG562" s="1">
        <v>1.0</v>
      </c>
      <c r="AH562" s="1">
        <v>0.0</v>
      </c>
      <c r="AI562" s="1">
        <v>0.0</v>
      </c>
      <c r="AJ562" s="1">
        <v>21.0</v>
      </c>
      <c r="AK562" s="1">
        <v>21.0</v>
      </c>
      <c r="AL562" s="1">
        <v>1.0</v>
      </c>
      <c r="AM562" s="1">
        <v>1.0</v>
      </c>
      <c r="AN562" s="1">
        <v>100.0</v>
      </c>
      <c r="AO562" s="1">
        <v>10.0</v>
      </c>
      <c r="AP562" s="1">
        <v>10.0</v>
      </c>
      <c r="AQ562" s="1">
        <v>10.0</v>
      </c>
      <c r="AR562" s="1">
        <v>10.0</v>
      </c>
      <c r="AS562" s="1">
        <v>10.0</v>
      </c>
      <c r="AT562" s="1">
        <v>10.0</v>
      </c>
      <c r="AU562" s="1">
        <v>1.0</v>
      </c>
      <c r="AV562" s="1" t="s">
        <v>105</v>
      </c>
      <c r="AW562" s="1">
        <v>1.0</v>
      </c>
      <c r="AX562" s="1">
        <v>0.0</v>
      </c>
      <c r="AY562" s="1">
        <v>1.0</v>
      </c>
      <c r="AZ562" s="1">
        <v>0.0</v>
      </c>
      <c r="BA562" s="1">
        <v>1.0</v>
      </c>
      <c r="BB562" s="1">
        <v>-1.0</v>
      </c>
      <c r="BC562" s="1">
        <v>1.0</v>
      </c>
      <c r="BD562" s="1">
        <v>-1.0</v>
      </c>
      <c r="BE562" s="1">
        <v>-1.0</v>
      </c>
      <c r="BF562" s="1">
        <v>-1.0</v>
      </c>
      <c r="BG562" s="1">
        <v>-1.0</v>
      </c>
      <c r="BH562" s="1">
        <v>-1.0</v>
      </c>
      <c r="BI562" s="1">
        <v>-1.0</v>
      </c>
      <c r="BJ562" s="1">
        <v>1.0</v>
      </c>
      <c r="BK562" s="1">
        <v>-1.0</v>
      </c>
      <c r="BL562" s="1">
        <v>-1.0</v>
      </c>
      <c r="BM562" s="1">
        <v>-1.0</v>
      </c>
      <c r="BN562" s="1">
        <v>-1.0</v>
      </c>
      <c r="BO562" s="1">
        <v>-1.0</v>
      </c>
      <c r="BP562" s="1">
        <v>-1.0</v>
      </c>
      <c r="BQ562" s="1">
        <v>-1.0</v>
      </c>
      <c r="BR562" s="1">
        <v>-1.0</v>
      </c>
      <c r="BS562" s="1">
        <v>-1.0</v>
      </c>
      <c r="BT562" s="1">
        <v>-1.0</v>
      </c>
      <c r="BU562" s="1">
        <v>1.0</v>
      </c>
      <c r="BV562" s="1">
        <v>-1.0</v>
      </c>
      <c r="BW562" s="1">
        <v>-1.0</v>
      </c>
      <c r="BX562" s="1">
        <v>-1.0</v>
      </c>
      <c r="BY562" s="1">
        <v>-1.0</v>
      </c>
      <c r="BZ562" s="1">
        <v>-1.0</v>
      </c>
      <c r="CA562" s="1">
        <v>-1.0</v>
      </c>
      <c r="CB562" s="1">
        <v>-1.0</v>
      </c>
      <c r="CC562" s="1">
        <v>-1.0</v>
      </c>
      <c r="CD562" s="1">
        <v>18725.0</v>
      </c>
    </row>
    <row r="563">
      <c r="A563" s="1">
        <v>2.2886125E7</v>
      </c>
      <c r="B563" s="1" t="s">
        <v>3217</v>
      </c>
      <c r="C563" s="1" t="s">
        <v>3218</v>
      </c>
      <c r="D563" s="1" t="s">
        <v>3219</v>
      </c>
      <c r="E563" s="1" t="s">
        <v>85</v>
      </c>
      <c r="F563" s="1" t="s">
        <v>3220</v>
      </c>
      <c r="G563" s="1" t="s">
        <v>3221</v>
      </c>
      <c r="H563" s="1" t="s">
        <v>3222</v>
      </c>
      <c r="I563" s="1">
        <v>1.5377827E7</v>
      </c>
      <c r="J563" s="1">
        <v>41770.0</v>
      </c>
      <c r="M563" s="1">
        <v>0.0</v>
      </c>
      <c r="N563" s="1">
        <v>2.0</v>
      </c>
      <c r="O563" s="1">
        <v>0.0</v>
      </c>
      <c r="P563" s="1" t="s">
        <v>123</v>
      </c>
      <c r="Q563" s="1" t="s">
        <v>185</v>
      </c>
      <c r="R563" s="1">
        <v>40.71899</v>
      </c>
      <c r="S563" s="1">
        <v>-73.95858</v>
      </c>
      <c r="T563" s="1" t="s">
        <v>91</v>
      </c>
      <c r="U563" s="1" t="s">
        <v>113</v>
      </c>
      <c r="V563" s="1">
        <v>1.0</v>
      </c>
      <c r="W563" s="1">
        <v>1.0</v>
      </c>
      <c r="X563" s="1">
        <v>1.0</v>
      </c>
      <c r="Y563" s="1">
        <v>1.0</v>
      </c>
      <c r="Z563" s="1" t="s">
        <v>93</v>
      </c>
      <c r="AA563" s="1" t="s">
        <v>3223</v>
      </c>
      <c r="AB563" s="1">
        <v>45.0</v>
      </c>
      <c r="AC563" s="1">
        <v>1.0</v>
      </c>
      <c r="AD563" s="1">
        <v>0.0</v>
      </c>
      <c r="AE563" s="1">
        <v>7.0</v>
      </c>
      <c r="AF563" s="1" t="s">
        <v>452</v>
      </c>
      <c r="AG563" s="1">
        <v>1.0</v>
      </c>
      <c r="AH563" s="1">
        <v>0.0</v>
      </c>
      <c r="AI563" s="1">
        <v>0.0</v>
      </c>
      <c r="AJ563" s="1">
        <v>0.0</v>
      </c>
      <c r="AK563" s="1">
        <v>0.0</v>
      </c>
      <c r="AL563" s="1">
        <v>5.0</v>
      </c>
      <c r="AM563" s="1">
        <v>3.0</v>
      </c>
      <c r="AN563" s="1">
        <v>95.0</v>
      </c>
      <c r="AO563" s="1">
        <v>9.0</v>
      </c>
      <c r="AP563" s="1">
        <v>8.0</v>
      </c>
      <c r="AQ563" s="1">
        <v>10.0</v>
      </c>
      <c r="AR563" s="1">
        <v>10.0</v>
      </c>
      <c r="AS563" s="1">
        <v>10.0</v>
      </c>
      <c r="AT563" s="1">
        <v>9.0</v>
      </c>
      <c r="AU563" s="1">
        <v>1.0</v>
      </c>
      <c r="AV563" s="1" t="s">
        <v>105</v>
      </c>
      <c r="AW563" s="1">
        <v>1.0</v>
      </c>
      <c r="AX563" s="1">
        <v>0.0</v>
      </c>
      <c r="AY563" s="1">
        <v>1.0</v>
      </c>
      <c r="AZ563" s="1">
        <v>0.0</v>
      </c>
      <c r="BA563" s="1">
        <v>0.29</v>
      </c>
      <c r="BB563" s="1">
        <v>-1.0</v>
      </c>
      <c r="BC563" s="1">
        <v>-1.0</v>
      </c>
      <c r="BD563" s="1">
        <v>-1.0</v>
      </c>
      <c r="BE563" s="1">
        <v>-1.0</v>
      </c>
      <c r="BF563" s="1">
        <v>-1.0</v>
      </c>
      <c r="BG563" s="1">
        <v>-1.0</v>
      </c>
      <c r="BH563" s="1">
        <v>-1.0</v>
      </c>
      <c r="BI563" s="1">
        <v>-1.0</v>
      </c>
      <c r="BJ563" s="1">
        <v>-1.0</v>
      </c>
      <c r="BK563" s="1">
        <v>-1.0</v>
      </c>
      <c r="BL563" s="1">
        <v>-1.0</v>
      </c>
      <c r="BM563" s="1">
        <v>-1.0</v>
      </c>
      <c r="BN563" s="1">
        <v>-1.0</v>
      </c>
      <c r="BO563" s="1">
        <v>-1.0</v>
      </c>
      <c r="BP563" s="1">
        <v>-1.0</v>
      </c>
      <c r="BQ563" s="1">
        <v>-1.0</v>
      </c>
      <c r="BR563" s="1">
        <v>-1.0</v>
      </c>
      <c r="BS563" s="1">
        <v>-1.0</v>
      </c>
      <c r="BT563" s="1">
        <v>-1.0</v>
      </c>
      <c r="BU563" s="1">
        <v>1.0</v>
      </c>
      <c r="BV563" s="1">
        <v>-1.0</v>
      </c>
      <c r="BW563" s="1">
        <v>1.0</v>
      </c>
      <c r="BX563" s="1">
        <v>-1.0</v>
      </c>
      <c r="BY563" s="1">
        <v>-1.0</v>
      </c>
      <c r="BZ563" s="1">
        <v>1.0</v>
      </c>
      <c r="CA563" s="1">
        <v>-1.0</v>
      </c>
      <c r="CB563" s="1">
        <v>-1.0</v>
      </c>
      <c r="CC563" s="1">
        <v>-1.0</v>
      </c>
      <c r="CD563" s="1">
        <v>18815.0</v>
      </c>
    </row>
    <row r="564">
      <c r="A564" s="1">
        <v>2.1428231E7</v>
      </c>
      <c r="B564" s="1" t="s">
        <v>3224</v>
      </c>
      <c r="C564" s="1" t="s">
        <v>3225</v>
      </c>
      <c r="D564" s="1" t="s">
        <v>3225</v>
      </c>
      <c r="E564" s="1" t="s">
        <v>85</v>
      </c>
      <c r="I564" s="1">
        <v>1.55318905E8</v>
      </c>
      <c r="J564" s="1">
        <v>43027.0</v>
      </c>
      <c r="M564" s="1">
        <v>0.0</v>
      </c>
      <c r="N564" s="1">
        <v>1.0</v>
      </c>
      <c r="O564" s="1">
        <v>0.0</v>
      </c>
      <c r="P564" s="1" t="s">
        <v>89</v>
      </c>
      <c r="Q564" s="1" t="s">
        <v>90</v>
      </c>
      <c r="R564" s="1">
        <v>40.74314</v>
      </c>
      <c r="S564" s="1">
        <v>-73.99898</v>
      </c>
      <c r="T564" s="1" t="s">
        <v>91</v>
      </c>
      <c r="U564" s="1" t="s">
        <v>113</v>
      </c>
      <c r="V564" s="1">
        <v>2.0</v>
      </c>
      <c r="W564" s="1">
        <v>1.0</v>
      </c>
      <c r="X564" s="1">
        <v>1.0</v>
      </c>
      <c r="Y564" s="1">
        <v>2.0</v>
      </c>
      <c r="Z564" s="1" t="s">
        <v>93</v>
      </c>
      <c r="AA564" s="1" t="s">
        <v>3226</v>
      </c>
      <c r="AB564" s="1">
        <v>95.0</v>
      </c>
      <c r="AC564" s="1">
        <v>2.0</v>
      </c>
      <c r="AD564" s="1">
        <v>15.0</v>
      </c>
      <c r="AE564" s="1">
        <v>1.0</v>
      </c>
      <c r="AF564" s="1" t="s">
        <v>323</v>
      </c>
      <c r="AG564" s="1">
        <v>1.0</v>
      </c>
      <c r="AH564" s="1">
        <v>0.0</v>
      </c>
      <c r="AI564" s="1">
        <v>0.0</v>
      </c>
      <c r="AJ564" s="1">
        <v>0.0</v>
      </c>
      <c r="AK564" s="1">
        <v>0.0</v>
      </c>
      <c r="AL564" s="1">
        <v>2.0</v>
      </c>
      <c r="AM564" s="1">
        <v>0.0</v>
      </c>
      <c r="AN564" s="1">
        <v>100.0</v>
      </c>
      <c r="AO564" s="1">
        <v>10.0</v>
      </c>
      <c r="AP564" s="1">
        <v>10.0</v>
      </c>
      <c r="AQ564" s="1">
        <v>10.0</v>
      </c>
      <c r="AR564" s="1">
        <v>10.0</v>
      </c>
      <c r="AS564" s="1">
        <v>10.0</v>
      </c>
      <c r="AT564" s="1">
        <v>10.0</v>
      </c>
      <c r="AU564" s="1">
        <v>0.0</v>
      </c>
      <c r="AV564" s="1" t="s">
        <v>105</v>
      </c>
      <c r="AW564" s="1">
        <v>1.0</v>
      </c>
      <c r="AX564" s="1">
        <v>0.0</v>
      </c>
      <c r="AY564" s="1">
        <v>1.0</v>
      </c>
      <c r="AZ564" s="1">
        <v>0.0</v>
      </c>
      <c r="BA564" s="1">
        <v>0.1</v>
      </c>
      <c r="BB564" s="1">
        <v>-1.0</v>
      </c>
      <c r="BC564" s="1">
        <v>1.0</v>
      </c>
      <c r="BD564" s="1">
        <v>-1.0</v>
      </c>
      <c r="BE564" s="1">
        <v>-1.0</v>
      </c>
      <c r="BF564" s="1">
        <v>-1.0</v>
      </c>
      <c r="BG564" s="1">
        <v>-1.0</v>
      </c>
      <c r="BH564" s="1">
        <v>-1.0</v>
      </c>
      <c r="BI564" s="1">
        <v>-1.0</v>
      </c>
      <c r="BJ564" s="1">
        <v>1.0</v>
      </c>
      <c r="BK564" s="1">
        <v>-1.0</v>
      </c>
      <c r="BL564" s="1">
        <v>-1.0</v>
      </c>
      <c r="BM564" s="1">
        <v>-1.0</v>
      </c>
      <c r="BN564" s="1">
        <v>-1.0</v>
      </c>
      <c r="BO564" s="1">
        <v>-1.0</v>
      </c>
      <c r="BP564" s="1">
        <v>-1.0</v>
      </c>
      <c r="BQ564" s="1">
        <v>-1.0</v>
      </c>
      <c r="BR564" s="1">
        <v>-1.0</v>
      </c>
      <c r="BS564" s="1">
        <v>-1.0</v>
      </c>
      <c r="BT564" s="1">
        <v>-1.0</v>
      </c>
      <c r="BU564" s="1">
        <v>1.0</v>
      </c>
      <c r="BV564" s="1">
        <v>-1.0</v>
      </c>
      <c r="BW564" s="1">
        <v>-1.0</v>
      </c>
      <c r="BX564" s="1">
        <v>-1.0</v>
      </c>
      <c r="BY564" s="1">
        <v>-1.0</v>
      </c>
      <c r="BZ564" s="1">
        <v>-1.0</v>
      </c>
      <c r="CA564" s="1">
        <v>-1.0</v>
      </c>
      <c r="CB564" s="1">
        <v>-1.0</v>
      </c>
      <c r="CC564" s="1">
        <v>-1.0</v>
      </c>
      <c r="CD564" s="1">
        <v>18840.0</v>
      </c>
    </row>
    <row r="565">
      <c r="A565" s="1">
        <v>3.3230477E7</v>
      </c>
      <c r="B565" s="1" t="s">
        <v>3227</v>
      </c>
      <c r="C565" s="1" t="s">
        <v>632</v>
      </c>
      <c r="D565" s="1" t="s">
        <v>3228</v>
      </c>
      <c r="E565" s="1" t="s">
        <v>85</v>
      </c>
      <c r="G565" s="1" t="s">
        <v>634</v>
      </c>
      <c r="H565" s="1" t="s">
        <v>3229</v>
      </c>
      <c r="I565" s="1">
        <v>1.40830391E8</v>
      </c>
      <c r="J565" s="1">
        <v>42932.0</v>
      </c>
      <c r="K565" s="1" t="s">
        <v>134</v>
      </c>
      <c r="L565" s="1">
        <v>0.97</v>
      </c>
      <c r="M565" s="1">
        <v>0.0</v>
      </c>
      <c r="N565" s="1">
        <v>13.0</v>
      </c>
      <c r="O565" s="1">
        <v>1.0</v>
      </c>
      <c r="P565" s="1" t="s">
        <v>89</v>
      </c>
      <c r="Q565" s="1" t="s">
        <v>1014</v>
      </c>
      <c r="R565" s="1">
        <v>40.86387</v>
      </c>
      <c r="S565" s="1">
        <v>-73.92711</v>
      </c>
      <c r="T565" s="1" t="s">
        <v>91</v>
      </c>
      <c r="U565" s="1" t="s">
        <v>113</v>
      </c>
      <c r="V565" s="1">
        <v>3.0</v>
      </c>
      <c r="W565" s="1">
        <v>3.0</v>
      </c>
      <c r="X565" s="1">
        <v>1.0</v>
      </c>
      <c r="Y565" s="1">
        <v>1.0</v>
      </c>
      <c r="Z565" s="1" t="s">
        <v>93</v>
      </c>
      <c r="AA565" s="1" t="s">
        <v>3230</v>
      </c>
      <c r="AB565" s="1">
        <v>180.0</v>
      </c>
      <c r="AC565" s="1">
        <v>2.0</v>
      </c>
      <c r="AD565" s="1">
        <v>20.0</v>
      </c>
      <c r="AE565" s="1">
        <v>5.0</v>
      </c>
      <c r="AF565" s="1" t="s">
        <v>95</v>
      </c>
      <c r="AG565" s="1">
        <v>1.0</v>
      </c>
      <c r="AH565" s="1">
        <v>21.0</v>
      </c>
      <c r="AI565" s="1">
        <v>44.0</v>
      </c>
      <c r="AJ565" s="1">
        <v>61.0</v>
      </c>
      <c r="AK565" s="1">
        <v>323.0</v>
      </c>
      <c r="AL565" s="1">
        <v>6.0</v>
      </c>
      <c r="AM565" s="1">
        <v>6.0</v>
      </c>
      <c r="AN565" s="1">
        <v>93.0</v>
      </c>
      <c r="AO565" s="1">
        <v>9.0</v>
      </c>
      <c r="AP565" s="1">
        <v>10.0</v>
      </c>
      <c r="AQ565" s="1">
        <v>9.0</v>
      </c>
      <c r="AR565" s="1">
        <v>10.0</v>
      </c>
      <c r="AS565" s="1">
        <v>8.0</v>
      </c>
      <c r="AT565" s="1">
        <v>9.0</v>
      </c>
      <c r="AU565" s="1">
        <v>1.0</v>
      </c>
      <c r="AV565" s="1" t="s">
        <v>96</v>
      </c>
      <c r="AW565" s="1">
        <v>9.0</v>
      </c>
      <c r="AX565" s="1">
        <v>0.0</v>
      </c>
      <c r="AY565" s="1">
        <v>9.0</v>
      </c>
      <c r="AZ565" s="1">
        <v>0.0</v>
      </c>
      <c r="BA565" s="1">
        <v>1.94</v>
      </c>
      <c r="BB565" s="1">
        <v>-1.0</v>
      </c>
      <c r="BC565" s="1">
        <v>-1.0</v>
      </c>
      <c r="BD565" s="1">
        <v>-1.0</v>
      </c>
      <c r="BE565" s="1">
        <v>-1.0</v>
      </c>
      <c r="BF565" s="1">
        <v>-1.0</v>
      </c>
      <c r="BG565" s="1">
        <v>-1.0</v>
      </c>
      <c r="BH565" s="1">
        <v>-1.0</v>
      </c>
      <c r="BI565" s="1">
        <v>-1.0</v>
      </c>
      <c r="BJ565" s="1">
        <v>-1.0</v>
      </c>
      <c r="BK565" s="1">
        <v>-1.0</v>
      </c>
      <c r="BL565" s="1">
        <v>-1.0</v>
      </c>
      <c r="BM565" s="1">
        <v>-1.0</v>
      </c>
      <c r="BN565" s="1">
        <v>-1.0</v>
      </c>
      <c r="BO565" s="1">
        <v>-1.0</v>
      </c>
      <c r="BP565" s="1">
        <v>-1.0</v>
      </c>
      <c r="BQ565" s="1">
        <v>1.0</v>
      </c>
      <c r="BR565" s="1">
        <v>-1.0</v>
      </c>
      <c r="BS565" s="1">
        <v>-1.0</v>
      </c>
      <c r="BT565" s="1">
        <v>-1.0</v>
      </c>
      <c r="BU565" s="1">
        <v>1.0</v>
      </c>
      <c r="BV565" s="1">
        <v>-1.0</v>
      </c>
      <c r="BW565" s="1">
        <v>-1.0</v>
      </c>
      <c r="BX565" s="1">
        <v>-1.0</v>
      </c>
      <c r="BY565" s="1">
        <v>-1.0</v>
      </c>
      <c r="BZ565" s="1">
        <v>-1.0</v>
      </c>
      <c r="CA565" s="1">
        <v>-1.0</v>
      </c>
      <c r="CB565" s="1">
        <v>-1.0</v>
      </c>
      <c r="CC565" s="1">
        <v>-1.0</v>
      </c>
      <c r="CD565" s="1">
        <v>18842.0</v>
      </c>
    </row>
    <row r="566">
      <c r="A566" s="1">
        <v>9682898.0</v>
      </c>
      <c r="B566" s="1" t="s">
        <v>3231</v>
      </c>
      <c r="C566" s="1" t="s">
        <v>3232</v>
      </c>
      <c r="D566" s="1" t="s">
        <v>3232</v>
      </c>
      <c r="E566" s="1" t="s">
        <v>85</v>
      </c>
      <c r="I566" s="1">
        <v>1.7261034E7</v>
      </c>
      <c r="J566" s="1">
        <v>41815.0</v>
      </c>
      <c r="M566" s="1">
        <v>0.0</v>
      </c>
      <c r="N566" s="1">
        <v>1.0</v>
      </c>
      <c r="O566" s="1">
        <v>1.0</v>
      </c>
      <c r="P566" s="1" t="s">
        <v>123</v>
      </c>
      <c r="Q566" s="1" t="s">
        <v>185</v>
      </c>
      <c r="R566" s="1">
        <v>40.7121099999999</v>
      </c>
      <c r="S566" s="1">
        <v>-73.95949</v>
      </c>
      <c r="T566" s="1" t="s">
        <v>91</v>
      </c>
      <c r="U566" s="1" t="s">
        <v>113</v>
      </c>
      <c r="V566" s="1">
        <v>2.0</v>
      </c>
      <c r="W566" s="1">
        <v>1.0</v>
      </c>
      <c r="X566" s="1">
        <v>1.0</v>
      </c>
      <c r="Y566" s="1">
        <v>1.0</v>
      </c>
      <c r="Z566" s="1" t="s">
        <v>93</v>
      </c>
      <c r="AA566" s="1" t="s">
        <v>3233</v>
      </c>
      <c r="AB566" s="1">
        <v>95.0</v>
      </c>
      <c r="AC566" s="1">
        <v>1.0</v>
      </c>
      <c r="AD566" s="1">
        <v>0.0</v>
      </c>
      <c r="AE566" s="1">
        <v>12.0</v>
      </c>
      <c r="AF566" s="1" t="s">
        <v>692</v>
      </c>
      <c r="AG566" s="1">
        <v>1.0</v>
      </c>
      <c r="AH566" s="1">
        <v>0.0</v>
      </c>
      <c r="AI566" s="1">
        <v>0.0</v>
      </c>
      <c r="AJ566" s="1">
        <v>0.0</v>
      </c>
      <c r="AK566" s="1">
        <v>0.0</v>
      </c>
      <c r="AL566" s="1">
        <v>1.0</v>
      </c>
      <c r="AM566" s="1">
        <v>0.0</v>
      </c>
      <c r="AN566" s="1">
        <v>100.0</v>
      </c>
      <c r="AO566" s="1">
        <v>10.0</v>
      </c>
      <c r="AP566" s="1">
        <v>8.0</v>
      </c>
      <c r="AQ566" s="1">
        <v>10.0</v>
      </c>
      <c r="AR566" s="1">
        <v>10.0</v>
      </c>
      <c r="AS566" s="1">
        <v>10.0</v>
      </c>
      <c r="AT566" s="1">
        <v>8.0</v>
      </c>
      <c r="AU566" s="1">
        <v>0.0</v>
      </c>
      <c r="AV566" s="1" t="s">
        <v>117</v>
      </c>
      <c r="AW566" s="1">
        <v>1.0</v>
      </c>
      <c r="AX566" s="1">
        <v>0.0</v>
      </c>
      <c r="AY566" s="1">
        <v>1.0</v>
      </c>
      <c r="AZ566" s="1">
        <v>0.0</v>
      </c>
      <c r="BA566" s="1">
        <v>0.03</v>
      </c>
      <c r="BB566" s="1">
        <v>-1.0</v>
      </c>
      <c r="BC566" s="1">
        <v>-1.0</v>
      </c>
      <c r="BD566" s="1">
        <v>-1.0</v>
      </c>
      <c r="BE566" s="1">
        <v>-1.0</v>
      </c>
      <c r="BF566" s="1">
        <v>-1.0</v>
      </c>
      <c r="BG566" s="1">
        <v>-1.0</v>
      </c>
      <c r="BH566" s="1">
        <v>-1.0</v>
      </c>
      <c r="BI566" s="1">
        <v>-1.0</v>
      </c>
      <c r="BJ566" s="1">
        <v>-1.0</v>
      </c>
      <c r="BK566" s="1">
        <v>-1.0</v>
      </c>
      <c r="BL566" s="1">
        <v>-1.0</v>
      </c>
      <c r="BM566" s="1">
        <v>-1.0</v>
      </c>
      <c r="BN566" s="1">
        <v>-1.0</v>
      </c>
      <c r="BO566" s="1">
        <v>-1.0</v>
      </c>
      <c r="BP566" s="1">
        <v>1.0</v>
      </c>
      <c r="BQ566" s="1">
        <v>-1.0</v>
      </c>
      <c r="BR566" s="1">
        <v>-1.0</v>
      </c>
      <c r="BS566" s="1">
        <v>-1.0</v>
      </c>
      <c r="BT566" s="1">
        <v>-1.0</v>
      </c>
      <c r="BU566" s="1">
        <v>1.0</v>
      </c>
      <c r="BV566" s="1">
        <v>-1.0</v>
      </c>
      <c r="BW566" s="1">
        <v>-1.0</v>
      </c>
      <c r="BX566" s="1">
        <v>-1.0</v>
      </c>
      <c r="BY566" s="1">
        <v>-1.0</v>
      </c>
      <c r="BZ566" s="1">
        <v>-1.0</v>
      </c>
      <c r="CA566" s="1">
        <v>-1.0</v>
      </c>
      <c r="CB566" s="1">
        <v>-1.0</v>
      </c>
      <c r="CC566" s="1">
        <v>-1.0</v>
      </c>
      <c r="CD566" s="1">
        <v>18937.0</v>
      </c>
    </row>
    <row r="567">
      <c r="A567" s="1">
        <v>3.3168966E7</v>
      </c>
      <c r="B567" s="1" t="s">
        <v>3234</v>
      </c>
      <c r="C567" s="1" t="s">
        <v>3235</v>
      </c>
      <c r="D567" s="1" t="s">
        <v>3236</v>
      </c>
      <c r="E567" s="1" t="s">
        <v>85</v>
      </c>
      <c r="F567" s="1" t="s">
        <v>3237</v>
      </c>
      <c r="G567" s="1" t="s">
        <v>3238</v>
      </c>
      <c r="I567" s="1">
        <v>1.68565806E8</v>
      </c>
      <c r="J567" s="1">
        <v>43118.0</v>
      </c>
      <c r="K567" s="1" t="s">
        <v>88</v>
      </c>
      <c r="L567" s="1">
        <v>1.0</v>
      </c>
      <c r="M567" s="1">
        <v>0.0</v>
      </c>
      <c r="N567" s="1">
        <v>1.0</v>
      </c>
      <c r="O567" s="1">
        <v>0.0</v>
      </c>
      <c r="P567" s="1" t="s">
        <v>89</v>
      </c>
      <c r="Q567" s="1" t="s">
        <v>90</v>
      </c>
      <c r="R567" s="1">
        <v>40.71171</v>
      </c>
      <c r="S567" s="1">
        <v>-73.99077</v>
      </c>
      <c r="T567" s="1" t="s">
        <v>91</v>
      </c>
      <c r="U567" s="1" t="s">
        <v>92</v>
      </c>
      <c r="V567" s="1">
        <v>3.0</v>
      </c>
      <c r="W567" s="1">
        <v>1.0</v>
      </c>
      <c r="X567" s="1">
        <v>2.0</v>
      </c>
      <c r="Y567" s="1">
        <v>2.0</v>
      </c>
      <c r="Z567" s="1" t="s">
        <v>93</v>
      </c>
      <c r="AA567" s="1" t="s">
        <v>3239</v>
      </c>
      <c r="AB567" s="1">
        <v>125.0</v>
      </c>
      <c r="AC567" s="1">
        <v>1.0</v>
      </c>
      <c r="AD567" s="1">
        <v>0.0</v>
      </c>
      <c r="AE567" s="1">
        <v>30.0</v>
      </c>
      <c r="AF567" s="1" t="s">
        <v>407</v>
      </c>
      <c r="AG567" s="1">
        <v>1.0</v>
      </c>
      <c r="AH567" s="1">
        <v>1.0</v>
      </c>
      <c r="AI567" s="1">
        <v>6.0</v>
      </c>
      <c r="AJ567" s="1">
        <v>36.0</v>
      </c>
      <c r="AK567" s="1">
        <v>46.0</v>
      </c>
      <c r="AL567" s="1">
        <v>1.0</v>
      </c>
      <c r="AM567" s="1">
        <v>1.0</v>
      </c>
      <c r="AN567" s="1">
        <v>100.0</v>
      </c>
      <c r="AO567" s="1">
        <v>10.0</v>
      </c>
      <c r="AP567" s="1">
        <v>10.0</v>
      </c>
      <c r="AQ567" s="1">
        <v>10.0</v>
      </c>
      <c r="AR567" s="1">
        <v>10.0</v>
      </c>
      <c r="AS567" s="1">
        <v>10.0</v>
      </c>
      <c r="AT567" s="1">
        <v>10.0</v>
      </c>
      <c r="AU567" s="1">
        <v>0.0</v>
      </c>
      <c r="AV567" s="1" t="s">
        <v>96</v>
      </c>
      <c r="AW567" s="1">
        <v>2.0</v>
      </c>
      <c r="AX567" s="1">
        <v>1.0</v>
      </c>
      <c r="AY567" s="1">
        <v>1.0</v>
      </c>
      <c r="AZ567" s="1">
        <v>0.0</v>
      </c>
      <c r="BA567" s="1">
        <v>0.68</v>
      </c>
      <c r="BB567" s="1">
        <v>-1.0</v>
      </c>
      <c r="BC567" s="1">
        <v>1.0</v>
      </c>
      <c r="BD567" s="1">
        <v>-1.0</v>
      </c>
      <c r="BE567" s="1">
        <v>-1.0</v>
      </c>
      <c r="BF567" s="1">
        <v>-1.0</v>
      </c>
      <c r="BG567" s="1">
        <v>-1.0</v>
      </c>
      <c r="BH567" s="1">
        <v>-1.0</v>
      </c>
      <c r="BI567" s="1">
        <v>-1.0</v>
      </c>
      <c r="BJ567" s="1">
        <v>-1.0</v>
      </c>
      <c r="BK567" s="1">
        <v>-1.0</v>
      </c>
      <c r="BL567" s="1">
        <v>-1.0</v>
      </c>
      <c r="BM567" s="1">
        <v>-1.0</v>
      </c>
      <c r="BN567" s="1">
        <v>-1.0</v>
      </c>
      <c r="BO567" s="1">
        <v>-1.0</v>
      </c>
      <c r="BP567" s="1">
        <v>-1.0</v>
      </c>
      <c r="BQ567" s="1">
        <v>-1.0</v>
      </c>
      <c r="BR567" s="1">
        <v>-1.0</v>
      </c>
      <c r="BS567" s="1">
        <v>-1.0</v>
      </c>
      <c r="BT567" s="1">
        <v>-1.0</v>
      </c>
      <c r="BU567" s="1">
        <v>1.0</v>
      </c>
      <c r="BV567" s="1">
        <v>-1.0</v>
      </c>
      <c r="BW567" s="1">
        <v>-1.0</v>
      </c>
      <c r="BX567" s="1">
        <v>1.0</v>
      </c>
      <c r="BY567" s="1">
        <v>-1.0</v>
      </c>
      <c r="BZ567" s="1">
        <v>-1.0</v>
      </c>
      <c r="CA567" s="1">
        <v>-1.0</v>
      </c>
      <c r="CB567" s="1">
        <v>-1.0</v>
      </c>
      <c r="CC567" s="1">
        <v>-1.0</v>
      </c>
      <c r="CD567" s="1">
        <v>18964.0</v>
      </c>
    </row>
    <row r="568">
      <c r="A568" s="1">
        <v>3.4859794E7</v>
      </c>
      <c r="B568" s="1" t="s">
        <v>3240</v>
      </c>
      <c r="C568" s="1" t="s">
        <v>3241</v>
      </c>
      <c r="D568" s="1" t="s">
        <v>3242</v>
      </c>
      <c r="E568" s="1" t="s">
        <v>85</v>
      </c>
      <c r="F568" s="1" t="s">
        <v>3243</v>
      </c>
      <c r="G568" s="1" t="s">
        <v>3244</v>
      </c>
      <c r="H568" s="1" t="s">
        <v>3245</v>
      </c>
      <c r="I568" s="1">
        <v>3.6082598E7</v>
      </c>
      <c r="J568" s="1">
        <v>42172.0</v>
      </c>
      <c r="K568" s="1" t="s">
        <v>134</v>
      </c>
      <c r="L568" s="1">
        <v>1.0</v>
      </c>
      <c r="M568" s="1">
        <v>1.0</v>
      </c>
      <c r="N568" s="1">
        <v>2.0</v>
      </c>
      <c r="O568" s="1">
        <v>0.0</v>
      </c>
      <c r="P568" s="1" t="s">
        <v>123</v>
      </c>
      <c r="Q568" s="1" t="s">
        <v>157</v>
      </c>
      <c r="R568" s="1">
        <v>40.68315</v>
      </c>
      <c r="S568" s="1">
        <v>-73.95222</v>
      </c>
      <c r="T568" s="1" t="s">
        <v>91</v>
      </c>
      <c r="U568" s="1" t="s">
        <v>92</v>
      </c>
      <c r="V568" s="1">
        <v>4.0</v>
      </c>
      <c r="W568" s="1">
        <v>1.0</v>
      </c>
      <c r="X568" s="1">
        <v>2.0</v>
      </c>
      <c r="Y568" s="1">
        <v>3.0</v>
      </c>
      <c r="Z568" s="1" t="s">
        <v>93</v>
      </c>
      <c r="AA568" s="1" t="s">
        <v>3246</v>
      </c>
      <c r="AB568" s="1">
        <v>225.0</v>
      </c>
      <c r="AC568" s="1">
        <v>1.0</v>
      </c>
      <c r="AD568" s="1">
        <v>0.0</v>
      </c>
      <c r="AE568" s="1">
        <v>2.0</v>
      </c>
      <c r="AF568" s="1" t="s">
        <v>291</v>
      </c>
      <c r="AG568" s="1">
        <v>1.0</v>
      </c>
      <c r="AH568" s="1">
        <v>0.0</v>
      </c>
      <c r="AI568" s="1">
        <v>7.0</v>
      </c>
      <c r="AJ568" s="1">
        <v>16.0</v>
      </c>
      <c r="AK568" s="1">
        <v>273.0</v>
      </c>
      <c r="AL568" s="1">
        <v>6.0</v>
      </c>
      <c r="AM568" s="1">
        <v>6.0</v>
      </c>
      <c r="AN568" s="1">
        <v>100.0</v>
      </c>
      <c r="AO568" s="1">
        <v>10.0</v>
      </c>
      <c r="AP568" s="1">
        <v>10.0</v>
      </c>
      <c r="AQ568" s="1">
        <v>10.0</v>
      </c>
      <c r="AR568" s="1">
        <v>10.0</v>
      </c>
      <c r="AS568" s="1">
        <v>10.0</v>
      </c>
      <c r="AT568" s="1">
        <v>10.0</v>
      </c>
      <c r="AU568" s="1">
        <v>1.0</v>
      </c>
      <c r="AV568" s="1" t="s">
        <v>105</v>
      </c>
      <c r="AW568" s="1">
        <v>2.0</v>
      </c>
      <c r="AX568" s="1">
        <v>2.0</v>
      </c>
      <c r="AY568" s="1">
        <v>0.0</v>
      </c>
      <c r="AZ568" s="1">
        <v>0.0</v>
      </c>
      <c r="BA568" s="1">
        <v>3.83</v>
      </c>
      <c r="BB568" s="1">
        <v>-1.0</v>
      </c>
      <c r="BC568" s="1">
        <v>1.0</v>
      </c>
      <c r="BD568" s="1">
        <v>-1.0</v>
      </c>
      <c r="BE568" s="1">
        <v>-1.0</v>
      </c>
      <c r="BF568" s="1">
        <v>-1.0</v>
      </c>
      <c r="BG568" s="1">
        <v>-1.0</v>
      </c>
      <c r="BH568" s="1">
        <v>-1.0</v>
      </c>
      <c r="BI568" s="1">
        <v>-1.0</v>
      </c>
      <c r="BJ568" s="1">
        <v>-1.0</v>
      </c>
      <c r="BK568" s="1">
        <v>-1.0</v>
      </c>
      <c r="BL568" s="1">
        <v>-1.0</v>
      </c>
      <c r="BM568" s="1">
        <v>-1.0</v>
      </c>
      <c r="BN568" s="1">
        <v>-1.0</v>
      </c>
      <c r="BO568" s="1">
        <v>-1.0</v>
      </c>
      <c r="BP568" s="1">
        <v>-1.0</v>
      </c>
      <c r="BQ568" s="1">
        <v>-1.0</v>
      </c>
      <c r="BR568" s="1">
        <v>-1.0</v>
      </c>
      <c r="BS568" s="1">
        <v>-1.0</v>
      </c>
      <c r="BT568" s="1">
        <v>-1.0</v>
      </c>
      <c r="BU568" s="1">
        <v>1.0</v>
      </c>
      <c r="BV568" s="1">
        <v>-1.0</v>
      </c>
      <c r="BW568" s="1">
        <v>-1.0</v>
      </c>
      <c r="BX568" s="1">
        <v>-1.0</v>
      </c>
      <c r="BY568" s="1">
        <v>-1.0</v>
      </c>
      <c r="BZ568" s="1">
        <v>1.0</v>
      </c>
      <c r="CA568" s="1">
        <v>-1.0</v>
      </c>
      <c r="CB568" s="1">
        <v>-1.0</v>
      </c>
      <c r="CC568" s="1">
        <v>-1.0</v>
      </c>
      <c r="CD568" s="1">
        <v>18978.0</v>
      </c>
    </row>
    <row r="569">
      <c r="A569" s="1">
        <v>2784311.0</v>
      </c>
      <c r="B569" s="1" t="s">
        <v>3247</v>
      </c>
      <c r="C569" s="1" t="s">
        <v>3248</v>
      </c>
      <c r="D569" s="1" t="s">
        <v>3249</v>
      </c>
      <c r="E569" s="1" t="s">
        <v>85</v>
      </c>
      <c r="I569" s="1">
        <v>1.0870477E7</v>
      </c>
      <c r="J569" s="1">
        <v>41636.0</v>
      </c>
      <c r="K569" s="1" t="s">
        <v>272</v>
      </c>
      <c r="L569" s="1">
        <v>0.5</v>
      </c>
      <c r="M569" s="1">
        <v>0.0</v>
      </c>
      <c r="N569" s="1">
        <v>2.0</v>
      </c>
      <c r="O569" s="1">
        <v>0.0</v>
      </c>
      <c r="P569" s="1" t="s">
        <v>89</v>
      </c>
      <c r="Q569" s="1" t="s">
        <v>90</v>
      </c>
      <c r="R569" s="1">
        <v>40.72105</v>
      </c>
      <c r="S569" s="1">
        <v>-73.9814</v>
      </c>
      <c r="T569" s="1" t="s">
        <v>91</v>
      </c>
      <c r="U569" s="1" t="s">
        <v>113</v>
      </c>
      <c r="V569" s="1">
        <v>2.0</v>
      </c>
      <c r="W569" s="1">
        <v>1.0</v>
      </c>
      <c r="X569" s="1">
        <v>1.0</v>
      </c>
      <c r="Y569" s="1">
        <v>1.0</v>
      </c>
      <c r="Z569" s="1" t="s">
        <v>93</v>
      </c>
      <c r="AA569" s="1" t="s">
        <v>3250</v>
      </c>
      <c r="AB569" s="1">
        <v>100.0</v>
      </c>
      <c r="AC569" s="1">
        <v>1.0</v>
      </c>
      <c r="AD569" s="1">
        <v>35.0</v>
      </c>
      <c r="AE569" s="1">
        <v>1.0</v>
      </c>
      <c r="AF569" s="1" t="s">
        <v>1554</v>
      </c>
      <c r="AG569" s="1">
        <v>1.0</v>
      </c>
      <c r="AH569" s="1">
        <v>30.0</v>
      </c>
      <c r="AI569" s="1">
        <v>60.0</v>
      </c>
      <c r="AJ569" s="1">
        <v>90.0</v>
      </c>
      <c r="AK569" s="1">
        <v>365.0</v>
      </c>
      <c r="AL569" s="1">
        <v>1.0</v>
      </c>
      <c r="AM569" s="1">
        <v>0.0</v>
      </c>
      <c r="AN569" s="1">
        <v>100.0</v>
      </c>
      <c r="AO569" s="1">
        <v>10.0</v>
      </c>
      <c r="AP569" s="1">
        <v>8.0</v>
      </c>
      <c r="AQ569" s="1">
        <v>10.0</v>
      </c>
      <c r="AR569" s="1">
        <v>10.0</v>
      </c>
      <c r="AS569" s="1">
        <v>8.0</v>
      </c>
      <c r="AT569" s="1">
        <v>10.0</v>
      </c>
      <c r="AU569" s="1">
        <v>0.0</v>
      </c>
      <c r="AV569" s="1" t="s">
        <v>105</v>
      </c>
      <c r="AW569" s="1">
        <v>1.0</v>
      </c>
      <c r="AX569" s="1">
        <v>0.0</v>
      </c>
      <c r="AY569" s="1">
        <v>1.0</v>
      </c>
      <c r="AZ569" s="1">
        <v>0.0</v>
      </c>
      <c r="BA569" s="1">
        <v>0.07</v>
      </c>
      <c r="BB569" s="1">
        <v>-1.0</v>
      </c>
      <c r="BC569" s="1">
        <v>-1.0</v>
      </c>
      <c r="BD569" s="1">
        <v>-1.0</v>
      </c>
      <c r="BE569" s="1">
        <v>-1.0</v>
      </c>
      <c r="BF569" s="1">
        <v>-1.0</v>
      </c>
      <c r="BG569" s="1">
        <v>-1.0</v>
      </c>
      <c r="BH569" s="1">
        <v>-1.0</v>
      </c>
      <c r="BI569" s="1">
        <v>-1.0</v>
      </c>
      <c r="BJ569" s="1">
        <v>-1.0</v>
      </c>
      <c r="BK569" s="1">
        <v>-1.0</v>
      </c>
      <c r="BL569" s="1">
        <v>-1.0</v>
      </c>
      <c r="BM569" s="1">
        <v>1.0</v>
      </c>
      <c r="BN569" s="1">
        <v>-1.0</v>
      </c>
      <c r="BO569" s="1">
        <v>-1.0</v>
      </c>
      <c r="BP569" s="1">
        <v>1.0</v>
      </c>
      <c r="BQ569" s="1">
        <v>-1.0</v>
      </c>
      <c r="BR569" s="1">
        <v>-1.0</v>
      </c>
      <c r="BS569" s="1">
        <v>-1.0</v>
      </c>
      <c r="BT569" s="1">
        <v>-1.0</v>
      </c>
      <c r="BU569" s="1">
        <v>1.0</v>
      </c>
      <c r="BV569" s="1">
        <v>-1.0</v>
      </c>
      <c r="BW569" s="1">
        <v>1.0</v>
      </c>
      <c r="BX569" s="1">
        <v>-1.0</v>
      </c>
      <c r="BY569" s="1">
        <v>-1.0</v>
      </c>
      <c r="BZ569" s="1">
        <v>-1.0</v>
      </c>
      <c r="CA569" s="1">
        <v>-1.0</v>
      </c>
      <c r="CB569" s="1">
        <v>-1.0</v>
      </c>
      <c r="CC569" s="1">
        <v>-1.0</v>
      </c>
      <c r="CD569" s="1">
        <v>18986.0</v>
      </c>
    </row>
    <row r="570">
      <c r="A570" s="1">
        <v>4879911.0</v>
      </c>
      <c r="B570" s="1" t="s">
        <v>3251</v>
      </c>
      <c r="C570" s="1" t="s">
        <v>3252</v>
      </c>
      <c r="D570" s="1" t="s">
        <v>3253</v>
      </c>
      <c r="E570" s="1" t="s">
        <v>85</v>
      </c>
      <c r="F570" s="1" t="s">
        <v>3254</v>
      </c>
      <c r="G570" s="1" t="s">
        <v>3255</v>
      </c>
      <c r="H570" s="1" t="s">
        <v>3256</v>
      </c>
      <c r="I570" s="1">
        <v>1473630.0</v>
      </c>
      <c r="J570" s="1">
        <v>40882.0</v>
      </c>
      <c r="M570" s="1">
        <v>0.0</v>
      </c>
      <c r="N570" s="1">
        <v>1.0</v>
      </c>
      <c r="O570" s="1">
        <v>1.0</v>
      </c>
      <c r="P570" s="1" t="s">
        <v>123</v>
      </c>
      <c r="Q570" s="1" t="s">
        <v>954</v>
      </c>
      <c r="R570" s="1">
        <v>40.68234</v>
      </c>
      <c r="S570" s="1">
        <v>-73.98168</v>
      </c>
      <c r="T570" s="1" t="s">
        <v>91</v>
      </c>
      <c r="U570" s="1" t="s">
        <v>113</v>
      </c>
      <c r="V570" s="1">
        <v>2.0</v>
      </c>
      <c r="W570" s="1">
        <v>1.0</v>
      </c>
      <c r="X570" s="1">
        <v>1.0</v>
      </c>
      <c r="Y570" s="1">
        <v>1.0</v>
      </c>
      <c r="Z570" s="1" t="s">
        <v>93</v>
      </c>
      <c r="AA570" s="1" t="s">
        <v>3257</v>
      </c>
      <c r="AB570" s="1">
        <v>100.0</v>
      </c>
      <c r="AC570" s="1">
        <v>1.0</v>
      </c>
      <c r="AD570" s="1">
        <v>0.0</v>
      </c>
      <c r="AE570" s="1">
        <v>1.0</v>
      </c>
      <c r="AF570" s="1" t="s">
        <v>187</v>
      </c>
      <c r="AG570" s="1">
        <v>1.0</v>
      </c>
      <c r="AH570" s="1">
        <v>0.0</v>
      </c>
      <c r="AI570" s="1">
        <v>0.0</v>
      </c>
      <c r="AJ570" s="1">
        <v>0.0</v>
      </c>
      <c r="AK570" s="1">
        <v>0.0</v>
      </c>
      <c r="AL570" s="1">
        <v>2.0</v>
      </c>
      <c r="AM570" s="1">
        <v>0.0</v>
      </c>
      <c r="AN570" s="1">
        <v>80.0</v>
      </c>
      <c r="AO570" s="1">
        <v>10.0</v>
      </c>
      <c r="AP570" s="1">
        <v>6.0</v>
      </c>
      <c r="AQ570" s="1">
        <v>6.0</v>
      </c>
      <c r="AR570" s="1">
        <v>6.0</v>
      </c>
      <c r="AS570" s="1">
        <v>10.0</v>
      </c>
      <c r="AT570" s="1">
        <v>10.0</v>
      </c>
      <c r="AU570" s="1">
        <v>0.0</v>
      </c>
      <c r="AV570" s="1" t="s">
        <v>96</v>
      </c>
      <c r="AW570" s="1">
        <v>1.0</v>
      </c>
      <c r="AX570" s="1">
        <v>0.0</v>
      </c>
      <c r="AY570" s="1">
        <v>1.0</v>
      </c>
      <c r="AZ570" s="1">
        <v>0.0</v>
      </c>
      <c r="BA570" s="1">
        <v>0.04</v>
      </c>
      <c r="BB570" s="1">
        <v>1.0</v>
      </c>
      <c r="BC570" s="1">
        <v>1.0</v>
      </c>
      <c r="BD570" s="1">
        <v>-1.0</v>
      </c>
      <c r="BE570" s="1">
        <v>-1.0</v>
      </c>
      <c r="BF570" s="1">
        <v>-1.0</v>
      </c>
      <c r="BG570" s="1">
        <v>-1.0</v>
      </c>
      <c r="BH570" s="1">
        <v>-1.0</v>
      </c>
      <c r="BI570" s="1">
        <v>-1.0</v>
      </c>
      <c r="BJ570" s="1">
        <v>1.0</v>
      </c>
      <c r="BK570" s="1">
        <v>-1.0</v>
      </c>
      <c r="BL570" s="1">
        <v>-1.0</v>
      </c>
      <c r="BM570" s="1">
        <v>1.0</v>
      </c>
      <c r="BN570" s="1">
        <v>1.0</v>
      </c>
      <c r="BO570" s="1">
        <v>-1.0</v>
      </c>
      <c r="BP570" s="1">
        <v>-1.0</v>
      </c>
      <c r="BQ570" s="1">
        <v>-1.0</v>
      </c>
      <c r="BR570" s="1">
        <v>-1.0</v>
      </c>
      <c r="BS570" s="1">
        <v>-1.0</v>
      </c>
      <c r="BT570" s="1">
        <v>-1.0</v>
      </c>
      <c r="BU570" s="1">
        <v>1.0</v>
      </c>
      <c r="BV570" s="1">
        <v>-1.0</v>
      </c>
      <c r="BW570" s="1">
        <v>-1.0</v>
      </c>
      <c r="BX570" s="1">
        <v>-1.0</v>
      </c>
      <c r="BY570" s="1">
        <v>-1.0</v>
      </c>
      <c r="BZ570" s="1">
        <v>-1.0</v>
      </c>
      <c r="CA570" s="1">
        <v>-1.0</v>
      </c>
      <c r="CB570" s="1">
        <v>-1.0</v>
      </c>
      <c r="CC570" s="1">
        <v>-1.0</v>
      </c>
      <c r="CD570" s="1">
        <v>19105.0</v>
      </c>
    </row>
    <row r="571">
      <c r="A571" s="1">
        <v>2.773614E7</v>
      </c>
      <c r="B571" s="1" t="s">
        <v>3258</v>
      </c>
      <c r="E571" s="1" t="s">
        <v>85</v>
      </c>
      <c r="H571" s="1" t="s">
        <v>3259</v>
      </c>
      <c r="I571" s="1">
        <v>2.09406241E8</v>
      </c>
      <c r="J571" s="1">
        <v>43326.0</v>
      </c>
      <c r="M571" s="1">
        <v>0.0</v>
      </c>
      <c r="N571" s="1">
        <v>1.0</v>
      </c>
      <c r="O571" s="1">
        <v>0.0</v>
      </c>
      <c r="P571" s="1" t="s">
        <v>111</v>
      </c>
      <c r="Q571" s="1" t="s">
        <v>112</v>
      </c>
      <c r="R571" s="1">
        <v>40.71799</v>
      </c>
      <c r="S571" s="1">
        <v>-73.85695</v>
      </c>
      <c r="T571" s="1" t="s">
        <v>125</v>
      </c>
      <c r="U571" s="1" t="s">
        <v>92</v>
      </c>
      <c r="V571" s="1">
        <v>4.0</v>
      </c>
      <c r="W571" s="1">
        <v>1.5</v>
      </c>
      <c r="X571" s="1">
        <v>2.0</v>
      </c>
      <c r="Y571" s="1">
        <v>1.0</v>
      </c>
      <c r="Z571" s="1" t="s">
        <v>93</v>
      </c>
      <c r="AA571" s="1" t="s">
        <v>3260</v>
      </c>
      <c r="AB571" s="1">
        <v>300.0</v>
      </c>
      <c r="AC571" s="1">
        <v>1.0</v>
      </c>
      <c r="AD571" s="1">
        <v>0.0</v>
      </c>
      <c r="AE571" s="1">
        <v>1.0</v>
      </c>
      <c r="AF571" s="1" t="s">
        <v>356</v>
      </c>
      <c r="AG571" s="1">
        <v>1.0</v>
      </c>
      <c r="AH571" s="1">
        <v>0.0</v>
      </c>
      <c r="AI571" s="1">
        <v>0.0</v>
      </c>
      <c r="AJ571" s="1">
        <v>0.0</v>
      </c>
      <c r="AK571" s="1">
        <v>0.0</v>
      </c>
      <c r="AL571" s="1">
        <v>0.0</v>
      </c>
      <c r="AM571" s="1">
        <v>0.0</v>
      </c>
      <c r="AU571" s="1">
        <v>0.0</v>
      </c>
      <c r="AV571" s="1" t="s">
        <v>105</v>
      </c>
      <c r="AW571" s="1">
        <v>1.0</v>
      </c>
      <c r="AX571" s="1">
        <v>1.0</v>
      </c>
      <c r="AY571" s="1">
        <v>0.0</v>
      </c>
      <c r="AZ571" s="1">
        <v>0.0</v>
      </c>
      <c r="BB571" s="1">
        <v>-1.0</v>
      </c>
      <c r="BC571" s="1">
        <v>1.0</v>
      </c>
      <c r="BD571" s="1">
        <v>-1.0</v>
      </c>
      <c r="BE571" s="1">
        <v>-1.0</v>
      </c>
      <c r="BF571" s="1">
        <v>-1.0</v>
      </c>
      <c r="BG571" s="1">
        <v>-1.0</v>
      </c>
      <c r="BH571" s="1">
        <v>-1.0</v>
      </c>
      <c r="BI571" s="1">
        <v>1.0</v>
      </c>
      <c r="BJ571" s="1">
        <v>1.0</v>
      </c>
      <c r="BK571" s="1">
        <v>-1.0</v>
      </c>
      <c r="BL571" s="1">
        <v>-1.0</v>
      </c>
      <c r="BM571" s="1">
        <v>1.0</v>
      </c>
      <c r="BN571" s="1">
        <v>-1.0</v>
      </c>
      <c r="BO571" s="1">
        <v>-1.0</v>
      </c>
      <c r="BP571" s="1">
        <v>-1.0</v>
      </c>
      <c r="BQ571" s="1">
        <v>1.0</v>
      </c>
      <c r="BR571" s="1">
        <v>-1.0</v>
      </c>
      <c r="BS571" s="1">
        <v>1.0</v>
      </c>
      <c r="BT571" s="1">
        <v>-1.0</v>
      </c>
      <c r="BU571" s="1">
        <v>1.0</v>
      </c>
      <c r="BV571" s="1">
        <v>-1.0</v>
      </c>
      <c r="BW571" s="1">
        <v>-1.0</v>
      </c>
      <c r="BX571" s="1">
        <v>-1.0</v>
      </c>
      <c r="BY571" s="1">
        <v>-1.0</v>
      </c>
      <c r="BZ571" s="1">
        <v>-1.0</v>
      </c>
      <c r="CA571" s="1">
        <v>-1.0</v>
      </c>
      <c r="CB571" s="1">
        <v>-1.0</v>
      </c>
      <c r="CC571" s="1">
        <v>-1.0</v>
      </c>
      <c r="CD571" s="1">
        <v>19109.0</v>
      </c>
    </row>
    <row r="572">
      <c r="A572" s="1">
        <v>2.9982582E7</v>
      </c>
      <c r="B572" s="1" t="s">
        <v>3261</v>
      </c>
      <c r="C572" s="1" t="s">
        <v>3262</v>
      </c>
      <c r="D572" s="1" t="s">
        <v>3263</v>
      </c>
      <c r="E572" s="1" t="s">
        <v>85</v>
      </c>
      <c r="F572" s="1" t="s">
        <v>3264</v>
      </c>
      <c r="G572" s="1" t="s">
        <v>3265</v>
      </c>
      <c r="I572" s="1">
        <v>3.2785325E7</v>
      </c>
      <c r="J572" s="1">
        <v>42130.0</v>
      </c>
      <c r="K572" s="1" t="s">
        <v>134</v>
      </c>
      <c r="L572" s="1">
        <v>0.83</v>
      </c>
      <c r="M572" s="1">
        <v>1.0</v>
      </c>
      <c r="N572" s="1">
        <v>1.0</v>
      </c>
      <c r="O572" s="1">
        <v>0.0</v>
      </c>
      <c r="P572" s="1" t="s">
        <v>123</v>
      </c>
      <c r="Q572" s="1" t="s">
        <v>124</v>
      </c>
      <c r="R572" s="1">
        <v>40.68064</v>
      </c>
      <c r="S572" s="1">
        <v>-73.94856</v>
      </c>
      <c r="T572" s="1" t="s">
        <v>91</v>
      </c>
      <c r="U572" s="1" t="s">
        <v>92</v>
      </c>
      <c r="V572" s="1">
        <v>2.0</v>
      </c>
      <c r="W572" s="1">
        <v>1.0</v>
      </c>
      <c r="X572" s="1">
        <v>1.0</v>
      </c>
      <c r="Y572" s="1">
        <v>1.0</v>
      </c>
      <c r="Z572" s="1" t="s">
        <v>93</v>
      </c>
      <c r="AA572" s="1" t="s">
        <v>3266</v>
      </c>
      <c r="AB572" s="1">
        <v>125.0</v>
      </c>
      <c r="AC572" s="1">
        <v>1.0</v>
      </c>
      <c r="AD572" s="1">
        <v>0.0</v>
      </c>
      <c r="AE572" s="1">
        <v>3.0</v>
      </c>
      <c r="AF572" s="1" t="s">
        <v>407</v>
      </c>
      <c r="AG572" s="1">
        <v>1.0</v>
      </c>
      <c r="AH572" s="1">
        <v>1.0</v>
      </c>
      <c r="AI572" s="1">
        <v>4.0</v>
      </c>
      <c r="AJ572" s="1">
        <v>4.0</v>
      </c>
      <c r="AK572" s="1">
        <v>4.0</v>
      </c>
      <c r="AL572" s="1">
        <v>16.0</v>
      </c>
      <c r="AM572" s="1">
        <v>16.0</v>
      </c>
      <c r="AN572" s="1">
        <v>100.0</v>
      </c>
      <c r="AO572" s="1">
        <v>10.0</v>
      </c>
      <c r="AP572" s="1">
        <v>10.0</v>
      </c>
      <c r="AQ572" s="1">
        <v>10.0</v>
      </c>
      <c r="AR572" s="1">
        <v>10.0</v>
      </c>
      <c r="AS572" s="1">
        <v>10.0</v>
      </c>
      <c r="AT572" s="1">
        <v>9.0</v>
      </c>
      <c r="AU572" s="1">
        <v>1.0</v>
      </c>
      <c r="AV572" s="1" t="s">
        <v>105</v>
      </c>
      <c r="AW572" s="1">
        <v>1.0</v>
      </c>
      <c r="AX572" s="1">
        <v>1.0</v>
      </c>
      <c r="AY572" s="1">
        <v>0.0</v>
      </c>
      <c r="AZ572" s="1">
        <v>0.0</v>
      </c>
      <c r="BA572" s="1">
        <v>2.21</v>
      </c>
      <c r="BB572" s="1">
        <v>-1.0</v>
      </c>
      <c r="BC572" s="1">
        <v>1.0</v>
      </c>
      <c r="BD572" s="1">
        <v>-1.0</v>
      </c>
      <c r="BE572" s="1">
        <v>-1.0</v>
      </c>
      <c r="BF572" s="1">
        <v>-1.0</v>
      </c>
      <c r="BG572" s="1">
        <v>-1.0</v>
      </c>
      <c r="BH572" s="1">
        <v>-1.0</v>
      </c>
      <c r="BI572" s="1">
        <v>-1.0</v>
      </c>
      <c r="BJ572" s="1">
        <v>1.0</v>
      </c>
      <c r="BK572" s="1">
        <v>-1.0</v>
      </c>
      <c r="BL572" s="1">
        <v>-1.0</v>
      </c>
      <c r="BM572" s="1">
        <v>-1.0</v>
      </c>
      <c r="BN572" s="1">
        <v>-1.0</v>
      </c>
      <c r="BO572" s="1">
        <v>-1.0</v>
      </c>
      <c r="BP572" s="1">
        <v>-1.0</v>
      </c>
      <c r="BQ572" s="1">
        <v>-1.0</v>
      </c>
      <c r="BR572" s="1">
        <v>-1.0</v>
      </c>
      <c r="BS572" s="1">
        <v>-1.0</v>
      </c>
      <c r="BT572" s="1">
        <v>-1.0</v>
      </c>
      <c r="BU572" s="1">
        <v>1.0</v>
      </c>
      <c r="BV572" s="1">
        <v>-1.0</v>
      </c>
      <c r="BW572" s="1">
        <v>-1.0</v>
      </c>
      <c r="BX572" s="1">
        <v>1.0</v>
      </c>
      <c r="BY572" s="1">
        <v>-1.0</v>
      </c>
      <c r="BZ572" s="1">
        <v>1.0</v>
      </c>
      <c r="CA572" s="1">
        <v>-1.0</v>
      </c>
      <c r="CB572" s="1">
        <v>-1.0</v>
      </c>
      <c r="CC572" s="1">
        <v>-1.0</v>
      </c>
      <c r="CD572" s="1">
        <v>19150.0</v>
      </c>
    </row>
    <row r="573">
      <c r="A573" s="1">
        <v>2.6319688E7</v>
      </c>
      <c r="B573" s="1" t="s">
        <v>3267</v>
      </c>
      <c r="C573" s="1" t="s">
        <v>3268</v>
      </c>
      <c r="D573" s="1" t="s">
        <v>3269</v>
      </c>
      <c r="E573" s="1" t="s">
        <v>85</v>
      </c>
      <c r="F573" s="1" t="s">
        <v>3270</v>
      </c>
      <c r="G573" s="1" t="s">
        <v>3271</v>
      </c>
      <c r="H573" s="1" t="s">
        <v>3272</v>
      </c>
      <c r="I573" s="1">
        <v>6.9977115E7</v>
      </c>
      <c r="J573" s="1">
        <v>42492.0</v>
      </c>
      <c r="K573" s="1" t="s">
        <v>88</v>
      </c>
      <c r="L573" s="1">
        <v>1.0</v>
      </c>
      <c r="M573" s="1">
        <v>0.0</v>
      </c>
      <c r="N573" s="1">
        <v>4.0</v>
      </c>
      <c r="O573" s="1">
        <v>0.0</v>
      </c>
      <c r="P573" s="1" t="s">
        <v>123</v>
      </c>
      <c r="Q573" s="1" t="s">
        <v>2832</v>
      </c>
      <c r="R573" s="1">
        <v>40.61559</v>
      </c>
      <c r="S573" s="1">
        <v>-73.99027</v>
      </c>
      <c r="T573" s="1" t="s">
        <v>125</v>
      </c>
      <c r="U573" s="1" t="s">
        <v>113</v>
      </c>
      <c r="V573" s="1">
        <v>2.0</v>
      </c>
      <c r="W573" s="1">
        <v>1.0</v>
      </c>
      <c r="X573" s="1">
        <v>1.0</v>
      </c>
      <c r="Y573" s="1">
        <v>1.0</v>
      </c>
      <c r="Z573" s="1" t="s">
        <v>93</v>
      </c>
      <c r="AA573" s="1" t="s">
        <v>3273</v>
      </c>
      <c r="AB573" s="1">
        <v>79.0</v>
      </c>
      <c r="AC573" s="1">
        <v>1.0</v>
      </c>
      <c r="AD573" s="1">
        <v>10.0</v>
      </c>
      <c r="AE573" s="1">
        <v>2.0</v>
      </c>
      <c r="AF573" s="1" t="s">
        <v>179</v>
      </c>
      <c r="AG573" s="1">
        <v>1.0</v>
      </c>
      <c r="AH573" s="1">
        <v>29.0</v>
      </c>
      <c r="AI573" s="1">
        <v>59.0</v>
      </c>
      <c r="AJ573" s="1">
        <v>89.0</v>
      </c>
      <c r="AK573" s="1">
        <v>89.0</v>
      </c>
      <c r="AL573" s="1">
        <v>0.0</v>
      </c>
      <c r="AM573" s="1">
        <v>0.0</v>
      </c>
      <c r="AU573" s="1">
        <v>0.0</v>
      </c>
      <c r="AV573" s="1" t="s">
        <v>105</v>
      </c>
      <c r="AW573" s="1">
        <v>4.0</v>
      </c>
      <c r="AX573" s="1">
        <v>0.0</v>
      </c>
      <c r="AY573" s="1">
        <v>4.0</v>
      </c>
      <c r="AZ573" s="1">
        <v>0.0</v>
      </c>
      <c r="BB573" s="1">
        <v>-1.0</v>
      </c>
      <c r="BC573" s="1">
        <v>1.0</v>
      </c>
      <c r="BD573" s="1">
        <v>-1.0</v>
      </c>
      <c r="BE573" s="1">
        <v>-1.0</v>
      </c>
      <c r="BF573" s="1">
        <v>-1.0</v>
      </c>
      <c r="BG573" s="1">
        <v>-1.0</v>
      </c>
      <c r="BH573" s="1">
        <v>1.0</v>
      </c>
      <c r="BI573" s="1">
        <v>-1.0</v>
      </c>
      <c r="BJ573" s="1">
        <v>-1.0</v>
      </c>
      <c r="BK573" s="1">
        <v>-1.0</v>
      </c>
      <c r="BL573" s="1">
        <v>-1.0</v>
      </c>
      <c r="BM573" s="1">
        <v>1.0</v>
      </c>
      <c r="BN573" s="1">
        <v>-1.0</v>
      </c>
      <c r="BO573" s="1">
        <v>-1.0</v>
      </c>
      <c r="BP573" s="1">
        <v>1.0</v>
      </c>
      <c r="BQ573" s="1">
        <v>-1.0</v>
      </c>
      <c r="BR573" s="1">
        <v>-1.0</v>
      </c>
      <c r="BS573" s="1">
        <v>1.0</v>
      </c>
      <c r="BT573" s="1">
        <v>-1.0</v>
      </c>
      <c r="BU573" s="1">
        <v>1.0</v>
      </c>
      <c r="BV573" s="1">
        <v>-1.0</v>
      </c>
      <c r="BW573" s="1">
        <v>-1.0</v>
      </c>
      <c r="BX573" s="1">
        <v>-1.0</v>
      </c>
      <c r="BY573" s="1">
        <v>-1.0</v>
      </c>
      <c r="BZ573" s="1">
        <v>-1.0</v>
      </c>
      <c r="CA573" s="1">
        <v>-1.0</v>
      </c>
      <c r="CB573" s="1">
        <v>-1.0</v>
      </c>
      <c r="CC573" s="1">
        <v>-1.0</v>
      </c>
      <c r="CD573" s="1">
        <v>19178.0</v>
      </c>
    </row>
    <row r="574">
      <c r="A574" s="1">
        <v>2.0726517E7</v>
      </c>
      <c r="B574" s="1" t="s">
        <v>3274</v>
      </c>
      <c r="C574" s="1" t="s">
        <v>3275</v>
      </c>
      <c r="D574" s="1" t="s">
        <v>3276</v>
      </c>
      <c r="E574" s="1" t="s">
        <v>85</v>
      </c>
      <c r="I574" s="1">
        <v>2.1531418E7</v>
      </c>
      <c r="J574" s="1">
        <v>41901.0</v>
      </c>
      <c r="M574" s="1">
        <v>0.0</v>
      </c>
      <c r="N574" s="1">
        <v>2.0</v>
      </c>
      <c r="O574" s="1">
        <v>1.0</v>
      </c>
      <c r="P574" s="1" t="s">
        <v>123</v>
      </c>
      <c r="Q574" s="1" t="s">
        <v>185</v>
      </c>
      <c r="R574" s="1">
        <v>40.70929</v>
      </c>
      <c r="S574" s="1">
        <v>-73.95381</v>
      </c>
      <c r="T574" s="1" t="s">
        <v>91</v>
      </c>
      <c r="U574" s="1" t="s">
        <v>92</v>
      </c>
      <c r="V574" s="1">
        <v>5.0</v>
      </c>
      <c r="W574" s="1">
        <v>2.0</v>
      </c>
      <c r="X574" s="1">
        <v>2.0</v>
      </c>
      <c r="Y574" s="1">
        <v>2.0</v>
      </c>
      <c r="Z574" s="1" t="s">
        <v>93</v>
      </c>
      <c r="AA574" s="1" t="s">
        <v>3277</v>
      </c>
      <c r="AB574" s="1">
        <v>195.0</v>
      </c>
      <c r="AC574" s="1">
        <v>1.0</v>
      </c>
      <c r="AD574" s="1">
        <v>0.0</v>
      </c>
      <c r="AE574" s="1">
        <v>2.0</v>
      </c>
      <c r="AF574" s="1" t="s">
        <v>302</v>
      </c>
      <c r="AG574" s="1">
        <v>1.0</v>
      </c>
      <c r="AH574" s="1">
        <v>0.0</v>
      </c>
      <c r="AI574" s="1">
        <v>0.0</v>
      </c>
      <c r="AJ574" s="1">
        <v>0.0</v>
      </c>
      <c r="AK574" s="1">
        <v>0.0</v>
      </c>
      <c r="AL574" s="1">
        <v>9.0</v>
      </c>
      <c r="AM574" s="1">
        <v>1.0</v>
      </c>
      <c r="AN574" s="1">
        <v>93.0</v>
      </c>
      <c r="AO574" s="1">
        <v>10.0</v>
      </c>
      <c r="AP574" s="1">
        <v>9.0</v>
      </c>
      <c r="AQ574" s="1">
        <v>10.0</v>
      </c>
      <c r="AR574" s="1">
        <v>9.0</v>
      </c>
      <c r="AS574" s="1">
        <v>10.0</v>
      </c>
      <c r="AT574" s="1">
        <v>10.0</v>
      </c>
      <c r="AU574" s="1">
        <v>1.0</v>
      </c>
      <c r="AV574" s="1" t="s">
        <v>96</v>
      </c>
      <c r="AW574" s="1">
        <v>1.0</v>
      </c>
      <c r="AX574" s="1">
        <v>1.0</v>
      </c>
      <c r="AY574" s="1">
        <v>0.0</v>
      </c>
      <c r="AZ574" s="1">
        <v>0.0</v>
      </c>
      <c r="BA574" s="1">
        <v>0.44</v>
      </c>
      <c r="BB574" s="1">
        <v>-1.0</v>
      </c>
      <c r="BC574" s="1">
        <v>1.0</v>
      </c>
      <c r="BD574" s="1">
        <v>-1.0</v>
      </c>
      <c r="BE574" s="1">
        <v>1.0</v>
      </c>
      <c r="BF574" s="1">
        <v>1.0</v>
      </c>
      <c r="BG574" s="1">
        <v>-1.0</v>
      </c>
      <c r="BH574" s="1">
        <v>1.0</v>
      </c>
      <c r="BI574" s="1">
        <v>-1.0</v>
      </c>
      <c r="BJ574" s="1">
        <v>1.0</v>
      </c>
      <c r="BK574" s="1">
        <v>1.0</v>
      </c>
      <c r="BL574" s="1">
        <v>1.0</v>
      </c>
      <c r="BM574" s="1">
        <v>1.0</v>
      </c>
      <c r="BN574" s="1">
        <v>-1.0</v>
      </c>
      <c r="BO574" s="1">
        <v>-1.0</v>
      </c>
      <c r="BP574" s="1">
        <v>-1.0</v>
      </c>
      <c r="BQ574" s="1">
        <v>-1.0</v>
      </c>
      <c r="BR574" s="1">
        <v>1.0</v>
      </c>
      <c r="BS574" s="1">
        <v>-1.0</v>
      </c>
      <c r="BT574" s="1">
        <v>-1.0</v>
      </c>
      <c r="BU574" s="1">
        <v>1.0</v>
      </c>
      <c r="BV574" s="1">
        <v>-1.0</v>
      </c>
      <c r="BW574" s="1">
        <v>-1.0</v>
      </c>
      <c r="BX574" s="1">
        <v>-1.0</v>
      </c>
      <c r="BY574" s="1">
        <v>-1.0</v>
      </c>
      <c r="BZ574" s="1">
        <v>-1.0</v>
      </c>
      <c r="CA574" s="1">
        <v>-1.0</v>
      </c>
      <c r="CB574" s="1">
        <v>-1.0</v>
      </c>
      <c r="CC574" s="1">
        <v>-1.0</v>
      </c>
      <c r="CD574" s="1">
        <v>19240.0</v>
      </c>
    </row>
    <row r="575">
      <c r="A575" s="1">
        <v>1.6039453E7</v>
      </c>
      <c r="B575" s="1" t="s">
        <v>3278</v>
      </c>
      <c r="C575" s="1" t="s">
        <v>3279</v>
      </c>
      <c r="D575" s="1" t="s">
        <v>3279</v>
      </c>
      <c r="E575" s="1" t="s">
        <v>85</v>
      </c>
      <c r="I575" s="1">
        <v>8.6887132E7</v>
      </c>
      <c r="J575" s="1">
        <v>42581.0</v>
      </c>
      <c r="K575" s="1" t="s">
        <v>134</v>
      </c>
      <c r="L575" s="1">
        <v>1.0</v>
      </c>
      <c r="M575" s="1">
        <v>1.0</v>
      </c>
      <c r="N575" s="1">
        <v>2.0</v>
      </c>
      <c r="O575" s="1">
        <v>0.0</v>
      </c>
      <c r="P575" s="1" t="s">
        <v>111</v>
      </c>
      <c r="Q575" s="1" t="s">
        <v>112</v>
      </c>
      <c r="R575" s="1">
        <v>40.69469</v>
      </c>
      <c r="S575" s="1">
        <v>-73.78196</v>
      </c>
      <c r="T575" s="1" t="s">
        <v>91</v>
      </c>
      <c r="U575" s="1" t="s">
        <v>92</v>
      </c>
      <c r="V575" s="1">
        <v>2.0</v>
      </c>
      <c r="W575" s="1">
        <v>1.0</v>
      </c>
      <c r="X575" s="1">
        <v>1.0</v>
      </c>
      <c r="Y575" s="1">
        <v>1.0</v>
      </c>
      <c r="Z575" s="1" t="s">
        <v>93</v>
      </c>
      <c r="AA575" s="1" t="s">
        <v>3280</v>
      </c>
      <c r="AB575" s="1">
        <v>99.0</v>
      </c>
      <c r="AC575" s="1">
        <v>1.0</v>
      </c>
      <c r="AD575" s="1">
        <v>0.0</v>
      </c>
      <c r="AE575" s="1">
        <v>2.0</v>
      </c>
      <c r="AF575" s="1" t="s">
        <v>179</v>
      </c>
      <c r="AG575" s="1">
        <v>1.0</v>
      </c>
      <c r="AH575" s="1">
        <v>30.0</v>
      </c>
      <c r="AI575" s="1">
        <v>60.0</v>
      </c>
      <c r="AJ575" s="1">
        <v>90.0</v>
      </c>
      <c r="AK575" s="1">
        <v>365.0</v>
      </c>
      <c r="AL575" s="1">
        <v>13.0</v>
      </c>
      <c r="AM575" s="1">
        <v>13.0</v>
      </c>
      <c r="AN575" s="1">
        <v>98.0</v>
      </c>
      <c r="AO575" s="1">
        <v>10.0</v>
      </c>
      <c r="AP575" s="1">
        <v>10.0</v>
      </c>
      <c r="AQ575" s="1">
        <v>10.0</v>
      </c>
      <c r="AR575" s="1">
        <v>10.0</v>
      </c>
      <c r="AS575" s="1">
        <v>9.0</v>
      </c>
      <c r="AT575" s="1">
        <v>10.0</v>
      </c>
      <c r="AU575" s="1">
        <v>0.0</v>
      </c>
      <c r="AV575" s="1" t="s">
        <v>105</v>
      </c>
      <c r="AW575" s="1">
        <v>2.0</v>
      </c>
      <c r="AX575" s="1">
        <v>2.0</v>
      </c>
      <c r="AY575" s="1">
        <v>0.0</v>
      </c>
      <c r="AZ575" s="1">
        <v>0.0</v>
      </c>
      <c r="BA575" s="1">
        <v>1.71</v>
      </c>
      <c r="BB575" s="1">
        <v>-1.0</v>
      </c>
      <c r="BC575" s="1">
        <v>1.0</v>
      </c>
      <c r="BD575" s="1">
        <v>-1.0</v>
      </c>
      <c r="BE575" s="1">
        <v>-1.0</v>
      </c>
      <c r="BF575" s="1">
        <v>-1.0</v>
      </c>
      <c r="BG575" s="1">
        <v>-1.0</v>
      </c>
      <c r="BH575" s="1">
        <v>-1.0</v>
      </c>
      <c r="BI575" s="1">
        <v>-1.0</v>
      </c>
      <c r="BJ575" s="1">
        <v>1.0</v>
      </c>
      <c r="BK575" s="1">
        <v>1.0</v>
      </c>
      <c r="BL575" s="1">
        <v>-1.0</v>
      </c>
      <c r="BM575" s="1">
        <v>-1.0</v>
      </c>
      <c r="BN575" s="1">
        <v>-1.0</v>
      </c>
      <c r="BO575" s="1">
        <v>-1.0</v>
      </c>
      <c r="BP575" s="1">
        <v>1.0</v>
      </c>
      <c r="BQ575" s="1">
        <v>1.0</v>
      </c>
      <c r="BR575" s="1">
        <v>-1.0</v>
      </c>
      <c r="BS575" s="1">
        <v>-1.0</v>
      </c>
      <c r="BT575" s="1">
        <v>-1.0</v>
      </c>
      <c r="BU575" s="1">
        <v>1.0</v>
      </c>
      <c r="BV575" s="1">
        <v>-1.0</v>
      </c>
      <c r="BW575" s="1">
        <v>-1.0</v>
      </c>
      <c r="BX575" s="1">
        <v>-1.0</v>
      </c>
      <c r="BY575" s="1">
        <v>-1.0</v>
      </c>
      <c r="BZ575" s="1">
        <v>-1.0</v>
      </c>
      <c r="CA575" s="1">
        <v>-1.0</v>
      </c>
      <c r="CB575" s="1">
        <v>-1.0</v>
      </c>
      <c r="CC575" s="1">
        <v>-1.0</v>
      </c>
      <c r="CD575" s="1">
        <v>19352.0</v>
      </c>
    </row>
    <row r="576">
      <c r="A576" s="1">
        <v>3.1354518E7</v>
      </c>
      <c r="B576" s="1" t="s">
        <v>3281</v>
      </c>
      <c r="C576" s="1" t="s">
        <v>3282</v>
      </c>
      <c r="D576" s="1" t="s">
        <v>3283</v>
      </c>
      <c r="E576" s="1" t="s">
        <v>85</v>
      </c>
      <c r="F576" s="1" t="s">
        <v>3284</v>
      </c>
      <c r="G576" s="1" t="s">
        <v>3285</v>
      </c>
      <c r="H576" s="1" t="s">
        <v>3286</v>
      </c>
      <c r="I576" s="1">
        <v>1973165.0</v>
      </c>
      <c r="J576" s="1">
        <v>40988.0</v>
      </c>
      <c r="K576" s="1" t="s">
        <v>88</v>
      </c>
      <c r="L576" s="1">
        <v>1.0</v>
      </c>
      <c r="M576" s="1">
        <v>0.0</v>
      </c>
      <c r="N576" s="1">
        <v>1.0</v>
      </c>
      <c r="O576" s="1">
        <v>0.0</v>
      </c>
      <c r="P576" s="1" t="s">
        <v>123</v>
      </c>
      <c r="Q576" s="1" t="s">
        <v>296</v>
      </c>
      <c r="R576" s="1">
        <v>40.73344</v>
      </c>
      <c r="S576" s="1">
        <v>-73.95851</v>
      </c>
      <c r="T576" s="1" t="s">
        <v>144</v>
      </c>
      <c r="U576" s="1" t="s">
        <v>113</v>
      </c>
      <c r="V576" s="1">
        <v>2.0</v>
      </c>
      <c r="W576" s="1">
        <v>1.0</v>
      </c>
      <c r="X576" s="1">
        <v>1.0</v>
      </c>
      <c r="Y576" s="1">
        <v>1.0</v>
      </c>
      <c r="Z576" s="1" t="s">
        <v>93</v>
      </c>
      <c r="AA576" s="1" t="s">
        <v>3287</v>
      </c>
      <c r="AB576" s="1">
        <v>100.0</v>
      </c>
      <c r="AC576" s="1">
        <v>1.0</v>
      </c>
      <c r="AD576" s="1">
        <v>50.0</v>
      </c>
      <c r="AE576" s="1">
        <v>2.0</v>
      </c>
      <c r="AF576" s="1" t="s">
        <v>104</v>
      </c>
      <c r="AG576" s="1">
        <v>1.0</v>
      </c>
      <c r="AH576" s="1">
        <v>5.0</v>
      </c>
      <c r="AI576" s="1">
        <v>5.0</v>
      </c>
      <c r="AJ576" s="1">
        <v>10.0</v>
      </c>
      <c r="AK576" s="1">
        <v>100.0</v>
      </c>
      <c r="AL576" s="1">
        <v>3.0</v>
      </c>
      <c r="AM576" s="1">
        <v>3.0</v>
      </c>
      <c r="AN576" s="1">
        <v>93.0</v>
      </c>
      <c r="AO576" s="1">
        <v>9.0</v>
      </c>
      <c r="AP576" s="1">
        <v>9.0</v>
      </c>
      <c r="AQ576" s="1">
        <v>10.0</v>
      </c>
      <c r="AR576" s="1">
        <v>10.0</v>
      </c>
      <c r="AS576" s="1">
        <v>10.0</v>
      </c>
      <c r="AT576" s="1">
        <v>9.0</v>
      </c>
      <c r="AU576" s="1">
        <v>0.0</v>
      </c>
      <c r="AV576" s="1" t="s">
        <v>105</v>
      </c>
      <c r="AW576" s="1">
        <v>1.0</v>
      </c>
      <c r="AX576" s="1">
        <v>0.0</v>
      </c>
      <c r="AY576" s="1">
        <v>1.0</v>
      </c>
      <c r="AZ576" s="1">
        <v>0.0</v>
      </c>
      <c r="BA576" s="1">
        <v>0.53</v>
      </c>
      <c r="BB576" s="1">
        <v>-1.0</v>
      </c>
      <c r="BC576" s="1">
        <v>1.0</v>
      </c>
      <c r="BD576" s="1">
        <v>-1.0</v>
      </c>
      <c r="BE576" s="1">
        <v>-1.0</v>
      </c>
      <c r="BF576" s="1">
        <v>-1.0</v>
      </c>
      <c r="BG576" s="1">
        <v>-1.0</v>
      </c>
      <c r="BH576" s="1">
        <v>-1.0</v>
      </c>
      <c r="BI576" s="1">
        <v>-1.0</v>
      </c>
      <c r="BJ576" s="1">
        <v>1.0</v>
      </c>
      <c r="BK576" s="1">
        <v>1.0</v>
      </c>
      <c r="BL576" s="1">
        <v>1.0</v>
      </c>
      <c r="BM576" s="1">
        <v>1.0</v>
      </c>
      <c r="BN576" s="1">
        <v>-1.0</v>
      </c>
      <c r="BO576" s="1">
        <v>-1.0</v>
      </c>
      <c r="BP576" s="1">
        <v>-1.0</v>
      </c>
      <c r="BQ576" s="1">
        <v>-1.0</v>
      </c>
      <c r="BR576" s="1">
        <v>-1.0</v>
      </c>
      <c r="BS576" s="1">
        <v>1.0</v>
      </c>
      <c r="BT576" s="1">
        <v>-1.0</v>
      </c>
      <c r="BU576" s="1">
        <v>1.0</v>
      </c>
      <c r="BV576" s="1">
        <v>-1.0</v>
      </c>
      <c r="BW576" s="1">
        <v>-1.0</v>
      </c>
      <c r="BX576" s="1">
        <v>-1.0</v>
      </c>
      <c r="BY576" s="1">
        <v>-1.0</v>
      </c>
      <c r="BZ576" s="1">
        <v>-1.0</v>
      </c>
      <c r="CA576" s="1">
        <v>-1.0</v>
      </c>
      <c r="CB576" s="1">
        <v>-1.0</v>
      </c>
      <c r="CC576" s="1">
        <v>-1.0</v>
      </c>
      <c r="CD576" s="1">
        <v>19383.0</v>
      </c>
    </row>
    <row r="577">
      <c r="A577" s="1">
        <v>3.1934408E7</v>
      </c>
      <c r="B577" s="1" t="s">
        <v>3288</v>
      </c>
      <c r="C577" s="1" t="s">
        <v>3289</v>
      </c>
      <c r="D577" s="1" t="s">
        <v>3290</v>
      </c>
      <c r="E577" s="1" t="s">
        <v>85</v>
      </c>
      <c r="F577" s="1" t="s">
        <v>3291</v>
      </c>
      <c r="G577" s="1" t="s">
        <v>3292</v>
      </c>
      <c r="I577" s="1">
        <v>2.34396332E8</v>
      </c>
      <c r="J577" s="1">
        <v>43469.0</v>
      </c>
      <c r="K577" s="1" t="s">
        <v>134</v>
      </c>
      <c r="L577" s="1">
        <v>1.0</v>
      </c>
      <c r="M577" s="1">
        <v>1.0</v>
      </c>
      <c r="N577" s="1">
        <v>2.0</v>
      </c>
      <c r="O577" s="1">
        <v>1.0</v>
      </c>
      <c r="P577" s="1" t="s">
        <v>111</v>
      </c>
      <c r="Q577" s="1" t="s">
        <v>263</v>
      </c>
      <c r="R577" s="1">
        <v>40.75712</v>
      </c>
      <c r="S577" s="1">
        <v>-73.8874</v>
      </c>
      <c r="T577" s="1" t="s">
        <v>125</v>
      </c>
      <c r="U577" s="1" t="s">
        <v>92</v>
      </c>
      <c r="V577" s="1">
        <v>6.0</v>
      </c>
      <c r="W577" s="1">
        <v>1.0</v>
      </c>
      <c r="X577" s="1">
        <v>2.0</v>
      </c>
      <c r="Y577" s="1">
        <v>4.0</v>
      </c>
      <c r="Z577" s="1" t="s">
        <v>93</v>
      </c>
      <c r="AA577" s="1" t="s">
        <v>3293</v>
      </c>
      <c r="AB577" s="1">
        <v>99.0</v>
      </c>
      <c r="AC577" s="1">
        <v>4.0</v>
      </c>
      <c r="AD577" s="1">
        <v>20.0</v>
      </c>
      <c r="AE577" s="1">
        <v>1.0</v>
      </c>
      <c r="AF577" s="1" t="s">
        <v>95</v>
      </c>
      <c r="AG577" s="1">
        <v>1.0</v>
      </c>
      <c r="AH577" s="1">
        <v>12.0</v>
      </c>
      <c r="AI577" s="1">
        <v>28.0</v>
      </c>
      <c r="AJ577" s="1">
        <v>53.0</v>
      </c>
      <c r="AK577" s="1">
        <v>143.0</v>
      </c>
      <c r="AL577" s="1">
        <v>19.0</v>
      </c>
      <c r="AM577" s="1">
        <v>19.0</v>
      </c>
      <c r="AN577" s="1">
        <v>91.0</v>
      </c>
      <c r="AO577" s="1">
        <v>9.0</v>
      </c>
      <c r="AP577" s="1">
        <v>9.0</v>
      </c>
      <c r="AQ577" s="1">
        <v>10.0</v>
      </c>
      <c r="AR577" s="1">
        <v>10.0</v>
      </c>
      <c r="AS577" s="1">
        <v>9.0</v>
      </c>
      <c r="AT577" s="1">
        <v>9.0</v>
      </c>
      <c r="AU577" s="1">
        <v>1.0</v>
      </c>
      <c r="AV577" s="1" t="s">
        <v>117</v>
      </c>
      <c r="AW577" s="1">
        <v>2.0</v>
      </c>
      <c r="AX577" s="1">
        <v>2.0</v>
      </c>
      <c r="AY577" s="1">
        <v>0.0</v>
      </c>
      <c r="AZ577" s="1">
        <v>0.0</v>
      </c>
      <c r="BA577" s="1">
        <v>4.01</v>
      </c>
      <c r="BB577" s="1">
        <v>-1.0</v>
      </c>
      <c r="BC577" s="1">
        <v>1.0</v>
      </c>
      <c r="BD577" s="1">
        <v>-1.0</v>
      </c>
      <c r="BE577" s="1">
        <v>-1.0</v>
      </c>
      <c r="BF577" s="1">
        <v>-1.0</v>
      </c>
      <c r="BG577" s="1">
        <v>-1.0</v>
      </c>
      <c r="BH577" s="1">
        <v>1.0</v>
      </c>
      <c r="BI577" s="1">
        <v>-1.0</v>
      </c>
      <c r="BJ577" s="1">
        <v>1.0</v>
      </c>
      <c r="BK577" s="1">
        <v>1.0</v>
      </c>
      <c r="BL577" s="1">
        <v>-1.0</v>
      </c>
      <c r="BM577" s="1">
        <v>-1.0</v>
      </c>
      <c r="BN577" s="1">
        <v>-1.0</v>
      </c>
      <c r="BO577" s="1">
        <v>-1.0</v>
      </c>
      <c r="BP577" s="1">
        <v>1.0</v>
      </c>
      <c r="BQ577" s="1">
        <v>1.0</v>
      </c>
      <c r="BR577" s="1">
        <v>-1.0</v>
      </c>
      <c r="BS577" s="1">
        <v>-1.0</v>
      </c>
      <c r="BT577" s="1">
        <v>-1.0</v>
      </c>
      <c r="BU577" s="1">
        <v>1.0</v>
      </c>
      <c r="BV577" s="1">
        <v>1.0</v>
      </c>
      <c r="BW577" s="1">
        <v>-1.0</v>
      </c>
      <c r="BX577" s="1">
        <v>1.0</v>
      </c>
      <c r="BY577" s="1">
        <v>-1.0</v>
      </c>
      <c r="BZ577" s="1">
        <v>1.0</v>
      </c>
      <c r="CA577" s="1">
        <v>-1.0</v>
      </c>
      <c r="CB577" s="1">
        <v>1.0</v>
      </c>
      <c r="CC577" s="1">
        <v>-1.0</v>
      </c>
      <c r="CD577" s="1">
        <v>19389.0</v>
      </c>
    </row>
    <row r="578">
      <c r="A578" s="1">
        <v>3.6073776E7</v>
      </c>
      <c r="B578" s="1" t="s">
        <v>3294</v>
      </c>
      <c r="C578" s="1" t="s">
        <v>3295</v>
      </c>
      <c r="D578" s="1" t="s">
        <v>3296</v>
      </c>
      <c r="E578" s="1" t="s">
        <v>85</v>
      </c>
      <c r="F578" s="1" t="s">
        <v>3297</v>
      </c>
      <c r="G578" s="1" t="s">
        <v>3298</v>
      </c>
      <c r="H578" s="1" t="s">
        <v>3299</v>
      </c>
      <c r="I578" s="1">
        <v>2.68198789E8</v>
      </c>
      <c r="J578" s="1">
        <v>43628.0</v>
      </c>
      <c r="K578" s="1" t="s">
        <v>134</v>
      </c>
      <c r="L578" s="1">
        <v>1.0</v>
      </c>
      <c r="M578" s="1">
        <v>0.0</v>
      </c>
      <c r="N578" s="1">
        <v>2.0</v>
      </c>
      <c r="O578" s="1">
        <v>0.0</v>
      </c>
      <c r="P578" s="1" t="s">
        <v>123</v>
      </c>
      <c r="Q578" s="1" t="s">
        <v>124</v>
      </c>
      <c r="R578" s="1">
        <v>40.67877</v>
      </c>
      <c r="S578" s="1">
        <v>-73.8672199999999</v>
      </c>
      <c r="T578" s="1" t="s">
        <v>125</v>
      </c>
      <c r="U578" s="1" t="s">
        <v>113</v>
      </c>
      <c r="V578" s="1">
        <v>2.0</v>
      </c>
      <c r="W578" s="1">
        <v>2.0</v>
      </c>
      <c r="X578" s="1">
        <v>1.0</v>
      </c>
      <c r="Y578" s="1">
        <v>1.0</v>
      </c>
      <c r="Z578" s="1" t="s">
        <v>93</v>
      </c>
      <c r="AA578" s="1" t="s">
        <v>3300</v>
      </c>
      <c r="AB578" s="1">
        <v>68.0</v>
      </c>
      <c r="AC578" s="1">
        <v>2.0</v>
      </c>
      <c r="AD578" s="1">
        <v>20.0</v>
      </c>
      <c r="AE578" s="1">
        <v>2.0</v>
      </c>
      <c r="AF578" s="1" t="s">
        <v>104</v>
      </c>
      <c r="AG578" s="1">
        <v>1.0</v>
      </c>
      <c r="AH578" s="1">
        <v>0.0</v>
      </c>
      <c r="AI578" s="1">
        <v>10.0</v>
      </c>
      <c r="AJ578" s="1">
        <v>40.0</v>
      </c>
      <c r="AK578" s="1">
        <v>315.0</v>
      </c>
      <c r="AL578" s="1">
        <v>0.0</v>
      </c>
      <c r="AM578" s="1">
        <v>0.0</v>
      </c>
      <c r="AU578" s="1">
        <v>0.0</v>
      </c>
      <c r="AV578" s="1" t="s">
        <v>96</v>
      </c>
      <c r="AW578" s="1">
        <v>2.0</v>
      </c>
      <c r="AX578" s="1">
        <v>0.0</v>
      </c>
      <c r="AY578" s="1">
        <v>2.0</v>
      </c>
      <c r="AZ578" s="1">
        <v>0.0</v>
      </c>
      <c r="BB578" s="1">
        <v>-1.0</v>
      </c>
      <c r="BC578" s="1">
        <v>1.0</v>
      </c>
      <c r="BD578" s="1">
        <v>-1.0</v>
      </c>
      <c r="BE578" s="1">
        <v>-1.0</v>
      </c>
      <c r="BF578" s="1">
        <v>-1.0</v>
      </c>
      <c r="BG578" s="1">
        <v>-1.0</v>
      </c>
      <c r="BH578" s="1">
        <v>-1.0</v>
      </c>
      <c r="BI578" s="1">
        <v>-1.0</v>
      </c>
      <c r="BJ578" s="1">
        <v>1.0</v>
      </c>
      <c r="BK578" s="1">
        <v>-1.0</v>
      </c>
      <c r="BL578" s="1">
        <v>-1.0</v>
      </c>
      <c r="BM578" s="1">
        <v>-1.0</v>
      </c>
      <c r="BN578" s="1">
        <v>-1.0</v>
      </c>
      <c r="BO578" s="1">
        <v>-1.0</v>
      </c>
      <c r="BP578" s="1">
        <v>-1.0</v>
      </c>
      <c r="BQ578" s="1">
        <v>-1.0</v>
      </c>
      <c r="BR578" s="1">
        <v>-1.0</v>
      </c>
      <c r="BS578" s="1">
        <v>1.0</v>
      </c>
      <c r="BT578" s="1">
        <v>-1.0</v>
      </c>
      <c r="BU578" s="1">
        <v>1.0</v>
      </c>
      <c r="BV578" s="1">
        <v>-1.0</v>
      </c>
      <c r="BW578" s="1">
        <v>-1.0</v>
      </c>
      <c r="BX578" s="1">
        <v>-1.0</v>
      </c>
      <c r="BY578" s="1">
        <v>-1.0</v>
      </c>
      <c r="BZ578" s="1">
        <v>-1.0</v>
      </c>
      <c r="CA578" s="1">
        <v>-1.0</v>
      </c>
      <c r="CB578" s="1">
        <v>-1.0</v>
      </c>
      <c r="CC578" s="1">
        <v>-1.0</v>
      </c>
      <c r="CD578" s="1">
        <v>19399.0</v>
      </c>
    </row>
    <row r="579">
      <c r="A579" s="1">
        <v>1.2772993E7</v>
      </c>
      <c r="B579" s="1" t="s">
        <v>3301</v>
      </c>
      <c r="C579" s="1" t="s">
        <v>3302</v>
      </c>
      <c r="D579" s="1" t="s">
        <v>3303</v>
      </c>
      <c r="E579" s="1" t="s">
        <v>85</v>
      </c>
      <c r="F579" s="1" t="s">
        <v>3304</v>
      </c>
      <c r="H579" s="1" t="s">
        <v>3305</v>
      </c>
      <c r="I579" s="1">
        <v>3.7521233E7</v>
      </c>
      <c r="J579" s="1">
        <v>42190.0</v>
      </c>
      <c r="M579" s="1">
        <v>0.0</v>
      </c>
      <c r="N579" s="1">
        <v>1.0</v>
      </c>
      <c r="O579" s="1">
        <v>1.0</v>
      </c>
      <c r="P579" s="1" t="s">
        <v>89</v>
      </c>
      <c r="Q579" s="1" t="s">
        <v>90</v>
      </c>
      <c r="R579" s="1">
        <v>40.75053</v>
      </c>
      <c r="S579" s="1">
        <v>-73.99685</v>
      </c>
      <c r="T579" s="1" t="s">
        <v>91</v>
      </c>
      <c r="U579" s="1" t="s">
        <v>113</v>
      </c>
      <c r="V579" s="1">
        <v>2.0</v>
      </c>
      <c r="W579" s="1">
        <v>1.0</v>
      </c>
      <c r="X579" s="1">
        <v>1.0</v>
      </c>
      <c r="Y579" s="1">
        <v>1.0</v>
      </c>
      <c r="Z579" s="1" t="s">
        <v>93</v>
      </c>
      <c r="AA579" s="1" t="s">
        <v>3306</v>
      </c>
      <c r="AB579" s="1">
        <v>55.0</v>
      </c>
      <c r="AC579" s="1">
        <v>1.0</v>
      </c>
      <c r="AD579" s="1">
        <v>0.0</v>
      </c>
      <c r="AE579" s="1">
        <v>2.0</v>
      </c>
      <c r="AF579" s="1" t="s">
        <v>821</v>
      </c>
      <c r="AG579" s="1">
        <v>1.0</v>
      </c>
      <c r="AH579" s="1">
        <v>0.0</v>
      </c>
      <c r="AI579" s="1">
        <v>0.0</v>
      </c>
      <c r="AJ579" s="1">
        <v>0.0</v>
      </c>
      <c r="AK579" s="1">
        <v>0.0</v>
      </c>
      <c r="AL579" s="1">
        <v>5.0</v>
      </c>
      <c r="AM579" s="1">
        <v>0.0</v>
      </c>
      <c r="AN579" s="1">
        <v>100.0</v>
      </c>
      <c r="AO579" s="1">
        <v>10.0</v>
      </c>
      <c r="AP579" s="1">
        <v>8.0</v>
      </c>
      <c r="AQ579" s="1">
        <v>10.0</v>
      </c>
      <c r="AR579" s="1">
        <v>10.0</v>
      </c>
      <c r="AS579" s="1">
        <v>10.0</v>
      </c>
      <c r="AT579" s="1">
        <v>10.0</v>
      </c>
      <c r="AU579" s="1">
        <v>0.0</v>
      </c>
      <c r="AV579" s="1" t="s">
        <v>105</v>
      </c>
      <c r="AW579" s="1">
        <v>1.0</v>
      </c>
      <c r="AX579" s="1">
        <v>0.0</v>
      </c>
      <c r="AY579" s="1">
        <v>1.0</v>
      </c>
      <c r="AZ579" s="1">
        <v>0.0</v>
      </c>
      <c r="BA579" s="1">
        <v>0.13</v>
      </c>
      <c r="BB579" s="1">
        <v>1.0</v>
      </c>
      <c r="BC579" s="1">
        <v>1.0</v>
      </c>
      <c r="BD579" s="1">
        <v>-1.0</v>
      </c>
      <c r="BE579" s="1">
        <v>-1.0</v>
      </c>
      <c r="BF579" s="1">
        <v>-1.0</v>
      </c>
      <c r="BG579" s="1">
        <v>-1.0</v>
      </c>
      <c r="BH579" s="1">
        <v>-1.0</v>
      </c>
      <c r="BI579" s="1">
        <v>-1.0</v>
      </c>
      <c r="BJ579" s="1">
        <v>1.0</v>
      </c>
      <c r="BK579" s="1">
        <v>-1.0</v>
      </c>
      <c r="BL579" s="1">
        <v>-1.0</v>
      </c>
      <c r="BM579" s="1">
        <v>-1.0</v>
      </c>
      <c r="BN579" s="1">
        <v>-1.0</v>
      </c>
      <c r="BO579" s="1">
        <v>-1.0</v>
      </c>
      <c r="BP579" s="1">
        <v>-1.0</v>
      </c>
      <c r="BQ579" s="1">
        <v>-1.0</v>
      </c>
      <c r="BR579" s="1">
        <v>-1.0</v>
      </c>
      <c r="BS579" s="1">
        <v>-1.0</v>
      </c>
      <c r="BT579" s="1">
        <v>-1.0</v>
      </c>
      <c r="BU579" s="1">
        <v>1.0</v>
      </c>
      <c r="BV579" s="1">
        <v>-1.0</v>
      </c>
      <c r="BW579" s="1">
        <v>-1.0</v>
      </c>
      <c r="BX579" s="1">
        <v>-1.0</v>
      </c>
      <c r="BY579" s="1">
        <v>-1.0</v>
      </c>
      <c r="BZ579" s="1">
        <v>-1.0</v>
      </c>
      <c r="CA579" s="1">
        <v>-1.0</v>
      </c>
      <c r="CB579" s="1">
        <v>-1.0</v>
      </c>
      <c r="CC579" s="1">
        <v>-1.0</v>
      </c>
      <c r="CD579" s="1">
        <v>19473.0</v>
      </c>
    </row>
    <row r="580">
      <c r="A580" s="1">
        <v>1.9164752E7</v>
      </c>
      <c r="B580" s="1" t="s">
        <v>3307</v>
      </c>
      <c r="C580" s="1" t="s">
        <v>3308</v>
      </c>
      <c r="D580" s="1" t="s">
        <v>3308</v>
      </c>
      <c r="E580" s="1" t="s">
        <v>85</v>
      </c>
      <c r="I580" s="1">
        <v>7.1864947E7</v>
      </c>
      <c r="J580" s="1">
        <v>42503.0</v>
      </c>
      <c r="K580" s="1" t="s">
        <v>272</v>
      </c>
      <c r="L580" s="1">
        <v>1.0</v>
      </c>
      <c r="M580" s="1">
        <v>0.0</v>
      </c>
      <c r="N580" s="1">
        <v>1.0</v>
      </c>
      <c r="O580" s="1">
        <v>0.0</v>
      </c>
      <c r="P580" s="1" t="s">
        <v>89</v>
      </c>
      <c r="Q580" s="1" t="s">
        <v>1014</v>
      </c>
      <c r="R580" s="1">
        <v>40.84393</v>
      </c>
      <c r="S580" s="1">
        <v>-73.93979</v>
      </c>
      <c r="T580" s="1" t="s">
        <v>91</v>
      </c>
      <c r="U580" s="1" t="s">
        <v>92</v>
      </c>
      <c r="V580" s="1">
        <v>3.0</v>
      </c>
      <c r="W580" s="1">
        <v>1.0</v>
      </c>
      <c r="X580" s="1">
        <v>1.0</v>
      </c>
      <c r="Y580" s="1">
        <v>2.0</v>
      </c>
      <c r="Z580" s="1" t="s">
        <v>93</v>
      </c>
      <c r="AA580" s="1" t="s">
        <v>3309</v>
      </c>
      <c r="AB580" s="1">
        <v>100.0</v>
      </c>
      <c r="AC580" s="1">
        <v>1.0</v>
      </c>
      <c r="AD580" s="1">
        <v>0.0</v>
      </c>
      <c r="AE580" s="1">
        <v>5.0</v>
      </c>
      <c r="AF580" s="1" t="s">
        <v>179</v>
      </c>
      <c r="AG580" s="1">
        <v>1.0</v>
      </c>
      <c r="AH580" s="1">
        <v>6.0</v>
      </c>
      <c r="AI580" s="1">
        <v>7.0</v>
      </c>
      <c r="AJ580" s="1">
        <v>7.0</v>
      </c>
      <c r="AK580" s="1">
        <v>22.0</v>
      </c>
      <c r="AL580" s="1">
        <v>11.0</v>
      </c>
      <c r="AM580" s="1">
        <v>6.0</v>
      </c>
      <c r="AN580" s="1">
        <v>89.0</v>
      </c>
      <c r="AO580" s="1">
        <v>10.0</v>
      </c>
      <c r="AP580" s="1">
        <v>8.0</v>
      </c>
      <c r="AQ580" s="1">
        <v>10.0</v>
      </c>
      <c r="AR580" s="1">
        <v>10.0</v>
      </c>
      <c r="AS580" s="1">
        <v>10.0</v>
      </c>
      <c r="AT580" s="1">
        <v>10.0</v>
      </c>
      <c r="AU580" s="1">
        <v>1.0</v>
      </c>
      <c r="AV580" s="1" t="s">
        <v>117</v>
      </c>
      <c r="AW580" s="1">
        <v>1.0</v>
      </c>
      <c r="AX580" s="1">
        <v>1.0</v>
      </c>
      <c r="AY580" s="1">
        <v>0.0</v>
      </c>
      <c r="AZ580" s="1">
        <v>0.0</v>
      </c>
      <c r="BA580" s="1">
        <v>0.47</v>
      </c>
      <c r="BB580" s="1">
        <v>-1.0</v>
      </c>
      <c r="BC580" s="1">
        <v>1.0</v>
      </c>
      <c r="BD580" s="1">
        <v>-1.0</v>
      </c>
      <c r="BE580" s="1">
        <v>-1.0</v>
      </c>
      <c r="BF580" s="1">
        <v>-1.0</v>
      </c>
      <c r="BG580" s="1">
        <v>-1.0</v>
      </c>
      <c r="BH580" s="1">
        <v>-1.0</v>
      </c>
      <c r="BI580" s="1">
        <v>-1.0</v>
      </c>
      <c r="BJ580" s="1">
        <v>1.0</v>
      </c>
      <c r="BK580" s="1">
        <v>-1.0</v>
      </c>
      <c r="BL580" s="1">
        <v>-1.0</v>
      </c>
      <c r="BM580" s="1">
        <v>1.0</v>
      </c>
      <c r="BN580" s="1">
        <v>1.0</v>
      </c>
      <c r="BO580" s="1">
        <v>-1.0</v>
      </c>
      <c r="BP580" s="1">
        <v>1.0</v>
      </c>
      <c r="BQ580" s="1">
        <v>-1.0</v>
      </c>
      <c r="BR580" s="1">
        <v>-1.0</v>
      </c>
      <c r="BS580" s="1">
        <v>-1.0</v>
      </c>
      <c r="BT580" s="1">
        <v>1.0</v>
      </c>
      <c r="BU580" s="1">
        <v>1.0</v>
      </c>
      <c r="BV580" s="1">
        <v>-1.0</v>
      </c>
      <c r="BW580" s="1">
        <v>-1.0</v>
      </c>
      <c r="BX580" s="1">
        <v>-1.0</v>
      </c>
      <c r="BY580" s="1">
        <v>-1.0</v>
      </c>
      <c r="BZ580" s="1">
        <v>-1.0</v>
      </c>
      <c r="CA580" s="1">
        <v>-1.0</v>
      </c>
      <c r="CB580" s="1">
        <v>-1.0</v>
      </c>
      <c r="CC580" s="1">
        <v>-1.0</v>
      </c>
      <c r="CD580" s="1">
        <v>19506.0</v>
      </c>
    </row>
    <row r="581">
      <c r="A581" s="1">
        <v>1.2704159E7</v>
      </c>
      <c r="B581" s="1" t="s">
        <v>3310</v>
      </c>
      <c r="C581" s="1" t="s">
        <v>3311</v>
      </c>
      <c r="D581" s="1" t="s">
        <v>3311</v>
      </c>
      <c r="E581" s="1" t="s">
        <v>85</v>
      </c>
      <c r="I581" s="1">
        <v>2676750.0</v>
      </c>
      <c r="J581" s="1">
        <v>41078.0</v>
      </c>
      <c r="M581" s="1">
        <v>0.0</v>
      </c>
      <c r="N581" s="1">
        <v>1.0</v>
      </c>
      <c r="O581" s="1">
        <v>0.0</v>
      </c>
      <c r="P581" s="1" t="s">
        <v>89</v>
      </c>
      <c r="Q581" s="1" t="s">
        <v>90</v>
      </c>
      <c r="R581" s="1">
        <v>40.70789</v>
      </c>
      <c r="S581" s="1">
        <v>-74.01521</v>
      </c>
      <c r="T581" s="1" t="s">
        <v>91</v>
      </c>
      <c r="U581" s="1" t="s">
        <v>113</v>
      </c>
      <c r="V581" s="1">
        <v>2.0</v>
      </c>
      <c r="W581" s="1">
        <v>1.0</v>
      </c>
      <c r="X581" s="1">
        <v>1.0</v>
      </c>
      <c r="Y581" s="1">
        <v>1.0</v>
      </c>
      <c r="Z581" s="1" t="s">
        <v>93</v>
      </c>
      <c r="AA581" s="1" t="s">
        <v>3312</v>
      </c>
      <c r="AB581" s="1">
        <v>90.0</v>
      </c>
      <c r="AC581" s="1">
        <v>1.0</v>
      </c>
      <c r="AD581" s="1">
        <v>0.0</v>
      </c>
      <c r="AE581" s="1">
        <v>3.0</v>
      </c>
      <c r="AF581" s="1" t="s">
        <v>673</v>
      </c>
      <c r="AG581" s="1">
        <v>1.0</v>
      </c>
      <c r="AH581" s="1">
        <v>0.0</v>
      </c>
      <c r="AI581" s="1">
        <v>0.0</v>
      </c>
      <c r="AJ581" s="1">
        <v>0.0</v>
      </c>
      <c r="AK581" s="1">
        <v>0.0</v>
      </c>
      <c r="AL581" s="1">
        <v>0.0</v>
      </c>
      <c r="AM581" s="1">
        <v>0.0</v>
      </c>
      <c r="AU581" s="1">
        <v>0.0</v>
      </c>
      <c r="AV581" s="1" t="s">
        <v>105</v>
      </c>
      <c r="AW581" s="1">
        <v>1.0</v>
      </c>
      <c r="AX581" s="1">
        <v>0.0</v>
      </c>
      <c r="AY581" s="1">
        <v>1.0</v>
      </c>
      <c r="AZ581" s="1">
        <v>0.0</v>
      </c>
      <c r="BB581" s="1">
        <v>1.0</v>
      </c>
      <c r="BC581" s="1">
        <v>1.0</v>
      </c>
      <c r="BD581" s="1">
        <v>-1.0</v>
      </c>
      <c r="BE581" s="1">
        <v>-1.0</v>
      </c>
      <c r="BF581" s="1">
        <v>-1.0</v>
      </c>
      <c r="BG581" s="1">
        <v>-1.0</v>
      </c>
      <c r="BH581" s="1">
        <v>-1.0</v>
      </c>
      <c r="BI581" s="1">
        <v>-1.0</v>
      </c>
      <c r="BJ581" s="1">
        <v>1.0</v>
      </c>
      <c r="BK581" s="1">
        <v>-1.0</v>
      </c>
      <c r="BL581" s="1">
        <v>-1.0</v>
      </c>
      <c r="BM581" s="1">
        <v>1.0</v>
      </c>
      <c r="BN581" s="1">
        <v>1.0</v>
      </c>
      <c r="BO581" s="1">
        <v>1.0</v>
      </c>
      <c r="BP581" s="1">
        <v>1.0</v>
      </c>
      <c r="BQ581" s="1">
        <v>-1.0</v>
      </c>
      <c r="BR581" s="1">
        <v>-1.0</v>
      </c>
      <c r="BS581" s="1">
        <v>-1.0</v>
      </c>
      <c r="BT581" s="1">
        <v>-1.0</v>
      </c>
      <c r="BU581" s="1">
        <v>1.0</v>
      </c>
      <c r="BV581" s="1">
        <v>-1.0</v>
      </c>
      <c r="BW581" s="1">
        <v>-1.0</v>
      </c>
      <c r="BX581" s="1">
        <v>-1.0</v>
      </c>
      <c r="BY581" s="1">
        <v>-1.0</v>
      </c>
      <c r="BZ581" s="1">
        <v>-1.0</v>
      </c>
      <c r="CA581" s="1">
        <v>-1.0</v>
      </c>
      <c r="CB581" s="1">
        <v>-1.0</v>
      </c>
      <c r="CC581" s="1">
        <v>-1.0</v>
      </c>
      <c r="CD581" s="1">
        <v>19530.0</v>
      </c>
    </row>
    <row r="582">
      <c r="A582" s="1">
        <v>1.2869679E7</v>
      </c>
      <c r="B582" s="1" t="s">
        <v>3313</v>
      </c>
      <c r="C582" s="1" t="s">
        <v>3314</v>
      </c>
      <c r="D582" s="1" t="s">
        <v>3315</v>
      </c>
      <c r="E582" s="1" t="s">
        <v>85</v>
      </c>
      <c r="F582" s="1" t="s">
        <v>3316</v>
      </c>
      <c r="G582" s="1" t="s">
        <v>3317</v>
      </c>
      <c r="H582" s="1" t="s">
        <v>3318</v>
      </c>
      <c r="I582" s="1">
        <v>1233402.0</v>
      </c>
      <c r="J582" s="1">
        <v>40817.0</v>
      </c>
      <c r="M582" s="1">
        <v>0.0</v>
      </c>
      <c r="N582" s="1">
        <v>1.0</v>
      </c>
      <c r="O582" s="1">
        <v>1.0</v>
      </c>
      <c r="P582" s="1" t="s">
        <v>123</v>
      </c>
      <c r="Q582" s="1" t="s">
        <v>185</v>
      </c>
      <c r="R582" s="1">
        <v>40.7125</v>
      </c>
      <c r="S582" s="1">
        <v>-73.9529</v>
      </c>
      <c r="T582" s="1" t="s">
        <v>91</v>
      </c>
      <c r="U582" s="1" t="s">
        <v>92</v>
      </c>
      <c r="V582" s="1">
        <v>3.0</v>
      </c>
      <c r="W582" s="1">
        <v>1.0</v>
      </c>
      <c r="X582" s="1">
        <v>1.0</v>
      </c>
      <c r="Y582" s="1">
        <v>1.0</v>
      </c>
      <c r="Z582" s="1" t="s">
        <v>93</v>
      </c>
      <c r="AA582" s="1" t="s">
        <v>3319</v>
      </c>
      <c r="AB582" s="1">
        <v>180.0</v>
      </c>
      <c r="AC582" s="1">
        <v>1.0</v>
      </c>
      <c r="AD582" s="1">
        <v>0.0</v>
      </c>
      <c r="AE582" s="1">
        <v>3.0</v>
      </c>
      <c r="AF582" s="1" t="s">
        <v>349</v>
      </c>
      <c r="AG582" s="1">
        <v>1.0</v>
      </c>
      <c r="AH582" s="1">
        <v>0.0</v>
      </c>
      <c r="AI582" s="1">
        <v>0.0</v>
      </c>
      <c r="AJ582" s="1">
        <v>0.0</v>
      </c>
      <c r="AK582" s="1">
        <v>0.0</v>
      </c>
      <c r="AL582" s="1">
        <v>3.0</v>
      </c>
      <c r="AM582" s="1">
        <v>0.0</v>
      </c>
      <c r="AN582" s="1">
        <v>100.0</v>
      </c>
      <c r="AO582" s="1">
        <v>9.0</v>
      </c>
      <c r="AP582" s="1">
        <v>10.0</v>
      </c>
      <c r="AQ582" s="1">
        <v>10.0</v>
      </c>
      <c r="AR582" s="1">
        <v>9.0</v>
      </c>
      <c r="AS582" s="1">
        <v>10.0</v>
      </c>
      <c r="AT582" s="1">
        <v>10.0</v>
      </c>
      <c r="AU582" s="1">
        <v>0.0</v>
      </c>
      <c r="AV582" s="1" t="s">
        <v>105</v>
      </c>
      <c r="AW582" s="1">
        <v>1.0</v>
      </c>
      <c r="AX582" s="1">
        <v>1.0</v>
      </c>
      <c r="AY582" s="1">
        <v>0.0</v>
      </c>
      <c r="AZ582" s="1">
        <v>0.0</v>
      </c>
      <c r="BA582" s="1">
        <v>0.08</v>
      </c>
      <c r="BB582" s="1">
        <v>-1.0</v>
      </c>
      <c r="BC582" s="1">
        <v>1.0</v>
      </c>
      <c r="BD582" s="1">
        <v>-1.0</v>
      </c>
      <c r="BE582" s="1">
        <v>-1.0</v>
      </c>
      <c r="BF582" s="1">
        <v>-1.0</v>
      </c>
      <c r="BG582" s="1">
        <v>-1.0</v>
      </c>
      <c r="BH582" s="1">
        <v>-1.0</v>
      </c>
      <c r="BI582" s="1">
        <v>-1.0</v>
      </c>
      <c r="BJ582" s="1">
        <v>1.0</v>
      </c>
      <c r="BK582" s="1">
        <v>-1.0</v>
      </c>
      <c r="BL582" s="1">
        <v>-1.0</v>
      </c>
      <c r="BM582" s="1">
        <v>1.0</v>
      </c>
      <c r="BN582" s="1">
        <v>1.0</v>
      </c>
      <c r="BO582" s="1">
        <v>1.0</v>
      </c>
      <c r="BP582" s="1">
        <v>1.0</v>
      </c>
      <c r="BQ582" s="1">
        <v>-1.0</v>
      </c>
      <c r="BR582" s="1">
        <v>-1.0</v>
      </c>
      <c r="BS582" s="1">
        <v>-1.0</v>
      </c>
      <c r="BT582" s="1">
        <v>-1.0</v>
      </c>
      <c r="BU582" s="1">
        <v>1.0</v>
      </c>
      <c r="BV582" s="1">
        <v>-1.0</v>
      </c>
      <c r="BW582" s="1">
        <v>-1.0</v>
      </c>
      <c r="BX582" s="1">
        <v>-1.0</v>
      </c>
      <c r="BY582" s="1">
        <v>1.0</v>
      </c>
      <c r="BZ582" s="1">
        <v>-1.0</v>
      </c>
      <c r="CA582" s="1">
        <v>-1.0</v>
      </c>
      <c r="CB582" s="1">
        <v>-1.0</v>
      </c>
      <c r="CC582" s="1">
        <v>-1.0</v>
      </c>
      <c r="CD582" s="1">
        <v>19546.0</v>
      </c>
    </row>
    <row r="583">
      <c r="A583" s="1">
        <v>728764.0</v>
      </c>
      <c r="B583" s="1" t="s">
        <v>3320</v>
      </c>
      <c r="D583" s="1" t="s">
        <v>3321</v>
      </c>
      <c r="E583" s="1" t="s">
        <v>85</v>
      </c>
      <c r="H583" s="1" t="s">
        <v>3322</v>
      </c>
      <c r="I583" s="1">
        <v>1475015.0</v>
      </c>
      <c r="J583" s="1">
        <v>40882.0</v>
      </c>
      <c r="K583" s="1" t="s">
        <v>88</v>
      </c>
      <c r="L583" s="1">
        <v>0.93</v>
      </c>
      <c r="M583" s="1">
        <v>0.0</v>
      </c>
      <c r="N583" s="1">
        <v>52.0</v>
      </c>
      <c r="O583" s="1">
        <v>0.0</v>
      </c>
      <c r="P583" s="1" t="s">
        <v>89</v>
      </c>
      <c r="Q583" s="1" t="s">
        <v>273</v>
      </c>
      <c r="R583" s="1">
        <v>40.76761</v>
      </c>
      <c r="S583" s="1">
        <v>-73.98619</v>
      </c>
      <c r="T583" s="1" t="s">
        <v>91</v>
      </c>
      <c r="U583" s="1" t="s">
        <v>92</v>
      </c>
      <c r="V583" s="1">
        <v>3.0</v>
      </c>
      <c r="W583" s="1">
        <v>1.0</v>
      </c>
      <c r="X583" s="1">
        <v>1.0</v>
      </c>
      <c r="Y583" s="1">
        <v>1.0</v>
      </c>
      <c r="Z583" s="1" t="s">
        <v>93</v>
      </c>
      <c r="AA583" s="1" t="s">
        <v>3323</v>
      </c>
      <c r="AB583" s="1">
        <v>100.0</v>
      </c>
      <c r="AC583" s="1">
        <v>1.0</v>
      </c>
      <c r="AD583" s="1">
        <v>0.0</v>
      </c>
      <c r="AE583" s="1">
        <v>30.0</v>
      </c>
      <c r="AF583" s="1" t="s">
        <v>127</v>
      </c>
      <c r="AG583" s="1">
        <v>1.0</v>
      </c>
      <c r="AH583" s="1">
        <v>30.0</v>
      </c>
      <c r="AI583" s="1">
        <v>60.0</v>
      </c>
      <c r="AJ583" s="1">
        <v>90.0</v>
      </c>
      <c r="AK583" s="1">
        <v>365.0</v>
      </c>
      <c r="AL583" s="1">
        <v>3.0</v>
      </c>
      <c r="AM583" s="1">
        <v>1.0</v>
      </c>
      <c r="AN583" s="1">
        <v>73.0</v>
      </c>
      <c r="AO583" s="1">
        <v>9.0</v>
      </c>
      <c r="AP583" s="1">
        <v>7.0</v>
      </c>
      <c r="AQ583" s="1">
        <v>9.0</v>
      </c>
      <c r="AR583" s="1">
        <v>9.0</v>
      </c>
      <c r="AS583" s="1">
        <v>10.0</v>
      </c>
      <c r="AT583" s="1">
        <v>6.0</v>
      </c>
      <c r="AU583" s="1">
        <v>0.0</v>
      </c>
      <c r="AV583" s="1" t="s">
        <v>96</v>
      </c>
      <c r="AW583" s="1">
        <v>52.0</v>
      </c>
      <c r="AX583" s="1">
        <v>52.0</v>
      </c>
      <c r="AY583" s="1">
        <v>0.0</v>
      </c>
      <c r="AZ583" s="1">
        <v>0.0</v>
      </c>
      <c r="BA583" s="1">
        <v>0.12</v>
      </c>
      <c r="BB583" s="1">
        <v>-1.0</v>
      </c>
      <c r="BC583" s="1">
        <v>1.0</v>
      </c>
      <c r="BD583" s="1">
        <v>-1.0</v>
      </c>
      <c r="BE583" s="1">
        <v>-1.0</v>
      </c>
      <c r="BF583" s="1">
        <v>-1.0</v>
      </c>
      <c r="BG583" s="1">
        <v>-1.0</v>
      </c>
      <c r="BH583" s="1">
        <v>-1.0</v>
      </c>
      <c r="BI583" s="1">
        <v>-1.0</v>
      </c>
      <c r="BJ583" s="1">
        <v>1.0</v>
      </c>
      <c r="BK583" s="1">
        <v>-1.0</v>
      </c>
      <c r="BL583" s="1">
        <v>-1.0</v>
      </c>
      <c r="BM583" s="1">
        <v>1.0</v>
      </c>
      <c r="BN583" s="1">
        <v>1.0</v>
      </c>
      <c r="BO583" s="1">
        <v>-1.0</v>
      </c>
      <c r="BP583" s="1">
        <v>1.0</v>
      </c>
      <c r="BQ583" s="1">
        <v>-1.0</v>
      </c>
      <c r="BR583" s="1">
        <v>-1.0</v>
      </c>
      <c r="BS583" s="1">
        <v>-1.0</v>
      </c>
      <c r="BT583" s="1">
        <v>-1.0</v>
      </c>
      <c r="BU583" s="1">
        <v>1.0</v>
      </c>
      <c r="BV583" s="1">
        <v>-1.0</v>
      </c>
      <c r="BW583" s="1">
        <v>1.0</v>
      </c>
      <c r="BX583" s="1">
        <v>-1.0</v>
      </c>
      <c r="BY583" s="1">
        <v>-1.0</v>
      </c>
      <c r="BZ583" s="1">
        <v>-1.0</v>
      </c>
      <c r="CA583" s="1">
        <v>-1.0</v>
      </c>
      <c r="CB583" s="1">
        <v>-1.0</v>
      </c>
      <c r="CC583" s="1">
        <v>-1.0</v>
      </c>
      <c r="CD583" s="1">
        <v>19611.0</v>
      </c>
    </row>
    <row r="584">
      <c r="A584" s="1">
        <v>3.0535813E7</v>
      </c>
      <c r="B584" s="1" t="s">
        <v>3324</v>
      </c>
      <c r="C584" s="1" t="s">
        <v>3325</v>
      </c>
      <c r="D584" s="1" t="s">
        <v>3326</v>
      </c>
      <c r="E584" s="1" t="s">
        <v>85</v>
      </c>
      <c r="I584" s="1">
        <v>9.8260543E7</v>
      </c>
      <c r="J584" s="1">
        <v>42648.0</v>
      </c>
      <c r="K584" s="1" t="s">
        <v>134</v>
      </c>
      <c r="L584" s="1">
        <v>1.0</v>
      </c>
      <c r="M584" s="1">
        <v>1.0</v>
      </c>
      <c r="N584" s="1">
        <v>3.0</v>
      </c>
      <c r="O584" s="1">
        <v>1.0</v>
      </c>
      <c r="P584" s="1" t="s">
        <v>89</v>
      </c>
      <c r="Q584" s="1" t="s">
        <v>587</v>
      </c>
      <c r="R584" s="1">
        <v>40.76981</v>
      </c>
      <c r="S584" s="1">
        <v>-73.95365</v>
      </c>
      <c r="T584" s="1" t="s">
        <v>91</v>
      </c>
      <c r="U584" s="1" t="s">
        <v>113</v>
      </c>
      <c r="V584" s="1">
        <v>1.0</v>
      </c>
      <c r="W584" s="1">
        <v>1.0</v>
      </c>
      <c r="X584" s="1">
        <v>1.0</v>
      </c>
      <c r="Y584" s="1">
        <v>1.0</v>
      </c>
      <c r="Z584" s="1" t="s">
        <v>93</v>
      </c>
      <c r="AA584" s="1" t="s">
        <v>3327</v>
      </c>
      <c r="AB584" s="1">
        <v>135.0</v>
      </c>
      <c r="AC584" s="1">
        <v>1.0</v>
      </c>
      <c r="AD584" s="1">
        <v>0.0</v>
      </c>
      <c r="AE584" s="1">
        <v>1.0</v>
      </c>
      <c r="AF584" s="1" t="s">
        <v>127</v>
      </c>
      <c r="AG584" s="1">
        <v>1.0</v>
      </c>
      <c r="AH584" s="1">
        <v>22.0</v>
      </c>
      <c r="AI584" s="1">
        <v>47.0</v>
      </c>
      <c r="AJ584" s="1">
        <v>55.0</v>
      </c>
      <c r="AK584" s="1">
        <v>330.0</v>
      </c>
      <c r="AL584" s="1">
        <v>11.0</v>
      </c>
      <c r="AM584" s="1">
        <v>11.0</v>
      </c>
      <c r="AN584" s="1">
        <v>98.0</v>
      </c>
      <c r="AO584" s="1">
        <v>10.0</v>
      </c>
      <c r="AP584" s="1">
        <v>10.0</v>
      </c>
      <c r="AQ584" s="1">
        <v>10.0</v>
      </c>
      <c r="AR584" s="1">
        <v>10.0</v>
      </c>
      <c r="AS584" s="1">
        <v>10.0</v>
      </c>
      <c r="AT584" s="1">
        <v>10.0</v>
      </c>
      <c r="AU584" s="1">
        <v>0.0</v>
      </c>
      <c r="AV584" s="1" t="s">
        <v>96</v>
      </c>
      <c r="AW584" s="1">
        <v>3.0</v>
      </c>
      <c r="AX584" s="1">
        <v>1.0</v>
      </c>
      <c r="AY584" s="1">
        <v>2.0</v>
      </c>
      <c r="AZ584" s="1">
        <v>0.0</v>
      </c>
      <c r="BA584" s="1">
        <v>1.75</v>
      </c>
      <c r="BB584" s="1">
        <v>-1.0</v>
      </c>
      <c r="BC584" s="1">
        <v>1.0</v>
      </c>
      <c r="BD584" s="1">
        <v>-1.0</v>
      </c>
      <c r="BE584" s="1">
        <v>-1.0</v>
      </c>
      <c r="BF584" s="1">
        <v>-1.0</v>
      </c>
      <c r="BG584" s="1">
        <v>-1.0</v>
      </c>
      <c r="BH584" s="1">
        <v>-1.0</v>
      </c>
      <c r="BI584" s="1">
        <v>-1.0</v>
      </c>
      <c r="BJ584" s="1">
        <v>1.0</v>
      </c>
      <c r="BK584" s="1">
        <v>-1.0</v>
      </c>
      <c r="BL584" s="1">
        <v>-1.0</v>
      </c>
      <c r="BM584" s="1">
        <v>1.0</v>
      </c>
      <c r="BN584" s="1">
        <v>1.0</v>
      </c>
      <c r="BO584" s="1">
        <v>-1.0</v>
      </c>
      <c r="BP584" s="1">
        <v>-1.0</v>
      </c>
      <c r="BQ584" s="1">
        <v>-1.0</v>
      </c>
      <c r="BR584" s="1">
        <v>-1.0</v>
      </c>
      <c r="BS584" s="1">
        <v>-1.0</v>
      </c>
      <c r="BT584" s="1">
        <v>-1.0</v>
      </c>
      <c r="BU584" s="1">
        <v>1.0</v>
      </c>
      <c r="BV584" s="1">
        <v>-1.0</v>
      </c>
      <c r="BW584" s="1">
        <v>-1.0</v>
      </c>
      <c r="BX584" s="1">
        <v>-1.0</v>
      </c>
      <c r="BY584" s="1">
        <v>-1.0</v>
      </c>
      <c r="BZ584" s="1">
        <v>-1.0</v>
      </c>
      <c r="CA584" s="1">
        <v>-1.0</v>
      </c>
      <c r="CB584" s="1">
        <v>-1.0</v>
      </c>
      <c r="CC584" s="1">
        <v>-1.0</v>
      </c>
      <c r="CD584" s="1">
        <v>19616.0</v>
      </c>
    </row>
    <row r="585">
      <c r="A585" s="1">
        <v>1.2088314E7</v>
      </c>
      <c r="B585" s="1" t="s">
        <v>3328</v>
      </c>
      <c r="C585" s="1" t="s">
        <v>3329</v>
      </c>
      <c r="D585" s="1" t="s">
        <v>3329</v>
      </c>
      <c r="E585" s="1" t="s">
        <v>85</v>
      </c>
      <c r="I585" s="1">
        <v>2875590.0</v>
      </c>
      <c r="J585" s="1">
        <v>41099.0</v>
      </c>
      <c r="M585" s="1">
        <v>0.0</v>
      </c>
      <c r="N585" s="1">
        <v>1.0</v>
      </c>
      <c r="O585" s="1">
        <v>1.0</v>
      </c>
      <c r="P585" s="1" t="s">
        <v>184</v>
      </c>
      <c r="Q585" s="1" t="s">
        <v>698</v>
      </c>
      <c r="R585" s="1">
        <v>40.6783299999999</v>
      </c>
      <c r="S585" s="1">
        <v>-73.9629</v>
      </c>
      <c r="T585" s="1" t="s">
        <v>91</v>
      </c>
      <c r="U585" s="1" t="s">
        <v>92</v>
      </c>
      <c r="V585" s="1">
        <v>2.0</v>
      </c>
      <c r="W585" s="1">
        <v>1.0</v>
      </c>
      <c r="X585" s="1">
        <v>1.0</v>
      </c>
      <c r="Y585" s="1">
        <v>1.0</v>
      </c>
      <c r="Z585" s="1" t="s">
        <v>93</v>
      </c>
      <c r="AA585" s="1" t="s">
        <v>3330</v>
      </c>
      <c r="AB585" s="1">
        <v>180.0</v>
      </c>
      <c r="AC585" s="1">
        <v>1.0</v>
      </c>
      <c r="AD585" s="1">
        <v>0.0</v>
      </c>
      <c r="AE585" s="1">
        <v>3.0</v>
      </c>
      <c r="AF585" s="1" t="s">
        <v>170</v>
      </c>
      <c r="AG585" s="1">
        <v>1.0</v>
      </c>
      <c r="AH585" s="1">
        <v>0.0</v>
      </c>
      <c r="AI585" s="1">
        <v>0.0</v>
      </c>
      <c r="AJ585" s="1">
        <v>0.0</v>
      </c>
      <c r="AK585" s="1">
        <v>0.0</v>
      </c>
      <c r="AL585" s="1">
        <v>2.0</v>
      </c>
      <c r="AM585" s="1">
        <v>0.0</v>
      </c>
      <c r="AN585" s="1">
        <v>100.0</v>
      </c>
      <c r="AO585" s="1">
        <v>10.0</v>
      </c>
      <c r="AP585" s="1">
        <v>9.0</v>
      </c>
      <c r="AQ585" s="1">
        <v>10.0</v>
      </c>
      <c r="AR585" s="1">
        <v>10.0</v>
      </c>
      <c r="AS585" s="1">
        <v>10.0</v>
      </c>
      <c r="AT585" s="1">
        <v>10.0</v>
      </c>
      <c r="AU585" s="1">
        <v>0.0</v>
      </c>
      <c r="AV585" s="1" t="s">
        <v>105</v>
      </c>
      <c r="AW585" s="1">
        <v>1.0</v>
      </c>
      <c r="AX585" s="1">
        <v>1.0</v>
      </c>
      <c r="AY585" s="1">
        <v>0.0</v>
      </c>
      <c r="AZ585" s="1">
        <v>0.0</v>
      </c>
      <c r="BA585" s="1">
        <v>0.05</v>
      </c>
      <c r="BB585" s="1">
        <v>1.0</v>
      </c>
      <c r="BC585" s="1">
        <v>1.0</v>
      </c>
      <c r="BD585" s="1">
        <v>-1.0</v>
      </c>
      <c r="BE585" s="1">
        <v>-1.0</v>
      </c>
      <c r="BF585" s="1">
        <v>-1.0</v>
      </c>
      <c r="BG585" s="1">
        <v>-1.0</v>
      </c>
      <c r="BH585" s="1">
        <v>-1.0</v>
      </c>
      <c r="BI585" s="1">
        <v>-1.0</v>
      </c>
      <c r="BJ585" s="1">
        <v>1.0</v>
      </c>
      <c r="BK585" s="1">
        <v>-1.0</v>
      </c>
      <c r="BL585" s="1">
        <v>-1.0</v>
      </c>
      <c r="BM585" s="1">
        <v>1.0</v>
      </c>
      <c r="BN585" s="1">
        <v>1.0</v>
      </c>
      <c r="BO585" s="1">
        <v>-1.0</v>
      </c>
      <c r="BP585" s="1">
        <v>1.0</v>
      </c>
      <c r="BQ585" s="1">
        <v>1.0</v>
      </c>
      <c r="BR585" s="1">
        <v>-1.0</v>
      </c>
      <c r="BS585" s="1">
        <v>-1.0</v>
      </c>
      <c r="BT585" s="1">
        <v>1.0</v>
      </c>
      <c r="BU585" s="1">
        <v>1.0</v>
      </c>
      <c r="BV585" s="1">
        <v>-1.0</v>
      </c>
      <c r="BW585" s="1">
        <v>-1.0</v>
      </c>
      <c r="BX585" s="1">
        <v>-1.0</v>
      </c>
      <c r="BY585" s="1">
        <v>-1.0</v>
      </c>
      <c r="BZ585" s="1">
        <v>1.0</v>
      </c>
      <c r="CA585" s="1">
        <v>-1.0</v>
      </c>
      <c r="CB585" s="1">
        <v>1.0</v>
      </c>
      <c r="CC585" s="1">
        <v>-1.0</v>
      </c>
      <c r="CD585" s="1">
        <v>19618.0</v>
      </c>
    </row>
    <row r="586">
      <c r="A586" s="1">
        <v>3324498.0</v>
      </c>
      <c r="B586" s="1" t="s">
        <v>3331</v>
      </c>
      <c r="C586" s="1" t="s">
        <v>3332</v>
      </c>
      <c r="D586" s="1" t="s">
        <v>3333</v>
      </c>
      <c r="E586" s="1" t="s">
        <v>85</v>
      </c>
      <c r="F586" s="1" t="s">
        <v>3334</v>
      </c>
      <c r="G586" s="1" t="s">
        <v>3335</v>
      </c>
      <c r="H586" s="1" t="s">
        <v>3336</v>
      </c>
      <c r="I586" s="1">
        <v>1.1827364E7</v>
      </c>
      <c r="J586" s="1">
        <v>41670.0</v>
      </c>
      <c r="K586" s="1" t="s">
        <v>88</v>
      </c>
      <c r="L586" s="1">
        <v>1.0</v>
      </c>
      <c r="M586" s="1">
        <v>0.0</v>
      </c>
      <c r="N586" s="1">
        <v>3.0</v>
      </c>
      <c r="O586" s="1">
        <v>1.0</v>
      </c>
      <c r="P586" s="1" t="s">
        <v>111</v>
      </c>
      <c r="Q586" s="1" t="s">
        <v>112</v>
      </c>
      <c r="R586" s="1">
        <v>40.73873</v>
      </c>
      <c r="S586" s="1">
        <v>-73.92435</v>
      </c>
      <c r="T586" s="1" t="s">
        <v>91</v>
      </c>
      <c r="U586" s="1" t="s">
        <v>113</v>
      </c>
      <c r="V586" s="1">
        <v>1.0</v>
      </c>
      <c r="W586" s="1">
        <v>1.0</v>
      </c>
      <c r="X586" s="1">
        <v>1.0</v>
      </c>
      <c r="Y586" s="1">
        <v>1.0</v>
      </c>
      <c r="Z586" s="1" t="s">
        <v>93</v>
      </c>
      <c r="AA586" s="1" t="s">
        <v>3337</v>
      </c>
      <c r="AB586" s="1">
        <v>74.0</v>
      </c>
      <c r="AC586" s="1">
        <v>1.0</v>
      </c>
      <c r="AD586" s="1">
        <v>40.0</v>
      </c>
      <c r="AE586" s="1">
        <v>30.0</v>
      </c>
      <c r="AF586" s="1" t="s">
        <v>669</v>
      </c>
      <c r="AG586" s="1">
        <v>1.0</v>
      </c>
      <c r="AH586" s="1">
        <v>16.0</v>
      </c>
      <c r="AI586" s="1">
        <v>46.0</v>
      </c>
      <c r="AJ586" s="1">
        <v>76.0</v>
      </c>
      <c r="AK586" s="1">
        <v>76.0</v>
      </c>
      <c r="AL586" s="1">
        <v>9.0</v>
      </c>
      <c r="AM586" s="1">
        <v>1.0</v>
      </c>
      <c r="AN586" s="1">
        <v>93.0</v>
      </c>
      <c r="AO586" s="1">
        <v>10.0</v>
      </c>
      <c r="AP586" s="1">
        <v>8.0</v>
      </c>
      <c r="AQ586" s="1">
        <v>9.0</v>
      </c>
      <c r="AR586" s="1">
        <v>10.0</v>
      </c>
      <c r="AS586" s="1">
        <v>9.0</v>
      </c>
      <c r="AT586" s="1">
        <v>9.0</v>
      </c>
      <c r="AU586" s="1">
        <v>0.0</v>
      </c>
      <c r="AV586" s="1" t="s">
        <v>96</v>
      </c>
      <c r="AW586" s="1">
        <v>1.0</v>
      </c>
      <c r="AX586" s="1">
        <v>0.0</v>
      </c>
      <c r="AY586" s="1">
        <v>1.0</v>
      </c>
      <c r="AZ586" s="1">
        <v>0.0</v>
      </c>
      <c r="BA586" s="1">
        <v>0.16</v>
      </c>
      <c r="BB586" s="1">
        <v>-1.0</v>
      </c>
      <c r="BC586" s="1">
        <v>1.0</v>
      </c>
      <c r="BD586" s="1">
        <v>-1.0</v>
      </c>
      <c r="BE586" s="1">
        <v>-1.0</v>
      </c>
      <c r="BF586" s="1">
        <v>-1.0</v>
      </c>
      <c r="BG586" s="1">
        <v>-1.0</v>
      </c>
      <c r="BH586" s="1">
        <v>1.0</v>
      </c>
      <c r="BI586" s="1">
        <v>-1.0</v>
      </c>
      <c r="BJ586" s="1">
        <v>1.0</v>
      </c>
      <c r="BK586" s="1">
        <v>-1.0</v>
      </c>
      <c r="BL586" s="1">
        <v>1.0</v>
      </c>
      <c r="BM586" s="1">
        <v>-1.0</v>
      </c>
      <c r="BN586" s="1">
        <v>1.0</v>
      </c>
      <c r="BO586" s="1">
        <v>-1.0</v>
      </c>
      <c r="BP586" s="1">
        <v>-1.0</v>
      </c>
      <c r="BQ586" s="1">
        <v>-1.0</v>
      </c>
      <c r="BR586" s="1">
        <v>-1.0</v>
      </c>
      <c r="BS586" s="1">
        <v>-1.0</v>
      </c>
      <c r="BT586" s="1">
        <v>-1.0</v>
      </c>
      <c r="BU586" s="1">
        <v>1.0</v>
      </c>
      <c r="BV586" s="1">
        <v>1.0</v>
      </c>
      <c r="BW586" s="1">
        <v>-1.0</v>
      </c>
      <c r="BX586" s="1">
        <v>-1.0</v>
      </c>
      <c r="BY586" s="1">
        <v>-1.0</v>
      </c>
      <c r="BZ586" s="1">
        <v>-1.0</v>
      </c>
      <c r="CA586" s="1">
        <v>-1.0</v>
      </c>
      <c r="CB586" s="1">
        <v>-1.0</v>
      </c>
      <c r="CC586" s="1">
        <v>-1.0</v>
      </c>
      <c r="CD586" s="1">
        <v>19625.0</v>
      </c>
    </row>
    <row r="587">
      <c r="A587" s="1">
        <v>1.5248135E7</v>
      </c>
      <c r="B587" s="1" t="s">
        <v>3338</v>
      </c>
      <c r="C587" s="1" t="s">
        <v>3339</v>
      </c>
      <c r="D587" s="1" t="s">
        <v>3340</v>
      </c>
      <c r="E587" s="1" t="s">
        <v>85</v>
      </c>
      <c r="F587" s="1" t="s">
        <v>3341</v>
      </c>
      <c r="G587" s="1" t="s">
        <v>3342</v>
      </c>
      <c r="H587" s="1" t="s">
        <v>3343</v>
      </c>
      <c r="I587" s="1">
        <v>4.810762E7</v>
      </c>
      <c r="J587" s="1">
        <v>42311.0</v>
      </c>
      <c r="M587" s="1">
        <v>0.0</v>
      </c>
      <c r="N587" s="1">
        <v>1.0</v>
      </c>
      <c r="O587" s="1">
        <v>1.0</v>
      </c>
      <c r="P587" s="1" t="s">
        <v>123</v>
      </c>
      <c r="Q587" s="1" t="s">
        <v>185</v>
      </c>
      <c r="R587" s="1">
        <v>40.71145</v>
      </c>
      <c r="S587" s="1">
        <v>-73.9588699999999</v>
      </c>
      <c r="T587" s="1" t="s">
        <v>91</v>
      </c>
      <c r="U587" s="1" t="s">
        <v>113</v>
      </c>
      <c r="V587" s="1">
        <v>2.0</v>
      </c>
      <c r="W587" s="1">
        <v>1.0</v>
      </c>
      <c r="X587" s="1">
        <v>1.0</v>
      </c>
      <c r="Y587" s="1">
        <v>1.0</v>
      </c>
      <c r="Z587" s="1" t="s">
        <v>264</v>
      </c>
      <c r="AA587" s="1" t="s">
        <v>3344</v>
      </c>
      <c r="AB587" s="1">
        <v>100.0</v>
      </c>
      <c r="AC587" s="1">
        <v>1.0</v>
      </c>
      <c r="AD587" s="1">
        <v>10.0</v>
      </c>
      <c r="AE587" s="1">
        <v>3.0</v>
      </c>
      <c r="AF587" s="1" t="s">
        <v>429</v>
      </c>
      <c r="AG587" s="1">
        <v>1.0</v>
      </c>
      <c r="AH587" s="1">
        <v>0.0</v>
      </c>
      <c r="AI587" s="1">
        <v>0.0</v>
      </c>
      <c r="AJ587" s="1">
        <v>0.0</v>
      </c>
      <c r="AK587" s="1">
        <v>0.0</v>
      </c>
      <c r="AL587" s="1">
        <v>9.0</v>
      </c>
      <c r="AM587" s="1">
        <v>0.0</v>
      </c>
      <c r="AN587" s="1">
        <v>98.0</v>
      </c>
      <c r="AO587" s="1">
        <v>10.0</v>
      </c>
      <c r="AP587" s="1">
        <v>10.0</v>
      </c>
      <c r="AQ587" s="1">
        <v>10.0</v>
      </c>
      <c r="AR587" s="1">
        <v>10.0</v>
      </c>
      <c r="AS587" s="1">
        <v>9.0</v>
      </c>
      <c r="AT587" s="1">
        <v>9.0</v>
      </c>
      <c r="AU587" s="1">
        <v>0.0</v>
      </c>
      <c r="AV587" s="1" t="s">
        <v>117</v>
      </c>
      <c r="AW587" s="1">
        <v>1.0</v>
      </c>
      <c r="AX587" s="1">
        <v>0.0</v>
      </c>
      <c r="AY587" s="1">
        <v>1.0</v>
      </c>
      <c r="AZ587" s="1">
        <v>0.0</v>
      </c>
      <c r="BA587" s="1">
        <v>0.27</v>
      </c>
      <c r="BB587" s="1">
        <v>-1.0</v>
      </c>
      <c r="BC587" s="1">
        <v>1.0</v>
      </c>
      <c r="BD587" s="1">
        <v>-1.0</v>
      </c>
      <c r="BE587" s="1">
        <v>-1.0</v>
      </c>
      <c r="BF587" s="1">
        <v>-1.0</v>
      </c>
      <c r="BG587" s="1">
        <v>-1.0</v>
      </c>
      <c r="BH587" s="1">
        <v>1.0</v>
      </c>
      <c r="BI587" s="1">
        <v>-1.0</v>
      </c>
      <c r="BJ587" s="1">
        <v>1.0</v>
      </c>
      <c r="BK587" s="1">
        <v>-1.0</v>
      </c>
      <c r="BL587" s="1">
        <v>-1.0</v>
      </c>
      <c r="BM587" s="1">
        <v>-1.0</v>
      </c>
      <c r="BN587" s="1">
        <v>-1.0</v>
      </c>
      <c r="BO587" s="1">
        <v>-1.0</v>
      </c>
      <c r="BP587" s="1">
        <v>-1.0</v>
      </c>
      <c r="BQ587" s="1">
        <v>-1.0</v>
      </c>
      <c r="BR587" s="1">
        <v>-1.0</v>
      </c>
      <c r="BS587" s="1">
        <v>-1.0</v>
      </c>
      <c r="BT587" s="1">
        <v>-1.0</v>
      </c>
      <c r="BU587" s="1">
        <v>1.0</v>
      </c>
      <c r="BV587" s="1">
        <v>-1.0</v>
      </c>
      <c r="BW587" s="1">
        <v>-1.0</v>
      </c>
      <c r="BX587" s="1">
        <v>-1.0</v>
      </c>
      <c r="BY587" s="1">
        <v>-1.0</v>
      </c>
      <c r="BZ587" s="1">
        <v>-1.0</v>
      </c>
      <c r="CA587" s="1">
        <v>-1.0</v>
      </c>
      <c r="CB587" s="1">
        <v>-1.0</v>
      </c>
      <c r="CC587" s="1">
        <v>-1.0</v>
      </c>
      <c r="CD587" s="1">
        <v>19647.0</v>
      </c>
    </row>
    <row r="588">
      <c r="A588" s="1">
        <v>3.4318362E7</v>
      </c>
      <c r="B588" s="1" t="s">
        <v>3345</v>
      </c>
      <c r="C588" s="1" t="s">
        <v>3346</v>
      </c>
      <c r="D588" s="1" t="s">
        <v>3347</v>
      </c>
      <c r="E588" s="1" t="s">
        <v>85</v>
      </c>
      <c r="G588" s="1" t="s">
        <v>3348</v>
      </c>
      <c r="H588" s="1" t="s">
        <v>3349</v>
      </c>
      <c r="I588" s="1">
        <v>1.20804342E8</v>
      </c>
      <c r="J588" s="1">
        <v>42808.0</v>
      </c>
      <c r="K588" s="1" t="s">
        <v>134</v>
      </c>
      <c r="L588" s="1">
        <v>1.0</v>
      </c>
      <c r="M588" s="1">
        <v>1.0</v>
      </c>
      <c r="N588" s="1">
        <v>2.0</v>
      </c>
      <c r="O588" s="1">
        <v>1.0</v>
      </c>
      <c r="P588" s="1" t="s">
        <v>123</v>
      </c>
      <c r="Q588" s="1" t="s">
        <v>124</v>
      </c>
      <c r="R588" s="1">
        <v>40.6950299999999</v>
      </c>
      <c r="S588" s="1">
        <v>-73.9449</v>
      </c>
      <c r="T588" s="1" t="s">
        <v>91</v>
      </c>
      <c r="U588" s="1" t="s">
        <v>92</v>
      </c>
      <c r="V588" s="1">
        <v>6.0</v>
      </c>
      <c r="W588" s="1">
        <v>1.0</v>
      </c>
      <c r="X588" s="1">
        <v>2.0</v>
      </c>
      <c r="Y588" s="1">
        <v>3.0</v>
      </c>
      <c r="Z588" s="1" t="s">
        <v>93</v>
      </c>
      <c r="AA588" s="1" t="s">
        <v>3350</v>
      </c>
      <c r="AB588" s="1">
        <v>247.0</v>
      </c>
      <c r="AC588" s="1">
        <v>6.0</v>
      </c>
      <c r="AD588" s="1">
        <v>100.0</v>
      </c>
      <c r="AE588" s="1">
        <v>2.0</v>
      </c>
      <c r="AF588" s="1" t="s">
        <v>95</v>
      </c>
      <c r="AG588" s="1">
        <v>1.0</v>
      </c>
      <c r="AH588" s="1">
        <v>19.0</v>
      </c>
      <c r="AI588" s="1">
        <v>41.0</v>
      </c>
      <c r="AJ588" s="1">
        <v>71.0</v>
      </c>
      <c r="AK588" s="1">
        <v>346.0</v>
      </c>
      <c r="AL588" s="1">
        <v>6.0</v>
      </c>
      <c r="AM588" s="1">
        <v>6.0</v>
      </c>
      <c r="AN588" s="1">
        <v>97.0</v>
      </c>
      <c r="AO588" s="1">
        <v>10.0</v>
      </c>
      <c r="AP588" s="1">
        <v>10.0</v>
      </c>
      <c r="AQ588" s="1">
        <v>10.0</v>
      </c>
      <c r="AR588" s="1">
        <v>10.0</v>
      </c>
      <c r="AS588" s="1">
        <v>9.0</v>
      </c>
      <c r="AT588" s="1">
        <v>10.0</v>
      </c>
      <c r="AU588" s="1">
        <v>1.0</v>
      </c>
      <c r="AV588" s="1" t="s">
        <v>96</v>
      </c>
      <c r="AW588" s="1">
        <v>2.0</v>
      </c>
      <c r="AX588" s="1">
        <v>2.0</v>
      </c>
      <c r="AY588" s="1">
        <v>0.0</v>
      </c>
      <c r="AZ588" s="1">
        <v>0.0</v>
      </c>
      <c r="BA588" s="1">
        <v>3.53</v>
      </c>
      <c r="BB588" s="1">
        <v>-1.0</v>
      </c>
      <c r="BC588" s="1">
        <v>1.0</v>
      </c>
      <c r="BD588" s="1">
        <v>-1.0</v>
      </c>
      <c r="BE588" s="1">
        <v>-1.0</v>
      </c>
      <c r="BF588" s="1">
        <v>-1.0</v>
      </c>
      <c r="BG588" s="1">
        <v>-1.0</v>
      </c>
      <c r="BH588" s="1">
        <v>1.0</v>
      </c>
      <c r="BI588" s="1">
        <v>-1.0</v>
      </c>
      <c r="BJ588" s="1">
        <v>1.0</v>
      </c>
      <c r="BK588" s="1">
        <v>-1.0</v>
      </c>
      <c r="BL588" s="1">
        <v>-1.0</v>
      </c>
      <c r="BM588" s="1">
        <v>-1.0</v>
      </c>
      <c r="BN588" s="1">
        <v>-1.0</v>
      </c>
      <c r="BO588" s="1">
        <v>-1.0</v>
      </c>
      <c r="BP588" s="1">
        <v>-1.0</v>
      </c>
      <c r="BQ588" s="1">
        <v>-1.0</v>
      </c>
      <c r="BR588" s="1">
        <v>-1.0</v>
      </c>
      <c r="BS588" s="1">
        <v>-1.0</v>
      </c>
      <c r="BT588" s="1">
        <v>-1.0</v>
      </c>
      <c r="BU588" s="1">
        <v>1.0</v>
      </c>
      <c r="BV588" s="1">
        <v>-1.0</v>
      </c>
      <c r="BW588" s="1">
        <v>-1.0</v>
      </c>
      <c r="BX588" s="1">
        <v>1.0</v>
      </c>
      <c r="BY588" s="1">
        <v>-1.0</v>
      </c>
      <c r="BZ588" s="1">
        <v>1.0</v>
      </c>
      <c r="CA588" s="1">
        <v>-1.0</v>
      </c>
      <c r="CB588" s="1">
        <v>-1.0</v>
      </c>
      <c r="CC588" s="1">
        <v>-1.0</v>
      </c>
      <c r="CD588" s="1">
        <v>19653.0</v>
      </c>
    </row>
    <row r="589">
      <c r="A589" s="1">
        <v>1.1063065E7</v>
      </c>
      <c r="B589" s="1" t="s">
        <v>3351</v>
      </c>
      <c r="C589" s="1" t="s">
        <v>3352</v>
      </c>
      <c r="D589" s="1" t="s">
        <v>3352</v>
      </c>
      <c r="E589" s="1" t="s">
        <v>85</v>
      </c>
      <c r="I589" s="1">
        <v>6961443.0</v>
      </c>
      <c r="J589" s="1">
        <v>41442.0</v>
      </c>
      <c r="M589" s="1">
        <v>0.0</v>
      </c>
      <c r="N589" s="1">
        <v>2.0</v>
      </c>
      <c r="O589" s="1">
        <v>0.0</v>
      </c>
      <c r="P589" s="1" t="s">
        <v>89</v>
      </c>
      <c r="Q589" s="1" t="s">
        <v>90</v>
      </c>
      <c r="R589" s="1">
        <v>40.76163</v>
      </c>
      <c r="S589" s="1">
        <v>-73.96956</v>
      </c>
      <c r="T589" s="1" t="s">
        <v>91</v>
      </c>
      <c r="U589" s="1" t="s">
        <v>113</v>
      </c>
      <c r="V589" s="1">
        <v>2.0</v>
      </c>
      <c r="W589" s="1">
        <v>1.0</v>
      </c>
      <c r="X589" s="1">
        <v>1.0</v>
      </c>
      <c r="Y589" s="1">
        <v>1.0</v>
      </c>
      <c r="Z589" s="1" t="s">
        <v>93</v>
      </c>
      <c r="AA589" s="1" t="s">
        <v>3353</v>
      </c>
      <c r="AB589" s="1">
        <v>70.0</v>
      </c>
      <c r="AC589" s="1">
        <v>1.0</v>
      </c>
      <c r="AD589" s="1">
        <v>0.0</v>
      </c>
      <c r="AE589" s="1">
        <v>1.0</v>
      </c>
      <c r="AF589" s="1" t="s">
        <v>589</v>
      </c>
      <c r="AG589" s="1">
        <v>1.0</v>
      </c>
      <c r="AH589" s="1">
        <v>0.0</v>
      </c>
      <c r="AI589" s="1">
        <v>0.0</v>
      </c>
      <c r="AJ589" s="1">
        <v>0.0</v>
      </c>
      <c r="AK589" s="1">
        <v>0.0</v>
      </c>
      <c r="AL589" s="1">
        <v>2.0</v>
      </c>
      <c r="AM589" s="1">
        <v>0.0</v>
      </c>
      <c r="AN589" s="1">
        <v>80.0</v>
      </c>
      <c r="AO589" s="1">
        <v>8.0</v>
      </c>
      <c r="AP589" s="1">
        <v>6.0</v>
      </c>
      <c r="AQ589" s="1">
        <v>8.0</v>
      </c>
      <c r="AR589" s="1">
        <v>10.0</v>
      </c>
      <c r="AS589" s="1">
        <v>10.0</v>
      </c>
      <c r="AT589" s="1">
        <v>8.0</v>
      </c>
      <c r="AU589" s="1">
        <v>0.0</v>
      </c>
      <c r="AV589" s="1" t="s">
        <v>105</v>
      </c>
      <c r="AW589" s="1">
        <v>2.0</v>
      </c>
      <c r="AX589" s="1">
        <v>0.0</v>
      </c>
      <c r="AY589" s="1">
        <v>2.0</v>
      </c>
      <c r="AZ589" s="1">
        <v>0.0</v>
      </c>
      <c r="BA589" s="1">
        <v>0.05</v>
      </c>
      <c r="BB589" s="1">
        <v>1.0</v>
      </c>
      <c r="BC589" s="1">
        <v>1.0</v>
      </c>
      <c r="BD589" s="1">
        <v>-1.0</v>
      </c>
      <c r="BE589" s="1">
        <v>-1.0</v>
      </c>
      <c r="BF589" s="1">
        <v>-1.0</v>
      </c>
      <c r="BG589" s="1">
        <v>-1.0</v>
      </c>
      <c r="BH589" s="1">
        <v>-1.0</v>
      </c>
      <c r="BI589" s="1">
        <v>1.0</v>
      </c>
      <c r="BJ589" s="1">
        <v>1.0</v>
      </c>
      <c r="BK589" s="1">
        <v>-1.0</v>
      </c>
      <c r="BL589" s="1">
        <v>-1.0</v>
      </c>
      <c r="BM589" s="1">
        <v>1.0</v>
      </c>
      <c r="BN589" s="1">
        <v>1.0</v>
      </c>
      <c r="BO589" s="1">
        <v>-1.0</v>
      </c>
      <c r="BP589" s="1">
        <v>1.0</v>
      </c>
      <c r="BQ589" s="1">
        <v>-1.0</v>
      </c>
      <c r="BR589" s="1">
        <v>-1.0</v>
      </c>
      <c r="BS589" s="1">
        <v>-1.0</v>
      </c>
      <c r="BT589" s="1">
        <v>1.0</v>
      </c>
      <c r="BU589" s="1">
        <v>1.0</v>
      </c>
      <c r="BV589" s="1">
        <v>-1.0</v>
      </c>
      <c r="BW589" s="1">
        <v>-1.0</v>
      </c>
      <c r="BX589" s="1">
        <v>-1.0</v>
      </c>
      <c r="BY589" s="1">
        <v>-1.0</v>
      </c>
      <c r="BZ589" s="1">
        <v>-1.0</v>
      </c>
      <c r="CA589" s="1">
        <v>-1.0</v>
      </c>
      <c r="CB589" s="1">
        <v>1.0</v>
      </c>
      <c r="CC589" s="1">
        <v>-1.0</v>
      </c>
      <c r="CD589" s="1">
        <v>19683.0</v>
      </c>
    </row>
    <row r="590">
      <c r="A590" s="1">
        <v>1.6991994E7</v>
      </c>
      <c r="B590" s="1" t="s">
        <v>3354</v>
      </c>
      <c r="C590" s="1" t="s">
        <v>3355</v>
      </c>
      <c r="D590" s="1" t="s">
        <v>3356</v>
      </c>
      <c r="E590" s="1" t="s">
        <v>85</v>
      </c>
      <c r="F590" s="1" t="s">
        <v>3357</v>
      </c>
      <c r="G590" s="1" t="s">
        <v>3358</v>
      </c>
      <c r="I590" s="1">
        <v>1.13805886E8</v>
      </c>
      <c r="J590" s="1">
        <v>42764.0</v>
      </c>
      <c r="K590" s="1" t="s">
        <v>88</v>
      </c>
      <c r="L590" s="1">
        <v>0.93</v>
      </c>
      <c r="M590" s="1">
        <v>0.0</v>
      </c>
      <c r="N590" s="1">
        <v>33.0</v>
      </c>
      <c r="O590" s="1">
        <v>0.0</v>
      </c>
      <c r="P590" s="1" t="s">
        <v>89</v>
      </c>
      <c r="Q590" s="1" t="s">
        <v>90</v>
      </c>
      <c r="R590" s="1">
        <v>40.7774299999999</v>
      </c>
      <c r="S590" s="1">
        <v>-73.94977</v>
      </c>
      <c r="T590" s="1" t="s">
        <v>91</v>
      </c>
      <c r="U590" s="1" t="s">
        <v>92</v>
      </c>
      <c r="V590" s="1">
        <v>3.0</v>
      </c>
      <c r="W590" s="1">
        <v>1.0</v>
      </c>
      <c r="X590" s="1">
        <v>1.0</v>
      </c>
      <c r="Y590" s="1">
        <v>1.0</v>
      </c>
      <c r="Z590" s="1" t="s">
        <v>93</v>
      </c>
      <c r="AA590" s="1" t="s">
        <v>3359</v>
      </c>
      <c r="AB590" s="1">
        <v>140.0</v>
      </c>
      <c r="AC590" s="1">
        <v>1.0</v>
      </c>
      <c r="AD590" s="1">
        <v>0.0</v>
      </c>
      <c r="AE590" s="1">
        <v>31.0</v>
      </c>
      <c r="AF590" s="1" t="s">
        <v>313</v>
      </c>
      <c r="AG590" s="1">
        <v>1.0</v>
      </c>
      <c r="AH590" s="1">
        <v>3.0</v>
      </c>
      <c r="AI590" s="1">
        <v>33.0</v>
      </c>
      <c r="AJ590" s="1">
        <v>63.0</v>
      </c>
      <c r="AK590" s="1">
        <v>338.0</v>
      </c>
      <c r="AL590" s="1">
        <v>4.0</v>
      </c>
      <c r="AM590" s="1">
        <v>2.0</v>
      </c>
      <c r="AN590" s="1">
        <v>80.0</v>
      </c>
      <c r="AO590" s="1">
        <v>8.0</v>
      </c>
      <c r="AP590" s="1">
        <v>10.0</v>
      </c>
      <c r="AQ590" s="1">
        <v>10.0</v>
      </c>
      <c r="AR590" s="1">
        <v>9.0</v>
      </c>
      <c r="AS590" s="1">
        <v>10.0</v>
      </c>
      <c r="AT590" s="1">
        <v>7.0</v>
      </c>
      <c r="AU590" s="1">
        <v>1.0</v>
      </c>
      <c r="AV590" s="1" t="s">
        <v>96</v>
      </c>
      <c r="AW590" s="1">
        <v>33.0</v>
      </c>
      <c r="AX590" s="1">
        <v>33.0</v>
      </c>
      <c r="AY590" s="1">
        <v>0.0</v>
      </c>
      <c r="AZ590" s="1">
        <v>0.0</v>
      </c>
      <c r="BA590" s="1">
        <v>0.23</v>
      </c>
      <c r="BB590" s="1">
        <v>-1.0</v>
      </c>
      <c r="BC590" s="1">
        <v>1.0</v>
      </c>
      <c r="BD590" s="1">
        <v>-1.0</v>
      </c>
      <c r="BE590" s="1">
        <v>-1.0</v>
      </c>
      <c r="BF590" s="1">
        <v>1.0</v>
      </c>
      <c r="BG590" s="1">
        <v>-1.0</v>
      </c>
      <c r="BH590" s="1">
        <v>1.0</v>
      </c>
      <c r="BI590" s="1">
        <v>-1.0</v>
      </c>
      <c r="BJ590" s="1">
        <v>1.0</v>
      </c>
      <c r="BK590" s="1">
        <v>1.0</v>
      </c>
      <c r="BL590" s="1">
        <v>1.0</v>
      </c>
      <c r="BM590" s="1">
        <v>1.0</v>
      </c>
      <c r="BN590" s="1">
        <v>1.0</v>
      </c>
      <c r="BO590" s="1">
        <v>1.0</v>
      </c>
      <c r="BP590" s="1">
        <v>1.0</v>
      </c>
      <c r="BQ590" s="1">
        <v>1.0</v>
      </c>
      <c r="BR590" s="1">
        <v>-1.0</v>
      </c>
      <c r="BS590" s="1">
        <v>1.0</v>
      </c>
      <c r="BT590" s="1">
        <v>1.0</v>
      </c>
      <c r="BU590" s="1">
        <v>1.0</v>
      </c>
      <c r="BV590" s="1">
        <v>-1.0</v>
      </c>
      <c r="BW590" s="1">
        <v>1.0</v>
      </c>
      <c r="BX590" s="1">
        <v>-1.0</v>
      </c>
      <c r="BY590" s="1">
        <v>-1.0</v>
      </c>
      <c r="BZ590" s="1">
        <v>-1.0</v>
      </c>
      <c r="CA590" s="1">
        <v>-1.0</v>
      </c>
      <c r="CB590" s="1">
        <v>-1.0</v>
      </c>
      <c r="CC590" s="1">
        <v>-1.0</v>
      </c>
      <c r="CD590" s="1">
        <v>19700.0</v>
      </c>
    </row>
    <row r="591">
      <c r="A591" s="1">
        <v>3.2225197E7</v>
      </c>
      <c r="B591" s="1" t="s">
        <v>3360</v>
      </c>
      <c r="C591" s="1" t="s">
        <v>325</v>
      </c>
      <c r="D591" s="1" t="s">
        <v>1470</v>
      </c>
      <c r="E591" s="1" t="s">
        <v>85</v>
      </c>
      <c r="F591" s="1" t="s">
        <v>1471</v>
      </c>
      <c r="H591" s="1" t="s">
        <v>328</v>
      </c>
      <c r="I591" s="1">
        <v>2.19517861E8</v>
      </c>
      <c r="J591" s="1">
        <v>43381.0</v>
      </c>
      <c r="K591" s="1" t="s">
        <v>134</v>
      </c>
      <c r="L591" s="1">
        <v>0.98</v>
      </c>
      <c r="M591" s="1">
        <v>0.0</v>
      </c>
      <c r="N591" s="1">
        <v>328.0</v>
      </c>
      <c r="O591" s="1">
        <v>0.0</v>
      </c>
      <c r="P591" s="1" t="s">
        <v>89</v>
      </c>
      <c r="Q591" s="1" t="s">
        <v>1472</v>
      </c>
      <c r="R591" s="1">
        <v>40.7075</v>
      </c>
      <c r="S591" s="1">
        <v>-74.01023</v>
      </c>
      <c r="T591" s="1" t="s">
        <v>91</v>
      </c>
      <c r="U591" s="1" t="s">
        <v>92</v>
      </c>
      <c r="V591" s="1">
        <v>4.0</v>
      </c>
      <c r="W591" s="1">
        <v>1.0</v>
      </c>
      <c r="X591" s="1">
        <v>1.0</v>
      </c>
      <c r="Y591" s="1">
        <v>2.0</v>
      </c>
      <c r="Z591" s="1" t="s">
        <v>93</v>
      </c>
      <c r="AA591" s="1" t="s">
        <v>3361</v>
      </c>
      <c r="AB591" s="1">
        <v>229.0</v>
      </c>
      <c r="AC591" s="1">
        <v>2.0</v>
      </c>
      <c r="AD591" s="1">
        <v>5.0</v>
      </c>
      <c r="AE591" s="1">
        <v>2.0</v>
      </c>
      <c r="AF591" s="1" t="s">
        <v>95</v>
      </c>
      <c r="AG591" s="1">
        <v>1.0</v>
      </c>
      <c r="AH591" s="1">
        <v>11.0</v>
      </c>
      <c r="AI591" s="1">
        <v>41.0</v>
      </c>
      <c r="AJ591" s="1">
        <v>71.0</v>
      </c>
      <c r="AK591" s="1">
        <v>346.0</v>
      </c>
      <c r="AL591" s="1">
        <v>7.0</v>
      </c>
      <c r="AM591" s="1">
        <v>7.0</v>
      </c>
      <c r="AN591" s="1">
        <v>89.0</v>
      </c>
      <c r="AO591" s="1">
        <v>10.0</v>
      </c>
      <c r="AP591" s="1">
        <v>10.0</v>
      </c>
      <c r="AQ591" s="1">
        <v>9.0</v>
      </c>
      <c r="AR591" s="1">
        <v>9.0</v>
      </c>
      <c r="AS591" s="1">
        <v>10.0</v>
      </c>
      <c r="AT591" s="1">
        <v>9.0</v>
      </c>
      <c r="AU591" s="1">
        <v>1.0</v>
      </c>
      <c r="AV591" s="1" t="s">
        <v>96</v>
      </c>
      <c r="AW591" s="1">
        <v>327.0</v>
      </c>
      <c r="AX591" s="1">
        <v>319.0</v>
      </c>
      <c r="AY591" s="1">
        <v>8.0</v>
      </c>
      <c r="AZ591" s="1">
        <v>0.0</v>
      </c>
      <c r="BA591" s="1">
        <v>1.75</v>
      </c>
      <c r="BB591" s="1">
        <v>-1.0</v>
      </c>
      <c r="BC591" s="1">
        <v>1.0</v>
      </c>
      <c r="BD591" s="1">
        <v>-1.0</v>
      </c>
      <c r="BE591" s="1">
        <v>-1.0</v>
      </c>
      <c r="BF591" s="1">
        <v>-1.0</v>
      </c>
      <c r="BG591" s="1">
        <v>-1.0</v>
      </c>
      <c r="BH591" s="1">
        <v>1.0</v>
      </c>
      <c r="BI591" s="1">
        <v>-1.0</v>
      </c>
      <c r="BJ591" s="1">
        <v>1.0</v>
      </c>
      <c r="BK591" s="1">
        <v>1.0</v>
      </c>
      <c r="BL591" s="1">
        <v>1.0</v>
      </c>
      <c r="BM591" s="1">
        <v>1.0</v>
      </c>
      <c r="BN591" s="1">
        <v>1.0</v>
      </c>
      <c r="BO591" s="1">
        <v>-1.0</v>
      </c>
      <c r="BP591" s="1">
        <v>-1.0</v>
      </c>
      <c r="BQ591" s="1">
        <v>-1.0</v>
      </c>
      <c r="BR591" s="1">
        <v>-1.0</v>
      </c>
      <c r="BS591" s="1">
        <v>-1.0</v>
      </c>
      <c r="BT591" s="1">
        <v>-1.0</v>
      </c>
      <c r="BU591" s="1">
        <v>1.0</v>
      </c>
      <c r="BV591" s="1">
        <v>1.0</v>
      </c>
      <c r="BW591" s="1">
        <v>-1.0</v>
      </c>
      <c r="BX591" s="1">
        <v>-1.0</v>
      </c>
      <c r="BY591" s="1">
        <v>-1.0</v>
      </c>
      <c r="BZ591" s="1">
        <v>1.0</v>
      </c>
      <c r="CA591" s="1">
        <v>-1.0</v>
      </c>
      <c r="CB591" s="1">
        <v>-1.0</v>
      </c>
      <c r="CC591" s="1">
        <v>-1.0</v>
      </c>
      <c r="CD591" s="1">
        <v>19716.0</v>
      </c>
    </row>
    <row r="592">
      <c r="A592" s="1">
        <v>3.58006E7</v>
      </c>
      <c r="B592" s="1" t="s">
        <v>3362</v>
      </c>
      <c r="C592" s="1" t="s">
        <v>3363</v>
      </c>
      <c r="D592" s="1" t="s">
        <v>3364</v>
      </c>
      <c r="E592" s="1" t="s">
        <v>85</v>
      </c>
      <c r="F592" s="1" t="s">
        <v>3365</v>
      </c>
      <c r="G592" s="1" t="s">
        <v>3366</v>
      </c>
      <c r="I592" s="1">
        <v>7.3676969E7</v>
      </c>
      <c r="J592" s="1">
        <v>42514.0</v>
      </c>
      <c r="K592" s="1" t="s">
        <v>134</v>
      </c>
      <c r="L592" s="1">
        <v>0.86</v>
      </c>
      <c r="M592" s="1">
        <v>0.0</v>
      </c>
      <c r="N592" s="1">
        <v>3.0</v>
      </c>
      <c r="O592" s="1">
        <v>0.0</v>
      </c>
      <c r="P592" s="1" t="s">
        <v>993</v>
      </c>
      <c r="Q592" s="1" t="s">
        <v>3367</v>
      </c>
      <c r="R592" s="1">
        <v>40.87852</v>
      </c>
      <c r="S592" s="1">
        <v>-73.85003</v>
      </c>
      <c r="T592" s="1" t="s">
        <v>125</v>
      </c>
      <c r="U592" s="1" t="s">
        <v>113</v>
      </c>
      <c r="V592" s="1">
        <v>2.0</v>
      </c>
      <c r="W592" s="1">
        <v>1.0</v>
      </c>
      <c r="X592" s="1">
        <v>1.0</v>
      </c>
      <c r="Y592" s="1">
        <v>1.0</v>
      </c>
      <c r="Z592" s="1" t="s">
        <v>93</v>
      </c>
      <c r="AA592" s="1" t="s">
        <v>3368</v>
      </c>
      <c r="AB592" s="1">
        <v>36.0</v>
      </c>
      <c r="AC592" s="1">
        <v>1.0</v>
      </c>
      <c r="AD592" s="1">
        <v>0.0</v>
      </c>
      <c r="AE592" s="1">
        <v>2.0</v>
      </c>
      <c r="AF592" s="1" t="s">
        <v>928</v>
      </c>
      <c r="AG592" s="1">
        <v>1.0</v>
      </c>
      <c r="AH592" s="1">
        <v>4.0</v>
      </c>
      <c r="AI592" s="1">
        <v>24.0</v>
      </c>
      <c r="AJ592" s="1">
        <v>47.0</v>
      </c>
      <c r="AK592" s="1">
        <v>47.0</v>
      </c>
      <c r="AL592" s="1">
        <v>2.0</v>
      </c>
      <c r="AM592" s="1">
        <v>2.0</v>
      </c>
      <c r="AN592" s="1">
        <v>70.0</v>
      </c>
      <c r="AO592" s="1">
        <v>8.0</v>
      </c>
      <c r="AP592" s="1">
        <v>7.0</v>
      </c>
      <c r="AQ592" s="1">
        <v>9.0</v>
      </c>
      <c r="AR592" s="1">
        <v>8.0</v>
      </c>
      <c r="AS592" s="1">
        <v>8.0</v>
      </c>
      <c r="AT592" s="1">
        <v>7.0</v>
      </c>
      <c r="AU592" s="1">
        <v>1.0</v>
      </c>
      <c r="AV592" s="1" t="s">
        <v>105</v>
      </c>
      <c r="AW592" s="1">
        <v>3.0</v>
      </c>
      <c r="AX592" s="1">
        <v>0.0</v>
      </c>
      <c r="AY592" s="1">
        <v>3.0</v>
      </c>
      <c r="AZ592" s="1">
        <v>0.0</v>
      </c>
      <c r="BA592" s="1">
        <v>2.0</v>
      </c>
      <c r="BB592" s="1">
        <v>-1.0</v>
      </c>
      <c r="BC592" s="1">
        <v>-1.0</v>
      </c>
      <c r="BD592" s="1">
        <v>-1.0</v>
      </c>
      <c r="BE592" s="1">
        <v>-1.0</v>
      </c>
      <c r="BF592" s="1">
        <v>-1.0</v>
      </c>
      <c r="BG592" s="1">
        <v>-1.0</v>
      </c>
      <c r="BH592" s="1">
        <v>-1.0</v>
      </c>
      <c r="BI592" s="1">
        <v>-1.0</v>
      </c>
      <c r="BJ592" s="1">
        <v>1.0</v>
      </c>
      <c r="BK592" s="1">
        <v>-1.0</v>
      </c>
      <c r="BL592" s="1">
        <v>-1.0</v>
      </c>
      <c r="BM592" s="1">
        <v>-1.0</v>
      </c>
      <c r="BN592" s="1">
        <v>-1.0</v>
      </c>
      <c r="BO592" s="1">
        <v>-1.0</v>
      </c>
      <c r="BP592" s="1">
        <v>-1.0</v>
      </c>
      <c r="BQ592" s="1">
        <v>-1.0</v>
      </c>
      <c r="BR592" s="1">
        <v>-1.0</v>
      </c>
      <c r="BS592" s="1">
        <v>-1.0</v>
      </c>
      <c r="BT592" s="1">
        <v>-1.0</v>
      </c>
      <c r="BU592" s="1">
        <v>1.0</v>
      </c>
      <c r="BV592" s="1">
        <v>-1.0</v>
      </c>
      <c r="BW592" s="1">
        <v>-1.0</v>
      </c>
      <c r="BX592" s="1">
        <v>-1.0</v>
      </c>
      <c r="BY592" s="1">
        <v>-1.0</v>
      </c>
      <c r="BZ592" s="1">
        <v>-1.0</v>
      </c>
      <c r="CA592" s="1">
        <v>-1.0</v>
      </c>
      <c r="CB592" s="1">
        <v>-1.0</v>
      </c>
      <c r="CC592" s="1">
        <v>-1.0</v>
      </c>
      <c r="CD592" s="1">
        <v>19718.0</v>
      </c>
    </row>
    <row r="593">
      <c r="A593" s="1">
        <v>1.3659949E7</v>
      </c>
      <c r="B593" s="1" t="s">
        <v>3369</v>
      </c>
      <c r="C593" s="1" t="s">
        <v>3370</v>
      </c>
      <c r="D593" s="1" t="s">
        <v>3371</v>
      </c>
      <c r="E593" s="1" t="s">
        <v>85</v>
      </c>
      <c r="F593" s="1" t="s">
        <v>3372</v>
      </c>
      <c r="G593" s="1" t="s">
        <v>3373</v>
      </c>
      <c r="H593" s="2" t="str">
        <f>- wonderful backyard perfect for barbecue and relaxing with family and friends</f>
        <v>#ERROR!</v>
      </c>
      <c r="I593" s="1">
        <v>4606955.0</v>
      </c>
      <c r="J593" s="1">
        <v>41280.0</v>
      </c>
      <c r="K593" s="1" t="s">
        <v>88</v>
      </c>
      <c r="L593" s="1">
        <v>1.0</v>
      </c>
      <c r="M593" s="1">
        <v>0.0</v>
      </c>
      <c r="N593" s="1">
        <v>1.0</v>
      </c>
      <c r="O593" s="1">
        <v>1.0</v>
      </c>
      <c r="P593" s="1" t="s">
        <v>123</v>
      </c>
      <c r="Q593" s="1" t="s">
        <v>321</v>
      </c>
      <c r="R593" s="1">
        <v>40.68552</v>
      </c>
      <c r="S593" s="1">
        <v>-73.9609</v>
      </c>
      <c r="T593" s="1" t="s">
        <v>91</v>
      </c>
      <c r="U593" s="1" t="s">
        <v>92</v>
      </c>
      <c r="V593" s="1">
        <v>5.0</v>
      </c>
      <c r="W593" s="1">
        <v>2.0</v>
      </c>
      <c r="X593" s="1">
        <v>2.0</v>
      </c>
      <c r="Y593" s="1">
        <v>1.0</v>
      </c>
      <c r="Z593" s="1" t="s">
        <v>93</v>
      </c>
      <c r="AA593" s="1" t="s">
        <v>3374</v>
      </c>
      <c r="AB593" s="1">
        <v>259.0</v>
      </c>
      <c r="AC593" s="1">
        <v>1.0</v>
      </c>
      <c r="AD593" s="1">
        <v>0.0</v>
      </c>
      <c r="AE593" s="1">
        <v>6.0</v>
      </c>
      <c r="AF593" s="1" t="s">
        <v>104</v>
      </c>
      <c r="AG593" s="1">
        <v>1.0</v>
      </c>
      <c r="AH593" s="1">
        <v>4.0</v>
      </c>
      <c r="AI593" s="1">
        <v>7.0</v>
      </c>
      <c r="AJ593" s="1">
        <v>7.0</v>
      </c>
      <c r="AK593" s="1">
        <v>7.0</v>
      </c>
      <c r="AL593" s="1">
        <v>4.0</v>
      </c>
      <c r="AM593" s="1">
        <v>0.0</v>
      </c>
      <c r="AN593" s="1">
        <v>90.0</v>
      </c>
      <c r="AO593" s="1">
        <v>9.0</v>
      </c>
      <c r="AP593" s="1">
        <v>7.0</v>
      </c>
      <c r="AQ593" s="1">
        <v>9.0</v>
      </c>
      <c r="AR593" s="1">
        <v>10.0</v>
      </c>
      <c r="AS593" s="1">
        <v>9.0</v>
      </c>
      <c r="AT593" s="1">
        <v>9.0</v>
      </c>
      <c r="AU593" s="1">
        <v>0.0</v>
      </c>
      <c r="AV593" s="1" t="s">
        <v>96</v>
      </c>
      <c r="AW593" s="1">
        <v>1.0</v>
      </c>
      <c r="AX593" s="1">
        <v>1.0</v>
      </c>
      <c r="AY593" s="1">
        <v>0.0</v>
      </c>
      <c r="AZ593" s="1">
        <v>0.0</v>
      </c>
      <c r="BA593" s="1">
        <v>0.11</v>
      </c>
      <c r="BB593" s="1">
        <v>1.0</v>
      </c>
      <c r="BC593" s="1">
        <v>1.0</v>
      </c>
      <c r="BD593" s="1">
        <v>-1.0</v>
      </c>
      <c r="BE593" s="1">
        <v>-1.0</v>
      </c>
      <c r="BF593" s="1">
        <v>-1.0</v>
      </c>
      <c r="BG593" s="1">
        <v>-1.0</v>
      </c>
      <c r="BH593" s="1">
        <v>-1.0</v>
      </c>
      <c r="BI593" s="1">
        <v>-1.0</v>
      </c>
      <c r="BJ593" s="1">
        <v>1.0</v>
      </c>
      <c r="BK593" s="1">
        <v>-1.0</v>
      </c>
      <c r="BL593" s="1">
        <v>-1.0</v>
      </c>
      <c r="BM593" s="1">
        <v>1.0</v>
      </c>
      <c r="BN593" s="1">
        <v>-1.0</v>
      </c>
      <c r="BO593" s="1">
        <v>1.0</v>
      </c>
      <c r="BP593" s="1">
        <v>1.0</v>
      </c>
      <c r="BQ593" s="1">
        <v>1.0</v>
      </c>
      <c r="BR593" s="1">
        <v>-1.0</v>
      </c>
      <c r="BS593" s="1">
        <v>-1.0</v>
      </c>
      <c r="BT593" s="1">
        <v>-1.0</v>
      </c>
      <c r="BU593" s="1">
        <v>1.0</v>
      </c>
      <c r="BV593" s="1">
        <v>-1.0</v>
      </c>
      <c r="BW593" s="1">
        <v>1.0</v>
      </c>
      <c r="BX593" s="1">
        <v>-1.0</v>
      </c>
      <c r="BY593" s="1">
        <v>-1.0</v>
      </c>
      <c r="BZ593" s="1">
        <v>-1.0</v>
      </c>
      <c r="CA593" s="1">
        <v>-1.0</v>
      </c>
      <c r="CB593" s="1">
        <v>-1.0</v>
      </c>
      <c r="CC593" s="1">
        <v>1.0</v>
      </c>
      <c r="CD593" s="1">
        <v>19758.0</v>
      </c>
    </row>
    <row r="594">
      <c r="A594" s="1">
        <v>1.5518025E7</v>
      </c>
      <c r="B594" s="1" t="s">
        <v>3375</v>
      </c>
      <c r="C594" s="1" t="s">
        <v>3376</v>
      </c>
      <c r="D594" s="1" t="s">
        <v>3376</v>
      </c>
      <c r="E594" s="1" t="s">
        <v>85</v>
      </c>
      <c r="I594" s="1">
        <v>2.4634123E7</v>
      </c>
      <c r="J594" s="1">
        <v>41981.0</v>
      </c>
      <c r="M594" s="1">
        <v>0.0</v>
      </c>
      <c r="N594" s="1">
        <v>1.0</v>
      </c>
      <c r="O594" s="1">
        <v>0.0</v>
      </c>
      <c r="P594" s="1" t="s">
        <v>89</v>
      </c>
      <c r="Q594" s="1" t="s">
        <v>206</v>
      </c>
      <c r="R594" s="1">
        <v>40.72978</v>
      </c>
      <c r="S594" s="1">
        <v>-73.98584</v>
      </c>
      <c r="T594" s="1" t="s">
        <v>91</v>
      </c>
      <c r="U594" s="1" t="s">
        <v>92</v>
      </c>
      <c r="V594" s="1">
        <v>2.0</v>
      </c>
      <c r="W594" s="1">
        <v>1.0</v>
      </c>
      <c r="X594" s="1">
        <v>1.0</v>
      </c>
      <c r="Y594" s="1">
        <v>1.0</v>
      </c>
      <c r="Z594" s="1" t="s">
        <v>93</v>
      </c>
      <c r="AA594" s="1" t="s">
        <v>3377</v>
      </c>
      <c r="AB594" s="1">
        <v>250.0</v>
      </c>
      <c r="AC594" s="1">
        <v>1.0</v>
      </c>
      <c r="AD594" s="1">
        <v>0.0</v>
      </c>
      <c r="AE594" s="1">
        <v>5.0</v>
      </c>
      <c r="AF594" s="1" t="s">
        <v>640</v>
      </c>
      <c r="AG594" s="1">
        <v>1.0</v>
      </c>
      <c r="AH594" s="1">
        <v>0.0</v>
      </c>
      <c r="AI594" s="1">
        <v>0.0</v>
      </c>
      <c r="AJ594" s="1">
        <v>0.0</v>
      </c>
      <c r="AK594" s="1">
        <v>0.0</v>
      </c>
      <c r="AL594" s="1">
        <v>1.0</v>
      </c>
      <c r="AM594" s="1">
        <v>0.0</v>
      </c>
      <c r="AU594" s="1">
        <v>0.0</v>
      </c>
      <c r="AV594" s="1" t="s">
        <v>105</v>
      </c>
      <c r="AW594" s="1">
        <v>1.0</v>
      </c>
      <c r="AX594" s="1">
        <v>1.0</v>
      </c>
      <c r="AY594" s="1">
        <v>0.0</v>
      </c>
      <c r="AZ594" s="1">
        <v>0.0</v>
      </c>
      <c r="BA594" s="1">
        <v>0.03</v>
      </c>
      <c r="BB594" s="1">
        <v>-1.0</v>
      </c>
      <c r="BC594" s="1">
        <v>1.0</v>
      </c>
      <c r="BD594" s="1">
        <v>-1.0</v>
      </c>
      <c r="BE594" s="1">
        <v>-1.0</v>
      </c>
      <c r="BF594" s="1">
        <v>-1.0</v>
      </c>
      <c r="BG594" s="1">
        <v>-1.0</v>
      </c>
      <c r="BH594" s="1">
        <v>-1.0</v>
      </c>
      <c r="BI594" s="1">
        <v>-1.0</v>
      </c>
      <c r="BJ594" s="1">
        <v>-1.0</v>
      </c>
      <c r="BK594" s="1">
        <v>-1.0</v>
      </c>
      <c r="BL594" s="1">
        <v>-1.0</v>
      </c>
      <c r="BM594" s="1">
        <v>-1.0</v>
      </c>
      <c r="BN594" s="1">
        <v>-1.0</v>
      </c>
      <c r="BO594" s="1">
        <v>-1.0</v>
      </c>
      <c r="BP594" s="1">
        <v>1.0</v>
      </c>
      <c r="BQ594" s="1">
        <v>-1.0</v>
      </c>
      <c r="BR594" s="1">
        <v>-1.0</v>
      </c>
      <c r="BS594" s="1">
        <v>-1.0</v>
      </c>
      <c r="BT594" s="1">
        <v>-1.0</v>
      </c>
      <c r="BU594" s="1">
        <v>1.0</v>
      </c>
      <c r="BV594" s="1">
        <v>-1.0</v>
      </c>
      <c r="BW594" s="1">
        <v>-1.0</v>
      </c>
      <c r="BX594" s="1">
        <v>-1.0</v>
      </c>
      <c r="BY594" s="1">
        <v>-1.0</v>
      </c>
      <c r="BZ594" s="1">
        <v>-1.0</v>
      </c>
      <c r="CA594" s="1">
        <v>-1.0</v>
      </c>
      <c r="CB594" s="1">
        <v>-1.0</v>
      </c>
      <c r="CC594" s="1">
        <v>-1.0</v>
      </c>
      <c r="CD594" s="1">
        <v>19790.0</v>
      </c>
    </row>
    <row r="595">
      <c r="A595" s="1">
        <v>9345131.0</v>
      </c>
      <c r="B595" s="1" t="s">
        <v>3378</v>
      </c>
      <c r="C595" s="1" t="s">
        <v>3379</v>
      </c>
      <c r="D595" s="1" t="s">
        <v>3380</v>
      </c>
      <c r="E595" s="1" t="s">
        <v>85</v>
      </c>
      <c r="F595" s="1" t="s">
        <v>3381</v>
      </c>
      <c r="G595" s="1" t="s">
        <v>3382</v>
      </c>
      <c r="H595" s="1" t="s">
        <v>3383</v>
      </c>
      <c r="I595" s="1">
        <v>4429743.0</v>
      </c>
      <c r="J595" s="1">
        <v>41260.0</v>
      </c>
      <c r="M595" s="1">
        <v>0.0</v>
      </c>
      <c r="N595" s="1">
        <v>1.0</v>
      </c>
      <c r="O595" s="1">
        <v>1.0</v>
      </c>
      <c r="P595" s="1" t="s">
        <v>123</v>
      </c>
      <c r="Q595" s="1" t="s">
        <v>157</v>
      </c>
      <c r="R595" s="1">
        <v>40.68534</v>
      </c>
      <c r="S595" s="1">
        <v>-73.95709</v>
      </c>
      <c r="T595" s="1" t="s">
        <v>91</v>
      </c>
      <c r="U595" s="1" t="s">
        <v>113</v>
      </c>
      <c r="V595" s="1">
        <v>2.0</v>
      </c>
      <c r="W595" s="1">
        <v>2.0</v>
      </c>
      <c r="X595" s="1">
        <v>1.0</v>
      </c>
      <c r="Y595" s="1">
        <v>1.0</v>
      </c>
      <c r="Z595" s="1" t="s">
        <v>93</v>
      </c>
      <c r="AA595" s="1" t="s">
        <v>3384</v>
      </c>
      <c r="AB595" s="1">
        <v>95.0</v>
      </c>
      <c r="AC595" s="1">
        <v>1.0</v>
      </c>
      <c r="AD595" s="1">
        <v>0.0</v>
      </c>
      <c r="AE595" s="1">
        <v>1.0</v>
      </c>
      <c r="AF595" s="1" t="s">
        <v>116</v>
      </c>
      <c r="AG595" s="1">
        <v>1.0</v>
      </c>
      <c r="AH595" s="1">
        <v>0.0</v>
      </c>
      <c r="AI595" s="1">
        <v>0.0</v>
      </c>
      <c r="AJ595" s="1">
        <v>0.0</v>
      </c>
      <c r="AK595" s="1">
        <v>0.0</v>
      </c>
      <c r="AL595" s="1">
        <v>0.0</v>
      </c>
      <c r="AM595" s="1">
        <v>0.0</v>
      </c>
      <c r="AU595" s="1">
        <v>0.0</v>
      </c>
      <c r="AV595" s="1" t="s">
        <v>105</v>
      </c>
      <c r="AW595" s="1">
        <v>1.0</v>
      </c>
      <c r="AX595" s="1">
        <v>0.0</v>
      </c>
      <c r="AY595" s="1">
        <v>1.0</v>
      </c>
      <c r="AZ595" s="1">
        <v>0.0</v>
      </c>
      <c r="BB595" s="1">
        <v>1.0</v>
      </c>
      <c r="BC595" s="1">
        <v>1.0</v>
      </c>
      <c r="BD595" s="1">
        <v>-1.0</v>
      </c>
      <c r="BE595" s="1">
        <v>-1.0</v>
      </c>
      <c r="BF595" s="1">
        <v>-1.0</v>
      </c>
      <c r="BG595" s="1">
        <v>-1.0</v>
      </c>
      <c r="BH595" s="1">
        <v>-1.0</v>
      </c>
      <c r="BI595" s="1">
        <v>-1.0</v>
      </c>
      <c r="BJ595" s="1">
        <v>-1.0</v>
      </c>
      <c r="BK595" s="1">
        <v>-1.0</v>
      </c>
      <c r="BL595" s="1">
        <v>-1.0</v>
      </c>
      <c r="BM595" s="1">
        <v>1.0</v>
      </c>
      <c r="BN595" s="1">
        <v>-1.0</v>
      </c>
      <c r="BO595" s="1">
        <v>-1.0</v>
      </c>
      <c r="BP595" s="1">
        <v>-1.0</v>
      </c>
      <c r="BQ595" s="1">
        <v>-1.0</v>
      </c>
      <c r="BR595" s="1">
        <v>-1.0</v>
      </c>
      <c r="BS595" s="1">
        <v>-1.0</v>
      </c>
      <c r="BT595" s="1">
        <v>-1.0</v>
      </c>
      <c r="BU595" s="1">
        <v>1.0</v>
      </c>
      <c r="BV595" s="1">
        <v>-1.0</v>
      </c>
      <c r="BW595" s="1">
        <v>-1.0</v>
      </c>
      <c r="BX595" s="1">
        <v>-1.0</v>
      </c>
      <c r="BY595" s="1">
        <v>-1.0</v>
      </c>
      <c r="BZ595" s="1">
        <v>-1.0</v>
      </c>
      <c r="CA595" s="1">
        <v>-1.0</v>
      </c>
      <c r="CB595" s="1">
        <v>-1.0</v>
      </c>
      <c r="CC595" s="1">
        <v>-1.0</v>
      </c>
      <c r="CD595" s="1">
        <v>19808.0</v>
      </c>
    </row>
    <row r="596">
      <c r="A596" s="1">
        <v>2.0322611E7</v>
      </c>
      <c r="B596" s="1" t="s">
        <v>3385</v>
      </c>
      <c r="C596" s="1" t="s">
        <v>3386</v>
      </c>
      <c r="D596" s="1" t="s">
        <v>3387</v>
      </c>
      <c r="E596" s="1" t="s">
        <v>85</v>
      </c>
      <c r="F596" s="1" t="s">
        <v>3388</v>
      </c>
      <c r="G596" s="1" t="s">
        <v>3389</v>
      </c>
      <c r="I596" s="1">
        <v>6.5875353E7</v>
      </c>
      <c r="J596" s="1">
        <v>42465.0</v>
      </c>
      <c r="M596" s="1">
        <v>0.0</v>
      </c>
      <c r="N596" s="1">
        <v>2.0</v>
      </c>
      <c r="O596" s="1">
        <v>0.0</v>
      </c>
      <c r="P596" s="1" t="s">
        <v>123</v>
      </c>
      <c r="Q596" s="1" t="s">
        <v>157</v>
      </c>
      <c r="R596" s="1">
        <v>40.69095</v>
      </c>
      <c r="S596" s="1">
        <v>-73.95017</v>
      </c>
      <c r="T596" s="1" t="s">
        <v>91</v>
      </c>
      <c r="U596" s="1" t="s">
        <v>113</v>
      </c>
      <c r="V596" s="1">
        <v>1.0</v>
      </c>
      <c r="W596" s="1">
        <v>1.0</v>
      </c>
      <c r="X596" s="1">
        <v>1.0</v>
      </c>
      <c r="Y596" s="1">
        <v>1.0</v>
      </c>
      <c r="Z596" s="1" t="s">
        <v>93</v>
      </c>
      <c r="AA596" s="1" t="s">
        <v>3390</v>
      </c>
      <c r="AB596" s="1">
        <v>40.0</v>
      </c>
      <c r="AC596" s="1">
        <v>1.0</v>
      </c>
      <c r="AD596" s="1">
        <v>0.0</v>
      </c>
      <c r="AE596" s="1">
        <v>2.0</v>
      </c>
      <c r="AF596" s="1" t="s">
        <v>378</v>
      </c>
      <c r="AG596" s="1">
        <v>1.0</v>
      </c>
      <c r="AH596" s="1">
        <v>0.0</v>
      </c>
      <c r="AI596" s="1">
        <v>0.0</v>
      </c>
      <c r="AJ596" s="1">
        <v>0.0</v>
      </c>
      <c r="AK596" s="1">
        <v>0.0</v>
      </c>
      <c r="AL596" s="1">
        <v>0.0</v>
      </c>
      <c r="AM596" s="1">
        <v>0.0</v>
      </c>
      <c r="AU596" s="1">
        <v>0.0</v>
      </c>
      <c r="AV596" s="1" t="s">
        <v>105</v>
      </c>
      <c r="AW596" s="1">
        <v>1.0</v>
      </c>
      <c r="AX596" s="1">
        <v>0.0</v>
      </c>
      <c r="AY596" s="1">
        <v>1.0</v>
      </c>
      <c r="AZ596" s="1">
        <v>0.0</v>
      </c>
      <c r="BB596" s="1">
        <v>-1.0</v>
      </c>
      <c r="BC596" s="1">
        <v>1.0</v>
      </c>
      <c r="BD596" s="1">
        <v>-1.0</v>
      </c>
      <c r="BE596" s="1">
        <v>-1.0</v>
      </c>
      <c r="BF596" s="1">
        <v>-1.0</v>
      </c>
      <c r="BG596" s="1">
        <v>-1.0</v>
      </c>
      <c r="BH596" s="1">
        <v>-1.0</v>
      </c>
      <c r="BI596" s="1">
        <v>-1.0</v>
      </c>
      <c r="BJ596" s="1">
        <v>1.0</v>
      </c>
      <c r="BK596" s="1">
        <v>-1.0</v>
      </c>
      <c r="BL596" s="1">
        <v>-1.0</v>
      </c>
      <c r="BM596" s="1">
        <v>-1.0</v>
      </c>
      <c r="BN596" s="1">
        <v>-1.0</v>
      </c>
      <c r="BO596" s="1">
        <v>-1.0</v>
      </c>
      <c r="BP596" s="1">
        <v>-1.0</v>
      </c>
      <c r="BQ596" s="1">
        <v>-1.0</v>
      </c>
      <c r="BR596" s="1">
        <v>-1.0</v>
      </c>
      <c r="BS596" s="1">
        <v>-1.0</v>
      </c>
      <c r="BT596" s="1">
        <v>-1.0</v>
      </c>
      <c r="BU596" s="1">
        <v>1.0</v>
      </c>
      <c r="BV596" s="1">
        <v>-1.0</v>
      </c>
      <c r="BW596" s="1">
        <v>-1.0</v>
      </c>
      <c r="BX596" s="1">
        <v>-1.0</v>
      </c>
      <c r="BY596" s="1">
        <v>-1.0</v>
      </c>
      <c r="BZ596" s="1">
        <v>-1.0</v>
      </c>
      <c r="CA596" s="1">
        <v>-1.0</v>
      </c>
      <c r="CB596" s="1">
        <v>-1.0</v>
      </c>
      <c r="CC596" s="1">
        <v>-1.0</v>
      </c>
      <c r="CD596" s="1">
        <v>19911.0</v>
      </c>
    </row>
    <row r="597">
      <c r="A597" s="1">
        <v>7359313.0</v>
      </c>
      <c r="B597" s="1" t="s">
        <v>3391</v>
      </c>
      <c r="C597" s="1" t="s">
        <v>3392</v>
      </c>
      <c r="D597" s="1" t="s">
        <v>3392</v>
      </c>
      <c r="E597" s="1" t="s">
        <v>85</v>
      </c>
      <c r="I597" s="1">
        <v>3.8445572E7</v>
      </c>
      <c r="J597" s="1">
        <v>42199.0</v>
      </c>
      <c r="M597" s="1">
        <v>0.0</v>
      </c>
      <c r="N597" s="1">
        <v>1.0</v>
      </c>
      <c r="O597" s="1">
        <v>0.0</v>
      </c>
      <c r="P597" s="1" t="s">
        <v>89</v>
      </c>
      <c r="Q597" s="1" t="s">
        <v>273</v>
      </c>
      <c r="R597" s="1">
        <v>40.74823</v>
      </c>
      <c r="S597" s="1">
        <v>-73.97447</v>
      </c>
      <c r="T597" s="1" t="s">
        <v>91</v>
      </c>
      <c r="U597" s="1" t="s">
        <v>113</v>
      </c>
      <c r="V597" s="1">
        <v>2.0</v>
      </c>
      <c r="W597" s="1">
        <v>1.0</v>
      </c>
      <c r="X597" s="1">
        <v>1.0</v>
      </c>
      <c r="Y597" s="1">
        <v>1.0</v>
      </c>
      <c r="Z597" s="1" t="s">
        <v>93</v>
      </c>
      <c r="AA597" s="1" t="s">
        <v>3393</v>
      </c>
      <c r="AB597" s="1">
        <v>130.0</v>
      </c>
      <c r="AC597" s="1">
        <v>1.0</v>
      </c>
      <c r="AD597" s="1">
        <v>0.0</v>
      </c>
      <c r="AE597" s="1">
        <v>1.0</v>
      </c>
      <c r="AF597" s="1" t="s">
        <v>479</v>
      </c>
      <c r="AG597" s="1">
        <v>1.0</v>
      </c>
      <c r="AH597" s="1">
        <v>0.0</v>
      </c>
      <c r="AI597" s="1">
        <v>0.0</v>
      </c>
      <c r="AJ597" s="1">
        <v>0.0</v>
      </c>
      <c r="AK597" s="1">
        <v>0.0</v>
      </c>
      <c r="AL597" s="1">
        <v>2.0</v>
      </c>
      <c r="AM597" s="1">
        <v>0.0</v>
      </c>
      <c r="AN597" s="1">
        <v>100.0</v>
      </c>
      <c r="AO597" s="1">
        <v>10.0</v>
      </c>
      <c r="AP597" s="1">
        <v>10.0</v>
      </c>
      <c r="AQ597" s="1">
        <v>10.0</v>
      </c>
      <c r="AR597" s="1">
        <v>10.0</v>
      </c>
      <c r="AS597" s="1">
        <v>10.0</v>
      </c>
      <c r="AT597" s="1">
        <v>10.0</v>
      </c>
      <c r="AU597" s="1">
        <v>0.0</v>
      </c>
      <c r="AV597" s="1" t="s">
        <v>105</v>
      </c>
      <c r="AW597" s="1">
        <v>1.0</v>
      </c>
      <c r="AX597" s="1">
        <v>0.0</v>
      </c>
      <c r="AY597" s="1">
        <v>1.0</v>
      </c>
      <c r="AZ597" s="1">
        <v>0.0</v>
      </c>
      <c r="BA597" s="1">
        <v>0.04</v>
      </c>
      <c r="BB597" s="1">
        <v>-1.0</v>
      </c>
      <c r="BC597" s="1">
        <v>1.0</v>
      </c>
      <c r="BD597" s="1">
        <v>-1.0</v>
      </c>
      <c r="BE597" s="1">
        <v>-1.0</v>
      </c>
      <c r="BF597" s="1">
        <v>-1.0</v>
      </c>
      <c r="BG597" s="1">
        <v>-1.0</v>
      </c>
      <c r="BH597" s="1">
        <v>-1.0</v>
      </c>
      <c r="BI597" s="1">
        <v>-1.0</v>
      </c>
      <c r="BJ597" s="1">
        <v>1.0</v>
      </c>
      <c r="BK597" s="1">
        <v>-1.0</v>
      </c>
      <c r="BL597" s="1">
        <v>-1.0</v>
      </c>
      <c r="BM597" s="1">
        <v>1.0</v>
      </c>
      <c r="BN597" s="1">
        <v>1.0</v>
      </c>
      <c r="BO597" s="1">
        <v>1.0</v>
      </c>
      <c r="BP597" s="1">
        <v>1.0</v>
      </c>
      <c r="BQ597" s="1">
        <v>-1.0</v>
      </c>
      <c r="BR597" s="1">
        <v>-1.0</v>
      </c>
      <c r="BS597" s="1">
        <v>-1.0</v>
      </c>
      <c r="BT597" s="1">
        <v>1.0</v>
      </c>
      <c r="BU597" s="1">
        <v>1.0</v>
      </c>
      <c r="BV597" s="1">
        <v>-1.0</v>
      </c>
      <c r="BW597" s="1">
        <v>-1.0</v>
      </c>
      <c r="BX597" s="1">
        <v>-1.0</v>
      </c>
      <c r="BY597" s="1">
        <v>1.0</v>
      </c>
      <c r="BZ597" s="1">
        <v>-1.0</v>
      </c>
      <c r="CA597" s="1">
        <v>-1.0</v>
      </c>
      <c r="CB597" s="1">
        <v>1.0</v>
      </c>
      <c r="CC597" s="1">
        <v>-1.0</v>
      </c>
      <c r="CD597" s="1">
        <v>19920.0</v>
      </c>
    </row>
    <row r="598">
      <c r="A598" s="1">
        <v>3.4980223E7</v>
      </c>
      <c r="B598" s="1" t="s">
        <v>3394</v>
      </c>
      <c r="C598" s="1" t="s">
        <v>3395</v>
      </c>
      <c r="D598" s="1" t="s">
        <v>3396</v>
      </c>
      <c r="E598" s="1" t="s">
        <v>85</v>
      </c>
      <c r="F598" s="1" t="s">
        <v>3397</v>
      </c>
      <c r="G598" s="1" t="s">
        <v>3398</v>
      </c>
      <c r="H598" s="2" t="str">
        <f>- no candles in The house - no long term guests without permission must turn off all appliances electrical/gas before leaving home cannot leave AC on during summer when NOT in home no Cats allowed</f>
        <v>#ERROR!</v>
      </c>
      <c r="I598" s="1">
        <v>7.6192815E7</v>
      </c>
      <c r="J598" s="1">
        <v>42527.0</v>
      </c>
      <c r="K598" s="1" t="s">
        <v>339</v>
      </c>
      <c r="L598" s="1">
        <v>0.19</v>
      </c>
      <c r="M598" s="1">
        <v>0.0</v>
      </c>
      <c r="N598" s="1">
        <v>6.0</v>
      </c>
      <c r="O598" s="1">
        <v>1.0</v>
      </c>
      <c r="P598" s="1" t="s">
        <v>89</v>
      </c>
      <c r="Q598" s="1" t="s">
        <v>90</v>
      </c>
      <c r="R598" s="1">
        <v>40.71805</v>
      </c>
      <c r="S598" s="1">
        <v>-73.99714</v>
      </c>
      <c r="T598" s="1" t="s">
        <v>91</v>
      </c>
      <c r="U598" s="1" t="s">
        <v>92</v>
      </c>
      <c r="V598" s="1">
        <v>3.0</v>
      </c>
      <c r="W598" s="1">
        <v>1.0</v>
      </c>
      <c r="X598" s="1">
        <v>1.0</v>
      </c>
      <c r="Y598" s="1">
        <v>1.0</v>
      </c>
      <c r="Z598" s="1" t="s">
        <v>93</v>
      </c>
      <c r="AA598" s="1" t="s">
        <v>3399</v>
      </c>
      <c r="AB598" s="1">
        <v>129.0</v>
      </c>
      <c r="AC598" s="1">
        <v>1.0</v>
      </c>
      <c r="AD598" s="1">
        <v>0.0</v>
      </c>
      <c r="AE598" s="1">
        <v>33.0</v>
      </c>
      <c r="AF598" s="1" t="s">
        <v>313</v>
      </c>
      <c r="AG598" s="1">
        <v>1.0</v>
      </c>
      <c r="AH598" s="1">
        <v>0.0</v>
      </c>
      <c r="AI598" s="1">
        <v>28.0</v>
      </c>
      <c r="AJ598" s="1">
        <v>58.0</v>
      </c>
      <c r="AK598" s="1">
        <v>333.0</v>
      </c>
      <c r="AL598" s="1">
        <v>0.0</v>
      </c>
      <c r="AM598" s="1">
        <v>0.0</v>
      </c>
      <c r="AU598" s="1">
        <v>0.0</v>
      </c>
      <c r="AV598" s="1" t="s">
        <v>96</v>
      </c>
      <c r="AW598" s="1">
        <v>5.0</v>
      </c>
      <c r="AX598" s="1">
        <v>5.0</v>
      </c>
      <c r="AY598" s="1">
        <v>0.0</v>
      </c>
      <c r="AZ598" s="1">
        <v>0.0</v>
      </c>
      <c r="BB598" s="1">
        <v>-1.0</v>
      </c>
      <c r="BC598" s="1">
        <v>1.0</v>
      </c>
      <c r="BD598" s="1">
        <v>-1.0</v>
      </c>
      <c r="BE598" s="1">
        <v>-1.0</v>
      </c>
      <c r="BF598" s="1">
        <v>-1.0</v>
      </c>
      <c r="BG598" s="1">
        <v>-1.0</v>
      </c>
      <c r="BH598" s="1">
        <v>1.0</v>
      </c>
      <c r="BI598" s="1">
        <v>-1.0</v>
      </c>
      <c r="BJ598" s="1">
        <v>1.0</v>
      </c>
      <c r="BK598" s="1">
        <v>-1.0</v>
      </c>
      <c r="BL598" s="1">
        <v>1.0</v>
      </c>
      <c r="BM598" s="1">
        <v>-1.0</v>
      </c>
      <c r="BN598" s="1">
        <v>-1.0</v>
      </c>
      <c r="BO598" s="1">
        <v>-1.0</v>
      </c>
      <c r="BP598" s="1">
        <v>-1.0</v>
      </c>
      <c r="BQ598" s="1">
        <v>-1.0</v>
      </c>
      <c r="BR598" s="1">
        <v>-1.0</v>
      </c>
      <c r="BS598" s="1">
        <v>-1.0</v>
      </c>
      <c r="BT598" s="1">
        <v>-1.0</v>
      </c>
      <c r="BU598" s="1">
        <v>1.0</v>
      </c>
      <c r="BV598" s="1">
        <v>1.0</v>
      </c>
      <c r="BW598" s="1">
        <v>1.0</v>
      </c>
      <c r="BX598" s="1">
        <v>1.0</v>
      </c>
      <c r="BY598" s="1">
        <v>-1.0</v>
      </c>
      <c r="BZ598" s="1">
        <v>-1.0</v>
      </c>
      <c r="CA598" s="1">
        <v>-1.0</v>
      </c>
      <c r="CB598" s="1">
        <v>-1.0</v>
      </c>
      <c r="CC598" s="1">
        <v>-1.0</v>
      </c>
      <c r="CD598" s="1">
        <v>19962.0</v>
      </c>
    </row>
    <row r="599">
      <c r="A599" s="1">
        <v>2.5187314E7</v>
      </c>
      <c r="B599" s="1" t="s">
        <v>3400</v>
      </c>
      <c r="C599" s="1" t="s">
        <v>3401</v>
      </c>
      <c r="D599" s="1" t="s">
        <v>3402</v>
      </c>
      <c r="E599" s="1" t="s">
        <v>85</v>
      </c>
      <c r="G599" s="1" t="s">
        <v>3403</v>
      </c>
      <c r="I599" s="1">
        <v>6.5633521E7</v>
      </c>
      <c r="J599" s="1">
        <v>42463.0</v>
      </c>
      <c r="K599" s="1" t="s">
        <v>134</v>
      </c>
      <c r="L599" s="1">
        <v>1.0</v>
      </c>
      <c r="M599" s="1">
        <v>1.0</v>
      </c>
      <c r="N599" s="1">
        <v>1.0</v>
      </c>
      <c r="O599" s="1">
        <v>0.0</v>
      </c>
      <c r="P599" s="1" t="s">
        <v>89</v>
      </c>
      <c r="Q599" s="1" t="s">
        <v>613</v>
      </c>
      <c r="R599" s="1">
        <v>40.80142</v>
      </c>
      <c r="S599" s="1">
        <v>-73.9575</v>
      </c>
      <c r="T599" s="1" t="s">
        <v>91</v>
      </c>
      <c r="U599" s="1" t="s">
        <v>92</v>
      </c>
      <c r="V599" s="1">
        <v>2.0</v>
      </c>
      <c r="W599" s="1">
        <v>1.0</v>
      </c>
      <c r="X599" s="1">
        <v>1.0</v>
      </c>
      <c r="Y599" s="1">
        <v>1.0</v>
      </c>
      <c r="Z599" s="1" t="s">
        <v>93</v>
      </c>
      <c r="AA599" s="1" t="s">
        <v>3404</v>
      </c>
      <c r="AB599" s="1">
        <v>100.0</v>
      </c>
      <c r="AC599" s="1">
        <v>1.0</v>
      </c>
      <c r="AD599" s="1">
        <v>0.0</v>
      </c>
      <c r="AE599" s="1">
        <v>2.0</v>
      </c>
      <c r="AF599" s="1" t="s">
        <v>127</v>
      </c>
      <c r="AG599" s="1">
        <v>1.0</v>
      </c>
      <c r="AH599" s="1">
        <v>0.0</v>
      </c>
      <c r="AI599" s="1">
        <v>0.0</v>
      </c>
      <c r="AJ599" s="1">
        <v>0.0</v>
      </c>
      <c r="AK599" s="1">
        <v>0.0</v>
      </c>
      <c r="AL599" s="1">
        <v>9.0</v>
      </c>
      <c r="AM599" s="1">
        <v>4.0</v>
      </c>
      <c r="AN599" s="1">
        <v>100.0</v>
      </c>
      <c r="AO599" s="1">
        <v>10.0</v>
      </c>
      <c r="AP599" s="1">
        <v>9.0</v>
      </c>
      <c r="AQ599" s="1">
        <v>10.0</v>
      </c>
      <c r="AR599" s="1">
        <v>10.0</v>
      </c>
      <c r="AS599" s="1">
        <v>10.0</v>
      </c>
      <c r="AT599" s="1">
        <v>10.0</v>
      </c>
      <c r="AU599" s="1">
        <v>1.0</v>
      </c>
      <c r="AV599" s="1" t="s">
        <v>117</v>
      </c>
      <c r="AW599" s="1">
        <v>1.0</v>
      </c>
      <c r="AX599" s="1">
        <v>1.0</v>
      </c>
      <c r="AY599" s="1">
        <v>0.0</v>
      </c>
      <c r="AZ599" s="1">
        <v>0.0</v>
      </c>
      <c r="BA599" s="1">
        <v>0.66</v>
      </c>
      <c r="BB599" s="1">
        <v>-1.0</v>
      </c>
      <c r="BC599" s="1">
        <v>1.0</v>
      </c>
      <c r="BD599" s="1">
        <v>-1.0</v>
      </c>
      <c r="BE599" s="1">
        <v>-1.0</v>
      </c>
      <c r="BF599" s="1">
        <v>-1.0</v>
      </c>
      <c r="BG599" s="1">
        <v>-1.0</v>
      </c>
      <c r="BH599" s="1">
        <v>-1.0</v>
      </c>
      <c r="BI599" s="1">
        <v>-1.0</v>
      </c>
      <c r="BJ599" s="1">
        <v>1.0</v>
      </c>
      <c r="BK599" s="1">
        <v>-1.0</v>
      </c>
      <c r="BL599" s="1">
        <v>1.0</v>
      </c>
      <c r="BM599" s="1">
        <v>-1.0</v>
      </c>
      <c r="BN599" s="1">
        <v>-1.0</v>
      </c>
      <c r="BO599" s="1">
        <v>-1.0</v>
      </c>
      <c r="BP599" s="1">
        <v>-1.0</v>
      </c>
      <c r="BQ599" s="1">
        <v>-1.0</v>
      </c>
      <c r="BR599" s="1">
        <v>-1.0</v>
      </c>
      <c r="BS599" s="1">
        <v>-1.0</v>
      </c>
      <c r="BT599" s="1">
        <v>-1.0</v>
      </c>
      <c r="BU599" s="1">
        <v>1.0</v>
      </c>
      <c r="BV599" s="1">
        <v>-1.0</v>
      </c>
      <c r="BW599" s="1">
        <v>-1.0</v>
      </c>
      <c r="BX599" s="1">
        <v>-1.0</v>
      </c>
      <c r="BY599" s="1">
        <v>-1.0</v>
      </c>
      <c r="BZ599" s="1">
        <v>1.0</v>
      </c>
      <c r="CA599" s="1">
        <v>-1.0</v>
      </c>
      <c r="CB599" s="1">
        <v>-1.0</v>
      </c>
      <c r="CC599" s="1">
        <v>-1.0</v>
      </c>
      <c r="CD599" s="1">
        <v>19966.0</v>
      </c>
    </row>
    <row r="600">
      <c r="A600" s="1">
        <v>2.6423738E7</v>
      </c>
      <c r="B600" s="1" t="s">
        <v>3405</v>
      </c>
      <c r="C600" s="1" t="s">
        <v>1937</v>
      </c>
      <c r="D600" s="1" t="s">
        <v>3406</v>
      </c>
      <c r="E600" s="1" t="s">
        <v>85</v>
      </c>
      <c r="F600" s="1" t="s">
        <v>3407</v>
      </c>
      <c r="H600" s="1" t="s">
        <v>1940</v>
      </c>
      <c r="I600" s="1">
        <v>1.2243051E7</v>
      </c>
      <c r="J600" s="1">
        <v>41684.0</v>
      </c>
      <c r="K600" s="1" t="s">
        <v>134</v>
      </c>
      <c r="L600" s="1">
        <v>0.99</v>
      </c>
      <c r="M600" s="1">
        <v>0.0</v>
      </c>
      <c r="N600" s="1">
        <v>1070.0</v>
      </c>
      <c r="O600" s="1">
        <v>0.0</v>
      </c>
      <c r="P600" s="1" t="s">
        <v>89</v>
      </c>
      <c r="Q600" s="1" t="s">
        <v>1270</v>
      </c>
      <c r="R600" s="1">
        <v>40.74444</v>
      </c>
      <c r="S600" s="1">
        <v>-73.97355</v>
      </c>
      <c r="T600" s="1" t="s">
        <v>91</v>
      </c>
      <c r="U600" s="1" t="s">
        <v>92</v>
      </c>
      <c r="V600" s="1">
        <v>2.0</v>
      </c>
      <c r="W600" s="1">
        <v>1.0</v>
      </c>
      <c r="X600" s="1">
        <v>1.0</v>
      </c>
      <c r="Y600" s="1">
        <v>1.0</v>
      </c>
      <c r="Z600" s="1" t="s">
        <v>93</v>
      </c>
      <c r="AA600" s="1" t="s">
        <v>1941</v>
      </c>
      <c r="AB600" s="1">
        <v>185.0</v>
      </c>
      <c r="AC600" s="1">
        <v>2.0</v>
      </c>
      <c r="AD600" s="1">
        <v>5.0</v>
      </c>
      <c r="AE600" s="1">
        <v>29.0</v>
      </c>
      <c r="AF600" s="1" t="s">
        <v>95</v>
      </c>
      <c r="AG600" s="1">
        <v>1.0</v>
      </c>
      <c r="AH600" s="1">
        <v>0.0</v>
      </c>
      <c r="AI600" s="1">
        <v>27.0</v>
      </c>
      <c r="AJ600" s="1">
        <v>57.0</v>
      </c>
      <c r="AK600" s="1">
        <v>332.0</v>
      </c>
      <c r="AL600" s="1">
        <v>0.0</v>
      </c>
      <c r="AM600" s="1">
        <v>0.0</v>
      </c>
      <c r="AU600" s="1">
        <v>1.0</v>
      </c>
      <c r="AV600" s="1" t="s">
        <v>96</v>
      </c>
      <c r="AW600" s="1">
        <v>96.0</v>
      </c>
      <c r="AX600" s="1">
        <v>96.0</v>
      </c>
      <c r="AY600" s="1">
        <v>0.0</v>
      </c>
      <c r="AZ600" s="1">
        <v>0.0</v>
      </c>
      <c r="BB600" s="1">
        <v>-1.0</v>
      </c>
      <c r="BC600" s="1">
        <v>1.0</v>
      </c>
      <c r="BD600" s="1">
        <v>-1.0</v>
      </c>
      <c r="BE600" s="1">
        <v>1.0</v>
      </c>
      <c r="BF600" s="1">
        <v>-1.0</v>
      </c>
      <c r="BG600" s="1">
        <v>-1.0</v>
      </c>
      <c r="BH600" s="1">
        <v>1.0</v>
      </c>
      <c r="BI600" s="1">
        <v>-1.0</v>
      </c>
      <c r="BJ600" s="1">
        <v>1.0</v>
      </c>
      <c r="BK600" s="1">
        <v>1.0</v>
      </c>
      <c r="BL600" s="1">
        <v>1.0</v>
      </c>
      <c r="BM600" s="1">
        <v>1.0</v>
      </c>
      <c r="BN600" s="1">
        <v>1.0</v>
      </c>
      <c r="BO600" s="1">
        <v>1.0</v>
      </c>
      <c r="BP600" s="1">
        <v>-1.0</v>
      </c>
      <c r="BQ600" s="1">
        <v>-1.0</v>
      </c>
      <c r="BR600" s="1">
        <v>-1.0</v>
      </c>
      <c r="BS600" s="1">
        <v>1.0</v>
      </c>
      <c r="BT600" s="1">
        <v>-1.0</v>
      </c>
      <c r="BU600" s="1">
        <v>1.0</v>
      </c>
      <c r="BV600" s="1">
        <v>1.0</v>
      </c>
      <c r="BW600" s="1">
        <v>1.0</v>
      </c>
      <c r="BX600" s="1">
        <v>-1.0</v>
      </c>
      <c r="BY600" s="1">
        <v>-1.0</v>
      </c>
      <c r="BZ600" s="1">
        <v>-1.0</v>
      </c>
      <c r="CA600" s="1">
        <v>-1.0</v>
      </c>
      <c r="CB600" s="1">
        <v>-1.0</v>
      </c>
      <c r="CC600" s="1">
        <v>-1.0</v>
      </c>
      <c r="CD600" s="1">
        <v>19968.0</v>
      </c>
    </row>
    <row r="601">
      <c r="A601" s="1">
        <v>2.9016907E7</v>
      </c>
      <c r="B601" s="1" t="s">
        <v>3408</v>
      </c>
      <c r="C601" s="1" t="s">
        <v>3409</v>
      </c>
      <c r="D601" s="1" t="s">
        <v>3410</v>
      </c>
      <c r="E601" s="1" t="s">
        <v>85</v>
      </c>
      <c r="F601" s="1" t="s">
        <v>3411</v>
      </c>
      <c r="G601" s="1" t="s">
        <v>3412</v>
      </c>
      <c r="I601" s="1">
        <v>1.55152907E8</v>
      </c>
      <c r="J601" s="1">
        <v>43026.0</v>
      </c>
      <c r="K601" s="1" t="s">
        <v>134</v>
      </c>
      <c r="L601" s="1">
        <v>1.0</v>
      </c>
      <c r="M601" s="1">
        <v>1.0</v>
      </c>
      <c r="N601" s="1">
        <v>2.0</v>
      </c>
      <c r="O601" s="1">
        <v>1.0</v>
      </c>
      <c r="P601" s="1" t="s">
        <v>111</v>
      </c>
      <c r="Q601" s="1" t="s">
        <v>112</v>
      </c>
      <c r="R601" s="1">
        <v>40.70459</v>
      </c>
      <c r="S601" s="1">
        <v>-73.76271</v>
      </c>
      <c r="T601" s="1" t="s">
        <v>125</v>
      </c>
      <c r="U601" s="1" t="s">
        <v>113</v>
      </c>
      <c r="V601" s="1">
        <v>1.0</v>
      </c>
      <c r="W601" s="1">
        <v>1.0</v>
      </c>
      <c r="X601" s="1">
        <v>1.0</v>
      </c>
      <c r="Y601" s="1">
        <v>1.0</v>
      </c>
      <c r="Z601" s="1" t="s">
        <v>93</v>
      </c>
      <c r="AA601" s="1" t="s">
        <v>3413</v>
      </c>
      <c r="AB601" s="1">
        <v>45.0</v>
      </c>
      <c r="AC601" s="1">
        <v>1.0</v>
      </c>
      <c r="AD601" s="1">
        <v>0.0</v>
      </c>
      <c r="AE601" s="1">
        <v>2.0</v>
      </c>
      <c r="AF601" s="1" t="s">
        <v>341</v>
      </c>
      <c r="AG601" s="1">
        <v>1.0</v>
      </c>
      <c r="AH601" s="1">
        <v>22.0</v>
      </c>
      <c r="AI601" s="1">
        <v>52.0</v>
      </c>
      <c r="AJ601" s="1">
        <v>82.0</v>
      </c>
      <c r="AK601" s="1">
        <v>262.0</v>
      </c>
      <c r="AL601" s="1">
        <v>15.0</v>
      </c>
      <c r="AM601" s="1">
        <v>15.0</v>
      </c>
      <c r="AN601" s="1">
        <v>93.0</v>
      </c>
      <c r="AO601" s="1">
        <v>10.0</v>
      </c>
      <c r="AP601" s="1">
        <v>10.0</v>
      </c>
      <c r="AQ601" s="1">
        <v>10.0</v>
      </c>
      <c r="AR601" s="1">
        <v>10.0</v>
      </c>
      <c r="AS601" s="1">
        <v>9.0</v>
      </c>
      <c r="AT601" s="1">
        <v>9.0</v>
      </c>
      <c r="AU601" s="1">
        <v>1.0</v>
      </c>
      <c r="AV601" s="1" t="s">
        <v>117</v>
      </c>
      <c r="AW601" s="1">
        <v>2.0</v>
      </c>
      <c r="AX601" s="1">
        <v>0.0</v>
      </c>
      <c r="AY601" s="1">
        <v>2.0</v>
      </c>
      <c r="AZ601" s="1">
        <v>0.0</v>
      </c>
      <c r="BA601" s="1">
        <v>1.67</v>
      </c>
      <c r="BB601" s="1">
        <v>-1.0</v>
      </c>
      <c r="BC601" s="1">
        <v>-1.0</v>
      </c>
      <c r="BD601" s="1">
        <v>-1.0</v>
      </c>
      <c r="BE601" s="1">
        <v>-1.0</v>
      </c>
      <c r="BF601" s="1">
        <v>-1.0</v>
      </c>
      <c r="BG601" s="1">
        <v>-1.0</v>
      </c>
      <c r="BH601" s="1">
        <v>-1.0</v>
      </c>
      <c r="BI601" s="1">
        <v>-1.0</v>
      </c>
      <c r="BJ601" s="1">
        <v>-1.0</v>
      </c>
      <c r="BK601" s="1">
        <v>-1.0</v>
      </c>
      <c r="BL601" s="1">
        <v>-1.0</v>
      </c>
      <c r="BM601" s="1">
        <v>-1.0</v>
      </c>
      <c r="BN601" s="1">
        <v>-1.0</v>
      </c>
      <c r="BO601" s="1">
        <v>-1.0</v>
      </c>
      <c r="BP601" s="1">
        <v>-1.0</v>
      </c>
      <c r="BQ601" s="1">
        <v>1.0</v>
      </c>
      <c r="BR601" s="1">
        <v>-1.0</v>
      </c>
      <c r="BS601" s="1">
        <v>1.0</v>
      </c>
      <c r="BT601" s="1">
        <v>-1.0</v>
      </c>
      <c r="BU601" s="1">
        <v>1.0</v>
      </c>
      <c r="BV601" s="1">
        <v>-1.0</v>
      </c>
      <c r="BW601" s="1">
        <v>-1.0</v>
      </c>
      <c r="BX601" s="1">
        <v>-1.0</v>
      </c>
      <c r="BY601" s="1">
        <v>-1.0</v>
      </c>
      <c r="BZ601" s="1">
        <v>-1.0</v>
      </c>
      <c r="CA601" s="1">
        <v>-1.0</v>
      </c>
      <c r="CB601" s="1">
        <v>-1.0</v>
      </c>
      <c r="CC601" s="1">
        <v>-1.0</v>
      </c>
      <c r="CD601" s="1">
        <v>19982.0</v>
      </c>
    </row>
    <row r="602">
      <c r="A602" s="1">
        <v>1.0070663E7</v>
      </c>
      <c r="B602" s="1" t="s">
        <v>3414</v>
      </c>
      <c r="C602" s="1" t="s">
        <v>3415</v>
      </c>
      <c r="D602" s="1" t="s">
        <v>3415</v>
      </c>
      <c r="E602" s="1" t="s">
        <v>85</v>
      </c>
      <c r="I602" s="1">
        <v>5.1674579E7</v>
      </c>
      <c r="J602" s="1">
        <v>42356.0</v>
      </c>
      <c r="M602" s="1">
        <v>0.0</v>
      </c>
      <c r="N602" s="1">
        <v>1.0</v>
      </c>
      <c r="O602" s="1">
        <v>1.0</v>
      </c>
      <c r="P602" s="1" t="s">
        <v>89</v>
      </c>
      <c r="Q602" s="1" t="s">
        <v>90</v>
      </c>
      <c r="R602" s="1">
        <v>40.79616</v>
      </c>
      <c r="S602" s="1">
        <v>-73.97506</v>
      </c>
      <c r="T602" s="1" t="s">
        <v>91</v>
      </c>
      <c r="U602" s="1" t="s">
        <v>113</v>
      </c>
      <c r="V602" s="1">
        <v>1.0</v>
      </c>
      <c r="W602" s="1">
        <v>1.0</v>
      </c>
      <c r="X602" s="1">
        <v>1.0</v>
      </c>
      <c r="Y602" s="1">
        <v>1.0</v>
      </c>
      <c r="Z602" s="1" t="s">
        <v>93</v>
      </c>
      <c r="AA602" s="1" t="s">
        <v>3416</v>
      </c>
      <c r="AB602" s="1">
        <v>45.0</v>
      </c>
      <c r="AC602" s="1">
        <v>1.0</v>
      </c>
      <c r="AD602" s="1">
        <v>0.0</v>
      </c>
      <c r="AE602" s="1">
        <v>1.0</v>
      </c>
      <c r="AF602" s="1" t="s">
        <v>479</v>
      </c>
      <c r="AG602" s="1">
        <v>1.0</v>
      </c>
      <c r="AH602" s="1">
        <v>0.0</v>
      </c>
      <c r="AI602" s="1">
        <v>0.0</v>
      </c>
      <c r="AJ602" s="1">
        <v>0.0</v>
      </c>
      <c r="AK602" s="1">
        <v>0.0</v>
      </c>
      <c r="AL602" s="1">
        <v>0.0</v>
      </c>
      <c r="AM602" s="1">
        <v>0.0</v>
      </c>
      <c r="AU602" s="1">
        <v>0.0</v>
      </c>
      <c r="AV602" s="1" t="s">
        <v>105</v>
      </c>
      <c r="AW602" s="1">
        <v>1.0</v>
      </c>
      <c r="AX602" s="1">
        <v>0.0</v>
      </c>
      <c r="AY602" s="1">
        <v>1.0</v>
      </c>
      <c r="AZ602" s="1">
        <v>0.0</v>
      </c>
      <c r="BB602" s="1">
        <v>-1.0</v>
      </c>
      <c r="BC602" s="1">
        <v>-1.0</v>
      </c>
      <c r="BD602" s="1">
        <v>-1.0</v>
      </c>
      <c r="BE602" s="1">
        <v>-1.0</v>
      </c>
      <c r="BF602" s="1">
        <v>-1.0</v>
      </c>
      <c r="BG602" s="1">
        <v>-1.0</v>
      </c>
      <c r="BH602" s="1">
        <v>-1.0</v>
      </c>
      <c r="BI602" s="1">
        <v>-1.0</v>
      </c>
      <c r="BJ602" s="1">
        <v>1.0</v>
      </c>
      <c r="BK602" s="1">
        <v>-1.0</v>
      </c>
      <c r="BL602" s="1">
        <v>-1.0</v>
      </c>
      <c r="BM602" s="1">
        <v>-1.0</v>
      </c>
      <c r="BN602" s="1">
        <v>-1.0</v>
      </c>
      <c r="BO602" s="1">
        <v>-1.0</v>
      </c>
      <c r="BP602" s="1">
        <v>-1.0</v>
      </c>
      <c r="BQ602" s="1">
        <v>-1.0</v>
      </c>
      <c r="BR602" s="1">
        <v>-1.0</v>
      </c>
      <c r="BS602" s="1">
        <v>-1.0</v>
      </c>
      <c r="BT602" s="1">
        <v>-1.0</v>
      </c>
      <c r="BU602" s="1">
        <v>1.0</v>
      </c>
      <c r="BV602" s="1">
        <v>-1.0</v>
      </c>
      <c r="BW602" s="1">
        <v>1.0</v>
      </c>
      <c r="BX602" s="1">
        <v>-1.0</v>
      </c>
      <c r="BY602" s="1">
        <v>1.0</v>
      </c>
      <c r="BZ602" s="1">
        <v>-1.0</v>
      </c>
      <c r="CA602" s="1">
        <v>1.0</v>
      </c>
      <c r="CB602" s="1">
        <v>-1.0</v>
      </c>
      <c r="CC602" s="1">
        <v>-1.0</v>
      </c>
      <c r="CD602" s="1">
        <v>19985.0</v>
      </c>
    </row>
    <row r="603">
      <c r="A603" s="1">
        <v>2.0165918E7</v>
      </c>
      <c r="B603" s="1" t="s">
        <v>3417</v>
      </c>
      <c r="C603" s="1" t="s">
        <v>3418</v>
      </c>
      <c r="D603" s="1" t="s">
        <v>3419</v>
      </c>
      <c r="E603" s="1" t="s">
        <v>85</v>
      </c>
      <c r="F603" s="1" t="s">
        <v>3420</v>
      </c>
      <c r="G603" s="1" t="s">
        <v>3421</v>
      </c>
      <c r="H603" s="1" t="s">
        <v>1842</v>
      </c>
      <c r="I603" s="1">
        <v>5.2361698E7</v>
      </c>
      <c r="J603" s="1">
        <v>42364.0</v>
      </c>
      <c r="K603" s="1" t="s">
        <v>134</v>
      </c>
      <c r="L603" s="1">
        <v>1.0</v>
      </c>
      <c r="M603" s="1">
        <v>0.0</v>
      </c>
      <c r="N603" s="1">
        <v>0.0</v>
      </c>
      <c r="O603" s="1">
        <v>0.0</v>
      </c>
      <c r="P603" s="1" t="s">
        <v>111</v>
      </c>
      <c r="Q603" s="1" t="s">
        <v>112</v>
      </c>
      <c r="R603" s="1">
        <v>40.76279</v>
      </c>
      <c r="S603" s="1">
        <v>-73.87429</v>
      </c>
      <c r="T603" s="1" t="s">
        <v>91</v>
      </c>
      <c r="U603" s="1" t="s">
        <v>113</v>
      </c>
      <c r="V603" s="1">
        <v>1.0</v>
      </c>
      <c r="W603" s="1">
        <v>1.0</v>
      </c>
      <c r="X603" s="1">
        <v>1.0</v>
      </c>
      <c r="Y603" s="1">
        <v>1.0</v>
      </c>
      <c r="Z603" s="1" t="s">
        <v>93</v>
      </c>
      <c r="AA603" s="1" t="s">
        <v>3422</v>
      </c>
      <c r="AB603" s="1">
        <v>40.0</v>
      </c>
      <c r="AC603" s="1">
        <v>1.0</v>
      </c>
      <c r="AD603" s="1">
        <v>20.0</v>
      </c>
      <c r="AE603" s="1">
        <v>1.0</v>
      </c>
      <c r="AF603" s="1" t="s">
        <v>104</v>
      </c>
      <c r="AG603" s="1">
        <v>1.0</v>
      </c>
      <c r="AH603" s="1">
        <v>9.0</v>
      </c>
      <c r="AI603" s="1">
        <v>14.0</v>
      </c>
      <c r="AJ603" s="1">
        <v>15.0</v>
      </c>
      <c r="AK603" s="1">
        <v>226.0</v>
      </c>
      <c r="AL603" s="1">
        <v>1.0</v>
      </c>
      <c r="AM603" s="1">
        <v>1.0</v>
      </c>
      <c r="AN603" s="1">
        <v>100.0</v>
      </c>
      <c r="AO603" s="1">
        <v>10.0</v>
      </c>
      <c r="AP603" s="1">
        <v>10.0</v>
      </c>
      <c r="AQ603" s="1">
        <v>10.0</v>
      </c>
      <c r="AR603" s="1">
        <v>10.0</v>
      </c>
      <c r="AS603" s="1">
        <v>10.0</v>
      </c>
      <c r="AT603" s="1">
        <v>10.0</v>
      </c>
      <c r="AU603" s="1">
        <v>0.0</v>
      </c>
      <c r="AV603" s="1" t="s">
        <v>117</v>
      </c>
      <c r="AW603" s="1">
        <v>1.0</v>
      </c>
      <c r="AX603" s="1">
        <v>0.0</v>
      </c>
      <c r="AY603" s="1">
        <v>1.0</v>
      </c>
      <c r="AZ603" s="1">
        <v>0.0</v>
      </c>
      <c r="BA603" s="1">
        <v>1.0</v>
      </c>
      <c r="BB603" s="1">
        <v>-1.0</v>
      </c>
      <c r="BC603" s="1">
        <v>1.0</v>
      </c>
      <c r="BD603" s="1">
        <v>-1.0</v>
      </c>
      <c r="BE603" s="1">
        <v>-1.0</v>
      </c>
      <c r="BF603" s="1">
        <v>-1.0</v>
      </c>
      <c r="BG603" s="1">
        <v>-1.0</v>
      </c>
      <c r="BH603" s="1">
        <v>-1.0</v>
      </c>
      <c r="BI603" s="1">
        <v>-1.0</v>
      </c>
      <c r="BJ603" s="1">
        <v>1.0</v>
      </c>
      <c r="BK603" s="1">
        <v>1.0</v>
      </c>
      <c r="BL603" s="1">
        <v>1.0</v>
      </c>
      <c r="BM603" s="1">
        <v>-1.0</v>
      </c>
      <c r="BN603" s="1">
        <v>-1.0</v>
      </c>
      <c r="BO603" s="1">
        <v>-1.0</v>
      </c>
      <c r="BP603" s="1">
        <v>-1.0</v>
      </c>
      <c r="BQ603" s="1">
        <v>1.0</v>
      </c>
      <c r="BR603" s="1">
        <v>-1.0</v>
      </c>
      <c r="BS603" s="1">
        <v>-1.0</v>
      </c>
      <c r="BT603" s="1">
        <v>-1.0</v>
      </c>
      <c r="BU603" s="1">
        <v>1.0</v>
      </c>
      <c r="BV603" s="1">
        <v>-1.0</v>
      </c>
      <c r="BW603" s="1">
        <v>-1.0</v>
      </c>
      <c r="BX603" s="1">
        <v>-1.0</v>
      </c>
      <c r="BY603" s="1">
        <v>-1.0</v>
      </c>
      <c r="BZ603" s="1">
        <v>-1.0</v>
      </c>
      <c r="CA603" s="1">
        <v>-1.0</v>
      </c>
      <c r="CB603" s="1">
        <v>-1.0</v>
      </c>
      <c r="CC603" s="1">
        <v>-1.0</v>
      </c>
      <c r="CD603" s="1">
        <v>20005.0</v>
      </c>
    </row>
    <row r="604">
      <c r="A604" s="1">
        <v>2.949114E7</v>
      </c>
      <c r="B604" s="1" t="s">
        <v>3423</v>
      </c>
      <c r="C604" s="1" t="s">
        <v>3424</v>
      </c>
      <c r="D604" s="1" t="s">
        <v>3425</v>
      </c>
      <c r="E604" s="1" t="s">
        <v>85</v>
      </c>
      <c r="F604" s="1" t="s">
        <v>3426</v>
      </c>
      <c r="G604" s="1" t="s">
        <v>3427</v>
      </c>
      <c r="I604" s="1">
        <v>910677.0</v>
      </c>
      <c r="J604" s="1">
        <v>40757.0</v>
      </c>
      <c r="K604" s="1" t="s">
        <v>88</v>
      </c>
      <c r="L604" s="1">
        <v>1.0</v>
      </c>
      <c r="M604" s="1">
        <v>1.0</v>
      </c>
      <c r="N604" s="1">
        <v>1.0</v>
      </c>
      <c r="O604" s="1">
        <v>1.0</v>
      </c>
      <c r="P604" s="1" t="s">
        <v>123</v>
      </c>
      <c r="Q604" s="1" t="s">
        <v>124</v>
      </c>
      <c r="R604" s="1">
        <v>40.68014</v>
      </c>
      <c r="S604" s="1">
        <v>-73.96539</v>
      </c>
      <c r="T604" s="1" t="s">
        <v>289</v>
      </c>
      <c r="U604" s="1" t="s">
        <v>92</v>
      </c>
      <c r="V604" s="1">
        <v>3.0</v>
      </c>
      <c r="W604" s="1">
        <v>1.0</v>
      </c>
      <c r="X604" s="1">
        <v>1.0</v>
      </c>
      <c r="Y604" s="1">
        <v>1.0</v>
      </c>
      <c r="Z604" s="1" t="s">
        <v>93</v>
      </c>
      <c r="AA604" s="1" t="s">
        <v>3428</v>
      </c>
      <c r="AB604" s="1">
        <v>150.0</v>
      </c>
      <c r="AC604" s="1">
        <v>1.0</v>
      </c>
      <c r="AD604" s="1">
        <v>0.0</v>
      </c>
      <c r="AE604" s="1">
        <v>8.0</v>
      </c>
      <c r="AF604" s="1" t="s">
        <v>797</v>
      </c>
      <c r="AG604" s="1">
        <v>1.0</v>
      </c>
      <c r="AH604" s="1">
        <v>11.0</v>
      </c>
      <c r="AI604" s="1">
        <v>25.0</v>
      </c>
      <c r="AJ604" s="1">
        <v>28.0</v>
      </c>
      <c r="AK604" s="1">
        <v>34.0</v>
      </c>
      <c r="AL604" s="1">
        <v>12.0</v>
      </c>
      <c r="AM604" s="1">
        <v>12.0</v>
      </c>
      <c r="AN604" s="1">
        <v>100.0</v>
      </c>
      <c r="AO604" s="1">
        <v>10.0</v>
      </c>
      <c r="AP604" s="1">
        <v>9.0</v>
      </c>
      <c r="AQ604" s="1">
        <v>10.0</v>
      </c>
      <c r="AR604" s="1">
        <v>10.0</v>
      </c>
      <c r="AS604" s="1">
        <v>10.0</v>
      </c>
      <c r="AT604" s="1">
        <v>10.0</v>
      </c>
      <c r="AU604" s="1">
        <v>0.0</v>
      </c>
      <c r="AV604" s="1" t="s">
        <v>96</v>
      </c>
      <c r="AW604" s="1">
        <v>1.0</v>
      </c>
      <c r="AX604" s="1">
        <v>1.0</v>
      </c>
      <c r="AY604" s="1">
        <v>0.0</v>
      </c>
      <c r="AZ604" s="1">
        <v>0.0</v>
      </c>
      <c r="BA604" s="1">
        <v>1.54</v>
      </c>
      <c r="BB604" s="1">
        <v>-1.0</v>
      </c>
      <c r="BC604" s="1">
        <v>1.0</v>
      </c>
      <c r="BD604" s="1">
        <v>-1.0</v>
      </c>
      <c r="BE604" s="1">
        <v>-1.0</v>
      </c>
      <c r="BF604" s="1">
        <v>-1.0</v>
      </c>
      <c r="BG604" s="1">
        <v>-1.0</v>
      </c>
      <c r="BH604" s="1">
        <v>-1.0</v>
      </c>
      <c r="BI604" s="1">
        <v>-1.0</v>
      </c>
      <c r="BJ604" s="1">
        <v>1.0</v>
      </c>
      <c r="BK604" s="1">
        <v>-1.0</v>
      </c>
      <c r="BL604" s="1">
        <v>-1.0</v>
      </c>
      <c r="BM604" s="1">
        <v>1.0</v>
      </c>
      <c r="BN604" s="1">
        <v>1.0</v>
      </c>
      <c r="BO604" s="1">
        <v>-1.0</v>
      </c>
      <c r="BP604" s="1">
        <v>-1.0</v>
      </c>
      <c r="BQ604" s="1">
        <v>-1.0</v>
      </c>
      <c r="BR604" s="1">
        <v>-1.0</v>
      </c>
      <c r="BS604" s="1">
        <v>-1.0</v>
      </c>
      <c r="BT604" s="1">
        <v>-1.0</v>
      </c>
      <c r="BU604" s="1">
        <v>1.0</v>
      </c>
      <c r="BV604" s="1">
        <v>-1.0</v>
      </c>
      <c r="BW604" s="1">
        <v>1.0</v>
      </c>
      <c r="BX604" s="1">
        <v>-1.0</v>
      </c>
      <c r="BY604" s="1">
        <v>-1.0</v>
      </c>
      <c r="BZ604" s="1">
        <v>1.0</v>
      </c>
      <c r="CA604" s="1">
        <v>-1.0</v>
      </c>
      <c r="CB604" s="1">
        <v>-1.0</v>
      </c>
      <c r="CC604" s="1">
        <v>-1.0</v>
      </c>
      <c r="CD604" s="1">
        <v>20032.0</v>
      </c>
    </row>
    <row r="605">
      <c r="A605" s="1">
        <v>1.0319699E7</v>
      </c>
      <c r="B605" s="1" t="s">
        <v>3429</v>
      </c>
      <c r="C605" s="1" t="s">
        <v>3430</v>
      </c>
      <c r="D605" s="1" t="s">
        <v>3431</v>
      </c>
      <c r="E605" s="1" t="s">
        <v>85</v>
      </c>
      <c r="F605" s="1" t="s">
        <v>3432</v>
      </c>
      <c r="G605" s="1" t="s">
        <v>3433</v>
      </c>
      <c r="H605" s="1" t="s">
        <v>3434</v>
      </c>
      <c r="I605" s="1">
        <v>4.050153E7</v>
      </c>
      <c r="J605" s="1">
        <v>42220.0</v>
      </c>
      <c r="M605" s="1">
        <v>0.0</v>
      </c>
      <c r="N605" s="1">
        <v>1.0</v>
      </c>
      <c r="O605" s="1">
        <v>1.0</v>
      </c>
      <c r="P605" s="1" t="s">
        <v>89</v>
      </c>
      <c r="Q605" s="1" t="s">
        <v>90</v>
      </c>
      <c r="R605" s="1">
        <v>40.82317</v>
      </c>
      <c r="S605" s="1">
        <v>-73.94507</v>
      </c>
      <c r="T605" s="1" t="s">
        <v>91</v>
      </c>
      <c r="U605" s="1" t="s">
        <v>92</v>
      </c>
      <c r="V605" s="1">
        <v>2.0</v>
      </c>
      <c r="W605" s="1">
        <v>1.0</v>
      </c>
      <c r="X605" s="1">
        <v>1.0</v>
      </c>
      <c r="Y605" s="1">
        <v>2.0</v>
      </c>
      <c r="Z605" s="1" t="s">
        <v>93</v>
      </c>
      <c r="AA605" s="1" t="s">
        <v>3435</v>
      </c>
      <c r="AB605" s="1">
        <v>69.0</v>
      </c>
      <c r="AC605" s="1">
        <v>1.0</v>
      </c>
      <c r="AD605" s="1">
        <v>25.0</v>
      </c>
      <c r="AE605" s="1">
        <v>3.0</v>
      </c>
      <c r="AF605" s="1" t="s">
        <v>170</v>
      </c>
      <c r="AG605" s="1">
        <v>1.0</v>
      </c>
      <c r="AH605" s="1">
        <v>0.0</v>
      </c>
      <c r="AI605" s="1">
        <v>0.0</v>
      </c>
      <c r="AJ605" s="1">
        <v>0.0</v>
      </c>
      <c r="AK605" s="1">
        <v>0.0</v>
      </c>
      <c r="AL605" s="1">
        <v>4.0</v>
      </c>
      <c r="AM605" s="1">
        <v>4.0</v>
      </c>
      <c r="AN605" s="1">
        <v>100.0</v>
      </c>
      <c r="AO605" s="1">
        <v>10.0</v>
      </c>
      <c r="AP605" s="1">
        <v>10.0</v>
      </c>
      <c r="AQ605" s="1">
        <v>10.0</v>
      </c>
      <c r="AR605" s="1">
        <v>10.0</v>
      </c>
      <c r="AS605" s="1">
        <v>10.0</v>
      </c>
      <c r="AT605" s="1">
        <v>10.0</v>
      </c>
      <c r="AU605" s="1">
        <v>0.0</v>
      </c>
      <c r="AV605" s="1" t="s">
        <v>96</v>
      </c>
      <c r="AW605" s="1">
        <v>1.0</v>
      </c>
      <c r="AX605" s="1">
        <v>1.0</v>
      </c>
      <c r="AY605" s="1">
        <v>0.0</v>
      </c>
      <c r="AZ605" s="1">
        <v>0.0</v>
      </c>
      <c r="BA605" s="1">
        <v>0.34</v>
      </c>
      <c r="BB605" s="1">
        <v>-1.0</v>
      </c>
      <c r="BC605" s="1">
        <v>1.0</v>
      </c>
      <c r="BD605" s="1">
        <v>-1.0</v>
      </c>
      <c r="BE605" s="1">
        <v>-1.0</v>
      </c>
      <c r="BF605" s="1">
        <v>-1.0</v>
      </c>
      <c r="BG605" s="1">
        <v>-1.0</v>
      </c>
      <c r="BH605" s="1">
        <v>-1.0</v>
      </c>
      <c r="BI605" s="1">
        <v>-1.0</v>
      </c>
      <c r="BJ605" s="1">
        <v>1.0</v>
      </c>
      <c r="BK605" s="1">
        <v>-1.0</v>
      </c>
      <c r="BL605" s="1">
        <v>1.0</v>
      </c>
      <c r="BM605" s="1">
        <v>-1.0</v>
      </c>
      <c r="BN605" s="1">
        <v>-1.0</v>
      </c>
      <c r="BO605" s="1">
        <v>-1.0</v>
      </c>
      <c r="BP605" s="1">
        <v>-1.0</v>
      </c>
      <c r="BQ605" s="1">
        <v>-1.0</v>
      </c>
      <c r="BR605" s="1">
        <v>-1.0</v>
      </c>
      <c r="BS605" s="1">
        <v>-1.0</v>
      </c>
      <c r="BT605" s="1">
        <v>-1.0</v>
      </c>
      <c r="BU605" s="1">
        <v>1.0</v>
      </c>
      <c r="BV605" s="1">
        <v>-1.0</v>
      </c>
      <c r="BW605" s="1">
        <v>-1.0</v>
      </c>
      <c r="BX605" s="1">
        <v>-1.0</v>
      </c>
      <c r="BY605" s="1">
        <v>-1.0</v>
      </c>
      <c r="BZ605" s="1">
        <v>1.0</v>
      </c>
      <c r="CA605" s="1">
        <v>-1.0</v>
      </c>
      <c r="CB605" s="1">
        <v>-1.0</v>
      </c>
      <c r="CC605" s="1">
        <v>-1.0</v>
      </c>
      <c r="CD605" s="1">
        <v>20061.0</v>
      </c>
    </row>
    <row r="606">
      <c r="A606" s="1">
        <v>1.3696267E7</v>
      </c>
      <c r="B606" s="1" t="s">
        <v>3436</v>
      </c>
      <c r="C606" s="1" t="s">
        <v>3437</v>
      </c>
      <c r="D606" s="1" t="s">
        <v>3438</v>
      </c>
      <c r="E606" s="1" t="s">
        <v>85</v>
      </c>
      <c r="I606" s="1">
        <v>2.9013448E7</v>
      </c>
      <c r="J606" s="1">
        <v>42072.0</v>
      </c>
      <c r="M606" s="1">
        <v>0.0</v>
      </c>
      <c r="N606" s="1">
        <v>2.0</v>
      </c>
      <c r="O606" s="1">
        <v>0.0</v>
      </c>
      <c r="P606" s="1" t="s">
        <v>123</v>
      </c>
      <c r="Q606" s="1" t="s">
        <v>124</v>
      </c>
      <c r="R606" s="1">
        <v>40.6583599999999</v>
      </c>
      <c r="S606" s="1">
        <v>-73.96161</v>
      </c>
      <c r="T606" s="1" t="s">
        <v>91</v>
      </c>
      <c r="U606" s="1" t="s">
        <v>113</v>
      </c>
      <c r="V606" s="1">
        <v>2.0</v>
      </c>
      <c r="W606" s="1">
        <v>1.0</v>
      </c>
      <c r="X606" s="1">
        <v>1.0</v>
      </c>
      <c r="Y606" s="1">
        <v>1.0</v>
      </c>
      <c r="Z606" s="1" t="s">
        <v>93</v>
      </c>
      <c r="AA606" s="1" t="s">
        <v>3439</v>
      </c>
      <c r="AB606" s="1">
        <v>44.0</v>
      </c>
      <c r="AC606" s="1">
        <v>1.0</v>
      </c>
      <c r="AD606" s="1">
        <v>30.0</v>
      </c>
      <c r="AE606" s="1">
        <v>2.0</v>
      </c>
      <c r="AF606" s="1" t="s">
        <v>393</v>
      </c>
      <c r="AG606" s="1">
        <v>1.0</v>
      </c>
      <c r="AH606" s="1">
        <v>0.0</v>
      </c>
      <c r="AI606" s="1">
        <v>0.0</v>
      </c>
      <c r="AJ606" s="1">
        <v>0.0</v>
      </c>
      <c r="AK606" s="1">
        <v>0.0</v>
      </c>
      <c r="AL606" s="1">
        <v>15.0</v>
      </c>
      <c r="AM606" s="1">
        <v>0.0</v>
      </c>
      <c r="AN606" s="1">
        <v>91.0</v>
      </c>
      <c r="AO606" s="1">
        <v>10.0</v>
      </c>
      <c r="AP606" s="1">
        <v>10.0</v>
      </c>
      <c r="AQ606" s="1">
        <v>10.0</v>
      </c>
      <c r="AR606" s="1">
        <v>10.0</v>
      </c>
      <c r="AS606" s="1">
        <v>9.0</v>
      </c>
      <c r="AT606" s="1">
        <v>10.0</v>
      </c>
      <c r="AU606" s="1">
        <v>0.0</v>
      </c>
      <c r="AV606" s="1" t="s">
        <v>117</v>
      </c>
      <c r="AW606" s="1">
        <v>2.0</v>
      </c>
      <c r="AX606" s="1">
        <v>0.0</v>
      </c>
      <c r="AY606" s="1">
        <v>2.0</v>
      </c>
      <c r="AZ606" s="1">
        <v>0.0</v>
      </c>
      <c r="BA606" s="1">
        <v>0.43</v>
      </c>
      <c r="BB606" s="1">
        <v>-1.0</v>
      </c>
      <c r="BC606" s="1">
        <v>-1.0</v>
      </c>
      <c r="BD606" s="1">
        <v>-1.0</v>
      </c>
      <c r="BE606" s="1">
        <v>-1.0</v>
      </c>
      <c r="BF606" s="1">
        <v>-1.0</v>
      </c>
      <c r="BG606" s="1">
        <v>-1.0</v>
      </c>
      <c r="BH606" s="1">
        <v>-1.0</v>
      </c>
      <c r="BI606" s="1">
        <v>-1.0</v>
      </c>
      <c r="BJ606" s="1">
        <v>-1.0</v>
      </c>
      <c r="BK606" s="1">
        <v>-1.0</v>
      </c>
      <c r="BL606" s="1">
        <v>-1.0</v>
      </c>
      <c r="BM606" s="1">
        <v>-1.0</v>
      </c>
      <c r="BN606" s="1">
        <v>-1.0</v>
      </c>
      <c r="BO606" s="1">
        <v>-1.0</v>
      </c>
      <c r="BP606" s="1">
        <v>-1.0</v>
      </c>
      <c r="BQ606" s="1">
        <v>-1.0</v>
      </c>
      <c r="BR606" s="1">
        <v>-1.0</v>
      </c>
      <c r="BS606" s="1">
        <v>-1.0</v>
      </c>
      <c r="BT606" s="1">
        <v>-1.0</v>
      </c>
      <c r="BU606" s="1">
        <v>1.0</v>
      </c>
      <c r="BV606" s="1">
        <v>-1.0</v>
      </c>
      <c r="BW606" s="1">
        <v>-1.0</v>
      </c>
      <c r="BX606" s="1">
        <v>-1.0</v>
      </c>
      <c r="BY606" s="1">
        <v>-1.0</v>
      </c>
      <c r="BZ606" s="1">
        <v>-1.0</v>
      </c>
      <c r="CA606" s="1">
        <v>-1.0</v>
      </c>
      <c r="CB606" s="1">
        <v>-1.0</v>
      </c>
      <c r="CC606" s="1">
        <v>-1.0</v>
      </c>
      <c r="CD606" s="1">
        <v>20070.0</v>
      </c>
    </row>
    <row r="607">
      <c r="A607" s="1">
        <v>3.5044394E7</v>
      </c>
      <c r="B607" s="1" t="s">
        <v>3440</v>
      </c>
      <c r="E607" s="1" t="s">
        <v>85</v>
      </c>
      <c r="H607" s="1" t="s">
        <v>3441</v>
      </c>
      <c r="I607" s="1">
        <v>2.63994272E8</v>
      </c>
      <c r="J607" s="1">
        <v>43610.0</v>
      </c>
      <c r="K607" s="1" t="s">
        <v>339</v>
      </c>
      <c r="L607" s="1">
        <v>0.0</v>
      </c>
      <c r="M607" s="1">
        <v>0.0</v>
      </c>
      <c r="N607" s="1">
        <v>3.0</v>
      </c>
      <c r="O607" s="1">
        <v>0.0</v>
      </c>
      <c r="P607" s="1" t="s">
        <v>123</v>
      </c>
      <c r="Q607" s="1" t="s">
        <v>124</v>
      </c>
      <c r="R607" s="1">
        <v>40.68538</v>
      </c>
      <c r="S607" s="1">
        <v>-73.94637</v>
      </c>
      <c r="T607" s="1" t="s">
        <v>91</v>
      </c>
      <c r="U607" s="1" t="s">
        <v>113</v>
      </c>
      <c r="V607" s="1">
        <v>1.0</v>
      </c>
      <c r="W607" s="1">
        <v>1.0</v>
      </c>
      <c r="X607" s="1">
        <v>1.0</v>
      </c>
      <c r="Y607" s="1">
        <v>1.0</v>
      </c>
      <c r="Z607" s="1" t="s">
        <v>93</v>
      </c>
      <c r="AA607" s="1" t="s">
        <v>3442</v>
      </c>
      <c r="AB607" s="1">
        <v>140.0</v>
      </c>
      <c r="AC607" s="1">
        <v>1.0</v>
      </c>
      <c r="AD607" s="1">
        <v>0.0</v>
      </c>
      <c r="AE607" s="1">
        <v>1.0</v>
      </c>
      <c r="AF607" s="1" t="s">
        <v>407</v>
      </c>
      <c r="AG607" s="1">
        <v>1.0</v>
      </c>
      <c r="AH607" s="1">
        <v>29.0</v>
      </c>
      <c r="AI607" s="1">
        <v>59.0</v>
      </c>
      <c r="AJ607" s="1">
        <v>89.0</v>
      </c>
      <c r="AK607" s="1">
        <v>364.0</v>
      </c>
      <c r="AL607" s="1">
        <v>0.0</v>
      </c>
      <c r="AM607" s="1">
        <v>0.0</v>
      </c>
      <c r="AU607" s="1">
        <v>0.0</v>
      </c>
      <c r="AV607" s="1" t="s">
        <v>105</v>
      </c>
      <c r="AW607" s="1">
        <v>3.0</v>
      </c>
      <c r="AX607" s="1">
        <v>1.0</v>
      </c>
      <c r="AY607" s="1">
        <v>2.0</v>
      </c>
      <c r="AZ607" s="1">
        <v>0.0</v>
      </c>
      <c r="BB607" s="1">
        <v>-1.0</v>
      </c>
      <c r="BC607" s="1">
        <v>1.0</v>
      </c>
      <c r="BD607" s="1">
        <v>-1.0</v>
      </c>
      <c r="BE607" s="1">
        <v>-1.0</v>
      </c>
      <c r="BF607" s="1">
        <v>-1.0</v>
      </c>
      <c r="BG607" s="1">
        <v>-1.0</v>
      </c>
      <c r="BH607" s="1">
        <v>-1.0</v>
      </c>
      <c r="BI607" s="1">
        <v>1.0</v>
      </c>
      <c r="BJ607" s="1">
        <v>1.0</v>
      </c>
      <c r="BK607" s="1">
        <v>-1.0</v>
      </c>
      <c r="BL607" s="1">
        <v>-1.0</v>
      </c>
      <c r="BM607" s="1">
        <v>-1.0</v>
      </c>
      <c r="BN607" s="1">
        <v>-1.0</v>
      </c>
      <c r="BO607" s="1">
        <v>-1.0</v>
      </c>
      <c r="BP607" s="1">
        <v>-1.0</v>
      </c>
      <c r="BQ607" s="1">
        <v>-1.0</v>
      </c>
      <c r="BR607" s="1">
        <v>-1.0</v>
      </c>
      <c r="BS607" s="1">
        <v>-1.0</v>
      </c>
      <c r="BT607" s="1">
        <v>1.0</v>
      </c>
      <c r="BU607" s="1">
        <v>1.0</v>
      </c>
      <c r="BV607" s="1">
        <v>-1.0</v>
      </c>
      <c r="BW607" s="1">
        <v>-1.0</v>
      </c>
      <c r="BX607" s="1">
        <v>-1.0</v>
      </c>
      <c r="BY607" s="1">
        <v>-1.0</v>
      </c>
      <c r="BZ607" s="1">
        <v>-1.0</v>
      </c>
      <c r="CA607" s="1">
        <v>-1.0</v>
      </c>
      <c r="CB607" s="1">
        <v>-1.0</v>
      </c>
      <c r="CC607" s="1">
        <v>-1.0</v>
      </c>
      <c r="CD607" s="1">
        <v>20096.0</v>
      </c>
    </row>
    <row r="608">
      <c r="A608" s="1">
        <v>7893820.0</v>
      </c>
      <c r="B608" s="1" t="s">
        <v>3443</v>
      </c>
      <c r="C608" s="1" t="s">
        <v>3444</v>
      </c>
      <c r="D608" s="1" t="s">
        <v>3445</v>
      </c>
      <c r="E608" s="1" t="s">
        <v>85</v>
      </c>
      <c r="G608" s="1" t="s">
        <v>3446</v>
      </c>
      <c r="H608" s="1" t="s">
        <v>3447</v>
      </c>
      <c r="I608" s="1">
        <v>1330961.0</v>
      </c>
      <c r="J608" s="1">
        <v>40840.0</v>
      </c>
      <c r="M608" s="1">
        <v>0.0</v>
      </c>
      <c r="N608" s="1">
        <v>1.0</v>
      </c>
      <c r="O608" s="1">
        <v>1.0</v>
      </c>
      <c r="P608" s="1" t="s">
        <v>123</v>
      </c>
      <c r="Q608" s="1" t="s">
        <v>185</v>
      </c>
      <c r="R608" s="1">
        <v>40.71502</v>
      </c>
      <c r="S608" s="1">
        <v>-73.96436</v>
      </c>
      <c r="T608" s="1" t="s">
        <v>91</v>
      </c>
      <c r="U608" s="1" t="s">
        <v>92</v>
      </c>
      <c r="V608" s="1">
        <v>2.0</v>
      </c>
      <c r="W608" s="1">
        <v>1.0</v>
      </c>
      <c r="X608" s="1">
        <v>2.0</v>
      </c>
      <c r="Y608" s="1">
        <v>1.0</v>
      </c>
      <c r="Z608" s="1" t="s">
        <v>93</v>
      </c>
      <c r="AA608" s="1" t="s">
        <v>3448</v>
      </c>
      <c r="AB608" s="1">
        <v>220.0</v>
      </c>
      <c r="AC608" s="1">
        <v>1.0</v>
      </c>
      <c r="AD608" s="1">
        <v>0.0</v>
      </c>
      <c r="AE608" s="1">
        <v>1.0</v>
      </c>
      <c r="AF608" s="1" t="s">
        <v>2366</v>
      </c>
      <c r="AG608" s="1">
        <v>1.0</v>
      </c>
      <c r="AH608" s="1">
        <v>0.0</v>
      </c>
      <c r="AI608" s="1">
        <v>0.0</v>
      </c>
      <c r="AJ608" s="1">
        <v>0.0</v>
      </c>
      <c r="AK608" s="1">
        <v>0.0</v>
      </c>
      <c r="AL608" s="1">
        <v>0.0</v>
      </c>
      <c r="AM608" s="1">
        <v>0.0</v>
      </c>
      <c r="AU608" s="1">
        <v>0.0</v>
      </c>
      <c r="AV608" s="1" t="s">
        <v>105</v>
      </c>
      <c r="AW608" s="1">
        <v>1.0</v>
      </c>
      <c r="AX608" s="1">
        <v>1.0</v>
      </c>
      <c r="AY608" s="1">
        <v>0.0</v>
      </c>
      <c r="AZ608" s="1">
        <v>0.0</v>
      </c>
      <c r="BB608" s="1">
        <v>-1.0</v>
      </c>
      <c r="BC608" s="1">
        <v>1.0</v>
      </c>
      <c r="BD608" s="1">
        <v>-1.0</v>
      </c>
      <c r="BE608" s="1">
        <v>-1.0</v>
      </c>
      <c r="BF608" s="1">
        <v>-1.0</v>
      </c>
      <c r="BG608" s="1">
        <v>-1.0</v>
      </c>
      <c r="BH608" s="1">
        <v>-1.0</v>
      </c>
      <c r="BI608" s="1">
        <v>-1.0</v>
      </c>
      <c r="BJ608" s="1">
        <v>1.0</v>
      </c>
      <c r="BK608" s="1">
        <v>-1.0</v>
      </c>
      <c r="BL608" s="1">
        <v>-1.0</v>
      </c>
      <c r="BM608" s="1">
        <v>1.0</v>
      </c>
      <c r="BN608" s="1">
        <v>-1.0</v>
      </c>
      <c r="BO608" s="1">
        <v>-1.0</v>
      </c>
      <c r="BP608" s="1">
        <v>-1.0</v>
      </c>
      <c r="BQ608" s="1">
        <v>-1.0</v>
      </c>
      <c r="BR608" s="1">
        <v>-1.0</v>
      </c>
      <c r="BS608" s="1">
        <v>-1.0</v>
      </c>
      <c r="BT608" s="1">
        <v>-1.0</v>
      </c>
      <c r="BU608" s="1">
        <v>1.0</v>
      </c>
      <c r="BV608" s="1">
        <v>-1.0</v>
      </c>
      <c r="BW608" s="1">
        <v>-1.0</v>
      </c>
      <c r="BX608" s="1">
        <v>-1.0</v>
      </c>
      <c r="BY608" s="1">
        <v>-1.0</v>
      </c>
      <c r="BZ608" s="1">
        <v>-1.0</v>
      </c>
      <c r="CA608" s="1">
        <v>-1.0</v>
      </c>
      <c r="CB608" s="1">
        <v>-1.0</v>
      </c>
      <c r="CC608" s="1">
        <v>-1.0</v>
      </c>
      <c r="CD608" s="1">
        <v>20266.0</v>
      </c>
    </row>
    <row r="609">
      <c r="A609" s="1">
        <v>4824849.0</v>
      </c>
      <c r="B609" s="1" t="s">
        <v>3449</v>
      </c>
      <c r="C609" s="1" t="s">
        <v>3450</v>
      </c>
      <c r="D609" s="1" t="s">
        <v>3451</v>
      </c>
      <c r="E609" s="1" t="s">
        <v>85</v>
      </c>
      <c r="F609" s="1" t="s">
        <v>3452</v>
      </c>
      <c r="G609" s="1" t="s">
        <v>3453</v>
      </c>
      <c r="I609" s="1">
        <v>2.4844621E7</v>
      </c>
      <c r="J609" s="1">
        <v>41987.0</v>
      </c>
      <c r="M609" s="1">
        <v>0.0</v>
      </c>
      <c r="N609" s="1">
        <v>1.0</v>
      </c>
      <c r="O609" s="1">
        <v>0.0</v>
      </c>
      <c r="P609" s="1" t="s">
        <v>89</v>
      </c>
      <c r="Q609" s="1" t="s">
        <v>90</v>
      </c>
      <c r="R609" s="1">
        <v>40.76609</v>
      </c>
      <c r="S609" s="1">
        <v>-73.98038</v>
      </c>
      <c r="T609" s="1" t="s">
        <v>91</v>
      </c>
      <c r="U609" s="1" t="s">
        <v>92</v>
      </c>
      <c r="V609" s="1">
        <v>4.0</v>
      </c>
      <c r="W609" s="1">
        <v>1.5</v>
      </c>
      <c r="X609" s="1">
        <v>2.0</v>
      </c>
      <c r="Y609" s="1">
        <v>2.0</v>
      </c>
      <c r="Z609" s="1" t="s">
        <v>93</v>
      </c>
      <c r="AA609" s="1" t="s">
        <v>3454</v>
      </c>
      <c r="AB609" s="1">
        <v>200.0</v>
      </c>
      <c r="AC609" s="1">
        <v>1.0</v>
      </c>
      <c r="AD609" s="1">
        <v>35.0</v>
      </c>
      <c r="AE609" s="1">
        <v>1.0</v>
      </c>
      <c r="AF609" s="1" t="s">
        <v>1192</v>
      </c>
      <c r="AG609" s="1">
        <v>1.0</v>
      </c>
      <c r="AH609" s="1">
        <v>0.0</v>
      </c>
      <c r="AI609" s="1">
        <v>0.0</v>
      </c>
      <c r="AJ609" s="1">
        <v>0.0</v>
      </c>
      <c r="AK609" s="1">
        <v>0.0</v>
      </c>
      <c r="AL609" s="1">
        <v>0.0</v>
      </c>
      <c r="AM609" s="1">
        <v>0.0</v>
      </c>
      <c r="AU609" s="1">
        <v>0.0</v>
      </c>
      <c r="AV609" s="1" t="s">
        <v>105</v>
      </c>
      <c r="AW609" s="1">
        <v>1.0</v>
      </c>
      <c r="AX609" s="1">
        <v>1.0</v>
      </c>
      <c r="AY609" s="1">
        <v>0.0</v>
      </c>
      <c r="AZ609" s="1">
        <v>0.0</v>
      </c>
      <c r="BB609" s="1">
        <v>-1.0</v>
      </c>
      <c r="BC609" s="1">
        <v>1.0</v>
      </c>
      <c r="BD609" s="1">
        <v>-1.0</v>
      </c>
      <c r="BE609" s="1">
        <v>-1.0</v>
      </c>
      <c r="BF609" s="1">
        <v>-1.0</v>
      </c>
      <c r="BG609" s="1">
        <v>-1.0</v>
      </c>
      <c r="BH609" s="1">
        <v>-1.0</v>
      </c>
      <c r="BI609" s="1">
        <v>-1.0</v>
      </c>
      <c r="BJ609" s="1">
        <v>1.0</v>
      </c>
      <c r="BK609" s="1">
        <v>-1.0</v>
      </c>
      <c r="BL609" s="1">
        <v>-1.0</v>
      </c>
      <c r="BM609" s="1">
        <v>-1.0</v>
      </c>
      <c r="BN609" s="1">
        <v>1.0</v>
      </c>
      <c r="BO609" s="1">
        <v>-1.0</v>
      </c>
      <c r="BP609" s="1">
        <v>-1.0</v>
      </c>
      <c r="BQ609" s="1">
        <v>-1.0</v>
      </c>
      <c r="BR609" s="1">
        <v>-1.0</v>
      </c>
      <c r="BS609" s="1">
        <v>-1.0</v>
      </c>
      <c r="BT609" s="1">
        <v>-1.0</v>
      </c>
      <c r="BU609" s="1">
        <v>1.0</v>
      </c>
      <c r="BV609" s="1">
        <v>-1.0</v>
      </c>
      <c r="BW609" s="1">
        <v>1.0</v>
      </c>
      <c r="BX609" s="1">
        <v>-1.0</v>
      </c>
      <c r="BY609" s="1">
        <v>-1.0</v>
      </c>
      <c r="BZ609" s="1">
        <v>-1.0</v>
      </c>
      <c r="CA609" s="1">
        <v>-1.0</v>
      </c>
      <c r="CB609" s="1">
        <v>-1.0</v>
      </c>
      <c r="CC609" s="1">
        <v>-1.0</v>
      </c>
      <c r="CD609" s="1">
        <v>20326.0</v>
      </c>
    </row>
    <row r="610">
      <c r="A610" s="1">
        <v>2.0976974E7</v>
      </c>
      <c r="B610" s="1" t="s">
        <v>3455</v>
      </c>
      <c r="C610" s="1" t="s">
        <v>3456</v>
      </c>
      <c r="D610" s="1" t="s">
        <v>3456</v>
      </c>
      <c r="E610" s="1" t="s">
        <v>85</v>
      </c>
      <c r="I610" s="1">
        <v>5.0028284E7</v>
      </c>
      <c r="J610" s="1">
        <v>42336.0</v>
      </c>
      <c r="K610" s="1" t="s">
        <v>272</v>
      </c>
      <c r="L610" s="1">
        <v>0.5</v>
      </c>
      <c r="M610" s="1">
        <v>0.0</v>
      </c>
      <c r="N610" s="1">
        <v>1.0</v>
      </c>
      <c r="O610" s="1">
        <v>0.0</v>
      </c>
      <c r="P610" s="1" t="s">
        <v>89</v>
      </c>
      <c r="Q610" s="1" t="s">
        <v>90</v>
      </c>
      <c r="R610" s="1">
        <v>40.72234</v>
      </c>
      <c r="S610" s="1">
        <v>-73.99625</v>
      </c>
      <c r="T610" s="1" t="s">
        <v>91</v>
      </c>
      <c r="U610" s="1" t="s">
        <v>113</v>
      </c>
      <c r="V610" s="1">
        <v>1.0</v>
      </c>
      <c r="W610" s="1">
        <v>1.0</v>
      </c>
      <c r="X610" s="1">
        <v>1.0</v>
      </c>
      <c r="Y610" s="1">
        <v>1.0</v>
      </c>
      <c r="Z610" s="1" t="s">
        <v>93</v>
      </c>
      <c r="AA610" s="1" t="s">
        <v>3457</v>
      </c>
      <c r="AB610" s="1">
        <v>110.0</v>
      </c>
      <c r="AC610" s="1">
        <v>1.0</v>
      </c>
      <c r="AD610" s="1">
        <v>0.0</v>
      </c>
      <c r="AE610" s="1">
        <v>7.0</v>
      </c>
      <c r="AF610" s="1" t="s">
        <v>179</v>
      </c>
      <c r="AG610" s="1">
        <v>1.0</v>
      </c>
      <c r="AH610" s="1">
        <v>0.0</v>
      </c>
      <c r="AI610" s="1">
        <v>0.0</v>
      </c>
      <c r="AJ610" s="1">
        <v>0.0</v>
      </c>
      <c r="AK610" s="1">
        <v>0.0</v>
      </c>
      <c r="AL610" s="1">
        <v>0.0</v>
      </c>
      <c r="AM610" s="1">
        <v>0.0</v>
      </c>
      <c r="AU610" s="1">
        <v>0.0</v>
      </c>
      <c r="AV610" s="1" t="s">
        <v>105</v>
      </c>
      <c r="AW610" s="1">
        <v>1.0</v>
      </c>
      <c r="AX610" s="1">
        <v>0.0</v>
      </c>
      <c r="AY610" s="1">
        <v>1.0</v>
      </c>
      <c r="AZ610" s="1">
        <v>0.0</v>
      </c>
      <c r="BB610" s="1">
        <v>-1.0</v>
      </c>
      <c r="BC610" s="1">
        <v>-1.0</v>
      </c>
      <c r="BD610" s="1">
        <v>-1.0</v>
      </c>
      <c r="BE610" s="1">
        <v>-1.0</v>
      </c>
      <c r="BF610" s="1">
        <v>-1.0</v>
      </c>
      <c r="BG610" s="1">
        <v>-1.0</v>
      </c>
      <c r="BH610" s="1">
        <v>-1.0</v>
      </c>
      <c r="BI610" s="1">
        <v>-1.0</v>
      </c>
      <c r="BJ610" s="1">
        <v>-1.0</v>
      </c>
      <c r="BK610" s="1">
        <v>-1.0</v>
      </c>
      <c r="BL610" s="1">
        <v>-1.0</v>
      </c>
      <c r="BM610" s="1">
        <v>-1.0</v>
      </c>
      <c r="BN610" s="1">
        <v>-1.0</v>
      </c>
      <c r="BO610" s="1">
        <v>-1.0</v>
      </c>
      <c r="BP610" s="1">
        <v>-1.0</v>
      </c>
      <c r="BQ610" s="1">
        <v>-1.0</v>
      </c>
      <c r="BR610" s="1">
        <v>-1.0</v>
      </c>
      <c r="BS610" s="1">
        <v>-1.0</v>
      </c>
      <c r="BT610" s="1">
        <v>-1.0</v>
      </c>
      <c r="BU610" s="1">
        <v>1.0</v>
      </c>
      <c r="BV610" s="1">
        <v>-1.0</v>
      </c>
      <c r="BW610" s="1">
        <v>-1.0</v>
      </c>
      <c r="BX610" s="1">
        <v>-1.0</v>
      </c>
      <c r="BY610" s="1">
        <v>-1.0</v>
      </c>
      <c r="BZ610" s="1">
        <v>-1.0</v>
      </c>
      <c r="CA610" s="1">
        <v>-1.0</v>
      </c>
      <c r="CB610" s="1">
        <v>-1.0</v>
      </c>
      <c r="CC610" s="1">
        <v>-1.0</v>
      </c>
      <c r="CD610" s="1">
        <v>20351.0</v>
      </c>
    </row>
    <row r="611">
      <c r="A611" s="1">
        <v>2.9028761E7</v>
      </c>
      <c r="B611" s="1" t="s">
        <v>3458</v>
      </c>
      <c r="C611" s="1" t="s">
        <v>3459</v>
      </c>
      <c r="D611" s="1" t="s">
        <v>3460</v>
      </c>
      <c r="E611" s="1" t="s">
        <v>85</v>
      </c>
      <c r="F611" s="1" t="s">
        <v>3461</v>
      </c>
      <c r="G611" s="1" t="s">
        <v>3462</v>
      </c>
      <c r="H611" s="1" t="s">
        <v>3463</v>
      </c>
      <c r="I611" s="1">
        <v>4.2093468E7</v>
      </c>
      <c r="J611" s="1">
        <v>42237.0</v>
      </c>
      <c r="K611" s="1" t="s">
        <v>134</v>
      </c>
      <c r="L611" s="1">
        <v>1.0</v>
      </c>
      <c r="M611" s="1">
        <v>0.0</v>
      </c>
      <c r="N611" s="1">
        <v>5.0</v>
      </c>
      <c r="O611" s="1">
        <v>0.0</v>
      </c>
      <c r="P611" s="1" t="s">
        <v>621</v>
      </c>
      <c r="Q611" s="1" t="s">
        <v>1608</v>
      </c>
      <c r="R611" s="1">
        <v>40.81322</v>
      </c>
      <c r="S611" s="1">
        <v>-73.91696</v>
      </c>
      <c r="T611" s="1" t="s">
        <v>125</v>
      </c>
      <c r="U611" s="1" t="s">
        <v>113</v>
      </c>
      <c r="V611" s="1">
        <v>3.0</v>
      </c>
      <c r="W611" s="1">
        <v>2.0</v>
      </c>
      <c r="X611" s="1">
        <v>1.0</v>
      </c>
      <c r="Y611" s="1">
        <v>3.0</v>
      </c>
      <c r="Z611" s="1" t="s">
        <v>93</v>
      </c>
      <c r="AA611" s="1" t="s">
        <v>3464</v>
      </c>
      <c r="AB611" s="1">
        <v>42.0</v>
      </c>
      <c r="AC611" s="1">
        <v>1.0</v>
      </c>
      <c r="AD611" s="1">
        <v>15.0</v>
      </c>
      <c r="AE611" s="1">
        <v>5.0</v>
      </c>
      <c r="AF611" s="1" t="s">
        <v>313</v>
      </c>
      <c r="AG611" s="1">
        <v>1.0</v>
      </c>
      <c r="AH611" s="1">
        <v>14.0</v>
      </c>
      <c r="AI611" s="1">
        <v>21.0</v>
      </c>
      <c r="AJ611" s="1">
        <v>46.0</v>
      </c>
      <c r="AK611" s="1">
        <v>321.0</v>
      </c>
      <c r="AL611" s="1">
        <v>7.0</v>
      </c>
      <c r="AM611" s="1">
        <v>7.0</v>
      </c>
      <c r="AN611" s="1">
        <v>91.0</v>
      </c>
      <c r="AO611" s="1">
        <v>9.0</v>
      </c>
      <c r="AP611" s="1">
        <v>9.0</v>
      </c>
      <c r="AQ611" s="1">
        <v>10.0</v>
      </c>
      <c r="AR611" s="1">
        <v>9.0</v>
      </c>
      <c r="AS611" s="1">
        <v>9.0</v>
      </c>
      <c r="AT611" s="1">
        <v>9.0</v>
      </c>
      <c r="AU611" s="1">
        <v>1.0</v>
      </c>
      <c r="AV611" s="1" t="s">
        <v>96</v>
      </c>
      <c r="AW611" s="1">
        <v>4.0</v>
      </c>
      <c r="AX611" s="1">
        <v>0.0</v>
      </c>
      <c r="AY611" s="1">
        <v>4.0</v>
      </c>
      <c r="AZ611" s="1">
        <v>0.0</v>
      </c>
      <c r="BA611" s="1">
        <v>1.08</v>
      </c>
      <c r="BB611" s="1">
        <v>-1.0</v>
      </c>
      <c r="BC611" s="1">
        <v>1.0</v>
      </c>
      <c r="BD611" s="1">
        <v>-1.0</v>
      </c>
      <c r="BE611" s="1">
        <v>-1.0</v>
      </c>
      <c r="BF611" s="1">
        <v>1.0</v>
      </c>
      <c r="BG611" s="1">
        <v>-1.0</v>
      </c>
      <c r="BH611" s="1">
        <v>-1.0</v>
      </c>
      <c r="BI611" s="1">
        <v>-1.0</v>
      </c>
      <c r="BJ611" s="1">
        <v>-1.0</v>
      </c>
      <c r="BK611" s="1">
        <v>1.0</v>
      </c>
      <c r="BL611" s="1">
        <v>1.0</v>
      </c>
      <c r="BM611" s="1">
        <v>-1.0</v>
      </c>
      <c r="BN611" s="1">
        <v>-1.0</v>
      </c>
      <c r="BO611" s="1">
        <v>-1.0</v>
      </c>
      <c r="BP611" s="1">
        <v>-1.0</v>
      </c>
      <c r="BQ611" s="1">
        <v>1.0</v>
      </c>
      <c r="BR611" s="1">
        <v>-1.0</v>
      </c>
      <c r="BS611" s="1">
        <v>-1.0</v>
      </c>
      <c r="BT611" s="1">
        <v>-1.0</v>
      </c>
      <c r="BU611" s="1">
        <v>1.0</v>
      </c>
      <c r="BV611" s="1">
        <v>1.0</v>
      </c>
      <c r="BW611" s="1">
        <v>-1.0</v>
      </c>
      <c r="BX611" s="1">
        <v>-1.0</v>
      </c>
      <c r="BY611" s="1">
        <v>1.0</v>
      </c>
      <c r="BZ611" s="1">
        <v>1.0</v>
      </c>
      <c r="CA611" s="1">
        <v>-1.0</v>
      </c>
      <c r="CB611" s="1">
        <v>-1.0</v>
      </c>
      <c r="CC611" s="1">
        <v>-1.0</v>
      </c>
      <c r="CD611" s="1">
        <v>20442.0</v>
      </c>
    </row>
    <row r="612">
      <c r="A612" s="1">
        <v>1.9177262E7</v>
      </c>
      <c r="B612" s="1" t="s">
        <v>3465</v>
      </c>
      <c r="C612" s="1" t="s">
        <v>3466</v>
      </c>
      <c r="D612" s="1" t="s">
        <v>3467</v>
      </c>
      <c r="E612" s="1" t="s">
        <v>85</v>
      </c>
      <c r="F612" s="2" t="str">
        <f>- Diverse NYC neighborhood - Lush parks Everywhere - Rich Dominican Culture - trendy Nightspots - grocery store across The street - Subway across The street</f>
        <v>#ERROR!</v>
      </c>
      <c r="G612" s="1" t="s">
        <v>3468</v>
      </c>
      <c r="H612" s="1" t="s">
        <v>3469</v>
      </c>
      <c r="I612" s="1">
        <v>1.6404967E7</v>
      </c>
      <c r="J612" s="1">
        <v>41795.0</v>
      </c>
      <c r="K612" s="1" t="s">
        <v>272</v>
      </c>
      <c r="L612" s="1">
        <v>1.0</v>
      </c>
      <c r="M612" s="1">
        <v>0.0</v>
      </c>
      <c r="N612" s="1">
        <v>1.0</v>
      </c>
      <c r="O612" s="1">
        <v>1.0</v>
      </c>
      <c r="P612" s="1" t="s">
        <v>89</v>
      </c>
      <c r="Q612" s="1" t="s">
        <v>938</v>
      </c>
      <c r="R612" s="1">
        <v>40.86699</v>
      </c>
      <c r="S612" s="1">
        <v>-73.92689</v>
      </c>
      <c r="T612" s="1" t="s">
        <v>91</v>
      </c>
      <c r="U612" s="1" t="s">
        <v>92</v>
      </c>
      <c r="V612" s="1">
        <v>3.0</v>
      </c>
      <c r="W612" s="1">
        <v>1.0</v>
      </c>
      <c r="X612" s="1">
        <v>1.0</v>
      </c>
      <c r="Y612" s="1">
        <v>1.0</v>
      </c>
      <c r="Z612" s="1" t="s">
        <v>93</v>
      </c>
      <c r="AA612" s="1" t="s">
        <v>3470</v>
      </c>
      <c r="AB612" s="1">
        <v>90.0</v>
      </c>
      <c r="AC612" s="1">
        <v>2.0</v>
      </c>
      <c r="AD612" s="1">
        <v>20.0</v>
      </c>
      <c r="AE612" s="1">
        <v>1.0</v>
      </c>
      <c r="AF612" s="1" t="s">
        <v>104</v>
      </c>
      <c r="AG612" s="1">
        <v>1.0</v>
      </c>
      <c r="AH612" s="1">
        <v>3.0</v>
      </c>
      <c r="AI612" s="1">
        <v>8.0</v>
      </c>
      <c r="AJ612" s="1">
        <v>38.0</v>
      </c>
      <c r="AK612" s="1">
        <v>64.0</v>
      </c>
      <c r="AL612" s="1">
        <v>17.0</v>
      </c>
      <c r="AM612" s="1">
        <v>17.0</v>
      </c>
      <c r="AN612" s="1">
        <v>94.0</v>
      </c>
      <c r="AO612" s="1">
        <v>10.0</v>
      </c>
      <c r="AP612" s="1">
        <v>9.0</v>
      </c>
      <c r="AQ612" s="1">
        <v>10.0</v>
      </c>
      <c r="AR612" s="1">
        <v>10.0</v>
      </c>
      <c r="AS612" s="1">
        <v>10.0</v>
      </c>
      <c r="AT612" s="1">
        <v>10.0</v>
      </c>
      <c r="AU612" s="1">
        <v>0.0</v>
      </c>
      <c r="AV612" s="1" t="s">
        <v>96</v>
      </c>
      <c r="AW612" s="1">
        <v>1.0</v>
      </c>
      <c r="AX612" s="1">
        <v>1.0</v>
      </c>
      <c r="AY612" s="1">
        <v>0.0</v>
      </c>
      <c r="AZ612" s="1">
        <v>0.0</v>
      </c>
      <c r="BA612" s="1">
        <v>1.68</v>
      </c>
      <c r="BB612" s="1">
        <v>-1.0</v>
      </c>
      <c r="BC612" s="1">
        <v>1.0</v>
      </c>
      <c r="BD612" s="1">
        <v>-1.0</v>
      </c>
      <c r="BE612" s="1">
        <v>-1.0</v>
      </c>
      <c r="BF612" s="1">
        <v>-1.0</v>
      </c>
      <c r="BG612" s="1">
        <v>-1.0</v>
      </c>
      <c r="BH612" s="1">
        <v>-1.0</v>
      </c>
      <c r="BI612" s="1">
        <v>-1.0</v>
      </c>
      <c r="BJ612" s="1">
        <v>1.0</v>
      </c>
      <c r="BK612" s="1">
        <v>-1.0</v>
      </c>
      <c r="BL612" s="1">
        <v>1.0</v>
      </c>
      <c r="BM612" s="1">
        <v>1.0</v>
      </c>
      <c r="BN612" s="1">
        <v>-1.0</v>
      </c>
      <c r="BO612" s="1">
        <v>-1.0</v>
      </c>
      <c r="BP612" s="1">
        <v>-1.0</v>
      </c>
      <c r="BQ612" s="1">
        <v>1.0</v>
      </c>
      <c r="BR612" s="1">
        <v>-1.0</v>
      </c>
      <c r="BS612" s="1">
        <v>1.0</v>
      </c>
      <c r="BT612" s="1">
        <v>-1.0</v>
      </c>
      <c r="BU612" s="1">
        <v>1.0</v>
      </c>
      <c r="BV612" s="1">
        <v>1.0</v>
      </c>
      <c r="BW612" s="1">
        <v>-1.0</v>
      </c>
      <c r="BX612" s="1">
        <v>-1.0</v>
      </c>
      <c r="BY612" s="1">
        <v>-1.0</v>
      </c>
      <c r="BZ612" s="1">
        <v>-1.0</v>
      </c>
      <c r="CA612" s="1">
        <v>-1.0</v>
      </c>
      <c r="CB612" s="1">
        <v>-1.0</v>
      </c>
      <c r="CC612" s="1">
        <v>-1.0</v>
      </c>
      <c r="CD612" s="1">
        <v>20478.0</v>
      </c>
    </row>
    <row r="613">
      <c r="A613" s="1">
        <v>1.5053461E7</v>
      </c>
      <c r="B613" s="1" t="s">
        <v>3471</v>
      </c>
      <c r="C613" s="1" t="s">
        <v>3472</v>
      </c>
      <c r="D613" s="1" t="s">
        <v>3473</v>
      </c>
      <c r="E613" s="1" t="s">
        <v>85</v>
      </c>
      <c r="F613" s="1" t="s">
        <v>3474</v>
      </c>
      <c r="G613" s="1" t="s">
        <v>3475</v>
      </c>
      <c r="I613" s="1">
        <v>2.6377263E7</v>
      </c>
      <c r="J613" s="1">
        <v>42023.0</v>
      </c>
      <c r="K613" s="1" t="s">
        <v>88</v>
      </c>
      <c r="L613" s="1">
        <v>0.94</v>
      </c>
      <c r="M613" s="1">
        <v>1.0</v>
      </c>
      <c r="N613" s="1">
        <v>50.0</v>
      </c>
      <c r="O613" s="1">
        <v>1.0</v>
      </c>
      <c r="P613" s="1" t="s">
        <v>111</v>
      </c>
      <c r="Q613" s="1" t="s">
        <v>1689</v>
      </c>
      <c r="R613" s="1">
        <v>40.59324</v>
      </c>
      <c r="S613" s="1">
        <v>-73.77288</v>
      </c>
      <c r="T613" s="1" t="s">
        <v>91</v>
      </c>
      <c r="U613" s="1" t="s">
        <v>113</v>
      </c>
      <c r="V613" s="1">
        <v>2.0</v>
      </c>
      <c r="W613" s="1">
        <v>1.5</v>
      </c>
      <c r="X613" s="1">
        <v>1.0</v>
      </c>
      <c r="Y613" s="1">
        <v>1.0</v>
      </c>
      <c r="Z613" s="1" t="s">
        <v>93</v>
      </c>
      <c r="AA613" s="1" t="s">
        <v>3476</v>
      </c>
      <c r="AB613" s="1">
        <v>40.0</v>
      </c>
      <c r="AC613" s="1">
        <v>1.0</v>
      </c>
      <c r="AD613" s="1">
        <v>7.0</v>
      </c>
      <c r="AE613" s="1">
        <v>30.0</v>
      </c>
      <c r="AF613" s="1" t="s">
        <v>95</v>
      </c>
      <c r="AG613" s="1">
        <v>1.0</v>
      </c>
      <c r="AH613" s="1">
        <v>19.0</v>
      </c>
      <c r="AI613" s="1">
        <v>49.0</v>
      </c>
      <c r="AJ613" s="1">
        <v>79.0</v>
      </c>
      <c r="AK613" s="1">
        <v>354.0</v>
      </c>
      <c r="AL613" s="1">
        <v>1.0</v>
      </c>
      <c r="AM613" s="1">
        <v>0.0</v>
      </c>
      <c r="AN613" s="1">
        <v>100.0</v>
      </c>
      <c r="AO613" s="1">
        <v>10.0</v>
      </c>
      <c r="AP613" s="1">
        <v>10.0</v>
      </c>
      <c r="AQ613" s="1">
        <v>10.0</v>
      </c>
      <c r="AR613" s="1">
        <v>10.0</v>
      </c>
      <c r="AS613" s="1">
        <v>10.0</v>
      </c>
      <c r="AT613" s="1">
        <v>10.0</v>
      </c>
      <c r="AU613" s="1">
        <v>0.0</v>
      </c>
      <c r="AV613" s="1" t="s">
        <v>96</v>
      </c>
      <c r="AW613" s="1">
        <v>43.0</v>
      </c>
      <c r="AX613" s="1">
        <v>0.0</v>
      </c>
      <c r="AY613" s="1">
        <v>43.0</v>
      </c>
      <c r="AZ613" s="1">
        <v>0.0</v>
      </c>
      <c r="BA613" s="1">
        <v>0.04</v>
      </c>
      <c r="BB613" s="1">
        <v>1.0</v>
      </c>
      <c r="BC613" s="1">
        <v>1.0</v>
      </c>
      <c r="BD613" s="1">
        <v>-1.0</v>
      </c>
      <c r="BE613" s="1">
        <v>-1.0</v>
      </c>
      <c r="BF613" s="1">
        <v>-1.0</v>
      </c>
      <c r="BG613" s="1">
        <v>-1.0</v>
      </c>
      <c r="BH613" s="1">
        <v>-1.0</v>
      </c>
      <c r="BI613" s="1">
        <v>-1.0</v>
      </c>
      <c r="BJ613" s="1">
        <v>1.0</v>
      </c>
      <c r="BK613" s="1">
        <v>-1.0</v>
      </c>
      <c r="BL613" s="1">
        <v>-1.0</v>
      </c>
      <c r="BM613" s="1">
        <v>1.0</v>
      </c>
      <c r="BN613" s="1">
        <v>-1.0</v>
      </c>
      <c r="BO613" s="1">
        <v>-1.0</v>
      </c>
      <c r="BP613" s="1">
        <v>-1.0</v>
      </c>
      <c r="BQ613" s="1">
        <v>1.0</v>
      </c>
      <c r="BR613" s="1">
        <v>-1.0</v>
      </c>
      <c r="BS613" s="1">
        <v>-1.0</v>
      </c>
      <c r="BT613" s="1">
        <v>-1.0</v>
      </c>
      <c r="BU613" s="1">
        <v>1.0</v>
      </c>
      <c r="BV613" s="1">
        <v>-1.0</v>
      </c>
      <c r="BW613" s="1">
        <v>-1.0</v>
      </c>
      <c r="BX613" s="1">
        <v>-1.0</v>
      </c>
      <c r="BY613" s="1">
        <v>-1.0</v>
      </c>
      <c r="BZ613" s="1">
        <v>-1.0</v>
      </c>
      <c r="CA613" s="1">
        <v>1.0</v>
      </c>
      <c r="CB613" s="1">
        <v>-1.0</v>
      </c>
      <c r="CC613" s="1">
        <v>-1.0</v>
      </c>
      <c r="CD613" s="1">
        <v>20480.0</v>
      </c>
    </row>
    <row r="614">
      <c r="A614" s="1">
        <v>1.6322134E7</v>
      </c>
      <c r="B614" s="1" t="s">
        <v>3477</v>
      </c>
      <c r="C614" s="1" t="s">
        <v>3478</v>
      </c>
      <c r="D614" s="1" t="s">
        <v>3479</v>
      </c>
      <c r="E614" s="1" t="s">
        <v>85</v>
      </c>
      <c r="F614" s="1" t="s">
        <v>3480</v>
      </c>
      <c r="G614" s="1" t="s">
        <v>3481</v>
      </c>
      <c r="H614" s="1" t="s">
        <v>3482</v>
      </c>
      <c r="I614" s="1">
        <v>8030654.0</v>
      </c>
      <c r="J614" s="1">
        <v>42468.0</v>
      </c>
      <c r="M614" s="1">
        <v>0.0</v>
      </c>
      <c r="N614" s="1">
        <v>2.0</v>
      </c>
      <c r="O614" s="1">
        <v>0.0</v>
      </c>
      <c r="P614" s="1" t="s">
        <v>89</v>
      </c>
      <c r="Q614" s="1" t="s">
        <v>90</v>
      </c>
      <c r="R614" s="1">
        <v>40.72087</v>
      </c>
      <c r="S614" s="1">
        <v>-73.98079</v>
      </c>
      <c r="T614" s="1" t="s">
        <v>91</v>
      </c>
      <c r="U614" s="1" t="s">
        <v>113</v>
      </c>
      <c r="V614" s="1">
        <v>2.0</v>
      </c>
      <c r="W614" s="1">
        <v>1.0</v>
      </c>
      <c r="X614" s="1">
        <v>1.0</v>
      </c>
      <c r="Y614" s="1">
        <v>1.0</v>
      </c>
      <c r="Z614" s="1" t="s">
        <v>93</v>
      </c>
      <c r="AA614" s="1" t="s">
        <v>3483</v>
      </c>
      <c r="AB614" s="1">
        <v>300.0</v>
      </c>
      <c r="AC614" s="1">
        <v>1.0</v>
      </c>
      <c r="AD614" s="1">
        <v>0.0</v>
      </c>
      <c r="AE614" s="1">
        <v>1.0</v>
      </c>
      <c r="AF614" s="1" t="s">
        <v>95</v>
      </c>
      <c r="AG614" s="1">
        <v>1.0</v>
      </c>
      <c r="AH614" s="1">
        <v>0.0</v>
      </c>
      <c r="AI614" s="1">
        <v>0.0</v>
      </c>
      <c r="AJ614" s="1">
        <v>0.0</v>
      </c>
      <c r="AK614" s="1">
        <v>0.0</v>
      </c>
      <c r="AL614" s="1">
        <v>2.0</v>
      </c>
      <c r="AM614" s="1">
        <v>0.0</v>
      </c>
      <c r="AN614" s="1">
        <v>100.0</v>
      </c>
      <c r="AO614" s="1">
        <v>10.0</v>
      </c>
      <c r="AP614" s="1">
        <v>4.0</v>
      </c>
      <c r="AQ614" s="1">
        <v>10.0</v>
      </c>
      <c r="AR614" s="1">
        <v>10.0</v>
      </c>
      <c r="AS614" s="1">
        <v>10.0</v>
      </c>
      <c r="AT614" s="1">
        <v>10.0</v>
      </c>
      <c r="AU614" s="1">
        <v>0.0</v>
      </c>
      <c r="AV614" s="1" t="s">
        <v>105</v>
      </c>
      <c r="AW614" s="1">
        <v>1.0</v>
      </c>
      <c r="AX614" s="1">
        <v>0.0</v>
      </c>
      <c r="AY614" s="1">
        <v>1.0</v>
      </c>
      <c r="AZ614" s="1">
        <v>0.0</v>
      </c>
      <c r="BA614" s="1">
        <v>0.15</v>
      </c>
      <c r="BB614" s="1">
        <v>-1.0</v>
      </c>
      <c r="BC614" s="1">
        <v>1.0</v>
      </c>
      <c r="BD614" s="1">
        <v>-1.0</v>
      </c>
      <c r="BE614" s="1">
        <v>-1.0</v>
      </c>
      <c r="BF614" s="1">
        <v>-1.0</v>
      </c>
      <c r="BG614" s="1">
        <v>-1.0</v>
      </c>
      <c r="BH614" s="1">
        <v>-1.0</v>
      </c>
      <c r="BI614" s="1">
        <v>-1.0</v>
      </c>
      <c r="BJ614" s="1">
        <v>1.0</v>
      </c>
      <c r="BK614" s="1">
        <v>-1.0</v>
      </c>
      <c r="BL614" s="1">
        <v>-1.0</v>
      </c>
      <c r="BM614" s="1">
        <v>1.0</v>
      </c>
      <c r="BN614" s="1">
        <v>-1.0</v>
      </c>
      <c r="BO614" s="1">
        <v>-1.0</v>
      </c>
      <c r="BP614" s="1">
        <v>1.0</v>
      </c>
      <c r="BQ614" s="1">
        <v>-1.0</v>
      </c>
      <c r="BR614" s="1">
        <v>-1.0</v>
      </c>
      <c r="BS614" s="1">
        <v>-1.0</v>
      </c>
      <c r="BT614" s="1">
        <v>-1.0</v>
      </c>
      <c r="BU614" s="1">
        <v>1.0</v>
      </c>
      <c r="BV614" s="1">
        <v>-1.0</v>
      </c>
      <c r="BW614" s="1">
        <v>1.0</v>
      </c>
      <c r="BX614" s="1">
        <v>-1.0</v>
      </c>
      <c r="BY614" s="1">
        <v>-1.0</v>
      </c>
      <c r="BZ614" s="1">
        <v>-1.0</v>
      </c>
      <c r="CA614" s="1">
        <v>-1.0</v>
      </c>
      <c r="CB614" s="1">
        <v>-1.0</v>
      </c>
      <c r="CC614" s="1">
        <v>-1.0</v>
      </c>
      <c r="CD614" s="1">
        <v>20530.0</v>
      </c>
    </row>
    <row r="615">
      <c r="A615" s="1">
        <v>2.1564694E7</v>
      </c>
      <c r="B615" s="1" t="s">
        <v>3484</v>
      </c>
      <c r="C615" s="1" t="s">
        <v>3485</v>
      </c>
      <c r="D615" s="1" t="s">
        <v>3485</v>
      </c>
      <c r="E615" s="1" t="s">
        <v>85</v>
      </c>
      <c r="I615" s="1">
        <v>1.0457196E7</v>
      </c>
      <c r="J615" s="1">
        <v>41613.0</v>
      </c>
      <c r="K615" s="1" t="s">
        <v>88</v>
      </c>
      <c r="L615" s="1">
        <v>0.67</v>
      </c>
      <c r="M615" s="1">
        <v>0.0</v>
      </c>
      <c r="N615" s="1">
        <v>11.0</v>
      </c>
      <c r="O615" s="1">
        <v>1.0</v>
      </c>
      <c r="P615" s="1" t="s">
        <v>89</v>
      </c>
      <c r="Q615" s="1" t="s">
        <v>1298</v>
      </c>
      <c r="R615" s="1">
        <v>40.7192</v>
      </c>
      <c r="S615" s="1">
        <v>-73.9965</v>
      </c>
      <c r="T615" s="1" t="s">
        <v>274</v>
      </c>
      <c r="U615" s="1" t="s">
        <v>92</v>
      </c>
      <c r="V615" s="1">
        <v>5.0</v>
      </c>
      <c r="W615" s="1">
        <v>1.0</v>
      </c>
      <c r="X615" s="1">
        <v>1.0</v>
      </c>
      <c r="Y615" s="1">
        <v>3.0</v>
      </c>
      <c r="Z615" s="1" t="s">
        <v>93</v>
      </c>
      <c r="AA615" s="1" t="s">
        <v>3486</v>
      </c>
      <c r="AB615" s="1">
        <v>190.0</v>
      </c>
      <c r="AC615" s="1">
        <v>1.0</v>
      </c>
      <c r="AD615" s="1">
        <v>0.0</v>
      </c>
      <c r="AE615" s="1">
        <v>30.0</v>
      </c>
      <c r="AF615" s="1" t="s">
        <v>313</v>
      </c>
      <c r="AG615" s="1">
        <v>1.0</v>
      </c>
      <c r="AH615" s="1">
        <v>0.0</v>
      </c>
      <c r="AI615" s="1">
        <v>23.0</v>
      </c>
      <c r="AJ615" s="1">
        <v>53.0</v>
      </c>
      <c r="AK615" s="1">
        <v>328.0</v>
      </c>
      <c r="AL615" s="1">
        <v>4.0</v>
      </c>
      <c r="AM615" s="1">
        <v>2.0</v>
      </c>
      <c r="AN615" s="1">
        <v>95.0</v>
      </c>
      <c r="AO615" s="1">
        <v>8.0</v>
      </c>
      <c r="AP615" s="1">
        <v>10.0</v>
      </c>
      <c r="AQ615" s="1">
        <v>10.0</v>
      </c>
      <c r="AR615" s="1">
        <v>10.0</v>
      </c>
      <c r="AS615" s="1">
        <v>10.0</v>
      </c>
      <c r="AT615" s="1">
        <v>10.0</v>
      </c>
      <c r="AU615" s="1">
        <v>0.0</v>
      </c>
      <c r="AV615" s="1" t="s">
        <v>96</v>
      </c>
      <c r="AW615" s="1">
        <v>11.0</v>
      </c>
      <c r="AX615" s="1">
        <v>10.0</v>
      </c>
      <c r="AY615" s="1">
        <v>1.0</v>
      </c>
      <c r="AZ615" s="1">
        <v>0.0</v>
      </c>
      <c r="BA615" s="1">
        <v>0.22</v>
      </c>
      <c r="BB615" s="1">
        <v>-1.0</v>
      </c>
      <c r="BC615" s="1">
        <v>1.0</v>
      </c>
      <c r="BD615" s="1">
        <v>-1.0</v>
      </c>
      <c r="BE615" s="1">
        <v>-1.0</v>
      </c>
      <c r="BF615" s="1">
        <v>1.0</v>
      </c>
      <c r="BG615" s="1">
        <v>-1.0</v>
      </c>
      <c r="BH615" s="1">
        <v>1.0</v>
      </c>
      <c r="BI615" s="1">
        <v>-1.0</v>
      </c>
      <c r="BJ615" s="1">
        <v>1.0</v>
      </c>
      <c r="BK615" s="1">
        <v>1.0</v>
      </c>
      <c r="BL615" s="1">
        <v>1.0</v>
      </c>
      <c r="BM615" s="1">
        <v>1.0</v>
      </c>
      <c r="BN615" s="1">
        <v>1.0</v>
      </c>
      <c r="BO615" s="1">
        <v>-1.0</v>
      </c>
      <c r="BP615" s="1">
        <v>1.0</v>
      </c>
      <c r="BQ615" s="1">
        <v>1.0</v>
      </c>
      <c r="BR615" s="1">
        <v>-1.0</v>
      </c>
      <c r="BS615" s="1">
        <v>1.0</v>
      </c>
      <c r="BT615" s="1">
        <v>-1.0</v>
      </c>
      <c r="BU615" s="1">
        <v>1.0</v>
      </c>
      <c r="BV615" s="1">
        <v>1.0</v>
      </c>
      <c r="BW615" s="1">
        <v>1.0</v>
      </c>
      <c r="BX615" s="1">
        <v>1.0</v>
      </c>
      <c r="BY615" s="1">
        <v>-1.0</v>
      </c>
      <c r="BZ615" s="1">
        <v>-1.0</v>
      </c>
      <c r="CA615" s="1">
        <v>-1.0</v>
      </c>
      <c r="CB615" s="1">
        <v>-1.0</v>
      </c>
      <c r="CC615" s="1">
        <v>1.0</v>
      </c>
      <c r="CD615" s="1">
        <v>20548.0</v>
      </c>
    </row>
    <row r="616">
      <c r="A616" s="1">
        <v>3.0526468E7</v>
      </c>
      <c r="B616" s="1" t="s">
        <v>3487</v>
      </c>
      <c r="C616" s="1" t="s">
        <v>3488</v>
      </c>
      <c r="D616" s="1" t="s">
        <v>3489</v>
      </c>
      <c r="E616" s="1" t="s">
        <v>85</v>
      </c>
      <c r="I616" s="1">
        <v>1.0674184E7</v>
      </c>
      <c r="J616" s="1">
        <v>41625.0</v>
      </c>
      <c r="K616" s="1" t="s">
        <v>134</v>
      </c>
      <c r="L616" s="1">
        <v>1.0</v>
      </c>
      <c r="M616" s="1">
        <v>0.0</v>
      </c>
      <c r="N616" s="1">
        <v>1.0</v>
      </c>
      <c r="O616" s="1">
        <v>1.0</v>
      </c>
      <c r="P616" s="1" t="s">
        <v>123</v>
      </c>
      <c r="Q616" s="1" t="s">
        <v>229</v>
      </c>
      <c r="R616" s="1">
        <v>40.685</v>
      </c>
      <c r="S616" s="1">
        <v>-73.97275</v>
      </c>
      <c r="T616" s="1" t="s">
        <v>91</v>
      </c>
      <c r="U616" s="1" t="s">
        <v>92</v>
      </c>
      <c r="V616" s="1">
        <v>3.0</v>
      </c>
      <c r="W616" s="1">
        <v>1.0</v>
      </c>
      <c r="X616" s="1">
        <v>1.0</v>
      </c>
      <c r="Y616" s="1">
        <v>2.0</v>
      </c>
      <c r="Z616" s="1" t="s">
        <v>93</v>
      </c>
      <c r="AA616" s="1" t="s">
        <v>3490</v>
      </c>
      <c r="AB616" s="1">
        <v>185.0</v>
      </c>
      <c r="AC616" s="1">
        <v>3.0</v>
      </c>
      <c r="AD616" s="1">
        <v>50.0</v>
      </c>
      <c r="AE616" s="1">
        <v>4.0</v>
      </c>
      <c r="AF616" s="1" t="s">
        <v>104</v>
      </c>
      <c r="AG616" s="1">
        <v>1.0</v>
      </c>
      <c r="AH616" s="1">
        <v>0.0</v>
      </c>
      <c r="AI616" s="1">
        <v>0.0</v>
      </c>
      <c r="AJ616" s="1">
        <v>0.0</v>
      </c>
      <c r="AK616" s="1">
        <v>0.0</v>
      </c>
      <c r="AL616" s="1">
        <v>8.0</v>
      </c>
      <c r="AM616" s="1">
        <v>8.0</v>
      </c>
      <c r="AN616" s="1">
        <v>100.0</v>
      </c>
      <c r="AO616" s="1">
        <v>10.0</v>
      </c>
      <c r="AP616" s="1">
        <v>10.0</v>
      </c>
      <c r="AQ616" s="1">
        <v>10.0</v>
      </c>
      <c r="AR616" s="1">
        <v>10.0</v>
      </c>
      <c r="AS616" s="1">
        <v>10.0</v>
      </c>
      <c r="AT616" s="1">
        <v>9.0</v>
      </c>
      <c r="AU616" s="1">
        <v>0.0</v>
      </c>
      <c r="AV616" s="1" t="s">
        <v>105</v>
      </c>
      <c r="AW616" s="1">
        <v>1.0</v>
      </c>
      <c r="AX616" s="1">
        <v>1.0</v>
      </c>
      <c r="AY616" s="1">
        <v>0.0</v>
      </c>
      <c r="AZ616" s="1">
        <v>0.0</v>
      </c>
      <c r="BA616" s="1">
        <v>1.33</v>
      </c>
      <c r="BB616" s="1">
        <v>-1.0</v>
      </c>
      <c r="BC616" s="1">
        <v>1.0</v>
      </c>
      <c r="BD616" s="1">
        <v>-1.0</v>
      </c>
      <c r="BE616" s="1">
        <v>-1.0</v>
      </c>
      <c r="BF616" s="1">
        <v>-1.0</v>
      </c>
      <c r="BG616" s="1">
        <v>-1.0</v>
      </c>
      <c r="BH616" s="1">
        <v>-1.0</v>
      </c>
      <c r="BI616" s="1">
        <v>-1.0</v>
      </c>
      <c r="BJ616" s="1">
        <v>1.0</v>
      </c>
      <c r="BK616" s="1">
        <v>-1.0</v>
      </c>
      <c r="BL616" s="1">
        <v>-1.0</v>
      </c>
      <c r="BM616" s="1">
        <v>-1.0</v>
      </c>
      <c r="BN616" s="1">
        <v>-1.0</v>
      </c>
      <c r="BO616" s="1">
        <v>-1.0</v>
      </c>
      <c r="BP616" s="1">
        <v>-1.0</v>
      </c>
      <c r="BQ616" s="1">
        <v>-1.0</v>
      </c>
      <c r="BR616" s="1">
        <v>-1.0</v>
      </c>
      <c r="BS616" s="1">
        <v>-1.0</v>
      </c>
      <c r="BT616" s="1">
        <v>-1.0</v>
      </c>
      <c r="BU616" s="1">
        <v>1.0</v>
      </c>
      <c r="BV616" s="1">
        <v>-1.0</v>
      </c>
      <c r="BW616" s="1">
        <v>-1.0</v>
      </c>
      <c r="BX616" s="1">
        <v>-1.0</v>
      </c>
      <c r="BY616" s="1">
        <v>-1.0</v>
      </c>
      <c r="BZ616" s="1">
        <v>-1.0</v>
      </c>
      <c r="CA616" s="1">
        <v>-1.0</v>
      </c>
      <c r="CB616" s="1">
        <v>-1.0</v>
      </c>
      <c r="CC616" s="1">
        <v>-1.0</v>
      </c>
      <c r="CD616" s="1">
        <v>20621.0</v>
      </c>
    </row>
    <row r="617">
      <c r="A617" s="1">
        <v>1.1667455E7</v>
      </c>
      <c r="B617" s="1" t="s">
        <v>3491</v>
      </c>
      <c r="C617" s="1" t="s">
        <v>3492</v>
      </c>
      <c r="D617" s="1" t="s">
        <v>3492</v>
      </c>
      <c r="E617" s="1" t="s">
        <v>85</v>
      </c>
      <c r="I617" s="1">
        <v>6.1938683E7</v>
      </c>
      <c r="J617" s="1">
        <v>42436.0</v>
      </c>
      <c r="M617" s="1">
        <v>0.0</v>
      </c>
      <c r="N617" s="1">
        <v>1.0</v>
      </c>
      <c r="O617" s="1">
        <v>0.0</v>
      </c>
      <c r="P617" s="1" t="s">
        <v>89</v>
      </c>
      <c r="Q617" s="1" t="s">
        <v>90</v>
      </c>
      <c r="R617" s="1">
        <v>40.78629</v>
      </c>
      <c r="S617" s="1">
        <v>-73.98062</v>
      </c>
      <c r="T617" s="1" t="s">
        <v>91</v>
      </c>
      <c r="U617" s="1" t="s">
        <v>92</v>
      </c>
      <c r="V617" s="1">
        <v>5.0</v>
      </c>
      <c r="W617" s="1">
        <v>1.0</v>
      </c>
      <c r="X617" s="1">
        <v>2.0</v>
      </c>
      <c r="Y617" s="1">
        <v>3.0</v>
      </c>
      <c r="Z617" s="1" t="s">
        <v>93</v>
      </c>
      <c r="AA617" s="1" t="s">
        <v>3493</v>
      </c>
      <c r="AB617" s="1">
        <v>350.0</v>
      </c>
      <c r="AC617" s="1">
        <v>1.0</v>
      </c>
      <c r="AD617" s="1">
        <v>0.0</v>
      </c>
      <c r="AE617" s="1">
        <v>7.0</v>
      </c>
      <c r="AF617" s="1" t="s">
        <v>2358</v>
      </c>
      <c r="AG617" s="1">
        <v>1.0</v>
      </c>
      <c r="AH617" s="1">
        <v>0.0</v>
      </c>
      <c r="AI617" s="1">
        <v>0.0</v>
      </c>
      <c r="AJ617" s="1">
        <v>0.0</v>
      </c>
      <c r="AK617" s="1">
        <v>0.0</v>
      </c>
      <c r="AL617" s="1">
        <v>0.0</v>
      </c>
      <c r="AM617" s="1">
        <v>0.0</v>
      </c>
      <c r="AU617" s="1">
        <v>0.0</v>
      </c>
      <c r="AV617" s="1" t="s">
        <v>105</v>
      </c>
      <c r="AW617" s="1">
        <v>1.0</v>
      </c>
      <c r="AX617" s="1">
        <v>1.0</v>
      </c>
      <c r="AY617" s="1">
        <v>0.0</v>
      </c>
      <c r="AZ617" s="1">
        <v>0.0</v>
      </c>
      <c r="BB617" s="1">
        <v>1.0</v>
      </c>
      <c r="BC617" s="1">
        <v>1.0</v>
      </c>
      <c r="BD617" s="1">
        <v>-1.0</v>
      </c>
      <c r="BE617" s="1">
        <v>-1.0</v>
      </c>
      <c r="BF617" s="1">
        <v>-1.0</v>
      </c>
      <c r="BG617" s="1">
        <v>-1.0</v>
      </c>
      <c r="BH617" s="1">
        <v>-1.0</v>
      </c>
      <c r="BI617" s="1">
        <v>-1.0</v>
      </c>
      <c r="BJ617" s="1">
        <v>1.0</v>
      </c>
      <c r="BK617" s="1">
        <v>-1.0</v>
      </c>
      <c r="BL617" s="1">
        <v>-1.0</v>
      </c>
      <c r="BM617" s="1">
        <v>-1.0</v>
      </c>
      <c r="BN617" s="1">
        <v>1.0</v>
      </c>
      <c r="BO617" s="1">
        <v>-1.0</v>
      </c>
      <c r="BP617" s="1">
        <v>1.0</v>
      </c>
      <c r="BQ617" s="1">
        <v>-1.0</v>
      </c>
      <c r="BR617" s="1">
        <v>-1.0</v>
      </c>
      <c r="BS617" s="1">
        <v>-1.0</v>
      </c>
      <c r="BT617" s="1">
        <v>-1.0</v>
      </c>
      <c r="BU617" s="1">
        <v>1.0</v>
      </c>
      <c r="BV617" s="1">
        <v>-1.0</v>
      </c>
      <c r="BW617" s="1">
        <v>1.0</v>
      </c>
      <c r="BX617" s="1">
        <v>-1.0</v>
      </c>
      <c r="BY617" s="1">
        <v>-1.0</v>
      </c>
      <c r="BZ617" s="1">
        <v>-1.0</v>
      </c>
      <c r="CA617" s="1">
        <v>-1.0</v>
      </c>
      <c r="CB617" s="1">
        <v>-1.0</v>
      </c>
      <c r="CC617" s="1">
        <v>-1.0</v>
      </c>
      <c r="CD617" s="1">
        <v>20623.0</v>
      </c>
    </row>
    <row r="618">
      <c r="A618" s="1">
        <v>2.1440393E7</v>
      </c>
      <c r="B618" s="1" t="s">
        <v>3494</v>
      </c>
      <c r="C618" s="1" t="s">
        <v>3495</v>
      </c>
      <c r="D618" s="1" t="s">
        <v>3496</v>
      </c>
      <c r="E618" s="1" t="s">
        <v>85</v>
      </c>
      <c r="F618" s="1" t="s">
        <v>3497</v>
      </c>
      <c r="G618" s="1" t="s">
        <v>3498</v>
      </c>
      <c r="H618" s="2" t="str">
        <f>- shoes off in The apartment. There is a Closet in The entryway to house your shoes!Quiet hours are after midnight.</f>
        <v>#ERROR!</v>
      </c>
      <c r="I618" s="1">
        <v>8621271.0</v>
      </c>
      <c r="J618" s="1">
        <v>41521.0</v>
      </c>
      <c r="M618" s="1">
        <v>0.0</v>
      </c>
      <c r="N618" s="1">
        <v>1.0</v>
      </c>
      <c r="O618" s="1">
        <v>1.0</v>
      </c>
      <c r="P618" s="1" t="s">
        <v>123</v>
      </c>
      <c r="Q618" s="1" t="s">
        <v>698</v>
      </c>
      <c r="R618" s="1">
        <v>40.6750599999999</v>
      </c>
      <c r="S618" s="1">
        <v>-73.94828</v>
      </c>
      <c r="T618" s="1" t="s">
        <v>91</v>
      </c>
      <c r="U618" s="1" t="s">
        <v>92</v>
      </c>
      <c r="V618" s="1">
        <v>4.0</v>
      </c>
      <c r="W618" s="1">
        <v>1.0</v>
      </c>
      <c r="X618" s="1">
        <v>2.0</v>
      </c>
      <c r="Y618" s="1">
        <v>2.0</v>
      </c>
      <c r="Z618" s="1" t="s">
        <v>93</v>
      </c>
      <c r="AA618" s="1" t="s">
        <v>3499</v>
      </c>
      <c r="AB618" s="1">
        <v>110.0</v>
      </c>
      <c r="AC618" s="1">
        <v>4.0</v>
      </c>
      <c r="AD618" s="1">
        <v>10.0</v>
      </c>
      <c r="AE618" s="1">
        <v>3.0</v>
      </c>
      <c r="AF618" s="1" t="s">
        <v>669</v>
      </c>
      <c r="AG618" s="1">
        <v>1.0</v>
      </c>
      <c r="AH618" s="1">
        <v>0.0</v>
      </c>
      <c r="AI618" s="1">
        <v>0.0</v>
      </c>
      <c r="AJ618" s="1">
        <v>0.0</v>
      </c>
      <c r="AK618" s="1">
        <v>0.0</v>
      </c>
      <c r="AL618" s="1">
        <v>20.0</v>
      </c>
      <c r="AM618" s="1">
        <v>5.0</v>
      </c>
      <c r="AN618" s="1">
        <v>95.0</v>
      </c>
      <c r="AO618" s="1">
        <v>9.0</v>
      </c>
      <c r="AP618" s="1">
        <v>10.0</v>
      </c>
      <c r="AQ618" s="1">
        <v>10.0</v>
      </c>
      <c r="AR618" s="1">
        <v>10.0</v>
      </c>
      <c r="AS618" s="1">
        <v>9.0</v>
      </c>
      <c r="AT618" s="1">
        <v>10.0</v>
      </c>
      <c r="AU618" s="1">
        <v>0.0</v>
      </c>
      <c r="AV618" s="1" t="s">
        <v>117</v>
      </c>
      <c r="AW618" s="1">
        <v>1.0</v>
      </c>
      <c r="AX618" s="1">
        <v>1.0</v>
      </c>
      <c r="AY618" s="1">
        <v>0.0</v>
      </c>
      <c r="AZ618" s="1">
        <v>0.0</v>
      </c>
      <c r="BA618" s="1">
        <v>1.0</v>
      </c>
      <c r="BB618" s="1">
        <v>-1.0</v>
      </c>
      <c r="BC618" s="1">
        <v>1.0</v>
      </c>
      <c r="BD618" s="1">
        <v>-1.0</v>
      </c>
      <c r="BE618" s="1">
        <v>-1.0</v>
      </c>
      <c r="BF618" s="1">
        <v>-1.0</v>
      </c>
      <c r="BG618" s="1">
        <v>-1.0</v>
      </c>
      <c r="BH618" s="1">
        <v>1.0</v>
      </c>
      <c r="BI618" s="1">
        <v>-1.0</v>
      </c>
      <c r="BJ618" s="1">
        <v>1.0</v>
      </c>
      <c r="BK618" s="1">
        <v>-1.0</v>
      </c>
      <c r="BL618" s="1">
        <v>-1.0</v>
      </c>
      <c r="BM618" s="1">
        <v>1.0</v>
      </c>
      <c r="BN618" s="1">
        <v>1.0</v>
      </c>
      <c r="BO618" s="1">
        <v>-1.0</v>
      </c>
      <c r="BP618" s="1">
        <v>1.0</v>
      </c>
      <c r="BQ618" s="1">
        <v>1.0</v>
      </c>
      <c r="BR618" s="1">
        <v>-1.0</v>
      </c>
      <c r="BS618" s="1">
        <v>1.0</v>
      </c>
      <c r="BT618" s="1">
        <v>-1.0</v>
      </c>
      <c r="BU618" s="1">
        <v>1.0</v>
      </c>
      <c r="BV618" s="1">
        <v>-1.0</v>
      </c>
      <c r="BW618" s="1">
        <v>-1.0</v>
      </c>
      <c r="BX618" s="1">
        <v>-1.0</v>
      </c>
      <c r="BY618" s="1">
        <v>-1.0</v>
      </c>
      <c r="BZ618" s="1">
        <v>-1.0</v>
      </c>
      <c r="CA618" s="1">
        <v>-1.0</v>
      </c>
      <c r="CB618" s="1">
        <v>1.0</v>
      </c>
      <c r="CC618" s="1">
        <v>-1.0</v>
      </c>
      <c r="CD618" s="1">
        <v>20662.0</v>
      </c>
    </row>
    <row r="619">
      <c r="A619" s="1">
        <v>846549.0</v>
      </c>
      <c r="B619" s="1" t="s">
        <v>3500</v>
      </c>
      <c r="D619" s="1" t="s">
        <v>3501</v>
      </c>
      <c r="E619" s="1" t="s">
        <v>85</v>
      </c>
      <c r="I619" s="1">
        <v>4420306.0</v>
      </c>
      <c r="J619" s="1">
        <v>41259.0</v>
      </c>
      <c r="M619" s="1">
        <v>0.0</v>
      </c>
      <c r="N619" s="1">
        <v>1.0</v>
      </c>
      <c r="O619" s="1">
        <v>1.0</v>
      </c>
      <c r="P619" s="1" t="s">
        <v>123</v>
      </c>
      <c r="Q619" s="1" t="s">
        <v>124</v>
      </c>
      <c r="R619" s="1">
        <v>40.6894099999999</v>
      </c>
      <c r="S619" s="1">
        <v>-73.9524699999999</v>
      </c>
      <c r="T619" s="1" t="s">
        <v>91</v>
      </c>
      <c r="U619" s="1" t="s">
        <v>113</v>
      </c>
      <c r="V619" s="1">
        <v>2.0</v>
      </c>
      <c r="W619" s="1">
        <v>1.0</v>
      </c>
      <c r="X619" s="1">
        <v>1.0</v>
      </c>
      <c r="Y619" s="1">
        <v>1.0</v>
      </c>
      <c r="Z619" s="1" t="s">
        <v>93</v>
      </c>
      <c r="AA619" s="1" t="s">
        <v>3502</v>
      </c>
      <c r="AB619" s="1">
        <v>60.0</v>
      </c>
      <c r="AC619" s="1">
        <v>1.0</v>
      </c>
      <c r="AD619" s="1">
        <v>8.0</v>
      </c>
      <c r="AE619" s="1">
        <v>2.0</v>
      </c>
      <c r="AF619" s="1" t="s">
        <v>640</v>
      </c>
      <c r="AG619" s="1">
        <v>1.0</v>
      </c>
      <c r="AH619" s="1">
        <v>0.0</v>
      </c>
      <c r="AI619" s="1">
        <v>0.0</v>
      </c>
      <c r="AJ619" s="1">
        <v>0.0</v>
      </c>
      <c r="AK619" s="1">
        <v>0.0</v>
      </c>
      <c r="AL619" s="1">
        <v>2.0</v>
      </c>
      <c r="AM619" s="1">
        <v>0.0</v>
      </c>
      <c r="AN619" s="1">
        <v>90.0</v>
      </c>
      <c r="AO619" s="1">
        <v>9.0</v>
      </c>
      <c r="AP619" s="1">
        <v>8.0</v>
      </c>
      <c r="AQ619" s="1">
        <v>10.0</v>
      </c>
      <c r="AR619" s="1">
        <v>10.0</v>
      </c>
      <c r="AS619" s="1">
        <v>8.0</v>
      </c>
      <c r="AT619" s="1">
        <v>9.0</v>
      </c>
      <c r="AU619" s="1">
        <v>0.0</v>
      </c>
      <c r="AV619" s="1" t="s">
        <v>105</v>
      </c>
      <c r="AW619" s="1">
        <v>1.0</v>
      </c>
      <c r="AX619" s="1">
        <v>0.0</v>
      </c>
      <c r="AY619" s="1">
        <v>1.0</v>
      </c>
      <c r="AZ619" s="1">
        <v>0.0</v>
      </c>
      <c r="BA619" s="1">
        <v>0.04</v>
      </c>
      <c r="BB619" s="1">
        <v>-1.0</v>
      </c>
      <c r="BC619" s="1">
        <v>1.0</v>
      </c>
      <c r="BD619" s="1">
        <v>-1.0</v>
      </c>
      <c r="BE619" s="1">
        <v>-1.0</v>
      </c>
      <c r="BF619" s="1">
        <v>-1.0</v>
      </c>
      <c r="BG619" s="1">
        <v>-1.0</v>
      </c>
      <c r="BH619" s="1">
        <v>-1.0</v>
      </c>
      <c r="BI619" s="1">
        <v>-1.0</v>
      </c>
      <c r="BJ619" s="1">
        <v>-1.0</v>
      </c>
      <c r="BK619" s="1">
        <v>-1.0</v>
      </c>
      <c r="BL619" s="1">
        <v>-1.0</v>
      </c>
      <c r="BM619" s="1">
        <v>-1.0</v>
      </c>
      <c r="BN619" s="1">
        <v>-1.0</v>
      </c>
      <c r="BO619" s="1">
        <v>-1.0</v>
      </c>
      <c r="BP619" s="1">
        <v>1.0</v>
      </c>
      <c r="BQ619" s="1">
        <v>-1.0</v>
      </c>
      <c r="BR619" s="1">
        <v>-1.0</v>
      </c>
      <c r="BS619" s="1">
        <v>-1.0</v>
      </c>
      <c r="BT619" s="1">
        <v>-1.0</v>
      </c>
      <c r="BU619" s="1">
        <v>1.0</v>
      </c>
      <c r="BV619" s="1">
        <v>-1.0</v>
      </c>
      <c r="BW619" s="1">
        <v>-1.0</v>
      </c>
      <c r="BX619" s="1">
        <v>-1.0</v>
      </c>
      <c r="BY619" s="1">
        <v>-1.0</v>
      </c>
      <c r="BZ619" s="1">
        <v>-1.0</v>
      </c>
      <c r="CA619" s="1">
        <v>-1.0</v>
      </c>
      <c r="CB619" s="1">
        <v>-1.0</v>
      </c>
      <c r="CC619" s="1">
        <v>-1.0</v>
      </c>
      <c r="CD619" s="1">
        <v>20699.0</v>
      </c>
    </row>
    <row r="620">
      <c r="A620" s="1">
        <v>3.5998183E7</v>
      </c>
      <c r="B620" s="1" t="s">
        <v>3503</v>
      </c>
      <c r="C620" s="1" t="s">
        <v>3504</v>
      </c>
      <c r="D620" s="1" t="s">
        <v>3505</v>
      </c>
      <c r="E620" s="1" t="s">
        <v>85</v>
      </c>
      <c r="I620" s="1">
        <v>7.068266E7</v>
      </c>
      <c r="J620" s="1">
        <v>42496.0</v>
      </c>
      <c r="K620" s="1" t="s">
        <v>272</v>
      </c>
      <c r="L620" s="1">
        <v>0.57</v>
      </c>
      <c r="M620" s="1">
        <v>0.0</v>
      </c>
      <c r="N620" s="1">
        <v>0.0</v>
      </c>
      <c r="O620" s="1">
        <v>0.0</v>
      </c>
      <c r="P620" s="1" t="s">
        <v>89</v>
      </c>
      <c r="Q620" s="1" t="s">
        <v>177</v>
      </c>
      <c r="R620" s="1">
        <v>40.72037</v>
      </c>
      <c r="S620" s="1">
        <v>-73.9872</v>
      </c>
      <c r="T620" s="1" t="s">
        <v>91</v>
      </c>
      <c r="U620" s="1" t="s">
        <v>92</v>
      </c>
      <c r="V620" s="1">
        <v>3.0</v>
      </c>
      <c r="W620" s="1">
        <v>1.0</v>
      </c>
      <c r="X620" s="1">
        <v>1.0</v>
      </c>
      <c r="Y620" s="1">
        <v>2.0</v>
      </c>
      <c r="Z620" s="1" t="s">
        <v>93</v>
      </c>
      <c r="AA620" s="1" t="s">
        <v>3506</v>
      </c>
      <c r="AB620" s="1">
        <v>143.0</v>
      </c>
      <c r="AC620" s="1">
        <v>2.0</v>
      </c>
      <c r="AD620" s="1">
        <v>25.0</v>
      </c>
      <c r="AE620" s="1">
        <v>4.0</v>
      </c>
      <c r="AF620" s="1" t="s">
        <v>104</v>
      </c>
      <c r="AG620" s="1">
        <v>1.0</v>
      </c>
      <c r="AH620" s="1">
        <v>17.0</v>
      </c>
      <c r="AI620" s="1">
        <v>41.0</v>
      </c>
      <c r="AJ620" s="1">
        <v>68.0</v>
      </c>
      <c r="AK620" s="1">
        <v>343.0</v>
      </c>
      <c r="AL620" s="1">
        <v>0.0</v>
      </c>
      <c r="AM620" s="1">
        <v>0.0</v>
      </c>
      <c r="AU620" s="1">
        <v>1.0</v>
      </c>
      <c r="AV620" s="1" t="s">
        <v>96</v>
      </c>
      <c r="AW620" s="1">
        <v>1.0</v>
      </c>
      <c r="AX620" s="1">
        <v>1.0</v>
      </c>
      <c r="AY620" s="1">
        <v>0.0</v>
      </c>
      <c r="AZ620" s="1">
        <v>0.0</v>
      </c>
      <c r="BB620" s="1">
        <v>-1.0</v>
      </c>
      <c r="BC620" s="1">
        <v>1.0</v>
      </c>
      <c r="BD620" s="1">
        <v>-1.0</v>
      </c>
      <c r="BE620" s="1">
        <v>-1.0</v>
      </c>
      <c r="BF620" s="1">
        <v>-1.0</v>
      </c>
      <c r="BG620" s="1">
        <v>-1.0</v>
      </c>
      <c r="BH620" s="1">
        <v>-1.0</v>
      </c>
      <c r="BI620" s="1">
        <v>-1.0</v>
      </c>
      <c r="BJ620" s="1">
        <v>-1.0</v>
      </c>
      <c r="BK620" s="1">
        <v>-1.0</v>
      </c>
      <c r="BL620" s="1">
        <v>-1.0</v>
      </c>
      <c r="BM620" s="1">
        <v>-1.0</v>
      </c>
      <c r="BN620" s="1">
        <v>-1.0</v>
      </c>
      <c r="BO620" s="1">
        <v>-1.0</v>
      </c>
      <c r="BP620" s="1">
        <v>-1.0</v>
      </c>
      <c r="BQ620" s="1">
        <v>-1.0</v>
      </c>
      <c r="BR620" s="1">
        <v>-1.0</v>
      </c>
      <c r="BS620" s="1">
        <v>-1.0</v>
      </c>
      <c r="BT620" s="1">
        <v>-1.0</v>
      </c>
      <c r="BU620" s="1">
        <v>1.0</v>
      </c>
      <c r="BV620" s="1">
        <v>-1.0</v>
      </c>
      <c r="BW620" s="1">
        <v>-1.0</v>
      </c>
      <c r="BX620" s="1">
        <v>-1.0</v>
      </c>
      <c r="BY620" s="1">
        <v>-1.0</v>
      </c>
      <c r="BZ620" s="1">
        <v>-1.0</v>
      </c>
      <c r="CA620" s="1">
        <v>-1.0</v>
      </c>
      <c r="CB620" s="1">
        <v>-1.0</v>
      </c>
      <c r="CC620" s="1">
        <v>-1.0</v>
      </c>
      <c r="CD620" s="1">
        <v>20704.0</v>
      </c>
    </row>
    <row r="621">
      <c r="A621" s="1">
        <v>3.2661875E7</v>
      </c>
      <c r="B621" s="1" t="s">
        <v>3507</v>
      </c>
      <c r="C621" s="1" t="s">
        <v>3508</v>
      </c>
      <c r="D621" s="1" t="s">
        <v>3509</v>
      </c>
      <c r="E621" s="1" t="s">
        <v>85</v>
      </c>
      <c r="G621" s="1" t="s">
        <v>3510</v>
      </c>
      <c r="I621" s="1">
        <v>7.5011143E7</v>
      </c>
      <c r="J621" s="1">
        <v>42521.0</v>
      </c>
      <c r="K621" s="1" t="s">
        <v>272</v>
      </c>
      <c r="L621" s="1">
        <v>0.64</v>
      </c>
      <c r="M621" s="1">
        <v>0.0</v>
      </c>
      <c r="N621" s="1">
        <v>1.0</v>
      </c>
      <c r="O621" s="1">
        <v>0.0</v>
      </c>
      <c r="P621" s="1" t="s">
        <v>89</v>
      </c>
      <c r="Q621" s="1" t="s">
        <v>273</v>
      </c>
      <c r="R621" s="1">
        <v>40.76125</v>
      </c>
      <c r="S621" s="1">
        <v>-73.98849</v>
      </c>
      <c r="T621" s="1" t="s">
        <v>91</v>
      </c>
      <c r="U621" s="1" t="s">
        <v>92</v>
      </c>
      <c r="V621" s="1">
        <v>4.0</v>
      </c>
      <c r="W621" s="1">
        <v>1.0</v>
      </c>
      <c r="X621" s="1">
        <v>1.0</v>
      </c>
      <c r="Y621" s="1">
        <v>2.0</v>
      </c>
      <c r="Z621" s="1" t="s">
        <v>93</v>
      </c>
      <c r="AA621" s="1" t="s">
        <v>3511</v>
      </c>
      <c r="AB621" s="1">
        <v>125.0</v>
      </c>
      <c r="AC621" s="1">
        <v>2.0</v>
      </c>
      <c r="AD621" s="1">
        <v>25.0</v>
      </c>
      <c r="AE621" s="1">
        <v>3.0</v>
      </c>
      <c r="AF621" s="1" t="s">
        <v>797</v>
      </c>
      <c r="AG621" s="1">
        <v>1.0</v>
      </c>
      <c r="AH621" s="1">
        <v>10.0</v>
      </c>
      <c r="AI621" s="1">
        <v>40.0</v>
      </c>
      <c r="AJ621" s="1">
        <v>60.0</v>
      </c>
      <c r="AK621" s="1">
        <v>191.0</v>
      </c>
      <c r="AL621" s="1">
        <v>9.0</v>
      </c>
      <c r="AM621" s="1">
        <v>9.0</v>
      </c>
      <c r="AN621" s="1">
        <v>78.0</v>
      </c>
      <c r="AO621" s="1">
        <v>7.0</v>
      </c>
      <c r="AP621" s="1">
        <v>7.0</v>
      </c>
      <c r="AQ621" s="1">
        <v>8.0</v>
      </c>
      <c r="AR621" s="1">
        <v>8.0</v>
      </c>
      <c r="AS621" s="1">
        <v>9.0</v>
      </c>
      <c r="AT621" s="1">
        <v>8.0</v>
      </c>
      <c r="AU621" s="1">
        <v>1.0</v>
      </c>
      <c r="AV621" s="1" t="s">
        <v>96</v>
      </c>
      <c r="AW621" s="1">
        <v>1.0</v>
      </c>
      <c r="AX621" s="1">
        <v>1.0</v>
      </c>
      <c r="AY621" s="1">
        <v>0.0</v>
      </c>
      <c r="AZ621" s="1">
        <v>0.0</v>
      </c>
      <c r="BA621" s="1">
        <v>2.13</v>
      </c>
      <c r="BB621" s="1">
        <v>-1.0</v>
      </c>
      <c r="BC621" s="1">
        <v>1.0</v>
      </c>
      <c r="BD621" s="1">
        <v>-1.0</v>
      </c>
      <c r="BE621" s="1">
        <v>-1.0</v>
      </c>
      <c r="BF621" s="1">
        <v>-1.0</v>
      </c>
      <c r="BG621" s="1">
        <v>-1.0</v>
      </c>
      <c r="BH621" s="1">
        <v>1.0</v>
      </c>
      <c r="BI621" s="1">
        <v>1.0</v>
      </c>
      <c r="BJ621" s="1">
        <v>1.0</v>
      </c>
      <c r="BK621" s="1">
        <v>-1.0</v>
      </c>
      <c r="BL621" s="1">
        <v>-1.0</v>
      </c>
      <c r="BM621" s="1">
        <v>1.0</v>
      </c>
      <c r="BN621" s="1">
        <v>-1.0</v>
      </c>
      <c r="BO621" s="1">
        <v>-1.0</v>
      </c>
      <c r="BP621" s="1">
        <v>-1.0</v>
      </c>
      <c r="BQ621" s="1">
        <v>-1.0</v>
      </c>
      <c r="BR621" s="1">
        <v>-1.0</v>
      </c>
      <c r="BS621" s="1">
        <v>-1.0</v>
      </c>
      <c r="BT621" s="1">
        <v>-1.0</v>
      </c>
      <c r="BU621" s="1">
        <v>1.0</v>
      </c>
      <c r="BV621" s="1">
        <v>-1.0</v>
      </c>
      <c r="BW621" s="1">
        <v>-1.0</v>
      </c>
      <c r="BX621" s="1">
        <v>-1.0</v>
      </c>
      <c r="BY621" s="1">
        <v>-1.0</v>
      </c>
      <c r="BZ621" s="1">
        <v>-1.0</v>
      </c>
      <c r="CA621" s="1">
        <v>-1.0</v>
      </c>
      <c r="CB621" s="1">
        <v>-1.0</v>
      </c>
      <c r="CC621" s="1">
        <v>-1.0</v>
      </c>
      <c r="CD621" s="1">
        <v>20721.0</v>
      </c>
    </row>
    <row r="622">
      <c r="A622" s="1">
        <v>3.2205973E7</v>
      </c>
      <c r="B622" s="1" t="s">
        <v>3512</v>
      </c>
      <c r="C622" s="1" t="s">
        <v>3513</v>
      </c>
      <c r="D622" s="1" t="s">
        <v>3513</v>
      </c>
      <c r="E622" s="1" t="s">
        <v>85</v>
      </c>
      <c r="I622" s="1">
        <v>2.41675405E8</v>
      </c>
      <c r="J622" s="1">
        <v>43503.0</v>
      </c>
      <c r="K622" s="1" t="s">
        <v>134</v>
      </c>
      <c r="L622" s="1">
        <v>1.0</v>
      </c>
      <c r="M622" s="1">
        <v>0.0</v>
      </c>
      <c r="N622" s="1">
        <v>1.0</v>
      </c>
      <c r="O622" s="1">
        <v>0.0</v>
      </c>
      <c r="P622" s="1" t="s">
        <v>621</v>
      </c>
      <c r="Q622" s="1" t="s">
        <v>1608</v>
      </c>
      <c r="R622" s="1">
        <v>40.8154</v>
      </c>
      <c r="S622" s="1">
        <v>-73.81551</v>
      </c>
      <c r="T622" s="1" t="s">
        <v>91</v>
      </c>
      <c r="U622" s="1" t="s">
        <v>92</v>
      </c>
      <c r="V622" s="1">
        <v>2.0</v>
      </c>
      <c r="W622" s="1">
        <v>1.0</v>
      </c>
      <c r="X622" s="1">
        <v>1.0</v>
      </c>
      <c r="Y622" s="1">
        <v>2.0</v>
      </c>
      <c r="Z622" s="1" t="s">
        <v>93</v>
      </c>
      <c r="AA622" s="1" t="s">
        <v>3514</v>
      </c>
      <c r="AB622" s="1">
        <v>75.0</v>
      </c>
      <c r="AC622" s="1">
        <v>1.0</v>
      </c>
      <c r="AD622" s="1">
        <v>0.0</v>
      </c>
      <c r="AE622" s="1">
        <v>3.0</v>
      </c>
      <c r="AF622" s="1" t="s">
        <v>443</v>
      </c>
      <c r="AG622" s="1">
        <v>1.0</v>
      </c>
      <c r="AH622" s="1">
        <v>30.0</v>
      </c>
      <c r="AI622" s="1">
        <v>60.0</v>
      </c>
      <c r="AJ622" s="1">
        <v>90.0</v>
      </c>
      <c r="AK622" s="1">
        <v>90.0</v>
      </c>
      <c r="AL622" s="1">
        <v>0.0</v>
      </c>
      <c r="AM622" s="1">
        <v>0.0</v>
      </c>
      <c r="AU622" s="1">
        <v>0.0</v>
      </c>
      <c r="AV622" s="1" t="s">
        <v>105</v>
      </c>
      <c r="AW622" s="1">
        <v>1.0</v>
      </c>
      <c r="AX622" s="1">
        <v>1.0</v>
      </c>
      <c r="AY622" s="1">
        <v>0.0</v>
      </c>
      <c r="AZ622" s="1">
        <v>0.0</v>
      </c>
      <c r="BB622" s="1">
        <v>-1.0</v>
      </c>
      <c r="BC622" s="1">
        <v>-1.0</v>
      </c>
      <c r="BD622" s="1">
        <v>-1.0</v>
      </c>
      <c r="BE622" s="1">
        <v>-1.0</v>
      </c>
      <c r="BF622" s="1">
        <v>-1.0</v>
      </c>
      <c r="BG622" s="1">
        <v>-1.0</v>
      </c>
      <c r="BH622" s="1">
        <v>-1.0</v>
      </c>
      <c r="BI622" s="1">
        <v>-1.0</v>
      </c>
      <c r="BJ622" s="1">
        <v>1.0</v>
      </c>
      <c r="BK622" s="1">
        <v>-1.0</v>
      </c>
      <c r="BL622" s="1">
        <v>-1.0</v>
      </c>
      <c r="BM622" s="1">
        <v>-1.0</v>
      </c>
      <c r="BN622" s="1">
        <v>-1.0</v>
      </c>
      <c r="BO622" s="1">
        <v>-1.0</v>
      </c>
      <c r="BP622" s="1">
        <v>-1.0</v>
      </c>
      <c r="BQ622" s="1">
        <v>-1.0</v>
      </c>
      <c r="BR622" s="1">
        <v>-1.0</v>
      </c>
      <c r="BS622" s="1">
        <v>-1.0</v>
      </c>
      <c r="BT622" s="1">
        <v>-1.0</v>
      </c>
      <c r="BU622" s="1">
        <v>1.0</v>
      </c>
      <c r="BV622" s="1">
        <v>-1.0</v>
      </c>
      <c r="BW622" s="1">
        <v>-1.0</v>
      </c>
      <c r="BX622" s="1">
        <v>1.0</v>
      </c>
      <c r="BY622" s="1">
        <v>-1.0</v>
      </c>
      <c r="BZ622" s="1">
        <v>-1.0</v>
      </c>
      <c r="CA622" s="1">
        <v>-1.0</v>
      </c>
      <c r="CB622" s="1">
        <v>-1.0</v>
      </c>
      <c r="CC622" s="1">
        <v>-1.0</v>
      </c>
      <c r="CD622" s="1">
        <v>20759.0</v>
      </c>
    </row>
    <row r="623">
      <c r="A623" s="1">
        <v>4354901.0</v>
      </c>
      <c r="B623" s="1" t="s">
        <v>3515</v>
      </c>
      <c r="C623" s="1" t="s">
        <v>3516</v>
      </c>
      <c r="D623" s="1" t="s">
        <v>3517</v>
      </c>
      <c r="E623" s="1" t="s">
        <v>85</v>
      </c>
      <c r="F623" s="1" t="s">
        <v>3518</v>
      </c>
      <c r="G623" s="1" t="s">
        <v>3519</v>
      </c>
      <c r="H623" s="1" t="s">
        <v>3520</v>
      </c>
      <c r="I623" s="1">
        <v>1.4730409E7</v>
      </c>
      <c r="J623" s="1">
        <v>41754.0</v>
      </c>
      <c r="M623" s="1">
        <v>0.0</v>
      </c>
      <c r="N623" s="1">
        <v>1.0</v>
      </c>
      <c r="O623" s="1">
        <v>1.0</v>
      </c>
      <c r="P623" s="1" t="s">
        <v>123</v>
      </c>
      <c r="Q623" s="1" t="s">
        <v>124</v>
      </c>
      <c r="R623" s="1">
        <v>40.70941</v>
      </c>
      <c r="S623" s="1">
        <v>-73.94556</v>
      </c>
      <c r="T623" s="1" t="s">
        <v>91</v>
      </c>
      <c r="U623" s="1" t="s">
        <v>113</v>
      </c>
      <c r="V623" s="1">
        <v>1.0</v>
      </c>
      <c r="W623" s="1">
        <v>1.0</v>
      </c>
      <c r="X623" s="1">
        <v>1.0</v>
      </c>
      <c r="Y623" s="1">
        <v>1.0</v>
      </c>
      <c r="Z623" s="1" t="s">
        <v>93</v>
      </c>
      <c r="AA623" s="1" t="s">
        <v>3521</v>
      </c>
      <c r="AB623" s="1">
        <v>50.0</v>
      </c>
      <c r="AC623" s="1">
        <v>1.0</v>
      </c>
      <c r="AD623" s="1">
        <v>10.0</v>
      </c>
      <c r="AE623" s="1">
        <v>5.0</v>
      </c>
      <c r="AF623" s="1" t="s">
        <v>1433</v>
      </c>
      <c r="AG623" s="1">
        <v>1.0</v>
      </c>
      <c r="AH623" s="1">
        <v>0.0</v>
      </c>
      <c r="AI623" s="1">
        <v>0.0</v>
      </c>
      <c r="AJ623" s="1">
        <v>0.0</v>
      </c>
      <c r="AK623" s="1">
        <v>0.0</v>
      </c>
      <c r="AL623" s="1">
        <v>0.0</v>
      </c>
      <c r="AM623" s="1">
        <v>0.0</v>
      </c>
      <c r="AU623" s="1">
        <v>0.0</v>
      </c>
      <c r="AV623" s="1" t="s">
        <v>117</v>
      </c>
      <c r="AW623" s="1">
        <v>1.0</v>
      </c>
      <c r="AX623" s="1">
        <v>0.0</v>
      </c>
      <c r="AY623" s="1">
        <v>1.0</v>
      </c>
      <c r="AZ623" s="1">
        <v>0.0</v>
      </c>
      <c r="BB623" s="1">
        <v>-1.0</v>
      </c>
      <c r="BC623" s="1">
        <v>1.0</v>
      </c>
      <c r="BD623" s="1">
        <v>-1.0</v>
      </c>
      <c r="BE623" s="1">
        <v>-1.0</v>
      </c>
      <c r="BF623" s="1">
        <v>-1.0</v>
      </c>
      <c r="BG623" s="1">
        <v>-1.0</v>
      </c>
      <c r="BH623" s="1">
        <v>-1.0</v>
      </c>
      <c r="BI623" s="1">
        <v>-1.0</v>
      </c>
      <c r="BJ623" s="1">
        <v>1.0</v>
      </c>
      <c r="BK623" s="1">
        <v>-1.0</v>
      </c>
      <c r="BL623" s="1">
        <v>-1.0</v>
      </c>
      <c r="BM623" s="1">
        <v>-1.0</v>
      </c>
      <c r="BN623" s="1">
        <v>-1.0</v>
      </c>
      <c r="BO623" s="1">
        <v>-1.0</v>
      </c>
      <c r="BP623" s="1">
        <v>-1.0</v>
      </c>
      <c r="BQ623" s="1">
        <v>-1.0</v>
      </c>
      <c r="BR623" s="1">
        <v>-1.0</v>
      </c>
      <c r="BS623" s="1">
        <v>-1.0</v>
      </c>
      <c r="BT623" s="1">
        <v>-1.0</v>
      </c>
      <c r="BU623" s="1">
        <v>1.0</v>
      </c>
      <c r="BV623" s="1">
        <v>-1.0</v>
      </c>
      <c r="BW623" s="1">
        <v>-1.0</v>
      </c>
      <c r="BX623" s="1">
        <v>-1.0</v>
      </c>
      <c r="BY623" s="1">
        <v>-1.0</v>
      </c>
      <c r="BZ623" s="1">
        <v>-1.0</v>
      </c>
      <c r="CA623" s="1">
        <v>-1.0</v>
      </c>
      <c r="CB623" s="1">
        <v>-1.0</v>
      </c>
      <c r="CC623" s="1">
        <v>-1.0</v>
      </c>
      <c r="CD623" s="1">
        <v>20764.0</v>
      </c>
    </row>
    <row r="624">
      <c r="A624" s="1">
        <v>1.6554739E7</v>
      </c>
      <c r="B624" s="1" t="s">
        <v>3522</v>
      </c>
      <c r="C624" s="1" t="s">
        <v>3523</v>
      </c>
      <c r="D624" s="1" t="s">
        <v>3524</v>
      </c>
      <c r="E624" s="1" t="s">
        <v>85</v>
      </c>
      <c r="F624" s="1" t="s">
        <v>3525</v>
      </c>
      <c r="G624" s="1" t="s">
        <v>3526</v>
      </c>
      <c r="H624" s="1" t="s">
        <v>3527</v>
      </c>
      <c r="I624" s="1">
        <v>2.6387193E7</v>
      </c>
      <c r="J624" s="1">
        <v>42023.0</v>
      </c>
      <c r="M624" s="1">
        <v>0.0</v>
      </c>
      <c r="N624" s="1">
        <v>1.0</v>
      </c>
      <c r="O624" s="1">
        <v>1.0</v>
      </c>
      <c r="P624" s="1" t="s">
        <v>123</v>
      </c>
      <c r="Q624" s="1" t="s">
        <v>124</v>
      </c>
      <c r="R624" s="1">
        <v>40.6528</v>
      </c>
      <c r="S624" s="1">
        <v>-73.95805</v>
      </c>
      <c r="T624" s="1" t="s">
        <v>91</v>
      </c>
      <c r="U624" s="1" t="s">
        <v>92</v>
      </c>
      <c r="V624" s="1">
        <v>4.0</v>
      </c>
      <c r="W624" s="1">
        <v>1.0</v>
      </c>
      <c r="X624" s="1">
        <v>1.0</v>
      </c>
      <c r="Y624" s="1">
        <v>4.0</v>
      </c>
      <c r="Z624" s="1" t="s">
        <v>93</v>
      </c>
      <c r="AA624" s="1" t="s">
        <v>3528</v>
      </c>
      <c r="AB624" s="1">
        <v>69.0</v>
      </c>
      <c r="AC624" s="1">
        <v>2.0</v>
      </c>
      <c r="AD624" s="1">
        <v>15.0</v>
      </c>
      <c r="AE624" s="1">
        <v>1.0</v>
      </c>
      <c r="AF624" s="1" t="s">
        <v>1228</v>
      </c>
      <c r="AG624" s="1">
        <v>1.0</v>
      </c>
      <c r="AH624" s="1">
        <v>0.0</v>
      </c>
      <c r="AI624" s="1">
        <v>0.0</v>
      </c>
      <c r="AJ624" s="1">
        <v>0.0</v>
      </c>
      <c r="AK624" s="1">
        <v>0.0</v>
      </c>
      <c r="AL624" s="1">
        <v>0.0</v>
      </c>
      <c r="AM624" s="1">
        <v>0.0</v>
      </c>
      <c r="AU624" s="1">
        <v>0.0</v>
      </c>
      <c r="AV624" s="1" t="s">
        <v>117</v>
      </c>
      <c r="AW624" s="1">
        <v>1.0</v>
      </c>
      <c r="AX624" s="1">
        <v>1.0</v>
      </c>
      <c r="AY624" s="1">
        <v>0.0</v>
      </c>
      <c r="AZ624" s="1">
        <v>0.0</v>
      </c>
      <c r="BB624" s="1">
        <v>-1.0</v>
      </c>
      <c r="BC624" s="1">
        <v>1.0</v>
      </c>
      <c r="BD624" s="1">
        <v>-1.0</v>
      </c>
      <c r="BE624" s="1">
        <v>-1.0</v>
      </c>
      <c r="BF624" s="1">
        <v>-1.0</v>
      </c>
      <c r="BG624" s="1">
        <v>-1.0</v>
      </c>
      <c r="BH624" s="1">
        <v>-1.0</v>
      </c>
      <c r="BI624" s="1">
        <v>-1.0</v>
      </c>
      <c r="BJ624" s="1">
        <v>-1.0</v>
      </c>
      <c r="BK624" s="1">
        <v>-1.0</v>
      </c>
      <c r="BL624" s="1">
        <v>-1.0</v>
      </c>
      <c r="BM624" s="1">
        <v>-1.0</v>
      </c>
      <c r="BN624" s="1">
        <v>1.0</v>
      </c>
      <c r="BO624" s="1">
        <v>-1.0</v>
      </c>
      <c r="BP624" s="1">
        <v>1.0</v>
      </c>
      <c r="BQ624" s="1">
        <v>-1.0</v>
      </c>
      <c r="BR624" s="1">
        <v>-1.0</v>
      </c>
      <c r="BS624" s="1">
        <v>-1.0</v>
      </c>
      <c r="BT624" s="1">
        <v>-1.0</v>
      </c>
      <c r="BU624" s="1">
        <v>1.0</v>
      </c>
      <c r="BV624" s="1">
        <v>-1.0</v>
      </c>
      <c r="BW624" s="1">
        <v>1.0</v>
      </c>
      <c r="BX624" s="1">
        <v>-1.0</v>
      </c>
      <c r="BY624" s="1">
        <v>1.0</v>
      </c>
      <c r="BZ624" s="1">
        <v>-1.0</v>
      </c>
      <c r="CA624" s="1">
        <v>-1.0</v>
      </c>
      <c r="CB624" s="1">
        <v>-1.0</v>
      </c>
      <c r="CC624" s="1">
        <v>-1.0</v>
      </c>
      <c r="CD624" s="1">
        <v>20770.0</v>
      </c>
    </row>
    <row r="625">
      <c r="A625" s="1">
        <v>4632795.0</v>
      </c>
      <c r="B625" s="1" t="s">
        <v>3529</v>
      </c>
      <c r="C625" s="1" t="s">
        <v>3530</v>
      </c>
      <c r="D625" s="1" t="s">
        <v>3530</v>
      </c>
      <c r="E625" s="1" t="s">
        <v>85</v>
      </c>
      <c r="I625" s="1">
        <v>3250450.0</v>
      </c>
      <c r="J625" s="1">
        <v>41134.0</v>
      </c>
      <c r="K625" s="1" t="s">
        <v>88</v>
      </c>
      <c r="L625" s="1">
        <v>1.0</v>
      </c>
      <c r="M625" s="1">
        <v>0.0</v>
      </c>
      <c r="N625" s="1">
        <v>18.0</v>
      </c>
      <c r="O625" s="1">
        <v>0.0</v>
      </c>
      <c r="P625" s="1" t="s">
        <v>89</v>
      </c>
      <c r="Q625" s="1" t="s">
        <v>90</v>
      </c>
      <c r="R625" s="1">
        <v>40.78628</v>
      </c>
      <c r="S625" s="1">
        <v>-73.97264</v>
      </c>
      <c r="T625" s="1" t="s">
        <v>91</v>
      </c>
      <c r="U625" s="1" t="s">
        <v>113</v>
      </c>
      <c r="V625" s="1">
        <v>1.0</v>
      </c>
      <c r="W625" s="1">
        <v>1.0</v>
      </c>
      <c r="X625" s="1">
        <v>1.0</v>
      </c>
      <c r="Y625" s="1">
        <v>1.0</v>
      </c>
      <c r="Z625" s="1" t="s">
        <v>93</v>
      </c>
      <c r="AA625" s="1" t="s">
        <v>3531</v>
      </c>
      <c r="AB625" s="1">
        <v>100.0</v>
      </c>
      <c r="AC625" s="1">
        <v>1.0</v>
      </c>
      <c r="AD625" s="1">
        <v>0.0</v>
      </c>
      <c r="AE625" s="1">
        <v>30.0</v>
      </c>
      <c r="AF625" s="1" t="s">
        <v>356</v>
      </c>
      <c r="AG625" s="1">
        <v>1.0</v>
      </c>
      <c r="AH625" s="1">
        <v>29.0</v>
      </c>
      <c r="AI625" s="1">
        <v>59.0</v>
      </c>
      <c r="AJ625" s="1">
        <v>89.0</v>
      </c>
      <c r="AK625" s="1">
        <v>364.0</v>
      </c>
      <c r="AL625" s="1">
        <v>12.0</v>
      </c>
      <c r="AM625" s="1">
        <v>0.0</v>
      </c>
      <c r="AN625" s="1">
        <v>95.0</v>
      </c>
      <c r="AO625" s="1">
        <v>9.0</v>
      </c>
      <c r="AP625" s="1">
        <v>9.0</v>
      </c>
      <c r="AQ625" s="1">
        <v>10.0</v>
      </c>
      <c r="AR625" s="1">
        <v>10.0</v>
      </c>
      <c r="AS625" s="1">
        <v>10.0</v>
      </c>
      <c r="AT625" s="1">
        <v>9.0</v>
      </c>
      <c r="AU625" s="1">
        <v>0.0</v>
      </c>
      <c r="AV625" s="1" t="s">
        <v>96</v>
      </c>
      <c r="AW625" s="1">
        <v>18.0</v>
      </c>
      <c r="AX625" s="1">
        <v>0.0</v>
      </c>
      <c r="AY625" s="1">
        <v>17.0</v>
      </c>
      <c r="AZ625" s="1">
        <v>1.0</v>
      </c>
      <c r="BA625" s="1">
        <v>0.24</v>
      </c>
      <c r="BB625" s="1">
        <v>-1.0</v>
      </c>
      <c r="BC625" s="1">
        <v>-1.0</v>
      </c>
      <c r="BD625" s="1">
        <v>-1.0</v>
      </c>
      <c r="BE625" s="1">
        <v>-1.0</v>
      </c>
      <c r="BF625" s="1">
        <v>-1.0</v>
      </c>
      <c r="BG625" s="1">
        <v>-1.0</v>
      </c>
      <c r="BH625" s="1">
        <v>-1.0</v>
      </c>
      <c r="BI625" s="1">
        <v>-1.0</v>
      </c>
      <c r="BJ625" s="1">
        <v>1.0</v>
      </c>
      <c r="BK625" s="1">
        <v>-1.0</v>
      </c>
      <c r="BL625" s="1">
        <v>-1.0</v>
      </c>
      <c r="BM625" s="1">
        <v>-1.0</v>
      </c>
      <c r="BN625" s="1">
        <v>-1.0</v>
      </c>
      <c r="BO625" s="1">
        <v>-1.0</v>
      </c>
      <c r="BP625" s="1">
        <v>-1.0</v>
      </c>
      <c r="BQ625" s="1">
        <v>-1.0</v>
      </c>
      <c r="BR625" s="1">
        <v>-1.0</v>
      </c>
      <c r="BS625" s="1">
        <v>-1.0</v>
      </c>
      <c r="BT625" s="1">
        <v>-1.0</v>
      </c>
      <c r="BU625" s="1">
        <v>1.0</v>
      </c>
      <c r="BV625" s="1">
        <v>-1.0</v>
      </c>
      <c r="BW625" s="1">
        <v>-1.0</v>
      </c>
      <c r="BX625" s="1">
        <v>-1.0</v>
      </c>
      <c r="BY625" s="1">
        <v>-1.0</v>
      </c>
      <c r="BZ625" s="1">
        <v>-1.0</v>
      </c>
      <c r="CA625" s="1">
        <v>-1.0</v>
      </c>
      <c r="CB625" s="1">
        <v>-1.0</v>
      </c>
      <c r="CC625" s="1">
        <v>-1.0</v>
      </c>
      <c r="CD625" s="1">
        <v>20842.0</v>
      </c>
    </row>
    <row r="626">
      <c r="A626" s="1">
        <v>3.1835498E7</v>
      </c>
      <c r="B626" s="1" t="s">
        <v>3532</v>
      </c>
      <c r="C626" s="1" t="s">
        <v>3533</v>
      </c>
      <c r="D626" s="1" t="s">
        <v>3534</v>
      </c>
      <c r="E626" s="1" t="s">
        <v>85</v>
      </c>
      <c r="F626" s="1" t="s">
        <v>3535</v>
      </c>
      <c r="G626" s="1" t="s">
        <v>3536</v>
      </c>
      <c r="H626" s="1" t="s">
        <v>3537</v>
      </c>
      <c r="I626" s="1">
        <v>2.2100836E7</v>
      </c>
      <c r="J626" s="1">
        <v>41915.0</v>
      </c>
      <c r="K626" s="1" t="s">
        <v>134</v>
      </c>
      <c r="L626" s="1">
        <v>1.0</v>
      </c>
      <c r="M626" s="1">
        <v>0.0</v>
      </c>
      <c r="N626" s="1">
        <v>3.0</v>
      </c>
      <c r="O626" s="1">
        <v>1.0</v>
      </c>
      <c r="P626" s="1" t="s">
        <v>89</v>
      </c>
      <c r="Q626" s="1" t="s">
        <v>3538</v>
      </c>
      <c r="R626" s="1">
        <v>40.73943</v>
      </c>
      <c r="S626" s="1">
        <v>-73.98532</v>
      </c>
      <c r="T626" s="1" t="s">
        <v>91</v>
      </c>
      <c r="U626" s="1" t="s">
        <v>113</v>
      </c>
      <c r="V626" s="1">
        <v>2.0</v>
      </c>
      <c r="W626" s="1">
        <v>1.0</v>
      </c>
      <c r="X626" s="1">
        <v>1.0</v>
      </c>
      <c r="Y626" s="1">
        <v>1.0</v>
      </c>
      <c r="Z626" s="1" t="s">
        <v>93</v>
      </c>
      <c r="AA626" s="1" t="s">
        <v>3539</v>
      </c>
      <c r="AB626" s="1">
        <v>65.0</v>
      </c>
      <c r="AC626" s="1">
        <v>1.0</v>
      </c>
      <c r="AD626" s="1">
        <v>0.0</v>
      </c>
      <c r="AE626" s="1">
        <v>1.0</v>
      </c>
      <c r="AF626" s="1" t="s">
        <v>904</v>
      </c>
      <c r="AG626" s="1">
        <v>1.0</v>
      </c>
      <c r="AH626" s="1">
        <v>0.0</v>
      </c>
      <c r="AI626" s="1">
        <v>0.0</v>
      </c>
      <c r="AJ626" s="1">
        <v>0.0</v>
      </c>
      <c r="AK626" s="1">
        <v>0.0</v>
      </c>
      <c r="AL626" s="1">
        <v>14.0</v>
      </c>
      <c r="AM626" s="1">
        <v>14.0</v>
      </c>
      <c r="AN626" s="1">
        <v>99.0</v>
      </c>
      <c r="AO626" s="1">
        <v>9.0</v>
      </c>
      <c r="AP626" s="1">
        <v>10.0</v>
      </c>
      <c r="AQ626" s="1">
        <v>10.0</v>
      </c>
      <c r="AR626" s="1">
        <v>10.0</v>
      </c>
      <c r="AS626" s="1">
        <v>10.0</v>
      </c>
      <c r="AT626" s="1">
        <v>10.0</v>
      </c>
      <c r="AU626" s="1">
        <v>1.0</v>
      </c>
      <c r="AV626" s="1" t="s">
        <v>96</v>
      </c>
      <c r="AW626" s="1">
        <v>3.0</v>
      </c>
      <c r="AX626" s="1">
        <v>1.0</v>
      </c>
      <c r="AY626" s="1">
        <v>2.0</v>
      </c>
      <c r="AZ626" s="1">
        <v>0.0</v>
      </c>
      <c r="BA626" s="1">
        <v>2.98</v>
      </c>
      <c r="BB626" s="1">
        <v>-1.0</v>
      </c>
      <c r="BC626" s="1">
        <v>-1.0</v>
      </c>
      <c r="BD626" s="1">
        <v>-1.0</v>
      </c>
      <c r="BE626" s="1">
        <v>-1.0</v>
      </c>
      <c r="BF626" s="1">
        <v>-1.0</v>
      </c>
      <c r="BG626" s="1">
        <v>-1.0</v>
      </c>
      <c r="BH626" s="1">
        <v>-1.0</v>
      </c>
      <c r="BI626" s="1">
        <v>-1.0</v>
      </c>
      <c r="BJ626" s="1">
        <v>-1.0</v>
      </c>
      <c r="BK626" s="1">
        <v>-1.0</v>
      </c>
      <c r="BL626" s="1">
        <v>-1.0</v>
      </c>
      <c r="BM626" s="1">
        <v>1.0</v>
      </c>
      <c r="BN626" s="1">
        <v>1.0</v>
      </c>
      <c r="BO626" s="1">
        <v>1.0</v>
      </c>
      <c r="BP626" s="1">
        <v>-1.0</v>
      </c>
      <c r="BQ626" s="1">
        <v>-1.0</v>
      </c>
      <c r="BR626" s="1">
        <v>-1.0</v>
      </c>
      <c r="BS626" s="1">
        <v>-1.0</v>
      </c>
      <c r="BT626" s="1">
        <v>-1.0</v>
      </c>
      <c r="BU626" s="1">
        <v>1.0</v>
      </c>
      <c r="BV626" s="1">
        <v>-1.0</v>
      </c>
      <c r="BW626" s="1">
        <v>-1.0</v>
      </c>
      <c r="BX626" s="1">
        <v>-1.0</v>
      </c>
      <c r="BY626" s="1">
        <v>-1.0</v>
      </c>
      <c r="BZ626" s="1">
        <v>-1.0</v>
      </c>
      <c r="CA626" s="1">
        <v>-1.0</v>
      </c>
      <c r="CB626" s="1">
        <v>-1.0</v>
      </c>
      <c r="CC626" s="1">
        <v>-1.0</v>
      </c>
      <c r="CD626" s="1">
        <v>20867.0</v>
      </c>
    </row>
    <row r="627">
      <c r="A627" s="1">
        <v>3.3725862E7</v>
      </c>
      <c r="B627" s="1" t="s">
        <v>3540</v>
      </c>
      <c r="C627" s="1" t="s">
        <v>3541</v>
      </c>
      <c r="D627" s="1" t="s">
        <v>3542</v>
      </c>
      <c r="E627" s="1" t="s">
        <v>85</v>
      </c>
      <c r="F627" s="1" t="s">
        <v>3543</v>
      </c>
      <c r="G627" s="1" t="s">
        <v>3544</v>
      </c>
      <c r="H627" s="1" t="s">
        <v>1785</v>
      </c>
      <c r="I627" s="1">
        <v>1.37358866E8</v>
      </c>
      <c r="J627" s="1">
        <v>42913.0</v>
      </c>
      <c r="K627" s="1" t="s">
        <v>134</v>
      </c>
      <c r="L627" s="1">
        <v>1.0</v>
      </c>
      <c r="M627" s="1">
        <v>1.0</v>
      </c>
      <c r="N627" s="1">
        <v>115.0</v>
      </c>
      <c r="O627" s="1">
        <v>0.0</v>
      </c>
      <c r="P627" s="1" t="s">
        <v>123</v>
      </c>
      <c r="Q627" s="1" t="s">
        <v>519</v>
      </c>
      <c r="R627" s="1">
        <v>40.69198</v>
      </c>
      <c r="S627" s="1">
        <v>-73.91168</v>
      </c>
      <c r="T627" s="1" t="s">
        <v>150</v>
      </c>
      <c r="U627" s="1" t="s">
        <v>113</v>
      </c>
      <c r="V627" s="1">
        <v>2.0</v>
      </c>
      <c r="W627" s="1">
        <v>1.0</v>
      </c>
      <c r="X627" s="1">
        <v>1.0</v>
      </c>
      <c r="Y627" s="1">
        <v>1.0</v>
      </c>
      <c r="Z627" s="1" t="s">
        <v>93</v>
      </c>
      <c r="AA627" s="1" t="s">
        <v>3545</v>
      </c>
      <c r="AB627" s="1">
        <v>48.0</v>
      </c>
      <c r="AC627" s="1">
        <v>1.0</v>
      </c>
      <c r="AD627" s="1">
        <v>0.0</v>
      </c>
      <c r="AE627" s="1">
        <v>30.0</v>
      </c>
      <c r="AF627" s="1" t="s">
        <v>95</v>
      </c>
      <c r="AG627" s="1">
        <v>1.0</v>
      </c>
      <c r="AH627" s="1">
        <v>28.0</v>
      </c>
      <c r="AI627" s="1">
        <v>58.0</v>
      </c>
      <c r="AJ627" s="1">
        <v>88.0</v>
      </c>
      <c r="AK627" s="1">
        <v>267.0</v>
      </c>
      <c r="AL627" s="1">
        <v>0.0</v>
      </c>
      <c r="AM627" s="1">
        <v>0.0</v>
      </c>
      <c r="AU627" s="1">
        <v>0.0</v>
      </c>
      <c r="AV627" s="1" t="s">
        <v>117</v>
      </c>
      <c r="AW627" s="1">
        <v>103.0</v>
      </c>
      <c r="AX627" s="1">
        <v>2.0</v>
      </c>
      <c r="AY627" s="1">
        <v>101.0</v>
      </c>
      <c r="AZ627" s="1">
        <v>0.0</v>
      </c>
      <c r="BB627" s="1">
        <v>-1.0</v>
      </c>
      <c r="BC627" s="1">
        <v>1.0</v>
      </c>
      <c r="BD627" s="1">
        <v>-1.0</v>
      </c>
      <c r="BE627" s="1">
        <v>-1.0</v>
      </c>
      <c r="BF627" s="1">
        <v>-1.0</v>
      </c>
      <c r="BG627" s="1">
        <v>-1.0</v>
      </c>
      <c r="BH627" s="1">
        <v>1.0</v>
      </c>
      <c r="BI627" s="1">
        <v>-1.0</v>
      </c>
      <c r="BJ627" s="1">
        <v>1.0</v>
      </c>
      <c r="BK627" s="1">
        <v>-1.0</v>
      </c>
      <c r="BL627" s="1">
        <v>-1.0</v>
      </c>
      <c r="BM627" s="1">
        <v>-1.0</v>
      </c>
      <c r="BN627" s="1">
        <v>-1.0</v>
      </c>
      <c r="BO627" s="1">
        <v>-1.0</v>
      </c>
      <c r="BP627" s="1">
        <v>-1.0</v>
      </c>
      <c r="BQ627" s="1">
        <v>1.0</v>
      </c>
      <c r="BR627" s="1">
        <v>-1.0</v>
      </c>
      <c r="BS627" s="1">
        <v>1.0</v>
      </c>
      <c r="BT627" s="1">
        <v>-1.0</v>
      </c>
      <c r="BU627" s="1">
        <v>1.0</v>
      </c>
      <c r="BV627" s="1">
        <v>1.0</v>
      </c>
      <c r="BW627" s="1">
        <v>-1.0</v>
      </c>
      <c r="BX627" s="1">
        <v>-1.0</v>
      </c>
      <c r="BY627" s="1">
        <v>-1.0</v>
      </c>
      <c r="BZ627" s="1">
        <v>-1.0</v>
      </c>
      <c r="CA627" s="1">
        <v>-1.0</v>
      </c>
      <c r="CB627" s="1">
        <v>-1.0</v>
      </c>
      <c r="CC627" s="1">
        <v>-1.0</v>
      </c>
      <c r="CD627" s="1">
        <v>20904.0</v>
      </c>
    </row>
    <row r="628">
      <c r="A628" s="1">
        <v>7840953.0</v>
      </c>
      <c r="B628" s="1" t="s">
        <v>3546</v>
      </c>
      <c r="C628" s="1" t="s">
        <v>3547</v>
      </c>
      <c r="D628" s="1" t="s">
        <v>3548</v>
      </c>
      <c r="E628" s="1" t="s">
        <v>85</v>
      </c>
      <c r="F628" s="1" t="s">
        <v>3549</v>
      </c>
      <c r="G628" s="1" t="s">
        <v>3550</v>
      </c>
      <c r="H628" s="1" t="s">
        <v>3551</v>
      </c>
      <c r="I628" s="1">
        <v>7579910.0</v>
      </c>
      <c r="J628" s="1">
        <v>41473.0</v>
      </c>
      <c r="K628" s="1" t="s">
        <v>339</v>
      </c>
      <c r="L628" s="1">
        <v>0.1</v>
      </c>
      <c r="M628" s="1">
        <v>0.0</v>
      </c>
      <c r="N628" s="1">
        <v>1.0</v>
      </c>
      <c r="O628" s="1">
        <v>1.0</v>
      </c>
      <c r="P628" s="1" t="s">
        <v>123</v>
      </c>
      <c r="Q628" s="1" t="s">
        <v>157</v>
      </c>
      <c r="R628" s="1">
        <v>40.6958799999999</v>
      </c>
      <c r="S628" s="1">
        <v>-73.93944</v>
      </c>
      <c r="T628" s="1" t="s">
        <v>144</v>
      </c>
      <c r="U628" s="1" t="s">
        <v>92</v>
      </c>
      <c r="V628" s="1">
        <v>2.0</v>
      </c>
      <c r="W628" s="1">
        <v>1.0</v>
      </c>
      <c r="X628" s="1">
        <v>1.0</v>
      </c>
      <c r="Y628" s="1">
        <v>1.0</v>
      </c>
      <c r="Z628" s="1" t="s">
        <v>93</v>
      </c>
      <c r="AA628" s="1" t="s">
        <v>3552</v>
      </c>
      <c r="AB628" s="1">
        <v>105.0</v>
      </c>
      <c r="AC628" s="1">
        <v>1.0</v>
      </c>
      <c r="AD628" s="1">
        <v>98.0</v>
      </c>
      <c r="AE628" s="1">
        <v>30.0</v>
      </c>
      <c r="AF628" s="1" t="s">
        <v>1554</v>
      </c>
      <c r="AG628" s="1">
        <v>1.0</v>
      </c>
      <c r="AH628" s="1">
        <v>28.0</v>
      </c>
      <c r="AI628" s="1">
        <v>58.0</v>
      </c>
      <c r="AJ628" s="1">
        <v>88.0</v>
      </c>
      <c r="AK628" s="1">
        <v>363.0</v>
      </c>
      <c r="AL628" s="1">
        <v>5.0</v>
      </c>
      <c r="AM628" s="1">
        <v>2.0</v>
      </c>
      <c r="AN628" s="1">
        <v>100.0</v>
      </c>
      <c r="AO628" s="1">
        <v>10.0</v>
      </c>
      <c r="AP628" s="1">
        <v>9.0</v>
      </c>
      <c r="AQ628" s="1">
        <v>10.0</v>
      </c>
      <c r="AR628" s="1">
        <v>10.0</v>
      </c>
      <c r="AS628" s="1">
        <v>9.0</v>
      </c>
      <c r="AT628" s="1">
        <v>10.0</v>
      </c>
      <c r="AU628" s="1">
        <v>0.0</v>
      </c>
      <c r="AV628" s="1" t="s">
        <v>117</v>
      </c>
      <c r="AW628" s="1">
        <v>1.0</v>
      </c>
      <c r="AX628" s="1">
        <v>1.0</v>
      </c>
      <c r="AY628" s="1">
        <v>0.0</v>
      </c>
      <c r="AZ628" s="1">
        <v>0.0</v>
      </c>
      <c r="BA628" s="1">
        <v>0.11</v>
      </c>
      <c r="BB628" s="1">
        <v>-1.0</v>
      </c>
      <c r="BC628" s="1">
        <v>1.0</v>
      </c>
      <c r="BD628" s="1">
        <v>-1.0</v>
      </c>
      <c r="BE628" s="1">
        <v>-1.0</v>
      </c>
      <c r="BF628" s="1">
        <v>1.0</v>
      </c>
      <c r="BG628" s="1">
        <v>-1.0</v>
      </c>
      <c r="BH628" s="1">
        <v>-1.0</v>
      </c>
      <c r="BI628" s="1">
        <v>-1.0</v>
      </c>
      <c r="BJ628" s="1">
        <v>1.0</v>
      </c>
      <c r="BK628" s="1">
        <v>1.0</v>
      </c>
      <c r="BL628" s="1">
        <v>1.0</v>
      </c>
      <c r="BM628" s="1">
        <v>-1.0</v>
      </c>
      <c r="BN628" s="1">
        <v>-1.0</v>
      </c>
      <c r="BO628" s="1">
        <v>-1.0</v>
      </c>
      <c r="BP628" s="1">
        <v>-1.0</v>
      </c>
      <c r="BQ628" s="1">
        <v>-1.0</v>
      </c>
      <c r="BR628" s="1">
        <v>-1.0</v>
      </c>
      <c r="BS628" s="1">
        <v>1.0</v>
      </c>
      <c r="BT628" s="1">
        <v>-1.0</v>
      </c>
      <c r="BU628" s="1">
        <v>1.0</v>
      </c>
      <c r="BV628" s="1">
        <v>1.0</v>
      </c>
      <c r="BW628" s="1">
        <v>1.0</v>
      </c>
      <c r="BX628" s="1">
        <v>-1.0</v>
      </c>
      <c r="BY628" s="1">
        <v>-1.0</v>
      </c>
      <c r="BZ628" s="1">
        <v>-1.0</v>
      </c>
      <c r="CA628" s="1">
        <v>-1.0</v>
      </c>
      <c r="CB628" s="1">
        <v>-1.0</v>
      </c>
      <c r="CC628" s="1">
        <v>-1.0</v>
      </c>
      <c r="CD628" s="1">
        <v>20910.0</v>
      </c>
    </row>
    <row r="629">
      <c r="A629" s="1">
        <v>2.3634984E7</v>
      </c>
      <c r="B629" s="1" t="s">
        <v>3553</v>
      </c>
      <c r="C629" s="1" t="s">
        <v>3554</v>
      </c>
      <c r="D629" s="1" t="s">
        <v>3555</v>
      </c>
      <c r="E629" s="1" t="s">
        <v>85</v>
      </c>
      <c r="F629" s="1" t="s">
        <v>3556</v>
      </c>
      <c r="H629" s="1" t="s">
        <v>3557</v>
      </c>
      <c r="I629" s="1">
        <v>1.7689009E8</v>
      </c>
      <c r="J629" s="1">
        <v>43165.0</v>
      </c>
      <c r="K629" s="1" t="s">
        <v>339</v>
      </c>
      <c r="L629" s="1">
        <v>0.4</v>
      </c>
      <c r="M629" s="1">
        <v>0.0</v>
      </c>
      <c r="N629" s="1">
        <v>1.0</v>
      </c>
      <c r="O629" s="1">
        <v>0.0</v>
      </c>
      <c r="P629" s="1" t="s">
        <v>123</v>
      </c>
      <c r="Q629" s="1" t="s">
        <v>157</v>
      </c>
      <c r="R629" s="1">
        <v>40.67799</v>
      </c>
      <c r="S629" s="1">
        <v>-73.9422199999999</v>
      </c>
      <c r="T629" s="1" t="s">
        <v>91</v>
      </c>
      <c r="U629" s="1" t="s">
        <v>214</v>
      </c>
      <c r="V629" s="1">
        <v>1.0</v>
      </c>
      <c r="W629" s="1">
        <v>1.5</v>
      </c>
      <c r="X629" s="1">
        <v>1.0</v>
      </c>
      <c r="Y629" s="1">
        <v>12.0</v>
      </c>
      <c r="Z629" s="1" t="s">
        <v>93</v>
      </c>
      <c r="AA629" s="1" t="s">
        <v>3558</v>
      </c>
      <c r="AB629" s="1">
        <v>25.0</v>
      </c>
      <c r="AC629" s="1">
        <v>1.0</v>
      </c>
      <c r="AD629" s="1">
        <v>50.0</v>
      </c>
      <c r="AE629" s="1">
        <v>2.0</v>
      </c>
      <c r="AF629" s="1" t="s">
        <v>407</v>
      </c>
      <c r="AG629" s="1">
        <v>1.0</v>
      </c>
      <c r="AH629" s="1">
        <v>22.0</v>
      </c>
      <c r="AI629" s="1">
        <v>52.0</v>
      </c>
      <c r="AJ629" s="1">
        <v>81.0</v>
      </c>
      <c r="AK629" s="1">
        <v>81.0</v>
      </c>
      <c r="AL629" s="1">
        <v>13.0</v>
      </c>
      <c r="AM629" s="1">
        <v>7.0</v>
      </c>
      <c r="AN629" s="1">
        <v>97.0</v>
      </c>
      <c r="AO629" s="1">
        <v>10.0</v>
      </c>
      <c r="AP629" s="1">
        <v>9.0</v>
      </c>
      <c r="AQ629" s="1">
        <v>10.0</v>
      </c>
      <c r="AR629" s="1">
        <v>10.0</v>
      </c>
      <c r="AS629" s="1">
        <v>9.0</v>
      </c>
      <c r="AT629" s="1">
        <v>10.0</v>
      </c>
      <c r="AU629" s="1">
        <v>1.0</v>
      </c>
      <c r="AV629" s="1" t="s">
        <v>105</v>
      </c>
      <c r="AW629" s="1">
        <v>1.0</v>
      </c>
      <c r="AX629" s="1">
        <v>0.0</v>
      </c>
      <c r="AY629" s="1">
        <v>0.0</v>
      </c>
      <c r="AZ629" s="1">
        <v>1.0</v>
      </c>
      <c r="BA629" s="1">
        <v>0.81</v>
      </c>
      <c r="BB629" s="1">
        <v>-1.0</v>
      </c>
      <c r="BC629" s="1">
        <v>1.0</v>
      </c>
      <c r="BD629" s="1">
        <v>-1.0</v>
      </c>
      <c r="BE629" s="1">
        <v>-1.0</v>
      </c>
      <c r="BF629" s="1">
        <v>-1.0</v>
      </c>
      <c r="BG629" s="1">
        <v>-1.0</v>
      </c>
      <c r="BH629" s="1">
        <v>-1.0</v>
      </c>
      <c r="BI629" s="1">
        <v>-1.0</v>
      </c>
      <c r="BJ629" s="1">
        <v>-1.0</v>
      </c>
      <c r="BK629" s="1">
        <v>-1.0</v>
      </c>
      <c r="BL629" s="1">
        <v>-1.0</v>
      </c>
      <c r="BM629" s="1">
        <v>-1.0</v>
      </c>
      <c r="BN629" s="1">
        <v>-1.0</v>
      </c>
      <c r="BO629" s="1">
        <v>-1.0</v>
      </c>
      <c r="BP629" s="1">
        <v>-1.0</v>
      </c>
      <c r="BQ629" s="1">
        <v>1.0</v>
      </c>
      <c r="BR629" s="1">
        <v>-1.0</v>
      </c>
      <c r="BS629" s="1">
        <v>1.0</v>
      </c>
      <c r="BT629" s="1">
        <v>-1.0</v>
      </c>
      <c r="BU629" s="1">
        <v>1.0</v>
      </c>
      <c r="BV629" s="1">
        <v>-1.0</v>
      </c>
      <c r="BW629" s="1">
        <v>-1.0</v>
      </c>
      <c r="BX629" s="1">
        <v>-1.0</v>
      </c>
      <c r="BY629" s="1">
        <v>-1.0</v>
      </c>
      <c r="BZ629" s="1">
        <v>-1.0</v>
      </c>
      <c r="CA629" s="1">
        <v>-1.0</v>
      </c>
      <c r="CB629" s="1">
        <v>-1.0</v>
      </c>
      <c r="CC629" s="1">
        <v>-1.0</v>
      </c>
      <c r="CD629" s="1">
        <v>20986.0</v>
      </c>
    </row>
    <row r="630">
      <c r="A630" s="1">
        <v>1.5911434E7</v>
      </c>
      <c r="B630" s="1" t="s">
        <v>3559</v>
      </c>
      <c r="C630" s="1" t="s">
        <v>3560</v>
      </c>
      <c r="D630" s="1" t="s">
        <v>3561</v>
      </c>
      <c r="E630" s="1" t="s">
        <v>85</v>
      </c>
      <c r="H630" s="1" t="s">
        <v>3562</v>
      </c>
      <c r="I630" s="1">
        <v>1.0437339E7</v>
      </c>
      <c r="J630" s="1">
        <v>41612.0</v>
      </c>
      <c r="K630" s="1" t="s">
        <v>272</v>
      </c>
      <c r="L630" s="1">
        <v>0.9</v>
      </c>
      <c r="M630" s="1">
        <v>0.0</v>
      </c>
      <c r="N630" s="1">
        <v>2.0</v>
      </c>
      <c r="O630" s="1">
        <v>0.0</v>
      </c>
      <c r="P630" s="1" t="s">
        <v>89</v>
      </c>
      <c r="Q630" s="1" t="s">
        <v>1946</v>
      </c>
      <c r="R630" s="1">
        <v>40.73845</v>
      </c>
      <c r="S630" s="1">
        <v>-74.00551</v>
      </c>
      <c r="T630" s="1" t="s">
        <v>150</v>
      </c>
      <c r="U630" s="1" t="s">
        <v>92</v>
      </c>
      <c r="V630" s="1">
        <v>3.0</v>
      </c>
      <c r="W630" s="1">
        <v>1.0</v>
      </c>
      <c r="X630" s="1">
        <v>2.0</v>
      </c>
      <c r="Y630" s="1">
        <v>2.0</v>
      </c>
      <c r="Z630" s="1" t="s">
        <v>93</v>
      </c>
      <c r="AA630" s="1" t="s">
        <v>3563</v>
      </c>
      <c r="AB630" s="1">
        <v>220.0</v>
      </c>
      <c r="AC630" s="1">
        <v>2.0</v>
      </c>
      <c r="AD630" s="1">
        <v>100.0</v>
      </c>
      <c r="AE630" s="1">
        <v>10.0</v>
      </c>
      <c r="AF630" s="1" t="s">
        <v>127</v>
      </c>
      <c r="AG630" s="1">
        <v>1.0</v>
      </c>
      <c r="AH630" s="1">
        <v>0.0</v>
      </c>
      <c r="AI630" s="1">
        <v>0.0</v>
      </c>
      <c r="AJ630" s="1">
        <v>0.0</v>
      </c>
      <c r="AK630" s="1">
        <v>0.0</v>
      </c>
      <c r="AL630" s="1">
        <v>8.0</v>
      </c>
      <c r="AM630" s="1">
        <v>1.0</v>
      </c>
      <c r="AN630" s="1">
        <v>100.0</v>
      </c>
      <c r="AO630" s="1">
        <v>10.0</v>
      </c>
      <c r="AP630" s="1">
        <v>10.0</v>
      </c>
      <c r="AQ630" s="1">
        <v>9.0</v>
      </c>
      <c r="AR630" s="1">
        <v>10.0</v>
      </c>
      <c r="AS630" s="1">
        <v>10.0</v>
      </c>
      <c r="AT630" s="1">
        <v>10.0</v>
      </c>
      <c r="AU630" s="1">
        <v>0.0</v>
      </c>
      <c r="AV630" s="1" t="s">
        <v>117</v>
      </c>
      <c r="AW630" s="1">
        <v>2.0</v>
      </c>
      <c r="AX630" s="1">
        <v>2.0</v>
      </c>
      <c r="AY630" s="1">
        <v>0.0</v>
      </c>
      <c r="AZ630" s="1">
        <v>0.0</v>
      </c>
      <c r="BA630" s="1">
        <v>0.27</v>
      </c>
      <c r="BB630" s="1">
        <v>-1.0</v>
      </c>
      <c r="BC630" s="1">
        <v>1.0</v>
      </c>
      <c r="BD630" s="1">
        <v>-1.0</v>
      </c>
      <c r="BE630" s="1">
        <v>-1.0</v>
      </c>
      <c r="BF630" s="1">
        <v>-1.0</v>
      </c>
      <c r="BG630" s="1">
        <v>-1.0</v>
      </c>
      <c r="BH630" s="1">
        <v>-1.0</v>
      </c>
      <c r="BI630" s="1">
        <v>-1.0</v>
      </c>
      <c r="BJ630" s="1">
        <v>-1.0</v>
      </c>
      <c r="BK630" s="1">
        <v>-1.0</v>
      </c>
      <c r="BL630" s="1">
        <v>-1.0</v>
      </c>
      <c r="BM630" s="1">
        <v>-1.0</v>
      </c>
      <c r="BN630" s="1">
        <v>-1.0</v>
      </c>
      <c r="BO630" s="1">
        <v>-1.0</v>
      </c>
      <c r="BP630" s="1">
        <v>1.0</v>
      </c>
      <c r="BQ630" s="1">
        <v>-1.0</v>
      </c>
      <c r="BR630" s="1">
        <v>-1.0</v>
      </c>
      <c r="BS630" s="1">
        <v>-1.0</v>
      </c>
      <c r="BT630" s="1">
        <v>-1.0</v>
      </c>
      <c r="BU630" s="1">
        <v>1.0</v>
      </c>
      <c r="BV630" s="1">
        <v>1.0</v>
      </c>
      <c r="BW630" s="1">
        <v>-1.0</v>
      </c>
      <c r="BX630" s="1">
        <v>-1.0</v>
      </c>
      <c r="BY630" s="1">
        <v>-1.0</v>
      </c>
      <c r="BZ630" s="1">
        <v>-1.0</v>
      </c>
      <c r="CA630" s="1">
        <v>-1.0</v>
      </c>
      <c r="CB630" s="1">
        <v>-1.0</v>
      </c>
      <c r="CC630" s="1">
        <v>-1.0</v>
      </c>
      <c r="CD630" s="1">
        <v>21007.0</v>
      </c>
    </row>
    <row r="631">
      <c r="A631" s="1">
        <v>1.0153654E7</v>
      </c>
      <c r="B631" s="1" t="s">
        <v>3564</v>
      </c>
      <c r="C631" s="1" t="s">
        <v>3565</v>
      </c>
      <c r="D631" s="1" t="s">
        <v>3565</v>
      </c>
      <c r="E631" s="1" t="s">
        <v>85</v>
      </c>
      <c r="I631" s="1">
        <v>5.2112891E7</v>
      </c>
      <c r="J631" s="1">
        <v>42361.0</v>
      </c>
      <c r="M631" s="1">
        <v>0.0</v>
      </c>
      <c r="N631" s="1">
        <v>1.0</v>
      </c>
      <c r="O631" s="1">
        <v>1.0</v>
      </c>
      <c r="P631" s="1" t="s">
        <v>89</v>
      </c>
      <c r="Q631" s="1" t="s">
        <v>1385</v>
      </c>
      <c r="R631" s="1">
        <v>40.72774</v>
      </c>
      <c r="S631" s="1">
        <v>-73.9821099999999</v>
      </c>
      <c r="T631" s="1" t="s">
        <v>91</v>
      </c>
      <c r="U631" s="1" t="s">
        <v>113</v>
      </c>
      <c r="V631" s="1">
        <v>2.0</v>
      </c>
      <c r="W631" s="1">
        <v>1.0</v>
      </c>
      <c r="X631" s="1">
        <v>1.0</v>
      </c>
      <c r="Y631" s="1">
        <v>1.0</v>
      </c>
      <c r="Z631" s="1" t="s">
        <v>93</v>
      </c>
      <c r="AA631" s="1" t="s">
        <v>3566</v>
      </c>
      <c r="AB631" s="1">
        <v>80.0</v>
      </c>
      <c r="AC631" s="1">
        <v>1.0</v>
      </c>
      <c r="AD631" s="1">
        <v>0.0</v>
      </c>
      <c r="AE631" s="1">
        <v>2.0</v>
      </c>
      <c r="AF631" s="1" t="s">
        <v>589</v>
      </c>
      <c r="AG631" s="1">
        <v>1.0</v>
      </c>
      <c r="AH631" s="1">
        <v>0.0</v>
      </c>
      <c r="AI631" s="1">
        <v>0.0</v>
      </c>
      <c r="AJ631" s="1">
        <v>0.0</v>
      </c>
      <c r="AK631" s="1">
        <v>0.0</v>
      </c>
      <c r="AL631" s="1">
        <v>3.0</v>
      </c>
      <c r="AM631" s="1">
        <v>0.0</v>
      </c>
      <c r="AN631" s="1">
        <v>93.0</v>
      </c>
      <c r="AO631" s="1">
        <v>10.0</v>
      </c>
      <c r="AP631" s="1">
        <v>10.0</v>
      </c>
      <c r="AQ631" s="1">
        <v>9.0</v>
      </c>
      <c r="AR631" s="1">
        <v>9.0</v>
      </c>
      <c r="AS631" s="1">
        <v>10.0</v>
      </c>
      <c r="AT631" s="1">
        <v>9.0</v>
      </c>
      <c r="AU631" s="1">
        <v>0.0</v>
      </c>
      <c r="AV631" s="1" t="s">
        <v>105</v>
      </c>
      <c r="AW631" s="1">
        <v>1.0</v>
      </c>
      <c r="AX631" s="1">
        <v>0.0</v>
      </c>
      <c r="AY631" s="1">
        <v>1.0</v>
      </c>
      <c r="AZ631" s="1">
        <v>0.0</v>
      </c>
      <c r="BA631" s="1">
        <v>0.07</v>
      </c>
      <c r="BB631" s="1">
        <v>1.0</v>
      </c>
      <c r="BC631" s="1">
        <v>1.0</v>
      </c>
      <c r="BD631" s="1">
        <v>-1.0</v>
      </c>
      <c r="BE631" s="1">
        <v>-1.0</v>
      </c>
      <c r="BF631" s="1">
        <v>-1.0</v>
      </c>
      <c r="BG631" s="1">
        <v>-1.0</v>
      </c>
      <c r="BH631" s="1">
        <v>-1.0</v>
      </c>
      <c r="BI631" s="1">
        <v>-1.0</v>
      </c>
      <c r="BJ631" s="1">
        <v>1.0</v>
      </c>
      <c r="BK631" s="1">
        <v>-1.0</v>
      </c>
      <c r="BL631" s="1">
        <v>-1.0</v>
      </c>
      <c r="BM631" s="1">
        <v>1.0</v>
      </c>
      <c r="BN631" s="1">
        <v>-1.0</v>
      </c>
      <c r="BO631" s="1">
        <v>1.0</v>
      </c>
      <c r="BP631" s="1">
        <v>-1.0</v>
      </c>
      <c r="BQ631" s="1">
        <v>-1.0</v>
      </c>
      <c r="BR631" s="1">
        <v>-1.0</v>
      </c>
      <c r="BS631" s="1">
        <v>-1.0</v>
      </c>
      <c r="BT631" s="1">
        <v>-1.0</v>
      </c>
      <c r="BU631" s="1">
        <v>1.0</v>
      </c>
      <c r="BV631" s="1">
        <v>-1.0</v>
      </c>
      <c r="BW631" s="1">
        <v>-1.0</v>
      </c>
      <c r="BX631" s="1">
        <v>-1.0</v>
      </c>
      <c r="BY631" s="1">
        <v>-1.0</v>
      </c>
      <c r="BZ631" s="1">
        <v>-1.0</v>
      </c>
      <c r="CA631" s="1">
        <v>-1.0</v>
      </c>
      <c r="CB631" s="1">
        <v>-1.0</v>
      </c>
      <c r="CC631" s="1">
        <v>-1.0</v>
      </c>
      <c r="CD631" s="1">
        <v>21014.0</v>
      </c>
    </row>
    <row r="632">
      <c r="A632" s="1">
        <v>3.0929123E7</v>
      </c>
      <c r="B632" s="1" t="s">
        <v>3567</v>
      </c>
      <c r="C632" s="1" t="s">
        <v>3568</v>
      </c>
      <c r="D632" s="1" t="s">
        <v>3569</v>
      </c>
      <c r="E632" s="1" t="s">
        <v>85</v>
      </c>
      <c r="H632" s="1" t="s">
        <v>3570</v>
      </c>
      <c r="I632" s="1">
        <v>5.3058139E7</v>
      </c>
      <c r="J632" s="1">
        <v>42371.0</v>
      </c>
      <c r="K632" s="1" t="s">
        <v>339</v>
      </c>
      <c r="L632" s="1">
        <v>0.4</v>
      </c>
      <c r="M632" s="1">
        <v>0.0</v>
      </c>
      <c r="N632" s="1">
        <v>1.0</v>
      </c>
      <c r="O632" s="1">
        <v>0.0</v>
      </c>
      <c r="P632" s="1" t="s">
        <v>123</v>
      </c>
      <c r="Q632" s="1" t="s">
        <v>124</v>
      </c>
      <c r="R632" s="1">
        <v>40.6685</v>
      </c>
      <c r="S632" s="1">
        <v>-73.95364</v>
      </c>
      <c r="T632" s="1" t="s">
        <v>91</v>
      </c>
      <c r="U632" s="1" t="s">
        <v>113</v>
      </c>
      <c r="V632" s="1">
        <v>2.0</v>
      </c>
      <c r="W632" s="1">
        <v>2.0</v>
      </c>
      <c r="X632" s="1">
        <v>1.0</v>
      </c>
      <c r="Y632" s="1">
        <v>1.0</v>
      </c>
      <c r="Z632" s="1" t="s">
        <v>93</v>
      </c>
      <c r="AA632" s="1" t="s">
        <v>3571</v>
      </c>
      <c r="AB632" s="1">
        <v>100.0</v>
      </c>
      <c r="AC632" s="1">
        <v>1.0</v>
      </c>
      <c r="AD632" s="1">
        <v>35.0</v>
      </c>
      <c r="AE632" s="1">
        <v>5.0</v>
      </c>
      <c r="AF632" s="1" t="s">
        <v>127</v>
      </c>
      <c r="AG632" s="1">
        <v>1.0</v>
      </c>
      <c r="AH632" s="1">
        <v>8.0</v>
      </c>
      <c r="AI632" s="1">
        <v>19.0</v>
      </c>
      <c r="AJ632" s="1">
        <v>22.0</v>
      </c>
      <c r="AK632" s="1">
        <v>69.0</v>
      </c>
      <c r="AL632" s="1">
        <v>0.0</v>
      </c>
      <c r="AM632" s="1">
        <v>0.0</v>
      </c>
      <c r="AU632" s="1">
        <v>1.0</v>
      </c>
      <c r="AV632" s="1" t="s">
        <v>96</v>
      </c>
      <c r="AW632" s="1">
        <v>1.0</v>
      </c>
      <c r="AX632" s="1">
        <v>0.0</v>
      </c>
      <c r="AY632" s="1">
        <v>1.0</v>
      </c>
      <c r="AZ632" s="1">
        <v>0.0</v>
      </c>
      <c r="BB632" s="1">
        <v>-1.0</v>
      </c>
      <c r="BC632" s="1">
        <v>1.0</v>
      </c>
      <c r="BD632" s="1">
        <v>-1.0</v>
      </c>
      <c r="BE632" s="1">
        <v>-1.0</v>
      </c>
      <c r="BF632" s="1">
        <v>-1.0</v>
      </c>
      <c r="BG632" s="1">
        <v>-1.0</v>
      </c>
      <c r="BH632" s="1">
        <v>-1.0</v>
      </c>
      <c r="BI632" s="1">
        <v>-1.0</v>
      </c>
      <c r="BJ632" s="1">
        <v>-1.0</v>
      </c>
      <c r="BK632" s="1">
        <v>-1.0</v>
      </c>
      <c r="BL632" s="1">
        <v>1.0</v>
      </c>
      <c r="BM632" s="1">
        <v>1.0</v>
      </c>
      <c r="BN632" s="1">
        <v>-1.0</v>
      </c>
      <c r="BO632" s="1">
        <v>-1.0</v>
      </c>
      <c r="BP632" s="1">
        <v>-1.0</v>
      </c>
      <c r="BQ632" s="1">
        <v>-1.0</v>
      </c>
      <c r="BR632" s="1">
        <v>-1.0</v>
      </c>
      <c r="BS632" s="1">
        <v>-1.0</v>
      </c>
      <c r="BT632" s="1">
        <v>1.0</v>
      </c>
      <c r="BU632" s="1">
        <v>1.0</v>
      </c>
      <c r="BV632" s="1">
        <v>1.0</v>
      </c>
      <c r="BW632" s="1">
        <v>-1.0</v>
      </c>
      <c r="BX632" s="1">
        <v>-1.0</v>
      </c>
      <c r="BY632" s="1">
        <v>-1.0</v>
      </c>
      <c r="BZ632" s="1">
        <v>-1.0</v>
      </c>
      <c r="CA632" s="1">
        <v>-1.0</v>
      </c>
      <c r="CB632" s="1">
        <v>-1.0</v>
      </c>
      <c r="CC632" s="1">
        <v>-1.0</v>
      </c>
      <c r="CD632" s="1">
        <v>21081.0</v>
      </c>
    </row>
    <row r="633">
      <c r="A633" s="1">
        <v>1.9980512E7</v>
      </c>
      <c r="B633" s="1" t="s">
        <v>3572</v>
      </c>
      <c r="C633" s="1" t="s">
        <v>3573</v>
      </c>
      <c r="D633" s="1" t="s">
        <v>3573</v>
      </c>
      <c r="E633" s="1" t="s">
        <v>85</v>
      </c>
      <c r="H633" s="1" t="s">
        <v>3574</v>
      </c>
      <c r="I633" s="1">
        <v>1.913408E7</v>
      </c>
      <c r="J633" s="1">
        <v>41849.0</v>
      </c>
      <c r="K633" s="1" t="s">
        <v>272</v>
      </c>
      <c r="L633" s="1">
        <v>1.0</v>
      </c>
      <c r="M633" s="1">
        <v>0.0</v>
      </c>
      <c r="N633" s="1">
        <v>1.0</v>
      </c>
      <c r="O633" s="1">
        <v>1.0</v>
      </c>
      <c r="P633" s="1" t="s">
        <v>89</v>
      </c>
      <c r="Q633" s="1" t="s">
        <v>90</v>
      </c>
      <c r="R633" s="1">
        <v>40.72795</v>
      </c>
      <c r="S633" s="1">
        <v>-73.9831</v>
      </c>
      <c r="T633" s="1" t="s">
        <v>91</v>
      </c>
      <c r="U633" s="1" t="s">
        <v>92</v>
      </c>
      <c r="V633" s="1">
        <v>3.0</v>
      </c>
      <c r="W633" s="1">
        <v>1.0</v>
      </c>
      <c r="X633" s="1">
        <v>2.0</v>
      </c>
      <c r="Y633" s="1">
        <v>1.0</v>
      </c>
      <c r="Z633" s="1" t="s">
        <v>93</v>
      </c>
      <c r="AA633" s="1" t="s">
        <v>3575</v>
      </c>
      <c r="AB633" s="1">
        <v>110.0</v>
      </c>
      <c r="AC633" s="1">
        <v>1.0</v>
      </c>
      <c r="AD633" s="1">
        <v>0.0</v>
      </c>
      <c r="AE633" s="1">
        <v>3.0</v>
      </c>
      <c r="AF633" s="1" t="s">
        <v>104</v>
      </c>
      <c r="AG633" s="1">
        <v>1.0</v>
      </c>
      <c r="AH633" s="1">
        <v>0.0</v>
      </c>
      <c r="AI633" s="1">
        <v>0.0</v>
      </c>
      <c r="AJ633" s="1">
        <v>0.0</v>
      </c>
      <c r="AK633" s="1">
        <v>0.0</v>
      </c>
      <c r="AL633" s="1">
        <v>3.0</v>
      </c>
      <c r="AM633" s="1">
        <v>0.0</v>
      </c>
      <c r="AN633" s="1">
        <v>90.0</v>
      </c>
      <c r="AO633" s="1">
        <v>9.0</v>
      </c>
      <c r="AP633" s="1">
        <v>9.0</v>
      </c>
      <c r="AQ633" s="1">
        <v>9.0</v>
      </c>
      <c r="AR633" s="1">
        <v>9.0</v>
      </c>
      <c r="AS633" s="1">
        <v>9.0</v>
      </c>
      <c r="AT633" s="1">
        <v>9.0</v>
      </c>
      <c r="AU633" s="1">
        <v>0.0</v>
      </c>
      <c r="AV633" s="1" t="s">
        <v>105</v>
      </c>
      <c r="AW633" s="1">
        <v>1.0</v>
      </c>
      <c r="AX633" s="1">
        <v>1.0</v>
      </c>
      <c r="AY633" s="1">
        <v>0.0</v>
      </c>
      <c r="AZ633" s="1">
        <v>0.0</v>
      </c>
      <c r="BA633" s="1">
        <v>0.13</v>
      </c>
      <c r="BB633" s="1">
        <v>-1.0</v>
      </c>
      <c r="BC633" s="1">
        <v>-1.0</v>
      </c>
      <c r="BD633" s="1">
        <v>-1.0</v>
      </c>
      <c r="BE633" s="1">
        <v>-1.0</v>
      </c>
      <c r="BF633" s="1">
        <v>-1.0</v>
      </c>
      <c r="BG633" s="1">
        <v>-1.0</v>
      </c>
      <c r="BH633" s="1">
        <v>-1.0</v>
      </c>
      <c r="BI633" s="1">
        <v>-1.0</v>
      </c>
      <c r="BJ633" s="1">
        <v>1.0</v>
      </c>
      <c r="BK633" s="1">
        <v>-1.0</v>
      </c>
      <c r="BL633" s="1">
        <v>-1.0</v>
      </c>
      <c r="BM633" s="1">
        <v>-1.0</v>
      </c>
      <c r="BN633" s="1">
        <v>-1.0</v>
      </c>
      <c r="BO633" s="1">
        <v>-1.0</v>
      </c>
      <c r="BP633" s="1">
        <v>-1.0</v>
      </c>
      <c r="BQ633" s="1">
        <v>-1.0</v>
      </c>
      <c r="BR633" s="1">
        <v>-1.0</v>
      </c>
      <c r="BS633" s="1">
        <v>1.0</v>
      </c>
      <c r="BT633" s="1">
        <v>-1.0</v>
      </c>
      <c r="BU633" s="1">
        <v>1.0</v>
      </c>
      <c r="BV633" s="1">
        <v>-1.0</v>
      </c>
      <c r="BW633" s="1">
        <v>1.0</v>
      </c>
      <c r="BX633" s="1">
        <v>-1.0</v>
      </c>
      <c r="BY633" s="1">
        <v>-1.0</v>
      </c>
      <c r="BZ633" s="1">
        <v>-1.0</v>
      </c>
      <c r="CA633" s="1">
        <v>-1.0</v>
      </c>
      <c r="CB633" s="1">
        <v>-1.0</v>
      </c>
      <c r="CC633" s="1">
        <v>-1.0</v>
      </c>
      <c r="CD633" s="1">
        <v>21149.0</v>
      </c>
    </row>
    <row r="634">
      <c r="A634" s="1">
        <v>3.5346075E7</v>
      </c>
      <c r="B634" s="1" t="s">
        <v>3576</v>
      </c>
      <c r="C634" s="1" t="s">
        <v>3577</v>
      </c>
      <c r="D634" s="1" t="s">
        <v>3578</v>
      </c>
      <c r="E634" s="1" t="s">
        <v>85</v>
      </c>
      <c r="F634" s="1" t="s">
        <v>3579</v>
      </c>
      <c r="G634" s="1" t="s">
        <v>3580</v>
      </c>
      <c r="H634" s="1" t="s">
        <v>3581</v>
      </c>
      <c r="I634" s="1">
        <v>1.30617332E8</v>
      </c>
      <c r="J634" s="1">
        <v>42871.0</v>
      </c>
      <c r="K634" s="1" t="s">
        <v>134</v>
      </c>
      <c r="L634" s="1">
        <v>1.0</v>
      </c>
      <c r="M634" s="1">
        <v>0.0</v>
      </c>
      <c r="N634" s="1">
        <v>4.0</v>
      </c>
      <c r="O634" s="1">
        <v>1.0</v>
      </c>
      <c r="P634" s="1" t="s">
        <v>89</v>
      </c>
      <c r="Q634" s="1" t="s">
        <v>90</v>
      </c>
      <c r="R634" s="1">
        <v>40.81144</v>
      </c>
      <c r="S634" s="1">
        <v>-73.94386</v>
      </c>
      <c r="T634" s="1" t="s">
        <v>91</v>
      </c>
      <c r="U634" s="1" t="s">
        <v>113</v>
      </c>
      <c r="V634" s="1">
        <v>2.0</v>
      </c>
      <c r="W634" s="1">
        <v>1.0</v>
      </c>
      <c r="X634" s="1">
        <v>1.0</v>
      </c>
      <c r="Y634" s="1">
        <v>1.0</v>
      </c>
      <c r="Z634" s="1" t="s">
        <v>93</v>
      </c>
      <c r="AA634" s="1" t="s">
        <v>3582</v>
      </c>
      <c r="AB634" s="1">
        <v>85.0</v>
      </c>
      <c r="AC634" s="1">
        <v>1.0</v>
      </c>
      <c r="AD634" s="1">
        <v>0.0</v>
      </c>
      <c r="AE634" s="1">
        <v>3.0</v>
      </c>
      <c r="AF634" s="1" t="s">
        <v>95</v>
      </c>
      <c r="AG634" s="1">
        <v>1.0</v>
      </c>
      <c r="AH634" s="1">
        <v>21.0</v>
      </c>
      <c r="AI634" s="1">
        <v>39.0</v>
      </c>
      <c r="AJ634" s="1">
        <v>69.0</v>
      </c>
      <c r="AK634" s="1">
        <v>244.0</v>
      </c>
      <c r="AL634" s="1">
        <v>0.0</v>
      </c>
      <c r="AM634" s="1">
        <v>0.0</v>
      </c>
      <c r="AU634" s="1">
        <v>1.0</v>
      </c>
      <c r="AV634" s="1" t="s">
        <v>96</v>
      </c>
      <c r="AW634" s="1">
        <v>3.0</v>
      </c>
      <c r="AX634" s="1">
        <v>0.0</v>
      </c>
      <c r="AY634" s="1">
        <v>3.0</v>
      </c>
      <c r="AZ634" s="1">
        <v>0.0</v>
      </c>
      <c r="BB634" s="1">
        <v>-1.0</v>
      </c>
      <c r="BC634" s="1">
        <v>-1.0</v>
      </c>
      <c r="BD634" s="1">
        <v>-1.0</v>
      </c>
      <c r="BE634" s="1">
        <v>-1.0</v>
      </c>
      <c r="BF634" s="1">
        <v>-1.0</v>
      </c>
      <c r="BG634" s="1">
        <v>-1.0</v>
      </c>
      <c r="BH634" s="1">
        <v>-1.0</v>
      </c>
      <c r="BI634" s="1">
        <v>-1.0</v>
      </c>
      <c r="BJ634" s="1">
        <v>-1.0</v>
      </c>
      <c r="BK634" s="1">
        <v>-1.0</v>
      </c>
      <c r="BL634" s="1">
        <v>-1.0</v>
      </c>
      <c r="BM634" s="1">
        <v>-1.0</v>
      </c>
      <c r="BN634" s="1">
        <v>-1.0</v>
      </c>
      <c r="BO634" s="1">
        <v>-1.0</v>
      </c>
      <c r="BP634" s="1">
        <v>-1.0</v>
      </c>
      <c r="BQ634" s="1">
        <v>-1.0</v>
      </c>
      <c r="BR634" s="1">
        <v>-1.0</v>
      </c>
      <c r="BS634" s="1">
        <v>-1.0</v>
      </c>
      <c r="BT634" s="1">
        <v>-1.0</v>
      </c>
      <c r="BU634" s="1">
        <v>1.0</v>
      </c>
      <c r="BV634" s="1">
        <v>-1.0</v>
      </c>
      <c r="BW634" s="1">
        <v>-1.0</v>
      </c>
      <c r="BX634" s="1">
        <v>1.0</v>
      </c>
      <c r="BY634" s="1">
        <v>-1.0</v>
      </c>
      <c r="BZ634" s="1">
        <v>-1.0</v>
      </c>
      <c r="CA634" s="1">
        <v>-1.0</v>
      </c>
      <c r="CB634" s="1">
        <v>-1.0</v>
      </c>
      <c r="CC634" s="1">
        <v>-1.0</v>
      </c>
      <c r="CD634" s="1">
        <v>21156.0</v>
      </c>
    </row>
    <row r="635">
      <c r="A635" s="1">
        <v>6544899.0</v>
      </c>
      <c r="B635" s="1" t="s">
        <v>3583</v>
      </c>
      <c r="C635" s="1" t="s">
        <v>3584</v>
      </c>
      <c r="D635" s="1" t="s">
        <v>3585</v>
      </c>
      <c r="E635" s="1" t="s">
        <v>85</v>
      </c>
      <c r="I635" s="1">
        <v>3.4233009E7</v>
      </c>
      <c r="J635" s="1">
        <v>42149.0</v>
      </c>
      <c r="M635" s="1">
        <v>0.0</v>
      </c>
      <c r="N635" s="1">
        <v>1.0</v>
      </c>
      <c r="O635" s="1">
        <v>1.0</v>
      </c>
      <c r="P635" s="1" t="s">
        <v>89</v>
      </c>
      <c r="Q635" s="1" t="s">
        <v>90</v>
      </c>
      <c r="R635" s="1">
        <v>40.73638</v>
      </c>
      <c r="S635" s="1">
        <v>-74.00393</v>
      </c>
      <c r="T635" s="1" t="s">
        <v>91</v>
      </c>
      <c r="U635" s="1" t="s">
        <v>92</v>
      </c>
      <c r="V635" s="1">
        <v>4.0</v>
      </c>
      <c r="W635" s="1">
        <v>1.0</v>
      </c>
      <c r="X635" s="1">
        <v>2.0</v>
      </c>
      <c r="Y635" s="1">
        <v>2.0</v>
      </c>
      <c r="Z635" s="1" t="s">
        <v>93</v>
      </c>
      <c r="AA635" s="1" t="s">
        <v>3586</v>
      </c>
      <c r="AB635" s="1">
        <v>180.0</v>
      </c>
      <c r="AC635" s="1">
        <v>1.0</v>
      </c>
      <c r="AD635" s="1">
        <v>0.0</v>
      </c>
      <c r="AE635" s="1">
        <v>28.0</v>
      </c>
      <c r="AF635" s="1" t="s">
        <v>456</v>
      </c>
      <c r="AG635" s="1">
        <v>1.0</v>
      </c>
      <c r="AH635" s="1">
        <v>0.0</v>
      </c>
      <c r="AI635" s="1">
        <v>0.0</v>
      </c>
      <c r="AJ635" s="1">
        <v>0.0</v>
      </c>
      <c r="AK635" s="1">
        <v>0.0</v>
      </c>
      <c r="AL635" s="1">
        <v>0.0</v>
      </c>
      <c r="AM635" s="1">
        <v>0.0</v>
      </c>
      <c r="AU635" s="1">
        <v>0.0</v>
      </c>
      <c r="AV635" s="1" t="s">
        <v>96</v>
      </c>
      <c r="AW635" s="1">
        <v>1.0</v>
      </c>
      <c r="AX635" s="1">
        <v>1.0</v>
      </c>
      <c r="AY635" s="1">
        <v>0.0</v>
      </c>
      <c r="AZ635" s="1">
        <v>0.0</v>
      </c>
      <c r="BB635" s="1">
        <v>-1.0</v>
      </c>
      <c r="BC635" s="1">
        <v>1.0</v>
      </c>
      <c r="BD635" s="1">
        <v>-1.0</v>
      </c>
      <c r="BE635" s="1">
        <v>-1.0</v>
      </c>
      <c r="BF635" s="1">
        <v>-1.0</v>
      </c>
      <c r="BG635" s="1">
        <v>-1.0</v>
      </c>
      <c r="BH635" s="1">
        <v>-1.0</v>
      </c>
      <c r="BI635" s="1">
        <v>-1.0</v>
      </c>
      <c r="BJ635" s="1">
        <v>1.0</v>
      </c>
      <c r="BK635" s="1">
        <v>-1.0</v>
      </c>
      <c r="BL635" s="1">
        <v>-1.0</v>
      </c>
      <c r="BM635" s="1">
        <v>1.0</v>
      </c>
      <c r="BN635" s="1">
        <v>1.0</v>
      </c>
      <c r="BO635" s="1">
        <v>-1.0</v>
      </c>
      <c r="BP635" s="1">
        <v>-1.0</v>
      </c>
      <c r="BQ635" s="1">
        <v>-1.0</v>
      </c>
      <c r="BR635" s="1">
        <v>-1.0</v>
      </c>
      <c r="BS635" s="1">
        <v>-1.0</v>
      </c>
      <c r="BT635" s="1">
        <v>-1.0</v>
      </c>
      <c r="BU635" s="1">
        <v>1.0</v>
      </c>
      <c r="BV635" s="1">
        <v>-1.0</v>
      </c>
      <c r="BW635" s="1">
        <v>-1.0</v>
      </c>
      <c r="BX635" s="1">
        <v>-1.0</v>
      </c>
      <c r="BY635" s="1">
        <v>-1.0</v>
      </c>
      <c r="BZ635" s="1">
        <v>-1.0</v>
      </c>
      <c r="CA635" s="1">
        <v>-1.0</v>
      </c>
      <c r="CB635" s="1">
        <v>1.0</v>
      </c>
      <c r="CC635" s="1">
        <v>-1.0</v>
      </c>
      <c r="CD635" s="1">
        <v>21176.0</v>
      </c>
    </row>
    <row r="636">
      <c r="A636" s="1">
        <v>2710417.0</v>
      </c>
      <c r="B636" s="1" t="s">
        <v>3587</v>
      </c>
      <c r="C636" s="1" t="s">
        <v>3588</v>
      </c>
      <c r="D636" s="1" t="s">
        <v>3589</v>
      </c>
      <c r="E636" s="1" t="s">
        <v>85</v>
      </c>
      <c r="F636" s="1" t="s">
        <v>3590</v>
      </c>
      <c r="G636" s="1" t="s">
        <v>3591</v>
      </c>
      <c r="H636" s="1" t="s">
        <v>3592</v>
      </c>
      <c r="I636" s="1">
        <v>4341057.0</v>
      </c>
      <c r="J636" s="1">
        <v>41249.0</v>
      </c>
      <c r="M636" s="1">
        <v>0.0</v>
      </c>
      <c r="N636" s="1">
        <v>1.0</v>
      </c>
      <c r="O636" s="1">
        <v>1.0</v>
      </c>
      <c r="P636" s="1" t="s">
        <v>123</v>
      </c>
      <c r="Q636" s="1" t="s">
        <v>296</v>
      </c>
      <c r="R636" s="1">
        <v>40.72812</v>
      </c>
      <c r="S636" s="1">
        <v>-73.94704</v>
      </c>
      <c r="T636" s="1" t="s">
        <v>91</v>
      </c>
      <c r="U636" s="1" t="s">
        <v>92</v>
      </c>
      <c r="V636" s="1">
        <v>2.0</v>
      </c>
      <c r="W636" s="1">
        <v>1.0</v>
      </c>
      <c r="X636" s="1">
        <v>1.0</v>
      </c>
      <c r="Y636" s="1">
        <v>1.0</v>
      </c>
      <c r="Z636" s="1" t="s">
        <v>93</v>
      </c>
      <c r="AA636" s="1" t="s">
        <v>3593</v>
      </c>
      <c r="AB636" s="1">
        <v>225.0</v>
      </c>
      <c r="AC636" s="1">
        <v>1.0</v>
      </c>
      <c r="AD636" s="1">
        <v>0.0</v>
      </c>
      <c r="AE636" s="1">
        <v>7.0</v>
      </c>
      <c r="AF636" s="1" t="s">
        <v>479</v>
      </c>
      <c r="AG636" s="1">
        <v>1.0</v>
      </c>
      <c r="AH636" s="1">
        <v>0.0</v>
      </c>
      <c r="AI636" s="1">
        <v>0.0</v>
      </c>
      <c r="AJ636" s="1">
        <v>0.0</v>
      </c>
      <c r="AK636" s="1">
        <v>0.0</v>
      </c>
      <c r="AL636" s="1">
        <v>2.0</v>
      </c>
      <c r="AM636" s="1">
        <v>0.0</v>
      </c>
      <c r="AN636" s="1">
        <v>100.0</v>
      </c>
      <c r="AO636" s="1">
        <v>10.0</v>
      </c>
      <c r="AP636" s="1">
        <v>10.0</v>
      </c>
      <c r="AQ636" s="1">
        <v>10.0</v>
      </c>
      <c r="AR636" s="1">
        <v>10.0</v>
      </c>
      <c r="AS636" s="1">
        <v>10.0</v>
      </c>
      <c r="AT636" s="1">
        <v>10.0</v>
      </c>
      <c r="AU636" s="1">
        <v>0.0</v>
      </c>
      <c r="AV636" s="1" t="s">
        <v>96</v>
      </c>
      <c r="AW636" s="1">
        <v>1.0</v>
      </c>
      <c r="AX636" s="1">
        <v>1.0</v>
      </c>
      <c r="AY636" s="1">
        <v>0.0</v>
      </c>
      <c r="AZ636" s="1">
        <v>0.0</v>
      </c>
      <c r="BA636" s="1">
        <v>0.04</v>
      </c>
      <c r="BB636" s="1">
        <v>-1.0</v>
      </c>
      <c r="BC636" s="1">
        <v>1.0</v>
      </c>
      <c r="BD636" s="1">
        <v>-1.0</v>
      </c>
      <c r="BE636" s="1">
        <v>-1.0</v>
      </c>
      <c r="BF636" s="1">
        <v>-1.0</v>
      </c>
      <c r="BG636" s="1">
        <v>-1.0</v>
      </c>
      <c r="BH636" s="1">
        <v>-1.0</v>
      </c>
      <c r="BI636" s="1">
        <v>-1.0</v>
      </c>
      <c r="BJ636" s="1">
        <v>-1.0</v>
      </c>
      <c r="BK636" s="1">
        <v>-1.0</v>
      </c>
      <c r="BL636" s="1">
        <v>-1.0</v>
      </c>
      <c r="BM636" s="1">
        <v>-1.0</v>
      </c>
      <c r="BN636" s="1">
        <v>-1.0</v>
      </c>
      <c r="BO636" s="1">
        <v>-1.0</v>
      </c>
      <c r="BP636" s="1">
        <v>-1.0</v>
      </c>
      <c r="BQ636" s="1">
        <v>-1.0</v>
      </c>
      <c r="BR636" s="1">
        <v>-1.0</v>
      </c>
      <c r="BS636" s="1">
        <v>-1.0</v>
      </c>
      <c r="BT636" s="1">
        <v>-1.0</v>
      </c>
      <c r="BU636" s="1">
        <v>1.0</v>
      </c>
      <c r="BV636" s="1">
        <v>-1.0</v>
      </c>
      <c r="BW636" s="1">
        <v>-1.0</v>
      </c>
      <c r="BX636" s="1">
        <v>-1.0</v>
      </c>
      <c r="BY636" s="1">
        <v>-1.0</v>
      </c>
      <c r="BZ636" s="1">
        <v>-1.0</v>
      </c>
      <c r="CA636" s="1">
        <v>-1.0</v>
      </c>
      <c r="CB636" s="1">
        <v>-1.0</v>
      </c>
      <c r="CC636" s="1">
        <v>-1.0</v>
      </c>
      <c r="CD636" s="1">
        <v>21291.0</v>
      </c>
    </row>
    <row r="637">
      <c r="A637" s="1">
        <v>2.7526997E7</v>
      </c>
      <c r="B637" s="1" t="s">
        <v>3594</v>
      </c>
      <c r="C637" s="1" t="s">
        <v>3595</v>
      </c>
      <c r="D637" s="1" t="s">
        <v>3595</v>
      </c>
      <c r="E637" s="1" t="s">
        <v>85</v>
      </c>
      <c r="H637" s="1" t="s">
        <v>3596</v>
      </c>
      <c r="I637" s="1">
        <v>310670.0</v>
      </c>
      <c r="J637" s="1">
        <v>40517.0</v>
      </c>
      <c r="K637" s="1" t="s">
        <v>134</v>
      </c>
      <c r="L637" s="1">
        <v>1.0</v>
      </c>
      <c r="M637" s="1">
        <v>1.0</v>
      </c>
      <c r="N637" s="1">
        <v>19.0</v>
      </c>
      <c r="O637" s="1">
        <v>1.0</v>
      </c>
      <c r="P637" s="1" t="s">
        <v>621</v>
      </c>
      <c r="Q637" s="1" t="s">
        <v>1608</v>
      </c>
      <c r="R637" s="1">
        <v>40.88017</v>
      </c>
      <c r="S637" s="1">
        <v>-73.83574</v>
      </c>
      <c r="T637" s="1" t="s">
        <v>91</v>
      </c>
      <c r="U637" s="1" t="s">
        <v>92</v>
      </c>
      <c r="V637" s="1">
        <v>14.0</v>
      </c>
      <c r="W637" s="1">
        <v>3.0</v>
      </c>
      <c r="X637" s="1">
        <v>6.0</v>
      </c>
      <c r="Y637" s="1">
        <v>6.0</v>
      </c>
      <c r="Z637" s="1" t="s">
        <v>93</v>
      </c>
      <c r="AA637" s="1" t="s">
        <v>3597</v>
      </c>
      <c r="AB637" s="1">
        <v>475.0</v>
      </c>
      <c r="AC637" s="1">
        <v>6.0</v>
      </c>
      <c r="AD637" s="1">
        <v>25.0</v>
      </c>
      <c r="AE637" s="1">
        <v>2.0</v>
      </c>
      <c r="AF637" s="1" t="s">
        <v>127</v>
      </c>
      <c r="AG637" s="1">
        <v>1.0</v>
      </c>
      <c r="AH637" s="1">
        <v>24.0</v>
      </c>
      <c r="AI637" s="1">
        <v>54.0</v>
      </c>
      <c r="AJ637" s="1">
        <v>84.0</v>
      </c>
      <c r="AK637" s="1">
        <v>359.0</v>
      </c>
      <c r="AL637" s="1">
        <v>0.0</v>
      </c>
      <c r="AM637" s="1">
        <v>0.0</v>
      </c>
      <c r="AU637" s="1">
        <v>0.0</v>
      </c>
      <c r="AV637" s="1" t="s">
        <v>117</v>
      </c>
      <c r="AW637" s="1">
        <v>13.0</v>
      </c>
      <c r="AX637" s="1">
        <v>6.0</v>
      </c>
      <c r="AY637" s="1">
        <v>6.0</v>
      </c>
      <c r="AZ637" s="1">
        <v>1.0</v>
      </c>
      <c r="BB637" s="1">
        <v>-1.0</v>
      </c>
      <c r="BC637" s="1">
        <v>1.0</v>
      </c>
      <c r="BD637" s="1">
        <v>-1.0</v>
      </c>
      <c r="BE637" s="1">
        <v>-1.0</v>
      </c>
      <c r="BF637" s="1">
        <v>-1.0</v>
      </c>
      <c r="BG637" s="1">
        <v>-1.0</v>
      </c>
      <c r="BH637" s="1">
        <v>-1.0</v>
      </c>
      <c r="BI637" s="1">
        <v>-1.0</v>
      </c>
      <c r="BJ637" s="1">
        <v>1.0</v>
      </c>
      <c r="BK637" s="1">
        <v>1.0</v>
      </c>
      <c r="BL637" s="1">
        <v>1.0</v>
      </c>
      <c r="BM637" s="1">
        <v>-1.0</v>
      </c>
      <c r="BN637" s="1">
        <v>-1.0</v>
      </c>
      <c r="BO637" s="1">
        <v>-1.0</v>
      </c>
      <c r="BP637" s="1">
        <v>-1.0</v>
      </c>
      <c r="BQ637" s="1">
        <v>1.0</v>
      </c>
      <c r="BR637" s="1">
        <v>-1.0</v>
      </c>
      <c r="BS637" s="1">
        <v>-1.0</v>
      </c>
      <c r="BT637" s="1">
        <v>-1.0</v>
      </c>
      <c r="BU637" s="1">
        <v>1.0</v>
      </c>
      <c r="BV637" s="1">
        <v>1.0</v>
      </c>
      <c r="BW637" s="1">
        <v>-1.0</v>
      </c>
      <c r="BX637" s="1">
        <v>-1.0</v>
      </c>
      <c r="BY637" s="1">
        <v>-1.0</v>
      </c>
      <c r="BZ637" s="1">
        <v>1.0</v>
      </c>
      <c r="CA637" s="1">
        <v>-1.0</v>
      </c>
      <c r="CB637" s="1">
        <v>-1.0</v>
      </c>
      <c r="CC637" s="1">
        <v>-1.0</v>
      </c>
      <c r="CD637" s="1">
        <v>21381.0</v>
      </c>
    </row>
    <row r="638">
      <c r="A638" s="1">
        <v>8183217.0</v>
      </c>
      <c r="B638" s="1" t="s">
        <v>3598</v>
      </c>
      <c r="C638" s="1" t="s">
        <v>3599</v>
      </c>
      <c r="D638" s="1" t="s">
        <v>3600</v>
      </c>
      <c r="E638" s="1" t="s">
        <v>85</v>
      </c>
      <c r="F638" s="1" t="s">
        <v>3601</v>
      </c>
      <c r="G638" s="1" t="s">
        <v>3602</v>
      </c>
      <c r="H638" s="1" t="s">
        <v>3603</v>
      </c>
      <c r="I638" s="1">
        <v>3.7563411E7</v>
      </c>
      <c r="J638" s="1">
        <v>42190.0</v>
      </c>
      <c r="M638" s="1">
        <v>0.0</v>
      </c>
      <c r="N638" s="1">
        <v>4.0</v>
      </c>
      <c r="O638" s="1">
        <v>0.0</v>
      </c>
      <c r="P638" s="1" t="s">
        <v>123</v>
      </c>
      <c r="Q638" s="1" t="s">
        <v>698</v>
      </c>
      <c r="R638" s="1">
        <v>40.6682</v>
      </c>
      <c r="S638" s="1">
        <v>-73.94927</v>
      </c>
      <c r="T638" s="1" t="s">
        <v>91</v>
      </c>
      <c r="U638" s="1" t="s">
        <v>113</v>
      </c>
      <c r="V638" s="1">
        <v>2.0</v>
      </c>
      <c r="W638" s="1">
        <v>1.0</v>
      </c>
      <c r="X638" s="1">
        <v>1.0</v>
      </c>
      <c r="Y638" s="1">
        <v>1.0</v>
      </c>
      <c r="Z638" s="1" t="s">
        <v>93</v>
      </c>
      <c r="AA638" s="1" t="s">
        <v>3604</v>
      </c>
      <c r="AB638" s="1">
        <v>65.0</v>
      </c>
      <c r="AC638" s="1">
        <v>1.0</v>
      </c>
      <c r="AD638" s="1">
        <v>0.0</v>
      </c>
      <c r="AE638" s="1">
        <v>14.0</v>
      </c>
      <c r="AF638" s="1" t="s">
        <v>673</v>
      </c>
      <c r="AG638" s="1">
        <v>1.0</v>
      </c>
      <c r="AH638" s="1">
        <v>0.0</v>
      </c>
      <c r="AI638" s="1">
        <v>0.0</v>
      </c>
      <c r="AJ638" s="1">
        <v>0.0</v>
      </c>
      <c r="AK638" s="1">
        <v>0.0</v>
      </c>
      <c r="AL638" s="1">
        <v>0.0</v>
      </c>
      <c r="AM638" s="1">
        <v>0.0</v>
      </c>
      <c r="AU638" s="1">
        <v>0.0</v>
      </c>
      <c r="AV638" s="1" t="s">
        <v>117</v>
      </c>
      <c r="AW638" s="1">
        <v>3.0</v>
      </c>
      <c r="AX638" s="1">
        <v>1.0</v>
      </c>
      <c r="AY638" s="1">
        <v>2.0</v>
      </c>
      <c r="AZ638" s="1">
        <v>0.0</v>
      </c>
      <c r="BB638" s="1">
        <v>-1.0</v>
      </c>
      <c r="BC638" s="1">
        <v>-1.0</v>
      </c>
      <c r="BD638" s="1">
        <v>-1.0</v>
      </c>
      <c r="BE638" s="1">
        <v>-1.0</v>
      </c>
      <c r="BF638" s="1">
        <v>-1.0</v>
      </c>
      <c r="BG638" s="1">
        <v>-1.0</v>
      </c>
      <c r="BH638" s="1">
        <v>-1.0</v>
      </c>
      <c r="BI638" s="1">
        <v>1.0</v>
      </c>
      <c r="BJ638" s="1">
        <v>-1.0</v>
      </c>
      <c r="BK638" s="1">
        <v>-1.0</v>
      </c>
      <c r="BL638" s="1">
        <v>-1.0</v>
      </c>
      <c r="BM638" s="1">
        <v>-1.0</v>
      </c>
      <c r="BN638" s="1">
        <v>-1.0</v>
      </c>
      <c r="BO638" s="1">
        <v>-1.0</v>
      </c>
      <c r="BP638" s="1">
        <v>-1.0</v>
      </c>
      <c r="BQ638" s="1">
        <v>-1.0</v>
      </c>
      <c r="BR638" s="1">
        <v>-1.0</v>
      </c>
      <c r="BS638" s="1">
        <v>-1.0</v>
      </c>
      <c r="BT638" s="1">
        <v>-1.0</v>
      </c>
      <c r="BU638" s="1">
        <v>1.0</v>
      </c>
      <c r="BV638" s="1">
        <v>-1.0</v>
      </c>
      <c r="BW638" s="1">
        <v>-1.0</v>
      </c>
      <c r="BX638" s="1">
        <v>-1.0</v>
      </c>
      <c r="BY638" s="1">
        <v>1.0</v>
      </c>
      <c r="BZ638" s="1">
        <v>-1.0</v>
      </c>
      <c r="CA638" s="1">
        <v>-1.0</v>
      </c>
      <c r="CB638" s="1">
        <v>-1.0</v>
      </c>
      <c r="CC638" s="1">
        <v>-1.0</v>
      </c>
      <c r="CD638" s="1">
        <v>21412.0</v>
      </c>
    </row>
    <row r="639">
      <c r="A639" s="1">
        <v>1.6389354E7</v>
      </c>
      <c r="B639" s="1" t="s">
        <v>3605</v>
      </c>
      <c r="C639" s="1" t="s">
        <v>3606</v>
      </c>
      <c r="D639" s="1" t="s">
        <v>3607</v>
      </c>
      <c r="E639" s="1" t="s">
        <v>85</v>
      </c>
      <c r="F639" s="1" t="s">
        <v>1758</v>
      </c>
      <c r="G639" s="1" t="s">
        <v>3608</v>
      </c>
      <c r="H639" s="1" t="s">
        <v>3609</v>
      </c>
      <c r="I639" s="1">
        <v>1.07136259E8</v>
      </c>
      <c r="J639" s="1">
        <v>42717.0</v>
      </c>
      <c r="M639" s="1">
        <v>0.0</v>
      </c>
      <c r="N639" s="1">
        <v>1.0</v>
      </c>
      <c r="O639" s="1">
        <v>0.0</v>
      </c>
      <c r="P639" s="1" t="s">
        <v>123</v>
      </c>
      <c r="Q639" s="1" t="s">
        <v>185</v>
      </c>
      <c r="R639" s="1">
        <v>40.70614</v>
      </c>
      <c r="S639" s="1">
        <v>-73.9487</v>
      </c>
      <c r="T639" s="1" t="s">
        <v>91</v>
      </c>
      <c r="U639" s="1" t="s">
        <v>92</v>
      </c>
      <c r="V639" s="1">
        <v>6.0</v>
      </c>
      <c r="W639" s="1">
        <v>1.0</v>
      </c>
      <c r="X639" s="1">
        <v>2.0</v>
      </c>
      <c r="Y639" s="1">
        <v>3.0</v>
      </c>
      <c r="Z639" s="1" t="s">
        <v>93</v>
      </c>
      <c r="AA639" s="1" t="s">
        <v>3610</v>
      </c>
      <c r="AB639" s="1">
        <v>199.0</v>
      </c>
      <c r="AC639" s="1">
        <v>3.0</v>
      </c>
      <c r="AD639" s="1">
        <v>25.0</v>
      </c>
      <c r="AE639" s="1">
        <v>2.0</v>
      </c>
      <c r="AF639" s="1" t="s">
        <v>323</v>
      </c>
      <c r="AG639" s="1">
        <v>1.0</v>
      </c>
      <c r="AH639" s="1">
        <v>0.0</v>
      </c>
      <c r="AI639" s="1">
        <v>0.0</v>
      </c>
      <c r="AJ639" s="1">
        <v>0.0</v>
      </c>
      <c r="AK639" s="1">
        <v>0.0</v>
      </c>
      <c r="AL639" s="1">
        <v>1.0</v>
      </c>
      <c r="AM639" s="1">
        <v>0.0</v>
      </c>
      <c r="AN639" s="1">
        <v>100.0</v>
      </c>
      <c r="AO639" s="1">
        <v>10.0</v>
      </c>
      <c r="AP639" s="1">
        <v>8.0</v>
      </c>
      <c r="AQ639" s="1">
        <v>10.0</v>
      </c>
      <c r="AR639" s="1">
        <v>10.0</v>
      </c>
      <c r="AS639" s="1">
        <v>10.0</v>
      </c>
      <c r="AT639" s="1">
        <v>10.0</v>
      </c>
      <c r="AU639" s="1">
        <v>0.0</v>
      </c>
      <c r="AV639" s="1" t="s">
        <v>105</v>
      </c>
      <c r="AW639" s="1">
        <v>1.0</v>
      </c>
      <c r="AX639" s="1">
        <v>1.0</v>
      </c>
      <c r="AY639" s="1">
        <v>0.0</v>
      </c>
      <c r="AZ639" s="1">
        <v>0.0</v>
      </c>
      <c r="BA639" s="1">
        <v>0.03</v>
      </c>
      <c r="BB639" s="1">
        <v>1.0</v>
      </c>
      <c r="BC639" s="1">
        <v>1.0</v>
      </c>
      <c r="BD639" s="1">
        <v>-1.0</v>
      </c>
      <c r="BE639" s="1">
        <v>-1.0</v>
      </c>
      <c r="BF639" s="1">
        <v>-1.0</v>
      </c>
      <c r="BG639" s="1">
        <v>-1.0</v>
      </c>
      <c r="BH639" s="1">
        <v>-1.0</v>
      </c>
      <c r="BI639" s="1">
        <v>-1.0</v>
      </c>
      <c r="BJ639" s="1">
        <v>1.0</v>
      </c>
      <c r="BK639" s="1">
        <v>-1.0</v>
      </c>
      <c r="BL639" s="1">
        <v>-1.0</v>
      </c>
      <c r="BM639" s="1">
        <v>-1.0</v>
      </c>
      <c r="BN639" s="1">
        <v>1.0</v>
      </c>
      <c r="BO639" s="1">
        <v>-1.0</v>
      </c>
      <c r="BP639" s="1">
        <v>-1.0</v>
      </c>
      <c r="BQ639" s="1">
        <v>-1.0</v>
      </c>
      <c r="BR639" s="1">
        <v>-1.0</v>
      </c>
      <c r="BS639" s="1">
        <v>-1.0</v>
      </c>
      <c r="BT639" s="1">
        <v>-1.0</v>
      </c>
      <c r="BU639" s="1">
        <v>1.0</v>
      </c>
      <c r="BV639" s="1">
        <v>-1.0</v>
      </c>
      <c r="BW639" s="1">
        <v>-1.0</v>
      </c>
      <c r="BX639" s="1">
        <v>-1.0</v>
      </c>
      <c r="BY639" s="1">
        <v>-1.0</v>
      </c>
      <c r="BZ639" s="1">
        <v>-1.0</v>
      </c>
      <c r="CA639" s="1">
        <v>-1.0</v>
      </c>
      <c r="CB639" s="1">
        <v>-1.0</v>
      </c>
      <c r="CC639" s="1">
        <v>-1.0</v>
      </c>
      <c r="CD639" s="1">
        <v>21421.0</v>
      </c>
    </row>
    <row r="640">
      <c r="A640" s="1">
        <v>2.5290477E7</v>
      </c>
      <c r="B640" s="1" t="s">
        <v>3611</v>
      </c>
      <c r="C640" s="1" t="s">
        <v>3612</v>
      </c>
      <c r="D640" s="1" t="s">
        <v>3613</v>
      </c>
      <c r="E640" s="1" t="s">
        <v>85</v>
      </c>
      <c r="F640" s="1" t="s">
        <v>3614</v>
      </c>
      <c r="G640" s="1" t="s">
        <v>3615</v>
      </c>
      <c r="I640" s="1">
        <v>5887537.0</v>
      </c>
      <c r="J640" s="1">
        <v>41376.0</v>
      </c>
      <c r="K640" s="1" t="s">
        <v>88</v>
      </c>
      <c r="L640" s="1">
        <v>1.0</v>
      </c>
      <c r="M640" s="1">
        <v>0.0</v>
      </c>
      <c r="N640" s="1">
        <v>1.0</v>
      </c>
      <c r="O640" s="1">
        <v>0.0</v>
      </c>
      <c r="P640" s="1" t="s">
        <v>89</v>
      </c>
      <c r="Q640" s="1" t="s">
        <v>90</v>
      </c>
      <c r="R640" s="1">
        <v>40.82297</v>
      </c>
      <c r="S640" s="1">
        <v>-73.95481</v>
      </c>
      <c r="T640" s="1" t="s">
        <v>91</v>
      </c>
      <c r="U640" s="1" t="s">
        <v>113</v>
      </c>
      <c r="V640" s="1">
        <v>2.0</v>
      </c>
      <c r="W640" s="1">
        <v>1.0</v>
      </c>
      <c r="X640" s="1">
        <v>1.0</v>
      </c>
      <c r="Y640" s="1">
        <v>1.0</v>
      </c>
      <c r="Z640" s="1" t="s">
        <v>93</v>
      </c>
      <c r="AA640" s="1" t="s">
        <v>3616</v>
      </c>
      <c r="AB640" s="1">
        <v>80.0</v>
      </c>
      <c r="AC640" s="1">
        <v>1.0</v>
      </c>
      <c r="AD640" s="1">
        <v>15.0</v>
      </c>
      <c r="AE640" s="1">
        <v>5.0</v>
      </c>
      <c r="AF640" s="1" t="s">
        <v>104</v>
      </c>
      <c r="AG640" s="1">
        <v>1.0</v>
      </c>
      <c r="AH640" s="1">
        <v>0.0</v>
      </c>
      <c r="AI640" s="1">
        <v>0.0</v>
      </c>
      <c r="AJ640" s="1">
        <v>18.0</v>
      </c>
      <c r="AK640" s="1">
        <v>18.0</v>
      </c>
      <c r="AL640" s="1">
        <v>1.0</v>
      </c>
      <c r="AM640" s="1">
        <v>1.0</v>
      </c>
      <c r="AN640" s="1">
        <v>100.0</v>
      </c>
      <c r="AO640" s="1">
        <v>10.0</v>
      </c>
      <c r="AP640" s="1">
        <v>10.0</v>
      </c>
      <c r="AQ640" s="1">
        <v>10.0</v>
      </c>
      <c r="AR640" s="1">
        <v>10.0</v>
      </c>
      <c r="AS640" s="1">
        <v>10.0</v>
      </c>
      <c r="AT640" s="1">
        <v>10.0</v>
      </c>
      <c r="AU640" s="1">
        <v>0.0</v>
      </c>
      <c r="AV640" s="1" t="s">
        <v>105</v>
      </c>
      <c r="AW640" s="1">
        <v>1.0</v>
      </c>
      <c r="AX640" s="1">
        <v>0.0</v>
      </c>
      <c r="AY640" s="1">
        <v>1.0</v>
      </c>
      <c r="AZ640" s="1">
        <v>0.0</v>
      </c>
      <c r="BA640" s="1">
        <v>0.16</v>
      </c>
      <c r="BB640" s="1">
        <v>-1.0</v>
      </c>
      <c r="BC640" s="1">
        <v>1.0</v>
      </c>
      <c r="BD640" s="1">
        <v>-1.0</v>
      </c>
      <c r="BE640" s="1">
        <v>-1.0</v>
      </c>
      <c r="BF640" s="1">
        <v>-1.0</v>
      </c>
      <c r="BG640" s="1">
        <v>-1.0</v>
      </c>
      <c r="BH640" s="1">
        <v>-1.0</v>
      </c>
      <c r="BI640" s="1">
        <v>-1.0</v>
      </c>
      <c r="BJ640" s="1">
        <v>1.0</v>
      </c>
      <c r="BK640" s="1">
        <v>-1.0</v>
      </c>
      <c r="BL640" s="1">
        <v>-1.0</v>
      </c>
      <c r="BM640" s="1">
        <v>1.0</v>
      </c>
      <c r="BN640" s="1">
        <v>1.0</v>
      </c>
      <c r="BO640" s="1">
        <v>1.0</v>
      </c>
      <c r="BP640" s="1">
        <v>-1.0</v>
      </c>
      <c r="BQ640" s="1">
        <v>-1.0</v>
      </c>
      <c r="BR640" s="1">
        <v>-1.0</v>
      </c>
      <c r="BS640" s="1">
        <v>-1.0</v>
      </c>
      <c r="BT640" s="1">
        <v>-1.0</v>
      </c>
      <c r="BU640" s="1">
        <v>1.0</v>
      </c>
      <c r="BV640" s="1">
        <v>-1.0</v>
      </c>
      <c r="BW640" s="1">
        <v>-1.0</v>
      </c>
      <c r="BX640" s="1">
        <v>-1.0</v>
      </c>
      <c r="BY640" s="1">
        <v>-1.0</v>
      </c>
      <c r="BZ640" s="1">
        <v>-1.0</v>
      </c>
      <c r="CA640" s="1">
        <v>-1.0</v>
      </c>
      <c r="CB640" s="1">
        <v>-1.0</v>
      </c>
      <c r="CC640" s="1">
        <v>-1.0</v>
      </c>
      <c r="CD640" s="1">
        <v>21465.0</v>
      </c>
    </row>
    <row r="641">
      <c r="A641" s="1">
        <v>2.0155864E7</v>
      </c>
      <c r="B641" s="1" t="s">
        <v>3617</v>
      </c>
      <c r="C641" s="1" t="s">
        <v>3618</v>
      </c>
      <c r="D641" s="1" t="s">
        <v>3619</v>
      </c>
      <c r="E641" s="1" t="s">
        <v>85</v>
      </c>
      <c r="G641" s="1" t="s">
        <v>3620</v>
      </c>
      <c r="I641" s="1">
        <v>519720.0</v>
      </c>
      <c r="J641" s="1">
        <v>40652.0</v>
      </c>
      <c r="K641" s="1" t="s">
        <v>88</v>
      </c>
      <c r="L641" s="1">
        <v>1.0</v>
      </c>
      <c r="M641" s="1">
        <v>0.0</v>
      </c>
      <c r="N641" s="1">
        <v>1.0</v>
      </c>
      <c r="O641" s="1">
        <v>1.0</v>
      </c>
      <c r="P641" s="1" t="s">
        <v>111</v>
      </c>
      <c r="Q641" s="1" t="s">
        <v>1689</v>
      </c>
      <c r="R641" s="1">
        <v>40.59425</v>
      </c>
      <c r="S641" s="1">
        <v>-73.7950599999999</v>
      </c>
      <c r="T641" s="1" t="s">
        <v>125</v>
      </c>
      <c r="U641" s="1" t="s">
        <v>92</v>
      </c>
      <c r="V641" s="1">
        <v>6.0</v>
      </c>
      <c r="W641" s="1">
        <v>1.0</v>
      </c>
      <c r="X641" s="1">
        <v>2.0</v>
      </c>
      <c r="Y641" s="1">
        <v>2.0</v>
      </c>
      <c r="Z641" s="1" t="s">
        <v>93</v>
      </c>
      <c r="AA641" s="1" t="s">
        <v>3621</v>
      </c>
      <c r="AB641" s="1">
        <v>150.0</v>
      </c>
      <c r="AC641" s="1">
        <v>2.0</v>
      </c>
      <c r="AD641" s="1">
        <v>135.0</v>
      </c>
      <c r="AE641" s="1">
        <v>2.0</v>
      </c>
      <c r="AF641" s="1" t="s">
        <v>407</v>
      </c>
      <c r="AG641" s="1">
        <v>1.0</v>
      </c>
      <c r="AH641" s="1">
        <v>0.0</v>
      </c>
      <c r="AI641" s="1">
        <v>4.0</v>
      </c>
      <c r="AJ641" s="1">
        <v>34.0</v>
      </c>
      <c r="AK641" s="1">
        <v>309.0</v>
      </c>
      <c r="AL641" s="1">
        <v>2.0</v>
      </c>
      <c r="AM641" s="1">
        <v>1.0</v>
      </c>
      <c r="AN641" s="1">
        <v>100.0</v>
      </c>
      <c r="AO641" s="1">
        <v>10.0</v>
      </c>
      <c r="AP641" s="1">
        <v>10.0</v>
      </c>
      <c r="AQ641" s="1">
        <v>10.0</v>
      </c>
      <c r="AR641" s="1">
        <v>10.0</v>
      </c>
      <c r="AS641" s="1">
        <v>10.0</v>
      </c>
      <c r="AT641" s="1">
        <v>10.0</v>
      </c>
      <c r="AU641" s="1">
        <v>0.0</v>
      </c>
      <c r="AV641" s="1" t="s">
        <v>96</v>
      </c>
      <c r="AW641" s="1">
        <v>1.0</v>
      </c>
      <c r="AX641" s="1">
        <v>1.0</v>
      </c>
      <c r="AY641" s="1">
        <v>0.0</v>
      </c>
      <c r="AZ641" s="1">
        <v>0.0</v>
      </c>
      <c r="BA641" s="1">
        <v>0.09</v>
      </c>
      <c r="BB641" s="1">
        <v>-1.0</v>
      </c>
      <c r="BC641" s="1">
        <v>-1.0</v>
      </c>
      <c r="BD641" s="1">
        <v>-1.0</v>
      </c>
      <c r="BE641" s="1">
        <v>-1.0</v>
      </c>
      <c r="BF641" s="1">
        <v>-1.0</v>
      </c>
      <c r="BG641" s="1">
        <v>-1.0</v>
      </c>
      <c r="BH641" s="1">
        <v>1.0</v>
      </c>
      <c r="BI641" s="1">
        <v>-1.0</v>
      </c>
      <c r="BJ641" s="1">
        <v>1.0</v>
      </c>
      <c r="BK641" s="1">
        <v>1.0</v>
      </c>
      <c r="BL641" s="1">
        <v>-1.0</v>
      </c>
      <c r="BM641" s="1">
        <v>1.0</v>
      </c>
      <c r="BN641" s="1">
        <v>-1.0</v>
      </c>
      <c r="BO641" s="1">
        <v>-1.0</v>
      </c>
      <c r="BP641" s="1">
        <v>-1.0</v>
      </c>
      <c r="BQ641" s="1">
        <v>1.0</v>
      </c>
      <c r="BR641" s="1">
        <v>1.0</v>
      </c>
      <c r="BS641" s="1">
        <v>-1.0</v>
      </c>
      <c r="BT641" s="1">
        <v>-1.0</v>
      </c>
      <c r="BU641" s="1">
        <v>1.0</v>
      </c>
      <c r="BV641" s="1">
        <v>-1.0</v>
      </c>
      <c r="BW641" s="1">
        <v>-1.0</v>
      </c>
      <c r="BX641" s="1">
        <v>-1.0</v>
      </c>
      <c r="BY641" s="1">
        <v>-1.0</v>
      </c>
      <c r="BZ641" s="1">
        <v>-1.0</v>
      </c>
      <c r="CA641" s="1">
        <v>-1.0</v>
      </c>
      <c r="CB641" s="1">
        <v>1.0</v>
      </c>
      <c r="CC641" s="1">
        <v>-1.0</v>
      </c>
      <c r="CD641" s="1">
        <v>21520.0</v>
      </c>
    </row>
    <row r="642">
      <c r="A642" s="1">
        <v>3.5877681E7</v>
      </c>
      <c r="B642" s="1" t="s">
        <v>3622</v>
      </c>
      <c r="C642" s="1" t="s">
        <v>3623</v>
      </c>
      <c r="D642" s="1" t="s">
        <v>3624</v>
      </c>
      <c r="E642" s="1" t="s">
        <v>85</v>
      </c>
      <c r="G642" s="1" t="s">
        <v>3623</v>
      </c>
      <c r="I642" s="1">
        <v>3.5783912E7</v>
      </c>
      <c r="J642" s="1">
        <v>42169.0</v>
      </c>
      <c r="K642" s="1" t="s">
        <v>134</v>
      </c>
      <c r="L642" s="1">
        <v>1.0</v>
      </c>
      <c r="M642" s="1">
        <v>0.0</v>
      </c>
      <c r="N642" s="1">
        <v>4.0</v>
      </c>
      <c r="O642" s="1">
        <v>0.0</v>
      </c>
      <c r="P642" s="1" t="s">
        <v>993</v>
      </c>
      <c r="Q642" s="1" t="s">
        <v>1608</v>
      </c>
      <c r="R642" s="1">
        <v>40.86427</v>
      </c>
      <c r="S642" s="1">
        <v>-73.89215</v>
      </c>
      <c r="T642" s="1" t="s">
        <v>91</v>
      </c>
      <c r="U642" s="1" t="s">
        <v>113</v>
      </c>
      <c r="V642" s="1">
        <v>2.0</v>
      </c>
      <c r="W642" s="1">
        <v>1.0</v>
      </c>
      <c r="X642" s="1">
        <v>1.0</v>
      </c>
      <c r="Y642" s="1">
        <v>1.0</v>
      </c>
      <c r="Z642" s="1" t="s">
        <v>93</v>
      </c>
      <c r="AA642" s="1" t="s">
        <v>3625</v>
      </c>
      <c r="AB642" s="1">
        <v>39.0</v>
      </c>
      <c r="AC642" s="1">
        <v>1.0</v>
      </c>
      <c r="AD642" s="1">
        <v>15.0</v>
      </c>
      <c r="AE642" s="1">
        <v>2.0</v>
      </c>
      <c r="AF642" s="1" t="s">
        <v>202</v>
      </c>
      <c r="AG642" s="1">
        <v>1.0</v>
      </c>
      <c r="AH642" s="1">
        <v>25.0</v>
      </c>
      <c r="AI642" s="1">
        <v>55.0</v>
      </c>
      <c r="AJ642" s="1">
        <v>85.0</v>
      </c>
      <c r="AK642" s="1">
        <v>175.0</v>
      </c>
      <c r="AL642" s="1">
        <v>1.0</v>
      </c>
      <c r="AM642" s="1">
        <v>1.0</v>
      </c>
      <c r="AN642" s="1">
        <v>100.0</v>
      </c>
      <c r="AO642" s="1">
        <v>10.0</v>
      </c>
      <c r="AP642" s="1">
        <v>10.0</v>
      </c>
      <c r="AQ642" s="1">
        <v>10.0</v>
      </c>
      <c r="AR642" s="1">
        <v>10.0</v>
      </c>
      <c r="AS642" s="1">
        <v>10.0</v>
      </c>
      <c r="AT642" s="1">
        <v>10.0</v>
      </c>
      <c r="AU642" s="1">
        <v>1.0</v>
      </c>
      <c r="AV642" s="1" t="s">
        <v>96</v>
      </c>
      <c r="AW642" s="1">
        <v>8.0</v>
      </c>
      <c r="AX642" s="1">
        <v>2.0</v>
      </c>
      <c r="AY642" s="1">
        <v>6.0</v>
      </c>
      <c r="AZ642" s="1">
        <v>0.0</v>
      </c>
      <c r="BA642" s="1">
        <v>1.0</v>
      </c>
      <c r="BB642" s="1">
        <v>-1.0</v>
      </c>
      <c r="BC642" s="1">
        <v>-1.0</v>
      </c>
      <c r="BD642" s="1">
        <v>-1.0</v>
      </c>
      <c r="BE642" s="1">
        <v>-1.0</v>
      </c>
      <c r="BF642" s="1">
        <v>-1.0</v>
      </c>
      <c r="BG642" s="1">
        <v>-1.0</v>
      </c>
      <c r="BH642" s="1">
        <v>-1.0</v>
      </c>
      <c r="BI642" s="1">
        <v>-1.0</v>
      </c>
      <c r="BJ642" s="1">
        <v>-1.0</v>
      </c>
      <c r="BK642" s="1">
        <v>-1.0</v>
      </c>
      <c r="BL642" s="1">
        <v>-1.0</v>
      </c>
      <c r="BM642" s="1">
        <v>-1.0</v>
      </c>
      <c r="BN642" s="1">
        <v>-1.0</v>
      </c>
      <c r="BO642" s="1">
        <v>-1.0</v>
      </c>
      <c r="BP642" s="1">
        <v>-1.0</v>
      </c>
      <c r="BQ642" s="1">
        <v>-1.0</v>
      </c>
      <c r="BR642" s="1">
        <v>-1.0</v>
      </c>
      <c r="BS642" s="1">
        <v>-1.0</v>
      </c>
      <c r="BT642" s="1">
        <v>-1.0</v>
      </c>
      <c r="BU642" s="1">
        <v>1.0</v>
      </c>
      <c r="BV642" s="1">
        <v>-1.0</v>
      </c>
      <c r="BW642" s="1">
        <v>-1.0</v>
      </c>
      <c r="BX642" s="1">
        <v>1.0</v>
      </c>
      <c r="BY642" s="1">
        <v>-1.0</v>
      </c>
      <c r="BZ642" s="1">
        <v>-1.0</v>
      </c>
      <c r="CA642" s="1">
        <v>-1.0</v>
      </c>
      <c r="CB642" s="1">
        <v>-1.0</v>
      </c>
      <c r="CC642" s="1">
        <v>-1.0</v>
      </c>
      <c r="CD642" s="1">
        <v>21574.0</v>
      </c>
    </row>
    <row r="643">
      <c r="A643" s="1">
        <v>9063028.0</v>
      </c>
      <c r="B643" s="1" t="s">
        <v>3626</v>
      </c>
      <c r="C643" s="1" t="s">
        <v>3627</v>
      </c>
      <c r="D643" s="1" t="s">
        <v>3627</v>
      </c>
      <c r="E643" s="1" t="s">
        <v>85</v>
      </c>
      <c r="I643" s="1">
        <v>8113248.0</v>
      </c>
      <c r="J643" s="1">
        <v>41498.0</v>
      </c>
      <c r="M643" s="1">
        <v>0.0</v>
      </c>
      <c r="N643" s="1">
        <v>2.0</v>
      </c>
      <c r="O643" s="1">
        <v>1.0</v>
      </c>
      <c r="P643" s="1" t="s">
        <v>89</v>
      </c>
      <c r="Q643" s="1" t="s">
        <v>273</v>
      </c>
      <c r="R643" s="1">
        <v>40.7594</v>
      </c>
      <c r="S643" s="1">
        <v>-73.98634</v>
      </c>
      <c r="T643" s="1" t="s">
        <v>91</v>
      </c>
      <c r="U643" s="1" t="s">
        <v>113</v>
      </c>
      <c r="V643" s="1">
        <v>2.0</v>
      </c>
      <c r="W643" s="1">
        <v>1.0</v>
      </c>
      <c r="X643" s="1">
        <v>1.0</v>
      </c>
      <c r="Y643" s="1">
        <v>1.0</v>
      </c>
      <c r="Z643" s="1" t="s">
        <v>93</v>
      </c>
      <c r="AA643" s="1" t="s">
        <v>3628</v>
      </c>
      <c r="AB643" s="1">
        <v>210.0</v>
      </c>
      <c r="AC643" s="1">
        <v>1.0</v>
      </c>
      <c r="AD643" s="1">
        <v>0.0</v>
      </c>
      <c r="AE643" s="1">
        <v>3.0</v>
      </c>
      <c r="AF643" s="1" t="s">
        <v>2358</v>
      </c>
      <c r="AG643" s="1">
        <v>1.0</v>
      </c>
      <c r="AH643" s="1">
        <v>0.0</v>
      </c>
      <c r="AI643" s="1">
        <v>0.0</v>
      </c>
      <c r="AJ643" s="1">
        <v>0.0</v>
      </c>
      <c r="AK643" s="1">
        <v>0.0</v>
      </c>
      <c r="AL643" s="1">
        <v>0.0</v>
      </c>
      <c r="AM643" s="1">
        <v>0.0</v>
      </c>
      <c r="AU643" s="1">
        <v>0.0</v>
      </c>
      <c r="AV643" s="1" t="s">
        <v>96</v>
      </c>
      <c r="AW643" s="1">
        <v>2.0</v>
      </c>
      <c r="AX643" s="1">
        <v>1.0</v>
      </c>
      <c r="AY643" s="1">
        <v>1.0</v>
      </c>
      <c r="AZ643" s="1">
        <v>0.0</v>
      </c>
      <c r="BB643" s="1">
        <v>1.0</v>
      </c>
      <c r="BC643" s="1">
        <v>1.0</v>
      </c>
      <c r="BD643" s="1">
        <v>-1.0</v>
      </c>
      <c r="BE643" s="1">
        <v>-1.0</v>
      </c>
      <c r="BF643" s="1">
        <v>-1.0</v>
      </c>
      <c r="BG643" s="1">
        <v>-1.0</v>
      </c>
      <c r="BH643" s="1">
        <v>-1.0</v>
      </c>
      <c r="BI643" s="1">
        <v>-1.0</v>
      </c>
      <c r="BJ643" s="1">
        <v>1.0</v>
      </c>
      <c r="BK643" s="1">
        <v>-1.0</v>
      </c>
      <c r="BL643" s="1">
        <v>-1.0</v>
      </c>
      <c r="BM643" s="1">
        <v>1.0</v>
      </c>
      <c r="BN643" s="1">
        <v>1.0</v>
      </c>
      <c r="BO643" s="1">
        <v>-1.0</v>
      </c>
      <c r="BP643" s="1">
        <v>-1.0</v>
      </c>
      <c r="BQ643" s="1">
        <v>-1.0</v>
      </c>
      <c r="BR643" s="1">
        <v>-1.0</v>
      </c>
      <c r="BS643" s="1">
        <v>-1.0</v>
      </c>
      <c r="BT643" s="1">
        <v>-1.0</v>
      </c>
      <c r="BU643" s="1">
        <v>1.0</v>
      </c>
      <c r="BV643" s="1">
        <v>-1.0</v>
      </c>
      <c r="BW643" s="1">
        <v>-1.0</v>
      </c>
      <c r="BX643" s="1">
        <v>-1.0</v>
      </c>
      <c r="BY643" s="1">
        <v>-1.0</v>
      </c>
      <c r="BZ643" s="1">
        <v>-1.0</v>
      </c>
      <c r="CA643" s="1">
        <v>-1.0</v>
      </c>
      <c r="CB643" s="1">
        <v>-1.0</v>
      </c>
      <c r="CC643" s="1">
        <v>-1.0</v>
      </c>
      <c r="CD643" s="1">
        <v>21591.0</v>
      </c>
    </row>
    <row r="644">
      <c r="A644" s="1">
        <v>2722693.0</v>
      </c>
      <c r="B644" s="1" t="s">
        <v>3629</v>
      </c>
      <c r="C644" s="1" t="s">
        <v>3630</v>
      </c>
      <c r="D644" s="1" t="s">
        <v>3631</v>
      </c>
      <c r="E644" s="1" t="s">
        <v>85</v>
      </c>
      <c r="I644" s="1">
        <v>3280997.0</v>
      </c>
      <c r="J644" s="1">
        <v>41137.0</v>
      </c>
      <c r="M644" s="1">
        <v>0.0</v>
      </c>
      <c r="N644" s="1">
        <v>1.0</v>
      </c>
      <c r="O644" s="1">
        <v>1.0</v>
      </c>
      <c r="P644" s="1" t="s">
        <v>89</v>
      </c>
      <c r="Q644" s="1" t="s">
        <v>601</v>
      </c>
      <c r="R644" s="1">
        <v>40.76351</v>
      </c>
      <c r="S644" s="1">
        <v>-73.98431</v>
      </c>
      <c r="T644" s="1" t="s">
        <v>91</v>
      </c>
      <c r="U644" s="1" t="s">
        <v>92</v>
      </c>
      <c r="V644" s="1">
        <v>2.0</v>
      </c>
      <c r="W644" s="1">
        <v>1.0</v>
      </c>
      <c r="X644" s="1">
        <v>1.0</v>
      </c>
      <c r="Y644" s="1">
        <v>1.0</v>
      </c>
      <c r="Z644" s="1" t="s">
        <v>93</v>
      </c>
      <c r="AA644" s="1" t="s">
        <v>3632</v>
      </c>
      <c r="AB644" s="1">
        <v>250.0</v>
      </c>
      <c r="AC644" s="1">
        <v>1.0</v>
      </c>
      <c r="AD644" s="1">
        <v>0.0</v>
      </c>
      <c r="AE644" s="1">
        <v>1.0</v>
      </c>
      <c r="AF644" s="1" t="s">
        <v>266</v>
      </c>
      <c r="AG644" s="1">
        <v>1.0</v>
      </c>
      <c r="AH644" s="1">
        <v>0.0</v>
      </c>
      <c r="AI644" s="1">
        <v>0.0</v>
      </c>
      <c r="AJ644" s="1">
        <v>0.0</v>
      </c>
      <c r="AK644" s="1">
        <v>0.0</v>
      </c>
      <c r="AL644" s="1">
        <v>1.0</v>
      </c>
      <c r="AM644" s="1">
        <v>0.0</v>
      </c>
      <c r="AN644" s="1">
        <v>100.0</v>
      </c>
      <c r="AO644" s="1">
        <v>10.0</v>
      </c>
      <c r="AP644" s="1">
        <v>10.0</v>
      </c>
      <c r="AQ644" s="1">
        <v>10.0</v>
      </c>
      <c r="AR644" s="1">
        <v>10.0</v>
      </c>
      <c r="AS644" s="1">
        <v>10.0</v>
      </c>
      <c r="AT644" s="1">
        <v>10.0</v>
      </c>
      <c r="AU644" s="1">
        <v>0.0</v>
      </c>
      <c r="AV644" s="1" t="s">
        <v>117</v>
      </c>
      <c r="AW644" s="1">
        <v>1.0</v>
      </c>
      <c r="AX644" s="1">
        <v>1.0</v>
      </c>
      <c r="AY644" s="1">
        <v>0.0</v>
      </c>
      <c r="AZ644" s="1">
        <v>0.0</v>
      </c>
      <c r="BA644" s="1">
        <v>0.02</v>
      </c>
      <c r="BB644" s="1">
        <v>-1.0</v>
      </c>
      <c r="BC644" s="1">
        <v>1.0</v>
      </c>
      <c r="BD644" s="1">
        <v>-1.0</v>
      </c>
      <c r="BE644" s="1">
        <v>-1.0</v>
      </c>
      <c r="BF644" s="1">
        <v>-1.0</v>
      </c>
      <c r="BG644" s="1">
        <v>-1.0</v>
      </c>
      <c r="BH644" s="1">
        <v>-1.0</v>
      </c>
      <c r="BI644" s="1">
        <v>-1.0</v>
      </c>
      <c r="BJ644" s="1">
        <v>1.0</v>
      </c>
      <c r="BK644" s="1">
        <v>-1.0</v>
      </c>
      <c r="BL644" s="1">
        <v>-1.0</v>
      </c>
      <c r="BM644" s="1">
        <v>-1.0</v>
      </c>
      <c r="BN644" s="1">
        <v>1.0</v>
      </c>
      <c r="BO644" s="1">
        <v>-1.0</v>
      </c>
      <c r="BP644" s="1">
        <v>-1.0</v>
      </c>
      <c r="BQ644" s="1">
        <v>-1.0</v>
      </c>
      <c r="BR644" s="1">
        <v>-1.0</v>
      </c>
      <c r="BS644" s="1">
        <v>-1.0</v>
      </c>
      <c r="BT644" s="1">
        <v>-1.0</v>
      </c>
      <c r="BU644" s="1">
        <v>1.0</v>
      </c>
      <c r="BV644" s="1">
        <v>-1.0</v>
      </c>
      <c r="BW644" s="1">
        <v>-1.0</v>
      </c>
      <c r="BX644" s="1">
        <v>-1.0</v>
      </c>
      <c r="BY644" s="1">
        <v>-1.0</v>
      </c>
      <c r="BZ644" s="1">
        <v>-1.0</v>
      </c>
      <c r="CA644" s="1">
        <v>-1.0</v>
      </c>
      <c r="CB644" s="1">
        <v>-1.0</v>
      </c>
      <c r="CC644" s="1">
        <v>-1.0</v>
      </c>
      <c r="CD644" s="1">
        <v>21598.0</v>
      </c>
    </row>
    <row r="645">
      <c r="A645" s="1">
        <v>1.5831628E7</v>
      </c>
      <c r="B645" s="1" t="s">
        <v>3633</v>
      </c>
      <c r="C645" s="1" t="s">
        <v>3634</v>
      </c>
      <c r="D645" s="1" t="s">
        <v>3635</v>
      </c>
      <c r="E645" s="1" t="s">
        <v>85</v>
      </c>
      <c r="F645" s="1" t="s">
        <v>3636</v>
      </c>
      <c r="G645" s="1" t="s">
        <v>3637</v>
      </c>
      <c r="I645" s="1">
        <v>1.8143446E7</v>
      </c>
      <c r="J645" s="1">
        <v>41835.0</v>
      </c>
      <c r="K645" s="1" t="s">
        <v>272</v>
      </c>
      <c r="L645" s="1">
        <v>0.6</v>
      </c>
      <c r="M645" s="1">
        <v>0.0</v>
      </c>
      <c r="N645" s="1">
        <v>1.0</v>
      </c>
      <c r="O645" s="1">
        <v>0.0</v>
      </c>
      <c r="P645" s="1" t="s">
        <v>89</v>
      </c>
      <c r="Q645" s="1" t="s">
        <v>90</v>
      </c>
      <c r="R645" s="1">
        <v>40.7659</v>
      </c>
      <c r="S645" s="1">
        <v>-73.98371</v>
      </c>
      <c r="T645" s="1" t="s">
        <v>91</v>
      </c>
      <c r="U645" s="1" t="s">
        <v>92</v>
      </c>
      <c r="V645" s="1">
        <v>4.0</v>
      </c>
      <c r="W645" s="1">
        <v>1.0</v>
      </c>
      <c r="X645" s="1">
        <v>1.0</v>
      </c>
      <c r="Y645" s="1">
        <v>1.0</v>
      </c>
      <c r="Z645" s="1" t="s">
        <v>93</v>
      </c>
      <c r="AA645" s="1" t="s">
        <v>3638</v>
      </c>
      <c r="AB645" s="1">
        <v>250.0</v>
      </c>
      <c r="AC645" s="1">
        <v>1.0</v>
      </c>
      <c r="AD645" s="1">
        <v>0.0</v>
      </c>
      <c r="AE645" s="1">
        <v>15.0</v>
      </c>
      <c r="AF645" s="1" t="s">
        <v>904</v>
      </c>
      <c r="AG645" s="1">
        <v>1.0</v>
      </c>
      <c r="AH645" s="1">
        <v>18.0</v>
      </c>
      <c r="AI645" s="1">
        <v>27.0</v>
      </c>
      <c r="AJ645" s="1">
        <v>52.0</v>
      </c>
      <c r="AK645" s="1">
        <v>52.0</v>
      </c>
      <c r="AL645" s="1">
        <v>1.0</v>
      </c>
      <c r="AM645" s="1">
        <v>1.0</v>
      </c>
      <c r="AN645" s="1">
        <v>100.0</v>
      </c>
      <c r="AO645" s="1">
        <v>10.0</v>
      </c>
      <c r="AP645" s="1">
        <v>10.0</v>
      </c>
      <c r="AQ645" s="1">
        <v>10.0</v>
      </c>
      <c r="AR645" s="1">
        <v>10.0</v>
      </c>
      <c r="AS645" s="1">
        <v>10.0</v>
      </c>
      <c r="AT645" s="1">
        <v>10.0</v>
      </c>
      <c r="AU645" s="1">
        <v>1.0</v>
      </c>
      <c r="AV645" s="1" t="s">
        <v>96</v>
      </c>
      <c r="AW645" s="1">
        <v>1.0</v>
      </c>
      <c r="AX645" s="1">
        <v>1.0</v>
      </c>
      <c r="AY645" s="1">
        <v>0.0</v>
      </c>
      <c r="AZ645" s="1">
        <v>0.0</v>
      </c>
      <c r="BA645" s="1">
        <v>0.35</v>
      </c>
      <c r="BB645" s="1">
        <v>-1.0</v>
      </c>
      <c r="BC645" s="1">
        <v>1.0</v>
      </c>
      <c r="BD645" s="1">
        <v>-1.0</v>
      </c>
      <c r="BE645" s="1">
        <v>-1.0</v>
      </c>
      <c r="BF645" s="1">
        <v>-1.0</v>
      </c>
      <c r="BG645" s="1">
        <v>-1.0</v>
      </c>
      <c r="BH645" s="1">
        <v>-1.0</v>
      </c>
      <c r="BI645" s="1">
        <v>-1.0</v>
      </c>
      <c r="BJ645" s="1">
        <v>1.0</v>
      </c>
      <c r="BK645" s="1">
        <v>-1.0</v>
      </c>
      <c r="BL645" s="1">
        <v>-1.0</v>
      </c>
      <c r="BM645" s="1">
        <v>1.0</v>
      </c>
      <c r="BN645" s="1">
        <v>1.0</v>
      </c>
      <c r="BO645" s="1">
        <v>-1.0</v>
      </c>
      <c r="BP645" s="1">
        <v>-1.0</v>
      </c>
      <c r="BQ645" s="1">
        <v>-1.0</v>
      </c>
      <c r="BR645" s="1">
        <v>-1.0</v>
      </c>
      <c r="BS645" s="1">
        <v>-1.0</v>
      </c>
      <c r="BT645" s="1">
        <v>-1.0</v>
      </c>
      <c r="BU645" s="1">
        <v>1.0</v>
      </c>
      <c r="BV645" s="1">
        <v>-1.0</v>
      </c>
      <c r="BW645" s="1">
        <v>-1.0</v>
      </c>
      <c r="BX645" s="1">
        <v>-1.0</v>
      </c>
      <c r="BY645" s="1">
        <v>-1.0</v>
      </c>
      <c r="BZ645" s="1">
        <v>-1.0</v>
      </c>
      <c r="CA645" s="1">
        <v>-1.0</v>
      </c>
      <c r="CB645" s="1">
        <v>-1.0</v>
      </c>
      <c r="CC645" s="1">
        <v>-1.0</v>
      </c>
      <c r="CD645" s="1">
        <v>21601.0</v>
      </c>
    </row>
    <row r="646">
      <c r="A646" s="1">
        <v>3.6206222E7</v>
      </c>
      <c r="B646" s="1" t="s">
        <v>3639</v>
      </c>
      <c r="E646" s="1" t="s">
        <v>85</v>
      </c>
      <c r="H646" s="1" t="s">
        <v>3640</v>
      </c>
      <c r="I646" s="1">
        <v>6.7567916E7</v>
      </c>
      <c r="J646" s="1">
        <v>42477.0</v>
      </c>
      <c r="K646" s="1" t="s">
        <v>88</v>
      </c>
      <c r="L646" s="1">
        <v>1.0</v>
      </c>
      <c r="M646" s="1">
        <v>0.0</v>
      </c>
      <c r="N646" s="1">
        <v>6.0</v>
      </c>
      <c r="O646" s="1">
        <v>1.0</v>
      </c>
      <c r="P646" s="1" t="s">
        <v>123</v>
      </c>
      <c r="Q646" s="1" t="s">
        <v>532</v>
      </c>
      <c r="R646" s="1">
        <v>40.64283</v>
      </c>
      <c r="S646" s="1">
        <v>-73.99416</v>
      </c>
      <c r="T646" s="1" t="s">
        <v>1690</v>
      </c>
      <c r="U646" s="1" t="s">
        <v>214</v>
      </c>
      <c r="V646" s="1">
        <v>1.0</v>
      </c>
      <c r="W646" s="1">
        <v>1.5</v>
      </c>
      <c r="X646" s="1">
        <v>1.0</v>
      </c>
      <c r="Y646" s="1">
        <v>1.0</v>
      </c>
      <c r="Z646" s="1" t="s">
        <v>93</v>
      </c>
      <c r="AA646" s="1" t="s">
        <v>3641</v>
      </c>
      <c r="AB646" s="1">
        <v>30.0</v>
      </c>
      <c r="AC646" s="1">
        <v>1.0</v>
      </c>
      <c r="AD646" s="1">
        <v>0.0</v>
      </c>
      <c r="AE646" s="1">
        <v>1.0</v>
      </c>
      <c r="AF646" s="1" t="s">
        <v>2136</v>
      </c>
      <c r="AG646" s="1">
        <v>1.0</v>
      </c>
      <c r="AH646" s="1">
        <v>30.0</v>
      </c>
      <c r="AI646" s="1">
        <v>60.0</v>
      </c>
      <c r="AJ646" s="1">
        <v>90.0</v>
      </c>
      <c r="AK646" s="1">
        <v>365.0</v>
      </c>
      <c r="AL646" s="1">
        <v>0.0</v>
      </c>
      <c r="AM646" s="1">
        <v>0.0</v>
      </c>
      <c r="AU646" s="1">
        <v>1.0</v>
      </c>
      <c r="AV646" s="1" t="s">
        <v>105</v>
      </c>
      <c r="AW646" s="1">
        <v>4.0</v>
      </c>
      <c r="AX646" s="1">
        <v>0.0</v>
      </c>
      <c r="AY646" s="1">
        <v>0.0</v>
      </c>
      <c r="AZ646" s="1">
        <v>4.0</v>
      </c>
      <c r="BB646" s="1">
        <v>-1.0</v>
      </c>
      <c r="BC646" s="1">
        <v>-1.0</v>
      </c>
      <c r="BD646" s="1">
        <v>-1.0</v>
      </c>
      <c r="BE646" s="1">
        <v>-1.0</v>
      </c>
      <c r="BF646" s="1">
        <v>-1.0</v>
      </c>
      <c r="BG646" s="1">
        <v>-1.0</v>
      </c>
      <c r="BH646" s="1">
        <v>-1.0</v>
      </c>
      <c r="BI646" s="1">
        <v>-1.0</v>
      </c>
      <c r="BJ646" s="1">
        <v>-1.0</v>
      </c>
      <c r="BK646" s="1">
        <v>-1.0</v>
      </c>
      <c r="BL646" s="1">
        <v>-1.0</v>
      </c>
      <c r="BM646" s="1">
        <v>-1.0</v>
      </c>
      <c r="BN646" s="1">
        <v>-1.0</v>
      </c>
      <c r="BO646" s="1">
        <v>-1.0</v>
      </c>
      <c r="BP646" s="1">
        <v>-1.0</v>
      </c>
      <c r="BQ646" s="1">
        <v>-1.0</v>
      </c>
      <c r="BR646" s="1">
        <v>-1.0</v>
      </c>
      <c r="BS646" s="1">
        <v>-1.0</v>
      </c>
      <c r="BT646" s="1">
        <v>-1.0</v>
      </c>
      <c r="BU646" s="1">
        <v>1.0</v>
      </c>
      <c r="BV646" s="1">
        <v>-1.0</v>
      </c>
      <c r="BW646" s="1">
        <v>-1.0</v>
      </c>
      <c r="BX646" s="1">
        <v>-1.0</v>
      </c>
      <c r="BY646" s="1">
        <v>-1.0</v>
      </c>
      <c r="BZ646" s="1">
        <v>-1.0</v>
      </c>
      <c r="CA646" s="1">
        <v>-1.0</v>
      </c>
      <c r="CB646" s="1">
        <v>-1.0</v>
      </c>
      <c r="CC646" s="1">
        <v>-1.0</v>
      </c>
      <c r="CD646" s="1">
        <v>21607.0</v>
      </c>
    </row>
    <row r="647">
      <c r="A647" s="1">
        <v>2.6865972E7</v>
      </c>
      <c r="B647" s="1" t="s">
        <v>3642</v>
      </c>
      <c r="C647" s="1" t="s">
        <v>3643</v>
      </c>
      <c r="D647" s="1" t="s">
        <v>3644</v>
      </c>
      <c r="E647" s="1" t="s">
        <v>85</v>
      </c>
      <c r="F647" s="1" t="s">
        <v>3645</v>
      </c>
      <c r="G647" s="1" t="s">
        <v>3646</v>
      </c>
      <c r="H647" s="1" t="s">
        <v>3647</v>
      </c>
      <c r="I647" s="1">
        <v>3395693.0</v>
      </c>
      <c r="J647" s="1">
        <v>41149.0</v>
      </c>
      <c r="M647" s="1">
        <v>0.0</v>
      </c>
      <c r="N647" s="1">
        <v>1.0</v>
      </c>
      <c r="O647" s="1">
        <v>1.0</v>
      </c>
      <c r="P647" s="1" t="s">
        <v>111</v>
      </c>
      <c r="Q647" s="1" t="s">
        <v>112</v>
      </c>
      <c r="R647" s="1">
        <v>40.7559599999999</v>
      </c>
      <c r="S647" s="1">
        <v>-73.92144</v>
      </c>
      <c r="T647" s="1" t="s">
        <v>91</v>
      </c>
      <c r="U647" s="1" t="s">
        <v>113</v>
      </c>
      <c r="V647" s="1">
        <v>1.0</v>
      </c>
      <c r="W647" s="1">
        <v>1.0</v>
      </c>
      <c r="X647" s="1">
        <v>1.0</v>
      </c>
      <c r="Y647" s="1">
        <v>1.0</v>
      </c>
      <c r="Z647" s="1" t="s">
        <v>93</v>
      </c>
      <c r="AA647" s="1" t="s">
        <v>3648</v>
      </c>
      <c r="AB647" s="1">
        <v>60.0</v>
      </c>
      <c r="AC647" s="1">
        <v>1.0</v>
      </c>
      <c r="AD647" s="1">
        <v>20.0</v>
      </c>
      <c r="AE647" s="1">
        <v>15.0</v>
      </c>
      <c r="AF647" s="1" t="s">
        <v>255</v>
      </c>
      <c r="AG647" s="1">
        <v>1.0</v>
      </c>
      <c r="AH647" s="1">
        <v>0.0</v>
      </c>
      <c r="AI647" s="1">
        <v>28.0</v>
      </c>
      <c r="AJ647" s="1">
        <v>58.0</v>
      </c>
      <c r="AK647" s="1">
        <v>148.0</v>
      </c>
      <c r="AL647" s="1">
        <v>3.0</v>
      </c>
      <c r="AM647" s="1">
        <v>3.0</v>
      </c>
      <c r="AN647" s="1">
        <v>87.0</v>
      </c>
      <c r="AO647" s="1">
        <v>8.0</v>
      </c>
      <c r="AP647" s="1">
        <v>9.0</v>
      </c>
      <c r="AQ647" s="1">
        <v>10.0</v>
      </c>
      <c r="AR647" s="1">
        <v>7.0</v>
      </c>
      <c r="AS647" s="1">
        <v>7.0</v>
      </c>
      <c r="AT647" s="1">
        <v>7.0</v>
      </c>
      <c r="AU647" s="1">
        <v>0.0</v>
      </c>
      <c r="AV647" s="1" t="s">
        <v>105</v>
      </c>
      <c r="AW647" s="1">
        <v>1.0</v>
      </c>
      <c r="AX647" s="1">
        <v>0.0</v>
      </c>
      <c r="AY647" s="1">
        <v>1.0</v>
      </c>
      <c r="AZ647" s="1">
        <v>0.0</v>
      </c>
      <c r="BA647" s="1">
        <v>0.29</v>
      </c>
      <c r="BB647" s="1">
        <v>-1.0</v>
      </c>
      <c r="BC647" s="1">
        <v>1.0</v>
      </c>
      <c r="BD647" s="1">
        <v>-1.0</v>
      </c>
      <c r="BE647" s="1">
        <v>-1.0</v>
      </c>
      <c r="BF647" s="1">
        <v>-1.0</v>
      </c>
      <c r="BG647" s="1">
        <v>-1.0</v>
      </c>
      <c r="BH647" s="1">
        <v>-1.0</v>
      </c>
      <c r="BI647" s="1">
        <v>-1.0</v>
      </c>
      <c r="BJ647" s="1">
        <v>-1.0</v>
      </c>
      <c r="BK647" s="1">
        <v>-1.0</v>
      </c>
      <c r="BL647" s="1">
        <v>-1.0</v>
      </c>
      <c r="BM647" s="1">
        <v>-1.0</v>
      </c>
      <c r="BN647" s="1">
        <v>-1.0</v>
      </c>
      <c r="BO647" s="1">
        <v>-1.0</v>
      </c>
      <c r="BP647" s="1">
        <v>-1.0</v>
      </c>
      <c r="BQ647" s="1">
        <v>-1.0</v>
      </c>
      <c r="BR647" s="1">
        <v>-1.0</v>
      </c>
      <c r="BS647" s="1">
        <v>-1.0</v>
      </c>
      <c r="BT647" s="1">
        <v>-1.0</v>
      </c>
      <c r="BU647" s="1">
        <v>1.0</v>
      </c>
      <c r="BV647" s="1">
        <v>-1.0</v>
      </c>
      <c r="BW647" s="1">
        <v>-1.0</v>
      </c>
      <c r="BX647" s="1">
        <v>-1.0</v>
      </c>
      <c r="BY647" s="1">
        <v>-1.0</v>
      </c>
      <c r="BZ647" s="1">
        <v>-1.0</v>
      </c>
      <c r="CA647" s="1">
        <v>-1.0</v>
      </c>
      <c r="CB647" s="1">
        <v>-1.0</v>
      </c>
      <c r="CC647" s="1">
        <v>-1.0</v>
      </c>
      <c r="CD647" s="1">
        <v>21620.0</v>
      </c>
    </row>
    <row r="648">
      <c r="A648" s="1">
        <v>2.0274278E7</v>
      </c>
      <c r="B648" s="1" t="s">
        <v>3649</v>
      </c>
      <c r="C648" s="1" t="s">
        <v>3650</v>
      </c>
      <c r="D648" s="1" t="s">
        <v>3651</v>
      </c>
      <c r="E648" s="1" t="s">
        <v>85</v>
      </c>
      <c r="F648" s="1" t="s">
        <v>3652</v>
      </c>
      <c r="G648" s="1" t="s">
        <v>3653</v>
      </c>
      <c r="I648" s="1">
        <v>7.2375507E7</v>
      </c>
      <c r="J648" s="1">
        <v>42506.0</v>
      </c>
      <c r="K648" s="1" t="s">
        <v>134</v>
      </c>
      <c r="L648" s="1">
        <v>1.0</v>
      </c>
      <c r="M648" s="1">
        <v>0.0</v>
      </c>
      <c r="N648" s="1">
        <v>1.0</v>
      </c>
      <c r="O648" s="1">
        <v>0.0</v>
      </c>
      <c r="P648" s="1" t="s">
        <v>123</v>
      </c>
      <c r="Q648" s="1" t="s">
        <v>124</v>
      </c>
      <c r="R648" s="1">
        <v>40.60954</v>
      </c>
      <c r="S648" s="1">
        <v>-73.95966</v>
      </c>
      <c r="T648" s="1" t="s">
        <v>91</v>
      </c>
      <c r="U648" s="1" t="s">
        <v>92</v>
      </c>
      <c r="V648" s="1">
        <v>2.0</v>
      </c>
      <c r="W648" s="1">
        <v>1.0</v>
      </c>
      <c r="X648" s="1">
        <v>1.0</v>
      </c>
      <c r="Y648" s="1">
        <v>1.0</v>
      </c>
      <c r="Z648" s="1" t="s">
        <v>2866</v>
      </c>
      <c r="AA648" s="1" t="s">
        <v>3654</v>
      </c>
      <c r="AB648" s="1">
        <v>78.0</v>
      </c>
      <c r="AC648" s="1">
        <v>2.0</v>
      </c>
      <c r="AD648" s="1">
        <v>10.0</v>
      </c>
      <c r="AE648" s="1">
        <v>4.0</v>
      </c>
      <c r="AF648" s="1" t="s">
        <v>127</v>
      </c>
      <c r="AG648" s="1">
        <v>1.0</v>
      </c>
      <c r="AH648" s="1">
        <v>22.0</v>
      </c>
      <c r="AI648" s="1">
        <v>52.0</v>
      </c>
      <c r="AJ648" s="1">
        <v>82.0</v>
      </c>
      <c r="AK648" s="1">
        <v>82.0</v>
      </c>
      <c r="AL648" s="1">
        <v>5.0</v>
      </c>
      <c r="AM648" s="1">
        <v>5.0</v>
      </c>
      <c r="AN648" s="1">
        <v>96.0</v>
      </c>
      <c r="AO648" s="1">
        <v>10.0</v>
      </c>
      <c r="AP648" s="1">
        <v>8.0</v>
      </c>
      <c r="AQ648" s="1">
        <v>10.0</v>
      </c>
      <c r="AR648" s="1">
        <v>10.0</v>
      </c>
      <c r="AS648" s="1">
        <v>10.0</v>
      </c>
      <c r="AT648" s="1">
        <v>10.0</v>
      </c>
      <c r="AU648" s="1">
        <v>0.0</v>
      </c>
      <c r="AV648" s="1" t="s">
        <v>117</v>
      </c>
      <c r="AW648" s="1">
        <v>1.0</v>
      </c>
      <c r="AX648" s="1">
        <v>1.0</v>
      </c>
      <c r="AY648" s="1">
        <v>0.0</v>
      </c>
      <c r="AZ648" s="1">
        <v>0.0</v>
      </c>
      <c r="BA648" s="1">
        <v>0.67</v>
      </c>
      <c r="BB648" s="1">
        <v>-1.0</v>
      </c>
      <c r="BC648" s="1">
        <v>1.0</v>
      </c>
      <c r="BD648" s="1">
        <v>-1.0</v>
      </c>
      <c r="BE648" s="1">
        <v>-1.0</v>
      </c>
      <c r="BF648" s="1">
        <v>-1.0</v>
      </c>
      <c r="BG648" s="1">
        <v>-1.0</v>
      </c>
      <c r="BH648" s="1">
        <v>1.0</v>
      </c>
      <c r="BI648" s="1">
        <v>-1.0</v>
      </c>
      <c r="BJ648" s="1">
        <v>1.0</v>
      </c>
      <c r="BK648" s="1">
        <v>-1.0</v>
      </c>
      <c r="BL648" s="1">
        <v>1.0</v>
      </c>
      <c r="BM648" s="1">
        <v>-1.0</v>
      </c>
      <c r="BN648" s="1">
        <v>-1.0</v>
      </c>
      <c r="BO648" s="1">
        <v>-1.0</v>
      </c>
      <c r="BP648" s="1">
        <v>-1.0</v>
      </c>
      <c r="BQ648" s="1">
        <v>1.0</v>
      </c>
      <c r="BR648" s="1">
        <v>-1.0</v>
      </c>
      <c r="BS648" s="1">
        <v>1.0</v>
      </c>
      <c r="BT648" s="1">
        <v>-1.0</v>
      </c>
      <c r="BU648" s="1">
        <v>1.0</v>
      </c>
      <c r="BV648" s="1">
        <v>-1.0</v>
      </c>
      <c r="BW648" s="1">
        <v>-1.0</v>
      </c>
      <c r="BX648" s="1">
        <v>-1.0</v>
      </c>
      <c r="BY648" s="1">
        <v>-1.0</v>
      </c>
      <c r="BZ648" s="1">
        <v>-1.0</v>
      </c>
      <c r="CA648" s="1">
        <v>-1.0</v>
      </c>
      <c r="CB648" s="1">
        <v>-1.0</v>
      </c>
      <c r="CC648" s="1">
        <v>-1.0</v>
      </c>
      <c r="CD648" s="1">
        <v>21622.0</v>
      </c>
    </row>
    <row r="649">
      <c r="A649" s="1">
        <v>1.9548992E7</v>
      </c>
      <c r="B649" s="1" t="s">
        <v>3655</v>
      </c>
      <c r="C649" s="1" t="s">
        <v>3656</v>
      </c>
      <c r="D649" s="1" t="s">
        <v>3656</v>
      </c>
      <c r="E649" s="1" t="s">
        <v>85</v>
      </c>
      <c r="H649" s="1" t="s">
        <v>3657</v>
      </c>
      <c r="I649" s="1">
        <v>1.36645733E8</v>
      </c>
      <c r="J649" s="1">
        <v>42909.0</v>
      </c>
      <c r="M649" s="1">
        <v>0.0</v>
      </c>
      <c r="N649" s="1">
        <v>1.0</v>
      </c>
      <c r="O649" s="1">
        <v>0.0</v>
      </c>
      <c r="P649" s="1" t="s">
        <v>89</v>
      </c>
      <c r="Q649" s="1" t="s">
        <v>1393</v>
      </c>
      <c r="R649" s="1">
        <v>40.81355</v>
      </c>
      <c r="S649" s="1">
        <v>-73.93648</v>
      </c>
      <c r="T649" s="1" t="s">
        <v>91</v>
      </c>
      <c r="U649" s="1" t="s">
        <v>113</v>
      </c>
      <c r="V649" s="1">
        <v>2.0</v>
      </c>
      <c r="W649" s="1">
        <v>1.0</v>
      </c>
      <c r="X649" s="1">
        <v>1.0</v>
      </c>
      <c r="Y649" s="1">
        <v>1.0</v>
      </c>
      <c r="Z649" s="1" t="s">
        <v>93</v>
      </c>
      <c r="AA649" s="1" t="s">
        <v>3658</v>
      </c>
      <c r="AB649" s="1">
        <v>60.0</v>
      </c>
      <c r="AC649" s="1">
        <v>1.0</v>
      </c>
      <c r="AD649" s="1">
        <v>10.0</v>
      </c>
      <c r="AE649" s="1">
        <v>1.0</v>
      </c>
      <c r="AF649" s="1" t="s">
        <v>2201</v>
      </c>
      <c r="AG649" s="1">
        <v>1.0</v>
      </c>
      <c r="AH649" s="1">
        <v>0.0</v>
      </c>
      <c r="AI649" s="1">
        <v>0.0</v>
      </c>
      <c r="AJ649" s="1">
        <v>0.0</v>
      </c>
      <c r="AK649" s="1">
        <v>0.0</v>
      </c>
      <c r="AL649" s="1">
        <v>0.0</v>
      </c>
      <c r="AM649" s="1">
        <v>0.0</v>
      </c>
      <c r="AU649" s="1">
        <v>0.0</v>
      </c>
      <c r="AV649" s="1" t="s">
        <v>105</v>
      </c>
      <c r="AW649" s="1">
        <v>1.0</v>
      </c>
      <c r="AX649" s="1">
        <v>0.0</v>
      </c>
      <c r="AY649" s="1">
        <v>1.0</v>
      </c>
      <c r="AZ649" s="1">
        <v>0.0</v>
      </c>
      <c r="BB649" s="1">
        <v>-1.0</v>
      </c>
      <c r="BC649" s="1">
        <v>-1.0</v>
      </c>
      <c r="BD649" s="1">
        <v>-1.0</v>
      </c>
      <c r="BE649" s="1">
        <v>-1.0</v>
      </c>
      <c r="BF649" s="1">
        <v>-1.0</v>
      </c>
      <c r="BG649" s="1">
        <v>-1.0</v>
      </c>
      <c r="BH649" s="1">
        <v>-1.0</v>
      </c>
      <c r="BI649" s="1">
        <v>-1.0</v>
      </c>
      <c r="BJ649" s="1">
        <v>-1.0</v>
      </c>
      <c r="BK649" s="1">
        <v>-1.0</v>
      </c>
      <c r="BL649" s="1">
        <v>-1.0</v>
      </c>
      <c r="BM649" s="1">
        <v>-1.0</v>
      </c>
      <c r="BN649" s="1">
        <v>-1.0</v>
      </c>
      <c r="BO649" s="1">
        <v>-1.0</v>
      </c>
      <c r="BP649" s="1">
        <v>-1.0</v>
      </c>
      <c r="BQ649" s="1">
        <v>-1.0</v>
      </c>
      <c r="BR649" s="1">
        <v>-1.0</v>
      </c>
      <c r="BS649" s="1">
        <v>-1.0</v>
      </c>
      <c r="BT649" s="1">
        <v>-1.0</v>
      </c>
      <c r="BU649" s="1">
        <v>1.0</v>
      </c>
      <c r="BV649" s="1">
        <v>-1.0</v>
      </c>
      <c r="BW649" s="1">
        <v>-1.0</v>
      </c>
      <c r="BX649" s="1">
        <v>-1.0</v>
      </c>
      <c r="BY649" s="1">
        <v>-1.0</v>
      </c>
      <c r="BZ649" s="1">
        <v>-1.0</v>
      </c>
      <c r="CA649" s="1">
        <v>1.0</v>
      </c>
      <c r="CB649" s="1">
        <v>-1.0</v>
      </c>
      <c r="CC649" s="1">
        <v>1.0</v>
      </c>
      <c r="CD649" s="1">
        <v>21649.0</v>
      </c>
    </row>
    <row r="650">
      <c r="A650" s="1">
        <v>1.344658E7</v>
      </c>
      <c r="B650" s="1" t="s">
        <v>3659</v>
      </c>
      <c r="C650" s="1" t="s">
        <v>3660</v>
      </c>
      <c r="D650" s="1" t="s">
        <v>3660</v>
      </c>
      <c r="E650" s="1" t="s">
        <v>85</v>
      </c>
      <c r="I650" s="1">
        <v>5.0477855E7</v>
      </c>
      <c r="J650" s="1">
        <v>42341.0</v>
      </c>
      <c r="M650" s="1">
        <v>0.0</v>
      </c>
      <c r="N650" s="1">
        <v>1.0</v>
      </c>
      <c r="O650" s="1">
        <v>1.0</v>
      </c>
      <c r="P650" s="1" t="s">
        <v>123</v>
      </c>
      <c r="Q650" s="1" t="s">
        <v>124</v>
      </c>
      <c r="R650" s="1">
        <v>40.6637799999999</v>
      </c>
      <c r="S650" s="1">
        <v>-73.98621</v>
      </c>
      <c r="T650" s="1" t="s">
        <v>125</v>
      </c>
      <c r="U650" s="1" t="s">
        <v>92</v>
      </c>
      <c r="V650" s="1">
        <v>5.0</v>
      </c>
      <c r="W650" s="1">
        <v>1.0</v>
      </c>
      <c r="X650" s="1">
        <v>2.0</v>
      </c>
      <c r="Y650" s="1">
        <v>2.0</v>
      </c>
      <c r="Z650" s="1" t="s">
        <v>93</v>
      </c>
      <c r="AA650" s="1" t="s">
        <v>3661</v>
      </c>
      <c r="AB650" s="1">
        <v>225.0</v>
      </c>
      <c r="AC650" s="1">
        <v>5.0</v>
      </c>
      <c r="AD650" s="1">
        <v>0.0</v>
      </c>
      <c r="AE650" s="1">
        <v>5.0</v>
      </c>
      <c r="AF650" s="1" t="s">
        <v>429</v>
      </c>
      <c r="AG650" s="1">
        <v>1.0</v>
      </c>
      <c r="AH650" s="1">
        <v>0.0</v>
      </c>
      <c r="AI650" s="1">
        <v>0.0</v>
      </c>
      <c r="AJ650" s="1">
        <v>0.0</v>
      </c>
      <c r="AK650" s="1">
        <v>0.0</v>
      </c>
      <c r="AL650" s="1">
        <v>2.0</v>
      </c>
      <c r="AM650" s="1">
        <v>0.0</v>
      </c>
      <c r="AN650" s="1">
        <v>100.0</v>
      </c>
      <c r="AO650" s="1">
        <v>10.0</v>
      </c>
      <c r="AP650" s="1">
        <v>10.0</v>
      </c>
      <c r="AQ650" s="1">
        <v>10.0</v>
      </c>
      <c r="AR650" s="1">
        <v>10.0</v>
      </c>
      <c r="AS650" s="1">
        <v>10.0</v>
      </c>
      <c r="AT650" s="1">
        <v>10.0</v>
      </c>
      <c r="AU650" s="1">
        <v>0.0</v>
      </c>
      <c r="AV650" s="1" t="s">
        <v>96</v>
      </c>
      <c r="AW650" s="1">
        <v>1.0</v>
      </c>
      <c r="AX650" s="1">
        <v>1.0</v>
      </c>
      <c r="AY650" s="1">
        <v>0.0</v>
      </c>
      <c r="AZ650" s="1">
        <v>0.0</v>
      </c>
      <c r="BA650" s="1">
        <v>0.05</v>
      </c>
      <c r="BB650" s="1">
        <v>-1.0</v>
      </c>
      <c r="BC650" s="1">
        <v>1.0</v>
      </c>
      <c r="BD650" s="1">
        <v>-1.0</v>
      </c>
      <c r="BE650" s="1">
        <v>-1.0</v>
      </c>
      <c r="BF650" s="1">
        <v>-1.0</v>
      </c>
      <c r="BG650" s="1">
        <v>-1.0</v>
      </c>
      <c r="BH650" s="1">
        <v>-1.0</v>
      </c>
      <c r="BI650" s="1">
        <v>-1.0</v>
      </c>
      <c r="BJ650" s="1">
        <v>1.0</v>
      </c>
      <c r="BK650" s="1">
        <v>-1.0</v>
      </c>
      <c r="BL650" s="1">
        <v>-1.0</v>
      </c>
      <c r="BM650" s="1">
        <v>-1.0</v>
      </c>
      <c r="BN650" s="1">
        <v>-1.0</v>
      </c>
      <c r="BO650" s="1">
        <v>-1.0</v>
      </c>
      <c r="BP650" s="1">
        <v>1.0</v>
      </c>
      <c r="BQ650" s="1">
        <v>-1.0</v>
      </c>
      <c r="BR650" s="1">
        <v>-1.0</v>
      </c>
      <c r="BS650" s="1">
        <v>-1.0</v>
      </c>
      <c r="BT650" s="1">
        <v>-1.0</v>
      </c>
      <c r="BU650" s="1">
        <v>1.0</v>
      </c>
      <c r="BV650" s="1">
        <v>-1.0</v>
      </c>
      <c r="BW650" s="1">
        <v>-1.0</v>
      </c>
      <c r="BX650" s="1">
        <v>-1.0</v>
      </c>
      <c r="BY650" s="1">
        <v>-1.0</v>
      </c>
      <c r="BZ650" s="1">
        <v>-1.0</v>
      </c>
      <c r="CA650" s="1">
        <v>-1.0</v>
      </c>
      <c r="CB650" s="1">
        <v>-1.0</v>
      </c>
      <c r="CC650" s="1">
        <v>-1.0</v>
      </c>
      <c r="CD650" s="1">
        <v>21747.0</v>
      </c>
    </row>
    <row r="651">
      <c r="A651" s="1">
        <v>2.2282419E7</v>
      </c>
      <c r="B651" s="1" t="s">
        <v>3662</v>
      </c>
      <c r="C651" s="1" t="s">
        <v>3663</v>
      </c>
      <c r="D651" s="1" t="s">
        <v>3664</v>
      </c>
      <c r="E651" s="1" t="s">
        <v>85</v>
      </c>
      <c r="F651" s="1" t="s">
        <v>3665</v>
      </c>
      <c r="G651" s="1" t="s">
        <v>3666</v>
      </c>
      <c r="H651" s="1" t="s">
        <v>3667</v>
      </c>
      <c r="I651" s="1">
        <v>8.0824522E7</v>
      </c>
      <c r="J651" s="1">
        <v>42551.0</v>
      </c>
      <c r="K651" s="1" t="s">
        <v>134</v>
      </c>
      <c r="L651" s="1">
        <v>1.0</v>
      </c>
      <c r="M651" s="1">
        <v>0.0</v>
      </c>
      <c r="N651" s="1">
        <v>2.0</v>
      </c>
      <c r="O651" s="1">
        <v>0.0</v>
      </c>
      <c r="P651" s="1" t="s">
        <v>123</v>
      </c>
      <c r="Q651" s="1" t="s">
        <v>124</v>
      </c>
      <c r="R651" s="1">
        <v>40.70208</v>
      </c>
      <c r="S651" s="1">
        <v>-73.93259</v>
      </c>
      <c r="T651" s="1" t="s">
        <v>91</v>
      </c>
      <c r="U651" s="1" t="s">
        <v>113</v>
      </c>
      <c r="V651" s="1">
        <v>2.0</v>
      </c>
      <c r="W651" s="1">
        <v>1.0</v>
      </c>
      <c r="X651" s="1">
        <v>1.0</v>
      </c>
      <c r="Y651" s="1">
        <v>1.0</v>
      </c>
      <c r="Z651" s="1" t="s">
        <v>93</v>
      </c>
      <c r="AA651" s="1" t="s">
        <v>3668</v>
      </c>
      <c r="AB651" s="1">
        <v>55.0</v>
      </c>
      <c r="AC651" s="1">
        <v>1.0</v>
      </c>
      <c r="AD651" s="1">
        <v>40.0</v>
      </c>
      <c r="AE651" s="1">
        <v>1.0</v>
      </c>
      <c r="AF651" s="1" t="s">
        <v>179</v>
      </c>
      <c r="AG651" s="1">
        <v>1.0</v>
      </c>
      <c r="AH651" s="1">
        <v>4.0</v>
      </c>
      <c r="AI651" s="1">
        <v>10.0</v>
      </c>
      <c r="AJ651" s="1">
        <v>10.0</v>
      </c>
      <c r="AK651" s="1">
        <v>74.0</v>
      </c>
      <c r="AL651" s="1">
        <v>19.0</v>
      </c>
      <c r="AM651" s="1">
        <v>16.0</v>
      </c>
      <c r="AN651" s="1">
        <v>89.0</v>
      </c>
      <c r="AO651" s="1">
        <v>9.0</v>
      </c>
      <c r="AP651" s="1">
        <v>9.0</v>
      </c>
      <c r="AQ651" s="1">
        <v>9.0</v>
      </c>
      <c r="AR651" s="1">
        <v>10.0</v>
      </c>
      <c r="AS651" s="1">
        <v>10.0</v>
      </c>
      <c r="AT651" s="1">
        <v>9.0</v>
      </c>
      <c r="AU651" s="1">
        <v>1.0</v>
      </c>
      <c r="AV651" s="1" t="s">
        <v>117</v>
      </c>
      <c r="AW651" s="1">
        <v>2.0</v>
      </c>
      <c r="AX651" s="1">
        <v>0.0</v>
      </c>
      <c r="AY651" s="1">
        <v>2.0</v>
      </c>
      <c r="AZ651" s="1">
        <v>0.0</v>
      </c>
      <c r="BA651" s="1">
        <v>1.03</v>
      </c>
      <c r="BB651" s="1">
        <v>-1.0</v>
      </c>
      <c r="BC651" s="1">
        <v>1.0</v>
      </c>
      <c r="BD651" s="1">
        <v>-1.0</v>
      </c>
      <c r="BE651" s="1">
        <v>-1.0</v>
      </c>
      <c r="BF651" s="1">
        <v>-1.0</v>
      </c>
      <c r="BG651" s="1">
        <v>-1.0</v>
      </c>
      <c r="BH651" s="1">
        <v>-1.0</v>
      </c>
      <c r="BI651" s="1">
        <v>-1.0</v>
      </c>
      <c r="BJ651" s="1">
        <v>1.0</v>
      </c>
      <c r="BK651" s="1">
        <v>-1.0</v>
      </c>
      <c r="BL651" s="1">
        <v>1.0</v>
      </c>
      <c r="BM651" s="1">
        <v>1.0</v>
      </c>
      <c r="BN651" s="1">
        <v>-1.0</v>
      </c>
      <c r="BO651" s="1">
        <v>-1.0</v>
      </c>
      <c r="BP651" s="1">
        <v>-1.0</v>
      </c>
      <c r="BQ651" s="1">
        <v>1.0</v>
      </c>
      <c r="BR651" s="1">
        <v>-1.0</v>
      </c>
      <c r="BS651" s="1">
        <v>1.0</v>
      </c>
      <c r="BT651" s="1">
        <v>-1.0</v>
      </c>
      <c r="BU651" s="1">
        <v>1.0</v>
      </c>
      <c r="BV651" s="1">
        <v>1.0</v>
      </c>
      <c r="BW651" s="1">
        <v>1.0</v>
      </c>
      <c r="BX651" s="1">
        <v>1.0</v>
      </c>
      <c r="BY651" s="1">
        <v>-1.0</v>
      </c>
      <c r="BZ651" s="1">
        <v>-1.0</v>
      </c>
      <c r="CA651" s="1">
        <v>-1.0</v>
      </c>
      <c r="CB651" s="1">
        <v>1.0</v>
      </c>
      <c r="CC651" s="1">
        <v>-1.0</v>
      </c>
      <c r="CD651" s="1">
        <v>21751.0</v>
      </c>
    </row>
    <row r="652">
      <c r="A652" s="1">
        <v>3.3611062E7</v>
      </c>
      <c r="B652" s="1" t="s">
        <v>3669</v>
      </c>
      <c r="C652" s="1" t="s">
        <v>3670</v>
      </c>
      <c r="D652" s="1" t="s">
        <v>3671</v>
      </c>
      <c r="E652" s="1" t="s">
        <v>85</v>
      </c>
      <c r="F652" s="1" t="s">
        <v>3672</v>
      </c>
      <c r="G652" s="1" t="s">
        <v>3673</v>
      </c>
      <c r="I652" s="1">
        <v>1.1870917E7</v>
      </c>
      <c r="J652" s="1">
        <v>41672.0</v>
      </c>
      <c r="K652" s="1" t="s">
        <v>134</v>
      </c>
      <c r="L652" s="1">
        <v>1.0</v>
      </c>
      <c r="M652" s="1">
        <v>0.0</v>
      </c>
      <c r="N652" s="1">
        <v>1.0</v>
      </c>
      <c r="O652" s="1">
        <v>0.0</v>
      </c>
      <c r="P652" s="1" t="s">
        <v>89</v>
      </c>
      <c r="Q652" s="1" t="s">
        <v>90</v>
      </c>
      <c r="R652" s="1">
        <v>40.72392</v>
      </c>
      <c r="S652" s="1">
        <v>-73.98915</v>
      </c>
      <c r="T652" s="1" t="s">
        <v>91</v>
      </c>
      <c r="U652" s="1" t="s">
        <v>92</v>
      </c>
      <c r="V652" s="1">
        <v>2.0</v>
      </c>
      <c r="W652" s="1">
        <v>1.0</v>
      </c>
      <c r="X652" s="1">
        <v>1.0</v>
      </c>
      <c r="Y652" s="1">
        <v>1.0</v>
      </c>
      <c r="Z652" s="1" t="s">
        <v>93</v>
      </c>
      <c r="AA652" s="1" t="s">
        <v>3674</v>
      </c>
      <c r="AB652" s="1">
        <v>135.0</v>
      </c>
      <c r="AC652" s="1">
        <v>1.0</v>
      </c>
      <c r="AD652" s="1">
        <v>0.0</v>
      </c>
      <c r="AE652" s="1">
        <v>7.0</v>
      </c>
      <c r="AF652" s="1" t="s">
        <v>104</v>
      </c>
      <c r="AG652" s="1">
        <v>1.0</v>
      </c>
      <c r="AH652" s="1">
        <v>0.0</v>
      </c>
      <c r="AI652" s="1">
        <v>3.0</v>
      </c>
      <c r="AJ652" s="1">
        <v>4.0</v>
      </c>
      <c r="AK652" s="1">
        <v>15.0</v>
      </c>
      <c r="AL652" s="1">
        <v>3.0</v>
      </c>
      <c r="AM652" s="1">
        <v>3.0</v>
      </c>
      <c r="AN652" s="1">
        <v>100.0</v>
      </c>
      <c r="AO652" s="1">
        <v>10.0</v>
      </c>
      <c r="AP652" s="1">
        <v>10.0</v>
      </c>
      <c r="AQ652" s="1">
        <v>10.0</v>
      </c>
      <c r="AR652" s="1">
        <v>10.0</v>
      </c>
      <c r="AS652" s="1">
        <v>10.0</v>
      </c>
      <c r="AT652" s="1">
        <v>9.0</v>
      </c>
      <c r="AU652" s="1">
        <v>1.0</v>
      </c>
      <c r="AV652" s="1" t="s">
        <v>96</v>
      </c>
      <c r="AW652" s="1">
        <v>1.0</v>
      </c>
      <c r="AX652" s="1">
        <v>1.0</v>
      </c>
      <c r="AY652" s="1">
        <v>0.0</v>
      </c>
      <c r="AZ652" s="1">
        <v>0.0</v>
      </c>
      <c r="BA652" s="1">
        <v>1.05</v>
      </c>
      <c r="BB652" s="1">
        <v>-1.0</v>
      </c>
      <c r="BC652" s="1">
        <v>1.0</v>
      </c>
      <c r="BD652" s="1">
        <v>-1.0</v>
      </c>
      <c r="BE652" s="1">
        <v>-1.0</v>
      </c>
      <c r="BF652" s="1">
        <v>-1.0</v>
      </c>
      <c r="BG652" s="1">
        <v>-1.0</v>
      </c>
      <c r="BH652" s="1">
        <v>-1.0</v>
      </c>
      <c r="BI652" s="1">
        <v>-1.0</v>
      </c>
      <c r="BJ652" s="1">
        <v>-1.0</v>
      </c>
      <c r="BK652" s="1">
        <v>-1.0</v>
      </c>
      <c r="BL652" s="1">
        <v>1.0</v>
      </c>
      <c r="BM652" s="1">
        <v>-1.0</v>
      </c>
      <c r="BN652" s="1">
        <v>-1.0</v>
      </c>
      <c r="BO652" s="1">
        <v>-1.0</v>
      </c>
      <c r="BP652" s="1">
        <v>-1.0</v>
      </c>
      <c r="BQ652" s="1">
        <v>-1.0</v>
      </c>
      <c r="BR652" s="1">
        <v>-1.0</v>
      </c>
      <c r="BS652" s="1">
        <v>-1.0</v>
      </c>
      <c r="BT652" s="1">
        <v>-1.0</v>
      </c>
      <c r="BU652" s="1">
        <v>1.0</v>
      </c>
      <c r="BV652" s="1">
        <v>-1.0</v>
      </c>
      <c r="BW652" s="1">
        <v>-1.0</v>
      </c>
      <c r="BX652" s="1">
        <v>-1.0</v>
      </c>
      <c r="BY652" s="1">
        <v>-1.0</v>
      </c>
      <c r="BZ652" s="1">
        <v>-1.0</v>
      </c>
      <c r="CA652" s="1">
        <v>-1.0</v>
      </c>
      <c r="CB652" s="1">
        <v>-1.0</v>
      </c>
      <c r="CC652" s="1">
        <v>-1.0</v>
      </c>
      <c r="CD652" s="1">
        <v>21778.0</v>
      </c>
    </row>
    <row r="653">
      <c r="A653" s="1">
        <v>2.2802275E7</v>
      </c>
      <c r="B653" s="1" t="s">
        <v>3675</v>
      </c>
      <c r="C653" s="1" t="s">
        <v>3676</v>
      </c>
      <c r="D653" s="1" t="s">
        <v>3676</v>
      </c>
      <c r="E653" s="1" t="s">
        <v>85</v>
      </c>
      <c r="I653" s="1">
        <v>1.68501789E8</v>
      </c>
      <c r="J653" s="1">
        <v>43118.0</v>
      </c>
      <c r="M653" s="1">
        <v>0.0</v>
      </c>
      <c r="N653" s="1">
        <v>1.0</v>
      </c>
      <c r="O653" s="1">
        <v>0.0</v>
      </c>
      <c r="P653" s="1" t="s">
        <v>123</v>
      </c>
      <c r="Q653" s="1" t="s">
        <v>124</v>
      </c>
      <c r="R653" s="1">
        <v>40.65676</v>
      </c>
      <c r="S653" s="1">
        <v>-73.94139</v>
      </c>
      <c r="T653" s="1" t="s">
        <v>91</v>
      </c>
      <c r="U653" s="1" t="s">
        <v>92</v>
      </c>
      <c r="V653" s="1">
        <v>4.0</v>
      </c>
      <c r="W653" s="1">
        <v>1.0</v>
      </c>
      <c r="X653" s="1">
        <v>1.0</v>
      </c>
      <c r="Y653" s="1">
        <v>1.0</v>
      </c>
      <c r="Z653" s="1" t="s">
        <v>93</v>
      </c>
      <c r="AA653" s="1" t="s">
        <v>3677</v>
      </c>
      <c r="AB653" s="1">
        <v>150.0</v>
      </c>
      <c r="AC653" s="1">
        <v>1.0</v>
      </c>
      <c r="AD653" s="1">
        <v>0.0</v>
      </c>
      <c r="AE653" s="1">
        <v>3.0</v>
      </c>
      <c r="AF653" s="1" t="s">
        <v>255</v>
      </c>
      <c r="AG653" s="1">
        <v>1.0</v>
      </c>
      <c r="AH653" s="1">
        <v>28.0</v>
      </c>
      <c r="AI653" s="1">
        <v>58.0</v>
      </c>
      <c r="AJ653" s="1">
        <v>88.0</v>
      </c>
      <c r="AK653" s="1">
        <v>363.0</v>
      </c>
      <c r="AL653" s="1">
        <v>1.0</v>
      </c>
      <c r="AM653" s="1">
        <v>0.0</v>
      </c>
      <c r="AU653" s="1">
        <v>1.0</v>
      </c>
      <c r="AV653" s="1" t="s">
        <v>105</v>
      </c>
      <c r="AW653" s="1">
        <v>1.0</v>
      </c>
      <c r="AX653" s="1">
        <v>1.0</v>
      </c>
      <c r="AY653" s="1">
        <v>0.0</v>
      </c>
      <c r="AZ653" s="1">
        <v>0.0</v>
      </c>
      <c r="BA653" s="1">
        <v>0.08</v>
      </c>
      <c r="BB653" s="1">
        <v>-1.0</v>
      </c>
      <c r="BC653" s="1">
        <v>1.0</v>
      </c>
      <c r="BD653" s="1">
        <v>-1.0</v>
      </c>
      <c r="BE653" s="1">
        <v>-1.0</v>
      </c>
      <c r="BF653" s="1">
        <v>-1.0</v>
      </c>
      <c r="BG653" s="1">
        <v>-1.0</v>
      </c>
      <c r="BH653" s="1">
        <v>-1.0</v>
      </c>
      <c r="BI653" s="1">
        <v>-1.0</v>
      </c>
      <c r="BJ653" s="1">
        <v>-1.0</v>
      </c>
      <c r="BK653" s="1">
        <v>-1.0</v>
      </c>
      <c r="BL653" s="1">
        <v>-1.0</v>
      </c>
      <c r="BM653" s="1">
        <v>1.0</v>
      </c>
      <c r="BN653" s="1">
        <v>1.0</v>
      </c>
      <c r="BO653" s="1">
        <v>-1.0</v>
      </c>
      <c r="BP653" s="1">
        <v>-1.0</v>
      </c>
      <c r="BQ653" s="1">
        <v>-1.0</v>
      </c>
      <c r="BR653" s="1">
        <v>-1.0</v>
      </c>
      <c r="BS653" s="1">
        <v>1.0</v>
      </c>
      <c r="BT653" s="1">
        <v>-1.0</v>
      </c>
      <c r="BU653" s="1">
        <v>-1.0</v>
      </c>
      <c r="BV653" s="1">
        <v>-1.0</v>
      </c>
      <c r="BW653" s="1">
        <v>-1.0</v>
      </c>
      <c r="BX653" s="1">
        <v>-1.0</v>
      </c>
      <c r="BY653" s="1">
        <v>-1.0</v>
      </c>
      <c r="BZ653" s="1">
        <v>-1.0</v>
      </c>
      <c r="CA653" s="1">
        <v>-1.0</v>
      </c>
      <c r="CB653" s="1">
        <v>-1.0</v>
      </c>
      <c r="CC653" s="1">
        <v>-1.0</v>
      </c>
      <c r="CD653" s="1">
        <v>21814.0</v>
      </c>
    </row>
    <row r="654">
      <c r="A654" s="1">
        <v>8015917.0</v>
      </c>
      <c r="B654" s="1" t="s">
        <v>3678</v>
      </c>
      <c r="C654" s="1" t="s">
        <v>3679</v>
      </c>
      <c r="D654" s="1" t="s">
        <v>3680</v>
      </c>
      <c r="E654" s="1" t="s">
        <v>85</v>
      </c>
      <c r="F654" s="1" t="s">
        <v>3681</v>
      </c>
      <c r="G654" s="1" t="s">
        <v>3682</v>
      </c>
      <c r="H654" s="1" t="s">
        <v>3683</v>
      </c>
      <c r="I654" s="1">
        <v>1.247478E7</v>
      </c>
      <c r="J654" s="1">
        <v>41692.0</v>
      </c>
      <c r="M654" s="1">
        <v>0.0</v>
      </c>
      <c r="N654" s="1">
        <v>1.0</v>
      </c>
      <c r="O654" s="1">
        <v>1.0</v>
      </c>
      <c r="P654" s="1" t="s">
        <v>123</v>
      </c>
      <c r="Q654" s="1" t="s">
        <v>124</v>
      </c>
      <c r="R654" s="1">
        <v>40.66948</v>
      </c>
      <c r="S654" s="1">
        <v>-73.97797</v>
      </c>
      <c r="T654" s="1" t="s">
        <v>91</v>
      </c>
      <c r="U654" s="1" t="s">
        <v>113</v>
      </c>
      <c r="V654" s="1">
        <v>2.0</v>
      </c>
      <c r="W654" s="1">
        <v>1.0</v>
      </c>
      <c r="X654" s="1">
        <v>1.0</v>
      </c>
      <c r="Y654" s="1">
        <v>1.0</v>
      </c>
      <c r="Z654" s="1" t="s">
        <v>93</v>
      </c>
      <c r="AA654" s="1" t="s">
        <v>3684</v>
      </c>
      <c r="AB654" s="1">
        <v>30.0</v>
      </c>
      <c r="AC654" s="1">
        <v>1.0</v>
      </c>
      <c r="AD654" s="1">
        <v>0.0</v>
      </c>
      <c r="AE654" s="1">
        <v>1.0</v>
      </c>
      <c r="AF654" s="1" t="s">
        <v>456</v>
      </c>
      <c r="AG654" s="1">
        <v>1.0</v>
      </c>
      <c r="AH654" s="1">
        <v>0.0</v>
      </c>
      <c r="AI654" s="1">
        <v>0.0</v>
      </c>
      <c r="AJ654" s="1">
        <v>0.0</v>
      </c>
      <c r="AK654" s="1">
        <v>0.0</v>
      </c>
      <c r="AL654" s="1">
        <v>6.0</v>
      </c>
      <c r="AM654" s="1">
        <v>0.0</v>
      </c>
      <c r="AN654" s="1">
        <v>97.0</v>
      </c>
      <c r="AO654" s="1">
        <v>10.0</v>
      </c>
      <c r="AP654" s="1">
        <v>10.0</v>
      </c>
      <c r="AQ654" s="1">
        <v>10.0</v>
      </c>
      <c r="AR654" s="1">
        <v>10.0</v>
      </c>
      <c r="AS654" s="1">
        <v>10.0</v>
      </c>
      <c r="AT654" s="1">
        <v>10.0</v>
      </c>
      <c r="AU654" s="1">
        <v>0.0</v>
      </c>
      <c r="AV654" s="1" t="s">
        <v>117</v>
      </c>
      <c r="AW654" s="1">
        <v>1.0</v>
      </c>
      <c r="AX654" s="1">
        <v>0.0</v>
      </c>
      <c r="AY654" s="1">
        <v>1.0</v>
      </c>
      <c r="AZ654" s="1">
        <v>0.0</v>
      </c>
      <c r="BA654" s="1">
        <v>0.14</v>
      </c>
      <c r="BB654" s="1">
        <v>1.0</v>
      </c>
      <c r="BC654" s="1">
        <v>-1.0</v>
      </c>
      <c r="BD654" s="1">
        <v>-1.0</v>
      </c>
      <c r="BE654" s="1">
        <v>-1.0</v>
      </c>
      <c r="BF654" s="1">
        <v>-1.0</v>
      </c>
      <c r="BG654" s="1">
        <v>-1.0</v>
      </c>
      <c r="BH654" s="1">
        <v>-1.0</v>
      </c>
      <c r="BI654" s="1">
        <v>-1.0</v>
      </c>
      <c r="BJ654" s="1">
        <v>-1.0</v>
      </c>
      <c r="BK654" s="1">
        <v>-1.0</v>
      </c>
      <c r="BL654" s="1">
        <v>-1.0</v>
      </c>
      <c r="BM654" s="1">
        <v>-1.0</v>
      </c>
      <c r="BN654" s="1">
        <v>-1.0</v>
      </c>
      <c r="BO654" s="1">
        <v>-1.0</v>
      </c>
      <c r="BP654" s="1">
        <v>-1.0</v>
      </c>
      <c r="BQ654" s="1">
        <v>-1.0</v>
      </c>
      <c r="BR654" s="1">
        <v>-1.0</v>
      </c>
      <c r="BS654" s="1">
        <v>-1.0</v>
      </c>
      <c r="BT654" s="1">
        <v>-1.0</v>
      </c>
      <c r="BU654" s="1">
        <v>1.0</v>
      </c>
      <c r="BV654" s="1">
        <v>-1.0</v>
      </c>
      <c r="BW654" s="1">
        <v>-1.0</v>
      </c>
      <c r="BX654" s="1">
        <v>-1.0</v>
      </c>
      <c r="BY654" s="1">
        <v>-1.0</v>
      </c>
      <c r="BZ654" s="1">
        <v>-1.0</v>
      </c>
      <c r="CA654" s="1">
        <v>-1.0</v>
      </c>
      <c r="CB654" s="1">
        <v>-1.0</v>
      </c>
      <c r="CC654" s="1">
        <v>-1.0</v>
      </c>
      <c r="CD654" s="1">
        <v>21874.0</v>
      </c>
    </row>
    <row r="655">
      <c r="A655" s="1">
        <v>6971141.0</v>
      </c>
      <c r="B655" s="1" t="s">
        <v>3685</v>
      </c>
      <c r="C655" s="1" t="s">
        <v>3686</v>
      </c>
      <c r="D655" s="1" t="s">
        <v>3687</v>
      </c>
      <c r="E655" s="1" t="s">
        <v>85</v>
      </c>
      <c r="F655" s="1" t="s">
        <v>3688</v>
      </c>
      <c r="G655" s="1" t="s">
        <v>3689</v>
      </c>
      <c r="H655" s="1" t="s">
        <v>3690</v>
      </c>
      <c r="I655" s="1">
        <v>2.5237492E7</v>
      </c>
      <c r="J655" s="1">
        <v>41999.0</v>
      </c>
      <c r="K655" s="1" t="s">
        <v>88</v>
      </c>
      <c r="L655" s="1">
        <v>1.0</v>
      </c>
      <c r="M655" s="1">
        <v>1.0</v>
      </c>
      <c r="N655" s="1">
        <v>34.0</v>
      </c>
      <c r="O655" s="1">
        <v>1.0</v>
      </c>
      <c r="P655" s="1" t="s">
        <v>89</v>
      </c>
      <c r="Q655" s="1" t="s">
        <v>90</v>
      </c>
      <c r="R655" s="1">
        <v>40.76222</v>
      </c>
      <c r="S655" s="1">
        <v>-73.9603</v>
      </c>
      <c r="T655" s="1" t="s">
        <v>91</v>
      </c>
      <c r="U655" s="1" t="s">
        <v>92</v>
      </c>
      <c r="V655" s="1">
        <v>4.0</v>
      </c>
      <c r="W655" s="1">
        <v>1.0</v>
      </c>
      <c r="X655" s="1">
        <v>2.0</v>
      </c>
      <c r="Y655" s="1">
        <v>2.0</v>
      </c>
      <c r="Z655" s="1" t="s">
        <v>93</v>
      </c>
      <c r="AA655" s="1" t="s">
        <v>3691</v>
      </c>
      <c r="AB655" s="1">
        <v>325.0</v>
      </c>
      <c r="AC655" s="1">
        <v>4.0</v>
      </c>
      <c r="AD655" s="1">
        <v>75.0</v>
      </c>
      <c r="AE655" s="1">
        <v>30.0</v>
      </c>
      <c r="AF655" s="1" t="s">
        <v>255</v>
      </c>
      <c r="AG655" s="1">
        <v>1.0</v>
      </c>
      <c r="AH655" s="1">
        <v>0.0</v>
      </c>
      <c r="AI655" s="1">
        <v>8.0</v>
      </c>
      <c r="AJ655" s="1">
        <v>8.0</v>
      </c>
      <c r="AK655" s="1">
        <v>191.0</v>
      </c>
      <c r="AL655" s="1">
        <v>2.0</v>
      </c>
      <c r="AM655" s="1">
        <v>2.0</v>
      </c>
      <c r="AN655" s="1">
        <v>80.0</v>
      </c>
      <c r="AO655" s="1">
        <v>9.0</v>
      </c>
      <c r="AP655" s="1">
        <v>7.0</v>
      </c>
      <c r="AQ655" s="1">
        <v>9.0</v>
      </c>
      <c r="AR655" s="1">
        <v>7.0</v>
      </c>
      <c r="AS655" s="1">
        <v>9.0</v>
      </c>
      <c r="AT655" s="1">
        <v>7.0</v>
      </c>
      <c r="AU655" s="1">
        <v>1.0</v>
      </c>
      <c r="AV655" s="1" t="s">
        <v>96</v>
      </c>
      <c r="AW655" s="1">
        <v>34.0</v>
      </c>
      <c r="AX655" s="1">
        <v>30.0</v>
      </c>
      <c r="AY655" s="1">
        <v>4.0</v>
      </c>
      <c r="AZ655" s="1">
        <v>0.0</v>
      </c>
      <c r="BA655" s="1">
        <v>0.21</v>
      </c>
      <c r="BB655" s="1">
        <v>-1.0</v>
      </c>
      <c r="BC655" s="1">
        <v>1.0</v>
      </c>
      <c r="BD655" s="1">
        <v>-1.0</v>
      </c>
      <c r="BE655" s="1">
        <v>-1.0</v>
      </c>
      <c r="BF655" s="1">
        <v>-1.0</v>
      </c>
      <c r="BG655" s="1">
        <v>-1.0</v>
      </c>
      <c r="BH655" s="1">
        <v>1.0</v>
      </c>
      <c r="BI655" s="1">
        <v>-1.0</v>
      </c>
      <c r="BJ655" s="1">
        <v>1.0</v>
      </c>
      <c r="BK655" s="1">
        <v>-1.0</v>
      </c>
      <c r="BL655" s="1">
        <v>-1.0</v>
      </c>
      <c r="BM655" s="1">
        <v>1.0</v>
      </c>
      <c r="BN655" s="1">
        <v>-1.0</v>
      </c>
      <c r="BO655" s="1">
        <v>-1.0</v>
      </c>
      <c r="BP655" s="1">
        <v>1.0</v>
      </c>
      <c r="BQ655" s="1">
        <v>1.0</v>
      </c>
      <c r="BR655" s="1">
        <v>-1.0</v>
      </c>
      <c r="BS655" s="1">
        <v>-1.0</v>
      </c>
      <c r="BT655" s="1">
        <v>-1.0</v>
      </c>
      <c r="BU655" s="1">
        <v>1.0</v>
      </c>
      <c r="BV655" s="1">
        <v>1.0</v>
      </c>
      <c r="BW655" s="1">
        <v>1.0</v>
      </c>
      <c r="BX655" s="1">
        <v>-1.0</v>
      </c>
      <c r="BY655" s="1">
        <v>1.0</v>
      </c>
      <c r="BZ655" s="1">
        <v>1.0</v>
      </c>
      <c r="CA655" s="1">
        <v>-1.0</v>
      </c>
      <c r="CB655" s="1">
        <v>-1.0</v>
      </c>
      <c r="CC655" s="1">
        <v>-1.0</v>
      </c>
      <c r="CD655" s="1">
        <v>21955.0</v>
      </c>
    </row>
    <row r="656">
      <c r="A656" s="1">
        <v>2.2085754E7</v>
      </c>
      <c r="B656" s="1" t="s">
        <v>3692</v>
      </c>
      <c r="C656" s="1" t="s">
        <v>3693</v>
      </c>
      <c r="D656" s="1" t="s">
        <v>3693</v>
      </c>
      <c r="E656" s="1" t="s">
        <v>85</v>
      </c>
      <c r="H656" s="1" t="s">
        <v>3694</v>
      </c>
      <c r="I656" s="1">
        <v>3.8609489E7</v>
      </c>
      <c r="J656" s="1">
        <v>42200.0</v>
      </c>
      <c r="M656" s="1">
        <v>0.0</v>
      </c>
      <c r="N656" s="1">
        <v>1.0</v>
      </c>
      <c r="O656" s="1">
        <v>0.0</v>
      </c>
      <c r="P656" s="1" t="s">
        <v>123</v>
      </c>
      <c r="Q656" s="1" t="s">
        <v>519</v>
      </c>
      <c r="R656" s="1">
        <v>40.70032</v>
      </c>
      <c r="S656" s="1">
        <v>-73.92985</v>
      </c>
      <c r="T656" s="1" t="s">
        <v>91</v>
      </c>
      <c r="U656" s="1" t="s">
        <v>113</v>
      </c>
      <c r="V656" s="1">
        <v>1.0</v>
      </c>
      <c r="W656" s="1">
        <v>1.0</v>
      </c>
      <c r="X656" s="1">
        <v>1.0</v>
      </c>
      <c r="Y656" s="1">
        <v>1.0</v>
      </c>
      <c r="Z656" s="1" t="s">
        <v>93</v>
      </c>
      <c r="AA656" s="1" t="s">
        <v>3695</v>
      </c>
      <c r="AB656" s="1">
        <v>40.0</v>
      </c>
      <c r="AC656" s="1">
        <v>1.0</v>
      </c>
      <c r="AD656" s="1">
        <v>0.0</v>
      </c>
      <c r="AE656" s="1">
        <v>4.0</v>
      </c>
      <c r="AF656" s="1" t="s">
        <v>1891</v>
      </c>
      <c r="AG656" s="1">
        <v>1.0</v>
      </c>
      <c r="AH656" s="1">
        <v>0.0</v>
      </c>
      <c r="AI656" s="1">
        <v>0.0</v>
      </c>
      <c r="AJ656" s="1">
        <v>0.0</v>
      </c>
      <c r="AK656" s="1">
        <v>0.0</v>
      </c>
      <c r="AL656" s="1">
        <v>1.0</v>
      </c>
      <c r="AM656" s="1">
        <v>0.0</v>
      </c>
      <c r="AN656" s="1">
        <v>80.0</v>
      </c>
      <c r="AO656" s="1">
        <v>8.0</v>
      </c>
      <c r="AP656" s="1">
        <v>8.0</v>
      </c>
      <c r="AQ656" s="1">
        <v>10.0</v>
      </c>
      <c r="AR656" s="1">
        <v>10.0</v>
      </c>
      <c r="AS656" s="1">
        <v>6.0</v>
      </c>
      <c r="AT656" s="1">
        <v>10.0</v>
      </c>
      <c r="AU656" s="1">
        <v>1.0</v>
      </c>
      <c r="AV656" s="1" t="s">
        <v>105</v>
      </c>
      <c r="AW656" s="1">
        <v>1.0</v>
      </c>
      <c r="AX656" s="1">
        <v>0.0</v>
      </c>
      <c r="AY656" s="1">
        <v>1.0</v>
      </c>
      <c r="AZ656" s="1">
        <v>0.0</v>
      </c>
      <c r="BA656" s="1">
        <v>0.05</v>
      </c>
      <c r="BB656" s="1">
        <v>-1.0</v>
      </c>
      <c r="BC656" s="1">
        <v>-1.0</v>
      </c>
      <c r="BD656" s="1">
        <v>-1.0</v>
      </c>
      <c r="BE656" s="1">
        <v>-1.0</v>
      </c>
      <c r="BF656" s="1">
        <v>-1.0</v>
      </c>
      <c r="BG656" s="1">
        <v>-1.0</v>
      </c>
      <c r="BH656" s="1">
        <v>-1.0</v>
      </c>
      <c r="BI656" s="1">
        <v>-1.0</v>
      </c>
      <c r="BJ656" s="1">
        <v>-1.0</v>
      </c>
      <c r="BK656" s="1">
        <v>-1.0</v>
      </c>
      <c r="BL656" s="1">
        <v>-1.0</v>
      </c>
      <c r="BM656" s="1">
        <v>-1.0</v>
      </c>
      <c r="BN656" s="1">
        <v>-1.0</v>
      </c>
      <c r="BO656" s="1">
        <v>-1.0</v>
      </c>
      <c r="BP656" s="1">
        <v>-1.0</v>
      </c>
      <c r="BQ656" s="1">
        <v>-1.0</v>
      </c>
      <c r="BR656" s="1">
        <v>-1.0</v>
      </c>
      <c r="BS656" s="1">
        <v>-1.0</v>
      </c>
      <c r="BT656" s="1">
        <v>-1.0</v>
      </c>
      <c r="BU656" s="1">
        <v>1.0</v>
      </c>
      <c r="BV656" s="1">
        <v>-1.0</v>
      </c>
      <c r="BW656" s="1">
        <v>-1.0</v>
      </c>
      <c r="BX656" s="1">
        <v>-1.0</v>
      </c>
      <c r="BY656" s="1">
        <v>-1.0</v>
      </c>
      <c r="BZ656" s="1">
        <v>-1.0</v>
      </c>
      <c r="CA656" s="1">
        <v>-1.0</v>
      </c>
      <c r="CB656" s="1">
        <v>-1.0</v>
      </c>
      <c r="CC656" s="1">
        <v>-1.0</v>
      </c>
      <c r="CD656" s="1">
        <v>21962.0</v>
      </c>
    </row>
    <row r="657">
      <c r="A657" s="1">
        <v>3.0464498E7</v>
      </c>
      <c r="B657" s="1" t="s">
        <v>3696</v>
      </c>
      <c r="C657" s="1" t="s">
        <v>3697</v>
      </c>
      <c r="D657" s="1" t="s">
        <v>3697</v>
      </c>
      <c r="E657" s="1" t="s">
        <v>85</v>
      </c>
      <c r="H657" s="2" t="str">
        <f>- be respectful of neighbors</f>
        <v>#ERROR!</v>
      </c>
      <c r="I657" s="1">
        <v>4.6745791E7</v>
      </c>
      <c r="J657" s="1">
        <v>42293.0</v>
      </c>
      <c r="M657" s="1">
        <v>0.0</v>
      </c>
      <c r="N657" s="1">
        <v>1.0</v>
      </c>
      <c r="O657" s="1">
        <v>1.0</v>
      </c>
      <c r="P657" s="1" t="s">
        <v>89</v>
      </c>
      <c r="Q657" s="1" t="s">
        <v>273</v>
      </c>
      <c r="R657" s="1">
        <v>40.76289</v>
      </c>
      <c r="S657" s="1">
        <v>-73.98808</v>
      </c>
      <c r="T657" s="1" t="s">
        <v>91</v>
      </c>
      <c r="U657" s="1" t="s">
        <v>92</v>
      </c>
      <c r="V657" s="1">
        <v>3.0</v>
      </c>
      <c r="W657" s="1">
        <v>1.0</v>
      </c>
      <c r="X657" s="1">
        <v>1.0</v>
      </c>
      <c r="Y657" s="1">
        <v>1.0</v>
      </c>
      <c r="Z657" s="1" t="s">
        <v>93</v>
      </c>
      <c r="AA657" s="1" t="s">
        <v>3698</v>
      </c>
      <c r="AB657" s="1">
        <v>145.0</v>
      </c>
      <c r="AC657" s="1">
        <v>1.0</v>
      </c>
      <c r="AD657" s="1">
        <v>0.0</v>
      </c>
      <c r="AE657" s="1">
        <v>2.0</v>
      </c>
      <c r="AF657" s="1" t="s">
        <v>452</v>
      </c>
      <c r="AG657" s="1">
        <v>1.0</v>
      </c>
      <c r="AH657" s="1">
        <v>0.0</v>
      </c>
      <c r="AI657" s="1">
        <v>0.0</v>
      </c>
      <c r="AJ657" s="1">
        <v>0.0</v>
      </c>
      <c r="AK657" s="1">
        <v>0.0</v>
      </c>
      <c r="AL657" s="1">
        <v>3.0</v>
      </c>
      <c r="AM657" s="1">
        <v>3.0</v>
      </c>
      <c r="AN657" s="1">
        <v>100.0</v>
      </c>
      <c r="AO657" s="1">
        <v>10.0</v>
      </c>
      <c r="AP657" s="1">
        <v>10.0</v>
      </c>
      <c r="AQ657" s="1">
        <v>10.0</v>
      </c>
      <c r="AR657" s="1">
        <v>10.0</v>
      </c>
      <c r="AS657" s="1">
        <v>10.0</v>
      </c>
      <c r="AT657" s="1">
        <v>10.0</v>
      </c>
      <c r="AU657" s="1">
        <v>1.0</v>
      </c>
      <c r="AV657" s="1" t="s">
        <v>105</v>
      </c>
      <c r="AW657" s="1">
        <v>1.0</v>
      </c>
      <c r="AX657" s="1">
        <v>1.0</v>
      </c>
      <c r="AY657" s="1">
        <v>0.0</v>
      </c>
      <c r="AZ657" s="1">
        <v>0.0</v>
      </c>
      <c r="BA657" s="1">
        <v>0.46</v>
      </c>
      <c r="BB657" s="1">
        <v>-1.0</v>
      </c>
      <c r="BC657" s="1">
        <v>1.0</v>
      </c>
      <c r="BD657" s="1">
        <v>-1.0</v>
      </c>
      <c r="BE657" s="1">
        <v>-1.0</v>
      </c>
      <c r="BF657" s="1">
        <v>-1.0</v>
      </c>
      <c r="BG657" s="1">
        <v>-1.0</v>
      </c>
      <c r="BH657" s="1">
        <v>-1.0</v>
      </c>
      <c r="BI657" s="1">
        <v>-1.0</v>
      </c>
      <c r="BJ657" s="1">
        <v>1.0</v>
      </c>
      <c r="BK657" s="1">
        <v>-1.0</v>
      </c>
      <c r="BL657" s="1">
        <v>-1.0</v>
      </c>
      <c r="BM657" s="1">
        <v>-1.0</v>
      </c>
      <c r="BN657" s="1">
        <v>-1.0</v>
      </c>
      <c r="BO657" s="1">
        <v>-1.0</v>
      </c>
      <c r="BP657" s="1">
        <v>-1.0</v>
      </c>
      <c r="BQ657" s="1">
        <v>-1.0</v>
      </c>
      <c r="BR657" s="1">
        <v>-1.0</v>
      </c>
      <c r="BS657" s="1">
        <v>-1.0</v>
      </c>
      <c r="BT657" s="1">
        <v>-1.0</v>
      </c>
      <c r="BU657" s="1">
        <v>1.0</v>
      </c>
      <c r="BV657" s="1">
        <v>-1.0</v>
      </c>
      <c r="BW657" s="1">
        <v>-1.0</v>
      </c>
      <c r="BX657" s="1">
        <v>-1.0</v>
      </c>
      <c r="BY657" s="1">
        <v>-1.0</v>
      </c>
      <c r="BZ657" s="1">
        <v>-1.0</v>
      </c>
      <c r="CA657" s="1">
        <v>-1.0</v>
      </c>
      <c r="CB657" s="1">
        <v>-1.0</v>
      </c>
      <c r="CC657" s="1">
        <v>-1.0</v>
      </c>
      <c r="CD657" s="1">
        <v>21980.0</v>
      </c>
    </row>
    <row r="658">
      <c r="A658" s="1">
        <v>3.245091E7</v>
      </c>
      <c r="B658" s="1" t="s">
        <v>3699</v>
      </c>
      <c r="C658" s="1" t="s">
        <v>3700</v>
      </c>
      <c r="D658" s="1" t="s">
        <v>3701</v>
      </c>
      <c r="E658" s="1" t="s">
        <v>85</v>
      </c>
      <c r="F658" s="1" t="s">
        <v>3702</v>
      </c>
      <c r="G658" s="1" t="s">
        <v>3703</v>
      </c>
      <c r="H658" s="1" t="s">
        <v>3704</v>
      </c>
      <c r="I658" s="1">
        <v>2.43026919E8</v>
      </c>
      <c r="J658" s="1">
        <v>43509.0</v>
      </c>
      <c r="K658" s="1" t="s">
        <v>134</v>
      </c>
      <c r="L658" s="1">
        <v>0.98</v>
      </c>
      <c r="M658" s="1">
        <v>0.0</v>
      </c>
      <c r="N658" s="1">
        <v>2.0</v>
      </c>
      <c r="O658" s="1">
        <v>0.0</v>
      </c>
      <c r="P658" s="1" t="s">
        <v>89</v>
      </c>
      <c r="Q658" s="1" t="s">
        <v>1393</v>
      </c>
      <c r="R658" s="1">
        <v>40.80584</v>
      </c>
      <c r="S658" s="1">
        <v>-73.94066</v>
      </c>
      <c r="T658" s="1" t="s">
        <v>125</v>
      </c>
      <c r="U658" s="1" t="s">
        <v>113</v>
      </c>
      <c r="V658" s="1">
        <v>2.0</v>
      </c>
      <c r="W658" s="1">
        <v>1.0</v>
      </c>
      <c r="X658" s="1">
        <v>1.0</v>
      </c>
      <c r="Y658" s="1">
        <v>1.0</v>
      </c>
      <c r="Z658" s="1" t="s">
        <v>93</v>
      </c>
      <c r="AA658" s="1" t="s">
        <v>3705</v>
      </c>
      <c r="AB658" s="1">
        <v>79.0</v>
      </c>
      <c r="AC658" s="1">
        <v>1.0</v>
      </c>
      <c r="AD658" s="1">
        <v>0.0</v>
      </c>
      <c r="AE658" s="1">
        <v>1.0</v>
      </c>
      <c r="AF658" s="1" t="s">
        <v>137</v>
      </c>
      <c r="AG658" s="1">
        <v>1.0</v>
      </c>
      <c r="AH658" s="1">
        <v>17.0</v>
      </c>
      <c r="AI658" s="1">
        <v>31.0</v>
      </c>
      <c r="AJ658" s="1">
        <v>51.0</v>
      </c>
      <c r="AK658" s="1">
        <v>93.0</v>
      </c>
      <c r="AL658" s="1">
        <v>16.0</v>
      </c>
      <c r="AM658" s="1">
        <v>16.0</v>
      </c>
      <c r="AN658" s="1">
        <v>96.0</v>
      </c>
      <c r="AO658" s="1">
        <v>9.0</v>
      </c>
      <c r="AP658" s="1">
        <v>9.0</v>
      </c>
      <c r="AQ658" s="1">
        <v>10.0</v>
      </c>
      <c r="AR658" s="1">
        <v>10.0</v>
      </c>
      <c r="AS658" s="1">
        <v>10.0</v>
      </c>
      <c r="AT658" s="1">
        <v>9.0</v>
      </c>
      <c r="AU658" s="1">
        <v>1.0</v>
      </c>
      <c r="AV658" s="1" t="s">
        <v>96</v>
      </c>
      <c r="AW658" s="1">
        <v>2.0</v>
      </c>
      <c r="AX658" s="1">
        <v>0.0</v>
      </c>
      <c r="AY658" s="1">
        <v>2.0</v>
      </c>
      <c r="AZ658" s="1">
        <v>0.0</v>
      </c>
      <c r="BA658" s="1">
        <v>7.38</v>
      </c>
      <c r="BB658" s="1">
        <v>-1.0</v>
      </c>
      <c r="BC658" s="1">
        <v>-1.0</v>
      </c>
      <c r="BD658" s="1">
        <v>-1.0</v>
      </c>
      <c r="BE658" s="1">
        <v>-1.0</v>
      </c>
      <c r="BF658" s="1">
        <v>-1.0</v>
      </c>
      <c r="BG658" s="1">
        <v>-1.0</v>
      </c>
      <c r="BH658" s="1">
        <v>-1.0</v>
      </c>
      <c r="BI658" s="1">
        <v>-1.0</v>
      </c>
      <c r="BJ658" s="1">
        <v>1.0</v>
      </c>
      <c r="BK658" s="1">
        <v>-1.0</v>
      </c>
      <c r="BL658" s="1">
        <v>-1.0</v>
      </c>
      <c r="BM658" s="1">
        <v>-1.0</v>
      </c>
      <c r="BN658" s="1">
        <v>-1.0</v>
      </c>
      <c r="BO658" s="1">
        <v>-1.0</v>
      </c>
      <c r="BP658" s="1">
        <v>-1.0</v>
      </c>
      <c r="BQ658" s="1">
        <v>-1.0</v>
      </c>
      <c r="BR658" s="1">
        <v>-1.0</v>
      </c>
      <c r="BS658" s="1">
        <v>-1.0</v>
      </c>
      <c r="BT658" s="1">
        <v>-1.0</v>
      </c>
      <c r="BU658" s="1">
        <v>1.0</v>
      </c>
      <c r="BV658" s="1">
        <v>-1.0</v>
      </c>
      <c r="BW658" s="1">
        <v>-1.0</v>
      </c>
      <c r="BX658" s="1">
        <v>-1.0</v>
      </c>
      <c r="BY658" s="1">
        <v>-1.0</v>
      </c>
      <c r="BZ658" s="1">
        <v>-1.0</v>
      </c>
      <c r="CA658" s="1">
        <v>-1.0</v>
      </c>
      <c r="CB658" s="1">
        <v>-1.0</v>
      </c>
      <c r="CC658" s="1">
        <v>-1.0</v>
      </c>
      <c r="CD658" s="1">
        <v>21984.0</v>
      </c>
    </row>
    <row r="659">
      <c r="A659" s="1">
        <v>3.0081034E7</v>
      </c>
      <c r="B659" s="1" t="s">
        <v>3706</v>
      </c>
      <c r="C659" s="1" t="s">
        <v>3707</v>
      </c>
      <c r="D659" s="1" t="s">
        <v>3707</v>
      </c>
      <c r="E659" s="1" t="s">
        <v>85</v>
      </c>
      <c r="H659" s="1" t="s">
        <v>3708</v>
      </c>
      <c r="I659" s="1">
        <v>2.26035811E8</v>
      </c>
      <c r="J659" s="1">
        <v>43420.0</v>
      </c>
      <c r="M659" s="1">
        <v>0.0</v>
      </c>
      <c r="N659" s="1">
        <v>1.0</v>
      </c>
      <c r="O659" s="1">
        <v>0.0</v>
      </c>
      <c r="P659" s="1" t="s">
        <v>123</v>
      </c>
      <c r="Q659" s="1" t="s">
        <v>296</v>
      </c>
      <c r="R659" s="1">
        <v>40.7277799999999</v>
      </c>
      <c r="S659" s="1">
        <v>-73.94781</v>
      </c>
      <c r="T659" s="1" t="s">
        <v>125</v>
      </c>
      <c r="U659" s="1" t="s">
        <v>113</v>
      </c>
      <c r="V659" s="1">
        <v>2.0</v>
      </c>
      <c r="W659" s="1">
        <v>2.0</v>
      </c>
      <c r="X659" s="1">
        <v>1.0</v>
      </c>
      <c r="Y659" s="1">
        <v>1.0</v>
      </c>
      <c r="Z659" s="1" t="s">
        <v>93</v>
      </c>
      <c r="AA659" s="1" t="s">
        <v>3709</v>
      </c>
      <c r="AB659" s="1">
        <v>200.0</v>
      </c>
      <c r="AC659" s="1">
        <v>1.0</v>
      </c>
      <c r="AD659" s="1">
        <v>25.0</v>
      </c>
      <c r="AE659" s="1">
        <v>7.0</v>
      </c>
      <c r="AF659" s="1" t="s">
        <v>170</v>
      </c>
      <c r="AG659" s="1">
        <v>1.0</v>
      </c>
      <c r="AH659" s="1">
        <v>0.0</v>
      </c>
      <c r="AI659" s="1">
        <v>0.0</v>
      </c>
      <c r="AJ659" s="1">
        <v>0.0</v>
      </c>
      <c r="AK659" s="1">
        <v>0.0</v>
      </c>
      <c r="AL659" s="1">
        <v>0.0</v>
      </c>
      <c r="AM659" s="1">
        <v>0.0</v>
      </c>
      <c r="AU659" s="1">
        <v>0.0</v>
      </c>
      <c r="AV659" s="1" t="s">
        <v>105</v>
      </c>
      <c r="AW659" s="1">
        <v>1.0</v>
      </c>
      <c r="AX659" s="1">
        <v>0.0</v>
      </c>
      <c r="AY659" s="1">
        <v>1.0</v>
      </c>
      <c r="AZ659" s="1">
        <v>0.0</v>
      </c>
      <c r="BB659" s="1">
        <v>-1.0</v>
      </c>
      <c r="BC659" s="1">
        <v>1.0</v>
      </c>
      <c r="BD659" s="1">
        <v>-1.0</v>
      </c>
      <c r="BE659" s="1">
        <v>-1.0</v>
      </c>
      <c r="BF659" s="1">
        <v>-1.0</v>
      </c>
      <c r="BG659" s="1">
        <v>-1.0</v>
      </c>
      <c r="BH659" s="1">
        <v>-1.0</v>
      </c>
      <c r="BI659" s="1">
        <v>-1.0</v>
      </c>
      <c r="BJ659" s="1">
        <v>-1.0</v>
      </c>
      <c r="BK659" s="1">
        <v>-1.0</v>
      </c>
      <c r="BL659" s="1">
        <v>-1.0</v>
      </c>
      <c r="BM659" s="1">
        <v>-1.0</v>
      </c>
      <c r="BN659" s="1">
        <v>-1.0</v>
      </c>
      <c r="BO659" s="1">
        <v>-1.0</v>
      </c>
      <c r="BP659" s="1">
        <v>-1.0</v>
      </c>
      <c r="BQ659" s="1">
        <v>-1.0</v>
      </c>
      <c r="BR659" s="1">
        <v>-1.0</v>
      </c>
      <c r="BS659" s="1">
        <v>-1.0</v>
      </c>
      <c r="BT659" s="1">
        <v>-1.0</v>
      </c>
      <c r="BU659" s="1">
        <v>1.0</v>
      </c>
      <c r="BV659" s="1">
        <v>-1.0</v>
      </c>
      <c r="BW659" s="1">
        <v>-1.0</v>
      </c>
      <c r="BX659" s="1">
        <v>-1.0</v>
      </c>
      <c r="BY659" s="1">
        <v>-1.0</v>
      </c>
      <c r="BZ659" s="1">
        <v>-1.0</v>
      </c>
      <c r="CA659" s="1">
        <v>-1.0</v>
      </c>
      <c r="CB659" s="1">
        <v>-1.0</v>
      </c>
      <c r="CC659" s="1">
        <v>-1.0</v>
      </c>
      <c r="CD659" s="1">
        <v>22000.0</v>
      </c>
    </row>
    <row r="660">
      <c r="A660" s="1">
        <v>2.3203149E7</v>
      </c>
      <c r="B660" s="1" t="s">
        <v>3710</v>
      </c>
      <c r="C660" s="1" t="s">
        <v>3711</v>
      </c>
      <c r="D660" s="1" t="s">
        <v>3712</v>
      </c>
      <c r="E660" s="1" t="s">
        <v>85</v>
      </c>
      <c r="F660" s="1" t="s">
        <v>3713</v>
      </c>
      <c r="G660" s="1" t="s">
        <v>3714</v>
      </c>
      <c r="H660" s="2" t="str">
        <f>- please take off shoes when you get in The apartment, try to keep it Quiet after midnight - dogs may be allowed for an extra fee Per night</f>
        <v>#ERROR!</v>
      </c>
      <c r="I660" s="1">
        <v>143460.0</v>
      </c>
      <c r="J660" s="1">
        <v>40342.0</v>
      </c>
      <c r="K660" s="1" t="s">
        <v>88</v>
      </c>
      <c r="L660" s="1">
        <v>1.0</v>
      </c>
      <c r="M660" s="1">
        <v>0.0</v>
      </c>
      <c r="N660" s="1">
        <v>2.0</v>
      </c>
      <c r="O660" s="1">
        <v>1.0</v>
      </c>
      <c r="P660" s="1" t="s">
        <v>123</v>
      </c>
      <c r="Q660" s="1" t="s">
        <v>519</v>
      </c>
      <c r="R660" s="1">
        <v>40.69839</v>
      </c>
      <c r="S660" s="1">
        <v>-73.92044</v>
      </c>
      <c r="T660" s="1" t="s">
        <v>91</v>
      </c>
      <c r="U660" s="1" t="s">
        <v>113</v>
      </c>
      <c r="V660" s="1">
        <v>2.0</v>
      </c>
      <c r="W660" s="1">
        <v>1.0</v>
      </c>
      <c r="X660" s="1">
        <v>1.0</v>
      </c>
      <c r="Y660" s="1">
        <v>1.0</v>
      </c>
      <c r="Z660" s="1" t="s">
        <v>93</v>
      </c>
      <c r="AA660" s="1" t="s">
        <v>3715</v>
      </c>
      <c r="AB660" s="1">
        <v>65.0</v>
      </c>
      <c r="AC660" s="1">
        <v>1.0</v>
      </c>
      <c r="AD660" s="1">
        <v>35.0</v>
      </c>
      <c r="AE660" s="1">
        <v>2.0</v>
      </c>
      <c r="AF660" s="1" t="s">
        <v>104</v>
      </c>
      <c r="AG660" s="1">
        <v>1.0</v>
      </c>
      <c r="AH660" s="1">
        <v>8.0</v>
      </c>
      <c r="AI660" s="1">
        <v>8.0</v>
      </c>
      <c r="AJ660" s="1">
        <v>8.0</v>
      </c>
      <c r="AK660" s="1">
        <v>8.0</v>
      </c>
      <c r="AL660" s="1">
        <v>8.0</v>
      </c>
      <c r="AM660" s="1">
        <v>2.0</v>
      </c>
      <c r="AN660" s="1">
        <v>95.0</v>
      </c>
      <c r="AO660" s="1">
        <v>10.0</v>
      </c>
      <c r="AP660" s="1">
        <v>9.0</v>
      </c>
      <c r="AQ660" s="1">
        <v>10.0</v>
      </c>
      <c r="AR660" s="1">
        <v>10.0</v>
      </c>
      <c r="AS660" s="1">
        <v>9.0</v>
      </c>
      <c r="AT660" s="1">
        <v>9.0</v>
      </c>
      <c r="AU660" s="1">
        <v>0.0</v>
      </c>
      <c r="AV660" s="1" t="s">
        <v>105</v>
      </c>
      <c r="AW660" s="1">
        <v>2.0</v>
      </c>
      <c r="AX660" s="1">
        <v>0.0</v>
      </c>
      <c r="AY660" s="1">
        <v>2.0</v>
      </c>
      <c r="AZ660" s="1">
        <v>0.0</v>
      </c>
      <c r="BA660" s="1">
        <v>0.52</v>
      </c>
      <c r="BB660" s="1">
        <v>-1.0</v>
      </c>
      <c r="BC660" s="1">
        <v>1.0</v>
      </c>
      <c r="BD660" s="1">
        <v>-1.0</v>
      </c>
      <c r="BE660" s="1">
        <v>-1.0</v>
      </c>
      <c r="BF660" s="1">
        <v>-1.0</v>
      </c>
      <c r="BG660" s="1">
        <v>-1.0</v>
      </c>
      <c r="BH660" s="1">
        <v>1.0</v>
      </c>
      <c r="BI660" s="1">
        <v>1.0</v>
      </c>
      <c r="BJ660" s="1">
        <v>1.0</v>
      </c>
      <c r="BK660" s="1">
        <v>-1.0</v>
      </c>
      <c r="BL660" s="1">
        <v>-1.0</v>
      </c>
      <c r="BM660" s="1">
        <v>-1.0</v>
      </c>
      <c r="BN660" s="1">
        <v>-1.0</v>
      </c>
      <c r="BO660" s="1">
        <v>-1.0</v>
      </c>
      <c r="BP660" s="1">
        <v>-1.0</v>
      </c>
      <c r="BQ660" s="1">
        <v>1.0</v>
      </c>
      <c r="BR660" s="1">
        <v>-1.0</v>
      </c>
      <c r="BS660" s="1">
        <v>-1.0</v>
      </c>
      <c r="BT660" s="1">
        <v>-1.0</v>
      </c>
      <c r="BU660" s="1">
        <v>1.0</v>
      </c>
      <c r="BV660" s="1">
        <v>-1.0</v>
      </c>
      <c r="BW660" s="1">
        <v>-1.0</v>
      </c>
      <c r="BX660" s="1">
        <v>-1.0</v>
      </c>
      <c r="BY660" s="1">
        <v>-1.0</v>
      </c>
      <c r="BZ660" s="1">
        <v>1.0</v>
      </c>
      <c r="CA660" s="1">
        <v>-1.0</v>
      </c>
      <c r="CB660" s="1">
        <v>-1.0</v>
      </c>
      <c r="CC660" s="1">
        <v>-1.0</v>
      </c>
      <c r="CD660" s="1">
        <v>22044.0</v>
      </c>
    </row>
    <row r="661">
      <c r="A661" s="1">
        <v>3.3156123E7</v>
      </c>
      <c r="B661" s="1" t="s">
        <v>3716</v>
      </c>
      <c r="C661" s="1" t="s">
        <v>3717</v>
      </c>
      <c r="D661" s="1" t="s">
        <v>3718</v>
      </c>
      <c r="E661" s="1" t="s">
        <v>85</v>
      </c>
      <c r="H661" s="1" t="s">
        <v>3719</v>
      </c>
      <c r="I661" s="1">
        <v>2928681.0</v>
      </c>
      <c r="J661" s="1">
        <v>41103.0</v>
      </c>
      <c r="K661" s="1" t="s">
        <v>88</v>
      </c>
      <c r="L661" s="1">
        <v>1.0</v>
      </c>
      <c r="M661" s="1">
        <v>0.0</v>
      </c>
      <c r="N661" s="1">
        <v>1.0</v>
      </c>
      <c r="O661" s="1">
        <v>1.0</v>
      </c>
      <c r="P661" s="1" t="s">
        <v>123</v>
      </c>
      <c r="Q661" s="1" t="s">
        <v>124</v>
      </c>
      <c r="R661" s="1">
        <v>40.70487</v>
      </c>
      <c r="S661" s="1">
        <v>-73.92533</v>
      </c>
      <c r="T661" s="1" t="s">
        <v>91</v>
      </c>
      <c r="U661" s="1" t="s">
        <v>92</v>
      </c>
      <c r="V661" s="1">
        <v>4.0</v>
      </c>
      <c r="W661" s="1">
        <v>1.0</v>
      </c>
      <c r="X661" s="1">
        <v>1.0</v>
      </c>
      <c r="Y661" s="1">
        <v>2.0</v>
      </c>
      <c r="Z661" s="1" t="s">
        <v>93</v>
      </c>
      <c r="AA661" s="1" t="s">
        <v>3720</v>
      </c>
      <c r="AB661" s="1">
        <v>150.0</v>
      </c>
      <c r="AC661" s="1">
        <v>2.0</v>
      </c>
      <c r="AD661" s="1">
        <v>20.0</v>
      </c>
      <c r="AE661" s="1">
        <v>3.0</v>
      </c>
      <c r="AF661" s="1" t="s">
        <v>127</v>
      </c>
      <c r="AG661" s="1">
        <v>1.0</v>
      </c>
      <c r="AH661" s="1">
        <v>6.0</v>
      </c>
      <c r="AI661" s="1">
        <v>6.0</v>
      </c>
      <c r="AJ661" s="1">
        <v>6.0</v>
      </c>
      <c r="AK661" s="1">
        <v>6.0</v>
      </c>
      <c r="AL661" s="1">
        <v>1.0</v>
      </c>
      <c r="AM661" s="1">
        <v>1.0</v>
      </c>
      <c r="AN661" s="1">
        <v>100.0</v>
      </c>
      <c r="AO661" s="1">
        <v>10.0</v>
      </c>
      <c r="AP661" s="1">
        <v>8.0</v>
      </c>
      <c r="AQ661" s="1">
        <v>8.0</v>
      </c>
      <c r="AR661" s="1">
        <v>10.0</v>
      </c>
      <c r="AS661" s="1">
        <v>10.0</v>
      </c>
      <c r="AT661" s="1">
        <v>10.0</v>
      </c>
      <c r="AU661" s="1">
        <v>1.0</v>
      </c>
      <c r="AV661" s="1" t="s">
        <v>105</v>
      </c>
      <c r="AW661" s="1">
        <v>1.0</v>
      </c>
      <c r="AX661" s="1">
        <v>1.0</v>
      </c>
      <c r="AY661" s="1">
        <v>0.0</v>
      </c>
      <c r="AZ661" s="1">
        <v>0.0</v>
      </c>
      <c r="BA661" s="1">
        <v>0.46</v>
      </c>
      <c r="BB661" s="1">
        <v>-1.0</v>
      </c>
      <c r="BC661" s="1">
        <v>1.0</v>
      </c>
      <c r="BD661" s="1">
        <v>-1.0</v>
      </c>
      <c r="BE661" s="1">
        <v>-1.0</v>
      </c>
      <c r="BF661" s="1">
        <v>-1.0</v>
      </c>
      <c r="BG661" s="1">
        <v>-1.0</v>
      </c>
      <c r="BH661" s="1">
        <v>-1.0</v>
      </c>
      <c r="BI661" s="1">
        <v>-1.0</v>
      </c>
      <c r="BJ661" s="1">
        <v>1.0</v>
      </c>
      <c r="BK661" s="1">
        <v>-1.0</v>
      </c>
      <c r="BL661" s="1">
        <v>-1.0</v>
      </c>
      <c r="BM661" s="1">
        <v>1.0</v>
      </c>
      <c r="BN661" s="1">
        <v>-1.0</v>
      </c>
      <c r="BO661" s="1">
        <v>-1.0</v>
      </c>
      <c r="BP661" s="1">
        <v>-1.0</v>
      </c>
      <c r="BQ661" s="1">
        <v>-1.0</v>
      </c>
      <c r="BR661" s="1">
        <v>-1.0</v>
      </c>
      <c r="BS661" s="1">
        <v>-1.0</v>
      </c>
      <c r="BT661" s="1">
        <v>-1.0</v>
      </c>
      <c r="BU661" s="1">
        <v>1.0</v>
      </c>
      <c r="BV661" s="1">
        <v>-1.0</v>
      </c>
      <c r="BW661" s="1">
        <v>1.0</v>
      </c>
      <c r="BX661" s="1">
        <v>-1.0</v>
      </c>
      <c r="BY661" s="1">
        <v>-1.0</v>
      </c>
      <c r="BZ661" s="1">
        <v>-1.0</v>
      </c>
      <c r="CA661" s="1">
        <v>1.0</v>
      </c>
      <c r="CB661" s="1">
        <v>-1.0</v>
      </c>
      <c r="CC661" s="1">
        <v>-1.0</v>
      </c>
      <c r="CD661" s="1">
        <v>22085.0</v>
      </c>
    </row>
    <row r="662">
      <c r="A662" s="1">
        <v>2416191.0</v>
      </c>
      <c r="B662" s="1" t="s">
        <v>3721</v>
      </c>
      <c r="C662" s="1" t="s">
        <v>3722</v>
      </c>
      <c r="D662" s="1" t="s">
        <v>3723</v>
      </c>
      <c r="E662" s="1" t="s">
        <v>85</v>
      </c>
      <c r="F662" s="1" t="s">
        <v>3724</v>
      </c>
      <c r="I662" s="1">
        <v>1473507.0</v>
      </c>
      <c r="J662" s="1">
        <v>40882.0</v>
      </c>
      <c r="M662" s="1">
        <v>0.0</v>
      </c>
      <c r="N662" s="1">
        <v>1.0</v>
      </c>
      <c r="O662" s="1">
        <v>0.0</v>
      </c>
      <c r="P662" s="1" t="s">
        <v>123</v>
      </c>
      <c r="Q662" s="1" t="s">
        <v>124</v>
      </c>
      <c r="R662" s="1">
        <v>40.7186</v>
      </c>
      <c r="S662" s="1">
        <v>-73.9451</v>
      </c>
      <c r="T662" s="1" t="s">
        <v>91</v>
      </c>
      <c r="U662" s="1" t="s">
        <v>113</v>
      </c>
      <c r="V662" s="1">
        <v>2.0</v>
      </c>
      <c r="W662" s="1">
        <v>1.0</v>
      </c>
      <c r="X662" s="1">
        <v>1.0</v>
      </c>
      <c r="Y662" s="1">
        <v>2.0</v>
      </c>
      <c r="Z662" s="1" t="s">
        <v>93</v>
      </c>
      <c r="AA662" s="1" t="s">
        <v>3725</v>
      </c>
      <c r="AB662" s="1">
        <v>70.0</v>
      </c>
      <c r="AC662" s="1">
        <v>1.0</v>
      </c>
      <c r="AD662" s="1">
        <v>0.0</v>
      </c>
      <c r="AE662" s="1">
        <v>1.0</v>
      </c>
      <c r="AF662" s="1" t="s">
        <v>3726</v>
      </c>
      <c r="AG662" s="1">
        <v>1.0</v>
      </c>
      <c r="AH662" s="1">
        <v>0.0</v>
      </c>
      <c r="AI662" s="1">
        <v>0.0</v>
      </c>
      <c r="AJ662" s="1">
        <v>0.0</v>
      </c>
      <c r="AK662" s="1">
        <v>0.0</v>
      </c>
      <c r="AL662" s="1">
        <v>0.0</v>
      </c>
      <c r="AM662" s="1">
        <v>0.0</v>
      </c>
      <c r="AU662" s="1">
        <v>0.0</v>
      </c>
      <c r="AV662" s="1" t="s">
        <v>105</v>
      </c>
      <c r="AW662" s="1">
        <v>1.0</v>
      </c>
      <c r="AX662" s="1">
        <v>0.0</v>
      </c>
      <c r="AY662" s="1">
        <v>1.0</v>
      </c>
      <c r="AZ662" s="1">
        <v>0.0</v>
      </c>
      <c r="BB662" s="1">
        <v>-1.0</v>
      </c>
      <c r="BC662" s="1">
        <v>-1.0</v>
      </c>
      <c r="BD662" s="1">
        <v>-1.0</v>
      </c>
      <c r="BE662" s="1">
        <v>-1.0</v>
      </c>
      <c r="BF662" s="1">
        <v>-1.0</v>
      </c>
      <c r="BG662" s="1">
        <v>-1.0</v>
      </c>
      <c r="BH662" s="1">
        <v>-1.0</v>
      </c>
      <c r="BI662" s="1">
        <v>-1.0</v>
      </c>
      <c r="BJ662" s="1">
        <v>1.0</v>
      </c>
      <c r="BK662" s="1">
        <v>-1.0</v>
      </c>
      <c r="BL662" s="1">
        <v>-1.0</v>
      </c>
      <c r="BM662" s="1">
        <v>-1.0</v>
      </c>
      <c r="BN662" s="1">
        <v>-1.0</v>
      </c>
      <c r="BO662" s="1">
        <v>-1.0</v>
      </c>
      <c r="BP662" s="1">
        <v>-1.0</v>
      </c>
      <c r="BQ662" s="1">
        <v>-1.0</v>
      </c>
      <c r="BR662" s="1">
        <v>-1.0</v>
      </c>
      <c r="BS662" s="1">
        <v>-1.0</v>
      </c>
      <c r="BT662" s="1">
        <v>1.0</v>
      </c>
      <c r="BU662" s="1">
        <v>1.0</v>
      </c>
      <c r="BV662" s="1">
        <v>-1.0</v>
      </c>
      <c r="BW662" s="1">
        <v>-1.0</v>
      </c>
      <c r="BX662" s="1">
        <v>-1.0</v>
      </c>
      <c r="BY662" s="1">
        <v>-1.0</v>
      </c>
      <c r="BZ662" s="1">
        <v>-1.0</v>
      </c>
      <c r="CA662" s="1">
        <v>-1.0</v>
      </c>
      <c r="CB662" s="1">
        <v>-1.0</v>
      </c>
      <c r="CC662" s="1">
        <v>-1.0</v>
      </c>
      <c r="CD662" s="1">
        <v>22145.0</v>
      </c>
    </row>
    <row r="663">
      <c r="A663" s="1">
        <v>2.9001222E7</v>
      </c>
      <c r="B663" s="1" t="s">
        <v>3727</v>
      </c>
      <c r="D663" s="1" t="s">
        <v>3728</v>
      </c>
      <c r="E663" s="1" t="s">
        <v>85</v>
      </c>
      <c r="F663" s="1" t="s">
        <v>3729</v>
      </c>
      <c r="G663" s="1" t="s">
        <v>3730</v>
      </c>
      <c r="H663" s="1" t="s">
        <v>3731</v>
      </c>
      <c r="I663" s="1">
        <v>6.7915061E7</v>
      </c>
      <c r="J663" s="1">
        <v>42479.0</v>
      </c>
      <c r="K663" s="1" t="s">
        <v>134</v>
      </c>
      <c r="L663" s="1">
        <v>0.92</v>
      </c>
      <c r="M663" s="1">
        <v>0.0</v>
      </c>
      <c r="N663" s="1">
        <v>1.0</v>
      </c>
      <c r="O663" s="1">
        <v>1.0</v>
      </c>
      <c r="P663" s="1" t="s">
        <v>89</v>
      </c>
      <c r="Q663" s="1" t="s">
        <v>90</v>
      </c>
      <c r="R663" s="1">
        <v>40.8369299999999</v>
      </c>
      <c r="S663" s="1">
        <v>-73.93643</v>
      </c>
      <c r="T663" s="1" t="s">
        <v>91</v>
      </c>
      <c r="U663" s="1" t="s">
        <v>92</v>
      </c>
      <c r="V663" s="1">
        <v>3.0</v>
      </c>
      <c r="W663" s="1">
        <v>1.0</v>
      </c>
      <c r="X663" s="1">
        <v>1.0</v>
      </c>
      <c r="Y663" s="1">
        <v>1.0</v>
      </c>
      <c r="Z663" s="1" t="s">
        <v>93</v>
      </c>
      <c r="AA663" s="1" t="s">
        <v>3732</v>
      </c>
      <c r="AB663" s="1">
        <v>80.0</v>
      </c>
      <c r="AC663" s="1">
        <v>1.0</v>
      </c>
      <c r="AD663" s="1">
        <v>13.0</v>
      </c>
      <c r="AE663" s="1">
        <v>1.0</v>
      </c>
      <c r="AF663" s="1" t="s">
        <v>127</v>
      </c>
      <c r="AG663" s="1">
        <v>1.0</v>
      </c>
      <c r="AH663" s="1">
        <v>13.0</v>
      </c>
      <c r="AI663" s="1">
        <v>27.0</v>
      </c>
      <c r="AJ663" s="1">
        <v>27.0</v>
      </c>
      <c r="AK663" s="1">
        <v>28.0</v>
      </c>
      <c r="AL663" s="1">
        <v>20.0</v>
      </c>
      <c r="AM663" s="1">
        <v>20.0</v>
      </c>
      <c r="AN663" s="1">
        <v>89.0</v>
      </c>
      <c r="AO663" s="1">
        <v>10.0</v>
      </c>
      <c r="AP663" s="1">
        <v>9.0</v>
      </c>
      <c r="AQ663" s="1">
        <v>10.0</v>
      </c>
      <c r="AR663" s="1">
        <v>10.0</v>
      </c>
      <c r="AS663" s="1">
        <v>10.0</v>
      </c>
      <c r="AT663" s="1">
        <v>9.0</v>
      </c>
      <c r="AU663" s="1">
        <v>1.0</v>
      </c>
      <c r="AV663" s="1" t="s">
        <v>117</v>
      </c>
      <c r="AW663" s="1">
        <v>1.0</v>
      </c>
      <c r="AX663" s="1">
        <v>1.0</v>
      </c>
      <c r="AY663" s="1">
        <v>0.0</v>
      </c>
      <c r="AZ663" s="1">
        <v>0.0</v>
      </c>
      <c r="BA663" s="1">
        <v>2.59</v>
      </c>
      <c r="BB663" s="1">
        <v>-1.0</v>
      </c>
      <c r="BC663" s="1">
        <v>-1.0</v>
      </c>
      <c r="BD663" s="1">
        <v>-1.0</v>
      </c>
      <c r="BE663" s="1">
        <v>-1.0</v>
      </c>
      <c r="BF663" s="1">
        <v>-1.0</v>
      </c>
      <c r="BG663" s="1">
        <v>-1.0</v>
      </c>
      <c r="BH663" s="1">
        <v>1.0</v>
      </c>
      <c r="BI663" s="1">
        <v>-1.0</v>
      </c>
      <c r="BJ663" s="1">
        <v>1.0</v>
      </c>
      <c r="BK663" s="1">
        <v>-1.0</v>
      </c>
      <c r="BL663" s="1">
        <v>1.0</v>
      </c>
      <c r="BM663" s="1">
        <v>1.0</v>
      </c>
      <c r="BN663" s="1">
        <v>1.0</v>
      </c>
      <c r="BO663" s="1">
        <v>-1.0</v>
      </c>
      <c r="BP663" s="1">
        <v>-1.0</v>
      </c>
      <c r="BQ663" s="1">
        <v>1.0</v>
      </c>
      <c r="BR663" s="1">
        <v>-1.0</v>
      </c>
      <c r="BS663" s="1">
        <v>-1.0</v>
      </c>
      <c r="BT663" s="1">
        <v>-1.0</v>
      </c>
      <c r="BU663" s="1">
        <v>1.0</v>
      </c>
      <c r="BV663" s="1">
        <v>-1.0</v>
      </c>
      <c r="BW663" s="1">
        <v>-1.0</v>
      </c>
      <c r="BX663" s="1">
        <v>-1.0</v>
      </c>
      <c r="BY663" s="1">
        <v>-1.0</v>
      </c>
      <c r="BZ663" s="1">
        <v>1.0</v>
      </c>
      <c r="CA663" s="1">
        <v>-1.0</v>
      </c>
      <c r="CB663" s="1">
        <v>-1.0</v>
      </c>
      <c r="CC663" s="1">
        <v>-1.0</v>
      </c>
      <c r="CD663" s="1">
        <v>22215.0</v>
      </c>
    </row>
    <row r="664">
      <c r="A664" s="1">
        <v>2.3892803E7</v>
      </c>
      <c r="B664" s="1" t="s">
        <v>3733</v>
      </c>
      <c r="C664" s="1" t="s">
        <v>3734</v>
      </c>
      <c r="D664" s="1" t="s">
        <v>3735</v>
      </c>
      <c r="E664" s="1" t="s">
        <v>85</v>
      </c>
      <c r="F664" s="1" t="s">
        <v>3736</v>
      </c>
      <c r="G664" s="1" t="s">
        <v>3737</v>
      </c>
      <c r="H664" s="1" t="s">
        <v>3738</v>
      </c>
      <c r="I664" s="1">
        <v>2.3839989E7</v>
      </c>
      <c r="J664" s="1">
        <v>41960.0</v>
      </c>
      <c r="M664" s="1">
        <v>0.0</v>
      </c>
      <c r="N664" s="1">
        <v>1.0</v>
      </c>
      <c r="O664" s="1">
        <v>1.0</v>
      </c>
      <c r="P664" s="1" t="s">
        <v>184</v>
      </c>
      <c r="Q664" s="1" t="s">
        <v>157</v>
      </c>
      <c r="R664" s="1">
        <v>40.68215</v>
      </c>
      <c r="S664" s="1">
        <v>-73.93644</v>
      </c>
      <c r="T664" s="1" t="s">
        <v>91</v>
      </c>
      <c r="U664" s="1" t="s">
        <v>92</v>
      </c>
      <c r="V664" s="1">
        <v>2.0</v>
      </c>
      <c r="W664" s="1">
        <v>1.0</v>
      </c>
      <c r="X664" s="1">
        <v>2.0</v>
      </c>
      <c r="Y664" s="1">
        <v>1.0</v>
      </c>
      <c r="Z664" s="1" t="s">
        <v>93</v>
      </c>
      <c r="AA664" s="1" t="s">
        <v>3739</v>
      </c>
      <c r="AB664" s="1">
        <v>95.0</v>
      </c>
      <c r="AC664" s="1">
        <v>1.0</v>
      </c>
      <c r="AD664" s="1">
        <v>0.0</v>
      </c>
      <c r="AE664" s="1">
        <v>4.0</v>
      </c>
      <c r="AF664" s="1" t="s">
        <v>127</v>
      </c>
      <c r="AG664" s="1">
        <v>1.0</v>
      </c>
      <c r="AH664" s="1">
        <v>9.0</v>
      </c>
      <c r="AI664" s="1">
        <v>9.0</v>
      </c>
      <c r="AJ664" s="1">
        <v>9.0</v>
      </c>
      <c r="AK664" s="1">
        <v>9.0</v>
      </c>
      <c r="AL664" s="1">
        <v>4.0</v>
      </c>
      <c r="AM664" s="1">
        <v>2.0</v>
      </c>
      <c r="AN664" s="1">
        <v>100.0</v>
      </c>
      <c r="AO664" s="1">
        <v>10.0</v>
      </c>
      <c r="AP664" s="1">
        <v>10.0</v>
      </c>
      <c r="AQ664" s="1">
        <v>10.0</v>
      </c>
      <c r="AR664" s="1">
        <v>10.0</v>
      </c>
      <c r="AS664" s="1">
        <v>10.0</v>
      </c>
      <c r="AT664" s="1">
        <v>10.0</v>
      </c>
      <c r="AU664" s="1">
        <v>1.0</v>
      </c>
      <c r="AV664" s="1" t="s">
        <v>117</v>
      </c>
      <c r="AW664" s="1">
        <v>1.0</v>
      </c>
      <c r="AX664" s="1">
        <v>1.0</v>
      </c>
      <c r="AY664" s="1">
        <v>0.0</v>
      </c>
      <c r="AZ664" s="1">
        <v>0.0</v>
      </c>
      <c r="BA664" s="1">
        <v>0.31</v>
      </c>
      <c r="BB664" s="1">
        <v>-1.0</v>
      </c>
      <c r="BC664" s="1">
        <v>1.0</v>
      </c>
      <c r="BD664" s="1">
        <v>-1.0</v>
      </c>
      <c r="BE664" s="1">
        <v>-1.0</v>
      </c>
      <c r="BF664" s="1">
        <v>-1.0</v>
      </c>
      <c r="BG664" s="1">
        <v>-1.0</v>
      </c>
      <c r="BH664" s="1">
        <v>1.0</v>
      </c>
      <c r="BI664" s="1">
        <v>-1.0</v>
      </c>
      <c r="BJ664" s="1">
        <v>1.0</v>
      </c>
      <c r="BK664" s="1">
        <v>1.0</v>
      </c>
      <c r="BL664" s="1">
        <v>1.0</v>
      </c>
      <c r="BM664" s="1">
        <v>1.0</v>
      </c>
      <c r="BN664" s="1">
        <v>-1.0</v>
      </c>
      <c r="BO664" s="1">
        <v>-1.0</v>
      </c>
      <c r="BP664" s="1">
        <v>1.0</v>
      </c>
      <c r="BQ664" s="1">
        <v>1.0</v>
      </c>
      <c r="BR664" s="1">
        <v>-1.0</v>
      </c>
      <c r="BS664" s="1">
        <v>-1.0</v>
      </c>
      <c r="BT664" s="1">
        <v>-1.0</v>
      </c>
      <c r="BU664" s="1">
        <v>1.0</v>
      </c>
      <c r="BV664" s="1">
        <v>-1.0</v>
      </c>
      <c r="BW664" s="1">
        <v>-1.0</v>
      </c>
      <c r="BX664" s="1">
        <v>-1.0</v>
      </c>
      <c r="BY664" s="1">
        <v>-1.0</v>
      </c>
      <c r="BZ664" s="1">
        <v>1.0</v>
      </c>
      <c r="CA664" s="1">
        <v>-1.0</v>
      </c>
      <c r="CB664" s="1">
        <v>-1.0</v>
      </c>
      <c r="CC664" s="1">
        <v>-1.0</v>
      </c>
      <c r="CD664" s="1">
        <v>22225.0</v>
      </c>
    </row>
    <row r="665">
      <c r="A665" s="1">
        <v>3.5407072E7</v>
      </c>
      <c r="B665" s="1" t="s">
        <v>3740</v>
      </c>
      <c r="C665" s="1" t="s">
        <v>3741</v>
      </c>
      <c r="D665" s="1" t="s">
        <v>3742</v>
      </c>
      <c r="E665" s="1" t="s">
        <v>85</v>
      </c>
      <c r="G665" s="1" t="s">
        <v>3743</v>
      </c>
      <c r="H665" s="1" t="s">
        <v>3744</v>
      </c>
      <c r="I665" s="1">
        <v>1.06168229E8</v>
      </c>
      <c r="J665" s="1">
        <v>42708.0</v>
      </c>
      <c r="K665" s="1" t="s">
        <v>134</v>
      </c>
      <c r="L665" s="1">
        <v>0.9</v>
      </c>
      <c r="M665" s="1">
        <v>0.0</v>
      </c>
      <c r="N665" s="1">
        <v>1.0</v>
      </c>
      <c r="O665" s="1">
        <v>0.0</v>
      </c>
      <c r="P665" s="1" t="s">
        <v>123</v>
      </c>
      <c r="Q665" s="1" t="s">
        <v>124</v>
      </c>
      <c r="R665" s="1">
        <v>40.67585</v>
      </c>
      <c r="S665" s="1">
        <v>-73.91808</v>
      </c>
      <c r="T665" s="1" t="s">
        <v>91</v>
      </c>
      <c r="U665" s="1" t="s">
        <v>113</v>
      </c>
      <c r="V665" s="1">
        <v>2.0</v>
      </c>
      <c r="W665" s="1">
        <v>1.0</v>
      </c>
      <c r="X665" s="1">
        <v>1.0</v>
      </c>
      <c r="Y665" s="1">
        <v>1.0</v>
      </c>
      <c r="Z665" s="1" t="s">
        <v>93</v>
      </c>
      <c r="AA665" s="1" t="s">
        <v>3745</v>
      </c>
      <c r="AB665" s="1">
        <v>30.0</v>
      </c>
      <c r="AC665" s="1">
        <v>1.0</v>
      </c>
      <c r="AD665" s="1">
        <v>0.0</v>
      </c>
      <c r="AE665" s="1">
        <v>1.0</v>
      </c>
      <c r="AF665" s="1" t="s">
        <v>407</v>
      </c>
      <c r="AG665" s="1">
        <v>1.0</v>
      </c>
      <c r="AH665" s="1">
        <v>0.0</v>
      </c>
      <c r="AI665" s="1">
        <v>0.0</v>
      </c>
      <c r="AJ665" s="1">
        <v>0.0</v>
      </c>
      <c r="AK665" s="1">
        <v>34.0</v>
      </c>
      <c r="AL665" s="1">
        <v>1.0</v>
      </c>
      <c r="AM665" s="1">
        <v>1.0</v>
      </c>
      <c r="AU665" s="1">
        <v>1.0</v>
      </c>
      <c r="AV665" s="1" t="s">
        <v>96</v>
      </c>
      <c r="AW665" s="1">
        <v>1.0</v>
      </c>
      <c r="AX665" s="1">
        <v>0.0</v>
      </c>
      <c r="AY665" s="1">
        <v>1.0</v>
      </c>
      <c r="AZ665" s="1">
        <v>0.0</v>
      </c>
      <c r="BA665" s="1">
        <v>0.88</v>
      </c>
      <c r="BB665" s="1">
        <v>-1.0</v>
      </c>
      <c r="BC665" s="1">
        <v>1.0</v>
      </c>
      <c r="BD665" s="1">
        <v>-1.0</v>
      </c>
      <c r="BE665" s="1">
        <v>-1.0</v>
      </c>
      <c r="BF665" s="1">
        <v>-1.0</v>
      </c>
      <c r="BG665" s="1">
        <v>-1.0</v>
      </c>
      <c r="BH665" s="1">
        <v>-1.0</v>
      </c>
      <c r="BI665" s="1">
        <v>-1.0</v>
      </c>
      <c r="BJ665" s="1">
        <v>1.0</v>
      </c>
      <c r="BK665" s="1">
        <v>-1.0</v>
      </c>
      <c r="BL665" s="1">
        <v>-1.0</v>
      </c>
      <c r="BM665" s="1">
        <v>-1.0</v>
      </c>
      <c r="BN665" s="1">
        <v>-1.0</v>
      </c>
      <c r="BO665" s="1">
        <v>-1.0</v>
      </c>
      <c r="BP665" s="1">
        <v>-1.0</v>
      </c>
      <c r="BQ665" s="1">
        <v>1.0</v>
      </c>
      <c r="BR665" s="1">
        <v>-1.0</v>
      </c>
      <c r="BS665" s="1">
        <v>-1.0</v>
      </c>
      <c r="BT665" s="1">
        <v>-1.0</v>
      </c>
      <c r="BU665" s="1">
        <v>1.0</v>
      </c>
      <c r="BV665" s="1">
        <v>-1.0</v>
      </c>
      <c r="BW665" s="1">
        <v>-1.0</v>
      </c>
      <c r="BX665" s="1">
        <v>-1.0</v>
      </c>
      <c r="BY665" s="1">
        <v>-1.0</v>
      </c>
      <c r="BZ665" s="1">
        <v>-1.0</v>
      </c>
      <c r="CA665" s="1">
        <v>1.0</v>
      </c>
      <c r="CB665" s="1">
        <v>-1.0</v>
      </c>
      <c r="CC665" s="1">
        <v>-1.0</v>
      </c>
      <c r="CD665" s="1">
        <v>22238.0</v>
      </c>
    </row>
    <row r="666">
      <c r="A666" s="1">
        <v>9805274.0</v>
      </c>
      <c r="B666" s="1" t="s">
        <v>3746</v>
      </c>
      <c r="C666" s="1" t="s">
        <v>3747</v>
      </c>
      <c r="D666" s="1" t="s">
        <v>3748</v>
      </c>
      <c r="E666" s="1" t="s">
        <v>85</v>
      </c>
      <c r="F666" s="1" t="s">
        <v>3749</v>
      </c>
      <c r="G666" s="1" t="s">
        <v>3750</v>
      </c>
      <c r="I666" s="1">
        <v>2329581.0</v>
      </c>
      <c r="J666" s="1">
        <v>41038.0</v>
      </c>
      <c r="M666" s="1">
        <v>0.0</v>
      </c>
      <c r="N666" s="1">
        <v>2.0</v>
      </c>
      <c r="O666" s="1">
        <v>1.0</v>
      </c>
      <c r="P666" s="1" t="s">
        <v>89</v>
      </c>
      <c r="Q666" s="1" t="s">
        <v>90</v>
      </c>
      <c r="R666" s="1">
        <v>40.72248</v>
      </c>
      <c r="S666" s="1">
        <v>-73.99481</v>
      </c>
      <c r="T666" s="1" t="s">
        <v>91</v>
      </c>
      <c r="U666" s="1" t="s">
        <v>113</v>
      </c>
      <c r="V666" s="1">
        <v>1.0</v>
      </c>
      <c r="W666" s="1">
        <v>1.0</v>
      </c>
      <c r="X666" s="1">
        <v>1.0</v>
      </c>
      <c r="Y666" s="1">
        <v>1.0</v>
      </c>
      <c r="Z666" s="1" t="s">
        <v>93</v>
      </c>
      <c r="AA666" s="1" t="s">
        <v>3751</v>
      </c>
      <c r="AB666" s="1">
        <v>165.0</v>
      </c>
      <c r="AC666" s="1">
        <v>1.0</v>
      </c>
      <c r="AD666" s="1">
        <v>50.0</v>
      </c>
      <c r="AE666" s="1">
        <v>7.0</v>
      </c>
      <c r="AF666" s="1" t="s">
        <v>692</v>
      </c>
      <c r="AG666" s="1">
        <v>1.0</v>
      </c>
      <c r="AH666" s="1">
        <v>0.0</v>
      </c>
      <c r="AI666" s="1">
        <v>0.0</v>
      </c>
      <c r="AJ666" s="1">
        <v>0.0</v>
      </c>
      <c r="AK666" s="1">
        <v>0.0</v>
      </c>
      <c r="AL666" s="1">
        <v>4.0</v>
      </c>
      <c r="AM666" s="1">
        <v>0.0</v>
      </c>
      <c r="AN666" s="1">
        <v>93.0</v>
      </c>
      <c r="AO666" s="1">
        <v>10.0</v>
      </c>
      <c r="AP666" s="1">
        <v>8.0</v>
      </c>
      <c r="AQ666" s="1">
        <v>10.0</v>
      </c>
      <c r="AR666" s="1">
        <v>10.0</v>
      </c>
      <c r="AS666" s="1">
        <v>10.0</v>
      </c>
      <c r="AT666" s="1">
        <v>9.0</v>
      </c>
      <c r="AU666" s="1">
        <v>0.0</v>
      </c>
      <c r="AV666" s="1" t="s">
        <v>105</v>
      </c>
      <c r="AW666" s="1">
        <v>2.0</v>
      </c>
      <c r="AX666" s="1">
        <v>0.0</v>
      </c>
      <c r="AY666" s="1">
        <v>2.0</v>
      </c>
      <c r="AZ666" s="1">
        <v>0.0</v>
      </c>
      <c r="BA666" s="1">
        <v>0.12</v>
      </c>
      <c r="BB666" s="1">
        <v>-1.0</v>
      </c>
      <c r="BC666" s="1">
        <v>1.0</v>
      </c>
      <c r="BD666" s="1">
        <v>-1.0</v>
      </c>
      <c r="BE666" s="1">
        <v>-1.0</v>
      </c>
      <c r="BF666" s="1">
        <v>-1.0</v>
      </c>
      <c r="BG666" s="1">
        <v>-1.0</v>
      </c>
      <c r="BH666" s="1">
        <v>-1.0</v>
      </c>
      <c r="BI666" s="1">
        <v>-1.0</v>
      </c>
      <c r="BJ666" s="1">
        <v>1.0</v>
      </c>
      <c r="BK666" s="1">
        <v>-1.0</v>
      </c>
      <c r="BL666" s="1">
        <v>-1.0</v>
      </c>
      <c r="BM666" s="1">
        <v>1.0</v>
      </c>
      <c r="BN666" s="1">
        <v>1.0</v>
      </c>
      <c r="BO666" s="1">
        <v>-1.0</v>
      </c>
      <c r="BP666" s="1">
        <v>-1.0</v>
      </c>
      <c r="BQ666" s="1">
        <v>-1.0</v>
      </c>
      <c r="BR666" s="1">
        <v>-1.0</v>
      </c>
      <c r="BS666" s="1">
        <v>-1.0</v>
      </c>
      <c r="BT666" s="1">
        <v>-1.0</v>
      </c>
      <c r="BU666" s="1">
        <v>1.0</v>
      </c>
      <c r="BV666" s="1">
        <v>-1.0</v>
      </c>
      <c r="BW666" s="1">
        <v>-1.0</v>
      </c>
      <c r="BX666" s="1">
        <v>-1.0</v>
      </c>
      <c r="BY666" s="1">
        <v>-1.0</v>
      </c>
      <c r="BZ666" s="1">
        <v>-1.0</v>
      </c>
      <c r="CA666" s="1">
        <v>-1.0</v>
      </c>
      <c r="CB666" s="1">
        <v>-1.0</v>
      </c>
      <c r="CC666" s="1">
        <v>-1.0</v>
      </c>
      <c r="CD666" s="1">
        <v>22258.0</v>
      </c>
    </row>
    <row r="667">
      <c r="A667" s="1">
        <v>2.8312904E7</v>
      </c>
      <c r="B667" s="1" t="s">
        <v>3752</v>
      </c>
      <c r="C667" s="1" t="s">
        <v>3753</v>
      </c>
      <c r="D667" s="1" t="s">
        <v>3754</v>
      </c>
      <c r="E667" s="1" t="s">
        <v>85</v>
      </c>
      <c r="F667" s="1" t="s">
        <v>3755</v>
      </c>
      <c r="H667" s="1" t="s">
        <v>3756</v>
      </c>
      <c r="I667" s="1">
        <v>9.154587E7</v>
      </c>
      <c r="J667" s="1">
        <v>42605.0</v>
      </c>
      <c r="K667" s="1" t="s">
        <v>134</v>
      </c>
      <c r="L667" s="1">
        <v>0.96</v>
      </c>
      <c r="M667" s="1">
        <v>0.0</v>
      </c>
      <c r="N667" s="1">
        <v>2.0</v>
      </c>
      <c r="O667" s="1">
        <v>1.0</v>
      </c>
      <c r="P667" s="1" t="s">
        <v>89</v>
      </c>
      <c r="Q667" s="1" t="s">
        <v>90</v>
      </c>
      <c r="R667" s="1">
        <v>40.78132</v>
      </c>
      <c r="S667" s="1">
        <v>-73.95148</v>
      </c>
      <c r="T667" s="1" t="s">
        <v>91</v>
      </c>
      <c r="U667" s="1" t="s">
        <v>92</v>
      </c>
      <c r="V667" s="1">
        <v>1.0</v>
      </c>
      <c r="W667" s="1">
        <v>1.0</v>
      </c>
      <c r="X667" s="1">
        <v>1.0</v>
      </c>
      <c r="Y667" s="1">
        <v>1.0</v>
      </c>
      <c r="Z667" s="1" t="s">
        <v>93</v>
      </c>
      <c r="AA667" s="1" t="s">
        <v>3757</v>
      </c>
      <c r="AB667" s="1">
        <v>59.0</v>
      </c>
      <c r="AC667" s="1">
        <v>1.0</v>
      </c>
      <c r="AD667" s="1">
        <v>25.0</v>
      </c>
      <c r="AE667" s="1">
        <v>1.0</v>
      </c>
      <c r="AF667" s="1" t="s">
        <v>2136</v>
      </c>
      <c r="AG667" s="1">
        <v>1.0</v>
      </c>
      <c r="AH667" s="1">
        <v>24.0</v>
      </c>
      <c r="AI667" s="1">
        <v>24.0</v>
      </c>
      <c r="AJ667" s="1">
        <v>24.0</v>
      </c>
      <c r="AK667" s="1">
        <v>24.0</v>
      </c>
      <c r="AL667" s="1">
        <v>4.0</v>
      </c>
      <c r="AM667" s="1">
        <v>4.0</v>
      </c>
      <c r="AN667" s="1">
        <v>100.0</v>
      </c>
      <c r="AO667" s="1">
        <v>10.0</v>
      </c>
      <c r="AP667" s="1">
        <v>10.0</v>
      </c>
      <c r="AQ667" s="1">
        <v>10.0</v>
      </c>
      <c r="AR667" s="1">
        <v>10.0</v>
      </c>
      <c r="AS667" s="1">
        <v>10.0</v>
      </c>
      <c r="AT667" s="1">
        <v>10.0</v>
      </c>
      <c r="AU667" s="1">
        <v>1.0</v>
      </c>
      <c r="AV667" s="1" t="s">
        <v>117</v>
      </c>
      <c r="AW667" s="1">
        <v>2.0</v>
      </c>
      <c r="AX667" s="1">
        <v>2.0</v>
      </c>
      <c r="AY667" s="1">
        <v>0.0</v>
      </c>
      <c r="AZ667" s="1">
        <v>0.0</v>
      </c>
      <c r="BA667" s="1">
        <v>0.44</v>
      </c>
      <c r="BB667" s="1">
        <v>-1.0</v>
      </c>
      <c r="BC667" s="1">
        <v>1.0</v>
      </c>
      <c r="BD667" s="1">
        <v>-1.0</v>
      </c>
      <c r="BE667" s="1">
        <v>-1.0</v>
      </c>
      <c r="BF667" s="1">
        <v>-1.0</v>
      </c>
      <c r="BG667" s="1">
        <v>-1.0</v>
      </c>
      <c r="BH667" s="1">
        <v>1.0</v>
      </c>
      <c r="BI667" s="1">
        <v>-1.0</v>
      </c>
      <c r="BJ667" s="1">
        <v>1.0</v>
      </c>
      <c r="BK667" s="1">
        <v>-1.0</v>
      </c>
      <c r="BL667" s="1">
        <v>-1.0</v>
      </c>
      <c r="BM667" s="1">
        <v>-1.0</v>
      </c>
      <c r="BN667" s="1">
        <v>-1.0</v>
      </c>
      <c r="BO667" s="1">
        <v>-1.0</v>
      </c>
      <c r="BP667" s="1">
        <v>-1.0</v>
      </c>
      <c r="BQ667" s="1">
        <v>-1.0</v>
      </c>
      <c r="BR667" s="1">
        <v>-1.0</v>
      </c>
      <c r="BS667" s="1">
        <v>-1.0</v>
      </c>
      <c r="BT667" s="1">
        <v>-1.0</v>
      </c>
      <c r="BU667" s="1">
        <v>1.0</v>
      </c>
      <c r="BV667" s="1">
        <v>-1.0</v>
      </c>
      <c r="BW667" s="1">
        <v>-1.0</v>
      </c>
      <c r="BX667" s="1">
        <v>-1.0</v>
      </c>
      <c r="BY667" s="1">
        <v>-1.0</v>
      </c>
      <c r="BZ667" s="1">
        <v>-1.0</v>
      </c>
      <c r="CA667" s="1">
        <v>-1.0</v>
      </c>
      <c r="CB667" s="1">
        <v>-1.0</v>
      </c>
      <c r="CC667" s="1">
        <v>-1.0</v>
      </c>
      <c r="CD667" s="1">
        <v>22312.0</v>
      </c>
    </row>
    <row r="668">
      <c r="A668" s="1">
        <v>1.628002E7</v>
      </c>
      <c r="B668" s="1" t="s">
        <v>3758</v>
      </c>
      <c r="C668" s="1" t="s">
        <v>3759</v>
      </c>
      <c r="D668" s="1" t="s">
        <v>3760</v>
      </c>
      <c r="E668" s="1" t="s">
        <v>85</v>
      </c>
      <c r="G668" s="1" t="s">
        <v>3761</v>
      </c>
      <c r="H668" s="1" t="s">
        <v>3762</v>
      </c>
      <c r="I668" s="1">
        <v>1.468353E7</v>
      </c>
      <c r="J668" s="1">
        <v>41753.0</v>
      </c>
      <c r="M668" s="1">
        <v>0.0</v>
      </c>
      <c r="N668" s="1">
        <v>0.0</v>
      </c>
      <c r="O668" s="1">
        <v>1.0</v>
      </c>
      <c r="P668" s="1" t="s">
        <v>89</v>
      </c>
      <c r="Q668" s="1" t="s">
        <v>90</v>
      </c>
      <c r="R668" s="1">
        <v>40.79507</v>
      </c>
      <c r="S668" s="1">
        <v>-73.94248</v>
      </c>
      <c r="T668" s="1" t="s">
        <v>91</v>
      </c>
      <c r="U668" s="1" t="s">
        <v>92</v>
      </c>
      <c r="V668" s="1">
        <v>4.0</v>
      </c>
      <c r="W668" s="1">
        <v>1.0</v>
      </c>
      <c r="X668" s="1">
        <v>1.0</v>
      </c>
      <c r="Y668" s="1">
        <v>2.0</v>
      </c>
      <c r="Z668" s="1" t="s">
        <v>93</v>
      </c>
      <c r="AA668" s="1" t="s">
        <v>3763</v>
      </c>
      <c r="AB668" s="1">
        <v>200.0</v>
      </c>
      <c r="AC668" s="1">
        <v>2.0</v>
      </c>
      <c r="AD668" s="1">
        <v>50.0</v>
      </c>
      <c r="AE668" s="1">
        <v>5.0</v>
      </c>
      <c r="AF668" s="1" t="s">
        <v>104</v>
      </c>
      <c r="AG668" s="1">
        <v>1.0</v>
      </c>
      <c r="AH668" s="1">
        <v>0.0</v>
      </c>
      <c r="AI668" s="1">
        <v>19.0</v>
      </c>
      <c r="AJ668" s="1">
        <v>19.0</v>
      </c>
      <c r="AK668" s="1">
        <v>19.0</v>
      </c>
      <c r="AL668" s="1">
        <v>8.0</v>
      </c>
      <c r="AM668" s="1">
        <v>3.0</v>
      </c>
      <c r="AN668" s="1">
        <v>100.0</v>
      </c>
      <c r="AO668" s="1">
        <v>10.0</v>
      </c>
      <c r="AP668" s="1">
        <v>8.0</v>
      </c>
      <c r="AQ668" s="1">
        <v>10.0</v>
      </c>
      <c r="AR668" s="1">
        <v>10.0</v>
      </c>
      <c r="AS668" s="1">
        <v>8.0</v>
      </c>
      <c r="AT668" s="1">
        <v>9.0</v>
      </c>
      <c r="AU668" s="1">
        <v>0.0</v>
      </c>
      <c r="AV668" s="1" t="s">
        <v>105</v>
      </c>
      <c r="AW668" s="1">
        <v>1.0</v>
      </c>
      <c r="AX668" s="1">
        <v>1.0</v>
      </c>
      <c r="AY668" s="1">
        <v>0.0</v>
      </c>
      <c r="AZ668" s="1">
        <v>0.0</v>
      </c>
      <c r="BA668" s="1">
        <v>0.26</v>
      </c>
      <c r="BB668" s="1">
        <v>-1.0</v>
      </c>
      <c r="BC668" s="1">
        <v>1.0</v>
      </c>
      <c r="BD668" s="1">
        <v>-1.0</v>
      </c>
      <c r="BE668" s="1">
        <v>-1.0</v>
      </c>
      <c r="BF668" s="1">
        <v>-1.0</v>
      </c>
      <c r="BG668" s="1">
        <v>-1.0</v>
      </c>
      <c r="BH668" s="1">
        <v>-1.0</v>
      </c>
      <c r="BI668" s="1">
        <v>-1.0</v>
      </c>
      <c r="BJ668" s="1">
        <v>1.0</v>
      </c>
      <c r="BK668" s="1">
        <v>-1.0</v>
      </c>
      <c r="BL668" s="1">
        <v>-1.0</v>
      </c>
      <c r="BM668" s="1">
        <v>-1.0</v>
      </c>
      <c r="BN668" s="1">
        <v>1.0</v>
      </c>
      <c r="BO668" s="1">
        <v>-1.0</v>
      </c>
      <c r="BP668" s="1">
        <v>1.0</v>
      </c>
      <c r="BQ668" s="1">
        <v>1.0</v>
      </c>
      <c r="BR668" s="1">
        <v>-1.0</v>
      </c>
      <c r="BS668" s="1">
        <v>-1.0</v>
      </c>
      <c r="BT668" s="1">
        <v>-1.0</v>
      </c>
      <c r="BU668" s="1">
        <v>1.0</v>
      </c>
      <c r="BV668" s="1">
        <v>-1.0</v>
      </c>
      <c r="BW668" s="1">
        <v>-1.0</v>
      </c>
      <c r="BX668" s="1">
        <v>-1.0</v>
      </c>
      <c r="BY668" s="1">
        <v>-1.0</v>
      </c>
      <c r="BZ668" s="1">
        <v>-1.0</v>
      </c>
      <c r="CA668" s="1">
        <v>-1.0</v>
      </c>
      <c r="CB668" s="1">
        <v>-1.0</v>
      </c>
      <c r="CC668" s="1">
        <v>-1.0</v>
      </c>
      <c r="CD668" s="1">
        <v>22317.0</v>
      </c>
    </row>
    <row r="669">
      <c r="A669" s="1">
        <v>9768199.0</v>
      </c>
      <c r="B669" s="1" t="s">
        <v>3764</v>
      </c>
      <c r="C669" s="1" t="s">
        <v>3765</v>
      </c>
      <c r="D669" s="1" t="s">
        <v>3766</v>
      </c>
      <c r="E669" s="1" t="s">
        <v>85</v>
      </c>
      <c r="F669" s="1" t="s">
        <v>3767</v>
      </c>
      <c r="G669" s="1" t="s">
        <v>3768</v>
      </c>
      <c r="H669" s="1" t="s">
        <v>3769</v>
      </c>
      <c r="I669" s="1">
        <v>5.0366054E7</v>
      </c>
      <c r="J669" s="1">
        <v>42340.0</v>
      </c>
      <c r="K669" s="1" t="s">
        <v>88</v>
      </c>
      <c r="L669" s="1">
        <v>1.0</v>
      </c>
      <c r="M669" s="1">
        <v>0.0</v>
      </c>
      <c r="N669" s="1">
        <v>1.0</v>
      </c>
      <c r="O669" s="1">
        <v>1.0</v>
      </c>
      <c r="P669" s="1" t="s">
        <v>89</v>
      </c>
      <c r="Q669" s="1" t="s">
        <v>362</v>
      </c>
      <c r="R669" s="1">
        <v>40.80055</v>
      </c>
      <c r="S669" s="1">
        <v>-73.96011</v>
      </c>
      <c r="T669" s="1" t="s">
        <v>91</v>
      </c>
      <c r="U669" s="1" t="s">
        <v>92</v>
      </c>
      <c r="V669" s="1">
        <v>1.0</v>
      </c>
      <c r="W669" s="1">
        <v>1.0</v>
      </c>
      <c r="X669" s="1">
        <v>1.0</v>
      </c>
      <c r="Y669" s="1">
        <v>1.0</v>
      </c>
      <c r="Z669" s="1" t="s">
        <v>93</v>
      </c>
      <c r="AA669" s="1" t="s">
        <v>3770</v>
      </c>
      <c r="AB669" s="1">
        <v>129.0</v>
      </c>
      <c r="AC669" s="1">
        <v>1.0</v>
      </c>
      <c r="AD669" s="1">
        <v>25.0</v>
      </c>
      <c r="AE669" s="1">
        <v>3.0</v>
      </c>
      <c r="AF669" s="1" t="s">
        <v>255</v>
      </c>
      <c r="AG669" s="1">
        <v>1.0</v>
      </c>
      <c r="AH669" s="1">
        <v>0.0</v>
      </c>
      <c r="AI669" s="1">
        <v>0.0</v>
      </c>
      <c r="AJ669" s="1">
        <v>0.0</v>
      </c>
      <c r="AK669" s="1">
        <v>0.0</v>
      </c>
      <c r="AL669" s="1">
        <v>6.0</v>
      </c>
      <c r="AM669" s="1">
        <v>1.0</v>
      </c>
      <c r="AN669" s="1">
        <v>100.0</v>
      </c>
      <c r="AO669" s="1">
        <v>10.0</v>
      </c>
      <c r="AP669" s="1">
        <v>10.0</v>
      </c>
      <c r="AQ669" s="1">
        <v>10.0</v>
      </c>
      <c r="AR669" s="1">
        <v>10.0</v>
      </c>
      <c r="AS669" s="1">
        <v>9.0</v>
      </c>
      <c r="AT669" s="1">
        <v>9.0</v>
      </c>
      <c r="AU669" s="1">
        <v>0.0</v>
      </c>
      <c r="AV669" s="1" t="s">
        <v>117</v>
      </c>
      <c r="AW669" s="1">
        <v>1.0</v>
      </c>
      <c r="AX669" s="1">
        <v>1.0</v>
      </c>
      <c r="AY669" s="1">
        <v>0.0</v>
      </c>
      <c r="AZ669" s="1">
        <v>0.0</v>
      </c>
      <c r="BA669" s="1">
        <v>0.14</v>
      </c>
      <c r="BB669" s="1">
        <v>-1.0</v>
      </c>
      <c r="BC669" s="1">
        <v>1.0</v>
      </c>
      <c r="BD669" s="1">
        <v>-1.0</v>
      </c>
      <c r="BE669" s="1">
        <v>-1.0</v>
      </c>
      <c r="BF669" s="1">
        <v>-1.0</v>
      </c>
      <c r="BG669" s="1">
        <v>-1.0</v>
      </c>
      <c r="BH669" s="1">
        <v>1.0</v>
      </c>
      <c r="BI669" s="1">
        <v>-1.0</v>
      </c>
      <c r="BJ669" s="1">
        <v>1.0</v>
      </c>
      <c r="BK669" s="1">
        <v>-1.0</v>
      </c>
      <c r="BL669" s="1">
        <v>-1.0</v>
      </c>
      <c r="BM669" s="1">
        <v>1.0</v>
      </c>
      <c r="BN669" s="1">
        <v>1.0</v>
      </c>
      <c r="BO669" s="1">
        <v>-1.0</v>
      </c>
      <c r="BP669" s="1">
        <v>-1.0</v>
      </c>
      <c r="BQ669" s="1">
        <v>-1.0</v>
      </c>
      <c r="BR669" s="1">
        <v>-1.0</v>
      </c>
      <c r="BS669" s="1">
        <v>-1.0</v>
      </c>
      <c r="BT669" s="1">
        <v>-1.0</v>
      </c>
      <c r="BU669" s="1">
        <v>1.0</v>
      </c>
      <c r="BV669" s="1">
        <v>-1.0</v>
      </c>
      <c r="BW669" s="1">
        <v>1.0</v>
      </c>
      <c r="BX669" s="1">
        <v>-1.0</v>
      </c>
      <c r="BY669" s="1">
        <v>1.0</v>
      </c>
      <c r="BZ669" s="1">
        <v>-1.0</v>
      </c>
      <c r="CA669" s="1">
        <v>-1.0</v>
      </c>
      <c r="CB669" s="1">
        <v>-1.0</v>
      </c>
      <c r="CC669" s="1">
        <v>-1.0</v>
      </c>
      <c r="CD669" s="1">
        <v>22437.0</v>
      </c>
    </row>
    <row r="670">
      <c r="A670" s="1">
        <v>3619399.0</v>
      </c>
      <c r="B670" s="1" t="s">
        <v>3771</v>
      </c>
      <c r="C670" s="1" t="s">
        <v>3772</v>
      </c>
      <c r="D670" s="1" t="s">
        <v>3773</v>
      </c>
      <c r="E670" s="1" t="s">
        <v>85</v>
      </c>
      <c r="F670" s="1" t="s">
        <v>3774</v>
      </c>
      <c r="G670" s="1" t="s">
        <v>3775</v>
      </c>
      <c r="H670" s="1" t="s">
        <v>3776</v>
      </c>
      <c r="I670" s="1">
        <v>1.761945E7</v>
      </c>
      <c r="J670" s="1">
        <v>41823.0</v>
      </c>
      <c r="M670" s="1">
        <v>0.0</v>
      </c>
      <c r="N670" s="1">
        <v>1.0</v>
      </c>
      <c r="O670" s="1">
        <v>1.0</v>
      </c>
      <c r="P670" s="1" t="s">
        <v>123</v>
      </c>
      <c r="Q670" s="1" t="s">
        <v>124</v>
      </c>
      <c r="R670" s="1">
        <v>40.6363099999999</v>
      </c>
      <c r="S670" s="1">
        <v>-73.95313</v>
      </c>
      <c r="T670" s="1" t="s">
        <v>91</v>
      </c>
      <c r="U670" s="1" t="s">
        <v>113</v>
      </c>
      <c r="V670" s="1">
        <v>2.0</v>
      </c>
      <c r="W670" s="1">
        <v>1.0</v>
      </c>
      <c r="X670" s="1">
        <v>1.0</v>
      </c>
      <c r="Y670" s="1">
        <v>1.0</v>
      </c>
      <c r="Z670" s="1" t="s">
        <v>93</v>
      </c>
      <c r="AA670" s="1" t="s">
        <v>3777</v>
      </c>
      <c r="AB670" s="1">
        <v>69.0</v>
      </c>
      <c r="AC670" s="1">
        <v>1.0</v>
      </c>
      <c r="AD670" s="1">
        <v>15.0</v>
      </c>
      <c r="AE670" s="1">
        <v>1.0</v>
      </c>
      <c r="AF670" s="1" t="s">
        <v>589</v>
      </c>
      <c r="AG670" s="1">
        <v>1.0</v>
      </c>
      <c r="AH670" s="1">
        <v>0.0</v>
      </c>
      <c r="AI670" s="1">
        <v>0.0</v>
      </c>
      <c r="AJ670" s="1">
        <v>0.0</v>
      </c>
      <c r="AK670" s="1">
        <v>0.0</v>
      </c>
      <c r="AL670" s="1">
        <v>4.0</v>
      </c>
      <c r="AM670" s="1">
        <v>0.0</v>
      </c>
      <c r="AN670" s="1">
        <v>93.0</v>
      </c>
      <c r="AO670" s="1">
        <v>10.0</v>
      </c>
      <c r="AP670" s="1">
        <v>10.0</v>
      </c>
      <c r="AQ670" s="1">
        <v>10.0</v>
      </c>
      <c r="AR670" s="1">
        <v>9.0</v>
      </c>
      <c r="AS670" s="1">
        <v>9.0</v>
      </c>
      <c r="AT670" s="1">
        <v>10.0</v>
      </c>
      <c r="AU670" s="1">
        <v>0.0</v>
      </c>
      <c r="AV670" s="1" t="s">
        <v>105</v>
      </c>
      <c r="AW670" s="1">
        <v>1.0</v>
      </c>
      <c r="AX670" s="1">
        <v>0.0</v>
      </c>
      <c r="AY670" s="1">
        <v>1.0</v>
      </c>
      <c r="AZ670" s="1">
        <v>0.0</v>
      </c>
      <c r="BA670" s="1">
        <v>0.09</v>
      </c>
      <c r="BB670" s="1">
        <v>-1.0</v>
      </c>
      <c r="BC670" s="1">
        <v>1.0</v>
      </c>
      <c r="BD670" s="1">
        <v>-1.0</v>
      </c>
      <c r="BE670" s="1">
        <v>-1.0</v>
      </c>
      <c r="BF670" s="1">
        <v>-1.0</v>
      </c>
      <c r="BG670" s="1">
        <v>-1.0</v>
      </c>
      <c r="BH670" s="1">
        <v>-1.0</v>
      </c>
      <c r="BI670" s="1">
        <v>-1.0</v>
      </c>
      <c r="BJ670" s="1">
        <v>-1.0</v>
      </c>
      <c r="BK670" s="1">
        <v>-1.0</v>
      </c>
      <c r="BL670" s="1">
        <v>-1.0</v>
      </c>
      <c r="BM670" s="1">
        <v>1.0</v>
      </c>
      <c r="BN670" s="1">
        <v>-1.0</v>
      </c>
      <c r="BO670" s="1">
        <v>-1.0</v>
      </c>
      <c r="BP670" s="1">
        <v>-1.0</v>
      </c>
      <c r="BQ670" s="1">
        <v>1.0</v>
      </c>
      <c r="BR670" s="1">
        <v>-1.0</v>
      </c>
      <c r="BS670" s="1">
        <v>-1.0</v>
      </c>
      <c r="BT670" s="1">
        <v>1.0</v>
      </c>
      <c r="BU670" s="1">
        <v>1.0</v>
      </c>
      <c r="BV670" s="1">
        <v>-1.0</v>
      </c>
      <c r="BW670" s="1">
        <v>-1.0</v>
      </c>
      <c r="BX670" s="1">
        <v>-1.0</v>
      </c>
      <c r="BY670" s="1">
        <v>-1.0</v>
      </c>
      <c r="BZ670" s="1">
        <v>-1.0</v>
      </c>
      <c r="CA670" s="1">
        <v>-1.0</v>
      </c>
      <c r="CB670" s="1">
        <v>-1.0</v>
      </c>
      <c r="CC670" s="1">
        <v>-1.0</v>
      </c>
      <c r="CD670" s="1">
        <v>22439.0</v>
      </c>
    </row>
    <row r="671">
      <c r="A671" s="1">
        <v>3.1883774E7</v>
      </c>
      <c r="B671" s="1" t="s">
        <v>3778</v>
      </c>
      <c r="C671" s="1" t="s">
        <v>3779</v>
      </c>
      <c r="D671" s="1" t="s">
        <v>3780</v>
      </c>
      <c r="E671" s="1" t="s">
        <v>85</v>
      </c>
      <c r="F671" s="1" t="s">
        <v>3781</v>
      </c>
      <c r="G671" s="1" t="s">
        <v>3782</v>
      </c>
      <c r="H671" s="2" t="str">
        <f>- please Respect Other guests</f>
        <v>#ERROR!</v>
      </c>
      <c r="I671" s="1">
        <v>2.37336458E8</v>
      </c>
      <c r="J671" s="1">
        <v>43482.0</v>
      </c>
      <c r="K671" s="1" t="s">
        <v>134</v>
      </c>
      <c r="L671" s="1">
        <v>1.0</v>
      </c>
      <c r="M671" s="1">
        <v>0.0</v>
      </c>
      <c r="N671" s="1">
        <v>0.0</v>
      </c>
      <c r="O671" s="1">
        <v>0.0</v>
      </c>
      <c r="P671" s="1" t="s">
        <v>89</v>
      </c>
      <c r="Q671" s="1" t="s">
        <v>3783</v>
      </c>
      <c r="R671" s="1">
        <v>40.73894</v>
      </c>
      <c r="S671" s="1">
        <v>-73.9952</v>
      </c>
      <c r="T671" s="1" t="s">
        <v>144</v>
      </c>
      <c r="U671" s="1" t="s">
        <v>113</v>
      </c>
      <c r="V671" s="1">
        <v>1.0</v>
      </c>
      <c r="W671" s="1">
        <v>2.0</v>
      </c>
      <c r="X671" s="1">
        <v>1.0</v>
      </c>
      <c r="Y671" s="1">
        <v>1.0</v>
      </c>
      <c r="Z671" s="1" t="s">
        <v>93</v>
      </c>
      <c r="AA671" s="1" t="s">
        <v>3784</v>
      </c>
      <c r="AB671" s="1">
        <v>99.0</v>
      </c>
      <c r="AC671" s="1">
        <v>1.0</v>
      </c>
      <c r="AD671" s="1">
        <v>0.0</v>
      </c>
      <c r="AE671" s="1">
        <v>10.0</v>
      </c>
      <c r="AF671" s="1" t="s">
        <v>104</v>
      </c>
      <c r="AG671" s="1">
        <v>1.0</v>
      </c>
      <c r="AH671" s="1">
        <v>23.0</v>
      </c>
      <c r="AI671" s="1">
        <v>31.0</v>
      </c>
      <c r="AJ671" s="1">
        <v>31.0</v>
      </c>
      <c r="AK671" s="1">
        <v>31.0</v>
      </c>
      <c r="AL671" s="1">
        <v>1.0</v>
      </c>
      <c r="AM671" s="1">
        <v>1.0</v>
      </c>
      <c r="AN671" s="1">
        <v>100.0</v>
      </c>
      <c r="AO671" s="1">
        <v>8.0</v>
      </c>
      <c r="AP671" s="1">
        <v>4.0</v>
      </c>
      <c r="AQ671" s="1">
        <v>10.0</v>
      </c>
      <c r="AR671" s="1">
        <v>10.0</v>
      </c>
      <c r="AS671" s="1">
        <v>10.0</v>
      </c>
      <c r="AT671" s="1">
        <v>6.0</v>
      </c>
      <c r="AU671" s="1">
        <v>1.0</v>
      </c>
      <c r="AV671" s="1" t="s">
        <v>96</v>
      </c>
      <c r="AW671" s="1">
        <v>4.0</v>
      </c>
      <c r="AX671" s="1">
        <v>0.0</v>
      </c>
      <c r="AY671" s="1">
        <v>4.0</v>
      </c>
      <c r="AZ671" s="1">
        <v>0.0</v>
      </c>
      <c r="BA671" s="1">
        <v>0.21</v>
      </c>
      <c r="BB671" s="1">
        <v>-1.0</v>
      </c>
      <c r="BC671" s="1">
        <v>1.0</v>
      </c>
      <c r="BD671" s="1">
        <v>-1.0</v>
      </c>
      <c r="BE671" s="1">
        <v>-1.0</v>
      </c>
      <c r="BF671" s="1">
        <v>-1.0</v>
      </c>
      <c r="BG671" s="1">
        <v>-1.0</v>
      </c>
      <c r="BH671" s="1">
        <v>1.0</v>
      </c>
      <c r="BI671" s="1">
        <v>-1.0</v>
      </c>
      <c r="BJ671" s="1">
        <v>1.0</v>
      </c>
      <c r="BK671" s="1">
        <v>-1.0</v>
      </c>
      <c r="BL671" s="1">
        <v>1.0</v>
      </c>
      <c r="BM671" s="1">
        <v>1.0</v>
      </c>
      <c r="BN671" s="1">
        <v>-1.0</v>
      </c>
      <c r="BO671" s="1">
        <v>-1.0</v>
      </c>
      <c r="BP671" s="1">
        <v>-1.0</v>
      </c>
      <c r="BQ671" s="1">
        <v>1.0</v>
      </c>
      <c r="BR671" s="1">
        <v>-1.0</v>
      </c>
      <c r="BS671" s="1">
        <v>1.0</v>
      </c>
      <c r="BT671" s="1">
        <v>-1.0</v>
      </c>
      <c r="BU671" s="1">
        <v>1.0</v>
      </c>
      <c r="BV671" s="1">
        <v>1.0</v>
      </c>
      <c r="BW671" s="1">
        <v>-1.0</v>
      </c>
      <c r="BX671" s="1">
        <v>-1.0</v>
      </c>
      <c r="BY671" s="1">
        <v>-1.0</v>
      </c>
      <c r="BZ671" s="1">
        <v>-1.0</v>
      </c>
      <c r="CA671" s="1">
        <v>-1.0</v>
      </c>
      <c r="CB671" s="1">
        <v>-1.0</v>
      </c>
      <c r="CC671" s="1">
        <v>-1.0</v>
      </c>
      <c r="CD671" s="1">
        <v>22481.0</v>
      </c>
    </row>
    <row r="672">
      <c r="A672" s="1">
        <v>2.8992518E7</v>
      </c>
      <c r="B672" s="1" t="s">
        <v>3785</v>
      </c>
      <c r="C672" s="1" t="s">
        <v>3786</v>
      </c>
      <c r="D672" s="1" t="s">
        <v>3786</v>
      </c>
      <c r="E672" s="1" t="s">
        <v>85</v>
      </c>
      <c r="I672" s="1">
        <v>2.18526982E8</v>
      </c>
      <c r="J672" s="1">
        <v>43376.0</v>
      </c>
      <c r="K672" s="1" t="s">
        <v>134</v>
      </c>
      <c r="L672" s="1">
        <v>1.0</v>
      </c>
      <c r="M672" s="1">
        <v>0.0</v>
      </c>
      <c r="N672" s="1">
        <v>2.0</v>
      </c>
      <c r="O672" s="1">
        <v>0.0</v>
      </c>
      <c r="P672" s="1" t="s">
        <v>89</v>
      </c>
      <c r="Q672" s="1" t="s">
        <v>177</v>
      </c>
      <c r="R672" s="1">
        <v>40.72165</v>
      </c>
      <c r="S672" s="1">
        <v>-73.98695</v>
      </c>
      <c r="T672" s="1" t="s">
        <v>91</v>
      </c>
      <c r="U672" s="1" t="s">
        <v>92</v>
      </c>
      <c r="V672" s="1">
        <v>3.0</v>
      </c>
      <c r="W672" s="1">
        <v>1.0</v>
      </c>
      <c r="X672" s="1">
        <v>1.0</v>
      </c>
      <c r="Y672" s="1">
        <v>1.0</v>
      </c>
      <c r="Z672" s="1" t="s">
        <v>93</v>
      </c>
      <c r="AA672" s="1" t="s">
        <v>3787</v>
      </c>
      <c r="AB672" s="1">
        <v>175.0</v>
      </c>
      <c r="AC672" s="1">
        <v>2.0</v>
      </c>
      <c r="AD672" s="1">
        <v>30.0</v>
      </c>
      <c r="AE672" s="1">
        <v>2.0</v>
      </c>
      <c r="AF672" s="1" t="s">
        <v>95</v>
      </c>
      <c r="AG672" s="1">
        <v>1.0</v>
      </c>
      <c r="AH672" s="1">
        <v>2.0</v>
      </c>
      <c r="AI672" s="1">
        <v>6.0</v>
      </c>
      <c r="AJ672" s="1">
        <v>6.0</v>
      </c>
      <c r="AK672" s="1">
        <v>6.0</v>
      </c>
      <c r="AL672" s="1">
        <v>11.0</v>
      </c>
      <c r="AM672" s="1">
        <v>11.0</v>
      </c>
      <c r="AN672" s="1">
        <v>93.0</v>
      </c>
      <c r="AO672" s="1">
        <v>10.0</v>
      </c>
      <c r="AP672" s="1">
        <v>9.0</v>
      </c>
      <c r="AQ672" s="1">
        <v>10.0</v>
      </c>
      <c r="AR672" s="1">
        <v>9.0</v>
      </c>
      <c r="AS672" s="1">
        <v>10.0</v>
      </c>
      <c r="AT672" s="1">
        <v>10.0</v>
      </c>
      <c r="AU672" s="1">
        <v>1.0</v>
      </c>
      <c r="AV672" s="1" t="s">
        <v>105</v>
      </c>
      <c r="AW672" s="1">
        <v>2.0</v>
      </c>
      <c r="AX672" s="1">
        <v>1.0</v>
      </c>
      <c r="AY672" s="1">
        <v>1.0</v>
      </c>
      <c r="AZ672" s="1">
        <v>0.0</v>
      </c>
      <c r="BA672" s="1">
        <v>1.2</v>
      </c>
      <c r="BB672" s="1">
        <v>-1.0</v>
      </c>
      <c r="BC672" s="1">
        <v>1.0</v>
      </c>
      <c r="BD672" s="1">
        <v>-1.0</v>
      </c>
      <c r="BE672" s="1">
        <v>-1.0</v>
      </c>
      <c r="BF672" s="1">
        <v>-1.0</v>
      </c>
      <c r="BG672" s="1">
        <v>-1.0</v>
      </c>
      <c r="BH672" s="1">
        <v>-1.0</v>
      </c>
      <c r="BI672" s="1">
        <v>-1.0</v>
      </c>
      <c r="BJ672" s="1">
        <v>1.0</v>
      </c>
      <c r="BK672" s="1">
        <v>-1.0</v>
      </c>
      <c r="BL672" s="1">
        <v>-1.0</v>
      </c>
      <c r="BM672" s="1">
        <v>1.0</v>
      </c>
      <c r="BN672" s="1">
        <v>-1.0</v>
      </c>
      <c r="BO672" s="1">
        <v>-1.0</v>
      </c>
      <c r="BP672" s="1">
        <v>-1.0</v>
      </c>
      <c r="BQ672" s="1">
        <v>-1.0</v>
      </c>
      <c r="BR672" s="1">
        <v>-1.0</v>
      </c>
      <c r="BS672" s="1">
        <v>-1.0</v>
      </c>
      <c r="BT672" s="1">
        <v>-1.0</v>
      </c>
      <c r="BU672" s="1">
        <v>1.0</v>
      </c>
      <c r="BV672" s="1">
        <v>-1.0</v>
      </c>
      <c r="BW672" s="1">
        <v>-1.0</v>
      </c>
      <c r="BX672" s="1">
        <v>-1.0</v>
      </c>
      <c r="BY672" s="1">
        <v>1.0</v>
      </c>
      <c r="BZ672" s="1">
        <v>-1.0</v>
      </c>
      <c r="CA672" s="1">
        <v>-1.0</v>
      </c>
      <c r="CB672" s="1">
        <v>-1.0</v>
      </c>
      <c r="CC672" s="1">
        <v>-1.0</v>
      </c>
      <c r="CD672" s="1">
        <v>22507.0</v>
      </c>
    </row>
    <row r="673">
      <c r="A673" s="1">
        <v>3091872.0</v>
      </c>
      <c r="B673" s="1" t="s">
        <v>3788</v>
      </c>
      <c r="C673" s="1" t="s">
        <v>3789</v>
      </c>
      <c r="D673" s="1" t="s">
        <v>3790</v>
      </c>
      <c r="E673" s="1" t="s">
        <v>85</v>
      </c>
      <c r="F673" s="1" t="s">
        <v>3791</v>
      </c>
      <c r="G673" s="1" t="s">
        <v>3792</v>
      </c>
      <c r="H673" s="1" t="s">
        <v>3793</v>
      </c>
      <c r="I673" s="1">
        <v>2308616.0</v>
      </c>
      <c r="J673" s="1">
        <v>41035.0</v>
      </c>
      <c r="M673" s="1">
        <v>0.0</v>
      </c>
      <c r="N673" s="1">
        <v>1.0</v>
      </c>
      <c r="O673" s="1">
        <v>0.0</v>
      </c>
      <c r="P673" s="1" t="s">
        <v>123</v>
      </c>
      <c r="Q673" s="1" t="s">
        <v>296</v>
      </c>
      <c r="R673" s="1">
        <v>40.7245</v>
      </c>
      <c r="S673" s="1">
        <v>-73.95022</v>
      </c>
      <c r="T673" s="1" t="s">
        <v>91</v>
      </c>
      <c r="U673" s="1" t="s">
        <v>92</v>
      </c>
      <c r="V673" s="1">
        <v>2.0</v>
      </c>
      <c r="W673" s="1">
        <v>1.0</v>
      </c>
      <c r="X673" s="1">
        <v>2.0</v>
      </c>
      <c r="Y673" s="1">
        <v>2.0</v>
      </c>
      <c r="Z673" s="1" t="s">
        <v>93</v>
      </c>
      <c r="AA673" s="1" t="s">
        <v>3794</v>
      </c>
      <c r="AB673" s="1">
        <v>100.0</v>
      </c>
      <c r="AC673" s="1">
        <v>1.0</v>
      </c>
      <c r="AD673" s="1">
        <v>0.0</v>
      </c>
      <c r="AE673" s="1">
        <v>14.0</v>
      </c>
      <c r="AF673" s="1" t="s">
        <v>2201</v>
      </c>
      <c r="AG673" s="1">
        <v>1.0</v>
      </c>
      <c r="AH673" s="1">
        <v>0.0</v>
      </c>
      <c r="AI673" s="1">
        <v>0.0</v>
      </c>
      <c r="AJ673" s="1">
        <v>0.0</v>
      </c>
      <c r="AK673" s="1">
        <v>0.0</v>
      </c>
      <c r="AL673" s="1">
        <v>1.0</v>
      </c>
      <c r="AM673" s="1">
        <v>0.0</v>
      </c>
      <c r="AN673" s="1">
        <v>100.0</v>
      </c>
      <c r="AO673" s="1">
        <v>10.0</v>
      </c>
      <c r="AP673" s="1">
        <v>8.0</v>
      </c>
      <c r="AQ673" s="1">
        <v>10.0</v>
      </c>
      <c r="AR673" s="1">
        <v>10.0</v>
      </c>
      <c r="AS673" s="1">
        <v>10.0</v>
      </c>
      <c r="AT673" s="1">
        <v>10.0</v>
      </c>
      <c r="AU673" s="1">
        <v>1.0</v>
      </c>
      <c r="AV673" s="1" t="s">
        <v>105</v>
      </c>
      <c r="AW673" s="1">
        <v>1.0</v>
      </c>
      <c r="AX673" s="1">
        <v>1.0</v>
      </c>
      <c r="AY673" s="1">
        <v>0.0</v>
      </c>
      <c r="AZ673" s="1">
        <v>0.0</v>
      </c>
      <c r="BA673" s="1">
        <v>0.04</v>
      </c>
      <c r="BB673" s="1">
        <v>-1.0</v>
      </c>
      <c r="BC673" s="1">
        <v>1.0</v>
      </c>
      <c r="BD673" s="1">
        <v>-1.0</v>
      </c>
      <c r="BE673" s="1">
        <v>-1.0</v>
      </c>
      <c r="BF673" s="1">
        <v>-1.0</v>
      </c>
      <c r="BG673" s="1">
        <v>-1.0</v>
      </c>
      <c r="BH673" s="1">
        <v>-1.0</v>
      </c>
      <c r="BI673" s="1">
        <v>-1.0</v>
      </c>
      <c r="BJ673" s="1">
        <v>1.0</v>
      </c>
      <c r="BK673" s="1">
        <v>-1.0</v>
      </c>
      <c r="BL673" s="1">
        <v>-1.0</v>
      </c>
      <c r="BM673" s="1">
        <v>-1.0</v>
      </c>
      <c r="BN673" s="1">
        <v>-1.0</v>
      </c>
      <c r="BO673" s="1">
        <v>-1.0</v>
      </c>
      <c r="BP673" s="1">
        <v>1.0</v>
      </c>
      <c r="BQ673" s="1">
        <v>-1.0</v>
      </c>
      <c r="BR673" s="1">
        <v>-1.0</v>
      </c>
      <c r="BS673" s="1">
        <v>-1.0</v>
      </c>
      <c r="BT673" s="1">
        <v>-1.0</v>
      </c>
      <c r="BU673" s="1">
        <v>1.0</v>
      </c>
      <c r="BV673" s="1">
        <v>-1.0</v>
      </c>
      <c r="BW673" s="1">
        <v>-1.0</v>
      </c>
      <c r="BX673" s="1">
        <v>-1.0</v>
      </c>
      <c r="BY673" s="1">
        <v>-1.0</v>
      </c>
      <c r="BZ673" s="1">
        <v>-1.0</v>
      </c>
      <c r="CA673" s="1">
        <v>-1.0</v>
      </c>
      <c r="CB673" s="1">
        <v>-1.0</v>
      </c>
      <c r="CC673" s="1">
        <v>-1.0</v>
      </c>
      <c r="CD673" s="1">
        <v>22519.0</v>
      </c>
    </row>
    <row r="674">
      <c r="A674" s="1">
        <v>2.7263672E7</v>
      </c>
      <c r="B674" s="1" t="s">
        <v>3795</v>
      </c>
      <c r="C674" s="1" t="s">
        <v>3796</v>
      </c>
      <c r="D674" s="1" t="s">
        <v>3797</v>
      </c>
      <c r="E674" s="1" t="s">
        <v>85</v>
      </c>
      <c r="F674" s="1" t="s">
        <v>3798</v>
      </c>
      <c r="G674" s="1" t="s">
        <v>3799</v>
      </c>
      <c r="H674" s="1" t="s">
        <v>3800</v>
      </c>
      <c r="I674" s="1">
        <v>2.6302195E7</v>
      </c>
      <c r="J674" s="1">
        <v>42022.0</v>
      </c>
      <c r="M674" s="1">
        <v>0.0</v>
      </c>
      <c r="N674" s="1">
        <v>1.0</v>
      </c>
      <c r="O674" s="1">
        <v>1.0</v>
      </c>
      <c r="P674" s="1" t="s">
        <v>123</v>
      </c>
      <c r="Q674" s="1" t="s">
        <v>124</v>
      </c>
      <c r="R674" s="1">
        <v>40.70562</v>
      </c>
      <c r="S674" s="1">
        <v>-73.92734</v>
      </c>
      <c r="T674" s="1" t="s">
        <v>91</v>
      </c>
      <c r="U674" s="1" t="s">
        <v>113</v>
      </c>
      <c r="V674" s="1">
        <v>3.0</v>
      </c>
      <c r="W674" s="1">
        <v>1.0</v>
      </c>
      <c r="X674" s="1">
        <v>1.0</v>
      </c>
      <c r="Y674" s="1">
        <v>1.0</v>
      </c>
      <c r="Z674" s="1" t="s">
        <v>93</v>
      </c>
      <c r="AA674" s="1" t="s">
        <v>3801</v>
      </c>
      <c r="AB674" s="1">
        <v>65.0</v>
      </c>
      <c r="AC674" s="1">
        <v>1.0</v>
      </c>
      <c r="AD674" s="1">
        <v>0.0</v>
      </c>
      <c r="AE674" s="1">
        <v>1.0</v>
      </c>
      <c r="AF674" s="1" t="s">
        <v>255</v>
      </c>
      <c r="AG674" s="1">
        <v>1.0</v>
      </c>
      <c r="AH674" s="1">
        <v>0.0</v>
      </c>
      <c r="AI674" s="1">
        <v>0.0</v>
      </c>
      <c r="AJ674" s="1">
        <v>0.0</v>
      </c>
      <c r="AK674" s="1">
        <v>0.0</v>
      </c>
      <c r="AL674" s="1">
        <v>2.0</v>
      </c>
      <c r="AM674" s="1">
        <v>2.0</v>
      </c>
      <c r="AN674" s="1">
        <v>100.0</v>
      </c>
      <c r="AO674" s="1">
        <v>9.0</v>
      </c>
      <c r="AP674" s="1">
        <v>7.0</v>
      </c>
      <c r="AQ674" s="1">
        <v>10.0</v>
      </c>
      <c r="AR674" s="1">
        <v>10.0</v>
      </c>
      <c r="AS674" s="1">
        <v>9.0</v>
      </c>
      <c r="AT674" s="1">
        <v>10.0</v>
      </c>
      <c r="AU674" s="1">
        <v>1.0</v>
      </c>
      <c r="AV674" s="1" t="s">
        <v>105</v>
      </c>
      <c r="AW674" s="1">
        <v>1.0</v>
      </c>
      <c r="AX674" s="1">
        <v>0.0</v>
      </c>
      <c r="AY674" s="1">
        <v>1.0</v>
      </c>
      <c r="AZ674" s="1">
        <v>0.0</v>
      </c>
      <c r="BA674" s="1">
        <v>0.44</v>
      </c>
      <c r="BB674" s="1">
        <v>-1.0</v>
      </c>
      <c r="BC674" s="1">
        <v>1.0</v>
      </c>
      <c r="BD674" s="1">
        <v>-1.0</v>
      </c>
      <c r="BE674" s="1">
        <v>-1.0</v>
      </c>
      <c r="BF674" s="1">
        <v>-1.0</v>
      </c>
      <c r="BG674" s="1">
        <v>-1.0</v>
      </c>
      <c r="BH674" s="1">
        <v>1.0</v>
      </c>
      <c r="BI674" s="1">
        <v>-1.0</v>
      </c>
      <c r="BJ674" s="1">
        <v>1.0</v>
      </c>
      <c r="BK674" s="1">
        <v>-1.0</v>
      </c>
      <c r="BL674" s="1">
        <v>-1.0</v>
      </c>
      <c r="BM674" s="1">
        <v>1.0</v>
      </c>
      <c r="BN674" s="1">
        <v>-1.0</v>
      </c>
      <c r="BO674" s="1">
        <v>-1.0</v>
      </c>
      <c r="BP674" s="1">
        <v>-1.0</v>
      </c>
      <c r="BQ674" s="1">
        <v>1.0</v>
      </c>
      <c r="BR674" s="1">
        <v>-1.0</v>
      </c>
      <c r="BS674" s="1">
        <v>-1.0</v>
      </c>
      <c r="BT674" s="1">
        <v>-1.0</v>
      </c>
      <c r="BU674" s="1">
        <v>1.0</v>
      </c>
      <c r="BV674" s="1">
        <v>-1.0</v>
      </c>
      <c r="BW674" s="1">
        <v>-1.0</v>
      </c>
      <c r="BX674" s="1">
        <v>-1.0</v>
      </c>
      <c r="BY674" s="1">
        <v>1.0</v>
      </c>
      <c r="BZ674" s="1">
        <v>-1.0</v>
      </c>
      <c r="CA674" s="1">
        <v>1.0</v>
      </c>
      <c r="CB674" s="1">
        <v>-1.0</v>
      </c>
      <c r="CC674" s="1">
        <v>-1.0</v>
      </c>
      <c r="CD674" s="1">
        <v>22526.0</v>
      </c>
    </row>
    <row r="675">
      <c r="A675" s="1">
        <v>4102483.0</v>
      </c>
      <c r="B675" s="1" t="s">
        <v>3802</v>
      </c>
      <c r="C675" s="1" t="s">
        <v>3803</v>
      </c>
      <c r="D675" s="1" t="s">
        <v>3804</v>
      </c>
      <c r="E675" s="1" t="s">
        <v>85</v>
      </c>
      <c r="F675" s="1" t="s">
        <v>3805</v>
      </c>
      <c r="H675" s="1" t="s">
        <v>3806</v>
      </c>
      <c r="I675" s="1">
        <v>4473954.0</v>
      </c>
      <c r="J675" s="1">
        <v>41266.0</v>
      </c>
      <c r="K675" s="1" t="s">
        <v>272</v>
      </c>
      <c r="L675" s="1">
        <v>1.0</v>
      </c>
      <c r="M675" s="1">
        <v>1.0</v>
      </c>
      <c r="N675" s="1">
        <v>1.0</v>
      </c>
      <c r="O675" s="1">
        <v>0.0</v>
      </c>
      <c r="P675" s="1" t="s">
        <v>89</v>
      </c>
      <c r="Q675" s="1" t="s">
        <v>90</v>
      </c>
      <c r="R675" s="1">
        <v>40.78156</v>
      </c>
      <c r="S675" s="1">
        <v>-73.97796</v>
      </c>
      <c r="T675" s="1" t="s">
        <v>1015</v>
      </c>
      <c r="U675" s="1" t="s">
        <v>113</v>
      </c>
      <c r="V675" s="1">
        <v>1.0</v>
      </c>
      <c r="W675" s="1">
        <v>1.0</v>
      </c>
      <c r="X675" s="1">
        <v>1.0</v>
      </c>
      <c r="Y675" s="1">
        <v>1.0</v>
      </c>
      <c r="Z675" s="1" t="s">
        <v>93</v>
      </c>
      <c r="AA675" s="1" t="s">
        <v>3807</v>
      </c>
      <c r="AB675" s="1">
        <v>85.0</v>
      </c>
      <c r="AC675" s="1">
        <v>1.0</v>
      </c>
      <c r="AD675" s="1">
        <v>0.0</v>
      </c>
      <c r="AE675" s="1">
        <v>29.0</v>
      </c>
      <c r="AF675" s="1" t="s">
        <v>302</v>
      </c>
      <c r="AG675" s="1">
        <v>1.0</v>
      </c>
      <c r="AH675" s="1">
        <v>0.0</v>
      </c>
      <c r="AI675" s="1">
        <v>0.0</v>
      </c>
      <c r="AJ675" s="1">
        <v>0.0</v>
      </c>
      <c r="AK675" s="1">
        <v>241.0</v>
      </c>
      <c r="AL675" s="1">
        <v>10.0</v>
      </c>
      <c r="AM675" s="1">
        <v>2.0</v>
      </c>
      <c r="AN675" s="1">
        <v>98.0</v>
      </c>
      <c r="AO675" s="1">
        <v>10.0</v>
      </c>
      <c r="AP675" s="1">
        <v>10.0</v>
      </c>
      <c r="AQ675" s="1">
        <v>10.0</v>
      </c>
      <c r="AR675" s="1">
        <v>10.0</v>
      </c>
      <c r="AS675" s="1">
        <v>10.0</v>
      </c>
      <c r="AT675" s="1">
        <v>10.0</v>
      </c>
      <c r="AU675" s="1">
        <v>0.0</v>
      </c>
      <c r="AV675" s="1" t="s">
        <v>96</v>
      </c>
      <c r="AW675" s="1">
        <v>1.0</v>
      </c>
      <c r="AX675" s="1">
        <v>0.0</v>
      </c>
      <c r="AY675" s="1">
        <v>1.0</v>
      </c>
      <c r="AZ675" s="1">
        <v>0.0</v>
      </c>
      <c r="BA675" s="1">
        <v>0.36</v>
      </c>
      <c r="BB675" s="1">
        <v>-1.0</v>
      </c>
      <c r="BC675" s="1">
        <v>1.0</v>
      </c>
      <c r="BD675" s="1">
        <v>-1.0</v>
      </c>
      <c r="BE675" s="1">
        <v>-1.0</v>
      </c>
      <c r="BF675" s="1">
        <v>-1.0</v>
      </c>
      <c r="BG675" s="1">
        <v>-1.0</v>
      </c>
      <c r="BH675" s="1">
        <v>-1.0</v>
      </c>
      <c r="BI675" s="1">
        <v>-1.0</v>
      </c>
      <c r="BJ675" s="1">
        <v>-1.0</v>
      </c>
      <c r="BK675" s="1">
        <v>1.0</v>
      </c>
      <c r="BL675" s="1">
        <v>-1.0</v>
      </c>
      <c r="BM675" s="1">
        <v>1.0</v>
      </c>
      <c r="BN675" s="1">
        <v>-1.0</v>
      </c>
      <c r="BO675" s="1">
        <v>-1.0</v>
      </c>
      <c r="BP675" s="1">
        <v>-1.0</v>
      </c>
      <c r="BQ675" s="1">
        <v>-1.0</v>
      </c>
      <c r="BR675" s="1">
        <v>-1.0</v>
      </c>
      <c r="BS675" s="1">
        <v>-1.0</v>
      </c>
      <c r="BT675" s="1">
        <v>-1.0</v>
      </c>
      <c r="BU675" s="1">
        <v>1.0</v>
      </c>
      <c r="BV675" s="1">
        <v>-1.0</v>
      </c>
      <c r="BW675" s="1">
        <v>-1.0</v>
      </c>
      <c r="BX675" s="1">
        <v>-1.0</v>
      </c>
      <c r="BY675" s="1">
        <v>-1.0</v>
      </c>
      <c r="BZ675" s="1">
        <v>-1.0</v>
      </c>
      <c r="CA675" s="1">
        <v>-1.0</v>
      </c>
      <c r="CB675" s="1">
        <v>-1.0</v>
      </c>
      <c r="CC675" s="1">
        <v>-1.0</v>
      </c>
      <c r="CD675" s="1">
        <v>22527.0</v>
      </c>
    </row>
    <row r="676">
      <c r="A676" s="1">
        <v>2.4377683E7</v>
      </c>
      <c r="B676" s="1" t="s">
        <v>3808</v>
      </c>
      <c r="C676" s="1" t="s">
        <v>3809</v>
      </c>
      <c r="D676" s="1" t="s">
        <v>3810</v>
      </c>
      <c r="E676" s="1" t="s">
        <v>85</v>
      </c>
      <c r="I676" s="1">
        <v>2.1410546E7</v>
      </c>
      <c r="J676" s="1">
        <v>41898.0</v>
      </c>
      <c r="K676" s="1" t="s">
        <v>272</v>
      </c>
      <c r="L676" s="1">
        <v>1.0</v>
      </c>
      <c r="M676" s="1">
        <v>0.0</v>
      </c>
      <c r="N676" s="1">
        <v>2.0</v>
      </c>
      <c r="O676" s="1">
        <v>1.0</v>
      </c>
      <c r="P676" s="1" t="s">
        <v>89</v>
      </c>
      <c r="Q676" s="1" t="s">
        <v>90</v>
      </c>
      <c r="R676" s="1">
        <v>40.7369999999999</v>
      </c>
      <c r="S676" s="1">
        <v>-73.99407</v>
      </c>
      <c r="T676" s="1" t="s">
        <v>91</v>
      </c>
      <c r="U676" s="1" t="s">
        <v>113</v>
      </c>
      <c r="V676" s="1">
        <v>1.0</v>
      </c>
      <c r="W676" s="1">
        <v>1.0</v>
      </c>
      <c r="X676" s="1">
        <v>1.0</v>
      </c>
      <c r="Y676" s="1">
        <v>1.0</v>
      </c>
      <c r="Z676" s="1" t="s">
        <v>93</v>
      </c>
      <c r="AA676" s="1" t="s">
        <v>3811</v>
      </c>
      <c r="AB676" s="1">
        <v>85.0</v>
      </c>
      <c r="AC676" s="1">
        <v>1.0</v>
      </c>
      <c r="AD676" s="1">
        <v>30.0</v>
      </c>
      <c r="AE676" s="1">
        <v>2.0</v>
      </c>
      <c r="AF676" s="1" t="s">
        <v>1683</v>
      </c>
      <c r="AG676" s="1">
        <v>1.0</v>
      </c>
      <c r="AH676" s="1">
        <v>0.0</v>
      </c>
      <c r="AI676" s="1">
        <v>0.0</v>
      </c>
      <c r="AJ676" s="1">
        <v>0.0</v>
      </c>
      <c r="AK676" s="1">
        <v>0.0</v>
      </c>
      <c r="AL676" s="1">
        <v>4.0</v>
      </c>
      <c r="AM676" s="1">
        <v>0.0</v>
      </c>
      <c r="AN676" s="1">
        <v>73.0</v>
      </c>
      <c r="AO676" s="1">
        <v>9.0</v>
      </c>
      <c r="AP676" s="1">
        <v>9.0</v>
      </c>
      <c r="AQ676" s="1">
        <v>9.0</v>
      </c>
      <c r="AR676" s="1">
        <v>9.0</v>
      </c>
      <c r="AS676" s="1">
        <v>10.0</v>
      </c>
      <c r="AT676" s="1">
        <v>8.0</v>
      </c>
      <c r="AU676" s="1">
        <v>1.0</v>
      </c>
      <c r="AV676" s="1" t="s">
        <v>117</v>
      </c>
      <c r="AW676" s="1">
        <v>1.0</v>
      </c>
      <c r="AX676" s="1">
        <v>0.0</v>
      </c>
      <c r="AY676" s="1">
        <v>1.0</v>
      </c>
      <c r="AZ676" s="1">
        <v>0.0</v>
      </c>
      <c r="BA676" s="1">
        <v>0.27</v>
      </c>
      <c r="BB676" s="1">
        <v>-1.0</v>
      </c>
      <c r="BC676" s="1">
        <v>-1.0</v>
      </c>
      <c r="BD676" s="1">
        <v>-1.0</v>
      </c>
      <c r="BE676" s="1">
        <v>-1.0</v>
      </c>
      <c r="BF676" s="1">
        <v>-1.0</v>
      </c>
      <c r="BG676" s="1">
        <v>-1.0</v>
      </c>
      <c r="BH676" s="1">
        <v>-1.0</v>
      </c>
      <c r="BI676" s="1">
        <v>1.0</v>
      </c>
      <c r="BJ676" s="1">
        <v>-1.0</v>
      </c>
      <c r="BK676" s="1">
        <v>-1.0</v>
      </c>
      <c r="BL676" s="1">
        <v>-1.0</v>
      </c>
      <c r="BM676" s="1">
        <v>1.0</v>
      </c>
      <c r="BN676" s="1">
        <v>-1.0</v>
      </c>
      <c r="BO676" s="1">
        <v>-1.0</v>
      </c>
      <c r="BP676" s="1">
        <v>-1.0</v>
      </c>
      <c r="BQ676" s="1">
        <v>-1.0</v>
      </c>
      <c r="BR676" s="1">
        <v>-1.0</v>
      </c>
      <c r="BS676" s="1">
        <v>-1.0</v>
      </c>
      <c r="BT676" s="1">
        <v>-1.0</v>
      </c>
      <c r="BU676" s="1">
        <v>1.0</v>
      </c>
      <c r="BV676" s="1">
        <v>-1.0</v>
      </c>
      <c r="BW676" s="1">
        <v>1.0</v>
      </c>
      <c r="BX676" s="1">
        <v>-1.0</v>
      </c>
      <c r="BY676" s="1">
        <v>-1.0</v>
      </c>
      <c r="BZ676" s="1">
        <v>1.0</v>
      </c>
      <c r="CA676" s="1">
        <v>1.0</v>
      </c>
      <c r="CB676" s="1">
        <v>-1.0</v>
      </c>
      <c r="CC676" s="1">
        <v>1.0</v>
      </c>
      <c r="CD676" s="1">
        <v>22564.0</v>
      </c>
    </row>
    <row r="677">
      <c r="A677" s="1">
        <v>3.4539406E7</v>
      </c>
      <c r="B677" s="1" t="s">
        <v>3812</v>
      </c>
      <c r="C677" s="1" t="s">
        <v>3813</v>
      </c>
      <c r="D677" s="1" t="s">
        <v>3814</v>
      </c>
      <c r="E677" s="1" t="s">
        <v>85</v>
      </c>
      <c r="F677" s="1" t="s">
        <v>3815</v>
      </c>
      <c r="G677" s="1" t="s">
        <v>3816</v>
      </c>
      <c r="H677" s="1" t="s">
        <v>3817</v>
      </c>
      <c r="I677" s="1">
        <v>2.59776956E8</v>
      </c>
      <c r="J677" s="1">
        <v>43589.0</v>
      </c>
      <c r="K677" s="1" t="s">
        <v>134</v>
      </c>
      <c r="L677" s="1">
        <v>1.0</v>
      </c>
      <c r="M677" s="1">
        <v>0.0</v>
      </c>
      <c r="N677" s="1">
        <v>5.0</v>
      </c>
      <c r="O677" s="1">
        <v>1.0</v>
      </c>
      <c r="P677" s="1" t="s">
        <v>123</v>
      </c>
      <c r="Q677" s="1" t="s">
        <v>124</v>
      </c>
      <c r="R677" s="1">
        <v>40.63106</v>
      </c>
      <c r="S677" s="1">
        <v>-73.89759</v>
      </c>
      <c r="T677" s="1" t="s">
        <v>125</v>
      </c>
      <c r="U677" s="1" t="s">
        <v>113</v>
      </c>
      <c r="V677" s="1">
        <v>2.0</v>
      </c>
      <c r="W677" s="1">
        <v>1.0</v>
      </c>
      <c r="X677" s="1">
        <v>1.0</v>
      </c>
      <c r="Y677" s="1">
        <v>1.0</v>
      </c>
      <c r="Z677" s="1" t="s">
        <v>93</v>
      </c>
      <c r="AA677" s="1" t="s">
        <v>3818</v>
      </c>
      <c r="AB677" s="1">
        <v>100.0</v>
      </c>
      <c r="AC677" s="1">
        <v>2.0</v>
      </c>
      <c r="AD677" s="1">
        <v>35.0</v>
      </c>
      <c r="AE677" s="1">
        <v>1.0</v>
      </c>
      <c r="AF677" s="1" t="s">
        <v>202</v>
      </c>
      <c r="AG677" s="1">
        <v>1.0</v>
      </c>
      <c r="AH677" s="1">
        <v>30.0</v>
      </c>
      <c r="AI677" s="1">
        <v>60.0</v>
      </c>
      <c r="AJ677" s="1">
        <v>90.0</v>
      </c>
      <c r="AK677" s="1">
        <v>365.0</v>
      </c>
      <c r="AL677" s="1">
        <v>1.0</v>
      </c>
      <c r="AM677" s="1">
        <v>1.0</v>
      </c>
      <c r="AN677" s="1">
        <v>100.0</v>
      </c>
      <c r="AO677" s="1">
        <v>10.0</v>
      </c>
      <c r="AP677" s="1">
        <v>10.0</v>
      </c>
      <c r="AQ677" s="1">
        <v>10.0</v>
      </c>
      <c r="AR677" s="1">
        <v>10.0</v>
      </c>
      <c r="AS677" s="1">
        <v>10.0</v>
      </c>
      <c r="AT677" s="1">
        <v>10.0</v>
      </c>
      <c r="AU677" s="1">
        <v>1.0</v>
      </c>
      <c r="AV677" s="1" t="s">
        <v>105</v>
      </c>
      <c r="AW677" s="1">
        <v>5.0</v>
      </c>
      <c r="AX677" s="1">
        <v>1.0</v>
      </c>
      <c r="AY677" s="1">
        <v>4.0</v>
      </c>
      <c r="AZ677" s="1">
        <v>0.0</v>
      </c>
      <c r="BA677" s="1">
        <v>1.0</v>
      </c>
      <c r="BB677" s="1">
        <v>-1.0</v>
      </c>
      <c r="BC677" s="1">
        <v>1.0</v>
      </c>
      <c r="BD677" s="1">
        <v>-1.0</v>
      </c>
      <c r="BE677" s="1">
        <v>-1.0</v>
      </c>
      <c r="BF677" s="1">
        <v>-1.0</v>
      </c>
      <c r="BG677" s="1">
        <v>-1.0</v>
      </c>
      <c r="BH677" s="1">
        <v>-1.0</v>
      </c>
      <c r="BI677" s="1">
        <v>-1.0</v>
      </c>
      <c r="BJ677" s="1">
        <v>1.0</v>
      </c>
      <c r="BK677" s="1">
        <v>-1.0</v>
      </c>
      <c r="BL677" s="1">
        <v>-1.0</v>
      </c>
      <c r="BM677" s="1">
        <v>-1.0</v>
      </c>
      <c r="BN677" s="1">
        <v>-1.0</v>
      </c>
      <c r="BO677" s="1">
        <v>-1.0</v>
      </c>
      <c r="BP677" s="1">
        <v>-1.0</v>
      </c>
      <c r="BQ677" s="1">
        <v>1.0</v>
      </c>
      <c r="BR677" s="1">
        <v>-1.0</v>
      </c>
      <c r="BS677" s="1">
        <v>1.0</v>
      </c>
      <c r="BT677" s="1">
        <v>-1.0</v>
      </c>
      <c r="BU677" s="1">
        <v>1.0</v>
      </c>
      <c r="BV677" s="1">
        <v>-1.0</v>
      </c>
      <c r="BW677" s="1">
        <v>-1.0</v>
      </c>
      <c r="BX677" s="1">
        <v>1.0</v>
      </c>
      <c r="BY677" s="1">
        <v>-1.0</v>
      </c>
      <c r="BZ677" s="1">
        <v>-1.0</v>
      </c>
      <c r="CA677" s="1">
        <v>-1.0</v>
      </c>
      <c r="CB677" s="1">
        <v>-1.0</v>
      </c>
      <c r="CC677" s="1">
        <v>-1.0</v>
      </c>
      <c r="CD677" s="1">
        <v>22612.0</v>
      </c>
    </row>
    <row r="678">
      <c r="A678" s="1">
        <v>3.3398529E7</v>
      </c>
      <c r="B678" s="1" t="s">
        <v>3819</v>
      </c>
      <c r="C678" s="1" t="s">
        <v>3820</v>
      </c>
      <c r="D678" s="1" t="s">
        <v>3821</v>
      </c>
      <c r="E678" s="1" t="s">
        <v>85</v>
      </c>
      <c r="F678" s="1" t="s">
        <v>3822</v>
      </c>
      <c r="G678" s="1" t="s">
        <v>3823</v>
      </c>
      <c r="H678" s="1" t="s">
        <v>3824</v>
      </c>
      <c r="I678" s="1">
        <v>5.0375092E7</v>
      </c>
      <c r="J678" s="1">
        <v>42340.0</v>
      </c>
      <c r="K678" s="1" t="s">
        <v>134</v>
      </c>
      <c r="L678" s="1">
        <v>1.0</v>
      </c>
      <c r="M678" s="1">
        <v>0.0</v>
      </c>
      <c r="N678" s="1">
        <v>3.0</v>
      </c>
      <c r="O678" s="1">
        <v>0.0</v>
      </c>
      <c r="P678" s="1" t="s">
        <v>813</v>
      </c>
      <c r="Q678" s="1" t="s">
        <v>814</v>
      </c>
      <c r="R678" s="1">
        <v>40.57857</v>
      </c>
      <c r="S678" s="1">
        <v>-74.0915199999999</v>
      </c>
      <c r="T678" s="1" t="s">
        <v>125</v>
      </c>
      <c r="U678" s="1" t="s">
        <v>113</v>
      </c>
      <c r="V678" s="1">
        <v>2.0</v>
      </c>
      <c r="W678" s="1">
        <v>1.0</v>
      </c>
      <c r="X678" s="1">
        <v>1.0</v>
      </c>
      <c r="Y678" s="1">
        <v>1.0</v>
      </c>
      <c r="Z678" s="1" t="s">
        <v>93</v>
      </c>
      <c r="AA678" s="1" t="s">
        <v>3825</v>
      </c>
      <c r="AB678" s="1">
        <v>65.0</v>
      </c>
      <c r="AC678" s="1">
        <v>1.0</v>
      </c>
      <c r="AD678" s="1">
        <v>24.0</v>
      </c>
      <c r="AE678" s="1">
        <v>1.0</v>
      </c>
      <c r="AF678" s="1" t="s">
        <v>127</v>
      </c>
      <c r="AG678" s="1">
        <v>1.0</v>
      </c>
      <c r="AH678" s="1">
        <v>7.0</v>
      </c>
      <c r="AI678" s="1">
        <v>19.0</v>
      </c>
      <c r="AJ678" s="1">
        <v>35.0</v>
      </c>
      <c r="AK678" s="1">
        <v>35.0</v>
      </c>
      <c r="AL678" s="1">
        <v>9.0</v>
      </c>
      <c r="AM678" s="1">
        <v>9.0</v>
      </c>
      <c r="AN678" s="1">
        <v>100.0</v>
      </c>
      <c r="AO678" s="1">
        <v>10.0</v>
      </c>
      <c r="AP678" s="1">
        <v>10.0</v>
      </c>
      <c r="AQ678" s="1">
        <v>10.0</v>
      </c>
      <c r="AR678" s="1">
        <v>10.0</v>
      </c>
      <c r="AS678" s="1">
        <v>10.0</v>
      </c>
      <c r="AT678" s="1">
        <v>10.0</v>
      </c>
      <c r="AU678" s="1">
        <v>1.0</v>
      </c>
      <c r="AV678" s="1" t="s">
        <v>105</v>
      </c>
      <c r="AW678" s="1">
        <v>3.0</v>
      </c>
      <c r="AX678" s="1">
        <v>0.0</v>
      </c>
      <c r="AY678" s="1">
        <v>3.0</v>
      </c>
      <c r="AZ678" s="1">
        <v>0.0</v>
      </c>
      <c r="BA678" s="1">
        <v>2.62</v>
      </c>
      <c r="BB678" s="1">
        <v>-1.0</v>
      </c>
      <c r="BC678" s="1">
        <v>1.0</v>
      </c>
      <c r="BD678" s="1">
        <v>-1.0</v>
      </c>
      <c r="BE678" s="1">
        <v>-1.0</v>
      </c>
      <c r="BF678" s="1">
        <v>-1.0</v>
      </c>
      <c r="BG678" s="1">
        <v>-1.0</v>
      </c>
      <c r="BH678" s="1">
        <v>-1.0</v>
      </c>
      <c r="BI678" s="1">
        <v>1.0</v>
      </c>
      <c r="BJ678" s="1">
        <v>-1.0</v>
      </c>
      <c r="BK678" s="1">
        <v>-1.0</v>
      </c>
      <c r="BL678" s="1">
        <v>-1.0</v>
      </c>
      <c r="BM678" s="1">
        <v>-1.0</v>
      </c>
      <c r="BN678" s="1">
        <v>-1.0</v>
      </c>
      <c r="BO678" s="1">
        <v>-1.0</v>
      </c>
      <c r="BP678" s="1">
        <v>-1.0</v>
      </c>
      <c r="BQ678" s="1">
        <v>1.0</v>
      </c>
      <c r="BR678" s="1">
        <v>-1.0</v>
      </c>
      <c r="BS678" s="1">
        <v>1.0</v>
      </c>
      <c r="BT678" s="1">
        <v>-1.0</v>
      </c>
      <c r="BU678" s="1">
        <v>1.0</v>
      </c>
      <c r="BV678" s="1">
        <v>-1.0</v>
      </c>
      <c r="BW678" s="1">
        <v>1.0</v>
      </c>
      <c r="BX678" s="1">
        <v>1.0</v>
      </c>
      <c r="BY678" s="1">
        <v>-1.0</v>
      </c>
      <c r="BZ678" s="1">
        <v>-1.0</v>
      </c>
      <c r="CA678" s="1">
        <v>-1.0</v>
      </c>
      <c r="CB678" s="1">
        <v>-1.0</v>
      </c>
      <c r="CC678" s="1">
        <v>-1.0</v>
      </c>
      <c r="CD678" s="1">
        <v>22619.0</v>
      </c>
    </row>
    <row r="679">
      <c r="A679" s="1">
        <v>2.7369583E7</v>
      </c>
      <c r="B679" s="1" t="s">
        <v>3826</v>
      </c>
      <c r="C679" s="1" t="s">
        <v>3827</v>
      </c>
      <c r="D679" s="1" t="s">
        <v>3828</v>
      </c>
      <c r="E679" s="1" t="s">
        <v>85</v>
      </c>
      <c r="F679" s="1" t="s">
        <v>3829</v>
      </c>
      <c r="H679" s="1" t="s">
        <v>1940</v>
      </c>
      <c r="I679" s="1">
        <v>1.2243051E7</v>
      </c>
      <c r="J679" s="1">
        <v>41684.0</v>
      </c>
      <c r="K679" s="1" t="s">
        <v>134</v>
      </c>
      <c r="L679" s="1">
        <v>0.99</v>
      </c>
      <c r="M679" s="1">
        <v>0.0</v>
      </c>
      <c r="N679" s="1">
        <v>1070.0</v>
      </c>
      <c r="O679" s="1">
        <v>0.0</v>
      </c>
      <c r="P679" s="1" t="s">
        <v>89</v>
      </c>
      <c r="Q679" s="1" t="s">
        <v>1270</v>
      </c>
      <c r="R679" s="1">
        <v>40.74295</v>
      </c>
      <c r="S679" s="1">
        <v>-73.9717699999999</v>
      </c>
      <c r="T679" s="1" t="s">
        <v>91</v>
      </c>
      <c r="U679" s="1" t="s">
        <v>92</v>
      </c>
      <c r="V679" s="1">
        <v>2.0</v>
      </c>
      <c r="W679" s="1">
        <v>1.0</v>
      </c>
      <c r="X679" s="1">
        <v>1.0</v>
      </c>
      <c r="Y679" s="1">
        <v>1.0</v>
      </c>
      <c r="Z679" s="1" t="s">
        <v>93</v>
      </c>
      <c r="AA679" s="1" t="s">
        <v>1941</v>
      </c>
      <c r="AB679" s="1">
        <v>187.0</v>
      </c>
      <c r="AC679" s="1">
        <v>2.0</v>
      </c>
      <c r="AD679" s="1">
        <v>5.0</v>
      </c>
      <c r="AE679" s="1">
        <v>29.0</v>
      </c>
      <c r="AF679" s="1" t="s">
        <v>95</v>
      </c>
      <c r="AG679" s="1">
        <v>1.0</v>
      </c>
      <c r="AH679" s="1">
        <v>0.0</v>
      </c>
      <c r="AI679" s="1">
        <v>18.0</v>
      </c>
      <c r="AJ679" s="1">
        <v>48.0</v>
      </c>
      <c r="AK679" s="1">
        <v>323.0</v>
      </c>
      <c r="AL679" s="1">
        <v>0.0</v>
      </c>
      <c r="AM679" s="1">
        <v>0.0</v>
      </c>
      <c r="AU679" s="1">
        <v>1.0</v>
      </c>
      <c r="AV679" s="1" t="s">
        <v>96</v>
      </c>
      <c r="AW679" s="1">
        <v>96.0</v>
      </c>
      <c r="AX679" s="1">
        <v>96.0</v>
      </c>
      <c r="AY679" s="1">
        <v>0.0</v>
      </c>
      <c r="AZ679" s="1">
        <v>0.0</v>
      </c>
      <c r="BB679" s="1">
        <v>-1.0</v>
      </c>
      <c r="BC679" s="1">
        <v>1.0</v>
      </c>
      <c r="BD679" s="1">
        <v>-1.0</v>
      </c>
      <c r="BE679" s="1">
        <v>1.0</v>
      </c>
      <c r="BF679" s="1">
        <v>-1.0</v>
      </c>
      <c r="BG679" s="1">
        <v>-1.0</v>
      </c>
      <c r="BH679" s="1">
        <v>1.0</v>
      </c>
      <c r="BI679" s="1">
        <v>-1.0</v>
      </c>
      <c r="BJ679" s="1">
        <v>1.0</v>
      </c>
      <c r="BK679" s="1">
        <v>1.0</v>
      </c>
      <c r="BL679" s="1">
        <v>1.0</v>
      </c>
      <c r="BM679" s="1">
        <v>1.0</v>
      </c>
      <c r="BN679" s="1">
        <v>1.0</v>
      </c>
      <c r="BO679" s="1">
        <v>1.0</v>
      </c>
      <c r="BP679" s="1">
        <v>-1.0</v>
      </c>
      <c r="BQ679" s="1">
        <v>-1.0</v>
      </c>
      <c r="BR679" s="1">
        <v>-1.0</v>
      </c>
      <c r="BS679" s="1">
        <v>1.0</v>
      </c>
      <c r="BT679" s="1">
        <v>-1.0</v>
      </c>
      <c r="BU679" s="1">
        <v>1.0</v>
      </c>
      <c r="BV679" s="1">
        <v>1.0</v>
      </c>
      <c r="BW679" s="1">
        <v>1.0</v>
      </c>
      <c r="BX679" s="1">
        <v>-1.0</v>
      </c>
      <c r="BY679" s="1">
        <v>-1.0</v>
      </c>
      <c r="BZ679" s="1">
        <v>-1.0</v>
      </c>
      <c r="CA679" s="1">
        <v>-1.0</v>
      </c>
      <c r="CB679" s="1">
        <v>-1.0</v>
      </c>
      <c r="CC679" s="1">
        <v>-1.0</v>
      </c>
      <c r="CD679" s="1">
        <v>22636.0</v>
      </c>
    </row>
    <row r="680">
      <c r="A680" s="1">
        <v>8241378.0</v>
      </c>
      <c r="B680" s="1" t="s">
        <v>3830</v>
      </c>
      <c r="C680" s="1" t="s">
        <v>3831</v>
      </c>
      <c r="D680" s="1" t="s">
        <v>3832</v>
      </c>
      <c r="E680" s="1" t="s">
        <v>85</v>
      </c>
      <c r="F680" s="1" t="s">
        <v>3833</v>
      </c>
      <c r="G680" s="1" t="s">
        <v>3834</v>
      </c>
      <c r="H680" s="1" t="s">
        <v>3835</v>
      </c>
      <c r="I680" s="1">
        <v>4.346178E7</v>
      </c>
      <c r="J680" s="1">
        <v>42252.0</v>
      </c>
      <c r="M680" s="1">
        <v>0.0</v>
      </c>
      <c r="N680" s="1">
        <v>1.0</v>
      </c>
      <c r="O680" s="1">
        <v>0.0</v>
      </c>
      <c r="P680" s="1" t="s">
        <v>89</v>
      </c>
      <c r="Q680" s="1" t="s">
        <v>1946</v>
      </c>
      <c r="R680" s="1">
        <v>40.73618</v>
      </c>
      <c r="S680" s="1">
        <v>-74.00201</v>
      </c>
      <c r="T680" s="1" t="s">
        <v>91</v>
      </c>
      <c r="U680" s="1" t="s">
        <v>113</v>
      </c>
      <c r="V680" s="1">
        <v>2.0</v>
      </c>
      <c r="W680" s="1">
        <v>1.0</v>
      </c>
      <c r="X680" s="1">
        <v>1.0</v>
      </c>
      <c r="Y680" s="1">
        <v>1.0</v>
      </c>
      <c r="Z680" s="1" t="s">
        <v>93</v>
      </c>
      <c r="AA680" s="1" t="s">
        <v>3836</v>
      </c>
      <c r="AB680" s="1">
        <v>109.0</v>
      </c>
      <c r="AC680" s="1">
        <v>1.0</v>
      </c>
      <c r="AD680" s="1">
        <v>0.0</v>
      </c>
      <c r="AE680" s="1">
        <v>1.0</v>
      </c>
      <c r="AF680" s="1" t="s">
        <v>673</v>
      </c>
      <c r="AG680" s="1">
        <v>1.0</v>
      </c>
      <c r="AH680" s="1">
        <v>0.0</v>
      </c>
      <c r="AI680" s="1">
        <v>0.0</v>
      </c>
      <c r="AJ680" s="1">
        <v>0.0</v>
      </c>
      <c r="AK680" s="1">
        <v>0.0</v>
      </c>
      <c r="AL680" s="1">
        <v>0.0</v>
      </c>
      <c r="AM680" s="1">
        <v>0.0</v>
      </c>
      <c r="AU680" s="1">
        <v>0.0</v>
      </c>
      <c r="AV680" s="1" t="s">
        <v>105</v>
      </c>
      <c r="AW680" s="1">
        <v>1.0</v>
      </c>
      <c r="AX680" s="1">
        <v>0.0</v>
      </c>
      <c r="AY680" s="1">
        <v>1.0</v>
      </c>
      <c r="AZ680" s="1">
        <v>0.0</v>
      </c>
      <c r="BB680" s="1">
        <v>-1.0</v>
      </c>
      <c r="BC680" s="1">
        <v>1.0</v>
      </c>
      <c r="BD680" s="1">
        <v>-1.0</v>
      </c>
      <c r="BE680" s="1">
        <v>-1.0</v>
      </c>
      <c r="BF680" s="1">
        <v>-1.0</v>
      </c>
      <c r="BG680" s="1">
        <v>-1.0</v>
      </c>
      <c r="BH680" s="1">
        <v>-1.0</v>
      </c>
      <c r="BI680" s="1">
        <v>-1.0</v>
      </c>
      <c r="BJ680" s="1">
        <v>1.0</v>
      </c>
      <c r="BK680" s="1">
        <v>-1.0</v>
      </c>
      <c r="BL680" s="1">
        <v>-1.0</v>
      </c>
      <c r="BM680" s="1">
        <v>-1.0</v>
      </c>
      <c r="BN680" s="1">
        <v>1.0</v>
      </c>
      <c r="BO680" s="1">
        <v>-1.0</v>
      </c>
      <c r="BP680" s="1">
        <v>-1.0</v>
      </c>
      <c r="BQ680" s="1">
        <v>-1.0</v>
      </c>
      <c r="BR680" s="1">
        <v>-1.0</v>
      </c>
      <c r="BS680" s="1">
        <v>-1.0</v>
      </c>
      <c r="BT680" s="1">
        <v>-1.0</v>
      </c>
      <c r="BU680" s="1">
        <v>1.0</v>
      </c>
      <c r="BV680" s="1">
        <v>-1.0</v>
      </c>
      <c r="BW680" s="1">
        <v>-1.0</v>
      </c>
      <c r="BX680" s="1">
        <v>-1.0</v>
      </c>
      <c r="BY680" s="1">
        <v>-1.0</v>
      </c>
      <c r="BZ680" s="1">
        <v>-1.0</v>
      </c>
      <c r="CA680" s="1">
        <v>-1.0</v>
      </c>
      <c r="CB680" s="1">
        <v>-1.0</v>
      </c>
      <c r="CC680" s="1">
        <v>-1.0</v>
      </c>
      <c r="CD680" s="1">
        <v>22648.0</v>
      </c>
    </row>
    <row r="681">
      <c r="A681" s="1">
        <v>1.6490903E7</v>
      </c>
      <c r="B681" s="1" t="s">
        <v>3837</v>
      </c>
      <c r="C681" s="1" t="s">
        <v>3838</v>
      </c>
      <c r="D681" s="1" t="s">
        <v>3838</v>
      </c>
      <c r="E681" s="1" t="s">
        <v>85</v>
      </c>
      <c r="I681" s="1">
        <v>1.0896884E7</v>
      </c>
      <c r="J681" s="1">
        <v>41637.0</v>
      </c>
      <c r="M681" s="1">
        <v>0.0</v>
      </c>
      <c r="N681" s="1">
        <v>1.0</v>
      </c>
      <c r="O681" s="1">
        <v>1.0</v>
      </c>
      <c r="P681" s="1" t="s">
        <v>89</v>
      </c>
      <c r="Q681" s="1" t="s">
        <v>90</v>
      </c>
      <c r="R681" s="1">
        <v>40.84798</v>
      </c>
      <c r="S681" s="1">
        <v>-73.9409199999999</v>
      </c>
      <c r="T681" s="1" t="s">
        <v>91</v>
      </c>
      <c r="U681" s="1" t="s">
        <v>113</v>
      </c>
      <c r="V681" s="1">
        <v>2.0</v>
      </c>
      <c r="W681" s="1">
        <v>1.0</v>
      </c>
      <c r="X681" s="1">
        <v>1.0</v>
      </c>
      <c r="Y681" s="1">
        <v>1.0</v>
      </c>
      <c r="Z681" s="1" t="s">
        <v>93</v>
      </c>
      <c r="AA681" s="1" t="s">
        <v>3839</v>
      </c>
      <c r="AB681" s="1">
        <v>99.0</v>
      </c>
      <c r="AC681" s="1">
        <v>2.0</v>
      </c>
      <c r="AD681" s="1">
        <v>30.0</v>
      </c>
      <c r="AE681" s="1">
        <v>2.0</v>
      </c>
      <c r="AF681" s="1" t="s">
        <v>821</v>
      </c>
      <c r="AG681" s="1">
        <v>1.0</v>
      </c>
      <c r="AH681" s="1">
        <v>0.0</v>
      </c>
      <c r="AI681" s="1">
        <v>0.0</v>
      </c>
      <c r="AJ681" s="1">
        <v>0.0</v>
      </c>
      <c r="AK681" s="1">
        <v>0.0</v>
      </c>
      <c r="AL681" s="1">
        <v>0.0</v>
      </c>
      <c r="AM681" s="1">
        <v>0.0</v>
      </c>
      <c r="AU681" s="1">
        <v>0.0</v>
      </c>
      <c r="AV681" s="1" t="s">
        <v>105</v>
      </c>
      <c r="AW681" s="1">
        <v>1.0</v>
      </c>
      <c r="AX681" s="1">
        <v>0.0</v>
      </c>
      <c r="AY681" s="1">
        <v>1.0</v>
      </c>
      <c r="AZ681" s="1">
        <v>0.0</v>
      </c>
      <c r="BB681" s="1">
        <v>-1.0</v>
      </c>
      <c r="BC681" s="1">
        <v>1.0</v>
      </c>
      <c r="BD681" s="1">
        <v>-1.0</v>
      </c>
      <c r="BE681" s="1">
        <v>-1.0</v>
      </c>
      <c r="BF681" s="1">
        <v>-1.0</v>
      </c>
      <c r="BG681" s="1">
        <v>-1.0</v>
      </c>
      <c r="BH681" s="1">
        <v>-1.0</v>
      </c>
      <c r="BI681" s="1">
        <v>-1.0</v>
      </c>
      <c r="BJ681" s="1">
        <v>1.0</v>
      </c>
      <c r="BK681" s="1">
        <v>-1.0</v>
      </c>
      <c r="BL681" s="1">
        <v>-1.0</v>
      </c>
      <c r="BM681" s="1">
        <v>1.0</v>
      </c>
      <c r="BN681" s="1">
        <v>1.0</v>
      </c>
      <c r="BO681" s="1">
        <v>-1.0</v>
      </c>
      <c r="BP681" s="1">
        <v>1.0</v>
      </c>
      <c r="BQ681" s="1">
        <v>-1.0</v>
      </c>
      <c r="BR681" s="1">
        <v>-1.0</v>
      </c>
      <c r="BS681" s="1">
        <v>-1.0</v>
      </c>
      <c r="BT681" s="1">
        <v>-1.0</v>
      </c>
      <c r="BU681" s="1">
        <v>1.0</v>
      </c>
      <c r="BV681" s="1">
        <v>-1.0</v>
      </c>
      <c r="BW681" s="1">
        <v>-1.0</v>
      </c>
      <c r="BX681" s="1">
        <v>-1.0</v>
      </c>
      <c r="BY681" s="1">
        <v>-1.0</v>
      </c>
      <c r="BZ681" s="1">
        <v>-1.0</v>
      </c>
      <c r="CA681" s="1">
        <v>-1.0</v>
      </c>
      <c r="CB681" s="1">
        <v>-1.0</v>
      </c>
      <c r="CC681" s="1">
        <v>-1.0</v>
      </c>
      <c r="CD681" s="1">
        <v>22727.0</v>
      </c>
    </row>
    <row r="682">
      <c r="A682" s="1">
        <v>5738785.0</v>
      </c>
      <c r="B682" s="1" t="s">
        <v>3840</v>
      </c>
      <c r="C682" s="1" t="s">
        <v>3841</v>
      </c>
      <c r="D682" s="1" t="s">
        <v>3842</v>
      </c>
      <c r="E682" s="1" t="s">
        <v>85</v>
      </c>
      <c r="F682" s="1" t="s">
        <v>3843</v>
      </c>
      <c r="G682" s="1" t="s">
        <v>3844</v>
      </c>
      <c r="I682" s="1">
        <v>2.2557949E7</v>
      </c>
      <c r="J682" s="1">
        <v>41927.0</v>
      </c>
      <c r="K682" s="1" t="s">
        <v>134</v>
      </c>
      <c r="L682" s="1">
        <v>0.9</v>
      </c>
      <c r="M682" s="1">
        <v>0.0</v>
      </c>
      <c r="N682" s="1">
        <v>1.0</v>
      </c>
      <c r="O682" s="1">
        <v>0.0</v>
      </c>
      <c r="P682" s="1" t="s">
        <v>89</v>
      </c>
      <c r="Q682" s="1" t="s">
        <v>112</v>
      </c>
      <c r="R682" s="1">
        <v>40.7583</v>
      </c>
      <c r="S682" s="1">
        <v>-73.87679</v>
      </c>
      <c r="T682" s="1" t="s">
        <v>91</v>
      </c>
      <c r="U682" s="1" t="s">
        <v>92</v>
      </c>
      <c r="V682" s="1">
        <v>2.0</v>
      </c>
      <c r="W682" s="1">
        <v>1.0</v>
      </c>
      <c r="X682" s="1">
        <v>1.0</v>
      </c>
      <c r="Y682" s="1">
        <v>1.0</v>
      </c>
      <c r="Z682" s="1" t="s">
        <v>93</v>
      </c>
      <c r="AA682" s="1" t="s">
        <v>3845</v>
      </c>
      <c r="AB682" s="1">
        <v>112.0</v>
      </c>
      <c r="AC682" s="1">
        <v>1.0</v>
      </c>
      <c r="AD682" s="1">
        <v>0.0</v>
      </c>
      <c r="AE682" s="1">
        <v>2.0</v>
      </c>
      <c r="AF682" s="1" t="s">
        <v>407</v>
      </c>
      <c r="AG682" s="1">
        <v>1.0</v>
      </c>
      <c r="AH682" s="1">
        <v>6.0</v>
      </c>
      <c r="AI682" s="1">
        <v>33.0</v>
      </c>
      <c r="AJ682" s="1">
        <v>63.0</v>
      </c>
      <c r="AK682" s="1">
        <v>338.0</v>
      </c>
      <c r="AL682" s="1">
        <v>3.0</v>
      </c>
      <c r="AM682" s="1">
        <v>3.0</v>
      </c>
      <c r="AN682" s="1">
        <v>93.0</v>
      </c>
      <c r="AO682" s="1">
        <v>10.0</v>
      </c>
      <c r="AP682" s="1">
        <v>9.0</v>
      </c>
      <c r="AQ682" s="1">
        <v>10.0</v>
      </c>
      <c r="AR682" s="1">
        <v>10.0</v>
      </c>
      <c r="AS682" s="1">
        <v>9.0</v>
      </c>
      <c r="AT682" s="1">
        <v>9.0</v>
      </c>
      <c r="AU682" s="1">
        <v>0.0</v>
      </c>
      <c r="AV682" s="1" t="s">
        <v>105</v>
      </c>
      <c r="AW682" s="1">
        <v>1.0</v>
      </c>
      <c r="AX682" s="1">
        <v>1.0</v>
      </c>
      <c r="AY682" s="1">
        <v>0.0</v>
      </c>
      <c r="AZ682" s="1">
        <v>0.0</v>
      </c>
      <c r="BA682" s="1">
        <v>0.35</v>
      </c>
      <c r="BB682" s="1">
        <v>-1.0</v>
      </c>
      <c r="BC682" s="1">
        <v>1.0</v>
      </c>
      <c r="BD682" s="1">
        <v>-1.0</v>
      </c>
      <c r="BE682" s="1">
        <v>-1.0</v>
      </c>
      <c r="BF682" s="1">
        <v>-1.0</v>
      </c>
      <c r="BG682" s="1">
        <v>-1.0</v>
      </c>
      <c r="BH682" s="1">
        <v>1.0</v>
      </c>
      <c r="BI682" s="1">
        <v>-1.0</v>
      </c>
      <c r="BJ682" s="1">
        <v>1.0</v>
      </c>
      <c r="BK682" s="1">
        <v>-1.0</v>
      </c>
      <c r="BL682" s="1">
        <v>-1.0</v>
      </c>
      <c r="BM682" s="1">
        <v>-1.0</v>
      </c>
      <c r="BN682" s="1">
        <v>-1.0</v>
      </c>
      <c r="BO682" s="1">
        <v>-1.0</v>
      </c>
      <c r="BP682" s="1">
        <v>-1.0</v>
      </c>
      <c r="BQ682" s="1">
        <v>-1.0</v>
      </c>
      <c r="BR682" s="1">
        <v>-1.0</v>
      </c>
      <c r="BS682" s="1">
        <v>-1.0</v>
      </c>
      <c r="BT682" s="1">
        <v>-1.0</v>
      </c>
      <c r="BU682" s="1">
        <v>1.0</v>
      </c>
      <c r="BV682" s="1">
        <v>1.0</v>
      </c>
      <c r="BW682" s="1">
        <v>1.0</v>
      </c>
      <c r="BX682" s="1">
        <v>-1.0</v>
      </c>
      <c r="BY682" s="1">
        <v>-1.0</v>
      </c>
      <c r="BZ682" s="1">
        <v>-1.0</v>
      </c>
      <c r="CA682" s="1">
        <v>-1.0</v>
      </c>
      <c r="CB682" s="1">
        <v>-1.0</v>
      </c>
      <c r="CC682" s="1">
        <v>-1.0</v>
      </c>
      <c r="CD682" s="1">
        <v>22737.0</v>
      </c>
    </row>
    <row r="683">
      <c r="A683" s="1">
        <v>3.1984471E7</v>
      </c>
      <c r="B683" s="1" t="s">
        <v>3846</v>
      </c>
      <c r="C683" s="1" t="s">
        <v>3847</v>
      </c>
      <c r="D683" s="1" t="s">
        <v>3848</v>
      </c>
      <c r="E683" s="1" t="s">
        <v>85</v>
      </c>
      <c r="F683" s="1" t="s">
        <v>3849</v>
      </c>
      <c r="G683" s="1" t="s">
        <v>3850</v>
      </c>
      <c r="H683" s="1" t="s">
        <v>3851</v>
      </c>
      <c r="I683" s="1">
        <v>1.1914004E7</v>
      </c>
      <c r="J683" s="1">
        <v>41673.0</v>
      </c>
      <c r="K683" s="1" t="s">
        <v>134</v>
      </c>
      <c r="L683" s="1">
        <v>1.0</v>
      </c>
      <c r="M683" s="1">
        <v>0.0</v>
      </c>
      <c r="N683" s="1">
        <v>1.0</v>
      </c>
      <c r="O683" s="1">
        <v>1.0</v>
      </c>
      <c r="P683" s="1" t="s">
        <v>123</v>
      </c>
      <c r="Q683" s="1" t="s">
        <v>185</v>
      </c>
      <c r="R683" s="1">
        <v>40.71275</v>
      </c>
      <c r="S683" s="1">
        <v>-73.96049</v>
      </c>
      <c r="T683" s="1" t="s">
        <v>91</v>
      </c>
      <c r="U683" s="1" t="s">
        <v>113</v>
      </c>
      <c r="V683" s="1">
        <v>1.0</v>
      </c>
      <c r="W683" s="1">
        <v>1.0</v>
      </c>
      <c r="X683" s="1">
        <v>1.0</v>
      </c>
      <c r="Y683" s="1">
        <v>1.0</v>
      </c>
      <c r="Z683" s="1" t="s">
        <v>93</v>
      </c>
      <c r="AA683" s="1" t="s">
        <v>3852</v>
      </c>
      <c r="AB683" s="1">
        <v>50.0</v>
      </c>
      <c r="AC683" s="1">
        <v>2.0</v>
      </c>
      <c r="AD683" s="1">
        <v>0.0</v>
      </c>
      <c r="AE683" s="1">
        <v>2.0</v>
      </c>
      <c r="AF683" s="1" t="s">
        <v>904</v>
      </c>
      <c r="AG683" s="1">
        <v>1.0</v>
      </c>
      <c r="AH683" s="1">
        <v>0.0</v>
      </c>
      <c r="AI683" s="1">
        <v>0.0</v>
      </c>
      <c r="AJ683" s="1">
        <v>0.0</v>
      </c>
      <c r="AK683" s="1">
        <v>0.0</v>
      </c>
      <c r="AL683" s="1">
        <v>5.0</v>
      </c>
      <c r="AM683" s="1">
        <v>5.0</v>
      </c>
      <c r="AN683" s="1">
        <v>96.0</v>
      </c>
      <c r="AO683" s="1">
        <v>10.0</v>
      </c>
      <c r="AP683" s="1">
        <v>10.0</v>
      </c>
      <c r="AQ683" s="1">
        <v>10.0</v>
      </c>
      <c r="AR683" s="1">
        <v>10.0</v>
      </c>
      <c r="AS683" s="1">
        <v>10.0</v>
      </c>
      <c r="AT683" s="1">
        <v>10.0</v>
      </c>
      <c r="AU683" s="1">
        <v>0.0</v>
      </c>
      <c r="AV683" s="1" t="s">
        <v>96</v>
      </c>
      <c r="AW683" s="1">
        <v>1.0</v>
      </c>
      <c r="AX683" s="1">
        <v>0.0</v>
      </c>
      <c r="AY683" s="1">
        <v>1.0</v>
      </c>
      <c r="AZ683" s="1">
        <v>0.0</v>
      </c>
      <c r="BA683" s="1">
        <v>1.06</v>
      </c>
      <c r="BB683" s="1">
        <v>-1.0</v>
      </c>
      <c r="BC683" s="1">
        <v>1.0</v>
      </c>
      <c r="BD683" s="1">
        <v>-1.0</v>
      </c>
      <c r="BE683" s="1">
        <v>-1.0</v>
      </c>
      <c r="BF683" s="1">
        <v>-1.0</v>
      </c>
      <c r="BG683" s="1">
        <v>-1.0</v>
      </c>
      <c r="BH683" s="1">
        <v>1.0</v>
      </c>
      <c r="BI683" s="1">
        <v>-1.0</v>
      </c>
      <c r="BJ683" s="1">
        <v>-1.0</v>
      </c>
      <c r="BK683" s="1">
        <v>-1.0</v>
      </c>
      <c r="BL683" s="1">
        <v>-1.0</v>
      </c>
      <c r="BM683" s="1">
        <v>-1.0</v>
      </c>
      <c r="BN683" s="1">
        <v>-1.0</v>
      </c>
      <c r="BO683" s="1">
        <v>-1.0</v>
      </c>
      <c r="BP683" s="1">
        <v>-1.0</v>
      </c>
      <c r="BQ683" s="1">
        <v>-1.0</v>
      </c>
      <c r="BR683" s="1">
        <v>-1.0</v>
      </c>
      <c r="BS683" s="1">
        <v>-1.0</v>
      </c>
      <c r="BT683" s="1">
        <v>-1.0</v>
      </c>
      <c r="BU683" s="1">
        <v>1.0</v>
      </c>
      <c r="BV683" s="1">
        <v>-1.0</v>
      </c>
      <c r="BW683" s="1">
        <v>-1.0</v>
      </c>
      <c r="BX683" s="1">
        <v>-1.0</v>
      </c>
      <c r="BY683" s="1">
        <v>-1.0</v>
      </c>
      <c r="BZ683" s="1">
        <v>-1.0</v>
      </c>
      <c r="CA683" s="1">
        <v>-1.0</v>
      </c>
      <c r="CB683" s="1">
        <v>-1.0</v>
      </c>
      <c r="CC683" s="1">
        <v>-1.0</v>
      </c>
      <c r="CD683" s="1">
        <v>22762.0</v>
      </c>
    </row>
    <row r="684">
      <c r="A684" s="1">
        <v>2.2466537E7</v>
      </c>
      <c r="B684" s="1" t="s">
        <v>3853</v>
      </c>
      <c r="C684" s="1" t="s">
        <v>3854</v>
      </c>
      <c r="D684" s="1" t="s">
        <v>3855</v>
      </c>
      <c r="E684" s="1" t="s">
        <v>85</v>
      </c>
      <c r="G684" s="1" t="s">
        <v>3856</v>
      </c>
      <c r="H684" s="2" t="str">
        <f>- shoes off in The house please - please treat This like your home and try to leave it how it was presented to you</f>
        <v>#ERROR!</v>
      </c>
      <c r="I684" s="1">
        <v>2.7188995E7</v>
      </c>
      <c r="J684" s="1">
        <v>42039.0</v>
      </c>
      <c r="M684" s="1">
        <v>0.0</v>
      </c>
      <c r="N684" s="1">
        <v>1.0</v>
      </c>
      <c r="O684" s="1">
        <v>1.0</v>
      </c>
      <c r="P684" s="1" t="s">
        <v>123</v>
      </c>
      <c r="Q684" s="1" t="s">
        <v>124</v>
      </c>
      <c r="R684" s="1">
        <v>40.70071</v>
      </c>
      <c r="S684" s="1">
        <v>-73.9158</v>
      </c>
      <c r="T684" s="1" t="s">
        <v>91</v>
      </c>
      <c r="U684" s="1" t="s">
        <v>113</v>
      </c>
      <c r="V684" s="1">
        <v>2.0</v>
      </c>
      <c r="W684" s="1">
        <v>1.0</v>
      </c>
      <c r="X684" s="1">
        <v>1.0</v>
      </c>
      <c r="Y684" s="1">
        <v>1.0</v>
      </c>
      <c r="Z684" s="1" t="s">
        <v>93</v>
      </c>
      <c r="AA684" s="1" t="s">
        <v>3857</v>
      </c>
      <c r="AB684" s="1">
        <v>90.0</v>
      </c>
      <c r="AC684" s="1">
        <v>2.0</v>
      </c>
      <c r="AD684" s="1">
        <v>25.0</v>
      </c>
      <c r="AE684" s="1">
        <v>1.0</v>
      </c>
      <c r="AF684" s="1" t="s">
        <v>231</v>
      </c>
      <c r="AG684" s="1">
        <v>1.0</v>
      </c>
      <c r="AH684" s="1">
        <v>0.0</v>
      </c>
      <c r="AI684" s="1">
        <v>0.0</v>
      </c>
      <c r="AJ684" s="1">
        <v>6.0</v>
      </c>
      <c r="AK684" s="1">
        <v>280.0</v>
      </c>
      <c r="AL684" s="1">
        <v>1.0</v>
      </c>
      <c r="AM684" s="1">
        <v>0.0</v>
      </c>
      <c r="AU684" s="1">
        <v>1.0</v>
      </c>
      <c r="AV684" s="1" t="s">
        <v>117</v>
      </c>
      <c r="AW684" s="1">
        <v>1.0</v>
      </c>
      <c r="AX684" s="1">
        <v>0.0</v>
      </c>
      <c r="AY684" s="1">
        <v>1.0</v>
      </c>
      <c r="AZ684" s="1">
        <v>0.0</v>
      </c>
      <c r="BA684" s="1">
        <v>0.08</v>
      </c>
      <c r="BB684" s="1">
        <v>-1.0</v>
      </c>
      <c r="BC684" s="1">
        <v>-1.0</v>
      </c>
      <c r="BD684" s="1">
        <v>-1.0</v>
      </c>
      <c r="BE684" s="1">
        <v>-1.0</v>
      </c>
      <c r="BF684" s="1">
        <v>-1.0</v>
      </c>
      <c r="BG684" s="1">
        <v>-1.0</v>
      </c>
      <c r="BH684" s="1">
        <v>-1.0</v>
      </c>
      <c r="BI684" s="1">
        <v>1.0</v>
      </c>
      <c r="BJ684" s="1">
        <v>-1.0</v>
      </c>
      <c r="BK684" s="1">
        <v>-1.0</v>
      </c>
      <c r="BL684" s="1">
        <v>-1.0</v>
      </c>
      <c r="BM684" s="1">
        <v>-1.0</v>
      </c>
      <c r="BN684" s="1">
        <v>-1.0</v>
      </c>
      <c r="BO684" s="1">
        <v>-1.0</v>
      </c>
      <c r="BP684" s="1">
        <v>-1.0</v>
      </c>
      <c r="BQ684" s="1">
        <v>-1.0</v>
      </c>
      <c r="BR684" s="1">
        <v>-1.0</v>
      </c>
      <c r="BS684" s="1">
        <v>-1.0</v>
      </c>
      <c r="BT684" s="1">
        <v>-1.0</v>
      </c>
      <c r="BU684" s="1">
        <v>1.0</v>
      </c>
      <c r="BV684" s="1">
        <v>-1.0</v>
      </c>
      <c r="BW684" s="1">
        <v>1.0</v>
      </c>
      <c r="BX684" s="1">
        <v>1.0</v>
      </c>
      <c r="BY684" s="1">
        <v>1.0</v>
      </c>
      <c r="BZ684" s="1">
        <v>-1.0</v>
      </c>
      <c r="CA684" s="1">
        <v>1.0</v>
      </c>
      <c r="CB684" s="1">
        <v>-1.0</v>
      </c>
      <c r="CC684" s="1">
        <v>1.0</v>
      </c>
      <c r="CD684" s="1">
        <v>22799.0</v>
      </c>
    </row>
    <row r="685">
      <c r="A685" s="1">
        <v>3.5865788E7</v>
      </c>
      <c r="B685" s="1" t="s">
        <v>3858</v>
      </c>
      <c r="C685" s="1" t="s">
        <v>3859</v>
      </c>
      <c r="D685" s="1" t="s">
        <v>3860</v>
      </c>
      <c r="E685" s="1" t="s">
        <v>85</v>
      </c>
      <c r="F685" s="1" t="s">
        <v>3861</v>
      </c>
      <c r="H685" s="1" t="s">
        <v>3862</v>
      </c>
      <c r="I685" s="1">
        <v>8.1957246E7</v>
      </c>
      <c r="J685" s="1">
        <v>42556.0</v>
      </c>
      <c r="K685" s="1" t="s">
        <v>134</v>
      </c>
      <c r="L685" s="1">
        <v>1.0</v>
      </c>
      <c r="M685" s="1">
        <v>0.0</v>
      </c>
      <c r="N685" s="1">
        <v>1.0</v>
      </c>
      <c r="O685" s="1">
        <v>0.0</v>
      </c>
      <c r="P685" s="1" t="s">
        <v>111</v>
      </c>
      <c r="Q685" s="1" t="s">
        <v>112</v>
      </c>
      <c r="R685" s="1">
        <v>40.7504099999999</v>
      </c>
      <c r="S685" s="1">
        <v>-73.9376099999999</v>
      </c>
      <c r="T685" s="1" t="s">
        <v>289</v>
      </c>
      <c r="U685" s="1" t="s">
        <v>92</v>
      </c>
      <c r="V685" s="1">
        <v>4.0</v>
      </c>
      <c r="W685" s="1">
        <v>1.0</v>
      </c>
      <c r="X685" s="1">
        <v>1.0</v>
      </c>
      <c r="Y685" s="1">
        <v>2.0</v>
      </c>
      <c r="Z685" s="1" t="s">
        <v>93</v>
      </c>
      <c r="AA685" s="1" t="s">
        <v>3863</v>
      </c>
      <c r="AB685" s="1">
        <v>175.0</v>
      </c>
      <c r="AC685" s="1">
        <v>1.0</v>
      </c>
      <c r="AD685" s="1">
        <v>0.0</v>
      </c>
      <c r="AE685" s="1">
        <v>7.0</v>
      </c>
      <c r="AF685" s="1" t="s">
        <v>202</v>
      </c>
      <c r="AG685" s="1">
        <v>1.0</v>
      </c>
      <c r="AH685" s="1">
        <v>0.0</v>
      </c>
      <c r="AI685" s="1">
        <v>9.0</v>
      </c>
      <c r="AJ685" s="1">
        <v>14.0</v>
      </c>
      <c r="AK685" s="1">
        <v>17.0</v>
      </c>
      <c r="AL685" s="1">
        <v>1.0</v>
      </c>
      <c r="AM685" s="1">
        <v>1.0</v>
      </c>
      <c r="AU685" s="1">
        <v>1.0</v>
      </c>
      <c r="AV685" s="1" t="s">
        <v>96</v>
      </c>
      <c r="AW685" s="1">
        <v>1.0</v>
      </c>
      <c r="AX685" s="1">
        <v>1.0</v>
      </c>
      <c r="AY685" s="1">
        <v>0.0</v>
      </c>
      <c r="AZ685" s="1">
        <v>0.0</v>
      </c>
      <c r="BA685" s="1">
        <v>1.0</v>
      </c>
      <c r="BB685" s="1">
        <v>-1.0</v>
      </c>
      <c r="BC685" s="1">
        <v>1.0</v>
      </c>
      <c r="BD685" s="1">
        <v>-1.0</v>
      </c>
      <c r="BE685" s="1">
        <v>-1.0</v>
      </c>
      <c r="BF685" s="1">
        <v>-1.0</v>
      </c>
      <c r="BG685" s="1">
        <v>-1.0</v>
      </c>
      <c r="BH685" s="1">
        <v>-1.0</v>
      </c>
      <c r="BI685" s="1">
        <v>-1.0</v>
      </c>
      <c r="BJ685" s="1">
        <v>1.0</v>
      </c>
      <c r="BK685" s="1">
        <v>-1.0</v>
      </c>
      <c r="BL685" s="1">
        <v>-1.0</v>
      </c>
      <c r="BM685" s="1">
        <v>1.0</v>
      </c>
      <c r="BN685" s="1">
        <v>1.0</v>
      </c>
      <c r="BO685" s="1">
        <v>1.0</v>
      </c>
      <c r="BP685" s="1">
        <v>-1.0</v>
      </c>
      <c r="BQ685" s="1">
        <v>-1.0</v>
      </c>
      <c r="BR685" s="1">
        <v>-1.0</v>
      </c>
      <c r="BS685" s="1">
        <v>-1.0</v>
      </c>
      <c r="BT685" s="1">
        <v>-1.0</v>
      </c>
      <c r="BU685" s="1">
        <v>1.0</v>
      </c>
      <c r="BV685" s="1">
        <v>-1.0</v>
      </c>
      <c r="BW685" s="1">
        <v>1.0</v>
      </c>
      <c r="BX685" s="1">
        <v>1.0</v>
      </c>
      <c r="BY685" s="1">
        <v>-1.0</v>
      </c>
      <c r="BZ685" s="1">
        <v>-1.0</v>
      </c>
      <c r="CA685" s="1">
        <v>-1.0</v>
      </c>
      <c r="CB685" s="1">
        <v>-1.0</v>
      </c>
      <c r="CC685" s="1">
        <v>-1.0</v>
      </c>
      <c r="CD685" s="1">
        <v>22800.0</v>
      </c>
    </row>
    <row r="686">
      <c r="A686" s="1">
        <v>2.4945323E7</v>
      </c>
      <c r="B686" s="1" t="s">
        <v>3864</v>
      </c>
      <c r="C686" s="1" t="s">
        <v>3865</v>
      </c>
      <c r="D686" s="1" t="s">
        <v>3866</v>
      </c>
      <c r="E686" s="1" t="s">
        <v>85</v>
      </c>
      <c r="F686" s="1" t="s">
        <v>3867</v>
      </c>
      <c r="G686" s="1" t="s">
        <v>3868</v>
      </c>
      <c r="I686" s="1">
        <v>1.64724867E8</v>
      </c>
      <c r="J686" s="1">
        <v>43097.0</v>
      </c>
      <c r="K686" s="1" t="s">
        <v>88</v>
      </c>
      <c r="L686" s="1">
        <v>1.0</v>
      </c>
      <c r="M686" s="1">
        <v>0.0</v>
      </c>
      <c r="N686" s="1">
        <v>1.0</v>
      </c>
      <c r="O686" s="1">
        <v>0.0</v>
      </c>
      <c r="P686" s="1" t="s">
        <v>89</v>
      </c>
      <c r="Q686" s="1" t="s">
        <v>362</v>
      </c>
      <c r="R686" s="1">
        <v>40.78922</v>
      </c>
      <c r="S686" s="1">
        <v>-73.97398</v>
      </c>
      <c r="T686" s="1" t="s">
        <v>91</v>
      </c>
      <c r="U686" s="1" t="s">
        <v>92</v>
      </c>
      <c r="V686" s="1">
        <v>4.0</v>
      </c>
      <c r="W686" s="1">
        <v>1.0</v>
      </c>
      <c r="X686" s="1">
        <v>1.0</v>
      </c>
      <c r="Y686" s="1">
        <v>2.0</v>
      </c>
      <c r="Z686" s="1" t="s">
        <v>93</v>
      </c>
      <c r="AA686" s="1" t="s">
        <v>3869</v>
      </c>
      <c r="AB686" s="1">
        <v>175.0</v>
      </c>
      <c r="AC686" s="1">
        <v>1.0</v>
      </c>
      <c r="AD686" s="1">
        <v>0.0</v>
      </c>
      <c r="AE686" s="1">
        <v>2.0</v>
      </c>
      <c r="AF686" s="1" t="s">
        <v>127</v>
      </c>
      <c r="AG686" s="1">
        <v>1.0</v>
      </c>
      <c r="AH686" s="1">
        <v>0.0</v>
      </c>
      <c r="AI686" s="1">
        <v>1.0</v>
      </c>
      <c r="AJ686" s="1">
        <v>1.0</v>
      </c>
      <c r="AK686" s="1">
        <v>1.0</v>
      </c>
      <c r="AL686" s="1">
        <v>8.0</v>
      </c>
      <c r="AM686" s="1">
        <v>6.0</v>
      </c>
      <c r="AN686" s="1">
        <v>100.0</v>
      </c>
      <c r="AO686" s="1">
        <v>10.0</v>
      </c>
      <c r="AP686" s="1">
        <v>10.0</v>
      </c>
      <c r="AQ686" s="1">
        <v>10.0</v>
      </c>
      <c r="AR686" s="1">
        <v>10.0</v>
      </c>
      <c r="AS686" s="1">
        <v>10.0</v>
      </c>
      <c r="AT686" s="1">
        <v>10.0</v>
      </c>
      <c r="AU686" s="1">
        <v>0.0</v>
      </c>
      <c r="AV686" s="1" t="s">
        <v>96</v>
      </c>
      <c r="AW686" s="1">
        <v>1.0</v>
      </c>
      <c r="AX686" s="1">
        <v>1.0</v>
      </c>
      <c r="AY686" s="1">
        <v>0.0</v>
      </c>
      <c r="AZ686" s="1">
        <v>0.0</v>
      </c>
      <c r="BA686" s="1">
        <v>0.59</v>
      </c>
      <c r="BB686" s="1">
        <v>-1.0</v>
      </c>
      <c r="BC686" s="1">
        <v>1.0</v>
      </c>
      <c r="BD686" s="1">
        <v>-1.0</v>
      </c>
      <c r="BE686" s="1">
        <v>-1.0</v>
      </c>
      <c r="BF686" s="1">
        <v>-1.0</v>
      </c>
      <c r="BG686" s="1">
        <v>-1.0</v>
      </c>
      <c r="BH686" s="1">
        <v>-1.0</v>
      </c>
      <c r="BI686" s="1">
        <v>-1.0</v>
      </c>
      <c r="BJ686" s="1">
        <v>1.0</v>
      </c>
      <c r="BK686" s="1">
        <v>-1.0</v>
      </c>
      <c r="BL686" s="1">
        <v>-1.0</v>
      </c>
      <c r="BM686" s="1">
        <v>-1.0</v>
      </c>
      <c r="BN686" s="1">
        <v>-1.0</v>
      </c>
      <c r="BO686" s="1">
        <v>-1.0</v>
      </c>
      <c r="BP686" s="1">
        <v>-1.0</v>
      </c>
      <c r="BQ686" s="1">
        <v>-1.0</v>
      </c>
      <c r="BR686" s="1">
        <v>-1.0</v>
      </c>
      <c r="BS686" s="1">
        <v>-1.0</v>
      </c>
      <c r="BT686" s="1">
        <v>-1.0</v>
      </c>
      <c r="BU686" s="1">
        <v>1.0</v>
      </c>
      <c r="BV686" s="1">
        <v>-1.0</v>
      </c>
      <c r="BW686" s="1">
        <v>-1.0</v>
      </c>
      <c r="BX686" s="1">
        <v>-1.0</v>
      </c>
      <c r="BY686" s="1">
        <v>-1.0</v>
      </c>
      <c r="BZ686" s="1">
        <v>-1.0</v>
      </c>
      <c r="CA686" s="1">
        <v>-1.0</v>
      </c>
      <c r="CB686" s="1">
        <v>-1.0</v>
      </c>
      <c r="CC686" s="1">
        <v>-1.0</v>
      </c>
      <c r="CD686" s="1">
        <v>22801.0</v>
      </c>
    </row>
    <row r="687">
      <c r="A687" s="1">
        <v>3.5259569E7</v>
      </c>
      <c r="B687" s="1" t="s">
        <v>3870</v>
      </c>
      <c r="C687" s="1" t="s">
        <v>3871</v>
      </c>
      <c r="D687" s="1" t="s">
        <v>3872</v>
      </c>
      <c r="E687" s="1" t="s">
        <v>85</v>
      </c>
      <c r="F687" s="1" t="s">
        <v>3873</v>
      </c>
      <c r="G687" s="1" t="s">
        <v>3874</v>
      </c>
      <c r="H687" s="2" t="str">
        <f>- no drugs in The house. - please do NOT leave dirty DISHES in The sink.</f>
        <v>#ERROR!</v>
      </c>
      <c r="I687" s="1">
        <v>7.6186812E7</v>
      </c>
      <c r="J687" s="1">
        <v>42527.0</v>
      </c>
      <c r="K687" s="1" t="s">
        <v>134</v>
      </c>
      <c r="L687" s="1">
        <v>1.0</v>
      </c>
      <c r="M687" s="1">
        <v>0.0</v>
      </c>
      <c r="N687" s="1">
        <v>2.0</v>
      </c>
      <c r="O687" s="1">
        <v>0.0</v>
      </c>
      <c r="P687" s="1" t="s">
        <v>123</v>
      </c>
      <c r="Q687" s="1" t="s">
        <v>157</v>
      </c>
      <c r="R687" s="1">
        <v>40.68027</v>
      </c>
      <c r="S687" s="1">
        <v>-73.94358</v>
      </c>
      <c r="T687" s="1" t="s">
        <v>91</v>
      </c>
      <c r="U687" s="1" t="s">
        <v>113</v>
      </c>
      <c r="V687" s="1">
        <v>2.0</v>
      </c>
      <c r="W687" s="1">
        <v>1.0</v>
      </c>
      <c r="X687" s="1">
        <v>1.0</v>
      </c>
      <c r="Y687" s="1">
        <v>2.0</v>
      </c>
      <c r="Z687" s="1" t="s">
        <v>93</v>
      </c>
      <c r="AA687" s="1" t="s">
        <v>3875</v>
      </c>
      <c r="AB687" s="1">
        <v>59.0</v>
      </c>
      <c r="AC687" s="1">
        <v>2.0</v>
      </c>
      <c r="AD687" s="1">
        <v>13.0</v>
      </c>
      <c r="AE687" s="1">
        <v>4.0</v>
      </c>
      <c r="AF687" s="1" t="s">
        <v>313</v>
      </c>
      <c r="AG687" s="1">
        <v>1.0</v>
      </c>
      <c r="AH687" s="1">
        <v>0.0</v>
      </c>
      <c r="AI687" s="1">
        <v>0.0</v>
      </c>
      <c r="AJ687" s="1">
        <v>15.0</v>
      </c>
      <c r="AK687" s="1">
        <v>15.0</v>
      </c>
      <c r="AL687" s="1">
        <v>1.0</v>
      </c>
      <c r="AM687" s="1">
        <v>1.0</v>
      </c>
      <c r="AN687" s="1">
        <v>80.0</v>
      </c>
      <c r="AO687" s="1">
        <v>10.0</v>
      </c>
      <c r="AP687" s="1">
        <v>10.0</v>
      </c>
      <c r="AQ687" s="1">
        <v>10.0</v>
      </c>
      <c r="AR687" s="1">
        <v>10.0</v>
      </c>
      <c r="AS687" s="1">
        <v>10.0</v>
      </c>
      <c r="AT687" s="1">
        <v>10.0</v>
      </c>
      <c r="AU687" s="1">
        <v>1.0</v>
      </c>
      <c r="AV687" s="1" t="s">
        <v>105</v>
      </c>
      <c r="AW687" s="1">
        <v>2.0</v>
      </c>
      <c r="AX687" s="1">
        <v>0.0</v>
      </c>
      <c r="AY687" s="1">
        <v>2.0</v>
      </c>
      <c r="AZ687" s="1">
        <v>0.0</v>
      </c>
      <c r="BA687" s="1">
        <v>1.0</v>
      </c>
      <c r="BB687" s="1">
        <v>-1.0</v>
      </c>
      <c r="BC687" s="1">
        <v>1.0</v>
      </c>
      <c r="BD687" s="1">
        <v>-1.0</v>
      </c>
      <c r="BE687" s="1">
        <v>-1.0</v>
      </c>
      <c r="BF687" s="1">
        <v>-1.0</v>
      </c>
      <c r="BG687" s="1">
        <v>-1.0</v>
      </c>
      <c r="BH687" s="1">
        <v>1.0</v>
      </c>
      <c r="BI687" s="1">
        <v>-1.0</v>
      </c>
      <c r="BJ687" s="1">
        <v>-1.0</v>
      </c>
      <c r="BK687" s="1">
        <v>1.0</v>
      </c>
      <c r="BL687" s="1">
        <v>1.0</v>
      </c>
      <c r="BM687" s="1">
        <v>-1.0</v>
      </c>
      <c r="BN687" s="1">
        <v>-1.0</v>
      </c>
      <c r="BO687" s="1">
        <v>-1.0</v>
      </c>
      <c r="BP687" s="1">
        <v>-1.0</v>
      </c>
      <c r="BQ687" s="1">
        <v>1.0</v>
      </c>
      <c r="BR687" s="1">
        <v>-1.0</v>
      </c>
      <c r="BS687" s="1">
        <v>-1.0</v>
      </c>
      <c r="BT687" s="1">
        <v>-1.0</v>
      </c>
      <c r="BU687" s="1">
        <v>1.0</v>
      </c>
      <c r="BV687" s="1">
        <v>-1.0</v>
      </c>
      <c r="BW687" s="1">
        <v>-1.0</v>
      </c>
      <c r="BX687" s="1">
        <v>-1.0</v>
      </c>
      <c r="BY687" s="1">
        <v>-1.0</v>
      </c>
      <c r="BZ687" s="1">
        <v>1.0</v>
      </c>
      <c r="CA687" s="1">
        <v>-1.0</v>
      </c>
      <c r="CB687" s="1">
        <v>-1.0</v>
      </c>
      <c r="CC687" s="1">
        <v>-1.0</v>
      </c>
      <c r="CD687" s="1">
        <v>22903.0</v>
      </c>
    </row>
    <row r="688">
      <c r="A688" s="1">
        <v>3.1807013E7</v>
      </c>
      <c r="B688" s="1" t="s">
        <v>3876</v>
      </c>
      <c r="C688" s="1" t="s">
        <v>3877</v>
      </c>
      <c r="D688" s="1" t="s">
        <v>3878</v>
      </c>
      <c r="E688" s="1" t="s">
        <v>85</v>
      </c>
      <c r="F688" s="1" t="s">
        <v>3879</v>
      </c>
      <c r="G688" s="1" t="s">
        <v>3880</v>
      </c>
      <c r="I688" s="1">
        <v>2.38374006E8</v>
      </c>
      <c r="J688" s="1">
        <v>43487.0</v>
      </c>
      <c r="K688" s="1" t="s">
        <v>272</v>
      </c>
      <c r="L688" s="1">
        <v>1.0</v>
      </c>
      <c r="M688" s="1">
        <v>0.0</v>
      </c>
      <c r="N688" s="1">
        <v>1.0</v>
      </c>
      <c r="O688" s="1">
        <v>0.0</v>
      </c>
      <c r="P688" s="1" t="s">
        <v>111</v>
      </c>
      <c r="Q688" s="1" t="s">
        <v>1715</v>
      </c>
      <c r="R688" s="1">
        <v>40.76398</v>
      </c>
      <c r="S688" s="1">
        <v>-73.82426</v>
      </c>
      <c r="T688" s="1" t="s">
        <v>289</v>
      </c>
      <c r="U688" s="1" t="s">
        <v>113</v>
      </c>
      <c r="V688" s="1">
        <v>2.0</v>
      </c>
      <c r="W688" s="1">
        <v>1.0</v>
      </c>
      <c r="X688" s="1">
        <v>1.0</v>
      </c>
      <c r="Y688" s="1">
        <v>2.0</v>
      </c>
      <c r="Z688" s="1" t="s">
        <v>93</v>
      </c>
      <c r="AA688" s="1" t="s">
        <v>3881</v>
      </c>
      <c r="AB688" s="1">
        <v>40.0</v>
      </c>
      <c r="AC688" s="1">
        <v>1.0</v>
      </c>
      <c r="AD688" s="1">
        <v>15.0</v>
      </c>
      <c r="AE688" s="1">
        <v>2.0</v>
      </c>
      <c r="AF688" s="1" t="s">
        <v>179</v>
      </c>
      <c r="AG688" s="1">
        <v>1.0</v>
      </c>
      <c r="AH688" s="1">
        <v>3.0</v>
      </c>
      <c r="AI688" s="1">
        <v>33.0</v>
      </c>
      <c r="AJ688" s="1">
        <v>63.0</v>
      </c>
      <c r="AK688" s="1">
        <v>153.0</v>
      </c>
      <c r="AL688" s="1">
        <v>1.0</v>
      </c>
      <c r="AM688" s="1">
        <v>1.0</v>
      </c>
      <c r="AN688" s="1">
        <v>100.0</v>
      </c>
      <c r="AO688" s="1">
        <v>10.0</v>
      </c>
      <c r="AP688" s="1">
        <v>10.0</v>
      </c>
      <c r="AQ688" s="1">
        <v>10.0</v>
      </c>
      <c r="AR688" s="1">
        <v>10.0</v>
      </c>
      <c r="AS688" s="1">
        <v>10.0</v>
      </c>
      <c r="AT688" s="1">
        <v>10.0</v>
      </c>
      <c r="AU688" s="1">
        <v>1.0</v>
      </c>
      <c r="AV688" s="1" t="s">
        <v>105</v>
      </c>
      <c r="AW688" s="1">
        <v>1.0</v>
      </c>
      <c r="AX688" s="1">
        <v>0.0</v>
      </c>
      <c r="AY688" s="1">
        <v>1.0</v>
      </c>
      <c r="AZ688" s="1">
        <v>0.0</v>
      </c>
      <c r="BA688" s="1">
        <v>0.32</v>
      </c>
      <c r="BB688" s="1">
        <v>-1.0</v>
      </c>
      <c r="BC688" s="1">
        <v>1.0</v>
      </c>
      <c r="BD688" s="1">
        <v>-1.0</v>
      </c>
      <c r="BE688" s="1">
        <v>-1.0</v>
      </c>
      <c r="BF688" s="1">
        <v>-1.0</v>
      </c>
      <c r="BG688" s="1">
        <v>-1.0</v>
      </c>
      <c r="BH688" s="1">
        <v>-1.0</v>
      </c>
      <c r="BI688" s="1">
        <v>-1.0</v>
      </c>
      <c r="BJ688" s="1">
        <v>1.0</v>
      </c>
      <c r="BK688" s="1">
        <v>-1.0</v>
      </c>
      <c r="BL688" s="1">
        <v>-1.0</v>
      </c>
      <c r="BM688" s="1">
        <v>-1.0</v>
      </c>
      <c r="BN688" s="1">
        <v>1.0</v>
      </c>
      <c r="BO688" s="1">
        <v>-1.0</v>
      </c>
      <c r="BP688" s="1">
        <v>-1.0</v>
      </c>
      <c r="BQ688" s="1">
        <v>-1.0</v>
      </c>
      <c r="BR688" s="1">
        <v>-1.0</v>
      </c>
      <c r="BS688" s="1">
        <v>-1.0</v>
      </c>
      <c r="BT688" s="1">
        <v>-1.0</v>
      </c>
      <c r="BU688" s="1">
        <v>1.0</v>
      </c>
      <c r="BV688" s="1">
        <v>1.0</v>
      </c>
      <c r="BW688" s="1">
        <v>-1.0</v>
      </c>
      <c r="BX688" s="1">
        <v>-1.0</v>
      </c>
      <c r="BY688" s="1">
        <v>-1.0</v>
      </c>
      <c r="BZ688" s="1">
        <v>-1.0</v>
      </c>
      <c r="CA688" s="1">
        <v>-1.0</v>
      </c>
      <c r="CB688" s="1">
        <v>1.0</v>
      </c>
      <c r="CC688" s="1">
        <v>-1.0</v>
      </c>
      <c r="CD688" s="1">
        <v>23029.0</v>
      </c>
    </row>
    <row r="689">
      <c r="A689" s="1">
        <v>2.0741384E7</v>
      </c>
      <c r="B689" s="1" t="s">
        <v>3882</v>
      </c>
      <c r="C689" s="1" t="s">
        <v>3883</v>
      </c>
      <c r="D689" s="1" t="s">
        <v>3884</v>
      </c>
      <c r="E689" s="1" t="s">
        <v>85</v>
      </c>
      <c r="G689" s="1" t="s">
        <v>3885</v>
      </c>
      <c r="H689" s="1" t="s">
        <v>3886</v>
      </c>
      <c r="I689" s="1">
        <v>1.47210078E8</v>
      </c>
      <c r="J689" s="1">
        <v>42969.0</v>
      </c>
      <c r="K689" s="1" t="s">
        <v>134</v>
      </c>
      <c r="L689" s="1">
        <v>1.0</v>
      </c>
      <c r="M689" s="1">
        <v>1.0</v>
      </c>
      <c r="N689" s="1">
        <v>4.0</v>
      </c>
      <c r="O689" s="1">
        <v>0.0</v>
      </c>
      <c r="P689" s="1" t="s">
        <v>123</v>
      </c>
      <c r="Q689" s="1" t="s">
        <v>124</v>
      </c>
      <c r="R689" s="1">
        <v>40.64861</v>
      </c>
      <c r="S689" s="1">
        <v>-73.94983</v>
      </c>
      <c r="T689" s="1" t="s">
        <v>125</v>
      </c>
      <c r="U689" s="1" t="s">
        <v>113</v>
      </c>
      <c r="V689" s="1">
        <v>1.0</v>
      </c>
      <c r="W689" s="1">
        <v>1.0</v>
      </c>
      <c r="X689" s="1">
        <v>1.0</v>
      </c>
      <c r="Y689" s="1">
        <v>1.0</v>
      </c>
      <c r="Z689" s="1" t="s">
        <v>93</v>
      </c>
      <c r="AA689" s="1" t="s">
        <v>3887</v>
      </c>
      <c r="AB689" s="1">
        <v>48.0</v>
      </c>
      <c r="AC689" s="1">
        <v>1.0</v>
      </c>
      <c r="AD689" s="1">
        <v>25.0</v>
      </c>
      <c r="AE689" s="1">
        <v>2.0</v>
      </c>
      <c r="AF689" s="1" t="s">
        <v>443</v>
      </c>
      <c r="AG689" s="1">
        <v>1.0</v>
      </c>
      <c r="AH689" s="1">
        <v>0.0</v>
      </c>
      <c r="AI689" s="1">
        <v>0.0</v>
      </c>
      <c r="AJ689" s="1">
        <v>0.0</v>
      </c>
      <c r="AK689" s="1">
        <v>4.0</v>
      </c>
      <c r="AL689" s="1">
        <v>9.0</v>
      </c>
      <c r="AM689" s="1">
        <v>0.0</v>
      </c>
      <c r="AN689" s="1">
        <v>98.0</v>
      </c>
      <c r="AO689" s="1">
        <v>9.0</v>
      </c>
      <c r="AP689" s="1">
        <v>10.0</v>
      </c>
      <c r="AQ689" s="1">
        <v>10.0</v>
      </c>
      <c r="AR689" s="1">
        <v>10.0</v>
      </c>
      <c r="AS689" s="1">
        <v>10.0</v>
      </c>
      <c r="AT689" s="1">
        <v>10.0</v>
      </c>
      <c r="AU689" s="1">
        <v>1.0</v>
      </c>
      <c r="AV689" s="1" t="s">
        <v>96</v>
      </c>
      <c r="AW689" s="1">
        <v>4.0</v>
      </c>
      <c r="AX689" s="1">
        <v>0.0</v>
      </c>
      <c r="AY689" s="1">
        <v>4.0</v>
      </c>
      <c r="AZ689" s="1">
        <v>0.0</v>
      </c>
      <c r="BA689" s="1">
        <v>0.4</v>
      </c>
      <c r="BB689" s="1">
        <v>-1.0</v>
      </c>
      <c r="BC689" s="1">
        <v>-1.0</v>
      </c>
      <c r="BD689" s="1">
        <v>-1.0</v>
      </c>
      <c r="BE689" s="1">
        <v>-1.0</v>
      </c>
      <c r="BF689" s="1">
        <v>-1.0</v>
      </c>
      <c r="BG689" s="1">
        <v>-1.0</v>
      </c>
      <c r="BH689" s="1">
        <v>1.0</v>
      </c>
      <c r="BI689" s="1">
        <v>-1.0</v>
      </c>
      <c r="BJ689" s="1">
        <v>-1.0</v>
      </c>
      <c r="BK689" s="1">
        <v>1.0</v>
      </c>
      <c r="BL689" s="1">
        <v>1.0</v>
      </c>
      <c r="BM689" s="1">
        <v>-1.0</v>
      </c>
      <c r="BN689" s="1">
        <v>-1.0</v>
      </c>
      <c r="BO689" s="1">
        <v>-1.0</v>
      </c>
      <c r="BP689" s="1">
        <v>-1.0</v>
      </c>
      <c r="BQ689" s="1">
        <v>1.0</v>
      </c>
      <c r="BR689" s="1">
        <v>-1.0</v>
      </c>
      <c r="BS689" s="1">
        <v>1.0</v>
      </c>
      <c r="BT689" s="1">
        <v>-1.0</v>
      </c>
      <c r="BU689" s="1">
        <v>1.0</v>
      </c>
      <c r="BV689" s="1">
        <v>1.0</v>
      </c>
      <c r="BW689" s="1">
        <v>-1.0</v>
      </c>
      <c r="BX689" s="1">
        <v>-1.0</v>
      </c>
      <c r="BY689" s="1">
        <v>-1.0</v>
      </c>
      <c r="BZ689" s="1">
        <v>-1.0</v>
      </c>
      <c r="CA689" s="1">
        <v>-1.0</v>
      </c>
      <c r="CB689" s="1">
        <v>1.0</v>
      </c>
      <c r="CC689" s="1">
        <v>-1.0</v>
      </c>
      <c r="CD689" s="1">
        <v>23125.0</v>
      </c>
    </row>
    <row r="690">
      <c r="A690" s="1">
        <v>5659204.0</v>
      </c>
      <c r="B690" s="1" t="s">
        <v>3888</v>
      </c>
      <c r="C690" s="1" t="s">
        <v>3889</v>
      </c>
      <c r="D690" s="1" t="s">
        <v>3889</v>
      </c>
      <c r="E690" s="1" t="s">
        <v>85</v>
      </c>
      <c r="H690" s="1" t="s">
        <v>3890</v>
      </c>
      <c r="I690" s="1">
        <v>2.6080167E7</v>
      </c>
      <c r="J690" s="1">
        <v>42017.0</v>
      </c>
      <c r="K690" s="1" t="s">
        <v>88</v>
      </c>
      <c r="L690" s="1">
        <v>1.0</v>
      </c>
      <c r="M690" s="1">
        <v>1.0</v>
      </c>
      <c r="N690" s="1">
        <v>7.0</v>
      </c>
      <c r="O690" s="1">
        <v>1.0</v>
      </c>
      <c r="P690" s="1" t="s">
        <v>89</v>
      </c>
      <c r="Q690" s="1" t="s">
        <v>90</v>
      </c>
      <c r="R690" s="1">
        <v>40.83514</v>
      </c>
      <c r="S690" s="1">
        <v>-73.94334</v>
      </c>
      <c r="T690" s="1" t="s">
        <v>91</v>
      </c>
      <c r="U690" s="1" t="s">
        <v>113</v>
      </c>
      <c r="V690" s="1">
        <v>2.0</v>
      </c>
      <c r="W690" s="1">
        <v>1.0</v>
      </c>
      <c r="X690" s="1">
        <v>1.0</v>
      </c>
      <c r="Y690" s="1">
        <v>1.0</v>
      </c>
      <c r="Z690" s="1" t="s">
        <v>93</v>
      </c>
      <c r="AA690" s="1" t="s">
        <v>3891</v>
      </c>
      <c r="AB690" s="1">
        <v>78.0</v>
      </c>
      <c r="AC690" s="1">
        <v>1.0</v>
      </c>
      <c r="AD690" s="1">
        <v>18.0</v>
      </c>
      <c r="AE690" s="1">
        <v>5.0</v>
      </c>
      <c r="AF690" s="1" t="s">
        <v>3892</v>
      </c>
      <c r="AG690" s="1">
        <v>1.0</v>
      </c>
      <c r="AH690" s="1">
        <v>29.0</v>
      </c>
      <c r="AI690" s="1">
        <v>59.0</v>
      </c>
      <c r="AJ690" s="1">
        <v>89.0</v>
      </c>
      <c r="AK690" s="1">
        <v>364.0</v>
      </c>
      <c r="AL690" s="1">
        <v>0.0</v>
      </c>
      <c r="AM690" s="1">
        <v>0.0</v>
      </c>
      <c r="AU690" s="1">
        <v>0.0</v>
      </c>
      <c r="AV690" s="1" t="s">
        <v>105</v>
      </c>
      <c r="AW690" s="1">
        <v>3.0</v>
      </c>
      <c r="AX690" s="1">
        <v>0.0</v>
      </c>
      <c r="AY690" s="1">
        <v>3.0</v>
      </c>
      <c r="AZ690" s="1">
        <v>0.0</v>
      </c>
      <c r="BB690" s="1">
        <v>-1.0</v>
      </c>
      <c r="BC690" s="1">
        <v>-1.0</v>
      </c>
      <c r="BD690" s="1">
        <v>-1.0</v>
      </c>
      <c r="BE690" s="1">
        <v>-1.0</v>
      </c>
      <c r="BF690" s="1">
        <v>-1.0</v>
      </c>
      <c r="BG690" s="1">
        <v>-1.0</v>
      </c>
      <c r="BH690" s="1">
        <v>-1.0</v>
      </c>
      <c r="BI690" s="1">
        <v>-1.0</v>
      </c>
      <c r="BJ690" s="1">
        <v>-1.0</v>
      </c>
      <c r="BK690" s="1">
        <v>1.0</v>
      </c>
      <c r="BL690" s="1">
        <v>1.0</v>
      </c>
      <c r="BM690" s="1">
        <v>1.0</v>
      </c>
      <c r="BN690" s="1">
        <v>-1.0</v>
      </c>
      <c r="BO690" s="1">
        <v>-1.0</v>
      </c>
      <c r="BP690" s="1">
        <v>1.0</v>
      </c>
      <c r="BQ690" s="1">
        <v>1.0</v>
      </c>
      <c r="BR690" s="1">
        <v>-1.0</v>
      </c>
      <c r="BS690" s="1">
        <v>-1.0</v>
      </c>
      <c r="BT690" s="1">
        <v>-1.0</v>
      </c>
      <c r="BU690" s="1">
        <v>1.0</v>
      </c>
      <c r="BV690" s="1">
        <v>1.0</v>
      </c>
      <c r="BW690" s="1">
        <v>-1.0</v>
      </c>
      <c r="BX690" s="1">
        <v>-1.0</v>
      </c>
      <c r="BY690" s="1">
        <v>1.0</v>
      </c>
      <c r="BZ690" s="1">
        <v>-1.0</v>
      </c>
      <c r="CA690" s="1">
        <v>-1.0</v>
      </c>
      <c r="CB690" s="1">
        <v>-1.0</v>
      </c>
      <c r="CC690" s="1">
        <v>-1.0</v>
      </c>
      <c r="CD690" s="1">
        <v>23159.0</v>
      </c>
    </row>
    <row r="691">
      <c r="A691" s="1">
        <v>2.9628979E7</v>
      </c>
      <c r="B691" s="1" t="s">
        <v>3893</v>
      </c>
      <c r="C691" s="1" t="s">
        <v>3894</v>
      </c>
      <c r="D691" s="1" t="s">
        <v>3894</v>
      </c>
      <c r="E691" s="1" t="s">
        <v>85</v>
      </c>
      <c r="H691" s="1" t="s">
        <v>3895</v>
      </c>
      <c r="I691" s="1">
        <v>3.3213436E7</v>
      </c>
      <c r="J691" s="1">
        <v>42136.0</v>
      </c>
      <c r="K691" s="1" t="s">
        <v>134</v>
      </c>
      <c r="L691" s="1">
        <v>1.0</v>
      </c>
      <c r="M691" s="1">
        <v>0.0</v>
      </c>
      <c r="N691" s="1">
        <v>8.0</v>
      </c>
      <c r="O691" s="1">
        <v>0.0</v>
      </c>
      <c r="P691" s="1" t="s">
        <v>123</v>
      </c>
      <c r="Q691" s="1" t="s">
        <v>124</v>
      </c>
      <c r="R691" s="1">
        <v>40.67955</v>
      </c>
      <c r="S691" s="1">
        <v>-73.98435</v>
      </c>
      <c r="T691" s="1" t="s">
        <v>1062</v>
      </c>
      <c r="U691" s="1" t="s">
        <v>113</v>
      </c>
      <c r="V691" s="1">
        <v>2.0</v>
      </c>
      <c r="W691" s="1">
        <v>1.0</v>
      </c>
      <c r="X691" s="1">
        <v>1.0</v>
      </c>
      <c r="Y691" s="1">
        <v>1.0</v>
      </c>
      <c r="Z691" s="1" t="s">
        <v>93</v>
      </c>
      <c r="AA691" s="1" t="s">
        <v>3896</v>
      </c>
      <c r="AB691" s="1">
        <v>149.0</v>
      </c>
      <c r="AC691" s="1">
        <v>1.0</v>
      </c>
      <c r="AD691" s="1">
        <v>0.0</v>
      </c>
      <c r="AE691" s="1">
        <v>1.0</v>
      </c>
      <c r="AF691" s="1" t="s">
        <v>95</v>
      </c>
      <c r="AG691" s="1">
        <v>1.0</v>
      </c>
      <c r="AH691" s="1">
        <v>30.0</v>
      </c>
      <c r="AI691" s="1">
        <v>60.0</v>
      </c>
      <c r="AJ691" s="1">
        <v>90.0</v>
      </c>
      <c r="AK691" s="1">
        <v>365.0</v>
      </c>
      <c r="AL691" s="1">
        <v>7.0</v>
      </c>
      <c r="AM691" s="1">
        <v>7.0</v>
      </c>
      <c r="AN691" s="1">
        <v>83.0</v>
      </c>
      <c r="AO691" s="1">
        <v>9.0</v>
      </c>
      <c r="AP691" s="1">
        <v>9.0</v>
      </c>
      <c r="AQ691" s="1">
        <v>10.0</v>
      </c>
      <c r="AR691" s="1">
        <v>10.0</v>
      </c>
      <c r="AS691" s="1">
        <v>9.0</v>
      </c>
      <c r="AT691" s="1">
        <v>8.0</v>
      </c>
      <c r="AU691" s="1">
        <v>1.0</v>
      </c>
      <c r="AV691" s="1" t="s">
        <v>105</v>
      </c>
      <c r="AW691" s="1">
        <v>8.0</v>
      </c>
      <c r="AX691" s="1">
        <v>0.0</v>
      </c>
      <c r="AY691" s="1">
        <v>8.0</v>
      </c>
      <c r="AZ691" s="1">
        <v>0.0</v>
      </c>
      <c r="BA691" s="1">
        <v>0.95</v>
      </c>
      <c r="BB691" s="1">
        <v>1.0</v>
      </c>
      <c r="BC691" s="1">
        <v>1.0</v>
      </c>
      <c r="BD691" s="1">
        <v>-1.0</v>
      </c>
      <c r="BE691" s="1">
        <v>-1.0</v>
      </c>
      <c r="BF691" s="1">
        <v>-1.0</v>
      </c>
      <c r="BG691" s="1">
        <v>-1.0</v>
      </c>
      <c r="BH691" s="1">
        <v>-1.0</v>
      </c>
      <c r="BI691" s="1">
        <v>-1.0</v>
      </c>
      <c r="BJ691" s="1">
        <v>1.0</v>
      </c>
      <c r="BK691" s="1">
        <v>-1.0</v>
      </c>
      <c r="BL691" s="1">
        <v>-1.0</v>
      </c>
      <c r="BM691" s="1">
        <v>-1.0</v>
      </c>
      <c r="BN691" s="1">
        <v>1.0</v>
      </c>
      <c r="BO691" s="1">
        <v>-1.0</v>
      </c>
      <c r="BP691" s="1">
        <v>1.0</v>
      </c>
      <c r="BQ691" s="1">
        <v>-1.0</v>
      </c>
      <c r="BR691" s="1">
        <v>-1.0</v>
      </c>
      <c r="BS691" s="1">
        <v>-1.0</v>
      </c>
      <c r="BT691" s="1">
        <v>-1.0</v>
      </c>
      <c r="BU691" s="1">
        <v>1.0</v>
      </c>
      <c r="BV691" s="1">
        <v>-1.0</v>
      </c>
      <c r="BW691" s="1">
        <v>-1.0</v>
      </c>
      <c r="BX691" s="1">
        <v>-1.0</v>
      </c>
      <c r="BY691" s="1">
        <v>1.0</v>
      </c>
      <c r="BZ691" s="1">
        <v>1.0</v>
      </c>
      <c r="CA691" s="1">
        <v>-1.0</v>
      </c>
      <c r="CB691" s="1">
        <v>-1.0</v>
      </c>
      <c r="CC691" s="1">
        <v>-1.0</v>
      </c>
      <c r="CD691" s="1">
        <v>23239.0</v>
      </c>
    </row>
    <row r="692">
      <c r="A692" s="1">
        <v>3.219552E7</v>
      </c>
      <c r="B692" s="1" t="s">
        <v>3897</v>
      </c>
      <c r="C692" s="1" t="s">
        <v>3898</v>
      </c>
      <c r="D692" s="1" t="s">
        <v>3899</v>
      </c>
      <c r="E692" s="1" t="s">
        <v>85</v>
      </c>
      <c r="F692" s="1" t="s">
        <v>3900</v>
      </c>
      <c r="G692" s="1" t="s">
        <v>3901</v>
      </c>
      <c r="I692" s="1">
        <v>2.41583701E8</v>
      </c>
      <c r="J692" s="1">
        <v>43502.0</v>
      </c>
      <c r="M692" s="1">
        <v>0.0</v>
      </c>
      <c r="N692" s="1">
        <v>1.0</v>
      </c>
      <c r="O692" s="1">
        <v>0.0</v>
      </c>
      <c r="P692" s="1" t="s">
        <v>111</v>
      </c>
      <c r="Q692" s="1" t="s">
        <v>112</v>
      </c>
      <c r="R692" s="1">
        <v>40.75331</v>
      </c>
      <c r="S692" s="1">
        <v>-73.92454</v>
      </c>
      <c r="T692" s="1" t="s">
        <v>91</v>
      </c>
      <c r="U692" s="1" t="s">
        <v>92</v>
      </c>
      <c r="V692" s="1">
        <v>2.0</v>
      </c>
      <c r="W692" s="1">
        <v>1.0</v>
      </c>
      <c r="X692" s="1">
        <v>1.0</v>
      </c>
      <c r="Y692" s="1">
        <v>1.0</v>
      </c>
      <c r="Z692" s="1" t="s">
        <v>93</v>
      </c>
      <c r="AA692" s="1" t="s">
        <v>3902</v>
      </c>
      <c r="AB692" s="1">
        <v>140.0</v>
      </c>
      <c r="AC692" s="1">
        <v>1.0</v>
      </c>
      <c r="AD692" s="1">
        <v>50.0</v>
      </c>
      <c r="AE692" s="1">
        <v>7.0</v>
      </c>
      <c r="AF692" s="1" t="s">
        <v>179</v>
      </c>
      <c r="AG692" s="1">
        <v>1.0</v>
      </c>
      <c r="AH692" s="1">
        <v>0.0</v>
      </c>
      <c r="AI692" s="1">
        <v>5.0</v>
      </c>
      <c r="AJ692" s="1">
        <v>35.0</v>
      </c>
      <c r="AK692" s="1">
        <v>35.0</v>
      </c>
      <c r="AL692" s="1">
        <v>4.0</v>
      </c>
      <c r="AM692" s="1">
        <v>4.0</v>
      </c>
      <c r="AN692" s="1">
        <v>100.0</v>
      </c>
      <c r="AO692" s="1">
        <v>10.0</v>
      </c>
      <c r="AP692" s="1">
        <v>9.0</v>
      </c>
      <c r="AQ692" s="1">
        <v>10.0</v>
      </c>
      <c r="AR692" s="1">
        <v>10.0</v>
      </c>
      <c r="AS692" s="1">
        <v>10.0</v>
      </c>
      <c r="AT692" s="1">
        <v>9.0</v>
      </c>
      <c r="AU692" s="1">
        <v>0.0</v>
      </c>
      <c r="AV692" s="1" t="s">
        <v>105</v>
      </c>
      <c r="AW692" s="1">
        <v>1.0</v>
      </c>
      <c r="AX692" s="1">
        <v>1.0</v>
      </c>
      <c r="AY692" s="1">
        <v>0.0</v>
      </c>
      <c r="AZ692" s="1">
        <v>0.0</v>
      </c>
      <c r="BA692" s="1">
        <v>0.85</v>
      </c>
      <c r="BB692" s="1">
        <v>-1.0</v>
      </c>
      <c r="BC692" s="1">
        <v>1.0</v>
      </c>
      <c r="BD692" s="1">
        <v>-1.0</v>
      </c>
      <c r="BE692" s="1">
        <v>-1.0</v>
      </c>
      <c r="BF692" s="1">
        <v>-1.0</v>
      </c>
      <c r="BG692" s="1">
        <v>-1.0</v>
      </c>
      <c r="BH692" s="1">
        <v>-1.0</v>
      </c>
      <c r="BI692" s="1">
        <v>-1.0</v>
      </c>
      <c r="BJ692" s="1">
        <v>1.0</v>
      </c>
      <c r="BK692" s="1">
        <v>-1.0</v>
      </c>
      <c r="BL692" s="1">
        <v>-1.0</v>
      </c>
      <c r="BM692" s="1">
        <v>-1.0</v>
      </c>
      <c r="BN692" s="1">
        <v>-1.0</v>
      </c>
      <c r="BO692" s="1">
        <v>-1.0</v>
      </c>
      <c r="BP692" s="1">
        <v>-1.0</v>
      </c>
      <c r="BQ692" s="1">
        <v>-1.0</v>
      </c>
      <c r="BR692" s="1">
        <v>-1.0</v>
      </c>
      <c r="BS692" s="1">
        <v>-1.0</v>
      </c>
      <c r="BT692" s="1">
        <v>-1.0</v>
      </c>
      <c r="BU692" s="1">
        <v>1.0</v>
      </c>
      <c r="BV692" s="1">
        <v>-1.0</v>
      </c>
      <c r="BW692" s="1">
        <v>-1.0</v>
      </c>
      <c r="BX692" s="1">
        <v>1.0</v>
      </c>
      <c r="BY692" s="1">
        <v>-1.0</v>
      </c>
      <c r="BZ692" s="1">
        <v>-1.0</v>
      </c>
      <c r="CA692" s="1">
        <v>-1.0</v>
      </c>
      <c r="CB692" s="1">
        <v>-1.0</v>
      </c>
      <c r="CC692" s="1">
        <v>-1.0</v>
      </c>
      <c r="CD692" s="1">
        <v>23288.0</v>
      </c>
    </row>
    <row r="693">
      <c r="A693" s="1">
        <v>1.2772942E7</v>
      </c>
      <c r="B693" s="1" t="s">
        <v>3903</v>
      </c>
      <c r="C693" s="1" t="s">
        <v>3904</v>
      </c>
      <c r="D693" s="1" t="s">
        <v>3905</v>
      </c>
      <c r="E693" s="1" t="s">
        <v>85</v>
      </c>
      <c r="F693" s="1" t="s">
        <v>3906</v>
      </c>
      <c r="G693" s="1" t="s">
        <v>3907</v>
      </c>
      <c r="H693" s="1" t="s">
        <v>3908</v>
      </c>
      <c r="I693" s="1">
        <v>4979093.0</v>
      </c>
      <c r="J693" s="1">
        <v>41310.0</v>
      </c>
      <c r="K693" s="1" t="s">
        <v>134</v>
      </c>
      <c r="L693" s="1">
        <v>1.0</v>
      </c>
      <c r="M693" s="1">
        <v>0.0</v>
      </c>
      <c r="N693" s="1">
        <v>2.0</v>
      </c>
      <c r="O693" s="1">
        <v>1.0</v>
      </c>
      <c r="P693" s="1" t="s">
        <v>123</v>
      </c>
      <c r="Q693" s="1" t="s">
        <v>185</v>
      </c>
      <c r="R693" s="1">
        <v>40.70898</v>
      </c>
      <c r="S693" s="1">
        <v>-73.9508599999999</v>
      </c>
      <c r="T693" s="1" t="s">
        <v>91</v>
      </c>
      <c r="U693" s="1" t="s">
        <v>113</v>
      </c>
      <c r="V693" s="1">
        <v>2.0</v>
      </c>
      <c r="W693" s="1">
        <v>1.0</v>
      </c>
      <c r="X693" s="1">
        <v>1.0</v>
      </c>
      <c r="Y693" s="1">
        <v>1.0</v>
      </c>
      <c r="Z693" s="1" t="s">
        <v>93</v>
      </c>
      <c r="AA693" s="1" t="s">
        <v>3909</v>
      </c>
      <c r="AB693" s="1">
        <v>90.0</v>
      </c>
      <c r="AC693" s="1">
        <v>2.0</v>
      </c>
      <c r="AD693" s="1">
        <v>10.0</v>
      </c>
      <c r="AE693" s="1">
        <v>3.0</v>
      </c>
      <c r="AF693" s="1" t="s">
        <v>159</v>
      </c>
      <c r="AG693" s="1">
        <v>1.0</v>
      </c>
      <c r="AH693" s="1">
        <v>0.0</v>
      </c>
      <c r="AI693" s="1">
        <v>0.0</v>
      </c>
      <c r="AJ693" s="1">
        <v>0.0</v>
      </c>
      <c r="AK693" s="1">
        <v>0.0</v>
      </c>
      <c r="AL693" s="1">
        <v>1.0</v>
      </c>
      <c r="AM693" s="1">
        <v>0.0</v>
      </c>
      <c r="AN693" s="1">
        <v>100.0</v>
      </c>
      <c r="AO693" s="1">
        <v>10.0</v>
      </c>
      <c r="AP693" s="1">
        <v>8.0</v>
      </c>
      <c r="AQ693" s="1">
        <v>10.0</v>
      </c>
      <c r="AR693" s="1">
        <v>10.0</v>
      </c>
      <c r="AS693" s="1">
        <v>10.0</v>
      </c>
      <c r="AT693" s="1">
        <v>8.0</v>
      </c>
      <c r="AU693" s="1">
        <v>0.0</v>
      </c>
      <c r="AV693" s="1" t="s">
        <v>96</v>
      </c>
      <c r="AW693" s="1">
        <v>1.0</v>
      </c>
      <c r="AX693" s="1">
        <v>0.0</v>
      </c>
      <c r="AY693" s="1">
        <v>1.0</v>
      </c>
      <c r="AZ693" s="1">
        <v>0.0</v>
      </c>
      <c r="BA693" s="1">
        <v>0.05</v>
      </c>
      <c r="BB693" s="1">
        <v>-1.0</v>
      </c>
      <c r="BC693" s="1">
        <v>1.0</v>
      </c>
      <c r="BD693" s="1">
        <v>-1.0</v>
      </c>
      <c r="BE693" s="1">
        <v>-1.0</v>
      </c>
      <c r="BF693" s="1">
        <v>-1.0</v>
      </c>
      <c r="BG693" s="1">
        <v>-1.0</v>
      </c>
      <c r="BH693" s="1">
        <v>-1.0</v>
      </c>
      <c r="BI693" s="1">
        <v>-1.0</v>
      </c>
      <c r="BJ693" s="1">
        <v>1.0</v>
      </c>
      <c r="BK693" s="1">
        <v>-1.0</v>
      </c>
      <c r="BL693" s="1">
        <v>-1.0</v>
      </c>
      <c r="BM693" s="1">
        <v>1.0</v>
      </c>
      <c r="BN693" s="1">
        <v>-1.0</v>
      </c>
      <c r="BO693" s="1">
        <v>-1.0</v>
      </c>
      <c r="BP693" s="1">
        <v>-1.0</v>
      </c>
      <c r="BQ693" s="1">
        <v>-1.0</v>
      </c>
      <c r="BR693" s="1">
        <v>-1.0</v>
      </c>
      <c r="BS693" s="1">
        <v>-1.0</v>
      </c>
      <c r="BT693" s="1">
        <v>-1.0</v>
      </c>
      <c r="BU693" s="1">
        <v>1.0</v>
      </c>
      <c r="BV693" s="1">
        <v>-1.0</v>
      </c>
      <c r="BW693" s="1">
        <v>1.0</v>
      </c>
      <c r="BX693" s="1">
        <v>-1.0</v>
      </c>
      <c r="BY693" s="1">
        <v>-1.0</v>
      </c>
      <c r="BZ693" s="1">
        <v>-1.0</v>
      </c>
      <c r="CA693" s="1">
        <v>-1.0</v>
      </c>
      <c r="CB693" s="1">
        <v>-1.0</v>
      </c>
      <c r="CC693" s="1">
        <v>-1.0</v>
      </c>
      <c r="CD693" s="1">
        <v>23309.0</v>
      </c>
    </row>
    <row r="694">
      <c r="A694" s="1">
        <v>7332196.0</v>
      </c>
      <c r="B694" s="1" t="s">
        <v>3910</v>
      </c>
      <c r="C694" s="1" t="s">
        <v>3911</v>
      </c>
      <c r="D694" s="1" t="s">
        <v>3912</v>
      </c>
      <c r="E694" s="1" t="s">
        <v>85</v>
      </c>
      <c r="F694" s="1" t="s">
        <v>3913</v>
      </c>
      <c r="G694" s="1" t="s">
        <v>3914</v>
      </c>
      <c r="H694" s="1" t="s">
        <v>3915</v>
      </c>
      <c r="I694" s="1">
        <v>5628243.0</v>
      </c>
      <c r="J694" s="1">
        <v>41359.0</v>
      </c>
      <c r="M694" s="1">
        <v>0.0</v>
      </c>
      <c r="N694" s="1">
        <v>1.0</v>
      </c>
      <c r="O694" s="1">
        <v>1.0</v>
      </c>
      <c r="P694" s="1" t="s">
        <v>89</v>
      </c>
      <c r="Q694" s="1" t="s">
        <v>613</v>
      </c>
      <c r="R694" s="1">
        <v>40.81024</v>
      </c>
      <c r="S694" s="1">
        <v>-73.9525</v>
      </c>
      <c r="T694" s="1" t="s">
        <v>91</v>
      </c>
      <c r="U694" s="1" t="s">
        <v>113</v>
      </c>
      <c r="V694" s="1">
        <v>1.0</v>
      </c>
      <c r="W694" s="1">
        <v>1.0</v>
      </c>
      <c r="X694" s="1">
        <v>1.0</v>
      </c>
      <c r="Y694" s="1">
        <v>1.0</v>
      </c>
      <c r="Z694" s="1" t="s">
        <v>93</v>
      </c>
      <c r="AA694" s="1" t="s">
        <v>3916</v>
      </c>
      <c r="AB694" s="1">
        <v>95.0</v>
      </c>
      <c r="AC694" s="1">
        <v>1.0</v>
      </c>
      <c r="AD694" s="1">
        <v>0.0</v>
      </c>
      <c r="AE694" s="1">
        <v>1.0</v>
      </c>
      <c r="AF694" s="1" t="s">
        <v>821</v>
      </c>
      <c r="AG694" s="1">
        <v>1.0</v>
      </c>
      <c r="AH694" s="1">
        <v>0.0</v>
      </c>
      <c r="AI694" s="1">
        <v>0.0</v>
      </c>
      <c r="AJ694" s="1">
        <v>0.0</v>
      </c>
      <c r="AK694" s="1">
        <v>0.0</v>
      </c>
      <c r="AL694" s="1">
        <v>10.0</v>
      </c>
      <c r="AM694" s="1">
        <v>0.0</v>
      </c>
      <c r="AN694" s="1">
        <v>85.0</v>
      </c>
      <c r="AO694" s="1">
        <v>9.0</v>
      </c>
      <c r="AP694" s="1">
        <v>8.0</v>
      </c>
      <c r="AQ694" s="1">
        <v>9.0</v>
      </c>
      <c r="AR694" s="1">
        <v>10.0</v>
      </c>
      <c r="AS694" s="1">
        <v>9.0</v>
      </c>
      <c r="AT694" s="1">
        <v>9.0</v>
      </c>
      <c r="AU694" s="1">
        <v>1.0</v>
      </c>
      <c r="AV694" s="1" t="s">
        <v>96</v>
      </c>
      <c r="AW694" s="1">
        <v>1.0</v>
      </c>
      <c r="AX694" s="1">
        <v>0.0</v>
      </c>
      <c r="AY694" s="1">
        <v>1.0</v>
      </c>
      <c r="AZ694" s="1">
        <v>0.0</v>
      </c>
      <c r="BA694" s="1">
        <v>0.21</v>
      </c>
      <c r="BB694" s="1">
        <v>-1.0</v>
      </c>
      <c r="BC694" s="1">
        <v>1.0</v>
      </c>
      <c r="BD694" s="1">
        <v>-1.0</v>
      </c>
      <c r="BE694" s="1">
        <v>-1.0</v>
      </c>
      <c r="BF694" s="1">
        <v>-1.0</v>
      </c>
      <c r="BG694" s="1">
        <v>-1.0</v>
      </c>
      <c r="BH694" s="1">
        <v>-1.0</v>
      </c>
      <c r="BI694" s="1">
        <v>-1.0</v>
      </c>
      <c r="BJ694" s="1">
        <v>1.0</v>
      </c>
      <c r="BK694" s="1">
        <v>-1.0</v>
      </c>
      <c r="BL694" s="1">
        <v>-1.0</v>
      </c>
      <c r="BM694" s="1">
        <v>-1.0</v>
      </c>
      <c r="BN694" s="1">
        <v>1.0</v>
      </c>
      <c r="BO694" s="1">
        <v>-1.0</v>
      </c>
      <c r="BP694" s="1">
        <v>-1.0</v>
      </c>
      <c r="BQ694" s="1">
        <v>-1.0</v>
      </c>
      <c r="BR694" s="1">
        <v>-1.0</v>
      </c>
      <c r="BS694" s="1">
        <v>-1.0</v>
      </c>
      <c r="BT694" s="1">
        <v>-1.0</v>
      </c>
      <c r="BU694" s="1">
        <v>1.0</v>
      </c>
      <c r="BV694" s="1">
        <v>-1.0</v>
      </c>
      <c r="BW694" s="1">
        <v>-1.0</v>
      </c>
      <c r="BX694" s="1">
        <v>-1.0</v>
      </c>
      <c r="BY694" s="1">
        <v>-1.0</v>
      </c>
      <c r="BZ694" s="1">
        <v>-1.0</v>
      </c>
      <c r="CA694" s="1">
        <v>-1.0</v>
      </c>
      <c r="CB694" s="1">
        <v>-1.0</v>
      </c>
      <c r="CC694" s="1">
        <v>-1.0</v>
      </c>
      <c r="CD694" s="1">
        <v>23311.0</v>
      </c>
    </row>
    <row r="695">
      <c r="A695" s="1">
        <v>2.1798411E7</v>
      </c>
      <c r="B695" s="1" t="s">
        <v>3917</v>
      </c>
      <c r="C695" s="1" t="s">
        <v>3918</v>
      </c>
      <c r="D695" s="1" t="s">
        <v>3919</v>
      </c>
      <c r="E695" s="1" t="s">
        <v>85</v>
      </c>
      <c r="I695" s="1">
        <v>4.7735494E7</v>
      </c>
      <c r="J695" s="1">
        <v>42306.0</v>
      </c>
      <c r="M695" s="1">
        <v>0.0</v>
      </c>
      <c r="N695" s="1">
        <v>4.0</v>
      </c>
      <c r="O695" s="1">
        <v>0.0</v>
      </c>
      <c r="P695" s="1" t="s">
        <v>111</v>
      </c>
      <c r="Q695" s="1" t="s">
        <v>112</v>
      </c>
      <c r="R695" s="1">
        <v>40.72826</v>
      </c>
      <c r="S695" s="1">
        <v>-73.87015</v>
      </c>
      <c r="T695" s="1" t="s">
        <v>150</v>
      </c>
      <c r="U695" s="1" t="s">
        <v>214</v>
      </c>
      <c r="V695" s="1">
        <v>1.0</v>
      </c>
      <c r="W695" s="1">
        <v>1.5</v>
      </c>
      <c r="X695" s="1">
        <v>1.0</v>
      </c>
      <c r="Y695" s="1">
        <v>1.0</v>
      </c>
      <c r="Z695" s="1" t="s">
        <v>93</v>
      </c>
      <c r="AA695" s="1" t="s">
        <v>3920</v>
      </c>
      <c r="AB695" s="1">
        <v>21.0</v>
      </c>
      <c r="AC695" s="1">
        <v>1.0</v>
      </c>
      <c r="AD695" s="1">
        <v>0.0</v>
      </c>
      <c r="AE695" s="1">
        <v>1.0</v>
      </c>
      <c r="AF695" s="1" t="s">
        <v>1891</v>
      </c>
      <c r="AG695" s="1">
        <v>1.0</v>
      </c>
      <c r="AH695" s="1">
        <v>0.0</v>
      </c>
      <c r="AI695" s="1">
        <v>0.0</v>
      </c>
      <c r="AJ695" s="1">
        <v>0.0</v>
      </c>
      <c r="AK695" s="1">
        <v>0.0</v>
      </c>
      <c r="AL695" s="1">
        <v>11.0</v>
      </c>
      <c r="AM695" s="1">
        <v>0.0</v>
      </c>
      <c r="AN695" s="1">
        <v>82.0</v>
      </c>
      <c r="AO695" s="1">
        <v>9.0</v>
      </c>
      <c r="AP695" s="1">
        <v>8.0</v>
      </c>
      <c r="AQ695" s="1">
        <v>10.0</v>
      </c>
      <c r="AR695" s="1">
        <v>10.0</v>
      </c>
      <c r="AS695" s="1">
        <v>9.0</v>
      </c>
      <c r="AT695" s="1">
        <v>9.0</v>
      </c>
      <c r="AU695" s="1">
        <v>1.0</v>
      </c>
      <c r="AV695" s="1" t="s">
        <v>105</v>
      </c>
      <c r="AW695" s="1">
        <v>4.0</v>
      </c>
      <c r="AX695" s="1">
        <v>0.0</v>
      </c>
      <c r="AY695" s="1">
        <v>2.0</v>
      </c>
      <c r="AZ695" s="1">
        <v>2.0</v>
      </c>
      <c r="BA695" s="1">
        <v>0.55</v>
      </c>
      <c r="BB695" s="1">
        <v>-1.0</v>
      </c>
      <c r="BC695" s="1">
        <v>-1.0</v>
      </c>
      <c r="BD695" s="1">
        <v>-1.0</v>
      </c>
      <c r="BE695" s="1">
        <v>-1.0</v>
      </c>
      <c r="BF695" s="1">
        <v>-1.0</v>
      </c>
      <c r="BG695" s="1">
        <v>-1.0</v>
      </c>
      <c r="BH695" s="1">
        <v>-1.0</v>
      </c>
      <c r="BI695" s="1">
        <v>-1.0</v>
      </c>
      <c r="BJ695" s="1">
        <v>-1.0</v>
      </c>
      <c r="BK695" s="1">
        <v>-1.0</v>
      </c>
      <c r="BL695" s="1">
        <v>-1.0</v>
      </c>
      <c r="BM695" s="1">
        <v>-1.0</v>
      </c>
      <c r="BN695" s="1">
        <v>-1.0</v>
      </c>
      <c r="BO695" s="1">
        <v>-1.0</v>
      </c>
      <c r="BP695" s="1">
        <v>-1.0</v>
      </c>
      <c r="BQ695" s="1">
        <v>1.0</v>
      </c>
      <c r="BR695" s="1">
        <v>-1.0</v>
      </c>
      <c r="BS695" s="1">
        <v>-1.0</v>
      </c>
      <c r="BT695" s="1">
        <v>-1.0</v>
      </c>
      <c r="BU695" s="1">
        <v>1.0</v>
      </c>
      <c r="BV695" s="1">
        <v>-1.0</v>
      </c>
      <c r="BW695" s="1">
        <v>-1.0</v>
      </c>
      <c r="BX695" s="1">
        <v>-1.0</v>
      </c>
      <c r="BY695" s="1">
        <v>-1.0</v>
      </c>
      <c r="BZ695" s="1">
        <v>-1.0</v>
      </c>
      <c r="CA695" s="1">
        <v>-1.0</v>
      </c>
      <c r="CB695" s="1">
        <v>-1.0</v>
      </c>
      <c r="CC695" s="1">
        <v>-1.0</v>
      </c>
      <c r="CD695" s="1">
        <v>23333.0</v>
      </c>
    </row>
    <row r="696">
      <c r="A696" s="1">
        <v>3.5154411E7</v>
      </c>
      <c r="B696" s="1" t="s">
        <v>3921</v>
      </c>
      <c r="C696" s="1" t="s">
        <v>3922</v>
      </c>
      <c r="D696" s="1" t="s">
        <v>3923</v>
      </c>
      <c r="E696" s="1" t="s">
        <v>85</v>
      </c>
      <c r="F696" s="1" t="s">
        <v>3924</v>
      </c>
      <c r="G696" s="1" t="s">
        <v>3925</v>
      </c>
      <c r="H696" s="1" t="s">
        <v>3926</v>
      </c>
      <c r="I696" s="1">
        <v>2.31281049E8</v>
      </c>
      <c r="J696" s="1">
        <v>43452.0</v>
      </c>
      <c r="K696" s="1" t="s">
        <v>134</v>
      </c>
      <c r="L696" s="1">
        <v>0.99</v>
      </c>
      <c r="M696" s="1">
        <v>0.0</v>
      </c>
      <c r="N696" s="1">
        <v>4.0</v>
      </c>
      <c r="O696" s="1">
        <v>0.0</v>
      </c>
      <c r="P696" s="1" t="s">
        <v>89</v>
      </c>
      <c r="Q696" s="1" t="s">
        <v>273</v>
      </c>
      <c r="R696" s="1">
        <v>40.76593</v>
      </c>
      <c r="S696" s="1">
        <v>-73.98087</v>
      </c>
      <c r="T696" s="1" t="s">
        <v>1062</v>
      </c>
      <c r="U696" s="1" t="s">
        <v>113</v>
      </c>
      <c r="V696" s="1">
        <v>3.0</v>
      </c>
      <c r="W696" s="1">
        <v>1.0</v>
      </c>
      <c r="X696" s="1">
        <v>1.0</v>
      </c>
      <c r="Y696" s="1">
        <v>2.0</v>
      </c>
      <c r="Z696" s="1" t="s">
        <v>93</v>
      </c>
      <c r="AA696" s="1" t="s">
        <v>3927</v>
      </c>
      <c r="AB696" s="1">
        <v>399.0</v>
      </c>
      <c r="AC696" s="1">
        <v>2.0</v>
      </c>
      <c r="AD696" s="1">
        <v>30.0</v>
      </c>
      <c r="AE696" s="1">
        <v>1.0</v>
      </c>
      <c r="AF696" s="1" t="s">
        <v>95</v>
      </c>
      <c r="AG696" s="1">
        <v>1.0</v>
      </c>
      <c r="AH696" s="1">
        <v>0.0</v>
      </c>
      <c r="AI696" s="1">
        <v>0.0</v>
      </c>
      <c r="AJ696" s="1">
        <v>0.0</v>
      </c>
      <c r="AK696" s="1">
        <v>0.0</v>
      </c>
      <c r="AL696" s="1">
        <v>3.0</v>
      </c>
      <c r="AM696" s="1">
        <v>3.0</v>
      </c>
      <c r="AN696" s="1">
        <v>100.0</v>
      </c>
      <c r="AO696" s="1">
        <v>10.0</v>
      </c>
      <c r="AP696" s="1">
        <v>10.0</v>
      </c>
      <c r="AQ696" s="1">
        <v>10.0</v>
      </c>
      <c r="AR696" s="1">
        <v>10.0</v>
      </c>
      <c r="AS696" s="1">
        <v>10.0</v>
      </c>
      <c r="AT696" s="1">
        <v>10.0</v>
      </c>
      <c r="AU696" s="1">
        <v>1.0</v>
      </c>
      <c r="AV696" s="1" t="s">
        <v>117</v>
      </c>
      <c r="AW696" s="1">
        <v>4.0</v>
      </c>
      <c r="AX696" s="1">
        <v>0.0</v>
      </c>
      <c r="AY696" s="1">
        <v>4.0</v>
      </c>
      <c r="AZ696" s="1">
        <v>0.0</v>
      </c>
      <c r="BA696" s="1">
        <v>3.0</v>
      </c>
      <c r="BB696" s="1">
        <v>-1.0</v>
      </c>
      <c r="BC696" s="1">
        <v>1.0</v>
      </c>
      <c r="BD696" s="1">
        <v>-1.0</v>
      </c>
      <c r="BE696" s="1">
        <v>-1.0</v>
      </c>
      <c r="BF696" s="1">
        <v>-1.0</v>
      </c>
      <c r="BG696" s="1">
        <v>-1.0</v>
      </c>
      <c r="BH696" s="1">
        <v>1.0</v>
      </c>
      <c r="BI696" s="1">
        <v>-1.0</v>
      </c>
      <c r="BJ696" s="1">
        <v>1.0</v>
      </c>
      <c r="BK696" s="1">
        <v>1.0</v>
      </c>
      <c r="BL696" s="1">
        <v>-1.0</v>
      </c>
      <c r="BM696" s="1">
        <v>-1.0</v>
      </c>
      <c r="BN696" s="1">
        <v>1.0</v>
      </c>
      <c r="BO696" s="1">
        <v>1.0</v>
      </c>
      <c r="BP696" s="1">
        <v>-1.0</v>
      </c>
      <c r="BQ696" s="1">
        <v>1.0</v>
      </c>
      <c r="BR696" s="1">
        <v>-1.0</v>
      </c>
      <c r="BS696" s="1">
        <v>-1.0</v>
      </c>
      <c r="BT696" s="1">
        <v>-1.0</v>
      </c>
      <c r="BU696" s="1">
        <v>1.0</v>
      </c>
      <c r="BV696" s="1">
        <v>-1.0</v>
      </c>
      <c r="BW696" s="1">
        <v>-1.0</v>
      </c>
      <c r="BX696" s="1">
        <v>-1.0</v>
      </c>
      <c r="BY696" s="1">
        <v>-1.0</v>
      </c>
      <c r="BZ696" s="1">
        <v>1.0</v>
      </c>
      <c r="CA696" s="1">
        <v>-1.0</v>
      </c>
      <c r="CB696" s="1">
        <v>-1.0</v>
      </c>
      <c r="CC696" s="1">
        <v>-1.0</v>
      </c>
      <c r="CD696" s="1">
        <v>23334.0</v>
      </c>
    </row>
    <row r="697">
      <c r="A697" s="1">
        <v>1.3397762E7</v>
      </c>
      <c r="B697" s="1" t="s">
        <v>3928</v>
      </c>
      <c r="C697" s="1" t="s">
        <v>3929</v>
      </c>
      <c r="D697" s="1" t="s">
        <v>3930</v>
      </c>
      <c r="E697" s="1" t="s">
        <v>85</v>
      </c>
      <c r="G697" s="1" t="s">
        <v>3931</v>
      </c>
      <c r="I697" s="1">
        <v>2.0167238E7</v>
      </c>
      <c r="J697" s="1">
        <v>41868.0</v>
      </c>
      <c r="K697" s="1" t="s">
        <v>134</v>
      </c>
      <c r="L697" s="1">
        <v>1.0</v>
      </c>
      <c r="M697" s="1">
        <v>1.0</v>
      </c>
      <c r="N697" s="1">
        <v>2.0</v>
      </c>
      <c r="O697" s="1">
        <v>1.0</v>
      </c>
      <c r="P697" s="1" t="s">
        <v>111</v>
      </c>
      <c r="Q697" s="1" t="s">
        <v>222</v>
      </c>
      <c r="R697" s="1">
        <v>40.74272</v>
      </c>
      <c r="S697" s="1">
        <v>-73.92347</v>
      </c>
      <c r="T697" s="1" t="s">
        <v>3932</v>
      </c>
      <c r="U697" s="1" t="s">
        <v>92</v>
      </c>
      <c r="V697" s="1">
        <v>5.0</v>
      </c>
      <c r="W697" s="1">
        <v>1.0</v>
      </c>
      <c r="X697" s="1">
        <v>2.0</v>
      </c>
      <c r="Y697" s="1">
        <v>1.0</v>
      </c>
      <c r="Z697" s="1" t="s">
        <v>93</v>
      </c>
      <c r="AA697" s="1" t="s">
        <v>3933</v>
      </c>
      <c r="AB697" s="1">
        <v>110.0</v>
      </c>
      <c r="AC697" s="1">
        <v>1.0</v>
      </c>
      <c r="AD697" s="1">
        <v>0.0</v>
      </c>
      <c r="AE697" s="1">
        <v>2.0</v>
      </c>
      <c r="AF697" s="1" t="s">
        <v>1891</v>
      </c>
      <c r="AG697" s="1">
        <v>1.0</v>
      </c>
      <c r="AH697" s="1">
        <v>0.0</v>
      </c>
      <c r="AI697" s="1">
        <v>0.0</v>
      </c>
      <c r="AJ697" s="1">
        <v>0.0</v>
      </c>
      <c r="AK697" s="1">
        <v>0.0</v>
      </c>
      <c r="AL697" s="1">
        <v>4.0</v>
      </c>
      <c r="AM697" s="1">
        <v>0.0</v>
      </c>
      <c r="AN697" s="1">
        <v>100.0</v>
      </c>
      <c r="AO697" s="1">
        <v>10.0</v>
      </c>
      <c r="AP697" s="1">
        <v>10.0</v>
      </c>
      <c r="AQ697" s="1">
        <v>10.0</v>
      </c>
      <c r="AR697" s="1">
        <v>10.0</v>
      </c>
      <c r="AS697" s="1">
        <v>10.0</v>
      </c>
      <c r="AT697" s="1">
        <v>10.0</v>
      </c>
      <c r="AU697" s="1">
        <v>1.0</v>
      </c>
      <c r="AV697" s="1" t="s">
        <v>105</v>
      </c>
      <c r="AW697" s="1">
        <v>1.0</v>
      </c>
      <c r="AX697" s="1">
        <v>1.0</v>
      </c>
      <c r="AY697" s="1">
        <v>0.0</v>
      </c>
      <c r="AZ697" s="1">
        <v>0.0</v>
      </c>
      <c r="BA697" s="1">
        <v>0.11</v>
      </c>
      <c r="BB697" s="1">
        <v>-1.0</v>
      </c>
      <c r="BC697" s="1">
        <v>1.0</v>
      </c>
      <c r="BD697" s="1">
        <v>-1.0</v>
      </c>
      <c r="BE697" s="1">
        <v>-1.0</v>
      </c>
      <c r="BF697" s="1">
        <v>-1.0</v>
      </c>
      <c r="BG697" s="1">
        <v>-1.0</v>
      </c>
      <c r="BH697" s="1">
        <v>1.0</v>
      </c>
      <c r="BI697" s="1">
        <v>-1.0</v>
      </c>
      <c r="BJ697" s="1">
        <v>1.0</v>
      </c>
      <c r="BK697" s="1">
        <v>-1.0</v>
      </c>
      <c r="BL697" s="1">
        <v>-1.0</v>
      </c>
      <c r="BM697" s="1">
        <v>1.0</v>
      </c>
      <c r="BN697" s="1">
        <v>-1.0</v>
      </c>
      <c r="BO697" s="1">
        <v>-1.0</v>
      </c>
      <c r="BP697" s="1">
        <v>1.0</v>
      </c>
      <c r="BQ697" s="1">
        <v>1.0</v>
      </c>
      <c r="BR697" s="1">
        <v>-1.0</v>
      </c>
      <c r="BS697" s="1">
        <v>-1.0</v>
      </c>
      <c r="BT697" s="1">
        <v>-1.0</v>
      </c>
      <c r="BU697" s="1">
        <v>-1.0</v>
      </c>
      <c r="BV697" s="1">
        <v>-1.0</v>
      </c>
      <c r="BW697" s="1">
        <v>1.0</v>
      </c>
      <c r="BX697" s="1">
        <v>-1.0</v>
      </c>
      <c r="BY697" s="1">
        <v>-1.0</v>
      </c>
      <c r="BZ697" s="1">
        <v>-1.0</v>
      </c>
      <c r="CA697" s="1">
        <v>-1.0</v>
      </c>
      <c r="CB697" s="1">
        <v>-1.0</v>
      </c>
      <c r="CC697" s="1">
        <v>-1.0</v>
      </c>
      <c r="CD697" s="1">
        <v>23376.0</v>
      </c>
    </row>
    <row r="698">
      <c r="A698" s="1">
        <v>1.2954148E7</v>
      </c>
      <c r="B698" s="1" t="s">
        <v>3934</v>
      </c>
      <c r="C698" s="1" t="s">
        <v>3935</v>
      </c>
      <c r="D698" s="1" t="s">
        <v>3935</v>
      </c>
      <c r="E698" s="1" t="s">
        <v>85</v>
      </c>
      <c r="H698" s="1" t="s">
        <v>3936</v>
      </c>
      <c r="I698" s="1">
        <v>2.4517762E7</v>
      </c>
      <c r="J698" s="1">
        <v>41978.0</v>
      </c>
      <c r="M698" s="1">
        <v>0.0</v>
      </c>
      <c r="N698" s="1">
        <v>1.0</v>
      </c>
      <c r="O698" s="1">
        <v>0.0</v>
      </c>
      <c r="P698" s="1" t="s">
        <v>89</v>
      </c>
      <c r="Q698" s="1" t="s">
        <v>90</v>
      </c>
      <c r="R698" s="1">
        <v>40.80045</v>
      </c>
      <c r="S698" s="1">
        <v>-73.96119</v>
      </c>
      <c r="T698" s="1" t="s">
        <v>91</v>
      </c>
      <c r="U698" s="1" t="s">
        <v>113</v>
      </c>
      <c r="V698" s="1">
        <v>2.0</v>
      </c>
      <c r="W698" s="1">
        <v>1.0</v>
      </c>
      <c r="X698" s="1">
        <v>1.0</v>
      </c>
      <c r="Y698" s="1">
        <v>1.0</v>
      </c>
      <c r="Z698" s="1" t="s">
        <v>93</v>
      </c>
      <c r="AA698" s="1" t="s">
        <v>3937</v>
      </c>
      <c r="AB698" s="1">
        <v>67.0</v>
      </c>
      <c r="AC698" s="1">
        <v>1.0</v>
      </c>
      <c r="AD698" s="1">
        <v>0.0</v>
      </c>
      <c r="AE698" s="1">
        <v>3.0</v>
      </c>
      <c r="AF698" s="1" t="s">
        <v>349</v>
      </c>
      <c r="AG698" s="1">
        <v>1.0</v>
      </c>
      <c r="AH698" s="1">
        <v>0.0</v>
      </c>
      <c r="AI698" s="1">
        <v>0.0</v>
      </c>
      <c r="AJ698" s="1">
        <v>0.0</v>
      </c>
      <c r="AK698" s="1">
        <v>0.0</v>
      </c>
      <c r="AL698" s="1">
        <v>5.0</v>
      </c>
      <c r="AM698" s="1">
        <v>0.0</v>
      </c>
      <c r="AN698" s="1">
        <v>40.0</v>
      </c>
      <c r="AO698" s="1">
        <v>6.0</v>
      </c>
      <c r="AP698" s="1">
        <v>4.0</v>
      </c>
      <c r="AQ698" s="1">
        <v>8.0</v>
      </c>
      <c r="AR698" s="1">
        <v>2.0</v>
      </c>
      <c r="AS698" s="1">
        <v>6.0</v>
      </c>
      <c r="AT698" s="1">
        <v>6.0</v>
      </c>
      <c r="AU698" s="1">
        <v>0.0</v>
      </c>
      <c r="AV698" s="1" t="s">
        <v>117</v>
      </c>
      <c r="AW698" s="1">
        <v>1.0</v>
      </c>
      <c r="AX698" s="1">
        <v>0.0</v>
      </c>
      <c r="AY698" s="1">
        <v>1.0</v>
      </c>
      <c r="AZ698" s="1">
        <v>0.0</v>
      </c>
      <c r="BA698" s="1">
        <v>0.13</v>
      </c>
      <c r="BB698" s="1">
        <v>-1.0</v>
      </c>
      <c r="BC698" s="1">
        <v>1.0</v>
      </c>
      <c r="BD698" s="1">
        <v>-1.0</v>
      </c>
      <c r="BE698" s="1">
        <v>-1.0</v>
      </c>
      <c r="BF698" s="1">
        <v>-1.0</v>
      </c>
      <c r="BG698" s="1">
        <v>-1.0</v>
      </c>
      <c r="BH698" s="1">
        <v>-1.0</v>
      </c>
      <c r="BI698" s="1">
        <v>-1.0</v>
      </c>
      <c r="BJ698" s="1">
        <v>-1.0</v>
      </c>
      <c r="BK698" s="1">
        <v>-1.0</v>
      </c>
      <c r="BL698" s="1">
        <v>-1.0</v>
      </c>
      <c r="BM698" s="1">
        <v>1.0</v>
      </c>
      <c r="BN698" s="1">
        <v>1.0</v>
      </c>
      <c r="BO698" s="1">
        <v>-1.0</v>
      </c>
      <c r="BP698" s="1">
        <v>-1.0</v>
      </c>
      <c r="BQ698" s="1">
        <v>-1.0</v>
      </c>
      <c r="BR698" s="1">
        <v>-1.0</v>
      </c>
      <c r="BS698" s="1">
        <v>-1.0</v>
      </c>
      <c r="BT698" s="1">
        <v>-1.0</v>
      </c>
      <c r="BU698" s="1">
        <v>1.0</v>
      </c>
      <c r="BV698" s="1">
        <v>-1.0</v>
      </c>
      <c r="BW698" s="1">
        <v>-1.0</v>
      </c>
      <c r="BX698" s="1">
        <v>-1.0</v>
      </c>
      <c r="BY698" s="1">
        <v>-1.0</v>
      </c>
      <c r="BZ698" s="1">
        <v>-1.0</v>
      </c>
      <c r="CA698" s="1">
        <v>1.0</v>
      </c>
      <c r="CB698" s="1">
        <v>-1.0</v>
      </c>
      <c r="CC698" s="1">
        <v>-1.0</v>
      </c>
      <c r="CD698" s="1">
        <v>23398.0</v>
      </c>
    </row>
    <row r="699">
      <c r="A699" s="1">
        <v>3.3999088E7</v>
      </c>
      <c r="B699" s="1" t="s">
        <v>3938</v>
      </c>
      <c r="C699" s="1" t="s">
        <v>3939</v>
      </c>
      <c r="D699" s="1" t="s">
        <v>3940</v>
      </c>
      <c r="E699" s="1" t="s">
        <v>85</v>
      </c>
      <c r="F699" s="1" t="s">
        <v>3941</v>
      </c>
      <c r="G699" s="1" t="s">
        <v>3942</v>
      </c>
      <c r="I699" s="1">
        <v>2.56718904E8</v>
      </c>
      <c r="J699" s="1">
        <v>43573.0</v>
      </c>
      <c r="K699" s="1" t="s">
        <v>134</v>
      </c>
      <c r="L699" s="1">
        <v>1.0</v>
      </c>
      <c r="M699" s="1">
        <v>0.0</v>
      </c>
      <c r="N699" s="1">
        <v>1.0</v>
      </c>
      <c r="O699" s="1">
        <v>0.0</v>
      </c>
      <c r="P699" s="1" t="s">
        <v>123</v>
      </c>
      <c r="Q699" s="1" t="s">
        <v>124</v>
      </c>
      <c r="R699" s="1">
        <v>40.6771</v>
      </c>
      <c r="S699" s="1">
        <v>-73.98414</v>
      </c>
      <c r="T699" s="1" t="s">
        <v>91</v>
      </c>
      <c r="U699" s="1" t="s">
        <v>113</v>
      </c>
      <c r="V699" s="1">
        <v>3.0</v>
      </c>
      <c r="W699" s="1">
        <v>1.0</v>
      </c>
      <c r="X699" s="1">
        <v>1.0</v>
      </c>
      <c r="Y699" s="1">
        <v>1.0</v>
      </c>
      <c r="Z699" s="1" t="s">
        <v>93</v>
      </c>
      <c r="AA699" s="1" t="s">
        <v>3943</v>
      </c>
      <c r="AB699" s="1">
        <v>75.0</v>
      </c>
      <c r="AC699" s="1">
        <v>1.0</v>
      </c>
      <c r="AD699" s="1">
        <v>0.0</v>
      </c>
      <c r="AE699" s="1">
        <v>1.0</v>
      </c>
      <c r="AF699" s="1" t="s">
        <v>255</v>
      </c>
      <c r="AG699" s="1">
        <v>1.0</v>
      </c>
      <c r="AH699" s="1">
        <v>0.0</v>
      </c>
      <c r="AI699" s="1">
        <v>0.0</v>
      </c>
      <c r="AJ699" s="1">
        <v>1.0</v>
      </c>
      <c r="AK699" s="1">
        <v>82.0</v>
      </c>
      <c r="AL699" s="1">
        <v>1.0</v>
      </c>
      <c r="AM699" s="1">
        <v>1.0</v>
      </c>
      <c r="AN699" s="1">
        <v>40.0</v>
      </c>
      <c r="AO699" s="1">
        <v>4.0</v>
      </c>
      <c r="AP699" s="1">
        <v>2.0</v>
      </c>
      <c r="AQ699" s="1">
        <v>10.0</v>
      </c>
      <c r="AR699" s="1">
        <v>10.0</v>
      </c>
      <c r="AS699" s="1">
        <v>10.0</v>
      </c>
      <c r="AT699" s="1">
        <v>6.0</v>
      </c>
      <c r="AU699" s="1">
        <v>0.0</v>
      </c>
      <c r="AV699" s="1" t="s">
        <v>105</v>
      </c>
      <c r="AW699" s="1">
        <v>1.0</v>
      </c>
      <c r="AX699" s="1">
        <v>0.0</v>
      </c>
      <c r="AY699" s="1">
        <v>1.0</v>
      </c>
      <c r="AZ699" s="1">
        <v>0.0</v>
      </c>
      <c r="BA699" s="1">
        <v>0.37</v>
      </c>
      <c r="BB699" s="1">
        <v>-1.0</v>
      </c>
      <c r="BC699" s="1">
        <v>-1.0</v>
      </c>
      <c r="BD699" s="1">
        <v>-1.0</v>
      </c>
      <c r="BE699" s="1">
        <v>-1.0</v>
      </c>
      <c r="BF699" s="1">
        <v>-1.0</v>
      </c>
      <c r="BG699" s="1">
        <v>-1.0</v>
      </c>
      <c r="BH699" s="1">
        <v>-1.0</v>
      </c>
      <c r="BI699" s="1">
        <v>-1.0</v>
      </c>
      <c r="BJ699" s="1">
        <v>1.0</v>
      </c>
      <c r="BK699" s="1">
        <v>-1.0</v>
      </c>
      <c r="BL699" s="1">
        <v>-1.0</v>
      </c>
      <c r="BM699" s="1">
        <v>-1.0</v>
      </c>
      <c r="BN699" s="1">
        <v>-1.0</v>
      </c>
      <c r="BO699" s="1">
        <v>-1.0</v>
      </c>
      <c r="BP699" s="1">
        <v>-1.0</v>
      </c>
      <c r="BQ699" s="1">
        <v>-1.0</v>
      </c>
      <c r="BR699" s="1">
        <v>-1.0</v>
      </c>
      <c r="BS699" s="1">
        <v>-1.0</v>
      </c>
      <c r="BT699" s="1">
        <v>-1.0</v>
      </c>
      <c r="BU699" s="1">
        <v>1.0</v>
      </c>
      <c r="BV699" s="1">
        <v>-1.0</v>
      </c>
      <c r="BW699" s="1">
        <v>-1.0</v>
      </c>
      <c r="BX699" s="1">
        <v>1.0</v>
      </c>
      <c r="BY699" s="1">
        <v>-1.0</v>
      </c>
      <c r="BZ699" s="1">
        <v>-1.0</v>
      </c>
      <c r="CA699" s="1">
        <v>-1.0</v>
      </c>
      <c r="CB699" s="1">
        <v>-1.0</v>
      </c>
      <c r="CC699" s="1">
        <v>-1.0</v>
      </c>
      <c r="CD699" s="1">
        <v>23407.0</v>
      </c>
    </row>
    <row r="700">
      <c r="A700" s="1">
        <v>5718494.0</v>
      </c>
      <c r="B700" s="1" t="s">
        <v>3944</v>
      </c>
      <c r="C700" s="1" t="s">
        <v>3945</v>
      </c>
      <c r="D700" s="1" t="s">
        <v>3945</v>
      </c>
      <c r="E700" s="1" t="s">
        <v>85</v>
      </c>
      <c r="I700" s="1">
        <v>1.1559667E7</v>
      </c>
      <c r="J700" s="1">
        <v>41662.0</v>
      </c>
      <c r="M700" s="1">
        <v>0.0</v>
      </c>
      <c r="N700" s="1">
        <v>1.0</v>
      </c>
      <c r="O700" s="1">
        <v>0.0</v>
      </c>
      <c r="P700" s="1" t="s">
        <v>89</v>
      </c>
      <c r="Q700" s="1" t="s">
        <v>90</v>
      </c>
      <c r="R700" s="1">
        <v>40.72019</v>
      </c>
      <c r="S700" s="1">
        <v>-73.99297</v>
      </c>
      <c r="T700" s="1" t="s">
        <v>91</v>
      </c>
      <c r="U700" s="1" t="s">
        <v>92</v>
      </c>
      <c r="V700" s="1">
        <v>2.0</v>
      </c>
      <c r="W700" s="1">
        <v>1.0</v>
      </c>
      <c r="X700" s="1">
        <v>1.0</v>
      </c>
      <c r="Y700" s="1">
        <v>1.0</v>
      </c>
      <c r="Z700" s="1" t="s">
        <v>93</v>
      </c>
      <c r="AA700" s="1" t="s">
        <v>3946</v>
      </c>
      <c r="AB700" s="1">
        <v>150.0</v>
      </c>
      <c r="AC700" s="1">
        <v>1.0</v>
      </c>
      <c r="AD700" s="1">
        <v>0.0</v>
      </c>
      <c r="AE700" s="1">
        <v>2.0</v>
      </c>
      <c r="AF700" s="1" t="s">
        <v>692</v>
      </c>
      <c r="AG700" s="1">
        <v>1.0</v>
      </c>
      <c r="AH700" s="1">
        <v>0.0</v>
      </c>
      <c r="AI700" s="1">
        <v>0.0</v>
      </c>
      <c r="AJ700" s="1">
        <v>0.0</v>
      </c>
      <c r="AK700" s="1">
        <v>0.0</v>
      </c>
      <c r="AL700" s="1">
        <v>3.0</v>
      </c>
      <c r="AM700" s="1">
        <v>0.0</v>
      </c>
      <c r="AN700" s="1">
        <v>100.0</v>
      </c>
      <c r="AO700" s="1">
        <v>10.0</v>
      </c>
      <c r="AP700" s="1">
        <v>8.0</v>
      </c>
      <c r="AQ700" s="1">
        <v>10.0</v>
      </c>
      <c r="AR700" s="1">
        <v>10.0</v>
      </c>
      <c r="AS700" s="1">
        <v>10.0</v>
      </c>
      <c r="AT700" s="1">
        <v>6.0</v>
      </c>
      <c r="AU700" s="1">
        <v>1.0</v>
      </c>
      <c r="AV700" s="1" t="s">
        <v>105</v>
      </c>
      <c r="AW700" s="1">
        <v>1.0</v>
      </c>
      <c r="AX700" s="1">
        <v>1.0</v>
      </c>
      <c r="AY700" s="1">
        <v>0.0</v>
      </c>
      <c r="AZ700" s="1">
        <v>0.0</v>
      </c>
      <c r="BA700" s="1">
        <v>0.13</v>
      </c>
      <c r="BB700" s="1">
        <v>-1.0</v>
      </c>
      <c r="BC700" s="1">
        <v>1.0</v>
      </c>
      <c r="BD700" s="1">
        <v>-1.0</v>
      </c>
      <c r="BE700" s="1">
        <v>-1.0</v>
      </c>
      <c r="BF700" s="1">
        <v>-1.0</v>
      </c>
      <c r="BG700" s="1">
        <v>-1.0</v>
      </c>
      <c r="BH700" s="1">
        <v>-1.0</v>
      </c>
      <c r="BI700" s="1">
        <v>-1.0</v>
      </c>
      <c r="BJ700" s="1">
        <v>-1.0</v>
      </c>
      <c r="BK700" s="1">
        <v>-1.0</v>
      </c>
      <c r="BL700" s="1">
        <v>-1.0</v>
      </c>
      <c r="BM700" s="1">
        <v>-1.0</v>
      </c>
      <c r="BN700" s="1">
        <v>-1.0</v>
      </c>
      <c r="BO700" s="1">
        <v>-1.0</v>
      </c>
      <c r="BP700" s="1">
        <v>1.0</v>
      </c>
      <c r="BQ700" s="1">
        <v>-1.0</v>
      </c>
      <c r="BR700" s="1">
        <v>-1.0</v>
      </c>
      <c r="BS700" s="1">
        <v>-1.0</v>
      </c>
      <c r="BT700" s="1">
        <v>-1.0</v>
      </c>
      <c r="BU700" s="1">
        <v>1.0</v>
      </c>
      <c r="BV700" s="1">
        <v>-1.0</v>
      </c>
      <c r="BW700" s="1">
        <v>-1.0</v>
      </c>
      <c r="BX700" s="1">
        <v>-1.0</v>
      </c>
      <c r="BY700" s="1">
        <v>-1.0</v>
      </c>
      <c r="BZ700" s="1">
        <v>-1.0</v>
      </c>
      <c r="CA700" s="1">
        <v>-1.0</v>
      </c>
      <c r="CB700" s="1">
        <v>-1.0</v>
      </c>
      <c r="CC700" s="1">
        <v>-1.0</v>
      </c>
      <c r="CD700" s="1">
        <v>23461.0</v>
      </c>
    </row>
    <row r="701">
      <c r="A701" s="1">
        <v>1876969.0</v>
      </c>
      <c r="B701" s="1" t="s">
        <v>3947</v>
      </c>
      <c r="C701" s="1" t="s">
        <v>3948</v>
      </c>
      <c r="D701" s="1" t="s">
        <v>3948</v>
      </c>
      <c r="E701" s="1" t="s">
        <v>85</v>
      </c>
      <c r="I701" s="1">
        <v>9582999.0</v>
      </c>
      <c r="J701" s="1">
        <v>41569.0</v>
      </c>
      <c r="M701" s="1">
        <v>0.0</v>
      </c>
      <c r="N701" s="1">
        <v>1.0</v>
      </c>
      <c r="O701" s="1">
        <v>0.0</v>
      </c>
      <c r="P701" s="1" t="s">
        <v>123</v>
      </c>
      <c r="Q701" s="1" t="s">
        <v>124</v>
      </c>
      <c r="R701" s="1">
        <v>40.68305</v>
      </c>
      <c r="S701" s="1">
        <v>-73.9419</v>
      </c>
      <c r="T701" s="1" t="s">
        <v>91</v>
      </c>
      <c r="U701" s="1" t="s">
        <v>92</v>
      </c>
      <c r="V701" s="1">
        <v>5.0</v>
      </c>
      <c r="W701" s="1">
        <v>2.0</v>
      </c>
      <c r="X701" s="1">
        <v>2.0</v>
      </c>
      <c r="Y701" s="1">
        <v>2.0</v>
      </c>
      <c r="Z701" s="1" t="s">
        <v>93</v>
      </c>
      <c r="AA701" s="1" t="s">
        <v>3949</v>
      </c>
      <c r="AB701" s="1">
        <v>150.0</v>
      </c>
      <c r="AC701" s="1">
        <v>1.0</v>
      </c>
      <c r="AD701" s="1">
        <v>0.0</v>
      </c>
      <c r="AE701" s="1">
        <v>1.0</v>
      </c>
      <c r="AF701" s="1" t="s">
        <v>2175</v>
      </c>
      <c r="AG701" s="1">
        <v>1.0</v>
      </c>
      <c r="AH701" s="1">
        <v>0.0</v>
      </c>
      <c r="AI701" s="1">
        <v>0.0</v>
      </c>
      <c r="AJ701" s="1">
        <v>0.0</v>
      </c>
      <c r="AK701" s="1">
        <v>0.0</v>
      </c>
      <c r="AL701" s="1">
        <v>0.0</v>
      </c>
      <c r="AM701" s="1">
        <v>0.0</v>
      </c>
      <c r="AU701" s="1">
        <v>0.0</v>
      </c>
      <c r="AV701" s="1" t="s">
        <v>105</v>
      </c>
      <c r="AW701" s="1">
        <v>1.0</v>
      </c>
      <c r="AX701" s="1">
        <v>1.0</v>
      </c>
      <c r="AY701" s="1">
        <v>0.0</v>
      </c>
      <c r="AZ701" s="1">
        <v>0.0</v>
      </c>
      <c r="BB701" s="1">
        <v>-1.0</v>
      </c>
      <c r="BC701" s="1">
        <v>1.0</v>
      </c>
      <c r="BD701" s="1">
        <v>-1.0</v>
      </c>
      <c r="BE701" s="1">
        <v>-1.0</v>
      </c>
      <c r="BF701" s="1">
        <v>-1.0</v>
      </c>
      <c r="BG701" s="1">
        <v>-1.0</v>
      </c>
      <c r="BH701" s="1">
        <v>-1.0</v>
      </c>
      <c r="BI701" s="1">
        <v>-1.0</v>
      </c>
      <c r="BJ701" s="1">
        <v>1.0</v>
      </c>
      <c r="BK701" s="1">
        <v>-1.0</v>
      </c>
      <c r="BL701" s="1">
        <v>-1.0</v>
      </c>
      <c r="BM701" s="1">
        <v>1.0</v>
      </c>
      <c r="BN701" s="1">
        <v>-1.0</v>
      </c>
      <c r="BO701" s="1">
        <v>-1.0</v>
      </c>
      <c r="BP701" s="1">
        <v>-1.0</v>
      </c>
      <c r="BQ701" s="1">
        <v>-1.0</v>
      </c>
      <c r="BR701" s="1">
        <v>-1.0</v>
      </c>
      <c r="BS701" s="1">
        <v>-1.0</v>
      </c>
      <c r="BT701" s="1">
        <v>-1.0</v>
      </c>
      <c r="BU701" s="1">
        <v>1.0</v>
      </c>
      <c r="BV701" s="1">
        <v>-1.0</v>
      </c>
      <c r="BW701" s="1">
        <v>-1.0</v>
      </c>
      <c r="BX701" s="1">
        <v>-1.0</v>
      </c>
      <c r="BY701" s="1">
        <v>-1.0</v>
      </c>
      <c r="BZ701" s="1">
        <v>-1.0</v>
      </c>
      <c r="CA701" s="1">
        <v>-1.0</v>
      </c>
      <c r="CB701" s="1">
        <v>-1.0</v>
      </c>
      <c r="CC701" s="1">
        <v>-1.0</v>
      </c>
      <c r="CD701" s="1">
        <v>23493.0</v>
      </c>
    </row>
    <row r="702">
      <c r="A702" s="1">
        <v>2.9897911E7</v>
      </c>
      <c r="B702" s="1" t="s">
        <v>3950</v>
      </c>
      <c r="C702" s="1" t="s">
        <v>3951</v>
      </c>
      <c r="D702" s="1" t="s">
        <v>3952</v>
      </c>
      <c r="E702" s="1" t="s">
        <v>85</v>
      </c>
      <c r="F702" s="1" t="s">
        <v>3953</v>
      </c>
      <c r="G702" s="1" t="s">
        <v>3954</v>
      </c>
      <c r="H702" s="1" t="s">
        <v>3955</v>
      </c>
      <c r="I702" s="1">
        <v>2.24815152E8</v>
      </c>
      <c r="J702" s="1">
        <v>43412.0</v>
      </c>
      <c r="K702" s="1" t="s">
        <v>134</v>
      </c>
      <c r="L702" s="1">
        <v>1.0</v>
      </c>
      <c r="M702" s="1">
        <v>0.0</v>
      </c>
      <c r="N702" s="1">
        <v>8.0</v>
      </c>
      <c r="O702" s="1">
        <v>0.0</v>
      </c>
      <c r="P702" s="1" t="s">
        <v>89</v>
      </c>
      <c r="Q702" s="1" t="s">
        <v>273</v>
      </c>
      <c r="R702" s="1">
        <v>40.755</v>
      </c>
      <c r="S702" s="1">
        <v>-73.99784</v>
      </c>
      <c r="T702" s="1" t="s">
        <v>363</v>
      </c>
      <c r="U702" s="1" t="s">
        <v>113</v>
      </c>
      <c r="V702" s="1">
        <v>3.0</v>
      </c>
      <c r="W702" s="1">
        <v>1.0</v>
      </c>
      <c r="X702" s="1">
        <v>1.0</v>
      </c>
      <c r="Y702" s="1">
        <v>2.0</v>
      </c>
      <c r="Z702" s="1" t="s">
        <v>93</v>
      </c>
      <c r="AA702" s="1" t="s">
        <v>3956</v>
      </c>
      <c r="AB702" s="1">
        <v>249.0</v>
      </c>
      <c r="AC702" s="1">
        <v>1.0</v>
      </c>
      <c r="AD702" s="1">
        <v>0.0</v>
      </c>
      <c r="AE702" s="1">
        <v>1.0</v>
      </c>
      <c r="AF702" s="1" t="s">
        <v>95</v>
      </c>
      <c r="AG702" s="1">
        <v>1.0</v>
      </c>
      <c r="AH702" s="1">
        <v>28.0</v>
      </c>
      <c r="AI702" s="1">
        <v>58.0</v>
      </c>
      <c r="AJ702" s="1">
        <v>87.0</v>
      </c>
      <c r="AK702" s="1">
        <v>87.0</v>
      </c>
      <c r="AL702" s="1">
        <v>6.0</v>
      </c>
      <c r="AM702" s="1">
        <v>6.0</v>
      </c>
      <c r="AN702" s="1">
        <v>83.0</v>
      </c>
      <c r="AO702" s="1">
        <v>9.0</v>
      </c>
      <c r="AP702" s="1">
        <v>9.0</v>
      </c>
      <c r="AQ702" s="1">
        <v>9.0</v>
      </c>
      <c r="AR702" s="1">
        <v>9.0</v>
      </c>
      <c r="AS702" s="1">
        <v>9.0</v>
      </c>
      <c r="AT702" s="1">
        <v>8.0</v>
      </c>
      <c r="AU702" s="1">
        <v>0.0</v>
      </c>
      <c r="AV702" s="1" t="s">
        <v>105</v>
      </c>
      <c r="AW702" s="1">
        <v>8.0</v>
      </c>
      <c r="AX702" s="1">
        <v>0.0</v>
      </c>
      <c r="AY702" s="1">
        <v>8.0</v>
      </c>
      <c r="AZ702" s="1">
        <v>0.0</v>
      </c>
      <c r="BA702" s="1">
        <v>1.06</v>
      </c>
      <c r="BB702" s="1">
        <v>-1.0</v>
      </c>
      <c r="BC702" s="1">
        <v>1.0</v>
      </c>
      <c r="BD702" s="1">
        <v>-1.0</v>
      </c>
      <c r="BE702" s="1">
        <v>-1.0</v>
      </c>
      <c r="BF702" s="1">
        <v>-1.0</v>
      </c>
      <c r="BG702" s="1">
        <v>-1.0</v>
      </c>
      <c r="BH702" s="1">
        <v>-1.0</v>
      </c>
      <c r="BI702" s="1">
        <v>-1.0</v>
      </c>
      <c r="BJ702" s="1">
        <v>1.0</v>
      </c>
      <c r="BK702" s="1">
        <v>-1.0</v>
      </c>
      <c r="BL702" s="1">
        <v>-1.0</v>
      </c>
      <c r="BM702" s="1">
        <v>-1.0</v>
      </c>
      <c r="BN702" s="1">
        <v>1.0</v>
      </c>
      <c r="BO702" s="1">
        <v>-1.0</v>
      </c>
      <c r="BP702" s="1">
        <v>-1.0</v>
      </c>
      <c r="BQ702" s="1">
        <v>1.0</v>
      </c>
      <c r="BR702" s="1">
        <v>-1.0</v>
      </c>
      <c r="BS702" s="1">
        <v>1.0</v>
      </c>
      <c r="BT702" s="1">
        <v>-1.0</v>
      </c>
      <c r="BU702" s="1">
        <v>1.0</v>
      </c>
      <c r="BV702" s="1">
        <v>-1.0</v>
      </c>
      <c r="BW702" s="1">
        <v>-1.0</v>
      </c>
      <c r="BX702" s="1">
        <v>-1.0</v>
      </c>
      <c r="BY702" s="1">
        <v>-1.0</v>
      </c>
      <c r="BZ702" s="1">
        <v>-1.0</v>
      </c>
      <c r="CA702" s="1">
        <v>-1.0</v>
      </c>
      <c r="CB702" s="1">
        <v>-1.0</v>
      </c>
      <c r="CC702" s="1">
        <v>-1.0</v>
      </c>
      <c r="CD702" s="1">
        <v>23589.0</v>
      </c>
    </row>
    <row r="703">
      <c r="A703" s="1">
        <v>9324841.0</v>
      </c>
      <c r="B703" s="1" t="s">
        <v>3957</v>
      </c>
      <c r="C703" s="1" t="s">
        <v>3958</v>
      </c>
      <c r="D703" s="1" t="s">
        <v>3959</v>
      </c>
      <c r="E703" s="1" t="s">
        <v>85</v>
      </c>
      <c r="F703" s="1" t="s">
        <v>3960</v>
      </c>
      <c r="G703" s="1" t="s">
        <v>3961</v>
      </c>
      <c r="I703" s="1">
        <v>9659504.0</v>
      </c>
      <c r="J703" s="1">
        <v>41574.0</v>
      </c>
      <c r="M703" s="1">
        <v>0.0</v>
      </c>
      <c r="N703" s="1">
        <v>1.0</v>
      </c>
      <c r="O703" s="1">
        <v>1.0</v>
      </c>
      <c r="P703" s="1" t="s">
        <v>123</v>
      </c>
      <c r="Q703" s="1" t="s">
        <v>124</v>
      </c>
      <c r="R703" s="1">
        <v>40.71676</v>
      </c>
      <c r="S703" s="1">
        <v>-73.94575</v>
      </c>
      <c r="T703" s="1" t="s">
        <v>144</v>
      </c>
      <c r="U703" s="1" t="s">
        <v>92</v>
      </c>
      <c r="V703" s="1">
        <v>2.0</v>
      </c>
      <c r="W703" s="1">
        <v>1.0</v>
      </c>
      <c r="X703" s="1">
        <v>1.0</v>
      </c>
      <c r="Y703" s="1">
        <v>1.0</v>
      </c>
      <c r="Z703" s="1" t="s">
        <v>93</v>
      </c>
      <c r="AA703" s="1" t="s">
        <v>3962</v>
      </c>
      <c r="AB703" s="1">
        <v>165.0</v>
      </c>
      <c r="AC703" s="1">
        <v>1.0</v>
      </c>
      <c r="AD703" s="1">
        <v>0.0</v>
      </c>
      <c r="AE703" s="1">
        <v>4.0</v>
      </c>
      <c r="AF703" s="1" t="s">
        <v>170</v>
      </c>
      <c r="AG703" s="1">
        <v>1.0</v>
      </c>
      <c r="AH703" s="1">
        <v>0.0</v>
      </c>
      <c r="AI703" s="1">
        <v>0.0</v>
      </c>
      <c r="AJ703" s="1">
        <v>0.0</v>
      </c>
      <c r="AK703" s="1">
        <v>0.0</v>
      </c>
      <c r="AL703" s="1">
        <v>10.0</v>
      </c>
      <c r="AM703" s="1">
        <v>1.0</v>
      </c>
      <c r="AN703" s="1">
        <v>100.0</v>
      </c>
      <c r="AO703" s="1">
        <v>10.0</v>
      </c>
      <c r="AP703" s="1">
        <v>10.0</v>
      </c>
      <c r="AQ703" s="1">
        <v>10.0</v>
      </c>
      <c r="AR703" s="1">
        <v>10.0</v>
      </c>
      <c r="AS703" s="1">
        <v>10.0</v>
      </c>
      <c r="AT703" s="1">
        <v>10.0</v>
      </c>
      <c r="AU703" s="1">
        <v>0.0</v>
      </c>
      <c r="AV703" s="1" t="s">
        <v>96</v>
      </c>
      <c r="AW703" s="1">
        <v>1.0</v>
      </c>
      <c r="AX703" s="1">
        <v>1.0</v>
      </c>
      <c r="AY703" s="1">
        <v>0.0</v>
      </c>
      <c r="AZ703" s="1">
        <v>0.0</v>
      </c>
      <c r="BA703" s="1">
        <v>0.23</v>
      </c>
      <c r="BB703" s="1">
        <v>1.0</v>
      </c>
      <c r="BC703" s="1">
        <v>1.0</v>
      </c>
      <c r="BD703" s="1">
        <v>-1.0</v>
      </c>
      <c r="BE703" s="1">
        <v>-1.0</v>
      </c>
      <c r="BF703" s="1">
        <v>-1.0</v>
      </c>
      <c r="BG703" s="1">
        <v>-1.0</v>
      </c>
      <c r="BH703" s="1">
        <v>-1.0</v>
      </c>
      <c r="BI703" s="1">
        <v>-1.0</v>
      </c>
      <c r="BJ703" s="1">
        <v>1.0</v>
      </c>
      <c r="BK703" s="1">
        <v>-1.0</v>
      </c>
      <c r="BL703" s="1">
        <v>-1.0</v>
      </c>
      <c r="BM703" s="1">
        <v>1.0</v>
      </c>
      <c r="BN703" s="1">
        <v>1.0</v>
      </c>
      <c r="BO703" s="1">
        <v>1.0</v>
      </c>
      <c r="BP703" s="1">
        <v>-1.0</v>
      </c>
      <c r="BQ703" s="1">
        <v>1.0</v>
      </c>
      <c r="BR703" s="1">
        <v>-1.0</v>
      </c>
      <c r="BS703" s="1">
        <v>-1.0</v>
      </c>
      <c r="BT703" s="1">
        <v>-1.0</v>
      </c>
      <c r="BU703" s="1">
        <v>1.0</v>
      </c>
      <c r="BV703" s="1">
        <v>-1.0</v>
      </c>
      <c r="BW703" s="1">
        <v>-1.0</v>
      </c>
      <c r="BX703" s="1">
        <v>-1.0</v>
      </c>
      <c r="BY703" s="1">
        <v>-1.0</v>
      </c>
      <c r="BZ703" s="1">
        <v>-1.0</v>
      </c>
      <c r="CA703" s="1">
        <v>-1.0</v>
      </c>
      <c r="CB703" s="1">
        <v>1.0</v>
      </c>
      <c r="CC703" s="1">
        <v>-1.0</v>
      </c>
      <c r="CD703" s="1">
        <v>23605.0</v>
      </c>
    </row>
    <row r="704">
      <c r="A704" s="1">
        <v>7473810.0</v>
      </c>
      <c r="B704" s="1" t="s">
        <v>3963</v>
      </c>
      <c r="C704" s="1" t="s">
        <v>3964</v>
      </c>
      <c r="D704" s="1" t="s">
        <v>3965</v>
      </c>
      <c r="E704" s="1" t="s">
        <v>85</v>
      </c>
      <c r="F704" s="1" t="s">
        <v>3966</v>
      </c>
      <c r="G704" s="1" t="s">
        <v>3967</v>
      </c>
      <c r="H704" s="1" t="s">
        <v>3968</v>
      </c>
      <c r="I704" s="1">
        <v>3.9143718E7</v>
      </c>
      <c r="J704" s="1">
        <v>42206.0</v>
      </c>
      <c r="K704" s="1" t="s">
        <v>272</v>
      </c>
      <c r="L704" s="1">
        <v>0.9</v>
      </c>
      <c r="M704" s="1">
        <v>0.0</v>
      </c>
      <c r="N704" s="1">
        <v>2.0</v>
      </c>
      <c r="O704" s="1">
        <v>1.0</v>
      </c>
      <c r="P704" s="1" t="s">
        <v>123</v>
      </c>
      <c r="Q704" s="1" t="s">
        <v>157</v>
      </c>
      <c r="R704" s="1">
        <v>40.68141</v>
      </c>
      <c r="S704" s="1">
        <v>-73.95841</v>
      </c>
      <c r="T704" s="1" t="s">
        <v>125</v>
      </c>
      <c r="U704" s="1" t="s">
        <v>92</v>
      </c>
      <c r="V704" s="1">
        <v>6.0</v>
      </c>
      <c r="W704" s="1">
        <v>2.5</v>
      </c>
      <c r="X704" s="1">
        <v>3.0</v>
      </c>
      <c r="Y704" s="1">
        <v>6.0</v>
      </c>
      <c r="Z704" s="1" t="s">
        <v>93</v>
      </c>
      <c r="AA704" s="1" t="s">
        <v>3969</v>
      </c>
      <c r="AB704" s="1">
        <v>400.0</v>
      </c>
      <c r="AC704" s="1">
        <v>5.0</v>
      </c>
      <c r="AD704" s="1">
        <v>0.0</v>
      </c>
      <c r="AE704" s="1">
        <v>7.0</v>
      </c>
      <c r="AF704" s="1" t="s">
        <v>255</v>
      </c>
      <c r="AG704" s="1">
        <v>1.0</v>
      </c>
      <c r="AH704" s="1">
        <v>30.0</v>
      </c>
      <c r="AI704" s="1">
        <v>60.0</v>
      </c>
      <c r="AJ704" s="1">
        <v>90.0</v>
      </c>
      <c r="AK704" s="1">
        <v>365.0</v>
      </c>
      <c r="AL704" s="1">
        <v>9.0</v>
      </c>
      <c r="AM704" s="1">
        <v>2.0</v>
      </c>
      <c r="AN704" s="1">
        <v>94.0</v>
      </c>
      <c r="AO704" s="1">
        <v>9.0</v>
      </c>
      <c r="AP704" s="1">
        <v>9.0</v>
      </c>
      <c r="AQ704" s="1">
        <v>10.0</v>
      </c>
      <c r="AR704" s="1">
        <v>10.0</v>
      </c>
      <c r="AS704" s="1">
        <v>9.0</v>
      </c>
      <c r="AT704" s="1">
        <v>10.0</v>
      </c>
      <c r="AU704" s="1">
        <v>0.0</v>
      </c>
      <c r="AV704" s="1" t="s">
        <v>96</v>
      </c>
      <c r="AW704" s="1">
        <v>2.0</v>
      </c>
      <c r="AX704" s="1">
        <v>2.0</v>
      </c>
      <c r="AY704" s="1">
        <v>0.0</v>
      </c>
      <c r="AZ704" s="1">
        <v>0.0</v>
      </c>
      <c r="BA704" s="1">
        <v>0.2</v>
      </c>
      <c r="BB704" s="1">
        <v>1.0</v>
      </c>
      <c r="BC704" s="1">
        <v>1.0</v>
      </c>
      <c r="BD704" s="1">
        <v>-1.0</v>
      </c>
      <c r="BE704" s="1">
        <v>-1.0</v>
      </c>
      <c r="BF704" s="1">
        <v>-1.0</v>
      </c>
      <c r="BG704" s="1">
        <v>-1.0</v>
      </c>
      <c r="BH704" s="1">
        <v>-1.0</v>
      </c>
      <c r="BI704" s="1">
        <v>-1.0</v>
      </c>
      <c r="BJ704" s="1">
        <v>1.0</v>
      </c>
      <c r="BK704" s="1">
        <v>-1.0</v>
      </c>
      <c r="BL704" s="1">
        <v>-1.0</v>
      </c>
      <c r="BM704" s="1">
        <v>1.0</v>
      </c>
      <c r="BN704" s="1">
        <v>-1.0</v>
      </c>
      <c r="BO704" s="1">
        <v>-1.0</v>
      </c>
      <c r="BP704" s="1">
        <v>1.0</v>
      </c>
      <c r="BQ704" s="1">
        <v>1.0</v>
      </c>
      <c r="BR704" s="1">
        <v>-1.0</v>
      </c>
      <c r="BS704" s="1">
        <v>-1.0</v>
      </c>
      <c r="BT704" s="1">
        <v>-1.0</v>
      </c>
      <c r="BU704" s="1">
        <v>1.0</v>
      </c>
      <c r="BV704" s="1">
        <v>-1.0</v>
      </c>
      <c r="BW704" s="1">
        <v>1.0</v>
      </c>
      <c r="BX704" s="1">
        <v>-1.0</v>
      </c>
      <c r="BY704" s="1">
        <v>-1.0</v>
      </c>
      <c r="BZ704" s="1">
        <v>-1.0</v>
      </c>
      <c r="CA704" s="1">
        <v>1.0</v>
      </c>
      <c r="CB704" s="1">
        <v>-1.0</v>
      </c>
      <c r="CC704" s="1">
        <v>1.0</v>
      </c>
      <c r="CD704" s="1">
        <v>23682.0</v>
      </c>
    </row>
    <row r="705">
      <c r="A705" s="1">
        <v>2.9686468E7</v>
      </c>
      <c r="B705" s="1" t="s">
        <v>3970</v>
      </c>
      <c r="C705" s="1" t="s">
        <v>3971</v>
      </c>
      <c r="D705" s="1" t="s">
        <v>3971</v>
      </c>
      <c r="E705" s="1" t="s">
        <v>85</v>
      </c>
      <c r="I705" s="1">
        <v>1.42641298E8</v>
      </c>
      <c r="J705" s="1">
        <v>42942.0</v>
      </c>
      <c r="M705" s="1">
        <v>0.0</v>
      </c>
      <c r="N705" s="1">
        <v>1.0</v>
      </c>
      <c r="O705" s="1">
        <v>0.0</v>
      </c>
      <c r="P705" s="1" t="s">
        <v>123</v>
      </c>
      <c r="Q705" s="1" t="s">
        <v>157</v>
      </c>
      <c r="R705" s="1">
        <v>40.69251</v>
      </c>
      <c r="S705" s="1">
        <v>-73.94549</v>
      </c>
      <c r="T705" s="1" t="s">
        <v>91</v>
      </c>
      <c r="U705" s="1" t="s">
        <v>113</v>
      </c>
      <c r="V705" s="1">
        <v>2.0</v>
      </c>
      <c r="W705" s="1">
        <v>1.5</v>
      </c>
      <c r="X705" s="1">
        <v>1.0</v>
      </c>
      <c r="Y705" s="1">
        <v>1.0</v>
      </c>
      <c r="Z705" s="1" t="s">
        <v>93</v>
      </c>
      <c r="AA705" s="1" t="s">
        <v>3972</v>
      </c>
      <c r="AB705" s="1">
        <v>100.0</v>
      </c>
      <c r="AC705" s="1">
        <v>1.0</v>
      </c>
      <c r="AD705" s="1">
        <v>10.0</v>
      </c>
      <c r="AE705" s="1">
        <v>1.0</v>
      </c>
      <c r="AF705" s="1" t="s">
        <v>170</v>
      </c>
      <c r="AG705" s="1">
        <v>1.0</v>
      </c>
      <c r="AH705" s="1">
        <v>0.0</v>
      </c>
      <c r="AI705" s="1">
        <v>0.0</v>
      </c>
      <c r="AJ705" s="1">
        <v>0.0</v>
      </c>
      <c r="AK705" s="1">
        <v>0.0</v>
      </c>
      <c r="AL705" s="1">
        <v>1.0</v>
      </c>
      <c r="AM705" s="1">
        <v>1.0</v>
      </c>
      <c r="AN705" s="1">
        <v>80.0</v>
      </c>
      <c r="AO705" s="1">
        <v>10.0</v>
      </c>
      <c r="AP705" s="1">
        <v>10.0</v>
      </c>
      <c r="AQ705" s="1">
        <v>10.0</v>
      </c>
      <c r="AR705" s="1">
        <v>10.0</v>
      </c>
      <c r="AS705" s="1">
        <v>10.0</v>
      </c>
      <c r="AT705" s="1">
        <v>10.0</v>
      </c>
      <c r="AU705" s="1">
        <v>0.0</v>
      </c>
      <c r="AV705" s="1" t="s">
        <v>117</v>
      </c>
      <c r="AW705" s="1">
        <v>1.0</v>
      </c>
      <c r="AX705" s="1">
        <v>0.0</v>
      </c>
      <c r="AY705" s="1">
        <v>1.0</v>
      </c>
      <c r="AZ705" s="1">
        <v>0.0</v>
      </c>
      <c r="BA705" s="1">
        <v>0.13</v>
      </c>
      <c r="BB705" s="1">
        <v>-1.0</v>
      </c>
      <c r="BC705" s="1">
        <v>1.0</v>
      </c>
      <c r="BD705" s="1">
        <v>-1.0</v>
      </c>
      <c r="BE705" s="1">
        <v>-1.0</v>
      </c>
      <c r="BF705" s="1">
        <v>1.0</v>
      </c>
      <c r="BG705" s="1">
        <v>-1.0</v>
      </c>
      <c r="BH705" s="1">
        <v>-1.0</v>
      </c>
      <c r="BI705" s="1">
        <v>-1.0</v>
      </c>
      <c r="BJ705" s="1">
        <v>1.0</v>
      </c>
      <c r="BK705" s="1">
        <v>1.0</v>
      </c>
      <c r="BL705" s="1">
        <v>1.0</v>
      </c>
      <c r="BM705" s="1">
        <v>1.0</v>
      </c>
      <c r="BN705" s="1">
        <v>-1.0</v>
      </c>
      <c r="BO705" s="1">
        <v>-1.0</v>
      </c>
      <c r="BP705" s="1">
        <v>-1.0</v>
      </c>
      <c r="BQ705" s="1">
        <v>1.0</v>
      </c>
      <c r="BR705" s="1">
        <v>-1.0</v>
      </c>
      <c r="BS705" s="1">
        <v>-1.0</v>
      </c>
      <c r="BT705" s="1">
        <v>-1.0</v>
      </c>
      <c r="BU705" s="1">
        <v>1.0</v>
      </c>
      <c r="BV705" s="1">
        <v>-1.0</v>
      </c>
      <c r="BW705" s="1">
        <v>-1.0</v>
      </c>
      <c r="BX705" s="1">
        <v>-1.0</v>
      </c>
      <c r="BY705" s="1">
        <v>-1.0</v>
      </c>
      <c r="BZ705" s="1">
        <v>-1.0</v>
      </c>
      <c r="CA705" s="1">
        <v>-1.0</v>
      </c>
      <c r="CB705" s="1">
        <v>-1.0</v>
      </c>
      <c r="CC705" s="1">
        <v>-1.0</v>
      </c>
      <c r="CD705" s="1">
        <v>23704.0</v>
      </c>
    </row>
    <row r="706">
      <c r="A706" s="1">
        <v>3.6172912E7</v>
      </c>
      <c r="B706" s="1" t="s">
        <v>3973</v>
      </c>
      <c r="C706" s="1" t="s">
        <v>3974</v>
      </c>
      <c r="D706" s="1" t="s">
        <v>3975</v>
      </c>
      <c r="E706" s="1" t="s">
        <v>85</v>
      </c>
      <c r="F706" s="1" t="s">
        <v>3976</v>
      </c>
      <c r="G706" s="1" t="s">
        <v>3977</v>
      </c>
      <c r="I706" s="1">
        <v>4.499598E7</v>
      </c>
      <c r="J706" s="1">
        <v>42271.0</v>
      </c>
      <c r="K706" s="1" t="s">
        <v>88</v>
      </c>
      <c r="L706" s="1">
        <v>1.0</v>
      </c>
      <c r="M706" s="1">
        <v>0.0</v>
      </c>
      <c r="N706" s="1">
        <v>1.0</v>
      </c>
      <c r="O706" s="1">
        <v>0.0</v>
      </c>
      <c r="P706" s="1" t="s">
        <v>89</v>
      </c>
      <c r="Q706" s="1" t="s">
        <v>177</v>
      </c>
      <c r="R706" s="1">
        <v>40.72007</v>
      </c>
      <c r="S706" s="1">
        <v>-73.98873</v>
      </c>
      <c r="T706" s="1" t="s">
        <v>91</v>
      </c>
      <c r="U706" s="1" t="s">
        <v>92</v>
      </c>
      <c r="V706" s="1">
        <v>3.0</v>
      </c>
      <c r="W706" s="1">
        <v>1.0</v>
      </c>
      <c r="X706" s="1">
        <v>1.0</v>
      </c>
      <c r="Y706" s="1">
        <v>1.0</v>
      </c>
      <c r="Z706" s="1" t="s">
        <v>93</v>
      </c>
      <c r="AA706" s="1" t="s">
        <v>3978</v>
      </c>
      <c r="AB706" s="1">
        <v>179.0</v>
      </c>
      <c r="AC706" s="1">
        <v>1.0</v>
      </c>
      <c r="AD706" s="1">
        <v>0.0</v>
      </c>
      <c r="AE706" s="1">
        <v>10.0</v>
      </c>
      <c r="AF706" s="1" t="s">
        <v>3892</v>
      </c>
      <c r="AG706" s="1">
        <v>1.0</v>
      </c>
      <c r="AH706" s="1">
        <v>0.0</v>
      </c>
      <c r="AI706" s="1">
        <v>8.0</v>
      </c>
      <c r="AJ706" s="1">
        <v>38.0</v>
      </c>
      <c r="AK706" s="1">
        <v>313.0</v>
      </c>
      <c r="AL706" s="1">
        <v>0.0</v>
      </c>
      <c r="AM706" s="1">
        <v>0.0</v>
      </c>
      <c r="AU706" s="1">
        <v>0.0</v>
      </c>
      <c r="AV706" s="1" t="s">
        <v>105</v>
      </c>
      <c r="AW706" s="1">
        <v>1.0</v>
      </c>
      <c r="AX706" s="1">
        <v>1.0</v>
      </c>
      <c r="AY706" s="1">
        <v>0.0</v>
      </c>
      <c r="AZ706" s="1">
        <v>0.0</v>
      </c>
      <c r="BB706" s="1">
        <v>-1.0</v>
      </c>
      <c r="BC706" s="1">
        <v>1.0</v>
      </c>
      <c r="BD706" s="1">
        <v>-1.0</v>
      </c>
      <c r="BE706" s="1">
        <v>-1.0</v>
      </c>
      <c r="BF706" s="1">
        <v>-1.0</v>
      </c>
      <c r="BG706" s="1">
        <v>-1.0</v>
      </c>
      <c r="BH706" s="1">
        <v>-1.0</v>
      </c>
      <c r="BI706" s="1">
        <v>-1.0</v>
      </c>
      <c r="BJ706" s="1">
        <v>1.0</v>
      </c>
      <c r="BK706" s="1">
        <v>1.0</v>
      </c>
      <c r="BL706" s="1">
        <v>1.0</v>
      </c>
      <c r="BM706" s="1">
        <v>-1.0</v>
      </c>
      <c r="BN706" s="1">
        <v>-1.0</v>
      </c>
      <c r="BO706" s="1">
        <v>-1.0</v>
      </c>
      <c r="BP706" s="1">
        <v>-1.0</v>
      </c>
      <c r="BQ706" s="1">
        <v>1.0</v>
      </c>
      <c r="BR706" s="1">
        <v>-1.0</v>
      </c>
      <c r="BS706" s="1">
        <v>-1.0</v>
      </c>
      <c r="BT706" s="1">
        <v>-1.0</v>
      </c>
      <c r="BU706" s="1">
        <v>1.0</v>
      </c>
      <c r="BV706" s="1">
        <v>1.0</v>
      </c>
      <c r="BW706" s="1">
        <v>-1.0</v>
      </c>
      <c r="BX706" s="1">
        <v>-1.0</v>
      </c>
      <c r="BY706" s="1">
        <v>-1.0</v>
      </c>
      <c r="BZ706" s="1">
        <v>-1.0</v>
      </c>
      <c r="CA706" s="1">
        <v>-1.0</v>
      </c>
      <c r="CB706" s="1">
        <v>-1.0</v>
      </c>
      <c r="CC706" s="1">
        <v>-1.0</v>
      </c>
      <c r="CD706" s="1">
        <v>23741.0</v>
      </c>
    </row>
    <row r="707">
      <c r="A707" s="1">
        <v>3.2876011E7</v>
      </c>
      <c r="B707" s="1" t="s">
        <v>3979</v>
      </c>
      <c r="C707" s="1" t="s">
        <v>3980</v>
      </c>
      <c r="D707" s="1" t="s">
        <v>3980</v>
      </c>
      <c r="E707" s="1" t="s">
        <v>85</v>
      </c>
      <c r="I707" s="1">
        <v>5.9583716E7</v>
      </c>
      <c r="J707" s="1">
        <v>42420.0</v>
      </c>
      <c r="M707" s="1">
        <v>0.0</v>
      </c>
      <c r="N707" s="1">
        <v>1.0</v>
      </c>
      <c r="O707" s="1">
        <v>0.0</v>
      </c>
      <c r="P707" s="1" t="s">
        <v>89</v>
      </c>
      <c r="Q707" s="1" t="s">
        <v>90</v>
      </c>
      <c r="R707" s="1">
        <v>40.76174</v>
      </c>
      <c r="S707" s="1">
        <v>-73.96625</v>
      </c>
      <c r="T707" s="1" t="s">
        <v>91</v>
      </c>
      <c r="U707" s="1" t="s">
        <v>113</v>
      </c>
      <c r="V707" s="1">
        <v>2.0</v>
      </c>
      <c r="W707" s="1">
        <v>1.0</v>
      </c>
      <c r="X707" s="1">
        <v>1.0</v>
      </c>
      <c r="Y707" s="1">
        <v>1.0</v>
      </c>
      <c r="Z707" s="1" t="s">
        <v>93</v>
      </c>
      <c r="AA707" s="1" t="s">
        <v>3981</v>
      </c>
      <c r="AB707" s="1">
        <v>90.0</v>
      </c>
      <c r="AC707" s="1">
        <v>1.0</v>
      </c>
      <c r="AD707" s="1">
        <v>0.0</v>
      </c>
      <c r="AE707" s="1">
        <v>3.0</v>
      </c>
      <c r="AF707" s="1" t="s">
        <v>127</v>
      </c>
      <c r="AG707" s="1">
        <v>1.0</v>
      </c>
      <c r="AH707" s="1">
        <v>8.0</v>
      </c>
      <c r="AI707" s="1">
        <v>8.0</v>
      </c>
      <c r="AJ707" s="1">
        <v>8.0</v>
      </c>
      <c r="AK707" s="1">
        <v>8.0</v>
      </c>
      <c r="AL707" s="1">
        <v>1.0</v>
      </c>
      <c r="AM707" s="1">
        <v>1.0</v>
      </c>
      <c r="AU707" s="1">
        <v>0.0</v>
      </c>
      <c r="AV707" s="1" t="s">
        <v>105</v>
      </c>
      <c r="AW707" s="1">
        <v>1.0</v>
      </c>
      <c r="AX707" s="1">
        <v>0.0</v>
      </c>
      <c r="AY707" s="1">
        <v>1.0</v>
      </c>
      <c r="AZ707" s="1">
        <v>0.0</v>
      </c>
      <c r="BA707" s="1">
        <v>0.25</v>
      </c>
      <c r="BB707" s="1">
        <v>-1.0</v>
      </c>
      <c r="BC707" s="1">
        <v>1.0</v>
      </c>
      <c r="BD707" s="1">
        <v>-1.0</v>
      </c>
      <c r="BE707" s="1">
        <v>-1.0</v>
      </c>
      <c r="BF707" s="1">
        <v>-1.0</v>
      </c>
      <c r="BG707" s="1">
        <v>-1.0</v>
      </c>
      <c r="BH707" s="1">
        <v>-1.0</v>
      </c>
      <c r="BI707" s="1">
        <v>-1.0</v>
      </c>
      <c r="BJ707" s="1">
        <v>-1.0</v>
      </c>
      <c r="BK707" s="1">
        <v>-1.0</v>
      </c>
      <c r="BL707" s="1">
        <v>-1.0</v>
      </c>
      <c r="BM707" s="1">
        <v>-1.0</v>
      </c>
      <c r="BN707" s="1">
        <v>-1.0</v>
      </c>
      <c r="BO707" s="1">
        <v>-1.0</v>
      </c>
      <c r="BP707" s="1">
        <v>-1.0</v>
      </c>
      <c r="BQ707" s="1">
        <v>-1.0</v>
      </c>
      <c r="BR707" s="1">
        <v>-1.0</v>
      </c>
      <c r="BS707" s="1">
        <v>-1.0</v>
      </c>
      <c r="BT707" s="1">
        <v>-1.0</v>
      </c>
      <c r="BU707" s="1">
        <v>1.0</v>
      </c>
      <c r="BV707" s="1">
        <v>-1.0</v>
      </c>
      <c r="BW707" s="1">
        <v>-1.0</v>
      </c>
      <c r="BX707" s="1">
        <v>-1.0</v>
      </c>
      <c r="BY707" s="1">
        <v>-1.0</v>
      </c>
      <c r="BZ707" s="1">
        <v>-1.0</v>
      </c>
      <c r="CA707" s="1">
        <v>-1.0</v>
      </c>
      <c r="CB707" s="1">
        <v>-1.0</v>
      </c>
      <c r="CC707" s="1">
        <v>-1.0</v>
      </c>
      <c r="CD707" s="1">
        <v>23836.0</v>
      </c>
    </row>
    <row r="708">
      <c r="A708" s="1">
        <v>1.8596772E7</v>
      </c>
      <c r="B708" s="1" t="s">
        <v>3982</v>
      </c>
      <c r="C708" s="1" t="s">
        <v>3983</v>
      </c>
      <c r="D708" s="1" t="s">
        <v>3984</v>
      </c>
      <c r="E708" s="1" t="s">
        <v>85</v>
      </c>
      <c r="F708" s="1" t="s">
        <v>3985</v>
      </c>
      <c r="G708" s="1" t="s">
        <v>3986</v>
      </c>
      <c r="H708" s="1" t="s">
        <v>3987</v>
      </c>
      <c r="I708" s="1">
        <v>5212097.0</v>
      </c>
      <c r="J708" s="1">
        <v>41329.0</v>
      </c>
      <c r="M708" s="1">
        <v>0.0</v>
      </c>
      <c r="N708" s="1">
        <v>2.0</v>
      </c>
      <c r="O708" s="1">
        <v>1.0</v>
      </c>
      <c r="P708" s="1" t="s">
        <v>89</v>
      </c>
      <c r="Q708" s="1" t="s">
        <v>90</v>
      </c>
      <c r="R708" s="1">
        <v>40.72237</v>
      </c>
      <c r="S708" s="1">
        <v>-73.98148</v>
      </c>
      <c r="T708" s="1" t="s">
        <v>91</v>
      </c>
      <c r="U708" s="1" t="s">
        <v>113</v>
      </c>
      <c r="V708" s="1">
        <v>4.0</v>
      </c>
      <c r="W708" s="1">
        <v>1.0</v>
      </c>
      <c r="X708" s="1">
        <v>2.0</v>
      </c>
      <c r="Y708" s="1">
        <v>2.0</v>
      </c>
      <c r="Z708" s="1" t="s">
        <v>93</v>
      </c>
      <c r="AA708" s="1" t="s">
        <v>3988</v>
      </c>
      <c r="AB708" s="1">
        <v>275.0</v>
      </c>
      <c r="AC708" s="1">
        <v>4.0</v>
      </c>
      <c r="AD708" s="1">
        <v>50.0</v>
      </c>
      <c r="AE708" s="1">
        <v>2.0</v>
      </c>
      <c r="AF708" s="1" t="s">
        <v>170</v>
      </c>
      <c r="AG708" s="1">
        <v>1.0</v>
      </c>
      <c r="AH708" s="1">
        <v>0.0</v>
      </c>
      <c r="AI708" s="1">
        <v>0.0</v>
      </c>
      <c r="AJ708" s="1">
        <v>0.0</v>
      </c>
      <c r="AK708" s="1">
        <v>0.0</v>
      </c>
      <c r="AL708" s="1">
        <v>8.0</v>
      </c>
      <c r="AM708" s="1">
        <v>3.0</v>
      </c>
      <c r="AN708" s="1">
        <v>98.0</v>
      </c>
      <c r="AO708" s="1">
        <v>10.0</v>
      </c>
      <c r="AP708" s="1">
        <v>9.0</v>
      </c>
      <c r="AQ708" s="1">
        <v>9.0</v>
      </c>
      <c r="AR708" s="1">
        <v>10.0</v>
      </c>
      <c r="AS708" s="1">
        <v>10.0</v>
      </c>
      <c r="AT708" s="1">
        <v>10.0</v>
      </c>
      <c r="AU708" s="1">
        <v>1.0</v>
      </c>
      <c r="AV708" s="1" t="s">
        <v>105</v>
      </c>
      <c r="AW708" s="1">
        <v>2.0</v>
      </c>
      <c r="AX708" s="1">
        <v>0.0</v>
      </c>
      <c r="AY708" s="1">
        <v>2.0</v>
      </c>
      <c r="AZ708" s="1">
        <v>0.0</v>
      </c>
      <c r="BA708" s="1">
        <v>0.31</v>
      </c>
      <c r="BB708" s="1">
        <v>-1.0</v>
      </c>
      <c r="BC708" s="1">
        <v>1.0</v>
      </c>
      <c r="BD708" s="1">
        <v>-1.0</v>
      </c>
      <c r="BE708" s="1">
        <v>-1.0</v>
      </c>
      <c r="BF708" s="1">
        <v>-1.0</v>
      </c>
      <c r="BG708" s="1">
        <v>-1.0</v>
      </c>
      <c r="BH708" s="1">
        <v>-1.0</v>
      </c>
      <c r="BI708" s="1">
        <v>-1.0</v>
      </c>
      <c r="BJ708" s="1">
        <v>1.0</v>
      </c>
      <c r="BK708" s="1">
        <v>-1.0</v>
      </c>
      <c r="BL708" s="1">
        <v>-1.0</v>
      </c>
      <c r="BM708" s="1">
        <v>1.0</v>
      </c>
      <c r="BN708" s="1">
        <v>1.0</v>
      </c>
      <c r="BO708" s="1">
        <v>1.0</v>
      </c>
      <c r="BP708" s="1">
        <v>1.0</v>
      </c>
      <c r="BQ708" s="1">
        <v>1.0</v>
      </c>
      <c r="BR708" s="1">
        <v>-1.0</v>
      </c>
      <c r="BS708" s="1">
        <v>1.0</v>
      </c>
      <c r="BT708" s="1">
        <v>-1.0</v>
      </c>
      <c r="BU708" s="1">
        <v>1.0</v>
      </c>
      <c r="BV708" s="1">
        <v>-1.0</v>
      </c>
      <c r="BW708" s="1">
        <v>1.0</v>
      </c>
      <c r="BX708" s="1">
        <v>-1.0</v>
      </c>
      <c r="BY708" s="1">
        <v>-1.0</v>
      </c>
      <c r="BZ708" s="1">
        <v>-1.0</v>
      </c>
      <c r="CA708" s="1">
        <v>-1.0</v>
      </c>
      <c r="CB708" s="1">
        <v>-1.0</v>
      </c>
      <c r="CC708" s="1">
        <v>-1.0</v>
      </c>
      <c r="CD708" s="1">
        <v>23840.0</v>
      </c>
    </row>
    <row r="709">
      <c r="A709" s="1">
        <v>1.8569279E7</v>
      </c>
      <c r="B709" s="1" t="s">
        <v>3989</v>
      </c>
      <c r="C709" s="1" t="s">
        <v>3990</v>
      </c>
      <c r="D709" s="1" t="s">
        <v>3991</v>
      </c>
      <c r="E709" s="1" t="s">
        <v>85</v>
      </c>
      <c r="F709" s="1" t="s">
        <v>3992</v>
      </c>
      <c r="H709" s="2" t="str">
        <f>-no SMOKING -no Pets allowed -no parties -please keep noise to a minimum and Respect neighbors  -trash goes in SILVER bins outside building entrance. RECYCLED garbage and papers go in separate bins outside The building. -when you leave please turn Light and air conditioner off and make sure gas on stove is off -leave windows half closed when leaving  -make sure Door is locked</f>
        <v>#ERROR!</v>
      </c>
      <c r="I709" s="1">
        <v>4677247.0</v>
      </c>
      <c r="J709" s="1">
        <v>41286.0</v>
      </c>
      <c r="K709" s="1" t="s">
        <v>88</v>
      </c>
      <c r="L709" s="1">
        <v>0.67</v>
      </c>
      <c r="M709" s="1">
        <v>0.0</v>
      </c>
      <c r="N709" s="1">
        <v>0.0</v>
      </c>
      <c r="O709" s="1">
        <v>1.0</v>
      </c>
      <c r="P709" s="1" t="s">
        <v>89</v>
      </c>
      <c r="Q709" s="1" t="s">
        <v>587</v>
      </c>
      <c r="R709" s="1">
        <v>40.77973</v>
      </c>
      <c r="S709" s="1">
        <v>-73.95039</v>
      </c>
      <c r="T709" s="1" t="s">
        <v>91</v>
      </c>
      <c r="U709" s="1" t="s">
        <v>92</v>
      </c>
      <c r="V709" s="1">
        <v>2.0</v>
      </c>
      <c r="W709" s="1">
        <v>1.0</v>
      </c>
      <c r="X709" s="1">
        <v>1.0</v>
      </c>
      <c r="Y709" s="1">
        <v>1.0</v>
      </c>
      <c r="Z709" s="1" t="s">
        <v>93</v>
      </c>
      <c r="AA709" s="1" t="s">
        <v>3993</v>
      </c>
      <c r="AB709" s="1">
        <v>150.0</v>
      </c>
      <c r="AC709" s="1">
        <v>2.0</v>
      </c>
      <c r="AD709" s="1">
        <v>100.0</v>
      </c>
      <c r="AE709" s="1">
        <v>2.0</v>
      </c>
      <c r="AF709" s="1" t="s">
        <v>407</v>
      </c>
      <c r="AG709" s="1">
        <v>1.0</v>
      </c>
      <c r="AH709" s="1">
        <v>27.0</v>
      </c>
      <c r="AI709" s="1">
        <v>57.0</v>
      </c>
      <c r="AJ709" s="1">
        <v>87.0</v>
      </c>
      <c r="AK709" s="1">
        <v>338.0</v>
      </c>
      <c r="AL709" s="1">
        <v>17.0</v>
      </c>
      <c r="AM709" s="1">
        <v>5.0</v>
      </c>
      <c r="AN709" s="1">
        <v>95.0</v>
      </c>
      <c r="AO709" s="1">
        <v>9.0</v>
      </c>
      <c r="AP709" s="1">
        <v>10.0</v>
      </c>
      <c r="AQ709" s="1">
        <v>10.0</v>
      </c>
      <c r="AR709" s="1">
        <v>10.0</v>
      </c>
      <c r="AS709" s="1">
        <v>10.0</v>
      </c>
      <c r="AT709" s="1">
        <v>9.0</v>
      </c>
      <c r="AU709" s="1">
        <v>0.0</v>
      </c>
      <c r="AV709" s="1" t="s">
        <v>117</v>
      </c>
      <c r="AW709" s="1">
        <v>1.0</v>
      </c>
      <c r="AX709" s="1">
        <v>1.0</v>
      </c>
      <c r="AY709" s="1">
        <v>0.0</v>
      </c>
      <c r="AZ709" s="1">
        <v>0.0</v>
      </c>
      <c r="BA709" s="1">
        <v>0.71</v>
      </c>
      <c r="BB709" s="1">
        <v>-1.0</v>
      </c>
      <c r="BC709" s="1">
        <v>1.0</v>
      </c>
      <c r="BD709" s="1">
        <v>-1.0</v>
      </c>
      <c r="BE709" s="1">
        <v>-1.0</v>
      </c>
      <c r="BF709" s="1">
        <v>-1.0</v>
      </c>
      <c r="BG709" s="1">
        <v>-1.0</v>
      </c>
      <c r="BH709" s="1">
        <v>-1.0</v>
      </c>
      <c r="BI709" s="1">
        <v>-1.0</v>
      </c>
      <c r="BJ709" s="1">
        <v>1.0</v>
      </c>
      <c r="BK709" s="1">
        <v>-1.0</v>
      </c>
      <c r="BL709" s="1">
        <v>-1.0</v>
      </c>
      <c r="BM709" s="1">
        <v>-1.0</v>
      </c>
      <c r="BN709" s="1">
        <v>-1.0</v>
      </c>
      <c r="BO709" s="1">
        <v>-1.0</v>
      </c>
      <c r="BP709" s="1">
        <v>-1.0</v>
      </c>
      <c r="BQ709" s="1">
        <v>1.0</v>
      </c>
      <c r="BR709" s="1">
        <v>-1.0</v>
      </c>
      <c r="BS709" s="1">
        <v>1.0</v>
      </c>
      <c r="BT709" s="1">
        <v>-1.0</v>
      </c>
      <c r="BU709" s="1">
        <v>1.0</v>
      </c>
      <c r="BV709" s="1">
        <v>-1.0</v>
      </c>
      <c r="BW709" s="1">
        <v>-1.0</v>
      </c>
      <c r="BX709" s="1">
        <v>-1.0</v>
      </c>
      <c r="BY709" s="1">
        <v>-1.0</v>
      </c>
      <c r="BZ709" s="1">
        <v>-1.0</v>
      </c>
      <c r="CA709" s="1">
        <v>-1.0</v>
      </c>
      <c r="CB709" s="1">
        <v>-1.0</v>
      </c>
      <c r="CC709" s="1">
        <v>-1.0</v>
      </c>
      <c r="CD709" s="1">
        <v>23841.0</v>
      </c>
    </row>
    <row r="710">
      <c r="A710" s="1">
        <v>5442584.0</v>
      </c>
      <c r="B710" s="1" t="s">
        <v>3994</v>
      </c>
      <c r="C710" s="1" t="s">
        <v>3995</v>
      </c>
      <c r="D710" s="1" t="s">
        <v>3996</v>
      </c>
      <c r="E710" s="1" t="s">
        <v>85</v>
      </c>
      <c r="H710" s="1" t="s">
        <v>3997</v>
      </c>
      <c r="I710" s="1">
        <v>2.7204642E7</v>
      </c>
      <c r="J710" s="1">
        <v>42039.0</v>
      </c>
      <c r="K710" s="1" t="s">
        <v>134</v>
      </c>
      <c r="L710" s="1">
        <v>1.0</v>
      </c>
      <c r="M710" s="1">
        <v>0.0</v>
      </c>
      <c r="N710" s="1">
        <v>1.0</v>
      </c>
      <c r="O710" s="1">
        <v>0.0</v>
      </c>
      <c r="P710" s="1" t="s">
        <v>89</v>
      </c>
      <c r="Q710" s="1" t="s">
        <v>601</v>
      </c>
      <c r="R710" s="1">
        <v>40.76115</v>
      </c>
      <c r="S710" s="1">
        <v>-73.98224</v>
      </c>
      <c r="T710" s="1" t="s">
        <v>91</v>
      </c>
      <c r="U710" s="1" t="s">
        <v>92</v>
      </c>
      <c r="V710" s="1">
        <v>2.0</v>
      </c>
      <c r="W710" s="1">
        <v>1.0</v>
      </c>
      <c r="X710" s="1">
        <v>1.0</v>
      </c>
      <c r="Y710" s="1">
        <v>1.0</v>
      </c>
      <c r="Z710" s="1" t="s">
        <v>93</v>
      </c>
      <c r="AA710" s="1" t="s">
        <v>3998</v>
      </c>
      <c r="AB710" s="1">
        <v>200.0</v>
      </c>
      <c r="AC710" s="1">
        <v>1.0</v>
      </c>
      <c r="AD710" s="1">
        <v>0.0</v>
      </c>
      <c r="AE710" s="1">
        <v>30.0</v>
      </c>
      <c r="AF710" s="1" t="s">
        <v>356</v>
      </c>
      <c r="AG710" s="1">
        <v>1.0</v>
      </c>
      <c r="AH710" s="1">
        <v>0.0</v>
      </c>
      <c r="AI710" s="1">
        <v>3.0</v>
      </c>
      <c r="AJ710" s="1">
        <v>9.0</v>
      </c>
      <c r="AK710" s="1">
        <v>284.0</v>
      </c>
      <c r="AL710" s="1">
        <v>14.0</v>
      </c>
      <c r="AM710" s="1">
        <v>4.0</v>
      </c>
      <c r="AN710" s="1">
        <v>91.0</v>
      </c>
      <c r="AO710" s="1">
        <v>9.0</v>
      </c>
      <c r="AP710" s="1">
        <v>9.0</v>
      </c>
      <c r="AQ710" s="1">
        <v>9.0</v>
      </c>
      <c r="AR710" s="1">
        <v>10.0</v>
      </c>
      <c r="AS710" s="1">
        <v>10.0</v>
      </c>
      <c r="AT710" s="1">
        <v>8.0</v>
      </c>
      <c r="AU710" s="1">
        <v>0.0</v>
      </c>
      <c r="AV710" s="1" t="s">
        <v>96</v>
      </c>
      <c r="AW710" s="1">
        <v>1.0</v>
      </c>
      <c r="AX710" s="1">
        <v>1.0</v>
      </c>
      <c r="AY710" s="1">
        <v>0.0</v>
      </c>
      <c r="AZ710" s="1">
        <v>0.0</v>
      </c>
      <c r="BA710" s="1">
        <v>0.29</v>
      </c>
      <c r="BB710" s="1">
        <v>1.0</v>
      </c>
      <c r="BC710" s="1">
        <v>1.0</v>
      </c>
      <c r="BD710" s="1">
        <v>-1.0</v>
      </c>
      <c r="BE710" s="1">
        <v>-1.0</v>
      </c>
      <c r="BF710" s="1">
        <v>-1.0</v>
      </c>
      <c r="BG710" s="1">
        <v>-1.0</v>
      </c>
      <c r="BH710" s="1">
        <v>-1.0</v>
      </c>
      <c r="BI710" s="1">
        <v>-1.0</v>
      </c>
      <c r="BJ710" s="1">
        <v>1.0</v>
      </c>
      <c r="BK710" s="1">
        <v>-1.0</v>
      </c>
      <c r="BL710" s="1">
        <v>-1.0</v>
      </c>
      <c r="BM710" s="1">
        <v>1.0</v>
      </c>
      <c r="BN710" s="1">
        <v>1.0</v>
      </c>
      <c r="BO710" s="1">
        <v>1.0</v>
      </c>
      <c r="BP710" s="1">
        <v>-1.0</v>
      </c>
      <c r="BQ710" s="1">
        <v>-1.0</v>
      </c>
      <c r="BR710" s="1">
        <v>-1.0</v>
      </c>
      <c r="BS710" s="1">
        <v>-1.0</v>
      </c>
      <c r="BT710" s="1">
        <v>-1.0</v>
      </c>
      <c r="BU710" s="1">
        <v>1.0</v>
      </c>
      <c r="BV710" s="1">
        <v>-1.0</v>
      </c>
      <c r="BW710" s="1">
        <v>-1.0</v>
      </c>
      <c r="BX710" s="1">
        <v>-1.0</v>
      </c>
      <c r="BY710" s="1">
        <v>-1.0</v>
      </c>
      <c r="BZ710" s="1">
        <v>-1.0</v>
      </c>
      <c r="CA710" s="1">
        <v>-1.0</v>
      </c>
      <c r="CB710" s="1">
        <v>-1.0</v>
      </c>
      <c r="CC710" s="1">
        <v>-1.0</v>
      </c>
      <c r="CD710" s="1">
        <v>23868.0</v>
      </c>
    </row>
    <row r="711">
      <c r="A711" s="1">
        <v>2.9533754E7</v>
      </c>
      <c r="B711" s="1" t="s">
        <v>3999</v>
      </c>
      <c r="C711" s="1" t="s">
        <v>4000</v>
      </c>
      <c r="D711" s="1" t="s">
        <v>4000</v>
      </c>
      <c r="E711" s="1" t="s">
        <v>85</v>
      </c>
      <c r="H711" s="1" t="s">
        <v>507</v>
      </c>
      <c r="I711" s="1">
        <v>2.13781715E8</v>
      </c>
      <c r="J711" s="1">
        <v>43348.0</v>
      </c>
      <c r="K711" s="1" t="s">
        <v>88</v>
      </c>
      <c r="L711" s="1">
        <v>0.72</v>
      </c>
      <c r="M711" s="1">
        <v>0.0</v>
      </c>
      <c r="N711" s="1">
        <v>33.0</v>
      </c>
      <c r="O711" s="1">
        <v>0.0</v>
      </c>
      <c r="P711" s="1" t="s">
        <v>123</v>
      </c>
      <c r="Q711" s="1" t="s">
        <v>124</v>
      </c>
      <c r="R711" s="1">
        <v>40.7313599999999</v>
      </c>
      <c r="S711" s="1">
        <v>-73.95447</v>
      </c>
      <c r="T711" s="1" t="s">
        <v>125</v>
      </c>
      <c r="U711" s="1" t="s">
        <v>214</v>
      </c>
      <c r="V711" s="1">
        <v>4.0</v>
      </c>
      <c r="W711" s="1">
        <v>1.0</v>
      </c>
      <c r="X711" s="1">
        <v>1.0</v>
      </c>
      <c r="Y711" s="1">
        <v>3.0</v>
      </c>
      <c r="Z711" s="1" t="s">
        <v>93</v>
      </c>
      <c r="AA711" s="1" t="s">
        <v>4001</v>
      </c>
      <c r="AB711" s="1">
        <v>119.0</v>
      </c>
      <c r="AC711" s="1">
        <v>2.0</v>
      </c>
      <c r="AD711" s="1">
        <v>39.0</v>
      </c>
      <c r="AE711" s="1">
        <v>1.0</v>
      </c>
      <c r="AF711" s="1" t="s">
        <v>170</v>
      </c>
      <c r="AG711" s="1">
        <v>1.0</v>
      </c>
      <c r="AH711" s="1">
        <v>30.0</v>
      </c>
      <c r="AI711" s="1">
        <v>60.0</v>
      </c>
      <c r="AJ711" s="1">
        <v>90.0</v>
      </c>
      <c r="AK711" s="1">
        <v>180.0</v>
      </c>
      <c r="AL711" s="1">
        <v>0.0</v>
      </c>
      <c r="AM711" s="1">
        <v>0.0</v>
      </c>
      <c r="AU711" s="1">
        <v>0.0</v>
      </c>
      <c r="AV711" s="1" t="s">
        <v>96</v>
      </c>
      <c r="AW711" s="1">
        <v>33.0</v>
      </c>
      <c r="AX711" s="1">
        <v>14.0</v>
      </c>
      <c r="AY711" s="1">
        <v>16.0</v>
      </c>
      <c r="AZ711" s="1">
        <v>3.0</v>
      </c>
      <c r="BB711" s="1">
        <v>-1.0</v>
      </c>
      <c r="BC711" s="1">
        <v>1.0</v>
      </c>
      <c r="BD711" s="1">
        <v>-1.0</v>
      </c>
      <c r="BE711" s="1">
        <v>-1.0</v>
      </c>
      <c r="BF711" s="1">
        <v>-1.0</v>
      </c>
      <c r="BG711" s="1">
        <v>-1.0</v>
      </c>
      <c r="BH711" s="1">
        <v>1.0</v>
      </c>
      <c r="BI711" s="1">
        <v>-1.0</v>
      </c>
      <c r="BJ711" s="1">
        <v>1.0</v>
      </c>
      <c r="BK711" s="1">
        <v>-1.0</v>
      </c>
      <c r="BL711" s="1">
        <v>-1.0</v>
      </c>
      <c r="BM711" s="1">
        <v>-1.0</v>
      </c>
      <c r="BN711" s="1">
        <v>-1.0</v>
      </c>
      <c r="BO711" s="1">
        <v>-1.0</v>
      </c>
      <c r="BP711" s="1">
        <v>-1.0</v>
      </c>
      <c r="BQ711" s="1">
        <v>-1.0</v>
      </c>
      <c r="BR711" s="1">
        <v>-1.0</v>
      </c>
      <c r="BS711" s="1">
        <v>-1.0</v>
      </c>
      <c r="BT711" s="1">
        <v>-1.0</v>
      </c>
      <c r="BU711" s="1">
        <v>1.0</v>
      </c>
      <c r="BV711" s="1">
        <v>-1.0</v>
      </c>
      <c r="BW711" s="1">
        <v>-1.0</v>
      </c>
      <c r="BX711" s="1">
        <v>-1.0</v>
      </c>
      <c r="BY711" s="1">
        <v>-1.0</v>
      </c>
      <c r="BZ711" s="1">
        <v>-1.0</v>
      </c>
      <c r="CA711" s="1">
        <v>-1.0</v>
      </c>
      <c r="CB711" s="1">
        <v>-1.0</v>
      </c>
      <c r="CC711" s="1">
        <v>-1.0</v>
      </c>
      <c r="CD711" s="1">
        <v>23868.0</v>
      </c>
    </row>
    <row r="712">
      <c r="A712" s="1">
        <v>2.6224149E7</v>
      </c>
      <c r="B712" s="1" t="s">
        <v>4002</v>
      </c>
      <c r="C712" s="1" t="s">
        <v>4003</v>
      </c>
      <c r="D712" s="1" t="s">
        <v>4004</v>
      </c>
      <c r="E712" s="1" t="s">
        <v>85</v>
      </c>
      <c r="H712" s="1" t="s">
        <v>4005</v>
      </c>
      <c r="I712" s="1">
        <v>1.91901037E8</v>
      </c>
      <c r="J712" s="1">
        <v>43247.0</v>
      </c>
      <c r="K712" s="1" t="s">
        <v>134</v>
      </c>
      <c r="L712" s="1">
        <v>1.0</v>
      </c>
      <c r="M712" s="1">
        <v>1.0</v>
      </c>
      <c r="N712" s="1">
        <v>2.0</v>
      </c>
      <c r="O712" s="1">
        <v>0.0</v>
      </c>
      <c r="P712" s="1" t="s">
        <v>123</v>
      </c>
      <c r="Q712" s="1" t="s">
        <v>124</v>
      </c>
      <c r="R712" s="1">
        <v>40.58338</v>
      </c>
      <c r="S712" s="1">
        <v>-73.93961</v>
      </c>
      <c r="T712" s="1" t="s">
        <v>91</v>
      </c>
      <c r="U712" s="1" t="s">
        <v>113</v>
      </c>
      <c r="V712" s="1">
        <v>2.0</v>
      </c>
      <c r="W712" s="1">
        <v>1.0</v>
      </c>
      <c r="X712" s="1">
        <v>1.0</v>
      </c>
      <c r="Y712" s="1">
        <v>1.0</v>
      </c>
      <c r="Z712" s="1" t="s">
        <v>93</v>
      </c>
      <c r="AA712" s="1" t="s">
        <v>4006</v>
      </c>
      <c r="AB712" s="1">
        <v>75.0</v>
      </c>
      <c r="AC712" s="1">
        <v>1.0</v>
      </c>
      <c r="AD712" s="1">
        <v>15.0</v>
      </c>
      <c r="AE712" s="1">
        <v>10.0</v>
      </c>
      <c r="AF712" s="1" t="s">
        <v>104</v>
      </c>
      <c r="AG712" s="1">
        <v>1.0</v>
      </c>
      <c r="AH712" s="1">
        <v>6.0</v>
      </c>
      <c r="AI712" s="1">
        <v>26.0</v>
      </c>
      <c r="AJ712" s="1">
        <v>56.0</v>
      </c>
      <c r="AK712" s="1">
        <v>146.0</v>
      </c>
      <c r="AL712" s="1">
        <v>2.0</v>
      </c>
      <c r="AM712" s="1">
        <v>2.0</v>
      </c>
      <c r="AN712" s="1">
        <v>100.0</v>
      </c>
      <c r="AO712" s="1">
        <v>10.0</v>
      </c>
      <c r="AP712" s="1">
        <v>10.0</v>
      </c>
      <c r="AQ712" s="1">
        <v>10.0</v>
      </c>
      <c r="AR712" s="1">
        <v>10.0</v>
      </c>
      <c r="AS712" s="1">
        <v>10.0</v>
      </c>
      <c r="AT712" s="1">
        <v>10.0</v>
      </c>
      <c r="AU712" s="1">
        <v>0.0</v>
      </c>
      <c r="AV712" s="1" t="s">
        <v>96</v>
      </c>
      <c r="AW712" s="1">
        <v>2.0</v>
      </c>
      <c r="AX712" s="1">
        <v>0.0</v>
      </c>
      <c r="AY712" s="1">
        <v>2.0</v>
      </c>
      <c r="AZ712" s="1">
        <v>0.0</v>
      </c>
      <c r="BA712" s="1">
        <v>0.2</v>
      </c>
      <c r="BB712" s="1">
        <v>-1.0</v>
      </c>
      <c r="BC712" s="1">
        <v>1.0</v>
      </c>
      <c r="BD712" s="1">
        <v>-1.0</v>
      </c>
      <c r="BE712" s="1">
        <v>-1.0</v>
      </c>
      <c r="BF712" s="1">
        <v>-1.0</v>
      </c>
      <c r="BG712" s="1">
        <v>-1.0</v>
      </c>
      <c r="BH712" s="1">
        <v>-1.0</v>
      </c>
      <c r="BI712" s="1">
        <v>-1.0</v>
      </c>
      <c r="BJ712" s="1">
        <v>1.0</v>
      </c>
      <c r="BK712" s="1">
        <v>-1.0</v>
      </c>
      <c r="BL712" s="1">
        <v>-1.0</v>
      </c>
      <c r="BM712" s="1">
        <v>1.0</v>
      </c>
      <c r="BN712" s="1">
        <v>1.0</v>
      </c>
      <c r="BO712" s="1">
        <v>-1.0</v>
      </c>
      <c r="BP712" s="1">
        <v>-1.0</v>
      </c>
      <c r="BQ712" s="1">
        <v>1.0</v>
      </c>
      <c r="BR712" s="1">
        <v>-1.0</v>
      </c>
      <c r="BS712" s="1">
        <v>1.0</v>
      </c>
      <c r="BT712" s="1">
        <v>-1.0</v>
      </c>
      <c r="BU712" s="1">
        <v>1.0</v>
      </c>
      <c r="BV712" s="1">
        <v>1.0</v>
      </c>
      <c r="BW712" s="1">
        <v>1.0</v>
      </c>
      <c r="BX712" s="1">
        <v>-1.0</v>
      </c>
      <c r="BY712" s="1">
        <v>-1.0</v>
      </c>
      <c r="BZ712" s="1">
        <v>-1.0</v>
      </c>
      <c r="CA712" s="1">
        <v>-1.0</v>
      </c>
      <c r="CB712" s="1">
        <v>-1.0</v>
      </c>
      <c r="CC712" s="1">
        <v>-1.0</v>
      </c>
      <c r="CD712" s="1">
        <v>23930.0</v>
      </c>
    </row>
    <row r="713">
      <c r="A713" s="1">
        <v>3.1409739E7</v>
      </c>
      <c r="B713" s="1" t="s">
        <v>4007</v>
      </c>
      <c r="C713" s="1" t="s">
        <v>4008</v>
      </c>
      <c r="D713" s="1" t="s">
        <v>4008</v>
      </c>
      <c r="E713" s="1" t="s">
        <v>85</v>
      </c>
      <c r="I713" s="1">
        <v>2.0233597E7</v>
      </c>
      <c r="J713" s="1">
        <v>41869.0</v>
      </c>
      <c r="K713" s="1" t="s">
        <v>88</v>
      </c>
      <c r="L713" s="1">
        <v>1.0</v>
      </c>
      <c r="M713" s="1">
        <v>0.0</v>
      </c>
      <c r="N713" s="1">
        <v>2.0</v>
      </c>
      <c r="O713" s="1">
        <v>0.0</v>
      </c>
      <c r="P713" s="1" t="s">
        <v>123</v>
      </c>
      <c r="Q713" s="1" t="s">
        <v>124</v>
      </c>
      <c r="R713" s="1">
        <v>40.70952</v>
      </c>
      <c r="S713" s="1">
        <v>-73.9435</v>
      </c>
      <c r="T713" s="1" t="s">
        <v>91</v>
      </c>
      <c r="U713" s="1" t="s">
        <v>92</v>
      </c>
      <c r="V713" s="1">
        <v>4.0</v>
      </c>
      <c r="W713" s="1">
        <v>1.0</v>
      </c>
      <c r="X713" s="1">
        <v>2.0</v>
      </c>
      <c r="Y713" s="1">
        <v>2.0</v>
      </c>
      <c r="Z713" s="1" t="s">
        <v>93</v>
      </c>
      <c r="AA713" s="1" t="s">
        <v>4009</v>
      </c>
      <c r="AB713" s="1">
        <v>200.0</v>
      </c>
      <c r="AC713" s="1">
        <v>1.0</v>
      </c>
      <c r="AD713" s="1">
        <v>0.0</v>
      </c>
      <c r="AE713" s="1">
        <v>6.0</v>
      </c>
      <c r="AF713" s="1" t="s">
        <v>202</v>
      </c>
      <c r="AG713" s="1">
        <v>1.0</v>
      </c>
      <c r="AH713" s="1">
        <v>0.0</v>
      </c>
      <c r="AI713" s="1">
        <v>0.0</v>
      </c>
      <c r="AJ713" s="1">
        <v>0.0</v>
      </c>
      <c r="AK713" s="1">
        <v>49.0</v>
      </c>
      <c r="AL713" s="1">
        <v>2.0</v>
      </c>
      <c r="AM713" s="1">
        <v>2.0</v>
      </c>
      <c r="AN713" s="1">
        <v>80.0</v>
      </c>
      <c r="AO713" s="1">
        <v>9.0</v>
      </c>
      <c r="AP713" s="1">
        <v>4.0</v>
      </c>
      <c r="AQ713" s="1">
        <v>9.0</v>
      </c>
      <c r="AR713" s="1">
        <v>10.0</v>
      </c>
      <c r="AS713" s="1">
        <v>10.0</v>
      </c>
      <c r="AT713" s="1">
        <v>9.0</v>
      </c>
      <c r="AU713" s="1">
        <v>1.0</v>
      </c>
      <c r="AV713" s="1" t="s">
        <v>105</v>
      </c>
      <c r="AW713" s="1">
        <v>1.0</v>
      </c>
      <c r="AX713" s="1">
        <v>1.0</v>
      </c>
      <c r="AY713" s="1">
        <v>0.0</v>
      </c>
      <c r="AZ713" s="1">
        <v>0.0</v>
      </c>
      <c r="BA713" s="1">
        <v>2.0</v>
      </c>
      <c r="BB713" s="1">
        <v>-1.0</v>
      </c>
      <c r="BC713" s="1">
        <v>1.0</v>
      </c>
      <c r="BD713" s="1">
        <v>-1.0</v>
      </c>
      <c r="BE713" s="1">
        <v>-1.0</v>
      </c>
      <c r="BF713" s="1">
        <v>-1.0</v>
      </c>
      <c r="BG713" s="1">
        <v>-1.0</v>
      </c>
      <c r="BH713" s="1">
        <v>-1.0</v>
      </c>
      <c r="BI713" s="1">
        <v>-1.0</v>
      </c>
      <c r="BJ713" s="1">
        <v>1.0</v>
      </c>
      <c r="BK713" s="1">
        <v>-1.0</v>
      </c>
      <c r="BL713" s="1">
        <v>-1.0</v>
      </c>
      <c r="BM713" s="1">
        <v>1.0</v>
      </c>
      <c r="BN713" s="1">
        <v>-1.0</v>
      </c>
      <c r="BO713" s="1">
        <v>-1.0</v>
      </c>
      <c r="BP713" s="1">
        <v>-1.0</v>
      </c>
      <c r="BQ713" s="1">
        <v>-1.0</v>
      </c>
      <c r="BR713" s="1">
        <v>-1.0</v>
      </c>
      <c r="BS713" s="1">
        <v>-1.0</v>
      </c>
      <c r="BT713" s="1">
        <v>-1.0</v>
      </c>
      <c r="BU713" s="1">
        <v>1.0</v>
      </c>
      <c r="BV713" s="1">
        <v>-1.0</v>
      </c>
      <c r="BW713" s="1">
        <v>-1.0</v>
      </c>
      <c r="BX713" s="1">
        <v>-1.0</v>
      </c>
      <c r="BY713" s="1">
        <v>-1.0</v>
      </c>
      <c r="BZ713" s="1">
        <v>-1.0</v>
      </c>
      <c r="CA713" s="1">
        <v>-1.0</v>
      </c>
      <c r="CB713" s="1">
        <v>-1.0</v>
      </c>
      <c r="CC713" s="1">
        <v>-1.0</v>
      </c>
      <c r="CD713" s="1">
        <v>23931.0</v>
      </c>
    </row>
    <row r="714">
      <c r="A714" s="1">
        <v>3.2307013E7</v>
      </c>
      <c r="B714" s="1" t="s">
        <v>4010</v>
      </c>
      <c r="C714" s="1" t="s">
        <v>4011</v>
      </c>
      <c r="D714" s="1" t="s">
        <v>4012</v>
      </c>
      <c r="E714" s="1" t="s">
        <v>85</v>
      </c>
      <c r="I714" s="1">
        <v>2.8046939E7</v>
      </c>
      <c r="J714" s="1">
        <v>42055.0</v>
      </c>
      <c r="K714" s="1" t="s">
        <v>272</v>
      </c>
      <c r="L714" s="1">
        <v>0.83</v>
      </c>
      <c r="M714" s="1">
        <v>0.0</v>
      </c>
      <c r="N714" s="1">
        <v>1.0</v>
      </c>
      <c r="O714" s="1">
        <v>1.0</v>
      </c>
      <c r="P714" s="1" t="s">
        <v>4013</v>
      </c>
      <c r="Q714" s="1" t="s">
        <v>124</v>
      </c>
      <c r="R714" s="1">
        <v>40.6376</v>
      </c>
      <c r="S714" s="1">
        <v>-73.97386</v>
      </c>
      <c r="T714" s="1" t="s">
        <v>91</v>
      </c>
      <c r="U714" s="1" t="s">
        <v>113</v>
      </c>
      <c r="V714" s="1">
        <v>1.0</v>
      </c>
      <c r="W714" s="1">
        <v>1.0</v>
      </c>
      <c r="X714" s="1">
        <v>1.0</v>
      </c>
      <c r="Y714" s="1">
        <v>1.0</v>
      </c>
      <c r="Z714" s="1" t="s">
        <v>93</v>
      </c>
      <c r="AA714" s="1" t="s">
        <v>4014</v>
      </c>
      <c r="AB714" s="1">
        <v>97.0</v>
      </c>
      <c r="AC714" s="1">
        <v>2.0</v>
      </c>
      <c r="AD714" s="1">
        <v>50.0</v>
      </c>
      <c r="AE714" s="1">
        <v>1.0</v>
      </c>
      <c r="AF714" s="1" t="s">
        <v>407</v>
      </c>
      <c r="AG714" s="1">
        <v>1.0</v>
      </c>
      <c r="AH714" s="1">
        <v>0.0</v>
      </c>
      <c r="AI714" s="1">
        <v>0.0</v>
      </c>
      <c r="AJ714" s="1">
        <v>0.0</v>
      </c>
      <c r="AK714" s="1">
        <v>0.0</v>
      </c>
      <c r="AL714" s="1">
        <v>0.0</v>
      </c>
      <c r="AM714" s="1">
        <v>0.0</v>
      </c>
      <c r="AU714" s="1">
        <v>1.0</v>
      </c>
      <c r="AV714" s="1" t="s">
        <v>105</v>
      </c>
      <c r="AW714" s="1">
        <v>1.0</v>
      </c>
      <c r="AX714" s="1">
        <v>0.0</v>
      </c>
      <c r="AY714" s="1">
        <v>1.0</v>
      </c>
      <c r="AZ714" s="1">
        <v>0.0</v>
      </c>
      <c r="BB714" s="1">
        <v>-1.0</v>
      </c>
      <c r="BC714" s="1">
        <v>1.0</v>
      </c>
      <c r="BD714" s="1">
        <v>-1.0</v>
      </c>
      <c r="BE714" s="1">
        <v>1.0</v>
      </c>
      <c r="BF714" s="1">
        <v>1.0</v>
      </c>
      <c r="BG714" s="1">
        <v>-1.0</v>
      </c>
      <c r="BH714" s="1">
        <v>1.0</v>
      </c>
      <c r="BI714" s="1">
        <v>-1.0</v>
      </c>
      <c r="BJ714" s="1">
        <v>1.0</v>
      </c>
      <c r="BK714" s="1">
        <v>-1.0</v>
      </c>
      <c r="BL714" s="1">
        <v>1.0</v>
      </c>
      <c r="BM714" s="1">
        <v>1.0</v>
      </c>
      <c r="BN714" s="1">
        <v>1.0</v>
      </c>
      <c r="BO714" s="1">
        <v>1.0</v>
      </c>
      <c r="BP714" s="1">
        <v>-1.0</v>
      </c>
      <c r="BQ714" s="1">
        <v>1.0</v>
      </c>
      <c r="BR714" s="1">
        <v>-1.0</v>
      </c>
      <c r="BS714" s="1">
        <v>1.0</v>
      </c>
      <c r="BT714" s="1">
        <v>-1.0</v>
      </c>
      <c r="BU714" s="1">
        <v>1.0</v>
      </c>
      <c r="BV714" s="1">
        <v>-1.0</v>
      </c>
      <c r="BW714" s="1">
        <v>1.0</v>
      </c>
      <c r="BX714" s="1">
        <v>-1.0</v>
      </c>
      <c r="BY714" s="1">
        <v>-1.0</v>
      </c>
      <c r="BZ714" s="1">
        <v>-1.0</v>
      </c>
      <c r="CA714" s="1">
        <v>-1.0</v>
      </c>
      <c r="CB714" s="1">
        <v>-1.0</v>
      </c>
      <c r="CC714" s="1">
        <v>-1.0</v>
      </c>
      <c r="CD714" s="1">
        <v>24006.0</v>
      </c>
    </row>
    <row r="715">
      <c r="A715" s="1">
        <v>1.0386831E7</v>
      </c>
      <c r="B715" s="1" t="s">
        <v>4015</v>
      </c>
      <c r="C715" s="1" t="s">
        <v>4016</v>
      </c>
      <c r="D715" s="1" t="s">
        <v>4016</v>
      </c>
      <c r="E715" s="1" t="s">
        <v>85</v>
      </c>
      <c r="I715" s="1">
        <v>1.5895218E7</v>
      </c>
      <c r="J715" s="1">
        <v>41782.0</v>
      </c>
      <c r="M715" s="1">
        <v>0.0</v>
      </c>
      <c r="N715" s="1">
        <v>2.0</v>
      </c>
      <c r="O715" s="1">
        <v>1.0</v>
      </c>
      <c r="P715" s="1" t="s">
        <v>123</v>
      </c>
      <c r="Q715" s="1" t="s">
        <v>124</v>
      </c>
      <c r="R715" s="1">
        <v>40.68444</v>
      </c>
      <c r="S715" s="1">
        <v>-73.9884699999999</v>
      </c>
      <c r="T715" s="1" t="s">
        <v>91</v>
      </c>
      <c r="U715" s="1" t="s">
        <v>113</v>
      </c>
      <c r="V715" s="1">
        <v>2.0</v>
      </c>
      <c r="W715" s="1">
        <v>1.0</v>
      </c>
      <c r="X715" s="1">
        <v>1.0</v>
      </c>
      <c r="Y715" s="1">
        <v>1.0</v>
      </c>
      <c r="Z715" s="1" t="s">
        <v>93</v>
      </c>
      <c r="AA715" s="1" t="s">
        <v>4017</v>
      </c>
      <c r="AB715" s="1">
        <v>62.0</v>
      </c>
      <c r="AC715" s="1">
        <v>1.0</v>
      </c>
      <c r="AD715" s="1">
        <v>0.0</v>
      </c>
      <c r="AE715" s="1">
        <v>2.0</v>
      </c>
      <c r="AF715" s="1" t="s">
        <v>479</v>
      </c>
      <c r="AG715" s="1">
        <v>1.0</v>
      </c>
      <c r="AH715" s="1">
        <v>0.0</v>
      </c>
      <c r="AI715" s="1">
        <v>0.0</v>
      </c>
      <c r="AJ715" s="1">
        <v>0.0</v>
      </c>
      <c r="AK715" s="1">
        <v>0.0</v>
      </c>
      <c r="AL715" s="1">
        <v>1.0</v>
      </c>
      <c r="AM715" s="1">
        <v>0.0</v>
      </c>
      <c r="AN715" s="1">
        <v>80.0</v>
      </c>
      <c r="AO715" s="1">
        <v>10.0</v>
      </c>
      <c r="AP715" s="1">
        <v>10.0</v>
      </c>
      <c r="AQ715" s="1">
        <v>10.0</v>
      </c>
      <c r="AR715" s="1">
        <v>8.0</v>
      </c>
      <c r="AS715" s="1">
        <v>8.0</v>
      </c>
      <c r="AT715" s="1">
        <v>10.0</v>
      </c>
      <c r="AU715" s="1">
        <v>0.0</v>
      </c>
      <c r="AV715" s="1" t="s">
        <v>105</v>
      </c>
      <c r="AW715" s="1">
        <v>2.0</v>
      </c>
      <c r="AX715" s="1">
        <v>1.0</v>
      </c>
      <c r="AY715" s="1">
        <v>1.0</v>
      </c>
      <c r="AZ715" s="1">
        <v>0.0</v>
      </c>
      <c r="BA715" s="1">
        <v>0.02</v>
      </c>
      <c r="BB715" s="1">
        <v>-1.0</v>
      </c>
      <c r="BC715" s="1">
        <v>1.0</v>
      </c>
      <c r="BD715" s="1">
        <v>-1.0</v>
      </c>
      <c r="BE715" s="1">
        <v>-1.0</v>
      </c>
      <c r="BF715" s="1">
        <v>-1.0</v>
      </c>
      <c r="BG715" s="1">
        <v>-1.0</v>
      </c>
      <c r="BH715" s="1">
        <v>-1.0</v>
      </c>
      <c r="BI715" s="1">
        <v>-1.0</v>
      </c>
      <c r="BJ715" s="1">
        <v>1.0</v>
      </c>
      <c r="BK715" s="1">
        <v>-1.0</v>
      </c>
      <c r="BL715" s="1">
        <v>-1.0</v>
      </c>
      <c r="BM715" s="1">
        <v>-1.0</v>
      </c>
      <c r="BN715" s="1">
        <v>-1.0</v>
      </c>
      <c r="BO715" s="1">
        <v>-1.0</v>
      </c>
      <c r="BP715" s="1">
        <v>-1.0</v>
      </c>
      <c r="BQ715" s="1">
        <v>-1.0</v>
      </c>
      <c r="BR715" s="1">
        <v>-1.0</v>
      </c>
      <c r="BS715" s="1">
        <v>-1.0</v>
      </c>
      <c r="BT715" s="1">
        <v>-1.0</v>
      </c>
      <c r="BU715" s="1">
        <v>1.0</v>
      </c>
      <c r="BV715" s="1">
        <v>-1.0</v>
      </c>
      <c r="BW715" s="1">
        <v>-1.0</v>
      </c>
      <c r="BX715" s="1">
        <v>-1.0</v>
      </c>
      <c r="BY715" s="1">
        <v>-1.0</v>
      </c>
      <c r="BZ715" s="1">
        <v>-1.0</v>
      </c>
      <c r="CA715" s="1">
        <v>-1.0</v>
      </c>
      <c r="CB715" s="1">
        <v>-1.0</v>
      </c>
      <c r="CC715" s="1">
        <v>-1.0</v>
      </c>
      <c r="CD715" s="1">
        <v>24077.0</v>
      </c>
    </row>
    <row r="716">
      <c r="A716" s="1">
        <v>1.9381437E7</v>
      </c>
      <c r="B716" s="1" t="s">
        <v>4018</v>
      </c>
      <c r="C716" s="1" t="s">
        <v>4019</v>
      </c>
      <c r="D716" s="1" t="s">
        <v>4019</v>
      </c>
      <c r="E716" s="1" t="s">
        <v>85</v>
      </c>
      <c r="H716" s="1" t="s">
        <v>4020</v>
      </c>
      <c r="I716" s="1">
        <v>2.2655081E7</v>
      </c>
      <c r="J716" s="1">
        <v>41929.0</v>
      </c>
      <c r="M716" s="1">
        <v>0.0</v>
      </c>
      <c r="N716" s="1">
        <v>1.0</v>
      </c>
      <c r="O716" s="1">
        <v>0.0</v>
      </c>
      <c r="P716" s="1" t="s">
        <v>89</v>
      </c>
      <c r="Q716" s="1" t="s">
        <v>90</v>
      </c>
      <c r="R716" s="1">
        <v>40.79205</v>
      </c>
      <c r="S716" s="1">
        <v>-73.9726199999999</v>
      </c>
      <c r="T716" s="1" t="s">
        <v>91</v>
      </c>
      <c r="U716" s="1" t="s">
        <v>113</v>
      </c>
      <c r="V716" s="1">
        <v>1.0</v>
      </c>
      <c r="W716" s="1">
        <v>1.0</v>
      </c>
      <c r="X716" s="1">
        <v>1.0</v>
      </c>
      <c r="Y716" s="1">
        <v>1.0</v>
      </c>
      <c r="Z716" s="1" t="s">
        <v>93</v>
      </c>
      <c r="AA716" s="1" t="s">
        <v>4021</v>
      </c>
      <c r="AB716" s="1">
        <v>45.0</v>
      </c>
      <c r="AC716" s="1">
        <v>1.0</v>
      </c>
      <c r="AD716" s="1">
        <v>15.0</v>
      </c>
      <c r="AE716" s="1">
        <v>5.0</v>
      </c>
      <c r="AF716" s="1" t="s">
        <v>2201</v>
      </c>
      <c r="AG716" s="1">
        <v>1.0</v>
      </c>
      <c r="AH716" s="1">
        <v>0.0</v>
      </c>
      <c r="AI716" s="1">
        <v>0.0</v>
      </c>
      <c r="AJ716" s="1">
        <v>0.0</v>
      </c>
      <c r="AK716" s="1">
        <v>0.0</v>
      </c>
      <c r="AL716" s="1">
        <v>0.0</v>
      </c>
      <c r="AM716" s="1">
        <v>0.0</v>
      </c>
      <c r="AU716" s="1">
        <v>0.0</v>
      </c>
      <c r="AV716" s="1" t="s">
        <v>96</v>
      </c>
      <c r="AW716" s="1">
        <v>1.0</v>
      </c>
      <c r="AX716" s="1">
        <v>0.0</v>
      </c>
      <c r="AY716" s="1">
        <v>1.0</v>
      </c>
      <c r="AZ716" s="1">
        <v>0.0</v>
      </c>
      <c r="BB716" s="1">
        <v>-1.0</v>
      </c>
      <c r="BC716" s="1">
        <v>-1.0</v>
      </c>
      <c r="BD716" s="1">
        <v>-1.0</v>
      </c>
      <c r="BE716" s="1">
        <v>-1.0</v>
      </c>
      <c r="BF716" s="1">
        <v>-1.0</v>
      </c>
      <c r="BG716" s="1">
        <v>-1.0</v>
      </c>
      <c r="BH716" s="1">
        <v>-1.0</v>
      </c>
      <c r="BI716" s="1">
        <v>-1.0</v>
      </c>
      <c r="BJ716" s="1">
        <v>1.0</v>
      </c>
      <c r="BK716" s="1">
        <v>-1.0</v>
      </c>
      <c r="BL716" s="1">
        <v>-1.0</v>
      </c>
      <c r="BM716" s="1">
        <v>-1.0</v>
      </c>
      <c r="BN716" s="1">
        <v>-1.0</v>
      </c>
      <c r="BO716" s="1">
        <v>-1.0</v>
      </c>
      <c r="BP716" s="1">
        <v>-1.0</v>
      </c>
      <c r="BQ716" s="1">
        <v>-1.0</v>
      </c>
      <c r="BR716" s="1">
        <v>-1.0</v>
      </c>
      <c r="BS716" s="1">
        <v>-1.0</v>
      </c>
      <c r="BT716" s="1">
        <v>-1.0</v>
      </c>
      <c r="BU716" s="1">
        <v>1.0</v>
      </c>
      <c r="BV716" s="1">
        <v>-1.0</v>
      </c>
      <c r="BW716" s="1">
        <v>1.0</v>
      </c>
      <c r="BX716" s="1">
        <v>-1.0</v>
      </c>
      <c r="BY716" s="1">
        <v>-1.0</v>
      </c>
      <c r="BZ716" s="1">
        <v>-1.0</v>
      </c>
      <c r="CA716" s="1">
        <v>1.0</v>
      </c>
      <c r="CB716" s="1">
        <v>-1.0</v>
      </c>
      <c r="CC716" s="1">
        <v>-1.0</v>
      </c>
      <c r="CD716" s="1">
        <v>24083.0</v>
      </c>
    </row>
    <row r="717">
      <c r="A717" s="1">
        <v>3.0388429E7</v>
      </c>
      <c r="B717" s="1" t="s">
        <v>4022</v>
      </c>
      <c r="C717" s="1" t="s">
        <v>4023</v>
      </c>
      <c r="D717" s="1" t="s">
        <v>4024</v>
      </c>
      <c r="E717" s="1" t="s">
        <v>85</v>
      </c>
      <c r="F717" s="1" t="s">
        <v>1275</v>
      </c>
      <c r="H717" s="1" t="s">
        <v>1029</v>
      </c>
      <c r="I717" s="1">
        <v>1.07434423E8</v>
      </c>
      <c r="J717" s="1">
        <v>42720.0</v>
      </c>
      <c r="K717" s="1" t="s">
        <v>88</v>
      </c>
      <c r="L717" s="1">
        <v>1.0</v>
      </c>
      <c r="M717" s="1">
        <v>0.0</v>
      </c>
      <c r="N717" s="1">
        <v>687.0</v>
      </c>
      <c r="O717" s="1">
        <v>0.0</v>
      </c>
      <c r="P717" s="1" t="s">
        <v>89</v>
      </c>
      <c r="Q717" s="1" t="s">
        <v>273</v>
      </c>
      <c r="R717" s="1">
        <v>40.76923</v>
      </c>
      <c r="S717" s="1">
        <v>-73.9862699999999</v>
      </c>
      <c r="T717" s="1" t="s">
        <v>91</v>
      </c>
      <c r="U717" s="1" t="s">
        <v>92</v>
      </c>
      <c r="V717" s="1">
        <v>2.0</v>
      </c>
      <c r="W717" s="1">
        <v>1.0</v>
      </c>
      <c r="X717" s="1">
        <v>1.0</v>
      </c>
      <c r="Y717" s="1">
        <v>1.0</v>
      </c>
      <c r="Z717" s="1" t="s">
        <v>93</v>
      </c>
      <c r="AA717" s="1" t="s">
        <v>4025</v>
      </c>
      <c r="AB717" s="1">
        <v>263.0</v>
      </c>
      <c r="AC717" s="1">
        <v>1.0</v>
      </c>
      <c r="AD717" s="1">
        <v>0.0</v>
      </c>
      <c r="AE717" s="1">
        <v>30.0</v>
      </c>
      <c r="AF717" s="1" t="s">
        <v>95</v>
      </c>
      <c r="AG717" s="1">
        <v>1.0</v>
      </c>
      <c r="AH717" s="1">
        <v>0.0</v>
      </c>
      <c r="AI717" s="1">
        <v>0.0</v>
      </c>
      <c r="AJ717" s="1">
        <v>5.0</v>
      </c>
      <c r="AK717" s="1">
        <v>280.0</v>
      </c>
      <c r="AL717" s="1">
        <v>0.0</v>
      </c>
      <c r="AM717" s="1">
        <v>0.0</v>
      </c>
      <c r="AU717" s="1">
        <v>1.0</v>
      </c>
      <c r="AV717" s="1" t="s">
        <v>105</v>
      </c>
      <c r="AW717" s="1">
        <v>232.0</v>
      </c>
      <c r="AX717" s="1">
        <v>232.0</v>
      </c>
      <c r="AY717" s="1">
        <v>0.0</v>
      </c>
      <c r="AZ717" s="1">
        <v>0.0</v>
      </c>
      <c r="BB717" s="1">
        <v>-1.0</v>
      </c>
      <c r="BC717" s="1">
        <v>1.0</v>
      </c>
      <c r="BD717" s="1">
        <v>-1.0</v>
      </c>
      <c r="BE717" s="1">
        <v>1.0</v>
      </c>
      <c r="BF717" s="1">
        <v>-1.0</v>
      </c>
      <c r="BG717" s="1">
        <v>-1.0</v>
      </c>
      <c r="BH717" s="1">
        <v>1.0</v>
      </c>
      <c r="BI717" s="1">
        <v>-1.0</v>
      </c>
      <c r="BJ717" s="1">
        <v>1.0</v>
      </c>
      <c r="BK717" s="1">
        <v>1.0</v>
      </c>
      <c r="BL717" s="1">
        <v>-1.0</v>
      </c>
      <c r="BM717" s="1">
        <v>1.0</v>
      </c>
      <c r="BN717" s="1">
        <v>1.0</v>
      </c>
      <c r="BO717" s="1">
        <v>1.0</v>
      </c>
      <c r="BP717" s="1">
        <v>-1.0</v>
      </c>
      <c r="BQ717" s="1">
        <v>-1.0</v>
      </c>
      <c r="BR717" s="1">
        <v>1.0</v>
      </c>
      <c r="BS717" s="1">
        <v>-1.0</v>
      </c>
      <c r="BT717" s="1">
        <v>-1.0</v>
      </c>
      <c r="BU717" s="1">
        <v>1.0</v>
      </c>
      <c r="BV717" s="1">
        <v>1.0</v>
      </c>
      <c r="BW717" s="1">
        <v>1.0</v>
      </c>
      <c r="BX717" s="1">
        <v>1.0</v>
      </c>
      <c r="BY717" s="1">
        <v>-1.0</v>
      </c>
      <c r="BZ717" s="1">
        <v>1.0</v>
      </c>
      <c r="CA717" s="1">
        <v>-1.0</v>
      </c>
      <c r="CB717" s="1">
        <v>-1.0</v>
      </c>
      <c r="CC717" s="1">
        <v>-1.0</v>
      </c>
      <c r="CD717" s="1">
        <v>24092.0</v>
      </c>
    </row>
    <row r="718">
      <c r="A718" s="1">
        <v>3.637451E7</v>
      </c>
      <c r="B718" s="1" t="s">
        <v>4026</v>
      </c>
      <c r="E718" s="1" t="s">
        <v>85</v>
      </c>
      <c r="H718" s="1" t="s">
        <v>4027</v>
      </c>
      <c r="I718" s="1">
        <v>2.7133646E8</v>
      </c>
      <c r="J718" s="1">
        <v>43641.0</v>
      </c>
      <c r="M718" s="1">
        <v>0.0</v>
      </c>
      <c r="N718" s="1">
        <v>1.0</v>
      </c>
      <c r="O718" s="1">
        <v>0.0</v>
      </c>
      <c r="P718" s="1" t="s">
        <v>123</v>
      </c>
      <c r="Q718" s="1" t="s">
        <v>124</v>
      </c>
      <c r="R718" s="1">
        <v>40.6625</v>
      </c>
      <c r="S718" s="1">
        <v>-73.88081</v>
      </c>
      <c r="T718" s="1" t="s">
        <v>91</v>
      </c>
      <c r="U718" s="1" t="s">
        <v>214</v>
      </c>
      <c r="V718" s="1">
        <v>4.0</v>
      </c>
      <c r="W718" s="1">
        <v>1.0</v>
      </c>
      <c r="X718" s="1">
        <v>1.0</v>
      </c>
      <c r="Y718" s="1">
        <v>2.0</v>
      </c>
      <c r="Z718" s="1" t="s">
        <v>93</v>
      </c>
      <c r="AA718" s="1" t="s">
        <v>4028</v>
      </c>
      <c r="AB718" s="1">
        <v>200.0</v>
      </c>
      <c r="AC718" s="1">
        <v>1.0</v>
      </c>
      <c r="AD718" s="1">
        <v>0.0</v>
      </c>
      <c r="AE718" s="1">
        <v>7.0</v>
      </c>
      <c r="AF718" s="1" t="s">
        <v>2136</v>
      </c>
      <c r="AG718" s="1">
        <v>1.0</v>
      </c>
      <c r="AH718" s="1">
        <v>30.0</v>
      </c>
      <c r="AI718" s="1">
        <v>60.0</v>
      </c>
      <c r="AJ718" s="1">
        <v>90.0</v>
      </c>
      <c r="AK718" s="1">
        <v>365.0</v>
      </c>
      <c r="AL718" s="1">
        <v>0.0</v>
      </c>
      <c r="AM718" s="1">
        <v>0.0</v>
      </c>
      <c r="AU718" s="1">
        <v>1.0</v>
      </c>
      <c r="AV718" s="1" t="s">
        <v>105</v>
      </c>
      <c r="AW718" s="1">
        <v>1.0</v>
      </c>
      <c r="AX718" s="1">
        <v>0.0</v>
      </c>
      <c r="AY718" s="1">
        <v>0.0</v>
      </c>
      <c r="AZ718" s="1">
        <v>1.0</v>
      </c>
      <c r="BB718" s="1">
        <v>-1.0</v>
      </c>
      <c r="BC718" s="1">
        <v>1.0</v>
      </c>
      <c r="BD718" s="1">
        <v>-1.0</v>
      </c>
      <c r="BE718" s="1">
        <v>-1.0</v>
      </c>
      <c r="BF718" s="1">
        <v>-1.0</v>
      </c>
      <c r="BG718" s="1">
        <v>-1.0</v>
      </c>
      <c r="BH718" s="1">
        <v>-1.0</v>
      </c>
      <c r="BI718" s="1">
        <v>1.0</v>
      </c>
      <c r="BJ718" s="1">
        <v>1.0</v>
      </c>
      <c r="BK718" s="1">
        <v>-1.0</v>
      </c>
      <c r="BL718" s="1">
        <v>-1.0</v>
      </c>
      <c r="BM718" s="1">
        <v>-1.0</v>
      </c>
      <c r="BN718" s="1">
        <v>1.0</v>
      </c>
      <c r="BO718" s="1">
        <v>-1.0</v>
      </c>
      <c r="BP718" s="1">
        <v>-1.0</v>
      </c>
      <c r="BQ718" s="1">
        <v>1.0</v>
      </c>
      <c r="BR718" s="1">
        <v>-1.0</v>
      </c>
      <c r="BS718" s="1">
        <v>-1.0</v>
      </c>
      <c r="BT718" s="1">
        <v>-1.0</v>
      </c>
      <c r="BU718" s="1">
        <v>1.0</v>
      </c>
      <c r="BV718" s="1">
        <v>-1.0</v>
      </c>
      <c r="BW718" s="1">
        <v>-1.0</v>
      </c>
      <c r="BX718" s="1">
        <v>-1.0</v>
      </c>
      <c r="BY718" s="1">
        <v>-1.0</v>
      </c>
      <c r="BZ718" s="1">
        <v>-1.0</v>
      </c>
      <c r="CA718" s="1">
        <v>1.0</v>
      </c>
      <c r="CB718" s="1">
        <v>-1.0</v>
      </c>
      <c r="CC718" s="1">
        <v>-1.0</v>
      </c>
      <c r="CD718" s="1">
        <v>24178.0</v>
      </c>
    </row>
    <row r="719">
      <c r="A719" s="1">
        <v>2.2852022E7</v>
      </c>
      <c r="B719" s="1" t="s">
        <v>4029</v>
      </c>
      <c r="C719" s="1" t="s">
        <v>4030</v>
      </c>
      <c r="D719" s="1" t="s">
        <v>4031</v>
      </c>
      <c r="E719" s="1" t="s">
        <v>85</v>
      </c>
      <c r="F719" s="1" t="s">
        <v>4032</v>
      </c>
      <c r="G719" s="1" t="s">
        <v>4033</v>
      </c>
      <c r="H719" s="1" t="s">
        <v>4034</v>
      </c>
      <c r="I719" s="1">
        <v>2.6808662E7</v>
      </c>
      <c r="J719" s="1">
        <v>42031.0</v>
      </c>
      <c r="M719" s="1">
        <v>0.0</v>
      </c>
      <c r="N719" s="1">
        <v>1.0</v>
      </c>
      <c r="O719" s="1">
        <v>0.0</v>
      </c>
      <c r="P719" s="1" t="s">
        <v>111</v>
      </c>
      <c r="Q719" s="1" t="s">
        <v>135</v>
      </c>
      <c r="R719" s="1">
        <v>40.69864</v>
      </c>
      <c r="S719" s="1">
        <v>-73.90746</v>
      </c>
      <c r="T719" s="1" t="s">
        <v>91</v>
      </c>
      <c r="U719" s="1" t="s">
        <v>113</v>
      </c>
      <c r="V719" s="1">
        <v>2.0</v>
      </c>
      <c r="W719" s="1">
        <v>1.0</v>
      </c>
      <c r="X719" s="1">
        <v>1.0</v>
      </c>
      <c r="Y719" s="1">
        <v>1.0</v>
      </c>
      <c r="Z719" s="1" t="s">
        <v>93</v>
      </c>
      <c r="AA719" s="1" t="s">
        <v>4035</v>
      </c>
      <c r="AB719" s="1">
        <v>44.0</v>
      </c>
      <c r="AC719" s="1">
        <v>2.0</v>
      </c>
      <c r="AD719" s="1">
        <v>0.0</v>
      </c>
      <c r="AE719" s="1">
        <v>1.0</v>
      </c>
      <c r="AF719" s="1" t="s">
        <v>692</v>
      </c>
      <c r="AG719" s="1">
        <v>1.0</v>
      </c>
      <c r="AH719" s="1">
        <v>0.0</v>
      </c>
      <c r="AI719" s="1">
        <v>0.0</v>
      </c>
      <c r="AJ719" s="1">
        <v>0.0</v>
      </c>
      <c r="AK719" s="1">
        <v>0.0</v>
      </c>
      <c r="AL719" s="1">
        <v>4.0</v>
      </c>
      <c r="AM719" s="1">
        <v>4.0</v>
      </c>
      <c r="AN719" s="1">
        <v>100.0</v>
      </c>
      <c r="AO719" s="1">
        <v>10.0</v>
      </c>
      <c r="AP719" s="1">
        <v>10.0</v>
      </c>
      <c r="AQ719" s="1">
        <v>10.0</v>
      </c>
      <c r="AR719" s="1">
        <v>10.0</v>
      </c>
      <c r="AS719" s="1">
        <v>10.0</v>
      </c>
      <c r="AT719" s="1">
        <v>10.0</v>
      </c>
      <c r="AU719" s="1">
        <v>0.0</v>
      </c>
      <c r="AV719" s="1" t="s">
        <v>105</v>
      </c>
      <c r="AW719" s="1">
        <v>1.0</v>
      </c>
      <c r="AX719" s="1">
        <v>0.0</v>
      </c>
      <c r="AY719" s="1">
        <v>1.0</v>
      </c>
      <c r="AZ719" s="1">
        <v>0.0</v>
      </c>
      <c r="BA719" s="1">
        <v>0.34</v>
      </c>
      <c r="BB719" s="1">
        <v>-1.0</v>
      </c>
      <c r="BC719" s="1">
        <v>1.0</v>
      </c>
      <c r="BD719" s="1">
        <v>-1.0</v>
      </c>
      <c r="BE719" s="1">
        <v>-1.0</v>
      </c>
      <c r="BF719" s="1">
        <v>-1.0</v>
      </c>
      <c r="BG719" s="1">
        <v>-1.0</v>
      </c>
      <c r="BH719" s="1">
        <v>-1.0</v>
      </c>
      <c r="BI719" s="1">
        <v>1.0</v>
      </c>
      <c r="BJ719" s="1">
        <v>1.0</v>
      </c>
      <c r="BK719" s="1">
        <v>-1.0</v>
      </c>
      <c r="BL719" s="1">
        <v>-1.0</v>
      </c>
      <c r="BM719" s="1">
        <v>1.0</v>
      </c>
      <c r="BN719" s="1">
        <v>1.0</v>
      </c>
      <c r="BO719" s="1">
        <v>-1.0</v>
      </c>
      <c r="BP719" s="1">
        <v>-1.0</v>
      </c>
      <c r="BQ719" s="1">
        <v>-1.0</v>
      </c>
      <c r="BR719" s="1">
        <v>-1.0</v>
      </c>
      <c r="BS719" s="1">
        <v>-1.0</v>
      </c>
      <c r="BT719" s="1">
        <v>-1.0</v>
      </c>
      <c r="BU719" s="1">
        <v>1.0</v>
      </c>
      <c r="BV719" s="1">
        <v>-1.0</v>
      </c>
      <c r="BW719" s="1">
        <v>1.0</v>
      </c>
      <c r="BX719" s="1">
        <v>-1.0</v>
      </c>
      <c r="BY719" s="1">
        <v>1.0</v>
      </c>
      <c r="BZ719" s="1">
        <v>1.0</v>
      </c>
      <c r="CA719" s="1">
        <v>1.0</v>
      </c>
      <c r="CB719" s="1">
        <v>-1.0</v>
      </c>
      <c r="CC719" s="1">
        <v>1.0</v>
      </c>
      <c r="CD719" s="1">
        <v>24189.0</v>
      </c>
    </row>
    <row r="720">
      <c r="A720" s="1">
        <v>3.2095668E7</v>
      </c>
      <c r="B720" s="1" t="s">
        <v>4036</v>
      </c>
      <c r="C720" s="1" t="s">
        <v>4037</v>
      </c>
      <c r="D720" s="1" t="s">
        <v>4038</v>
      </c>
      <c r="E720" s="1" t="s">
        <v>85</v>
      </c>
      <c r="F720" s="1" t="s">
        <v>4039</v>
      </c>
      <c r="G720" s="1" t="s">
        <v>4040</v>
      </c>
      <c r="H720" s="1" t="s">
        <v>4041</v>
      </c>
      <c r="I720" s="1">
        <v>1.10539055E8</v>
      </c>
      <c r="J720" s="1">
        <v>42743.0</v>
      </c>
      <c r="K720" s="1" t="s">
        <v>134</v>
      </c>
      <c r="L720" s="1">
        <v>1.0</v>
      </c>
      <c r="M720" s="1">
        <v>1.0</v>
      </c>
      <c r="N720" s="1">
        <v>2.0</v>
      </c>
      <c r="O720" s="1">
        <v>1.0</v>
      </c>
      <c r="P720" s="1" t="s">
        <v>621</v>
      </c>
      <c r="Q720" s="1" t="s">
        <v>3367</v>
      </c>
      <c r="R720" s="1">
        <v>40.87905</v>
      </c>
      <c r="S720" s="1">
        <v>-73.85243</v>
      </c>
      <c r="T720" s="1" t="s">
        <v>1010</v>
      </c>
      <c r="U720" s="1" t="s">
        <v>92</v>
      </c>
      <c r="V720" s="1">
        <v>2.0</v>
      </c>
      <c r="W720" s="1">
        <v>1.0</v>
      </c>
      <c r="X720" s="1">
        <v>1.0</v>
      </c>
      <c r="Y720" s="1">
        <v>1.0</v>
      </c>
      <c r="Z720" s="1" t="s">
        <v>93</v>
      </c>
      <c r="AA720" s="1" t="s">
        <v>4042</v>
      </c>
      <c r="AB720" s="1">
        <v>76.0</v>
      </c>
      <c r="AC720" s="1">
        <v>1.0</v>
      </c>
      <c r="AD720" s="1">
        <v>0.0</v>
      </c>
      <c r="AE720" s="1">
        <v>2.0</v>
      </c>
      <c r="AF720" s="1" t="s">
        <v>313</v>
      </c>
      <c r="AG720" s="1">
        <v>1.0</v>
      </c>
      <c r="AH720" s="1">
        <v>12.0</v>
      </c>
      <c r="AI720" s="1">
        <v>41.0</v>
      </c>
      <c r="AJ720" s="1">
        <v>41.0</v>
      </c>
      <c r="AK720" s="1">
        <v>300.0</v>
      </c>
      <c r="AL720" s="1">
        <v>14.0</v>
      </c>
      <c r="AM720" s="1">
        <v>14.0</v>
      </c>
      <c r="AN720" s="1">
        <v>97.0</v>
      </c>
      <c r="AO720" s="1">
        <v>10.0</v>
      </c>
      <c r="AP720" s="1">
        <v>10.0</v>
      </c>
      <c r="AQ720" s="1">
        <v>10.0</v>
      </c>
      <c r="AR720" s="1">
        <v>10.0</v>
      </c>
      <c r="AS720" s="1">
        <v>9.0</v>
      </c>
      <c r="AT720" s="1">
        <v>10.0</v>
      </c>
      <c r="AU720" s="1">
        <v>1.0</v>
      </c>
      <c r="AV720" s="1" t="s">
        <v>117</v>
      </c>
      <c r="AW720" s="1">
        <v>2.0</v>
      </c>
      <c r="AX720" s="1">
        <v>2.0</v>
      </c>
      <c r="AY720" s="1">
        <v>0.0</v>
      </c>
      <c r="AZ720" s="1">
        <v>0.0</v>
      </c>
      <c r="BA720" s="1">
        <v>2.98</v>
      </c>
      <c r="BB720" s="1">
        <v>-1.0</v>
      </c>
      <c r="BC720" s="1">
        <v>1.0</v>
      </c>
      <c r="BD720" s="1">
        <v>-1.0</v>
      </c>
      <c r="BE720" s="1">
        <v>-1.0</v>
      </c>
      <c r="BF720" s="1">
        <v>1.0</v>
      </c>
      <c r="BG720" s="1">
        <v>-1.0</v>
      </c>
      <c r="BH720" s="1">
        <v>1.0</v>
      </c>
      <c r="BI720" s="1">
        <v>1.0</v>
      </c>
      <c r="BJ720" s="1">
        <v>1.0</v>
      </c>
      <c r="BK720" s="1">
        <v>1.0</v>
      </c>
      <c r="BL720" s="1">
        <v>1.0</v>
      </c>
      <c r="BM720" s="1">
        <v>-1.0</v>
      </c>
      <c r="BN720" s="1">
        <v>-1.0</v>
      </c>
      <c r="BO720" s="1">
        <v>-1.0</v>
      </c>
      <c r="BP720" s="1">
        <v>-1.0</v>
      </c>
      <c r="BQ720" s="1">
        <v>1.0</v>
      </c>
      <c r="BR720" s="1">
        <v>1.0</v>
      </c>
      <c r="BS720" s="1">
        <v>-1.0</v>
      </c>
      <c r="BT720" s="1">
        <v>-1.0</v>
      </c>
      <c r="BU720" s="1">
        <v>1.0</v>
      </c>
      <c r="BV720" s="1">
        <v>1.0</v>
      </c>
      <c r="BW720" s="1">
        <v>1.0</v>
      </c>
      <c r="BX720" s="1">
        <v>1.0</v>
      </c>
      <c r="BY720" s="1">
        <v>-1.0</v>
      </c>
      <c r="BZ720" s="1">
        <v>1.0</v>
      </c>
      <c r="CA720" s="1">
        <v>-1.0</v>
      </c>
      <c r="CB720" s="1">
        <v>-1.0</v>
      </c>
      <c r="CC720" s="1">
        <v>-1.0</v>
      </c>
      <c r="CD720" s="1">
        <v>24189.0</v>
      </c>
    </row>
    <row r="721">
      <c r="A721" s="1">
        <v>1.3332001E7</v>
      </c>
      <c r="B721" s="1" t="s">
        <v>4043</v>
      </c>
      <c r="C721" s="1" t="s">
        <v>4044</v>
      </c>
      <c r="D721" s="1" t="s">
        <v>4045</v>
      </c>
      <c r="E721" s="1" t="s">
        <v>85</v>
      </c>
      <c r="I721" s="1">
        <v>7.5458749E7</v>
      </c>
      <c r="J721" s="1">
        <v>42523.0</v>
      </c>
      <c r="M721" s="1">
        <v>0.0</v>
      </c>
      <c r="N721" s="1">
        <v>2.0</v>
      </c>
      <c r="O721" s="1">
        <v>0.0</v>
      </c>
      <c r="P721" s="1" t="s">
        <v>123</v>
      </c>
      <c r="Q721" s="1" t="s">
        <v>124</v>
      </c>
      <c r="R721" s="1">
        <v>40.64107</v>
      </c>
      <c r="S721" s="1">
        <v>-73.95325</v>
      </c>
      <c r="T721" s="1" t="s">
        <v>91</v>
      </c>
      <c r="U721" s="1" t="s">
        <v>113</v>
      </c>
      <c r="V721" s="1">
        <v>2.0</v>
      </c>
      <c r="W721" s="1">
        <v>1.0</v>
      </c>
      <c r="X721" s="1">
        <v>1.0</v>
      </c>
      <c r="Y721" s="1">
        <v>1.0</v>
      </c>
      <c r="Z721" s="1" t="s">
        <v>93</v>
      </c>
      <c r="AA721" s="1" t="s">
        <v>4046</v>
      </c>
      <c r="AB721" s="1">
        <v>50.0</v>
      </c>
      <c r="AC721" s="1">
        <v>1.0</v>
      </c>
      <c r="AD721" s="1">
        <v>0.0</v>
      </c>
      <c r="AE721" s="1">
        <v>4.0</v>
      </c>
      <c r="AF721" s="1" t="s">
        <v>116</v>
      </c>
      <c r="AG721" s="1">
        <v>1.0</v>
      </c>
      <c r="AH721" s="1">
        <v>0.0</v>
      </c>
      <c r="AI721" s="1">
        <v>0.0</v>
      </c>
      <c r="AJ721" s="1">
        <v>0.0</v>
      </c>
      <c r="AK721" s="1">
        <v>0.0</v>
      </c>
      <c r="AL721" s="1">
        <v>3.0</v>
      </c>
      <c r="AM721" s="1">
        <v>0.0</v>
      </c>
      <c r="AN721" s="1">
        <v>93.0</v>
      </c>
      <c r="AO721" s="1">
        <v>10.0</v>
      </c>
      <c r="AP721" s="1">
        <v>9.0</v>
      </c>
      <c r="AQ721" s="1">
        <v>9.0</v>
      </c>
      <c r="AR721" s="1">
        <v>10.0</v>
      </c>
      <c r="AS721" s="1">
        <v>8.0</v>
      </c>
      <c r="AT721" s="1">
        <v>9.0</v>
      </c>
      <c r="AU721" s="1">
        <v>1.0</v>
      </c>
      <c r="AV721" s="1" t="s">
        <v>117</v>
      </c>
      <c r="AW721" s="1">
        <v>2.0</v>
      </c>
      <c r="AX721" s="1">
        <v>0.0</v>
      </c>
      <c r="AY721" s="1">
        <v>2.0</v>
      </c>
      <c r="AZ721" s="1">
        <v>0.0</v>
      </c>
      <c r="BA721" s="1">
        <v>0.08</v>
      </c>
      <c r="BB721" s="1">
        <v>-1.0</v>
      </c>
      <c r="BC721" s="1">
        <v>-1.0</v>
      </c>
      <c r="BD721" s="1">
        <v>-1.0</v>
      </c>
      <c r="BE721" s="1">
        <v>-1.0</v>
      </c>
      <c r="BF721" s="1">
        <v>-1.0</v>
      </c>
      <c r="BG721" s="1">
        <v>-1.0</v>
      </c>
      <c r="BH721" s="1">
        <v>-1.0</v>
      </c>
      <c r="BI721" s="1">
        <v>-1.0</v>
      </c>
      <c r="BJ721" s="1">
        <v>-1.0</v>
      </c>
      <c r="BK721" s="1">
        <v>-1.0</v>
      </c>
      <c r="BL721" s="1">
        <v>-1.0</v>
      </c>
      <c r="BM721" s="1">
        <v>-1.0</v>
      </c>
      <c r="BN721" s="1">
        <v>-1.0</v>
      </c>
      <c r="BO721" s="1">
        <v>-1.0</v>
      </c>
      <c r="BP721" s="1">
        <v>1.0</v>
      </c>
      <c r="BQ721" s="1">
        <v>-1.0</v>
      </c>
      <c r="BR721" s="1">
        <v>-1.0</v>
      </c>
      <c r="BS721" s="1">
        <v>-1.0</v>
      </c>
      <c r="BT721" s="1">
        <v>-1.0</v>
      </c>
      <c r="BU721" s="1">
        <v>1.0</v>
      </c>
      <c r="BV721" s="1">
        <v>-1.0</v>
      </c>
      <c r="BW721" s="1">
        <v>-1.0</v>
      </c>
      <c r="BX721" s="1">
        <v>-1.0</v>
      </c>
      <c r="BY721" s="1">
        <v>-1.0</v>
      </c>
      <c r="BZ721" s="1">
        <v>-1.0</v>
      </c>
      <c r="CA721" s="1">
        <v>-1.0</v>
      </c>
      <c r="CB721" s="1">
        <v>-1.0</v>
      </c>
      <c r="CC721" s="1">
        <v>-1.0</v>
      </c>
      <c r="CD721" s="1">
        <v>24408.0</v>
      </c>
    </row>
    <row r="722">
      <c r="A722" s="1">
        <v>5105632.0</v>
      </c>
      <c r="B722" s="1" t="s">
        <v>4047</v>
      </c>
      <c r="C722" s="1" t="s">
        <v>4048</v>
      </c>
      <c r="D722" s="1" t="s">
        <v>4049</v>
      </c>
      <c r="E722" s="1" t="s">
        <v>85</v>
      </c>
      <c r="F722" s="1" t="s">
        <v>4050</v>
      </c>
      <c r="G722" s="1" t="s">
        <v>4051</v>
      </c>
      <c r="H722" s="1" t="s">
        <v>4052</v>
      </c>
      <c r="I722" s="1">
        <v>1.5321576E7</v>
      </c>
      <c r="J722" s="1">
        <v>41768.0</v>
      </c>
      <c r="M722" s="1">
        <v>0.0</v>
      </c>
      <c r="N722" s="1">
        <v>1.0</v>
      </c>
      <c r="O722" s="1">
        <v>1.0</v>
      </c>
      <c r="P722" s="1" t="s">
        <v>123</v>
      </c>
      <c r="Q722" s="1" t="s">
        <v>124</v>
      </c>
      <c r="R722" s="1">
        <v>40.67467</v>
      </c>
      <c r="S722" s="1">
        <v>-73.96557</v>
      </c>
      <c r="T722" s="1" t="s">
        <v>91</v>
      </c>
      <c r="U722" s="1" t="s">
        <v>113</v>
      </c>
      <c r="V722" s="1">
        <v>1.0</v>
      </c>
      <c r="W722" s="1">
        <v>1.0</v>
      </c>
      <c r="X722" s="1">
        <v>1.0</v>
      </c>
      <c r="Y722" s="1">
        <v>1.0</v>
      </c>
      <c r="Z722" s="1" t="s">
        <v>93</v>
      </c>
      <c r="AA722" s="1" t="s">
        <v>4053</v>
      </c>
      <c r="AB722" s="1">
        <v>60.0</v>
      </c>
      <c r="AC722" s="1">
        <v>1.0</v>
      </c>
      <c r="AD722" s="1">
        <v>0.0</v>
      </c>
      <c r="AE722" s="1">
        <v>1.0</v>
      </c>
      <c r="AF722" s="1" t="s">
        <v>500</v>
      </c>
      <c r="AG722" s="1">
        <v>1.0</v>
      </c>
      <c r="AH722" s="1">
        <v>0.0</v>
      </c>
      <c r="AI722" s="1">
        <v>0.0</v>
      </c>
      <c r="AJ722" s="1">
        <v>0.0</v>
      </c>
      <c r="AK722" s="1">
        <v>0.0</v>
      </c>
      <c r="AL722" s="1">
        <v>0.0</v>
      </c>
      <c r="AM722" s="1">
        <v>0.0</v>
      </c>
      <c r="AU722" s="1">
        <v>0.0</v>
      </c>
      <c r="AV722" s="1" t="s">
        <v>105</v>
      </c>
      <c r="AW722" s="1">
        <v>1.0</v>
      </c>
      <c r="AX722" s="1">
        <v>0.0</v>
      </c>
      <c r="AY722" s="1">
        <v>1.0</v>
      </c>
      <c r="AZ722" s="1">
        <v>0.0</v>
      </c>
      <c r="BB722" s="1">
        <v>-1.0</v>
      </c>
      <c r="BC722" s="1">
        <v>1.0</v>
      </c>
      <c r="BD722" s="1">
        <v>-1.0</v>
      </c>
      <c r="BE722" s="1">
        <v>-1.0</v>
      </c>
      <c r="BF722" s="1">
        <v>-1.0</v>
      </c>
      <c r="BG722" s="1">
        <v>-1.0</v>
      </c>
      <c r="BH722" s="1">
        <v>-1.0</v>
      </c>
      <c r="BI722" s="1">
        <v>-1.0</v>
      </c>
      <c r="BJ722" s="1">
        <v>-1.0</v>
      </c>
      <c r="BK722" s="1">
        <v>-1.0</v>
      </c>
      <c r="BL722" s="1">
        <v>-1.0</v>
      </c>
      <c r="BM722" s="1">
        <v>-1.0</v>
      </c>
      <c r="BN722" s="1">
        <v>-1.0</v>
      </c>
      <c r="BO722" s="1">
        <v>-1.0</v>
      </c>
      <c r="BP722" s="1">
        <v>-1.0</v>
      </c>
      <c r="BQ722" s="1">
        <v>-1.0</v>
      </c>
      <c r="BR722" s="1">
        <v>-1.0</v>
      </c>
      <c r="BS722" s="1">
        <v>-1.0</v>
      </c>
      <c r="BT722" s="1">
        <v>-1.0</v>
      </c>
      <c r="BU722" s="1">
        <v>1.0</v>
      </c>
      <c r="BV722" s="1">
        <v>-1.0</v>
      </c>
      <c r="BW722" s="1">
        <v>-1.0</v>
      </c>
      <c r="BX722" s="1">
        <v>-1.0</v>
      </c>
      <c r="BY722" s="1">
        <v>-1.0</v>
      </c>
      <c r="BZ722" s="1">
        <v>-1.0</v>
      </c>
      <c r="CA722" s="1">
        <v>-1.0</v>
      </c>
      <c r="CB722" s="1">
        <v>-1.0</v>
      </c>
      <c r="CC722" s="1">
        <v>-1.0</v>
      </c>
      <c r="CD722" s="1">
        <v>24420.0</v>
      </c>
    </row>
    <row r="723">
      <c r="A723" s="1">
        <v>2.3100862E7</v>
      </c>
      <c r="B723" s="1" t="s">
        <v>4054</v>
      </c>
      <c r="C723" s="1" t="s">
        <v>4055</v>
      </c>
      <c r="D723" s="1" t="s">
        <v>4056</v>
      </c>
      <c r="E723" s="1" t="s">
        <v>85</v>
      </c>
      <c r="F723" s="1" t="s">
        <v>4057</v>
      </c>
      <c r="G723" s="1" t="s">
        <v>4058</v>
      </c>
      <c r="H723" s="1" t="s">
        <v>4059</v>
      </c>
      <c r="I723" s="1">
        <v>1.42447586E8</v>
      </c>
      <c r="J723" s="1">
        <v>42941.0</v>
      </c>
      <c r="K723" s="1" t="s">
        <v>88</v>
      </c>
      <c r="L723" s="1">
        <v>0.8</v>
      </c>
      <c r="M723" s="1">
        <v>1.0</v>
      </c>
      <c r="N723" s="1">
        <v>4.0</v>
      </c>
      <c r="O723" s="1">
        <v>0.0</v>
      </c>
      <c r="P723" s="1" t="s">
        <v>1149</v>
      </c>
      <c r="Q723" s="1" t="s">
        <v>3367</v>
      </c>
      <c r="R723" s="1">
        <v>40.88049</v>
      </c>
      <c r="S723" s="1">
        <v>-73.8613</v>
      </c>
      <c r="T723" s="1" t="s">
        <v>125</v>
      </c>
      <c r="U723" s="1" t="s">
        <v>113</v>
      </c>
      <c r="V723" s="1">
        <v>2.0</v>
      </c>
      <c r="W723" s="1">
        <v>1.0</v>
      </c>
      <c r="X723" s="1">
        <v>1.0</v>
      </c>
      <c r="Y723" s="1">
        <v>2.0</v>
      </c>
      <c r="Z723" s="1" t="s">
        <v>93</v>
      </c>
      <c r="AA723" s="1" t="s">
        <v>4060</v>
      </c>
      <c r="AB723" s="1">
        <v>41.0</v>
      </c>
      <c r="AC723" s="1">
        <v>1.0</v>
      </c>
      <c r="AD723" s="1">
        <v>10.0</v>
      </c>
      <c r="AE723" s="1">
        <v>3.0</v>
      </c>
      <c r="AF723" s="1" t="s">
        <v>323</v>
      </c>
      <c r="AG723" s="1">
        <v>1.0</v>
      </c>
      <c r="AH723" s="1">
        <v>0.0</v>
      </c>
      <c r="AI723" s="1">
        <v>0.0</v>
      </c>
      <c r="AJ723" s="1">
        <v>0.0</v>
      </c>
      <c r="AK723" s="1">
        <v>0.0</v>
      </c>
      <c r="AL723" s="1">
        <v>1.0</v>
      </c>
      <c r="AM723" s="1">
        <v>0.0</v>
      </c>
      <c r="AN723" s="1">
        <v>100.0</v>
      </c>
      <c r="AO723" s="1">
        <v>10.0</v>
      </c>
      <c r="AP723" s="1">
        <v>10.0</v>
      </c>
      <c r="AQ723" s="1">
        <v>10.0</v>
      </c>
      <c r="AR723" s="1">
        <v>10.0</v>
      </c>
      <c r="AS723" s="1">
        <v>10.0</v>
      </c>
      <c r="AT723" s="1">
        <v>10.0</v>
      </c>
      <c r="AU723" s="1">
        <v>1.0</v>
      </c>
      <c r="AV723" s="1" t="s">
        <v>96</v>
      </c>
      <c r="AW723" s="1">
        <v>4.0</v>
      </c>
      <c r="AX723" s="1">
        <v>0.0</v>
      </c>
      <c r="AY723" s="1">
        <v>4.0</v>
      </c>
      <c r="AZ723" s="1">
        <v>0.0</v>
      </c>
      <c r="BA723" s="1">
        <v>0.06</v>
      </c>
      <c r="BB723" s="1">
        <v>-1.0</v>
      </c>
      <c r="BC723" s="1">
        <v>1.0</v>
      </c>
      <c r="BD723" s="1">
        <v>-1.0</v>
      </c>
      <c r="BE723" s="1">
        <v>-1.0</v>
      </c>
      <c r="BF723" s="1">
        <v>-1.0</v>
      </c>
      <c r="BG723" s="1">
        <v>-1.0</v>
      </c>
      <c r="BH723" s="1">
        <v>-1.0</v>
      </c>
      <c r="BI723" s="1">
        <v>-1.0</v>
      </c>
      <c r="BJ723" s="1">
        <v>1.0</v>
      </c>
      <c r="BK723" s="1">
        <v>-1.0</v>
      </c>
      <c r="BL723" s="1">
        <v>-1.0</v>
      </c>
      <c r="BM723" s="1">
        <v>-1.0</v>
      </c>
      <c r="BN723" s="1">
        <v>-1.0</v>
      </c>
      <c r="BO723" s="1">
        <v>-1.0</v>
      </c>
      <c r="BP723" s="1">
        <v>-1.0</v>
      </c>
      <c r="BQ723" s="1">
        <v>-1.0</v>
      </c>
      <c r="BR723" s="1">
        <v>-1.0</v>
      </c>
      <c r="BS723" s="1">
        <v>-1.0</v>
      </c>
      <c r="BT723" s="1">
        <v>-1.0</v>
      </c>
      <c r="BU723" s="1">
        <v>1.0</v>
      </c>
      <c r="BV723" s="1">
        <v>-1.0</v>
      </c>
      <c r="BW723" s="1">
        <v>-1.0</v>
      </c>
      <c r="BX723" s="1">
        <v>-1.0</v>
      </c>
      <c r="BY723" s="1">
        <v>-1.0</v>
      </c>
      <c r="BZ723" s="1">
        <v>-1.0</v>
      </c>
      <c r="CA723" s="1">
        <v>-1.0</v>
      </c>
      <c r="CB723" s="1">
        <v>-1.0</v>
      </c>
      <c r="CC723" s="1">
        <v>-1.0</v>
      </c>
      <c r="CD723" s="1">
        <v>24434.0</v>
      </c>
    </row>
    <row r="724">
      <c r="A724" s="1">
        <v>1939106.0</v>
      </c>
      <c r="B724" s="1" t="s">
        <v>4061</v>
      </c>
      <c r="C724" s="1" t="s">
        <v>4062</v>
      </c>
      <c r="D724" s="1" t="s">
        <v>4063</v>
      </c>
      <c r="E724" s="1" t="s">
        <v>85</v>
      </c>
      <c r="I724" s="1">
        <v>3710931.0</v>
      </c>
      <c r="J724" s="1">
        <v>41181.0</v>
      </c>
      <c r="M724" s="1">
        <v>0.0</v>
      </c>
      <c r="N724" s="1">
        <v>1.0</v>
      </c>
      <c r="O724" s="1">
        <v>1.0</v>
      </c>
      <c r="P724" s="1" t="s">
        <v>89</v>
      </c>
      <c r="Q724" s="1" t="s">
        <v>90</v>
      </c>
      <c r="R724" s="1">
        <v>40.72997</v>
      </c>
      <c r="S724" s="1">
        <v>-73.9849699999999</v>
      </c>
      <c r="T724" s="1" t="s">
        <v>91</v>
      </c>
      <c r="U724" s="1" t="s">
        <v>92</v>
      </c>
      <c r="V724" s="1">
        <v>2.0</v>
      </c>
      <c r="W724" s="1">
        <v>1.0</v>
      </c>
      <c r="X724" s="1">
        <v>1.0</v>
      </c>
      <c r="Y724" s="1">
        <v>1.0</v>
      </c>
      <c r="Z724" s="1" t="s">
        <v>93</v>
      </c>
      <c r="AA724" s="1" t="s">
        <v>4064</v>
      </c>
      <c r="AB724" s="1">
        <v>172.0</v>
      </c>
      <c r="AC724" s="1">
        <v>1.0</v>
      </c>
      <c r="AD724" s="1">
        <v>0.0</v>
      </c>
      <c r="AE724" s="1">
        <v>1.0</v>
      </c>
      <c r="AF724" s="1" t="s">
        <v>1683</v>
      </c>
      <c r="AG724" s="1">
        <v>1.0</v>
      </c>
      <c r="AH724" s="1">
        <v>0.0</v>
      </c>
      <c r="AI724" s="1">
        <v>0.0</v>
      </c>
      <c r="AJ724" s="1">
        <v>0.0</v>
      </c>
      <c r="AK724" s="1">
        <v>0.0</v>
      </c>
      <c r="AL724" s="1">
        <v>18.0</v>
      </c>
      <c r="AM724" s="1">
        <v>2.0</v>
      </c>
      <c r="AN724" s="1">
        <v>98.0</v>
      </c>
      <c r="AO724" s="1">
        <v>10.0</v>
      </c>
      <c r="AP724" s="1">
        <v>10.0</v>
      </c>
      <c r="AQ724" s="1">
        <v>10.0</v>
      </c>
      <c r="AR724" s="1">
        <v>10.0</v>
      </c>
      <c r="AS724" s="1">
        <v>10.0</v>
      </c>
      <c r="AT724" s="1">
        <v>10.0</v>
      </c>
      <c r="AU724" s="1">
        <v>0.0</v>
      </c>
      <c r="AV724" s="1" t="s">
        <v>105</v>
      </c>
      <c r="AW724" s="1">
        <v>1.0</v>
      </c>
      <c r="AX724" s="1">
        <v>1.0</v>
      </c>
      <c r="AY724" s="1">
        <v>0.0</v>
      </c>
      <c r="AZ724" s="1">
        <v>0.0</v>
      </c>
      <c r="BA724" s="1">
        <v>0.27</v>
      </c>
      <c r="BB724" s="1">
        <v>-1.0</v>
      </c>
      <c r="BC724" s="1">
        <v>1.0</v>
      </c>
      <c r="BD724" s="1">
        <v>-1.0</v>
      </c>
      <c r="BE724" s="1">
        <v>-1.0</v>
      </c>
      <c r="BF724" s="1">
        <v>-1.0</v>
      </c>
      <c r="BG724" s="1">
        <v>-1.0</v>
      </c>
      <c r="BH724" s="1">
        <v>-1.0</v>
      </c>
      <c r="BI724" s="1">
        <v>-1.0</v>
      </c>
      <c r="BJ724" s="1">
        <v>-1.0</v>
      </c>
      <c r="BK724" s="1">
        <v>-1.0</v>
      </c>
      <c r="BL724" s="1">
        <v>-1.0</v>
      </c>
      <c r="BM724" s="1">
        <v>-1.0</v>
      </c>
      <c r="BN724" s="1">
        <v>-1.0</v>
      </c>
      <c r="BO724" s="1">
        <v>-1.0</v>
      </c>
      <c r="BP724" s="1">
        <v>-1.0</v>
      </c>
      <c r="BQ724" s="1">
        <v>-1.0</v>
      </c>
      <c r="BR724" s="1">
        <v>-1.0</v>
      </c>
      <c r="BS724" s="1">
        <v>-1.0</v>
      </c>
      <c r="BT724" s="1">
        <v>-1.0</v>
      </c>
      <c r="BU724" s="1">
        <v>1.0</v>
      </c>
      <c r="BV724" s="1">
        <v>-1.0</v>
      </c>
      <c r="BW724" s="1">
        <v>1.0</v>
      </c>
      <c r="BX724" s="1">
        <v>-1.0</v>
      </c>
      <c r="BY724" s="1">
        <v>-1.0</v>
      </c>
      <c r="BZ724" s="1">
        <v>-1.0</v>
      </c>
      <c r="CA724" s="1">
        <v>-1.0</v>
      </c>
      <c r="CB724" s="1">
        <v>-1.0</v>
      </c>
      <c r="CC724" s="1">
        <v>-1.0</v>
      </c>
      <c r="CD724" s="1">
        <v>24436.0</v>
      </c>
    </row>
    <row r="725">
      <c r="A725" s="1">
        <v>3.2691375E7</v>
      </c>
      <c r="B725" s="1" t="s">
        <v>4065</v>
      </c>
      <c r="C725" s="1" t="s">
        <v>4066</v>
      </c>
      <c r="D725" s="1" t="s">
        <v>4067</v>
      </c>
      <c r="E725" s="1" t="s">
        <v>85</v>
      </c>
      <c r="F725" s="1" t="s">
        <v>4068</v>
      </c>
      <c r="G725" s="1" t="s">
        <v>4069</v>
      </c>
      <c r="H725" s="1" t="s">
        <v>4070</v>
      </c>
      <c r="I725" s="1">
        <v>2.45324803E8</v>
      </c>
      <c r="J725" s="1">
        <v>43521.0</v>
      </c>
      <c r="K725" s="1" t="s">
        <v>134</v>
      </c>
      <c r="L725" s="1">
        <v>1.0</v>
      </c>
      <c r="M725" s="1">
        <v>1.0</v>
      </c>
      <c r="N725" s="1">
        <v>1.0</v>
      </c>
      <c r="O725" s="1">
        <v>0.0</v>
      </c>
      <c r="P725" s="1" t="s">
        <v>89</v>
      </c>
      <c r="Q725" s="1" t="s">
        <v>391</v>
      </c>
      <c r="R725" s="1">
        <v>40.7510599999999</v>
      </c>
      <c r="S725" s="1">
        <v>-73.99792</v>
      </c>
      <c r="T725" s="1" t="s">
        <v>91</v>
      </c>
      <c r="U725" s="1" t="s">
        <v>92</v>
      </c>
      <c r="V725" s="1">
        <v>7.0</v>
      </c>
      <c r="W725" s="1">
        <v>1.0</v>
      </c>
      <c r="X725" s="1">
        <v>3.0</v>
      </c>
      <c r="Y725" s="1">
        <v>4.0</v>
      </c>
      <c r="Z725" s="1" t="s">
        <v>93</v>
      </c>
      <c r="AA725" s="1" t="s">
        <v>4071</v>
      </c>
      <c r="AB725" s="1">
        <v>149.0</v>
      </c>
      <c r="AC725" s="1">
        <v>1.0</v>
      </c>
      <c r="AD725" s="1">
        <v>0.0</v>
      </c>
      <c r="AE725" s="1">
        <v>2.0</v>
      </c>
      <c r="AF725" s="1" t="s">
        <v>95</v>
      </c>
      <c r="AG725" s="1">
        <v>1.0</v>
      </c>
      <c r="AH725" s="1">
        <v>23.0</v>
      </c>
      <c r="AI725" s="1">
        <v>50.0</v>
      </c>
      <c r="AJ725" s="1">
        <v>80.0</v>
      </c>
      <c r="AK725" s="1">
        <v>129.0</v>
      </c>
      <c r="AL725" s="1">
        <v>9.0</v>
      </c>
      <c r="AM725" s="1">
        <v>9.0</v>
      </c>
      <c r="AN725" s="1">
        <v>87.0</v>
      </c>
      <c r="AO725" s="1">
        <v>9.0</v>
      </c>
      <c r="AP725" s="1">
        <v>8.0</v>
      </c>
      <c r="AQ725" s="1">
        <v>9.0</v>
      </c>
      <c r="AR725" s="1">
        <v>10.0</v>
      </c>
      <c r="AS725" s="1">
        <v>10.0</v>
      </c>
      <c r="AT725" s="1">
        <v>9.0</v>
      </c>
      <c r="AU725" s="1">
        <v>1.0</v>
      </c>
      <c r="AV725" s="1" t="s">
        <v>96</v>
      </c>
      <c r="AW725" s="1">
        <v>1.0</v>
      </c>
      <c r="AX725" s="1">
        <v>1.0</v>
      </c>
      <c r="AY725" s="1">
        <v>0.0</v>
      </c>
      <c r="AZ725" s="1">
        <v>0.0</v>
      </c>
      <c r="BA725" s="1">
        <v>2.31</v>
      </c>
      <c r="BB725" s="1">
        <v>-1.0</v>
      </c>
      <c r="BC725" s="1">
        <v>1.0</v>
      </c>
      <c r="BD725" s="1">
        <v>-1.0</v>
      </c>
      <c r="BE725" s="1">
        <v>-1.0</v>
      </c>
      <c r="BF725" s="1">
        <v>-1.0</v>
      </c>
      <c r="BG725" s="1">
        <v>-1.0</v>
      </c>
      <c r="BH725" s="1">
        <v>1.0</v>
      </c>
      <c r="BI725" s="1">
        <v>-1.0</v>
      </c>
      <c r="BJ725" s="1">
        <v>1.0</v>
      </c>
      <c r="BK725" s="1">
        <v>-1.0</v>
      </c>
      <c r="BL725" s="1">
        <v>-1.0</v>
      </c>
      <c r="BM725" s="1">
        <v>-1.0</v>
      </c>
      <c r="BN725" s="1">
        <v>-1.0</v>
      </c>
      <c r="BO725" s="1">
        <v>-1.0</v>
      </c>
      <c r="BP725" s="1">
        <v>-1.0</v>
      </c>
      <c r="BQ725" s="1">
        <v>-1.0</v>
      </c>
      <c r="BR725" s="1">
        <v>-1.0</v>
      </c>
      <c r="BS725" s="1">
        <v>-1.0</v>
      </c>
      <c r="BT725" s="1">
        <v>-1.0</v>
      </c>
      <c r="BU725" s="1">
        <v>1.0</v>
      </c>
      <c r="BV725" s="1">
        <v>-1.0</v>
      </c>
      <c r="BW725" s="1">
        <v>-1.0</v>
      </c>
      <c r="BX725" s="1">
        <v>-1.0</v>
      </c>
      <c r="BY725" s="1">
        <v>-1.0</v>
      </c>
      <c r="BZ725" s="1">
        <v>-1.0</v>
      </c>
      <c r="CA725" s="1">
        <v>-1.0</v>
      </c>
      <c r="CB725" s="1">
        <v>-1.0</v>
      </c>
      <c r="CC725" s="1">
        <v>-1.0</v>
      </c>
      <c r="CD725" s="1">
        <v>24522.0</v>
      </c>
    </row>
    <row r="726">
      <c r="A726" s="1">
        <v>4479625.0</v>
      </c>
      <c r="B726" s="1" t="s">
        <v>4072</v>
      </c>
      <c r="C726" s="1" t="s">
        <v>4073</v>
      </c>
      <c r="D726" s="1" t="s">
        <v>4073</v>
      </c>
      <c r="E726" s="1" t="s">
        <v>85</v>
      </c>
      <c r="I726" s="1">
        <v>2380912.0</v>
      </c>
      <c r="J726" s="1">
        <v>41044.0</v>
      </c>
      <c r="M726" s="1">
        <v>0.0</v>
      </c>
      <c r="N726" s="1">
        <v>1.0</v>
      </c>
      <c r="O726" s="1">
        <v>1.0</v>
      </c>
      <c r="P726" s="1" t="s">
        <v>123</v>
      </c>
      <c r="Q726" s="1" t="s">
        <v>185</v>
      </c>
      <c r="R726" s="1">
        <v>40.71234</v>
      </c>
      <c r="S726" s="1">
        <v>-73.94158</v>
      </c>
      <c r="T726" s="1" t="s">
        <v>91</v>
      </c>
      <c r="U726" s="1" t="s">
        <v>92</v>
      </c>
      <c r="V726" s="1">
        <v>2.0</v>
      </c>
      <c r="W726" s="1">
        <v>1.0</v>
      </c>
      <c r="X726" s="1">
        <v>1.0</v>
      </c>
      <c r="Y726" s="1">
        <v>1.0</v>
      </c>
      <c r="Z726" s="1" t="s">
        <v>93</v>
      </c>
      <c r="AA726" s="1" t="s">
        <v>4074</v>
      </c>
      <c r="AB726" s="1">
        <v>135.0</v>
      </c>
      <c r="AC726" s="1">
        <v>1.0</v>
      </c>
      <c r="AD726" s="1">
        <v>0.0</v>
      </c>
      <c r="AE726" s="1">
        <v>2.0</v>
      </c>
      <c r="AF726" s="1" t="s">
        <v>4075</v>
      </c>
      <c r="AG726" s="1">
        <v>1.0</v>
      </c>
      <c r="AH726" s="1">
        <v>0.0</v>
      </c>
      <c r="AI726" s="1">
        <v>0.0</v>
      </c>
      <c r="AJ726" s="1">
        <v>0.0</v>
      </c>
      <c r="AK726" s="1">
        <v>0.0</v>
      </c>
      <c r="AL726" s="1">
        <v>0.0</v>
      </c>
      <c r="AM726" s="1">
        <v>0.0</v>
      </c>
      <c r="AU726" s="1">
        <v>0.0</v>
      </c>
      <c r="AV726" s="1" t="s">
        <v>117</v>
      </c>
      <c r="AW726" s="1">
        <v>1.0</v>
      </c>
      <c r="AX726" s="1">
        <v>1.0</v>
      </c>
      <c r="AY726" s="1">
        <v>0.0</v>
      </c>
      <c r="AZ726" s="1">
        <v>0.0</v>
      </c>
      <c r="BB726" s="1">
        <v>-1.0</v>
      </c>
      <c r="BC726" s="1">
        <v>1.0</v>
      </c>
      <c r="BD726" s="1">
        <v>-1.0</v>
      </c>
      <c r="BE726" s="1">
        <v>-1.0</v>
      </c>
      <c r="BF726" s="1">
        <v>-1.0</v>
      </c>
      <c r="BG726" s="1">
        <v>-1.0</v>
      </c>
      <c r="BH726" s="1">
        <v>-1.0</v>
      </c>
      <c r="BI726" s="1">
        <v>-1.0</v>
      </c>
      <c r="BJ726" s="1">
        <v>1.0</v>
      </c>
      <c r="BK726" s="1">
        <v>-1.0</v>
      </c>
      <c r="BL726" s="1">
        <v>-1.0</v>
      </c>
      <c r="BM726" s="1">
        <v>-1.0</v>
      </c>
      <c r="BN726" s="1">
        <v>-1.0</v>
      </c>
      <c r="BO726" s="1">
        <v>-1.0</v>
      </c>
      <c r="BP726" s="1">
        <v>-1.0</v>
      </c>
      <c r="BQ726" s="1">
        <v>-1.0</v>
      </c>
      <c r="BR726" s="1">
        <v>-1.0</v>
      </c>
      <c r="BS726" s="1">
        <v>-1.0</v>
      </c>
      <c r="BT726" s="1">
        <v>-1.0</v>
      </c>
      <c r="BU726" s="1">
        <v>1.0</v>
      </c>
      <c r="BV726" s="1">
        <v>-1.0</v>
      </c>
      <c r="BW726" s="1">
        <v>-1.0</v>
      </c>
      <c r="BX726" s="1">
        <v>-1.0</v>
      </c>
      <c r="BY726" s="1">
        <v>-1.0</v>
      </c>
      <c r="BZ726" s="1">
        <v>-1.0</v>
      </c>
      <c r="CA726" s="1">
        <v>-1.0</v>
      </c>
      <c r="CB726" s="1">
        <v>-1.0</v>
      </c>
      <c r="CC726" s="1">
        <v>-1.0</v>
      </c>
      <c r="CD726" s="1">
        <v>24524.0</v>
      </c>
    </row>
    <row r="727">
      <c r="A727" s="1">
        <v>2.8228599E7</v>
      </c>
      <c r="B727" s="1" t="s">
        <v>4076</v>
      </c>
      <c r="C727" s="1" t="s">
        <v>4077</v>
      </c>
      <c r="D727" s="1" t="s">
        <v>4078</v>
      </c>
      <c r="E727" s="1" t="s">
        <v>85</v>
      </c>
      <c r="F727" s="1" t="s">
        <v>4079</v>
      </c>
      <c r="G727" s="1" t="s">
        <v>4080</v>
      </c>
      <c r="H727" s="1" t="s">
        <v>4081</v>
      </c>
      <c r="I727" s="1">
        <v>9.4214493E7</v>
      </c>
      <c r="J727" s="1">
        <v>42621.0</v>
      </c>
      <c r="K727" s="1" t="s">
        <v>134</v>
      </c>
      <c r="L727" s="1">
        <v>1.0</v>
      </c>
      <c r="M727" s="1">
        <v>0.0</v>
      </c>
      <c r="N727" s="1">
        <v>9.0</v>
      </c>
      <c r="O727" s="1">
        <v>0.0</v>
      </c>
      <c r="P727" s="1" t="s">
        <v>123</v>
      </c>
      <c r="Q727" s="1" t="s">
        <v>124</v>
      </c>
      <c r="R727" s="1">
        <v>40.65612</v>
      </c>
      <c r="S727" s="1">
        <v>-73.91788</v>
      </c>
      <c r="T727" s="1" t="s">
        <v>125</v>
      </c>
      <c r="U727" s="1" t="s">
        <v>113</v>
      </c>
      <c r="V727" s="1">
        <v>1.0</v>
      </c>
      <c r="W727" s="1">
        <v>1.0</v>
      </c>
      <c r="X727" s="1">
        <v>1.0</v>
      </c>
      <c r="Y727" s="1">
        <v>6.0</v>
      </c>
      <c r="Z727" s="1" t="s">
        <v>93</v>
      </c>
      <c r="AA727" s="1" t="s">
        <v>4082</v>
      </c>
      <c r="AB727" s="1">
        <v>65.0</v>
      </c>
      <c r="AC727" s="1">
        <v>1.0</v>
      </c>
      <c r="AD727" s="1">
        <v>50.0</v>
      </c>
      <c r="AE727" s="1">
        <v>7.0</v>
      </c>
      <c r="AF727" s="1" t="s">
        <v>127</v>
      </c>
      <c r="AG727" s="1">
        <v>1.0</v>
      </c>
      <c r="AH727" s="1">
        <v>30.0</v>
      </c>
      <c r="AI727" s="1">
        <v>60.0</v>
      </c>
      <c r="AJ727" s="1">
        <v>90.0</v>
      </c>
      <c r="AK727" s="1">
        <v>365.0</v>
      </c>
      <c r="AL727" s="1">
        <v>4.0</v>
      </c>
      <c r="AM727" s="1">
        <v>4.0</v>
      </c>
      <c r="AN727" s="1">
        <v>100.0</v>
      </c>
      <c r="AO727" s="1">
        <v>10.0</v>
      </c>
      <c r="AP727" s="1">
        <v>9.0</v>
      </c>
      <c r="AQ727" s="1">
        <v>10.0</v>
      </c>
      <c r="AR727" s="1">
        <v>10.0</v>
      </c>
      <c r="AS727" s="1">
        <v>10.0</v>
      </c>
      <c r="AT727" s="1">
        <v>9.0</v>
      </c>
      <c r="AU727" s="1">
        <v>1.0</v>
      </c>
      <c r="AV727" s="1" t="s">
        <v>96</v>
      </c>
      <c r="AW727" s="1">
        <v>9.0</v>
      </c>
      <c r="AX727" s="1">
        <v>0.0</v>
      </c>
      <c r="AY727" s="1">
        <v>9.0</v>
      </c>
      <c r="AZ727" s="1">
        <v>0.0</v>
      </c>
      <c r="BA727" s="1">
        <v>0.49</v>
      </c>
      <c r="BB727" s="1">
        <v>-1.0</v>
      </c>
      <c r="BC727" s="1">
        <v>-1.0</v>
      </c>
      <c r="BD727" s="1">
        <v>-1.0</v>
      </c>
      <c r="BE727" s="1">
        <v>-1.0</v>
      </c>
      <c r="BF727" s="1">
        <v>1.0</v>
      </c>
      <c r="BG727" s="1">
        <v>-1.0</v>
      </c>
      <c r="BH727" s="1">
        <v>1.0</v>
      </c>
      <c r="BI727" s="1">
        <v>-1.0</v>
      </c>
      <c r="BJ727" s="1">
        <v>1.0</v>
      </c>
      <c r="BK727" s="1">
        <v>1.0</v>
      </c>
      <c r="BL727" s="1">
        <v>1.0</v>
      </c>
      <c r="BM727" s="1">
        <v>-1.0</v>
      </c>
      <c r="BN727" s="1">
        <v>-1.0</v>
      </c>
      <c r="BO727" s="1">
        <v>-1.0</v>
      </c>
      <c r="BP727" s="1">
        <v>-1.0</v>
      </c>
      <c r="BQ727" s="1">
        <v>1.0</v>
      </c>
      <c r="BR727" s="1">
        <v>-1.0</v>
      </c>
      <c r="BS727" s="1">
        <v>1.0</v>
      </c>
      <c r="BT727" s="1">
        <v>-1.0</v>
      </c>
      <c r="BU727" s="1">
        <v>1.0</v>
      </c>
      <c r="BV727" s="1">
        <v>1.0</v>
      </c>
      <c r="BW727" s="1">
        <v>-1.0</v>
      </c>
      <c r="BX727" s="1">
        <v>-1.0</v>
      </c>
      <c r="BY727" s="1">
        <v>-1.0</v>
      </c>
      <c r="BZ727" s="1">
        <v>-1.0</v>
      </c>
      <c r="CA727" s="1">
        <v>-1.0</v>
      </c>
      <c r="CB727" s="1">
        <v>-1.0</v>
      </c>
      <c r="CC727" s="1">
        <v>-1.0</v>
      </c>
      <c r="CD727" s="1">
        <v>24553.0</v>
      </c>
    </row>
    <row r="728">
      <c r="A728" s="1">
        <v>2.5799876E7</v>
      </c>
      <c r="B728" s="1" t="s">
        <v>4083</v>
      </c>
      <c r="C728" s="1" t="s">
        <v>4084</v>
      </c>
      <c r="D728" s="1" t="s">
        <v>4085</v>
      </c>
      <c r="E728" s="1" t="s">
        <v>85</v>
      </c>
      <c r="F728" s="1" t="s">
        <v>4086</v>
      </c>
      <c r="G728" s="1" t="s">
        <v>4087</v>
      </c>
      <c r="I728" s="1">
        <v>1.9387783E8</v>
      </c>
      <c r="J728" s="1">
        <v>43257.0</v>
      </c>
      <c r="M728" s="1">
        <v>0.0</v>
      </c>
      <c r="N728" s="1">
        <v>1.0</v>
      </c>
      <c r="O728" s="1">
        <v>0.0</v>
      </c>
      <c r="P728" s="1" t="s">
        <v>123</v>
      </c>
      <c r="Q728" s="1" t="s">
        <v>124</v>
      </c>
      <c r="R728" s="1">
        <v>40.61722</v>
      </c>
      <c r="S728" s="1">
        <v>-73.96696</v>
      </c>
      <c r="T728" s="1" t="s">
        <v>91</v>
      </c>
      <c r="U728" s="1" t="s">
        <v>92</v>
      </c>
      <c r="V728" s="1">
        <v>5.0</v>
      </c>
      <c r="W728" s="1">
        <v>1.0</v>
      </c>
      <c r="X728" s="1">
        <v>2.0</v>
      </c>
      <c r="Y728" s="1">
        <v>2.0</v>
      </c>
      <c r="Z728" s="1" t="s">
        <v>93</v>
      </c>
      <c r="AA728" s="1" t="s">
        <v>4088</v>
      </c>
      <c r="AB728" s="1">
        <v>50.0</v>
      </c>
      <c r="AC728" s="1">
        <v>2.0</v>
      </c>
      <c r="AD728" s="1">
        <v>20.0</v>
      </c>
      <c r="AE728" s="1">
        <v>3.0</v>
      </c>
      <c r="AF728" s="1" t="s">
        <v>95</v>
      </c>
      <c r="AG728" s="1">
        <v>1.0</v>
      </c>
      <c r="AH728" s="1">
        <v>0.0</v>
      </c>
      <c r="AI728" s="1">
        <v>0.0</v>
      </c>
      <c r="AJ728" s="1">
        <v>0.0</v>
      </c>
      <c r="AK728" s="1">
        <v>0.0</v>
      </c>
      <c r="AL728" s="1">
        <v>14.0</v>
      </c>
      <c r="AM728" s="1">
        <v>13.0</v>
      </c>
      <c r="AN728" s="1">
        <v>97.0</v>
      </c>
      <c r="AO728" s="1">
        <v>10.0</v>
      </c>
      <c r="AP728" s="1">
        <v>10.0</v>
      </c>
      <c r="AQ728" s="1">
        <v>10.0</v>
      </c>
      <c r="AR728" s="1">
        <v>10.0</v>
      </c>
      <c r="AS728" s="1">
        <v>9.0</v>
      </c>
      <c r="AT728" s="1">
        <v>10.0</v>
      </c>
      <c r="AU728" s="1">
        <v>1.0</v>
      </c>
      <c r="AV728" s="1" t="s">
        <v>117</v>
      </c>
      <c r="AW728" s="1">
        <v>1.0</v>
      </c>
      <c r="AX728" s="1">
        <v>1.0</v>
      </c>
      <c r="AY728" s="1">
        <v>0.0</v>
      </c>
      <c r="AZ728" s="1">
        <v>0.0</v>
      </c>
      <c r="BA728" s="1">
        <v>1.06</v>
      </c>
      <c r="BB728" s="1">
        <v>-1.0</v>
      </c>
      <c r="BC728" s="1">
        <v>1.0</v>
      </c>
      <c r="BD728" s="1">
        <v>-1.0</v>
      </c>
      <c r="BE728" s="1">
        <v>-1.0</v>
      </c>
      <c r="BF728" s="1">
        <v>-1.0</v>
      </c>
      <c r="BG728" s="1">
        <v>-1.0</v>
      </c>
      <c r="BH728" s="1">
        <v>-1.0</v>
      </c>
      <c r="BI728" s="1">
        <v>-1.0</v>
      </c>
      <c r="BJ728" s="1">
        <v>1.0</v>
      </c>
      <c r="BK728" s="1">
        <v>-1.0</v>
      </c>
      <c r="BL728" s="1">
        <v>-1.0</v>
      </c>
      <c r="BM728" s="1">
        <v>1.0</v>
      </c>
      <c r="BN728" s="1">
        <v>-1.0</v>
      </c>
      <c r="BO728" s="1">
        <v>-1.0</v>
      </c>
      <c r="BP728" s="1">
        <v>-1.0</v>
      </c>
      <c r="BQ728" s="1">
        <v>1.0</v>
      </c>
      <c r="BR728" s="1">
        <v>-1.0</v>
      </c>
      <c r="BS728" s="1">
        <v>1.0</v>
      </c>
      <c r="BT728" s="1">
        <v>-1.0</v>
      </c>
      <c r="BU728" s="1">
        <v>1.0</v>
      </c>
      <c r="BV728" s="1">
        <v>-1.0</v>
      </c>
      <c r="BW728" s="1">
        <v>1.0</v>
      </c>
      <c r="BX728" s="1">
        <v>-1.0</v>
      </c>
      <c r="BY728" s="1">
        <v>1.0</v>
      </c>
      <c r="BZ728" s="1">
        <v>-1.0</v>
      </c>
      <c r="CA728" s="1">
        <v>-1.0</v>
      </c>
      <c r="CB728" s="1">
        <v>-1.0</v>
      </c>
      <c r="CC728" s="1">
        <v>-1.0</v>
      </c>
      <c r="CD728" s="1">
        <v>24581.0</v>
      </c>
    </row>
    <row r="729">
      <c r="A729" s="1">
        <v>3.433674E7</v>
      </c>
      <c r="B729" s="1" t="s">
        <v>4089</v>
      </c>
      <c r="C729" s="1" t="s">
        <v>4090</v>
      </c>
      <c r="D729" s="1" t="s">
        <v>4091</v>
      </c>
      <c r="E729" s="1" t="s">
        <v>85</v>
      </c>
      <c r="H729" s="1" t="s">
        <v>4092</v>
      </c>
      <c r="I729" s="1">
        <v>1.31647128E8</v>
      </c>
      <c r="J729" s="1">
        <v>42878.0</v>
      </c>
      <c r="K729" s="1" t="s">
        <v>88</v>
      </c>
      <c r="L729" s="1">
        <v>1.0</v>
      </c>
      <c r="M729" s="1">
        <v>0.0</v>
      </c>
      <c r="N729" s="1">
        <v>25.0</v>
      </c>
      <c r="O729" s="1">
        <v>1.0</v>
      </c>
      <c r="P729" s="1" t="s">
        <v>89</v>
      </c>
      <c r="Q729" s="1" t="s">
        <v>362</v>
      </c>
      <c r="R729" s="1">
        <v>40.77567</v>
      </c>
      <c r="S729" s="1">
        <v>-73.988</v>
      </c>
      <c r="T729" s="1" t="s">
        <v>91</v>
      </c>
      <c r="U729" s="1" t="s">
        <v>92</v>
      </c>
      <c r="V729" s="1">
        <v>5.0</v>
      </c>
      <c r="W729" s="1">
        <v>1.0</v>
      </c>
      <c r="X729" s="1">
        <v>1.0</v>
      </c>
      <c r="Y729" s="1">
        <v>1.0</v>
      </c>
      <c r="Z729" s="1" t="s">
        <v>93</v>
      </c>
      <c r="AA729" s="1" t="s">
        <v>4093</v>
      </c>
      <c r="AB729" s="1">
        <v>190.0</v>
      </c>
      <c r="AC729" s="1">
        <v>1.0</v>
      </c>
      <c r="AD729" s="1">
        <v>0.0</v>
      </c>
      <c r="AE729" s="1">
        <v>30.0</v>
      </c>
      <c r="AF729" s="1" t="s">
        <v>2136</v>
      </c>
      <c r="AG729" s="1">
        <v>1.0</v>
      </c>
      <c r="AH729" s="1">
        <v>0.0</v>
      </c>
      <c r="AI729" s="1">
        <v>17.0</v>
      </c>
      <c r="AJ729" s="1">
        <v>47.0</v>
      </c>
      <c r="AK729" s="1">
        <v>322.0</v>
      </c>
      <c r="AL729" s="1">
        <v>2.0</v>
      </c>
      <c r="AM729" s="1">
        <v>2.0</v>
      </c>
      <c r="AN729" s="1">
        <v>60.0</v>
      </c>
      <c r="AO729" s="1">
        <v>6.0</v>
      </c>
      <c r="AP729" s="1">
        <v>6.0</v>
      </c>
      <c r="AQ729" s="1">
        <v>9.0</v>
      </c>
      <c r="AR729" s="1">
        <v>6.0</v>
      </c>
      <c r="AS729" s="1">
        <v>10.0</v>
      </c>
      <c r="AT729" s="1">
        <v>6.0</v>
      </c>
      <c r="AU729" s="1">
        <v>1.0</v>
      </c>
      <c r="AV729" s="1" t="s">
        <v>96</v>
      </c>
      <c r="AW729" s="1">
        <v>25.0</v>
      </c>
      <c r="AX729" s="1">
        <v>25.0</v>
      </c>
      <c r="AY729" s="1">
        <v>0.0</v>
      </c>
      <c r="AZ729" s="1">
        <v>0.0</v>
      </c>
      <c r="BA729" s="1">
        <v>1.36</v>
      </c>
      <c r="BB729" s="1">
        <v>-1.0</v>
      </c>
      <c r="BC729" s="1">
        <v>1.0</v>
      </c>
      <c r="BD729" s="1">
        <v>-1.0</v>
      </c>
      <c r="BE729" s="1">
        <v>-1.0</v>
      </c>
      <c r="BF729" s="1">
        <v>-1.0</v>
      </c>
      <c r="BG729" s="1">
        <v>-1.0</v>
      </c>
      <c r="BH729" s="1">
        <v>1.0</v>
      </c>
      <c r="BI729" s="1">
        <v>-1.0</v>
      </c>
      <c r="BJ729" s="1">
        <v>1.0</v>
      </c>
      <c r="BK729" s="1">
        <v>1.0</v>
      </c>
      <c r="BL729" s="1">
        <v>1.0</v>
      </c>
      <c r="BM729" s="1">
        <v>1.0</v>
      </c>
      <c r="BN729" s="1">
        <v>1.0</v>
      </c>
      <c r="BO729" s="1">
        <v>1.0</v>
      </c>
      <c r="BP729" s="1">
        <v>1.0</v>
      </c>
      <c r="BQ729" s="1">
        <v>-1.0</v>
      </c>
      <c r="BR729" s="1">
        <v>-1.0</v>
      </c>
      <c r="BS729" s="1">
        <v>1.0</v>
      </c>
      <c r="BT729" s="1">
        <v>-1.0</v>
      </c>
      <c r="BU729" s="1">
        <v>1.0</v>
      </c>
      <c r="BV729" s="1">
        <v>1.0</v>
      </c>
      <c r="BW729" s="1">
        <v>1.0</v>
      </c>
      <c r="BX729" s="1">
        <v>1.0</v>
      </c>
      <c r="BY729" s="1">
        <v>-1.0</v>
      </c>
      <c r="BZ729" s="1">
        <v>-1.0</v>
      </c>
      <c r="CA729" s="1">
        <v>-1.0</v>
      </c>
      <c r="CB729" s="1">
        <v>-1.0</v>
      </c>
      <c r="CC729" s="1">
        <v>1.0</v>
      </c>
      <c r="CD729" s="1">
        <v>24586.0</v>
      </c>
    </row>
    <row r="730">
      <c r="A730" s="1">
        <v>1.423367E7</v>
      </c>
      <c r="B730" s="1" t="s">
        <v>4094</v>
      </c>
      <c r="C730" s="1" t="s">
        <v>4095</v>
      </c>
      <c r="D730" s="1" t="s">
        <v>4095</v>
      </c>
      <c r="E730" s="1" t="s">
        <v>85</v>
      </c>
      <c r="H730" s="2" t="str">
        <f>- no parties please</f>
        <v>#ERROR!</v>
      </c>
      <c r="I730" s="1">
        <v>8.6538929E7</v>
      </c>
      <c r="J730" s="1">
        <v>42579.0</v>
      </c>
      <c r="M730" s="1">
        <v>0.0</v>
      </c>
      <c r="N730" s="1">
        <v>1.0</v>
      </c>
      <c r="O730" s="1">
        <v>0.0</v>
      </c>
      <c r="P730" s="1" t="s">
        <v>89</v>
      </c>
      <c r="Q730" s="1" t="s">
        <v>90</v>
      </c>
      <c r="R730" s="1">
        <v>40.76566</v>
      </c>
      <c r="S730" s="1">
        <v>-73.97748</v>
      </c>
      <c r="T730" s="1" t="s">
        <v>289</v>
      </c>
      <c r="U730" s="1" t="s">
        <v>92</v>
      </c>
      <c r="V730" s="1">
        <v>2.0</v>
      </c>
      <c r="W730" s="1">
        <v>1.5</v>
      </c>
      <c r="X730" s="1">
        <v>1.0</v>
      </c>
      <c r="Y730" s="1">
        <v>1.0</v>
      </c>
      <c r="Z730" s="1" t="s">
        <v>93</v>
      </c>
      <c r="AA730" s="1" t="s">
        <v>4096</v>
      </c>
      <c r="AB730" s="1">
        <v>349.0</v>
      </c>
      <c r="AC730" s="1">
        <v>1.0</v>
      </c>
      <c r="AD730" s="1">
        <v>100.0</v>
      </c>
      <c r="AE730" s="1">
        <v>2.0</v>
      </c>
      <c r="AF730" s="1" t="s">
        <v>821</v>
      </c>
      <c r="AG730" s="1">
        <v>1.0</v>
      </c>
      <c r="AH730" s="1">
        <v>0.0</v>
      </c>
      <c r="AI730" s="1">
        <v>0.0</v>
      </c>
      <c r="AJ730" s="1">
        <v>0.0</v>
      </c>
      <c r="AK730" s="1">
        <v>0.0</v>
      </c>
      <c r="AL730" s="1">
        <v>6.0</v>
      </c>
      <c r="AM730" s="1">
        <v>0.0</v>
      </c>
      <c r="AN730" s="1">
        <v>100.0</v>
      </c>
      <c r="AO730" s="1">
        <v>10.0</v>
      </c>
      <c r="AP730" s="1">
        <v>10.0</v>
      </c>
      <c r="AQ730" s="1">
        <v>10.0</v>
      </c>
      <c r="AR730" s="1">
        <v>10.0</v>
      </c>
      <c r="AS730" s="1">
        <v>10.0</v>
      </c>
      <c r="AT730" s="1">
        <v>10.0</v>
      </c>
      <c r="AU730" s="1">
        <v>1.0</v>
      </c>
      <c r="AV730" s="1" t="s">
        <v>117</v>
      </c>
      <c r="AW730" s="1">
        <v>1.0</v>
      </c>
      <c r="AX730" s="1">
        <v>1.0</v>
      </c>
      <c r="AY730" s="1">
        <v>0.0</v>
      </c>
      <c r="AZ730" s="1">
        <v>0.0</v>
      </c>
      <c r="BA730" s="1">
        <v>0.17</v>
      </c>
      <c r="BB730" s="1">
        <v>-1.0</v>
      </c>
      <c r="BC730" s="1">
        <v>1.0</v>
      </c>
      <c r="BD730" s="1">
        <v>-1.0</v>
      </c>
      <c r="BE730" s="1">
        <v>-1.0</v>
      </c>
      <c r="BF730" s="1">
        <v>-1.0</v>
      </c>
      <c r="BG730" s="1">
        <v>-1.0</v>
      </c>
      <c r="BH730" s="1">
        <v>-1.0</v>
      </c>
      <c r="BI730" s="1">
        <v>-1.0</v>
      </c>
      <c r="BJ730" s="1">
        <v>1.0</v>
      </c>
      <c r="BK730" s="1">
        <v>-1.0</v>
      </c>
      <c r="BL730" s="1">
        <v>-1.0</v>
      </c>
      <c r="BM730" s="1">
        <v>1.0</v>
      </c>
      <c r="BN730" s="1">
        <v>1.0</v>
      </c>
      <c r="BO730" s="1">
        <v>1.0</v>
      </c>
      <c r="BP730" s="1">
        <v>1.0</v>
      </c>
      <c r="BQ730" s="1">
        <v>-1.0</v>
      </c>
      <c r="BR730" s="1">
        <v>-1.0</v>
      </c>
      <c r="BS730" s="1">
        <v>-1.0</v>
      </c>
      <c r="BT730" s="1">
        <v>-1.0</v>
      </c>
      <c r="BU730" s="1">
        <v>-1.0</v>
      </c>
      <c r="BV730" s="1">
        <v>-1.0</v>
      </c>
      <c r="BW730" s="1">
        <v>-1.0</v>
      </c>
      <c r="BX730" s="1">
        <v>-1.0</v>
      </c>
      <c r="BY730" s="1">
        <v>-1.0</v>
      </c>
      <c r="BZ730" s="1">
        <v>-1.0</v>
      </c>
      <c r="CA730" s="1">
        <v>-1.0</v>
      </c>
      <c r="CB730" s="1">
        <v>-1.0</v>
      </c>
      <c r="CC730" s="1">
        <v>-1.0</v>
      </c>
      <c r="CD730" s="1">
        <v>24622.0</v>
      </c>
    </row>
    <row r="731">
      <c r="A731" s="1">
        <v>1.4817571E7</v>
      </c>
      <c r="B731" s="1" t="s">
        <v>4097</v>
      </c>
      <c r="E731" s="1" t="s">
        <v>85</v>
      </c>
      <c r="I731" s="1">
        <v>9.0043913E7</v>
      </c>
      <c r="J731" s="1">
        <v>42597.0</v>
      </c>
      <c r="K731" s="1" t="s">
        <v>88</v>
      </c>
      <c r="L731" s="1">
        <v>0.79</v>
      </c>
      <c r="M731" s="1">
        <v>0.0</v>
      </c>
      <c r="N731" s="1">
        <v>2.0</v>
      </c>
      <c r="O731" s="1">
        <v>0.0</v>
      </c>
      <c r="P731" s="1" t="s">
        <v>111</v>
      </c>
      <c r="Q731" s="1" t="s">
        <v>112</v>
      </c>
      <c r="R731" s="1">
        <v>40.77013</v>
      </c>
      <c r="S731" s="1">
        <v>-73.92092</v>
      </c>
      <c r="T731" s="1" t="s">
        <v>91</v>
      </c>
      <c r="U731" s="1" t="s">
        <v>113</v>
      </c>
      <c r="V731" s="1">
        <v>2.0</v>
      </c>
      <c r="W731" s="1">
        <v>1.0</v>
      </c>
      <c r="X731" s="1">
        <v>1.0</v>
      </c>
      <c r="Y731" s="1">
        <v>1.0</v>
      </c>
      <c r="Z731" s="1" t="s">
        <v>93</v>
      </c>
      <c r="AA731" s="1" t="s">
        <v>4098</v>
      </c>
      <c r="AB731" s="1">
        <v>60.0</v>
      </c>
      <c r="AC731" s="1">
        <v>1.0</v>
      </c>
      <c r="AD731" s="1">
        <v>0.0</v>
      </c>
      <c r="AE731" s="1">
        <v>2.0</v>
      </c>
      <c r="AF731" s="1" t="s">
        <v>2136</v>
      </c>
      <c r="AG731" s="1">
        <v>1.0</v>
      </c>
      <c r="AH731" s="1">
        <v>1.0</v>
      </c>
      <c r="AI731" s="1">
        <v>14.0</v>
      </c>
      <c r="AJ731" s="1">
        <v>34.0</v>
      </c>
      <c r="AK731" s="1">
        <v>34.0</v>
      </c>
      <c r="AL731" s="1">
        <v>2.0</v>
      </c>
      <c r="AM731" s="1">
        <v>2.0</v>
      </c>
      <c r="AN731" s="1">
        <v>100.0</v>
      </c>
      <c r="AO731" s="1">
        <v>9.0</v>
      </c>
      <c r="AP731" s="1">
        <v>9.0</v>
      </c>
      <c r="AQ731" s="1">
        <v>9.0</v>
      </c>
      <c r="AR731" s="1">
        <v>9.0</v>
      </c>
      <c r="AS731" s="1">
        <v>10.0</v>
      </c>
      <c r="AT731" s="1">
        <v>9.0</v>
      </c>
      <c r="AU731" s="1">
        <v>1.0</v>
      </c>
      <c r="AV731" s="1" t="s">
        <v>105</v>
      </c>
      <c r="AW731" s="1">
        <v>2.0</v>
      </c>
      <c r="AX731" s="1">
        <v>0.0</v>
      </c>
      <c r="AY731" s="1">
        <v>2.0</v>
      </c>
      <c r="AZ731" s="1">
        <v>0.0</v>
      </c>
      <c r="BA731" s="1">
        <v>1.22</v>
      </c>
      <c r="BB731" s="1">
        <v>-1.0</v>
      </c>
      <c r="BC731" s="1">
        <v>1.0</v>
      </c>
      <c r="BD731" s="1">
        <v>-1.0</v>
      </c>
      <c r="BE731" s="1">
        <v>-1.0</v>
      </c>
      <c r="BF731" s="1">
        <v>-1.0</v>
      </c>
      <c r="BG731" s="1">
        <v>-1.0</v>
      </c>
      <c r="BH731" s="1">
        <v>-1.0</v>
      </c>
      <c r="BI731" s="1">
        <v>-1.0</v>
      </c>
      <c r="BJ731" s="1">
        <v>-1.0</v>
      </c>
      <c r="BK731" s="1">
        <v>-1.0</v>
      </c>
      <c r="BL731" s="1">
        <v>-1.0</v>
      </c>
      <c r="BM731" s="1">
        <v>-1.0</v>
      </c>
      <c r="BN731" s="1">
        <v>-1.0</v>
      </c>
      <c r="BO731" s="1">
        <v>-1.0</v>
      </c>
      <c r="BP731" s="1">
        <v>-1.0</v>
      </c>
      <c r="BQ731" s="1">
        <v>-1.0</v>
      </c>
      <c r="BR731" s="1">
        <v>-1.0</v>
      </c>
      <c r="BS731" s="1">
        <v>-1.0</v>
      </c>
      <c r="BT731" s="1">
        <v>-1.0</v>
      </c>
      <c r="BU731" s="1">
        <v>1.0</v>
      </c>
      <c r="BV731" s="1">
        <v>-1.0</v>
      </c>
      <c r="BW731" s="1">
        <v>-1.0</v>
      </c>
      <c r="BX731" s="1">
        <v>-1.0</v>
      </c>
      <c r="BY731" s="1">
        <v>-1.0</v>
      </c>
      <c r="BZ731" s="1">
        <v>-1.0</v>
      </c>
      <c r="CA731" s="1">
        <v>-1.0</v>
      </c>
      <c r="CB731" s="1">
        <v>-1.0</v>
      </c>
      <c r="CC731" s="1">
        <v>-1.0</v>
      </c>
      <c r="CD731" s="1">
        <v>24668.0</v>
      </c>
    </row>
    <row r="732">
      <c r="A732" s="1">
        <v>3.5965362E7</v>
      </c>
      <c r="B732" s="1" t="s">
        <v>4099</v>
      </c>
      <c r="C732" s="1" t="s">
        <v>4100</v>
      </c>
      <c r="D732" s="1" t="s">
        <v>4101</v>
      </c>
      <c r="E732" s="1" t="s">
        <v>85</v>
      </c>
      <c r="F732" s="1" t="s">
        <v>4102</v>
      </c>
      <c r="G732" s="1" t="s">
        <v>4103</v>
      </c>
      <c r="H732" s="1" t="s">
        <v>4104</v>
      </c>
      <c r="I732" s="1">
        <v>2.69599664E8</v>
      </c>
      <c r="J732" s="1">
        <v>43634.0</v>
      </c>
      <c r="K732" s="1" t="s">
        <v>88</v>
      </c>
      <c r="L732" s="1">
        <v>0.67</v>
      </c>
      <c r="M732" s="1">
        <v>0.0</v>
      </c>
      <c r="N732" s="1">
        <v>0.0</v>
      </c>
      <c r="O732" s="1">
        <v>0.0</v>
      </c>
      <c r="P732" s="1" t="s">
        <v>111</v>
      </c>
      <c r="Q732" s="1" t="s">
        <v>112</v>
      </c>
      <c r="R732" s="1">
        <v>40.75741</v>
      </c>
      <c r="S732" s="1">
        <v>-73.91665</v>
      </c>
      <c r="T732" s="1" t="s">
        <v>91</v>
      </c>
      <c r="U732" s="1" t="s">
        <v>92</v>
      </c>
      <c r="V732" s="1">
        <v>7.0</v>
      </c>
      <c r="W732" s="1">
        <v>1.0</v>
      </c>
      <c r="X732" s="1">
        <v>2.0</v>
      </c>
      <c r="Y732" s="1">
        <v>4.0</v>
      </c>
      <c r="Z732" s="1" t="s">
        <v>93</v>
      </c>
      <c r="AA732" s="1" t="s">
        <v>4105</v>
      </c>
      <c r="AB732" s="1">
        <v>250.0</v>
      </c>
      <c r="AC732" s="1">
        <v>6.0</v>
      </c>
      <c r="AD732" s="1">
        <v>0.0</v>
      </c>
      <c r="AE732" s="1">
        <v>2.0</v>
      </c>
      <c r="AF732" s="1" t="s">
        <v>104</v>
      </c>
      <c r="AG732" s="1">
        <v>1.0</v>
      </c>
      <c r="AH732" s="1">
        <v>19.0</v>
      </c>
      <c r="AI732" s="1">
        <v>49.0</v>
      </c>
      <c r="AJ732" s="1">
        <v>79.0</v>
      </c>
      <c r="AK732" s="1">
        <v>354.0</v>
      </c>
      <c r="AL732" s="1">
        <v>0.0</v>
      </c>
      <c r="AM732" s="1">
        <v>0.0</v>
      </c>
      <c r="AU732" s="1">
        <v>1.0</v>
      </c>
      <c r="AV732" s="1" t="s">
        <v>96</v>
      </c>
      <c r="AW732" s="1">
        <v>1.0</v>
      </c>
      <c r="AX732" s="1">
        <v>1.0</v>
      </c>
      <c r="AY732" s="1">
        <v>0.0</v>
      </c>
      <c r="AZ732" s="1">
        <v>0.0</v>
      </c>
      <c r="BB732" s="1">
        <v>-1.0</v>
      </c>
      <c r="BC732" s="1">
        <v>1.0</v>
      </c>
      <c r="BD732" s="1">
        <v>-1.0</v>
      </c>
      <c r="BE732" s="1">
        <v>-1.0</v>
      </c>
      <c r="BF732" s="1">
        <v>-1.0</v>
      </c>
      <c r="BG732" s="1">
        <v>-1.0</v>
      </c>
      <c r="BH732" s="1">
        <v>-1.0</v>
      </c>
      <c r="BI732" s="1">
        <v>-1.0</v>
      </c>
      <c r="BJ732" s="1">
        <v>1.0</v>
      </c>
      <c r="BK732" s="1">
        <v>-1.0</v>
      </c>
      <c r="BL732" s="1">
        <v>-1.0</v>
      </c>
      <c r="BM732" s="1">
        <v>-1.0</v>
      </c>
      <c r="BN732" s="1">
        <v>-1.0</v>
      </c>
      <c r="BO732" s="1">
        <v>-1.0</v>
      </c>
      <c r="BP732" s="1">
        <v>-1.0</v>
      </c>
      <c r="BQ732" s="1">
        <v>-1.0</v>
      </c>
      <c r="BR732" s="1">
        <v>-1.0</v>
      </c>
      <c r="BS732" s="1">
        <v>-1.0</v>
      </c>
      <c r="BT732" s="1">
        <v>-1.0</v>
      </c>
      <c r="BU732" s="1">
        <v>1.0</v>
      </c>
      <c r="BV732" s="1">
        <v>-1.0</v>
      </c>
      <c r="BW732" s="1">
        <v>-1.0</v>
      </c>
      <c r="BX732" s="1">
        <v>-1.0</v>
      </c>
      <c r="BY732" s="1">
        <v>-1.0</v>
      </c>
      <c r="BZ732" s="1">
        <v>-1.0</v>
      </c>
      <c r="CA732" s="1">
        <v>-1.0</v>
      </c>
      <c r="CB732" s="1">
        <v>-1.0</v>
      </c>
      <c r="CC732" s="1">
        <v>-1.0</v>
      </c>
      <c r="CD732" s="1">
        <v>24678.0</v>
      </c>
    </row>
    <row r="733">
      <c r="A733" s="1">
        <v>1.3556488E7</v>
      </c>
      <c r="B733" s="1" t="s">
        <v>4106</v>
      </c>
      <c r="C733" s="1" t="s">
        <v>4107</v>
      </c>
      <c r="D733" s="1" t="s">
        <v>4108</v>
      </c>
      <c r="E733" s="1" t="s">
        <v>85</v>
      </c>
      <c r="F733" s="1" t="s">
        <v>4109</v>
      </c>
      <c r="G733" s="1" t="s">
        <v>4110</v>
      </c>
      <c r="I733" s="1">
        <v>2.2591516E7</v>
      </c>
      <c r="J733" s="1">
        <v>41927.0</v>
      </c>
      <c r="M733" s="1">
        <v>0.0</v>
      </c>
      <c r="N733" s="1">
        <v>1.0</v>
      </c>
      <c r="O733" s="1">
        <v>1.0</v>
      </c>
      <c r="P733" s="1" t="s">
        <v>4111</v>
      </c>
      <c r="Q733" s="1" t="s">
        <v>1689</v>
      </c>
      <c r="R733" s="1">
        <v>40.58928</v>
      </c>
      <c r="S733" s="1">
        <v>-73.79531</v>
      </c>
      <c r="T733" s="1" t="s">
        <v>91</v>
      </c>
      <c r="U733" s="1" t="s">
        <v>113</v>
      </c>
      <c r="V733" s="1">
        <v>2.0</v>
      </c>
      <c r="W733" s="1">
        <v>1.0</v>
      </c>
      <c r="X733" s="1">
        <v>1.0</v>
      </c>
      <c r="Y733" s="1">
        <v>1.0</v>
      </c>
      <c r="Z733" s="1" t="s">
        <v>93</v>
      </c>
      <c r="AA733" s="1" t="s">
        <v>4112</v>
      </c>
      <c r="AB733" s="1">
        <v>150.0</v>
      </c>
      <c r="AC733" s="1">
        <v>1.0</v>
      </c>
      <c r="AD733" s="1">
        <v>0.0</v>
      </c>
      <c r="AE733" s="1">
        <v>1.0</v>
      </c>
      <c r="AF733" s="1" t="s">
        <v>1117</v>
      </c>
      <c r="AG733" s="1">
        <v>1.0</v>
      </c>
      <c r="AH733" s="1">
        <v>0.0</v>
      </c>
      <c r="AI733" s="1">
        <v>0.0</v>
      </c>
      <c r="AJ733" s="1">
        <v>0.0</v>
      </c>
      <c r="AK733" s="1">
        <v>0.0</v>
      </c>
      <c r="AL733" s="1">
        <v>2.0</v>
      </c>
      <c r="AM733" s="1">
        <v>0.0</v>
      </c>
      <c r="AN733" s="1">
        <v>100.0</v>
      </c>
      <c r="AO733" s="1">
        <v>10.0</v>
      </c>
      <c r="AP733" s="1">
        <v>10.0</v>
      </c>
      <c r="AQ733" s="1">
        <v>10.0</v>
      </c>
      <c r="AR733" s="1">
        <v>10.0</v>
      </c>
      <c r="AS733" s="1">
        <v>10.0</v>
      </c>
      <c r="AT733" s="1">
        <v>10.0</v>
      </c>
      <c r="AU733" s="1">
        <v>1.0</v>
      </c>
      <c r="AV733" s="1" t="s">
        <v>105</v>
      </c>
      <c r="AW733" s="1">
        <v>1.0</v>
      </c>
      <c r="AX733" s="1">
        <v>0.0</v>
      </c>
      <c r="AY733" s="1">
        <v>1.0</v>
      </c>
      <c r="AZ733" s="1">
        <v>0.0</v>
      </c>
      <c r="BA733" s="1">
        <v>0.05</v>
      </c>
      <c r="BB733" s="1">
        <v>-1.0</v>
      </c>
      <c r="BC733" s="1">
        <v>1.0</v>
      </c>
      <c r="BD733" s="1">
        <v>-1.0</v>
      </c>
      <c r="BE733" s="1">
        <v>-1.0</v>
      </c>
      <c r="BF733" s="1">
        <v>-1.0</v>
      </c>
      <c r="BG733" s="1">
        <v>-1.0</v>
      </c>
      <c r="BH733" s="1">
        <v>-1.0</v>
      </c>
      <c r="BI733" s="1">
        <v>-1.0</v>
      </c>
      <c r="BJ733" s="1">
        <v>1.0</v>
      </c>
      <c r="BK733" s="1">
        <v>-1.0</v>
      </c>
      <c r="BL733" s="1">
        <v>-1.0</v>
      </c>
      <c r="BM733" s="1">
        <v>1.0</v>
      </c>
      <c r="BN733" s="1">
        <v>-1.0</v>
      </c>
      <c r="BO733" s="1">
        <v>-1.0</v>
      </c>
      <c r="BP733" s="1">
        <v>-1.0</v>
      </c>
      <c r="BQ733" s="1">
        <v>-1.0</v>
      </c>
      <c r="BR733" s="1">
        <v>-1.0</v>
      </c>
      <c r="BS733" s="1">
        <v>-1.0</v>
      </c>
      <c r="BT733" s="1">
        <v>-1.0</v>
      </c>
      <c r="BU733" s="1">
        <v>1.0</v>
      </c>
      <c r="BV733" s="1">
        <v>-1.0</v>
      </c>
      <c r="BW733" s="1">
        <v>-1.0</v>
      </c>
      <c r="BX733" s="1">
        <v>-1.0</v>
      </c>
      <c r="BY733" s="1">
        <v>-1.0</v>
      </c>
      <c r="BZ733" s="1">
        <v>-1.0</v>
      </c>
      <c r="CA733" s="1">
        <v>-1.0</v>
      </c>
      <c r="CB733" s="1">
        <v>-1.0</v>
      </c>
      <c r="CC733" s="1">
        <v>-1.0</v>
      </c>
      <c r="CD733" s="1">
        <v>24689.0</v>
      </c>
    </row>
    <row r="734">
      <c r="A734" s="1">
        <v>3.5717735E7</v>
      </c>
      <c r="B734" s="1" t="s">
        <v>4113</v>
      </c>
      <c r="C734" s="1" t="s">
        <v>4114</v>
      </c>
      <c r="D734" s="1" t="s">
        <v>4115</v>
      </c>
      <c r="E734" s="1" t="s">
        <v>85</v>
      </c>
      <c r="H734" s="1" t="s">
        <v>4116</v>
      </c>
      <c r="I734" s="1">
        <v>2.68271871E8</v>
      </c>
      <c r="J734" s="1">
        <v>43629.0</v>
      </c>
      <c r="K734" s="1" t="s">
        <v>134</v>
      </c>
      <c r="L734" s="1">
        <v>1.0</v>
      </c>
      <c r="M734" s="1">
        <v>0.0</v>
      </c>
      <c r="N734" s="1">
        <v>1.0</v>
      </c>
      <c r="O734" s="1">
        <v>0.0</v>
      </c>
      <c r="P734" s="1" t="s">
        <v>89</v>
      </c>
      <c r="Q734" s="1" t="s">
        <v>391</v>
      </c>
      <c r="R734" s="1">
        <v>40.74499</v>
      </c>
      <c r="S734" s="1">
        <v>-74.00704</v>
      </c>
      <c r="T734" s="1" t="s">
        <v>91</v>
      </c>
      <c r="U734" s="1" t="s">
        <v>92</v>
      </c>
      <c r="V734" s="1">
        <v>3.0</v>
      </c>
      <c r="W734" s="1">
        <v>1.0</v>
      </c>
      <c r="X734" s="1">
        <v>1.0</v>
      </c>
      <c r="Y734" s="1">
        <v>1.0</v>
      </c>
      <c r="Z734" s="1" t="s">
        <v>93</v>
      </c>
      <c r="AA734" s="1" t="s">
        <v>2063</v>
      </c>
      <c r="AB734" s="1">
        <v>399.0</v>
      </c>
      <c r="AC734" s="1">
        <v>1.0</v>
      </c>
      <c r="AD734" s="1">
        <v>0.0</v>
      </c>
      <c r="AE734" s="1">
        <v>3.0</v>
      </c>
      <c r="AF734" s="1" t="s">
        <v>127</v>
      </c>
      <c r="AG734" s="1">
        <v>1.0</v>
      </c>
      <c r="AH734" s="1">
        <v>30.0</v>
      </c>
      <c r="AI734" s="1">
        <v>60.0</v>
      </c>
      <c r="AJ734" s="1">
        <v>90.0</v>
      </c>
      <c r="AK734" s="1">
        <v>179.0</v>
      </c>
      <c r="AL734" s="1">
        <v>1.0</v>
      </c>
      <c r="AM734" s="1">
        <v>1.0</v>
      </c>
      <c r="AN734" s="1">
        <v>60.0</v>
      </c>
      <c r="AO734" s="1">
        <v>6.0</v>
      </c>
      <c r="AP734" s="1">
        <v>2.0</v>
      </c>
      <c r="AQ734" s="1">
        <v>8.0</v>
      </c>
      <c r="AR734" s="1">
        <v>4.0</v>
      </c>
      <c r="AS734" s="1">
        <v>10.0</v>
      </c>
      <c r="AT734" s="1">
        <v>4.0</v>
      </c>
      <c r="AU734" s="1">
        <v>1.0</v>
      </c>
      <c r="AV734" s="1" t="s">
        <v>96</v>
      </c>
      <c r="AW734" s="1">
        <v>1.0</v>
      </c>
      <c r="AX734" s="1">
        <v>1.0</v>
      </c>
      <c r="AY734" s="1">
        <v>0.0</v>
      </c>
      <c r="AZ734" s="1">
        <v>0.0</v>
      </c>
      <c r="BA734" s="1">
        <v>1.0</v>
      </c>
      <c r="BB734" s="1">
        <v>-1.0</v>
      </c>
      <c r="BC734" s="1">
        <v>1.0</v>
      </c>
      <c r="BD734" s="1">
        <v>-1.0</v>
      </c>
      <c r="BE734" s="1">
        <v>-1.0</v>
      </c>
      <c r="BF734" s="1">
        <v>-1.0</v>
      </c>
      <c r="BG734" s="1">
        <v>-1.0</v>
      </c>
      <c r="BH734" s="1">
        <v>-1.0</v>
      </c>
      <c r="BI734" s="1">
        <v>-1.0</v>
      </c>
      <c r="BJ734" s="1">
        <v>1.0</v>
      </c>
      <c r="BK734" s="1">
        <v>-1.0</v>
      </c>
      <c r="BL734" s="1">
        <v>-1.0</v>
      </c>
      <c r="BM734" s="1">
        <v>-1.0</v>
      </c>
      <c r="BN734" s="1">
        <v>-1.0</v>
      </c>
      <c r="BO734" s="1">
        <v>-1.0</v>
      </c>
      <c r="BP734" s="1">
        <v>-1.0</v>
      </c>
      <c r="BQ734" s="1">
        <v>-1.0</v>
      </c>
      <c r="BR734" s="1">
        <v>-1.0</v>
      </c>
      <c r="BS734" s="1">
        <v>-1.0</v>
      </c>
      <c r="BT734" s="1">
        <v>-1.0</v>
      </c>
      <c r="BU734" s="1">
        <v>1.0</v>
      </c>
      <c r="BV734" s="1">
        <v>-1.0</v>
      </c>
      <c r="BW734" s="1">
        <v>-1.0</v>
      </c>
      <c r="BX734" s="1">
        <v>1.0</v>
      </c>
      <c r="BY734" s="1">
        <v>-1.0</v>
      </c>
      <c r="BZ734" s="1">
        <v>-1.0</v>
      </c>
      <c r="CA734" s="1">
        <v>-1.0</v>
      </c>
      <c r="CB734" s="1">
        <v>-1.0</v>
      </c>
      <c r="CC734" s="1">
        <v>-1.0</v>
      </c>
      <c r="CD734" s="1">
        <v>24694.0</v>
      </c>
    </row>
    <row r="735">
      <c r="A735" s="1">
        <v>2.2214974E7</v>
      </c>
      <c r="B735" s="1" t="s">
        <v>4117</v>
      </c>
      <c r="C735" s="1" t="s">
        <v>4118</v>
      </c>
      <c r="D735" s="1" t="s">
        <v>4119</v>
      </c>
      <c r="E735" s="1" t="s">
        <v>85</v>
      </c>
      <c r="F735" s="1" t="s">
        <v>4120</v>
      </c>
      <c r="G735" s="1" t="s">
        <v>4121</v>
      </c>
      <c r="H735" s="1" t="s">
        <v>4122</v>
      </c>
      <c r="I735" s="1">
        <v>1.60495098E8</v>
      </c>
      <c r="J735" s="1">
        <v>43067.0</v>
      </c>
      <c r="M735" s="1">
        <v>0.0</v>
      </c>
      <c r="N735" s="1">
        <v>5.0</v>
      </c>
      <c r="O735" s="1">
        <v>0.0</v>
      </c>
      <c r="P735" s="1" t="s">
        <v>123</v>
      </c>
      <c r="Q735" s="1" t="s">
        <v>124</v>
      </c>
      <c r="R735" s="1">
        <v>40.6333799999999</v>
      </c>
      <c r="S735" s="1">
        <v>-73.94753</v>
      </c>
      <c r="T735" s="1" t="s">
        <v>91</v>
      </c>
      <c r="U735" s="1" t="s">
        <v>113</v>
      </c>
      <c r="V735" s="1">
        <v>4.0</v>
      </c>
      <c r="W735" s="1">
        <v>1.5</v>
      </c>
      <c r="X735" s="1">
        <v>1.0</v>
      </c>
      <c r="Y735" s="1">
        <v>3.0</v>
      </c>
      <c r="Z735" s="1" t="s">
        <v>93</v>
      </c>
      <c r="AA735" s="1" t="s">
        <v>4123</v>
      </c>
      <c r="AB735" s="1">
        <v>39.0</v>
      </c>
      <c r="AC735" s="1">
        <v>4.0</v>
      </c>
      <c r="AD735" s="1">
        <v>20.0</v>
      </c>
      <c r="AE735" s="1">
        <v>2.0</v>
      </c>
      <c r="AF735" s="1" t="s">
        <v>231</v>
      </c>
      <c r="AG735" s="1">
        <v>1.0</v>
      </c>
      <c r="AH735" s="1">
        <v>0.0</v>
      </c>
      <c r="AI735" s="1">
        <v>0.0</v>
      </c>
      <c r="AJ735" s="1">
        <v>0.0</v>
      </c>
      <c r="AK735" s="1">
        <v>0.0</v>
      </c>
      <c r="AL735" s="1">
        <v>7.0</v>
      </c>
      <c r="AM735" s="1">
        <v>6.0</v>
      </c>
      <c r="AN735" s="1">
        <v>94.0</v>
      </c>
      <c r="AO735" s="1">
        <v>10.0</v>
      </c>
      <c r="AP735" s="1">
        <v>9.0</v>
      </c>
      <c r="AQ735" s="1">
        <v>10.0</v>
      </c>
      <c r="AR735" s="1">
        <v>10.0</v>
      </c>
      <c r="AS735" s="1">
        <v>9.0</v>
      </c>
      <c r="AT735" s="1">
        <v>10.0</v>
      </c>
      <c r="AU735" s="1">
        <v>1.0</v>
      </c>
      <c r="AV735" s="1" t="s">
        <v>96</v>
      </c>
      <c r="AW735" s="1">
        <v>5.0</v>
      </c>
      <c r="AX735" s="1">
        <v>1.0</v>
      </c>
      <c r="AY735" s="1">
        <v>4.0</v>
      </c>
      <c r="AZ735" s="1">
        <v>0.0</v>
      </c>
      <c r="BA735" s="1">
        <v>0.5</v>
      </c>
      <c r="BB735" s="1">
        <v>-1.0</v>
      </c>
      <c r="BC735" s="1">
        <v>1.0</v>
      </c>
      <c r="BD735" s="1">
        <v>-1.0</v>
      </c>
      <c r="BE735" s="1">
        <v>-1.0</v>
      </c>
      <c r="BF735" s="1">
        <v>-1.0</v>
      </c>
      <c r="BG735" s="1">
        <v>-1.0</v>
      </c>
      <c r="BH735" s="1">
        <v>-1.0</v>
      </c>
      <c r="BI735" s="1">
        <v>1.0</v>
      </c>
      <c r="BJ735" s="1">
        <v>1.0</v>
      </c>
      <c r="BK735" s="1">
        <v>-1.0</v>
      </c>
      <c r="BL735" s="1">
        <v>-1.0</v>
      </c>
      <c r="BM735" s="1">
        <v>-1.0</v>
      </c>
      <c r="BN735" s="1">
        <v>-1.0</v>
      </c>
      <c r="BO735" s="1">
        <v>-1.0</v>
      </c>
      <c r="BP735" s="1">
        <v>-1.0</v>
      </c>
      <c r="BQ735" s="1">
        <v>1.0</v>
      </c>
      <c r="BR735" s="1">
        <v>-1.0</v>
      </c>
      <c r="BS735" s="1">
        <v>-1.0</v>
      </c>
      <c r="BT735" s="1">
        <v>-1.0</v>
      </c>
      <c r="BU735" s="1">
        <v>1.0</v>
      </c>
      <c r="BV735" s="1">
        <v>-1.0</v>
      </c>
      <c r="BW735" s="1">
        <v>-1.0</v>
      </c>
      <c r="BX735" s="1">
        <v>1.0</v>
      </c>
      <c r="BY735" s="1">
        <v>1.0</v>
      </c>
      <c r="BZ735" s="1">
        <v>1.0</v>
      </c>
      <c r="CA735" s="1">
        <v>-1.0</v>
      </c>
      <c r="CB735" s="1">
        <v>-1.0</v>
      </c>
      <c r="CC735" s="1">
        <v>-1.0</v>
      </c>
      <c r="CD735" s="1">
        <v>24702.0</v>
      </c>
    </row>
    <row r="736">
      <c r="A736" s="1">
        <v>1.4518257E7</v>
      </c>
      <c r="B736" s="1" t="s">
        <v>4124</v>
      </c>
      <c r="C736" s="1" t="s">
        <v>4125</v>
      </c>
      <c r="D736" s="1" t="s">
        <v>4125</v>
      </c>
      <c r="E736" s="1" t="s">
        <v>85</v>
      </c>
      <c r="I736" s="1">
        <v>8.426053E7</v>
      </c>
      <c r="J736" s="1">
        <v>42568.0</v>
      </c>
      <c r="M736" s="1">
        <v>0.0</v>
      </c>
      <c r="N736" s="1">
        <v>2.0</v>
      </c>
      <c r="O736" s="1">
        <v>1.0</v>
      </c>
      <c r="P736" s="1" t="s">
        <v>123</v>
      </c>
      <c r="Q736" s="1" t="s">
        <v>308</v>
      </c>
      <c r="R736" s="1">
        <v>40.6462</v>
      </c>
      <c r="S736" s="1">
        <v>-73.96114</v>
      </c>
      <c r="T736" s="1" t="s">
        <v>91</v>
      </c>
      <c r="U736" s="1" t="s">
        <v>214</v>
      </c>
      <c r="V736" s="1">
        <v>2.0</v>
      </c>
      <c r="W736" s="1">
        <v>1.0</v>
      </c>
      <c r="X736" s="1">
        <v>1.0</v>
      </c>
      <c r="Y736" s="1">
        <v>2.0</v>
      </c>
      <c r="Z736" s="1" t="s">
        <v>93</v>
      </c>
      <c r="AA736" s="1" t="s">
        <v>4126</v>
      </c>
      <c r="AB736" s="1">
        <v>400.0</v>
      </c>
      <c r="AC736" s="1">
        <v>1.0</v>
      </c>
      <c r="AD736" s="1">
        <v>0.0</v>
      </c>
      <c r="AE736" s="1">
        <v>1.0</v>
      </c>
      <c r="AF736" s="1" t="s">
        <v>1779</v>
      </c>
      <c r="AG736" s="1">
        <v>1.0</v>
      </c>
      <c r="AH736" s="1">
        <v>29.0</v>
      </c>
      <c r="AI736" s="1">
        <v>59.0</v>
      </c>
      <c r="AJ736" s="1">
        <v>89.0</v>
      </c>
      <c r="AK736" s="1">
        <v>364.0</v>
      </c>
      <c r="AL736" s="1">
        <v>2.0</v>
      </c>
      <c r="AM736" s="1">
        <v>0.0</v>
      </c>
      <c r="AN736" s="1">
        <v>100.0</v>
      </c>
      <c r="AO736" s="1">
        <v>10.0</v>
      </c>
      <c r="AP736" s="1">
        <v>10.0</v>
      </c>
      <c r="AQ736" s="1">
        <v>10.0</v>
      </c>
      <c r="AR736" s="1">
        <v>10.0</v>
      </c>
      <c r="AS736" s="1">
        <v>10.0</v>
      </c>
      <c r="AT736" s="1">
        <v>10.0</v>
      </c>
      <c r="AU736" s="1">
        <v>0.0</v>
      </c>
      <c r="AV736" s="1" t="s">
        <v>105</v>
      </c>
      <c r="AW736" s="1">
        <v>2.0</v>
      </c>
      <c r="AX736" s="1">
        <v>0.0</v>
      </c>
      <c r="AY736" s="1">
        <v>1.0</v>
      </c>
      <c r="AZ736" s="1">
        <v>1.0</v>
      </c>
      <c r="BA736" s="1">
        <v>0.06</v>
      </c>
      <c r="BB736" s="1">
        <v>-1.0</v>
      </c>
      <c r="BC736" s="1">
        <v>1.0</v>
      </c>
      <c r="BD736" s="1">
        <v>-1.0</v>
      </c>
      <c r="BE736" s="1">
        <v>-1.0</v>
      </c>
      <c r="BF736" s="1">
        <v>-1.0</v>
      </c>
      <c r="BG736" s="1">
        <v>-1.0</v>
      </c>
      <c r="BH736" s="1">
        <v>-1.0</v>
      </c>
      <c r="BI736" s="1">
        <v>-1.0</v>
      </c>
      <c r="BJ736" s="1">
        <v>1.0</v>
      </c>
      <c r="BK736" s="1">
        <v>-1.0</v>
      </c>
      <c r="BL736" s="1">
        <v>-1.0</v>
      </c>
      <c r="BM736" s="1">
        <v>1.0</v>
      </c>
      <c r="BN736" s="1">
        <v>1.0</v>
      </c>
      <c r="BO736" s="1">
        <v>-1.0</v>
      </c>
      <c r="BP736" s="1">
        <v>1.0</v>
      </c>
      <c r="BQ736" s="1">
        <v>-1.0</v>
      </c>
      <c r="BR736" s="1">
        <v>-1.0</v>
      </c>
      <c r="BS736" s="1">
        <v>-1.0</v>
      </c>
      <c r="BT736" s="1">
        <v>-1.0</v>
      </c>
      <c r="BU736" s="1">
        <v>1.0</v>
      </c>
      <c r="BV736" s="1">
        <v>-1.0</v>
      </c>
      <c r="BW736" s="1">
        <v>-1.0</v>
      </c>
      <c r="BX736" s="1">
        <v>-1.0</v>
      </c>
      <c r="BY736" s="1">
        <v>-1.0</v>
      </c>
      <c r="BZ736" s="1">
        <v>-1.0</v>
      </c>
      <c r="CA736" s="1">
        <v>-1.0</v>
      </c>
      <c r="CB736" s="1">
        <v>1.0</v>
      </c>
      <c r="CC736" s="1">
        <v>-1.0</v>
      </c>
      <c r="CD736" s="1">
        <v>24707.0</v>
      </c>
    </row>
    <row r="737">
      <c r="A737" s="1">
        <v>1.9721535E7</v>
      </c>
      <c r="B737" s="1" t="s">
        <v>4127</v>
      </c>
      <c r="C737" s="1" t="s">
        <v>4128</v>
      </c>
      <c r="D737" s="1" t="s">
        <v>4129</v>
      </c>
      <c r="E737" s="1" t="s">
        <v>85</v>
      </c>
      <c r="F737" s="1" t="s">
        <v>4130</v>
      </c>
      <c r="G737" s="1" t="s">
        <v>4131</v>
      </c>
      <c r="I737" s="1">
        <v>1.2162815E7</v>
      </c>
      <c r="J737" s="1">
        <v>41681.0</v>
      </c>
      <c r="K737" s="1" t="s">
        <v>272</v>
      </c>
      <c r="L737" s="1">
        <v>1.0</v>
      </c>
      <c r="M737" s="1">
        <v>0.0</v>
      </c>
      <c r="N737" s="1">
        <v>1.0</v>
      </c>
      <c r="O737" s="1">
        <v>1.0</v>
      </c>
      <c r="P737" s="1" t="s">
        <v>111</v>
      </c>
      <c r="Q737" s="1" t="s">
        <v>1689</v>
      </c>
      <c r="R737" s="1">
        <v>40.59093</v>
      </c>
      <c r="S737" s="1">
        <v>-73.81238</v>
      </c>
      <c r="T737" s="1" t="s">
        <v>91</v>
      </c>
      <c r="U737" s="1" t="s">
        <v>92</v>
      </c>
      <c r="V737" s="1">
        <v>2.0</v>
      </c>
      <c r="W737" s="1">
        <v>1.0</v>
      </c>
      <c r="X737" s="1">
        <v>1.0</v>
      </c>
      <c r="Y737" s="1">
        <v>1.0</v>
      </c>
      <c r="Z737" s="1" t="s">
        <v>93</v>
      </c>
      <c r="AA737" s="1" t="s">
        <v>4132</v>
      </c>
      <c r="AB737" s="1">
        <v>140.0</v>
      </c>
      <c r="AC737" s="1">
        <v>1.0</v>
      </c>
      <c r="AD737" s="1">
        <v>0.0</v>
      </c>
      <c r="AE737" s="1">
        <v>2.0</v>
      </c>
      <c r="AF737" s="1" t="s">
        <v>202</v>
      </c>
      <c r="AG737" s="1">
        <v>1.0</v>
      </c>
      <c r="AH737" s="1">
        <v>1.0</v>
      </c>
      <c r="AI737" s="1">
        <v>1.0</v>
      </c>
      <c r="AJ737" s="1">
        <v>1.0</v>
      </c>
      <c r="AK737" s="1">
        <v>36.0</v>
      </c>
      <c r="AL737" s="1">
        <v>9.0</v>
      </c>
      <c r="AM737" s="1">
        <v>5.0</v>
      </c>
      <c r="AN737" s="1">
        <v>90.0</v>
      </c>
      <c r="AO737" s="1">
        <v>10.0</v>
      </c>
      <c r="AP737" s="1">
        <v>9.0</v>
      </c>
      <c r="AQ737" s="1">
        <v>10.0</v>
      </c>
      <c r="AR737" s="1">
        <v>10.0</v>
      </c>
      <c r="AS737" s="1">
        <v>10.0</v>
      </c>
      <c r="AT737" s="1">
        <v>9.0</v>
      </c>
      <c r="AU737" s="1">
        <v>0.0</v>
      </c>
      <c r="AV737" s="1" t="s">
        <v>105</v>
      </c>
      <c r="AW737" s="1">
        <v>1.0</v>
      </c>
      <c r="AX737" s="1">
        <v>1.0</v>
      </c>
      <c r="AY737" s="1">
        <v>0.0</v>
      </c>
      <c r="AZ737" s="1">
        <v>0.0</v>
      </c>
      <c r="BA737" s="1">
        <v>0.38</v>
      </c>
      <c r="BB737" s="1">
        <v>-1.0</v>
      </c>
      <c r="BC737" s="1">
        <v>1.0</v>
      </c>
      <c r="BD737" s="1">
        <v>-1.0</v>
      </c>
      <c r="BE737" s="1">
        <v>-1.0</v>
      </c>
      <c r="BF737" s="1">
        <v>-1.0</v>
      </c>
      <c r="BG737" s="1">
        <v>-1.0</v>
      </c>
      <c r="BH737" s="1">
        <v>-1.0</v>
      </c>
      <c r="BI737" s="1">
        <v>-1.0</v>
      </c>
      <c r="BJ737" s="1">
        <v>-1.0</v>
      </c>
      <c r="BK737" s="1">
        <v>-1.0</v>
      </c>
      <c r="BL737" s="1">
        <v>-1.0</v>
      </c>
      <c r="BM737" s="1">
        <v>-1.0</v>
      </c>
      <c r="BN737" s="1">
        <v>-1.0</v>
      </c>
      <c r="BO737" s="1">
        <v>-1.0</v>
      </c>
      <c r="BP737" s="1">
        <v>-1.0</v>
      </c>
      <c r="BQ737" s="1">
        <v>-1.0</v>
      </c>
      <c r="BR737" s="1">
        <v>-1.0</v>
      </c>
      <c r="BS737" s="1">
        <v>-1.0</v>
      </c>
      <c r="BT737" s="1">
        <v>-1.0</v>
      </c>
      <c r="BU737" s="1">
        <v>1.0</v>
      </c>
      <c r="BV737" s="1">
        <v>-1.0</v>
      </c>
      <c r="BW737" s="1">
        <v>-1.0</v>
      </c>
      <c r="BX737" s="1">
        <v>-1.0</v>
      </c>
      <c r="BY737" s="1">
        <v>-1.0</v>
      </c>
      <c r="BZ737" s="1">
        <v>1.0</v>
      </c>
      <c r="CA737" s="1">
        <v>-1.0</v>
      </c>
      <c r="CB737" s="1">
        <v>-1.0</v>
      </c>
      <c r="CC737" s="1">
        <v>-1.0</v>
      </c>
      <c r="CD737" s="1">
        <v>24748.0</v>
      </c>
    </row>
    <row r="738">
      <c r="A738" s="1">
        <v>2.3542115E7</v>
      </c>
      <c r="B738" s="1" t="s">
        <v>4133</v>
      </c>
      <c r="C738" s="1" t="s">
        <v>4134</v>
      </c>
      <c r="D738" s="1" t="s">
        <v>4134</v>
      </c>
      <c r="E738" s="1" t="s">
        <v>85</v>
      </c>
      <c r="I738" s="1">
        <v>4265419.0</v>
      </c>
      <c r="J738" s="1">
        <v>41240.0</v>
      </c>
      <c r="M738" s="1">
        <v>0.0</v>
      </c>
      <c r="N738" s="1">
        <v>1.0</v>
      </c>
      <c r="O738" s="1">
        <v>1.0</v>
      </c>
      <c r="P738" s="1" t="s">
        <v>123</v>
      </c>
      <c r="Q738" s="1" t="s">
        <v>157</v>
      </c>
      <c r="R738" s="1">
        <v>40.6874599999999</v>
      </c>
      <c r="S738" s="1">
        <v>-73.94648</v>
      </c>
      <c r="T738" s="1" t="s">
        <v>91</v>
      </c>
      <c r="U738" s="1" t="s">
        <v>113</v>
      </c>
      <c r="V738" s="1">
        <v>1.0</v>
      </c>
      <c r="W738" s="1">
        <v>2.0</v>
      </c>
      <c r="X738" s="1">
        <v>1.0</v>
      </c>
      <c r="Y738" s="1">
        <v>1.0</v>
      </c>
      <c r="Z738" s="1" t="s">
        <v>93</v>
      </c>
      <c r="AA738" s="1" t="s">
        <v>4135</v>
      </c>
      <c r="AB738" s="1">
        <v>50.0</v>
      </c>
      <c r="AC738" s="1">
        <v>1.0</v>
      </c>
      <c r="AD738" s="1">
        <v>0.0</v>
      </c>
      <c r="AE738" s="1">
        <v>1.0</v>
      </c>
      <c r="AF738" s="1" t="s">
        <v>658</v>
      </c>
      <c r="AG738" s="1">
        <v>1.0</v>
      </c>
      <c r="AH738" s="1">
        <v>0.0</v>
      </c>
      <c r="AI738" s="1">
        <v>0.0</v>
      </c>
      <c r="AJ738" s="1">
        <v>0.0</v>
      </c>
      <c r="AK738" s="1">
        <v>0.0</v>
      </c>
      <c r="AL738" s="1">
        <v>0.0</v>
      </c>
      <c r="AM738" s="1">
        <v>0.0</v>
      </c>
      <c r="AU738" s="1">
        <v>0.0</v>
      </c>
      <c r="AV738" s="1" t="s">
        <v>105</v>
      </c>
      <c r="AW738" s="1">
        <v>1.0</v>
      </c>
      <c r="AX738" s="1">
        <v>0.0</v>
      </c>
      <c r="AY738" s="1">
        <v>1.0</v>
      </c>
      <c r="AZ738" s="1">
        <v>0.0</v>
      </c>
      <c r="BB738" s="1">
        <v>-1.0</v>
      </c>
      <c r="BC738" s="1">
        <v>1.0</v>
      </c>
      <c r="BD738" s="1">
        <v>-1.0</v>
      </c>
      <c r="BE738" s="1">
        <v>-1.0</v>
      </c>
      <c r="BF738" s="1">
        <v>-1.0</v>
      </c>
      <c r="BG738" s="1">
        <v>-1.0</v>
      </c>
      <c r="BH738" s="1">
        <v>-1.0</v>
      </c>
      <c r="BI738" s="1">
        <v>-1.0</v>
      </c>
      <c r="BJ738" s="1">
        <v>-1.0</v>
      </c>
      <c r="BK738" s="1">
        <v>-1.0</v>
      </c>
      <c r="BL738" s="1">
        <v>-1.0</v>
      </c>
      <c r="BM738" s="1">
        <v>-1.0</v>
      </c>
      <c r="BN738" s="1">
        <v>-1.0</v>
      </c>
      <c r="BO738" s="1">
        <v>-1.0</v>
      </c>
      <c r="BP738" s="1">
        <v>-1.0</v>
      </c>
      <c r="BQ738" s="1">
        <v>-1.0</v>
      </c>
      <c r="BR738" s="1">
        <v>-1.0</v>
      </c>
      <c r="BS738" s="1">
        <v>-1.0</v>
      </c>
      <c r="BT738" s="1">
        <v>-1.0</v>
      </c>
      <c r="BU738" s="1">
        <v>1.0</v>
      </c>
      <c r="BV738" s="1">
        <v>-1.0</v>
      </c>
      <c r="BW738" s="1">
        <v>-1.0</v>
      </c>
      <c r="BX738" s="1">
        <v>-1.0</v>
      </c>
      <c r="BY738" s="1">
        <v>-1.0</v>
      </c>
      <c r="BZ738" s="1">
        <v>-1.0</v>
      </c>
      <c r="CA738" s="1">
        <v>-1.0</v>
      </c>
      <c r="CB738" s="1">
        <v>-1.0</v>
      </c>
      <c r="CC738" s="1">
        <v>-1.0</v>
      </c>
      <c r="CD738" s="1">
        <v>24751.0</v>
      </c>
    </row>
    <row r="739">
      <c r="A739" s="1">
        <v>4897673.0</v>
      </c>
      <c r="B739" s="1" t="s">
        <v>4136</v>
      </c>
      <c r="C739" s="1" t="s">
        <v>4137</v>
      </c>
      <c r="D739" s="1" t="s">
        <v>4137</v>
      </c>
      <c r="E739" s="1" t="s">
        <v>85</v>
      </c>
      <c r="I739" s="1">
        <v>1.4035846E7</v>
      </c>
      <c r="J739" s="1">
        <v>41737.0</v>
      </c>
      <c r="M739" s="1">
        <v>0.0</v>
      </c>
      <c r="N739" s="1">
        <v>1.0</v>
      </c>
      <c r="O739" s="1">
        <v>0.0</v>
      </c>
      <c r="P739" s="1" t="s">
        <v>111</v>
      </c>
      <c r="Q739" s="1" t="s">
        <v>112</v>
      </c>
      <c r="R739" s="1">
        <v>40.7438299999999</v>
      </c>
      <c r="S739" s="1">
        <v>-73.9207699999999</v>
      </c>
      <c r="T739" s="1" t="s">
        <v>91</v>
      </c>
      <c r="U739" s="1" t="s">
        <v>113</v>
      </c>
      <c r="V739" s="1">
        <v>1.0</v>
      </c>
      <c r="W739" s="1">
        <v>1.0</v>
      </c>
      <c r="X739" s="1">
        <v>1.0</v>
      </c>
      <c r="Y739" s="1">
        <v>1.0</v>
      </c>
      <c r="Z739" s="1" t="s">
        <v>93</v>
      </c>
      <c r="AA739" s="1" t="s">
        <v>4138</v>
      </c>
      <c r="AB739" s="1">
        <v>50.0</v>
      </c>
      <c r="AC739" s="1">
        <v>1.0</v>
      </c>
      <c r="AD739" s="1">
        <v>0.0</v>
      </c>
      <c r="AE739" s="1">
        <v>15.0</v>
      </c>
      <c r="AF739" s="1" t="s">
        <v>179</v>
      </c>
      <c r="AG739" s="1">
        <v>1.0</v>
      </c>
      <c r="AH739" s="1">
        <v>6.0</v>
      </c>
      <c r="AI739" s="1">
        <v>36.0</v>
      </c>
      <c r="AJ739" s="1">
        <v>66.0</v>
      </c>
      <c r="AK739" s="1">
        <v>341.0</v>
      </c>
      <c r="AL739" s="1">
        <v>2.0</v>
      </c>
      <c r="AM739" s="1">
        <v>2.0</v>
      </c>
      <c r="AU739" s="1">
        <v>0.0</v>
      </c>
      <c r="AV739" s="1" t="s">
        <v>105</v>
      </c>
      <c r="AW739" s="1">
        <v>1.0</v>
      </c>
      <c r="AX739" s="1">
        <v>0.0</v>
      </c>
      <c r="AY739" s="1">
        <v>1.0</v>
      </c>
      <c r="AZ739" s="1">
        <v>0.0</v>
      </c>
      <c r="BA739" s="1">
        <v>0.17</v>
      </c>
      <c r="BB739" s="1">
        <v>-1.0</v>
      </c>
      <c r="BC739" s="1">
        <v>-1.0</v>
      </c>
      <c r="BD739" s="1">
        <v>-1.0</v>
      </c>
      <c r="BE739" s="1">
        <v>-1.0</v>
      </c>
      <c r="BF739" s="1">
        <v>-1.0</v>
      </c>
      <c r="BG739" s="1">
        <v>-1.0</v>
      </c>
      <c r="BH739" s="1">
        <v>-1.0</v>
      </c>
      <c r="BI739" s="1">
        <v>-1.0</v>
      </c>
      <c r="BJ739" s="1">
        <v>-1.0</v>
      </c>
      <c r="BK739" s="1">
        <v>-1.0</v>
      </c>
      <c r="BL739" s="1">
        <v>-1.0</v>
      </c>
      <c r="BM739" s="1">
        <v>1.0</v>
      </c>
      <c r="BN739" s="1">
        <v>1.0</v>
      </c>
      <c r="BO739" s="1">
        <v>-1.0</v>
      </c>
      <c r="BP739" s="1">
        <v>-1.0</v>
      </c>
      <c r="BQ739" s="1">
        <v>-1.0</v>
      </c>
      <c r="BR739" s="1">
        <v>-1.0</v>
      </c>
      <c r="BS739" s="1">
        <v>-1.0</v>
      </c>
      <c r="BT739" s="1">
        <v>-1.0</v>
      </c>
      <c r="BU739" s="1">
        <v>1.0</v>
      </c>
      <c r="BV739" s="1">
        <v>-1.0</v>
      </c>
      <c r="BW739" s="1">
        <v>1.0</v>
      </c>
      <c r="BX739" s="1">
        <v>-1.0</v>
      </c>
      <c r="BY739" s="1">
        <v>-1.0</v>
      </c>
      <c r="BZ739" s="1">
        <v>-1.0</v>
      </c>
      <c r="CA739" s="1">
        <v>-1.0</v>
      </c>
      <c r="CB739" s="1">
        <v>-1.0</v>
      </c>
      <c r="CC739" s="1">
        <v>-1.0</v>
      </c>
      <c r="CD739" s="1">
        <v>24761.0</v>
      </c>
    </row>
    <row r="740">
      <c r="A740" s="1">
        <v>1.7333015E7</v>
      </c>
      <c r="B740" s="1" t="s">
        <v>4139</v>
      </c>
      <c r="C740" s="1" t="s">
        <v>4140</v>
      </c>
      <c r="D740" s="1" t="s">
        <v>4140</v>
      </c>
      <c r="E740" s="1" t="s">
        <v>85</v>
      </c>
      <c r="H740" s="2" t="str">
        <f>- no shoes in The house.</f>
        <v>#ERROR!</v>
      </c>
      <c r="I740" s="1">
        <v>2653648.0</v>
      </c>
      <c r="J740" s="1">
        <v>41076.0</v>
      </c>
      <c r="K740" s="1" t="s">
        <v>88</v>
      </c>
      <c r="L740" s="1">
        <v>1.0</v>
      </c>
      <c r="M740" s="1">
        <v>1.0</v>
      </c>
      <c r="N740" s="1">
        <v>2.0</v>
      </c>
      <c r="O740" s="1">
        <v>1.0</v>
      </c>
      <c r="P740" s="1" t="s">
        <v>89</v>
      </c>
      <c r="Q740" s="1" t="s">
        <v>613</v>
      </c>
      <c r="R740" s="1">
        <v>40.8231599999999</v>
      </c>
      <c r="S740" s="1">
        <v>-73.95343</v>
      </c>
      <c r="T740" s="1" t="s">
        <v>91</v>
      </c>
      <c r="U740" s="1" t="s">
        <v>113</v>
      </c>
      <c r="V740" s="1">
        <v>2.0</v>
      </c>
      <c r="W740" s="1">
        <v>1.0</v>
      </c>
      <c r="X740" s="1">
        <v>1.0</v>
      </c>
      <c r="Y740" s="1">
        <v>1.0</v>
      </c>
      <c r="Z740" s="1" t="s">
        <v>93</v>
      </c>
      <c r="AA740" s="1" t="s">
        <v>4141</v>
      </c>
      <c r="AB740" s="1">
        <v>75.0</v>
      </c>
      <c r="AC740" s="1">
        <v>1.0</v>
      </c>
      <c r="AD740" s="1">
        <v>0.0</v>
      </c>
      <c r="AE740" s="1">
        <v>30.0</v>
      </c>
      <c r="AF740" s="1" t="s">
        <v>658</v>
      </c>
      <c r="AG740" s="1">
        <v>1.0</v>
      </c>
      <c r="AH740" s="1">
        <v>19.0</v>
      </c>
      <c r="AI740" s="1">
        <v>46.0</v>
      </c>
      <c r="AJ740" s="1">
        <v>57.0</v>
      </c>
      <c r="AK740" s="1">
        <v>133.0</v>
      </c>
      <c r="AL740" s="1">
        <v>1.0</v>
      </c>
      <c r="AM740" s="1">
        <v>0.0</v>
      </c>
      <c r="AN740" s="1">
        <v>100.0</v>
      </c>
      <c r="AO740" s="1">
        <v>10.0</v>
      </c>
      <c r="AP740" s="1">
        <v>10.0</v>
      </c>
      <c r="AQ740" s="1">
        <v>10.0</v>
      </c>
      <c r="AR740" s="1">
        <v>10.0</v>
      </c>
      <c r="AS740" s="1">
        <v>10.0</v>
      </c>
      <c r="AT740" s="1">
        <v>10.0</v>
      </c>
      <c r="AU740" s="1">
        <v>0.0</v>
      </c>
      <c r="AV740" s="1" t="s">
        <v>105</v>
      </c>
      <c r="AW740" s="1">
        <v>2.0</v>
      </c>
      <c r="AX740" s="1">
        <v>1.0</v>
      </c>
      <c r="AY740" s="1">
        <v>1.0</v>
      </c>
      <c r="AZ740" s="1">
        <v>0.0</v>
      </c>
      <c r="BA740" s="1">
        <v>0.07</v>
      </c>
      <c r="BB740" s="1">
        <v>-1.0</v>
      </c>
      <c r="BC740" s="1">
        <v>1.0</v>
      </c>
      <c r="BD740" s="1">
        <v>-1.0</v>
      </c>
      <c r="BE740" s="1">
        <v>-1.0</v>
      </c>
      <c r="BF740" s="1">
        <v>-1.0</v>
      </c>
      <c r="BG740" s="1">
        <v>-1.0</v>
      </c>
      <c r="BH740" s="1">
        <v>-1.0</v>
      </c>
      <c r="BI740" s="1">
        <v>1.0</v>
      </c>
      <c r="BJ740" s="1">
        <v>1.0</v>
      </c>
      <c r="BK740" s="1">
        <v>-1.0</v>
      </c>
      <c r="BL740" s="1">
        <v>-1.0</v>
      </c>
      <c r="BM740" s="1">
        <v>-1.0</v>
      </c>
      <c r="BN740" s="1">
        <v>1.0</v>
      </c>
      <c r="BO740" s="1">
        <v>-1.0</v>
      </c>
      <c r="BP740" s="1">
        <v>1.0</v>
      </c>
      <c r="BQ740" s="1">
        <v>-1.0</v>
      </c>
      <c r="BR740" s="1">
        <v>-1.0</v>
      </c>
      <c r="BS740" s="1">
        <v>-1.0</v>
      </c>
      <c r="BT740" s="1">
        <v>-1.0</v>
      </c>
      <c r="BU740" s="1">
        <v>1.0</v>
      </c>
      <c r="BV740" s="1">
        <v>-1.0</v>
      </c>
      <c r="BW740" s="1">
        <v>-1.0</v>
      </c>
      <c r="BX740" s="1">
        <v>-1.0</v>
      </c>
      <c r="BY740" s="1">
        <v>-1.0</v>
      </c>
      <c r="BZ740" s="1">
        <v>-1.0</v>
      </c>
      <c r="CA740" s="1">
        <v>-1.0</v>
      </c>
      <c r="CB740" s="1">
        <v>-1.0</v>
      </c>
      <c r="CC740" s="1">
        <v>-1.0</v>
      </c>
      <c r="CD740" s="1">
        <v>24767.0</v>
      </c>
    </row>
    <row r="741">
      <c r="A741" s="1">
        <v>3.5675069E7</v>
      </c>
      <c r="B741" s="1" t="s">
        <v>4142</v>
      </c>
      <c r="C741" s="1" t="s">
        <v>4143</v>
      </c>
      <c r="D741" s="1" t="s">
        <v>4144</v>
      </c>
      <c r="E741" s="1" t="s">
        <v>85</v>
      </c>
      <c r="F741" s="1" t="s">
        <v>4145</v>
      </c>
      <c r="G741" s="1" t="s">
        <v>4146</v>
      </c>
      <c r="I741" s="1">
        <v>2.68358454E8</v>
      </c>
      <c r="J741" s="1">
        <v>43629.0</v>
      </c>
      <c r="K741" s="1" t="s">
        <v>88</v>
      </c>
      <c r="L741" s="1">
        <v>1.0</v>
      </c>
      <c r="M741" s="1">
        <v>0.0</v>
      </c>
      <c r="N741" s="1">
        <v>1.0</v>
      </c>
      <c r="O741" s="1">
        <v>0.0</v>
      </c>
      <c r="P741" s="1" t="s">
        <v>123</v>
      </c>
      <c r="Q741" s="1" t="s">
        <v>157</v>
      </c>
      <c r="R741" s="1">
        <v>40.67825</v>
      </c>
      <c r="S741" s="1">
        <v>-73.9234599999999</v>
      </c>
      <c r="T741" s="1" t="s">
        <v>91</v>
      </c>
      <c r="U741" s="1" t="s">
        <v>113</v>
      </c>
      <c r="V741" s="1">
        <v>2.0</v>
      </c>
      <c r="W741" s="1">
        <v>1.0</v>
      </c>
      <c r="X741" s="1">
        <v>1.0</v>
      </c>
      <c r="Y741" s="1">
        <v>1.0</v>
      </c>
      <c r="Z741" s="1" t="s">
        <v>93</v>
      </c>
      <c r="AA741" s="1" t="s">
        <v>4147</v>
      </c>
      <c r="AB741" s="1">
        <v>60.0</v>
      </c>
      <c r="AC741" s="1">
        <v>1.0</v>
      </c>
      <c r="AD741" s="1">
        <v>0.0</v>
      </c>
      <c r="AE741" s="1">
        <v>1.0</v>
      </c>
      <c r="AF741" s="1" t="s">
        <v>2136</v>
      </c>
      <c r="AG741" s="1">
        <v>1.0</v>
      </c>
      <c r="AH741" s="1">
        <v>22.0</v>
      </c>
      <c r="AI741" s="1">
        <v>52.0</v>
      </c>
      <c r="AJ741" s="1">
        <v>82.0</v>
      </c>
      <c r="AK741" s="1">
        <v>171.0</v>
      </c>
      <c r="AL741" s="1">
        <v>0.0</v>
      </c>
      <c r="AM741" s="1">
        <v>0.0</v>
      </c>
      <c r="AU741" s="1">
        <v>1.0</v>
      </c>
      <c r="AV741" s="1" t="s">
        <v>105</v>
      </c>
      <c r="AW741" s="1">
        <v>1.0</v>
      </c>
      <c r="AX741" s="1">
        <v>0.0</v>
      </c>
      <c r="AY741" s="1">
        <v>1.0</v>
      </c>
      <c r="AZ741" s="1">
        <v>0.0</v>
      </c>
      <c r="BB741" s="1">
        <v>-1.0</v>
      </c>
      <c r="BC741" s="1">
        <v>1.0</v>
      </c>
      <c r="BD741" s="1">
        <v>-1.0</v>
      </c>
      <c r="BE741" s="1">
        <v>-1.0</v>
      </c>
      <c r="BF741" s="1">
        <v>-1.0</v>
      </c>
      <c r="BG741" s="1">
        <v>-1.0</v>
      </c>
      <c r="BH741" s="1">
        <v>-1.0</v>
      </c>
      <c r="BI741" s="1">
        <v>-1.0</v>
      </c>
      <c r="BJ741" s="1">
        <v>-1.0</v>
      </c>
      <c r="BK741" s="1">
        <v>-1.0</v>
      </c>
      <c r="BL741" s="1">
        <v>-1.0</v>
      </c>
      <c r="BM741" s="1">
        <v>-1.0</v>
      </c>
      <c r="BN741" s="1">
        <v>-1.0</v>
      </c>
      <c r="BO741" s="1">
        <v>-1.0</v>
      </c>
      <c r="BP741" s="1">
        <v>-1.0</v>
      </c>
      <c r="BQ741" s="1">
        <v>-1.0</v>
      </c>
      <c r="BR741" s="1">
        <v>-1.0</v>
      </c>
      <c r="BS741" s="1">
        <v>-1.0</v>
      </c>
      <c r="BT741" s="1">
        <v>-1.0</v>
      </c>
      <c r="BU741" s="1">
        <v>1.0</v>
      </c>
      <c r="BV741" s="1">
        <v>-1.0</v>
      </c>
      <c r="BW741" s="1">
        <v>-1.0</v>
      </c>
      <c r="BX741" s="1">
        <v>-1.0</v>
      </c>
      <c r="BY741" s="1">
        <v>-1.0</v>
      </c>
      <c r="BZ741" s="1">
        <v>-1.0</v>
      </c>
      <c r="CA741" s="1">
        <v>-1.0</v>
      </c>
      <c r="CB741" s="1">
        <v>-1.0</v>
      </c>
      <c r="CC741" s="1">
        <v>-1.0</v>
      </c>
      <c r="CD741" s="1">
        <v>24774.0</v>
      </c>
    </row>
    <row r="742">
      <c r="A742" s="1">
        <v>3.6000224E7</v>
      </c>
      <c r="B742" s="1" t="s">
        <v>4148</v>
      </c>
      <c r="C742" s="1" t="s">
        <v>4149</v>
      </c>
      <c r="D742" s="1" t="s">
        <v>4150</v>
      </c>
      <c r="E742" s="1" t="s">
        <v>85</v>
      </c>
      <c r="F742" s="1" t="s">
        <v>4151</v>
      </c>
      <c r="G742" s="1" t="s">
        <v>4152</v>
      </c>
      <c r="I742" s="1">
        <v>3.8576999E7</v>
      </c>
      <c r="J742" s="1">
        <v>42200.0</v>
      </c>
      <c r="K742" s="1" t="s">
        <v>88</v>
      </c>
      <c r="L742" s="1">
        <v>1.0</v>
      </c>
      <c r="M742" s="1">
        <v>0.0</v>
      </c>
      <c r="N742" s="1">
        <v>0.0</v>
      </c>
      <c r="O742" s="1">
        <v>1.0</v>
      </c>
      <c r="P742" s="1" t="s">
        <v>89</v>
      </c>
      <c r="Q742" s="1" t="s">
        <v>613</v>
      </c>
      <c r="R742" s="1">
        <v>40.82806</v>
      </c>
      <c r="S742" s="1">
        <v>-73.94537</v>
      </c>
      <c r="T742" s="1" t="s">
        <v>91</v>
      </c>
      <c r="U742" s="1" t="s">
        <v>113</v>
      </c>
      <c r="V742" s="1">
        <v>1.0</v>
      </c>
      <c r="W742" s="1">
        <v>1.0</v>
      </c>
      <c r="X742" s="1">
        <v>1.0</v>
      </c>
      <c r="Y742" s="1">
        <v>1.0</v>
      </c>
      <c r="Z742" s="1" t="s">
        <v>93</v>
      </c>
      <c r="AA742" s="1" t="s">
        <v>4153</v>
      </c>
      <c r="AB742" s="1">
        <v>50.0</v>
      </c>
      <c r="AC742" s="1">
        <v>1.0</v>
      </c>
      <c r="AD742" s="1">
        <v>0.0</v>
      </c>
      <c r="AE742" s="1">
        <v>20.0</v>
      </c>
      <c r="AF742" s="1" t="s">
        <v>104</v>
      </c>
      <c r="AG742" s="1">
        <v>1.0</v>
      </c>
      <c r="AH742" s="1">
        <v>6.0</v>
      </c>
      <c r="AI742" s="1">
        <v>6.0</v>
      </c>
      <c r="AJ742" s="1">
        <v>6.0</v>
      </c>
      <c r="AK742" s="1">
        <v>42.0</v>
      </c>
      <c r="AL742" s="1">
        <v>0.0</v>
      </c>
      <c r="AM742" s="1">
        <v>0.0</v>
      </c>
      <c r="AU742" s="1">
        <v>0.0</v>
      </c>
      <c r="AV742" s="1" t="s">
        <v>105</v>
      </c>
      <c r="AW742" s="1">
        <v>1.0</v>
      </c>
      <c r="AX742" s="1">
        <v>0.0</v>
      </c>
      <c r="AY742" s="1">
        <v>1.0</v>
      </c>
      <c r="AZ742" s="1">
        <v>0.0</v>
      </c>
      <c r="BB742" s="1">
        <v>-1.0</v>
      </c>
      <c r="BC742" s="1">
        <v>1.0</v>
      </c>
      <c r="BD742" s="1">
        <v>-1.0</v>
      </c>
      <c r="BE742" s="1">
        <v>-1.0</v>
      </c>
      <c r="BF742" s="1">
        <v>-1.0</v>
      </c>
      <c r="BG742" s="1">
        <v>-1.0</v>
      </c>
      <c r="BH742" s="1">
        <v>-1.0</v>
      </c>
      <c r="BI742" s="1">
        <v>-1.0</v>
      </c>
      <c r="BJ742" s="1">
        <v>-1.0</v>
      </c>
      <c r="BK742" s="1">
        <v>-1.0</v>
      </c>
      <c r="BL742" s="1">
        <v>-1.0</v>
      </c>
      <c r="BM742" s="1">
        <v>1.0</v>
      </c>
      <c r="BN742" s="1">
        <v>-1.0</v>
      </c>
      <c r="BO742" s="1">
        <v>-1.0</v>
      </c>
      <c r="BP742" s="1">
        <v>-1.0</v>
      </c>
      <c r="BQ742" s="1">
        <v>-1.0</v>
      </c>
      <c r="BR742" s="1">
        <v>-1.0</v>
      </c>
      <c r="BS742" s="1">
        <v>-1.0</v>
      </c>
      <c r="BT742" s="1">
        <v>-1.0</v>
      </c>
      <c r="BU742" s="1">
        <v>1.0</v>
      </c>
      <c r="BV742" s="1">
        <v>-1.0</v>
      </c>
      <c r="BW742" s="1">
        <v>-1.0</v>
      </c>
      <c r="BX742" s="1">
        <v>-1.0</v>
      </c>
      <c r="BY742" s="1">
        <v>-1.0</v>
      </c>
      <c r="BZ742" s="1">
        <v>-1.0</v>
      </c>
      <c r="CA742" s="1">
        <v>-1.0</v>
      </c>
      <c r="CB742" s="1">
        <v>-1.0</v>
      </c>
      <c r="CC742" s="1">
        <v>-1.0</v>
      </c>
      <c r="CD742" s="1">
        <v>24781.0</v>
      </c>
    </row>
    <row r="743">
      <c r="A743" s="1">
        <v>1.3513738E7</v>
      </c>
      <c r="B743" s="1" t="s">
        <v>4154</v>
      </c>
      <c r="C743" s="1" t="s">
        <v>4155</v>
      </c>
      <c r="D743" s="1" t="s">
        <v>4156</v>
      </c>
      <c r="E743" s="1" t="s">
        <v>85</v>
      </c>
      <c r="F743" s="1" t="s">
        <v>4157</v>
      </c>
      <c r="G743" s="1" t="s">
        <v>4158</v>
      </c>
      <c r="I743" s="1">
        <v>7.433082E7</v>
      </c>
      <c r="J743" s="1">
        <v>42517.0</v>
      </c>
      <c r="K743" s="1" t="s">
        <v>88</v>
      </c>
      <c r="L743" s="1">
        <v>1.0</v>
      </c>
      <c r="M743" s="1">
        <v>0.0</v>
      </c>
      <c r="N743" s="1">
        <v>2.0</v>
      </c>
      <c r="O743" s="1">
        <v>1.0</v>
      </c>
      <c r="P743" s="1" t="s">
        <v>89</v>
      </c>
      <c r="Q743" s="1" t="s">
        <v>90</v>
      </c>
      <c r="R743" s="1">
        <v>40.81454</v>
      </c>
      <c r="S743" s="1">
        <v>-73.93616</v>
      </c>
      <c r="T743" s="1" t="s">
        <v>91</v>
      </c>
      <c r="U743" s="1" t="s">
        <v>92</v>
      </c>
      <c r="V743" s="1">
        <v>4.0</v>
      </c>
      <c r="W743" s="1">
        <v>1.0</v>
      </c>
      <c r="X743" s="1">
        <v>2.0</v>
      </c>
      <c r="Y743" s="1">
        <v>3.0</v>
      </c>
      <c r="Z743" s="1" t="s">
        <v>93</v>
      </c>
      <c r="AA743" s="1" t="s">
        <v>4159</v>
      </c>
      <c r="AB743" s="1">
        <v>130.0</v>
      </c>
      <c r="AC743" s="1">
        <v>1.0</v>
      </c>
      <c r="AD743" s="1">
        <v>0.0</v>
      </c>
      <c r="AE743" s="1">
        <v>4.0</v>
      </c>
      <c r="AF743" s="1" t="s">
        <v>170</v>
      </c>
      <c r="AG743" s="1">
        <v>1.0</v>
      </c>
      <c r="AH743" s="1">
        <v>0.0</v>
      </c>
      <c r="AI743" s="1">
        <v>0.0</v>
      </c>
      <c r="AJ743" s="1">
        <v>0.0</v>
      </c>
      <c r="AK743" s="1">
        <v>0.0</v>
      </c>
      <c r="AL743" s="1">
        <v>6.0</v>
      </c>
      <c r="AM743" s="1">
        <v>1.0</v>
      </c>
      <c r="AN743" s="1">
        <v>80.0</v>
      </c>
      <c r="AO743" s="1">
        <v>8.0</v>
      </c>
      <c r="AP743" s="1">
        <v>8.0</v>
      </c>
      <c r="AQ743" s="1">
        <v>8.0</v>
      </c>
      <c r="AR743" s="1">
        <v>8.0</v>
      </c>
      <c r="AS743" s="1">
        <v>9.0</v>
      </c>
      <c r="AT743" s="1">
        <v>8.0</v>
      </c>
      <c r="AU743" s="1">
        <v>1.0</v>
      </c>
      <c r="AV743" s="1" t="s">
        <v>117</v>
      </c>
      <c r="AW743" s="1">
        <v>2.0</v>
      </c>
      <c r="AX743" s="1">
        <v>1.0</v>
      </c>
      <c r="AY743" s="1">
        <v>1.0</v>
      </c>
      <c r="AZ743" s="1">
        <v>0.0</v>
      </c>
      <c r="BA743" s="1">
        <v>0.16</v>
      </c>
      <c r="BB743" s="1">
        <v>-1.0</v>
      </c>
      <c r="BC743" s="1">
        <v>1.0</v>
      </c>
      <c r="BD743" s="1">
        <v>-1.0</v>
      </c>
      <c r="BE743" s="1">
        <v>-1.0</v>
      </c>
      <c r="BF743" s="1">
        <v>-1.0</v>
      </c>
      <c r="BG743" s="1">
        <v>-1.0</v>
      </c>
      <c r="BH743" s="1">
        <v>-1.0</v>
      </c>
      <c r="BI743" s="1">
        <v>-1.0</v>
      </c>
      <c r="BJ743" s="1">
        <v>1.0</v>
      </c>
      <c r="BK743" s="1">
        <v>-1.0</v>
      </c>
      <c r="BL743" s="1">
        <v>-1.0</v>
      </c>
      <c r="BM743" s="1">
        <v>1.0</v>
      </c>
      <c r="BN743" s="1">
        <v>1.0</v>
      </c>
      <c r="BO743" s="1">
        <v>-1.0</v>
      </c>
      <c r="BP743" s="1">
        <v>1.0</v>
      </c>
      <c r="BQ743" s="1">
        <v>-1.0</v>
      </c>
      <c r="BR743" s="1">
        <v>-1.0</v>
      </c>
      <c r="BS743" s="1">
        <v>1.0</v>
      </c>
      <c r="BT743" s="1">
        <v>-1.0</v>
      </c>
      <c r="BU743" s="1">
        <v>1.0</v>
      </c>
      <c r="BV743" s="1">
        <v>-1.0</v>
      </c>
      <c r="BW743" s="1">
        <v>1.0</v>
      </c>
      <c r="BX743" s="1">
        <v>-1.0</v>
      </c>
      <c r="BY743" s="1">
        <v>-1.0</v>
      </c>
      <c r="BZ743" s="1">
        <v>-1.0</v>
      </c>
      <c r="CA743" s="1">
        <v>-1.0</v>
      </c>
      <c r="CB743" s="1">
        <v>-1.0</v>
      </c>
      <c r="CC743" s="1">
        <v>-1.0</v>
      </c>
      <c r="CD743" s="1">
        <v>24787.0</v>
      </c>
    </row>
    <row r="744">
      <c r="A744" s="1">
        <v>3.6029624E7</v>
      </c>
      <c r="B744" s="1" t="s">
        <v>4160</v>
      </c>
      <c r="C744" s="1" t="s">
        <v>4161</v>
      </c>
      <c r="D744" s="1" t="s">
        <v>4162</v>
      </c>
      <c r="E744" s="1" t="s">
        <v>85</v>
      </c>
      <c r="F744" s="1" t="s">
        <v>4163</v>
      </c>
      <c r="G744" s="1" t="s">
        <v>4164</v>
      </c>
      <c r="I744" s="1">
        <v>2.18969291E8</v>
      </c>
      <c r="J744" s="1">
        <v>43378.0</v>
      </c>
      <c r="K744" s="1" t="s">
        <v>272</v>
      </c>
      <c r="L744" s="1">
        <v>0.75</v>
      </c>
      <c r="M744" s="1">
        <v>0.0</v>
      </c>
      <c r="N744" s="1">
        <v>1.0</v>
      </c>
      <c r="O744" s="1">
        <v>0.0</v>
      </c>
      <c r="P744" s="1" t="s">
        <v>89</v>
      </c>
      <c r="Q744" s="1" t="s">
        <v>362</v>
      </c>
      <c r="R744" s="1">
        <v>40.78635</v>
      </c>
      <c r="S744" s="1">
        <v>-73.97636</v>
      </c>
      <c r="T744" s="1" t="s">
        <v>91</v>
      </c>
      <c r="U744" s="1" t="s">
        <v>92</v>
      </c>
      <c r="V744" s="1">
        <v>5.0</v>
      </c>
      <c r="W744" s="1">
        <v>1.0</v>
      </c>
      <c r="X744" s="1">
        <v>2.0</v>
      </c>
      <c r="Y744" s="1">
        <v>2.0</v>
      </c>
      <c r="Z744" s="1" t="s">
        <v>93</v>
      </c>
      <c r="AA744" s="1" t="s">
        <v>4165</v>
      </c>
      <c r="AB744" s="1">
        <v>279.0</v>
      </c>
      <c r="AC744" s="1">
        <v>4.0</v>
      </c>
      <c r="AD744" s="1">
        <v>15.0</v>
      </c>
      <c r="AE744" s="1">
        <v>5.0</v>
      </c>
      <c r="AF744" s="1" t="s">
        <v>137</v>
      </c>
      <c r="AG744" s="1">
        <v>1.0</v>
      </c>
      <c r="AH744" s="1">
        <v>20.0</v>
      </c>
      <c r="AI744" s="1">
        <v>50.0</v>
      </c>
      <c r="AJ744" s="1">
        <v>71.0</v>
      </c>
      <c r="AK744" s="1">
        <v>346.0</v>
      </c>
      <c r="AL744" s="1">
        <v>2.0</v>
      </c>
      <c r="AM744" s="1">
        <v>2.0</v>
      </c>
      <c r="AN744" s="1">
        <v>100.0</v>
      </c>
      <c r="AO744" s="1">
        <v>10.0</v>
      </c>
      <c r="AP744" s="1">
        <v>10.0</v>
      </c>
      <c r="AQ744" s="1">
        <v>10.0</v>
      </c>
      <c r="AR744" s="1">
        <v>10.0</v>
      </c>
      <c r="AS744" s="1">
        <v>10.0</v>
      </c>
      <c r="AT744" s="1">
        <v>10.0</v>
      </c>
      <c r="AU744" s="1">
        <v>1.0</v>
      </c>
      <c r="AV744" s="1" t="s">
        <v>96</v>
      </c>
      <c r="AW744" s="1">
        <v>1.0</v>
      </c>
      <c r="AX744" s="1">
        <v>1.0</v>
      </c>
      <c r="AY744" s="1">
        <v>0.0</v>
      </c>
      <c r="AZ744" s="1">
        <v>0.0</v>
      </c>
      <c r="BA744" s="1">
        <v>2.0</v>
      </c>
      <c r="BB744" s="1">
        <v>-1.0</v>
      </c>
      <c r="BC744" s="1">
        <v>1.0</v>
      </c>
      <c r="BD744" s="1">
        <v>-1.0</v>
      </c>
      <c r="BE744" s="1">
        <v>-1.0</v>
      </c>
      <c r="BF744" s="1">
        <v>-1.0</v>
      </c>
      <c r="BG744" s="1">
        <v>-1.0</v>
      </c>
      <c r="BH744" s="1">
        <v>1.0</v>
      </c>
      <c r="BI744" s="1">
        <v>-1.0</v>
      </c>
      <c r="BJ744" s="1">
        <v>1.0</v>
      </c>
      <c r="BK744" s="1">
        <v>1.0</v>
      </c>
      <c r="BL744" s="1">
        <v>1.0</v>
      </c>
      <c r="BM744" s="1">
        <v>1.0</v>
      </c>
      <c r="BN744" s="1">
        <v>-1.0</v>
      </c>
      <c r="BO744" s="1">
        <v>-1.0</v>
      </c>
      <c r="BP744" s="1">
        <v>-1.0</v>
      </c>
      <c r="BQ744" s="1">
        <v>-1.0</v>
      </c>
      <c r="BR744" s="1">
        <v>-1.0</v>
      </c>
      <c r="BS744" s="1">
        <v>-1.0</v>
      </c>
      <c r="BT744" s="1">
        <v>-1.0</v>
      </c>
      <c r="BU744" s="1">
        <v>1.0</v>
      </c>
      <c r="BV744" s="1">
        <v>-1.0</v>
      </c>
      <c r="BW744" s="1">
        <v>-1.0</v>
      </c>
      <c r="BX744" s="1">
        <v>-1.0</v>
      </c>
      <c r="BY744" s="1">
        <v>-1.0</v>
      </c>
      <c r="BZ744" s="1">
        <v>-1.0</v>
      </c>
      <c r="CA744" s="1">
        <v>-1.0</v>
      </c>
      <c r="CB744" s="1">
        <v>-1.0</v>
      </c>
      <c r="CC744" s="1">
        <v>-1.0</v>
      </c>
      <c r="CD744" s="1">
        <v>24816.0</v>
      </c>
    </row>
    <row r="745">
      <c r="A745" s="1">
        <v>1.2561755E7</v>
      </c>
      <c r="B745" s="1" t="s">
        <v>4166</v>
      </c>
      <c r="C745" s="1" t="s">
        <v>4167</v>
      </c>
      <c r="D745" s="1" t="s">
        <v>4168</v>
      </c>
      <c r="E745" s="1" t="s">
        <v>85</v>
      </c>
      <c r="G745" s="1" t="s">
        <v>4169</v>
      </c>
      <c r="H745" s="1" t="s">
        <v>4170</v>
      </c>
      <c r="I745" s="1">
        <v>2898343.0</v>
      </c>
      <c r="J745" s="1">
        <v>41100.0</v>
      </c>
      <c r="M745" s="1">
        <v>0.0</v>
      </c>
      <c r="N745" s="1">
        <v>1.0</v>
      </c>
      <c r="O745" s="1">
        <v>0.0</v>
      </c>
      <c r="P745" s="1" t="s">
        <v>89</v>
      </c>
      <c r="Q745" s="1" t="s">
        <v>362</v>
      </c>
      <c r="R745" s="1">
        <v>40.79865</v>
      </c>
      <c r="S745" s="1">
        <v>-73.96419</v>
      </c>
      <c r="T745" s="1" t="s">
        <v>91</v>
      </c>
      <c r="U745" s="1" t="s">
        <v>92</v>
      </c>
      <c r="V745" s="1">
        <v>5.0</v>
      </c>
      <c r="W745" s="1">
        <v>1.0</v>
      </c>
      <c r="X745" s="1">
        <v>1.0</v>
      </c>
      <c r="Y745" s="1">
        <v>1.0</v>
      </c>
      <c r="Z745" s="1" t="s">
        <v>93</v>
      </c>
      <c r="AA745" s="1" t="s">
        <v>4171</v>
      </c>
      <c r="AB745" s="1">
        <v>170.0</v>
      </c>
      <c r="AC745" s="1">
        <v>1.0</v>
      </c>
      <c r="AD745" s="1">
        <v>0.0</v>
      </c>
      <c r="AE745" s="1">
        <v>4.0</v>
      </c>
      <c r="AF745" s="1" t="s">
        <v>658</v>
      </c>
      <c r="AG745" s="1">
        <v>1.0</v>
      </c>
      <c r="AH745" s="1">
        <v>0.0</v>
      </c>
      <c r="AI745" s="1">
        <v>0.0</v>
      </c>
      <c r="AJ745" s="1">
        <v>0.0</v>
      </c>
      <c r="AK745" s="1">
        <v>0.0</v>
      </c>
      <c r="AL745" s="1">
        <v>12.0</v>
      </c>
      <c r="AM745" s="1">
        <v>0.0</v>
      </c>
      <c r="AN745" s="1">
        <v>95.0</v>
      </c>
      <c r="AO745" s="1">
        <v>10.0</v>
      </c>
      <c r="AP745" s="1">
        <v>9.0</v>
      </c>
      <c r="AQ745" s="1">
        <v>10.0</v>
      </c>
      <c r="AR745" s="1">
        <v>10.0</v>
      </c>
      <c r="AS745" s="1">
        <v>10.0</v>
      </c>
      <c r="AT745" s="1">
        <v>9.0</v>
      </c>
      <c r="AU745" s="1">
        <v>0.0</v>
      </c>
      <c r="AV745" s="1" t="s">
        <v>96</v>
      </c>
      <c r="AW745" s="1">
        <v>1.0</v>
      </c>
      <c r="AX745" s="1">
        <v>1.0</v>
      </c>
      <c r="AY745" s="1">
        <v>0.0</v>
      </c>
      <c r="AZ745" s="1">
        <v>0.0</v>
      </c>
      <c r="BA745" s="1">
        <v>0.31</v>
      </c>
      <c r="BB745" s="1">
        <v>1.0</v>
      </c>
      <c r="BC745" s="1">
        <v>1.0</v>
      </c>
      <c r="BD745" s="1">
        <v>-1.0</v>
      </c>
      <c r="BE745" s="1">
        <v>-1.0</v>
      </c>
      <c r="BF745" s="1">
        <v>-1.0</v>
      </c>
      <c r="BG745" s="1">
        <v>-1.0</v>
      </c>
      <c r="BH745" s="1">
        <v>-1.0</v>
      </c>
      <c r="BI745" s="1">
        <v>-1.0</v>
      </c>
      <c r="BJ745" s="1">
        <v>1.0</v>
      </c>
      <c r="BK745" s="1">
        <v>-1.0</v>
      </c>
      <c r="BL745" s="1">
        <v>-1.0</v>
      </c>
      <c r="BM745" s="1">
        <v>1.0</v>
      </c>
      <c r="BN745" s="1">
        <v>1.0</v>
      </c>
      <c r="BO745" s="1">
        <v>-1.0</v>
      </c>
      <c r="BP745" s="1">
        <v>1.0</v>
      </c>
      <c r="BQ745" s="1">
        <v>-1.0</v>
      </c>
      <c r="BR745" s="1">
        <v>-1.0</v>
      </c>
      <c r="BS745" s="1">
        <v>-1.0</v>
      </c>
      <c r="BT745" s="1">
        <v>-1.0</v>
      </c>
      <c r="BU745" s="1">
        <v>1.0</v>
      </c>
      <c r="BV745" s="1">
        <v>-1.0</v>
      </c>
      <c r="BW745" s="1">
        <v>-1.0</v>
      </c>
      <c r="BX745" s="1">
        <v>-1.0</v>
      </c>
      <c r="BY745" s="1">
        <v>-1.0</v>
      </c>
      <c r="BZ745" s="1">
        <v>-1.0</v>
      </c>
      <c r="CA745" s="1">
        <v>-1.0</v>
      </c>
      <c r="CB745" s="1">
        <v>-1.0</v>
      </c>
      <c r="CC745" s="1">
        <v>-1.0</v>
      </c>
      <c r="CD745" s="1">
        <v>24852.0</v>
      </c>
    </row>
    <row r="746">
      <c r="A746" s="1">
        <v>2.1779257E7</v>
      </c>
      <c r="B746" s="1" t="s">
        <v>4172</v>
      </c>
      <c r="C746" s="1" t="s">
        <v>4173</v>
      </c>
      <c r="D746" s="1" t="s">
        <v>4174</v>
      </c>
      <c r="E746" s="1" t="s">
        <v>85</v>
      </c>
      <c r="F746" s="1" t="s">
        <v>4175</v>
      </c>
      <c r="G746" s="1" t="s">
        <v>4176</v>
      </c>
      <c r="I746" s="1">
        <v>1.58692215E8</v>
      </c>
      <c r="J746" s="1">
        <v>43053.0</v>
      </c>
      <c r="M746" s="1">
        <v>0.0</v>
      </c>
      <c r="N746" s="1">
        <v>3.0</v>
      </c>
      <c r="O746" s="1">
        <v>0.0</v>
      </c>
      <c r="P746" s="1" t="s">
        <v>89</v>
      </c>
      <c r="Q746" s="1" t="s">
        <v>1535</v>
      </c>
      <c r="R746" s="1">
        <v>40.82738</v>
      </c>
      <c r="S746" s="1">
        <v>-73.94559</v>
      </c>
      <c r="T746" s="1" t="s">
        <v>91</v>
      </c>
      <c r="U746" s="1" t="s">
        <v>113</v>
      </c>
      <c r="V746" s="1">
        <v>1.0</v>
      </c>
      <c r="W746" s="1">
        <v>1.0</v>
      </c>
      <c r="X746" s="1">
        <v>1.0</v>
      </c>
      <c r="Y746" s="1">
        <v>1.0</v>
      </c>
      <c r="Z746" s="1" t="s">
        <v>93</v>
      </c>
      <c r="AA746" s="1" t="s">
        <v>4177</v>
      </c>
      <c r="AB746" s="1">
        <v>50.0</v>
      </c>
      <c r="AC746" s="1">
        <v>1.0</v>
      </c>
      <c r="AD746" s="1">
        <v>0.0</v>
      </c>
      <c r="AE746" s="1">
        <v>3.0</v>
      </c>
      <c r="AF746" s="1" t="s">
        <v>429</v>
      </c>
      <c r="AG746" s="1">
        <v>1.0</v>
      </c>
      <c r="AH746" s="1">
        <v>0.0</v>
      </c>
      <c r="AI746" s="1">
        <v>0.0</v>
      </c>
      <c r="AJ746" s="1">
        <v>0.0</v>
      </c>
      <c r="AK746" s="1">
        <v>0.0</v>
      </c>
      <c r="AL746" s="1">
        <v>1.0</v>
      </c>
      <c r="AM746" s="1">
        <v>0.0</v>
      </c>
      <c r="AN746" s="1">
        <v>100.0</v>
      </c>
      <c r="AO746" s="1">
        <v>10.0</v>
      </c>
      <c r="AP746" s="1">
        <v>10.0</v>
      </c>
      <c r="AQ746" s="1">
        <v>10.0</v>
      </c>
      <c r="AR746" s="1">
        <v>10.0</v>
      </c>
      <c r="AS746" s="1">
        <v>6.0</v>
      </c>
      <c r="AT746" s="1">
        <v>8.0</v>
      </c>
      <c r="AU746" s="1">
        <v>0.0</v>
      </c>
      <c r="AV746" s="1" t="s">
        <v>105</v>
      </c>
      <c r="AW746" s="1">
        <v>1.0</v>
      </c>
      <c r="AX746" s="1">
        <v>0.0</v>
      </c>
      <c r="AY746" s="1">
        <v>1.0</v>
      </c>
      <c r="AZ746" s="1">
        <v>0.0</v>
      </c>
      <c r="BA746" s="1">
        <v>0.05</v>
      </c>
      <c r="BB746" s="1">
        <v>-1.0</v>
      </c>
      <c r="BC746" s="1">
        <v>-1.0</v>
      </c>
      <c r="BD746" s="1">
        <v>-1.0</v>
      </c>
      <c r="BE746" s="1">
        <v>-1.0</v>
      </c>
      <c r="BF746" s="1">
        <v>-1.0</v>
      </c>
      <c r="BG746" s="1">
        <v>-1.0</v>
      </c>
      <c r="BH746" s="1">
        <v>-1.0</v>
      </c>
      <c r="BI746" s="1">
        <v>-1.0</v>
      </c>
      <c r="BJ746" s="1">
        <v>1.0</v>
      </c>
      <c r="BK746" s="1">
        <v>-1.0</v>
      </c>
      <c r="BL746" s="1">
        <v>-1.0</v>
      </c>
      <c r="BM746" s="1">
        <v>-1.0</v>
      </c>
      <c r="BN746" s="1">
        <v>-1.0</v>
      </c>
      <c r="BO746" s="1">
        <v>-1.0</v>
      </c>
      <c r="BP746" s="1">
        <v>-1.0</v>
      </c>
      <c r="BQ746" s="1">
        <v>-1.0</v>
      </c>
      <c r="BR746" s="1">
        <v>-1.0</v>
      </c>
      <c r="BS746" s="1">
        <v>-1.0</v>
      </c>
      <c r="BT746" s="1">
        <v>-1.0</v>
      </c>
      <c r="BU746" s="1">
        <v>1.0</v>
      </c>
      <c r="BV746" s="1">
        <v>-1.0</v>
      </c>
      <c r="BW746" s="1">
        <v>-1.0</v>
      </c>
      <c r="BX746" s="1">
        <v>-1.0</v>
      </c>
      <c r="BY746" s="1">
        <v>-1.0</v>
      </c>
      <c r="BZ746" s="1">
        <v>-1.0</v>
      </c>
      <c r="CA746" s="1">
        <v>-1.0</v>
      </c>
      <c r="CB746" s="1">
        <v>-1.0</v>
      </c>
      <c r="CC746" s="1">
        <v>-1.0</v>
      </c>
      <c r="CD746" s="1">
        <v>24877.0</v>
      </c>
    </row>
    <row r="747">
      <c r="A747" s="1">
        <v>3.3883497E7</v>
      </c>
      <c r="B747" s="1" t="s">
        <v>4178</v>
      </c>
      <c r="C747" s="1" t="s">
        <v>4179</v>
      </c>
      <c r="D747" s="1" t="s">
        <v>4180</v>
      </c>
      <c r="E747" s="1" t="s">
        <v>85</v>
      </c>
      <c r="F747" s="1" t="s">
        <v>4181</v>
      </c>
      <c r="G747" s="1" t="s">
        <v>4182</v>
      </c>
      <c r="H747" s="1" t="s">
        <v>4183</v>
      </c>
      <c r="I747" s="1">
        <v>2.55882354E8</v>
      </c>
      <c r="J747" s="1">
        <v>43569.0</v>
      </c>
      <c r="K747" s="1" t="s">
        <v>134</v>
      </c>
      <c r="L747" s="1">
        <v>1.0</v>
      </c>
      <c r="M747" s="1">
        <v>0.0</v>
      </c>
      <c r="N747" s="1">
        <v>1.0</v>
      </c>
      <c r="O747" s="1">
        <v>0.0</v>
      </c>
      <c r="P747" s="1" t="s">
        <v>123</v>
      </c>
      <c r="Q747" s="1" t="s">
        <v>124</v>
      </c>
      <c r="R747" s="1">
        <v>40.67917</v>
      </c>
      <c r="S747" s="1">
        <v>-73.94624</v>
      </c>
      <c r="T747" s="1" t="s">
        <v>91</v>
      </c>
      <c r="U747" s="1" t="s">
        <v>92</v>
      </c>
      <c r="V747" s="1">
        <v>5.0</v>
      </c>
      <c r="W747" s="1">
        <v>1.0</v>
      </c>
      <c r="X747" s="1">
        <v>2.0</v>
      </c>
      <c r="Y747" s="1">
        <v>4.0</v>
      </c>
      <c r="Z747" s="1" t="s">
        <v>93</v>
      </c>
      <c r="AA747" s="1" t="s">
        <v>4184</v>
      </c>
      <c r="AB747" s="1">
        <v>150.0</v>
      </c>
      <c r="AC747" s="1">
        <v>3.0</v>
      </c>
      <c r="AD747" s="1">
        <v>20.0</v>
      </c>
      <c r="AE747" s="1">
        <v>2.0</v>
      </c>
      <c r="AF747" s="1" t="s">
        <v>291</v>
      </c>
      <c r="AG747" s="1">
        <v>1.0</v>
      </c>
      <c r="AH747" s="1">
        <v>4.0</v>
      </c>
      <c r="AI747" s="1">
        <v>17.0</v>
      </c>
      <c r="AJ747" s="1">
        <v>19.0</v>
      </c>
      <c r="AK747" s="1">
        <v>251.0</v>
      </c>
      <c r="AL747" s="1">
        <v>3.0</v>
      </c>
      <c r="AM747" s="1">
        <v>3.0</v>
      </c>
      <c r="AN747" s="1">
        <v>93.0</v>
      </c>
      <c r="AO747" s="1">
        <v>10.0</v>
      </c>
      <c r="AP747" s="1">
        <v>9.0</v>
      </c>
      <c r="AQ747" s="1">
        <v>10.0</v>
      </c>
      <c r="AR747" s="1">
        <v>10.0</v>
      </c>
      <c r="AS747" s="1">
        <v>10.0</v>
      </c>
      <c r="AT747" s="1">
        <v>10.0</v>
      </c>
      <c r="AU747" s="1">
        <v>1.0</v>
      </c>
      <c r="AV747" s="1" t="s">
        <v>96</v>
      </c>
      <c r="AW747" s="1">
        <v>1.0</v>
      </c>
      <c r="AX747" s="1">
        <v>1.0</v>
      </c>
      <c r="AY747" s="1">
        <v>0.0</v>
      </c>
      <c r="AZ747" s="1">
        <v>0.0</v>
      </c>
      <c r="BA747" s="1">
        <v>3.0</v>
      </c>
      <c r="BB747" s="1">
        <v>-1.0</v>
      </c>
      <c r="BC747" s="1">
        <v>1.0</v>
      </c>
      <c r="BD747" s="1">
        <v>-1.0</v>
      </c>
      <c r="BE747" s="1">
        <v>-1.0</v>
      </c>
      <c r="BF747" s="1">
        <v>1.0</v>
      </c>
      <c r="BG747" s="1">
        <v>-1.0</v>
      </c>
      <c r="BH747" s="1">
        <v>1.0</v>
      </c>
      <c r="BI747" s="1">
        <v>-1.0</v>
      </c>
      <c r="BJ747" s="1">
        <v>-1.0</v>
      </c>
      <c r="BK747" s="1">
        <v>1.0</v>
      </c>
      <c r="BL747" s="1">
        <v>1.0</v>
      </c>
      <c r="BM747" s="1">
        <v>1.0</v>
      </c>
      <c r="BN747" s="1">
        <v>-1.0</v>
      </c>
      <c r="BO747" s="1">
        <v>-1.0</v>
      </c>
      <c r="BP747" s="1">
        <v>-1.0</v>
      </c>
      <c r="BQ747" s="1">
        <v>1.0</v>
      </c>
      <c r="BR747" s="1">
        <v>-1.0</v>
      </c>
      <c r="BS747" s="1">
        <v>-1.0</v>
      </c>
      <c r="BT747" s="1">
        <v>-1.0</v>
      </c>
      <c r="BU747" s="1">
        <v>1.0</v>
      </c>
      <c r="BV747" s="1">
        <v>1.0</v>
      </c>
      <c r="BW747" s="1">
        <v>-1.0</v>
      </c>
      <c r="BX747" s="1">
        <v>1.0</v>
      </c>
      <c r="BY747" s="1">
        <v>-1.0</v>
      </c>
      <c r="BZ747" s="1">
        <v>1.0</v>
      </c>
      <c r="CA747" s="1">
        <v>-1.0</v>
      </c>
      <c r="CB747" s="1">
        <v>-1.0</v>
      </c>
      <c r="CC747" s="1">
        <v>-1.0</v>
      </c>
      <c r="CD747" s="1">
        <v>24894.0</v>
      </c>
    </row>
    <row r="748">
      <c r="A748" s="1">
        <v>1.9563107E7</v>
      </c>
      <c r="B748" s="1" t="s">
        <v>4185</v>
      </c>
      <c r="C748" s="1" t="s">
        <v>4186</v>
      </c>
      <c r="D748" s="1" t="s">
        <v>4187</v>
      </c>
      <c r="E748" s="1" t="s">
        <v>85</v>
      </c>
      <c r="F748" s="1" t="s">
        <v>4188</v>
      </c>
      <c r="G748" s="1" t="s">
        <v>4189</v>
      </c>
      <c r="I748" s="1">
        <v>1.20762452E8</v>
      </c>
      <c r="J748" s="1">
        <v>42808.0</v>
      </c>
      <c r="K748" s="1" t="s">
        <v>88</v>
      </c>
      <c r="L748" s="1">
        <v>1.0</v>
      </c>
      <c r="M748" s="1">
        <v>0.0</v>
      </c>
      <c r="N748" s="1">
        <v>50.0</v>
      </c>
      <c r="O748" s="1">
        <v>0.0</v>
      </c>
      <c r="P748" s="1" t="s">
        <v>89</v>
      </c>
      <c r="Q748" s="1" t="s">
        <v>90</v>
      </c>
      <c r="R748" s="1">
        <v>40.7495599999999</v>
      </c>
      <c r="S748" s="1">
        <v>-73.97714</v>
      </c>
      <c r="T748" s="1" t="s">
        <v>1034</v>
      </c>
      <c r="U748" s="1" t="s">
        <v>92</v>
      </c>
      <c r="V748" s="1">
        <v>3.0</v>
      </c>
      <c r="W748" s="1">
        <v>1.0</v>
      </c>
      <c r="X748" s="1">
        <v>1.0</v>
      </c>
      <c r="Y748" s="1">
        <v>1.0</v>
      </c>
      <c r="Z748" s="1" t="s">
        <v>93</v>
      </c>
      <c r="AA748" s="1" t="s">
        <v>4190</v>
      </c>
      <c r="AB748" s="1">
        <v>175.0</v>
      </c>
      <c r="AC748" s="1">
        <v>1.0</v>
      </c>
      <c r="AD748" s="1">
        <v>0.0</v>
      </c>
      <c r="AE748" s="1">
        <v>30.0</v>
      </c>
      <c r="AF748" s="1" t="s">
        <v>104</v>
      </c>
      <c r="AG748" s="1">
        <v>1.0</v>
      </c>
      <c r="AH748" s="1">
        <v>30.0</v>
      </c>
      <c r="AI748" s="1">
        <v>60.0</v>
      </c>
      <c r="AJ748" s="1">
        <v>90.0</v>
      </c>
      <c r="AK748" s="1">
        <v>365.0</v>
      </c>
      <c r="AL748" s="1">
        <v>1.0</v>
      </c>
      <c r="AM748" s="1">
        <v>0.0</v>
      </c>
      <c r="AN748" s="1">
        <v>60.0</v>
      </c>
      <c r="AO748" s="1">
        <v>6.0</v>
      </c>
      <c r="AP748" s="1">
        <v>8.0</v>
      </c>
      <c r="AQ748" s="1">
        <v>8.0</v>
      </c>
      <c r="AR748" s="1">
        <v>8.0</v>
      </c>
      <c r="AS748" s="1">
        <v>8.0</v>
      </c>
      <c r="AT748" s="1">
        <v>8.0</v>
      </c>
      <c r="AU748" s="1">
        <v>1.0</v>
      </c>
      <c r="AV748" s="1" t="s">
        <v>117</v>
      </c>
      <c r="AW748" s="1">
        <v>50.0</v>
      </c>
      <c r="AX748" s="1">
        <v>49.0</v>
      </c>
      <c r="AY748" s="1">
        <v>1.0</v>
      </c>
      <c r="AZ748" s="1">
        <v>0.0</v>
      </c>
      <c r="BA748" s="1">
        <v>0.05</v>
      </c>
      <c r="BB748" s="1">
        <v>-1.0</v>
      </c>
      <c r="BC748" s="1">
        <v>1.0</v>
      </c>
      <c r="BD748" s="1">
        <v>-1.0</v>
      </c>
      <c r="BE748" s="1">
        <v>-1.0</v>
      </c>
      <c r="BF748" s="1">
        <v>-1.0</v>
      </c>
      <c r="BG748" s="1">
        <v>-1.0</v>
      </c>
      <c r="BH748" s="1">
        <v>-1.0</v>
      </c>
      <c r="BI748" s="1">
        <v>-1.0</v>
      </c>
      <c r="BJ748" s="1">
        <v>1.0</v>
      </c>
      <c r="BK748" s="1">
        <v>-1.0</v>
      </c>
      <c r="BL748" s="1">
        <v>-1.0</v>
      </c>
      <c r="BM748" s="1">
        <v>1.0</v>
      </c>
      <c r="BN748" s="1">
        <v>1.0</v>
      </c>
      <c r="BO748" s="1">
        <v>1.0</v>
      </c>
      <c r="BP748" s="1">
        <v>1.0</v>
      </c>
      <c r="BQ748" s="1">
        <v>-1.0</v>
      </c>
      <c r="BR748" s="1">
        <v>-1.0</v>
      </c>
      <c r="BS748" s="1">
        <v>-1.0</v>
      </c>
      <c r="BT748" s="1">
        <v>-1.0</v>
      </c>
      <c r="BU748" s="1">
        <v>1.0</v>
      </c>
      <c r="BV748" s="1">
        <v>-1.0</v>
      </c>
      <c r="BW748" s="1">
        <v>-1.0</v>
      </c>
      <c r="BX748" s="1">
        <v>-1.0</v>
      </c>
      <c r="BY748" s="1">
        <v>-1.0</v>
      </c>
      <c r="BZ748" s="1">
        <v>-1.0</v>
      </c>
      <c r="CA748" s="1">
        <v>-1.0</v>
      </c>
      <c r="CB748" s="1">
        <v>-1.0</v>
      </c>
      <c r="CC748" s="1">
        <v>-1.0</v>
      </c>
      <c r="CD748" s="1">
        <v>24895.0</v>
      </c>
    </row>
    <row r="749">
      <c r="A749" s="1">
        <v>7322088.0</v>
      </c>
      <c r="B749" s="1" t="s">
        <v>4191</v>
      </c>
      <c r="C749" s="1" t="s">
        <v>4192</v>
      </c>
      <c r="D749" s="1" t="s">
        <v>4192</v>
      </c>
      <c r="E749" s="1" t="s">
        <v>85</v>
      </c>
      <c r="I749" s="1">
        <v>2.4259346E7</v>
      </c>
      <c r="J749" s="1">
        <v>41971.0</v>
      </c>
      <c r="M749" s="1">
        <v>0.0</v>
      </c>
      <c r="N749" s="1">
        <v>1.0</v>
      </c>
      <c r="O749" s="1">
        <v>1.0</v>
      </c>
      <c r="P749" s="1" t="s">
        <v>4193</v>
      </c>
      <c r="Q749" s="1" t="s">
        <v>112</v>
      </c>
      <c r="R749" s="1">
        <v>40.72644</v>
      </c>
      <c r="S749" s="1">
        <v>-73.85477</v>
      </c>
      <c r="T749" s="1" t="s">
        <v>91</v>
      </c>
      <c r="U749" s="1" t="s">
        <v>113</v>
      </c>
      <c r="V749" s="1">
        <v>3.0</v>
      </c>
      <c r="W749" s="1">
        <v>1.0</v>
      </c>
      <c r="X749" s="1">
        <v>1.0</v>
      </c>
      <c r="Y749" s="1">
        <v>3.0</v>
      </c>
      <c r="Z749" s="1" t="s">
        <v>93</v>
      </c>
      <c r="AA749" s="1" t="s">
        <v>4194</v>
      </c>
      <c r="AB749" s="1">
        <v>39.0</v>
      </c>
      <c r="AC749" s="1">
        <v>1.0</v>
      </c>
      <c r="AD749" s="1">
        <v>0.0</v>
      </c>
      <c r="AE749" s="1">
        <v>1.0</v>
      </c>
      <c r="AF749" s="1" t="s">
        <v>762</v>
      </c>
      <c r="AG749" s="1">
        <v>1.0</v>
      </c>
      <c r="AH749" s="1">
        <v>0.0</v>
      </c>
      <c r="AI749" s="1">
        <v>0.0</v>
      </c>
      <c r="AJ749" s="1">
        <v>0.0</v>
      </c>
      <c r="AK749" s="1">
        <v>0.0</v>
      </c>
      <c r="AL749" s="1">
        <v>2.0</v>
      </c>
      <c r="AM749" s="1">
        <v>0.0</v>
      </c>
      <c r="AN749" s="1">
        <v>90.0</v>
      </c>
      <c r="AO749" s="1">
        <v>10.0</v>
      </c>
      <c r="AP749" s="1">
        <v>10.0</v>
      </c>
      <c r="AQ749" s="1">
        <v>10.0</v>
      </c>
      <c r="AR749" s="1">
        <v>10.0</v>
      </c>
      <c r="AS749" s="1">
        <v>10.0</v>
      </c>
      <c r="AT749" s="1">
        <v>10.0</v>
      </c>
      <c r="AU749" s="1">
        <v>0.0</v>
      </c>
      <c r="AV749" s="1" t="s">
        <v>117</v>
      </c>
      <c r="AW749" s="1">
        <v>1.0</v>
      </c>
      <c r="AX749" s="1">
        <v>0.0</v>
      </c>
      <c r="AY749" s="1">
        <v>1.0</v>
      </c>
      <c r="AZ749" s="1">
        <v>0.0</v>
      </c>
      <c r="BA749" s="1">
        <v>0.04</v>
      </c>
      <c r="BB749" s="1">
        <v>-1.0</v>
      </c>
      <c r="BC749" s="1">
        <v>1.0</v>
      </c>
      <c r="BD749" s="1">
        <v>-1.0</v>
      </c>
      <c r="BE749" s="1">
        <v>-1.0</v>
      </c>
      <c r="BF749" s="1">
        <v>-1.0</v>
      </c>
      <c r="BG749" s="1">
        <v>-1.0</v>
      </c>
      <c r="BH749" s="1">
        <v>-1.0</v>
      </c>
      <c r="BI749" s="1">
        <v>-1.0</v>
      </c>
      <c r="BJ749" s="1">
        <v>1.0</v>
      </c>
      <c r="BK749" s="1">
        <v>-1.0</v>
      </c>
      <c r="BL749" s="1">
        <v>-1.0</v>
      </c>
      <c r="BM749" s="1">
        <v>1.0</v>
      </c>
      <c r="BN749" s="1">
        <v>1.0</v>
      </c>
      <c r="BO749" s="1">
        <v>-1.0</v>
      </c>
      <c r="BP749" s="1">
        <v>1.0</v>
      </c>
      <c r="BQ749" s="1">
        <v>-1.0</v>
      </c>
      <c r="BR749" s="1">
        <v>-1.0</v>
      </c>
      <c r="BS749" s="1">
        <v>-1.0</v>
      </c>
      <c r="BT749" s="1">
        <v>1.0</v>
      </c>
      <c r="BU749" s="1">
        <v>1.0</v>
      </c>
      <c r="BV749" s="1">
        <v>-1.0</v>
      </c>
      <c r="BW749" s="1">
        <v>-1.0</v>
      </c>
      <c r="BX749" s="1">
        <v>-1.0</v>
      </c>
      <c r="BY749" s="1">
        <v>1.0</v>
      </c>
      <c r="BZ749" s="1">
        <v>-1.0</v>
      </c>
      <c r="CA749" s="1">
        <v>-1.0</v>
      </c>
      <c r="CB749" s="1">
        <v>1.0</v>
      </c>
      <c r="CC749" s="1">
        <v>-1.0</v>
      </c>
      <c r="CD749" s="1">
        <v>24898.0</v>
      </c>
    </row>
    <row r="750">
      <c r="A750" s="1">
        <v>3.2242139E7</v>
      </c>
      <c r="B750" s="1" t="s">
        <v>4195</v>
      </c>
      <c r="C750" s="1" t="s">
        <v>4196</v>
      </c>
      <c r="D750" s="1" t="s">
        <v>4197</v>
      </c>
      <c r="E750" s="1" t="s">
        <v>85</v>
      </c>
      <c r="F750" s="1" t="s">
        <v>4198</v>
      </c>
      <c r="G750" s="1" t="s">
        <v>4199</v>
      </c>
      <c r="H750" s="1" t="s">
        <v>4200</v>
      </c>
      <c r="I750" s="1">
        <v>2.0375986E7</v>
      </c>
      <c r="J750" s="1">
        <v>41872.0</v>
      </c>
      <c r="K750" s="1" t="s">
        <v>134</v>
      </c>
      <c r="L750" s="1">
        <v>1.0</v>
      </c>
      <c r="M750" s="1">
        <v>0.0</v>
      </c>
      <c r="N750" s="1">
        <v>1.0</v>
      </c>
      <c r="O750" s="1">
        <v>0.0</v>
      </c>
      <c r="P750" s="1" t="s">
        <v>123</v>
      </c>
      <c r="Q750" s="1" t="s">
        <v>124</v>
      </c>
      <c r="R750" s="1">
        <v>40.67655</v>
      </c>
      <c r="S750" s="1">
        <v>-73.97697</v>
      </c>
      <c r="T750" s="1" t="s">
        <v>91</v>
      </c>
      <c r="U750" s="1" t="s">
        <v>92</v>
      </c>
      <c r="V750" s="1">
        <v>4.0</v>
      </c>
      <c r="W750" s="1">
        <v>1.0</v>
      </c>
      <c r="X750" s="1">
        <v>1.0</v>
      </c>
      <c r="Y750" s="1">
        <v>2.0</v>
      </c>
      <c r="Z750" s="1" t="s">
        <v>93</v>
      </c>
      <c r="AA750" s="1" t="s">
        <v>4201</v>
      </c>
      <c r="AB750" s="1">
        <v>200.0</v>
      </c>
      <c r="AC750" s="1">
        <v>2.0</v>
      </c>
      <c r="AD750" s="1">
        <v>10.0</v>
      </c>
      <c r="AE750" s="1">
        <v>3.0</v>
      </c>
      <c r="AF750" s="1" t="s">
        <v>95</v>
      </c>
      <c r="AG750" s="1">
        <v>1.0</v>
      </c>
      <c r="AH750" s="1">
        <v>9.0</v>
      </c>
      <c r="AI750" s="1">
        <v>23.0</v>
      </c>
      <c r="AJ750" s="1">
        <v>53.0</v>
      </c>
      <c r="AK750" s="1">
        <v>142.0</v>
      </c>
      <c r="AL750" s="1">
        <v>17.0</v>
      </c>
      <c r="AM750" s="1">
        <v>17.0</v>
      </c>
      <c r="AN750" s="1">
        <v>99.0</v>
      </c>
      <c r="AO750" s="1">
        <v>10.0</v>
      </c>
      <c r="AP750" s="1">
        <v>10.0</v>
      </c>
      <c r="AQ750" s="1">
        <v>10.0</v>
      </c>
      <c r="AR750" s="1">
        <v>10.0</v>
      </c>
      <c r="AS750" s="1">
        <v>10.0</v>
      </c>
      <c r="AT750" s="1">
        <v>10.0</v>
      </c>
      <c r="AU750" s="1">
        <v>0.0</v>
      </c>
      <c r="AV750" s="1" t="s">
        <v>96</v>
      </c>
      <c r="AW750" s="1">
        <v>1.0</v>
      </c>
      <c r="AX750" s="1">
        <v>1.0</v>
      </c>
      <c r="AY750" s="1">
        <v>0.0</v>
      </c>
      <c r="AZ750" s="1">
        <v>0.0</v>
      </c>
      <c r="BA750" s="1">
        <v>3.98</v>
      </c>
      <c r="BB750" s="1">
        <v>-1.0</v>
      </c>
      <c r="BC750" s="1">
        <v>1.0</v>
      </c>
      <c r="BD750" s="1">
        <v>-1.0</v>
      </c>
      <c r="BE750" s="1">
        <v>-1.0</v>
      </c>
      <c r="BF750" s="1">
        <v>-1.0</v>
      </c>
      <c r="BG750" s="1">
        <v>-1.0</v>
      </c>
      <c r="BH750" s="1">
        <v>-1.0</v>
      </c>
      <c r="BI750" s="1">
        <v>-1.0</v>
      </c>
      <c r="BJ750" s="1">
        <v>1.0</v>
      </c>
      <c r="BK750" s="1">
        <v>-1.0</v>
      </c>
      <c r="BL750" s="1">
        <v>-1.0</v>
      </c>
      <c r="BM750" s="1">
        <v>1.0</v>
      </c>
      <c r="BN750" s="1">
        <v>-1.0</v>
      </c>
      <c r="BO750" s="1">
        <v>-1.0</v>
      </c>
      <c r="BP750" s="1">
        <v>-1.0</v>
      </c>
      <c r="BQ750" s="1">
        <v>-1.0</v>
      </c>
      <c r="BR750" s="1">
        <v>-1.0</v>
      </c>
      <c r="BS750" s="1">
        <v>-1.0</v>
      </c>
      <c r="BT750" s="1">
        <v>-1.0</v>
      </c>
      <c r="BU750" s="1">
        <v>1.0</v>
      </c>
      <c r="BV750" s="1">
        <v>-1.0</v>
      </c>
      <c r="BW750" s="1">
        <v>-1.0</v>
      </c>
      <c r="BX750" s="1">
        <v>-1.0</v>
      </c>
      <c r="BY750" s="1">
        <v>-1.0</v>
      </c>
      <c r="BZ750" s="1">
        <v>1.0</v>
      </c>
      <c r="CA750" s="1">
        <v>-1.0</v>
      </c>
      <c r="CB750" s="1">
        <v>-1.0</v>
      </c>
      <c r="CC750" s="1">
        <v>-1.0</v>
      </c>
      <c r="CD750" s="1">
        <v>24982.0</v>
      </c>
    </row>
    <row r="751">
      <c r="A751" s="1">
        <v>2.7850505E7</v>
      </c>
      <c r="B751" s="1" t="s">
        <v>4202</v>
      </c>
      <c r="C751" s="1" t="s">
        <v>4203</v>
      </c>
      <c r="D751" s="1" t="s">
        <v>4203</v>
      </c>
      <c r="E751" s="1" t="s">
        <v>85</v>
      </c>
      <c r="H751" s="1" t="s">
        <v>4204</v>
      </c>
      <c r="I751" s="1">
        <v>3.4988761E7</v>
      </c>
      <c r="J751" s="1">
        <v>42159.0</v>
      </c>
      <c r="M751" s="1">
        <v>0.0</v>
      </c>
      <c r="N751" s="1">
        <v>1.0</v>
      </c>
      <c r="O751" s="1">
        <v>1.0</v>
      </c>
      <c r="P751" s="1" t="s">
        <v>123</v>
      </c>
      <c r="Q751" s="1" t="s">
        <v>124</v>
      </c>
      <c r="R751" s="1">
        <v>40.71289</v>
      </c>
      <c r="S751" s="1">
        <v>-73.9637</v>
      </c>
      <c r="T751" s="1" t="s">
        <v>91</v>
      </c>
      <c r="U751" s="1" t="s">
        <v>113</v>
      </c>
      <c r="V751" s="1">
        <v>2.0</v>
      </c>
      <c r="W751" s="1">
        <v>1.0</v>
      </c>
      <c r="X751" s="1">
        <v>1.0</v>
      </c>
      <c r="Y751" s="1">
        <v>1.0</v>
      </c>
      <c r="Z751" s="1" t="s">
        <v>93</v>
      </c>
      <c r="AA751" s="1" t="s">
        <v>4205</v>
      </c>
      <c r="AB751" s="1">
        <v>65.0</v>
      </c>
      <c r="AC751" s="1">
        <v>1.0</v>
      </c>
      <c r="AD751" s="1">
        <v>0.0</v>
      </c>
      <c r="AE751" s="1">
        <v>1.0</v>
      </c>
      <c r="AF751" s="1" t="s">
        <v>231</v>
      </c>
      <c r="AG751" s="1">
        <v>1.0</v>
      </c>
      <c r="AH751" s="1">
        <v>0.0</v>
      </c>
      <c r="AI751" s="1">
        <v>0.0</v>
      </c>
      <c r="AJ751" s="1">
        <v>0.0</v>
      </c>
      <c r="AK751" s="1">
        <v>0.0</v>
      </c>
      <c r="AL751" s="1">
        <v>0.0</v>
      </c>
      <c r="AM751" s="1">
        <v>0.0</v>
      </c>
      <c r="AU751" s="1">
        <v>0.0</v>
      </c>
      <c r="AV751" s="1" t="s">
        <v>105</v>
      </c>
      <c r="AW751" s="1">
        <v>1.0</v>
      </c>
      <c r="AX751" s="1">
        <v>0.0</v>
      </c>
      <c r="AY751" s="1">
        <v>1.0</v>
      </c>
      <c r="AZ751" s="1">
        <v>0.0</v>
      </c>
      <c r="BB751" s="1">
        <v>-1.0</v>
      </c>
      <c r="BC751" s="1">
        <v>1.0</v>
      </c>
      <c r="BD751" s="1">
        <v>-1.0</v>
      </c>
      <c r="BE751" s="1">
        <v>-1.0</v>
      </c>
      <c r="BF751" s="1">
        <v>-1.0</v>
      </c>
      <c r="BG751" s="1">
        <v>-1.0</v>
      </c>
      <c r="BH751" s="1">
        <v>-1.0</v>
      </c>
      <c r="BI751" s="1">
        <v>-1.0</v>
      </c>
      <c r="BJ751" s="1">
        <v>1.0</v>
      </c>
      <c r="BK751" s="1">
        <v>-1.0</v>
      </c>
      <c r="BL751" s="1">
        <v>-1.0</v>
      </c>
      <c r="BM751" s="1">
        <v>1.0</v>
      </c>
      <c r="BN751" s="1">
        <v>-1.0</v>
      </c>
      <c r="BO751" s="1">
        <v>-1.0</v>
      </c>
      <c r="BP751" s="1">
        <v>-1.0</v>
      </c>
      <c r="BQ751" s="1">
        <v>-1.0</v>
      </c>
      <c r="BR751" s="1">
        <v>-1.0</v>
      </c>
      <c r="BS751" s="1">
        <v>1.0</v>
      </c>
      <c r="BT751" s="1">
        <v>-1.0</v>
      </c>
      <c r="BU751" s="1">
        <v>1.0</v>
      </c>
      <c r="BV751" s="1">
        <v>-1.0</v>
      </c>
      <c r="BW751" s="1">
        <v>1.0</v>
      </c>
      <c r="BX751" s="1">
        <v>-1.0</v>
      </c>
      <c r="BY751" s="1">
        <v>-1.0</v>
      </c>
      <c r="BZ751" s="1">
        <v>-1.0</v>
      </c>
      <c r="CA751" s="1">
        <v>1.0</v>
      </c>
      <c r="CB751" s="1">
        <v>-1.0</v>
      </c>
      <c r="CC751" s="1">
        <v>1.0</v>
      </c>
      <c r="CD751" s="1">
        <v>24993.0</v>
      </c>
    </row>
    <row r="752">
      <c r="A752" s="1">
        <v>1.3282553E7</v>
      </c>
      <c r="B752" s="1" t="s">
        <v>4206</v>
      </c>
      <c r="C752" s="1" t="s">
        <v>4207</v>
      </c>
      <c r="D752" s="1" t="s">
        <v>4208</v>
      </c>
      <c r="E752" s="1" t="s">
        <v>85</v>
      </c>
      <c r="F752" s="1" t="s">
        <v>4209</v>
      </c>
      <c r="G752" s="1" t="s">
        <v>4210</v>
      </c>
      <c r="H752" s="1" t="s">
        <v>4211</v>
      </c>
      <c r="I752" s="1">
        <v>2.2656176E7</v>
      </c>
      <c r="J752" s="1">
        <v>41929.0</v>
      </c>
      <c r="M752" s="1">
        <v>0.0</v>
      </c>
      <c r="N752" s="1">
        <v>1.0</v>
      </c>
      <c r="O752" s="1">
        <v>1.0</v>
      </c>
      <c r="P752" s="1" t="s">
        <v>89</v>
      </c>
      <c r="Q752" s="1" t="s">
        <v>90</v>
      </c>
      <c r="R752" s="1">
        <v>40.75604</v>
      </c>
      <c r="S752" s="1">
        <v>-73.9681</v>
      </c>
      <c r="T752" s="1" t="s">
        <v>91</v>
      </c>
      <c r="U752" s="1" t="s">
        <v>92</v>
      </c>
      <c r="V752" s="1">
        <v>4.0</v>
      </c>
      <c r="W752" s="1">
        <v>1.0</v>
      </c>
      <c r="X752" s="1">
        <v>2.0</v>
      </c>
      <c r="Y752" s="1">
        <v>2.0</v>
      </c>
      <c r="Z752" s="1" t="s">
        <v>93</v>
      </c>
      <c r="AA752" s="1" t="s">
        <v>4212</v>
      </c>
      <c r="AB752" s="1">
        <v>185.0</v>
      </c>
      <c r="AC752" s="1">
        <v>1.0</v>
      </c>
      <c r="AD752" s="1">
        <v>0.0</v>
      </c>
      <c r="AE752" s="1">
        <v>1.0</v>
      </c>
      <c r="AF752" s="1" t="s">
        <v>597</v>
      </c>
      <c r="AG752" s="1">
        <v>1.0</v>
      </c>
      <c r="AH752" s="1">
        <v>0.0</v>
      </c>
      <c r="AI752" s="1">
        <v>0.0</v>
      </c>
      <c r="AJ752" s="1">
        <v>0.0</v>
      </c>
      <c r="AK752" s="1">
        <v>0.0</v>
      </c>
      <c r="AL752" s="1">
        <v>2.0</v>
      </c>
      <c r="AM752" s="1">
        <v>0.0</v>
      </c>
      <c r="AN752" s="1">
        <v>90.0</v>
      </c>
      <c r="AO752" s="1">
        <v>9.0</v>
      </c>
      <c r="AP752" s="1">
        <v>7.0</v>
      </c>
      <c r="AQ752" s="1">
        <v>10.0</v>
      </c>
      <c r="AR752" s="1">
        <v>10.0</v>
      </c>
      <c r="AS752" s="1">
        <v>10.0</v>
      </c>
      <c r="AT752" s="1">
        <v>10.0</v>
      </c>
      <c r="AU752" s="1">
        <v>0.0</v>
      </c>
      <c r="AV752" s="1" t="s">
        <v>105</v>
      </c>
      <c r="AW752" s="1">
        <v>1.0</v>
      </c>
      <c r="AX752" s="1">
        <v>1.0</v>
      </c>
      <c r="AY752" s="1">
        <v>0.0</v>
      </c>
      <c r="AZ752" s="1">
        <v>0.0</v>
      </c>
      <c r="BA752" s="1">
        <v>0.05</v>
      </c>
      <c r="BB752" s="1">
        <v>1.0</v>
      </c>
      <c r="BC752" s="1">
        <v>1.0</v>
      </c>
      <c r="BD752" s="1">
        <v>-1.0</v>
      </c>
      <c r="BE752" s="1">
        <v>-1.0</v>
      </c>
      <c r="BF752" s="1">
        <v>-1.0</v>
      </c>
      <c r="BG752" s="1">
        <v>-1.0</v>
      </c>
      <c r="BH752" s="1">
        <v>-1.0</v>
      </c>
      <c r="BI752" s="1">
        <v>-1.0</v>
      </c>
      <c r="BJ752" s="1">
        <v>-1.0</v>
      </c>
      <c r="BK752" s="1">
        <v>-1.0</v>
      </c>
      <c r="BL752" s="1">
        <v>-1.0</v>
      </c>
      <c r="BM752" s="1">
        <v>-1.0</v>
      </c>
      <c r="BN752" s="1">
        <v>-1.0</v>
      </c>
      <c r="BO752" s="1">
        <v>-1.0</v>
      </c>
      <c r="BP752" s="1">
        <v>-1.0</v>
      </c>
      <c r="BQ752" s="1">
        <v>-1.0</v>
      </c>
      <c r="BR752" s="1">
        <v>-1.0</v>
      </c>
      <c r="BS752" s="1">
        <v>-1.0</v>
      </c>
      <c r="BT752" s="1">
        <v>-1.0</v>
      </c>
      <c r="BU752" s="1">
        <v>1.0</v>
      </c>
      <c r="BV752" s="1">
        <v>-1.0</v>
      </c>
      <c r="BW752" s="1">
        <v>-1.0</v>
      </c>
      <c r="BX752" s="1">
        <v>-1.0</v>
      </c>
      <c r="BY752" s="1">
        <v>-1.0</v>
      </c>
      <c r="BZ752" s="1">
        <v>-1.0</v>
      </c>
      <c r="CA752" s="1">
        <v>-1.0</v>
      </c>
      <c r="CB752" s="1">
        <v>-1.0</v>
      </c>
      <c r="CC752" s="1">
        <v>-1.0</v>
      </c>
      <c r="CD752" s="1">
        <v>25061.0</v>
      </c>
    </row>
    <row r="753">
      <c r="A753" s="1">
        <v>2.219365E7</v>
      </c>
      <c r="B753" s="1" t="s">
        <v>4213</v>
      </c>
      <c r="C753" s="1" t="s">
        <v>4214</v>
      </c>
      <c r="D753" s="1" t="s">
        <v>4215</v>
      </c>
      <c r="E753" s="1" t="s">
        <v>85</v>
      </c>
      <c r="I753" s="1">
        <v>83637.0</v>
      </c>
      <c r="J753" s="1">
        <v>40230.0</v>
      </c>
      <c r="M753" s="1">
        <v>0.0</v>
      </c>
      <c r="N753" s="1">
        <v>1.0</v>
      </c>
      <c r="O753" s="1">
        <v>1.0</v>
      </c>
      <c r="P753" s="1" t="s">
        <v>89</v>
      </c>
      <c r="Q753" s="1" t="s">
        <v>90</v>
      </c>
      <c r="R753" s="1">
        <v>40.73804</v>
      </c>
      <c r="S753" s="1">
        <v>-73.98503</v>
      </c>
      <c r="T753" s="1" t="s">
        <v>91</v>
      </c>
      <c r="U753" s="1" t="s">
        <v>92</v>
      </c>
      <c r="V753" s="1">
        <v>4.0</v>
      </c>
      <c r="W753" s="1">
        <v>1.0</v>
      </c>
      <c r="X753" s="1">
        <v>3.0</v>
      </c>
      <c r="Y753" s="1">
        <v>3.0</v>
      </c>
      <c r="Z753" s="1" t="s">
        <v>93</v>
      </c>
      <c r="AA753" s="1" t="s">
        <v>4216</v>
      </c>
      <c r="AB753" s="1">
        <v>500.0</v>
      </c>
      <c r="AC753" s="1">
        <v>4.0</v>
      </c>
      <c r="AD753" s="1">
        <v>50.0</v>
      </c>
      <c r="AE753" s="1">
        <v>28.0</v>
      </c>
      <c r="AF753" s="1" t="s">
        <v>179</v>
      </c>
      <c r="AG753" s="1">
        <v>1.0</v>
      </c>
      <c r="AH753" s="1">
        <v>23.0</v>
      </c>
      <c r="AI753" s="1">
        <v>53.0</v>
      </c>
      <c r="AJ753" s="1">
        <v>83.0</v>
      </c>
      <c r="AK753" s="1">
        <v>173.0</v>
      </c>
      <c r="AL753" s="1">
        <v>5.0</v>
      </c>
      <c r="AM753" s="1">
        <v>0.0</v>
      </c>
      <c r="AN753" s="1">
        <v>100.0</v>
      </c>
      <c r="AO753" s="1">
        <v>10.0</v>
      </c>
      <c r="AP753" s="1">
        <v>10.0</v>
      </c>
      <c r="AQ753" s="1">
        <v>10.0</v>
      </c>
      <c r="AR753" s="1">
        <v>10.0</v>
      </c>
      <c r="AS753" s="1">
        <v>10.0</v>
      </c>
      <c r="AT753" s="1">
        <v>10.0</v>
      </c>
      <c r="AU753" s="1">
        <v>0.0</v>
      </c>
      <c r="AV753" s="1" t="s">
        <v>96</v>
      </c>
      <c r="AW753" s="1">
        <v>1.0</v>
      </c>
      <c r="AX753" s="1">
        <v>1.0</v>
      </c>
      <c r="AY753" s="1">
        <v>0.0</v>
      </c>
      <c r="AZ753" s="1">
        <v>0.0</v>
      </c>
      <c r="BA753" s="1">
        <v>0.27</v>
      </c>
      <c r="BB753" s="1">
        <v>-1.0</v>
      </c>
      <c r="BC753" s="1">
        <v>1.0</v>
      </c>
      <c r="BD753" s="1">
        <v>-1.0</v>
      </c>
      <c r="BE753" s="1">
        <v>-1.0</v>
      </c>
      <c r="BF753" s="1">
        <v>-1.0</v>
      </c>
      <c r="BG753" s="1">
        <v>-1.0</v>
      </c>
      <c r="BH753" s="1">
        <v>1.0</v>
      </c>
      <c r="BI753" s="1">
        <v>-1.0</v>
      </c>
      <c r="BJ753" s="1">
        <v>1.0</v>
      </c>
      <c r="BK753" s="1">
        <v>1.0</v>
      </c>
      <c r="BL753" s="1">
        <v>1.0</v>
      </c>
      <c r="BM753" s="1">
        <v>1.0</v>
      </c>
      <c r="BN753" s="1">
        <v>-1.0</v>
      </c>
      <c r="BO753" s="1">
        <v>-1.0</v>
      </c>
      <c r="BP753" s="1">
        <v>1.0</v>
      </c>
      <c r="BQ753" s="1">
        <v>-1.0</v>
      </c>
      <c r="BR753" s="1">
        <v>-1.0</v>
      </c>
      <c r="BS753" s="1">
        <v>-1.0</v>
      </c>
      <c r="BT753" s="1">
        <v>-1.0</v>
      </c>
      <c r="BU753" s="1">
        <v>1.0</v>
      </c>
      <c r="BV753" s="1">
        <v>-1.0</v>
      </c>
      <c r="BW753" s="1">
        <v>-1.0</v>
      </c>
      <c r="BX753" s="1">
        <v>1.0</v>
      </c>
      <c r="BY753" s="1">
        <v>1.0</v>
      </c>
      <c r="BZ753" s="1">
        <v>-1.0</v>
      </c>
      <c r="CA753" s="1">
        <v>-1.0</v>
      </c>
      <c r="CB753" s="1">
        <v>-1.0</v>
      </c>
      <c r="CC753" s="1">
        <v>-1.0</v>
      </c>
      <c r="CD753" s="1">
        <v>25074.0</v>
      </c>
    </row>
    <row r="754">
      <c r="A754" s="1">
        <v>3.0958853E7</v>
      </c>
      <c r="B754" s="1" t="s">
        <v>4217</v>
      </c>
      <c r="C754" s="1" t="s">
        <v>4218</v>
      </c>
      <c r="D754" s="1" t="s">
        <v>4219</v>
      </c>
      <c r="E754" s="1" t="s">
        <v>85</v>
      </c>
      <c r="G754" s="1" t="s">
        <v>4220</v>
      </c>
      <c r="I754" s="1">
        <v>3.2581689E7</v>
      </c>
      <c r="J754" s="1">
        <v>42128.0</v>
      </c>
      <c r="M754" s="1">
        <v>0.0</v>
      </c>
      <c r="N754" s="1">
        <v>1.0</v>
      </c>
      <c r="O754" s="1">
        <v>0.0</v>
      </c>
      <c r="P754" s="1" t="s">
        <v>123</v>
      </c>
      <c r="Q754" s="1" t="s">
        <v>124</v>
      </c>
      <c r="R754" s="1">
        <v>40.63818</v>
      </c>
      <c r="S754" s="1">
        <v>-74.01918</v>
      </c>
      <c r="T754" s="1" t="s">
        <v>91</v>
      </c>
      <c r="U754" s="1" t="s">
        <v>113</v>
      </c>
      <c r="V754" s="1">
        <v>1.0</v>
      </c>
      <c r="W754" s="1">
        <v>2.0</v>
      </c>
      <c r="X754" s="1">
        <v>1.0</v>
      </c>
      <c r="Y754" s="1">
        <v>1.0</v>
      </c>
      <c r="Z754" s="1" t="s">
        <v>93</v>
      </c>
      <c r="AA754" s="1" t="s">
        <v>4221</v>
      </c>
      <c r="AB754" s="1">
        <v>32.0</v>
      </c>
      <c r="AC754" s="1">
        <v>1.0</v>
      </c>
      <c r="AD754" s="1">
        <v>20.0</v>
      </c>
      <c r="AE754" s="1">
        <v>3.0</v>
      </c>
      <c r="AF754" s="1" t="s">
        <v>452</v>
      </c>
      <c r="AG754" s="1">
        <v>1.0</v>
      </c>
      <c r="AH754" s="1">
        <v>0.0</v>
      </c>
      <c r="AI754" s="1">
        <v>0.0</v>
      </c>
      <c r="AJ754" s="1">
        <v>0.0</v>
      </c>
      <c r="AK754" s="1">
        <v>0.0</v>
      </c>
      <c r="AL754" s="1">
        <v>1.0</v>
      </c>
      <c r="AM754" s="1">
        <v>1.0</v>
      </c>
      <c r="AN754" s="1">
        <v>100.0</v>
      </c>
      <c r="AO754" s="1">
        <v>8.0</v>
      </c>
      <c r="AP754" s="1">
        <v>10.0</v>
      </c>
      <c r="AQ754" s="1">
        <v>10.0</v>
      </c>
      <c r="AR754" s="1">
        <v>10.0</v>
      </c>
      <c r="AS754" s="1">
        <v>10.0</v>
      </c>
      <c r="AT754" s="1">
        <v>10.0</v>
      </c>
      <c r="AU754" s="1">
        <v>1.0</v>
      </c>
      <c r="AV754" s="1" t="s">
        <v>96</v>
      </c>
      <c r="AW754" s="1">
        <v>1.0</v>
      </c>
      <c r="AX754" s="1">
        <v>0.0</v>
      </c>
      <c r="AY754" s="1">
        <v>1.0</v>
      </c>
      <c r="AZ754" s="1">
        <v>0.0</v>
      </c>
      <c r="BA754" s="1">
        <v>0.16</v>
      </c>
      <c r="BB754" s="1">
        <v>-1.0</v>
      </c>
      <c r="BC754" s="1">
        <v>-1.0</v>
      </c>
      <c r="BD754" s="1">
        <v>-1.0</v>
      </c>
      <c r="BE754" s="1">
        <v>-1.0</v>
      </c>
      <c r="BF754" s="1">
        <v>-1.0</v>
      </c>
      <c r="BG754" s="1">
        <v>-1.0</v>
      </c>
      <c r="BH754" s="1">
        <v>-1.0</v>
      </c>
      <c r="BI754" s="1">
        <v>-1.0</v>
      </c>
      <c r="BJ754" s="1">
        <v>-1.0</v>
      </c>
      <c r="BK754" s="1">
        <v>-1.0</v>
      </c>
      <c r="BL754" s="1">
        <v>-1.0</v>
      </c>
      <c r="BM754" s="1">
        <v>-1.0</v>
      </c>
      <c r="BN754" s="1">
        <v>-1.0</v>
      </c>
      <c r="BO754" s="1">
        <v>-1.0</v>
      </c>
      <c r="BP754" s="1">
        <v>-1.0</v>
      </c>
      <c r="BQ754" s="1">
        <v>-1.0</v>
      </c>
      <c r="BR754" s="1">
        <v>-1.0</v>
      </c>
      <c r="BS754" s="1">
        <v>-1.0</v>
      </c>
      <c r="BT754" s="1">
        <v>1.0</v>
      </c>
      <c r="BU754" s="1">
        <v>1.0</v>
      </c>
      <c r="BV754" s="1">
        <v>-1.0</v>
      </c>
      <c r="BW754" s="1">
        <v>-1.0</v>
      </c>
      <c r="BX754" s="1">
        <v>-1.0</v>
      </c>
      <c r="BY754" s="1">
        <v>-1.0</v>
      </c>
      <c r="BZ754" s="1">
        <v>-1.0</v>
      </c>
      <c r="CA754" s="1">
        <v>-1.0</v>
      </c>
      <c r="CB754" s="1">
        <v>-1.0</v>
      </c>
      <c r="CC754" s="1">
        <v>-1.0</v>
      </c>
      <c r="CD754" s="1">
        <v>25082.0</v>
      </c>
    </row>
    <row r="755">
      <c r="A755" s="1">
        <v>3.3937907E7</v>
      </c>
      <c r="B755" s="1" t="s">
        <v>4222</v>
      </c>
      <c r="C755" s="1" t="s">
        <v>4223</v>
      </c>
      <c r="D755" s="1" t="s">
        <v>4224</v>
      </c>
      <c r="E755" s="1" t="s">
        <v>85</v>
      </c>
      <c r="F755" s="1" t="s">
        <v>4225</v>
      </c>
      <c r="G755" s="1" t="s">
        <v>4226</v>
      </c>
      <c r="H755" s="1" t="s">
        <v>4227</v>
      </c>
      <c r="I755" s="1">
        <v>3.6242952E7</v>
      </c>
      <c r="J755" s="1">
        <v>42175.0</v>
      </c>
      <c r="K755" s="1" t="s">
        <v>134</v>
      </c>
      <c r="L755" s="1">
        <v>1.0</v>
      </c>
      <c r="M755" s="1">
        <v>0.0</v>
      </c>
      <c r="N755" s="1">
        <v>1.0</v>
      </c>
      <c r="O755" s="1">
        <v>1.0</v>
      </c>
      <c r="P755" s="1" t="s">
        <v>111</v>
      </c>
      <c r="Q755" s="1" t="s">
        <v>4228</v>
      </c>
      <c r="R755" s="1">
        <v>40.75009</v>
      </c>
      <c r="S755" s="1">
        <v>-73.94864</v>
      </c>
      <c r="T755" s="1" t="s">
        <v>91</v>
      </c>
      <c r="U755" s="1" t="s">
        <v>113</v>
      </c>
      <c r="V755" s="1">
        <v>3.0</v>
      </c>
      <c r="W755" s="1">
        <v>1.0</v>
      </c>
      <c r="X755" s="1">
        <v>1.0</v>
      </c>
      <c r="Y755" s="1">
        <v>1.0</v>
      </c>
      <c r="Z755" s="1" t="s">
        <v>93</v>
      </c>
      <c r="AA755" s="1" t="s">
        <v>4229</v>
      </c>
      <c r="AB755" s="1">
        <v>85.0</v>
      </c>
      <c r="AC755" s="1">
        <v>1.0</v>
      </c>
      <c r="AD755" s="1">
        <v>25.0</v>
      </c>
      <c r="AE755" s="1">
        <v>1.0</v>
      </c>
      <c r="AF755" s="1" t="s">
        <v>95</v>
      </c>
      <c r="AG755" s="1">
        <v>1.0</v>
      </c>
      <c r="AH755" s="1">
        <v>7.0</v>
      </c>
      <c r="AI755" s="1">
        <v>16.0</v>
      </c>
      <c r="AJ755" s="1">
        <v>33.0</v>
      </c>
      <c r="AK755" s="1">
        <v>67.0</v>
      </c>
      <c r="AL755" s="1">
        <v>15.0</v>
      </c>
      <c r="AM755" s="1">
        <v>15.0</v>
      </c>
      <c r="AN755" s="1">
        <v>100.0</v>
      </c>
      <c r="AO755" s="1">
        <v>10.0</v>
      </c>
      <c r="AP755" s="1">
        <v>10.0</v>
      </c>
      <c r="AQ755" s="1">
        <v>10.0</v>
      </c>
      <c r="AR755" s="1">
        <v>10.0</v>
      </c>
      <c r="AS755" s="1">
        <v>10.0</v>
      </c>
      <c r="AT755" s="1">
        <v>10.0</v>
      </c>
      <c r="AU755" s="1">
        <v>1.0</v>
      </c>
      <c r="AV755" s="1" t="s">
        <v>96</v>
      </c>
      <c r="AW755" s="1">
        <v>1.0</v>
      </c>
      <c r="AX755" s="1">
        <v>0.0</v>
      </c>
      <c r="AY755" s="1">
        <v>1.0</v>
      </c>
      <c r="AZ755" s="1">
        <v>0.0</v>
      </c>
      <c r="BA755" s="1">
        <v>6.0</v>
      </c>
      <c r="BB755" s="1">
        <v>-1.0</v>
      </c>
      <c r="BC755" s="1">
        <v>1.0</v>
      </c>
      <c r="BD755" s="1">
        <v>-1.0</v>
      </c>
      <c r="BE755" s="1">
        <v>1.0</v>
      </c>
      <c r="BF755" s="1">
        <v>1.0</v>
      </c>
      <c r="BG755" s="1">
        <v>-1.0</v>
      </c>
      <c r="BH755" s="1">
        <v>1.0</v>
      </c>
      <c r="BI755" s="1">
        <v>-1.0</v>
      </c>
      <c r="BJ755" s="1">
        <v>-1.0</v>
      </c>
      <c r="BK755" s="1">
        <v>1.0</v>
      </c>
      <c r="BL755" s="1">
        <v>1.0</v>
      </c>
      <c r="BM755" s="1">
        <v>1.0</v>
      </c>
      <c r="BN755" s="1">
        <v>-1.0</v>
      </c>
      <c r="BO755" s="1">
        <v>-1.0</v>
      </c>
      <c r="BP755" s="1">
        <v>-1.0</v>
      </c>
      <c r="BQ755" s="1">
        <v>1.0</v>
      </c>
      <c r="BR755" s="1">
        <v>-1.0</v>
      </c>
      <c r="BS755" s="1">
        <v>1.0</v>
      </c>
      <c r="BT755" s="1">
        <v>-1.0</v>
      </c>
      <c r="BU755" s="1">
        <v>1.0</v>
      </c>
      <c r="BV755" s="1">
        <v>1.0</v>
      </c>
      <c r="BW755" s="1">
        <v>-1.0</v>
      </c>
      <c r="BX755" s="1">
        <v>-1.0</v>
      </c>
      <c r="BY755" s="1">
        <v>-1.0</v>
      </c>
      <c r="BZ755" s="1">
        <v>-1.0</v>
      </c>
      <c r="CA755" s="1">
        <v>-1.0</v>
      </c>
      <c r="CB755" s="1">
        <v>-1.0</v>
      </c>
      <c r="CC755" s="1">
        <v>-1.0</v>
      </c>
      <c r="CD755" s="1">
        <v>25091.0</v>
      </c>
    </row>
    <row r="756">
      <c r="A756" s="1">
        <v>1.3164444E7</v>
      </c>
      <c r="B756" s="1" t="s">
        <v>4230</v>
      </c>
      <c r="C756" s="1" t="s">
        <v>4231</v>
      </c>
      <c r="D756" s="1" t="s">
        <v>4231</v>
      </c>
      <c r="E756" s="1" t="s">
        <v>85</v>
      </c>
      <c r="I756" s="1">
        <v>1.5221605E7</v>
      </c>
      <c r="J756" s="1">
        <v>41766.0</v>
      </c>
      <c r="M756" s="1">
        <v>0.0</v>
      </c>
      <c r="N756" s="1">
        <v>1.0</v>
      </c>
      <c r="O756" s="1">
        <v>1.0</v>
      </c>
      <c r="P756" s="1" t="s">
        <v>123</v>
      </c>
      <c r="Q756" s="1" t="s">
        <v>185</v>
      </c>
      <c r="R756" s="1">
        <v>40.71102</v>
      </c>
      <c r="S756" s="1">
        <v>-73.95123</v>
      </c>
      <c r="T756" s="1" t="s">
        <v>91</v>
      </c>
      <c r="U756" s="1" t="s">
        <v>92</v>
      </c>
      <c r="V756" s="1">
        <v>4.0</v>
      </c>
      <c r="W756" s="1">
        <v>1.0</v>
      </c>
      <c r="X756" s="1">
        <v>1.0</v>
      </c>
      <c r="Y756" s="1">
        <v>1.0</v>
      </c>
      <c r="Z756" s="1" t="s">
        <v>93</v>
      </c>
      <c r="AA756" s="1" t="s">
        <v>4232</v>
      </c>
      <c r="AB756" s="1">
        <v>269.0</v>
      </c>
      <c r="AC756" s="1">
        <v>1.0</v>
      </c>
      <c r="AD756" s="1">
        <v>40.0</v>
      </c>
      <c r="AE756" s="1">
        <v>7.0</v>
      </c>
      <c r="AF756" s="1" t="s">
        <v>187</v>
      </c>
      <c r="AG756" s="1">
        <v>1.0</v>
      </c>
      <c r="AH756" s="1">
        <v>0.0</v>
      </c>
      <c r="AI756" s="1">
        <v>0.0</v>
      </c>
      <c r="AJ756" s="1">
        <v>0.0</v>
      </c>
      <c r="AK756" s="1">
        <v>0.0</v>
      </c>
      <c r="AL756" s="1">
        <v>1.0</v>
      </c>
      <c r="AM756" s="1">
        <v>0.0</v>
      </c>
      <c r="AU756" s="1">
        <v>1.0</v>
      </c>
      <c r="AV756" s="1" t="s">
        <v>96</v>
      </c>
      <c r="AW756" s="1">
        <v>1.0</v>
      </c>
      <c r="AX756" s="1">
        <v>1.0</v>
      </c>
      <c r="AY756" s="1">
        <v>0.0</v>
      </c>
      <c r="AZ756" s="1">
        <v>0.0</v>
      </c>
      <c r="BA756" s="1">
        <v>0.03</v>
      </c>
      <c r="BB756" s="1">
        <v>-1.0</v>
      </c>
      <c r="BC756" s="1">
        <v>1.0</v>
      </c>
      <c r="BD756" s="1">
        <v>-1.0</v>
      </c>
      <c r="BE756" s="1">
        <v>-1.0</v>
      </c>
      <c r="BF756" s="1">
        <v>-1.0</v>
      </c>
      <c r="BG756" s="1">
        <v>-1.0</v>
      </c>
      <c r="BH756" s="1">
        <v>-1.0</v>
      </c>
      <c r="BI756" s="1">
        <v>1.0</v>
      </c>
      <c r="BJ756" s="1">
        <v>1.0</v>
      </c>
      <c r="BK756" s="1">
        <v>-1.0</v>
      </c>
      <c r="BL756" s="1">
        <v>-1.0</v>
      </c>
      <c r="BM756" s="1">
        <v>1.0</v>
      </c>
      <c r="BN756" s="1">
        <v>1.0</v>
      </c>
      <c r="BO756" s="1">
        <v>-1.0</v>
      </c>
      <c r="BP756" s="1">
        <v>1.0</v>
      </c>
      <c r="BQ756" s="1">
        <v>-1.0</v>
      </c>
      <c r="BR756" s="1">
        <v>-1.0</v>
      </c>
      <c r="BS756" s="1">
        <v>-1.0</v>
      </c>
      <c r="BT756" s="1">
        <v>-1.0</v>
      </c>
      <c r="BU756" s="1">
        <v>1.0</v>
      </c>
      <c r="BV756" s="1">
        <v>-1.0</v>
      </c>
      <c r="BW756" s="1">
        <v>1.0</v>
      </c>
      <c r="BX756" s="1">
        <v>-1.0</v>
      </c>
      <c r="BY756" s="1">
        <v>-1.0</v>
      </c>
      <c r="BZ756" s="1">
        <v>-1.0</v>
      </c>
      <c r="CA756" s="1">
        <v>-1.0</v>
      </c>
      <c r="CB756" s="1">
        <v>1.0</v>
      </c>
      <c r="CC756" s="1">
        <v>-1.0</v>
      </c>
      <c r="CD756" s="1">
        <v>25106.0</v>
      </c>
    </row>
    <row r="757">
      <c r="A757" s="1">
        <v>3.5220477E7</v>
      </c>
      <c r="B757" s="1" t="s">
        <v>4233</v>
      </c>
      <c r="C757" s="1" t="s">
        <v>4234</v>
      </c>
      <c r="D757" s="1" t="s">
        <v>4234</v>
      </c>
      <c r="E757" s="1" t="s">
        <v>85</v>
      </c>
      <c r="I757" s="1">
        <v>2.65188674E8</v>
      </c>
      <c r="J757" s="1">
        <v>43615.0</v>
      </c>
      <c r="K757" s="1" t="s">
        <v>134</v>
      </c>
      <c r="L757" s="1">
        <v>1.0</v>
      </c>
      <c r="M757" s="1">
        <v>0.0</v>
      </c>
      <c r="N757" s="1">
        <v>1.0</v>
      </c>
      <c r="O757" s="1">
        <v>0.0</v>
      </c>
      <c r="P757" s="1" t="s">
        <v>123</v>
      </c>
      <c r="Q757" s="1" t="s">
        <v>124</v>
      </c>
      <c r="R757" s="1">
        <v>40.66819</v>
      </c>
      <c r="S757" s="1">
        <v>-73.93783</v>
      </c>
      <c r="T757" s="1" t="s">
        <v>91</v>
      </c>
      <c r="U757" s="1" t="s">
        <v>92</v>
      </c>
      <c r="V757" s="1">
        <v>8.0</v>
      </c>
      <c r="W757" s="1">
        <v>1.0</v>
      </c>
      <c r="X757" s="1">
        <v>2.0</v>
      </c>
      <c r="Y757" s="1">
        <v>7.0</v>
      </c>
      <c r="Z757" s="1" t="s">
        <v>93</v>
      </c>
      <c r="AA757" s="1" t="s">
        <v>4235</v>
      </c>
      <c r="AB757" s="1">
        <v>275.0</v>
      </c>
      <c r="AC757" s="1">
        <v>6.0</v>
      </c>
      <c r="AD757" s="1">
        <v>15.0</v>
      </c>
      <c r="AE757" s="1">
        <v>2.0</v>
      </c>
      <c r="AF757" s="1" t="s">
        <v>95</v>
      </c>
      <c r="AG757" s="1">
        <v>1.0</v>
      </c>
      <c r="AH757" s="1">
        <v>21.0</v>
      </c>
      <c r="AI757" s="1">
        <v>51.0</v>
      </c>
      <c r="AJ757" s="1">
        <v>81.0</v>
      </c>
      <c r="AK757" s="1">
        <v>356.0</v>
      </c>
      <c r="AL757" s="1">
        <v>2.0</v>
      </c>
      <c r="AM757" s="1">
        <v>2.0</v>
      </c>
      <c r="AN757" s="1">
        <v>100.0</v>
      </c>
      <c r="AO757" s="1">
        <v>10.0</v>
      </c>
      <c r="AP757" s="1">
        <v>10.0</v>
      </c>
      <c r="AQ757" s="1">
        <v>10.0</v>
      </c>
      <c r="AR757" s="1">
        <v>10.0</v>
      </c>
      <c r="AS757" s="1">
        <v>10.0</v>
      </c>
      <c r="AT757" s="1">
        <v>10.0</v>
      </c>
      <c r="AU757" s="1">
        <v>0.0</v>
      </c>
      <c r="AV757" s="1" t="s">
        <v>96</v>
      </c>
      <c r="AW757" s="1">
        <v>1.0</v>
      </c>
      <c r="AX757" s="1">
        <v>1.0</v>
      </c>
      <c r="AY757" s="1">
        <v>0.0</v>
      </c>
      <c r="AZ757" s="1">
        <v>0.0</v>
      </c>
      <c r="BA757" s="1">
        <v>2.0</v>
      </c>
      <c r="BB757" s="1">
        <v>-1.0</v>
      </c>
      <c r="BC757" s="1">
        <v>1.0</v>
      </c>
      <c r="BD757" s="1">
        <v>-1.0</v>
      </c>
      <c r="BE757" s="1">
        <v>-1.0</v>
      </c>
      <c r="BF757" s="1">
        <v>-1.0</v>
      </c>
      <c r="BG757" s="1">
        <v>-1.0</v>
      </c>
      <c r="BH757" s="1">
        <v>-1.0</v>
      </c>
      <c r="BI757" s="1">
        <v>-1.0</v>
      </c>
      <c r="BJ757" s="1">
        <v>1.0</v>
      </c>
      <c r="BK757" s="1">
        <v>-1.0</v>
      </c>
      <c r="BL757" s="1">
        <v>-1.0</v>
      </c>
      <c r="BM757" s="1">
        <v>-1.0</v>
      </c>
      <c r="BN757" s="1">
        <v>-1.0</v>
      </c>
      <c r="BO757" s="1">
        <v>-1.0</v>
      </c>
      <c r="BP757" s="1">
        <v>-1.0</v>
      </c>
      <c r="BQ757" s="1">
        <v>-1.0</v>
      </c>
      <c r="BR757" s="1">
        <v>-1.0</v>
      </c>
      <c r="BS757" s="1">
        <v>-1.0</v>
      </c>
      <c r="BT757" s="1">
        <v>-1.0</v>
      </c>
      <c r="BU757" s="1">
        <v>1.0</v>
      </c>
      <c r="BV757" s="1">
        <v>-1.0</v>
      </c>
      <c r="BW757" s="1">
        <v>-1.0</v>
      </c>
      <c r="BX757" s="1">
        <v>1.0</v>
      </c>
      <c r="BY757" s="1">
        <v>-1.0</v>
      </c>
      <c r="BZ757" s="1">
        <v>-1.0</v>
      </c>
      <c r="CA757" s="1">
        <v>-1.0</v>
      </c>
      <c r="CB757" s="1">
        <v>-1.0</v>
      </c>
      <c r="CC757" s="1">
        <v>-1.0</v>
      </c>
      <c r="CD757" s="1">
        <v>25117.0</v>
      </c>
    </row>
    <row r="758">
      <c r="A758" s="1">
        <v>2.5503149E7</v>
      </c>
      <c r="B758" s="1" t="s">
        <v>4236</v>
      </c>
      <c r="C758" s="1" t="s">
        <v>4237</v>
      </c>
      <c r="D758" s="1" t="s">
        <v>4238</v>
      </c>
      <c r="E758" s="1" t="s">
        <v>85</v>
      </c>
      <c r="F758" s="1" t="s">
        <v>4239</v>
      </c>
      <c r="G758" s="1" t="s">
        <v>4240</v>
      </c>
      <c r="H758" s="1" t="s">
        <v>4241</v>
      </c>
      <c r="I758" s="1">
        <v>5.7783233E7</v>
      </c>
      <c r="J758" s="1">
        <v>42407.0</v>
      </c>
      <c r="M758" s="1">
        <v>0.0</v>
      </c>
      <c r="N758" s="1">
        <v>1.0</v>
      </c>
      <c r="O758" s="1">
        <v>0.0</v>
      </c>
      <c r="P758" s="1" t="s">
        <v>111</v>
      </c>
      <c r="Q758" s="1" t="s">
        <v>112</v>
      </c>
      <c r="R758" s="1">
        <v>40.75767</v>
      </c>
      <c r="S758" s="1">
        <v>-73.89299</v>
      </c>
      <c r="T758" s="1" t="s">
        <v>91</v>
      </c>
      <c r="U758" s="1" t="s">
        <v>92</v>
      </c>
      <c r="V758" s="1">
        <v>2.0</v>
      </c>
      <c r="W758" s="1">
        <v>1.0</v>
      </c>
      <c r="X758" s="1">
        <v>1.0</v>
      </c>
      <c r="Y758" s="1">
        <v>2.0</v>
      </c>
      <c r="Z758" s="1" t="s">
        <v>93</v>
      </c>
      <c r="AA758" s="1" t="s">
        <v>4242</v>
      </c>
      <c r="AB758" s="1">
        <v>50.0</v>
      </c>
      <c r="AC758" s="1">
        <v>1.0</v>
      </c>
      <c r="AD758" s="1">
        <v>0.0</v>
      </c>
      <c r="AE758" s="1">
        <v>1.0</v>
      </c>
      <c r="AF758" s="1" t="s">
        <v>549</v>
      </c>
      <c r="AG758" s="1">
        <v>1.0</v>
      </c>
      <c r="AH758" s="1">
        <v>0.0</v>
      </c>
      <c r="AI758" s="1">
        <v>0.0</v>
      </c>
      <c r="AJ758" s="1">
        <v>0.0</v>
      </c>
      <c r="AK758" s="1">
        <v>0.0</v>
      </c>
      <c r="AL758" s="1">
        <v>2.0</v>
      </c>
      <c r="AM758" s="1">
        <v>1.0</v>
      </c>
      <c r="AN758" s="1">
        <v>90.0</v>
      </c>
      <c r="AO758" s="1">
        <v>9.0</v>
      </c>
      <c r="AP758" s="1">
        <v>9.0</v>
      </c>
      <c r="AQ758" s="1">
        <v>9.0</v>
      </c>
      <c r="AR758" s="1">
        <v>9.0</v>
      </c>
      <c r="AS758" s="1">
        <v>8.0</v>
      </c>
      <c r="AT758" s="1">
        <v>8.0</v>
      </c>
      <c r="AU758" s="1">
        <v>1.0</v>
      </c>
      <c r="AV758" s="1" t="s">
        <v>105</v>
      </c>
      <c r="AW758" s="1">
        <v>1.0</v>
      </c>
      <c r="AX758" s="1">
        <v>1.0</v>
      </c>
      <c r="AY758" s="1">
        <v>0.0</v>
      </c>
      <c r="AZ758" s="1">
        <v>0.0</v>
      </c>
      <c r="BA758" s="1">
        <v>0.16</v>
      </c>
      <c r="BB758" s="1">
        <v>-1.0</v>
      </c>
      <c r="BC758" s="1">
        <v>1.0</v>
      </c>
      <c r="BD758" s="1">
        <v>-1.0</v>
      </c>
      <c r="BE758" s="1">
        <v>-1.0</v>
      </c>
      <c r="BF758" s="1">
        <v>-1.0</v>
      </c>
      <c r="BG758" s="1">
        <v>-1.0</v>
      </c>
      <c r="BH758" s="1">
        <v>-1.0</v>
      </c>
      <c r="BI758" s="1">
        <v>-1.0</v>
      </c>
      <c r="BJ758" s="1">
        <v>1.0</v>
      </c>
      <c r="BK758" s="1">
        <v>-1.0</v>
      </c>
      <c r="BL758" s="1">
        <v>-1.0</v>
      </c>
      <c r="BM758" s="1">
        <v>-1.0</v>
      </c>
      <c r="BN758" s="1">
        <v>-1.0</v>
      </c>
      <c r="BO758" s="1">
        <v>-1.0</v>
      </c>
      <c r="BP758" s="1">
        <v>1.0</v>
      </c>
      <c r="BQ758" s="1">
        <v>1.0</v>
      </c>
      <c r="BR758" s="1">
        <v>-1.0</v>
      </c>
      <c r="BS758" s="1">
        <v>-1.0</v>
      </c>
      <c r="BT758" s="1">
        <v>-1.0</v>
      </c>
      <c r="BU758" s="1">
        <v>-1.0</v>
      </c>
      <c r="BV758" s="1">
        <v>-1.0</v>
      </c>
      <c r="BW758" s="1">
        <v>-1.0</v>
      </c>
      <c r="BX758" s="1">
        <v>-1.0</v>
      </c>
      <c r="BY758" s="1">
        <v>-1.0</v>
      </c>
      <c r="BZ758" s="1">
        <v>-1.0</v>
      </c>
      <c r="CA758" s="1">
        <v>-1.0</v>
      </c>
      <c r="CB758" s="1">
        <v>-1.0</v>
      </c>
      <c r="CC758" s="1">
        <v>-1.0</v>
      </c>
      <c r="CD758" s="1">
        <v>25166.0</v>
      </c>
    </row>
    <row r="759">
      <c r="A759" s="1">
        <v>1.5297862E7</v>
      </c>
      <c r="B759" s="1" t="s">
        <v>4243</v>
      </c>
      <c r="C759" s="1" t="s">
        <v>4244</v>
      </c>
      <c r="D759" s="1" t="s">
        <v>4245</v>
      </c>
      <c r="E759" s="1" t="s">
        <v>85</v>
      </c>
      <c r="F759" s="1" t="s">
        <v>4246</v>
      </c>
      <c r="G759" s="1" t="s">
        <v>4247</v>
      </c>
      <c r="I759" s="1">
        <v>2856748.0</v>
      </c>
      <c r="J759" s="1">
        <v>41097.0</v>
      </c>
      <c r="K759" s="1" t="s">
        <v>134</v>
      </c>
      <c r="L759" s="1">
        <v>0.97</v>
      </c>
      <c r="M759" s="1">
        <v>0.0</v>
      </c>
      <c r="N759" s="1">
        <v>128.0</v>
      </c>
      <c r="O759" s="1">
        <v>1.0</v>
      </c>
      <c r="P759" s="1" t="s">
        <v>89</v>
      </c>
      <c r="Q759" s="1" t="s">
        <v>273</v>
      </c>
      <c r="R759" s="1">
        <v>40.75936</v>
      </c>
      <c r="S759" s="1">
        <v>-73.96293</v>
      </c>
      <c r="T759" s="1" t="s">
        <v>91</v>
      </c>
      <c r="U759" s="1" t="s">
        <v>92</v>
      </c>
      <c r="V759" s="1">
        <v>3.0</v>
      </c>
      <c r="W759" s="1">
        <v>1.0</v>
      </c>
      <c r="X759" s="1">
        <v>1.0</v>
      </c>
      <c r="Y759" s="1">
        <v>2.0</v>
      </c>
      <c r="Z759" s="1" t="s">
        <v>93</v>
      </c>
      <c r="AA759" s="1" t="s">
        <v>4248</v>
      </c>
      <c r="AB759" s="1">
        <v>250.0</v>
      </c>
      <c r="AC759" s="1">
        <v>1.0</v>
      </c>
      <c r="AD759" s="1">
        <v>0.0</v>
      </c>
      <c r="AE759" s="1">
        <v>30.0</v>
      </c>
      <c r="AF759" s="1" t="s">
        <v>170</v>
      </c>
      <c r="AG759" s="1">
        <v>1.0</v>
      </c>
      <c r="AH759" s="1">
        <v>29.0</v>
      </c>
      <c r="AI759" s="1">
        <v>59.0</v>
      </c>
      <c r="AJ759" s="1">
        <v>89.0</v>
      </c>
      <c r="AK759" s="1">
        <v>364.0</v>
      </c>
      <c r="AL759" s="1">
        <v>0.0</v>
      </c>
      <c r="AM759" s="1">
        <v>0.0</v>
      </c>
      <c r="AU759" s="1">
        <v>0.0</v>
      </c>
      <c r="AV759" s="1" t="s">
        <v>2171</v>
      </c>
      <c r="AW759" s="1">
        <v>49.0</v>
      </c>
      <c r="AX759" s="1">
        <v>49.0</v>
      </c>
      <c r="AY759" s="1">
        <v>0.0</v>
      </c>
      <c r="AZ759" s="1">
        <v>0.0</v>
      </c>
      <c r="BB759" s="1">
        <v>1.0</v>
      </c>
      <c r="BC759" s="1">
        <v>1.0</v>
      </c>
      <c r="BD759" s="1">
        <v>-1.0</v>
      </c>
      <c r="BE759" s="1">
        <v>-1.0</v>
      </c>
      <c r="BF759" s="1">
        <v>1.0</v>
      </c>
      <c r="BG759" s="1">
        <v>-1.0</v>
      </c>
      <c r="BH759" s="1">
        <v>1.0</v>
      </c>
      <c r="BI759" s="1">
        <v>-1.0</v>
      </c>
      <c r="BJ759" s="1">
        <v>1.0</v>
      </c>
      <c r="BK759" s="1">
        <v>1.0</v>
      </c>
      <c r="BL759" s="1">
        <v>1.0</v>
      </c>
      <c r="BM759" s="1">
        <v>1.0</v>
      </c>
      <c r="BN759" s="1">
        <v>1.0</v>
      </c>
      <c r="BO759" s="1">
        <v>1.0</v>
      </c>
      <c r="BP759" s="1">
        <v>1.0</v>
      </c>
      <c r="BQ759" s="1">
        <v>-1.0</v>
      </c>
      <c r="BR759" s="1">
        <v>-1.0</v>
      </c>
      <c r="BS759" s="1">
        <v>-1.0</v>
      </c>
      <c r="BT759" s="1">
        <v>-1.0</v>
      </c>
      <c r="BU759" s="1">
        <v>1.0</v>
      </c>
      <c r="BV759" s="1">
        <v>-1.0</v>
      </c>
      <c r="BW759" s="1">
        <v>1.0</v>
      </c>
      <c r="BX759" s="1">
        <v>1.0</v>
      </c>
      <c r="BY759" s="1">
        <v>-1.0</v>
      </c>
      <c r="BZ759" s="1">
        <v>-1.0</v>
      </c>
      <c r="CA759" s="1">
        <v>-1.0</v>
      </c>
      <c r="CB759" s="1">
        <v>1.0</v>
      </c>
      <c r="CC759" s="1">
        <v>-1.0</v>
      </c>
      <c r="CD759" s="1">
        <v>25185.0</v>
      </c>
    </row>
    <row r="760">
      <c r="A760" s="1">
        <v>1.1458973E7</v>
      </c>
      <c r="B760" s="1" t="s">
        <v>4249</v>
      </c>
      <c r="C760" s="1" t="s">
        <v>4250</v>
      </c>
      <c r="D760" s="1" t="s">
        <v>4251</v>
      </c>
      <c r="E760" s="1" t="s">
        <v>85</v>
      </c>
      <c r="F760" s="1" t="s">
        <v>4252</v>
      </c>
      <c r="G760" s="1" t="s">
        <v>4253</v>
      </c>
      <c r="H760" s="1" t="s">
        <v>4254</v>
      </c>
      <c r="I760" s="1">
        <v>9419684.0</v>
      </c>
      <c r="J760" s="1">
        <v>41561.0</v>
      </c>
      <c r="K760" s="1" t="s">
        <v>88</v>
      </c>
      <c r="L760" s="1">
        <v>0.98</v>
      </c>
      <c r="M760" s="1">
        <v>0.0</v>
      </c>
      <c r="N760" s="1">
        <v>441.0</v>
      </c>
      <c r="O760" s="1">
        <v>1.0</v>
      </c>
      <c r="P760" s="1" t="s">
        <v>89</v>
      </c>
      <c r="Q760" s="1" t="s">
        <v>90</v>
      </c>
      <c r="R760" s="1">
        <v>40.76144</v>
      </c>
      <c r="S760" s="1">
        <v>-73.9982699999999</v>
      </c>
      <c r="T760" s="1" t="s">
        <v>91</v>
      </c>
      <c r="U760" s="1" t="s">
        <v>92</v>
      </c>
      <c r="V760" s="1">
        <v>5.0</v>
      </c>
      <c r="W760" s="1">
        <v>2.0</v>
      </c>
      <c r="X760" s="1">
        <v>2.0</v>
      </c>
      <c r="Y760" s="1">
        <v>3.0</v>
      </c>
      <c r="Z760" s="1" t="s">
        <v>93</v>
      </c>
      <c r="AA760" s="1" t="s">
        <v>4255</v>
      </c>
      <c r="AB760" s="1">
        <v>421.0</v>
      </c>
      <c r="AC760" s="1">
        <v>1.0</v>
      </c>
      <c r="AD760" s="1">
        <v>0.0</v>
      </c>
      <c r="AE760" s="1">
        <v>30.0</v>
      </c>
      <c r="AF760" s="1" t="s">
        <v>95</v>
      </c>
      <c r="AG760" s="1">
        <v>1.0</v>
      </c>
      <c r="AH760" s="1">
        <v>0.0</v>
      </c>
      <c r="AI760" s="1">
        <v>0.0</v>
      </c>
      <c r="AJ760" s="1">
        <v>0.0</v>
      </c>
      <c r="AK760" s="1">
        <v>0.0</v>
      </c>
      <c r="AL760" s="1">
        <v>0.0</v>
      </c>
      <c r="AM760" s="1">
        <v>0.0</v>
      </c>
      <c r="AU760" s="1">
        <v>0.0</v>
      </c>
      <c r="AV760" s="1" t="s">
        <v>117</v>
      </c>
      <c r="AW760" s="1">
        <v>3.0</v>
      </c>
      <c r="AX760" s="1">
        <v>3.0</v>
      </c>
      <c r="AY760" s="1">
        <v>0.0</v>
      </c>
      <c r="AZ760" s="1">
        <v>0.0</v>
      </c>
      <c r="BB760" s="1">
        <v>1.0</v>
      </c>
      <c r="BC760" s="1">
        <v>1.0</v>
      </c>
      <c r="BD760" s="1">
        <v>-1.0</v>
      </c>
      <c r="BE760" s="1">
        <v>-1.0</v>
      </c>
      <c r="BF760" s="1">
        <v>-1.0</v>
      </c>
      <c r="BG760" s="1">
        <v>-1.0</v>
      </c>
      <c r="BH760" s="1">
        <v>1.0</v>
      </c>
      <c r="BI760" s="1">
        <v>-1.0</v>
      </c>
      <c r="BJ760" s="1">
        <v>1.0</v>
      </c>
      <c r="BK760" s="1">
        <v>1.0</v>
      </c>
      <c r="BL760" s="1">
        <v>1.0</v>
      </c>
      <c r="BM760" s="1">
        <v>1.0</v>
      </c>
      <c r="BN760" s="1">
        <v>-1.0</v>
      </c>
      <c r="BO760" s="1">
        <v>-1.0</v>
      </c>
      <c r="BP760" s="1">
        <v>1.0</v>
      </c>
      <c r="BQ760" s="1">
        <v>-1.0</v>
      </c>
      <c r="BR760" s="1">
        <v>-1.0</v>
      </c>
      <c r="BS760" s="1">
        <v>-1.0</v>
      </c>
      <c r="BT760" s="1">
        <v>-1.0</v>
      </c>
      <c r="BU760" s="1">
        <v>1.0</v>
      </c>
      <c r="BV760" s="1">
        <v>-1.0</v>
      </c>
      <c r="BW760" s="1">
        <v>1.0</v>
      </c>
      <c r="BX760" s="1">
        <v>-1.0</v>
      </c>
      <c r="BY760" s="1">
        <v>-1.0</v>
      </c>
      <c r="BZ760" s="1">
        <v>-1.0</v>
      </c>
      <c r="CA760" s="1">
        <v>-1.0</v>
      </c>
      <c r="CB760" s="1">
        <v>-1.0</v>
      </c>
      <c r="CC760" s="1">
        <v>-1.0</v>
      </c>
      <c r="CD760" s="1">
        <v>25219.0</v>
      </c>
    </row>
    <row r="761">
      <c r="A761" s="1">
        <v>1.1638339E7</v>
      </c>
      <c r="B761" s="1" t="s">
        <v>4256</v>
      </c>
      <c r="C761" s="1" t="s">
        <v>4257</v>
      </c>
      <c r="D761" s="1" t="s">
        <v>4258</v>
      </c>
      <c r="E761" s="1" t="s">
        <v>85</v>
      </c>
      <c r="G761" s="1" t="s">
        <v>4259</v>
      </c>
      <c r="I761" s="1">
        <v>1547578.0</v>
      </c>
      <c r="J761" s="1">
        <v>40906.0</v>
      </c>
      <c r="M761" s="1">
        <v>0.0</v>
      </c>
      <c r="N761" s="1">
        <v>1.0</v>
      </c>
      <c r="O761" s="1">
        <v>1.0</v>
      </c>
      <c r="P761" s="1" t="s">
        <v>89</v>
      </c>
      <c r="Q761" s="1" t="s">
        <v>90</v>
      </c>
      <c r="R761" s="1">
        <v>40.72868</v>
      </c>
      <c r="S761" s="1">
        <v>-73.98635</v>
      </c>
      <c r="T761" s="1" t="s">
        <v>91</v>
      </c>
      <c r="U761" s="1" t="s">
        <v>113</v>
      </c>
      <c r="V761" s="1">
        <v>2.0</v>
      </c>
      <c r="W761" s="1">
        <v>1.0</v>
      </c>
      <c r="X761" s="1">
        <v>2.0</v>
      </c>
      <c r="Y761" s="1">
        <v>1.0</v>
      </c>
      <c r="Z761" s="1" t="s">
        <v>93</v>
      </c>
      <c r="AA761" s="1" t="s">
        <v>4260</v>
      </c>
      <c r="AB761" s="1">
        <v>90.0</v>
      </c>
      <c r="AC761" s="1">
        <v>1.0</v>
      </c>
      <c r="AD761" s="1">
        <v>10.0</v>
      </c>
      <c r="AE761" s="1">
        <v>15.0</v>
      </c>
      <c r="AF761" s="1" t="s">
        <v>692</v>
      </c>
      <c r="AG761" s="1">
        <v>1.0</v>
      </c>
      <c r="AH761" s="1">
        <v>0.0</v>
      </c>
      <c r="AI761" s="1">
        <v>0.0</v>
      </c>
      <c r="AJ761" s="1">
        <v>0.0</v>
      </c>
      <c r="AK761" s="1">
        <v>0.0</v>
      </c>
      <c r="AL761" s="1">
        <v>1.0</v>
      </c>
      <c r="AM761" s="1">
        <v>0.0</v>
      </c>
      <c r="AU761" s="1">
        <v>0.0</v>
      </c>
      <c r="AV761" s="1" t="s">
        <v>117</v>
      </c>
      <c r="AW761" s="1">
        <v>1.0</v>
      </c>
      <c r="AX761" s="1">
        <v>0.0</v>
      </c>
      <c r="AY761" s="1">
        <v>1.0</v>
      </c>
      <c r="AZ761" s="1">
        <v>0.0</v>
      </c>
      <c r="BA761" s="1">
        <v>0.04</v>
      </c>
      <c r="BB761" s="1">
        <v>1.0</v>
      </c>
      <c r="BC761" s="1">
        <v>1.0</v>
      </c>
      <c r="BD761" s="1">
        <v>1.0</v>
      </c>
      <c r="BE761" s="1">
        <v>-1.0</v>
      </c>
      <c r="BF761" s="1">
        <v>-1.0</v>
      </c>
      <c r="BG761" s="1">
        <v>-1.0</v>
      </c>
      <c r="BH761" s="1">
        <v>-1.0</v>
      </c>
      <c r="BI761" s="1">
        <v>-1.0</v>
      </c>
      <c r="BJ761" s="1">
        <v>1.0</v>
      </c>
      <c r="BK761" s="1">
        <v>-1.0</v>
      </c>
      <c r="BL761" s="1">
        <v>-1.0</v>
      </c>
      <c r="BM761" s="1">
        <v>1.0</v>
      </c>
      <c r="BN761" s="1">
        <v>-1.0</v>
      </c>
      <c r="BO761" s="1">
        <v>1.0</v>
      </c>
      <c r="BP761" s="1">
        <v>-1.0</v>
      </c>
      <c r="BQ761" s="1">
        <v>-1.0</v>
      </c>
      <c r="BR761" s="1">
        <v>-1.0</v>
      </c>
      <c r="BS761" s="1">
        <v>-1.0</v>
      </c>
      <c r="BT761" s="1">
        <v>-1.0</v>
      </c>
      <c r="BU761" s="1">
        <v>1.0</v>
      </c>
      <c r="BV761" s="1">
        <v>-1.0</v>
      </c>
      <c r="BW761" s="1">
        <v>-1.0</v>
      </c>
      <c r="BX761" s="1">
        <v>-1.0</v>
      </c>
      <c r="BY761" s="1">
        <v>1.0</v>
      </c>
      <c r="BZ761" s="1">
        <v>-1.0</v>
      </c>
      <c r="CA761" s="1">
        <v>-1.0</v>
      </c>
      <c r="CB761" s="1">
        <v>1.0</v>
      </c>
      <c r="CC761" s="1">
        <v>-1.0</v>
      </c>
      <c r="CD761" s="1">
        <v>25338.0</v>
      </c>
    </row>
    <row r="762">
      <c r="A762" s="1">
        <v>7507877.0</v>
      </c>
      <c r="B762" s="1" t="s">
        <v>4261</v>
      </c>
      <c r="C762" s="1" t="s">
        <v>4262</v>
      </c>
      <c r="D762" s="1" t="s">
        <v>4263</v>
      </c>
      <c r="E762" s="1" t="s">
        <v>85</v>
      </c>
      <c r="F762" s="1" t="s">
        <v>4264</v>
      </c>
      <c r="G762" s="1" t="s">
        <v>4265</v>
      </c>
      <c r="I762" s="1">
        <v>2.2079796E7</v>
      </c>
      <c r="J762" s="1">
        <v>41915.0</v>
      </c>
      <c r="K762" s="1" t="s">
        <v>88</v>
      </c>
      <c r="L762" s="1">
        <v>1.0</v>
      </c>
      <c r="M762" s="1">
        <v>0.0</v>
      </c>
      <c r="N762" s="1">
        <v>1.0</v>
      </c>
      <c r="O762" s="1">
        <v>1.0</v>
      </c>
      <c r="P762" s="1" t="s">
        <v>111</v>
      </c>
      <c r="Q762" s="1" t="s">
        <v>222</v>
      </c>
      <c r="R762" s="1">
        <v>40.74601</v>
      </c>
      <c r="S762" s="1">
        <v>-73.9149</v>
      </c>
      <c r="T762" s="1" t="s">
        <v>125</v>
      </c>
      <c r="U762" s="1" t="s">
        <v>92</v>
      </c>
      <c r="V762" s="1">
        <v>5.0</v>
      </c>
      <c r="W762" s="1">
        <v>2.0</v>
      </c>
      <c r="X762" s="1">
        <v>4.0</v>
      </c>
      <c r="Y762" s="1">
        <v>6.0</v>
      </c>
      <c r="Z762" s="1" t="s">
        <v>93</v>
      </c>
      <c r="AA762" s="1" t="s">
        <v>4266</v>
      </c>
      <c r="AB762" s="1">
        <v>250.0</v>
      </c>
      <c r="AC762" s="1">
        <v>1.0</v>
      </c>
      <c r="AD762" s="1">
        <v>0.0</v>
      </c>
      <c r="AE762" s="1">
        <v>15.0</v>
      </c>
      <c r="AF762" s="1" t="s">
        <v>127</v>
      </c>
      <c r="AG762" s="1">
        <v>1.0</v>
      </c>
      <c r="AH762" s="1">
        <v>4.0</v>
      </c>
      <c r="AI762" s="1">
        <v>18.0</v>
      </c>
      <c r="AJ762" s="1">
        <v>18.0</v>
      </c>
      <c r="AK762" s="1">
        <v>18.0</v>
      </c>
      <c r="AL762" s="1">
        <v>0.0</v>
      </c>
      <c r="AM762" s="1">
        <v>0.0</v>
      </c>
      <c r="AU762" s="1">
        <v>0.0</v>
      </c>
      <c r="AV762" s="1" t="s">
        <v>105</v>
      </c>
      <c r="AW762" s="1">
        <v>1.0</v>
      </c>
      <c r="AX762" s="1">
        <v>1.0</v>
      </c>
      <c r="AY762" s="1">
        <v>0.0</v>
      </c>
      <c r="AZ762" s="1">
        <v>0.0</v>
      </c>
      <c r="BB762" s="1">
        <v>-1.0</v>
      </c>
      <c r="BC762" s="1">
        <v>-1.0</v>
      </c>
      <c r="BD762" s="1">
        <v>-1.0</v>
      </c>
      <c r="BE762" s="1">
        <v>-1.0</v>
      </c>
      <c r="BF762" s="1">
        <v>-1.0</v>
      </c>
      <c r="BG762" s="1">
        <v>-1.0</v>
      </c>
      <c r="BH762" s="1">
        <v>-1.0</v>
      </c>
      <c r="BI762" s="1">
        <v>-1.0</v>
      </c>
      <c r="BJ762" s="1">
        <v>-1.0</v>
      </c>
      <c r="BK762" s="1">
        <v>-1.0</v>
      </c>
      <c r="BL762" s="1">
        <v>-1.0</v>
      </c>
      <c r="BM762" s="1">
        <v>1.0</v>
      </c>
      <c r="BN762" s="1">
        <v>-1.0</v>
      </c>
      <c r="BO762" s="1">
        <v>-1.0</v>
      </c>
      <c r="BP762" s="1">
        <v>-1.0</v>
      </c>
      <c r="BQ762" s="1">
        <v>-1.0</v>
      </c>
      <c r="BR762" s="1">
        <v>-1.0</v>
      </c>
      <c r="BS762" s="1">
        <v>-1.0</v>
      </c>
      <c r="BT762" s="1">
        <v>-1.0</v>
      </c>
      <c r="BU762" s="1">
        <v>1.0</v>
      </c>
      <c r="BV762" s="1">
        <v>-1.0</v>
      </c>
      <c r="BW762" s="1">
        <v>-1.0</v>
      </c>
      <c r="BX762" s="1">
        <v>-1.0</v>
      </c>
      <c r="BY762" s="1">
        <v>-1.0</v>
      </c>
      <c r="BZ762" s="1">
        <v>-1.0</v>
      </c>
      <c r="CA762" s="1">
        <v>-1.0</v>
      </c>
      <c r="CB762" s="1">
        <v>-1.0</v>
      </c>
      <c r="CC762" s="1">
        <v>-1.0</v>
      </c>
      <c r="CD762" s="1">
        <v>25357.0</v>
      </c>
    </row>
    <row r="763">
      <c r="A763" s="1">
        <v>1.8071406E7</v>
      </c>
      <c r="B763" s="1" t="s">
        <v>4267</v>
      </c>
      <c r="C763" s="1" t="s">
        <v>4268</v>
      </c>
      <c r="D763" s="1" t="s">
        <v>4269</v>
      </c>
      <c r="E763" s="1" t="s">
        <v>85</v>
      </c>
      <c r="F763" s="1" t="s">
        <v>4270</v>
      </c>
      <c r="G763" s="1" t="s">
        <v>4271</v>
      </c>
      <c r="I763" s="1">
        <v>6.9572951E7</v>
      </c>
      <c r="J763" s="1">
        <v>42489.0</v>
      </c>
      <c r="M763" s="1">
        <v>0.0</v>
      </c>
      <c r="N763" s="1">
        <v>1.0</v>
      </c>
      <c r="O763" s="1">
        <v>1.0</v>
      </c>
      <c r="P763" s="1" t="s">
        <v>89</v>
      </c>
      <c r="Q763" s="1" t="s">
        <v>273</v>
      </c>
      <c r="R763" s="1">
        <v>40.76316</v>
      </c>
      <c r="S763" s="1">
        <v>-73.9904</v>
      </c>
      <c r="T763" s="1" t="s">
        <v>91</v>
      </c>
      <c r="U763" s="1" t="s">
        <v>113</v>
      </c>
      <c r="V763" s="1">
        <v>1.0</v>
      </c>
      <c r="W763" s="1">
        <v>1.0</v>
      </c>
      <c r="X763" s="1">
        <v>1.0</v>
      </c>
      <c r="Y763" s="1">
        <v>1.0</v>
      </c>
      <c r="Z763" s="1" t="s">
        <v>93</v>
      </c>
      <c r="AA763" s="1" t="s">
        <v>4272</v>
      </c>
      <c r="AB763" s="1">
        <v>100.0</v>
      </c>
      <c r="AC763" s="1">
        <v>1.0</v>
      </c>
      <c r="AD763" s="1">
        <v>0.0</v>
      </c>
      <c r="AE763" s="1">
        <v>4.0</v>
      </c>
      <c r="AF763" s="1" t="s">
        <v>1421</v>
      </c>
      <c r="AG763" s="1">
        <v>1.0</v>
      </c>
      <c r="AH763" s="1">
        <v>0.0</v>
      </c>
      <c r="AI763" s="1">
        <v>0.0</v>
      </c>
      <c r="AJ763" s="1">
        <v>0.0</v>
      </c>
      <c r="AK763" s="1">
        <v>0.0</v>
      </c>
      <c r="AL763" s="1">
        <v>0.0</v>
      </c>
      <c r="AM763" s="1">
        <v>0.0</v>
      </c>
      <c r="AU763" s="1">
        <v>0.0</v>
      </c>
      <c r="AV763" s="1" t="s">
        <v>105</v>
      </c>
      <c r="AW763" s="1">
        <v>1.0</v>
      </c>
      <c r="AX763" s="1">
        <v>0.0</v>
      </c>
      <c r="AY763" s="1">
        <v>1.0</v>
      </c>
      <c r="AZ763" s="1">
        <v>0.0</v>
      </c>
      <c r="BB763" s="1">
        <v>-1.0</v>
      </c>
      <c r="BC763" s="1">
        <v>1.0</v>
      </c>
      <c r="BD763" s="1">
        <v>-1.0</v>
      </c>
      <c r="BE763" s="1">
        <v>-1.0</v>
      </c>
      <c r="BF763" s="1">
        <v>-1.0</v>
      </c>
      <c r="BG763" s="1">
        <v>-1.0</v>
      </c>
      <c r="BH763" s="1">
        <v>-1.0</v>
      </c>
      <c r="BI763" s="1">
        <v>-1.0</v>
      </c>
      <c r="BJ763" s="1">
        <v>1.0</v>
      </c>
      <c r="BK763" s="1">
        <v>-1.0</v>
      </c>
      <c r="BL763" s="1">
        <v>-1.0</v>
      </c>
      <c r="BM763" s="1">
        <v>-1.0</v>
      </c>
      <c r="BN763" s="1">
        <v>-1.0</v>
      </c>
      <c r="BO763" s="1">
        <v>-1.0</v>
      </c>
      <c r="BP763" s="1">
        <v>-1.0</v>
      </c>
      <c r="BQ763" s="1">
        <v>-1.0</v>
      </c>
      <c r="BR763" s="1">
        <v>-1.0</v>
      </c>
      <c r="BS763" s="1">
        <v>-1.0</v>
      </c>
      <c r="BT763" s="1">
        <v>-1.0</v>
      </c>
      <c r="BU763" s="1">
        <v>1.0</v>
      </c>
      <c r="BV763" s="1">
        <v>-1.0</v>
      </c>
      <c r="BW763" s="1">
        <v>-1.0</v>
      </c>
      <c r="BX763" s="1">
        <v>-1.0</v>
      </c>
      <c r="BY763" s="1">
        <v>-1.0</v>
      </c>
      <c r="BZ763" s="1">
        <v>-1.0</v>
      </c>
      <c r="CA763" s="1">
        <v>-1.0</v>
      </c>
      <c r="CB763" s="1">
        <v>-1.0</v>
      </c>
      <c r="CC763" s="1">
        <v>-1.0</v>
      </c>
      <c r="CD763" s="1">
        <v>25399.0</v>
      </c>
    </row>
    <row r="764">
      <c r="A764" s="1">
        <v>1.8602201E7</v>
      </c>
      <c r="B764" s="1" t="s">
        <v>4273</v>
      </c>
      <c r="C764" s="1" t="s">
        <v>4274</v>
      </c>
      <c r="D764" s="1" t="s">
        <v>4275</v>
      </c>
      <c r="E764" s="1" t="s">
        <v>85</v>
      </c>
      <c r="F764" s="1" t="s">
        <v>4276</v>
      </c>
      <c r="G764" s="1" t="s">
        <v>4277</v>
      </c>
      <c r="H764" s="1" t="s">
        <v>4278</v>
      </c>
      <c r="I764" s="1">
        <v>228252.0</v>
      </c>
      <c r="J764" s="1">
        <v>40429.0</v>
      </c>
      <c r="K764" s="1" t="s">
        <v>272</v>
      </c>
      <c r="L764" s="1">
        <v>1.0</v>
      </c>
      <c r="M764" s="1">
        <v>0.0</v>
      </c>
      <c r="N764" s="1">
        <v>2.0</v>
      </c>
      <c r="O764" s="1">
        <v>1.0</v>
      </c>
      <c r="P764" s="1" t="s">
        <v>89</v>
      </c>
      <c r="Q764" s="1" t="s">
        <v>613</v>
      </c>
      <c r="R764" s="1">
        <v>40.82607</v>
      </c>
      <c r="S764" s="1">
        <v>-73.94481</v>
      </c>
      <c r="T764" s="1" t="s">
        <v>91</v>
      </c>
      <c r="U764" s="1" t="s">
        <v>113</v>
      </c>
      <c r="V764" s="1">
        <v>2.0</v>
      </c>
      <c r="W764" s="1">
        <v>1.0</v>
      </c>
      <c r="X764" s="1">
        <v>1.0</v>
      </c>
      <c r="Y764" s="1">
        <v>1.0</v>
      </c>
      <c r="Z764" s="1" t="s">
        <v>93</v>
      </c>
      <c r="AA764" s="1" t="s">
        <v>4279</v>
      </c>
      <c r="AB764" s="1">
        <v>85.0</v>
      </c>
      <c r="AC764" s="1">
        <v>1.0</v>
      </c>
      <c r="AD764" s="1">
        <v>20.0</v>
      </c>
      <c r="AE764" s="1">
        <v>14.0</v>
      </c>
      <c r="AF764" s="1" t="s">
        <v>255</v>
      </c>
      <c r="AG764" s="1">
        <v>1.0</v>
      </c>
      <c r="AH764" s="1">
        <v>0.0</v>
      </c>
      <c r="AI764" s="1">
        <v>5.0</v>
      </c>
      <c r="AJ764" s="1">
        <v>35.0</v>
      </c>
      <c r="AK764" s="1">
        <v>125.0</v>
      </c>
      <c r="AL764" s="1">
        <v>3.0</v>
      </c>
      <c r="AM764" s="1">
        <v>0.0</v>
      </c>
      <c r="AN764" s="1">
        <v>100.0</v>
      </c>
      <c r="AO764" s="1">
        <v>10.0</v>
      </c>
      <c r="AP764" s="1">
        <v>10.0</v>
      </c>
      <c r="AQ764" s="1">
        <v>10.0</v>
      </c>
      <c r="AR764" s="1">
        <v>10.0</v>
      </c>
      <c r="AS764" s="1">
        <v>10.0</v>
      </c>
      <c r="AT764" s="1">
        <v>10.0</v>
      </c>
      <c r="AU764" s="1">
        <v>0.0</v>
      </c>
      <c r="AV764" s="1" t="s">
        <v>96</v>
      </c>
      <c r="AW764" s="1">
        <v>2.0</v>
      </c>
      <c r="AX764" s="1">
        <v>0.0</v>
      </c>
      <c r="AY764" s="1">
        <v>2.0</v>
      </c>
      <c r="AZ764" s="1">
        <v>0.0</v>
      </c>
      <c r="BA764" s="1">
        <v>0.12</v>
      </c>
      <c r="BB764" s="1">
        <v>-1.0</v>
      </c>
      <c r="BC764" s="1">
        <v>-1.0</v>
      </c>
      <c r="BD764" s="1">
        <v>-1.0</v>
      </c>
      <c r="BE764" s="1">
        <v>-1.0</v>
      </c>
      <c r="BF764" s="1">
        <v>-1.0</v>
      </c>
      <c r="BG764" s="1">
        <v>-1.0</v>
      </c>
      <c r="BH764" s="1">
        <v>1.0</v>
      </c>
      <c r="BI764" s="1">
        <v>-1.0</v>
      </c>
      <c r="BJ764" s="1">
        <v>-1.0</v>
      </c>
      <c r="BK764" s="1">
        <v>-1.0</v>
      </c>
      <c r="BL764" s="1">
        <v>-1.0</v>
      </c>
      <c r="BM764" s="1">
        <v>-1.0</v>
      </c>
      <c r="BN764" s="1">
        <v>1.0</v>
      </c>
      <c r="BO764" s="1">
        <v>-1.0</v>
      </c>
      <c r="BP764" s="1">
        <v>1.0</v>
      </c>
      <c r="BQ764" s="1">
        <v>-1.0</v>
      </c>
      <c r="BR764" s="1">
        <v>-1.0</v>
      </c>
      <c r="BS764" s="1">
        <v>1.0</v>
      </c>
      <c r="BT764" s="1">
        <v>-1.0</v>
      </c>
      <c r="BU764" s="1">
        <v>1.0</v>
      </c>
      <c r="BV764" s="1">
        <v>-1.0</v>
      </c>
      <c r="BW764" s="1">
        <v>-1.0</v>
      </c>
      <c r="BX764" s="1">
        <v>-1.0</v>
      </c>
      <c r="BY764" s="1">
        <v>-1.0</v>
      </c>
      <c r="BZ764" s="1">
        <v>-1.0</v>
      </c>
      <c r="CA764" s="1">
        <v>-1.0</v>
      </c>
      <c r="CB764" s="1">
        <v>-1.0</v>
      </c>
      <c r="CC764" s="1">
        <v>-1.0</v>
      </c>
      <c r="CD764" s="1">
        <v>25412.0</v>
      </c>
    </row>
    <row r="765">
      <c r="A765" s="1">
        <v>3.5584234E7</v>
      </c>
      <c r="B765" s="1" t="s">
        <v>4280</v>
      </c>
      <c r="C765" s="1" t="s">
        <v>4281</v>
      </c>
      <c r="D765" s="1" t="s">
        <v>4282</v>
      </c>
      <c r="E765" s="1" t="s">
        <v>85</v>
      </c>
      <c r="F765" s="1" t="s">
        <v>4283</v>
      </c>
      <c r="G765" s="1" t="s">
        <v>4284</v>
      </c>
      <c r="H765" s="1" t="s">
        <v>4285</v>
      </c>
      <c r="I765" s="1">
        <v>2.67739313E8</v>
      </c>
      <c r="J765" s="1">
        <v>43627.0</v>
      </c>
      <c r="K765" s="1" t="s">
        <v>272</v>
      </c>
      <c r="L765" s="1">
        <v>0.83</v>
      </c>
      <c r="M765" s="1">
        <v>0.0</v>
      </c>
      <c r="N765" s="1">
        <v>1.0</v>
      </c>
      <c r="O765" s="1">
        <v>0.0</v>
      </c>
      <c r="P765" s="1" t="s">
        <v>89</v>
      </c>
      <c r="Q765" s="1" t="s">
        <v>177</v>
      </c>
      <c r="R765" s="1">
        <v>40.72056</v>
      </c>
      <c r="S765" s="1">
        <v>-73.98894</v>
      </c>
      <c r="T765" s="1" t="s">
        <v>91</v>
      </c>
      <c r="U765" s="1" t="s">
        <v>92</v>
      </c>
      <c r="V765" s="1">
        <v>5.0</v>
      </c>
      <c r="W765" s="1">
        <v>1.0</v>
      </c>
      <c r="X765" s="1">
        <v>2.0</v>
      </c>
      <c r="Y765" s="1">
        <v>3.0</v>
      </c>
      <c r="Z765" s="1" t="s">
        <v>93</v>
      </c>
      <c r="AA765" s="1" t="s">
        <v>4286</v>
      </c>
      <c r="AB765" s="1">
        <v>210.0</v>
      </c>
      <c r="AC765" s="1">
        <v>2.0</v>
      </c>
      <c r="AD765" s="1">
        <v>25.0</v>
      </c>
      <c r="AE765" s="1">
        <v>7.0</v>
      </c>
      <c r="AF765" s="1" t="s">
        <v>104</v>
      </c>
      <c r="AG765" s="1">
        <v>1.0</v>
      </c>
      <c r="AH765" s="1">
        <v>6.0</v>
      </c>
      <c r="AI765" s="1">
        <v>24.0</v>
      </c>
      <c r="AJ765" s="1">
        <v>47.0</v>
      </c>
      <c r="AK765" s="1">
        <v>306.0</v>
      </c>
      <c r="AL765" s="1">
        <v>1.0</v>
      </c>
      <c r="AM765" s="1">
        <v>1.0</v>
      </c>
      <c r="AN765" s="1">
        <v>80.0</v>
      </c>
      <c r="AO765" s="1">
        <v>8.0</v>
      </c>
      <c r="AP765" s="1">
        <v>8.0</v>
      </c>
      <c r="AQ765" s="1">
        <v>10.0</v>
      </c>
      <c r="AR765" s="1">
        <v>10.0</v>
      </c>
      <c r="AS765" s="1">
        <v>10.0</v>
      </c>
      <c r="AT765" s="1">
        <v>10.0</v>
      </c>
      <c r="AU765" s="1">
        <v>1.0</v>
      </c>
      <c r="AV765" s="1" t="s">
        <v>96</v>
      </c>
      <c r="AW765" s="1">
        <v>1.0</v>
      </c>
      <c r="AX765" s="1">
        <v>1.0</v>
      </c>
      <c r="AY765" s="1">
        <v>0.0</v>
      </c>
      <c r="AZ765" s="1">
        <v>0.0</v>
      </c>
      <c r="BA765" s="1">
        <v>1.0</v>
      </c>
      <c r="BB765" s="1">
        <v>-1.0</v>
      </c>
      <c r="BC765" s="1">
        <v>1.0</v>
      </c>
      <c r="BD765" s="1">
        <v>-1.0</v>
      </c>
      <c r="BE765" s="1">
        <v>-1.0</v>
      </c>
      <c r="BF765" s="1">
        <v>-1.0</v>
      </c>
      <c r="BG765" s="1">
        <v>-1.0</v>
      </c>
      <c r="BH765" s="1">
        <v>-1.0</v>
      </c>
      <c r="BI765" s="1">
        <v>-1.0</v>
      </c>
      <c r="BJ765" s="1">
        <v>1.0</v>
      </c>
      <c r="BK765" s="1">
        <v>-1.0</v>
      </c>
      <c r="BL765" s="1">
        <v>-1.0</v>
      </c>
      <c r="BM765" s="1">
        <v>-1.0</v>
      </c>
      <c r="BN765" s="1">
        <v>-1.0</v>
      </c>
      <c r="BO765" s="1">
        <v>-1.0</v>
      </c>
      <c r="BP765" s="1">
        <v>-1.0</v>
      </c>
      <c r="BQ765" s="1">
        <v>-1.0</v>
      </c>
      <c r="BR765" s="1">
        <v>-1.0</v>
      </c>
      <c r="BS765" s="1">
        <v>-1.0</v>
      </c>
      <c r="BT765" s="1">
        <v>-1.0</v>
      </c>
      <c r="BU765" s="1">
        <v>1.0</v>
      </c>
      <c r="BV765" s="1">
        <v>-1.0</v>
      </c>
      <c r="BW765" s="1">
        <v>-1.0</v>
      </c>
      <c r="BX765" s="1">
        <v>-1.0</v>
      </c>
      <c r="BY765" s="1">
        <v>-1.0</v>
      </c>
      <c r="BZ765" s="1">
        <v>-1.0</v>
      </c>
      <c r="CA765" s="1">
        <v>-1.0</v>
      </c>
      <c r="CB765" s="1">
        <v>-1.0</v>
      </c>
      <c r="CC765" s="1">
        <v>-1.0</v>
      </c>
      <c r="CD765" s="1">
        <v>25472.0</v>
      </c>
    </row>
    <row r="766">
      <c r="A766" s="1">
        <v>9238861.0</v>
      </c>
      <c r="B766" s="1" t="s">
        <v>4287</v>
      </c>
      <c r="C766" s="1" t="s">
        <v>4288</v>
      </c>
      <c r="D766" s="1" t="s">
        <v>4289</v>
      </c>
      <c r="E766" s="1" t="s">
        <v>85</v>
      </c>
      <c r="F766" s="1" t="s">
        <v>4290</v>
      </c>
      <c r="G766" s="1" t="s">
        <v>4291</v>
      </c>
      <c r="I766" s="1">
        <v>4396038.0</v>
      </c>
      <c r="J766" s="1">
        <v>41256.0</v>
      </c>
      <c r="M766" s="1">
        <v>0.0</v>
      </c>
      <c r="N766" s="1">
        <v>1.0</v>
      </c>
      <c r="O766" s="1">
        <v>1.0</v>
      </c>
      <c r="P766" s="1" t="s">
        <v>89</v>
      </c>
      <c r="Q766" s="1" t="s">
        <v>613</v>
      </c>
      <c r="R766" s="1">
        <v>40.80874</v>
      </c>
      <c r="S766" s="1">
        <v>-73.9589</v>
      </c>
      <c r="T766" s="1" t="s">
        <v>91</v>
      </c>
      <c r="U766" s="1" t="s">
        <v>92</v>
      </c>
      <c r="V766" s="1">
        <v>2.0</v>
      </c>
      <c r="W766" s="1">
        <v>1.0</v>
      </c>
      <c r="X766" s="1">
        <v>1.0</v>
      </c>
      <c r="Y766" s="1">
        <v>1.0</v>
      </c>
      <c r="Z766" s="1" t="s">
        <v>93</v>
      </c>
      <c r="AA766" s="1" t="s">
        <v>4292</v>
      </c>
      <c r="AB766" s="1">
        <v>120.0</v>
      </c>
      <c r="AC766" s="1">
        <v>1.0</v>
      </c>
      <c r="AD766" s="1">
        <v>0.0</v>
      </c>
      <c r="AE766" s="1">
        <v>2.0</v>
      </c>
      <c r="AF766" s="1" t="s">
        <v>658</v>
      </c>
      <c r="AG766" s="1">
        <v>1.0</v>
      </c>
      <c r="AH766" s="1">
        <v>0.0</v>
      </c>
      <c r="AI766" s="1">
        <v>0.0</v>
      </c>
      <c r="AJ766" s="1">
        <v>0.0</v>
      </c>
      <c r="AK766" s="1">
        <v>0.0</v>
      </c>
      <c r="AL766" s="1">
        <v>2.0</v>
      </c>
      <c r="AM766" s="1">
        <v>0.0</v>
      </c>
      <c r="AN766" s="1">
        <v>100.0</v>
      </c>
      <c r="AO766" s="1">
        <v>10.0</v>
      </c>
      <c r="AP766" s="1">
        <v>10.0</v>
      </c>
      <c r="AQ766" s="1">
        <v>10.0</v>
      </c>
      <c r="AR766" s="1">
        <v>10.0</v>
      </c>
      <c r="AS766" s="1">
        <v>10.0</v>
      </c>
      <c r="AT766" s="1">
        <v>10.0</v>
      </c>
      <c r="AU766" s="1">
        <v>0.0</v>
      </c>
      <c r="AV766" s="1" t="s">
        <v>117</v>
      </c>
      <c r="AW766" s="1">
        <v>1.0</v>
      </c>
      <c r="AX766" s="1">
        <v>1.0</v>
      </c>
      <c r="AY766" s="1">
        <v>0.0</v>
      </c>
      <c r="AZ766" s="1">
        <v>0.0</v>
      </c>
      <c r="BA766" s="1">
        <v>0.05</v>
      </c>
      <c r="BB766" s="1">
        <v>1.0</v>
      </c>
      <c r="BC766" s="1">
        <v>-1.0</v>
      </c>
      <c r="BD766" s="1">
        <v>-1.0</v>
      </c>
      <c r="BE766" s="1">
        <v>-1.0</v>
      </c>
      <c r="BF766" s="1">
        <v>-1.0</v>
      </c>
      <c r="BG766" s="1">
        <v>-1.0</v>
      </c>
      <c r="BH766" s="1">
        <v>-1.0</v>
      </c>
      <c r="BI766" s="1">
        <v>-1.0</v>
      </c>
      <c r="BJ766" s="1">
        <v>-1.0</v>
      </c>
      <c r="BK766" s="1">
        <v>-1.0</v>
      </c>
      <c r="BL766" s="1">
        <v>-1.0</v>
      </c>
      <c r="BM766" s="1">
        <v>1.0</v>
      </c>
      <c r="BN766" s="1">
        <v>1.0</v>
      </c>
      <c r="BO766" s="1">
        <v>-1.0</v>
      </c>
      <c r="BP766" s="1">
        <v>1.0</v>
      </c>
      <c r="BQ766" s="1">
        <v>-1.0</v>
      </c>
      <c r="BR766" s="1">
        <v>-1.0</v>
      </c>
      <c r="BS766" s="1">
        <v>-1.0</v>
      </c>
      <c r="BT766" s="1">
        <v>-1.0</v>
      </c>
      <c r="BU766" s="1">
        <v>1.0</v>
      </c>
      <c r="BV766" s="1">
        <v>-1.0</v>
      </c>
      <c r="BW766" s="1">
        <v>-1.0</v>
      </c>
      <c r="BX766" s="1">
        <v>-1.0</v>
      </c>
      <c r="BY766" s="1">
        <v>-1.0</v>
      </c>
      <c r="BZ766" s="1">
        <v>-1.0</v>
      </c>
      <c r="CA766" s="1">
        <v>-1.0</v>
      </c>
      <c r="CB766" s="1">
        <v>1.0</v>
      </c>
      <c r="CC766" s="1">
        <v>-1.0</v>
      </c>
      <c r="CD766" s="1">
        <v>25505.0</v>
      </c>
    </row>
    <row r="767">
      <c r="A767" s="1">
        <v>9765011.0</v>
      </c>
      <c r="B767" s="1" t="s">
        <v>4293</v>
      </c>
      <c r="C767" s="1" t="s">
        <v>4294</v>
      </c>
      <c r="D767" s="1" t="s">
        <v>4294</v>
      </c>
      <c r="E767" s="1" t="s">
        <v>85</v>
      </c>
      <c r="I767" s="1">
        <v>3.7821056E7</v>
      </c>
      <c r="J767" s="1">
        <v>42192.0</v>
      </c>
      <c r="K767" s="1" t="s">
        <v>88</v>
      </c>
      <c r="L767" s="1">
        <v>0.8</v>
      </c>
      <c r="M767" s="1">
        <v>0.0</v>
      </c>
      <c r="N767" s="1">
        <v>4.0</v>
      </c>
      <c r="O767" s="1">
        <v>1.0</v>
      </c>
      <c r="P767" s="1" t="s">
        <v>184</v>
      </c>
      <c r="Q767" s="1" t="s">
        <v>308</v>
      </c>
      <c r="R767" s="1">
        <v>40.6502</v>
      </c>
      <c r="S767" s="1">
        <v>-73.95509</v>
      </c>
      <c r="T767" s="1" t="s">
        <v>125</v>
      </c>
      <c r="U767" s="1" t="s">
        <v>113</v>
      </c>
      <c r="V767" s="1">
        <v>2.0</v>
      </c>
      <c r="W767" s="1">
        <v>1.0</v>
      </c>
      <c r="X767" s="1">
        <v>1.0</v>
      </c>
      <c r="Y767" s="1">
        <v>1.0</v>
      </c>
      <c r="Z767" s="1" t="s">
        <v>93</v>
      </c>
      <c r="AA767" s="1" t="s">
        <v>4295</v>
      </c>
      <c r="AB767" s="1">
        <v>39.0</v>
      </c>
      <c r="AC767" s="1">
        <v>1.0</v>
      </c>
      <c r="AD767" s="1">
        <v>0.0</v>
      </c>
      <c r="AE767" s="1">
        <v>7.0</v>
      </c>
      <c r="AF767" s="1" t="s">
        <v>356</v>
      </c>
      <c r="AG767" s="1">
        <v>1.0</v>
      </c>
      <c r="AH767" s="1">
        <v>0.0</v>
      </c>
      <c r="AI767" s="1">
        <v>0.0</v>
      </c>
      <c r="AJ767" s="1">
        <v>3.0</v>
      </c>
      <c r="AK767" s="1">
        <v>278.0</v>
      </c>
      <c r="AL767" s="1">
        <v>6.0</v>
      </c>
      <c r="AM767" s="1">
        <v>0.0</v>
      </c>
      <c r="AN767" s="1">
        <v>88.0</v>
      </c>
      <c r="AO767" s="1">
        <v>9.0</v>
      </c>
      <c r="AP767" s="1">
        <v>9.0</v>
      </c>
      <c r="AQ767" s="1">
        <v>10.0</v>
      </c>
      <c r="AR767" s="1">
        <v>10.0</v>
      </c>
      <c r="AS767" s="1">
        <v>8.0</v>
      </c>
      <c r="AT767" s="1">
        <v>10.0</v>
      </c>
      <c r="AU767" s="1">
        <v>0.0</v>
      </c>
      <c r="AV767" s="1" t="s">
        <v>117</v>
      </c>
      <c r="AW767" s="1">
        <v>4.0</v>
      </c>
      <c r="AX767" s="1">
        <v>1.0</v>
      </c>
      <c r="AY767" s="1">
        <v>3.0</v>
      </c>
      <c r="AZ767" s="1">
        <v>0.0</v>
      </c>
      <c r="BA767" s="1">
        <v>0.17</v>
      </c>
      <c r="BB767" s="1">
        <v>-1.0</v>
      </c>
      <c r="BC767" s="1">
        <v>1.0</v>
      </c>
      <c r="BD767" s="1">
        <v>-1.0</v>
      </c>
      <c r="BE767" s="1">
        <v>-1.0</v>
      </c>
      <c r="BF767" s="1">
        <v>-1.0</v>
      </c>
      <c r="BG767" s="1">
        <v>-1.0</v>
      </c>
      <c r="BH767" s="1">
        <v>-1.0</v>
      </c>
      <c r="BI767" s="1">
        <v>-1.0</v>
      </c>
      <c r="BJ767" s="1">
        <v>1.0</v>
      </c>
      <c r="BK767" s="1">
        <v>-1.0</v>
      </c>
      <c r="BL767" s="1">
        <v>-1.0</v>
      </c>
      <c r="BM767" s="1">
        <v>1.0</v>
      </c>
      <c r="BN767" s="1">
        <v>-1.0</v>
      </c>
      <c r="BO767" s="1">
        <v>-1.0</v>
      </c>
      <c r="BP767" s="1">
        <v>-1.0</v>
      </c>
      <c r="BQ767" s="1">
        <v>-1.0</v>
      </c>
      <c r="BR767" s="1">
        <v>-1.0</v>
      </c>
      <c r="BS767" s="1">
        <v>-1.0</v>
      </c>
      <c r="BT767" s="1">
        <v>-1.0</v>
      </c>
      <c r="BU767" s="1">
        <v>1.0</v>
      </c>
      <c r="BV767" s="1">
        <v>-1.0</v>
      </c>
      <c r="BW767" s="1">
        <v>1.0</v>
      </c>
      <c r="BX767" s="1">
        <v>-1.0</v>
      </c>
      <c r="BY767" s="1">
        <v>-1.0</v>
      </c>
      <c r="BZ767" s="1">
        <v>-1.0</v>
      </c>
      <c r="CA767" s="1">
        <v>-1.0</v>
      </c>
      <c r="CB767" s="1">
        <v>-1.0</v>
      </c>
      <c r="CC767" s="1">
        <v>-1.0</v>
      </c>
      <c r="CD767" s="1">
        <v>25542.0</v>
      </c>
    </row>
    <row r="768">
      <c r="A768" s="1">
        <v>1.5816784E7</v>
      </c>
      <c r="B768" s="1" t="s">
        <v>4296</v>
      </c>
      <c r="C768" s="1" t="s">
        <v>4297</v>
      </c>
      <c r="D768" s="1" t="s">
        <v>4297</v>
      </c>
      <c r="E768" s="1" t="s">
        <v>85</v>
      </c>
      <c r="I768" s="1">
        <v>2.024122E7</v>
      </c>
      <c r="J768" s="1">
        <v>41869.0</v>
      </c>
      <c r="M768" s="1">
        <v>0.0</v>
      </c>
      <c r="N768" s="1">
        <v>1.0</v>
      </c>
      <c r="O768" s="1">
        <v>0.0</v>
      </c>
      <c r="P768" s="1" t="s">
        <v>123</v>
      </c>
      <c r="Q768" s="1" t="s">
        <v>157</v>
      </c>
      <c r="R768" s="1">
        <v>40.68186</v>
      </c>
      <c r="S768" s="1">
        <v>-73.92173</v>
      </c>
      <c r="T768" s="1" t="s">
        <v>91</v>
      </c>
      <c r="U768" s="1" t="s">
        <v>113</v>
      </c>
      <c r="V768" s="1">
        <v>1.0</v>
      </c>
      <c r="W768" s="1">
        <v>1.0</v>
      </c>
      <c r="X768" s="1">
        <v>1.0</v>
      </c>
      <c r="Y768" s="1">
        <v>1.0</v>
      </c>
      <c r="Z768" s="1" t="s">
        <v>93</v>
      </c>
      <c r="AA768" s="1" t="s">
        <v>4298</v>
      </c>
      <c r="AB768" s="1">
        <v>50.0</v>
      </c>
      <c r="AC768" s="1">
        <v>1.0</v>
      </c>
      <c r="AD768" s="1">
        <v>0.0</v>
      </c>
      <c r="AE768" s="1">
        <v>2.0</v>
      </c>
      <c r="AF768" s="1" t="s">
        <v>1117</v>
      </c>
      <c r="AG768" s="1">
        <v>1.0</v>
      </c>
      <c r="AH768" s="1">
        <v>0.0</v>
      </c>
      <c r="AI768" s="1">
        <v>0.0</v>
      </c>
      <c r="AJ768" s="1">
        <v>0.0</v>
      </c>
      <c r="AK768" s="1">
        <v>0.0</v>
      </c>
      <c r="AL768" s="1">
        <v>0.0</v>
      </c>
      <c r="AM768" s="1">
        <v>0.0</v>
      </c>
      <c r="AU768" s="1">
        <v>0.0</v>
      </c>
      <c r="AV768" s="1" t="s">
        <v>96</v>
      </c>
      <c r="AW768" s="1">
        <v>1.0</v>
      </c>
      <c r="AX768" s="1">
        <v>0.0</v>
      </c>
      <c r="AY768" s="1">
        <v>1.0</v>
      </c>
      <c r="AZ768" s="1">
        <v>0.0</v>
      </c>
      <c r="BB768" s="1">
        <v>-1.0</v>
      </c>
      <c r="BC768" s="1">
        <v>-1.0</v>
      </c>
      <c r="BD768" s="1">
        <v>-1.0</v>
      </c>
      <c r="BE768" s="1">
        <v>-1.0</v>
      </c>
      <c r="BF768" s="1">
        <v>-1.0</v>
      </c>
      <c r="BG768" s="1">
        <v>-1.0</v>
      </c>
      <c r="BH768" s="1">
        <v>-1.0</v>
      </c>
      <c r="BI768" s="1">
        <v>-1.0</v>
      </c>
      <c r="BJ768" s="1">
        <v>-1.0</v>
      </c>
      <c r="BK768" s="1">
        <v>-1.0</v>
      </c>
      <c r="BL768" s="1">
        <v>-1.0</v>
      </c>
      <c r="BM768" s="1">
        <v>-1.0</v>
      </c>
      <c r="BN768" s="1">
        <v>-1.0</v>
      </c>
      <c r="BO768" s="1">
        <v>-1.0</v>
      </c>
      <c r="BP768" s="1">
        <v>-1.0</v>
      </c>
      <c r="BQ768" s="1">
        <v>-1.0</v>
      </c>
      <c r="BR768" s="1">
        <v>-1.0</v>
      </c>
      <c r="BS768" s="1">
        <v>-1.0</v>
      </c>
      <c r="BT768" s="1">
        <v>-1.0</v>
      </c>
      <c r="BU768" s="1">
        <v>1.0</v>
      </c>
      <c r="BV768" s="1">
        <v>-1.0</v>
      </c>
      <c r="BW768" s="1">
        <v>-1.0</v>
      </c>
      <c r="BX768" s="1">
        <v>-1.0</v>
      </c>
      <c r="BY768" s="1">
        <v>-1.0</v>
      </c>
      <c r="BZ768" s="1">
        <v>-1.0</v>
      </c>
      <c r="CA768" s="1">
        <v>-1.0</v>
      </c>
      <c r="CB768" s="1">
        <v>-1.0</v>
      </c>
      <c r="CC768" s="1">
        <v>-1.0</v>
      </c>
      <c r="CD768" s="1">
        <v>25558.0</v>
      </c>
    </row>
    <row r="769">
      <c r="A769" s="1">
        <v>1.0827775E7</v>
      </c>
      <c r="B769" s="1" t="s">
        <v>4299</v>
      </c>
      <c r="C769" s="1" t="s">
        <v>4300</v>
      </c>
      <c r="D769" s="1" t="s">
        <v>4301</v>
      </c>
      <c r="E769" s="1" t="s">
        <v>85</v>
      </c>
      <c r="H769" s="1" t="s">
        <v>4302</v>
      </c>
      <c r="I769" s="1">
        <v>5075049.0</v>
      </c>
      <c r="J769" s="1">
        <v>41318.0</v>
      </c>
      <c r="M769" s="1">
        <v>0.0</v>
      </c>
      <c r="N769" s="1">
        <v>1.0</v>
      </c>
      <c r="O769" s="1">
        <v>1.0</v>
      </c>
      <c r="P769" s="1" t="s">
        <v>89</v>
      </c>
      <c r="Q769" s="1" t="s">
        <v>90</v>
      </c>
      <c r="R769" s="1">
        <v>40.7297</v>
      </c>
      <c r="S769" s="1">
        <v>-73.98192</v>
      </c>
      <c r="T769" s="1" t="s">
        <v>91</v>
      </c>
      <c r="U769" s="1" t="s">
        <v>92</v>
      </c>
      <c r="V769" s="1">
        <v>2.0</v>
      </c>
      <c r="W769" s="1">
        <v>1.0</v>
      </c>
      <c r="X769" s="1">
        <v>1.0</v>
      </c>
      <c r="Y769" s="1">
        <v>1.0</v>
      </c>
      <c r="Z769" s="1" t="s">
        <v>93</v>
      </c>
      <c r="AA769" s="1" t="s">
        <v>4303</v>
      </c>
      <c r="AB769" s="1">
        <v>133.0</v>
      </c>
      <c r="AC769" s="1">
        <v>2.0</v>
      </c>
      <c r="AD769" s="1">
        <v>25.0</v>
      </c>
      <c r="AE769" s="1">
        <v>28.0</v>
      </c>
      <c r="AF769" s="1" t="s">
        <v>443</v>
      </c>
      <c r="AG769" s="1">
        <v>1.0</v>
      </c>
      <c r="AH769" s="1">
        <v>0.0</v>
      </c>
      <c r="AI769" s="1">
        <v>0.0</v>
      </c>
      <c r="AJ769" s="1">
        <v>0.0</v>
      </c>
      <c r="AK769" s="1">
        <v>0.0</v>
      </c>
      <c r="AL769" s="1">
        <v>2.0</v>
      </c>
      <c r="AM769" s="1">
        <v>1.0</v>
      </c>
      <c r="AN769" s="1">
        <v>90.0</v>
      </c>
      <c r="AO769" s="1">
        <v>10.0</v>
      </c>
      <c r="AP769" s="1">
        <v>9.0</v>
      </c>
      <c r="AQ769" s="1">
        <v>10.0</v>
      </c>
      <c r="AR769" s="1">
        <v>10.0</v>
      </c>
      <c r="AS769" s="1">
        <v>10.0</v>
      </c>
      <c r="AT769" s="1">
        <v>9.0</v>
      </c>
      <c r="AU769" s="1">
        <v>0.0</v>
      </c>
      <c r="AV769" s="1" t="s">
        <v>96</v>
      </c>
      <c r="AW769" s="1">
        <v>1.0</v>
      </c>
      <c r="AX769" s="1">
        <v>1.0</v>
      </c>
      <c r="AY769" s="1">
        <v>0.0</v>
      </c>
      <c r="AZ769" s="1">
        <v>0.0</v>
      </c>
      <c r="BA769" s="1">
        <v>0.05</v>
      </c>
      <c r="BB769" s="1">
        <v>-1.0</v>
      </c>
      <c r="BC769" s="1">
        <v>1.0</v>
      </c>
      <c r="BD769" s="1">
        <v>-1.0</v>
      </c>
      <c r="BE769" s="1">
        <v>-1.0</v>
      </c>
      <c r="BF769" s="1">
        <v>-1.0</v>
      </c>
      <c r="BG769" s="1">
        <v>-1.0</v>
      </c>
      <c r="BH769" s="1">
        <v>-1.0</v>
      </c>
      <c r="BI769" s="1">
        <v>-1.0</v>
      </c>
      <c r="BJ769" s="1">
        <v>1.0</v>
      </c>
      <c r="BK769" s="1">
        <v>-1.0</v>
      </c>
      <c r="BL769" s="1">
        <v>-1.0</v>
      </c>
      <c r="BM769" s="1">
        <v>-1.0</v>
      </c>
      <c r="BN769" s="1">
        <v>-1.0</v>
      </c>
      <c r="BO769" s="1">
        <v>-1.0</v>
      </c>
      <c r="BP769" s="1">
        <v>-1.0</v>
      </c>
      <c r="BQ769" s="1">
        <v>-1.0</v>
      </c>
      <c r="BR769" s="1">
        <v>-1.0</v>
      </c>
      <c r="BS769" s="1">
        <v>-1.0</v>
      </c>
      <c r="BT769" s="1">
        <v>-1.0</v>
      </c>
      <c r="BU769" s="1">
        <v>1.0</v>
      </c>
      <c r="BV769" s="1">
        <v>1.0</v>
      </c>
      <c r="BW769" s="1">
        <v>1.0</v>
      </c>
      <c r="BX769" s="1">
        <v>-1.0</v>
      </c>
      <c r="BY769" s="1">
        <v>-1.0</v>
      </c>
      <c r="BZ769" s="1">
        <v>-1.0</v>
      </c>
      <c r="CA769" s="1">
        <v>-1.0</v>
      </c>
      <c r="CB769" s="1">
        <v>-1.0</v>
      </c>
      <c r="CC769" s="1">
        <v>-1.0</v>
      </c>
      <c r="CD769" s="1">
        <v>25617.0</v>
      </c>
    </row>
    <row r="770">
      <c r="A770" s="1">
        <v>3.1294712E7</v>
      </c>
      <c r="B770" s="1" t="s">
        <v>4304</v>
      </c>
      <c r="C770" s="1" t="s">
        <v>4305</v>
      </c>
      <c r="D770" s="1" t="s">
        <v>4306</v>
      </c>
      <c r="E770" s="1" t="s">
        <v>85</v>
      </c>
      <c r="F770" s="1" t="s">
        <v>4307</v>
      </c>
      <c r="G770" s="1" t="s">
        <v>4308</v>
      </c>
      <c r="I770" s="1">
        <v>1180631.0</v>
      </c>
      <c r="J770" s="1">
        <v>40805.0</v>
      </c>
      <c r="M770" s="1">
        <v>0.0</v>
      </c>
      <c r="N770" s="1">
        <v>1.0</v>
      </c>
      <c r="O770" s="1">
        <v>0.0</v>
      </c>
      <c r="P770" s="1" t="s">
        <v>123</v>
      </c>
      <c r="Q770" s="1" t="s">
        <v>519</v>
      </c>
      <c r="R770" s="1">
        <v>40.70426</v>
      </c>
      <c r="S770" s="1">
        <v>-73.92111</v>
      </c>
      <c r="T770" s="1" t="s">
        <v>91</v>
      </c>
      <c r="U770" s="1" t="s">
        <v>92</v>
      </c>
      <c r="V770" s="1">
        <v>6.0</v>
      </c>
      <c r="W770" s="1">
        <v>1.0</v>
      </c>
      <c r="X770" s="1">
        <v>2.0</v>
      </c>
      <c r="Y770" s="1">
        <v>2.0</v>
      </c>
      <c r="Z770" s="1" t="s">
        <v>93</v>
      </c>
      <c r="AA770" s="1" t="s">
        <v>4309</v>
      </c>
      <c r="AB770" s="1">
        <v>200.0</v>
      </c>
      <c r="AC770" s="1">
        <v>1.0</v>
      </c>
      <c r="AD770" s="1">
        <v>0.0</v>
      </c>
      <c r="AE770" s="1">
        <v>4.0</v>
      </c>
      <c r="AF770" s="1" t="s">
        <v>231</v>
      </c>
      <c r="AG770" s="1">
        <v>1.0</v>
      </c>
      <c r="AH770" s="1">
        <v>7.0</v>
      </c>
      <c r="AI770" s="1">
        <v>37.0</v>
      </c>
      <c r="AJ770" s="1">
        <v>66.0</v>
      </c>
      <c r="AK770" s="1">
        <v>66.0</v>
      </c>
      <c r="AL770" s="1">
        <v>0.0</v>
      </c>
      <c r="AM770" s="1">
        <v>0.0</v>
      </c>
      <c r="AU770" s="1">
        <v>0.0</v>
      </c>
      <c r="AV770" s="1" t="s">
        <v>105</v>
      </c>
      <c r="AW770" s="1">
        <v>1.0</v>
      </c>
      <c r="AX770" s="1">
        <v>1.0</v>
      </c>
      <c r="AY770" s="1">
        <v>0.0</v>
      </c>
      <c r="AZ770" s="1">
        <v>0.0</v>
      </c>
      <c r="BB770" s="1">
        <v>-1.0</v>
      </c>
      <c r="BC770" s="1">
        <v>1.0</v>
      </c>
      <c r="BD770" s="1">
        <v>-1.0</v>
      </c>
      <c r="BE770" s="1">
        <v>-1.0</v>
      </c>
      <c r="BF770" s="1">
        <v>-1.0</v>
      </c>
      <c r="BG770" s="1">
        <v>-1.0</v>
      </c>
      <c r="BH770" s="1">
        <v>-1.0</v>
      </c>
      <c r="BI770" s="1">
        <v>-1.0</v>
      </c>
      <c r="BJ770" s="1">
        <v>-1.0</v>
      </c>
      <c r="BK770" s="1">
        <v>-1.0</v>
      </c>
      <c r="BL770" s="1">
        <v>-1.0</v>
      </c>
      <c r="BM770" s="1">
        <v>1.0</v>
      </c>
      <c r="BN770" s="1">
        <v>1.0</v>
      </c>
      <c r="BO770" s="1">
        <v>-1.0</v>
      </c>
      <c r="BP770" s="1">
        <v>-1.0</v>
      </c>
      <c r="BQ770" s="1">
        <v>-1.0</v>
      </c>
      <c r="BR770" s="1">
        <v>-1.0</v>
      </c>
      <c r="BS770" s="1">
        <v>1.0</v>
      </c>
      <c r="BT770" s="1">
        <v>-1.0</v>
      </c>
      <c r="BU770" s="1">
        <v>1.0</v>
      </c>
      <c r="BV770" s="1">
        <v>-1.0</v>
      </c>
      <c r="BW770" s="1">
        <v>-1.0</v>
      </c>
      <c r="BX770" s="1">
        <v>1.0</v>
      </c>
      <c r="BY770" s="1">
        <v>-1.0</v>
      </c>
      <c r="BZ770" s="1">
        <v>-1.0</v>
      </c>
      <c r="CA770" s="1">
        <v>-1.0</v>
      </c>
      <c r="CB770" s="1">
        <v>-1.0</v>
      </c>
      <c r="CC770" s="1">
        <v>-1.0</v>
      </c>
      <c r="CD770" s="1">
        <v>25656.0</v>
      </c>
    </row>
    <row r="771">
      <c r="A771" s="1">
        <v>3.0733576E7</v>
      </c>
      <c r="B771" s="1" t="s">
        <v>4310</v>
      </c>
      <c r="C771" s="1" t="s">
        <v>4311</v>
      </c>
      <c r="D771" s="1" t="s">
        <v>4311</v>
      </c>
      <c r="E771" s="1" t="s">
        <v>85</v>
      </c>
      <c r="H771" s="2" t="str">
        <f>- no shoes in The house and please no unregistered guests</f>
        <v>#ERROR!</v>
      </c>
      <c r="I771" s="1">
        <v>1.9052001E7</v>
      </c>
      <c r="J771" s="1">
        <v>41848.0</v>
      </c>
      <c r="M771" s="1">
        <v>0.0</v>
      </c>
      <c r="N771" s="1">
        <v>1.0</v>
      </c>
      <c r="O771" s="1">
        <v>1.0</v>
      </c>
      <c r="P771" s="1" t="s">
        <v>89</v>
      </c>
      <c r="Q771" s="1" t="s">
        <v>177</v>
      </c>
      <c r="R771" s="1">
        <v>40.7124</v>
      </c>
      <c r="S771" s="1">
        <v>-73.99054</v>
      </c>
      <c r="T771" s="1" t="s">
        <v>91</v>
      </c>
      <c r="U771" s="1" t="s">
        <v>113</v>
      </c>
      <c r="V771" s="1">
        <v>2.0</v>
      </c>
      <c r="W771" s="1">
        <v>1.0</v>
      </c>
      <c r="X771" s="1">
        <v>1.0</v>
      </c>
      <c r="Y771" s="1">
        <v>1.0</v>
      </c>
      <c r="Z771" s="1" t="s">
        <v>93</v>
      </c>
      <c r="AA771" s="1" t="s">
        <v>4312</v>
      </c>
      <c r="AB771" s="1">
        <v>80.0</v>
      </c>
      <c r="AC771" s="1">
        <v>1.0</v>
      </c>
      <c r="AD771" s="1">
        <v>0.0</v>
      </c>
      <c r="AE771" s="1">
        <v>2.0</v>
      </c>
      <c r="AF771" s="1" t="s">
        <v>443</v>
      </c>
      <c r="AG771" s="1">
        <v>1.0</v>
      </c>
      <c r="AH771" s="1">
        <v>0.0</v>
      </c>
      <c r="AI771" s="1">
        <v>0.0</v>
      </c>
      <c r="AJ771" s="1">
        <v>0.0</v>
      </c>
      <c r="AK771" s="1">
        <v>0.0</v>
      </c>
      <c r="AL771" s="1">
        <v>3.0</v>
      </c>
      <c r="AM771" s="1">
        <v>3.0</v>
      </c>
      <c r="AN771" s="1">
        <v>100.0</v>
      </c>
      <c r="AO771" s="1">
        <v>10.0</v>
      </c>
      <c r="AP771" s="1">
        <v>10.0</v>
      </c>
      <c r="AQ771" s="1">
        <v>10.0</v>
      </c>
      <c r="AR771" s="1">
        <v>10.0</v>
      </c>
      <c r="AS771" s="1">
        <v>10.0</v>
      </c>
      <c r="AT771" s="1">
        <v>10.0</v>
      </c>
      <c r="AU771" s="1">
        <v>0.0</v>
      </c>
      <c r="AV771" s="1" t="s">
        <v>96</v>
      </c>
      <c r="AW771" s="1">
        <v>1.0</v>
      </c>
      <c r="AX771" s="1">
        <v>0.0</v>
      </c>
      <c r="AY771" s="1">
        <v>1.0</v>
      </c>
      <c r="AZ771" s="1">
        <v>0.0</v>
      </c>
      <c r="BA771" s="1">
        <v>0.6</v>
      </c>
      <c r="BB771" s="1">
        <v>-1.0</v>
      </c>
      <c r="BC771" s="1">
        <v>1.0</v>
      </c>
      <c r="BD771" s="1">
        <v>-1.0</v>
      </c>
      <c r="BE771" s="1">
        <v>-1.0</v>
      </c>
      <c r="BF771" s="1">
        <v>-1.0</v>
      </c>
      <c r="BG771" s="1">
        <v>-1.0</v>
      </c>
      <c r="BH771" s="1">
        <v>1.0</v>
      </c>
      <c r="BI771" s="1">
        <v>-1.0</v>
      </c>
      <c r="BJ771" s="1">
        <v>1.0</v>
      </c>
      <c r="BK771" s="1">
        <v>-1.0</v>
      </c>
      <c r="BL771" s="1">
        <v>-1.0</v>
      </c>
      <c r="BM771" s="1">
        <v>-1.0</v>
      </c>
      <c r="BN771" s="1">
        <v>-1.0</v>
      </c>
      <c r="BO771" s="1">
        <v>-1.0</v>
      </c>
      <c r="BP771" s="1">
        <v>-1.0</v>
      </c>
      <c r="BQ771" s="1">
        <v>-1.0</v>
      </c>
      <c r="BR771" s="1">
        <v>-1.0</v>
      </c>
      <c r="BS771" s="1">
        <v>-1.0</v>
      </c>
      <c r="BT771" s="1">
        <v>-1.0</v>
      </c>
      <c r="BU771" s="1">
        <v>1.0</v>
      </c>
      <c r="BV771" s="1">
        <v>-1.0</v>
      </c>
      <c r="BW771" s="1">
        <v>-1.0</v>
      </c>
      <c r="BX771" s="1">
        <v>-1.0</v>
      </c>
      <c r="BY771" s="1">
        <v>-1.0</v>
      </c>
      <c r="BZ771" s="1">
        <v>-1.0</v>
      </c>
      <c r="CA771" s="1">
        <v>-1.0</v>
      </c>
      <c r="CB771" s="1">
        <v>-1.0</v>
      </c>
      <c r="CC771" s="1">
        <v>-1.0</v>
      </c>
      <c r="CD771" s="1">
        <v>25664.0</v>
      </c>
    </row>
    <row r="772">
      <c r="A772" s="1">
        <v>2.2944203E7</v>
      </c>
      <c r="B772" s="1" t="s">
        <v>4313</v>
      </c>
      <c r="C772" s="1" t="s">
        <v>4314</v>
      </c>
      <c r="D772" s="1" t="s">
        <v>4315</v>
      </c>
      <c r="E772" s="1" t="s">
        <v>85</v>
      </c>
      <c r="I772" s="1">
        <v>8.778296E7</v>
      </c>
      <c r="J772" s="1">
        <v>42585.0</v>
      </c>
      <c r="K772" s="1" t="s">
        <v>134</v>
      </c>
      <c r="L772" s="1">
        <v>1.0</v>
      </c>
      <c r="M772" s="1">
        <v>1.0</v>
      </c>
      <c r="N772" s="1">
        <v>2.0</v>
      </c>
      <c r="O772" s="1">
        <v>1.0</v>
      </c>
      <c r="P772" s="1" t="s">
        <v>89</v>
      </c>
      <c r="Q772" s="1" t="s">
        <v>391</v>
      </c>
      <c r="R772" s="1">
        <v>40.74286</v>
      </c>
      <c r="S772" s="1">
        <v>-73.99847</v>
      </c>
      <c r="T772" s="1" t="s">
        <v>91</v>
      </c>
      <c r="U772" s="1" t="s">
        <v>113</v>
      </c>
      <c r="V772" s="1">
        <v>1.0</v>
      </c>
      <c r="W772" s="1">
        <v>1.0</v>
      </c>
      <c r="X772" s="1">
        <v>1.0</v>
      </c>
      <c r="Y772" s="1">
        <v>1.0</v>
      </c>
      <c r="Z772" s="1" t="s">
        <v>93</v>
      </c>
      <c r="AA772" s="1" t="s">
        <v>4316</v>
      </c>
      <c r="AB772" s="1">
        <v>84.0</v>
      </c>
      <c r="AC772" s="1">
        <v>1.0</v>
      </c>
      <c r="AD772" s="1">
        <v>50.0</v>
      </c>
      <c r="AE772" s="1">
        <v>4.0</v>
      </c>
      <c r="AF772" s="1" t="s">
        <v>127</v>
      </c>
      <c r="AG772" s="1">
        <v>1.0</v>
      </c>
      <c r="AH772" s="1">
        <v>13.0</v>
      </c>
      <c r="AI772" s="1">
        <v>13.0</v>
      </c>
      <c r="AJ772" s="1">
        <v>13.0</v>
      </c>
      <c r="AK772" s="1">
        <v>13.0</v>
      </c>
      <c r="AL772" s="1">
        <v>14.0</v>
      </c>
      <c r="AM772" s="1">
        <v>3.0</v>
      </c>
      <c r="AN772" s="1">
        <v>99.0</v>
      </c>
      <c r="AO772" s="1">
        <v>10.0</v>
      </c>
      <c r="AP772" s="1">
        <v>9.0</v>
      </c>
      <c r="AQ772" s="1">
        <v>10.0</v>
      </c>
      <c r="AR772" s="1">
        <v>10.0</v>
      </c>
      <c r="AS772" s="1">
        <v>10.0</v>
      </c>
      <c r="AT772" s="1">
        <v>9.0</v>
      </c>
      <c r="AU772" s="1">
        <v>1.0</v>
      </c>
      <c r="AV772" s="1" t="s">
        <v>96</v>
      </c>
      <c r="AW772" s="1">
        <v>1.0</v>
      </c>
      <c r="AX772" s="1">
        <v>0.0</v>
      </c>
      <c r="AY772" s="1">
        <v>1.0</v>
      </c>
      <c r="AZ772" s="1">
        <v>0.0</v>
      </c>
      <c r="BA772" s="1">
        <v>0.82</v>
      </c>
      <c r="BB772" s="1">
        <v>-1.0</v>
      </c>
      <c r="BC772" s="1">
        <v>1.0</v>
      </c>
      <c r="BD772" s="1">
        <v>-1.0</v>
      </c>
      <c r="BE772" s="1">
        <v>-1.0</v>
      </c>
      <c r="BF772" s="1">
        <v>-1.0</v>
      </c>
      <c r="BG772" s="1">
        <v>-1.0</v>
      </c>
      <c r="BH772" s="1">
        <v>-1.0</v>
      </c>
      <c r="BI772" s="1">
        <v>-1.0</v>
      </c>
      <c r="BJ772" s="1">
        <v>-1.0</v>
      </c>
      <c r="BK772" s="1">
        <v>-1.0</v>
      </c>
      <c r="BL772" s="1">
        <v>-1.0</v>
      </c>
      <c r="BM772" s="1">
        <v>-1.0</v>
      </c>
      <c r="BN772" s="1">
        <v>-1.0</v>
      </c>
      <c r="BO772" s="1">
        <v>-1.0</v>
      </c>
      <c r="BP772" s="1">
        <v>-1.0</v>
      </c>
      <c r="BQ772" s="1">
        <v>-1.0</v>
      </c>
      <c r="BR772" s="1">
        <v>-1.0</v>
      </c>
      <c r="BS772" s="1">
        <v>-1.0</v>
      </c>
      <c r="BT772" s="1">
        <v>-1.0</v>
      </c>
      <c r="BU772" s="1">
        <v>1.0</v>
      </c>
      <c r="BV772" s="1">
        <v>-1.0</v>
      </c>
      <c r="BW772" s="1">
        <v>-1.0</v>
      </c>
      <c r="BX772" s="1">
        <v>-1.0</v>
      </c>
      <c r="BY772" s="1">
        <v>-1.0</v>
      </c>
      <c r="BZ772" s="1">
        <v>-1.0</v>
      </c>
      <c r="CA772" s="1">
        <v>-1.0</v>
      </c>
      <c r="CB772" s="1">
        <v>-1.0</v>
      </c>
      <c r="CC772" s="1">
        <v>-1.0</v>
      </c>
      <c r="CD772" s="1">
        <v>25669.0</v>
      </c>
    </row>
    <row r="773">
      <c r="A773" s="1">
        <v>9678870.0</v>
      </c>
      <c r="B773" s="1" t="s">
        <v>4317</v>
      </c>
      <c r="C773" s="1" t="s">
        <v>4318</v>
      </c>
      <c r="D773" s="1" t="s">
        <v>4319</v>
      </c>
      <c r="E773" s="1" t="s">
        <v>85</v>
      </c>
      <c r="F773" s="1" t="s">
        <v>4320</v>
      </c>
      <c r="G773" s="1" t="s">
        <v>4321</v>
      </c>
      <c r="H773" s="1" t="s">
        <v>4322</v>
      </c>
      <c r="I773" s="1">
        <v>5.0005319E7</v>
      </c>
      <c r="J773" s="1">
        <v>42335.0</v>
      </c>
      <c r="M773" s="1">
        <v>0.0</v>
      </c>
      <c r="N773" s="1">
        <v>1.0</v>
      </c>
      <c r="O773" s="1">
        <v>0.0</v>
      </c>
      <c r="P773" s="1" t="s">
        <v>123</v>
      </c>
      <c r="Q773" s="1" t="s">
        <v>124</v>
      </c>
      <c r="R773" s="1">
        <v>40.67632</v>
      </c>
      <c r="S773" s="1">
        <v>-73.98116</v>
      </c>
      <c r="T773" s="1" t="s">
        <v>91</v>
      </c>
      <c r="U773" s="1" t="s">
        <v>92</v>
      </c>
      <c r="V773" s="1">
        <v>2.0</v>
      </c>
      <c r="W773" s="1">
        <v>1.0</v>
      </c>
      <c r="X773" s="1">
        <v>1.0</v>
      </c>
      <c r="Y773" s="1">
        <v>1.0</v>
      </c>
      <c r="Z773" s="1" t="s">
        <v>93</v>
      </c>
      <c r="AA773" s="1" t="s">
        <v>4323</v>
      </c>
      <c r="AB773" s="1">
        <v>160.0</v>
      </c>
      <c r="AC773" s="1">
        <v>1.0</v>
      </c>
      <c r="AD773" s="1">
        <v>0.0</v>
      </c>
      <c r="AE773" s="1">
        <v>4.0</v>
      </c>
      <c r="AF773" s="1" t="s">
        <v>479</v>
      </c>
      <c r="AG773" s="1">
        <v>1.0</v>
      </c>
      <c r="AH773" s="1">
        <v>0.0</v>
      </c>
      <c r="AI773" s="1">
        <v>0.0</v>
      </c>
      <c r="AJ773" s="1">
        <v>0.0</v>
      </c>
      <c r="AK773" s="1">
        <v>0.0</v>
      </c>
      <c r="AL773" s="1">
        <v>0.0</v>
      </c>
      <c r="AM773" s="1">
        <v>0.0</v>
      </c>
      <c r="AU773" s="1">
        <v>0.0</v>
      </c>
      <c r="AV773" s="1" t="s">
        <v>117</v>
      </c>
      <c r="AW773" s="1">
        <v>1.0</v>
      </c>
      <c r="AX773" s="1">
        <v>1.0</v>
      </c>
      <c r="AY773" s="1">
        <v>0.0</v>
      </c>
      <c r="AZ773" s="1">
        <v>0.0</v>
      </c>
      <c r="BB773" s="1">
        <v>-1.0</v>
      </c>
      <c r="BC773" s="1">
        <v>1.0</v>
      </c>
      <c r="BD773" s="1">
        <v>-1.0</v>
      </c>
      <c r="BE773" s="1">
        <v>-1.0</v>
      </c>
      <c r="BF773" s="1">
        <v>-1.0</v>
      </c>
      <c r="BG773" s="1">
        <v>-1.0</v>
      </c>
      <c r="BH773" s="1">
        <v>-1.0</v>
      </c>
      <c r="BI773" s="1">
        <v>-1.0</v>
      </c>
      <c r="BJ773" s="1">
        <v>1.0</v>
      </c>
      <c r="BK773" s="1">
        <v>-1.0</v>
      </c>
      <c r="BL773" s="1">
        <v>-1.0</v>
      </c>
      <c r="BM773" s="1">
        <v>-1.0</v>
      </c>
      <c r="BN773" s="1">
        <v>-1.0</v>
      </c>
      <c r="BO773" s="1">
        <v>-1.0</v>
      </c>
      <c r="BP773" s="1">
        <v>-1.0</v>
      </c>
      <c r="BQ773" s="1">
        <v>-1.0</v>
      </c>
      <c r="BR773" s="1">
        <v>-1.0</v>
      </c>
      <c r="BS773" s="1">
        <v>-1.0</v>
      </c>
      <c r="BT773" s="1">
        <v>-1.0</v>
      </c>
      <c r="BU773" s="1">
        <v>1.0</v>
      </c>
      <c r="BV773" s="1">
        <v>-1.0</v>
      </c>
      <c r="BW773" s="1">
        <v>-1.0</v>
      </c>
      <c r="BX773" s="1">
        <v>-1.0</v>
      </c>
      <c r="BY773" s="1">
        <v>1.0</v>
      </c>
      <c r="BZ773" s="1">
        <v>-1.0</v>
      </c>
      <c r="CA773" s="1">
        <v>-1.0</v>
      </c>
      <c r="CB773" s="1">
        <v>-1.0</v>
      </c>
      <c r="CC773" s="1">
        <v>-1.0</v>
      </c>
      <c r="CD773" s="1">
        <v>25689.0</v>
      </c>
    </row>
    <row r="774">
      <c r="A774" s="1">
        <v>1.2212943E7</v>
      </c>
      <c r="B774" s="1" t="s">
        <v>4324</v>
      </c>
      <c r="C774" s="1" t="s">
        <v>4325</v>
      </c>
      <c r="D774" s="1" t="s">
        <v>4326</v>
      </c>
      <c r="E774" s="1" t="s">
        <v>85</v>
      </c>
      <c r="F774" s="1" t="s">
        <v>4327</v>
      </c>
      <c r="G774" s="1" t="s">
        <v>4328</v>
      </c>
      <c r="H774" s="1" t="s">
        <v>4329</v>
      </c>
      <c r="I774" s="1">
        <v>6.5690091E7</v>
      </c>
      <c r="J774" s="1">
        <v>42464.0</v>
      </c>
      <c r="M774" s="1">
        <v>0.0</v>
      </c>
      <c r="N774" s="1">
        <v>1.0</v>
      </c>
      <c r="O774" s="1">
        <v>0.0</v>
      </c>
      <c r="P774" s="1" t="s">
        <v>89</v>
      </c>
      <c r="Q774" s="1" t="s">
        <v>587</v>
      </c>
      <c r="R774" s="1">
        <v>40.7817299999999</v>
      </c>
      <c r="S774" s="1">
        <v>-73.94621</v>
      </c>
      <c r="T774" s="1" t="s">
        <v>91</v>
      </c>
      <c r="U774" s="1" t="s">
        <v>113</v>
      </c>
      <c r="V774" s="1">
        <v>1.0</v>
      </c>
      <c r="W774" s="1">
        <v>1.0</v>
      </c>
      <c r="X774" s="1">
        <v>1.0</v>
      </c>
      <c r="Y774" s="1">
        <v>1.0</v>
      </c>
      <c r="Z774" s="1" t="s">
        <v>93</v>
      </c>
      <c r="AA774" s="1" t="s">
        <v>4330</v>
      </c>
      <c r="AB774" s="1">
        <v>185.0</v>
      </c>
      <c r="AC774" s="1">
        <v>1.0</v>
      </c>
      <c r="AD774" s="1">
        <v>0.0</v>
      </c>
      <c r="AE774" s="1">
        <v>1.0</v>
      </c>
      <c r="AF774" s="1" t="s">
        <v>456</v>
      </c>
      <c r="AG774" s="1">
        <v>1.0</v>
      </c>
      <c r="AH774" s="1">
        <v>0.0</v>
      </c>
      <c r="AI774" s="1">
        <v>0.0</v>
      </c>
      <c r="AJ774" s="1">
        <v>0.0</v>
      </c>
      <c r="AK774" s="1">
        <v>0.0</v>
      </c>
      <c r="AL774" s="1">
        <v>0.0</v>
      </c>
      <c r="AM774" s="1">
        <v>0.0</v>
      </c>
      <c r="AU774" s="1">
        <v>0.0</v>
      </c>
      <c r="AV774" s="1" t="s">
        <v>117</v>
      </c>
      <c r="AW774" s="1">
        <v>1.0</v>
      </c>
      <c r="AX774" s="1">
        <v>0.0</v>
      </c>
      <c r="AY774" s="1">
        <v>1.0</v>
      </c>
      <c r="AZ774" s="1">
        <v>0.0</v>
      </c>
      <c r="BB774" s="1">
        <v>-1.0</v>
      </c>
      <c r="BC774" s="1">
        <v>-1.0</v>
      </c>
      <c r="BD774" s="1">
        <v>-1.0</v>
      </c>
      <c r="BE774" s="1">
        <v>-1.0</v>
      </c>
      <c r="BF774" s="1">
        <v>-1.0</v>
      </c>
      <c r="BG774" s="1">
        <v>-1.0</v>
      </c>
      <c r="BH774" s="1">
        <v>-1.0</v>
      </c>
      <c r="BI774" s="1">
        <v>-1.0</v>
      </c>
      <c r="BJ774" s="1">
        <v>1.0</v>
      </c>
      <c r="BK774" s="1">
        <v>-1.0</v>
      </c>
      <c r="BL774" s="1">
        <v>-1.0</v>
      </c>
      <c r="BM774" s="1">
        <v>1.0</v>
      </c>
      <c r="BN774" s="1">
        <v>-1.0</v>
      </c>
      <c r="BO774" s="1">
        <v>-1.0</v>
      </c>
      <c r="BP774" s="1">
        <v>1.0</v>
      </c>
      <c r="BQ774" s="1">
        <v>-1.0</v>
      </c>
      <c r="BR774" s="1">
        <v>-1.0</v>
      </c>
      <c r="BS774" s="1">
        <v>-1.0</v>
      </c>
      <c r="BT774" s="1">
        <v>-1.0</v>
      </c>
      <c r="BU774" s="1">
        <v>1.0</v>
      </c>
      <c r="BV774" s="1">
        <v>-1.0</v>
      </c>
      <c r="BW774" s="1">
        <v>1.0</v>
      </c>
      <c r="BX774" s="1">
        <v>-1.0</v>
      </c>
      <c r="BY774" s="1">
        <v>1.0</v>
      </c>
      <c r="BZ774" s="1">
        <v>-1.0</v>
      </c>
      <c r="CA774" s="1">
        <v>1.0</v>
      </c>
      <c r="CB774" s="1">
        <v>-1.0</v>
      </c>
      <c r="CC774" s="1">
        <v>-1.0</v>
      </c>
      <c r="CD774" s="1">
        <v>25689.0</v>
      </c>
    </row>
    <row r="775">
      <c r="A775" s="1">
        <v>1.3936825E7</v>
      </c>
      <c r="B775" s="1" t="s">
        <v>4331</v>
      </c>
      <c r="C775" s="1" t="s">
        <v>4332</v>
      </c>
      <c r="D775" s="1" t="s">
        <v>4332</v>
      </c>
      <c r="E775" s="1" t="s">
        <v>85</v>
      </c>
      <c r="I775" s="1">
        <v>8.2857184E7</v>
      </c>
      <c r="J775" s="1">
        <v>42561.0</v>
      </c>
      <c r="K775" s="1" t="s">
        <v>88</v>
      </c>
      <c r="L775" s="1">
        <v>1.0</v>
      </c>
      <c r="M775" s="1">
        <v>1.0</v>
      </c>
      <c r="N775" s="1">
        <v>1.0</v>
      </c>
      <c r="O775" s="1">
        <v>1.0</v>
      </c>
      <c r="P775" s="1" t="s">
        <v>111</v>
      </c>
      <c r="Q775" s="1" t="s">
        <v>112</v>
      </c>
      <c r="R775" s="1">
        <v>40.7309599999999</v>
      </c>
      <c r="S775" s="1">
        <v>-73.84924</v>
      </c>
      <c r="T775" s="1" t="s">
        <v>91</v>
      </c>
      <c r="U775" s="1" t="s">
        <v>113</v>
      </c>
      <c r="V775" s="1">
        <v>2.0</v>
      </c>
      <c r="W775" s="1">
        <v>1.0</v>
      </c>
      <c r="X775" s="1">
        <v>1.0</v>
      </c>
      <c r="Y775" s="1">
        <v>1.0</v>
      </c>
      <c r="Z775" s="1" t="s">
        <v>93</v>
      </c>
      <c r="AA775" s="1" t="s">
        <v>4333</v>
      </c>
      <c r="AB775" s="1">
        <v>75.0</v>
      </c>
      <c r="AC775" s="1">
        <v>1.0</v>
      </c>
      <c r="AD775" s="1">
        <v>0.0</v>
      </c>
      <c r="AE775" s="1">
        <v>2.0</v>
      </c>
      <c r="AF775" s="1" t="s">
        <v>255</v>
      </c>
      <c r="AG775" s="1">
        <v>1.0</v>
      </c>
      <c r="AH775" s="1">
        <v>14.0</v>
      </c>
      <c r="AI775" s="1">
        <v>37.0</v>
      </c>
      <c r="AJ775" s="1">
        <v>67.0</v>
      </c>
      <c r="AK775" s="1">
        <v>157.0</v>
      </c>
      <c r="AL775" s="1">
        <v>16.0</v>
      </c>
      <c r="AM775" s="1">
        <v>10.0</v>
      </c>
      <c r="AN775" s="1">
        <v>98.0</v>
      </c>
      <c r="AO775" s="1">
        <v>10.0</v>
      </c>
      <c r="AP775" s="1">
        <v>10.0</v>
      </c>
      <c r="AQ775" s="1">
        <v>10.0</v>
      </c>
      <c r="AR775" s="1">
        <v>10.0</v>
      </c>
      <c r="AS775" s="1">
        <v>9.0</v>
      </c>
      <c r="AT775" s="1">
        <v>10.0</v>
      </c>
      <c r="AU775" s="1">
        <v>0.0</v>
      </c>
      <c r="AV775" s="1" t="s">
        <v>105</v>
      </c>
      <c r="AW775" s="1">
        <v>1.0</v>
      </c>
      <c r="AX775" s="1">
        <v>0.0</v>
      </c>
      <c r="AY775" s="1">
        <v>1.0</v>
      </c>
      <c r="AZ775" s="1">
        <v>0.0</v>
      </c>
      <c r="BA775" s="1">
        <v>0.61</v>
      </c>
      <c r="BB775" s="1">
        <v>-1.0</v>
      </c>
      <c r="BC775" s="1">
        <v>1.0</v>
      </c>
      <c r="BD775" s="1">
        <v>-1.0</v>
      </c>
      <c r="BE775" s="1">
        <v>-1.0</v>
      </c>
      <c r="BF775" s="1">
        <v>-1.0</v>
      </c>
      <c r="BG775" s="1">
        <v>-1.0</v>
      </c>
      <c r="BH775" s="1">
        <v>-1.0</v>
      </c>
      <c r="BI775" s="1">
        <v>-1.0</v>
      </c>
      <c r="BJ775" s="1">
        <v>1.0</v>
      </c>
      <c r="BK775" s="1">
        <v>-1.0</v>
      </c>
      <c r="BL775" s="1">
        <v>-1.0</v>
      </c>
      <c r="BM775" s="1">
        <v>1.0</v>
      </c>
      <c r="BN775" s="1">
        <v>1.0</v>
      </c>
      <c r="BO775" s="1">
        <v>-1.0</v>
      </c>
      <c r="BP775" s="1">
        <v>1.0</v>
      </c>
      <c r="BQ775" s="1">
        <v>1.0</v>
      </c>
      <c r="BR775" s="1">
        <v>-1.0</v>
      </c>
      <c r="BS775" s="1">
        <v>-1.0</v>
      </c>
      <c r="BT775" s="1">
        <v>-1.0</v>
      </c>
      <c r="BU775" s="1">
        <v>1.0</v>
      </c>
      <c r="BV775" s="1">
        <v>-1.0</v>
      </c>
      <c r="BW775" s="1">
        <v>-1.0</v>
      </c>
      <c r="BX775" s="1">
        <v>-1.0</v>
      </c>
      <c r="BY775" s="1">
        <v>-1.0</v>
      </c>
      <c r="BZ775" s="1">
        <v>-1.0</v>
      </c>
      <c r="CA775" s="1">
        <v>-1.0</v>
      </c>
      <c r="CB775" s="1">
        <v>-1.0</v>
      </c>
      <c r="CC775" s="1">
        <v>-1.0</v>
      </c>
      <c r="CD775" s="1">
        <v>25714.0</v>
      </c>
    </row>
    <row r="776">
      <c r="A776" s="1">
        <v>1.2666669E7</v>
      </c>
      <c r="B776" s="1" t="s">
        <v>4334</v>
      </c>
      <c r="C776" s="1" t="s">
        <v>4335</v>
      </c>
      <c r="D776" s="1" t="s">
        <v>4335</v>
      </c>
      <c r="E776" s="1" t="s">
        <v>85</v>
      </c>
      <c r="I776" s="1">
        <v>1.3406954E7</v>
      </c>
      <c r="J776" s="1">
        <v>41720.0</v>
      </c>
      <c r="M776" s="1">
        <v>0.0</v>
      </c>
      <c r="N776" s="1">
        <v>3.0</v>
      </c>
      <c r="O776" s="1">
        <v>1.0</v>
      </c>
      <c r="P776" s="1" t="s">
        <v>89</v>
      </c>
      <c r="Q776" s="1" t="s">
        <v>90</v>
      </c>
      <c r="R776" s="1">
        <v>40.78265</v>
      </c>
      <c r="S776" s="1">
        <v>-73.95364</v>
      </c>
      <c r="T776" s="1" t="s">
        <v>91</v>
      </c>
      <c r="U776" s="1" t="s">
        <v>113</v>
      </c>
      <c r="V776" s="1">
        <v>2.0</v>
      </c>
      <c r="W776" s="1">
        <v>1.0</v>
      </c>
      <c r="X776" s="1">
        <v>1.0</v>
      </c>
      <c r="Y776" s="1">
        <v>2.0</v>
      </c>
      <c r="Z776" s="1" t="s">
        <v>93</v>
      </c>
      <c r="AA776" s="1" t="s">
        <v>4336</v>
      </c>
      <c r="AB776" s="1">
        <v>99.0</v>
      </c>
      <c r="AC776" s="1">
        <v>1.0</v>
      </c>
      <c r="AD776" s="1">
        <v>0.0</v>
      </c>
      <c r="AE776" s="1">
        <v>1.0</v>
      </c>
      <c r="AF776" s="1" t="s">
        <v>349</v>
      </c>
      <c r="AG776" s="1">
        <v>1.0</v>
      </c>
      <c r="AH776" s="1">
        <v>0.0</v>
      </c>
      <c r="AI776" s="1">
        <v>0.0</v>
      </c>
      <c r="AJ776" s="1">
        <v>0.0</v>
      </c>
      <c r="AK776" s="1">
        <v>0.0</v>
      </c>
      <c r="AL776" s="1">
        <v>2.0</v>
      </c>
      <c r="AM776" s="1">
        <v>0.0</v>
      </c>
      <c r="AN776" s="1">
        <v>100.0</v>
      </c>
      <c r="AO776" s="1">
        <v>10.0</v>
      </c>
      <c r="AP776" s="1">
        <v>10.0</v>
      </c>
      <c r="AQ776" s="1">
        <v>10.0</v>
      </c>
      <c r="AR776" s="1">
        <v>10.0</v>
      </c>
      <c r="AS776" s="1">
        <v>10.0</v>
      </c>
      <c r="AT776" s="1">
        <v>10.0</v>
      </c>
      <c r="AU776" s="1">
        <v>0.0</v>
      </c>
      <c r="AV776" s="1" t="s">
        <v>105</v>
      </c>
      <c r="AW776" s="1">
        <v>3.0</v>
      </c>
      <c r="AX776" s="1">
        <v>0.0</v>
      </c>
      <c r="AY776" s="1">
        <v>2.0</v>
      </c>
      <c r="AZ776" s="1">
        <v>1.0</v>
      </c>
      <c r="BA776" s="1">
        <v>0.05</v>
      </c>
      <c r="BB776" s="1">
        <v>1.0</v>
      </c>
      <c r="BC776" s="1">
        <v>1.0</v>
      </c>
      <c r="BD776" s="1">
        <v>-1.0</v>
      </c>
      <c r="BE776" s="1">
        <v>-1.0</v>
      </c>
      <c r="BF776" s="1">
        <v>-1.0</v>
      </c>
      <c r="BG776" s="1">
        <v>-1.0</v>
      </c>
      <c r="BH776" s="1">
        <v>-1.0</v>
      </c>
      <c r="BI776" s="1">
        <v>-1.0</v>
      </c>
      <c r="BJ776" s="1">
        <v>-1.0</v>
      </c>
      <c r="BK776" s="1">
        <v>-1.0</v>
      </c>
      <c r="BL776" s="1">
        <v>-1.0</v>
      </c>
      <c r="BM776" s="1">
        <v>-1.0</v>
      </c>
      <c r="BN776" s="1">
        <v>1.0</v>
      </c>
      <c r="BO776" s="1">
        <v>-1.0</v>
      </c>
      <c r="BP776" s="1">
        <v>1.0</v>
      </c>
      <c r="BQ776" s="1">
        <v>-1.0</v>
      </c>
      <c r="BR776" s="1">
        <v>-1.0</v>
      </c>
      <c r="BS776" s="1">
        <v>-1.0</v>
      </c>
      <c r="BT776" s="1">
        <v>-1.0</v>
      </c>
      <c r="BU776" s="1">
        <v>1.0</v>
      </c>
      <c r="BV776" s="1">
        <v>-1.0</v>
      </c>
      <c r="BW776" s="1">
        <v>1.0</v>
      </c>
      <c r="BX776" s="1">
        <v>-1.0</v>
      </c>
      <c r="BY776" s="1">
        <v>-1.0</v>
      </c>
      <c r="BZ776" s="1">
        <v>-1.0</v>
      </c>
      <c r="CA776" s="1">
        <v>-1.0</v>
      </c>
      <c r="CB776" s="1">
        <v>-1.0</v>
      </c>
      <c r="CC776" s="1">
        <v>-1.0</v>
      </c>
      <c r="CD776" s="1">
        <v>25747.0</v>
      </c>
    </row>
    <row r="777">
      <c r="A777" s="1">
        <v>8354383.0</v>
      </c>
      <c r="B777" s="1" t="s">
        <v>4337</v>
      </c>
      <c r="C777" s="1" t="s">
        <v>4338</v>
      </c>
      <c r="D777" s="1" t="s">
        <v>4339</v>
      </c>
      <c r="E777" s="1" t="s">
        <v>85</v>
      </c>
      <c r="F777" s="1" t="s">
        <v>4340</v>
      </c>
      <c r="G777" s="1" t="s">
        <v>4341</v>
      </c>
      <c r="H777" s="1" t="s">
        <v>4342</v>
      </c>
      <c r="I777" s="1">
        <v>3.820473E7</v>
      </c>
      <c r="J777" s="1">
        <v>42197.0</v>
      </c>
      <c r="K777" s="1" t="s">
        <v>339</v>
      </c>
      <c r="L777" s="1">
        <v>0.25</v>
      </c>
      <c r="M777" s="1">
        <v>0.0</v>
      </c>
      <c r="N777" s="1">
        <v>3.0</v>
      </c>
      <c r="O777" s="1">
        <v>1.0</v>
      </c>
      <c r="P777" s="1" t="s">
        <v>89</v>
      </c>
      <c r="Q777" s="1" t="s">
        <v>90</v>
      </c>
      <c r="R777" s="1">
        <v>40.73524</v>
      </c>
      <c r="S777" s="1">
        <v>-73.98441</v>
      </c>
      <c r="T777" s="1" t="s">
        <v>91</v>
      </c>
      <c r="U777" s="1" t="s">
        <v>92</v>
      </c>
      <c r="V777" s="1">
        <v>4.0</v>
      </c>
      <c r="W777" s="1">
        <v>1.0</v>
      </c>
      <c r="X777" s="1">
        <v>2.0</v>
      </c>
      <c r="Y777" s="1">
        <v>2.0</v>
      </c>
      <c r="Z777" s="1" t="s">
        <v>93</v>
      </c>
      <c r="AA777" s="1" t="s">
        <v>4343</v>
      </c>
      <c r="AB777" s="1">
        <v>239.0</v>
      </c>
      <c r="AC777" s="1">
        <v>1.0</v>
      </c>
      <c r="AD777" s="1">
        <v>0.0</v>
      </c>
      <c r="AE777" s="1">
        <v>5.0</v>
      </c>
      <c r="AF777" s="1" t="s">
        <v>255</v>
      </c>
      <c r="AG777" s="1">
        <v>1.0</v>
      </c>
      <c r="AH777" s="1">
        <v>0.0</v>
      </c>
      <c r="AI777" s="1">
        <v>17.0</v>
      </c>
      <c r="AJ777" s="1">
        <v>17.0</v>
      </c>
      <c r="AK777" s="1">
        <v>30.0</v>
      </c>
      <c r="AL777" s="1">
        <v>2.0</v>
      </c>
      <c r="AM777" s="1">
        <v>1.0</v>
      </c>
      <c r="AN777" s="1">
        <v>80.0</v>
      </c>
      <c r="AO777" s="1">
        <v>8.0</v>
      </c>
      <c r="AP777" s="1">
        <v>6.0</v>
      </c>
      <c r="AQ777" s="1">
        <v>10.0</v>
      </c>
      <c r="AR777" s="1">
        <v>10.0</v>
      </c>
      <c r="AS777" s="1">
        <v>10.0</v>
      </c>
      <c r="AT777" s="1">
        <v>7.0</v>
      </c>
      <c r="AU777" s="1">
        <v>0.0</v>
      </c>
      <c r="AV777" s="1" t="s">
        <v>96</v>
      </c>
      <c r="AW777" s="1">
        <v>3.0</v>
      </c>
      <c r="AX777" s="1">
        <v>2.0</v>
      </c>
      <c r="AY777" s="1">
        <v>1.0</v>
      </c>
      <c r="AZ777" s="1">
        <v>0.0</v>
      </c>
      <c r="BA777" s="1">
        <v>0.05</v>
      </c>
      <c r="BB777" s="1">
        <v>-1.0</v>
      </c>
      <c r="BC777" s="1">
        <v>1.0</v>
      </c>
      <c r="BD777" s="1">
        <v>-1.0</v>
      </c>
      <c r="BE777" s="1">
        <v>-1.0</v>
      </c>
      <c r="BF777" s="1">
        <v>-1.0</v>
      </c>
      <c r="BG777" s="1">
        <v>-1.0</v>
      </c>
      <c r="BH777" s="1">
        <v>-1.0</v>
      </c>
      <c r="BI777" s="1">
        <v>-1.0</v>
      </c>
      <c r="BJ777" s="1">
        <v>-1.0</v>
      </c>
      <c r="BK777" s="1">
        <v>-1.0</v>
      </c>
      <c r="BL777" s="1">
        <v>-1.0</v>
      </c>
      <c r="BM777" s="1">
        <v>1.0</v>
      </c>
      <c r="BN777" s="1">
        <v>-1.0</v>
      </c>
      <c r="BO777" s="1">
        <v>-1.0</v>
      </c>
      <c r="BP777" s="1">
        <v>1.0</v>
      </c>
      <c r="BQ777" s="1">
        <v>1.0</v>
      </c>
      <c r="BR777" s="1">
        <v>-1.0</v>
      </c>
      <c r="BS777" s="1">
        <v>-1.0</v>
      </c>
      <c r="BT777" s="1">
        <v>-1.0</v>
      </c>
      <c r="BU777" s="1">
        <v>1.0</v>
      </c>
      <c r="BV777" s="1">
        <v>-1.0</v>
      </c>
      <c r="BW777" s="1">
        <v>1.0</v>
      </c>
      <c r="BX777" s="1">
        <v>-1.0</v>
      </c>
      <c r="BY777" s="1">
        <v>-1.0</v>
      </c>
      <c r="BZ777" s="1">
        <v>-1.0</v>
      </c>
      <c r="CA777" s="1">
        <v>-1.0</v>
      </c>
      <c r="CB777" s="1">
        <v>-1.0</v>
      </c>
      <c r="CC777" s="1">
        <v>-1.0</v>
      </c>
      <c r="CD777" s="1">
        <v>25762.0</v>
      </c>
    </row>
    <row r="778">
      <c r="A778" s="1">
        <v>2.3606804E7</v>
      </c>
      <c r="B778" s="1" t="s">
        <v>4344</v>
      </c>
      <c r="C778" s="1" t="s">
        <v>4345</v>
      </c>
      <c r="D778" s="1" t="s">
        <v>4346</v>
      </c>
      <c r="E778" s="1" t="s">
        <v>85</v>
      </c>
      <c r="G778" s="1" t="s">
        <v>4347</v>
      </c>
      <c r="I778" s="1">
        <v>5225104.0</v>
      </c>
      <c r="J778" s="1">
        <v>41330.0</v>
      </c>
      <c r="K778" s="1" t="s">
        <v>134</v>
      </c>
      <c r="L778" s="1">
        <v>1.0</v>
      </c>
      <c r="M778" s="1">
        <v>0.0</v>
      </c>
      <c r="N778" s="1">
        <v>1.0</v>
      </c>
      <c r="O778" s="1">
        <v>0.0</v>
      </c>
      <c r="P778" s="1" t="s">
        <v>4348</v>
      </c>
      <c r="Q778" s="1" t="s">
        <v>124</v>
      </c>
      <c r="R778" s="1">
        <v>40.68016</v>
      </c>
      <c r="S778" s="1">
        <v>-73.91054</v>
      </c>
      <c r="T778" s="1" t="s">
        <v>150</v>
      </c>
      <c r="U778" s="1" t="s">
        <v>92</v>
      </c>
      <c r="V778" s="1">
        <v>3.0</v>
      </c>
      <c r="W778" s="1">
        <v>1.0</v>
      </c>
      <c r="X778" s="1">
        <v>1.0</v>
      </c>
      <c r="Y778" s="1">
        <v>1.0</v>
      </c>
      <c r="Z778" s="1" t="s">
        <v>93</v>
      </c>
      <c r="AA778" s="1" t="s">
        <v>4349</v>
      </c>
      <c r="AB778" s="1">
        <v>68.0</v>
      </c>
      <c r="AC778" s="1">
        <v>1.0</v>
      </c>
      <c r="AD778" s="1">
        <v>0.0</v>
      </c>
      <c r="AE778" s="1">
        <v>3.0</v>
      </c>
      <c r="AF778" s="1" t="s">
        <v>127</v>
      </c>
      <c r="AG778" s="1">
        <v>1.0</v>
      </c>
      <c r="AH778" s="1">
        <v>0.0</v>
      </c>
      <c r="AI778" s="1">
        <v>4.0</v>
      </c>
      <c r="AJ778" s="1">
        <v>14.0</v>
      </c>
      <c r="AK778" s="1">
        <v>28.0</v>
      </c>
      <c r="AL778" s="1">
        <v>19.0</v>
      </c>
      <c r="AM778" s="1">
        <v>12.0</v>
      </c>
      <c r="AN778" s="1">
        <v>94.0</v>
      </c>
      <c r="AO778" s="1">
        <v>10.0</v>
      </c>
      <c r="AP778" s="1">
        <v>9.0</v>
      </c>
      <c r="AQ778" s="1">
        <v>10.0</v>
      </c>
      <c r="AR778" s="1">
        <v>10.0</v>
      </c>
      <c r="AS778" s="1">
        <v>9.0</v>
      </c>
      <c r="AT778" s="1">
        <v>9.0</v>
      </c>
      <c r="AU778" s="1">
        <v>1.0</v>
      </c>
      <c r="AV778" s="1" t="s">
        <v>117</v>
      </c>
      <c r="AW778" s="1">
        <v>1.0</v>
      </c>
      <c r="AX778" s="1">
        <v>1.0</v>
      </c>
      <c r="AY778" s="1">
        <v>0.0</v>
      </c>
      <c r="AZ778" s="1">
        <v>0.0</v>
      </c>
      <c r="BA778" s="1">
        <v>1.23</v>
      </c>
      <c r="BB778" s="1">
        <v>-1.0</v>
      </c>
      <c r="BC778" s="1">
        <v>1.0</v>
      </c>
      <c r="BD778" s="1">
        <v>-1.0</v>
      </c>
      <c r="BE778" s="1">
        <v>-1.0</v>
      </c>
      <c r="BF778" s="1">
        <v>-1.0</v>
      </c>
      <c r="BG778" s="1">
        <v>-1.0</v>
      </c>
      <c r="BH778" s="1">
        <v>-1.0</v>
      </c>
      <c r="BI778" s="1">
        <v>-1.0</v>
      </c>
      <c r="BJ778" s="1">
        <v>1.0</v>
      </c>
      <c r="BK778" s="1">
        <v>1.0</v>
      </c>
      <c r="BL778" s="1">
        <v>1.0</v>
      </c>
      <c r="BM778" s="1">
        <v>1.0</v>
      </c>
      <c r="BN778" s="1">
        <v>-1.0</v>
      </c>
      <c r="BO778" s="1">
        <v>-1.0</v>
      </c>
      <c r="BP778" s="1">
        <v>-1.0</v>
      </c>
      <c r="BQ778" s="1">
        <v>-1.0</v>
      </c>
      <c r="BR778" s="1">
        <v>1.0</v>
      </c>
      <c r="BS778" s="1">
        <v>-1.0</v>
      </c>
      <c r="BT778" s="1">
        <v>-1.0</v>
      </c>
      <c r="BU778" s="1">
        <v>1.0</v>
      </c>
      <c r="BV778" s="1">
        <v>-1.0</v>
      </c>
      <c r="BW778" s="1">
        <v>-1.0</v>
      </c>
      <c r="BX778" s="1">
        <v>-1.0</v>
      </c>
      <c r="BY778" s="1">
        <v>-1.0</v>
      </c>
      <c r="BZ778" s="1">
        <v>1.0</v>
      </c>
      <c r="CA778" s="1">
        <v>-1.0</v>
      </c>
      <c r="CB778" s="1">
        <v>-1.0</v>
      </c>
      <c r="CC778" s="1">
        <v>-1.0</v>
      </c>
      <c r="CD778" s="1">
        <v>25779.0</v>
      </c>
    </row>
    <row r="779">
      <c r="A779" s="1">
        <v>2.1978366E7</v>
      </c>
      <c r="B779" s="1" t="s">
        <v>4350</v>
      </c>
      <c r="C779" s="1" t="s">
        <v>4351</v>
      </c>
      <c r="D779" s="1" t="s">
        <v>4351</v>
      </c>
      <c r="E779" s="1" t="s">
        <v>85</v>
      </c>
      <c r="H779" s="2" t="str">
        <f>- no shoes in The house - kitchen is NOT included in The listing</f>
        <v>#ERROR!</v>
      </c>
      <c r="I779" s="1">
        <v>6441887.0</v>
      </c>
      <c r="J779" s="1">
        <v>41411.0</v>
      </c>
      <c r="M779" s="1">
        <v>1.0</v>
      </c>
      <c r="N779" s="1">
        <v>2.0</v>
      </c>
      <c r="O779" s="1">
        <v>1.0</v>
      </c>
      <c r="P779" s="1" t="s">
        <v>123</v>
      </c>
      <c r="Q779" s="1" t="s">
        <v>124</v>
      </c>
      <c r="R779" s="1">
        <v>40.6913099999999</v>
      </c>
      <c r="S779" s="1">
        <v>-73.93387</v>
      </c>
      <c r="T779" s="1" t="s">
        <v>91</v>
      </c>
      <c r="U779" s="1" t="s">
        <v>113</v>
      </c>
      <c r="V779" s="1">
        <v>2.0</v>
      </c>
      <c r="W779" s="1">
        <v>1.0</v>
      </c>
      <c r="X779" s="1">
        <v>1.0</v>
      </c>
      <c r="Y779" s="1">
        <v>1.0</v>
      </c>
      <c r="Z779" s="1" t="s">
        <v>93</v>
      </c>
      <c r="AA779" s="1" t="s">
        <v>4352</v>
      </c>
      <c r="AB779" s="1">
        <v>60.0</v>
      </c>
      <c r="AC779" s="1">
        <v>1.0</v>
      </c>
      <c r="AD779" s="1">
        <v>0.0</v>
      </c>
      <c r="AE779" s="1">
        <v>1.0</v>
      </c>
      <c r="AF779" s="1" t="s">
        <v>1891</v>
      </c>
      <c r="AG779" s="1">
        <v>1.0</v>
      </c>
      <c r="AH779" s="1">
        <v>0.0</v>
      </c>
      <c r="AI779" s="1">
        <v>0.0</v>
      </c>
      <c r="AJ779" s="1">
        <v>0.0</v>
      </c>
      <c r="AK779" s="1">
        <v>0.0</v>
      </c>
      <c r="AL779" s="1">
        <v>9.0</v>
      </c>
      <c r="AM779" s="1">
        <v>0.0</v>
      </c>
      <c r="AN779" s="1">
        <v>100.0</v>
      </c>
      <c r="AO779" s="1">
        <v>10.0</v>
      </c>
      <c r="AP779" s="1">
        <v>10.0</v>
      </c>
      <c r="AQ779" s="1">
        <v>10.0</v>
      </c>
      <c r="AR779" s="1">
        <v>10.0</v>
      </c>
      <c r="AS779" s="1">
        <v>9.0</v>
      </c>
      <c r="AT779" s="1">
        <v>10.0</v>
      </c>
      <c r="AU779" s="1">
        <v>0.0</v>
      </c>
      <c r="AV779" s="1" t="s">
        <v>105</v>
      </c>
      <c r="AW779" s="1">
        <v>2.0</v>
      </c>
      <c r="AX779" s="1">
        <v>1.0</v>
      </c>
      <c r="AY779" s="1">
        <v>1.0</v>
      </c>
      <c r="AZ779" s="1">
        <v>0.0</v>
      </c>
      <c r="BA779" s="1">
        <v>0.46</v>
      </c>
      <c r="BB779" s="1">
        <v>-1.0</v>
      </c>
      <c r="BC779" s="1">
        <v>1.0</v>
      </c>
      <c r="BD779" s="1">
        <v>-1.0</v>
      </c>
      <c r="BE779" s="1">
        <v>-1.0</v>
      </c>
      <c r="BF779" s="1">
        <v>-1.0</v>
      </c>
      <c r="BG779" s="1">
        <v>-1.0</v>
      </c>
      <c r="BH779" s="1">
        <v>-1.0</v>
      </c>
      <c r="BI779" s="1">
        <v>-1.0</v>
      </c>
      <c r="BJ779" s="1">
        <v>-1.0</v>
      </c>
      <c r="BK779" s="1">
        <v>-1.0</v>
      </c>
      <c r="BL779" s="1">
        <v>-1.0</v>
      </c>
      <c r="BM779" s="1">
        <v>-1.0</v>
      </c>
      <c r="BN779" s="1">
        <v>-1.0</v>
      </c>
      <c r="BO779" s="1">
        <v>-1.0</v>
      </c>
      <c r="BP779" s="1">
        <v>-1.0</v>
      </c>
      <c r="BQ779" s="1">
        <v>-1.0</v>
      </c>
      <c r="BR779" s="1">
        <v>-1.0</v>
      </c>
      <c r="BS779" s="1">
        <v>-1.0</v>
      </c>
      <c r="BT779" s="1">
        <v>-1.0</v>
      </c>
      <c r="BU779" s="1">
        <v>1.0</v>
      </c>
      <c r="BV779" s="1">
        <v>-1.0</v>
      </c>
      <c r="BW779" s="1">
        <v>-1.0</v>
      </c>
      <c r="BX779" s="1">
        <v>-1.0</v>
      </c>
      <c r="BY779" s="1">
        <v>-1.0</v>
      </c>
      <c r="BZ779" s="1">
        <v>-1.0</v>
      </c>
      <c r="CA779" s="1">
        <v>-1.0</v>
      </c>
      <c r="CB779" s="1">
        <v>-1.0</v>
      </c>
      <c r="CC779" s="1">
        <v>-1.0</v>
      </c>
      <c r="CD779" s="1">
        <v>25953.0</v>
      </c>
    </row>
    <row r="780">
      <c r="A780" s="1">
        <v>1.1242469E7</v>
      </c>
      <c r="B780" s="1" t="s">
        <v>4353</v>
      </c>
      <c r="C780" s="1" t="s">
        <v>4354</v>
      </c>
      <c r="D780" s="1" t="s">
        <v>4354</v>
      </c>
      <c r="E780" s="1" t="s">
        <v>85</v>
      </c>
      <c r="I780" s="1">
        <v>1.7861935E7</v>
      </c>
      <c r="J780" s="1">
        <v>41829.0</v>
      </c>
      <c r="M780" s="1">
        <v>0.0</v>
      </c>
      <c r="N780" s="1">
        <v>1.0</v>
      </c>
      <c r="O780" s="1">
        <v>1.0</v>
      </c>
      <c r="P780" s="1" t="s">
        <v>111</v>
      </c>
      <c r="Q780" s="1" t="s">
        <v>1715</v>
      </c>
      <c r="R780" s="1">
        <v>40.76015</v>
      </c>
      <c r="S780" s="1">
        <v>-73.79105</v>
      </c>
      <c r="T780" s="1" t="s">
        <v>91</v>
      </c>
      <c r="U780" s="1" t="s">
        <v>92</v>
      </c>
      <c r="V780" s="1">
        <v>3.0</v>
      </c>
      <c r="W780" s="1">
        <v>1.0</v>
      </c>
      <c r="X780" s="1">
        <v>1.0</v>
      </c>
      <c r="Y780" s="1">
        <v>2.0</v>
      </c>
      <c r="Z780" s="1" t="s">
        <v>93</v>
      </c>
      <c r="AA780" s="1" t="s">
        <v>4355</v>
      </c>
      <c r="AB780" s="1">
        <v>70.0</v>
      </c>
      <c r="AC780" s="1">
        <v>1.0</v>
      </c>
      <c r="AD780" s="1">
        <v>0.0</v>
      </c>
      <c r="AE780" s="1">
        <v>4.0</v>
      </c>
      <c r="AF780" s="1" t="s">
        <v>640</v>
      </c>
      <c r="AG780" s="1">
        <v>1.0</v>
      </c>
      <c r="AH780" s="1">
        <v>0.0</v>
      </c>
      <c r="AI780" s="1">
        <v>0.0</v>
      </c>
      <c r="AJ780" s="1">
        <v>0.0</v>
      </c>
      <c r="AK780" s="1">
        <v>0.0</v>
      </c>
      <c r="AL780" s="1">
        <v>0.0</v>
      </c>
      <c r="AM780" s="1">
        <v>0.0</v>
      </c>
      <c r="AU780" s="1">
        <v>0.0</v>
      </c>
      <c r="AV780" s="1" t="s">
        <v>96</v>
      </c>
      <c r="AW780" s="1">
        <v>1.0</v>
      </c>
      <c r="AX780" s="1">
        <v>1.0</v>
      </c>
      <c r="AY780" s="1">
        <v>0.0</v>
      </c>
      <c r="AZ780" s="1">
        <v>0.0</v>
      </c>
      <c r="BB780" s="1">
        <v>-1.0</v>
      </c>
      <c r="BC780" s="1">
        <v>1.0</v>
      </c>
      <c r="BD780" s="1">
        <v>-1.0</v>
      </c>
      <c r="BE780" s="1">
        <v>-1.0</v>
      </c>
      <c r="BF780" s="1">
        <v>-1.0</v>
      </c>
      <c r="BG780" s="1">
        <v>-1.0</v>
      </c>
      <c r="BH780" s="1">
        <v>-1.0</v>
      </c>
      <c r="BI780" s="1">
        <v>-1.0</v>
      </c>
      <c r="BJ780" s="1">
        <v>1.0</v>
      </c>
      <c r="BK780" s="1">
        <v>-1.0</v>
      </c>
      <c r="BL780" s="1">
        <v>-1.0</v>
      </c>
      <c r="BM780" s="1">
        <v>-1.0</v>
      </c>
      <c r="BN780" s="1">
        <v>-1.0</v>
      </c>
      <c r="BO780" s="1">
        <v>-1.0</v>
      </c>
      <c r="BP780" s="1">
        <v>1.0</v>
      </c>
      <c r="BQ780" s="1">
        <v>-1.0</v>
      </c>
      <c r="BR780" s="1">
        <v>-1.0</v>
      </c>
      <c r="BS780" s="1">
        <v>-1.0</v>
      </c>
      <c r="BT780" s="1">
        <v>-1.0</v>
      </c>
      <c r="BU780" s="1">
        <v>1.0</v>
      </c>
      <c r="BV780" s="1">
        <v>-1.0</v>
      </c>
      <c r="BW780" s="1">
        <v>-1.0</v>
      </c>
      <c r="BX780" s="1">
        <v>-1.0</v>
      </c>
      <c r="BY780" s="1">
        <v>-1.0</v>
      </c>
      <c r="BZ780" s="1">
        <v>-1.0</v>
      </c>
      <c r="CA780" s="1">
        <v>-1.0</v>
      </c>
      <c r="CB780" s="1">
        <v>-1.0</v>
      </c>
      <c r="CC780" s="1">
        <v>-1.0</v>
      </c>
      <c r="CD780" s="1">
        <v>26031.0</v>
      </c>
    </row>
    <row r="781">
      <c r="A781" s="1">
        <v>2.0148616E7</v>
      </c>
      <c r="B781" s="1" t="s">
        <v>4356</v>
      </c>
      <c r="C781" s="1" t="s">
        <v>4357</v>
      </c>
      <c r="D781" s="1" t="s">
        <v>4357</v>
      </c>
      <c r="E781" s="1" t="s">
        <v>85</v>
      </c>
      <c r="H781" s="1" t="s">
        <v>4092</v>
      </c>
      <c r="I781" s="1">
        <v>1.31647128E8</v>
      </c>
      <c r="J781" s="1">
        <v>42878.0</v>
      </c>
      <c r="K781" s="1" t="s">
        <v>88</v>
      </c>
      <c r="L781" s="1">
        <v>1.0</v>
      </c>
      <c r="M781" s="1">
        <v>0.0</v>
      </c>
      <c r="N781" s="1">
        <v>25.0</v>
      </c>
      <c r="O781" s="1">
        <v>1.0</v>
      </c>
      <c r="P781" s="1" t="s">
        <v>89</v>
      </c>
      <c r="Q781" s="1" t="s">
        <v>362</v>
      </c>
      <c r="R781" s="1">
        <v>40.77104</v>
      </c>
      <c r="S781" s="1">
        <v>-73.98522</v>
      </c>
      <c r="T781" s="1" t="s">
        <v>91</v>
      </c>
      <c r="U781" s="1" t="s">
        <v>92</v>
      </c>
      <c r="V781" s="1">
        <v>5.0</v>
      </c>
      <c r="W781" s="1">
        <v>1.0</v>
      </c>
      <c r="X781" s="1">
        <v>1.0</v>
      </c>
      <c r="Y781" s="1">
        <v>1.0</v>
      </c>
      <c r="Z781" s="1" t="s">
        <v>93</v>
      </c>
      <c r="AA781" s="1" t="s">
        <v>4358</v>
      </c>
      <c r="AB781" s="1">
        <v>190.0</v>
      </c>
      <c r="AC781" s="1">
        <v>1.0</v>
      </c>
      <c r="AD781" s="1">
        <v>0.0</v>
      </c>
      <c r="AE781" s="1">
        <v>30.0</v>
      </c>
      <c r="AF781" s="1" t="s">
        <v>407</v>
      </c>
      <c r="AG781" s="1">
        <v>1.0</v>
      </c>
      <c r="AH781" s="1">
        <v>0.0</v>
      </c>
      <c r="AI781" s="1">
        <v>1.0</v>
      </c>
      <c r="AJ781" s="1">
        <v>1.0</v>
      </c>
      <c r="AK781" s="1">
        <v>190.0</v>
      </c>
      <c r="AL781" s="1">
        <v>6.0</v>
      </c>
      <c r="AM781" s="1">
        <v>4.0</v>
      </c>
      <c r="AN781" s="1">
        <v>100.0</v>
      </c>
      <c r="AO781" s="1">
        <v>10.0</v>
      </c>
      <c r="AP781" s="1">
        <v>10.0</v>
      </c>
      <c r="AQ781" s="1">
        <v>10.0</v>
      </c>
      <c r="AR781" s="1">
        <v>10.0</v>
      </c>
      <c r="AS781" s="1">
        <v>10.0</v>
      </c>
      <c r="AT781" s="1">
        <v>10.0</v>
      </c>
      <c r="AU781" s="1">
        <v>1.0</v>
      </c>
      <c r="AV781" s="1" t="s">
        <v>96</v>
      </c>
      <c r="AW781" s="1">
        <v>25.0</v>
      </c>
      <c r="AX781" s="1">
        <v>25.0</v>
      </c>
      <c r="AY781" s="1">
        <v>0.0</v>
      </c>
      <c r="AZ781" s="1">
        <v>0.0</v>
      </c>
      <c r="BA781" s="1">
        <v>0.31</v>
      </c>
      <c r="BB781" s="1">
        <v>-1.0</v>
      </c>
      <c r="BC781" s="1">
        <v>1.0</v>
      </c>
      <c r="BD781" s="1">
        <v>-1.0</v>
      </c>
      <c r="BE781" s="1">
        <v>1.0</v>
      </c>
      <c r="BF781" s="1">
        <v>-1.0</v>
      </c>
      <c r="BG781" s="1">
        <v>-1.0</v>
      </c>
      <c r="BH781" s="1">
        <v>1.0</v>
      </c>
      <c r="BI781" s="1">
        <v>-1.0</v>
      </c>
      <c r="BJ781" s="1">
        <v>1.0</v>
      </c>
      <c r="BK781" s="1">
        <v>1.0</v>
      </c>
      <c r="BL781" s="1">
        <v>1.0</v>
      </c>
      <c r="BM781" s="1">
        <v>1.0</v>
      </c>
      <c r="BN781" s="1">
        <v>1.0</v>
      </c>
      <c r="BO781" s="1">
        <v>1.0</v>
      </c>
      <c r="BP781" s="1">
        <v>1.0</v>
      </c>
      <c r="BQ781" s="1">
        <v>-1.0</v>
      </c>
      <c r="BR781" s="1">
        <v>-1.0</v>
      </c>
      <c r="BS781" s="1">
        <v>1.0</v>
      </c>
      <c r="BT781" s="1">
        <v>1.0</v>
      </c>
      <c r="BU781" s="1">
        <v>1.0</v>
      </c>
      <c r="BV781" s="1">
        <v>1.0</v>
      </c>
      <c r="BW781" s="1">
        <v>1.0</v>
      </c>
      <c r="BX781" s="1">
        <v>1.0</v>
      </c>
      <c r="BY781" s="1">
        <v>-1.0</v>
      </c>
      <c r="BZ781" s="1">
        <v>-1.0</v>
      </c>
      <c r="CA781" s="1">
        <v>-1.0</v>
      </c>
      <c r="CB781" s="1">
        <v>1.0</v>
      </c>
      <c r="CC781" s="1">
        <v>1.0</v>
      </c>
      <c r="CD781" s="1">
        <v>26098.0</v>
      </c>
    </row>
    <row r="782">
      <c r="A782" s="1">
        <v>6347548.0</v>
      </c>
      <c r="B782" s="1" t="s">
        <v>4359</v>
      </c>
      <c r="C782" s="1" t="s">
        <v>4360</v>
      </c>
      <c r="D782" s="1" t="s">
        <v>4360</v>
      </c>
      <c r="E782" s="1" t="s">
        <v>85</v>
      </c>
      <c r="I782" s="1">
        <v>3.306331E7</v>
      </c>
      <c r="J782" s="1">
        <v>42134.0</v>
      </c>
      <c r="M782" s="1">
        <v>0.0</v>
      </c>
      <c r="N782" s="1">
        <v>1.0</v>
      </c>
      <c r="O782" s="1">
        <v>0.0</v>
      </c>
      <c r="P782" s="1" t="s">
        <v>89</v>
      </c>
      <c r="Q782" s="1" t="s">
        <v>90</v>
      </c>
      <c r="R782" s="1">
        <v>40.73789</v>
      </c>
      <c r="S782" s="1">
        <v>-73.97493</v>
      </c>
      <c r="T782" s="1" t="s">
        <v>91</v>
      </c>
      <c r="U782" s="1" t="s">
        <v>113</v>
      </c>
      <c r="V782" s="1">
        <v>2.0</v>
      </c>
      <c r="W782" s="1">
        <v>1.0</v>
      </c>
      <c r="X782" s="1">
        <v>1.0</v>
      </c>
      <c r="Y782" s="1">
        <v>1.0</v>
      </c>
      <c r="Z782" s="1" t="s">
        <v>93</v>
      </c>
      <c r="AA782" s="1" t="s">
        <v>4361</v>
      </c>
      <c r="AB782" s="1">
        <v>113.0</v>
      </c>
      <c r="AC782" s="1">
        <v>1.0</v>
      </c>
      <c r="AD782" s="1">
        <v>0.0</v>
      </c>
      <c r="AE782" s="1">
        <v>1.0</v>
      </c>
      <c r="AF782" s="1" t="s">
        <v>187</v>
      </c>
      <c r="AG782" s="1">
        <v>1.0</v>
      </c>
      <c r="AH782" s="1">
        <v>0.0</v>
      </c>
      <c r="AI782" s="1">
        <v>0.0</v>
      </c>
      <c r="AJ782" s="1">
        <v>0.0</v>
      </c>
      <c r="AK782" s="1">
        <v>0.0</v>
      </c>
      <c r="AL782" s="1">
        <v>2.0</v>
      </c>
      <c r="AM782" s="1">
        <v>0.0</v>
      </c>
      <c r="AN782" s="1">
        <v>80.0</v>
      </c>
      <c r="AO782" s="1">
        <v>10.0</v>
      </c>
      <c r="AP782" s="1">
        <v>9.0</v>
      </c>
      <c r="AQ782" s="1">
        <v>9.0</v>
      </c>
      <c r="AR782" s="1">
        <v>10.0</v>
      </c>
      <c r="AS782" s="1">
        <v>8.0</v>
      </c>
      <c r="AT782" s="1">
        <v>9.0</v>
      </c>
      <c r="AU782" s="1">
        <v>0.0</v>
      </c>
      <c r="AV782" s="1" t="s">
        <v>105</v>
      </c>
      <c r="AW782" s="1">
        <v>1.0</v>
      </c>
      <c r="AX782" s="1">
        <v>0.0</v>
      </c>
      <c r="AY782" s="1">
        <v>1.0</v>
      </c>
      <c r="AZ782" s="1">
        <v>0.0</v>
      </c>
      <c r="BA782" s="1">
        <v>0.04</v>
      </c>
      <c r="BB782" s="1">
        <v>-1.0</v>
      </c>
      <c r="BC782" s="1">
        <v>1.0</v>
      </c>
      <c r="BD782" s="1">
        <v>-1.0</v>
      </c>
      <c r="BE782" s="1">
        <v>-1.0</v>
      </c>
      <c r="BF782" s="1">
        <v>-1.0</v>
      </c>
      <c r="BG782" s="1">
        <v>-1.0</v>
      </c>
      <c r="BH782" s="1">
        <v>-1.0</v>
      </c>
      <c r="BI782" s="1">
        <v>-1.0</v>
      </c>
      <c r="BJ782" s="1">
        <v>1.0</v>
      </c>
      <c r="BK782" s="1">
        <v>-1.0</v>
      </c>
      <c r="BL782" s="1">
        <v>-1.0</v>
      </c>
      <c r="BM782" s="1">
        <v>1.0</v>
      </c>
      <c r="BN782" s="1">
        <v>1.0</v>
      </c>
      <c r="BO782" s="1">
        <v>-1.0</v>
      </c>
      <c r="BP782" s="1">
        <v>-1.0</v>
      </c>
      <c r="BQ782" s="1">
        <v>-1.0</v>
      </c>
      <c r="BR782" s="1">
        <v>-1.0</v>
      </c>
      <c r="BS782" s="1">
        <v>-1.0</v>
      </c>
      <c r="BT782" s="1">
        <v>-1.0</v>
      </c>
      <c r="BU782" s="1">
        <v>1.0</v>
      </c>
      <c r="BV782" s="1">
        <v>-1.0</v>
      </c>
      <c r="BW782" s="1">
        <v>-1.0</v>
      </c>
      <c r="BX782" s="1">
        <v>-1.0</v>
      </c>
      <c r="BY782" s="1">
        <v>-1.0</v>
      </c>
      <c r="BZ782" s="1">
        <v>-1.0</v>
      </c>
      <c r="CA782" s="1">
        <v>1.0</v>
      </c>
      <c r="CB782" s="1">
        <v>1.0</v>
      </c>
      <c r="CC782" s="1">
        <v>-1.0</v>
      </c>
      <c r="CD782" s="1">
        <v>26122.0</v>
      </c>
    </row>
    <row r="783">
      <c r="A783" s="1">
        <v>4574224.0</v>
      </c>
      <c r="B783" s="1" t="s">
        <v>4362</v>
      </c>
      <c r="D783" s="1" t="s">
        <v>4363</v>
      </c>
      <c r="E783" s="1" t="s">
        <v>85</v>
      </c>
      <c r="I783" s="1">
        <v>1.1308807E7</v>
      </c>
      <c r="J783" s="1">
        <v>41653.0</v>
      </c>
      <c r="M783" s="1">
        <v>0.0</v>
      </c>
      <c r="N783" s="1">
        <v>2.0</v>
      </c>
      <c r="O783" s="1">
        <v>1.0</v>
      </c>
      <c r="P783" s="1" t="s">
        <v>89</v>
      </c>
      <c r="Q783" s="1" t="s">
        <v>90</v>
      </c>
      <c r="R783" s="1">
        <v>40.82158</v>
      </c>
      <c r="S783" s="1">
        <v>-73.9533</v>
      </c>
      <c r="T783" s="1" t="s">
        <v>91</v>
      </c>
      <c r="U783" s="1" t="s">
        <v>113</v>
      </c>
      <c r="V783" s="1">
        <v>2.0</v>
      </c>
      <c r="W783" s="1">
        <v>1.0</v>
      </c>
      <c r="X783" s="1">
        <v>1.0</v>
      </c>
      <c r="Y783" s="1">
        <v>1.0</v>
      </c>
      <c r="Z783" s="1" t="s">
        <v>93</v>
      </c>
      <c r="AA783" s="1" t="s">
        <v>4364</v>
      </c>
      <c r="AB783" s="1">
        <v>65.0</v>
      </c>
      <c r="AC783" s="1">
        <v>1.0</v>
      </c>
      <c r="AD783" s="1">
        <v>0.0</v>
      </c>
      <c r="AE783" s="1">
        <v>1.0</v>
      </c>
      <c r="AF783" s="1" t="s">
        <v>597</v>
      </c>
      <c r="AG783" s="1">
        <v>1.0</v>
      </c>
      <c r="AH783" s="1">
        <v>0.0</v>
      </c>
      <c r="AI783" s="1">
        <v>0.0</v>
      </c>
      <c r="AJ783" s="1">
        <v>0.0</v>
      </c>
      <c r="AK783" s="1">
        <v>0.0</v>
      </c>
      <c r="AL783" s="1">
        <v>0.0</v>
      </c>
      <c r="AM783" s="1">
        <v>0.0</v>
      </c>
      <c r="AU783" s="1">
        <v>0.0</v>
      </c>
      <c r="AV783" s="1" t="s">
        <v>105</v>
      </c>
      <c r="AW783" s="1">
        <v>2.0</v>
      </c>
      <c r="AX783" s="1">
        <v>0.0</v>
      </c>
      <c r="AY783" s="1">
        <v>2.0</v>
      </c>
      <c r="AZ783" s="1">
        <v>0.0</v>
      </c>
      <c r="BB783" s="1">
        <v>-1.0</v>
      </c>
      <c r="BC783" s="1">
        <v>1.0</v>
      </c>
      <c r="BD783" s="1">
        <v>-1.0</v>
      </c>
      <c r="BE783" s="1">
        <v>-1.0</v>
      </c>
      <c r="BF783" s="1">
        <v>-1.0</v>
      </c>
      <c r="BG783" s="1">
        <v>-1.0</v>
      </c>
      <c r="BH783" s="1">
        <v>-1.0</v>
      </c>
      <c r="BI783" s="1">
        <v>-1.0</v>
      </c>
      <c r="BJ783" s="1">
        <v>1.0</v>
      </c>
      <c r="BK783" s="1">
        <v>-1.0</v>
      </c>
      <c r="BL783" s="1">
        <v>-1.0</v>
      </c>
      <c r="BM783" s="1">
        <v>1.0</v>
      </c>
      <c r="BN783" s="1">
        <v>-1.0</v>
      </c>
      <c r="BO783" s="1">
        <v>-1.0</v>
      </c>
      <c r="BP783" s="1">
        <v>1.0</v>
      </c>
      <c r="BQ783" s="1">
        <v>-1.0</v>
      </c>
      <c r="BR783" s="1">
        <v>-1.0</v>
      </c>
      <c r="BS783" s="1">
        <v>-1.0</v>
      </c>
      <c r="BT783" s="1">
        <v>-1.0</v>
      </c>
      <c r="BU783" s="1">
        <v>1.0</v>
      </c>
      <c r="BV783" s="1">
        <v>-1.0</v>
      </c>
      <c r="BW783" s="1">
        <v>-1.0</v>
      </c>
      <c r="BX783" s="1">
        <v>-1.0</v>
      </c>
      <c r="BY783" s="1">
        <v>-1.0</v>
      </c>
      <c r="BZ783" s="1">
        <v>-1.0</v>
      </c>
      <c r="CA783" s="1">
        <v>-1.0</v>
      </c>
      <c r="CB783" s="1">
        <v>-1.0</v>
      </c>
      <c r="CC783" s="1">
        <v>-1.0</v>
      </c>
      <c r="CD783" s="1">
        <v>26164.0</v>
      </c>
    </row>
    <row r="784">
      <c r="A784" s="1">
        <v>2.1836315E7</v>
      </c>
      <c r="B784" s="1" t="s">
        <v>4365</v>
      </c>
      <c r="C784" s="1" t="s">
        <v>4366</v>
      </c>
      <c r="D784" s="1" t="s">
        <v>4367</v>
      </c>
      <c r="E784" s="1" t="s">
        <v>85</v>
      </c>
      <c r="H784" s="1" t="s">
        <v>4368</v>
      </c>
      <c r="I784" s="1">
        <v>1.28536016E8</v>
      </c>
      <c r="J784" s="1">
        <v>42857.0</v>
      </c>
      <c r="M784" s="1">
        <v>0.0</v>
      </c>
      <c r="N784" s="1">
        <v>1.0</v>
      </c>
      <c r="O784" s="1">
        <v>0.0</v>
      </c>
      <c r="P784" s="1" t="s">
        <v>123</v>
      </c>
      <c r="Q784" s="1" t="s">
        <v>185</v>
      </c>
      <c r="R784" s="1">
        <v>40.7146</v>
      </c>
      <c r="S784" s="1">
        <v>-73.96282</v>
      </c>
      <c r="T784" s="1" t="s">
        <v>91</v>
      </c>
      <c r="U784" s="1" t="s">
        <v>92</v>
      </c>
      <c r="V784" s="1">
        <v>3.0</v>
      </c>
      <c r="W784" s="1">
        <v>1.0</v>
      </c>
      <c r="X784" s="1">
        <v>1.0</v>
      </c>
      <c r="Y784" s="1">
        <v>2.0</v>
      </c>
      <c r="Z784" s="1" t="s">
        <v>93</v>
      </c>
      <c r="AA784" s="1" t="s">
        <v>4369</v>
      </c>
      <c r="AB784" s="1">
        <v>385.0</v>
      </c>
      <c r="AC784" s="1">
        <v>1.0</v>
      </c>
      <c r="AD784" s="1">
        <v>85.0</v>
      </c>
      <c r="AE784" s="1">
        <v>10.0</v>
      </c>
      <c r="AF784" s="1" t="s">
        <v>669</v>
      </c>
      <c r="AG784" s="1">
        <v>1.0</v>
      </c>
      <c r="AH784" s="1">
        <v>0.0</v>
      </c>
      <c r="AI784" s="1">
        <v>0.0</v>
      </c>
      <c r="AJ784" s="1">
        <v>0.0</v>
      </c>
      <c r="AK784" s="1">
        <v>0.0</v>
      </c>
      <c r="AL784" s="1">
        <v>0.0</v>
      </c>
      <c r="AM784" s="1">
        <v>0.0</v>
      </c>
      <c r="AU784" s="1">
        <v>0.0</v>
      </c>
      <c r="AV784" s="1" t="s">
        <v>105</v>
      </c>
      <c r="AW784" s="1">
        <v>1.0</v>
      </c>
      <c r="AX784" s="1">
        <v>1.0</v>
      </c>
      <c r="AY784" s="1">
        <v>0.0</v>
      </c>
      <c r="AZ784" s="1">
        <v>0.0</v>
      </c>
      <c r="BB784" s="1">
        <v>-1.0</v>
      </c>
      <c r="BC784" s="1">
        <v>-1.0</v>
      </c>
      <c r="BD784" s="1">
        <v>-1.0</v>
      </c>
      <c r="BE784" s="1">
        <v>-1.0</v>
      </c>
      <c r="BF784" s="1">
        <v>-1.0</v>
      </c>
      <c r="BG784" s="1">
        <v>-1.0</v>
      </c>
      <c r="BH784" s="1">
        <v>-1.0</v>
      </c>
      <c r="BI784" s="1">
        <v>-1.0</v>
      </c>
      <c r="BJ784" s="1">
        <v>1.0</v>
      </c>
      <c r="BK784" s="1">
        <v>-1.0</v>
      </c>
      <c r="BL784" s="1">
        <v>-1.0</v>
      </c>
      <c r="BM784" s="1">
        <v>-1.0</v>
      </c>
      <c r="BN784" s="1">
        <v>-1.0</v>
      </c>
      <c r="BO784" s="1">
        <v>-1.0</v>
      </c>
      <c r="BP784" s="1">
        <v>-1.0</v>
      </c>
      <c r="BQ784" s="1">
        <v>-1.0</v>
      </c>
      <c r="BR784" s="1">
        <v>-1.0</v>
      </c>
      <c r="BS784" s="1">
        <v>-1.0</v>
      </c>
      <c r="BT784" s="1">
        <v>-1.0</v>
      </c>
      <c r="BU784" s="1">
        <v>1.0</v>
      </c>
      <c r="BV784" s="1">
        <v>-1.0</v>
      </c>
      <c r="BW784" s="1">
        <v>-1.0</v>
      </c>
      <c r="BX784" s="1">
        <v>-1.0</v>
      </c>
      <c r="BY784" s="1">
        <v>-1.0</v>
      </c>
      <c r="BZ784" s="1">
        <v>-1.0</v>
      </c>
      <c r="CA784" s="1">
        <v>1.0</v>
      </c>
      <c r="CB784" s="1">
        <v>-1.0</v>
      </c>
      <c r="CC784" s="1">
        <v>-1.0</v>
      </c>
      <c r="CD784" s="1">
        <v>26196.0</v>
      </c>
    </row>
    <row r="785">
      <c r="A785" s="1">
        <v>1.5625579E7</v>
      </c>
      <c r="B785" s="1" t="s">
        <v>4370</v>
      </c>
      <c r="C785" s="1" t="s">
        <v>4371</v>
      </c>
      <c r="D785" s="1" t="s">
        <v>4372</v>
      </c>
      <c r="E785" s="1" t="s">
        <v>85</v>
      </c>
      <c r="F785" s="1" t="s">
        <v>4373</v>
      </c>
      <c r="G785" s="1" t="s">
        <v>4374</v>
      </c>
      <c r="I785" s="1">
        <v>7.6104209E7</v>
      </c>
      <c r="J785" s="1">
        <v>42527.0</v>
      </c>
      <c r="K785" s="1" t="s">
        <v>134</v>
      </c>
      <c r="L785" s="1">
        <v>0.95</v>
      </c>
      <c r="M785" s="1">
        <v>0.0</v>
      </c>
      <c r="N785" s="1">
        <v>435.0</v>
      </c>
      <c r="O785" s="1">
        <v>0.0</v>
      </c>
      <c r="P785" s="1" t="s">
        <v>89</v>
      </c>
      <c r="Q785" s="1" t="s">
        <v>587</v>
      </c>
      <c r="R785" s="1">
        <v>40.75954</v>
      </c>
      <c r="S785" s="1">
        <v>-73.96099</v>
      </c>
      <c r="T785" s="1" t="s">
        <v>91</v>
      </c>
      <c r="U785" s="1" t="s">
        <v>92</v>
      </c>
      <c r="V785" s="1">
        <v>3.0</v>
      </c>
      <c r="W785" s="1">
        <v>1.0</v>
      </c>
      <c r="X785" s="1">
        <v>1.0</v>
      </c>
      <c r="Y785" s="1">
        <v>1.0</v>
      </c>
      <c r="Z785" s="1" t="s">
        <v>93</v>
      </c>
      <c r="AA785" s="1" t="s">
        <v>4375</v>
      </c>
      <c r="AB785" s="1">
        <v>163.0</v>
      </c>
      <c r="AC785" s="1">
        <v>1.0</v>
      </c>
      <c r="AD785" s="1">
        <v>0.0</v>
      </c>
      <c r="AE785" s="1">
        <v>30.0</v>
      </c>
      <c r="AF785" s="1" t="s">
        <v>452</v>
      </c>
      <c r="AG785" s="1">
        <v>1.0</v>
      </c>
      <c r="AH785" s="1">
        <v>29.0</v>
      </c>
      <c r="AI785" s="1">
        <v>59.0</v>
      </c>
      <c r="AJ785" s="1">
        <v>89.0</v>
      </c>
      <c r="AK785" s="1">
        <v>364.0</v>
      </c>
      <c r="AL785" s="1">
        <v>0.0</v>
      </c>
      <c r="AM785" s="1">
        <v>0.0</v>
      </c>
      <c r="AU785" s="1">
        <v>0.0</v>
      </c>
      <c r="AV785" s="1" t="s">
        <v>2171</v>
      </c>
      <c r="AW785" s="1">
        <v>33.0</v>
      </c>
      <c r="AX785" s="1">
        <v>33.0</v>
      </c>
      <c r="AY785" s="1">
        <v>0.0</v>
      </c>
      <c r="AZ785" s="1">
        <v>0.0</v>
      </c>
      <c r="BB785" s="1">
        <v>-1.0</v>
      </c>
      <c r="BC785" s="1">
        <v>1.0</v>
      </c>
      <c r="BD785" s="1">
        <v>-1.0</v>
      </c>
      <c r="BE785" s="1">
        <v>-1.0</v>
      </c>
      <c r="BF785" s="1">
        <v>-1.0</v>
      </c>
      <c r="BG785" s="1">
        <v>-1.0</v>
      </c>
      <c r="BH785" s="1">
        <v>1.0</v>
      </c>
      <c r="BI785" s="1">
        <v>-1.0</v>
      </c>
      <c r="BJ785" s="1">
        <v>1.0</v>
      </c>
      <c r="BK785" s="1">
        <v>-1.0</v>
      </c>
      <c r="BL785" s="1">
        <v>1.0</v>
      </c>
      <c r="BM785" s="1">
        <v>-1.0</v>
      </c>
      <c r="BN785" s="1">
        <v>-1.0</v>
      </c>
      <c r="BO785" s="1">
        <v>-1.0</v>
      </c>
      <c r="BP785" s="1">
        <v>1.0</v>
      </c>
      <c r="BQ785" s="1">
        <v>-1.0</v>
      </c>
      <c r="BR785" s="1">
        <v>-1.0</v>
      </c>
      <c r="BS785" s="1">
        <v>-1.0</v>
      </c>
      <c r="BT785" s="1">
        <v>-1.0</v>
      </c>
      <c r="BU785" s="1">
        <v>1.0</v>
      </c>
      <c r="BV785" s="1">
        <v>1.0</v>
      </c>
      <c r="BW785" s="1">
        <v>-1.0</v>
      </c>
      <c r="BX785" s="1">
        <v>-1.0</v>
      </c>
      <c r="BY785" s="1">
        <v>-1.0</v>
      </c>
      <c r="BZ785" s="1">
        <v>-1.0</v>
      </c>
      <c r="CA785" s="1">
        <v>-1.0</v>
      </c>
      <c r="CB785" s="1">
        <v>-1.0</v>
      </c>
      <c r="CC785" s="1">
        <v>-1.0</v>
      </c>
      <c r="CD785" s="1">
        <v>26277.0</v>
      </c>
    </row>
    <row r="786">
      <c r="A786" s="1">
        <v>1.4105094E7</v>
      </c>
      <c r="B786" s="1" t="s">
        <v>4376</v>
      </c>
      <c r="C786" s="1" t="s">
        <v>4377</v>
      </c>
      <c r="D786" s="1" t="s">
        <v>4378</v>
      </c>
      <c r="E786" s="1" t="s">
        <v>85</v>
      </c>
      <c r="F786" s="1" t="s">
        <v>4379</v>
      </c>
      <c r="G786" s="1" t="s">
        <v>4380</v>
      </c>
      <c r="I786" s="1">
        <v>5.0663338E7</v>
      </c>
      <c r="J786" s="1">
        <v>42344.0</v>
      </c>
      <c r="M786" s="1">
        <v>0.0</v>
      </c>
      <c r="N786" s="1">
        <v>1.0</v>
      </c>
      <c r="O786" s="1">
        <v>1.0</v>
      </c>
      <c r="P786" s="1" t="s">
        <v>89</v>
      </c>
      <c r="Q786" s="1" t="s">
        <v>90</v>
      </c>
      <c r="R786" s="1">
        <v>40.73282</v>
      </c>
      <c r="S786" s="1">
        <v>-74.00684</v>
      </c>
      <c r="T786" s="1" t="s">
        <v>91</v>
      </c>
      <c r="U786" s="1" t="s">
        <v>92</v>
      </c>
      <c r="V786" s="1">
        <v>2.0</v>
      </c>
      <c r="W786" s="1">
        <v>2.0</v>
      </c>
      <c r="X786" s="1">
        <v>1.0</v>
      </c>
      <c r="Y786" s="1">
        <v>1.0</v>
      </c>
      <c r="Z786" s="1" t="s">
        <v>93</v>
      </c>
      <c r="AA786" s="1" t="s">
        <v>4381</v>
      </c>
      <c r="AB786" s="1">
        <v>220.0</v>
      </c>
      <c r="AC786" s="1">
        <v>1.0</v>
      </c>
      <c r="AD786" s="1">
        <v>0.0</v>
      </c>
      <c r="AE786" s="1">
        <v>5.0</v>
      </c>
      <c r="AF786" s="1" t="s">
        <v>2201</v>
      </c>
      <c r="AG786" s="1">
        <v>1.0</v>
      </c>
      <c r="AH786" s="1">
        <v>0.0</v>
      </c>
      <c r="AI786" s="1">
        <v>0.0</v>
      </c>
      <c r="AJ786" s="1">
        <v>0.0</v>
      </c>
      <c r="AK786" s="1">
        <v>0.0</v>
      </c>
      <c r="AL786" s="1">
        <v>1.0</v>
      </c>
      <c r="AM786" s="1">
        <v>0.0</v>
      </c>
      <c r="AN786" s="1">
        <v>100.0</v>
      </c>
      <c r="AO786" s="1">
        <v>10.0</v>
      </c>
      <c r="AP786" s="1">
        <v>10.0</v>
      </c>
      <c r="AQ786" s="1">
        <v>10.0</v>
      </c>
      <c r="AR786" s="1">
        <v>10.0</v>
      </c>
      <c r="AS786" s="1">
        <v>10.0</v>
      </c>
      <c r="AT786" s="1">
        <v>10.0</v>
      </c>
      <c r="AU786" s="1">
        <v>1.0</v>
      </c>
      <c r="AV786" s="1" t="s">
        <v>117</v>
      </c>
      <c r="AW786" s="1">
        <v>1.0</v>
      </c>
      <c r="AX786" s="1">
        <v>1.0</v>
      </c>
      <c r="AY786" s="1">
        <v>0.0</v>
      </c>
      <c r="AZ786" s="1">
        <v>0.0</v>
      </c>
      <c r="BA786" s="1">
        <v>0.03</v>
      </c>
      <c r="BB786" s="1">
        <v>1.0</v>
      </c>
      <c r="BC786" s="1">
        <v>1.0</v>
      </c>
      <c r="BD786" s="1">
        <v>-1.0</v>
      </c>
      <c r="BE786" s="1">
        <v>1.0</v>
      </c>
      <c r="BF786" s="1">
        <v>-1.0</v>
      </c>
      <c r="BG786" s="1">
        <v>-1.0</v>
      </c>
      <c r="BH786" s="1">
        <v>1.0</v>
      </c>
      <c r="BI786" s="1">
        <v>-1.0</v>
      </c>
      <c r="BJ786" s="1">
        <v>1.0</v>
      </c>
      <c r="BK786" s="1">
        <v>1.0</v>
      </c>
      <c r="BL786" s="1">
        <v>1.0</v>
      </c>
      <c r="BM786" s="1">
        <v>1.0</v>
      </c>
      <c r="BN786" s="1">
        <v>1.0</v>
      </c>
      <c r="BO786" s="1">
        <v>1.0</v>
      </c>
      <c r="BP786" s="1">
        <v>1.0</v>
      </c>
      <c r="BQ786" s="1">
        <v>-1.0</v>
      </c>
      <c r="BR786" s="1">
        <v>-1.0</v>
      </c>
      <c r="BS786" s="1">
        <v>-1.0</v>
      </c>
      <c r="BT786" s="1">
        <v>-1.0</v>
      </c>
      <c r="BU786" s="1">
        <v>1.0</v>
      </c>
      <c r="BV786" s="1">
        <v>-1.0</v>
      </c>
      <c r="BW786" s="1">
        <v>1.0</v>
      </c>
      <c r="BX786" s="1">
        <v>-1.0</v>
      </c>
      <c r="BY786" s="1">
        <v>1.0</v>
      </c>
      <c r="BZ786" s="1">
        <v>1.0</v>
      </c>
      <c r="CA786" s="1">
        <v>-1.0</v>
      </c>
      <c r="CB786" s="1">
        <v>1.0</v>
      </c>
      <c r="CC786" s="1">
        <v>1.0</v>
      </c>
      <c r="CD786" s="1">
        <v>26327.0</v>
      </c>
    </row>
    <row r="787">
      <c r="A787" s="1">
        <v>1.9438978E7</v>
      </c>
      <c r="B787" s="1" t="s">
        <v>4382</v>
      </c>
      <c r="C787" s="1" t="s">
        <v>4383</v>
      </c>
      <c r="D787" s="1" t="s">
        <v>4384</v>
      </c>
      <c r="E787" s="1" t="s">
        <v>85</v>
      </c>
      <c r="I787" s="1">
        <v>1.36285709E8</v>
      </c>
      <c r="J787" s="1">
        <v>42907.0</v>
      </c>
      <c r="M787" s="1">
        <v>0.0</v>
      </c>
      <c r="N787" s="1">
        <v>2.0</v>
      </c>
      <c r="O787" s="1">
        <v>1.0</v>
      </c>
      <c r="P787" s="1" t="s">
        <v>89</v>
      </c>
      <c r="Q787" s="1" t="s">
        <v>90</v>
      </c>
      <c r="R787" s="1">
        <v>40.7238</v>
      </c>
      <c r="S787" s="1">
        <v>-74.00665</v>
      </c>
      <c r="T787" s="1" t="s">
        <v>91</v>
      </c>
      <c r="U787" s="1" t="s">
        <v>113</v>
      </c>
      <c r="V787" s="1">
        <v>2.0</v>
      </c>
      <c r="W787" s="1">
        <v>1.0</v>
      </c>
      <c r="X787" s="1">
        <v>1.0</v>
      </c>
      <c r="Y787" s="1">
        <v>1.0</v>
      </c>
      <c r="Z787" s="1" t="s">
        <v>93</v>
      </c>
      <c r="AA787" s="1" t="s">
        <v>4385</v>
      </c>
      <c r="AB787" s="1">
        <v>125.0</v>
      </c>
      <c r="AC787" s="1">
        <v>1.0</v>
      </c>
      <c r="AD787" s="1">
        <v>0.0</v>
      </c>
      <c r="AE787" s="1">
        <v>1.0</v>
      </c>
      <c r="AF787" s="1" t="s">
        <v>2201</v>
      </c>
      <c r="AG787" s="1">
        <v>1.0</v>
      </c>
      <c r="AH787" s="1">
        <v>0.0</v>
      </c>
      <c r="AI787" s="1">
        <v>0.0</v>
      </c>
      <c r="AJ787" s="1">
        <v>0.0</v>
      </c>
      <c r="AK787" s="1">
        <v>0.0</v>
      </c>
      <c r="AL787" s="1">
        <v>1.0</v>
      </c>
      <c r="AM787" s="1">
        <v>0.0</v>
      </c>
      <c r="AN787" s="1">
        <v>100.0</v>
      </c>
      <c r="AO787" s="1">
        <v>10.0</v>
      </c>
      <c r="AP787" s="1">
        <v>10.0</v>
      </c>
      <c r="AQ787" s="1">
        <v>10.0</v>
      </c>
      <c r="AR787" s="1">
        <v>10.0</v>
      </c>
      <c r="AS787" s="1">
        <v>10.0</v>
      </c>
      <c r="AT787" s="1">
        <v>10.0</v>
      </c>
      <c r="AU787" s="1">
        <v>0.0</v>
      </c>
      <c r="AV787" s="1" t="s">
        <v>105</v>
      </c>
      <c r="AW787" s="1">
        <v>2.0</v>
      </c>
      <c r="AX787" s="1">
        <v>0.0</v>
      </c>
      <c r="AY787" s="1">
        <v>2.0</v>
      </c>
      <c r="AZ787" s="1">
        <v>0.0</v>
      </c>
      <c r="BA787" s="1">
        <v>0.04</v>
      </c>
      <c r="BB787" s="1">
        <v>-1.0</v>
      </c>
      <c r="BC787" s="1">
        <v>1.0</v>
      </c>
      <c r="BD787" s="1">
        <v>-1.0</v>
      </c>
      <c r="BE787" s="1">
        <v>-1.0</v>
      </c>
      <c r="BF787" s="1">
        <v>-1.0</v>
      </c>
      <c r="BG787" s="1">
        <v>-1.0</v>
      </c>
      <c r="BH787" s="1">
        <v>-1.0</v>
      </c>
      <c r="BI787" s="1">
        <v>-1.0</v>
      </c>
      <c r="BJ787" s="1">
        <v>1.0</v>
      </c>
      <c r="BK787" s="1">
        <v>-1.0</v>
      </c>
      <c r="BL787" s="1">
        <v>-1.0</v>
      </c>
      <c r="BM787" s="1">
        <v>1.0</v>
      </c>
      <c r="BN787" s="1">
        <v>1.0</v>
      </c>
      <c r="BO787" s="1">
        <v>-1.0</v>
      </c>
      <c r="BP787" s="1">
        <v>-1.0</v>
      </c>
      <c r="BQ787" s="1">
        <v>-1.0</v>
      </c>
      <c r="BR787" s="1">
        <v>-1.0</v>
      </c>
      <c r="BS787" s="1">
        <v>-1.0</v>
      </c>
      <c r="BT787" s="1">
        <v>-1.0</v>
      </c>
      <c r="BU787" s="1">
        <v>1.0</v>
      </c>
      <c r="BV787" s="1">
        <v>-1.0</v>
      </c>
      <c r="BW787" s="1">
        <v>-1.0</v>
      </c>
      <c r="BX787" s="1">
        <v>-1.0</v>
      </c>
      <c r="BY787" s="1">
        <v>-1.0</v>
      </c>
      <c r="BZ787" s="1">
        <v>-1.0</v>
      </c>
      <c r="CA787" s="1">
        <v>-1.0</v>
      </c>
      <c r="CB787" s="1">
        <v>-1.0</v>
      </c>
      <c r="CC787" s="1">
        <v>-1.0</v>
      </c>
      <c r="CD787" s="1">
        <v>26368.0</v>
      </c>
    </row>
    <row r="788">
      <c r="A788" s="1">
        <v>3.0108978E7</v>
      </c>
      <c r="B788" s="1" t="s">
        <v>4386</v>
      </c>
      <c r="C788" s="1" t="s">
        <v>4387</v>
      </c>
      <c r="D788" s="1" t="s">
        <v>4387</v>
      </c>
      <c r="E788" s="1" t="s">
        <v>85</v>
      </c>
      <c r="I788" s="1">
        <v>3.6021544E7</v>
      </c>
      <c r="J788" s="1">
        <v>42172.0</v>
      </c>
      <c r="K788" s="1" t="s">
        <v>339</v>
      </c>
      <c r="L788" s="1">
        <v>0.33</v>
      </c>
      <c r="M788" s="1">
        <v>0.0</v>
      </c>
      <c r="N788" s="1">
        <v>1.0</v>
      </c>
      <c r="O788" s="1">
        <v>0.0</v>
      </c>
      <c r="P788" s="1" t="s">
        <v>89</v>
      </c>
      <c r="Q788" s="1" t="s">
        <v>370</v>
      </c>
      <c r="R788" s="1">
        <v>40.76375</v>
      </c>
      <c r="S788" s="1">
        <v>-73.99201</v>
      </c>
      <c r="T788" s="1" t="s">
        <v>289</v>
      </c>
      <c r="U788" s="1" t="s">
        <v>92</v>
      </c>
      <c r="V788" s="1">
        <v>4.0</v>
      </c>
      <c r="W788" s="1">
        <v>1.0</v>
      </c>
      <c r="X788" s="1">
        <v>1.0</v>
      </c>
      <c r="Y788" s="1">
        <v>1.0</v>
      </c>
      <c r="Z788" s="1" t="s">
        <v>93</v>
      </c>
      <c r="AA788" s="1" t="s">
        <v>4388</v>
      </c>
      <c r="AB788" s="1">
        <v>250.0</v>
      </c>
      <c r="AC788" s="1">
        <v>1.0</v>
      </c>
      <c r="AD788" s="1">
        <v>0.0</v>
      </c>
      <c r="AE788" s="1">
        <v>6.0</v>
      </c>
      <c r="AF788" s="1" t="s">
        <v>452</v>
      </c>
      <c r="AG788" s="1">
        <v>1.0</v>
      </c>
      <c r="AH788" s="1">
        <v>27.0</v>
      </c>
      <c r="AI788" s="1">
        <v>57.0</v>
      </c>
      <c r="AJ788" s="1">
        <v>87.0</v>
      </c>
      <c r="AK788" s="1">
        <v>87.0</v>
      </c>
      <c r="AL788" s="1">
        <v>0.0</v>
      </c>
      <c r="AM788" s="1">
        <v>0.0</v>
      </c>
      <c r="AU788" s="1">
        <v>0.0</v>
      </c>
      <c r="AV788" s="1" t="s">
        <v>105</v>
      </c>
      <c r="AW788" s="1">
        <v>1.0</v>
      </c>
      <c r="AX788" s="1">
        <v>1.0</v>
      </c>
      <c r="AY788" s="1">
        <v>0.0</v>
      </c>
      <c r="AZ788" s="1">
        <v>0.0</v>
      </c>
      <c r="BB788" s="1">
        <v>-1.0</v>
      </c>
      <c r="BC788" s="1">
        <v>1.0</v>
      </c>
      <c r="BD788" s="1">
        <v>-1.0</v>
      </c>
      <c r="BE788" s="1">
        <v>-1.0</v>
      </c>
      <c r="BF788" s="1">
        <v>-1.0</v>
      </c>
      <c r="BG788" s="1">
        <v>-1.0</v>
      </c>
      <c r="BH788" s="1">
        <v>-1.0</v>
      </c>
      <c r="BI788" s="1">
        <v>-1.0</v>
      </c>
      <c r="BJ788" s="1">
        <v>1.0</v>
      </c>
      <c r="BK788" s="1">
        <v>-1.0</v>
      </c>
      <c r="BL788" s="1">
        <v>-1.0</v>
      </c>
      <c r="BM788" s="1">
        <v>1.0</v>
      </c>
      <c r="BN788" s="1">
        <v>-1.0</v>
      </c>
      <c r="BO788" s="1">
        <v>-1.0</v>
      </c>
      <c r="BP788" s="1">
        <v>-1.0</v>
      </c>
      <c r="BQ788" s="1">
        <v>-1.0</v>
      </c>
      <c r="BR788" s="1">
        <v>-1.0</v>
      </c>
      <c r="BS788" s="1">
        <v>-1.0</v>
      </c>
      <c r="BT788" s="1">
        <v>-1.0</v>
      </c>
      <c r="BU788" s="1">
        <v>1.0</v>
      </c>
      <c r="BV788" s="1">
        <v>-1.0</v>
      </c>
      <c r="BW788" s="1">
        <v>-1.0</v>
      </c>
      <c r="BX788" s="1">
        <v>1.0</v>
      </c>
      <c r="BY788" s="1">
        <v>-1.0</v>
      </c>
      <c r="BZ788" s="1">
        <v>-1.0</v>
      </c>
      <c r="CA788" s="1">
        <v>-1.0</v>
      </c>
      <c r="CB788" s="1">
        <v>-1.0</v>
      </c>
      <c r="CC788" s="1">
        <v>-1.0</v>
      </c>
      <c r="CD788" s="1">
        <v>26369.0</v>
      </c>
    </row>
    <row r="789">
      <c r="A789" s="1">
        <v>4244576.0</v>
      </c>
      <c r="B789" s="1" t="s">
        <v>4389</v>
      </c>
      <c r="C789" s="1" t="s">
        <v>4390</v>
      </c>
      <c r="D789" s="1" t="s">
        <v>4390</v>
      </c>
      <c r="E789" s="1" t="s">
        <v>85</v>
      </c>
      <c r="I789" s="1">
        <v>2.1977919E7</v>
      </c>
      <c r="J789" s="1">
        <v>41912.0</v>
      </c>
      <c r="M789" s="1">
        <v>0.0</v>
      </c>
      <c r="N789" s="1">
        <v>1.0</v>
      </c>
      <c r="O789" s="1">
        <v>1.0</v>
      </c>
      <c r="P789" s="1" t="s">
        <v>89</v>
      </c>
      <c r="Q789" s="1" t="s">
        <v>1014</v>
      </c>
      <c r="R789" s="1">
        <v>40.8544</v>
      </c>
      <c r="S789" s="1">
        <v>-73.93091</v>
      </c>
      <c r="T789" s="1" t="s">
        <v>91</v>
      </c>
      <c r="U789" s="1" t="s">
        <v>214</v>
      </c>
      <c r="V789" s="1">
        <v>1.0</v>
      </c>
      <c r="W789" s="1">
        <v>1.0</v>
      </c>
      <c r="X789" s="1">
        <v>1.0</v>
      </c>
      <c r="Y789" s="1">
        <v>1.0</v>
      </c>
      <c r="Z789" s="1" t="s">
        <v>93</v>
      </c>
      <c r="AA789" s="1" t="s">
        <v>4391</v>
      </c>
      <c r="AB789" s="1">
        <v>41.0</v>
      </c>
      <c r="AC789" s="1">
        <v>1.0</v>
      </c>
      <c r="AD789" s="1">
        <v>0.0</v>
      </c>
      <c r="AE789" s="1">
        <v>1.0</v>
      </c>
      <c r="AF789" s="1" t="s">
        <v>589</v>
      </c>
      <c r="AG789" s="1">
        <v>1.0</v>
      </c>
      <c r="AH789" s="1">
        <v>0.0</v>
      </c>
      <c r="AI789" s="1">
        <v>0.0</v>
      </c>
      <c r="AJ789" s="1">
        <v>0.0</v>
      </c>
      <c r="AK789" s="1">
        <v>0.0</v>
      </c>
      <c r="AL789" s="1">
        <v>1.0</v>
      </c>
      <c r="AM789" s="1">
        <v>0.0</v>
      </c>
      <c r="AU789" s="1">
        <v>0.0</v>
      </c>
      <c r="AV789" s="1" t="s">
        <v>105</v>
      </c>
      <c r="AW789" s="1">
        <v>1.0</v>
      </c>
      <c r="AX789" s="1">
        <v>0.0</v>
      </c>
      <c r="AY789" s="1">
        <v>0.0</v>
      </c>
      <c r="AZ789" s="1">
        <v>1.0</v>
      </c>
      <c r="BA789" s="1">
        <v>0.02</v>
      </c>
      <c r="BB789" s="1">
        <v>-1.0</v>
      </c>
      <c r="BC789" s="1">
        <v>1.0</v>
      </c>
      <c r="BD789" s="1">
        <v>-1.0</v>
      </c>
      <c r="BE789" s="1">
        <v>-1.0</v>
      </c>
      <c r="BF789" s="1">
        <v>-1.0</v>
      </c>
      <c r="BG789" s="1">
        <v>-1.0</v>
      </c>
      <c r="BH789" s="1">
        <v>-1.0</v>
      </c>
      <c r="BI789" s="1">
        <v>-1.0</v>
      </c>
      <c r="BJ789" s="1">
        <v>-1.0</v>
      </c>
      <c r="BK789" s="1">
        <v>-1.0</v>
      </c>
      <c r="BL789" s="1">
        <v>-1.0</v>
      </c>
      <c r="BM789" s="1">
        <v>1.0</v>
      </c>
      <c r="BN789" s="1">
        <v>-1.0</v>
      </c>
      <c r="BO789" s="1">
        <v>-1.0</v>
      </c>
      <c r="BP789" s="1">
        <v>1.0</v>
      </c>
      <c r="BQ789" s="1">
        <v>-1.0</v>
      </c>
      <c r="BR789" s="1">
        <v>-1.0</v>
      </c>
      <c r="BS789" s="1">
        <v>-1.0</v>
      </c>
      <c r="BT789" s="1">
        <v>-1.0</v>
      </c>
      <c r="BU789" s="1">
        <v>1.0</v>
      </c>
      <c r="BV789" s="1">
        <v>-1.0</v>
      </c>
      <c r="BW789" s="1">
        <v>-1.0</v>
      </c>
      <c r="BX789" s="1">
        <v>-1.0</v>
      </c>
      <c r="BY789" s="1">
        <v>-1.0</v>
      </c>
      <c r="BZ789" s="1">
        <v>-1.0</v>
      </c>
      <c r="CA789" s="1">
        <v>-1.0</v>
      </c>
      <c r="CB789" s="1">
        <v>-1.0</v>
      </c>
      <c r="CC789" s="1">
        <v>-1.0</v>
      </c>
      <c r="CD789" s="1">
        <v>26383.0</v>
      </c>
    </row>
    <row r="790">
      <c r="A790" s="1">
        <v>5214511.0</v>
      </c>
      <c r="B790" s="1" t="s">
        <v>4392</v>
      </c>
      <c r="C790" s="1" t="s">
        <v>4393</v>
      </c>
      <c r="D790" s="1" t="s">
        <v>4394</v>
      </c>
      <c r="E790" s="1" t="s">
        <v>85</v>
      </c>
      <c r="F790" s="1" t="s">
        <v>4395</v>
      </c>
      <c r="G790" s="1" t="s">
        <v>4396</v>
      </c>
      <c r="H790" s="1" t="s">
        <v>4397</v>
      </c>
      <c r="I790" s="1">
        <v>2.5762289E7</v>
      </c>
      <c r="J790" s="1">
        <v>42011.0</v>
      </c>
      <c r="K790" s="1" t="s">
        <v>88</v>
      </c>
      <c r="L790" s="1">
        <v>1.0</v>
      </c>
      <c r="M790" s="1">
        <v>0.0</v>
      </c>
      <c r="N790" s="1">
        <v>2.0</v>
      </c>
      <c r="O790" s="1">
        <v>0.0</v>
      </c>
      <c r="P790" s="1" t="s">
        <v>123</v>
      </c>
      <c r="Q790" s="1" t="s">
        <v>124</v>
      </c>
      <c r="R790" s="1">
        <v>40.72614</v>
      </c>
      <c r="S790" s="1">
        <v>-73.94813</v>
      </c>
      <c r="T790" s="1" t="s">
        <v>91</v>
      </c>
      <c r="U790" s="1" t="s">
        <v>92</v>
      </c>
      <c r="V790" s="1">
        <v>2.0</v>
      </c>
      <c r="W790" s="1">
        <v>1.0</v>
      </c>
      <c r="X790" s="1">
        <v>1.0</v>
      </c>
      <c r="Y790" s="1">
        <v>1.0</v>
      </c>
      <c r="Z790" s="1" t="s">
        <v>114</v>
      </c>
      <c r="AA790" s="1" t="s">
        <v>4398</v>
      </c>
      <c r="AB790" s="1">
        <v>126.0</v>
      </c>
      <c r="AC790" s="1">
        <v>2.0</v>
      </c>
      <c r="AD790" s="1">
        <v>20.0</v>
      </c>
      <c r="AE790" s="1">
        <v>3.0</v>
      </c>
      <c r="AF790" s="1" t="s">
        <v>127</v>
      </c>
      <c r="AG790" s="1">
        <v>1.0</v>
      </c>
      <c r="AH790" s="1">
        <v>8.0</v>
      </c>
      <c r="AI790" s="1">
        <v>16.0</v>
      </c>
      <c r="AJ790" s="1">
        <v>20.0</v>
      </c>
      <c r="AK790" s="1">
        <v>110.0</v>
      </c>
      <c r="AL790" s="1">
        <v>3.0</v>
      </c>
      <c r="AM790" s="1">
        <v>1.0</v>
      </c>
      <c r="AN790" s="1">
        <v>100.0</v>
      </c>
      <c r="AO790" s="1">
        <v>10.0</v>
      </c>
      <c r="AP790" s="1">
        <v>10.0</v>
      </c>
      <c r="AQ790" s="1">
        <v>10.0</v>
      </c>
      <c r="AR790" s="1">
        <v>10.0</v>
      </c>
      <c r="AS790" s="1">
        <v>10.0</v>
      </c>
      <c r="AT790" s="1">
        <v>10.0</v>
      </c>
      <c r="AU790" s="1">
        <v>1.0</v>
      </c>
      <c r="AV790" s="1" t="s">
        <v>96</v>
      </c>
      <c r="AW790" s="1">
        <v>1.0</v>
      </c>
      <c r="AX790" s="1">
        <v>1.0</v>
      </c>
      <c r="AY790" s="1">
        <v>0.0</v>
      </c>
      <c r="AZ790" s="1">
        <v>0.0</v>
      </c>
      <c r="BA790" s="1">
        <v>0.06</v>
      </c>
      <c r="BB790" s="1">
        <v>-1.0</v>
      </c>
      <c r="BC790" s="1">
        <v>1.0</v>
      </c>
      <c r="BD790" s="1">
        <v>-1.0</v>
      </c>
      <c r="BE790" s="1">
        <v>-1.0</v>
      </c>
      <c r="BF790" s="1">
        <v>-1.0</v>
      </c>
      <c r="BG790" s="1">
        <v>-1.0</v>
      </c>
      <c r="BH790" s="1">
        <v>1.0</v>
      </c>
      <c r="BI790" s="1">
        <v>-1.0</v>
      </c>
      <c r="BJ790" s="1">
        <v>1.0</v>
      </c>
      <c r="BK790" s="1">
        <v>-1.0</v>
      </c>
      <c r="BL790" s="1">
        <v>1.0</v>
      </c>
      <c r="BM790" s="1">
        <v>-1.0</v>
      </c>
      <c r="BN790" s="1">
        <v>-1.0</v>
      </c>
      <c r="BO790" s="1">
        <v>-1.0</v>
      </c>
      <c r="BP790" s="1">
        <v>-1.0</v>
      </c>
      <c r="BQ790" s="1">
        <v>-1.0</v>
      </c>
      <c r="BR790" s="1">
        <v>-1.0</v>
      </c>
      <c r="BS790" s="1">
        <v>-1.0</v>
      </c>
      <c r="BT790" s="1">
        <v>-1.0</v>
      </c>
      <c r="BU790" s="1">
        <v>1.0</v>
      </c>
      <c r="BV790" s="1">
        <v>-1.0</v>
      </c>
      <c r="BW790" s="1">
        <v>-1.0</v>
      </c>
      <c r="BX790" s="1">
        <v>1.0</v>
      </c>
      <c r="BY790" s="1">
        <v>-1.0</v>
      </c>
      <c r="BZ790" s="1">
        <v>-1.0</v>
      </c>
      <c r="CA790" s="1">
        <v>-1.0</v>
      </c>
      <c r="CB790" s="1">
        <v>-1.0</v>
      </c>
      <c r="CC790" s="1">
        <v>-1.0</v>
      </c>
      <c r="CD790" s="1">
        <v>26393.0</v>
      </c>
    </row>
    <row r="791">
      <c r="A791" s="1">
        <v>1.6584878E7</v>
      </c>
      <c r="B791" s="1" t="s">
        <v>4399</v>
      </c>
      <c r="C791" s="1" t="s">
        <v>4400</v>
      </c>
      <c r="D791" s="1" t="s">
        <v>4401</v>
      </c>
      <c r="E791" s="1" t="s">
        <v>85</v>
      </c>
      <c r="F791" s="1" t="s">
        <v>4402</v>
      </c>
      <c r="G791" s="1" t="s">
        <v>4403</v>
      </c>
      <c r="H791" s="1" t="s">
        <v>4404</v>
      </c>
      <c r="I791" s="1">
        <v>1.1704017E7</v>
      </c>
      <c r="J791" s="1">
        <v>41666.0</v>
      </c>
      <c r="K791" s="1" t="s">
        <v>88</v>
      </c>
      <c r="L791" s="1">
        <v>1.0</v>
      </c>
      <c r="M791" s="1">
        <v>0.0</v>
      </c>
      <c r="N791" s="1">
        <v>1.0</v>
      </c>
      <c r="O791" s="1">
        <v>1.0</v>
      </c>
      <c r="P791" s="1" t="s">
        <v>123</v>
      </c>
      <c r="Q791" s="1" t="s">
        <v>124</v>
      </c>
      <c r="R791" s="1">
        <v>40.6858</v>
      </c>
      <c r="S791" s="1">
        <v>-73.99977</v>
      </c>
      <c r="T791" s="1" t="s">
        <v>125</v>
      </c>
      <c r="U791" s="1" t="s">
        <v>92</v>
      </c>
      <c r="V791" s="1">
        <v>6.0</v>
      </c>
      <c r="W791" s="1">
        <v>2.0</v>
      </c>
      <c r="X791" s="1">
        <v>2.0</v>
      </c>
      <c r="Y791" s="1">
        <v>3.0</v>
      </c>
      <c r="Z791" s="1" t="s">
        <v>93</v>
      </c>
      <c r="AA791" s="1" t="s">
        <v>4405</v>
      </c>
      <c r="AB791" s="1">
        <v>350.0</v>
      </c>
      <c r="AC791" s="1">
        <v>4.0</v>
      </c>
      <c r="AD791" s="1">
        <v>25.0</v>
      </c>
      <c r="AE791" s="1">
        <v>30.0</v>
      </c>
      <c r="AF791" s="1" t="s">
        <v>291</v>
      </c>
      <c r="AG791" s="1">
        <v>1.0</v>
      </c>
      <c r="AH791" s="1">
        <v>7.0</v>
      </c>
      <c r="AI791" s="1">
        <v>37.0</v>
      </c>
      <c r="AJ791" s="1">
        <v>67.0</v>
      </c>
      <c r="AK791" s="1">
        <v>156.0</v>
      </c>
      <c r="AL791" s="1">
        <v>2.0</v>
      </c>
      <c r="AM791" s="1">
        <v>0.0</v>
      </c>
      <c r="AN791" s="1">
        <v>100.0</v>
      </c>
      <c r="AO791" s="1">
        <v>10.0</v>
      </c>
      <c r="AP791" s="1">
        <v>10.0</v>
      </c>
      <c r="AQ791" s="1">
        <v>10.0</v>
      </c>
      <c r="AR791" s="1">
        <v>10.0</v>
      </c>
      <c r="AS791" s="1">
        <v>10.0</v>
      </c>
      <c r="AT791" s="1">
        <v>10.0</v>
      </c>
      <c r="AU791" s="1">
        <v>0.0</v>
      </c>
      <c r="AV791" s="1" t="s">
        <v>96</v>
      </c>
      <c r="AW791" s="1">
        <v>1.0</v>
      </c>
      <c r="AX791" s="1">
        <v>1.0</v>
      </c>
      <c r="AY791" s="1">
        <v>0.0</v>
      </c>
      <c r="AZ791" s="1">
        <v>0.0</v>
      </c>
      <c r="BA791" s="1">
        <v>0.09</v>
      </c>
      <c r="BB791" s="1">
        <v>-1.0</v>
      </c>
      <c r="BC791" s="1">
        <v>1.0</v>
      </c>
      <c r="BD791" s="1">
        <v>-1.0</v>
      </c>
      <c r="BE791" s="1">
        <v>-1.0</v>
      </c>
      <c r="BF791" s="1">
        <v>-1.0</v>
      </c>
      <c r="BG791" s="1">
        <v>-1.0</v>
      </c>
      <c r="BH791" s="1">
        <v>-1.0</v>
      </c>
      <c r="BI791" s="1">
        <v>-1.0</v>
      </c>
      <c r="BJ791" s="1">
        <v>1.0</v>
      </c>
      <c r="BK791" s="1">
        <v>-1.0</v>
      </c>
      <c r="BL791" s="1">
        <v>-1.0</v>
      </c>
      <c r="BM791" s="1">
        <v>1.0</v>
      </c>
      <c r="BN791" s="1">
        <v>-1.0</v>
      </c>
      <c r="BO791" s="1">
        <v>-1.0</v>
      </c>
      <c r="BP791" s="1">
        <v>1.0</v>
      </c>
      <c r="BQ791" s="1">
        <v>-1.0</v>
      </c>
      <c r="BR791" s="1">
        <v>-1.0</v>
      </c>
      <c r="BS791" s="1">
        <v>-1.0</v>
      </c>
      <c r="BT791" s="1">
        <v>-1.0</v>
      </c>
      <c r="BU791" s="1">
        <v>1.0</v>
      </c>
      <c r="BV791" s="1">
        <v>-1.0</v>
      </c>
      <c r="BW791" s="1">
        <v>-1.0</v>
      </c>
      <c r="BX791" s="1">
        <v>1.0</v>
      </c>
      <c r="BY791" s="1">
        <v>1.0</v>
      </c>
      <c r="BZ791" s="1">
        <v>-1.0</v>
      </c>
      <c r="CA791" s="1">
        <v>-1.0</v>
      </c>
      <c r="CB791" s="1">
        <v>-1.0</v>
      </c>
      <c r="CC791" s="1">
        <v>-1.0</v>
      </c>
      <c r="CD791" s="1">
        <v>26430.0</v>
      </c>
    </row>
    <row r="792">
      <c r="A792" s="1">
        <v>2.1098387E7</v>
      </c>
      <c r="B792" s="1" t="s">
        <v>4406</v>
      </c>
      <c r="C792" s="1" t="s">
        <v>4407</v>
      </c>
      <c r="D792" s="1" t="s">
        <v>4407</v>
      </c>
      <c r="E792" s="1" t="s">
        <v>85</v>
      </c>
      <c r="I792" s="1">
        <v>1.33790239E8</v>
      </c>
      <c r="J792" s="1">
        <v>42892.0</v>
      </c>
      <c r="M792" s="1">
        <v>0.0</v>
      </c>
      <c r="N792" s="1">
        <v>1.0</v>
      </c>
      <c r="O792" s="1">
        <v>1.0</v>
      </c>
      <c r="P792" s="1" t="s">
        <v>89</v>
      </c>
      <c r="Q792" s="1" t="s">
        <v>370</v>
      </c>
      <c r="R792" s="1">
        <v>40.75906</v>
      </c>
      <c r="S792" s="1">
        <v>-73.98898</v>
      </c>
      <c r="T792" s="1" t="s">
        <v>91</v>
      </c>
      <c r="U792" s="1" t="s">
        <v>113</v>
      </c>
      <c r="V792" s="1">
        <v>2.0</v>
      </c>
      <c r="W792" s="1">
        <v>1.0</v>
      </c>
      <c r="X792" s="1">
        <v>1.0</v>
      </c>
      <c r="Y792" s="1">
        <v>1.0</v>
      </c>
      <c r="Z792" s="1" t="s">
        <v>93</v>
      </c>
      <c r="AA792" s="1" t="s">
        <v>4408</v>
      </c>
      <c r="AB792" s="1">
        <v>150.0</v>
      </c>
      <c r="AC792" s="1">
        <v>1.0</v>
      </c>
      <c r="AD792" s="1">
        <v>0.0</v>
      </c>
      <c r="AE792" s="1">
        <v>2.0</v>
      </c>
      <c r="AF792" s="1" t="s">
        <v>393</v>
      </c>
      <c r="AG792" s="1">
        <v>1.0</v>
      </c>
      <c r="AH792" s="1">
        <v>0.0</v>
      </c>
      <c r="AI792" s="1">
        <v>0.0</v>
      </c>
      <c r="AJ792" s="1">
        <v>0.0</v>
      </c>
      <c r="AK792" s="1">
        <v>0.0</v>
      </c>
      <c r="AL792" s="1">
        <v>0.0</v>
      </c>
      <c r="AM792" s="1">
        <v>0.0</v>
      </c>
      <c r="AU792" s="1">
        <v>1.0</v>
      </c>
      <c r="AV792" s="1" t="s">
        <v>105</v>
      </c>
      <c r="AW792" s="1">
        <v>1.0</v>
      </c>
      <c r="AX792" s="1">
        <v>0.0</v>
      </c>
      <c r="AY792" s="1">
        <v>1.0</v>
      </c>
      <c r="AZ792" s="1">
        <v>0.0</v>
      </c>
      <c r="BB792" s="1">
        <v>-1.0</v>
      </c>
      <c r="BC792" s="1">
        <v>1.0</v>
      </c>
      <c r="BD792" s="1">
        <v>-1.0</v>
      </c>
      <c r="BE792" s="1">
        <v>-1.0</v>
      </c>
      <c r="BF792" s="1">
        <v>-1.0</v>
      </c>
      <c r="BG792" s="1">
        <v>-1.0</v>
      </c>
      <c r="BH792" s="1">
        <v>-1.0</v>
      </c>
      <c r="BI792" s="1">
        <v>-1.0</v>
      </c>
      <c r="BJ792" s="1">
        <v>-1.0</v>
      </c>
      <c r="BK792" s="1">
        <v>-1.0</v>
      </c>
      <c r="BL792" s="1">
        <v>-1.0</v>
      </c>
      <c r="BM792" s="1">
        <v>-1.0</v>
      </c>
      <c r="BN792" s="1">
        <v>-1.0</v>
      </c>
      <c r="BO792" s="1">
        <v>-1.0</v>
      </c>
      <c r="BP792" s="1">
        <v>-1.0</v>
      </c>
      <c r="BQ792" s="1">
        <v>-1.0</v>
      </c>
      <c r="BR792" s="1">
        <v>-1.0</v>
      </c>
      <c r="BS792" s="1">
        <v>-1.0</v>
      </c>
      <c r="BT792" s="1">
        <v>-1.0</v>
      </c>
      <c r="BU792" s="1">
        <v>1.0</v>
      </c>
      <c r="BV792" s="1">
        <v>-1.0</v>
      </c>
      <c r="BW792" s="1">
        <v>-1.0</v>
      </c>
      <c r="BX792" s="1">
        <v>-1.0</v>
      </c>
      <c r="BY792" s="1">
        <v>-1.0</v>
      </c>
      <c r="BZ792" s="1">
        <v>-1.0</v>
      </c>
      <c r="CA792" s="1">
        <v>-1.0</v>
      </c>
      <c r="CB792" s="1">
        <v>-1.0</v>
      </c>
      <c r="CC792" s="1">
        <v>-1.0</v>
      </c>
      <c r="CD792" s="1">
        <v>26537.0</v>
      </c>
    </row>
    <row r="793">
      <c r="A793" s="1">
        <v>1727923.0</v>
      </c>
      <c r="B793" s="1" t="s">
        <v>4409</v>
      </c>
      <c r="C793" s="1" t="s">
        <v>4410</v>
      </c>
      <c r="D793" s="1" t="s">
        <v>4411</v>
      </c>
      <c r="E793" s="1" t="s">
        <v>85</v>
      </c>
      <c r="F793" s="1" t="s">
        <v>4412</v>
      </c>
      <c r="G793" s="1" t="s">
        <v>4413</v>
      </c>
      <c r="H793" s="1" t="s">
        <v>4414</v>
      </c>
      <c r="I793" s="1">
        <v>2510744.0</v>
      </c>
      <c r="J793" s="1">
        <v>41060.0</v>
      </c>
      <c r="M793" s="1">
        <v>0.0</v>
      </c>
      <c r="N793" s="1">
        <v>1.0</v>
      </c>
      <c r="O793" s="1">
        <v>1.0</v>
      </c>
      <c r="P793" s="1" t="s">
        <v>123</v>
      </c>
      <c r="Q793" s="1" t="s">
        <v>124</v>
      </c>
      <c r="R793" s="1">
        <v>40.7131599999999</v>
      </c>
      <c r="S793" s="1">
        <v>-73.95648</v>
      </c>
      <c r="T793" s="1" t="s">
        <v>91</v>
      </c>
      <c r="U793" s="1" t="s">
        <v>92</v>
      </c>
      <c r="V793" s="1">
        <v>2.0</v>
      </c>
      <c r="W793" s="1">
        <v>1.0</v>
      </c>
      <c r="X793" s="1">
        <v>1.0</v>
      </c>
      <c r="Y793" s="1">
        <v>1.0</v>
      </c>
      <c r="Z793" s="1" t="s">
        <v>93</v>
      </c>
      <c r="AA793" s="1" t="s">
        <v>4415</v>
      </c>
      <c r="AB793" s="1">
        <v>98.0</v>
      </c>
      <c r="AC793" s="1">
        <v>2.0</v>
      </c>
      <c r="AD793" s="1">
        <v>30.0</v>
      </c>
      <c r="AE793" s="1">
        <v>7.0</v>
      </c>
      <c r="AF793" s="1" t="s">
        <v>116</v>
      </c>
      <c r="AG793" s="1">
        <v>1.0</v>
      </c>
      <c r="AH793" s="1">
        <v>0.0</v>
      </c>
      <c r="AI793" s="1">
        <v>0.0</v>
      </c>
      <c r="AJ793" s="1">
        <v>0.0</v>
      </c>
      <c r="AK793" s="1">
        <v>0.0</v>
      </c>
      <c r="AL793" s="1">
        <v>7.0</v>
      </c>
      <c r="AM793" s="1">
        <v>0.0</v>
      </c>
      <c r="AN793" s="1">
        <v>90.0</v>
      </c>
      <c r="AO793" s="1">
        <v>10.0</v>
      </c>
      <c r="AP793" s="1">
        <v>9.0</v>
      </c>
      <c r="AQ793" s="1">
        <v>10.0</v>
      </c>
      <c r="AR793" s="1">
        <v>10.0</v>
      </c>
      <c r="AS793" s="1">
        <v>10.0</v>
      </c>
      <c r="AT793" s="1">
        <v>10.0</v>
      </c>
      <c r="AU793" s="1">
        <v>0.0</v>
      </c>
      <c r="AV793" s="1" t="s">
        <v>105</v>
      </c>
      <c r="AW793" s="1">
        <v>1.0</v>
      </c>
      <c r="AX793" s="1">
        <v>1.0</v>
      </c>
      <c r="AY793" s="1">
        <v>0.0</v>
      </c>
      <c r="AZ793" s="1">
        <v>0.0</v>
      </c>
      <c r="BA793" s="1">
        <v>0.1</v>
      </c>
      <c r="BB793" s="1">
        <v>-1.0</v>
      </c>
      <c r="BC793" s="1">
        <v>1.0</v>
      </c>
      <c r="BD793" s="1">
        <v>-1.0</v>
      </c>
      <c r="BE793" s="1">
        <v>-1.0</v>
      </c>
      <c r="BF793" s="1">
        <v>-1.0</v>
      </c>
      <c r="BG793" s="1">
        <v>-1.0</v>
      </c>
      <c r="BH793" s="1">
        <v>-1.0</v>
      </c>
      <c r="BI793" s="1">
        <v>-1.0</v>
      </c>
      <c r="BJ793" s="1">
        <v>1.0</v>
      </c>
      <c r="BK793" s="1">
        <v>-1.0</v>
      </c>
      <c r="BL793" s="1">
        <v>-1.0</v>
      </c>
      <c r="BM793" s="1">
        <v>-1.0</v>
      </c>
      <c r="BN793" s="1">
        <v>-1.0</v>
      </c>
      <c r="BO793" s="1">
        <v>-1.0</v>
      </c>
      <c r="BP793" s="1">
        <v>-1.0</v>
      </c>
      <c r="BQ793" s="1">
        <v>-1.0</v>
      </c>
      <c r="BR793" s="1">
        <v>-1.0</v>
      </c>
      <c r="BS793" s="1">
        <v>-1.0</v>
      </c>
      <c r="BT793" s="1">
        <v>-1.0</v>
      </c>
      <c r="BU793" s="1">
        <v>1.0</v>
      </c>
      <c r="BV793" s="1">
        <v>-1.0</v>
      </c>
      <c r="BW793" s="1">
        <v>-1.0</v>
      </c>
      <c r="BX793" s="1">
        <v>-1.0</v>
      </c>
      <c r="BY793" s="1">
        <v>-1.0</v>
      </c>
      <c r="BZ793" s="1">
        <v>-1.0</v>
      </c>
      <c r="CA793" s="1">
        <v>-1.0</v>
      </c>
      <c r="CB793" s="1">
        <v>-1.0</v>
      </c>
      <c r="CC793" s="1">
        <v>-1.0</v>
      </c>
      <c r="CD793" s="1">
        <v>26584.0</v>
      </c>
    </row>
    <row r="794">
      <c r="A794" s="1">
        <v>3.1125496E7</v>
      </c>
      <c r="B794" s="1" t="s">
        <v>4416</v>
      </c>
      <c r="C794" s="1" t="s">
        <v>4417</v>
      </c>
      <c r="D794" s="1" t="s">
        <v>4418</v>
      </c>
      <c r="E794" s="1" t="s">
        <v>85</v>
      </c>
      <c r="G794" s="1" t="s">
        <v>4419</v>
      </c>
      <c r="I794" s="1">
        <v>2.31150375E8</v>
      </c>
      <c r="J794" s="1">
        <v>43451.0</v>
      </c>
      <c r="K794" s="1" t="s">
        <v>134</v>
      </c>
      <c r="L794" s="1">
        <v>0.58</v>
      </c>
      <c r="M794" s="1">
        <v>0.0</v>
      </c>
      <c r="N794" s="1">
        <v>4.0</v>
      </c>
      <c r="O794" s="1">
        <v>0.0</v>
      </c>
      <c r="P794" s="1" t="s">
        <v>123</v>
      </c>
      <c r="Q794" s="1" t="s">
        <v>157</v>
      </c>
      <c r="R794" s="1">
        <v>40.69088</v>
      </c>
      <c r="S794" s="1">
        <v>-73.92983</v>
      </c>
      <c r="T794" s="1" t="s">
        <v>91</v>
      </c>
      <c r="U794" s="1" t="s">
        <v>113</v>
      </c>
      <c r="V794" s="1">
        <v>2.0</v>
      </c>
      <c r="W794" s="1">
        <v>1.0</v>
      </c>
      <c r="X794" s="1">
        <v>1.0</v>
      </c>
      <c r="Y794" s="1">
        <v>1.0</v>
      </c>
      <c r="Z794" s="1" t="s">
        <v>93</v>
      </c>
      <c r="AA794" s="1" t="s">
        <v>4420</v>
      </c>
      <c r="AB794" s="1">
        <v>65.0</v>
      </c>
      <c r="AC794" s="1">
        <v>1.0</v>
      </c>
      <c r="AD794" s="1">
        <v>20.0</v>
      </c>
      <c r="AE794" s="1">
        <v>3.0</v>
      </c>
      <c r="AF794" s="1" t="s">
        <v>104</v>
      </c>
      <c r="AG794" s="1">
        <v>1.0</v>
      </c>
      <c r="AH794" s="1">
        <v>14.0</v>
      </c>
      <c r="AI794" s="1">
        <v>44.0</v>
      </c>
      <c r="AJ794" s="1">
        <v>74.0</v>
      </c>
      <c r="AK794" s="1">
        <v>164.0</v>
      </c>
      <c r="AL794" s="1">
        <v>11.0</v>
      </c>
      <c r="AM794" s="1">
        <v>11.0</v>
      </c>
      <c r="AN794" s="1">
        <v>82.0</v>
      </c>
      <c r="AO794" s="1">
        <v>8.0</v>
      </c>
      <c r="AP794" s="1">
        <v>9.0</v>
      </c>
      <c r="AQ794" s="1">
        <v>9.0</v>
      </c>
      <c r="AR794" s="1">
        <v>8.0</v>
      </c>
      <c r="AS794" s="1">
        <v>9.0</v>
      </c>
      <c r="AT794" s="1">
        <v>9.0</v>
      </c>
      <c r="AU794" s="1">
        <v>1.0</v>
      </c>
      <c r="AV794" s="1" t="s">
        <v>105</v>
      </c>
      <c r="AW794" s="1">
        <v>4.0</v>
      </c>
      <c r="AX794" s="1">
        <v>0.0</v>
      </c>
      <c r="AY794" s="1">
        <v>4.0</v>
      </c>
      <c r="AZ794" s="1">
        <v>0.0</v>
      </c>
      <c r="BA794" s="1">
        <v>2.73</v>
      </c>
      <c r="BB794" s="1">
        <v>-1.0</v>
      </c>
      <c r="BC794" s="1">
        <v>1.0</v>
      </c>
      <c r="BD794" s="1">
        <v>-1.0</v>
      </c>
      <c r="BE794" s="1">
        <v>-1.0</v>
      </c>
      <c r="BF794" s="1">
        <v>-1.0</v>
      </c>
      <c r="BG794" s="1">
        <v>-1.0</v>
      </c>
      <c r="BH794" s="1">
        <v>-1.0</v>
      </c>
      <c r="BI794" s="1">
        <v>-1.0</v>
      </c>
      <c r="BJ794" s="1">
        <v>1.0</v>
      </c>
      <c r="BK794" s="1">
        <v>-1.0</v>
      </c>
      <c r="BL794" s="1">
        <v>-1.0</v>
      </c>
      <c r="BM794" s="1">
        <v>-1.0</v>
      </c>
      <c r="BN794" s="1">
        <v>-1.0</v>
      </c>
      <c r="BO794" s="1">
        <v>-1.0</v>
      </c>
      <c r="BP794" s="1">
        <v>-1.0</v>
      </c>
      <c r="BQ794" s="1">
        <v>1.0</v>
      </c>
      <c r="BR794" s="1">
        <v>-1.0</v>
      </c>
      <c r="BS794" s="1">
        <v>-1.0</v>
      </c>
      <c r="BT794" s="1">
        <v>-1.0</v>
      </c>
      <c r="BU794" s="1">
        <v>1.0</v>
      </c>
      <c r="BV794" s="1">
        <v>-1.0</v>
      </c>
      <c r="BW794" s="1">
        <v>-1.0</v>
      </c>
      <c r="BX794" s="1">
        <v>-1.0</v>
      </c>
      <c r="BY794" s="1">
        <v>-1.0</v>
      </c>
      <c r="BZ794" s="1">
        <v>-1.0</v>
      </c>
      <c r="CA794" s="1">
        <v>-1.0</v>
      </c>
      <c r="CB794" s="1">
        <v>-1.0</v>
      </c>
      <c r="CC794" s="1">
        <v>-1.0</v>
      </c>
      <c r="CD794" s="1">
        <v>26700.0</v>
      </c>
    </row>
    <row r="795">
      <c r="A795" s="1">
        <v>1.3562013E7</v>
      </c>
      <c r="B795" s="1" t="s">
        <v>4421</v>
      </c>
      <c r="C795" s="1" t="s">
        <v>4422</v>
      </c>
      <c r="D795" s="1" t="s">
        <v>4422</v>
      </c>
      <c r="E795" s="1" t="s">
        <v>85</v>
      </c>
      <c r="I795" s="1">
        <v>2.6546007E7</v>
      </c>
      <c r="J795" s="1">
        <v>42026.0</v>
      </c>
      <c r="M795" s="1">
        <v>0.0</v>
      </c>
      <c r="N795" s="1">
        <v>1.0</v>
      </c>
      <c r="O795" s="1">
        <v>1.0</v>
      </c>
      <c r="P795" s="1" t="s">
        <v>89</v>
      </c>
      <c r="Q795" s="1" t="s">
        <v>362</v>
      </c>
      <c r="R795" s="1">
        <v>40.7719</v>
      </c>
      <c r="S795" s="1">
        <v>-73.99046</v>
      </c>
      <c r="T795" s="1" t="s">
        <v>91</v>
      </c>
      <c r="U795" s="1" t="s">
        <v>92</v>
      </c>
      <c r="V795" s="1">
        <v>4.0</v>
      </c>
      <c r="W795" s="1">
        <v>1.0</v>
      </c>
      <c r="X795" s="1">
        <v>1.0</v>
      </c>
      <c r="Y795" s="1">
        <v>1.0</v>
      </c>
      <c r="Z795" s="1" t="s">
        <v>93</v>
      </c>
      <c r="AA795" s="1" t="s">
        <v>4423</v>
      </c>
      <c r="AB795" s="1">
        <v>300.0</v>
      </c>
      <c r="AC795" s="1">
        <v>1.0</v>
      </c>
      <c r="AD795" s="1">
        <v>0.0</v>
      </c>
      <c r="AE795" s="1">
        <v>1.0</v>
      </c>
      <c r="AF795" s="1" t="s">
        <v>456</v>
      </c>
      <c r="AG795" s="1">
        <v>1.0</v>
      </c>
      <c r="AH795" s="1">
        <v>0.0</v>
      </c>
      <c r="AI795" s="1">
        <v>0.0</v>
      </c>
      <c r="AJ795" s="1">
        <v>0.0</v>
      </c>
      <c r="AK795" s="1">
        <v>0.0</v>
      </c>
      <c r="AL795" s="1">
        <v>0.0</v>
      </c>
      <c r="AM795" s="1">
        <v>0.0</v>
      </c>
      <c r="AU795" s="1">
        <v>0.0</v>
      </c>
      <c r="AV795" s="1" t="s">
        <v>96</v>
      </c>
      <c r="AW795" s="1">
        <v>1.0</v>
      </c>
      <c r="AX795" s="1">
        <v>1.0</v>
      </c>
      <c r="AY795" s="1">
        <v>0.0</v>
      </c>
      <c r="AZ795" s="1">
        <v>0.0</v>
      </c>
      <c r="BB795" s="1">
        <v>-1.0</v>
      </c>
      <c r="BC795" s="1">
        <v>1.0</v>
      </c>
      <c r="BD795" s="1">
        <v>-1.0</v>
      </c>
      <c r="BE795" s="1">
        <v>-1.0</v>
      </c>
      <c r="BF795" s="1">
        <v>-1.0</v>
      </c>
      <c r="BG795" s="1">
        <v>-1.0</v>
      </c>
      <c r="BH795" s="1">
        <v>-1.0</v>
      </c>
      <c r="BI795" s="1">
        <v>-1.0</v>
      </c>
      <c r="BJ795" s="1">
        <v>1.0</v>
      </c>
      <c r="BK795" s="1">
        <v>-1.0</v>
      </c>
      <c r="BL795" s="1">
        <v>-1.0</v>
      </c>
      <c r="BM795" s="1">
        <v>1.0</v>
      </c>
      <c r="BN795" s="1">
        <v>1.0</v>
      </c>
      <c r="BO795" s="1">
        <v>1.0</v>
      </c>
      <c r="BP795" s="1">
        <v>1.0</v>
      </c>
      <c r="BQ795" s="1">
        <v>-1.0</v>
      </c>
      <c r="BR795" s="1">
        <v>-1.0</v>
      </c>
      <c r="BS795" s="1">
        <v>-1.0</v>
      </c>
      <c r="BT795" s="1">
        <v>1.0</v>
      </c>
      <c r="BU795" s="1">
        <v>1.0</v>
      </c>
      <c r="BV795" s="1">
        <v>-1.0</v>
      </c>
      <c r="BW795" s="1">
        <v>-1.0</v>
      </c>
      <c r="BX795" s="1">
        <v>-1.0</v>
      </c>
      <c r="BY795" s="1">
        <v>-1.0</v>
      </c>
      <c r="BZ795" s="1">
        <v>-1.0</v>
      </c>
      <c r="CA795" s="1">
        <v>-1.0</v>
      </c>
      <c r="CB795" s="1">
        <v>-1.0</v>
      </c>
      <c r="CC795" s="1">
        <v>-1.0</v>
      </c>
      <c r="CD795" s="1">
        <v>26734.0</v>
      </c>
    </row>
    <row r="796">
      <c r="A796" s="1">
        <v>3.0708281E7</v>
      </c>
      <c r="B796" s="1" t="s">
        <v>4424</v>
      </c>
      <c r="C796" s="1" t="s">
        <v>4425</v>
      </c>
      <c r="D796" s="1" t="s">
        <v>4426</v>
      </c>
      <c r="E796" s="1" t="s">
        <v>85</v>
      </c>
      <c r="F796" s="1" t="s">
        <v>4427</v>
      </c>
      <c r="G796" s="1" t="s">
        <v>4428</v>
      </c>
      <c r="H796" s="1" t="s">
        <v>4429</v>
      </c>
      <c r="I796" s="1">
        <v>2838058.0</v>
      </c>
      <c r="J796" s="1">
        <v>41095.0</v>
      </c>
      <c r="K796" s="1" t="s">
        <v>88</v>
      </c>
      <c r="L796" s="1">
        <v>0.9</v>
      </c>
      <c r="M796" s="1">
        <v>0.0</v>
      </c>
      <c r="N796" s="1">
        <v>2.0</v>
      </c>
      <c r="O796" s="1">
        <v>1.0</v>
      </c>
      <c r="P796" s="1" t="s">
        <v>89</v>
      </c>
      <c r="Q796" s="1" t="s">
        <v>90</v>
      </c>
      <c r="R796" s="1">
        <v>40.81216</v>
      </c>
      <c r="S796" s="1">
        <v>-73.94411</v>
      </c>
      <c r="T796" s="1" t="s">
        <v>91</v>
      </c>
      <c r="U796" s="1" t="s">
        <v>92</v>
      </c>
      <c r="V796" s="1">
        <v>3.0</v>
      </c>
      <c r="W796" s="1">
        <v>1.0</v>
      </c>
      <c r="X796" s="1">
        <v>1.0</v>
      </c>
      <c r="Y796" s="1">
        <v>2.0</v>
      </c>
      <c r="Z796" s="1" t="s">
        <v>93</v>
      </c>
      <c r="AA796" s="1" t="s">
        <v>4430</v>
      </c>
      <c r="AB796" s="1">
        <v>165.0</v>
      </c>
      <c r="AC796" s="1">
        <v>2.0</v>
      </c>
      <c r="AD796" s="1">
        <v>0.0</v>
      </c>
      <c r="AE796" s="1">
        <v>5.0</v>
      </c>
      <c r="AF796" s="1" t="s">
        <v>127</v>
      </c>
      <c r="AG796" s="1">
        <v>1.0</v>
      </c>
      <c r="AH796" s="1">
        <v>27.0</v>
      </c>
      <c r="AI796" s="1">
        <v>43.0</v>
      </c>
      <c r="AJ796" s="1">
        <v>73.0</v>
      </c>
      <c r="AK796" s="1">
        <v>163.0</v>
      </c>
      <c r="AL796" s="1">
        <v>0.0</v>
      </c>
      <c r="AM796" s="1">
        <v>0.0</v>
      </c>
      <c r="AU796" s="1">
        <v>0.0</v>
      </c>
      <c r="AV796" s="1" t="s">
        <v>96</v>
      </c>
      <c r="AW796" s="1">
        <v>2.0</v>
      </c>
      <c r="AX796" s="1">
        <v>1.0</v>
      </c>
      <c r="AY796" s="1">
        <v>1.0</v>
      </c>
      <c r="AZ796" s="1">
        <v>0.0</v>
      </c>
      <c r="BB796" s="1">
        <v>-1.0</v>
      </c>
      <c r="BC796" s="1">
        <v>1.0</v>
      </c>
      <c r="BD796" s="1">
        <v>-1.0</v>
      </c>
      <c r="BE796" s="1">
        <v>-1.0</v>
      </c>
      <c r="BF796" s="1">
        <v>-1.0</v>
      </c>
      <c r="BG796" s="1">
        <v>-1.0</v>
      </c>
      <c r="BH796" s="1">
        <v>-1.0</v>
      </c>
      <c r="BI796" s="1">
        <v>-1.0</v>
      </c>
      <c r="BJ796" s="1">
        <v>1.0</v>
      </c>
      <c r="BK796" s="1">
        <v>-1.0</v>
      </c>
      <c r="BL796" s="1">
        <v>-1.0</v>
      </c>
      <c r="BM796" s="1">
        <v>-1.0</v>
      </c>
      <c r="BN796" s="1">
        <v>-1.0</v>
      </c>
      <c r="BO796" s="1">
        <v>-1.0</v>
      </c>
      <c r="BP796" s="1">
        <v>-1.0</v>
      </c>
      <c r="BQ796" s="1">
        <v>-1.0</v>
      </c>
      <c r="BR796" s="1">
        <v>-1.0</v>
      </c>
      <c r="BS796" s="1">
        <v>-1.0</v>
      </c>
      <c r="BT796" s="1">
        <v>-1.0</v>
      </c>
      <c r="BU796" s="1">
        <v>1.0</v>
      </c>
      <c r="BV796" s="1">
        <v>-1.0</v>
      </c>
      <c r="BW796" s="1">
        <v>-1.0</v>
      </c>
      <c r="BX796" s="1">
        <v>1.0</v>
      </c>
      <c r="BY796" s="1">
        <v>-1.0</v>
      </c>
      <c r="BZ796" s="1">
        <v>-1.0</v>
      </c>
      <c r="CA796" s="1">
        <v>1.0</v>
      </c>
      <c r="CB796" s="1">
        <v>-1.0</v>
      </c>
      <c r="CC796" s="1">
        <v>-1.0</v>
      </c>
      <c r="CD796" s="1">
        <v>26741.0</v>
      </c>
    </row>
    <row r="797">
      <c r="A797" s="1">
        <v>4108799.0</v>
      </c>
      <c r="B797" s="1" t="s">
        <v>4431</v>
      </c>
      <c r="D797" s="1" t="s">
        <v>4432</v>
      </c>
      <c r="E797" s="1" t="s">
        <v>85</v>
      </c>
      <c r="F797" s="1" t="s">
        <v>4433</v>
      </c>
      <c r="G797" s="1" t="s">
        <v>4434</v>
      </c>
      <c r="H797" s="1" t="s">
        <v>4435</v>
      </c>
      <c r="I797" s="1">
        <v>622779.0</v>
      </c>
      <c r="J797" s="1">
        <v>40687.0</v>
      </c>
      <c r="K797" s="1" t="s">
        <v>272</v>
      </c>
      <c r="L797" s="1">
        <v>1.0</v>
      </c>
      <c r="M797" s="1">
        <v>0.0</v>
      </c>
      <c r="N797" s="1">
        <v>1.0</v>
      </c>
      <c r="O797" s="1">
        <v>1.0</v>
      </c>
      <c r="P797" s="1" t="s">
        <v>123</v>
      </c>
      <c r="Q797" s="1" t="s">
        <v>296</v>
      </c>
      <c r="R797" s="1">
        <v>40.72452</v>
      </c>
      <c r="S797" s="1">
        <v>-73.93916</v>
      </c>
      <c r="T797" s="1" t="s">
        <v>91</v>
      </c>
      <c r="U797" s="1" t="s">
        <v>92</v>
      </c>
      <c r="V797" s="1">
        <v>3.0</v>
      </c>
      <c r="W797" s="1">
        <v>1.0</v>
      </c>
      <c r="X797" s="1">
        <v>1.0</v>
      </c>
      <c r="Y797" s="1">
        <v>1.0</v>
      </c>
      <c r="Z797" s="1" t="s">
        <v>93</v>
      </c>
      <c r="AA797" s="1" t="s">
        <v>4436</v>
      </c>
      <c r="AB797" s="1">
        <v>300.0</v>
      </c>
      <c r="AC797" s="1">
        <v>2.0</v>
      </c>
      <c r="AD797" s="1">
        <v>25.0</v>
      </c>
      <c r="AE797" s="1">
        <v>1.0</v>
      </c>
      <c r="AF797" s="1" t="s">
        <v>443</v>
      </c>
      <c r="AG797" s="1">
        <v>1.0</v>
      </c>
      <c r="AH797" s="1">
        <v>27.0</v>
      </c>
      <c r="AI797" s="1">
        <v>57.0</v>
      </c>
      <c r="AJ797" s="1">
        <v>87.0</v>
      </c>
      <c r="AK797" s="1">
        <v>362.0</v>
      </c>
      <c r="AL797" s="1">
        <v>12.0</v>
      </c>
      <c r="AM797" s="1">
        <v>0.0</v>
      </c>
      <c r="AN797" s="1">
        <v>100.0</v>
      </c>
      <c r="AO797" s="1">
        <v>10.0</v>
      </c>
      <c r="AP797" s="1">
        <v>10.0</v>
      </c>
      <c r="AQ797" s="1">
        <v>10.0</v>
      </c>
      <c r="AR797" s="1">
        <v>10.0</v>
      </c>
      <c r="AS797" s="1">
        <v>10.0</v>
      </c>
      <c r="AT797" s="1">
        <v>10.0</v>
      </c>
      <c r="AU797" s="1">
        <v>0.0</v>
      </c>
      <c r="AV797" s="1" t="s">
        <v>96</v>
      </c>
      <c r="AW797" s="1">
        <v>1.0</v>
      </c>
      <c r="AX797" s="1">
        <v>1.0</v>
      </c>
      <c r="AY797" s="1">
        <v>0.0</v>
      </c>
      <c r="AZ797" s="1">
        <v>0.0</v>
      </c>
      <c r="BA797" s="1">
        <v>0.32</v>
      </c>
      <c r="BB797" s="1">
        <v>-1.0</v>
      </c>
      <c r="BC797" s="1">
        <v>1.0</v>
      </c>
      <c r="BD797" s="1">
        <v>1.0</v>
      </c>
      <c r="BE797" s="1">
        <v>-1.0</v>
      </c>
      <c r="BF797" s="1">
        <v>-1.0</v>
      </c>
      <c r="BG797" s="1">
        <v>-1.0</v>
      </c>
      <c r="BH797" s="1">
        <v>-1.0</v>
      </c>
      <c r="BI797" s="1">
        <v>-1.0</v>
      </c>
      <c r="BJ797" s="1">
        <v>1.0</v>
      </c>
      <c r="BK797" s="1">
        <v>-1.0</v>
      </c>
      <c r="BL797" s="1">
        <v>-1.0</v>
      </c>
      <c r="BM797" s="1">
        <v>-1.0</v>
      </c>
      <c r="BN797" s="1">
        <v>-1.0</v>
      </c>
      <c r="BO797" s="1">
        <v>-1.0</v>
      </c>
      <c r="BP797" s="1">
        <v>1.0</v>
      </c>
      <c r="BQ797" s="1">
        <v>-1.0</v>
      </c>
      <c r="BR797" s="1">
        <v>-1.0</v>
      </c>
      <c r="BS797" s="1">
        <v>-1.0</v>
      </c>
      <c r="BT797" s="1">
        <v>-1.0</v>
      </c>
      <c r="BU797" s="1">
        <v>1.0</v>
      </c>
      <c r="BV797" s="1">
        <v>-1.0</v>
      </c>
      <c r="BW797" s="1">
        <v>1.0</v>
      </c>
      <c r="BX797" s="1">
        <v>-1.0</v>
      </c>
      <c r="BY797" s="1">
        <v>-1.0</v>
      </c>
      <c r="BZ797" s="1">
        <v>-1.0</v>
      </c>
      <c r="CA797" s="1">
        <v>-1.0</v>
      </c>
      <c r="CB797" s="1">
        <v>-1.0</v>
      </c>
      <c r="CC797" s="1">
        <v>-1.0</v>
      </c>
      <c r="CD797" s="1">
        <v>26764.0</v>
      </c>
    </row>
    <row r="798">
      <c r="A798" s="1">
        <v>3.4451049E7</v>
      </c>
      <c r="B798" s="1" t="s">
        <v>4437</v>
      </c>
      <c r="C798" s="1" t="s">
        <v>4438</v>
      </c>
      <c r="D798" s="1" t="s">
        <v>4439</v>
      </c>
      <c r="E798" s="1" t="s">
        <v>85</v>
      </c>
      <c r="F798" s="1" t="s">
        <v>4440</v>
      </c>
      <c r="G798" s="1" t="s">
        <v>4441</v>
      </c>
      <c r="I798" s="1">
        <v>5.467802E7</v>
      </c>
      <c r="J798" s="1">
        <v>42383.0</v>
      </c>
      <c r="K798" s="1" t="s">
        <v>134</v>
      </c>
      <c r="L798" s="1">
        <v>1.0</v>
      </c>
      <c r="M798" s="1">
        <v>0.0</v>
      </c>
      <c r="N798" s="1">
        <v>1.0</v>
      </c>
      <c r="O798" s="1">
        <v>0.0</v>
      </c>
      <c r="P798" s="1" t="s">
        <v>89</v>
      </c>
      <c r="Q798" s="1" t="s">
        <v>206</v>
      </c>
      <c r="R798" s="1">
        <v>40.7279099999999</v>
      </c>
      <c r="S798" s="1">
        <v>-73.98485</v>
      </c>
      <c r="T798" s="1" t="s">
        <v>91</v>
      </c>
      <c r="U798" s="1" t="s">
        <v>92</v>
      </c>
      <c r="V798" s="1">
        <v>3.0</v>
      </c>
      <c r="W798" s="1">
        <v>1.0</v>
      </c>
      <c r="X798" s="1">
        <v>1.0</v>
      </c>
      <c r="Y798" s="1">
        <v>1.0</v>
      </c>
      <c r="Z798" s="1" t="s">
        <v>93</v>
      </c>
      <c r="AA798" s="1" t="s">
        <v>4442</v>
      </c>
      <c r="AB798" s="1">
        <v>150.0</v>
      </c>
      <c r="AC798" s="1">
        <v>1.0</v>
      </c>
      <c r="AD798" s="1">
        <v>0.0</v>
      </c>
      <c r="AE798" s="1">
        <v>2.0</v>
      </c>
      <c r="AF798" s="1" t="s">
        <v>95</v>
      </c>
      <c r="AG798" s="1">
        <v>1.0</v>
      </c>
      <c r="AH798" s="1">
        <v>0.0</v>
      </c>
      <c r="AI798" s="1">
        <v>6.0</v>
      </c>
      <c r="AJ798" s="1">
        <v>6.0</v>
      </c>
      <c r="AK798" s="1">
        <v>67.0</v>
      </c>
      <c r="AL798" s="1">
        <v>8.0</v>
      </c>
      <c r="AM798" s="1">
        <v>8.0</v>
      </c>
      <c r="AN798" s="1">
        <v>98.0</v>
      </c>
      <c r="AO798" s="1">
        <v>10.0</v>
      </c>
      <c r="AP798" s="1">
        <v>10.0</v>
      </c>
      <c r="AQ798" s="1">
        <v>10.0</v>
      </c>
      <c r="AR798" s="1">
        <v>10.0</v>
      </c>
      <c r="AS798" s="1">
        <v>10.0</v>
      </c>
      <c r="AT798" s="1">
        <v>10.0</v>
      </c>
      <c r="AU798" s="1">
        <v>1.0</v>
      </c>
      <c r="AV798" s="1" t="s">
        <v>117</v>
      </c>
      <c r="AW798" s="1">
        <v>1.0</v>
      </c>
      <c r="AX798" s="1">
        <v>1.0</v>
      </c>
      <c r="AY798" s="1">
        <v>0.0</v>
      </c>
      <c r="AZ798" s="1">
        <v>0.0</v>
      </c>
      <c r="BA798" s="1">
        <v>4.36</v>
      </c>
      <c r="BB798" s="1">
        <v>-1.0</v>
      </c>
      <c r="BC798" s="1">
        <v>1.0</v>
      </c>
      <c r="BD798" s="1">
        <v>-1.0</v>
      </c>
      <c r="BE798" s="1">
        <v>-1.0</v>
      </c>
      <c r="BF798" s="1">
        <v>-1.0</v>
      </c>
      <c r="BG798" s="1">
        <v>-1.0</v>
      </c>
      <c r="BH798" s="1">
        <v>1.0</v>
      </c>
      <c r="BI798" s="1">
        <v>-1.0</v>
      </c>
      <c r="BJ798" s="1">
        <v>1.0</v>
      </c>
      <c r="BK798" s="1">
        <v>1.0</v>
      </c>
      <c r="BL798" s="1">
        <v>1.0</v>
      </c>
      <c r="BM798" s="1">
        <v>1.0</v>
      </c>
      <c r="BN798" s="1">
        <v>-1.0</v>
      </c>
      <c r="BO798" s="1">
        <v>-1.0</v>
      </c>
      <c r="BP798" s="1">
        <v>-1.0</v>
      </c>
      <c r="BQ798" s="1">
        <v>-1.0</v>
      </c>
      <c r="BR798" s="1">
        <v>-1.0</v>
      </c>
      <c r="BS798" s="1">
        <v>1.0</v>
      </c>
      <c r="BT798" s="1">
        <v>-1.0</v>
      </c>
      <c r="BU798" s="1">
        <v>1.0</v>
      </c>
      <c r="BV798" s="1">
        <v>1.0</v>
      </c>
      <c r="BW798" s="1">
        <v>-1.0</v>
      </c>
      <c r="BX798" s="1">
        <v>-1.0</v>
      </c>
      <c r="BY798" s="1">
        <v>-1.0</v>
      </c>
      <c r="BZ798" s="1">
        <v>-1.0</v>
      </c>
      <c r="CA798" s="1">
        <v>-1.0</v>
      </c>
      <c r="CB798" s="1">
        <v>-1.0</v>
      </c>
      <c r="CC798" s="1">
        <v>-1.0</v>
      </c>
      <c r="CD798" s="1">
        <v>26771.0</v>
      </c>
    </row>
    <row r="799">
      <c r="A799" s="1">
        <v>3.0795963E7</v>
      </c>
      <c r="B799" s="1" t="s">
        <v>4443</v>
      </c>
      <c r="C799" s="1" t="s">
        <v>4444</v>
      </c>
      <c r="D799" s="1" t="s">
        <v>4445</v>
      </c>
      <c r="E799" s="1" t="s">
        <v>85</v>
      </c>
      <c r="F799" s="1" t="s">
        <v>1042</v>
      </c>
      <c r="G799" s="1" t="s">
        <v>1043</v>
      </c>
      <c r="H799" s="2" t="str">
        <f>- no loud noise and be respectful of neighbors</f>
        <v>#ERROR!</v>
      </c>
      <c r="I799" s="1">
        <v>2.28571016E8</v>
      </c>
      <c r="J799" s="1">
        <v>43435.0</v>
      </c>
      <c r="K799" s="1" t="s">
        <v>88</v>
      </c>
      <c r="L799" s="1">
        <v>1.0</v>
      </c>
      <c r="M799" s="1">
        <v>0.0</v>
      </c>
      <c r="N799" s="1">
        <v>2.0</v>
      </c>
      <c r="O799" s="1">
        <v>1.0</v>
      </c>
      <c r="P799" s="1" t="s">
        <v>89</v>
      </c>
      <c r="Q799" s="1" t="s">
        <v>90</v>
      </c>
      <c r="R799" s="1">
        <v>40.82591</v>
      </c>
      <c r="S799" s="1">
        <v>-73.95144</v>
      </c>
      <c r="T799" s="1" t="s">
        <v>289</v>
      </c>
      <c r="U799" s="1" t="s">
        <v>113</v>
      </c>
      <c r="V799" s="1">
        <v>2.0</v>
      </c>
      <c r="W799" s="1">
        <v>1.5</v>
      </c>
      <c r="X799" s="1">
        <v>1.0</v>
      </c>
      <c r="Y799" s="1">
        <v>1.0</v>
      </c>
      <c r="Z799" s="1" t="s">
        <v>93</v>
      </c>
      <c r="AA799" s="1" t="s">
        <v>4446</v>
      </c>
      <c r="AB799" s="1">
        <v>190.0</v>
      </c>
      <c r="AC799" s="1">
        <v>2.0</v>
      </c>
      <c r="AD799" s="1">
        <v>45.0</v>
      </c>
      <c r="AE799" s="1">
        <v>2.0</v>
      </c>
      <c r="AF799" s="1" t="s">
        <v>231</v>
      </c>
      <c r="AG799" s="1">
        <v>1.0</v>
      </c>
      <c r="AH799" s="1">
        <v>29.0</v>
      </c>
      <c r="AI799" s="1">
        <v>59.0</v>
      </c>
      <c r="AJ799" s="1">
        <v>89.0</v>
      </c>
      <c r="AK799" s="1">
        <v>89.0</v>
      </c>
      <c r="AL799" s="1">
        <v>1.0</v>
      </c>
      <c r="AM799" s="1">
        <v>1.0</v>
      </c>
      <c r="AN799" s="1">
        <v>100.0</v>
      </c>
      <c r="AO799" s="1">
        <v>10.0</v>
      </c>
      <c r="AP799" s="1">
        <v>10.0</v>
      </c>
      <c r="AQ799" s="1">
        <v>10.0</v>
      </c>
      <c r="AR799" s="1">
        <v>10.0</v>
      </c>
      <c r="AS799" s="1">
        <v>10.0</v>
      </c>
      <c r="AT799" s="1">
        <v>10.0</v>
      </c>
      <c r="AU799" s="1">
        <v>0.0</v>
      </c>
      <c r="AV799" s="1" t="s">
        <v>105</v>
      </c>
      <c r="AW799" s="1">
        <v>2.0</v>
      </c>
      <c r="AX799" s="1">
        <v>0.0</v>
      </c>
      <c r="AY799" s="1">
        <v>2.0</v>
      </c>
      <c r="AZ799" s="1">
        <v>0.0</v>
      </c>
      <c r="BA799" s="1">
        <v>0.16</v>
      </c>
      <c r="BB799" s="1">
        <v>-1.0</v>
      </c>
      <c r="BC799" s="1">
        <v>1.0</v>
      </c>
      <c r="BD799" s="1">
        <v>-1.0</v>
      </c>
      <c r="BE799" s="1">
        <v>-1.0</v>
      </c>
      <c r="BF799" s="1">
        <v>-1.0</v>
      </c>
      <c r="BG799" s="1">
        <v>-1.0</v>
      </c>
      <c r="BH799" s="1">
        <v>-1.0</v>
      </c>
      <c r="BI799" s="1">
        <v>-1.0</v>
      </c>
      <c r="BJ799" s="1">
        <v>1.0</v>
      </c>
      <c r="BK799" s="1">
        <v>-1.0</v>
      </c>
      <c r="BL799" s="1">
        <v>-1.0</v>
      </c>
      <c r="BM799" s="1">
        <v>1.0</v>
      </c>
      <c r="BN799" s="1">
        <v>1.0</v>
      </c>
      <c r="BO799" s="1">
        <v>-1.0</v>
      </c>
      <c r="BP799" s="1">
        <v>-1.0</v>
      </c>
      <c r="BQ799" s="1">
        <v>-1.0</v>
      </c>
      <c r="BR799" s="1">
        <v>-1.0</v>
      </c>
      <c r="BS799" s="1">
        <v>-1.0</v>
      </c>
      <c r="BT799" s="1">
        <v>-1.0</v>
      </c>
      <c r="BU799" s="1">
        <v>1.0</v>
      </c>
      <c r="BV799" s="1">
        <v>-1.0</v>
      </c>
      <c r="BW799" s="1">
        <v>-1.0</v>
      </c>
      <c r="BX799" s="1">
        <v>1.0</v>
      </c>
      <c r="BY799" s="1">
        <v>-1.0</v>
      </c>
      <c r="BZ799" s="1">
        <v>-1.0</v>
      </c>
      <c r="CA799" s="1">
        <v>-1.0</v>
      </c>
      <c r="CB799" s="1">
        <v>-1.0</v>
      </c>
      <c r="CC799" s="1">
        <v>-1.0</v>
      </c>
      <c r="CD799" s="1">
        <v>26776.0</v>
      </c>
    </row>
    <row r="800">
      <c r="A800" s="1">
        <v>2.163524E7</v>
      </c>
      <c r="B800" s="1" t="s">
        <v>4447</v>
      </c>
      <c r="C800" s="1" t="s">
        <v>4448</v>
      </c>
      <c r="D800" s="1" t="s">
        <v>4448</v>
      </c>
      <c r="E800" s="1" t="s">
        <v>85</v>
      </c>
      <c r="I800" s="1">
        <v>1.48018227E8</v>
      </c>
      <c r="J800" s="1">
        <v>42975.0</v>
      </c>
      <c r="M800" s="1">
        <v>0.0</v>
      </c>
      <c r="N800" s="1">
        <v>1.0</v>
      </c>
      <c r="O800" s="1">
        <v>0.0</v>
      </c>
      <c r="P800" s="1" t="s">
        <v>123</v>
      </c>
      <c r="Q800" s="1" t="s">
        <v>124</v>
      </c>
      <c r="R800" s="1">
        <v>40.65059</v>
      </c>
      <c r="S800" s="1">
        <v>-73.9637</v>
      </c>
      <c r="T800" s="1" t="s">
        <v>91</v>
      </c>
      <c r="U800" s="1" t="s">
        <v>113</v>
      </c>
      <c r="V800" s="1">
        <v>1.0</v>
      </c>
      <c r="W800" s="1">
        <v>1.0</v>
      </c>
      <c r="X800" s="1">
        <v>1.0</v>
      </c>
      <c r="Y800" s="1">
        <v>1.0</v>
      </c>
      <c r="Z800" s="1" t="s">
        <v>93</v>
      </c>
      <c r="AA800" s="1" t="s">
        <v>4449</v>
      </c>
      <c r="AB800" s="1">
        <v>70.0</v>
      </c>
      <c r="AC800" s="1">
        <v>1.0</v>
      </c>
      <c r="AD800" s="1">
        <v>0.0</v>
      </c>
      <c r="AE800" s="1">
        <v>3.0</v>
      </c>
      <c r="AF800" s="1" t="s">
        <v>429</v>
      </c>
      <c r="AG800" s="1">
        <v>1.0</v>
      </c>
      <c r="AH800" s="1">
        <v>0.0</v>
      </c>
      <c r="AI800" s="1">
        <v>0.0</v>
      </c>
      <c r="AJ800" s="1">
        <v>0.0</v>
      </c>
      <c r="AK800" s="1">
        <v>0.0</v>
      </c>
      <c r="AL800" s="1">
        <v>0.0</v>
      </c>
      <c r="AM800" s="1">
        <v>0.0</v>
      </c>
      <c r="AU800" s="1">
        <v>1.0</v>
      </c>
      <c r="AV800" s="1" t="s">
        <v>96</v>
      </c>
      <c r="AW800" s="1">
        <v>1.0</v>
      </c>
      <c r="AX800" s="1">
        <v>0.0</v>
      </c>
      <c r="AY800" s="1">
        <v>1.0</v>
      </c>
      <c r="AZ800" s="1">
        <v>0.0</v>
      </c>
      <c r="BB800" s="1">
        <v>-1.0</v>
      </c>
      <c r="BC800" s="1">
        <v>1.0</v>
      </c>
      <c r="BD800" s="1">
        <v>-1.0</v>
      </c>
      <c r="BE800" s="1">
        <v>-1.0</v>
      </c>
      <c r="BF800" s="1">
        <v>-1.0</v>
      </c>
      <c r="BG800" s="1">
        <v>-1.0</v>
      </c>
      <c r="BH800" s="1">
        <v>-1.0</v>
      </c>
      <c r="BI800" s="1">
        <v>-1.0</v>
      </c>
      <c r="BJ800" s="1">
        <v>-1.0</v>
      </c>
      <c r="BK800" s="1">
        <v>-1.0</v>
      </c>
      <c r="BL800" s="1">
        <v>-1.0</v>
      </c>
      <c r="BM800" s="1">
        <v>1.0</v>
      </c>
      <c r="BN800" s="1">
        <v>1.0</v>
      </c>
      <c r="BO800" s="1">
        <v>-1.0</v>
      </c>
      <c r="BP800" s="1">
        <v>-1.0</v>
      </c>
      <c r="BQ800" s="1">
        <v>-1.0</v>
      </c>
      <c r="BR800" s="1">
        <v>-1.0</v>
      </c>
      <c r="BS800" s="1">
        <v>-1.0</v>
      </c>
      <c r="BT800" s="1">
        <v>-1.0</v>
      </c>
      <c r="BU800" s="1">
        <v>1.0</v>
      </c>
      <c r="BV800" s="1">
        <v>-1.0</v>
      </c>
      <c r="BW800" s="1">
        <v>-1.0</v>
      </c>
      <c r="BX800" s="1">
        <v>-1.0</v>
      </c>
      <c r="BY800" s="1">
        <v>-1.0</v>
      </c>
      <c r="BZ800" s="1">
        <v>-1.0</v>
      </c>
      <c r="CA800" s="1">
        <v>-1.0</v>
      </c>
      <c r="CB800" s="1">
        <v>-1.0</v>
      </c>
      <c r="CC800" s="1">
        <v>-1.0</v>
      </c>
      <c r="CD800" s="1">
        <v>26812.0</v>
      </c>
    </row>
    <row r="801">
      <c r="A801" s="1">
        <v>2.0164634E7</v>
      </c>
      <c r="B801" s="1" t="s">
        <v>4450</v>
      </c>
      <c r="C801" s="1" t="s">
        <v>4451</v>
      </c>
      <c r="D801" s="1" t="s">
        <v>4452</v>
      </c>
      <c r="E801" s="1" t="s">
        <v>85</v>
      </c>
      <c r="F801" s="1" t="s">
        <v>4453</v>
      </c>
      <c r="G801" s="1" t="s">
        <v>4454</v>
      </c>
      <c r="H801" s="2" t="str">
        <f>- if The air conditioner is USED, please turn it off Upon leaving The apartment. please take off shoes Upon entering The apartment</f>
        <v>#ERROR!</v>
      </c>
      <c r="I801" s="1">
        <v>1.2586279E7</v>
      </c>
      <c r="J801" s="1">
        <v>41695.0</v>
      </c>
      <c r="M801" s="1">
        <v>0.0</v>
      </c>
      <c r="N801" s="1">
        <v>1.0</v>
      </c>
      <c r="O801" s="1">
        <v>1.0</v>
      </c>
      <c r="P801" s="1" t="s">
        <v>123</v>
      </c>
      <c r="Q801" s="1" t="s">
        <v>229</v>
      </c>
      <c r="R801" s="1">
        <v>40.68841</v>
      </c>
      <c r="S801" s="1">
        <v>-73.97283</v>
      </c>
      <c r="T801" s="1" t="s">
        <v>91</v>
      </c>
      <c r="U801" s="1" t="s">
        <v>92</v>
      </c>
      <c r="V801" s="1">
        <v>2.0</v>
      </c>
      <c r="W801" s="1">
        <v>1.0</v>
      </c>
      <c r="X801" s="1">
        <v>1.0</v>
      </c>
      <c r="Y801" s="1">
        <v>1.0</v>
      </c>
      <c r="Z801" s="1" t="s">
        <v>93</v>
      </c>
      <c r="AA801" s="1" t="s">
        <v>4455</v>
      </c>
      <c r="AB801" s="1">
        <v>110.0</v>
      </c>
      <c r="AC801" s="1">
        <v>2.0</v>
      </c>
      <c r="AD801" s="1">
        <v>70.0</v>
      </c>
      <c r="AE801" s="1">
        <v>2.0</v>
      </c>
      <c r="AF801" s="1" t="s">
        <v>302</v>
      </c>
      <c r="AG801" s="1">
        <v>1.0</v>
      </c>
      <c r="AH801" s="1">
        <v>0.0</v>
      </c>
      <c r="AI801" s="1">
        <v>0.0</v>
      </c>
      <c r="AJ801" s="1">
        <v>0.0</v>
      </c>
      <c r="AK801" s="1">
        <v>0.0</v>
      </c>
      <c r="AL801" s="1">
        <v>5.0</v>
      </c>
      <c r="AM801" s="1">
        <v>0.0</v>
      </c>
      <c r="AN801" s="1">
        <v>100.0</v>
      </c>
      <c r="AO801" s="1">
        <v>10.0</v>
      </c>
      <c r="AP801" s="1">
        <v>10.0</v>
      </c>
      <c r="AQ801" s="1">
        <v>10.0</v>
      </c>
      <c r="AR801" s="1">
        <v>10.0</v>
      </c>
      <c r="AS801" s="1">
        <v>10.0</v>
      </c>
      <c r="AT801" s="1">
        <v>10.0</v>
      </c>
      <c r="AU801" s="1">
        <v>1.0</v>
      </c>
      <c r="AV801" s="1" t="s">
        <v>105</v>
      </c>
      <c r="AW801" s="1">
        <v>1.0</v>
      </c>
      <c r="AX801" s="1">
        <v>1.0</v>
      </c>
      <c r="AY801" s="1">
        <v>0.0</v>
      </c>
      <c r="AZ801" s="1">
        <v>0.0</v>
      </c>
      <c r="BA801" s="1">
        <v>0.22</v>
      </c>
      <c r="BB801" s="1">
        <v>-1.0</v>
      </c>
      <c r="BC801" s="1">
        <v>1.0</v>
      </c>
      <c r="BD801" s="1">
        <v>-1.0</v>
      </c>
      <c r="BE801" s="1">
        <v>-1.0</v>
      </c>
      <c r="BF801" s="1">
        <v>-1.0</v>
      </c>
      <c r="BG801" s="1">
        <v>-1.0</v>
      </c>
      <c r="BH801" s="1">
        <v>-1.0</v>
      </c>
      <c r="BI801" s="1">
        <v>1.0</v>
      </c>
      <c r="BJ801" s="1">
        <v>1.0</v>
      </c>
      <c r="BK801" s="1">
        <v>-1.0</v>
      </c>
      <c r="BL801" s="1">
        <v>-1.0</v>
      </c>
      <c r="BM801" s="1">
        <v>-1.0</v>
      </c>
      <c r="BN801" s="1">
        <v>-1.0</v>
      </c>
      <c r="BO801" s="1">
        <v>-1.0</v>
      </c>
      <c r="BP801" s="1">
        <v>-1.0</v>
      </c>
      <c r="BQ801" s="1">
        <v>-1.0</v>
      </c>
      <c r="BR801" s="1">
        <v>-1.0</v>
      </c>
      <c r="BS801" s="1">
        <v>-1.0</v>
      </c>
      <c r="BT801" s="1">
        <v>-1.0</v>
      </c>
      <c r="BU801" s="1">
        <v>1.0</v>
      </c>
      <c r="BV801" s="1">
        <v>-1.0</v>
      </c>
      <c r="BW801" s="1">
        <v>1.0</v>
      </c>
      <c r="BX801" s="1">
        <v>-1.0</v>
      </c>
      <c r="BY801" s="1">
        <v>-1.0</v>
      </c>
      <c r="BZ801" s="1">
        <v>-1.0</v>
      </c>
      <c r="CA801" s="1">
        <v>-1.0</v>
      </c>
      <c r="CB801" s="1">
        <v>-1.0</v>
      </c>
      <c r="CC801" s="1">
        <v>-1.0</v>
      </c>
      <c r="CD801" s="1">
        <v>26827.0</v>
      </c>
    </row>
    <row r="802">
      <c r="A802" s="1">
        <v>118680.0</v>
      </c>
      <c r="B802" s="1" t="s">
        <v>4456</v>
      </c>
      <c r="C802" s="1" t="s">
        <v>4457</v>
      </c>
      <c r="D802" s="1" t="s">
        <v>4458</v>
      </c>
      <c r="E802" s="1" t="s">
        <v>85</v>
      </c>
      <c r="I802" s="1">
        <v>599354.0</v>
      </c>
      <c r="J802" s="1">
        <v>40681.0</v>
      </c>
      <c r="M802" s="1">
        <v>0.0</v>
      </c>
      <c r="N802" s="1">
        <v>1.0</v>
      </c>
      <c r="O802" s="1">
        <v>1.0</v>
      </c>
      <c r="P802" s="1" t="s">
        <v>89</v>
      </c>
      <c r="Q802" s="1" t="s">
        <v>206</v>
      </c>
      <c r="R802" s="1">
        <v>40.73067</v>
      </c>
      <c r="S802" s="1">
        <v>-73.98702</v>
      </c>
      <c r="T802" s="1" t="s">
        <v>91</v>
      </c>
      <c r="U802" s="1" t="s">
        <v>113</v>
      </c>
      <c r="V802" s="1">
        <v>2.0</v>
      </c>
      <c r="W802" s="1">
        <v>1.0</v>
      </c>
      <c r="X802" s="1">
        <v>1.0</v>
      </c>
      <c r="Y802" s="1">
        <v>1.0</v>
      </c>
      <c r="Z802" s="1" t="s">
        <v>93</v>
      </c>
      <c r="AA802" s="1" t="s">
        <v>4459</v>
      </c>
      <c r="AB802" s="1">
        <v>87.0</v>
      </c>
      <c r="AC802" s="1">
        <v>1.0</v>
      </c>
      <c r="AD802" s="1">
        <v>0.0</v>
      </c>
      <c r="AE802" s="1">
        <v>2.0</v>
      </c>
      <c r="AF802" s="1" t="s">
        <v>1117</v>
      </c>
      <c r="AG802" s="1">
        <v>1.0</v>
      </c>
      <c r="AH802" s="1">
        <v>0.0</v>
      </c>
      <c r="AI802" s="1">
        <v>0.0</v>
      </c>
      <c r="AJ802" s="1">
        <v>0.0</v>
      </c>
      <c r="AK802" s="1">
        <v>0.0</v>
      </c>
      <c r="AL802" s="1">
        <v>0.0</v>
      </c>
      <c r="AM802" s="1">
        <v>0.0</v>
      </c>
      <c r="AU802" s="1">
        <v>0.0</v>
      </c>
      <c r="AV802" s="1" t="s">
        <v>105</v>
      </c>
      <c r="AW802" s="1">
        <v>1.0</v>
      </c>
      <c r="AX802" s="1">
        <v>0.0</v>
      </c>
      <c r="AY802" s="1">
        <v>1.0</v>
      </c>
      <c r="AZ802" s="1">
        <v>0.0</v>
      </c>
      <c r="BB802" s="1">
        <v>-1.0</v>
      </c>
      <c r="BC802" s="1">
        <v>1.0</v>
      </c>
      <c r="BD802" s="1">
        <v>-1.0</v>
      </c>
      <c r="BE802" s="1">
        <v>-1.0</v>
      </c>
      <c r="BF802" s="1">
        <v>-1.0</v>
      </c>
      <c r="BG802" s="1">
        <v>-1.0</v>
      </c>
      <c r="BH802" s="1">
        <v>-1.0</v>
      </c>
      <c r="BI802" s="1">
        <v>-1.0</v>
      </c>
      <c r="BJ802" s="1">
        <v>1.0</v>
      </c>
      <c r="BK802" s="1">
        <v>-1.0</v>
      </c>
      <c r="BL802" s="1">
        <v>-1.0</v>
      </c>
      <c r="BM802" s="1">
        <v>-1.0</v>
      </c>
      <c r="BN802" s="1">
        <v>-1.0</v>
      </c>
      <c r="BO802" s="1">
        <v>-1.0</v>
      </c>
      <c r="BP802" s="1">
        <v>-1.0</v>
      </c>
      <c r="BQ802" s="1">
        <v>-1.0</v>
      </c>
      <c r="BR802" s="1">
        <v>-1.0</v>
      </c>
      <c r="BS802" s="1">
        <v>-1.0</v>
      </c>
      <c r="BT802" s="1">
        <v>-1.0</v>
      </c>
      <c r="BU802" s="1">
        <v>1.0</v>
      </c>
      <c r="BV802" s="1">
        <v>-1.0</v>
      </c>
      <c r="BW802" s="1">
        <v>-1.0</v>
      </c>
      <c r="BX802" s="1">
        <v>-1.0</v>
      </c>
      <c r="BY802" s="1">
        <v>-1.0</v>
      </c>
      <c r="BZ802" s="1">
        <v>-1.0</v>
      </c>
      <c r="CA802" s="1">
        <v>-1.0</v>
      </c>
      <c r="CB802" s="1">
        <v>-1.0</v>
      </c>
      <c r="CC802" s="1">
        <v>-1.0</v>
      </c>
      <c r="CD802" s="1">
        <v>26848.0</v>
      </c>
    </row>
    <row r="803">
      <c r="A803" s="1">
        <v>3250685.0</v>
      </c>
      <c r="B803" s="1" t="s">
        <v>4460</v>
      </c>
      <c r="C803" s="1" t="s">
        <v>4461</v>
      </c>
      <c r="D803" s="1" t="s">
        <v>4462</v>
      </c>
      <c r="E803" s="1" t="s">
        <v>85</v>
      </c>
      <c r="F803" s="1" t="s">
        <v>4463</v>
      </c>
      <c r="G803" s="1" t="s">
        <v>4464</v>
      </c>
      <c r="I803" s="1">
        <v>1.6442583E7</v>
      </c>
      <c r="J803" s="1">
        <v>41795.0</v>
      </c>
      <c r="M803" s="1">
        <v>0.0</v>
      </c>
      <c r="N803" s="1">
        <v>2.0</v>
      </c>
      <c r="O803" s="1">
        <v>1.0</v>
      </c>
      <c r="P803" s="1" t="s">
        <v>89</v>
      </c>
      <c r="Q803" s="1" t="s">
        <v>1393</v>
      </c>
      <c r="R803" s="1">
        <v>40.79848</v>
      </c>
      <c r="S803" s="1">
        <v>-73.93908</v>
      </c>
      <c r="T803" s="1" t="s">
        <v>91</v>
      </c>
      <c r="U803" s="1" t="s">
        <v>113</v>
      </c>
      <c r="V803" s="1">
        <v>2.0</v>
      </c>
      <c r="W803" s="1">
        <v>1.0</v>
      </c>
      <c r="X803" s="1">
        <v>1.0</v>
      </c>
      <c r="Y803" s="1">
        <v>1.0</v>
      </c>
      <c r="Z803" s="1" t="s">
        <v>93</v>
      </c>
      <c r="AA803" s="1" t="s">
        <v>4465</v>
      </c>
      <c r="AB803" s="1">
        <v>50.0</v>
      </c>
      <c r="AC803" s="1">
        <v>1.0</v>
      </c>
      <c r="AD803" s="1">
        <v>10.0</v>
      </c>
      <c r="AE803" s="1">
        <v>2.0</v>
      </c>
      <c r="AF803" s="1" t="s">
        <v>703</v>
      </c>
      <c r="AG803" s="1">
        <v>1.0</v>
      </c>
      <c r="AH803" s="1">
        <v>0.0</v>
      </c>
      <c r="AI803" s="1">
        <v>0.0</v>
      </c>
      <c r="AJ803" s="1">
        <v>0.0</v>
      </c>
      <c r="AK803" s="1">
        <v>0.0</v>
      </c>
      <c r="AL803" s="1">
        <v>6.0</v>
      </c>
      <c r="AM803" s="1">
        <v>0.0</v>
      </c>
      <c r="AN803" s="1">
        <v>96.0</v>
      </c>
      <c r="AO803" s="1">
        <v>10.0</v>
      </c>
      <c r="AP803" s="1">
        <v>10.0</v>
      </c>
      <c r="AQ803" s="1">
        <v>10.0</v>
      </c>
      <c r="AR803" s="1">
        <v>10.0</v>
      </c>
      <c r="AS803" s="1">
        <v>9.0</v>
      </c>
      <c r="AT803" s="1">
        <v>10.0</v>
      </c>
      <c r="AU803" s="1">
        <v>0.0</v>
      </c>
      <c r="AV803" s="1" t="s">
        <v>117</v>
      </c>
      <c r="AW803" s="1">
        <v>1.0</v>
      </c>
      <c r="AX803" s="1">
        <v>0.0</v>
      </c>
      <c r="AY803" s="1">
        <v>1.0</v>
      </c>
      <c r="AZ803" s="1">
        <v>0.0</v>
      </c>
      <c r="BA803" s="1">
        <v>0.11</v>
      </c>
      <c r="BB803" s="1">
        <v>-1.0</v>
      </c>
      <c r="BC803" s="1">
        <v>-1.0</v>
      </c>
      <c r="BD803" s="1">
        <v>-1.0</v>
      </c>
      <c r="BE803" s="1">
        <v>-1.0</v>
      </c>
      <c r="BF803" s="1">
        <v>-1.0</v>
      </c>
      <c r="BG803" s="1">
        <v>-1.0</v>
      </c>
      <c r="BH803" s="1">
        <v>-1.0</v>
      </c>
      <c r="BI803" s="1">
        <v>-1.0</v>
      </c>
      <c r="BJ803" s="1">
        <v>-1.0</v>
      </c>
      <c r="BK803" s="1">
        <v>-1.0</v>
      </c>
      <c r="BL803" s="1">
        <v>-1.0</v>
      </c>
      <c r="BM803" s="1">
        <v>-1.0</v>
      </c>
      <c r="BN803" s="1">
        <v>-1.0</v>
      </c>
      <c r="BO803" s="1">
        <v>-1.0</v>
      </c>
      <c r="BP803" s="1">
        <v>1.0</v>
      </c>
      <c r="BQ803" s="1">
        <v>-1.0</v>
      </c>
      <c r="BR803" s="1">
        <v>-1.0</v>
      </c>
      <c r="BS803" s="1">
        <v>-1.0</v>
      </c>
      <c r="BT803" s="1">
        <v>-1.0</v>
      </c>
      <c r="BU803" s="1">
        <v>1.0</v>
      </c>
      <c r="BV803" s="1">
        <v>-1.0</v>
      </c>
      <c r="BW803" s="1">
        <v>-1.0</v>
      </c>
      <c r="BX803" s="1">
        <v>-1.0</v>
      </c>
      <c r="BY803" s="1">
        <v>-1.0</v>
      </c>
      <c r="BZ803" s="1">
        <v>-1.0</v>
      </c>
      <c r="CA803" s="1">
        <v>-1.0</v>
      </c>
      <c r="CB803" s="1">
        <v>-1.0</v>
      </c>
      <c r="CC803" s="1">
        <v>-1.0</v>
      </c>
      <c r="CD803" s="1">
        <v>26906.0</v>
      </c>
    </row>
    <row r="804">
      <c r="A804" s="1">
        <v>3.3775765E7</v>
      </c>
      <c r="B804" s="1" t="s">
        <v>4466</v>
      </c>
      <c r="C804" s="1" t="s">
        <v>4467</v>
      </c>
      <c r="D804" s="1" t="s">
        <v>4467</v>
      </c>
      <c r="E804" s="1" t="s">
        <v>85</v>
      </c>
      <c r="H804" s="1" t="s">
        <v>4468</v>
      </c>
      <c r="I804" s="1">
        <v>2.54607256E8</v>
      </c>
      <c r="J804" s="1">
        <v>43565.0</v>
      </c>
      <c r="K804" s="1" t="s">
        <v>88</v>
      </c>
      <c r="L804" s="1">
        <v>1.0</v>
      </c>
      <c r="M804" s="1">
        <v>0.0</v>
      </c>
      <c r="N804" s="1">
        <v>2.0</v>
      </c>
      <c r="O804" s="1">
        <v>0.0</v>
      </c>
      <c r="P804" s="1" t="s">
        <v>123</v>
      </c>
      <c r="Q804" s="1" t="s">
        <v>124</v>
      </c>
      <c r="R804" s="1">
        <v>40.70238</v>
      </c>
      <c r="S804" s="1">
        <v>-73.99181</v>
      </c>
      <c r="T804" s="1" t="s">
        <v>289</v>
      </c>
      <c r="U804" s="1" t="s">
        <v>92</v>
      </c>
      <c r="V804" s="1">
        <v>4.0</v>
      </c>
      <c r="W804" s="1">
        <v>2.0</v>
      </c>
      <c r="X804" s="1">
        <v>2.0</v>
      </c>
      <c r="Y804" s="1">
        <v>2.0</v>
      </c>
      <c r="Z804" s="1" t="s">
        <v>93</v>
      </c>
      <c r="AA804" s="1" t="s">
        <v>4469</v>
      </c>
      <c r="AB804" s="1">
        <v>250.0</v>
      </c>
      <c r="AC804" s="1">
        <v>1.0</v>
      </c>
      <c r="AD804" s="1">
        <v>0.0</v>
      </c>
      <c r="AE804" s="1">
        <v>30.0</v>
      </c>
      <c r="AF804" s="1" t="s">
        <v>255</v>
      </c>
      <c r="AG804" s="1">
        <v>1.0</v>
      </c>
      <c r="AH804" s="1">
        <v>0.0</v>
      </c>
      <c r="AI804" s="1">
        <v>0.0</v>
      </c>
      <c r="AJ804" s="1">
        <v>0.0</v>
      </c>
      <c r="AK804" s="1">
        <v>0.0</v>
      </c>
      <c r="AL804" s="1">
        <v>0.0</v>
      </c>
      <c r="AM804" s="1">
        <v>0.0</v>
      </c>
      <c r="AU804" s="1">
        <v>1.0</v>
      </c>
      <c r="AV804" s="1" t="s">
        <v>105</v>
      </c>
      <c r="AW804" s="1">
        <v>2.0</v>
      </c>
      <c r="AX804" s="1">
        <v>2.0</v>
      </c>
      <c r="AY804" s="1">
        <v>0.0</v>
      </c>
      <c r="AZ804" s="1">
        <v>0.0</v>
      </c>
      <c r="BB804" s="1">
        <v>-1.0</v>
      </c>
      <c r="BC804" s="1">
        <v>1.0</v>
      </c>
      <c r="BD804" s="1">
        <v>-1.0</v>
      </c>
      <c r="BE804" s="1">
        <v>-1.0</v>
      </c>
      <c r="BF804" s="1">
        <v>-1.0</v>
      </c>
      <c r="BG804" s="1">
        <v>-1.0</v>
      </c>
      <c r="BH804" s="1">
        <v>-1.0</v>
      </c>
      <c r="BI804" s="1">
        <v>1.0</v>
      </c>
      <c r="BJ804" s="1">
        <v>-1.0</v>
      </c>
      <c r="BK804" s="1">
        <v>-1.0</v>
      </c>
      <c r="BL804" s="1">
        <v>-1.0</v>
      </c>
      <c r="BM804" s="1">
        <v>1.0</v>
      </c>
      <c r="BN804" s="1">
        <v>1.0</v>
      </c>
      <c r="BO804" s="1">
        <v>1.0</v>
      </c>
      <c r="BP804" s="1">
        <v>-1.0</v>
      </c>
      <c r="BQ804" s="1">
        <v>-1.0</v>
      </c>
      <c r="BR804" s="1">
        <v>-1.0</v>
      </c>
      <c r="BS804" s="1">
        <v>-1.0</v>
      </c>
      <c r="BT804" s="1">
        <v>1.0</v>
      </c>
      <c r="BU804" s="1">
        <v>1.0</v>
      </c>
      <c r="BV804" s="1">
        <v>-1.0</v>
      </c>
      <c r="BW804" s="1">
        <v>-1.0</v>
      </c>
      <c r="BX804" s="1">
        <v>1.0</v>
      </c>
      <c r="BY804" s="1">
        <v>-1.0</v>
      </c>
      <c r="BZ804" s="1">
        <v>-1.0</v>
      </c>
      <c r="CA804" s="1">
        <v>-1.0</v>
      </c>
      <c r="CB804" s="1">
        <v>-1.0</v>
      </c>
      <c r="CC804" s="1">
        <v>-1.0</v>
      </c>
      <c r="CD804" s="1">
        <v>26917.0</v>
      </c>
    </row>
    <row r="805">
      <c r="A805" s="1">
        <v>6955143.0</v>
      </c>
      <c r="B805" s="1" t="s">
        <v>4470</v>
      </c>
      <c r="C805" s="1" t="s">
        <v>4471</v>
      </c>
      <c r="D805" s="1" t="s">
        <v>4471</v>
      </c>
      <c r="E805" s="1" t="s">
        <v>85</v>
      </c>
      <c r="I805" s="1">
        <v>1.6533401E7</v>
      </c>
      <c r="J805" s="1">
        <v>41798.0</v>
      </c>
      <c r="M805" s="1">
        <v>0.0</v>
      </c>
      <c r="N805" s="1">
        <v>1.0</v>
      </c>
      <c r="O805" s="1">
        <v>1.0</v>
      </c>
      <c r="P805" s="1" t="s">
        <v>123</v>
      </c>
      <c r="Q805" s="1" t="s">
        <v>1466</v>
      </c>
      <c r="R805" s="1">
        <v>40.67781</v>
      </c>
      <c r="S805" s="1">
        <v>-73.9851</v>
      </c>
      <c r="T805" s="1" t="s">
        <v>91</v>
      </c>
      <c r="U805" s="1" t="s">
        <v>113</v>
      </c>
      <c r="V805" s="1">
        <v>2.0</v>
      </c>
      <c r="W805" s="1">
        <v>1.0</v>
      </c>
      <c r="X805" s="1">
        <v>1.0</v>
      </c>
      <c r="Y805" s="1">
        <v>1.0</v>
      </c>
      <c r="Z805" s="1" t="s">
        <v>93</v>
      </c>
      <c r="AA805" s="1" t="s">
        <v>4472</v>
      </c>
      <c r="AB805" s="1">
        <v>130.0</v>
      </c>
      <c r="AC805" s="1">
        <v>1.0</v>
      </c>
      <c r="AD805" s="1">
        <v>0.0</v>
      </c>
      <c r="AE805" s="1">
        <v>1.0</v>
      </c>
      <c r="AF805" s="1" t="s">
        <v>762</v>
      </c>
      <c r="AG805" s="1">
        <v>1.0</v>
      </c>
      <c r="AH805" s="1">
        <v>0.0</v>
      </c>
      <c r="AI805" s="1">
        <v>0.0</v>
      </c>
      <c r="AJ805" s="1">
        <v>0.0</v>
      </c>
      <c r="AK805" s="1">
        <v>0.0</v>
      </c>
      <c r="AL805" s="1">
        <v>0.0</v>
      </c>
      <c r="AM805" s="1">
        <v>0.0</v>
      </c>
      <c r="AU805" s="1">
        <v>0.0</v>
      </c>
      <c r="AV805" s="1" t="s">
        <v>105</v>
      </c>
      <c r="AW805" s="1">
        <v>1.0</v>
      </c>
      <c r="AX805" s="1">
        <v>0.0</v>
      </c>
      <c r="AY805" s="1">
        <v>1.0</v>
      </c>
      <c r="AZ805" s="1">
        <v>0.0</v>
      </c>
      <c r="BB805" s="1">
        <v>-1.0</v>
      </c>
      <c r="BC805" s="1">
        <v>1.0</v>
      </c>
      <c r="BD805" s="1">
        <v>-1.0</v>
      </c>
      <c r="BE805" s="1">
        <v>-1.0</v>
      </c>
      <c r="BF805" s="1">
        <v>-1.0</v>
      </c>
      <c r="BG805" s="1">
        <v>-1.0</v>
      </c>
      <c r="BH805" s="1">
        <v>-1.0</v>
      </c>
      <c r="BI805" s="1">
        <v>-1.0</v>
      </c>
      <c r="BJ805" s="1">
        <v>-1.0</v>
      </c>
      <c r="BK805" s="1">
        <v>-1.0</v>
      </c>
      <c r="BL805" s="1">
        <v>-1.0</v>
      </c>
      <c r="BM805" s="1">
        <v>-1.0</v>
      </c>
      <c r="BN805" s="1">
        <v>-1.0</v>
      </c>
      <c r="BO805" s="1">
        <v>-1.0</v>
      </c>
      <c r="BP805" s="1">
        <v>-1.0</v>
      </c>
      <c r="BQ805" s="1">
        <v>-1.0</v>
      </c>
      <c r="BR805" s="1">
        <v>-1.0</v>
      </c>
      <c r="BS805" s="1">
        <v>-1.0</v>
      </c>
      <c r="BT805" s="1">
        <v>-1.0</v>
      </c>
      <c r="BU805" s="1">
        <v>1.0</v>
      </c>
      <c r="BV805" s="1">
        <v>-1.0</v>
      </c>
      <c r="BW805" s="1">
        <v>-1.0</v>
      </c>
      <c r="BX805" s="1">
        <v>-1.0</v>
      </c>
      <c r="BY805" s="1">
        <v>-1.0</v>
      </c>
      <c r="BZ805" s="1">
        <v>-1.0</v>
      </c>
      <c r="CA805" s="1">
        <v>-1.0</v>
      </c>
      <c r="CB805" s="1">
        <v>-1.0</v>
      </c>
      <c r="CC805" s="1">
        <v>-1.0</v>
      </c>
      <c r="CD805" s="1">
        <v>26934.0</v>
      </c>
    </row>
    <row r="806">
      <c r="A806" s="1">
        <v>2.4540935E7</v>
      </c>
      <c r="B806" s="1" t="s">
        <v>4473</v>
      </c>
      <c r="C806" s="1" t="s">
        <v>4474</v>
      </c>
      <c r="D806" s="1" t="s">
        <v>4475</v>
      </c>
      <c r="E806" s="1" t="s">
        <v>85</v>
      </c>
      <c r="F806" s="1" t="s">
        <v>4476</v>
      </c>
      <c r="G806" s="1" t="s">
        <v>4477</v>
      </c>
      <c r="I806" s="1">
        <v>5.1068857E7</v>
      </c>
      <c r="J806" s="1">
        <v>42349.0</v>
      </c>
      <c r="M806" s="1">
        <v>0.0</v>
      </c>
      <c r="N806" s="1">
        <v>1.0</v>
      </c>
      <c r="O806" s="1">
        <v>0.0</v>
      </c>
      <c r="P806" s="1" t="s">
        <v>123</v>
      </c>
      <c r="Q806" s="1" t="s">
        <v>157</v>
      </c>
      <c r="R806" s="1">
        <v>40.68297</v>
      </c>
      <c r="S806" s="1">
        <v>-73.95251</v>
      </c>
      <c r="T806" s="1" t="s">
        <v>289</v>
      </c>
      <c r="U806" s="1" t="s">
        <v>113</v>
      </c>
      <c r="V806" s="1">
        <v>2.0</v>
      </c>
      <c r="W806" s="1">
        <v>2.0</v>
      </c>
      <c r="X806" s="1">
        <v>1.0</v>
      </c>
      <c r="Y806" s="1">
        <v>1.0</v>
      </c>
      <c r="Z806" s="1" t="s">
        <v>93</v>
      </c>
      <c r="AA806" s="1" t="s">
        <v>4478</v>
      </c>
      <c r="AB806" s="1">
        <v>80.0</v>
      </c>
      <c r="AC806" s="1">
        <v>2.0</v>
      </c>
      <c r="AD806" s="1">
        <v>30.0</v>
      </c>
      <c r="AE806" s="1">
        <v>1.0</v>
      </c>
      <c r="AF806" s="1" t="s">
        <v>452</v>
      </c>
      <c r="AG806" s="1">
        <v>1.0</v>
      </c>
      <c r="AH806" s="1">
        <v>0.0</v>
      </c>
      <c r="AI806" s="1">
        <v>0.0</v>
      </c>
      <c r="AJ806" s="1">
        <v>5.0</v>
      </c>
      <c r="AK806" s="1">
        <v>5.0</v>
      </c>
      <c r="AL806" s="1">
        <v>0.0</v>
      </c>
      <c r="AM806" s="1">
        <v>0.0</v>
      </c>
      <c r="AU806" s="1">
        <v>0.0</v>
      </c>
      <c r="AV806" s="1" t="s">
        <v>105</v>
      </c>
      <c r="AW806" s="1">
        <v>1.0</v>
      </c>
      <c r="AX806" s="1">
        <v>0.0</v>
      </c>
      <c r="AY806" s="1">
        <v>1.0</v>
      </c>
      <c r="AZ806" s="1">
        <v>0.0</v>
      </c>
      <c r="BB806" s="1">
        <v>-1.0</v>
      </c>
      <c r="BC806" s="1">
        <v>-1.0</v>
      </c>
      <c r="BD806" s="1">
        <v>-1.0</v>
      </c>
      <c r="BE806" s="1">
        <v>-1.0</v>
      </c>
      <c r="BF806" s="1">
        <v>-1.0</v>
      </c>
      <c r="BG806" s="1">
        <v>-1.0</v>
      </c>
      <c r="BH806" s="1">
        <v>-1.0</v>
      </c>
      <c r="BI806" s="1">
        <v>-1.0</v>
      </c>
      <c r="BJ806" s="1">
        <v>-1.0</v>
      </c>
      <c r="BK806" s="1">
        <v>-1.0</v>
      </c>
      <c r="BL806" s="1">
        <v>-1.0</v>
      </c>
      <c r="BM806" s="1">
        <v>-1.0</v>
      </c>
      <c r="BN806" s="1">
        <v>-1.0</v>
      </c>
      <c r="BO806" s="1">
        <v>-1.0</v>
      </c>
      <c r="BP806" s="1">
        <v>1.0</v>
      </c>
      <c r="BQ806" s="1">
        <v>-1.0</v>
      </c>
      <c r="BR806" s="1">
        <v>-1.0</v>
      </c>
      <c r="BS806" s="1">
        <v>-1.0</v>
      </c>
      <c r="BT806" s="1">
        <v>-1.0</v>
      </c>
      <c r="BU806" s="1">
        <v>1.0</v>
      </c>
      <c r="BV806" s="1">
        <v>-1.0</v>
      </c>
      <c r="BW806" s="1">
        <v>1.0</v>
      </c>
      <c r="BX806" s="1">
        <v>-1.0</v>
      </c>
      <c r="BY806" s="1">
        <v>-1.0</v>
      </c>
      <c r="BZ806" s="1">
        <v>-1.0</v>
      </c>
      <c r="CA806" s="1">
        <v>-1.0</v>
      </c>
      <c r="CB806" s="1">
        <v>-1.0</v>
      </c>
      <c r="CC806" s="1">
        <v>-1.0</v>
      </c>
      <c r="CD806" s="1">
        <v>26963.0</v>
      </c>
    </row>
    <row r="807">
      <c r="A807" s="1">
        <v>3.0558097E7</v>
      </c>
      <c r="B807" s="1" t="s">
        <v>4479</v>
      </c>
      <c r="C807" s="1" t="s">
        <v>4480</v>
      </c>
      <c r="D807" s="1" t="s">
        <v>4480</v>
      </c>
      <c r="E807" s="1" t="s">
        <v>85</v>
      </c>
      <c r="H807" s="1" t="s">
        <v>4481</v>
      </c>
      <c r="I807" s="1">
        <v>2.29269352E8</v>
      </c>
      <c r="J807" s="1">
        <v>43439.0</v>
      </c>
      <c r="M807" s="1">
        <v>0.0</v>
      </c>
      <c r="N807" s="1">
        <v>1.0</v>
      </c>
      <c r="O807" s="1">
        <v>0.0</v>
      </c>
      <c r="P807" s="1" t="s">
        <v>123</v>
      </c>
      <c r="Q807" s="1" t="s">
        <v>157</v>
      </c>
      <c r="R807" s="1">
        <v>40.68879</v>
      </c>
      <c r="S807" s="1">
        <v>-73.9534</v>
      </c>
      <c r="T807" s="1" t="s">
        <v>91</v>
      </c>
      <c r="U807" s="1" t="s">
        <v>113</v>
      </c>
      <c r="V807" s="1">
        <v>2.0</v>
      </c>
      <c r="W807" s="1">
        <v>1.0</v>
      </c>
      <c r="X807" s="1">
        <v>1.0</v>
      </c>
      <c r="Y807" s="1">
        <v>1.0</v>
      </c>
      <c r="Z807" s="1" t="s">
        <v>93</v>
      </c>
      <c r="AA807" s="1" t="s">
        <v>4482</v>
      </c>
      <c r="AB807" s="1">
        <v>120.0</v>
      </c>
      <c r="AC807" s="1">
        <v>1.0</v>
      </c>
      <c r="AD807" s="1">
        <v>20.0</v>
      </c>
      <c r="AE807" s="1">
        <v>2.0</v>
      </c>
      <c r="AF807" s="1" t="s">
        <v>452</v>
      </c>
      <c r="AG807" s="1">
        <v>1.0</v>
      </c>
      <c r="AH807" s="1">
        <v>30.0</v>
      </c>
      <c r="AI807" s="1">
        <v>60.0</v>
      </c>
      <c r="AJ807" s="1">
        <v>89.0</v>
      </c>
      <c r="AK807" s="1">
        <v>89.0</v>
      </c>
      <c r="AL807" s="1">
        <v>2.0</v>
      </c>
      <c r="AM807" s="1">
        <v>2.0</v>
      </c>
      <c r="AN807" s="1">
        <v>100.0</v>
      </c>
      <c r="AO807" s="1">
        <v>10.0</v>
      </c>
      <c r="AP807" s="1">
        <v>9.0</v>
      </c>
      <c r="AQ807" s="1">
        <v>10.0</v>
      </c>
      <c r="AR807" s="1">
        <v>10.0</v>
      </c>
      <c r="AS807" s="1">
        <v>10.0</v>
      </c>
      <c r="AT807" s="1">
        <v>10.0</v>
      </c>
      <c r="AU807" s="1">
        <v>0.0</v>
      </c>
      <c r="AV807" s="1" t="s">
        <v>105</v>
      </c>
      <c r="AW807" s="1">
        <v>1.0</v>
      </c>
      <c r="AX807" s="1">
        <v>0.0</v>
      </c>
      <c r="AY807" s="1">
        <v>1.0</v>
      </c>
      <c r="AZ807" s="1">
        <v>0.0</v>
      </c>
      <c r="BA807" s="1">
        <v>0.3</v>
      </c>
      <c r="BB807" s="1">
        <v>-1.0</v>
      </c>
      <c r="BC807" s="1">
        <v>1.0</v>
      </c>
      <c r="BD807" s="1">
        <v>-1.0</v>
      </c>
      <c r="BE807" s="1">
        <v>-1.0</v>
      </c>
      <c r="BF807" s="1">
        <v>-1.0</v>
      </c>
      <c r="BG807" s="1">
        <v>-1.0</v>
      </c>
      <c r="BH807" s="1">
        <v>-1.0</v>
      </c>
      <c r="BI807" s="1">
        <v>-1.0</v>
      </c>
      <c r="BJ807" s="1">
        <v>-1.0</v>
      </c>
      <c r="BK807" s="1">
        <v>-1.0</v>
      </c>
      <c r="BL807" s="1">
        <v>-1.0</v>
      </c>
      <c r="BM807" s="1">
        <v>-1.0</v>
      </c>
      <c r="BN807" s="1">
        <v>-1.0</v>
      </c>
      <c r="BO807" s="1">
        <v>-1.0</v>
      </c>
      <c r="BP807" s="1">
        <v>-1.0</v>
      </c>
      <c r="BQ807" s="1">
        <v>-1.0</v>
      </c>
      <c r="BR807" s="1">
        <v>-1.0</v>
      </c>
      <c r="BS807" s="1">
        <v>-1.0</v>
      </c>
      <c r="BT807" s="1">
        <v>-1.0</v>
      </c>
      <c r="BU807" s="1">
        <v>-1.0</v>
      </c>
      <c r="BV807" s="1">
        <v>-1.0</v>
      </c>
      <c r="BW807" s="1">
        <v>1.0</v>
      </c>
      <c r="BX807" s="1">
        <v>1.0</v>
      </c>
      <c r="BY807" s="1">
        <v>-1.0</v>
      </c>
      <c r="BZ807" s="1">
        <v>1.0</v>
      </c>
      <c r="CA807" s="1">
        <v>-1.0</v>
      </c>
      <c r="CB807" s="1">
        <v>-1.0</v>
      </c>
      <c r="CC807" s="1">
        <v>-1.0</v>
      </c>
      <c r="CD807" s="1">
        <v>26976.0</v>
      </c>
    </row>
    <row r="808">
      <c r="A808" s="1">
        <v>3.1495625E7</v>
      </c>
      <c r="B808" s="1" t="s">
        <v>4483</v>
      </c>
      <c r="C808" s="1" t="s">
        <v>4484</v>
      </c>
      <c r="D808" s="1" t="s">
        <v>4484</v>
      </c>
      <c r="E808" s="1" t="s">
        <v>85</v>
      </c>
      <c r="I808" s="1">
        <v>1.7726859E7</v>
      </c>
      <c r="J808" s="1">
        <v>41826.0</v>
      </c>
      <c r="M808" s="1">
        <v>0.0</v>
      </c>
      <c r="N808" s="1">
        <v>1.0</v>
      </c>
      <c r="O808" s="1">
        <v>1.0</v>
      </c>
      <c r="P808" s="1" t="s">
        <v>123</v>
      </c>
      <c r="Q808" s="1" t="s">
        <v>124</v>
      </c>
      <c r="R808" s="1">
        <v>40.681</v>
      </c>
      <c r="S808" s="1">
        <v>-73.9682699999999</v>
      </c>
      <c r="T808" s="1" t="s">
        <v>289</v>
      </c>
      <c r="U808" s="1" t="s">
        <v>113</v>
      </c>
      <c r="V808" s="1">
        <v>2.0</v>
      </c>
      <c r="W808" s="1">
        <v>1.0</v>
      </c>
      <c r="X808" s="1">
        <v>1.0</v>
      </c>
      <c r="Y808" s="1">
        <v>1.0</v>
      </c>
      <c r="Z808" s="1" t="s">
        <v>93</v>
      </c>
      <c r="AA808" s="1" t="s">
        <v>4485</v>
      </c>
      <c r="AB808" s="1">
        <v>150.0</v>
      </c>
      <c r="AC808" s="1">
        <v>1.0</v>
      </c>
      <c r="AD808" s="1">
        <v>0.0</v>
      </c>
      <c r="AE808" s="1">
        <v>1.0</v>
      </c>
      <c r="AF808" s="1" t="s">
        <v>231</v>
      </c>
      <c r="AG808" s="1">
        <v>1.0</v>
      </c>
      <c r="AH808" s="1">
        <v>0.0</v>
      </c>
      <c r="AI808" s="1">
        <v>0.0</v>
      </c>
      <c r="AJ808" s="1">
        <v>0.0</v>
      </c>
      <c r="AK808" s="1">
        <v>0.0</v>
      </c>
      <c r="AL808" s="1">
        <v>1.0</v>
      </c>
      <c r="AM808" s="1">
        <v>1.0</v>
      </c>
      <c r="AN808" s="1">
        <v>100.0</v>
      </c>
      <c r="AO808" s="1">
        <v>10.0</v>
      </c>
      <c r="AP808" s="1">
        <v>10.0</v>
      </c>
      <c r="AQ808" s="1">
        <v>10.0</v>
      </c>
      <c r="AR808" s="1">
        <v>10.0</v>
      </c>
      <c r="AS808" s="1">
        <v>10.0</v>
      </c>
      <c r="AT808" s="1">
        <v>10.0</v>
      </c>
      <c r="AU808" s="1">
        <v>1.0</v>
      </c>
      <c r="AV808" s="1" t="s">
        <v>105</v>
      </c>
      <c r="AW808" s="1">
        <v>1.0</v>
      </c>
      <c r="AX808" s="1">
        <v>0.0</v>
      </c>
      <c r="AY808" s="1">
        <v>1.0</v>
      </c>
      <c r="AZ808" s="1">
        <v>0.0</v>
      </c>
      <c r="BA808" s="1">
        <v>0.18</v>
      </c>
      <c r="BB808" s="1">
        <v>-1.0</v>
      </c>
      <c r="BC808" s="1">
        <v>1.0</v>
      </c>
      <c r="BD808" s="1">
        <v>-1.0</v>
      </c>
      <c r="BE808" s="1">
        <v>-1.0</v>
      </c>
      <c r="BF808" s="1">
        <v>-1.0</v>
      </c>
      <c r="BG808" s="1">
        <v>-1.0</v>
      </c>
      <c r="BH808" s="1">
        <v>-1.0</v>
      </c>
      <c r="BI808" s="1">
        <v>-1.0</v>
      </c>
      <c r="BJ808" s="1">
        <v>1.0</v>
      </c>
      <c r="BK808" s="1">
        <v>-1.0</v>
      </c>
      <c r="BL808" s="1">
        <v>-1.0</v>
      </c>
      <c r="BM808" s="1">
        <v>1.0</v>
      </c>
      <c r="BN808" s="1">
        <v>1.0</v>
      </c>
      <c r="BO808" s="1">
        <v>-1.0</v>
      </c>
      <c r="BP808" s="1">
        <v>-1.0</v>
      </c>
      <c r="BQ808" s="1">
        <v>-1.0</v>
      </c>
      <c r="BR808" s="1">
        <v>-1.0</v>
      </c>
      <c r="BS808" s="1">
        <v>-1.0</v>
      </c>
      <c r="BT808" s="1">
        <v>-1.0</v>
      </c>
      <c r="BU808" s="1">
        <v>1.0</v>
      </c>
      <c r="BV808" s="1">
        <v>-1.0</v>
      </c>
      <c r="BW808" s="1">
        <v>-1.0</v>
      </c>
      <c r="BX808" s="1">
        <v>-1.0</v>
      </c>
      <c r="BY808" s="1">
        <v>-1.0</v>
      </c>
      <c r="BZ808" s="1">
        <v>-1.0</v>
      </c>
      <c r="CA808" s="1">
        <v>-1.0</v>
      </c>
      <c r="CB808" s="1">
        <v>-1.0</v>
      </c>
      <c r="CC808" s="1">
        <v>-1.0</v>
      </c>
      <c r="CD808" s="1">
        <v>26988.0</v>
      </c>
    </row>
    <row r="809">
      <c r="A809" s="1">
        <v>9471997.0</v>
      </c>
      <c r="B809" s="1" t="s">
        <v>4486</v>
      </c>
      <c r="C809" s="1" t="s">
        <v>4487</v>
      </c>
      <c r="D809" s="1" t="s">
        <v>4488</v>
      </c>
      <c r="E809" s="1" t="s">
        <v>85</v>
      </c>
      <c r="F809" s="1" t="s">
        <v>4489</v>
      </c>
      <c r="I809" s="1">
        <v>1.020845E7</v>
      </c>
      <c r="J809" s="1">
        <v>41601.0</v>
      </c>
      <c r="M809" s="1">
        <v>0.0</v>
      </c>
      <c r="N809" s="1">
        <v>1.0</v>
      </c>
      <c r="O809" s="1">
        <v>0.0</v>
      </c>
      <c r="P809" s="1" t="s">
        <v>89</v>
      </c>
      <c r="Q809" s="1" t="s">
        <v>90</v>
      </c>
      <c r="R809" s="1">
        <v>40.72615</v>
      </c>
      <c r="S809" s="1">
        <v>-74.00225</v>
      </c>
      <c r="T809" s="1" t="s">
        <v>91</v>
      </c>
      <c r="U809" s="1" t="s">
        <v>92</v>
      </c>
      <c r="V809" s="1">
        <v>3.0</v>
      </c>
      <c r="W809" s="1">
        <v>1.0</v>
      </c>
      <c r="X809" s="1">
        <v>1.0</v>
      </c>
      <c r="Y809" s="1">
        <v>1.0</v>
      </c>
      <c r="Z809" s="1" t="s">
        <v>93</v>
      </c>
      <c r="AA809" s="1" t="s">
        <v>4490</v>
      </c>
      <c r="AB809" s="1">
        <v>100.0</v>
      </c>
      <c r="AC809" s="1">
        <v>1.0</v>
      </c>
      <c r="AD809" s="1">
        <v>0.0</v>
      </c>
      <c r="AE809" s="1">
        <v>4.0</v>
      </c>
      <c r="AF809" s="1" t="s">
        <v>589</v>
      </c>
      <c r="AG809" s="1">
        <v>1.0</v>
      </c>
      <c r="AH809" s="1">
        <v>0.0</v>
      </c>
      <c r="AI809" s="1">
        <v>0.0</v>
      </c>
      <c r="AJ809" s="1">
        <v>0.0</v>
      </c>
      <c r="AK809" s="1">
        <v>0.0</v>
      </c>
      <c r="AL809" s="1">
        <v>1.0</v>
      </c>
      <c r="AM809" s="1">
        <v>0.0</v>
      </c>
      <c r="AN809" s="1">
        <v>40.0</v>
      </c>
      <c r="AO809" s="1">
        <v>4.0</v>
      </c>
      <c r="AP809" s="1">
        <v>2.0</v>
      </c>
      <c r="AQ809" s="1">
        <v>4.0</v>
      </c>
      <c r="AR809" s="1">
        <v>4.0</v>
      </c>
      <c r="AS809" s="1">
        <v>10.0</v>
      </c>
      <c r="AT809" s="1">
        <v>4.0</v>
      </c>
      <c r="AU809" s="1">
        <v>1.0</v>
      </c>
      <c r="AV809" s="1" t="s">
        <v>105</v>
      </c>
      <c r="AW809" s="1">
        <v>1.0</v>
      </c>
      <c r="AX809" s="1">
        <v>1.0</v>
      </c>
      <c r="AY809" s="1">
        <v>0.0</v>
      </c>
      <c r="AZ809" s="1">
        <v>0.0</v>
      </c>
      <c r="BA809" s="1">
        <v>0.02</v>
      </c>
      <c r="BB809" s="1">
        <v>-1.0</v>
      </c>
      <c r="BC809" s="1">
        <v>-1.0</v>
      </c>
      <c r="BD809" s="1">
        <v>-1.0</v>
      </c>
      <c r="BE809" s="1">
        <v>-1.0</v>
      </c>
      <c r="BF809" s="1">
        <v>-1.0</v>
      </c>
      <c r="BG809" s="1">
        <v>-1.0</v>
      </c>
      <c r="BH809" s="1">
        <v>-1.0</v>
      </c>
      <c r="BI809" s="1">
        <v>-1.0</v>
      </c>
      <c r="BJ809" s="1">
        <v>-1.0</v>
      </c>
      <c r="BK809" s="1">
        <v>-1.0</v>
      </c>
      <c r="BL809" s="1">
        <v>-1.0</v>
      </c>
      <c r="BM809" s="1">
        <v>-1.0</v>
      </c>
      <c r="BN809" s="1">
        <v>-1.0</v>
      </c>
      <c r="BO809" s="1">
        <v>-1.0</v>
      </c>
      <c r="BP809" s="1">
        <v>-1.0</v>
      </c>
      <c r="BQ809" s="1">
        <v>-1.0</v>
      </c>
      <c r="BR809" s="1">
        <v>-1.0</v>
      </c>
      <c r="BS809" s="1">
        <v>-1.0</v>
      </c>
      <c r="BT809" s="1">
        <v>-1.0</v>
      </c>
      <c r="BU809" s="1">
        <v>1.0</v>
      </c>
      <c r="BV809" s="1">
        <v>-1.0</v>
      </c>
      <c r="BW809" s="1">
        <v>1.0</v>
      </c>
      <c r="BX809" s="1">
        <v>-1.0</v>
      </c>
      <c r="BY809" s="1">
        <v>-1.0</v>
      </c>
      <c r="BZ809" s="1">
        <v>-1.0</v>
      </c>
      <c r="CA809" s="1">
        <v>-1.0</v>
      </c>
      <c r="CB809" s="1">
        <v>-1.0</v>
      </c>
      <c r="CC809" s="1">
        <v>-1.0</v>
      </c>
      <c r="CD809" s="1">
        <v>27132.0</v>
      </c>
    </row>
    <row r="810">
      <c r="A810" s="1">
        <v>7661218.0</v>
      </c>
      <c r="B810" s="1" t="s">
        <v>4491</v>
      </c>
      <c r="C810" s="1" t="s">
        <v>4492</v>
      </c>
      <c r="D810" s="1" t="s">
        <v>4493</v>
      </c>
      <c r="E810" s="1" t="s">
        <v>85</v>
      </c>
      <c r="F810" s="1" t="s">
        <v>4494</v>
      </c>
      <c r="G810" s="1" t="s">
        <v>4495</v>
      </c>
      <c r="H810" s="1" t="s">
        <v>4496</v>
      </c>
      <c r="I810" s="1">
        <v>345252.0</v>
      </c>
      <c r="J810" s="1">
        <v>40555.0</v>
      </c>
      <c r="K810" s="1" t="s">
        <v>134</v>
      </c>
      <c r="L810" s="1">
        <v>1.0</v>
      </c>
      <c r="M810" s="1">
        <v>1.0</v>
      </c>
      <c r="N810" s="1">
        <v>3.0</v>
      </c>
      <c r="O810" s="1">
        <v>1.0</v>
      </c>
      <c r="P810" s="1" t="s">
        <v>123</v>
      </c>
      <c r="Q810" s="1" t="s">
        <v>124</v>
      </c>
      <c r="R810" s="1">
        <v>40.6799</v>
      </c>
      <c r="S810" s="1">
        <v>-73.9641599999999</v>
      </c>
      <c r="T810" s="1" t="s">
        <v>1690</v>
      </c>
      <c r="U810" s="1" t="s">
        <v>92</v>
      </c>
      <c r="V810" s="1">
        <v>3.0</v>
      </c>
      <c r="W810" s="1">
        <v>1.5</v>
      </c>
      <c r="X810" s="1">
        <v>2.0</v>
      </c>
      <c r="Y810" s="1">
        <v>3.0</v>
      </c>
      <c r="Z810" s="1" t="s">
        <v>93</v>
      </c>
      <c r="AA810" s="1" t="s">
        <v>4497</v>
      </c>
      <c r="AB810" s="1">
        <v>150.0</v>
      </c>
      <c r="AC810" s="1">
        <v>5.0</v>
      </c>
      <c r="AD810" s="1">
        <v>0.0</v>
      </c>
      <c r="AE810" s="1">
        <v>7.0</v>
      </c>
      <c r="AF810" s="1" t="s">
        <v>407</v>
      </c>
      <c r="AG810" s="1">
        <v>1.0</v>
      </c>
      <c r="AH810" s="1">
        <v>0.0</v>
      </c>
      <c r="AI810" s="1">
        <v>0.0</v>
      </c>
      <c r="AJ810" s="1">
        <v>0.0</v>
      </c>
      <c r="AK810" s="1">
        <v>0.0</v>
      </c>
      <c r="AL810" s="1">
        <v>9.0</v>
      </c>
      <c r="AM810" s="1">
        <v>1.0</v>
      </c>
      <c r="AN810" s="1">
        <v>93.0</v>
      </c>
      <c r="AO810" s="1">
        <v>10.0</v>
      </c>
      <c r="AP810" s="1">
        <v>10.0</v>
      </c>
      <c r="AQ810" s="1">
        <v>10.0</v>
      </c>
      <c r="AR810" s="1">
        <v>10.0</v>
      </c>
      <c r="AS810" s="1">
        <v>10.0</v>
      </c>
      <c r="AT810" s="1">
        <v>10.0</v>
      </c>
      <c r="AU810" s="1">
        <v>0.0</v>
      </c>
      <c r="AV810" s="1" t="s">
        <v>117</v>
      </c>
      <c r="AW810" s="1">
        <v>3.0</v>
      </c>
      <c r="AX810" s="1">
        <v>3.0</v>
      </c>
      <c r="AY810" s="1">
        <v>0.0</v>
      </c>
      <c r="AZ810" s="1">
        <v>0.0</v>
      </c>
      <c r="BA810" s="1">
        <v>0.19</v>
      </c>
      <c r="BB810" s="1">
        <v>-1.0</v>
      </c>
      <c r="BC810" s="1">
        <v>1.0</v>
      </c>
      <c r="BD810" s="1">
        <v>-1.0</v>
      </c>
      <c r="BE810" s="1">
        <v>-1.0</v>
      </c>
      <c r="BF810" s="1">
        <v>-1.0</v>
      </c>
      <c r="BG810" s="1">
        <v>-1.0</v>
      </c>
      <c r="BH810" s="1">
        <v>-1.0</v>
      </c>
      <c r="BI810" s="1">
        <v>-1.0</v>
      </c>
      <c r="BJ810" s="1">
        <v>1.0</v>
      </c>
      <c r="BK810" s="1">
        <v>-1.0</v>
      </c>
      <c r="BL810" s="1">
        <v>-1.0</v>
      </c>
      <c r="BM810" s="1">
        <v>1.0</v>
      </c>
      <c r="BN810" s="1">
        <v>-1.0</v>
      </c>
      <c r="BO810" s="1">
        <v>-1.0</v>
      </c>
      <c r="BP810" s="1">
        <v>1.0</v>
      </c>
      <c r="BQ810" s="1">
        <v>-1.0</v>
      </c>
      <c r="BR810" s="1">
        <v>-1.0</v>
      </c>
      <c r="BS810" s="1">
        <v>1.0</v>
      </c>
      <c r="BT810" s="1">
        <v>-1.0</v>
      </c>
      <c r="BU810" s="1">
        <v>1.0</v>
      </c>
      <c r="BV810" s="1">
        <v>-1.0</v>
      </c>
      <c r="BW810" s="1">
        <v>1.0</v>
      </c>
      <c r="BX810" s="1">
        <v>-1.0</v>
      </c>
      <c r="BY810" s="1">
        <v>-1.0</v>
      </c>
      <c r="BZ810" s="1">
        <v>-1.0</v>
      </c>
      <c r="CA810" s="1">
        <v>-1.0</v>
      </c>
      <c r="CB810" s="1">
        <v>-1.0</v>
      </c>
      <c r="CC810" s="1">
        <v>-1.0</v>
      </c>
      <c r="CD810" s="1">
        <v>27291.0</v>
      </c>
    </row>
    <row r="811">
      <c r="A811" s="1">
        <v>3.6352893E7</v>
      </c>
      <c r="B811" s="1" t="s">
        <v>4498</v>
      </c>
      <c r="C811" s="1" t="s">
        <v>4499</v>
      </c>
      <c r="D811" s="1" t="s">
        <v>4500</v>
      </c>
      <c r="E811" s="1" t="s">
        <v>85</v>
      </c>
      <c r="F811" s="1" t="s">
        <v>4501</v>
      </c>
      <c r="G811" s="1" t="s">
        <v>4502</v>
      </c>
      <c r="H811" s="1" t="s">
        <v>4503</v>
      </c>
      <c r="I811" s="1">
        <v>1.5870918E7</v>
      </c>
      <c r="J811" s="1">
        <v>41781.0</v>
      </c>
      <c r="K811" s="1" t="s">
        <v>134</v>
      </c>
      <c r="L811" s="1">
        <v>1.0</v>
      </c>
      <c r="M811" s="1">
        <v>0.0</v>
      </c>
      <c r="N811" s="1">
        <v>0.0</v>
      </c>
      <c r="O811" s="1">
        <v>0.0</v>
      </c>
      <c r="P811" s="1" t="s">
        <v>89</v>
      </c>
      <c r="Q811" s="1" t="s">
        <v>90</v>
      </c>
      <c r="R811" s="1">
        <v>40.72964</v>
      </c>
      <c r="S811" s="1">
        <v>-74.0031</v>
      </c>
      <c r="T811" s="1" t="s">
        <v>91</v>
      </c>
      <c r="U811" s="1" t="s">
        <v>92</v>
      </c>
      <c r="V811" s="1">
        <v>3.0</v>
      </c>
      <c r="W811" s="1">
        <v>1.0</v>
      </c>
      <c r="X811" s="1">
        <v>1.0</v>
      </c>
      <c r="Y811" s="1">
        <v>2.0</v>
      </c>
      <c r="Z811" s="1" t="s">
        <v>93</v>
      </c>
      <c r="AA811" s="1" t="s">
        <v>4504</v>
      </c>
      <c r="AB811" s="1">
        <v>200.0</v>
      </c>
      <c r="AC811" s="1">
        <v>2.0</v>
      </c>
      <c r="AD811" s="1">
        <v>30.0</v>
      </c>
      <c r="AE811" s="1">
        <v>2.0</v>
      </c>
      <c r="AF811" s="1" t="s">
        <v>341</v>
      </c>
      <c r="AG811" s="1">
        <v>1.0</v>
      </c>
      <c r="AH811" s="1">
        <v>6.0</v>
      </c>
      <c r="AI811" s="1">
        <v>6.0</v>
      </c>
      <c r="AJ811" s="1">
        <v>6.0</v>
      </c>
      <c r="AK811" s="1">
        <v>6.0</v>
      </c>
      <c r="AL811" s="1">
        <v>0.0</v>
      </c>
      <c r="AM811" s="1">
        <v>0.0</v>
      </c>
      <c r="AU811" s="1">
        <v>1.0</v>
      </c>
      <c r="AV811" s="1" t="s">
        <v>105</v>
      </c>
      <c r="AW811" s="1">
        <v>1.0</v>
      </c>
      <c r="AX811" s="1">
        <v>1.0</v>
      </c>
      <c r="AY811" s="1">
        <v>0.0</v>
      </c>
      <c r="AZ811" s="1">
        <v>0.0</v>
      </c>
      <c r="BB811" s="1">
        <v>-1.0</v>
      </c>
      <c r="BC811" s="1">
        <v>1.0</v>
      </c>
      <c r="BD811" s="1">
        <v>-1.0</v>
      </c>
      <c r="BE811" s="1">
        <v>-1.0</v>
      </c>
      <c r="BF811" s="1">
        <v>-1.0</v>
      </c>
      <c r="BG811" s="1">
        <v>-1.0</v>
      </c>
      <c r="BH811" s="1">
        <v>-1.0</v>
      </c>
      <c r="BI811" s="1">
        <v>1.0</v>
      </c>
      <c r="BJ811" s="1">
        <v>1.0</v>
      </c>
      <c r="BK811" s="1">
        <v>-1.0</v>
      </c>
      <c r="BL811" s="1">
        <v>-1.0</v>
      </c>
      <c r="BM811" s="1">
        <v>1.0</v>
      </c>
      <c r="BN811" s="1">
        <v>1.0</v>
      </c>
      <c r="BO811" s="1">
        <v>1.0</v>
      </c>
      <c r="BP811" s="1">
        <v>-1.0</v>
      </c>
      <c r="BQ811" s="1">
        <v>-1.0</v>
      </c>
      <c r="BR811" s="1">
        <v>-1.0</v>
      </c>
      <c r="BS811" s="1">
        <v>-1.0</v>
      </c>
      <c r="BT811" s="1">
        <v>-1.0</v>
      </c>
      <c r="BU811" s="1">
        <v>1.0</v>
      </c>
      <c r="BV811" s="1">
        <v>-1.0</v>
      </c>
      <c r="BW811" s="1">
        <v>-1.0</v>
      </c>
      <c r="BX811" s="1">
        <v>1.0</v>
      </c>
      <c r="BY811" s="1">
        <v>-1.0</v>
      </c>
      <c r="BZ811" s="1">
        <v>1.0</v>
      </c>
      <c r="CA811" s="1">
        <v>-1.0</v>
      </c>
      <c r="CB811" s="1">
        <v>-1.0</v>
      </c>
      <c r="CC811" s="1">
        <v>-1.0</v>
      </c>
      <c r="CD811" s="1">
        <v>27309.0</v>
      </c>
    </row>
    <row r="812">
      <c r="A812" s="1">
        <v>8650076.0</v>
      </c>
      <c r="B812" s="1" t="s">
        <v>4505</v>
      </c>
      <c r="C812" s="1" t="s">
        <v>4506</v>
      </c>
      <c r="D812" s="1" t="s">
        <v>4507</v>
      </c>
      <c r="E812" s="1" t="s">
        <v>85</v>
      </c>
      <c r="F812" s="1" t="s">
        <v>4508</v>
      </c>
      <c r="G812" s="1" t="s">
        <v>4509</v>
      </c>
      <c r="H812" s="1" t="s">
        <v>4510</v>
      </c>
      <c r="I812" s="1">
        <v>9094952.0</v>
      </c>
      <c r="J812" s="1">
        <v>41544.0</v>
      </c>
      <c r="M812" s="1">
        <v>0.0</v>
      </c>
      <c r="N812" s="1">
        <v>1.0</v>
      </c>
      <c r="O812" s="1">
        <v>1.0</v>
      </c>
      <c r="P812" s="1" t="s">
        <v>89</v>
      </c>
      <c r="Q812" s="1" t="s">
        <v>1472</v>
      </c>
      <c r="R812" s="1">
        <v>40.70428</v>
      </c>
      <c r="S812" s="1">
        <v>-74.0106699999999</v>
      </c>
      <c r="T812" s="1" t="s">
        <v>91</v>
      </c>
      <c r="U812" s="1" t="s">
        <v>92</v>
      </c>
      <c r="V812" s="1">
        <v>2.0</v>
      </c>
      <c r="W812" s="1">
        <v>1.0</v>
      </c>
      <c r="X812" s="1">
        <v>1.0</v>
      </c>
      <c r="Y812" s="1">
        <v>1.0</v>
      </c>
      <c r="Z812" s="1" t="s">
        <v>93</v>
      </c>
      <c r="AA812" s="1" t="s">
        <v>4511</v>
      </c>
      <c r="AB812" s="1">
        <v>127.0</v>
      </c>
      <c r="AC812" s="1">
        <v>1.0</v>
      </c>
      <c r="AD812" s="1">
        <v>0.0</v>
      </c>
      <c r="AE812" s="1">
        <v>2.0</v>
      </c>
      <c r="AF812" s="1" t="s">
        <v>266</v>
      </c>
      <c r="AG812" s="1">
        <v>1.0</v>
      </c>
      <c r="AH812" s="1">
        <v>0.0</v>
      </c>
      <c r="AI812" s="1">
        <v>0.0</v>
      </c>
      <c r="AJ812" s="1">
        <v>0.0</v>
      </c>
      <c r="AK812" s="1">
        <v>0.0</v>
      </c>
      <c r="AL812" s="1">
        <v>3.0</v>
      </c>
      <c r="AM812" s="1">
        <v>0.0</v>
      </c>
      <c r="AN812" s="1">
        <v>100.0</v>
      </c>
      <c r="AO812" s="1">
        <v>10.0</v>
      </c>
      <c r="AP812" s="1">
        <v>10.0</v>
      </c>
      <c r="AQ812" s="1">
        <v>10.0</v>
      </c>
      <c r="AR812" s="1">
        <v>10.0</v>
      </c>
      <c r="AS812" s="1">
        <v>10.0</v>
      </c>
      <c r="AT812" s="1">
        <v>10.0</v>
      </c>
      <c r="AU812" s="1">
        <v>0.0</v>
      </c>
      <c r="AV812" s="1" t="s">
        <v>96</v>
      </c>
      <c r="AW812" s="1">
        <v>1.0</v>
      </c>
      <c r="AX812" s="1">
        <v>1.0</v>
      </c>
      <c r="AY812" s="1">
        <v>0.0</v>
      </c>
      <c r="AZ812" s="1">
        <v>0.0</v>
      </c>
      <c r="BA812" s="1">
        <v>0.07</v>
      </c>
      <c r="BB812" s="1">
        <v>1.0</v>
      </c>
      <c r="BC812" s="1">
        <v>1.0</v>
      </c>
      <c r="BD812" s="1">
        <v>-1.0</v>
      </c>
      <c r="BE812" s="1">
        <v>-1.0</v>
      </c>
      <c r="BF812" s="1">
        <v>-1.0</v>
      </c>
      <c r="BG812" s="1">
        <v>-1.0</v>
      </c>
      <c r="BH812" s="1">
        <v>-1.0</v>
      </c>
      <c r="BI812" s="1">
        <v>1.0</v>
      </c>
      <c r="BJ812" s="1">
        <v>-1.0</v>
      </c>
      <c r="BK812" s="1">
        <v>-1.0</v>
      </c>
      <c r="BL812" s="1">
        <v>-1.0</v>
      </c>
      <c r="BM812" s="1">
        <v>1.0</v>
      </c>
      <c r="BN812" s="1">
        <v>1.0</v>
      </c>
      <c r="BO812" s="1">
        <v>1.0</v>
      </c>
      <c r="BP812" s="1">
        <v>1.0</v>
      </c>
      <c r="BQ812" s="1">
        <v>-1.0</v>
      </c>
      <c r="BR812" s="1">
        <v>-1.0</v>
      </c>
      <c r="BS812" s="1">
        <v>-1.0</v>
      </c>
      <c r="BT812" s="1">
        <v>-1.0</v>
      </c>
      <c r="BU812" s="1">
        <v>1.0</v>
      </c>
      <c r="BV812" s="1">
        <v>-1.0</v>
      </c>
      <c r="BW812" s="1">
        <v>-1.0</v>
      </c>
      <c r="BX812" s="1">
        <v>-1.0</v>
      </c>
      <c r="BY812" s="1">
        <v>-1.0</v>
      </c>
      <c r="BZ812" s="1">
        <v>-1.0</v>
      </c>
      <c r="CA812" s="1">
        <v>-1.0</v>
      </c>
      <c r="CB812" s="1">
        <v>1.0</v>
      </c>
      <c r="CC812" s="1">
        <v>1.0</v>
      </c>
      <c r="CD812" s="1">
        <v>27325.0</v>
      </c>
    </row>
    <row r="813">
      <c r="A813" s="1">
        <v>2.9168569E7</v>
      </c>
      <c r="B813" s="1" t="s">
        <v>4512</v>
      </c>
      <c r="C813" s="1" t="s">
        <v>4513</v>
      </c>
      <c r="D813" s="1" t="s">
        <v>4514</v>
      </c>
      <c r="E813" s="1" t="s">
        <v>85</v>
      </c>
      <c r="I813" s="1">
        <v>2.6377263E7</v>
      </c>
      <c r="J813" s="1">
        <v>42023.0</v>
      </c>
      <c r="K813" s="1" t="s">
        <v>88</v>
      </c>
      <c r="L813" s="1">
        <v>0.94</v>
      </c>
      <c r="M813" s="1">
        <v>1.0</v>
      </c>
      <c r="N813" s="1">
        <v>50.0</v>
      </c>
      <c r="O813" s="1">
        <v>1.0</v>
      </c>
      <c r="P813" s="1" t="s">
        <v>123</v>
      </c>
      <c r="Q813" s="1" t="s">
        <v>124</v>
      </c>
      <c r="R813" s="1">
        <v>40.65385</v>
      </c>
      <c r="S813" s="1">
        <v>-73.9365699999999</v>
      </c>
      <c r="T813" s="1" t="s">
        <v>91</v>
      </c>
      <c r="U813" s="1" t="s">
        <v>113</v>
      </c>
      <c r="V813" s="1">
        <v>2.0</v>
      </c>
      <c r="W813" s="1">
        <v>1.0</v>
      </c>
      <c r="X813" s="1">
        <v>1.0</v>
      </c>
      <c r="Y813" s="1">
        <v>1.0</v>
      </c>
      <c r="Z813" s="1" t="s">
        <v>93</v>
      </c>
      <c r="AA813" s="1" t="s">
        <v>4515</v>
      </c>
      <c r="AB813" s="1">
        <v>53.0</v>
      </c>
      <c r="AC813" s="1">
        <v>1.0</v>
      </c>
      <c r="AD813" s="1">
        <v>7.0</v>
      </c>
      <c r="AE813" s="1">
        <v>19.0</v>
      </c>
      <c r="AF813" s="1" t="s">
        <v>95</v>
      </c>
      <c r="AG813" s="1">
        <v>1.0</v>
      </c>
      <c r="AH813" s="1">
        <v>12.0</v>
      </c>
      <c r="AI813" s="1">
        <v>42.0</v>
      </c>
      <c r="AJ813" s="1">
        <v>72.0</v>
      </c>
      <c r="AK813" s="1">
        <v>347.0</v>
      </c>
      <c r="AL813" s="1">
        <v>0.0</v>
      </c>
      <c r="AM813" s="1">
        <v>0.0</v>
      </c>
      <c r="AU813" s="1">
        <v>0.0</v>
      </c>
      <c r="AV813" s="1" t="s">
        <v>96</v>
      </c>
      <c r="AW813" s="1">
        <v>43.0</v>
      </c>
      <c r="AX813" s="1">
        <v>0.0</v>
      </c>
      <c r="AY813" s="1">
        <v>43.0</v>
      </c>
      <c r="AZ813" s="1">
        <v>0.0</v>
      </c>
      <c r="BB813" s="1">
        <v>-1.0</v>
      </c>
      <c r="BC813" s="1">
        <v>1.0</v>
      </c>
      <c r="BD813" s="1">
        <v>-1.0</v>
      </c>
      <c r="BE813" s="1">
        <v>-1.0</v>
      </c>
      <c r="BF813" s="1">
        <v>-1.0</v>
      </c>
      <c r="BG813" s="1">
        <v>-1.0</v>
      </c>
      <c r="BH813" s="1">
        <v>-1.0</v>
      </c>
      <c r="BI813" s="1">
        <v>-1.0</v>
      </c>
      <c r="BJ813" s="1">
        <v>1.0</v>
      </c>
      <c r="BK813" s="1">
        <v>-1.0</v>
      </c>
      <c r="BL813" s="1">
        <v>-1.0</v>
      </c>
      <c r="BM813" s="1">
        <v>1.0</v>
      </c>
      <c r="BN813" s="1">
        <v>-1.0</v>
      </c>
      <c r="BO813" s="1">
        <v>-1.0</v>
      </c>
      <c r="BP813" s="1">
        <v>-1.0</v>
      </c>
      <c r="BQ813" s="1">
        <v>-1.0</v>
      </c>
      <c r="BR813" s="1">
        <v>-1.0</v>
      </c>
      <c r="BS813" s="1">
        <v>-1.0</v>
      </c>
      <c r="BT813" s="1">
        <v>-1.0</v>
      </c>
      <c r="BU813" s="1">
        <v>1.0</v>
      </c>
      <c r="BV813" s="1">
        <v>-1.0</v>
      </c>
      <c r="BW813" s="1">
        <v>-1.0</v>
      </c>
      <c r="BX813" s="1">
        <v>-1.0</v>
      </c>
      <c r="BY813" s="1">
        <v>-1.0</v>
      </c>
      <c r="BZ813" s="1">
        <v>1.0</v>
      </c>
      <c r="CA813" s="1">
        <v>-1.0</v>
      </c>
      <c r="CB813" s="1">
        <v>-1.0</v>
      </c>
      <c r="CC813" s="1">
        <v>-1.0</v>
      </c>
      <c r="CD813" s="1">
        <v>27328.0</v>
      </c>
    </row>
    <row r="814">
      <c r="A814" s="1">
        <v>2279335.0</v>
      </c>
      <c r="B814" s="1" t="s">
        <v>4516</v>
      </c>
      <c r="C814" s="1" t="s">
        <v>4517</v>
      </c>
      <c r="D814" s="1" t="s">
        <v>4518</v>
      </c>
      <c r="E814" s="1" t="s">
        <v>85</v>
      </c>
      <c r="G814" s="1" t="s">
        <v>4519</v>
      </c>
      <c r="I814" s="1">
        <v>7009234.0</v>
      </c>
      <c r="J814" s="1">
        <v>41444.0</v>
      </c>
      <c r="M814" s="1">
        <v>0.0</v>
      </c>
      <c r="N814" s="1">
        <v>1.0</v>
      </c>
      <c r="O814" s="1">
        <v>1.0</v>
      </c>
      <c r="P814" s="1" t="s">
        <v>123</v>
      </c>
      <c r="Q814" s="1" t="s">
        <v>124</v>
      </c>
      <c r="R814" s="1">
        <v>40.71947</v>
      </c>
      <c r="S814" s="1">
        <v>-73.9552</v>
      </c>
      <c r="T814" s="1" t="s">
        <v>91</v>
      </c>
      <c r="U814" s="1" t="s">
        <v>92</v>
      </c>
      <c r="V814" s="1">
        <v>2.0</v>
      </c>
      <c r="W814" s="1">
        <v>1.0</v>
      </c>
      <c r="X814" s="1">
        <v>1.0</v>
      </c>
      <c r="Y814" s="1">
        <v>1.0</v>
      </c>
      <c r="Z814" s="1" t="s">
        <v>93</v>
      </c>
      <c r="AA814" s="1" t="s">
        <v>4520</v>
      </c>
      <c r="AB814" s="1">
        <v>250.0</v>
      </c>
      <c r="AC814" s="1">
        <v>1.0</v>
      </c>
      <c r="AD814" s="1">
        <v>0.0</v>
      </c>
      <c r="AE814" s="1">
        <v>2.0</v>
      </c>
      <c r="AF814" s="1" t="s">
        <v>1433</v>
      </c>
      <c r="AG814" s="1">
        <v>1.0</v>
      </c>
      <c r="AH814" s="1">
        <v>0.0</v>
      </c>
      <c r="AI814" s="1">
        <v>0.0</v>
      </c>
      <c r="AJ814" s="1">
        <v>0.0</v>
      </c>
      <c r="AK814" s="1">
        <v>0.0</v>
      </c>
      <c r="AL814" s="1">
        <v>3.0</v>
      </c>
      <c r="AM814" s="1">
        <v>0.0</v>
      </c>
      <c r="AN814" s="1">
        <v>80.0</v>
      </c>
      <c r="AO814" s="1">
        <v>7.0</v>
      </c>
      <c r="AP814" s="1">
        <v>7.0</v>
      </c>
      <c r="AQ814" s="1">
        <v>7.0</v>
      </c>
      <c r="AR814" s="1">
        <v>7.0</v>
      </c>
      <c r="AS814" s="1">
        <v>7.0</v>
      </c>
      <c r="AT814" s="1">
        <v>7.0</v>
      </c>
      <c r="AU814" s="1">
        <v>0.0</v>
      </c>
      <c r="AV814" s="1" t="s">
        <v>96</v>
      </c>
      <c r="AW814" s="1">
        <v>1.0</v>
      </c>
      <c r="AX814" s="1">
        <v>1.0</v>
      </c>
      <c r="AY814" s="1">
        <v>0.0</v>
      </c>
      <c r="AZ814" s="1">
        <v>0.0</v>
      </c>
      <c r="BA814" s="1">
        <v>0.06</v>
      </c>
      <c r="BB814" s="1">
        <v>-1.0</v>
      </c>
      <c r="BC814" s="1">
        <v>1.0</v>
      </c>
      <c r="BD814" s="1">
        <v>-1.0</v>
      </c>
      <c r="BE814" s="1">
        <v>-1.0</v>
      </c>
      <c r="BF814" s="1">
        <v>-1.0</v>
      </c>
      <c r="BG814" s="1">
        <v>-1.0</v>
      </c>
      <c r="BH814" s="1">
        <v>-1.0</v>
      </c>
      <c r="BI814" s="1">
        <v>-1.0</v>
      </c>
      <c r="BJ814" s="1">
        <v>1.0</v>
      </c>
      <c r="BK814" s="1">
        <v>-1.0</v>
      </c>
      <c r="BL814" s="1">
        <v>-1.0</v>
      </c>
      <c r="BM814" s="1">
        <v>1.0</v>
      </c>
      <c r="BN814" s="1">
        <v>1.0</v>
      </c>
      <c r="BO814" s="1">
        <v>1.0</v>
      </c>
      <c r="BP814" s="1">
        <v>1.0</v>
      </c>
      <c r="BQ814" s="1">
        <v>1.0</v>
      </c>
      <c r="BR814" s="1">
        <v>-1.0</v>
      </c>
      <c r="BS814" s="1">
        <v>-1.0</v>
      </c>
      <c r="BT814" s="1">
        <v>-1.0</v>
      </c>
      <c r="BU814" s="1">
        <v>1.0</v>
      </c>
      <c r="BV814" s="1">
        <v>-1.0</v>
      </c>
      <c r="BW814" s="1">
        <v>-1.0</v>
      </c>
      <c r="BX814" s="1">
        <v>-1.0</v>
      </c>
      <c r="BY814" s="1">
        <v>-1.0</v>
      </c>
      <c r="BZ814" s="1">
        <v>-1.0</v>
      </c>
      <c r="CA814" s="1">
        <v>-1.0</v>
      </c>
      <c r="CB814" s="1">
        <v>-1.0</v>
      </c>
      <c r="CC814" s="1">
        <v>1.0</v>
      </c>
      <c r="CD814" s="1">
        <v>27333.0</v>
      </c>
    </row>
    <row r="815">
      <c r="A815" s="1">
        <v>2.7471155E7</v>
      </c>
      <c r="B815" s="1" t="s">
        <v>4521</v>
      </c>
      <c r="C815" s="1" t="s">
        <v>4522</v>
      </c>
      <c r="D815" s="1" t="s">
        <v>4522</v>
      </c>
      <c r="E815" s="1" t="s">
        <v>85</v>
      </c>
      <c r="I815" s="1">
        <v>2.02869636E8</v>
      </c>
      <c r="J815" s="1">
        <v>43297.0</v>
      </c>
      <c r="K815" s="1" t="s">
        <v>88</v>
      </c>
      <c r="L815" s="1">
        <v>1.0</v>
      </c>
      <c r="M815" s="1">
        <v>0.0</v>
      </c>
      <c r="N815" s="1">
        <v>1.0</v>
      </c>
      <c r="O815" s="1">
        <v>0.0</v>
      </c>
      <c r="P815" s="1" t="s">
        <v>123</v>
      </c>
      <c r="Q815" s="1" t="s">
        <v>124</v>
      </c>
      <c r="R815" s="1">
        <v>40.71832</v>
      </c>
      <c r="S815" s="1">
        <v>-73.95566</v>
      </c>
      <c r="T815" s="1" t="s">
        <v>91</v>
      </c>
      <c r="U815" s="1" t="s">
        <v>92</v>
      </c>
      <c r="V815" s="1">
        <v>2.0</v>
      </c>
      <c r="W815" s="1">
        <v>1.0</v>
      </c>
      <c r="X815" s="1">
        <v>1.0</v>
      </c>
      <c r="Y815" s="1">
        <v>1.0</v>
      </c>
      <c r="Z815" s="1" t="s">
        <v>93</v>
      </c>
      <c r="AA815" s="1" t="s">
        <v>4523</v>
      </c>
      <c r="AB815" s="1">
        <v>150.0</v>
      </c>
      <c r="AC815" s="1">
        <v>1.0</v>
      </c>
      <c r="AD815" s="1">
        <v>0.0</v>
      </c>
      <c r="AE815" s="1">
        <v>4.0</v>
      </c>
      <c r="AF815" s="1" t="s">
        <v>127</v>
      </c>
      <c r="AG815" s="1">
        <v>1.0</v>
      </c>
      <c r="AH815" s="1">
        <v>0.0</v>
      </c>
      <c r="AI815" s="1">
        <v>5.0</v>
      </c>
      <c r="AJ815" s="1">
        <v>5.0</v>
      </c>
      <c r="AK815" s="1">
        <v>5.0</v>
      </c>
      <c r="AL815" s="1">
        <v>7.0</v>
      </c>
      <c r="AM815" s="1">
        <v>7.0</v>
      </c>
      <c r="AN815" s="1">
        <v>97.0</v>
      </c>
      <c r="AO815" s="1">
        <v>10.0</v>
      </c>
      <c r="AP815" s="1">
        <v>10.0</v>
      </c>
      <c r="AQ815" s="1">
        <v>10.0</v>
      </c>
      <c r="AR815" s="1">
        <v>10.0</v>
      </c>
      <c r="AS815" s="1">
        <v>10.0</v>
      </c>
      <c r="AT815" s="1">
        <v>10.0</v>
      </c>
      <c r="AU815" s="1">
        <v>1.0</v>
      </c>
      <c r="AV815" s="1" t="s">
        <v>117</v>
      </c>
      <c r="AW815" s="1">
        <v>1.0</v>
      </c>
      <c r="AX815" s="1">
        <v>1.0</v>
      </c>
      <c r="AY815" s="1">
        <v>0.0</v>
      </c>
      <c r="AZ815" s="1">
        <v>0.0</v>
      </c>
      <c r="BA815" s="1">
        <v>0.63</v>
      </c>
      <c r="BB815" s="1">
        <v>-1.0</v>
      </c>
      <c r="BC815" s="1">
        <v>1.0</v>
      </c>
      <c r="BD815" s="1">
        <v>-1.0</v>
      </c>
      <c r="BE815" s="1">
        <v>-1.0</v>
      </c>
      <c r="BF815" s="1">
        <v>-1.0</v>
      </c>
      <c r="BG815" s="1">
        <v>-1.0</v>
      </c>
      <c r="BH815" s="1">
        <v>-1.0</v>
      </c>
      <c r="BI815" s="1">
        <v>-1.0</v>
      </c>
      <c r="BJ815" s="1">
        <v>1.0</v>
      </c>
      <c r="BK815" s="1">
        <v>-1.0</v>
      </c>
      <c r="BL815" s="1">
        <v>-1.0</v>
      </c>
      <c r="BM815" s="1">
        <v>1.0</v>
      </c>
      <c r="BN815" s="1">
        <v>1.0</v>
      </c>
      <c r="BO815" s="1">
        <v>1.0</v>
      </c>
      <c r="BP815" s="1">
        <v>-1.0</v>
      </c>
      <c r="BQ815" s="1">
        <v>-1.0</v>
      </c>
      <c r="BR815" s="1">
        <v>-1.0</v>
      </c>
      <c r="BS815" s="1">
        <v>-1.0</v>
      </c>
      <c r="BT815" s="1">
        <v>-1.0</v>
      </c>
      <c r="BU815" s="1">
        <v>1.0</v>
      </c>
      <c r="BV815" s="1">
        <v>-1.0</v>
      </c>
      <c r="BW815" s="1">
        <v>-1.0</v>
      </c>
      <c r="BX815" s="1">
        <v>1.0</v>
      </c>
      <c r="BY815" s="1">
        <v>-1.0</v>
      </c>
      <c r="BZ815" s="1">
        <v>-1.0</v>
      </c>
      <c r="CA815" s="1">
        <v>-1.0</v>
      </c>
      <c r="CB815" s="1">
        <v>-1.0</v>
      </c>
      <c r="CC815" s="1">
        <v>-1.0</v>
      </c>
      <c r="CD815" s="1">
        <v>27392.0</v>
      </c>
    </row>
    <row r="816">
      <c r="A816" s="1">
        <v>5144831.0</v>
      </c>
      <c r="B816" s="1" t="s">
        <v>4524</v>
      </c>
      <c r="C816" s="1" t="s">
        <v>4525</v>
      </c>
      <c r="D816" s="1" t="s">
        <v>4526</v>
      </c>
      <c r="E816" s="1" t="s">
        <v>85</v>
      </c>
      <c r="F816" s="1" t="s">
        <v>4527</v>
      </c>
      <c r="G816" s="1" t="s">
        <v>4528</v>
      </c>
      <c r="H816" s="1" t="s">
        <v>4529</v>
      </c>
      <c r="I816" s="1">
        <v>2055698.0</v>
      </c>
      <c r="J816" s="1">
        <v>41001.0</v>
      </c>
      <c r="M816" s="1">
        <v>0.0</v>
      </c>
      <c r="N816" s="1">
        <v>1.0</v>
      </c>
      <c r="O816" s="1">
        <v>1.0</v>
      </c>
      <c r="P816" s="1" t="s">
        <v>89</v>
      </c>
      <c r="Q816" s="1" t="s">
        <v>587</v>
      </c>
      <c r="R816" s="1">
        <v>40.77944</v>
      </c>
      <c r="S816" s="1">
        <v>-73.95296</v>
      </c>
      <c r="T816" s="1" t="s">
        <v>91</v>
      </c>
      <c r="U816" s="1" t="s">
        <v>92</v>
      </c>
      <c r="V816" s="1">
        <v>4.0</v>
      </c>
      <c r="W816" s="1">
        <v>1.0</v>
      </c>
      <c r="X816" s="1">
        <v>1.0</v>
      </c>
      <c r="Y816" s="1">
        <v>2.0</v>
      </c>
      <c r="Z816" s="1" t="s">
        <v>93</v>
      </c>
      <c r="AA816" s="1" t="s">
        <v>4530</v>
      </c>
      <c r="AB816" s="1">
        <v>125.0</v>
      </c>
      <c r="AC816" s="1">
        <v>1.0</v>
      </c>
      <c r="AD816" s="1">
        <v>0.0</v>
      </c>
      <c r="AE816" s="1">
        <v>3.0</v>
      </c>
      <c r="AF816" s="1" t="s">
        <v>1779</v>
      </c>
      <c r="AG816" s="1">
        <v>1.0</v>
      </c>
      <c r="AH816" s="1">
        <v>0.0</v>
      </c>
      <c r="AI816" s="1">
        <v>0.0</v>
      </c>
      <c r="AJ816" s="1">
        <v>0.0</v>
      </c>
      <c r="AK816" s="1">
        <v>0.0</v>
      </c>
      <c r="AL816" s="1">
        <v>2.0</v>
      </c>
      <c r="AM816" s="1">
        <v>0.0</v>
      </c>
      <c r="AN816" s="1">
        <v>100.0</v>
      </c>
      <c r="AO816" s="1">
        <v>10.0</v>
      </c>
      <c r="AP816" s="1">
        <v>9.0</v>
      </c>
      <c r="AQ816" s="1">
        <v>10.0</v>
      </c>
      <c r="AR816" s="1">
        <v>10.0</v>
      </c>
      <c r="AS816" s="1">
        <v>9.0</v>
      </c>
      <c r="AT816" s="1">
        <v>9.0</v>
      </c>
      <c r="AU816" s="1">
        <v>0.0</v>
      </c>
      <c r="AV816" s="1" t="s">
        <v>96</v>
      </c>
      <c r="AW816" s="1">
        <v>1.0</v>
      </c>
      <c r="AX816" s="1">
        <v>1.0</v>
      </c>
      <c r="AY816" s="1">
        <v>0.0</v>
      </c>
      <c r="AZ816" s="1">
        <v>0.0</v>
      </c>
      <c r="BA816" s="1">
        <v>0.05</v>
      </c>
      <c r="BB816" s="1">
        <v>-1.0</v>
      </c>
      <c r="BC816" s="1">
        <v>1.0</v>
      </c>
      <c r="BD816" s="1">
        <v>-1.0</v>
      </c>
      <c r="BE816" s="1">
        <v>-1.0</v>
      </c>
      <c r="BF816" s="1">
        <v>-1.0</v>
      </c>
      <c r="BG816" s="1">
        <v>-1.0</v>
      </c>
      <c r="BH816" s="1">
        <v>-1.0</v>
      </c>
      <c r="BI816" s="1">
        <v>-1.0</v>
      </c>
      <c r="BJ816" s="1">
        <v>-1.0</v>
      </c>
      <c r="BK816" s="1">
        <v>-1.0</v>
      </c>
      <c r="BL816" s="1">
        <v>-1.0</v>
      </c>
      <c r="BM816" s="1">
        <v>1.0</v>
      </c>
      <c r="BN816" s="1">
        <v>1.0</v>
      </c>
      <c r="BO816" s="1">
        <v>-1.0</v>
      </c>
      <c r="BP816" s="1">
        <v>1.0</v>
      </c>
      <c r="BQ816" s="1">
        <v>-1.0</v>
      </c>
      <c r="BR816" s="1">
        <v>-1.0</v>
      </c>
      <c r="BS816" s="1">
        <v>-1.0</v>
      </c>
      <c r="BT816" s="1">
        <v>-1.0</v>
      </c>
      <c r="BU816" s="1">
        <v>1.0</v>
      </c>
      <c r="BV816" s="1">
        <v>-1.0</v>
      </c>
      <c r="BW816" s="1">
        <v>-1.0</v>
      </c>
      <c r="BX816" s="1">
        <v>-1.0</v>
      </c>
      <c r="BY816" s="1">
        <v>-1.0</v>
      </c>
      <c r="BZ816" s="1">
        <v>-1.0</v>
      </c>
      <c r="CA816" s="1">
        <v>-1.0</v>
      </c>
      <c r="CB816" s="1">
        <v>-1.0</v>
      </c>
      <c r="CC816" s="1">
        <v>-1.0</v>
      </c>
      <c r="CD816" s="1">
        <v>27427.0</v>
      </c>
    </row>
    <row r="817">
      <c r="A817" s="1">
        <v>2.5979753E7</v>
      </c>
      <c r="B817" s="1" t="s">
        <v>4531</v>
      </c>
      <c r="C817" s="1" t="s">
        <v>4532</v>
      </c>
      <c r="D817" s="1" t="s">
        <v>4532</v>
      </c>
      <c r="E817" s="1" t="s">
        <v>85</v>
      </c>
      <c r="I817" s="1">
        <v>1.95274541E8</v>
      </c>
      <c r="J817" s="1">
        <v>43263.0</v>
      </c>
      <c r="M817" s="1">
        <v>0.0</v>
      </c>
      <c r="N817" s="1">
        <v>1.0</v>
      </c>
      <c r="O817" s="1">
        <v>0.0</v>
      </c>
      <c r="P817" s="1" t="s">
        <v>89</v>
      </c>
      <c r="Q817" s="1" t="s">
        <v>90</v>
      </c>
      <c r="R817" s="1">
        <v>40.72935</v>
      </c>
      <c r="S817" s="1">
        <v>-74.00156</v>
      </c>
      <c r="T817" s="1" t="s">
        <v>91</v>
      </c>
      <c r="U817" s="1" t="s">
        <v>92</v>
      </c>
      <c r="V817" s="1">
        <v>3.0</v>
      </c>
      <c r="W817" s="1">
        <v>1.0</v>
      </c>
      <c r="X817" s="1">
        <v>2.0</v>
      </c>
      <c r="Y817" s="1">
        <v>2.0</v>
      </c>
      <c r="Z817" s="1" t="s">
        <v>93</v>
      </c>
      <c r="AA817" s="1" t="s">
        <v>4533</v>
      </c>
      <c r="AB817" s="1">
        <v>220.0</v>
      </c>
      <c r="AC817" s="1">
        <v>1.0</v>
      </c>
      <c r="AD817" s="1">
        <v>0.0</v>
      </c>
      <c r="AE817" s="1">
        <v>3.0</v>
      </c>
      <c r="AF817" s="1" t="s">
        <v>669</v>
      </c>
      <c r="AG817" s="1">
        <v>1.0</v>
      </c>
      <c r="AH817" s="1">
        <v>0.0</v>
      </c>
      <c r="AI817" s="1">
        <v>0.0</v>
      </c>
      <c r="AJ817" s="1">
        <v>0.0</v>
      </c>
      <c r="AK817" s="1">
        <v>0.0</v>
      </c>
      <c r="AL817" s="1">
        <v>3.0</v>
      </c>
      <c r="AM817" s="1">
        <v>2.0</v>
      </c>
      <c r="AN817" s="1">
        <v>73.0</v>
      </c>
      <c r="AO817" s="1">
        <v>9.0</v>
      </c>
      <c r="AP817" s="1">
        <v>8.0</v>
      </c>
      <c r="AQ817" s="1">
        <v>9.0</v>
      </c>
      <c r="AR817" s="1">
        <v>7.0</v>
      </c>
      <c r="AS817" s="1">
        <v>9.0</v>
      </c>
      <c r="AT817" s="1">
        <v>7.0</v>
      </c>
      <c r="AU817" s="1">
        <v>1.0</v>
      </c>
      <c r="AV817" s="1" t="s">
        <v>105</v>
      </c>
      <c r="AW817" s="1">
        <v>1.0</v>
      </c>
      <c r="AX817" s="1">
        <v>1.0</v>
      </c>
      <c r="AY817" s="1">
        <v>0.0</v>
      </c>
      <c r="AZ817" s="1">
        <v>0.0</v>
      </c>
      <c r="BA817" s="1">
        <v>0.24</v>
      </c>
      <c r="BB817" s="1">
        <v>-1.0</v>
      </c>
      <c r="BC817" s="1">
        <v>-1.0</v>
      </c>
      <c r="BD817" s="1">
        <v>-1.0</v>
      </c>
      <c r="BE817" s="1">
        <v>-1.0</v>
      </c>
      <c r="BF817" s="1">
        <v>-1.0</v>
      </c>
      <c r="BG817" s="1">
        <v>-1.0</v>
      </c>
      <c r="BH817" s="1">
        <v>-1.0</v>
      </c>
      <c r="BI817" s="1">
        <v>-1.0</v>
      </c>
      <c r="BJ817" s="1">
        <v>-1.0</v>
      </c>
      <c r="BK817" s="1">
        <v>-1.0</v>
      </c>
      <c r="BL817" s="1">
        <v>-1.0</v>
      </c>
      <c r="BM817" s="1">
        <v>-1.0</v>
      </c>
      <c r="BN817" s="1">
        <v>-1.0</v>
      </c>
      <c r="BO817" s="1">
        <v>-1.0</v>
      </c>
      <c r="BP817" s="1">
        <v>-1.0</v>
      </c>
      <c r="BQ817" s="1">
        <v>-1.0</v>
      </c>
      <c r="BR817" s="1">
        <v>-1.0</v>
      </c>
      <c r="BS817" s="1">
        <v>-1.0</v>
      </c>
      <c r="BT817" s="1">
        <v>-1.0</v>
      </c>
      <c r="BU817" s="1">
        <v>1.0</v>
      </c>
      <c r="BV817" s="1">
        <v>-1.0</v>
      </c>
      <c r="BW817" s="1">
        <v>-1.0</v>
      </c>
      <c r="BX817" s="1">
        <v>-1.0</v>
      </c>
      <c r="BY817" s="1">
        <v>1.0</v>
      </c>
      <c r="BZ817" s="1">
        <v>-1.0</v>
      </c>
      <c r="CA817" s="1">
        <v>-1.0</v>
      </c>
      <c r="CB817" s="1">
        <v>-1.0</v>
      </c>
      <c r="CC817" s="1">
        <v>-1.0</v>
      </c>
      <c r="CD817" s="1">
        <v>27478.0</v>
      </c>
    </row>
    <row r="818">
      <c r="A818" s="1">
        <v>1.4011411E7</v>
      </c>
      <c r="B818" s="1" t="s">
        <v>4534</v>
      </c>
      <c r="C818" s="1" t="s">
        <v>4535</v>
      </c>
      <c r="D818" s="1" t="s">
        <v>4535</v>
      </c>
      <c r="E818" s="1" t="s">
        <v>85</v>
      </c>
      <c r="I818" s="1">
        <v>1.5426862E7</v>
      </c>
      <c r="J818" s="1">
        <v>41771.0</v>
      </c>
      <c r="K818" s="1" t="s">
        <v>134</v>
      </c>
      <c r="L818" s="1">
        <v>1.0</v>
      </c>
      <c r="M818" s="1">
        <v>0.0</v>
      </c>
      <c r="N818" s="1">
        <v>1.0</v>
      </c>
      <c r="O818" s="1">
        <v>1.0</v>
      </c>
      <c r="P818" s="1" t="s">
        <v>89</v>
      </c>
      <c r="Q818" s="1" t="s">
        <v>1946</v>
      </c>
      <c r="R818" s="1">
        <v>40.73444</v>
      </c>
      <c r="S818" s="1">
        <v>-74.00365</v>
      </c>
      <c r="T818" s="1" t="s">
        <v>91</v>
      </c>
      <c r="U818" s="1" t="s">
        <v>92</v>
      </c>
      <c r="V818" s="1">
        <v>3.0</v>
      </c>
      <c r="W818" s="1">
        <v>1.0</v>
      </c>
      <c r="X818" s="1">
        <v>1.0</v>
      </c>
      <c r="Y818" s="1">
        <v>1.0</v>
      </c>
      <c r="Z818" s="1" t="s">
        <v>93</v>
      </c>
      <c r="AA818" s="1" t="s">
        <v>4536</v>
      </c>
      <c r="AB818" s="1">
        <v>150.0</v>
      </c>
      <c r="AC818" s="1">
        <v>1.0</v>
      </c>
      <c r="AD818" s="1">
        <v>0.0</v>
      </c>
      <c r="AE818" s="1">
        <v>2.0</v>
      </c>
      <c r="AF818" s="1" t="s">
        <v>797</v>
      </c>
      <c r="AG818" s="1">
        <v>1.0</v>
      </c>
      <c r="AH818" s="1">
        <v>8.0</v>
      </c>
      <c r="AI818" s="1">
        <v>8.0</v>
      </c>
      <c r="AJ818" s="1">
        <v>13.0</v>
      </c>
      <c r="AK818" s="1">
        <v>13.0</v>
      </c>
      <c r="AL818" s="1">
        <v>10.0</v>
      </c>
      <c r="AM818" s="1">
        <v>2.0</v>
      </c>
      <c r="AN818" s="1">
        <v>96.0</v>
      </c>
      <c r="AO818" s="1">
        <v>10.0</v>
      </c>
      <c r="AP818" s="1">
        <v>9.0</v>
      </c>
      <c r="AQ818" s="1">
        <v>10.0</v>
      </c>
      <c r="AR818" s="1">
        <v>10.0</v>
      </c>
      <c r="AS818" s="1">
        <v>10.0</v>
      </c>
      <c r="AT818" s="1">
        <v>9.0</v>
      </c>
      <c r="AU818" s="1">
        <v>0.0</v>
      </c>
      <c r="AV818" s="1" t="s">
        <v>105</v>
      </c>
      <c r="AW818" s="1">
        <v>1.0</v>
      </c>
      <c r="AX818" s="1">
        <v>1.0</v>
      </c>
      <c r="AY818" s="1">
        <v>0.0</v>
      </c>
      <c r="AZ818" s="1">
        <v>0.0</v>
      </c>
      <c r="BA818" s="1">
        <v>0.29</v>
      </c>
      <c r="BB818" s="1">
        <v>1.0</v>
      </c>
      <c r="BC818" s="1">
        <v>1.0</v>
      </c>
      <c r="BD818" s="1">
        <v>-1.0</v>
      </c>
      <c r="BE818" s="1">
        <v>-1.0</v>
      </c>
      <c r="BF818" s="1">
        <v>-1.0</v>
      </c>
      <c r="BG818" s="1">
        <v>-1.0</v>
      </c>
      <c r="BH818" s="1">
        <v>-1.0</v>
      </c>
      <c r="BI818" s="1">
        <v>-1.0</v>
      </c>
      <c r="BJ818" s="1">
        <v>1.0</v>
      </c>
      <c r="BK818" s="1">
        <v>-1.0</v>
      </c>
      <c r="BL818" s="1">
        <v>-1.0</v>
      </c>
      <c r="BM818" s="1">
        <v>-1.0</v>
      </c>
      <c r="BN818" s="1">
        <v>-1.0</v>
      </c>
      <c r="BO818" s="1">
        <v>-1.0</v>
      </c>
      <c r="BP818" s="1">
        <v>1.0</v>
      </c>
      <c r="BQ818" s="1">
        <v>-1.0</v>
      </c>
      <c r="BR818" s="1">
        <v>-1.0</v>
      </c>
      <c r="BS818" s="1">
        <v>-1.0</v>
      </c>
      <c r="BT818" s="1">
        <v>-1.0</v>
      </c>
      <c r="BU818" s="1">
        <v>1.0</v>
      </c>
      <c r="BV818" s="1">
        <v>-1.0</v>
      </c>
      <c r="BW818" s="1">
        <v>-1.0</v>
      </c>
      <c r="BX818" s="1">
        <v>-1.0</v>
      </c>
      <c r="BY818" s="1">
        <v>-1.0</v>
      </c>
      <c r="BZ818" s="1">
        <v>-1.0</v>
      </c>
      <c r="CA818" s="1">
        <v>-1.0</v>
      </c>
      <c r="CB818" s="1">
        <v>-1.0</v>
      </c>
      <c r="CC818" s="1">
        <v>-1.0</v>
      </c>
      <c r="CD818" s="1">
        <v>27483.0</v>
      </c>
    </row>
    <row r="819">
      <c r="A819" s="1">
        <v>1.6767194E7</v>
      </c>
      <c r="B819" s="1" t="s">
        <v>4537</v>
      </c>
      <c r="C819" s="1" t="s">
        <v>4538</v>
      </c>
      <c r="D819" s="1" t="s">
        <v>4539</v>
      </c>
      <c r="E819" s="1" t="s">
        <v>85</v>
      </c>
      <c r="F819" s="1" t="s">
        <v>4540</v>
      </c>
      <c r="G819" s="1" t="s">
        <v>4541</v>
      </c>
      <c r="H819" s="2" t="str">
        <f>- house is very private.  share with mature professionals - must be cat friendly</f>
        <v>#ERROR!</v>
      </c>
      <c r="I819" s="1">
        <v>1.8654847E7</v>
      </c>
      <c r="J819" s="1">
        <v>41842.0</v>
      </c>
      <c r="K819" s="1" t="s">
        <v>134</v>
      </c>
      <c r="L819" s="1">
        <v>1.0</v>
      </c>
      <c r="M819" s="1">
        <v>1.0</v>
      </c>
      <c r="N819" s="1">
        <v>2.0</v>
      </c>
      <c r="O819" s="1">
        <v>1.0</v>
      </c>
      <c r="P819" s="1" t="s">
        <v>123</v>
      </c>
      <c r="Q819" s="1" t="s">
        <v>698</v>
      </c>
      <c r="R819" s="1">
        <v>40.67089</v>
      </c>
      <c r="S819" s="1">
        <v>-73.95473</v>
      </c>
      <c r="T819" s="1" t="s">
        <v>125</v>
      </c>
      <c r="U819" s="1" t="s">
        <v>113</v>
      </c>
      <c r="V819" s="1">
        <v>1.0</v>
      </c>
      <c r="W819" s="1">
        <v>1.0</v>
      </c>
      <c r="X819" s="1">
        <v>1.0</v>
      </c>
      <c r="Y819" s="1">
        <v>1.0</v>
      </c>
      <c r="Z819" s="1" t="s">
        <v>93</v>
      </c>
      <c r="AA819" s="1" t="s">
        <v>4542</v>
      </c>
      <c r="AB819" s="1">
        <v>74.0</v>
      </c>
      <c r="AC819" s="1">
        <v>1.0</v>
      </c>
      <c r="AD819" s="1">
        <v>0.0</v>
      </c>
      <c r="AE819" s="1">
        <v>3.0</v>
      </c>
      <c r="AF819" s="1" t="s">
        <v>443</v>
      </c>
      <c r="AG819" s="1">
        <v>1.0</v>
      </c>
      <c r="AH819" s="1">
        <v>0.0</v>
      </c>
      <c r="AI819" s="1">
        <v>0.0</v>
      </c>
      <c r="AJ819" s="1">
        <v>0.0</v>
      </c>
      <c r="AK819" s="1">
        <v>0.0</v>
      </c>
      <c r="AL819" s="1">
        <v>0.0</v>
      </c>
      <c r="AM819" s="1">
        <v>0.0</v>
      </c>
      <c r="AU819" s="1">
        <v>0.0</v>
      </c>
      <c r="AV819" s="1" t="s">
        <v>105</v>
      </c>
      <c r="AW819" s="1">
        <v>1.0</v>
      </c>
      <c r="AX819" s="1">
        <v>0.0</v>
      </c>
      <c r="AY819" s="1">
        <v>1.0</v>
      </c>
      <c r="AZ819" s="1">
        <v>0.0</v>
      </c>
      <c r="BB819" s="1">
        <v>-1.0</v>
      </c>
      <c r="BC819" s="1">
        <v>1.0</v>
      </c>
      <c r="BD819" s="1">
        <v>-1.0</v>
      </c>
      <c r="BE819" s="1">
        <v>-1.0</v>
      </c>
      <c r="BF819" s="1">
        <v>-1.0</v>
      </c>
      <c r="BG819" s="1">
        <v>-1.0</v>
      </c>
      <c r="BH819" s="1">
        <v>-1.0</v>
      </c>
      <c r="BI819" s="1">
        <v>-1.0</v>
      </c>
      <c r="BJ819" s="1">
        <v>-1.0</v>
      </c>
      <c r="BK819" s="1">
        <v>-1.0</v>
      </c>
      <c r="BL819" s="1">
        <v>-1.0</v>
      </c>
      <c r="BM819" s="1">
        <v>1.0</v>
      </c>
      <c r="BN819" s="1">
        <v>-1.0</v>
      </c>
      <c r="BO819" s="1">
        <v>-1.0</v>
      </c>
      <c r="BP819" s="1">
        <v>-1.0</v>
      </c>
      <c r="BQ819" s="1">
        <v>-1.0</v>
      </c>
      <c r="BR819" s="1">
        <v>-1.0</v>
      </c>
      <c r="BS819" s="1">
        <v>-1.0</v>
      </c>
      <c r="BT819" s="1">
        <v>-1.0</v>
      </c>
      <c r="BU819" s="1">
        <v>1.0</v>
      </c>
      <c r="BV819" s="1">
        <v>-1.0</v>
      </c>
      <c r="BW819" s="1">
        <v>1.0</v>
      </c>
      <c r="BX819" s="1">
        <v>-1.0</v>
      </c>
      <c r="BY819" s="1">
        <v>-1.0</v>
      </c>
      <c r="BZ819" s="1">
        <v>-1.0</v>
      </c>
      <c r="CA819" s="1">
        <v>-1.0</v>
      </c>
      <c r="CB819" s="1">
        <v>-1.0</v>
      </c>
      <c r="CC819" s="1">
        <v>-1.0</v>
      </c>
      <c r="CD819" s="1">
        <v>27552.0</v>
      </c>
    </row>
    <row r="820">
      <c r="A820" s="1">
        <v>1.2969014E7</v>
      </c>
      <c r="B820" s="1" t="s">
        <v>4543</v>
      </c>
      <c r="C820" s="1" t="s">
        <v>4544</v>
      </c>
      <c r="D820" s="1" t="s">
        <v>4545</v>
      </c>
      <c r="E820" s="1" t="s">
        <v>85</v>
      </c>
      <c r="F820" s="1" t="s">
        <v>4546</v>
      </c>
      <c r="H820" s="1" t="s">
        <v>4547</v>
      </c>
      <c r="I820" s="1">
        <v>9991075.0</v>
      </c>
      <c r="J820" s="1">
        <v>41591.0</v>
      </c>
      <c r="M820" s="1">
        <v>0.0</v>
      </c>
      <c r="N820" s="1">
        <v>3.0</v>
      </c>
      <c r="O820" s="1">
        <v>0.0</v>
      </c>
      <c r="P820" s="1" t="s">
        <v>89</v>
      </c>
      <c r="Q820" s="1" t="s">
        <v>90</v>
      </c>
      <c r="R820" s="1">
        <v>40.78116</v>
      </c>
      <c r="S820" s="1">
        <v>-73.98104</v>
      </c>
      <c r="T820" s="1" t="s">
        <v>91</v>
      </c>
      <c r="U820" s="1" t="s">
        <v>92</v>
      </c>
      <c r="V820" s="1">
        <v>10.0</v>
      </c>
      <c r="W820" s="1">
        <v>1.0</v>
      </c>
      <c r="X820" s="1">
        <v>1.0</v>
      </c>
      <c r="Y820" s="1">
        <v>1.0</v>
      </c>
      <c r="Z820" s="1" t="s">
        <v>93</v>
      </c>
      <c r="AA820" s="1" t="s">
        <v>4548</v>
      </c>
      <c r="AB820" s="1">
        <v>175.0</v>
      </c>
      <c r="AC820" s="1">
        <v>1.0</v>
      </c>
      <c r="AD820" s="1">
        <v>200.0</v>
      </c>
      <c r="AE820" s="1">
        <v>1.0</v>
      </c>
      <c r="AF820" s="1" t="s">
        <v>170</v>
      </c>
      <c r="AG820" s="1">
        <v>1.0</v>
      </c>
      <c r="AH820" s="1">
        <v>0.0</v>
      </c>
      <c r="AI820" s="1">
        <v>0.0</v>
      </c>
      <c r="AJ820" s="1">
        <v>0.0</v>
      </c>
      <c r="AK820" s="1">
        <v>0.0</v>
      </c>
      <c r="AL820" s="1">
        <v>11.0</v>
      </c>
      <c r="AM820" s="1">
        <v>0.0</v>
      </c>
      <c r="AN820" s="1">
        <v>100.0</v>
      </c>
      <c r="AO820" s="1">
        <v>10.0</v>
      </c>
      <c r="AP820" s="1">
        <v>9.0</v>
      </c>
      <c r="AQ820" s="1">
        <v>10.0</v>
      </c>
      <c r="AR820" s="1">
        <v>10.0</v>
      </c>
      <c r="AS820" s="1">
        <v>10.0</v>
      </c>
      <c r="AT820" s="1">
        <v>9.0</v>
      </c>
      <c r="AU820" s="1">
        <v>0.0</v>
      </c>
      <c r="AV820" s="1" t="s">
        <v>96</v>
      </c>
      <c r="AW820" s="1">
        <v>2.0</v>
      </c>
      <c r="AX820" s="1">
        <v>2.0</v>
      </c>
      <c r="AY820" s="1">
        <v>0.0</v>
      </c>
      <c r="AZ820" s="1">
        <v>0.0</v>
      </c>
      <c r="BA820" s="1">
        <v>0.33</v>
      </c>
      <c r="BB820" s="1">
        <v>-1.0</v>
      </c>
      <c r="BC820" s="1">
        <v>1.0</v>
      </c>
      <c r="BD820" s="1">
        <v>-1.0</v>
      </c>
      <c r="BE820" s="1">
        <v>-1.0</v>
      </c>
      <c r="BF820" s="1">
        <v>-1.0</v>
      </c>
      <c r="BG820" s="1">
        <v>-1.0</v>
      </c>
      <c r="BH820" s="1">
        <v>1.0</v>
      </c>
      <c r="BI820" s="1">
        <v>-1.0</v>
      </c>
      <c r="BJ820" s="1">
        <v>-1.0</v>
      </c>
      <c r="BK820" s="1">
        <v>-1.0</v>
      </c>
      <c r="BL820" s="1">
        <v>-1.0</v>
      </c>
      <c r="BM820" s="1">
        <v>1.0</v>
      </c>
      <c r="BN820" s="1">
        <v>1.0</v>
      </c>
      <c r="BO820" s="1">
        <v>-1.0</v>
      </c>
      <c r="BP820" s="1">
        <v>-1.0</v>
      </c>
      <c r="BQ820" s="1">
        <v>-1.0</v>
      </c>
      <c r="BR820" s="1">
        <v>-1.0</v>
      </c>
      <c r="BS820" s="1">
        <v>-1.0</v>
      </c>
      <c r="BT820" s="1">
        <v>-1.0</v>
      </c>
      <c r="BU820" s="1">
        <v>1.0</v>
      </c>
      <c r="BV820" s="1">
        <v>-1.0</v>
      </c>
      <c r="BW820" s="1">
        <v>-1.0</v>
      </c>
      <c r="BX820" s="1">
        <v>-1.0</v>
      </c>
      <c r="BY820" s="1">
        <v>-1.0</v>
      </c>
      <c r="BZ820" s="1">
        <v>-1.0</v>
      </c>
      <c r="CA820" s="1">
        <v>-1.0</v>
      </c>
      <c r="CB820" s="1">
        <v>-1.0</v>
      </c>
      <c r="CC820" s="1">
        <v>-1.0</v>
      </c>
      <c r="CD820" s="1">
        <v>27581.0</v>
      </c>
    </row>
    <row r="821">
      <c r="A821" s="1">
        <v>2.3111211E7</v>
      </c>
      <c r="B821" s="1" t="s">
        <v>4549</v>
      </c>
      <c r="C821" s="1" t="s">
        <v>4550</v>
      </c>
      <c r="D821" s="1" t="s">
        <v>4551</v>
      </c>
      <c r="E821" s="1" t="s">
        <v>85</v>
      </c>
      <c r="F821" s="1" t="s">
        <v>4552</v>
      </c>
      <c r="G821" s="1" t="s">
        <v>4553</v>
      </c>
      <c r="I821" s="1">
        <v>3.0672354E7</v>
      </c>
      <c r="J821" s="1">
        <v>42099.0</v>
      </c>
      <c r="K821" s="1" t="s">
        <v>272</v>
      </c>
      <c r="L821" s="1">
        <v>0.7</v>
      </c>
      <c r="M821" s="1">
        <v>0.0</v>
      </c>
      <c r="N821" s="1">
        <v>2.0</v>
      </c>
      <c r="O821" s="1">
        <v>0.0</v>
      </c>
      <c r="P821" s="1" t="s">
        <v>89</v>
      </c>
      <c r="Q821" s="1" t="s">
        <v>3783</v>
      </c>
      <c r="R821" s="1">
        <v>40.74107</v>
      </c>
      <c r="S821" s="1">
        <v>-73.988</v>
      </c>
      <c r="T821" s="1" t="s">
        <v>91</v>
      </c>
      <c r="U821" s="1" t="s">
        <v>113</v>
      </c>
      <c r="V821" s="1">
        <v>2.0</v>
      </c>
      <c r="W821" s="1">
        <v>1.0</v>
      </c>
      <c r="X821" s="1">
        <v>1.0</v>
      </c>
      <c r="Y821" s="1">
        <v>1.0</v>
      </c>
      <c r="Z821" s="1" t="s">
        <v>93</v>
      </c>
      <c r="AA821" s="1" t="s">
        <v>4554</v>
      </c>
      <c r="AB821" s="1">
        <v>112.0</v>
      </c>
      <c r="AC821" s="1">
        <v>1.0</v>
      </c>
      <c r="AD821" s="1">
        <v>0.0</v>
      </c>
      <c r="AE821" s="1">
        <v>4.0</v>
      </c>
      <c r="AF821" s="1" t="s">
        <v>104</v>
      </c>
      <c r="AG821" s="1">
        <v>1.0</v>
      </c>
      <c r="AH821" s="1">
        <v>1.0</v>
      </c>
      <c r="AI821" s="1">
        <v>1.0</v>
      </c>
      <c r="AJ821" s="1">
        <v>1.0</v>
      </c>
      <c r="AK821" s="1">
        <v>1.0</v>
      </c>
      <c r="AL821" s="1">
        <v>14.0</v>
      </c>
      <c r="AM821" s="1">
        <v>12.0</v>
      </c>
      <c r="AN821" s="1">
        <v>98.0</v>
      </c>
      <c r="AO821" s="1">
        <v>10.0</v>
      </c>
      <c r="AP821" s="1">
        <v>9.0</v>
      </c>
      <c r="AQ821" s="1">
        <v>10.0</v>
      </c>
      <c r="AR821" s="1">
        <v>10.0</v>
      </c>
      <c r="AS821" s="1">
        <v>10.0</v>
      </c>
      <c r="AT821" s="1">
        <v>10.0</v>
      </c>
      <c r="AU821" s="1">
        <v>0.0</v>
      </c>
      <c r="AV821" s="1" t="s">
        <v>96</v>
      </c>
      <c r="AW821" s="1">
        <v>2.0</v>
      </c>
      <c r="AX821" s="1">
        <v>1.0</v>
      </c>
      <c r="AY821" s="1">
        <v>1.0</v>
      </c>
      <c r="AZ821" s="1">
        <v>0.0</v>
      </c>
      <c r="BA821" s="1">
        <v>0.9</v>
      </c>
      <c r="BB821" s="1">
        <v>-1.0</v>
      </c>
      <c r="BC821" s="1">
        <v>-1.0</v>
      </c>
      <c r="BD821" s="1">
        <v>-1.0</v>
      </c>
      <c r="BE821" s="1">
        <v>-1.0</v>
      </c>
      <c r="BF821" s="1">
        <v>-1.0</v>
      </c>
      <c r="BG821" s="1">
        <v>-1.0</v>
      </c>
      <c r="BH821" s="1">
        <v>-1.0</v>
      </c>
      <c r="BI821" s="1">
        <v>-1.0</v>
      </c>
      <c r="BJ821" s="1">
        <v>1.0</v>
      </c>
      <c r="BK821" s="1">
        <v>-1.0</v>
      </c>
      <c r="BL821" s="1">
        <v>-1.0</v>
      </c>
      <c r="BM821" s="1">
        <v>-1.0</v>
      </c>
      <c r="BN821" s="1">
        <v>-1.0</v>
      </c>
      <c r="BO821" s="1">
        <v>-1.0</v>
      </c>
      <c r="BP821" s="1">
        <v>-1.0</v>
      </c>
      <c r="BQ821" s="1">
        <v>-1.0</v>
      </c>
      <c r="BR821" s="1">
        <v>-1.0</v>
      </c>
      <c r="BS821" s="1">
        <v>-1.0</v>
      </c>
      <c r="BT821" s="1">
        <v>-1.0</v>
      </c>
      <c r="BU821" s="1">
        <v>1.0</v>
      </c>
      <c r="BV821" s="1">
        <v>-1.0</v>
      </c>
      <c r="BW821" s="1">
        <v>-1.0</v>
      </c>
      <c r="BX821" s="1">
        <v>-1.0</v>
      </c>
      <c r="BY821" s="1">
        <v>-1.0</v>
      </c>
      <c r="BZ821" s="1">
        <v>-1.0</v>
      </c>
      <c r="CA821" s="1">
        <v>-1.0</v>
      </c>
      <c r="CB821" s="1">
        <v>-1.0</v>
      </c>
      <c r="CC821" s="1">
        <v>-1.0</v>
      </c>
      <c r="CD821" s="1">
        <v>27581.0</v>
      </c>
    </row>
    <row r="822">
      <c r="A822" s="1">
        <v>1.1030761E7</v>
      </c>
      <c r="B822" s="1" t="s">
        <v>4555</v>
      </c>
      <c r="C822" s="1" t="s">
        <v>4556</v>
      </c>
      <c r="D822" s="1" t="s">
        <v>4557</v>
      </c>
      <c r="E822" s="1" t="s">
        <v>85</v>
      </c>
      <c r="F822" s="1" t="s">
        <v>4558</v>
      </c>
      <c r="G822" s="1" t="s">
        <v>4559</v>
      </c>
      <c r="H822" s="1" t="s">
        <v>4560</v>
      </c>
      <c r="I822" s="1">
        <v>5.724253E7</v>
      </c>
      <c r="J822" s="1">
        <v>42403.0</v>
      </c>
      <c r="K822" s="1" t="s">
        <v>134</v>
      </c>
      <c r="L822" s="1">
        <v>1.0</v>
      </c>
      <c r="M822" s="1">
        <v>0.0</v>
      </c>
      <c r="N822" s="1">
        <v>1.0</v>
      </c>
      <c r="O822" s="1">
        <v>1.0</v>
      </c>
      <c r="P822" s="1" t="s">
        <v>89</v>
      </c>
      <c r="Q822" s="1" t="s">
        <v>206</v>
      </c>
      <c r="R822" s="1">
        <v>40.72794</v>
      </c>
      <c r="S822" s="1">
        <v>-73.98731</v>
      </c>
      <c r="T822" s="1" t="s">
        <v>91</v>
      </c>
      <c r="U822" s="1" t="s">
        <v>92</v>
      </c>
      <c r="V822" s="1">
        <v>4.0</v>
      </c>
      <c r="W822" s="1">
        <v>1.0</v>
      </c>
      <c r="X822" s="1">
        <v>1.0</v>
      </c>
      <c r="Y822" s="1">
        <v>2.0</v>
      </c>
      <c r="Z822" s="1" t="s">
        <v>93</v>
      </c>
      <c r="AA822" s="1" t="s">
        <v>4561</v>
      </c>
      <c r="AB822" s="1">
        <v>189.0</v>
      </c>
      <c r="AC822" s="1">
        <v>1.0</v>
      </c>
      <c r="AD822" s="1">
        <v>0.0</v>
      </c>
      <c r="AE822" s="1">
        <v>2.0</v>
      </c>
      <c r="AF822" s="1" t="s">
        <v>202</v>
      </c>
      <c r="AG822" s="1">
        <v>1.0</v>
      </c>
      <c r="AH822" s="1">
        <v>2.0</v>
      </c>
      <c r="AI822" s="1">
        <v>2.0</v>
      </c>
      <c r="AJ822" s="1">
        <v>2.0</v>
      </c>
      <c r="AK822" s="1">
        <v>23.0</v>
      </c>
      <c r="AL822" s="1">
        <v>9.0</v>
      </c>
      <c r="AM822" s="1">
        <v>1.0</v>
      </c>
      <c r="AN822" s="1">
        <v>96.0</v>
      </c>
      <c r="AO822" s="1">
        <v>10.0</v>
      </c>
      <c r="AP822" s="1">
        <v>10.0</v>
      </c>
      <c r="AQ822" s="1">
        <v>10.0</v>
      </c>
      <c r="AR822" s="1">
        <v>10.0</v>
      </c>
      <c r="AS822" s="1">
        <v>10.0</v>
      </c>
      <c r="AT822" s="1">
        <v>10.0</v>
      </c>
      <c r="AU822" s="1">
        <v>0.0</v>
      </c>
      <c r="AV822" s="1" t="s">
        <v>96</v>
      </c>
      <c r="AW822" s="1">
        <v>1.0</v>
      </c>
      <c r="AX822" s="1">
        <v>1.0</v>
      </c>
      <c r="AY822" s="1">
        <v>0.0</v>
      </c>
      <c r="AZ822" s="1">
        <v>0.0</v>
      </c>
      <c r="BA822" s="1">
        <v>0.23</v>
      </c>
      <c r="BB822" s="1">
        <v>-1.0</v>
      </c>
      <c r="BC822" s="1">
        <v>1.0</v>
      </c>
      <c r="BD822" s="1">
        <v>-1.0</v>
      </c>
      <c r="BE822" s="1">
        <v>-1.0</v>
      </c>
      <c r="BF822" s="1">
        <v>-1.0</v>
      </c>
      <c r="BG822" s="1">
        <v>-1.0</v>
      </c>
      <c r="BH822" s="1">
        <v>1.0</v>
      </c>
      <c r="BI822" s="1">
        <v>-1.0</v>
      </c>
      <c r="BJ822" s="1">
        <v>1.0</v>
      </c>
      <c r="BK822" s="1">
        <v>1.0</v>
      </c>
      <c r="BL822" s="1">
        <v>1.0</v>
      </c>
      <c r="BM822" s="1">
        <v>-1.0</v>
      </c>
      <c r="BN822" s="1">
        <v>-1.0</v>
      </c>
      <c r="BO822" s="1">
        <v>-1.0</v>
      </c>
      <c r="BP822" s="1">
        <v>-1.0</v>
      </c>
      <c r="BQ822" s="1">
        <v>-1.0</v>
      </c>
      <c r="BR822" s="1">
        <v>-1.0</v>
      </c>
      <c r="BS822" s="1">
        <v>-1.0</v>
      </c>
      <c r="BT822" s="1">
        <v>-1.0</v>
      </c>
      <c r="BU822" s="1">
        <v>1.0</v>
      </c>
      <c r="BV822" s="1">
        <v>-1.0</v>
      </c>
      <c r="BW822" s="1">
        <v>-1.0</v>
      </c>
      <c r="BX822" s="1">
        <v>-1.0</v>
      </c>
      <c r="BY822" s="1">
        <v>-1.0</v>
      </c>
      <c r="BZ822" s="1">
        <v>-1.0</v>
      </c>
      <c r="CA822" s="1">
        <v>-1.0</v>
      </c>
      <c r="CB822" s="1">
        <v>-1.0</v>
      </c>
      <c r="CC822" s="1">
        <v>-1.0</v>
      </c>
      <c r="CD822" s="1">
        <v>27610.0</v>
      </c>
    </row>
    <row r="823">
      <c r="A823" s="1">
        <v>3.3635065E7</v>
      </c>
      <c r="B823" s="1" t="s">
        <v>4562</v>
      </c>
      <c r="C823" s="1" t="s">
        <v>325</v>
      </c>
      <c r="D823" s="1" t="s">
        <v>1470</v>
      </c>
      <c r="E823" s="1" t="s">
        <v>85</v>
      </c>
      <c r="F823" s="1" t="s">
        <v>1471</v>
      </c>
      <c r="H823" s="1" t="s">
        <v>328</v>
      </c>
      <c r="I823" s="1">
        <v>2.19517861E8</v>
      </c>
      <c r="J823" s="1">
        <v>43381.0</v>
      </c>
      <c r="K823" s="1" t="s">
        <v>134</v>
      </c>
      <c r="L823" s="1">
        <v>0.98</v>
      </c>
      <c r="M823" s="1">
        <v>0.0</v>
      </c>
      <c r="N823" s="1">
        <v>328.0</v>
      </c>
      <c r="O823" s="1">
        <v>0.0</v>
      </c>
      <c r="P823" s="1" t="s">
        <v>89</v>
      </c>
      <c r="Q823" s="1" t="s">
        <v>1472</v>
      </c>
      <c r="R823" s="1">
        <v>40.7071</v>
      </c>
      <c r="S823" s="1">
        <v>-74.01194</v>
      </c>
      <c r="T823" s="1" t="s">
        <v>91</v>
      </c>
      <c r="U823" s="1" t="s">
        <v>92</v>
      </c>
      <c r="V823" s="1">
        <v>4.0</v>
      </c>
      <c r="W823" s="1">
        <v>1.0</v>
      </c>
      <c r="X823" s="1">
        <v>1.0</v>
      </c>
      <c r="Y823" s="1">
        <v>2.0</v>
      </c>
      <c r="Z823" s="1" t="s">
        <v>93</v>
      </c>
      <c r="AA823" s="1" t="s">
        <v>3361</v>
      </c>
      <c r="AB823" s="1">
        <v>230.0</v>
      </c>
      <c r="AC823" s="1">
        <v>2.0</v>
      </c>
      <c r="AD823" s="1">
        <v>5.0</v>
      </c>
      <c r="AE823" s="1">
        <v>2.0</v>
      </c>
      <c r="AF823" s="1" t="s">
        <v>95</v>
      </c>
      <c r="AG823" s="1">
        <v>1.0</v>
      </c>
      <c r="AH823" s="1">
        <v>7.0</v>
      </c>
      <c r="AI823" s="1">
        <v>28.0</v>
      </c>
      <c r="AJ823" s="1">
        <v>55.0</v>
      </c>
      <c r="AK823" s="1">
        <v>327.0</v>
      </c>
      <c r="AL823" s="1">
        <v>6.0</v>
      </c>
      <c r="AM823" s="1">
        <v>6.0</v>
      </c>
      <c r="AN823" s="1">
        <v>97.0</v>
      </c>
      <c r="AO823" s="1">
        <v>10.0</v>
      </c>
      <c r="AP823" s="1">
        <v>10.0</v>
      </c>
      <c r="AQ823" s="1">
        <v>10.0</v>
      </c>
      <c r="AR823" s="1">
        <v>10.0</v>
      </c>
      <c r="AS823" s="1">
        <v>10.0</v>
      </c>
      <c r="AT823" s="1">
        <v>10.0</v>
      </c>
      <c r="AU823" s="1">
        <v>1.0</v>
      </c>
      <c r="AV823" s="1" t="s">
        <v>96</v>
      </c>
      <c r="AW823" s="1">
        <v>327.0</v>
      </c>
      <c r="AX823" s="1">
        <v>319.0</v>
      </c>
      <c r="AY823" s="1">
        <v>8.0</v>
      </c>
      <c r="AZ823" s="1">
        <v>0.0</v>
      </c>
      <c r="BA823" s="1">
        <v>2.28</v>
      </c>
      <c r="BB823" s="1">
        <v>-1.0</v>
      </c>
      <c r="BC823" s="1">
        <v>1.0</v>
      </c>
      <c r="BD823" s="1">
        <v>-1.0</v>
      </c>
      <c r="BE823" s="1">
        <v>-1.0</v>
      </c>
      <c r="BF823" s="1">
        <v>-1.0</v>
      </c>
      <c r="BG823" s="1">
        <v>-1.0</v>
      </c>
      <c r="BH823" s="1">
        <v>1.0</v>
      </c>
      <c r="BI823" s="1">
        <v>-1.0</v>
      </c>
      <c r="BJ823" s="1">
        <v>1.0</v>
      </c>
      <c r="BK823" s="1">
        <v>1.0</v>
      </c>
      <c r="BL823" s="1">
        <v>1.0</v>
      </c>
      <c r="BM823" s="1">
        <v>1.0</v>
      </c>
      <c r="BN823" s="1">
        <v>1.0</v>
      </c>
      <c r="BO823" s="1">
        <v>-1.0</v>
      </c>
      <c r="BP823" s="1">
        <v>-1.0</v>
      </c>
      <c r="BQ823" s="1">
        <v>-1.0</v>
      </c>
      <c r="BR823" s="1">
        <v>-1.0</v>
      </c>
      <c r="BS823" s="1">
        <v>-1.0</v>
      </c>
      <c r="BT823" s="1">
        <v>-1.0</v>
      </c>
      <c r="BU823" s="1">
        <v>1.0</v>
      </c>
      <c r="BV823" s="1">
        <v>1.0</v>
      </c>
      <c r="BW823" s="1">
        <v>-1.0</v>
      </c>
      <c r="BX823" s="1">
        <v>-1.0</v>
      </c>
      <c r="BY823" s="1">
        <v>-1.0</v>
      </c>
      <c r="BZ823" s="1">
        <v>1.0</v>
      </c>
      <c r="CA823" s="1">
        <v>-1.0</v>
      </c>
      <c r="CB823" s="1">
        <v>-1.0</v>
      </c>
      <c r="CC823" s="1">
        <v>-1.0</v>
      </c>
      <c r="CD823" s="1">
        <v>27617.0</v>
      </c>
    </row>
    <row r="824">
      <c r="A824" s="1">
        <v>2.8257309E7</v>
      </c>
      <c r="B824" s="1" t="s">
        <v>4563</v>
      </c>
      <c r="C824" s="1" t="s">
        <v>4564</v>
      </c>
      <c r="D824" s="1" t="s">
        <v>4565</v>
      </c>
      <c r="E824" s="1" t="s">
        <v>85</v>
      </c>
      <c r="F824" s="1" t="s">
        <v>4566</v>
      </c>
      <c r="I824" s="1">
        <v>2.13426241E8</v>
      </c>
      <c r="J824" s="1">
        <v>43346.0</v>
      </c>
      <c r="K824" s="1" t="s">
        <v>134</v>
      </c>
      <c r="L824" s="1">
        <v>0.7</v>
      </c>
      <c r="M824" s="1">
        <v>0.0</v>
      </c>
      <c r="N824" s="1">
        <v>1.0</v>
      </c>
      <c r="O824" s="1">
        <v>0.0</v>
      </c>
      <c r="P824" s="1" t="s">
        <v>123</v>
      </c>
      <c r="Q824" s="1" t="s">
        <v>157</v>
      </c>
      <c r="R824" s="1">
        <v>40.6902</v>
      </c>
      <c r="S824" s="1">
        <v>-73.95277</v>
      </c>
      <c r="T824" s="1" t="s">
        <v>91</v>
      </c>
      <c r="U824" s="1" t="s">
        <v>92</v>
      </c>
      <c r="V824" s="1">
        <v>5.0</v>
      </c>
      <c r="W824" s="1">
        <v>1.0</v>
      </c>
      <c r="X824" s="1">
        <v>2.0</v>
      </c>
      <c r="Y824" s="1">
        <v>4.0</v>
      </c>
      <c r="Z824" s="1" t="s">
        <v>93</v>
      </c>
      <c r="AA824" s="1" t="s">
        <v>4567</v>
      </c>
      <c r="AB824" s="1">
        <v>350.0</v>
      </c>
      <c r="AC824" s="1">
        <v>1.0</v>
      </c>
      <c r="AD824" s="1">
        <v>0.0</v>
      </c>
      <c r="AE824" s="1">
        <v>2.0</v>
      </c>
      <c r="AF824" s="1" t="s">
        <v>202</v>
      </c>
      <c r="AG824" s="1">
        <v>1.0</v>
      </c>
      <c r="AH824" s="1">
        <v>11.0</v>
      </c>
      <c r="AI824" s="1">
        <v>22.0</v>
      </c>
      <c r="AJ824" s="1">
        <v>52.0</v>
      </c>
      <c r="AK824" s="1">
        <v>319.0</v>
      </c>
      <c r="AL824" s="1">
        <v>15.0</v>
      </c>
      <c r="AM824" s="1">
        <v>15.0</v>
      </c>
      <c r="AN824" s="1">
        <v>87.0</v>
      </c>
      <c r="AO824" s="1">
        <v>9.0</v>
      </c>
      <c r="AP824" s="1">
        <v>10.0</v>
      </c>
      <c r="AQ824" s="1">
        <v>9.0</v>
      </c>
      <c r="AR824" s="1">
        <v>8.0</v>
      </c>
      <c r="AS824" s="1">
        <v>9.0</v>
      </c>
      <c r="AT824" s="1">
        <v>9.0</v>
      </c>
      <c r="AU824" s="1">
        <v>1.0</v>
      </c>
      <c r="AV824" s="1" t="s">
        <v>105</v>
      </c>
      <c r="AW824" s="1">
        <v>1.0</v>
      </c>
      <c r="AX824" s="1">
        <v>1.0</v>
      </c>
      <c r="AY824" s="1">
        <v>0.0</v>
      </c>
      <c r="AZ824" s="1">
        <v>0.0</v>
      </c>
      <c r="BA824" s="1">
        <v>1.53</v>
      </c>
      <c r="BB824" s="1">
        <v>-1.0</v>
      </c>
      <c r="BC824" s="1">
        <v>1.0</v>
      </c>
      <c r="BD824" s="1">
        <v>-1.0</v>
      </c>
      <c r="BE824" s="1">
        <v>-1.0</v>
      </c>
      <c r="BF824" s="1">
        <v>-1.0</v>
      </c>
      <c r="BG824" s="1">
        <v>-1.0</v>
      </c>
      <c r="BH824" s="1">
        <v>-1.0</v>
      </c>
      <c r="BI824" s="1">
        <v>1.0</v>
      </c>
      <c r="BJ824" s="1">
        <v>1.0</v>
      </c>
      <c r="BK824" s="1">
        <v>-1.0</v>
      </c>
      <c r="BL824" s="1">
        <v>-1.0</v>
      </c>
      <c r="BM824" s="1">
        <v>-1.0</v>
      </c>
      <c r="BN824" s="1">
        <v>-1.0</v>
      </c>
      <c r="BO824" s="1">
        <v>-1.0</v>
      </c>
      <c r="BP824" s="1">
        <v>-1.0</v>
      </c>
      <c r="BQ824" s="1">
        <v>-1.0</v>
      </c>
      <c r="BR824" s="1">
        <v>-1.0</v>
      </c>
      <c r="BS824" s="1">
        <v>1.0</v>
      </c>
      <c r="BT824" s="1">
        <v>-1.0</v>
      </c>
      <c r="BU824" s="1">
        <v>1.0</v>
      </c>
      <c r="BV824" s="1">
        <v>-1.0</v>
      </c>
      <c r="BW824" s="1">
        <v>-1.0</v>
      </c>
      <c r="BX824" s="1">
        <v>1.0</v>
      </c>
      <c r="BY824" s="1">
        <v>-1.0</v>
      </c>
      <c r="BZ824" s="1">
        <v>-1.0</v>
      </c>
      <c r="CA824" s="1">
        <v>-1.0</v>
      </c>
      <c r="CB824" s="1">
        <v>-1.0</v>
      </c>
      <c r="CC824" s="1">
        <v>-1.0</v>
      </c>
      <c r="CD824" s="1">
        <v>27618.0</v>
      </c>
    </row>
    <row r="825">
      <c r="A825" s="1">
        <v>3.5000403E7</v>
      </c>
      <c r="B825" s="1" t="s">
        <v>4568</v>
      </c>
      <c r="C825" s="1" t="s">
        <v>4569</v>
      </c>
      <c r="D825" s="1" t="s">
        <v>4570</v>
      </c>
      <c r="E825" s="1" t="s">
        <v>85</v>
      </c>
      <c r="F825" s="1" t="s">
        <v>4571</v>
      </c>
      <c r="G825" s="1" t="s">
        <v>4572</v>
      </c>
      <c r="H825" s="1" t="s">
        <v>4573</v>
      </c>
      <c r="I825" s="1">
        <v>2133558.0</v>
      </c>
      <c r="J825" s="1">
        <v>41012.0</v>
      </c>
      <c r="K825" s="1" t="s">
        <v>134</v>
      </c>
      <c r="L825" s="1">
        <v>1.0</v>
      </c>
      <c r="M825" s="1">
        <v>0.0</v>
      </c>
      <c r="N825" s="1">
        <v>1.0</v>
      </c>
      <c r="O825" s="1">
        <v>0.0</v>
      </c>
      <c r="P825" s="1" t="s">
        <v>89</v>
      </c>
      <c r="Q825" s="1" t="s">
        <v>362</v>
      </c>
      <c r="R825" s="1">
        <v>40.7983</v>
      </c>
      <c r="S825" s="1">
        <v>-73.96115</v>
      </c>
      <c r="T825" s="1" t="s">
        <v>91</v>
      </c>
      <c r="U825" s="1" t="s">
        <v>92</v>
      </c>
      <c r="V825" s="1">
        <v>8.0</v>
      </c>
      <c r="W825" s="1">
        <v>1.0</v>
      </c>
      <c r="X825" s="1">
        <v>4.0</v>
      </c>
      <c r="Y825" s="1">
        <v>4.0</v>
      </c>
      <c r="Z825" s="1" t="s">
        <v>93</v>
      </c>
      <c r="AA825" s="1" t="s">
        <v>4574</v>
      </c>
      <c r="AB825" s="1">
        <v>450.0</v>
      </c>
      <c r="AC825" s="1">
        <v>1.0</v>
      </c>
      <c r="AD825" s="1">
        <v>0.0</v>
      </c>
      <c r="AE825" s="1">
        <v>4.0</v>
      </c>
      <c r="AF825" s="1" t="s">
        <v>95</v>
      </c>
      <c r="AG825" s="1">
        <v>1.0</v>
      </c>
      <c r="AH825" s="1">
        <v>15.0</v>
      </c>
      <c r="AI825" s="1">
        <v>45.0</v>
      </c>
      <c r="AJ825" s="1">
        <v>72.0</v>
      </c>
      <c r="AK825" s="1">
        <v>345.0</v>
      </c>
      <c r="AL825" s="1">
        <v>4.0</v>
      </c>
      <c r="AM825" s="1">
        <v>4.0</v>
      </c>
      <c r="AN825" s="1">
        <v>100.0</v>
      </c>
      <c r="AO825" s="1">
        <v>10.0</v>
      </c>
      <c r="AP825" s="1">
        <v>10.0</v>
      </c>
      <c r="AQ825" s="1">
        <v>10.0</v>
      </c>
      <c r="AR825" s="1">
        <v>10.0</v>
      </c>
      <c r="AS825" s="1">
        <v>10.0</v>
      </c>
      <c r="AT825" s="1">
        <v>10.0</v>
      </c>
      <c r="AU825" s="1">
        <v>0.0</v>
      </c>
      <c r="AV825" s="1" t="s">
        <v>96</v>
      </c>
      <c r="AW825" s="1">
        <v>1.0</v>
      </c>
      <c r="AX825" s="1">
        <v>1.0</v>
      </c>
      <c r="AY825" s="1">
        <v>0.0</v>
      </c>
      <c r="AZ825" s="1">
        <v>0.0</v>
      </c>
      <c r="BA825" s="1">
        <v>3.08</v>
      </c>
      <c r="BB825" s="1">
        <v>-1.0</v>
      </c>
      <c r="BC825" s="1">
        <v>1.0</v>
      </c>
      <c r="BD825" s="1">
        <v>-1.0</v>
      </c>
      <c r="BE825" s="1">
        <v>-1.0</v>
      </c>
      <c r="BF825" s="1">
        <v>-1.0</v>
      </c>
      <c r="BG825" s="1">
        <v>-1.0</v>
      </c>
      <c r="BH825" s="1">
        <v>1.0</v>
      </c>
      <c r="BI825" s="1">
        <v>-1.0</v>
      </c>
      <c r="BJ825" s="1">
        <v>1.0</v>
      </c>
      <c r="BK825" s="1">
        <v>1.0</v>
      </c>
      <c r="BL825" s="1">
        <v>1.0</v>
      </c>
      <c r="BM825" s="1">
        <v>1.0</v>
      </c>
      <c r="BN825" s="1">
        <v>-1.0</v>
      </c>
      <c r="BO825" s="1">
        <v>-1.0</v>
      </c>
      <c r="BP825" s="1">
        <v>-1.0</v>
      </c>
      <c r="BQ825" s="1">
        <v>1.0</v>
      </c>
      <c r="BR825" s="1">
        <v>-1.0</v>
      </c>
      <c r="BS825" s="1">
        <v>-1.0</v>
      </c>
      <c r="BT825" s="1">
        <v>-1.0</v>
      </c>
      <c r="BU825" s="1">
        <v>1.0</v>
      </c>
      <c r="BV825" s="1">
        <v>-1.0</v>
      </c>
      <c r="BW825" s="1">
        <v>-1.0</v>
      </c>
      <c r="BX825" s="1">
        <v>-1.0</v>
      </c>
      <c r="BY825" s="1">
        <v>-1.0</v>
      </c>
      <c r="BZ825" s="1">
        <v>-1.0</v>
      </c>
      <c r="CA825" s="1">
        <v>-1.0</v>
      </c>
      <c r="CB825" s="1">
        <v>-1.0</v>
      </c>
      <c r="CC825" s="1">
        <v>-1.0</v>
      </c>
      <c r="CD825" s="1">
        <v>27667.0</v>
      </c>
    </row>
    <row r="826">
      <c r="A826" s="1">
        <v>3.097185E7</v>
      </c>
      <c r="B826" s="1" t="s">
        <v>4575</v>
      </c>
      <c r="C826" s="1" t="s">
        <v>4576</v>
      </c>
      <c r="D826" s="1" t="s">
        <v>4577</v>
      </c>
      <c r="E826" s="1" t="s">
        <v>85</v>
      </c>
      <c r="F826" s="1" t="s">
        <v>4578</v>
      </c>
      <c r="G826" s="1" t="s">
        <v>4579</v>
      </c>
      <c r="I826" s="1">
        <v>6575362.0</v>
      </c>
      <c r="J826" s="1">
        <v>41419.0</v>
      </c>
      <c r="M826" s="1">
        <v>0.0</v>
      </c>
      <c r="N826" s="1">
        <v>1.0</v>
      </c>
      <c r="O826" s="1">
        <v>1.0</v>
      </c>
      <c r="P826" s="1" t="s">
        <v>89</v>
      </c>
      <c r="Q826" s="1" t="s">
        <v>206</v>
      </c>
      <c r="R826" s="1">
        <v>40.72918</v>
      </c>
      <c r="S826" s="1">
        <v>-73.98154</v>
      </c>
      <c r="T826" s="1" t="s">
        <v>144</v>
      </c>
      <c r="U826" s="1" t="s">
        <v>92</v>
      </c>
      <c r="V826" s="1">
        <v>2.0</v>
      </c>
      <c r="W826" s="1">
        <v>1.0</v>
      </c>
      <c r="X826" s="1">
        <v>1.0</v>
      </c>
      <c r="Y826" s="1">
        <v>1.0</v>
      </c>
      <c r="Z826" s="1" t="s">
        <v>93</v>
      </c>
      <c r="AA826" s="1" t="s">
        <v>4580</v>
      </c>
      <c r="AB826" s="1">
        <v>180.0</v>
      </c>
      <c r="AC826" s="1">
        <v>1.0</v>
      </c>
      <c r="AD826" s="1">
        <v>0.0</v>
      </c>
      <c r="AE826" s="1">
        <v>1.0</v>
      </c>
      <c r="AF826" s="1" t="s">
        <v>443</v>
      </c>
      <c r="AG826" s="1">
        <v>1.0</v>
      </c>
      <c r="AH826" s="1">
        <v>0.0</v>
      </c>
      <c r="AI826" s="1">
        <v>0.0</v>
      </c>
      <c r="AJ826" s="1">
        <v>0.0</v>
      </c>
      <c r="AK826" s="1">
        <v>188.0</v>
      </c>
      <c r="AL826" s="1">
        <v>0.0</v>
      </c>
      <c r="AM826" s="1">
        <v>0.0</v>
      </c>
      <c r="AU826" s="1">
        <v>0.0</v>
      </c>
      <c r="AV826" s="1" t="s">
        <v>105</v>
      </c>
      <c r="AW826" s="1">
        <v>1.0</v>
      </c>
      <c r="AX826" s="1">
        <v>1.0</v>
      </c>
      <c r="AY826" s="1">
        <v>0.0</v>
      </c>
      <c r="AZ826" s="1">
        <v>0.0</v>
      </c>
      <c r="BB826" s="1">
        <v>-1.0</v>
      </c>
      <c r="BC826" s="1">
        <v>1.0</v>
      </c>
      <c r="BD826" s="1">
        <v>-1.0</v>
      </c>
      <c r="BE826" s="1">
        <v>-1.0</v>
      </c>
      <c r="BF826" s="1">
        <v>-1.0</v>
      </c>
      <c r="BG826" s="1">
        <v>-1.0</v>
      </c>
      <c r="BH826" s="1">
        <v>1.0</v>
      </c>
      <c r="BI826" s="1">
        <v>-1.0</v>
      </c>
      <c r="BJ826" s="1">
        <v>1.0</v>
      </c>
      <c r="BK826" s="1">
        <v>1.0</v>
      </c>
      <c r="BL826" s="1">
        <v>1.0</v>
      </c>
      <c r="BM826" s="1">
        <v>1.0</v>
      </c>
      <c r="BN826" s="1">
        <v>-1.0</v>
      </c>
      <c r="BO826" s="1">
        <v>-1.0</v>
      </c>
      <c r="BP826" s="1">
        <v>-1.0</v>
      </c>
      <c r="BQ826" s="1">
        <v>-1.0</v>
      </c>
      <c r="BR826" s="1">
        <v>-1.0</v>
      </c>
      <c r="BS826" s="1">
        <v>1.0</v>
      </c>
      <c r="BT826" s="1">
        <v>-1.0</v>
      </c>
      <c r="BU826" s="1">
        <v>1.0</v>
      </c>
      <c r="BV826" s="1">
        <v>1.0</v>
      </c>
      <c r="BW826" s="1">
        <v>-1.0</v>
      </c>
      <c r="BX826" s="1">
        <v>-1.0</v>
      </c>
      <c r="BY826" s="1">
        <v>-1.0</v>
      </c>
      <c r="BZ826" s="1">
        <v>-1.0</v>
      </c>
      <c r="CA826" s="1">
        <v>-1.0</v>
      </c>
      <c r="CB826" s="1">
        <v>-1.0</v>
      </c>
      <c r="CC826" s="1">
        <v>-1.0</v>
      </c>
      <c r="CD826" s="1">
        <v>27740.0</v>
      </c>
    </row>
    <row r="827">
      <c r="A827" s="1">
        <v>2478825.0</v>
      </c>
      <c r="B827" s="1" t="s">
        <v>4581</v>
      </c>
      <c r="C827" s="1" t="s">
        <v>4582</v>
      </c>
      <c r="D827" s="1" t="s">
        <v>4583</v>
      </c>
      <c r="E827" s="1" t="s">
        <v>85</v>
      </c>
      <c r="F827" s="1" t="s">
        <v>4584</v>
      </c>
      <c r="G827" s="1" t="s">
        <v>4585</v>
      </c>
      <c r="H827" s="1" t="s">
        <v>4586</v>
      </c>
      <c r="I827" s="1">
        <v>2935265.0</v>
      </c>
      <c r="J827" s="1">
        <v>41104.0</v>
      </c>
      <c r="K827" s="1" t="s">
        <v>134</v>
      </c>
      <c r="L827" s="1">
        <v>1.0</v>
      </c>
      <c r="M827" s="1">
        <v>0.0</v>
      </c>
      <c r="N827" s="1">
        <v>2.0</v>
      </c>
      <c r="O827" s="1">
        <v>1.0</v>
      </c>
      <c r="P827" s="1" t="s">
        <v>89</v>
      </c>
      <c r="Q827" s="1" t="s">
        <v>4587</v>
      </c>
      <c r="R827" s="1">
        <v>40.72337</v>
      </c>
      <c r="S827" s="1">
        <v>-74.00175</v>
      </c>
      <c r="T827" s="1" t="s">
        <v>91</v>
      </c>
      <c r="U827" s="1" t="s">
        <v>92</v>
      </c>
      <c r="V827" s="1">
        <v>4.0</v>
      </c>
      <c r="W827" s="1">
        <v>1.0</v>
      </c>
      <c r="X827" s="1">
        <v>2.0</v>
      </c>
      <c r="Y827" s="1">
        <v>2.0</v>
      </c>
      <c r="Z827" s="1" t="s">
        <v>93</v>
      </c>
      <c r="AA827" s="1" t="s">
        <v>4588</v>
      </c>
      <c r="AB827" s="1">
        <v>400.0</v>
      </c>
      <c r="AC827" s="1">
        <v>2.0</v>
      </c>
      <c r="AD827" s="1">
        <v>50.0</v>
      </c>
      <c r="AE827" s="1">
        <v>1.0</v>
      </c>
      <c r="AF827" s="1" t="s">
        <v>797</v>
      </c>
      <c r="AG827" s="1">
        <v>1.0</v>
      </c>
      <c r="AH827" s="1">
        <v>6.0</v>
      </c>
      <c r="AI827" s="1">
        <v>30.0</v>
      </c>
      <c r="AJ827" s="1">
        <v>30.0</v>
      </c>
      <c r="AK827" s="1">
        <v>30.0</v>
      </c>
      <c r="AL827" s="1">
        <v>18.0</v>
      </c>
      <c r="AM827" s="1">
        <v>1.0</v>
      </c>
      <c r="AN827" s="1">
        <v>98.0</v>
      </c>
      <c r="AO827" s="1">
        <v>10.0</v>
      </c>
      <c r="AP827" s="1">
        <v>10.0</v>
      </c>
      <c r="AQ827" s="1">
        <v>10.0</v>
      </c>
      <c r="AR827" s="1">
        <v>10.0</v>
      </c>
      <c r="AS827" s="1">
        <v>10.0</v>
      </c>
      <c r="AT827" s="1">
        <v>10.0</v>
      </c>
      <c r="AU827" s="1">
        <v>0.0</v>
      </c>
      <c r="AV827" s="1" t="s">
        <v>96</v>
      </c>
      <c r="AW827" s="1">
        <v>2.0</v>
      </c>
      <c r="AX827" s="1">
        <v>1.0</v>
      </c>
      <c r="AY827" s="1">
        <v>1.0</v>
      </c>
      <c r="AZ827" s="1">
        <v>0.0</v>
      </c>
      <c r="BA827" s="1">
        <v>0.28</v>
      </c>
      <c r="BB827" s="1">
        <v>1.0</v>
      </c>
      <c r="BC827" s="1">
        <v>-1.0</v>
      </c>
      <c r="BD827" s="1">
        <v>-1.0</v>
      </c>
      <c r="BE827" s="1">
        <v>-1.0</v>
      </c>
      <c r="BF827" s="1">
        <v>-1.0</v>
      </c>
      <c r="BG827" s="1">
        <v>-1.0</v>
      </c>
      <c r="BH827" s="1">
        <v>-1.0</v>
      </c>
      <c r="BI827" s="1">
        <v>-1.0</v>
      </c>
      <c r="BJ827" s="1">
        <v>1.0</v>
      </c>
      <c r="BK827" s="1">
        <v>-1.0</v>
      </c>
      <c r="BL827" s="1">
        <v>-1.0</v>
      </c>
      <c r="BM827" s="1">
        <v>-1.0</v>
      </c>
      <c r="BN827" s="1">
        <v>-1.0</v>
      </c>
      <c r="BO827" s="1">
        <v>-1.0</v>
      </c>
      <c r="BP827" s="1">
        <v>-1.0</v>
      </c>
      <c r="BQ827" s="1">
        <v>-1.0</v>
      </c>
      <c r="BR827" s="1">
        <v>-1.0</v>
      </c>
      <c r="BS827" s="1">
        <v>-1.0</v>
      </c>
      <c r="BT827" s="1">
        <v>-1.0</v>
      </c>
      <c r="BU827" s="1">
        <v>1.0</v>
      </c>
      <c r="BV827" s="1">
        <v>-1.0</v>
      </c>
      <c r="BW827" s="1">
        <v>-1.0</v>
      </c>
      <c r="BX827" s="1">
        <v>-1.0</v>
      </c>
      <c r="BY827" s="1">
        <v>-1.0</v>
      </c>
      <c r="BZ827" s="1">
        <v>-1.0</v>
      </c>
      <c r="CA827" s="1">
        <v>-1.0</v>
      </c>
      <c r="CB827" s="1">
        <v>-1.0</v>
      </c>
      <c r="CC827" s="1">
        <v>-1.0</v>
      </c>
      <c r="CD827" s="1">
        <v>27767.0</v>
      </c>
    </row>
    <row r="828">
      <c r="A828" s="1">
        <v>2.1187856E7</v>
      </c>
      <c r="B828" s="1" t="s">
        <v>4589</v>
      </c>
      <c r="C828" s="1" t="s">
        <v>4590</v>
      </c>
      <c r="D828" s="1" t="s">
        <v>4590</v>
      </c>
      <c r="E828" s="1" t="s">
        <v>85</v>
      </c>
      <c r="H828" s="1" t="s">
        <v>4591</v>
      </c>
      <c r="I828" s="1">
        <v>3183818.0</v>
      </c>
      <c r="J828" s="1">
        <v>41128.0</v>
      </c>
      <c r="M828" s="1">
        <v>0.0</v>
      </c>
      <c r="N828" s="1">
        <v>1.0</v>
      </c>
      <c r="O828" s="1">
        <v>0.0</v>
      </c>
      <c r="P828" s="1" t="s">
        <v>123</v>
      </c>
      <c r="Q828" s="1" t="s">
        <v>157</v>
      </c>
      <c r="R828" s="1">
        <v>40.68254</v>
      </c>
      <c r="S828" s="1">
        <v>-73.94504</v>
      </c>
      <c r="T828" s="1" t="s">
        <v>91</v>
      </c>
      <c r="U828" s="1" t="s">
        <v>113</v>
      </c>
      <c r="V828" s="1">
        <v>3.0</v>
      </c>
      <c r="W828" s="1">
        <v>1.0</v>
      </c>
      <c r="X828" s="1">
        <v>1.0</v>
      </c>
      <c r="Y828" s="1">
        <v>2.0</v>
      </c>
      <c r="Z828" s="1" t="s">
        <v>93</v>
      </c>
      <c r="AA828" s="1" t="s">
        <v>4592</v>
      </c>
      <c r="AB828" s="1">
        <v>55.0</v>
      </c>
      <c r="AC828" s="1">
        <v>1.0</v>
      </c>
      <c r="AD828" s="1">
        <v>15.0</v>
      </c>
      <c r="AE828" s="1">
        <v>5.0</v>
      </c>
      <c r="AF828" s="1" t="s">
        <v>593</v>
      </c>
      <c r="AG828" s="1">
        <v>1.0</v>
      </c>
      <c r="AH828" s="1">
        <v>0.0</v>
      </c>
      <c r="AI828" s="1">
        <v>0.0</v>
      </c>
      <c r="AJ828" s="1">
        <v>0.0</v>
      </c>
      <c r="AK828" s="1">
        <v>0.0</v>
      </c>
      <c r="AL828" s="1">
        <v>6.0</v>
      </c>
      <c r="AM828" s="1">
        <v>1.0</v>
      </c>
      <c r="AN828" s="1">
        <v>84.0</v>
      </c>
      <c r="AO828" s="1">
        <v>8.0</v>
      </c>
      <c r="AP828" s="1">
        <v>5.0</v>
      </c>
      <c r="AQ828" s="1">
        <v>10.0</v>
      </c>
      <c r="AR828" s="1">
        <v>10.0</v>
      </c>
      <c r="AS828" s="1">
        <v>9.0</v>
      </c>
      <c r="AT828" s="1">
        <v>8.0</v>
      </c>
      <c r="AU828" s="1">
        <v>1.0</v>
      </c>
      <c r="AV828" s="1" t="s">
        <v>96</v>
      </c>
      <c r="AW828" s="1">
        <v>1.0</v>
      </c>
      <c r="AX828" s="1">
        <v>0.0</v>
      </c>
      <c r="AY828" s="1">
        <v>1.0</v>
      </c>
      <c r="AZ828" s="1">
        <v>0.0</v>
      </c>
      <c r="BA828" s="1">
        <v>0.29</v>
      </c>
      <c r="BB828" s="1">
        <v>-1.0</v>
      </c>
      <c r="BC828" s="1">
        <v>1.0</v>
      </c>
      <c r="BD828" s="1">
        <v>-1.0</v>
      </c>
      <c r="BE828" s="1">
        <v>-1.0</v>
      </c>
      <c r="BF828" s="1">
        <v>-1.0</v>
      </c>
      <c r="BG828" s="1">
        <v>-1.0</v>
      </c>
      <c r="BH828" s="1">
        <v>-1.0</v>
      </c>
      <c r="BI828" s="1">
        <v>-1.0</v>
      </c>
      <c r="BJ828" s="1">
        <v>-1.0</v>
      </c>
      <c r="BK828" s="1">
        <v>-1.0</v>
      </c>
      <c r="BL828" s="1">
        <v>-1.0</v>
      </c>
      <c r="BM828" s="1">
        <v>-1.0</v>
      </c>
      <c r="BN828" s="1">
        <v>-1.0</v>
      </c>
      <c r="BO828" s="1">
        <v>-1.0</v>
      </c>
      <c r="BP828" s="1">
        <v>-1.0</v>
      </c>
      <c r="BQ828" s="1">
        <v>1.0</v>
      </c>
      <c r="BR828" s="1">
        <v>-1.0</v>
      </c>
      <c r="BS828" s="1">
        <v>-1.0</v>
      </c>
      <c r="BT828" s="1">
        <v>-1.0</v>
      </c>
      <c r="BU828" s="1">
        <v>1.0</v>
      </c>
      <c r="BV828" s="1">
        <v>-1.0</v>
      </c>
      <c r="BW828" s="1">
        <v>-1.0</v>
      </c>
      <c r="BX828" s="1">
        <v>-1.0</v>
      </c>
      <c r="BY828" s="1">
        <v>-1.0</v>
      </c>
      <c r="BZ828" s="1">
        <v>-1.0</v>
      </c>
      <c r="CA828" s="1">
        <v>1.0</v>
      </c>
      <c r="CB828" s="1">
        <v>-1.0</v>
      </c>
      <c r="CC828" s="1">
        <v>-1.0</v>
      </c>
      <c r="CD828" s="1">
        <v>27788.0</v>
      </c>
    </row>
    <row r="829">
      <c r="A829" s="1">
        <v>916311.0</v>
      </c>
      <c r="B829" s="1" t="s">
        <v>4593</v>
      </c>
      <c r="D829" s="1" t="s">
        <v>4594</v>
      </c>
      <c r="E829" s="1" t="s">
        <v>85</v>
      </c>
      <c r="I829" s="1">
        <v>511175.0</v>
      </c>
      <c r="J829" s="1">
        <v>40648.0</v>
      </c>
      <c r="K829" s="1" t="s">
        <v>88</v>
      </c>
      <c r="L829" s="1">
        <v>1.0</v>
      </c>
      <c r="M829" s="1">
        <v>0.0</v>
      </c>
      <c r="N829" s="1">
        <v>2.0</v>
      </c>
      <c r="O829" s="1">
        <v>1.0</v>
      </c>
      <c r="P829" s="1" t="s">
        <v>89</v>
      </c>
      <c r="Q829" s="1" t="s">
        <v>206</v>
      </c>
      <c r="R829" s="1">
        <v>40.72361</v>
      </c>
      <c r="S829" s="1">
        <v>-73.97877</v>
      </c>
      <c r="T829" s="1" t="s">
        <v>91</v>
      </c>
      <c r="U829" s="1" t="s">
        <v>113</v>
      </c>
      <c r="V829" s="1">
        <v>2.0</v>
      </c>
      <c r="W829" s="1">
        <v>1.0</v>
      </c>
      <c r="X829" s="1">
        <v>1.0</v>
      </c>
      <c r="Y829" s="1">
        <v>1.0</v>
      </c>
      <c r="Z829" s="1" t="s">
        <v>93</v>
      </c>
      <c r="AA829" s="1" t="s">
        <v>4595</v>
      </c>
      <c r="AB829" s="1">
        <v>180.0</v>
      </c>
      <c r="AC829" s="1">
        <v>1.0</v>
      </c>
      <c r="AD829" s="1">
        <v>0.0</v>
      </c>
      <c r="AE829" s="1">
        <v>3.0</v>
      </c>
      <c r="AF829" s="1" t="s">
        <v>928</v>
      </c>
      <c r="AG829" s="1">
        <v>1.0</v>
      </c>
      <c r="AH829" s="1">
        <v>12.0</v>
      </c>
      <c r="AI829" s="1">
        <v>31.0</v>
      </c>
      <c r="AJ829" s="1">
        <v>31.0</v>
      </c>
      <c r="AK829" s="1">
        <v>31.0</v>
      </c>
      <c r="AL829" s="1">
        <v>5.0</v>
      </c>
      <c r="AM829" s="1">
        <v>0.0</v>
      </c>
      <c r="AN829" s="1">
        <v>100.0</v>
      </c>
      <c r="AO829" s="1">
        <v>10.0</v>
      </c>
      <c r="AP829" s="1">
        <v>10.0</v>
      </c>
      <c r="AQ829" s="1">
        <v>10.0</v>
      </c>
      <c r="AR829" s="1">
        <v>10.0</v>
      </c>
      <c r="AS829" s="1">
        <v>10.0</v>
      </c>
      <c r="AT829" s="1">
        <v>10.0</v>
      </c>
      <c r="AU829" s="1">
        <v>0.0</v>
      </c>
      <c r="AV829" s="1" t="s">
        <v>105</v>
      </c>
      <c r="AW829" s="1">
        <v>2.0</v>
      </c>
      <c r="AX829" s="1">
        <v>1.0</v>
      </c>
      <c r="AY829" s="1">
        <v>1.0</v>
      </c>
      <c r="AZ829" s="1">
        <v>0.0</v>
      </c>
      <c r="BA829" s="1">
        <v>0.08</v>
      </c>
      <c r="BB829" s="1">
        <v>-1.0</v>
      </c>
      <c r="BC829" s="1">
        <v>1.0</v>
      </c>
      <c r="BD829" s="1">
        <v>-1.0</v>
      </c>
      <c r="BE829" s="1">
        <v>-1.0</v>
      </c>
      <c r="BF829" s="1">
        <v>-1.0</v>
      </c>
      <c r="BG829" s="1">
        <v>-1.0</v>
      </c>
      <c r="BH829" s="1">
        <v>1.0</v>
      </c>
      <c r="BI829" s="1">
        <v>-1.0</v>
      </c>
      <c r="BJ829" s="1">
        <v>-1.0</v>
      </c>
      <c r="BK829" s="1">
        <v>-1.0</v>
      </c>
      <c r="BL829" s="1">
        <v>-1.0</v>
      </c>
      <c r="BM829" s="1">
        <v>-1.0</v>
      </c>
      <c r="BN829" s="1">
        <v>-1.0</v>
      </c>
      <c r="BO829" s="1">
        <v>-1.0</v>
      </c>
      <c r="BP829" s="1">
        <v>1.0</v>
      </c>
      <c r="BQ829" s="1">
        <v>-1.0</v>
      </c>
      <c r="BR829" s="1">
        <v>-1.0</v>
      </c>
      <c r="BS829" s="1">
        <v>-1.0</v>
      </c>
      <c r="BT829" s="1">
        <v>-1.0</v>
      </c>
      <c r="BU829" s="1">
        <v>-1.0</v>
      </c>
      <c r="BV829" s="1">
        <v>-1.0</v>
      </c>
      <c r="BW829" s="1">
        <v>-1.0</v>
      </c>
      <c r="BX829" s="1">
        <v>-1.0</v>
      </c>
      <c r="BY829" s="1">
        <v>-1.0</v>
      </c>
      <c r="BZ829" s="1">
        <v>-1.0</v>
      </c>
      <c r="CA829" s="1">
        <v>-1.0</v>
      </c>
      <c r="CB829" s="1">
        <v>-1.0</v>
      </c>
      <c r="CC829" s="1">
        <v>-1.0</v>
      </c>
      <c r="CD829" s="1">
        <v>27828.0</v>
      </c>
    </row>
    <row r="830">
      <c r="A830" s="1">
        <v>3.4088667E7</v>
      </c>
      <c r="B830" s="1" t="s">
        <v>4596</v>
      </c>
      <c r="D830" s="1" t="s">
        <v>4597</v>
      </c>
      <c r="E830" s="1" t="s">
        <v>85</v>
      </c>
      <c r="G830" s="1" t="s">
        <v>4597</v>
      </c>
      <c r="H830" s="1" t="s">
        <v>4598</v>
      </c>
      <c r="I830" s="1">
        <v>1.79951095E8</v>
      </c>
      <c r="J830" s="1">
        <v>43181.0</v>
      </c>
      <c r="K830" s="1" t="s">
        <v>134</v>
      </c>
      <c r="L830" s="1">
        <v>1.0</v>
      </c>
      <c r="M830" s="1">
        <v>0.0</v>
      </c>
      <c r="N830" s="1">
        <v>1.0</v>
      </c>
      <c r="O830" s="1">
        <v>0.0</v>
      </c>
      <c r="P830" s="1" t="s">
        <v>111</v>
      </c>
      <c r="Q830" s="1" t="s">
        <v>112</v>
      </c>
      <c r="R830" s="1">
        <v>40.69035</v>
      </c>
      <c r="S830" s="1">
        <v>-73.82238</v>
      </c>
      <c r="T830" s="1" t="s">
        <v>91</v>
      </c>
      <c r="U830" s="1" t="s">
        <v>113</v>
      </c>
      <c r="V830" s="1">
        <v>2.0</v>
      </c>
      <c r="W830" s="1">
        <v>1.0</v>
      </c>
      <c r="X830" s="1">
        <v>1.0</v>
      </c>
      <c r="Y830" s="1">
        <v>1.0</v>
      </c>
      <c r="Z830" s="1" t="s">
        <v>93</v>
      </c>
      <c r="AA830" s="1" t="s">
        <v>4599</v>
      </c>
      <c r="AB830" s="1">
        <v>78.0</v>
      </c>
      <c r="AC830" s="1">
        <v>1.0</v>
      </c>
      <c r="AD830" s="1">
        <v>0.0</v>
      </c>
      <c r="AE830" s="1">
        <v>1.0</v>
      </c>
      <c r="AF830" s="1" t="s">
        <v>137</v>
      </c>
      <c r="AG830" s="1">
        <v>1.0</v>
      </c>
      <c r="AH830" s="1">
        <v>22.0</v>
      </c>
      <c r="AI830" s="1">
        <v>51.0</v>
      </c>
      <c r="AJ830" s="1">
        <v>81.0</v>
      </c>
      <c r="AK830" s="1">
        <v>356.0</v>
      </c>
      <c r="AL830" s="1">
        <v>14.0</v>
      </c>
      <c r="AM830" s="1">
        <v>14.0</v>
      </c>
      <c r="AN830" s="1">
        <v>100.0</v>
      </c>
      <c r="AO830" s="1">
        <v>10.0</v>
      </c>
      <c r="AP830" s="1">
        <v>10.0</v>
      </c>
      <c r="AQ830" s="1">
        <v>10.0</v>
      </c>
      <c r="AR830" s="1">
        <v>10.0</v>
      </c>
      <c r="AS830" s="1">
        <v>10.0</v>
      </c>
      <c r="AT830" s="1">
        <v>10.0</v>
      </c>
      <c r="AU830" s="1">
        <v>1.0</v>
      </c>
      <c r="AV830" s="1" t="s">
        <v>105</v>
      </c>
      <c r="AW830" s="1">
        <v>1.0</v>
      </c>
      <c r="AX830" s="1">
        <v>0.0</v>
      </c>
      <c r="AY830" s="1">
        <v>1.0</v>
      </c>
      <c r="AZ830" s="1">
        <v>0.0</v>
      </c>
      <c r="BA830" s="1">
        <v>5.83</v>
      </c>
      <c r="BB830" s="1">
        <v>-1.0</v>
      </c>
      <c r="BC830" s="1">
        <v>1.0</v>
      </c>
      <c r="BD830" s="1">
        <v>-1.0</v>
      </c>
      <c r="BE830" s="1">
        <v>-1.0</v>
      </c>
      <c r="BF830" s="1">
        <v>-1.0</v>
      </c>
      <c r="BG830" s="1">
        <v>-1.0</v>
      </c>
      <c r="BH830" s="1">
        <v>-1.0</v>
      </c>
      <c r="BI830" s="1">
        <v>-1.0</v>
      </c>
      <c r="BJ830" s="1">
        <v>-1.0</v>
      </c>
      <c r="BK830" s="1">
        <v>-1.0</v>
      </c>
      <c r="BL830" s="1">
        <v>-1.0</v>
      </c>
      <c r="BM830" s="1">
        <v>-1.0</v>
      </c>
      <c r="BN830" s="1">
        <v>-1.0</v>
      </c>
      <c r="BO830" s="1">
        <v>-1.0</v>
      </c>
      <c r="BP830" s="1">
        <v>-1.0</v>
      </c>
      <c r="BQ830" s="1">
        <v>1.0</v>
      </c>
      <c r="BR830" s="1">
        <v>-1.0</v>
      </c>
      <c r="BS830" s="1">
        <v>-1.0</v>
      </c>
      <c r="BT830" s="1">
        <v>-1.0</v>
      </c>
      <c r="BU830" s="1">
        <v>1.0</v>
      </c>
      <c r="BV830" s="1">
        <v>-1.0</v>
      </c>
      <c r="BW830" s="1">
        <v>-1.0</v>
      </c>
      <c r="BX830" s="1">
        <v>-1.0</v>
      </c>
      <c r="BY830" s="1">
        <v>-1.0</v>
      </c>
      <c r="BZ830" s="1">
        <v>1.0</v>
      </c>
      <c r="CA830" s="1">
        <v>-1.0</v>
      </c>
      <c r="CB830" s="1">
        <v>-1.0</v>
      </c>
      <c r="CC830" s="1">
        <v>-1.0</v>
      </c>
      <c r="CD830" s="1">
        <v>27843.0</v>
      </c>
    </row>
    <row r="831">
      <c r="A831" s="1">
        <v>3.242288E7</v>
      </c>
      <c r="B831" s="1" t="s">
        <v>4600</v>
      </c>
      <c r="C831" s="1" t="s">
        <v>4601</v>
      </c>
      <c r="D831" s="1" t="s">
        <v>4602</v>
      </c>
      <c r="E831" s="1" t="s">
        <v>85</v>
      </c>
      <c r="F831" s="1" t="s">
        <v>4603</v>
      </c>
      <c r="G831" s="1" t="s">
        <v>4604</v>
      </c>
      <c r="I831" s="1">
        <v>1.57430725E8</v>
      </c>
      <c r="J831" s="1">
        <v>43043.0</v>
      </c>
      <c r="K831" s="1" t="s">
        <v>134</v>
      </c>
      <c r="L831" s="1">
        <v>0.98</v>
      </c>
      <c r="M831" s="1">
        <v>1.0</v>
      </c>
      <c r="N831" s="1">
        <v>3.0</v>
      </c>
      <c r="O831" s="1">
        <v>0.0</v>
      </c>
      <c r="P831" s="1" t="s">
        <v>184</v>
      </c>
      <c r="Q831" s="1" t="s">
        <v>124</v>
      </c>
      <c r="R831" s="1">
        <v>40.66757</v>
      </c>
      <c r="S831" s="1">
        <v>-73.9948699999999</v>
      </c>
      <c r="T831" s="1" t="s">
        <v>289</v>
      </c>
      <c r="U831" s="1" t="s">
        <v>92</v>
      </c>
      <c r="V831" s="1">
        <v>4.0</v>
      </c>
      <c r="W831" s="1">
        <v>1.0</v>
      </c>
      <c r="X831" s="1">
        <v>2.0</v>
      </c>
      <c r="Y831" s="1">
        <v>2.0</v>
      </c>
      <c r="Z831" s="1" t="s">
        <v>93</v>
      </c>
      <c r="AA831" s="1" t="s">
        <v>4605</v>
      </c>
      <c r="AB831" s="1">
        <v>180.0</v>
      </c>
      <c r="AC831" s="1">
        <v>2.0</v>
      </c>
      <c r="AD831" s="1">
        <v>12.0</v>
      </c>
      <c r="AE831" s="1">
        <v>2.0</v>
      </c>
      <c r="AF831" s="1" t="s">
        <v>179</v>
      </c>
      <c r="AG831" s="1">
        <v>1.0</v>
      </c>
      <c r="AH831" s="1">
        <v>0.0</v>
      </c>
      <c r="AI831" s="1">
        <v>0.0</v>
      </c>
      <c r="AJ831" s="1">
        <v>0.0</v>
      </c>
      <c r="AK831" s="1">
        <v>0.0</v>
      </c>
      <c r="AL831" s="1">
        <v>5.0</v>
      </c>
      <c r="AM831" s="1">
        <v>5.0</v>
      </c>
      <c r="AN831" s="1">
        <v>100.0</v>
      </c>
      <c r="AO831" s="1">
        <v>10.0</v>
      </c>
      <c r="AP831" s="1">
        <v>10.0</v>
      </c>
      <c r="AQ831" s="1">
        <v>10.0</v>
      </c>
      <c r="AR831" s="1">
        <v>10.0</v>
      </c>
      <c r="AS831" s="1">
        <v>10.0</v>
      </c>
      <c r="AT831" s="1">
        <v>10.0</v>
      </c>
      <c r="AU831" s="1">
        <v>0.0</v>
      </c>
      <c r="AV831" s="1" t="s">
        <v>117</v>
      </c>
      <c r="AW831" s="1">
        <v>3.0</v>
      </c>
      <c r="AX831" s="1">
        <v>3.0</v>
      </c>
      <c r="AY831" s="1">
        <v>0.0</v>
      </c>
      <c r="AZ831" s="1">
        <v>0.0</v>
      </c>
      <c r="BA831" s="1">
        <v>1.72</v>
      </c>
      <c r="BB831" s="1">
        <v>-1.0</v>
      </c>
      <c r="BC831" s="1">
        <v>1.0</v>
      </c>
      <c r="BD831" s="1">
        <v>-1.0</v>
      </c>
      <c r="BE831" s="1">
        <v>-1.0</v>
      </c>
      <c r="BF831" s="1">
        <v>1.0</v>
      </c>
      <c r="BG831" s="1">
        <v>-1.0</v>
      </c>
      <c r="BH831" s="1">
        <v>-1.0</v>
      </c>
      <c r="BI831" s="1">
        <v>-1.0</v>
      </c>
      <c r="BJ831" s="1">
        <v>1.0</v>
      </c>
      <c r="BK831" s="1">
        <v>-1.0</v>
      </c>
      <c r="BL831" s="1">
        <v>1.0</v>
      </c>
      <c r="BM831" s="1">
        <v>1.0</v>
      </c>
      <c r="BN831" s="1">
        <v>-1.0</v>
      </c>
      <c r="BO831" s="1">
        <v>-1.0</v>
      </c>
      <c r="BP831" s="1">
        <v>-1.0</v>
      </c>
      <c r="BQ831" s="1">
        <v>1.0</v>
      </c>
      <c r="BR831" s="1">
        <v>-1.0</v>
      </c>
      <c r="BS831" s="1">
        <v>-1.0</v>
      </c>
      <c r="BT831" s="1">
        <v>-1.0</v>
      </c>
      <c r="BU831" s="1">
        <v>1.0</v>
      </c>
      <c r="BV831" s="1">
        <v>-1.0</v>
      </c>
      <c r="BW831" s="1">
        <v>-1.0</v>
      </c>
      <c r="BX831" s="1">
        <v>1.0</v>
      </c>
      <c r="BY831" s="1">
        <v>-1.0</v>
      </c>
      <c r="BZ831" s="1">
        <v>1.0</v>
      </c>
      <c r="CA831" s="1">
        <v>1.0</v>
      </c>
      <c r="CB831" s="1">
        <v>1.0</v>
      </c>
      <c r="CC831" s="1">
        <v>-1.0</v>
      </c>
      <c r="CD831" s="1">
        <v>27864.0</v>
      </c>
    </row>
    <row r="832">
      <c r="A832" s="1">
        <v>2.335112E7</v>
      </c>
      <c r="B832" s="1" t="s">
        <v>4606</v>
      </c>
      <c r="C832" s="1" t="s">
        <v>4607</v>
      </c>
      <c r="D832" s="1" t="s">
        <v>4608</v>
      </c>
      <c r="E832" s="1" t="s">
        <v>85</v>
      </c>
      <c r="F832" s="1" t="s">
        <v>4609</v>
      </c>
      <c r="G832" s="1" t="s">
        <v>4610</v>
      </c>
      <c r="I832" s="1">
        <v>2730883.0</v>
      </c>
      <c r="J832" s="1">
        <v>41084.0</v>
      </c>
      <c r="K832" s="1" t="s">
        <v>88</v>
      </c>
      <c r="L832" s="1">
        <v>1.0</v>
      </c>
      <c r="M832" s="1">
        <v>0.0</v>
      </c>
      <c r="N832" s="1">
        <v>2.0</v>
      </c>
      <c r="O832" s="1">
        <v>0.0</v>
      </c>
      <c r="P832" s="1" t="s">
        <v>89</v>
      </c>
      <c r="Q832" s="1" t="s">
        <v>90</v>
      </c>
      <c r="R832" s="1">
        <v>40.85265</v>
      </c>
      <c r="S832" s="1">
        <v>-73.93247</v>
      </c>
      <c r="T832" s="1" t="s">
        <v>91</v>
      </c>
      <c r="U832" s="1" t="s">
        <v>113</v>
      </c>
      <c r="V832" s="1">
        <v>1.0</v>
      </c>
      <c r="W832" s="1">
        <v>1.0</v>
      </c>
      <c r="X832" s="1">
        <v>1.0</v>
      </c>
      <c r="Y832" s="1">
        <v>1.0</v>
      </c>
      <c r="Z832" s="1" t="s">
        <v>93</v>
      </c>
      <c r="AA832" s="1" t="s">
        <v>4611</v>
      </c>
      <c r="AB832" s="1">
        <v>35.0</v>
      </c>
      <c r="AC832" s="1">
        <v>1.0</v>
      </c>
      <c r="AD832" s="1">
        <v>0.0</v>
      </c>
      <c r="AE832" s="1">
        <v>20.0</v>
      </c>
      <c r="AF832" s="1" t="s">
        <v>928</v>
      </c>
      <c r="AG832" s="1">
        <v>1.0</v>
      </c>
      <c r="AH832" s="1">
        <v>3.0</v>
      </c>
      <c r="AI832" s="1">
        <v>19.0</v>
      </c>
      <c r="AJ832" s="1">
        <v>19.0</v>
      </c>
      <c r="AK832" s="1">
        <v>267.0</v>
      </c>
      <c r="AL832" s="1">
        <v>1.0</v>
      </c>
      <c r="AM832" s="1">
        <v>1.0</v>
      </c>
      <c r="AN832" s="1">
        <v>100.0</v>
      </c>
      <c r="AO832" s="1">
        <v>10.0</v>
      </c>
      <c r="AP832" s="1">
        <v>8.0</v>
      </c>
      <c r="AQ832" s="1">
        <v>10.0</v>
      </c>
      <c r="AR832" s="1">
        <v>10.0</v>
      </c>
      <c r="AS832" s="1">
        <v>10.0</v>
      </c>
      <c r="AT832" s="1">
        <v>10.0</v>
      </c>
      <c r="AU832" s="1">
        <v>0.0</v>
      </c>
      <c r="AV832" s="1" t="s">
        <v>105</v>
      </c>
      <c r="AW832" s="1">
        <v>2.0</v>
      </c>
      <c r="AX832" s="1">
        <v>1.0</v>
      </c>
      <c r="AY832" s="1">
        <v>1.0</v>
      </c>
      <c r="AZ832" s="1">
        <v>0.0</v>
      </c>
      <c r="BA832" s="1">
        <v>0.11</v>
      </c>
      <c r="BB832" s="1">
        <v>-1.0</v>
      </c>
      <c r="BC832" s="1">
        <v>1.0</v>
      </c>
      <c r="BD832" s="1">
        <v>-1.0</v>
      </c>
      <c r="BE832" s="1">
        <v>-1.0</v>
      </c>
      <c r="BF832" s="1">
        <v>-1.0</v>
      </c>
      <c r="BG832" s="1">
        <v>-1.0</v>
      </c>
      <c r="BH832" s="1">
        <v>-1.0</v>
      </c>
      <c r="BI832" s="1">
        <v>-1.0</v>
      </c>
      <c r="BJ832" s="1">
        <v>-1.0</v>
      </c>
      <c r="BK832" s="1">
        <v>-1.0</v>
      </c>
      <c r="BL832" s="1">
        <v>-1.0</v>
      </c>
      <c r="BM832" s="1">
        <v>1.0</v>
      </c>
      <c r="BN832" s="1">
        <v>1.0</v>
      </c>
      <c r="BO832" s="1">
        <v>-1.0</v>
      </c>
      <c r="BP832" s="1">
        <v>-1.0</v>
      </c>
      <c r="BQ832" s="1">
        <v>1.0</v>
      </c>
      <c r="BR832" s="1">
        <v>-1.0</v>
      </c>
      <c r="BS832" s="1">
        <v>-1.0</v>
      </c>
      <c r="BT832" s="1">
        <v>-1.0</v>
      </c>
      <c r="BU832" s="1">
        <v>1.0</v>
      </c>
      <c r="BV832" s="1">
        <v>-1.0</v>
      </c>
      <c r="BW832" s="1">
        <v>-1.0</v>
      </c>
      <c r="BX832" s="1">
        <v>-1.0</v>
      </c>
      <c r="BY832" s="1">
        <v>-1.0</v>
      </c>
      <c r="BZ832" s="1">
        <v>-1.0</v>
      </c>
      <c r="CA832" s="1">
        <v>-1.0</v>
      </c>
      <c r="CB832" s="1">
        <v>-1.0</v>
      </c>
      <c r="CC832" s="1">
        <v>-1.0</v>
      </c>
      <c r="CD832" s="1">
        <v>27893.0</v>
      </c>
    </row>
    <row r="833">
      <c r="A833" s="1">
        <v>3.2240076E7</v>
      </c>
      <c r="B833" s="1" t="s">
        <v>4612</v>
      </c>
      <c r="C833" s="1" t="s">
        <v>325</v>
      </c>
      <c r="D833" s="1" t="s">
        <v>1470</v>
      </c>
      <c r="E833" s="1" t="s">
        <v>85</v>
      </c>
      <c r="F833" s="1" t="s">
        <v>1471</v>
      </c>
      <c r="H833" s="1" t="s">
        <v>328</v>
      </c>
      <c r="I833" s="1">
        <v>2.19517861E8</v>
      </c>
      <c r="J833" s="1">
        <v>43381.0</v>
      </c>
      <c r="K833" s="1" t="s">
        <v>134</v>
      </c>
      <c r="L833" s="1">
        <v>0.98</v>
      </c>
      <c r="M833" s="1">
        <v>0.0</v>
      </c>
      <c r="N833" s="1">
        <v>328.0</v>
      </c>
      <c r="O833" s="1">
        <v>0.0</v>
      </c>
      <c r="P833" s="1" t="s">
        <v>89</v>
      </c>
      <c r="Q833" s="1" t="s">
        <v>1472</v>
      </c>
      <c r="R833" s="1">
        <v>40.70637</v>
      </c>
      <c r="S833" s="1">
        <v>-74.01199</v>
      </c>
      <c r="T833" s="1" t="s">
        <v>91</v>
      </c>
      <c r="U833" s="1" t="s">
        <v>92</v>
      </c>
      <c r="V833" s="1">
        <v>4.0</v>
      </c>
      <c r="W833" s="1">
        <v>1.0</v>
      </c>
      <c r="X833" s="1">
        <v>1.0</v>
      </c>
      <c r="Y833" s="1">
        <v>2.0</v>
      </c>
      <c r="Z833" s="1" t="s">
        <v>93</v>
      </c>
      <c r="AA833" s="1" t="s">
        <v>3361</v>
      </c>
      <c r="AB833" s="1">
        <v>248.0</v>
      </c>
      <c r="AC833" s="1">
        <v>2.0</v>
      </c>
      <c r="AD833" s="1">
        <v>5.0</v>
      </c>
      <c r="AE833" s="1">
        <v>2.0</v>
      </c>
      <c r="AF833" s="1" t="s">
        <v>95</v>
      </c>
      <c r="AG833" s="1">
        <v>1.0</v>
      </c>
      <c r="AH833" s="1">
        <v>1.0</v>
      </c>
      <c r="AI833" s="1">
        <v>11.0</v>
      </c>
      <c r="AJ833" s="1">
        <v>17.0</v>
      </c>
      <c r="AK833" s="1">
        <v>271.0</v>
      </c>
      <c r="AL833" s="1">
        <v>17.0</v>
      </c>
      <c r="AM833" s="1">
        <v>17.0</v>
      </c>
      <c r="AN833" s="1">
        <v>99.0</v>
      </c>
      <c r="AO833" s="1">
        <v>10.0</v>
      </c>
      <c r="AP833" s="1">
        <v>10.0</v>
      </c>
      <c r="AQ833" s="1">
        <v>10.0</v>
      </c>
      <c r="AR833" s="1">
        <v>10.0</v>
      </c>
      <c r="AS833" s="1">
        <v>10.0</v>
      </c>
      <c r="AT833" s="1">
        <v>10.0</v>
      </c>
      <c r="AU833" s="1">
        <v>1.0</v>
      </c>
      <c r="AV833" s="1" t="s">
        <v>96</v>
      </c>
      <c r="AW833" s="1">
        <v>327.0</v>
      </c>
      <c r="AX833" s="1">
        <v>319.0</v>
      </c>
      <c r="AY833" s="1">
        <v>8.0</v>
      </c>
      <c r="AZ833" s="1">
        <v>0.0</v>
      </c>
      <c r="BA833" s="1">
        <v>4.08</v>
      </c>
      <c r="BB833" s="1">
        <v>-1.0</v>
      </c>
      <c r="BC833" s="1">
        <v>1.0</v>
      </c>
      <c r="BD833" s="1">
        <v>-1.0</v>
      </c>
      <c r="BE833" s="1">
        <v>-1.0</v>
      </c>
      <c r="BF833" s="1">
        <v>-1.0</v>
      </c>
      <c r="BG833" s="1">
        <v>-1.0</v>
      </c>
      <c r="BH833" s="1">
        <v>1.0</v>
      </c>
      <c r="BI833" s="1">
        <v>-1.0</v>
      </c>
      <c r="BJ833" s="1">
        <v>1.0</v>
      </c>
      <c r="BK833" s="1">
        <v>1.0</v>
      </c>
      <c r="BL833" s="1">
        <v>1.0</v>
      </c>
      <c r="BM833" s="1">
        <v>1.0</v>
      </c>
      <c r="BN833" s="1">
        <v>1.0</v>
      </c>
      <c r="BO833" s="1">
        <v>-1.0</v>
      </c>
      <c r="BP833" s="1">
        <v>-1.0</v>
      </c>
      <c r="BQ833" s="1">
        <v>-1.0</v>
      </c>
      <c r="BR833" s="1">
        <v>-1.0</v>
      </c>
      <c r="BS833" s="1">
        <v>-1.0</v>
      </c>
      <c r="BT833" s="1">
        <v>-1.0</v>
      </c>
      <c r="BU833" s="1">
        <v>1.0</v>
      </c>
      <c r="BV833" s="1">
        <v>1.0</v>
      </c>
      <c r="BW833" s="1">
        <v>-1.0</v>
      </c>
      <c r="BX833" s="1">
        <v>-1.0</v>
      </c>
      <c r="BY833" s="1">
        <v>-1.0</v>
      </c>
      <c r="BZ833" s="1">
        <v>1.0</v>
      </c>
      <c r="CA833" s="1">
        <v>-1.0</v>
      </c>
      <c r="CB833" s="1">
        <v>-1.0</v>
      </c>
      <c r="CC833" s="1">
        <v>-1.0</v>
      </c>
      <c r="CD833" s="1">
        <v>27895.0</v>
      </c>
    </row>
    <row r="834">
      <c r="A834" s="1">
        <v>2.9538158E7</v>
      </c>
      <c r="B834" s="1" t="s">
        <v>4613</v>
      </c>
      <c r="C834" s="1" t="s">
        <v>4614</v>
      </c>
      <c r="D834" s="1" t="s">
        <v>4615</v>
      </c>
      <c r="E834" s="1" t="s">
        <v>85</v>
      </c>
      <c r="G834" s="1" t="s">
        <v>4616</v>
      </c>
      <c r="H834" s="1" t="s">
        <v>4617</v>
      </c>
      <c r="I834" s="1">
        <v>2.2336312E7</v>
      </c>
      <c r="J834" s="1">
        <v>41921.0</v>
      </c>
      <c r="K834" s="1" t="s">
        <v>272</v>
      </c>
      <c r="L834" s="1">
        <v>0.79</v>
      </c>
      <c r="M834" s="1">
        <v>1.0</v>
      </c>
      <c r="N834" s="1">
        <v>2.0</v>
      </c>
      <c r="O834" s="1">
        <v>0.0</v>
      </c>
      <c r="P834" s="1" t="s">
        <v>89</v>
      </c>
      <c r="Q834" s="1" t="s">
        <v>90</v>
      </c>
      <c r="R834" s="1">
        <v>40.83469</v>
      </c>
      <c r="S834" s="1">
        <v>-73.94604</v>
      </c>
      <c r="T834" s="1" t="s">
        <v>91</v>
      </c>
      <c r="U834" s="1" t="s">
        <v>92</v>
      </c>
      <c r="V834" s="1">
        <v>4.0</v>
      </c>
      <c r="W834" s="1">
        <v>1.0</v>
      </c>
      <c r="X834" s="1">
        <v>1.0</v>
      </c>
      <c r="Y834" s="1">
        <v>2.0</v>
      </c>
      <c r="Z834" s="1" t="s">
        <v>93</v>
      </c>
      <c r="AA834" s="1" t="s">
        <v>4618</v>
      </c>
      <c r="AB834" s="1">
        <v>129.0</v>
      </c>
      <c r="AC834" s="1">
        <v>1.0</v>
      </c>
      <c r="AD834" s="1">
        <v>17.0</v>
      </c>
      <c r="AE834" s="1">
        <v>2.0</v>
      </c>
      <c r="AF834" s="1" t="s">
        <v>202</v>
      </c>
      <c r="AG834" s="1">
        <v>1.0</v>
      </c>
      <c r="AH834" s="1">
        <v>0.0</v>
      </c>
      <c r="AI834" s="1">
        <v>0.0</v>
      </c>
      <c r="AJ834" s="1">
        <v>0.0</v>
      </c>
      <c r="AK834" s="1">
        <v>0.0</v>
      </c>
      <c r="AL834" s="1">
        <v>13.0</v>
      </c>
      <c r="AM834" s="1">
        <v>13.0</v>
      </c>
      <c r="AN834" s="1">
        <v>100.0</v>
      </c>
      <c r="AO834" s="1">
        <v>10.0</v>
      </c>
      <c r="AP834" s="1">
        <v>10.0</v>
      </c>
      <c r="AQ834" s="1">
        <v>10.0</v>
      </c>
      <c r="AR834" s="1">
        <v>10.0</v>
      </c>
      <c r="AS834" s="1">
        <v>10.0</v>
      </c>
      <c r="AT834" s="1">
        <v>10.0</v>
      </c>
      <c r="AU834" s="1">
        <v>1.0</v>
      </c>
      <c r="AV834" s="1" t="s">
        <v>117</v>
      </c>
      <c r="AW834" s="1">
        <v>2.0</v>
      </c>
      <c r="AX834" s="1">
        <v>1.0</v>
      </c>
      <c r="AY834" s="1">
        <v>1.0</v>
      </c>
      <c r="AZ834" s="1">
        <v>0.0</v>
      </c>
      <c r="BA834" s="1">
        <v>1.63</v>
      </c>
      <c r="BB834" s="1">
        <v>-1.0</v>
      </c>
      <c r="BC834" s="1">
        <v>1.0</v>
      </c>
      <c r="BD834" s="1">
        <v>-1.0</v>
      </c>
      <c r="BE834" s="1">
        <v>-1.0</v>
      </c>
      <c r="BF834" s="1">
        <v>-1.0</v>
      </c>
      <c r="BG834" s="1">
        <v>-1.0</v>
      </c>
      <c r="BH834" s="1">
        <v>1.0</v>
      </c>
      <c r="BI834" s="1">
        <v>-1.0</v>
      </c>
      <c r="BJ834" s="1">
        <v>-1.0</v>
      </c>
      <c r="BK834" s="1">
        <v>-1.0</v>
      </c>
      <c r="BL834" s="1">
        <v>-1.0</v>
      </c>
      <c r="BM834" s="1">
        <v>1.0</v>
      </c>
      <c r="BN834" s="1">
        <v>1.0</v>
      </c>
      <c r="BO834" s="1">
        <v>-1.0</v>
      </c>
      <c r="BP834" s="1">
        <v>-1.0</v>
      </c>
      <c r="BQ834" s="1">
        <v>-1.0</v>
      </c>
      <c r="BR834" s="1">
        <v>-1.0</v>
      </c>
      <c r="BS834" s="1">
        <v>-1.0</v>
      </c>
      <c r="BT834" s="1">
        <v>-1.0</v>
      </c>
      <c r="BU834" s="1">
        <v>1.0</v>
      </c>
      <c r="BV834" s="1">
        <v>-1.0</v>
      </c>
      <c r="BW834" s="1">
        <v>-1.0</v>
      </c>
      <c r="BX834" s="1">
        <v>-1.0</v>
      </c>
      <c r="BY834" s="1">
        <v>-1.0</v>
      </c>
      <c r="BZ834" s="1">
        <v>1.0</v>
      </c>
      <c r="CA834" s="1">
        <v>-1.0</v>
      </c>
      <c r="CB834" s="1">
        <v>-1.0</v>
      </c>
      <c r="CC834" s="1">
        <v>-1.0</v>
      </c>
      <c r="CD834" s="1">
        <v>27913.0</v>
      </c>
    </row>
    <row r="835">
      <c r="A835" s="1">
        <v>1.6212477E7</v>
      </c>
      <c r="B835" s="1" t="s">
        <v>4619</v>
      </c>
      <c r="C835" s="1" t="s">
        <v>4620</v>
      </c>
      <c r="D835" s="1" t="s">
        <v>4621</v>
      </c>
      <c r="E835" s="1" t="s">
        <v>85</v>
      </c>
      <c r="F835" s="1" t="s">
        <v>4622</v>
      </c>
      <c r="G835" s="1" t="s">
        <v>4623</v>
      </c>
      <c r="I835" s="1">
        <v>9119410.0</v>
      </c>
      <c r="J835" s="1">
        <v>41546.0</v>
      </c>
      <c r="M835" s="1">
        <v>0.0</v>
      </c>
      <c r="N835" s="1">
        <v>1.0</v>
      </c>
      <c r="O835" s="1">
        <v>1.0</v>
      </c>
      <c r="P835" s="1" t="s">
        <v>123</v>
      </c>
      <c r="Q835" s="1" t="s">
        <v>124</v>
      </c>
      <c r="R835" s="1">
        <v>40.63501</v>
      </c>
      <c r="S835" s="1">
        <v>-73.97298</v>
      </c>
      <c r="T835" s="1" t="s">
        <v>91</v>
      </c>
      <c r="U835" s="1" t="s">
        <v>113</v>
      </c>
      <c r="V835" s="1">
        <v>2.0</v>
      </c>
      <c r="W835" s="1">
        <v>1.0</v>
      </c>
      <c r="X835" s="1">
        <v>1.0</v>
      </c>
      <c r="Y835" s="1">
        <v>1.0</v>
      </c>
      <c r="Z835" s="1" t="s">
        <v>93</v>
      </c>
      <c r="AA835" s="1" t="s">
        <v>4624</v>
      </c>
      <c r="AB835" s="1">
        <v>80.0</v>
      </c>
      <c r="AC835" s="1">
        <v>2.0</v>
      </c>
      <c r="AD835" s="1">
        <v>25.0</v>
      </c>
      <c r="AE835" s="1">
        <v>1.0</v>
      </c>
      <c r="AF835" s="1" t="s">
        <v>1433</v>
      </c>
      <c r="AG835" s="1">
        <v>1.0</v>
      </c>
      <c r="AH835" s="1">
        <v>0.0</v>
      </c>
      <c r="AI835" s="1">
        <v>0.0</v>
      </c>
      <c r="AJ835" s="1">
        <v>0.0</v>
      </c>
      <c r="AK835" s="1">
        <v>0.0</v>
      </c>
      <c r="AL835" s="1">
        <v>1.0</v>
      </c>
      <c r="AM835" s="1">
        <v>0.0</v>
      </c>
      <c r="AN835" s="1">
        <v>80.0</v>
      </c>
      <c r="AO835" s="1">
        <v>8.0</v>
      </c>
      <c r="AP835" s="1">
        <v>6.0</v>
      </c>
      <c r="AQ835" s="1">
        <v>10.0</v>
      </c>
      <c r="AR835" s="1">
        <v>10.0</v>
      </c>
      <c r="AS835" s="1">
        <v>6.0</v>
      </c>
      <c r="AT835" s="1">
        <v>8.0</v>
      </c>
      <c r="AU835" s="1">
        <v>1.0</v>
      </c>
      <c r="AV835" s="1" t="s">
        <v>105</v>
      </c>
      <c r="AW835" s="1">
        <v>1.0</v>
      </c>
      <c r="AX835" s="1">
        <v>0.0</v>
      </c>
      <c r="AY835" s="1">
        <v>1.0</v>
      </c>
      <c r="AZ835" s="1">
        <v>0.0</v>
      </c>
      <c r="BA835" s="1">
        <v>0.03</v>
      </c>
      <c r="BB835" s="1">
        <v>-1.0</v>
      </c>
      <c r="BC835" s="1">
        <v>-1.0</v>
      </c>
      <c r="BD835" s="1">
        <v>-1.0</v>
      </c>
      <c r="BE835" s="1">
        <v>-1.0</v>
      </c>
      <c r="BF835" s="1">
        <v>-1.0</v>
      </c>
      <c r="BG835" s="1">
        <v>-1.0</v>
      </c>
      <c r="BH835" s="1">
        <v>-1.0</v>
      </c>
      <c r="BI835" s="1">
        <v>-1.0</v>
      </c>
      <c r="BJ835" s="1">
        <v>-1.0</v>
      </c>
      <c r="BK835" s="1">
        <v>-1.0</v>
      </c>
      <c r="BL835" s="1">
        <v>-1.0</v>
      </c>
      <c r="BM835" s="1">
        <v>1.0</v>
      </c>
      <c r="BN835" s="1">
        <v>1.0</v>
      </c>
      <c r="BO835" s="1">
        <v>-1.0</v>
      </c>
      <c r="BP835" s="1">
        <v>-1.0</v>
      </c>
      <c r="BQ835" s="1">
        <v>-1.0</v>
      </c>
      <c r="BR835" s="1">
        <v>-1.0</v>
      </c>
      <c r="BS835" s="1">
        <v>-1.0</v>
      </c>
      <c r="BT835" s="1">
        <v>-1.0</v>
      </c>
      <c r="BU835" s="1">
        <v>1.0</v>
      </c>
      <c r="BV835" s="1">
        <v>-1.0</v>
      </c>
      <c r="BW835" s="1">
        <v>-1.0</v>
      </c>
      <c r="BX835" s="1">
        <v>-1.0</v>
      </c>
      <c r="BY835" s="1">
        <v>-1.0</v>
      </c>
      <c r="BZ835" s="1">
        <v>-1.0</v>
      </c>
      <c r="CA835" s="1">
        <v>-1.0</v>
      </c>
      <c r="CB835" s="1">
        <v>-1.0</v>
      </c>
      <c r="CC835" s="1">
        <v>-1.0</v>
      </c>
      <c r="CD835" s="1">
        <v>27956.0</v>
      </c>
    </row>
    <row r="836">
      <c r="A836" s="1">
        <v>2.3696307E7</v>
      </c>
      <c r="B836" s="1" t="s">
        <v>4625</v>
      </c>
      <c r="C836" s="1" t="s">
        <v>4626</v>
      </c>
      <c r="D836" s="1" t="s">
        <v>4627</v>
      </c>
      <c r="E836" s="1" t="s">
        <v>85</v>
      </c>
      <c r="F836" s="1" t="s">
        <v>4628</v>
      </c>
      <c r="G836" s="1" t="s">
        <v>4629</v>
      </c>
      <c r="H836" s="1" t="s">
        <v>4630</v>
      </c>
      <c r="I836" s="1">
        <v>3464870.0</v>
      </c>
      <c r="J836" s="1">
        <v>41156.0</v>
      </c>
      <c r="K836" s="1" t="s">
        <v>134</v>
      </c>
      <c r="L836" s="1">
        <v>1.0</v>
      </c>
      <c r="M836" s="1">
        <v>1.0</v>
      </c>
      <c r="N836" s="1">
        <v>1.0</v>
      </c>
      <c r="O836" s="1">
        <v>0.0</v>
      </c>
      <c r="P836" s="1" t="s">
        <v>123</v>
      </c>
      <c r="Q836" s="1" t="s">
        <v>124</v>
      </c>
      <c r="R836" s="1">
        <v>40.69219</v>
      </c>
      <c r="S836" s="1">
        <v>-73.95851</v>
      </c>
      <c r="T836" s="1" t="s">
        <v>144</v>
      </c>
      <c r="U836" s="1" t="s">
        <v>92</v>
      </c>
      <c r="V836" s="1">
        <v>4.0</v>
      </c>
      <c r="W836" s="1">
        <v>1.0</v>
      </c>
      <c r="X836" s="1">
        <v>2.0</v>
      </c>
      <c r="Y836" s="1">
        <v>2.0</v>
      </c>
      <c r="Z836" s="1" t="s">
        <v>93</v>
      </c>
      <c r="AA836" s="1" t="s">
        <v>4631</v>
      </c>
      <c r="AB836" s="1">
        <v>150.0</v>
      </c>
      <c r="AC836" s="1">
        <v>1.0</v>
      </c>
      <c r="AD836" s="1">
        <v>0.0</v>
      </c>
      <c r="AE836" s="1">
        <v>3.0</v>
      </c>
      <c r="AF836" s="1" t="s">
        <v>407</v>
      </c>
      <c r="AG836" s="1">
        <v>1.0</v>
      </c>
      <c r="AH836" s="1">
        <v>0.0</v>
      </c>
      <c r="AI836" s="1">
        <v>2.0</v>
      </c>
      <c r="AJ836" s="1">
        <v>2.0</v>
      </c>
      <c r="AK836" s="1">
        <v>2.0</v>
      </c>
      <c r="AL836" s="1">
        <v>11.0</v>
      </c>
      <c r="AM836" s="1">
        <v>10.0</v>
      </c>
      <c r="AN836" s="1">
        <v>89.0</v>
      </c>
      <c r="AO836" s="1">
        <v>9.0</v>
      </c>
      <c r="AP836" s="1">
        <v>9.0</v>
      </c>
      <c r="AQ836" s="1">
        <v>9.0</v>
      </c>
      <c r="AR836" s="1">
        <v>10.0</v>
      </c>
      <c r="AS836" s="1">
        <v>9.0</v>
      </c>
      <c r="AT836" s="1">
        <v>9.0</v>
      </c>
      <c r="AU836" s="1">
        <v>1.0</v>
      </c>
      <c r="AV836" s="1" t="s">
        <v>96</v>
      </c>
      <c r="AW836" s="1">
        <v>1.0</v>
      </c>
      <c r="AX836" s="1">
        <v>1.0</v>
      </c>
      <c r="AY836" s="1">
        <v>0.0</v>
      </c>
      <c r="AZ836" s="1">
        <v>0.0</v>
      </c>
      <c r="BA836" s="1">
        <v>0.8</v>
      </c>
      <c r="BB836" s="1">
        <v>-1.0</v>
      </c>
      <c r="BC836" s="1">
        <v>1.0</v>
      </c>
      <c r="BD836" s="1">
        <v>-1.0</v>
      </c>
      <c r="BE836" s="1">
        <v>-1.0</v>
      </c>
      <c r="BF836" s="1">
        <v>-1.0</v>
      </c>
      <c r="BG836" s="1">
        <v>-1.0</v>
      </c>
      <c r="BH836" s="1">
        <v>1.0</v>
      </c>
      <c r="BI836" s="1">
        <v>-1.0</v>
      </c>
      <c r="BJ836" s="1">
        <v>1.0</v>
      </c>
      <c r="BK836" s="1">
        <v>1.0</v>
      </c>
      <c r="BL836" s="1">
        <v>1.0</v>
      </c>
      <c r="BM836" s="1">
        <v>1.0</v>
      </c>
      <c r="BN836" s="1">
        <v>1.0</v>
      </c>
      <c r="BO836" s="1">
        <v>-1.0</v>
      </c>
      <c r="BP836" s="1">
        <v>1.0</v>
      </c>
      <c r="BQ836" s="1">
        <v>1.0</v>
      </c>
      <c r="BR836" s="1">
        <v>-1.0</v>
      </c>
      <c r="BS836" s="1">
        <v>1.0</v>
      </c>
      <c r="BT836" s="1">
        <v>-1.0</v>
      </c>
      <c r="BU836" s="1">
        <v>1.0</v>
      </c>
      <c r="BV836" s="1">
        <v>-1.0</v>
      </c>
      <c r="BW836" s="1">
        <v>-1.0</v>
      </c>
      <c r="BX836" s="1">
        <v>1.0</v>
      </c>
      <c r="BY836" s="1">
        <v>-1.0</v>
      </c>
      <c r="BZ836" s="1">
        <v>-1.0</v>
      </c>
      <c r="CA836" s="1">
        <v>-1.0</v>
      </c>
      <c r="CB836" s="1">
        <v>-1.0</v>
      </c>
      <c r="CC836" s="1">
        <v>-1.0</v>
      </c>
      <c r="CD836" s="1">
        <v>28019.0</v>
      </c>
    </row>
    <row r="837">
      <c r="A837" s="1">
        <v>2.2232269E7</v>
      </c>
      <c r="B837" s="1" t="s">
        <v>4632</v>
      </c>
      <c r="C837" s="1" t="s">
        <v>4633</v>
      </c>
      <c r="D837" s="1" t="s">
        <v>4634</v>
      </c>
      <c r="E837" s="1" t="s">
        <v>85</v>
      </c>
      <c r="F837" s="2" t="str">
        <f>-tree line VICTORIAN homes -Steps from The Subway  -restaurants, bars, Markets -very Safe</f>
        <v>#ERROR!</v>
      </c>
      <c r="G837" s="2" t="str">
        <f>-Subway line  -Bus line -cab(Uber, Lyft, Juno)</f>
        <v>#ERROR!</v>
      </c>
      <c r="H837" s="1" t="s">
        <v>4635</v>
      </c>
      <c r="I837" s="1">
        <v>1.45993199E8</v>
      </c>
      <c r="J837" s="1">
        <v>42961.0</v>
      </c>
      <c r="K837" s="1" t="s">
        <v>272</v>
      </c>
      <c r="L837" s="1">
        <v>1.0</v>
      </c>
      <c r="M837" s="1">
        <v>0.0</v>
      </c>
      <c r="N837" s="1">
        <v>1.0</v>
      </c>
      <c r="O837" s="1">
        <v>0.0</v>
      </c>
      <c r="P837" s="1" t="s">
        <v>123</v>
      </c>
      <c r="Q837" s="1" t="s">
        <v>308</v>
      </c>
      <c r="R837" s="1">
        <v>40.63436</v>
      </c>
      <c r="S837" s="1">
        <v>-73.96126</v>
      </c>
      <c r="T837" s="1" t="s">
        <v>91</v>
      </c>
      <c r="U837" s="1" t="s">
        <v>92</v>
      </c>
      <c r="V837" s="1">
        <v>3.0</v>
      </c>
      <c r="W837" s="1">
        <v>1.0</v>
      </c>
      <c r="X837" s="1">
        <v>1.0</v>
      </c>
      <c r="Y837" s="1">
        <v>1.0</v>
      </c>
      <c r="Z837" s="1" t="s">
        <v>93</v>
      </c>
      <c r="AA837" s="1" t="s">
        <v>4636</v>
      </c>
      <c r="AB837" s="1">
        <v>90.0</v>
      </c>
      <c r="AC837" s="1">
        <v>3.0</v>
      </c>
      <c r="AD837" s="1">
        <v>50.0</v>
      </c>
      <c r="AE837" s="1">
        <v>2.0</v>
      </c>
      <c r="AF837" s="1" t="s">
        <v>407</v>
      </c>
      <c r="AG837" s="1">
        <v>1.0</v>
      </c>
      <c r="AH837" s="1">
        <v>0.0</v>
      </c>
      <c r="AI837" s="1">
        <v>0.0</v>
      </c>
      <c r="AJ837" s="1">
        <v>5.0</v>
      </c>
      <c r="AK837" s="1">
        <v>5.0</v>
      </c>
      <c r="AL837" s="1">
        <v>13.0</v>
      </c>
      <c r="AM837" s="1">
        <v>1.0</v>
      </c>
      <c r="AN837" s="1">
        <v>82.0</v>
      </c>
      <c r="AO837" s="1">
        <v>9.0</v>
      </c>
      <c r="AP837" s="1">
        <v>9.0</v>
      </c>
      <c r="AQ837" s="1">
        <v>9.0</v>
      </c>
      <c r="AR837" s="1">
        <v>10.0</v>
      </c>
      <c r="AS837" s="1">
        <v>9.0</v>
      </c>
      <c r="AT837" s="1">
        <v>8.0</v>
      </c>
      <c r="AU837" s="1">
        <v>1.0</v>
      </c>
      <c r="AV837" s="1" t="s">
        <v>96</v>
      </c>
      <c r="AW837" s="1">
        <v>1.0</v>
      </c>
      <c r="AX837" s="1">
        <v>1.0</v>
      </c>
      <c r="AY837" s="1">
        <v>0.0</v>
      </c>
      <c r="AZ837" s="1">
        <v>0.0</v>
      </c>
      <c r="BA837" s="1">
        <v>0.7</v>
      </c>
      <c r="BB837" s="1">
        <v>-1.0</v>
      </c>
      <c r="BC837" s="1">
        <v>1.0</v>
      </c>
      <c r="BD837" s="1">
        <v>-1.0</v>
      </c>
      <c r="BE837" s="1">
        <v>-1.0</v>
      </c>
      <c r="BF837" s="1">
        <v>-1.0</v>
      </c>
      <c r="BG837" s="1">
        <v>-1.0</v>
      </c>
      <c r="BH837" s="1">
        <v>-1.0</v>
      </c>
      <c r="BI837" s="1">
        <v>-1.0</v>
      </c>
      <c r="BJ837" s="1">
        <v>1.0</v>
      </c>
      <c r="BK837" s="1">
        <v>-1.0</v>
      </c>
      <c r="BL837" s="1">
        <v>-1.0</v>
      </c>
      <c r="BM837" s="1">
        <v>-1.0</v>
      </c>
      <c r="BN837" s="1">
        <v>-1.0</v>
      </c>
      <c r="BO837" s="1">
        <v>-1.0</v>
      </c>
      <c r="BP837" s="1">
        <v>-1.0</v>
      </c>
      <c r="BQ837" s="1">
        <v>1.0</v>
      </c>
      <c r="BR837" s="1">
        <v>-1.0</v>
      </c>
      <c r="BS837" s="1">
        <v>1.0</v>
      </c>
      <c r="BT837" s="1">
        <v>-1.0</v>
      </c>
      <c r="BU837" s="1">
        <v>1.0</v>
      </c>
      <c r="BV837" s="1">
        <v>-1.0</v>
      </c>
      <c r="BW837" s="1">
        <v>-1.0</v>
      </c>
      <c r="BX837" s="1">
        <v>-1.0</v>
      </c>
      <c r="BY837" s="1">
        <v>-1.0</v>
      </c>
      <c r="BZ837" s="1">
        <v>-1.0</v>
      </c>
      <c r="CA837" s="1">
        <v>-1.0</v>
      </c>
      <c r="CB837" s="1">
        <v>-1.0</v>
      </c>
      <c r="CC837" s="1">
        <v>-1.0</v>
      </c>
      <c r="CD837" s="1">
        <v>28052.0</v>
      </c>
    </row>
    <row r="838">
      <c r="A838" s="1">
        <v>1.0695321E7</v>
      </c>
      <c r="B838" s="1" t="s">
        <v>4637</v>
      </c>
      <c r="C838" s="1" t="s">
        <v>4638</v>
      </c>
      <c r="D838" s="1" t="s">
        <v>4639</v>
      </c>
      <c r="E838" s="1" t="s">
        <v>85</v>
      </c>
      <c r="F838" s="1" t="s">
        <v>4640</v>
      </c>
      <c r="G838" s="1" t="s">
        <v>4641</v>
      </c>
      <c r="H838" s="1" t="s">
        <v>4642</v>
      </c>
      <c r="I838" s="1">
        <v>5.5257448E7</v>
      </c>
      <c r="J838" s="1">
        <v>42388.0</v>
      </c>
      <c r="M838" s="1">
        <v>0.0</v>
      </c>
      <c r="N838" s="1">
        <v>1.0</v>
      </c>
      <c r="O838" s="1">
        <v>1.0</v>
      </c>
      <c r="P838" s="1" t="s">
        <v>123</v>
      </c>
      <c r="Q838" s="1" t="s">
        <v>308</v>
      </c>
      <c r="R838" s="1">
        <v>40.64205</v>
      </c>
      <c r="S838" s="1">
        <v>-73.9662199999999</v>
      </c>
      <c r="T838" s="1" t="s">
        <v>125</v>
      </c>
      <c r="U838" s="1" t="s">
        <v>113</v>
      </c>
      <c r="V838" s="1">
        <v>2.0</v>
      </c>
      <c r="W838" s="1">
        <v>1.0</v>
      </c>
      <c r="X838" s="1">
        <v>1.0</v>
      </c>
      <c r="Y838" s="1">
        <v>1.0</v>
      </c>
      <c r="Z838" s="1" t="s">
        <v>264</v>
      </c>
      <c r="AA838" s="1" t="s">
        <v>4643</v>
      </c>
      <c r="AB838" s="1">
        <v>40.0</v>
      </c>
      <c r="AC838" s="1">
        <v>1.0</v>
      </c>
      <c r="AD838" s="1">
        <v>0.0</v>
      </c>
      <c r="AE838" s="1">
        <v>5.0</v>
      </c>
      <c r="AF838" s="1" t="s">
        <v>1192</v>
      </c>
      <c r="AG838" s="1">
        <v>1.0</v>
      </c>
      <c r="AH838" s="1">
        <v>0.0</v>
      </c>
      <c r="AI838" s="1">
        <v>0.0</v>
      </c>
      <c r="AJ838" s="1">
        <v>0.0</v>
      </c>
      <c r="AK838" s="1">
        <v>0.0</v>
      </c>
      <c r="AL838" s="1">
        <v>0.0</v>
      </c>
      <c r="AM838" s="1">
        <v>0.0</v>
      </c>
      <c r="AU838" s="1">
        <v>0.0</v>
      </c>
      <c r="AV838" s="1" t="s">
        <v>105</v>
      </c>
      <c r="AW838" s="1">
        <v>1.0</v>
      </c>
      <c r="AX838" s="1">
        <v>0.0</v>
      </c>
      <c r="AY838" s="1">
        <v>1.0</v>
      </c>
      <c r="AZ838" s="1">
        <v>0.0</v>
      </c>
      <c r="BB838" s="1">
        <v>-1.0</v>
      </c>
      <c r="BC838" s="1">
        <v>-1.0</v>
      </c>
      <c r="BD838" s="1">
        <v>-1.0</v>
      </c>
      <c r="BE838" s="1">
        <v>-1.0</v>
      </c>
      <c r="BF838" s="1">
        <v>-1.0</v>
      </c>
      <c r="BG838" s="1">
        <v>-1.0</v>
      </c>
      <c r="BH838" s="1">
        <v>-1.0</v>
      </c>
      <c r="BI838" s="1">
        <v>-1.0</v>
      </c>
      <c r="BJ838" s="1">
        <v>1.0</v>
      </c>
      <c r="BK838" s="1">
        <v>-1.0</v>
      </c>
      <c r="BL838" s="1">
        <v>-1.0</v>
      </c>
      <c r="BM838" s="1">
        <v>1.0</v>
      </c>
      <c r="BN838" s="1">
        <v>-1.0</v>
      </c>
      <c r="BO838" s="1">
        <v>-1.0</v>
      </c>
      <c r="BP838" s="1">
        <v>-1.0</v>
      </c>
      <c r="BQ838" s="1">
        <v>-1.0</v>
      </c>
      <c r="BR838" s="1">
        <v>-1.0</v>
      </c>
      <c r="BS838" s="1">
        <v>-1.0</v>
      </c>
      <c r="BT838" s="1">
        <v>-1.0</v>
      </c>
      <c r="BU838" s="1">
        <v>1.0</v>
      </c>
      <c r="BV838" s="1">
        <v>-1.0</v>
      </c>
      <c r="BW838" s="1">
        <v>-1.0</v>
      </c>
      <c r="BX838" s="1">
        <v>-1.0</v>
      </c>
      <c r="BY838" s="1">
        <v>-1.0</v>
      </c>
      <c r="BZ838" s="1">
        <v>-1.0</v>
      </c>
      <c r="CA838" s="1">
        <v>-1.0</v>
      </c>
      <c r="CB838" s="1">
        <v>-1.0</v>
      </c>
      <c r="CC838" s="1">
        <v>-1.0</v>
      </c>
      <c r="CD838" s="1">
        <v>28069.0</v>
      </c>
    </row>
    <row r="839">
      <c r="A839" s="1">
        <v>3.5085042E7</v>
      </c>
      <c r="B839" s="1" t="s">
        <v>4644</v>
      </c>
      <c r="C839" s="1" t="s">
        <v>4645</v>
      </c>
      <c r="D839" s="1" t="s">
        <v>4646</v>
      </c>
      <c r="E839" s="1" t="s">
        <v>85</v>
      </c>
      <c r="F839" s="1" t="s">
        <v>4647</v>
      </c>
      <c r="G839" s="1" t="s">
        <v>4648</v>
      </c>
      <c r="I839" s="1">
        <v>1.89994854E8</v>
      </c>
      <c r="J839" s="1">
        <v>43236.0</v>
      </c>
      <c r="K839" s="1" t="s">
        <v>272</v>
      </c>
      <c r="L839" s="1">
        <v>1.0</v>
      </c>
      <c r="M839" s="1">
        <v>0.0</v>
      </c>
      <c r="N839" s="1">
        <v>2.0</v>
      </c>
      <c r="O839" s="1">
        <v>0.0</v>
      </c>
      <c r="P839" s="1" t="s">
        <v>123</v>
      </c>
      <c r="Q839" s="1" t="s">
        <v>1466</v>
      </c>
      <c r="R839" s="1">
        <v>40.67753</v>
      </c>
      <c r="S839" s="1">
        <v>-73.99084</v>
      </c>
      <c r="T839" s="1" t="s">
        <v>91</v>
      </c>
      <c r="U839" s="1" t="s">
        <v>92</v>
      </c>
      <c r="V839" s="1">
        <v>2.0</v>
      </c>
      <c r="W839" s="1">
        <v>1.0</v>
      </c>
      <c r="X839" s="1">
        <v>1.0</v>
      </c>
      <c r="Y839" s="1">
        <v>1.0</v>
      </c>
      <c r="Z839" s="1" t="s">
        <v>93</v>
      </c>
      <c r="AA839" s="1" t="s">
        <v>4649</v>
      </c>
      <c r="AB839" s="1">
        <v>110.0</v>
      </c>
      <c r="AC839" s="1">
        <v>1.0</v>
      </c>
      <c r="AD839" s="1">
        <v>0.0</v>
      </c>
      <c r="AE839" s="1">
        <v>30.0</v>
      </c>
      <c r="AF839" s="1" t="s">
        <v>291</v>
      </c>
      <c r="AG839" s="1">
        <v>1.0</v>
      </c>
      <c r="AH839" s="1">
        <v>1.0</v>
      </c>
      <c r="AI839" s="1">
        <v>1.0</v>
      </c>
      <c r="AJ839" s="1">
        <v>1.0</v>
      </c>
      <c r="AK839" s="1">
        <v>1.0</v>
      </c>
      <c r="AL839" s="1">
        <v>1.0</v>
      </c>
      <c r="AM839" s="1">
        <v>1.0</v>
      </c>
      <c r="AN839" s="1">
        <v>100.0</v>
      </c>
      <c r="AO839" s="1">
        <v>8.0</v>
      </c>
      <c r="AP839" s="1">
        <v>10.0</v>
      </c>
      <c r="AQ839" s="1">
        <v>10.0</v>
      </c>
      <c r="AR839" s="1">
        <v>10.0</v>
      </c>
      <c r="AS839" s="1">
        <v>10.0</v>
      </c>
      <c r="AT839" s="1">
        <v>10.0</v>
      </c>
      <c r="AU839" s="1">
        <v>1.0</v>
      </c>
      <c r="AV839" s="1" t="s">
        <v>96</v>
      </c>
      <c r="AW839" s="1">
        <v>1.0</v>
      </c>
      <c r="AX839" s="1">
        <v>1.0</v>
      </c>
      <c r="AY839" s="1">
        <v>0.0</v>
      </c>
      <c r="AZ839" s="1">
        <v>0.0</v>
      </c>
      <c r="BA839" s="1">
        <v>1.0</v>
      </c>
      <c r="BB839" s="1">
        <v>-1.0</v>
      </c>
      <c r="BC839" s="1">
        <v>1.0</v>
      </c>
      <c r="BD839" s="1">
        <v>-1.0</v>
      </c>
      <c r="BE839" s="1">
        <v>1.0</v>
      </c>
      <c r="BF839" s="1">
        <v>1.0</v>
      </c>
      <c r="BG839" s="1">
        <v>-1.0</v>
      </c>
      <c r="BH839" s="1">
        <v>-1.0</v>
      </c>
      <c r="BI839" s="1">
        <v>1.0</v>
      </c>
      <c r="BJ839" s="1">
        <v>1.0</v>
      </c>
      <c r="BK839" s="1">
        <v>-1.0</v>
      </c>
      <c r="BL839" s="1">
        <v>-1.0</v>
      </c>
      <c r="BM839" s="1">
        <v>1.0</v>
      </c>
      <c r="BN839" s="1">
        <v>1.0</v>
      </c>
      <c r="BO839" s="1">
        <v>1.0</v>
      </c>
      <c r="BP839" s="1">
        <v>-1.0</v>
      </c>
      <c r="BQ839" s="1">
        <v>1.0</v>
      </c>
      <c r="BR839" s="1">
        <v>-1.0</v>
      </c>
      <c r="BS839" s="1">
        <v>-1.0</v>
      </c>
      <c r="BT839" s="1">
        <v>1.0</v>
      </c>
      <c r="BU839" s="1">
        <v>1.0</v>
      </c>
      <c r="BV839" s="1">
        <v>1.0</v>
      </c>
      <c r="BW839" s="1">
        <v>1.0</v>
      </c>
      <c r="BX839" s="1">
        <v>-1.0</v>
      </c>
      <c r="BY839" s="1">
        <v>-1.0</v>
      </c>
      <c r="BZ839" s="1">
        <v>-1.0</v>
      </c>
      <c r="CA839" s="1">
        <v>-1.0</v>
      </c>
      <c r="CB839" s="1">
        <v>-1.0</v>
      </c>
      <c r="CC839" s="1">
        <v>1.0</v>
      </c>
      <c r="CD839" s="1">
        <v>28074.0</v>
      </c>
    </row>
    <row r="840">
      <c r="A840" s="1">
        <v>1.4627819E7</v>
      </c>
      <c r="B840" s="1" t="s">
        <v>4650</v>
      </c>
      <c r="C840" s="1" t="s">
        <v>4651</v>
      </c>
      <c r="D840" s="1" t="s">
        <v>4651</v>
      </c>
      <c r="E840" s="1" t="s">
        <v>85</v>
      </c>
      <c r="I840" s="1">
        <v>8525424.0</v>
      </c>
      <c r="J840" s="1">
        <v>41516.0</v>
      </c>
      <c r="M840" s="1">
        <v>0.0</v>
      </c>
      <c r="N840" s="1">
        <v>1.0</v>
      </c>
      <c r="O840" s="1">
        <v>1.0</v>
      </c>
      <c r="P840" s="1" t="s">
        <v>89</v>
      </c>
      <c r="Q840" s="1" t="s">
        <v>90</v>
      </c>
      <c r="R840" s="1">
        <v>40.73383</v>
      </c>
      <c r="S840" s="1">
        <v>-73.99509</v>
      </c>
      <c r="T840" s="1" t="s">
        <v>91</v>
      </c>
      <c r="U840" s="1" t="s">
        <v>113</v>
      </c>
      <c r="V840" s="1">
        <v>2.0</v>
      </c>
      <c r="W840" s="1">
        <v>1.0</v>
      </c>
      <c r="X840" s="1">
        <v>1.0</v>
      </c>
      <c r="Y840" s="1">
        <v>1.0</v>
      </c>
      <c r="Z840" s="1" t="s">
        <v>93</v>
      </c>
      <c r="AA840" s="1" t="s">
        <v>4652</v>
      </c>
      <c r="AB840" s="1">
        <v>120.0</v>
      </c>
      <c r="AC840" s="1">
        <v>1.0</v>
      </c>
      <c r="AD840" s="1">
        <v>0.0</v>
      </c>
      <c r="AE840" s="1">
        <v>4.0</v>
      </c>
      <c r="AF840" s="1" t="s">
        <v>821</v>
      </c>
      <c r="AG840" s="1">
        <v>1.0</v>
      </c>
      <c r="AH840" s="1">
        <v>0.0</v>
      </c>
      <c r="AI840" s="1">
        <v>0.0</v>
      </c>
      <c r="AJ840" s="1">
        <v>0.0</v>
      </c>
      <c r="AK840" s="1">
        <v>0.0</v>
      </c>
      <c r="AL840" s="1">
        <v>2.0</v>
      </c>
      <c r="AM840" s="1">
        <v>0.0</v>
      </c>
      <c r="AN840" s="1">
        <v>90.0</v>
      </c>
      <c r="AO840" s="1">
        <v>10.0</v>
      </c>
      <c r="AP840" s="1">
        <v>9.0</v>
      </c>
      <c r="AQ840" s="1">
        <v>10.0</v>
      </c>
      <c r="AR840" s="1">
        <v>10.0</v>
      </c>
      <c r="AS840" s="1">
        <v>9.0</v>
      </c>
      <c r="AT840" s="1">
        <v>9.0</v>
      </c>
      <c r="AU840" s="1">
        <v>1.0</v>
      </c>
      <c r="AV840" s="1" t="s">
        <v>117</v>
      </c>
      <c r="AW840" s="1">
        <v>1.0</v>
      </c>
      <c r="AX840" s="1">
        <v>0.0</v>
      </c>
      <c r="AY840" s="1">
        <v>1.0</v>
      </c>
      <c r="AZ840" s="1">
        <v>0.0</v>
      </c>
      <c r="BA840" s="1">
        <v>0.06</v>
      </c>
      <c r="BB840" s="1">
        <v>-1.0</v>
      </c>
      <c r="BC840" s="1">
        <v>1.0</v>
      </c>
      <c r="BD840" s="1">
        <v>-1.0</v>
      </c>
      <c r="BE840" s="1">
        <v>-1.0</v>
      </c>
      <c r="BF840" s="1">
        <v>-1.0</v>
      </c>
      <c r="BG840" s="1">
        <v>-1.0</v>
      </c>
      <c r="BH840" s="1">
        <v>-1.0</v>
      </c>
      <c r="BI840" s="1">
        <v>-1.0</v>
      </c>
      <c r="BJ840" s="1">
        <v>1.0</v>
      </c>
      <c r="BK840" s="1">
        <v>-1.0</v>
      </c>
      <c r="BL840" s="1">
        <v>-1.0</v>
      </c>
      <c r="BM840" s="1">
        <v>-1.0</v>
      </c>
      <c r="BN840" s="1">
        <v>-1.0</v>
      </c>
      <c r="BO840" s="1">
        <v>-1.0</v>
      </c>
      <c r="BP840" s="1">
        <v>-1.0</v>
      </c>
      <c r="BQ840" s="1">
        <v>-1.0</v>
      </c>
      <c r="BR840" s="1">
        <v>-1.0</v>
      </c>
      <c r="BS840" s="1">
        <v>-1.0</v>
      </c>
      <c r="BT840" s="1">
        <v>-1.0</v>
      </c>
      <c r="BU840" s="1">
        <v>1.0</v>
      </c>
      <c r="BV840" s="1">
        <v>-1.0</v>
      </c>
      <c r="BW840" s="1">
        <v>-1.0</v>
      </c>
      <c r="BX840" s="1">
        <v>-1.0</v>
      </c>
      <c r="BY840" s="1">
        <v>-1.0</v>
      </c>
      <c r="BZ840" s="1">
        <v>-1.0</v>
      </c>
      <c r="CA840" s="1">
        <v>-1.0</v>
      </c>
      <c r="CB840" s="1">
        <v>-1.0</v>
      </c>
      <c r="CC840" s="1">
        <v>-1.0</v>
      </c>
      <c r="CD840" s="1">
        <v>28106.0</v>
      </c>
    </row>
    <row r="841">
      <c r="A841" s="1">
        <v>2.8215809E7</v>
      </c>
      <c r="B841" s="1" t="s">
        <v>4653</v>
      </c>
      <c r="C841" s="1" t="s">
        <v>4654</v>
      </c>
      <c r="D841" s="1" t="s">
        <v>4655</v>
      </c>
      <c r="E841" s="1" t="s">
        <v>85</v>
      </c>
      <c r="F841" s="1" t="s">
        <v>4656</v>
      </c>
      <c r="G841" s="1" t="s">
        <v>4657</v>
      </c>
      <c r="H841" s="1" t="s">
        <v>4658</v>
      </c>
      <c r="I841" s="1">
        <v>9.2185816E7</v>
      </c>
      <c r="J841" s="1">
        <v>42609.0</v>
      </c>
      <c r="K841" s="1" t="s">
        <v>88</v>
      </c>
      <c r="L841" s="1">
        <v>1.0</v>
      </c>
      <c r="M841" s="1">
        <v>0.0</v>
      </c>
      <c r="N841" s="1">
        <v>5.0</v>
      </c>
      <c r="O841" s="1">
        <v>1.0</v>
      </c>
      <c r="P841" s="1" t="s">
        <v>89</v>
      </c>
      <c r="Q841" s="1" t="s">
        <v>90</v>
      </c>
      <c r="R841" s="1">
        <v>40.80823</v>
      </c>
      <c r="S841" s="1">
        <v>-73.94963</v>
      </c>
      <c r="T841" s="1" t="s">
        <v>150</v>
      </c>
      <c r="U841" s="1" t="s">
        <v>113</v>
      </c>
      <c r="V841" s="1">
        <v>1.0</v>
      </c>
      <c r="W841" s="1">
        <v>1.0</v>
      </c>
      <c r="X841" s="1">
        <v>1.0</v>
      </c>
      <c r="Y841" s="1">
        <v>1.0</v>
      </c>
      <c r="Z841" s="1" t="s">
        <v>93</v>
      </c>
      <c r="AA841" s="1" t="s">
        <v>4659</v>
      </c>
      <c r="AB841" s="1">
        <v>62.0</v>
      </c>
      <c r="AC841" s="1">
        <v>1.0</v>
      </c>
      <c r="AD841" s="1">
        <v>0.0</v>
      </c>
      <c r="AE841" s="1">
        <v>14.0</v>
      </c>
      <c r="AF841" s="1" t="s">
        <v>137</v>
      </c>
      <c r="AG841" s="1">
        <v>1.0</v>
      </c>
      <c r="AH841" s="1">
        <v>1.0</v>
      </c>
      <c r="AI841" s="1">
        <v>1.0</v>
      </c>
      <c r="AJ841" s="1">
        <v>1.0</v>
      </c>
      <c r="AK841" s="1">
        <v>265.0</v>
      </c>
      <c r="AL841" s="1">
        <v>1.0</v>
      </c>
      <c r="AM841" s="1">
        <v>1.0</v>
      </c>
      <c r="AN841" s="1">
        <v>100.0</v>
      </c>
      <c r="AO841" s="1">
        <v>10.0</v>
      </c>
      <c r="AP841" s="1">
        <v>10.0</v>
      </c>
      <c r="AQ841" s="1">
        <v>10.0</v>
      </c>
      <c r="AR841" s="1">
        <v>10.0</v>
      </c>
      <c r="AS841" s="1">
        <v>10.0</v>
      </c>
      <c r="AT841" s="1">
        <v>10.0</v>
      </c>
      <c r="AU841" s="1">
        <v>0.0</v>
      </c>
      <c r="AV841" s="1" t="s">
        <v>96</v>
      </c>
      <c r="AW841" s="1">
        <v>3.0</v>
      </c>
      <c r="AX841" s="1">
        <v>0.0</v>
      </c>
      <c r="AY841" s="1">
        <v>3.0</v>
      </c>
      <c r="AZ841" s="1">
        <v>0.0</v>
      </c>
      <c r="BA841" s="1">
        <v>0.45</v>
      </c>
      <c r="BB841" s="1">
        <v>-1.0</v>
      </c>
      <c r="BC841" s="1">
        <v>1.0</v>
      </c>
      <c r="BD841" s="1">
        <v>-1.0</v>
      </c>
      <c r="BE841" s="1">
        <v>1.0</v>
      </c>
      <c r="BF841" s="1">
        <v>1.0</v>
      </c>
      <c r="BG841" s="1">
        <v>-1.0</v>
      </c>
      <c r="BH841" s="1">
        <v>-1.0</v>
      </c>
      <c r="BI841" s="1">
        <v>-1.0</v>
      </c>
      <c r="BJ841" s="1">
        <v>-1.0</v>
      </c>
      <c r="BK841" s="1">
        <v>-1.0</v>
      </c>
      <c r="BL841" s="1">
        <v>-1.0</v>
      </c>
      <c r="BM841" s="1">
        <v>1.0</v>
      </c>
      <c r="BN841" s="1">
        <v>-1.0</v>
      </c>
      <c r="BO841" s="1">
        <v>-1.0</v>
      </c>
      <c r="BP841" s="1">
        <v>-1.0</v>
      </c>
      <c r="BQ841" s="1">
        <v>1.0</v>
      </c>
      <c r="BR841" s="1">
        <v>1.0</v>
      </c>
      <c r="BS841" s="1">
        <v>-1.0</v>
      </c>
      <c r="BT841" s="1">
        <v>-1.0</v>
      </c>
      <c r="BU841" s="1">
        <v>1.0</v>
      </c>
      <c r="BV841" s="1">
        <v>1.0</v>
      </c>
      <c r="BW841" s="1">
        <v>-1.0</v>
      </c>
      <c r="BX841" s="1">
        <v>-1.0</v>
      </c>
      <c r="BY841" s="1">
        <v>-1.0</v>
      </c>
      <c r="BZ841" s="1">
        <v>-1.0</v>
      </c>
      <c r="CA841" s="1">
        <v>-1.0</v>
      </c>
      <c r="CB841" s="1">
        <v>-1.0</v>
      </c>
      <c r="CC841" s="1">
        <v>-1.0</v>
      </c>
      <c r="CD841" s="1">
        <v>28122.0</v>
      </c>
    </row>
    <row r="842">
      <c r="A842" s="1">
        <v>1.8840683E7</v>
      </c>
      <c r="B842" s="1" t="s">
        <v>4660</v>
      </c>
      <c r="C842" s="1" t="s">
        <v>4661</v>
      </c>
      <c r="D842" s="1" t="s">
        <v>4662</v>
      </c>
      <c r="E842" s="1" t="s">
        <v>85</v>
      </c>
      <c r="H842" s="1" t="s">
        <v>4663</v>
      </c>
      <c r="I842" s="1">
        <v>3323956.0</v>
      </c>
      <c r="J842" s="1">
        <v>41142.0</v>
      </c>
      <c r="M842" s="1">
        <v>0.0</v>
      </c>
      <c r="N842" s="1">
        <v>1.0</v>
      </c>
      <c r="O842" s="1">
        <v>1.0</v>
      </c>
      <c r="P842" s="1" t="s">
        <v>123</v>
      </c>
      <c r="Q842" s="1" t="s">
        <v>698</v>
      </c>
      <c r="R842" s="1">
        <v>40.67522</v>
      </c>
      <c r="S842" s="1">
        <v>-73.94677</v>
      </c>
      <c r="T842" s="1" t="s">
        <v>91</v>
      </c>
      <c r="U842" s="1" t="s">
        <v>92</v>
      </c>
      <c r="V842" s="1">
        <v>4.0</v>
      </c>
      <c r="W842" s="1">
        <v>1.0</v>
      </c>
      <c r="X842" s="1">
        <v>2.0</v>
      </c>
      <c r="Y842" s="1">
        <v>2.0</v>
      </c>
      <c r="Z842" s="1" t="s">
        <v>93</v>
      </c>
      <c r="AA842" s="1" t="s">
        <v>4664</v>
      </c>
      <c r="AB842" s="1">
        <v>79.0</v>
      </c>
      <c r="AC842" s="1">
        <v>2.0</v>
      </c>
      <c r="AD842" s="1">
        <v>50.0</v>
      </c>
      <c r="AE842" s="1">
        <v>4.0</v>
      </c>
      <c r="AF842" s="1" t="s">
        <v>443</v>
      </c>
      <c r="AG842" s="1">
        <v>1.0</v>
      </c>
      <c r="AH842" s="1">
        <v>0.0</v>
      </c>
      <c r="AI842" s="1">
        <v>0.0</v>
      </c>
      <c r="AJ842" s="1">
        <v>0.0</v>
      </c>
      <c r="AK842" s="1">
        <v>0.0</v>
      </c>
      <c r="AL842" s="1">
        <v>2.0</v>
      </c>
      <c r="AM842" s="1">
        <v>1.0</v>
      </c>
      <c r="AN842" s="1">
        <v>100.0</v>
      </c>
      <c r="AO842" s="1">
        <v>10.0</v>
      </c>
      <c r="AP842" s="1">
        <v>10.0</v>
      </c>
      <c r="AQ842" s="1">
        <v>10.0</v>
      </c>
      <c r="AR842" s="1">
        <v>10.0</v>
      </c>
      <c r="AS842" s="1">
        <v>10.0</v>
      </c>
      <c r="AT842" s="1">
        <v>10.0</v>
      </c>
      <c r="AU842" s="1">
        <v>1.0</v>
      </c>
      <c r="AV842" s="1" t="s">
        <v>96</v>
      </c>
      <c r="AW842" s="1">
        <v>1.0</v>
      </c>
      <c r="AX842" s="1">
        <v>1.0</v>
      </c>
      <c r="AY842" s="1">
        <v>0.0</v>
      </c>
      <c r="AZ842" s="1">
        <v>0.0</v>
      </c>
      <c r="BA842" s="1">
        <v>0.08</v>
      </c>
      <c r="BB842" s="1">
        <v>-1.0</v>
      </c>
      <c r="BC842" s="1">
        <v>-1.0</v>
      </c>
      <c r="BD842" s="1">
        <v>-1.0</v>
      </c>
      <c r="BE842" s="1">
        <v>-1.0</v>
      </c>
      <c r="BF842" s="1">
        <v>-1.0</v>
      </c>
      <c r="BG842" s="1">
        <v>-1.0</v>
      </c>
      <c r="BH842" s="1">
        <v>-1.0</v>
      </c>
      <c r="BI842" s="1">
        <v>-1.0</v>
      </c>
      <c r="BJ842" s="1">
        <v>-1.0</v>
      </c>
      <c r="BK842" s="1">
        <v>-1.0</v>
      </c>
      <c r="BL842" s="1">
        <v>-1.0</v>
      </c>
      <c r="BM842" s="1">
        <v>1.0</v>
      </c>
      <c r="BN842" s="1">
        <v>1.0</v>
      </c>
      <c r="BO842" s="1">
        <v>-1.0</v>
      </c>
      <c r="BP842" s="1">
        <v>1.0</v>
      </c>
      <c r="BQ842" s="1">
        <v>-1.0</v>
      </c>
      <c r="BR842" s="1">
        <v>-1.0</v>
      </c>
      <c r="BS842" s="1">
        <v>-1.0</v>
      </c>
      <c r="BT842" s="1">
        <v>-1.0</v>
      </c>
      <c r="BU842" s="1">
        <v>1.0</v>
      </c>
      <c r="BV842" s="1">
        <v>-1.0</v>
      </c>
      <c r="BW842" s="1">
        <v>-1.0</v>
      </c>
      <c r="BX842" s="1">
        <v>-1.0</v>
      </c>
      <c r="BY842" s="1">
        <v>-1.0</v>
      </c>
      <c r="BZ842" s="1">
        <v>-1.0</v>
      </c>
      <c r="CA842" s="1">
        <v>-1.0</v>
      </c>
      <c r="CB842" s="1">
        <v>-1.0</v>
      </c>
      <c r="CC842" s="1">
        <v>-1.0</v>
      </c>
      <c r="CD842" s="1">
        <v>28168.0</v>
      </c>
    </row>
    <row r="843">
      <c r="A843" s="1">
        <v>3.1201815E7</v>
      </c>
      <c r="B843" s="1" t="s">
        <v>4665</v>
      </c>
      <c r="C843" s="1" t="s">
        <v>4666</v>
      </c>
      <c r="D843" s="1" t="s">
        <v>4667</v>
      </c>
      <c r="E843" s="1" t="s">
        <v>85</v>
      </c>
      <c r="F843" s="1" t="s">
        <v>4668</v>
      </c>
      <c r="G843" s="1" t="s">
        <v>4669</v>
      </c>
      <c r="H843" s="1" t="s">
        <v>4670</v>
      </c>
      <c r="I843" s="1">
        <v>2.17950098E8</v>
      </c>
      <c r="J843" s="1">
        <v>43372.0</v>
      </c>
      <c r="K843" s="1" t="s">
        <v>134</v>
      </c>
      <c r="L843" s="1">
        <v>1.0</v>
      </c>
      <c r="M843" s="1">
        <v>1.0</v>
      </c>
      <c r="N843" s="1">
        <v>1.0</v>
      </c>
      <c r="O843" s="1">
        <v>1.0</v>
      </c>
      <c r="P843" s="1" t="s">
        <v>621</v>
      </c>
      <c r="Q843" s="1" t="s">
        <v>1608</v>
      </c>
      <c r="R843" s="1">
        <v>40.81712</v>
      </c>
      <c r="S843" s="1">
        <v>-73.9209</v>
      </c>
      <c r="T843" s="1" t="s">
        <v>91</v>
      </c>
      <c r="U843" s="1" t="s">
        <v>113</v>
      </c>
      <c r="V843" s="1">
        <v>3.0</v>
      </c>
      <c r="W843" s="1">
        <v>1.0</v>
      </c>
      <c r="X843" s="1">
        <v>1.0</v>
      </c>
      <c r="Y843" s="1">
        <v>1.0</v>
      </c>
      <c r="Z843" s="1" t="s">
        <v>93</v>
      </c>
      <c r="AA843" s="1" t="s">
        <v>4671</v>
      </c>
      <c r="AB843" s="1">
        <v>100.0</v>
      </c>
      <c r="AC843" s="1">
        <v>2.0</v>
      </c>
      <c r="AD843" s="1">
        <v>40.0</v>
      </c>
      <c r="AE843" s="1">
        <v>1.0</v>
      </c>
      <c r="AF843" s="1" t="s">
        <v>291</v>
      </c>
      <c r="AG843" s="1">
        <v>1.0</v>
      </c>
      <c r="AH843" s="1">
        <v>29.0</v>
      </c>
      <c r="AI843" s="1">
        <v>54.0</v>
      </c>
      <c r="AJ843" s="1">
        <v>60.0</v>
      </c>
      <c r="AK843" s="1">
        <v>150.0</v>
      </c>
      <c r="AL843" s="1">
        <v>3.0</v>
      </c>
      <c r="AM843" s="1">
        <v>3.0</v>
      </c>
      <c r="AN843" s="1">
        <v>100.0</v>
      </c>
      <c r="AO843" s="1">
        <v>10.0</v>
      </c>
      <c r="AP843" s="1">
        <v>10.0</v>
      </c>
      <c r="AQ843" s="1">
        <v>10.0</v>
      </c>
      <c r="AR843" s="1">
        <v>10.0</v>
      </c>
      <c r="AS843" s="1">
        <v>10.0</v>
      </c>
      <c r="AT843" s="1">
        <v>10.0</v>
      </c>
      <c r="AU843" s="1">
        <v>1.0</v>
      </c>
      <c r="AV843" s="1" t="s">
        <v>117</v>
      </c>
      <c r="AW843" s="1">
        <v>1.0</v>
      </c>
      <c r="AX843" s="1">
        <v>0.0</v>
      </c>
      <c r="AY843" s="1">
        <v>1.0</v>
      </c>
      <c r="AZ843" s="1">
        <v>0.0</v>
      </c>
      <c r="BA843" s="1">
        <v>1.05</v>
      </c>
      <c r="BB843" s="1">
        <v>-1.0</v>
      </c>
      <c r="BC843" s="1">
        <v>1.0</v>
      </c>
      <c r="BD843" s="1">
        <v>-1.0</v>
      </c>
      <c r="BE843" s="1">
        <v>-1.0</v>
      </c>
      <c r="BF843" s="1">
        <v>-1.0</v>
      </c>
      <c r="BG843" s="1">
        <v>-1.0</v>
      </c>
      <c r="BH843" s="1">
        <v>1.0</v>
      </c>
      <c r="BI843" s="1">
        <v>-1.0</v>
      </c>
      <c r="BJ843" s="1">
        <v>1.0</v>
      </c>
      <c r="BK843" s="1">
        <v>1.0</v>
      </c>
      <c r="BL843" s="1">
        <v>1.0</v>
      </c>
      <c r="BM843" s="1">
        <v>-1.0</v>
      </c>
      <c r="BN843" s="1">
        <v>-1.0</v>
      </c>
      <c r="BO843" s="1">
        <v>-1.0</v>
      </c>
      <c r="BP843" s="1">
        <v>-1.0</v>
      </c>
      <c r="BQ843" s="1">
        <v>1.0</v>
      </c>
      <c r="BR843" s="1">
        <v>-1.0</v>
      </c>
      <c r="BS843" s="1">
        <v>1.0</v>
      </c>
      <c r="BT843" s="1">
        <v>-1.0</v>
      </c>
      <c r="BU843" s="1">
        <v>1.0</v>
      </c>
      <c r="BV843" s="1">
        <v>1.0</v>
      </c>
      <c r="BW843" s="1">
        <v>1.0</v>
      </c>
      <c r="BX843" s="1">
        <v>1.0</v>
      </c>
      <c r="BY843" s="1">
        <v>-1.0</v>
      </c>
      <c r="BZ843" s="1">
        <v>-1.0</v>
      </c>
      <c r="CA843" s="1">
        <v>1.0</v>
      </c>
      <c r="CB843" s="1">
        <v>-1.0</v>
      </c>
      <c r="CC843" s="1">
        <v>-1.0</v>
      </c>
      <c r="CD843" s="1">
        <v>28174.0</v>
      </c>
    </row>
    <row r="844">
      <c r="A844" s="1">
        <v>7025693.0</v>
      </c>
      <c r="B844" s="1" t="s">
        <v>4672</v>
      </c>
      <c r="C844" s="1" t="s">
        <v>4673</v>
      </c>
      <c r="D844" s="1" t="s">
        <v>4673</v>
      </c>
      <c r="E844" s="1" t="s">
        <v>85</v>
      </c>
      <c r="I844" s="1">
        <v>3743867.0</v>
      </c>
      <c r="J844" s="1">
        <v>41185.0</v>
      </c>
      <c r="M844" s="1">
        <v>0.0</v>
      </c>
      <c r="N844" s="1">
        <v>1.0</v>
      </c>
      <c r="O844" s="1">
        <v>1.0</v>
      </c>
      <c r="P844" s="1" t="s">
        <v>123</v>
      </c>
      <c r="Q844" s="1" t="s">
        <v>157</v>
      </c>
      <c r="R844" s="1">
        <v>40.6811</v>
      </c>
      <c r="S844" s="1">
        <v>-73.95275</v>
      </c>
      <c r="T844" s="1" t="s">
        <v>91</v>
      </c>
      <c r="U844" s="1" t="s">
        <v>113</v>
      </c>
      <c r="V844" s="1">
        <v>2.0</v>
      </c>
      <c r="W844" s="1">
        <v>1.0</v>
      </c>
      <c r="X844" s="1">
        <v>1.0</v>
      </c>
      <c r="Y844" s="1">
        <v>1.0</v>
      </c>
      <c r="Z844" s="1" t="s">
        <v>93</v>
      </c>
      <c r="AA844" s="1" t="s">
        <v>4674</v>
      </c>
      <c r="AB844" s="1">
        <v>100.0</v>
      </c>
      <c r="AC844" s="1">
        <v>1.0</v>
      </c>
      <c r="AD844" s="1">
        <v>0.0</v>
      </c>
      <c r="AE844" s="1">
        <v>1.0</v>
      </c>
      <c r="AF844" s="1" t="s">
        <v>762</v>
      </c>
      <c r="AG844" s="1">
        <v>1.0</v>
      </c>
      <c r="AH844" s="1">
        <v>0.0</v>
      </c>
      <c r="AI844" s="1">
        <v>0.0</v>
      </c>
      <c r="AJ844" s="1">
        <v>0.0</v>
      </c>
      <c r="AK844" s="1">
        <v>0.0</v>
      </c>
      <c r="AL844" s="1">
        <v>0.0</v>
      </c>
      <c r="AM844" s="1">
        <v>0.0</v>
      </c>
      <c r="AU844" s="1">
        <v>0.0</v>
      </c>
      <c r="AV844" s="1" t="s">
        <v>105</v>
      </c>
      <c r="AW844" s="1">
        <v>1.0</v>
      </c>
      <c r="AX844" s="1">
        <v>0.0</v>
      </c>
      <c r="AY844" s="1">
        <v>1.0</v>
      </c>
      <c r="AZ844" s="1">
        <v>0.0</v>
      </c>
      <c r="BB844" s="1">
        <v>-1.0</v>
      </c>
      <c r="BC844" s="1">
        <v>1.0</v>
      </c>
      <c r="BD844" s="1">
        <v>-1.0</v>
      </c>
      <c r="BE844" s="1">
        <v>-1.0</v>
      </c>
      <c r="BF844" s="1">
        <v>-1.0</v>
      </c>
      <c r="BG844" s="1">
        <v>-1.0</v>
      </c>
      <c r="BH844" s="1">
        <v>-1.0</v>
      </c>
      <c r="BI844" s="1">
        <v>-1.0</v>
      </c>
      <c r="BJ844" s="1">
        <v>-1.0</v>
      </c>
      <c r="BK844" s="1">
        <v>-1.0</v>
      </c>
      <c r="BL844" s="1">
        <v>-1.0</v>
      </c>
      <c r="BM844" s="1">
        <v>1.0</v>
      </c>
      <c r="BN844" s="1">
        <v>-1.0</v>
      </c>
      <c r="BO844" s="1">
        <v>-1.0</v>
      </c>
      <c r="BP844" s="1">
        <v>-1.0</v>
      </c>
      <c r="BQ844" s="1">
        <v>-1.0</v>
      </c>
      <c r="BR844" s="1">
        <v>-1.0</v>
      </c>
      <c r="BS844" s="1">
        <v>-1.0</v>
      </c>
      <c r="BT844" s="1">
        <v>-1.0</v>
      </c>
      <c r="BU844" s="1">
        <v>1.0</v>
      </c>
      <c r="BV844" s="1">
        <v>-1.0</v>
      </c>
      <c r="BW844" s="1">
        <v>-1.0</v>
      </c>
      <c r="BX844" s="1">
        <v>-1.0</v>
      </c>
      <c r="BY844" s="1">
        <v>-1.0</v>
      </c>
      <c r="BZ844" s="1">
        <v>-1.0</v>
      </c>
      <c r="CA844" s="1">
        <v>-1.0</v>
      </c>
      <c r="CB844" s="1">
        <v>-1.0</v>
      </c>
      <c r="CC844" s="1">
        <v>-1.0</v>
      </c>
      <c r="CD844" s="1">
        <v>28229.0</v>
      </c>
    </row>
    <row r="845">
      <c r="A845" s="1">
        <v>2.2384473E7</v>
      </c>
      <c r="B845" s="1" t="s">
        <v>4675</v>
      </c>
      <c r="C845" s="1" t="s">
        <v>4676</v>
      </c>
      <c r="D845" s="1" t="s">
        <v>4677</v>
      </c>
      <c r="E845" s="1" t="s">
        <v>85</v>
      </c>
      <c r="F845" s="1" t="s">
        <v>4678</v>
      </c>
      <c r="I845" s="1">
        <v>4.6473712E7</v>
      </c>
      <c r="J845" s="1">
        <v>42290.0</v>
      </c>
      <c r="K845" s="1" t="s">
        <v>88</v>
      </c>
      <c r="L845" s="1">
        <v>1.0</v>
      </c>
      <c r="M845" s="1">
        <v>0.0</v>
      </c>
      <c r="N845" s="1">
        <v>1.0</v>
      </c>
      <c r="O845" s="1">
        <v>1.0</v>
      </c>
      <c r="P845" s="1" t="s">
        <v>89</v>
      </c>
      <c r="Q845" s="1" t="s">
        <v>329</v>
      </c>
      <c r="R845" s="1">
        <v>40.75225</v>
      </c>
      <c r="S845" s="1">
        <v>-73.97067</v>
      </c>
      <c r="T845" s="1" t="s">
        <v>91</v>
      </c>
      <c r="U845" s="1" t="s">
        <v>113</v>
      </c>
      <c r="V845" s="1">
        <v>2.0</v>
      </c>
      <c r="W845" s="1">
        <v>1.0</v>
      </c>
      <c r="X845" s="1">
        <v>1.0</v>
      </c>
      <c r="Y845" s="1">
        <v>1.0</v>
      </c>
      <c r="Z845" s="1" t="s">
        <v>93</v>
      </c>
      <c r="AA845" s="1" t="s">
        <v>4679</v>
      </c>
      <c r="AB845" s="1">
        <v>185.0</v>
      </c>
      <c r="AC845" s="1">
        <v>1.0</v>
      </c>
      <c r="AD845" s="1">
        <v>0.0</v>
      </c>
      <c r="AE845" s="1">
        <v>3.0</v>
      </c>
      <c r="AF845" s="1" t="s">
        <v>313</v>
      </c>
      <c r="AG845" s="1">
        <v>1.0</v>
      </c>
      <c r="AH845" s="1">
        <v>0.0</v>
      </c>
      <c r="AI845" s="1">
        <v>8.0</v>
      </c>
      <c r="AJ845" s="1">
        <v>8.0</v>
      </c>
      <c r="AK845" s="1">
        <v>8.0</v>
      </c>
      <c r="AL845" s="1">
        <v>5.0</v>
      </c>
      <c r="AM845" s="1">
        <v>3.0</v>
      </c>
      <c r="AN845" s="1">
        <v>95.0</v>
      </c>
      <c r="AO845" s="1">
        <v>9.0</v>
      </c>
      <c r="AP845" s="1">
        <v>10.0</v>
      </c>
      <c r="AQ845" s="1">
        <v>10.0</v>
      </c>
      <c r="AR845" s="1">
        <v>10.0</v>
      </c>
      <c r="AS845" s="1">
        <v>10.0</v>
      </c>
      <c r="AT845" s="1">
        <v>10.0</v>
      </c>
      <c r="AU845" s="1">
        <v>1.0</v>
      </c>
      <c r="AV845" s="1" t="s">
        <v>117</v>
      </c>
      <c r="AW845" s="1">
        <v>1.0</v>
      </c>
      <c r="AX845" s="1">
        <v>0.0</v>
      </c>
      <c r="AY845" s="1">
        <v>1.0</v>
      </c>
      <c r="AZ845" s="1">
        <v>0.0</v>
      </c>
      <c r="BA845" s="1">
        <v>0.27</v>
      </c>
      <c r="BB845" s="1">
        <v>-1.0</v>
      </c>
      <c r="BC845" s="1">
        <v>1.0</v>
      </c>
      <c r="BD845" s="1">
        <v>-1.0</v>
      </c>
      <c r="BE845" s="1">
        <v>-1.0</v>
      </c>
      <c r="BF845" s="1">
        <v>-1.0</v>
      </c>
      <c r="BG845" s="1">
        <v>-1.0</v>
      </c>
      <c r="BH845" s="1">
        <v>-1.0</v>
      </c>
      <c r="BI845" s="1">
        <v>-1.0</v>
      </c>
      <c r="BJ845" s="1">
        <v>1.0</v>
      </c>
      <c r="BK845" s="1">
        <v>-1.0</v>
      </c>
      <c r="BL845" s="1">
        <v>-1.0</v>
      </c>
      <c r="BM845" s="1">
        <v>1.0</v>
      </c>
      <c r="BN845" s="1">
        <v>1.0</v>
      </c>
      <c r="BO845" s="1">
        <v>-1.0</v>
      </c>
      <c r="BP845" s="1">
        <v>-1.0</v>
      </c>
      <c r="BQ845" s="1">
        <v>1.0</v>
      </c>
      <c r="BR845" s="1">
        <v>-1.0</v>
      </c>
      <c r="BS845" s="1">
        <v>-1.0</v>
      </c>
      <c r="BT845" s="1">
        <v>-1.0</v>
      </c>
      <c r="BU845" s="1">
        <v>1.0</v>
      </c>
      <c r="BV845" s="1">
        <v>-1.0</v>
      </c>
      <c r="BW845" s="1">
        <v>1.0</v>
      </c>
      <c r="BX845" s="1">
        <v>-1.0</v>
      </c>
      <c r="BY845" s="1">
        <v>-1.0</v>
      </c>
      <c r="BZ845" s="1">
        <v>1.0</v>
      </c>
      <c r="CA845" s="1">
        <v>1.0</v>
      </c>
      <c r="CB845" s="1">
        <v>1.0</v>
      </c>
      <c r="CC845" s="1">
        <v>-1.0</v>
      </c>
      <c r="CD845" s="1">
        <v>28410.0</v>
      </c>
    </row>
    <row r="846">
      <c r="A846" s="1">
        <v>3.5871511E7</v>
      </c>
      <c r="B846" s="1" t="s">
        <v>4680</v>
      </c>
      <c r="C846" s="1" t="s">
        <v>1937</v>
      </c>
      <c r="D846" s="1" t="s">
        <v>4681</v>
      </c>
      <c r="E846" s="1" t="s">
        <v>85</v>
      </c>
      <c r="F846" s="1" t="s">
        <v>1939</v>
      </c>
      <c r="H846" s="1" t="s">
        <v>1940</v>
      </c>
      <c r="I846" s="1">
        <v>2.19517861E8</v>
      </c>
      <c r="J846" s="1">
        <v>43381.0</v>
      </c>
      <c r="K846" s="1" t="s">
        <v>134</v>
      </c>
      <c r="L846" s="1">
        <v>0.98</v>
      </c>
      <c r="M846" s="1">
        <v>0.0</v>
      </c>
      <c r="N846" s="1">
        <v>328.0</v>
      </c>
      <c r="O846" s="1">
        <v>0.0</v>
      </c>
      <c r="P846" s="1" t="s">
        <v>89</v>
      </c>
      <c r="Q846" s="1" t="s">
        <v>1472</v>
      </c>
      <c r="R846" s="1">
        <v>40.70691</v>
      </c>
      <c r="S846" s="1">
        <v>-74.0068199999999</v>
      </c>
      <c r="T846" s="1" t="s">
        <v>91</v>
      </c>
      <c r="U846" s="1" t="s">
        <v>92</v>
      </c>
      <c r="V846" s="1">
        <v>4.0</v>
      </c>
      <c r="W846" s="1">
        <v>1.0</v>
      </c>
      <c r="X846" s="1">
        <v>1.0</v>
      </c>
      <c r="Y846" s="1">
        <v>2.0</v>
      </c>
      <c r="Z846" s="1" t="s">
        <v>93</v>
      </c>
      <c r="AA846" s="1" t="s">
        <v>4682</v>
      </c>
      <c r="AB846" s="1">
        <v>165.0</v>
      </c>
      <c r="AC846" s="1">
        <v>2.0</v>
      </c>
      <c r="AD846" s="1">
        <v>5.0</v>
      </c>
      <c r="AE846" s="1">
        <v>29.0</v>
      </c>
      <c r="AF846" s="1" t="s">
        <v>95</v>
      </c>
      <c r="AG846" s="1">
        <v>1.0</v>
      </c>
      <c r="AH846" s="1">
        <v>7.0</v>
      </c>
      <c r="AI846" s="1">
        <v>37.0</v>
      </c>
      <c r="AJ846" s="1">
        <v>67.0</v>
      </c>
      <c r="AK846" s="1">
        <v>342.0</v>
      </c>
      <c r="AL846" s="1">
        <v>0.0</v>
      </c>
      <c r="AM846" s="1">
        <v>0.0</v>
      </c>
      <c r="AU846" s="1">
        <v>1.0</v>
      </c>
      <c r="AV846" s="1" t="s">
        <v>96</v>
      </c>
      <c r="AW846" s="1">
        <v>327.0</v>
      </c>
      <c r="AX846" s="1">
        <v>319.0</v>
      </c>
      <c r="AY846" s="1">
        <v>8.0</v>
      </c>
      <c r="AZ846" s="1">
        <v>0.0</v>
      </c>
      <c r="BB846" s="1">
        <v>-1.0</v>
      </c>
      <c r="BC846" s="1">
        <v>1.0</v>
      </c>
      <c r="BD846" s="1">
        <v>-1.0</v>
      </c>
      <c r="BE846" s="1">
        <v>1.0</v>
      </c>
      <c r="BF846" s="1">
        <v>-1.0</v>
      </c>
      <c r="BG846" s="1">
        <v>-1.0</v>
      </c>
      <c r="BH846" s="1">
        <v>1.0</v>
      </c>
      <c r="BI846" s="1">
        <v>-1.0</v>
      </c>
      <c r="BJ846" s="1">
        <v>1.0</v>
      </c>
      <c r="BK846" s="1">
        <v>-1.0</v>
      </c>
      <c r="BL846" s="1">
        <v>1.0</v>
      </c>
      <c r="BM846" s="1">
        <v>1.0</v>
      </c>
      <c r="BN846" s="1">
        <v>1.0</v>
      </c>
      <c r="BO846" s="1">
        <v>1.0</v>
      </c>
      <c r="BP846" s="1">
        <v>-1.0</v>
      </c>
      <c r="BQ846" s="1">
        <v>-1.0</v>
      </c>
      <c r="BR846" s="1">
        <v>-1.0</v>
      </c>
      <c r="BS846" s="1">
        <v>1.0</v>
      </c>
      <c r="BT846" s="1">
        <v>-1.0</v>
      </c>
      <c r="BU846" s="1">
        <v>1.0</v>
      </c>
      <c r="BV846" s="1">
        <v>1.0</v>
      </c>
      <c r="BW846" s="1">
        <v>1.0</v>
      </c>
      <c r="BX846" s="1">
        <v>-1.0</v>
      </c>
      <c r="BY846" s="1">
        <v>-1.0</v>
      </c>
      <c r="BZ846" s="1">
        <v>-1.0</v>
      </c>
      <c r="CA846" s="1">
        <v>-1.0</v>
      </c>
      <c r="CB846" s="1">
        <v>-1.0</v>
      </c>
      <c r="CC846" s="1">
        <v>-1.0</v>
      </c>
      <c r="CD846" s="1">
        <v>28451.0</v>
      </c>
    </row>
    <row r="847">
      <c r="A847" s="1">
        <v>1.3488659E7</v>
      </c>
      <c r="B847" s="1" t="s">
        <v>4683</v>
      </c>
      <c r="C847" s="1" t="s">
        <v>4684</v>
      </c>
      <c r="D847" s="1" t="s">
        <v>4685</v>
      </c>
      <c r="E847" s="1" t="s">
        <v>85</v>
      </c>
      <c r="F847" s="1" t="s">
        <v>4686</v>
      </c>
      <c r="G847" s="1" t="s">
        <v>4687</v>
      </c>
      <c r="H847" s="2" t="str">
        <f>- Respect to The premise is necessary - please be sure to clean Up after yourself - please try NOT to leave messes at The end of your stay</f>
        <v>#ERROR!</v>
      </c>
      <c r="I847" s="1">
        <v>7.7280363E7</v>
      </c>
      <c r="J847" s="1">
        <v>42533.0</v>
      </c>
      <c r="M847" s="1">
        <v>0.0</v>
      </c>
      <c r="N847" s="1">
        <v>1.0</v>
      </c>
      <c r="O847" s="1">
        <v>0.0</v>
      </c>
      <c r="P847" s="1" t="s">
        <v>111</v>
      </c>
      <c r="Q847" s="1" t="s">
        <v>112</v>
      </c>
      <c r="R847" s="1">
        <v>40.69807</v>
      </c>
      <c r="S847" s="1">
        <v>-73.90614</v>
      </c>
      <c r="T847" s="1" t="s">
        <v>91</v>
      </c>
      <c r="U847" s="1" t="s">
        <v>113</v>
      </c>
      <c r="V847" s="1">
        <v>2.0</v>
      </c>
      <c r="W847" s="1">
        <v>2.0</v>
      </c>
      <c r="X847" s="1">
        <v>1.0</v>
      </c>
      <c r="Y847" s="1">
        <v>1.0</v>
      </c>
      <c r="Z847" s="1" t="s">
        <v>114</v>
      </c>
      <c r="AA847" s="1" t="s">
        <v>4688</v>
      </c>
      <c r="AB847" s="1">
        <v>40.0</v>
      </c>
      <c r="AC847" s="1">
        <v>1.0</v>
      </c>
      <c r="AD847" s="1">
        <v>15.0</v>
      </c>
      <c r="AE847" s="1">
        <v>21.0</v>
      </c>
      <c r="AF847" s="1" t="s">
        <v>456</v>
      </c>
      <c r="AG847" s="1">
        <v>1.0</v>
      </c>
      <c r="AH847" s="1">
        <v>0.0</v>
      </c>
      <c r="AI847" s="1">
        <v>0.0</v>
      </c>
      <c r="AJ847" s="1">
        <v>0.0</v>
      </c>
      <c r="AK847" s="1">
        <v>0.0</v>
      </c>
      <c r="AL847" s="1">
        <v>0.0</v>
      </c>
      <c r="AM847" s="1">
        <v>0.0</v>
      </c>
      <c r="AU847" s="1">
        <v>0.0</v>
      </c>
      <c r="AV847" s="1" t="s">
        <v>117</v>
      </c>
      <c r="AW847" s="1">
        <v>1.0</v>
      </c>
      <c r="AX847" s="1">
        <v>0.0</v>
      </c>
      <c r="AY847" s="1">
        <v>1.0</v>
      </c>
      <c r="AZ847" s="1">
        <v>0.0</v>
      </c>
      <c r="BB847" s="1">
        <v>-1.0</v>
      </c>
      <c r="BC847" s="1">
        <v>1.0</v>
      </c>
      <c r="BD847" s="1">
        <v>-1.0</v>
      </c>
      <c r="BE847" s="1">
        <v>-1.0</v>
      </c>
      <c r="BF847" s="1">
        <v>-1.0</v>
      </c>
      <c r="BG847" s="1">
        <v>-1.0</v>
      </c>
      <c r="BH847" s="1">
        <v>-1.0</v>
      </c>
      <c r="BI847" s="1">
        <v>-1.0</v>
      </c>
      <c r="BJ847" s="1">
        <v>-1.0</v>
      </c>
      <c r="BK847" s="1">
        <v>-1.0</v>
      </c>
      <c r="BL847" s="1">
        <v>-1.0</v>
      </c>
      <c r="BM847" s="1">
        <v>1.0</v>
      </c>
      <c r="BN847" s="1">
        <v>-1.0</v>
      </c>
      <c r="BO847" s="1">
        <v>-1.0</v>
      </c>
      <c r="BP847" s="1">
        <v>1.0</v>
      </c>
      <c r="BQ847" s="1">
        <v>-1.0</v>
      </c>
      <c r="BR847" s="1">
        <v>-1.0</v>
      </c>
      <c r="BS847" s="1">
        <v>-1.0</v>
      </c>
      <c r="BT847" s="1">
        <v>-1.0</v>
      </c>
      <c r="BU847" s="1">
        <v>1.0</v>
      </c>
      <c r="BV847" s="1">
        <v>-1.0</v>
      </c>
      <c r="BW847" s="1">
        <v>-1.0</v>
      </c>
      <c r="BX847" s="1">
        <v>-1.0</v>
      </c>
      <c r="BY847" s="1">
        <v>-1.0</v>
      </c>
      <c r="BZ847" s="1">
        <v>-1.0</v>
      </c>
      <c r="CA847" s="1">
        <v>-1.0</v>
      </c>
      <c r="CB847" s="1">
        <v>-1.0</v>
      </c>
      <c r="CC847" s="1">
        <v>-1.0</v>
      </c>
      <c r="CD847" s="1">
        <v>28451.0</v>
      </c>
    </row>
    <row r="848">
      <c r="A848" s="1">
        <v>3.5409565E7</v>
      </c>
      <c r="B848" s="1" t="s">
        <v>4689</v>
      </c>
      <c r="C848" s="1" t="s">
        <v>4690</v>
      </c>
      <c r="D848" s="1" t="s">
        <v>4691</v>
      </c>
      <c r="E848" s="1" t="s">
        <v>85</v>
      </c>
      <c r="F848" s="1" t="s">
        <v>4692</v>
      </c>
      <c r="G848" s="1" t="s">
        <v>4693</v>
      </c>
      <c r="H848" s="1" t="s">
        <v>4694</v>
      </c>
      <c r="I848" s="1">
        <v>2.56544529E8</v>
      </c>
      <c r="J848" s="1">
        <v>43572.0</v>
      </c>
      <c r="K848" s="1" t="s">
        <v>134</v>
      </c>
      <c r="L848" s="1">
        <v>1.0</v>
      </c>
      <c r="M848" s="1">
        <v>0.0</v>
      </c>
      <c r="N848" s="1">
        <v>3.0</v>
      </c>
      <c r="O848" s="1">
        <v>0.0</v>
      </c>
      <c r="P848" s="1" t="s">
        <v>123</v>
      </c>
      <c r="Q848" s="1" t="s">
        <v>124</v>
      </c>
      <c r="R848" s="1">
        <v>40.68722</v>
      </c>
      <c r="S848" s="1">
        <v>-73.91962</v>
      </c>
      <c r="T848" s="1" t="s">
        <v>125</v>
      </c>
      <c r="U848" s="1" t="s">
        <v>92</v>
      </c>
      <c r="V848" s="1">
        <v>9.0</v>
      </c>
      <c r="W848" s="1">
        <v>1.0</v>
      </c>
      <c r="X848" s="1">
        <v>2.0</v>
      </c>
      <c r="Y848" s="1">
        <v>9.0</v>
      </c>
      <c r="Z848" s="1" t="s">
        <v>93</v>
      </c>
      <c r="AA848" s="1" t="s">
        <v>4695</v>
      </c>
      <c r="AB848" s="1">
        <v>150.0</v>
      </c>
      <c r="AC848" s="1">
        <v>6.0</v>
      </c>
      <c r="AD848" s="1">
        <v>10.0</v>
      </c>
      <c r="AE848" s="1">
        <v>1.0</v>
      </c>
      <c r="AF848" s="1" t="s">
        <v>95</v>
      </c>
      <c r="AG848" s="1">
        <v>1.0</v>
      </c>
      <c r="AH848" s="1">
        <v>21.0</v>
      </c>
      <c r="AI848" s="1">
        <v>42.0</v>
      </c>
      <c r="AJ848" s="1">
        <v>65.0</v>
      </c>
      <c r="AK848" s="1">
        <v>312.0</v>
      </c>
      <c r="AL848" s="1">
        <v>3.0</v>
      </c>
      <c r="AM848" s="1">
        <v>3.0</v>
      </c>
      <c r="AN848" s="1">
        <v>100.0</v>
      </c>
      <c r="AO848" s="1">
        <v>9.0</v>
      </c>
      <c r="AP848" s="1">
        <v>9.0</v>
      </c>
      <c r="AQ848" s="1">
        <v>9.0</v>
      </c>
      <c r="AR848" s="1">
        <v>9.0</v>
      </c>
      <c r="AS848" s="1">
        <v>9.0</v>
      </c>
      <c r="AT848" s="1">
        <v>9.0</v>
      </c>
      <c r="AU848" s="1">
        <v>0.0</v>
      </c>
      <c r="AV848" s="1" t="s">
        <v>96</v>
      </c>
      <c r="AW848" s="1">
        <v>3.0</v>
      </c>
      <c r="AX848" s="1">
        <v>3.0</v>
      </c>
      <c r="AY848" s="1">
        <v>0.0</v>
      </c>
      <c r="AZ848" s="1">
        <v>0.0</v>
      </c>
      <c r="BA848" s="1">
        <v>3.0</v>
      </c>
      <c r="BB848" s="1">
        <v>-1.0</v>
      </c>
      <c r="BC848" s="1">
        <v>1.0</v>
      </c>
      <c r="BD848" s="1">
        <v>-1.0</v>
      </c>
      <c r="BE848" s="1">
        <v>-1.0</v>
      </c>
      <c r="BF848" s="1">
        <v>-1.0</v>
      </c>
      <c r="BG848" s="1">
        <v>-1.0</v>
      </c>
      <c r="BH848" s="1">
        <v>-1.0</v>
      </c>
      <c r="BI848" s="1">
        <v>-1.0</v>
      </c>
      <c r="BJ848" s="1">
        <v>1.0</v>
      </c>
      <c r="BK848" s="1">
        <v>-1.0</v>
      </c>
      <c r="BL848" s="1">
        <v>-1.0</v>
      </c>
      <c r="BM848" s="1">
        <v>-1.0</v>
      </c>
      <c r="BN848" s="1">
        <v>-1.0</v>
      </c>
      <c r="BO848" s="1">
        <v>-1.0</v>
      </c>
      <c r="BP848" s="1">
        <v>-1.0</v>
      </c>
      <c r="BQ848" s="1">
        <v>-1.0</v>
      </c>
      <c r="BR848" s="1">
        <v>-1.0</v>
      </c>
      <c r="BS848" s="1">
        <v>-1.0</v>
      </c>
      <c r="BT848" s="1">
        <v>-1.0</v>
      </c>
      <c r="BU848" s="1">
        <v>1.0</v>
      </c>
      <c r="BV848" s="1">
        <v>-1.0</v>
      </c>
      <c r="BW848" s="1">
        <v>-1.0</v>
      </c>
      <c r="BX848" s="1">
        <v>1.0</v>
      </c>
      <c r="BY848" s="1">
        <v>-1.0</v>
      </c>
      <c r="BZ848" s="1">
        <v>1.0</v>
      </c>
      <c r="CA848" s="1">
        <v>-1.0</v>
      </c>
      <c r="CB848" s="1">
        <v>-1.0</v>
      </c>
      <c r="CC848" s="1">
        <v>-1.0</v>
      </c>
      <c r="CD848" s="1">
        <v>28468.0</v>
      </c>
    </row>
    <row r="849">
      <c r="A849" s="1">
        <v>1.3771529E7</v>
      </c>
      <c r="B849" s="1" t="s">
        <v>4696</v>
      </c>
      <c r="C849" s="1" t="s">
        <v>4697</v>
      </c>
      <c r="D849" s="1" t="s">
        <v>4698</v>
      </c>
      <c r="E849" s="1" t="s">
        <v>85</v>
      </c>
      <c r="F849" s="1" t="s">
        <v>4699</v>
      </c>
      <c r="G849" s="1" t="s">
        <v>4700</v>
      </c>
      <c r="I849" s="1">
        <v>7.3717067E7</v>
      </c>
      <c r="J849" s="1">
        <v>42514.0</v>
      </c>
      <c r="K849" s="1" t="s">
        <v>134</v>
      </c>
      <c r="L849" s="1">
        <v>0.92</v>
      </c>
      <c r="M849" s="1">
        <v>0.0</v>
      </c>
      <c r="N849" s="1">
        <v>1.0</v>
      </c>
      <c r="O849" s="1">
        <v>1.0</v>
      </c>
      <c r="P849" s="1" t="s">
        <v>89</v>
      </c>
      <c r="Q849" s="1" t="s">
        <v>613</v>
      </c>
      <c r="R849" s="1">
        <v>40.8266099999999</v>
      </c>
      <c r="S849" s="1">
        <v>-73.94165</v>
      </c>
      <c r="T849" s="1" t="s">
        <v>91</v>
      </c>
      <c r="U849" s="1" t="s">
        <v>92</v>
      </c>
      <c r="V849" s="1">
        <v>2.0</v>
      </c>
      <c r="W849" s="1">
        <v>1.0</v>
      </c>
      <c r="X849" s="1">
        <v>1.0</v>
      </c>
      <c r="Y849" s="1">
        <v>1.0</v>
      </c>
      <c r="Z849" s="1" t="s">
        <v>93</v>
      </c>
      <c r="AA849" s="1" t="s">
        <v>4701</v>
      </c>
      <c r="AB849" s="1">
        <v>100.0</v>
      </c>
      <c r="AC849" s="1">
        <v>1.0</v>
      </c>
      <c r="AD849" s="1">
        <v>25.0</v>
      </c>
      <c r="AE849" s="1">
        <v>4.0</v>
      </c>
      <c r="AF849" s="1" t="s">
        <v>2136</v>
      </c>
      <c r="AG849" s="1">
        <v>1.0</v>
      </c>
      <c r="AH849" s="1">
        <v>3.0</v>
      </c>
      <c r="AI849" s="1">
        <v>27.0</v>
      </c>
      <c r="AJ849" s="1">
        <v>27.0</v>
      </c>
      <c r="AK849" s="1">
        <v>27.0</v>
      </c>
      <c r="AL849" s="1">
        <v>6.0</v>
      </c>
      <c r="AM849" s="1">
        <v>4.0</v>
      </c>
      <c r="AN849" s="1">
        <v>88.0</v>
      </c>
      <c r="AO849" s="1">
        <v>9.0</v>
      </c>
      <c r="AP849" s="1">
        <v>9.0</v>
      </c>
      <c r="AQ849" s="1">
        <v>10.0</v>
      </c>
      <c r="AR849" s="1">
        <v>10.0</v>
      </c>
      <c r="AS849" s="1">
        <v>9.0</v>
      </c>
      <c r="AT849" s="1">
        <v>9.0</v>
      </c>
      <c r="AU849" s="1">
        <v>0.0</v>
      </c>
      <c r="AV849" s="1" t="s">
        <v>96</v>
      </c>
      <c r="AW849" s="1">
        <v>1.0</v>
      </c>
      <c r="AX849" s="1">
        <v>1.0</v>
      </c>
      <c r="AY849" s="1">
        <v>0.0</v>
      </c>
      <c r="AZ849" s="1">
        <v>0.0</v>
      </c>
      <c r="BA849" s="1">
        <v>0.17</v>
      </c>
      <c r="BB849" s="1">
        <v>-1.0</v>
      </c>
      <c r="BC849" s="1">
        <v>-1.0</v>
      </c>
      <c r="BD849" s="1">
        <v>-1.0</v>
      </c>
      <c r="BE849" s="1">
        <v>-1.0</v>
      </c>
      <c r="BF849" s="1">
        <v>-1.0</v>
      </c>
      <c r="BG849" s="1">
        <v>-1.0</v>
      </c>
      <c r="BH849" s="1">
        <v>1.0</v>
      </c>
      <c r="BI849" s="1">
        <v>-1.0</v>
      </c>
      <c r="BJ849" s="1">
        <v>-1.0</v>
      </c>
      <c r="BK849" s="1">
        <v>1.0</v>
      </c>
      <c r="BL849" s="1">
        <v>1.0</v>
      </c>
      <c r="BM849" s="1">
        <v>-1.0</v>
      </c>
      <c r="BN849" s="1">
        <v>-1.0</v>
      </c>
      <c r="BO849" s="1">
        <v>-1.0</v>
      </c>
      <c r="BP849" s="1">
        <v>-1.0</v>
      </c>
      <c r="BQ849" s="1">
        <v>1.0</v>
      </c>
      <c r="BR849" s="1">
        <v>-1.0</v>
      </c>
      <c r="BS849" s="1">
        <v>1.0</v>
      </c>
      <c r="BT849" s="1">
        <v>-1.0</v>
      </c>
      <c r="BU849" s="1">
        <v>1.0</v>
      </c>
      <c r="BV849" s="1">
        <v>1.0</v>
      </c>
      <c r="BW849" s="1">
        <v>1.0</v>
      </c>
      <c r="BX849" s="1">
        <v>-1.0</v>
      </c>
      <c r="BY849" s="1">
        <v>-1.0</v>
      </c>
      <c r="BZ849" s="1">
        <v>-1.0</v>
      </c>
      <c r="CA849" s="1">
        <v>1.0</v>
      </c>
      <c r="CB849" s="1">
        <v>-1.0</v>
      </c>
      <c r="CC849" s="1">
        <v>-1.0</v>
      </c>
      <c r="CD849" s="1">
        <v>28553.0</v>
      </c>
    </row>
    <row r="850">
      <c r="A850" s="1">
        <v>3.0686886E7</v>
      </c>
      <c r="B850" s="1" t="s">
        <v>4702</v>
      </c>
      <c r="C850" s="1" t="s">
        <v>4703</v>
      </c>
      <c r="D850" s="1" t="s">
        <v>4703</v>
      </c>
      <c r="E850" s="1" t="s">
        <v>85</v>
      </c>
      <c r="I850" s="1">
        <v>2.10301854E8</v>
      </c>
      <c r="J850" s="1">
        <v>43330.0</v>
      </c>
      <c r="M850" s="1">
        <v>0.0</v>
      </c>
      <c r="N850" s="1">
        <v>2.0</v>
      </c>
      <c r="O850" s="1">
        <v>0.0</v>
      </c>
      <c r="P850" s="1" t="s">
        <v>89</v>
      </c>
      <c r="Q850" s="1" t="s">
        <v>273</v>
      </c>
      <c r="R850" s="1">
        <v>40.76435</v>
      </c>
      <c r="S850" s="1">
        <v>-73.9819699999999</v>
      </c>
      <c r="T850" s="1" t="s">
        <v>91</v>
      </c>
      <c r="U850" s="1" t="s">
        <v>92</v>
      </c>
      <c r="V850" s="1">
        <v>4.0</v>
      </c>
      <c r="W850" s="1">
        <v>2.0</v>
      </c>
      <c r="X850" s="1">
        <v>1.0</v>
      </c>
      <c r="Y850" s="1">
        <v>1.0</v>
      </c>
      <c r="Z850" s="1" t="s">
        <v>93</v>
      </c>
      <c r="AA850" s="1" t="s">
        <v>4704</v>
      </c>
      <c r="AB850" s="1">
        <v>345.0</v>
      </c>
      <c r="AC850" s="1">
        <v>1.0</v>
      </c>
      <c r="AD850" s="1">
        <v>0.0</v>
      </c>
      <c r="AE850" s="1">
        <v>7.0</v>
      </c>
      <c r="AF850" s="1" t="s">
        <v>452</v>
      </c>
      <c r="AG850" s="1">
        <v>1.0</v>
      </c>
      <c r="AH850" s="1">
        <v>0.0</v>
      </c>
      <c r="AI850" s="1">
        <v>0.0</v>
      </c>
      <c r="AJ850" s="1">
        <v>0.0</v>
      </c>
      <c r="AK850" s="1">
        <v>227.0</v>
      </c>
      <c r="AL850" s="1">
        <v>0.0</v>
      </c>
      <c r="AM850" s="1">
        <v>0.0</v>
      </c>
      <c r="AU850" s="1">
        <v>1.0</v>
      </c>
      <c r="AV850" s="1" t="s">
        <v>105</v>
      </c>
      <c r="AW850" s="1">
        <v>1.0</v>
      </c>
      <c r="AX850" s="1">
        <v>1.0</v>
      </c>
      <c r="AY850" s="1">
        <v>0.0</v>
      </c>
      <c r="AZ850" s="1">
        <v>0.0</v>
      </c>
      <c r="BB850" s="1">
        <v>-1.0</v>
      </c>
      <c r="BC850" s="1">
        <v>1.0</v>
      </c>
      <c r="BD850" s="1">
        <v>-1.0</v>
      </c>
      <c r="BE850" s="1">
        <v>-1.0</v>
      </c>
      <c r="BF850" s="1">
        <v>-1.0</v>
      </c>
      <c r="BG850" s="1">
        <v>-1.0</v>
      </c>
      <c r="BH850" s="1">
        <v>-1.0</v>
      </c>
      <c r="BI850" s="1">
        <v>-1.0</v>
      </c>
      <c r="BJ850" s="1">
        <v>1.0</v>
      </c>
      <c r="BK850" s="1">
        <v>-1.0</v>
      </c>
      <c r="BL850" s="1">
        <v>-1.0</v>
      </c>
      <c r="BM850" s="1">
        <v>-1.0</v>
      </c>
      <c r="BN850" s="1">
        <v>1.0</v>
      </c>
      <c r="BO850" s="1">
        <v>1.0</v>
      </c>
      <c r="BP850" s="1">
        <v>-1.0</v>
      </c>
      <c r="BQ850" s="1">
        <v>1.0</v>
      </c>
      <c r="BR850" s="1">
        <v>-1.0</v>
      </c>
      <c r="BS850" s="1">
        <v>-1.0</v>
      </c>
      <c r="BT850" s="1">
        <v>-1.0</v>
      </c>
      <c r="BU850" s="1">
        <v>1.0</v>
      </c>
      <c r="BV850" s="1">
        <v>-1.0</v>
      </c>
      <c r="BW850" s="1">
        <v>-1.0</v>
      </c>
      <c r="BX850" s="1">
        <v>-1.0</v>
      </c>
      <c r="BY850" s="1">
        <v>-1.0</v>
      </c>
      <c r="BZ850" s="1">
        <v>-1.0</v>
      </c>
      <c r="CA850" s="1">
        <v>-1.0</v>
      </c>
      <c r="CB850" s="1">
        <v>-1.0</v>
      </c>
      <c r="CC850" s="1">
        <v>-1.0</v>
      </c>
      <c r="CD850" s="1">
        <v>28577.0</v>
      </c>
    </row>
    <row r="851">
      <c r="A851" s="1">
        <v>2.9653774E7</v>
      </c>
      <c r="B851" s="1" t="s">
        <v>4705</v>
      </c>
      <c r="C851" s="1" t="s">
        <v>4706</v>
      </c>
      <c r="D851" s="1" t="s">
        <v>4706</v>
      </c>
      <c r="E851" s="1" t="s">
        <v>85</v>
      </c>
      <c r="H851" s="1" t="s">
        <v>4707</v>
      </c>
      <c r="I851" s="1">
        <v>2.04852306E8</v>
      </c>
      <c r="J851" s="1">
        <v>43305.0</v>
      </c>
      <c r="K851" s="1" t="s">
        <v>272</v>
      </c>
      <c r="L851" s="1">
        <v>0.67</v>
      </c>
      <c r="M851" s="1">
        <v>0.0</v>
      </c>
      <c r="N851" s="1">
        <v>14.0</v>
      </c>
      <c r="O851" s="1">
        <v>0.0</v>
      </c>
      <c r="P851" s="1" t="s">
        <v>123</v>
      </c>
      <c r="Q851" s="1" t="s">
        <v>124</v>
      </c>
      <c r="R851" s="1">
        <v>40.67931</v>
      </c>
      <c r="S851" s="1">
        <v>-73.93212</v>
      </c>
      <c r="T851" s="1" t="s">
        <v>91</v>
      </c>
      <c r="U851" s="1" t="s">
        <v>113</v>
      </c>
      <c r="V851" s="1">
        <v>4.0</v>
      </c>
      <c r="W851" s="1">
        <v>1.0</v>
      </c>
      <c r="X851" s="1">
        <v>1.0</v>
      </c>
      <c r="Y851" s="1">
        <v>4.0</v>
      </c>
      <c r="Z851" s="1" t="s">
        <v>93</v>
      </c>
      <c r="AA851" s="1" t="s">
        <v>4708</v>
      </c>
      <c r="AB851" s="1">
        <v>75.0</v>
      </c>
      <c r="AC851" s="1">
        <v>3.0</v>
      </c>
      <c r="AD851" s="1">
        <v>25.0</v>
      </c>
      <c r="AE851" s="1">
        <v>15.0</v>
      </c>
      <c r="AF851" s="1" t="s">
        <v>407</v>
      </c>
      <c r="AG851" s="1">
        <v>1.0</v>
      </c>
      <c r="AH851" s="1">
        <v>0.0</v>
      </c>
      <c r="AI851" s="1">
        <v>0.0</v>
      </c>
      <c r="AJ851" s="1">
        <v>0.0</v>
      </c>
      <c r="AK851" s="1">
        <v>0.0</v>
      </c>
      <c r="AL851" s="1">
        <v>0.0</v>
      </c>
      <c r="AM851" s="1">
        <v>0.0</v>
      </c>
      <c r="AU851" s="1">
        <v>0.0</v>
      </c>
      <c r="AV851" s="1" t="s">
        <v>96</v>
      </c>
      <c r="AW851" s="1">
        <v>14.0</v>
      </c>
      <c r="AX851" s="1">
        <v>3.0</v>
      </c>
      <c r="AY851" s="1">
        <v>7.0</v>
      </c>
      <c r="AZ851" s="1">
        <v>4.0</v>
      </c>
      <c r="BB851" s="1">
        <v>-1.0</v>
      </c>
      <c r="BC851" s="1">
        <v>1.0</v>
      </c>
      <c r="BD851" s="1">
        <v>-1.0</v>
      </c>
      <c r="BE851" s="1">
        <v>-1.0</v>
      </c>
      <c r="BF851" s="1">
        <v>-1.0</v>
      </c>
      <c r="BG851" s="1">
        <v>-1.0</v>
      </c>
      <c r="BH851" s="1">
        <v>-1.0</v>
      </c>
      <c r="BI851" s="1">
        <v>-1.0</v>
      </c>
      <c r="BJ851" s="1">
        <v>-1.0</v>
      </c>
      <c r="BK851" s="1">
        <v>-1.0</v>
      </c>
      <c r="BL851" s="1">
        <v>-1.0</v>
      </c>
      <c r="BM851" s="1">
        <v>-1.0</v>
      </c>
      <c r="BN851" s="1">
        <v>-1.0</v>
      </c>
      <c r="BO851" s="1">
        <v>-1.0</v>
      </c>
      <c r="BP851" s="1">
        <v>-1.0</v>
      </c>
      <c r="BQ851" s="1">
        <v>1.0</v>
      </c>
      <c r="BR851" s="1">
        <v>-1.0</v>
      </c>
      <c r="BS851" s="1">
        <v>-1.0</v>
      </c>
      <c r="BT851" s="1">
        <v>-1.0</v>
      </c>
      <c r="BU851" s="1">
        <v>1.0</v>
      </c>
      <c r="BV851" s="1">
        <v>-1.0</v>
      </c>
      <c r="BW851" s="1">
        <v>-1.0</v>
      </c>
      <c r="BX851" s="1">
        <v>-1.0</v>
      </c>
      <c r="BY851" s="1">
        <v>1.0</v>
      </c>
      <c r="BZ851" s="1">
        <v>-1.0</v>
      </c>
      <c r="CA851" s="1">
        <v>-1.0</v>
      </c>
      <c r="CB851" s="1">
        <v>-1.0</v>
      </c>
      <c r="CC851" s="1">
        <v>-1.0</v>
      </c>
      <c r="CD851" s="1">
        <v>28703.0</v>
      </c>
    </row>
    <row r="852">
      <c r="A852" s="1">
        <v>7889596.0</v>
      </c>
      <c r="B852" s="1" t="s">
        <v>4709</v>
      </c>
      <c r="C852" s="1" t="s">
        <v>4710</v>
      </c>
      <c r="D852" s="1" t="s">
        <v>4711</v>
      </c>
      <c r="E852" s="1" t="s">
        <v>85</v>
      </c>
      <c r="F852" s="1" t="s">
        <v>3270</v>
      </c>
      <c r="G852" s="1" t="s">
        <v>4712</v>
      </c>
      <c r="H852" s="1" t="s">
        <v>4713</v>
      </c>
      <c r="I852" s="1">
        <v>1.1010205E7</v>
      </c>
      <c r="J852" s="1">
        <v>41643.0</v>
      </c>
      <c r="K852" s="1" t="s">
        <v>134</v>
      </c>
      <c r="L852" s="1">
        <v>1.0</v>
      </c>
      <c r="M852" s="1">
        <v>0.0</v>
      </c>
      <c r="N852" s="1">
        <v>3.0</v>
      </c>
      <c r="O852" s="1">
        <v>1.0</v>
      </c>
      <c r="P852" s="1" t="s">
        <v>123</v>
      </c>
      <c r="Q852" s="1" t="s">
        <v>124</v>
      </c>
      <c r="R852" s="1">
        <v>40.61391</v>
      </c>
      <c r="S852" s="1">
        <v>-73.99128</v>
      </c>
      <c r="T852" s="1" t="s">
        <v>125</v>
      </c>
      <c r="U852" s="1" t="s">
        <v>113</v>
      </c>
      <c r="V852" s="1">
        <v>2.0</v>
      </c>
      <c r="W852" s="1">
        <v>1.0</v>
      </c>
      <c r="X852" s="1">
        <v>1.0</v>
      </c>
      <c r="Y852" s="1">
        <v>1.0</v>
      </c>
      <c r="Z852" s="1" t="s">
        <v>93</v>
      </c>
      <c r="AA852" s="1" t="s">
        <v>4714</v>
      </c>
      <c r="AB852" s="1">
        <v>79.0</v>
      </c>
      <c r="AC852" s="1">
        <v>1.0</v>
      </c>
      <c r="AD852" s="1">
        <v>10.0</v>
      </c>
      <c r="AE852" s="1">
        <v>2.0</v>
      </c>
      <c r="AF852" s="1" t="s">
        <v>669</v>
      </c>
      <c r="AG852" s="1">
        <v>1.0</v>
      </c>
      <c r="AH852" s="1">
        <v>30.0</v>
      </c>
      <c r="AI852" s="1">
        <v>60.0</v>
      </c>
      <c r="AJ852" s="1">
        <v>90.0</v>
      </c>
      <c r="AK852" s="1">
        <v>365.0</v>
      </c>
      <c r="AL852" s="1">
        <v>2.0</v>
      </c>
      <c r="AM852" s="1">
        <v>2.0</v>
      </c>
      <c r="AN852" s="1">
        <v>60.0</v>
      </c>
      <c r="AO852" s="1">
        <v>6.0</v>
      </c>
      <c r="AP852" s="1">
        <v>6.0</v>
      </c>
      <c r="AQ852" s="1">
        <v>6.0</v>
      </c>
      <c r="AR852" s="1">
        <v>6.0</v>
      </c>
      <c r="AS852" s="1">
        <v>8.0</v>
      </c>
      <c r="AT852" s="1">
        <v>6.0</v>
      </c>
      <c r="AU852" s="1">
        <v>0.0</v>
      </c>
      <c r="AV852" s="1" t="s">
        <v>105</v>
      </c>
      <c r="AW852" s="1">
        <v>2.0</v>
      </c>
      <c r="AX852" s="1">
        <v>0.0</v>
      </c>
      <c r="AY852" s="1">
        <v>2.0</v>
      </c>
      <c r="AZ852" s="1">
        <v>0.0</v>
      </c>
      <c r="BA852" s="1">
        <v>0.22</v>
      </c>
      <c r="BB852" s="1">
        <v>-1.0</v>
      </c>
      <c r="BC852" s="1">
        <v>1.0</v>
      </c>
      <c r="BD852" s="1">
        <v>-1.0</v>
      </c>
      <c r="BE852" s="1">
        <v>-1.0</v>
      </c>
      <c r="BF852" s="1">
        <v>-1.0</v>
      </c>
      <c r="BG852" s="1">
        <v>-1.0</v>
      </c>
      <c r="BH852" s="1">
        <v>1.0</v>
      </c>
      <c r="BI852" s="1">
        <v>-1.0</v>
      </c>
      <c r="BJ852" s="1">
        <v>-1.0</v>
      </c>
      <c r="BK852" s="1">
        <v>-1.0</v>
      </c>
      <c r="BL852" s="1">
        <v>1.0</v>
      </c>
      <c r="BM852" s="1">
        <v>1.0</v>
      </c>
      <c r="BN852" s="1">
        <v>-1.0</v>
      </c>
      <c r="BO852" s="1">
        <v>-1.0</v>
      </c>
      <c r="BP852" s="1">
        <v>-1.0</v>
      </c>
      <c r="BQ852" s="1">
        <v>1.0</v>
      </c>
      <c r="BR852" s="1">
        <v>1.0</v>
      </c>
      <c r="BS852" s="1">
        <v>1.0</v>
      </c>
      <c r="BT852" s="1">
        <v>-1.0</v>
      </c>
      <c r="BU852" s="1">
        <v>1.0</v>
      </c>
      <c r="BV852" s="1">
        <v>-1.0</v>
      </c>
      <c r="BW852" s="1">
        <v>-1.0</v>
      </c>
      <c r="BX852" s="1">
        <v>-1.0</v>
      </c>
      <c r="BY852" s="1">
        <v>-1.0</v>
      </c>
      <c r="BZ852" s="1">
        <v>-1.0</v>
      </c>
      <c r="CA852" s="1">
        <v>-1.0</v>
      </c>
      <c r="CB852" s="1">
        <v>-1.0</v>
      </c>
      <c r="CC852" s="1">
        <v>-1.0</v>
      </c>
      <c r="CD852" s="1">
        <v>28789.0</v>
      </c>
    </row>
    <row r="853">
      <c r="A853" s="1">
        <v>3.3709566E7</v>
      </c>
      <c r="B853" s="1" t="s">
        <v>4715</v>
      </c>
      <c r="C853" s="1" t="s">
        <v>4716</v>
      </c>
      <c r="D853" s="1" t="s">
        <v>4717</v>
      </c>
      <c r="E853" s="1" t="s">
        <v>85</v>
      </c>
      <c r="F853" s="1" t="s">
        <v>4718</v>
      </c>
      <c r="G853" s="1" t="s">
        <v>4719</v>
      </c>
      <c r="I853" s="1">
        <v>1.0696263E7</v>
      </c>
      <c r="J853" s="1">
        <v>41626.0</v>
      </c>
      <c r="M853" s="1">
        <v>0.0</v>
      </c>
      <c r="N853" s="1">
        <v>1.0</v>
      </c>
      <c r="O853" s="1">
        <v>0.0</v>
      </c>
      <c r="P853" s="1" t="s">
        <v>123</v>
      </c>
      <c r="Q853" s="1" t="s">
        <v>124</v>
      </c>
      <c r="R853" s="1">
        <v>40.69058</v>
      </c>
      <c r="S853" s="1">
        <v>-73.91303</v>
      </c>
      <c r="T853" s="1" t="s">
        <v>91</v>
      </c>
      <c r="U853" s="1" t="s">
        <v>113</v>
      </c>
      <c r="V853" s="1">
        <v>1.0</v>
      </c>
      <c r="W853" s="1">
        <v>1.0</v>
      </c>
      <c r="X853" s="1">
        <v>1.0</v>
      </c>
      <c r="Y853" s="1">
        <v>1.0</v>
      </c>
      <c r="Z853" s="1" t="s">
        <v>93</v>
      </c>
      <c r="AA853" s="1" t="s">
        <v>4720</v>
      </c>
      <c r="AB853" s="1">
        <v>60.0</v>
      </c>
      <c r="AC853" s="1">
        <v>1.0</v>
      </c>
      <c r="AD853" s="1">
        <v>0.0</v>
      </c>
      <c r="AE853" s="1">
        <v>7.0</v>
      </c>
      <c r="AF853" s="1" t="s">
        <v>255</v>
      </c>
      <c r="AG853" s="1">
        <v>1.0</v>
      </c>
      <c r="AH853" s="1">
        <v>0.0</v>
      </c>
      <c r="AI853" s="1">
        <v>0.0</v>
      </c>
      <c r="AJ853" s="1">
        <v>0.0</v>
      </c>
      <c r="AK853" s="1">
        <v>0.0</v>
      </c>
      <c r="AL853" s="1">
        <v>0.0</v>
      </c>
      <c r="AM853" s="1">
        <v>0.0</v>
      </c>
      <c r="AU853" s="1">
        <v>0.0</v>
      </c>
      <c r="AV853" s="1" t="s">
        <v>105</v>
      </c>
      <c r="AW853" s="1">
        <v>1.0</v>
      </c>
      <c r="AX853" s="1">
        <v>0.0</v>
      </c>
      <c r="AY853" s="1">
        <v>1.0</v>
      </c>
      <c r="AZ853" s="1">
        <v>0.0</v>
      </c>
      <c r="BB853" s="1">
        <v>-1.0</v>
      </c>
      <c r="BC853" s="1">
        <v>-1.0</v>
      </c>
      <c r="BD853" s="1">
        <v>-1.0</v>
      </c>
      <c r="BE853" s="1">
        <v>-1.0</v>
      </c>
      <c r="BF853" s="1">
        <v>-1.0</v>
      </c>
      <c r="BG853" s="1">
        <v>-1.0</v>
      </c>
      <c r="BH853" s="1">
        <v>-1.0</v>
      </c>
      <c r="BI853" s="1">
        <v>-1.0</v>
      </c>
      <c r="BJ853" s="1">
        <v>-1.0</v>
      </c>
      <c r="BK853" s="1">
        <v>-1.0</v>
      </c>
      <c r="BL853" s="1">
        <v>-1.0</v>
      </c>
      <c r="BM853" s="1">
        <v>1.0</v>
      </c>
      <c r="BN853" s="1">
        <v>-1.0</v>
      </c>
      <c r="BO853" s="1">
        <v>-1.0</v>
      </c>
      <c r="BP853" s="1">
        <v>-1.0</v>
      </c>
      <c r="BQ853" s="1">
        <v>-1.0</v>
      </c>
      <c r="BR853" s="1">
        <v>-1.0</v>
      </c>
      <c r="BS853" s="1">
        <v>-1.0</v>
      </c>
      <c r="BT853" s="1">
        <v>-1.0</v>
      </c>
      <c r="BU853" s="1">
        <v>1.0</v>
      </c>
      <c r="BV853" s="1">
        <v>-1.0</v>
      </c>
      <c r="BW853" s="1">
        <v>-1.0</v>
      </c>
      <c r="BX853" s="1">
        <v>-1.0</v>
      </c>
      <c r="BY853" s="1">
        <v>-1.0</v>
      </c>
      <c r="BZ853" s="1">
        <v>-1.0</v>
      </c>
      <c r="CA853" s="1">
        <v>-1.0</v>
      </c>
      <c r="CB853" s="1">
        <v>-1.0</v>
      </c>
      <c r="CC853" s="1">
        <v>-1.0</v>
      </c>
      <c r="CD853" s="1">
        <v>28879.0</v>
      </c>
    </row>
    <row r="854">
      <c r="A854" s="1">
        <v>1.1008081E7</v>
      </c>
      <c r="B854" s="1" t="s">
        <v>4721</v>
      </c>
      <c r="C854" s="1" t="s">
        <v>4722</v>
      </c>
      <c r="D854" s="1" t="s">
        <v>4723</v>
      </c>
      <c r="E854" s="1" t="s">
        <v>85</v>
      </c>
      <c r="F854" s="1" t="s">
        <v>4724</v>
      </c>
      <c r="G854" s="1" t="s">
        <v>4725</v>
      </c>
      <c r="H854" s="1" t="s">
        <v>4726</v>
      </c>
      <c r="I854" s="1">
        <v>5.7122538E7</v>
      </c>
      <c r="J854" s="1">
        <v>42402.0</v>
      </c>
      <c r="K854" s="1" t="s">
        <v>272</v>
      </c>
      <c r="L854" s="1">
        <v>0.6</v>
      </c>
      <c r="M854" s="1">
        <v>0.0</v>
      </c>
      <c r="N854" s="1">
        <v>1.0</v>
      </c>
      <c r="O854" s="1">
        <v>0.0</v>
      </c>
      <c r="P854" s="1" t="s">
        <v>89</v>
      </c>
      <c r="Q854" s="1" t="s">
        <v>613</v>
      </c>
      <c r="R854" s="1">
        <v>40.82564</v>
      </c>
      <c r="S854" s="1">
        <v>-73.94143</v>
      </c>
      <c r="T854" s="1" t="s">
        <v>91</v>
      </c>
      <c r="U854" s="1" t="s">
        <v>113</v>
      </c>
      <c r="V854" s="1">
        <v>2.0</v>
      </c>
      <c r="W854" s="1">
        <v>1.0</v>
      </c>
      <c r="X854" s="1">
        <v>1.0</v>
      </c>
      <c r="Y854" s="1">
        <v>1.0</v>
      </c>
      <c r="Z854" s="1" t="s">
        <v>93</v>
      </c>
      <c r="AA854" s="1" t="s">
        <v>1218</v>
      </c>
      <c r="AB854" s="1">
        <v>60.0</v>
      </c>
      <c r="AC854" s="1">
        <v>1.0</v>
      </c>
      <c r="AD854" s="1">
        <v>0.0</v>
      </c>
      <c r="AE854" s="1">
        <v>1.0</v>
      </c>
      <c r="AF854" s="1" t="s">
        <v>452</v>
      </c>
      <c r="AG854" s="1">
        <v>1.0</v>
      </c>
      <c r="AH854" s="1">
        <v>23.0</v>
      </c>
      <c r="AI854" s="1">
        <v>53.0</v>
      </c>
      <c r="AJ854" s="1">
        <v>83.0</v>
      </c>
      <c r="AK854" s="1">
        <v>83.0</v>
      </c>
      <c r="AL854" s="1">
        <v>6.0</v>
      </c>
      <c r="AM854" s="1">
        <v>6.0</v>
      </c>
      <c r="AN854" s="1">
        <v>87.0</v>
      </c>
      <c r="AO854" s="1">
        <v>10.0</v>
      </c>
      <c r="AP854" s="1">
        <v>8.0</v>
      </c>
      <c r="AQ854" s="1">
        <v>10.0</v>
      </c>
      <c r="AR854" s="1">
        <v>10.0</v>
      </c>
      <c r="AS854" s="1">
        <v>10.0</v>
      </c>
      <c r="AT854" s="1">
        <v>9.0</v>
      </c>
      <c r="AU854" s="1">
        <v>0.0</v>
      </c>
      <c r="AV854" s="1" t="s">
        <v>105</v>
      </c>
      <c r="AW854" s="1">
        <v>1.0</v>
      </c>
      <c r="AX854" s="1">
        <v>0.0</v>
      </c>
      <c r="AY854" s="1">
        <v>1.0</v>
      </c>
      <c r="AZ854" s="1">
        <v>0.0</v>
      </c>
      <c r="BA854" s="1">
        <v>2.43</v>
      </c>
      <c r="BB854" s="1">
        <v>-1.0</v>
      </c>
      <c r="BC854" s="1">
        <v>-1.0</v>
      </c>
      <c r="BD854" s="1">
        <v>-1.0</v>
      </c>
      <c r="BE854" s="1">
        <v>-1.0</v>
      </c>
      <c r="BF854" s="1">
        <v>-1.0</v>
      </c>
      <c r="BG854" s="1">
        <v>-1.0</v>
      </c>
      <c r="BH854" s="1">
        <v>-1.0</v>
      </c>
      <c r="BI854" s="1">
        <v>-1.0</v>
      </c>
      <c r="BJ854" s="1">
        <v>-1.0</v>
      </c>
      <c r="BK854" s="1">
        <v>-1.0</v>
      </c>
      <c r="BL854" s="1">
        <v>-1.0</v>
      </c>
      <c r="BM854" s="1">
        <v>-1.0</v>
      </c>
      <c r="BN854" s="1">
        <v>-1.0</v>
      </c>
      <c r="BO854" s="1">
        <v>-1.0</v>
      </c>
      <c r="BP854" s="1">
        <v>-1.0</v>
      </c>
      <c r="BQ854" s="1">
        <v>-1.0</v>
      </c>
      <c r="BR854" s="1">
        <v>-1.0</v>
      </c>
      <c r="BS854" s="1">
        <v>-1.0</v>
      </c>
      <c r="BT854" s="1">
        <v>-1.0</v>
      </c>
      <c r="BU854" s="1">
        <v>-1.0</v>
      </c>
      <c r="BV854" s="1">
        <v>-1.0</v>
      </c>
      <c r="BW854" s="1">
        <v>-1.0</v>
      </c>
      <c r="BX854" s="1">
        <v>-1.0</v>
      </c>
      <c r="BY854" s="1">
        <v>-1.0</v>
      </c>
      <c r="BZ854" s="1">
        <v>-1.0</v>
      </c>
      <c r="CA854" s="1">
        <v>-1.0</v>
      </c>
      <c r="CB854" s="1">
        <v>-1.0</v>
      </c>
      <c r="CC854" s="1">
        <v>-1.0</v>
      </c>
      <c r="CD854" s="1">
        <v>28888.0</v>
      </c>
    </row>
    <row r="855">
      <c r="A855" s="1">
        <v>2110493.0</v>
      </c>
      <c r="B855" s="1" t="s">
        <v>4727</v>
      </c>
      <c r="C855" s="1" t="s">
        <v>4728</v>
      </c>
      <c r="D855" s="1" t="s">
        <v>4729</v>
      </c>
      <c r="E855" s="1" t="s">
        <v>85</v>
      </c>
      <c r="F855" s="1" t="s">
        <v>4730</v>
      </c>
      <c r="G855" s="1" t="s">
        <v>4731</v>
      </c>
      <c r="H855" s="1" t="s">
        <v>4732</v>
      </c>
      <c r="I855" s="1">
        <v>1834769.0</v>
      </c>
      <c r="J855" s="1">
        <v>40968.0</v>
      </c>
      <c r="K855" s="1" t="s">
        <v>88</v>
      </c>
      <c r="L855" s="1">
        <v>1.0</v>
      </c>
      <c r="M855" s="1">
        <v>0.0</v>
      </c>
      <c r="N855" s="1">
        <v>3.0</v>
      </c>
      <c r="O855" s="1">
        <v>0.0</v>
      </c>
      <c r="P855" s="1" t="s">
        <v>111</v>
      </c>
      <c r="Q855" s="1" t="s">
        <v>112</v>
      </c>
      <c r="R855" s="1">
        <v>40.72675</v>
      </c>
      <c r="S855" s="1">
        <v>-73.90522</v>
      </c>
      <c r="T855" s="1" t="s">
        <v>91</v>
      </c>
      <c r="U855" s="1" t="s">
        <v>92</v>
      </c>
      <c r="V855" s="1">
        <v>1.0</v>
      </c>
      <c r="W855" s="1">
        <v>1.0</v>
      </c>
      <c r="X855" s="1">
        <v>1.0</v>
      </c>
      <c r="Y855" s="1">
        <v>1.0</v>
      </c>
      <c r="Z855" s="1" t="s">
        <v>93</v>
      </c>
      <c r="AA855" s="1" t="s">
        <v>4733</v>
      </c>
      <c r="AB855" s="1">
        <v>64.0</v>
      </c>
      <c r="AC855" s="1">
        <v>1.0</v>
      </c>
      <c r="AD855" s="1">
        <v>0.0</v>
      </c>
      <c r="AE855" s="1">
        <v>3.0</v>
      </c>
      <c r="AF855" s="1" t="s">
        <v>104</v>
      </c>
      <c r="AG855" s="1">
        <v>1.0</v>
      </c>
      <c r="AH855" s="1">
        <v>1.0</v>
      </c>
      <c r="AI855" s="1">
        <v>28.0</v>
      </c>
      <c r="AJ855" s="1">
        <v>58.0</v>
      </c>
      <c r="AK855" s="1">
        <v>333.0</v>
      </c>
      <c r="AL855" s="1">
        <v>7.0</v>
      </c>
      <c r="AM855" s="1">
        <v>7.0</v>
      </c>
      <c r="AN855" s="1">
        <v>100.0</v>
      </c>
      <c r="AO855" s="1">
        <v>10.0</v>
      </c>
      <c r="AP855" s="1">
        <v>9.0</v>
      </c>
      <c r="AQ855" s="1">
        <v>10.0</v>
      </c>
      <c r="AR855" s="1">
        <v>10.0</v>
      </c>
      <c r="AS855" s="1">
        <v>10.0</v>
      </c>
      <c r="AT855" s="1">
        <v>10.0</v>
      </c>
      <c r="AU855" s="1">
        <v>0.0</v>
      </c>
      <c r="AV855" s="1" t="s">
        <v>117</v>
      </c>
      <c r="AW855" s="1">
        <v>1.0</v>
      </c>
      <c r="AX855" s="1">
        <v>1.0</v>
      </c>
      <c r="AY855" s="1">
        <v>0.0</v>
      </c>
      <c r="AZ855" s="1">
        <v>0.0</v>
      </c>
      <c r="BA855" s="1">
        <v>0.69</v>
      </c>
      <c r="BB855" s="1">
        <v>-1.0</v>
      </c>
      <c r="BC855" s="1">
        <v>-1.0</v>
      </c>
      <c r="BD855" s="1">
        <v>-1.0</v>
      </c>
      <c r="BE855" s="1">
        <v>-1.0</v>
      </c>
      <c r="BF855" s="1">
        <v>-1.0</v>
      </c>
      <c r="BG855" s="1">
        <v>-1.0</v>
      </c>
      <c r="BH855" s="1">
        <v>1.0</v>
      </c>
      <c r="BI855" s="1">
        <v>-1.0</v>
      </c>
      <c r="BJ855" s="1">
        <v>-1.0</v>
      </c>
      <c r="BK855" s="1">
        <v>-1.0</v>
      </c>
      <c r="BL855" s="1">
        <v>-1.0</v>
      </c>
      <c r="BM855" s="1">
        <v>-1.0</v>
      </c>
      <c r="BN855" s="1">
        <v>-1.0</v>
      </c>
      <c r="BO855" s="1">
        <v>-1.0</v>
      </c>
      <c r="BP855" s="1">
        <v>-1.0</v>
      </c>
      <c r="BQ855" s="1">
        <v>1.0</v>
      </c>
      <c r="BR855" s="1">
        <v>-1.0</v>
      </c>
      <c r="BS855" s="1">
        <v>1.0</v>
      </c>
      <c r="BT855" s="1">
        <v>-1.0</v>
      </c>
      <c r="BU855" s="1">
        <v>-1.0</v>
      </c>
      <c r="BV855" s="1">
        <v>1.0</v>
      </c>
      <c r="BW855" s="1">
        <v>-1.0</v>
      </c>
      <c r="BX855" s="1">
        <v>1.0</v>
      </c>
      <c r="BY855" s="1">
        <v>-1.0</v>
      </c>
      <c r="BZ855" s="1">
        <v>-1.0</v>
      </c>
      <c r="CA855" s="1">
        <v>-1.0</v>
      </c>
      <c r="CB855" s="1">
        <v>-1.0</v>
      </c>
      <c r="CC855" s="1">
        <v>-1.0</v>
      </c>
      <c r="CD855" s="1">
        <v>28914.0</v>
      </c>
    </row>
    <row r="856">
      <c r="A856" s="1">
        <v>1.9177019E7</v>
      </c>
      <c r="B856" s="1" t="s">
        <v>4734</v>
      </c>
      <c r="C856" s="1" t="s">
        <v>4735</v>
      </c>
      <c r="D856" s="1" t="s">
        <v>4736</v>
      </c>
      <c r="E856" s="1" t="s">
        <v>85</v>
      </c>
      <c r="F856" s="1" t="s">
        <v>4737</v>
      </c>
      <c r="G856" s="1" t="s">
        <v>4738</v>
      </c>
      <c r="H856" s="1" t="s">
        <v>4739</v>
      </c>
      <c r="I856" s="1">
        <v>1382888.0</v>
      </c>
      <c r="J856" s="1">
        <v>40854.0</v>
      </c>
      <c r="M856" s="1">
        <v>0.0</v>
      </c>
      <c r="N856" s="1">
        <v>1.0</v>
      </c>
      <c r="O856" s="1">
        <v>1.0</v>
      </c>
      <c r="P856" s="1" t="s">
        <v>123</v>
      </c>
      <c r="Q856" s="1" t="s">
        <v>124</v>
      </c>
      <c r="R856" s="1">
        <v>40.72781</v>
      </c>
      <c r="S856" s="1">
        <v>-73.95526</v>
      </c>
      <c r="T856" s="1" t="s">
        <v>91</v>
      </c>
      <c r="U856" s="1" t="s">
        <v>92</v>
      </c>
      <c r="V856" s="1">
        <v>3.0</v>
      </c>
      <c r="W856" s="1">
        <v>1.0</v>
      </c>
      <c r="X856" s="1">
        <v>2.0</v>
      </c>
      <c r="Y856" s="1">
        <v>2.0</v>
      </c>
      <c r="Z856" s="1" t="s">
        <v>93</v>
      </c>
      <c r="AA856" s="1" t="s">
        <v>4740</v>
      </c>
      <c r="AB856" s="1">
        <v>215.0</v>
      </c>
      <c r="AC856" s="1">
        <v>1.0</v>
      </c>
      <c r="AD856" s="1">
        <v>0.0</v>
      </c>
      <c r="AE856" s="1">
        <v>3.0</v>
      </c>
      <c r="AF856" s="1" t="s">
        <v>521</v>
      </c>
      <c r="AG856" s="1">
        <v>1.0</v>
      </c>
      <c r="AH856" s="1">
        <v>0.0</v>
      </c>
      <c r="AI856" s="1">
        <v>0.0</v>
      </c>
      <c r="AJ856" s="1">
        <v>0.0</v>
      </c>
      <c r="AK856" s="1">
        <v>0.0</v>
      </c>
      <c r="AL856" s="1">
        <v>2.0</v>
      </c>
      <c r="AM856" s="1">
        <v>0.0</v>
      </c>
      <c r="AN856" s="1">
        <v>100.0</v>
      </c>
      <c r="AO856" s="1">
        <v>10.0</v>
      </c>
      <c r="AP856" s="1">
        <v>10.0</v>
      </c>
      <c r="AQ856" s="1">
        <v>10.0</v>
      </c>
      <c r="AR856" s="1">
        <v>10.0</v>
      </c>
      <c r="AS856" s="1">
        <v>10.0</v>
      </c>
      <c r="AT856" s="1">
        <v>10.0</v>
      </c>
      <c r="AU856" s="1">
        <v>0.0</v>
      </c>
      <c r="AV856" s="1" t="s">
        <v>105</v>
      </c>
      <c r="AW856" s="1">
        <v>1.0</v>
      </c>
      <c r="AX856" s="1">
        <v>1.0</v>
      </c>
      <c r="AY856" s="1">
        <v>0.0</v>
      </c>
      <c r="AZ856" s="1">
        <v>0.0</v>
      </c>
      <c r="BA856" s="1">
        <v>0.09</v>
      </c>
      <c r="BB856" s="1">
        <v>-1.0</v>
      </c>
      <c r="BC856" s="1">
        <v>1.0</v>
      </c>
      <c r="BD856" s="1">
        <v>-1.0</v>
      </c>
      <c r="BE856" s="1">
        <v>-1.0</v>
      </c>
      <c r="BF856" s="1">
        <v>-1.0</v>
      </c>
      <c r="BG856" s="1">
        <v>-1.0</v>
      </c>
      <c r="BH856" s="1">
        <v>-1.0</v>
      </c>
      <c r="BI856" s="1">
        <v>-1.0</v>
      </c>
      <c r="BJ856" s="1">
        <v>1.0</v>
      </c>
      <c r="BK856" s="1">
        <v>-1.0</v>
      </c>
      <c r="BL856" s="1">
        <v>-1.0</v>
      </c>
      <c r="BM856" s="1">
        <v>-1.0</v>
      </c>
      <c r="BN856" s="1">
        <v>-1.0</v>
      </c>
      <c r="BO856" s="1">
        <v>-1.0</v>
      </c>
      <c r="BP856" s="1">
        <v>1.0</v>
      </c>
      <c r="BQ856" s="1">
        <v>-1.0</v>
      </c>
      <c r="BR856" s="1">
        <v>-1.0</v>
      </c>
      <c r="BS856" s="1">
        <v>1.0</v>
      </c>
      <c r="BT856" s="1">
        <v>-1.0</v>
      </c>
      <c r="BU856" s="1">
        <v>1.0</v>
      </c>
      <c r="BV856" s="1">
        <v>-1.0</v>
      </c>
      <c r="BW856" s="1">
        <v>-1.0</v>
      </c>
      <c r="BX856" s="1">
        <v>-1.0</v>
      </c>
      <c r="BY856" s="1">
        <v>-1.0</v>
      </c>
      <c r="BZ856" s="1">
        <v>-1.0</v>
      </c>
      <c r="CA856" s="1">
        <v>-1.0</v>
      </c>
      <c r="CB856" s="1">
        <v>-1.0</v>
      </c>
      <c r="CC856" s="1">
        <v>-1.0</v>
      </c>
      <c r="CD856" s="1">
        <v>28934.0</v>
      </c>
    </row>
    <row r="857">
      <c r="A857" s="1">
        <v>1.1457413E7</v>
      </c>
      <c r="B857" s="1" t="s">
        <v>4741</v>
      </c>
      <c r="C857" s="1" t="s">
        <v>4742</v>
      </c>
      <c r="D857" s="1" t="s">
        <v>4742</v>
      </c>
      <c r="E857" s="1" t="s">
        <v>85</v>
      </c>
      <c r="I857" s="1">
        <v>1.6098958E7</v>
      </c>
      <c r="J857" s="1">
        <v>41787.0</v>
      </c>
      <c r="K857" s="1" t="s">
        <v>88</v>
      </c>
      <c r="L857" s="1">
        <v>0.98</v>
      </c>
      <c r="M857" s="1">
        <v>0.0</v>
      </c>
      <c r="N857" s="1">
        <v>96.0</v>
      </c>
      <c r="O857" s="1">
        <v>1.0</v>
      </c>
      <c r="P857" s="1" t="s">
        <v>89</v>
      </c>
      <c r="Q857" s="1" t="s">
        <v>1472</v>
      </c>
      <c r="R857" s="1">
        <v>40.70563</v>
      </c>
      <c r="S857" s="1">
        <v>-74.00658</v>
      </c>
      <c r="T857" s="1" t="s">
        <v>91</v>
      </c>
      <c r="U857" s="1" t="s">
        <v>92</v>
      </c>
      <c r="V857" s="1">
        <v>3.0</v>
      </c>
      <c r="W857" s="1">
        <v>1.0</v>
      </c>
      <c r="X857" s="1">
        <v>1.0</v>
      </c>
      <c r="Y857" s="1">
        <v>1.0</v>
      </c>
      <c r="Z857" s="1" t="s">
        <v>93</v>
      </c>
      <c r="AA857" s="1" t="s">
        <v>4743</v>
      </c>
      <c r="AB857" s="1">
        <v>170.0</v>
      </c>
      <c r="AC857" s="1">
        <v>1.0</v>
      </c>
      <c r="AD857" s="1">
        <v>0.0</v>
      </c>
      <c r="AE857" s="1">
        <v>30.0</v>
      </c>
      <c r="AF857" s="1" t="s">
        <v>95</v>
      </c>
      <c r="AG857" s="1">
        <v>1.0</v>
      </c>
      <c r="AH857" s="1">
        <v>0.0</v>
      </c>
      <c r="AI857" s="1">
        <v>7.0</v>
      </c>
      <c r="AJ857" s="1">
        <v>37.0</v>
      </c>
      <c r="AK857" s="1">
        <v>312.0</v>
      </c>
      <c r="AL857" s="1">
        <v>3.0</v>
      </c>
      <c r="AM857" s="1">
        <v>0.0</v>
      </c>
      <c r="AN857" s="1">
        <v>93.0</v>
      </c>
      <c r="AO857" s="1">
        <v>8.0</v>
      </c>
      <c r="AP857" s="1">
        <v>9.0</v>
      </c>
      <c r="AQ857" s="1">
        <v>9.0</v>
      </c>
      <c r="AR857" s="1">
        <v>8.0</v>
      </c>
      <c r="AS857" s="1">
        <v>10.0</v>
      </c>
      <c r="AT857" s="1">
        <v>9.0</v>
      </c>
      <c r="AU857" s="1">
        <v>0.0</v>
      </c>
      <c r="AV857" s="1" t="s">
        <v>96</v>
      </c>
      <c r="AW857" s="1">
        <v>96.0</v>
      </c>
      <c r="AX857" s="1">
        <v>95.0</v>
      </c>
      <c r="AY857" s="1">
        <v>1.0</v>
      </c>
      <c r="AZ857" s="1">
        <v>0.0</v>
      </c>
      <c r="BA857" s="1">
        <v>0.1</v>
      </c>
      <c r="BB857" s="1">
        <v>1.0</v>
      </c>
      <c r="BC857" s="1">
        <v>1.0</v>
      </c>
      <c r="BD857" s="1">
        <v>-1.0</v>
      </c>
      <c r="BE857" s="1">
        <v>-1.0</v>
      </c>
      <c r="BF857" s="1">
        <v>-1.0</v>
      </c>
      <c r="BG857" s="1">
        <v>-1.0</v>
      </c>
      <c r="BH857" s="1">
        <v>-1.0</v>
      </c>
      <c r="BI857" s="1">
        <v>1.0</v>
      </c>
      <c r="BJ857" s="1">
        <v>1.0</v>
      </c>
      <c r="BK857" s="1">
        <v>-1.0</v>
      </c>
      <c r="BL857" s="1">
        <v>-1.0</v>
      </c>
      <c r="BM857" s="1">
        <v>1.0</v>
      </c>
      <c r="BN857" s="1">
        <v>1.0</v>
      </c>
      <c r="BO857" s="1">
        <v>1.0</v>
      </c>
      <c r="BP857" s="1">
        <v>-1.0</v>
      </c>
      <c r="BQ857" s="1">
        <v>-1.0</v>
      </c>
      <c r="BR857" s="1">
        <v>-1.0</v>
      </c>
      <c r="BS857" s="1">
        <v>-1.0</v>
      </c>
      <c r="BT857" s="1">
        <v>1.0</v>
      </c>
      <c r="BU857" s="1">
        <v>1.0</v>
      </c>
      <c r="BV857" s="1">
        <v>-1.0</v>
      </c>
      <c r="BW857" s="1">
        <v>1.0</v>
      </c>
      <c r="BX857" s="1">
        <v>-1.0</v>
      </c>
      <c r="BY857" s="1">
        <v>-1.0</v>
      </c>
      <c r="BZ857" s="1">
        <v>1.0</v>
      </c>
      <c r="CA857" s="1">
        <v>-1.0</v>
      </c>
      <c r="CB857" s="1">
        <v>1.0</v>
      </c>
      <c r="CC857" s="1">
        <v>-1.0</v>
      </c>
      <c r="CD857" s="1">
        <v>29000.0</v>
      </c>
    </row>
    <row r="858">
      <c r="A858" s="1">
        <v>2.3435615E7</v>
      </c>
      <c r="B858" s="1" t="s">
        <v>4744</v>
      </c>
      <c r="C858" s="1" t="s">
        <v>4745</v>
      </c>
      <c r="D858" s="1" t="s">
        <v>4746</v>
      </c>
      <c r="E858" s="1" t="s">
        <v>85</v>
      </c>
      <c r="F858" s="1" t="s">
        <v>4747</v>
      </c>
      <c r="G858" s="1" t="s">
        <v>4748</v>
      </c>
      <c r="I858" s="1">
        <v>1.25431405E8</v>
      </c>
      <c r="J858" s="1">
        <v>42836.0</v>
      </c>
      <c r="M858" s="1">
        <v>0.0</v>
      </c>
      <c r="N858" s="1">
        <v>1.0</v>
      </c>
      <c r="O858" s="1">
        <v>0.0</v>
      </c>
      <c r="P858" s="1" t="s">
        <v>123</v>
      </c>
      <c r="Q858" s="1" t="s">
        <v>519</v>
      </c>
      <c r="R858" s="1">
        <v>40.6969999999999</v>
      </c>
      <c r="S858" s="1">
        <v>-73.9311599999999</v>
      </c>
      <c r="T858" s="1" t="s">
        <v>91</v>
      </c>
      <c r="U858" s="1" t="s">
        <v>113</v>
      </c>
      <c r="V858" s="1">
        <v>1.0</v>
      </c>
      <c r="W858" s="1">
        <v>1.0</v>
      </c>
      <c r="X858" s="1">
        <v>1.0</v>
      </c>
      <c r="Y858" s="1">
        <v>1.0</v>
      </c>
      <c r="Z858" s="1" t="s">
        <v>93</v>
      </c>
      <c r="AA858" s="1" t="s">
        <v>4749</v>
      </c>
      <c r="AB858" s="1">
        <v>35.0</v>
      </c>
      <c r="AC858" s="1">
        <v>1.0</v>
      </c>
      <c r="AD858" s="1">
        <v>0.0</v>
      </c>
      <c r="AE858" s="1">
        <v>1.0</v>
      </c>
      <c r="AF858" s="1" t="s">
        <v>658</v>
      </c>
      <c r="AG858" s="1">
        <v>1.0</v>
      </c>
      <c r="AH858" s="1">
        <v>0.0</v>
      </c>
      <c r="AI858" s="1">
        <v>0.0</v>
      </c>
      <c r="AJ858" s="1">
        <v>0.0</v>
      </c>
      <c r="AK858" s="1">
        <v>0.0</v>
      </c>
      <c r="AL858" s="1">
        <v>1.0</v>
      </c>
      <c r="AM858" s="1">
        <v>0.0</v>
      </c>
      <c r="AN858" s="1">
        <v>100.0</v>
      </c>
      <c r="AO858" s="1">
        <v>10.0</v>
      </c>
      <c r="AP858" s="1">
        <v>10.0</v>
      </c>
      <c r="AQ858" s="1">
        <v>10.0</v>
      </c>
      <c r="AR858" s="1">
        <v>10.0</v>
      </c>
      <c r="AS858" s="1">
        <v>10.0</v>
      </c>
      <c r="AT858" s="1">
        <v>10.0</v>
      </c>
      <c r="AU858" s="1">
        <v>1.0</v>
      </c>
      <c r="AV858" s="1" t="s">
        <v>117</v>
      </c>
      <c r="AW858" s="1">
        <v>1.0</v>
      </c>
      <c r="AX858" s="1">
        <v>0.0</v>
      </c>
      <c r="AY858" s="1">
        <v>1.0</v>
      </c>
      <c r="AZ858" s="1">
        <v>0.0</v>
      </c>
      <c r="BA858" s="1">
        <v>0.07</v>
      </c>
      <c r="BB858" s="1">
        <v>-1.0</v>
      </c>
      <c r="BC858" s="1">
        <v>1.0</v>
      </c>
      <c r="BD858" s="1">
        <v>-1.0</v>
      </c>
      <c r="BE858" s="1">
        <v>-1.0</v>
      </c>
      <c r="BF858" s="1">
        <v>-1.0</v>
      </c>
      <c r="BG858" s="1">
        <v>-1.0</v>
      </c>
      <c r="BH858" s="1">
        <v>-1.0</v>
      </c>
      <c r="BI858" s="1">
        <v>-1.0</v>
      </c>
      <c r="BJ858" s="1">
        <v>1.0</v>
      </c>
      <c r="BK858" s="1">
        <v>-1.0</v>
      </c>
      <c r="BL858" s="1">
        <v>-1.0</v>
      </c>
      <c r="BM858" s="1">
        <v>1.0</v>
      </c>
      <c r="BN858" s="1">
        <v>-1.0</v>
      </c>
      <c r="BO858" s="1">
        <v>-1.0</v>
      </c>
      <c r="BP858" s="1">
        <v>-1.0</v>
      </c>
      <c r="BQ858" s="1">
        <v>-1.0</v>
      </c>
      <c r="BR858" s="1">
        <v>-1.0</v>
      </c>
      <c r="BS858" s="1">
        <v>-1.0</v>
      </c>
      <c r="BT858" s="1">
        <v>-1.0</v>
      </c>
      <c r="BU858" s="1">
        <v>1.0</v>
      </c>
      <c r="BV858" s="1">
        <v>-1.0</v>
      </c>
      <c r="BW858" s="1">
        <v>1.0</v>
      </c>
      <c r="BX858" s="1">
        <v>-1.0</v>
      </c>
      <c r="BY858" s="1">
        <v>-1.0</v>
      </c>
      <c r="BZ858" s="1">
        <v>-1.0</v>
      </c>
      <c r="CA858" s="1">
        <v>-1.0</v>
      </c>
      <c r="CB858" s="1">
        <v>-1.0</v>
      </c>
      <c r="CC858" s="1">
        <v>-1.0</v>
      </c>
      <c r="CD858" s="1">
        <v>29119.0</v>
      </c>
    </row>
    <row r="859">
      <c r="A859" s="1">
        <v>9230738.0</v>
      </c>
      <c r="B859" s="1" t="s">
        <v>4750</v>
      </c>
      <c r="C859" s="1" t="s">
        <v>4751</v>
      </c>
      <c r="D859" s="1" t="s">
        <v>4752</v>
      </c>
      <c r="E859" s="1" t="s">
        <v>85</v>
      </c>
      <c r="F859" s="1" t="s">
        <v>4753</v>
      </c>
      <c r="G859" s="1" t="s">
        <v>4754</v>
      </c>
      <c r="H859" s="1" t="s">
        <v>4755</v>
      </c>
      <c r="I859" s="1">
        <v>4031222.0</v>
      </c>
      <c r="J859" s="1">
        <v>41214.0</v>
      </c>
      <c r="K859" s="1" t="s">
        <v>272</v>
      </c>
      <c r="L859" s="1">
        <v>1.0</v>
      </c>
      <c r="M859" s="1">
        <v>0.0</v>
      </c>
      <c r="N859" s="1">
        <v>2.0</v>
      </c>
      <c r="O859" s="1">
        <v>1.0</v>
      </c>
      <c r="P859" s="1" t="s">
        <v>89</v>
      </c>
      <c r="Q859" s="1" t="s">
        <v>90</v>
      </c>
      <c r="R859" s="1">
        <v>40.77431</v>
      </c>
      <c r="S859" s="1">
        <v>-73.97883</v>
      </c>
      <c r="T859" s="1" t="s">
        <v>91</v>
      </c>
      <c r="U859" s="1" t="s">
        <v>92</v>
      </c>
      <c r="V859" s="1">
        <v>2.0</v>
      </c>
      <c r="W859" s="1">
        <v>1.0</v>
      </c>
      <c r="X859" s="1">
        <v>1.0</v>
      </c>
      <c r="Y859" s="1">
        <v>1.0</v>
      </c>
      <c r="Z859" s="1" t="s">
        <v>93</v>
      </c>
      <c r="AA859" s="1" t="s">
        <v>4756</v>
      </c>
      <c r="AB859" s="1">
        <v>185.0</v>
      </c>
      <c r="AC859" s="1">
        <v>1.0</v>
      </c>
      <c r="AD859" s="1">
        <v>0.0</v>
      </c>
      <c r="AE859" s="1">
        <v>5.0</v>
      </c>
      <c r="AF859" s="1" t="s">
        <v>407</v>
      </c>
      <c r="AG859" s="1">
        <v>1.0</v>
      </c>
      <c r="AH859" s="1">
        <v>4.0</v>
      </c>
      <c r="AI859" s="1">
        <v>4.0</v>
      </c>
      <c r="AJ859" s="1">
        <v>4.0</v>
      </c>
      <c r="AK859" s="1">
        <v>4.0</v>
      </c>
      <c r="AL859" s="1">
        <v>14.0</v>
      </c>
      <c r="AM859" s="1">
        <v>5.0</v>
      </c>
      <c r="AN859" s="1">
        <v>94.0</v>
      </c>
      <c r="AO859" s="1">
        <v>10.0</v>
      </c>
      <c r="AP859" s="1">
        <v>9.0</v>
      </c>
      <c r="AQ859" s="1">
        <v>10.0</v>
      </c>
      <c r="AR859" s="1">
        <v>10.0</v>
      </c>
      <c r="AS859" s="1">
        <v>10.0</v>
      </c>
      <c r="AT859" s="1">
        <v>9.0</v>
      </c>
      <c r="AU859" s="1">
        <v>0.0</v>
      </c>
      <c r="AV859" s="1" t="s">
        <v>96</v>
      </c>
      <c r="AW859" s="1">
        <v>1.0</v>
      </c>
      <c r="AX859" s="1">
        <v>1.0</v>
      </c>
      <c r="AY859" s="1">
        <v>0.0</v>
      </c>
      <c r="AZ859" s="1">
        <v>0.0</v>
      </c>
      <c r="BA859" s="1">
        <v>0.38</v>
      </c>
      <c r="BB859" s="1">
        <v>1.0</v>
      </c>
      <c r="BC859" s="1">
        <v>1.0</v>
      </c>
      <c r="BD859" s="1">
        <v>-1.0</v>
      </c>
      <c r="BE859" s="1">
        <v>-1.0</v>
      </c>
      <c r="BF859" s="1">
        <v>-1.0</v>
      </c>
      <c r="BG859" s="1">
        <v>-1.0</v>
      </c>
      <c r="BH859" s="1">
        <v>-1.0</v>
      </c>
      <c r="BI859" s="1">
        <v>-1.0</v>
      </c>
      <c r="BJ859" s="1">
        <v>1.0</v>
      </c>
      <c r="BK859" s="1">
        <v>-1.0</v>
      </c>
      <c r="BL859" s="1">
        <v>-1.0</v>
      </c>
      <c r="BM859" s="1">
        <v>-1.0</v>
      </c>
      <c r="BN859" s="1">
        <v>-1.0</v>
      </c>
      <c r="BO859" s="1">
        <v>-1.0</v>
      </c>
      <c r="BP859" s="1">
        <v>-1.0</v>
      </c>
      <c r="BQ859" s="1">
        <v>1.0</v>
      </c>
      <c r="BR859" s="1">
        <v>-1.0</v>
      </c>
      <c r="BS859" s="1">
        <v>-1.0</v>
      </c>
      <c r="BT859" s="1">
        <v>-1.0</v>
      </c>
      <c r="BU859" s="1">
        <v>1.0</v>
      </c>
      <c r="BV859" s="1">
        <v>-1.0</v>
      </c>
      <c r="BW859" s="1">
        <v>-1.0</v>
      </c>
      <c r="BX859" s="1">
        <v>-1.0</v>
      </c>
      <c r="BY859" s="1">
        <v>-1.0</v>
      </c>
      <c r="BZ859" s="1">
        <v>1.0</v>
      </c>
      <c r="CA859" s="1">
        <v>-1.0</v>
      </c>
      <c r="CB859" s="1">
        <v>-1.0</v>
      </c>
      <c r="CC859" s="1">
        <v>-1.0</v>
      </c>
      <c r="CD859" s="1">
        <v>29200.0</v>
      </c>
    </row>
    <row r="860">
      <c r="A860" s="1">
        <v>2.9774846E7</v>
      </c>
      <c r="B860" s="1" t="s">
        <v>4757</v>
      </c>
      <c r="C860" s="1" t="s">
        <v>4758</v>
      </c>
      <c r="D860" s="1" t="s">
        <v>4758</v>
      </c>
      <c r="E860" s="1" t="s">
        <v>85</v>
      </c>
      <c r="I860" s="1">
        <v>1.7910174E7</v>
      </c>
      <c r="J860" s="1">
        <v>41830.0</v>
      </c>
      <c r="M860" s="1">
        <v>0.0</v>
      </c>
      <c r="N860" s="1">
        <v>1.0</v>
      </c>
      <c r="O860" s="1">
        <v>0.0</v>
      </c>
      <c r="P860" s="1" t="s">
        <v>89</v>
      </c>
      <c r="Q860" s="1" t="s">
        <v>90</v>
      </c>
      <c r="R860" s="1">
        <v>40.73207</v>
      </c>
      <c r="S860" s="1">
        <v>-74.00322</v>
      </c>
      <c r="T860" s="1" t="s">
        <v>91</v>
      </c>
      <c r="U860" s="1" t="s">
        <v>92</v>
      </c>
      <c r="V860" s="1">
        <v>2.0</v>
      </c>
      <c r="W860" s="1">
        <v>1.0</v>
      </c>
      <c r="X860" s="1">
        <v>1.0</v>
      </c>
      <c r="Y860" s="1">
        <v>1.0</v>
      </c>
      <c r="Z860" s="1" t="s">
        <v>93</v>
      </c>
      <c r="AA860" s="1" t="s">
        <v>4759</v>
      </c>
      <c r="AB860" s="1">
        <v>160.0</v>
      </c>
      <c r="AC860" s="1">
        <v>1.0</v>
      </c>
      <c r="AD860" s="1">
        <v>0.0</v>
      </c>
      <c r="AE860" s="1">
        <v>30.0</v>
      </c>
      <c r="AF860" s="1" t="s">
        <v>443</v>
      </c>
      <c r="AG860" s="1">
        <v>1.0</v>
      </c>
      <c r="AH860" s="1">
        <v>0.0</v>
      </c>
      <c r="AI860" s="1">
        <v>0.0</v>
      </c>
      <c r="AJ860" s="1">
        <v>0.0</v>
      </c>
      <c r="AK860" s="1">
        <v>0.0</v>
      </c>
      <c r="AL860" s="1">
        <v>0.0</v>
      </c>
      <c r="AM860" s="1">
        <v>0.0</v>
      </c>
      <c r="AU860" s="1">
        <v>1.0</v>
      </c>
      <c r="AV860" s="1" t="s">
        <v>96</v>
      </c>
      <c r="AW860" s="1">
        <v>1.0</v>
      </c>
      <c r="AX860" s="1">
        <v>1.0</v>
      </c>
      <c r="AY860" s="1">
        <v>0.0</v>
      </c>
      <c r="AZ860" s="1">
        <v>0.0</v>
      </c>
      <c r="BB860" s="1">
        <v>-1.0</v>
      </c>
      <c r="BC860" s="1">
        <v>1.0</v>
      </c>
      <c r="BD860" s="1">
        <v>-1.0</v>
      </c>
      <c r="BE860" s="1">
        <v>-1.0</v>
      </c>
      <c r="BF860" s="1">
        <v>-1.0</v>
      </c>
      <c r="BG860" s="1">
        <v>-1.0</v>
      </c>
      <c r="BH860" s="1">
        <v>-1.0</v>
      </c>
      <c r="BI860" s="1">
        <v>-1.0</v>
      </c>
      <c r="BJ860" s="1">
        <v>1.0</v>
      </c>
      <c r="BK860" s="1">
        <v>-1.0</v>
      </c>
      <c r="BL860" s="1">
        <v>-1.0</v>
      </c>
      <c r="BM860" s="1">
        <v>-1.0</v>
      </c>
      <c r="BN860" s="1">
        <v>-1.0</v>
      </c>
      <c r="BO860" s="1">
        <v>-1.0</v>
      </c>
      <c r="BP860" s="1">
        <v>-1.0</v>
      </c>
      <c r="BQ860" s="1">
        <v>-1.0</v>
      </c>
      <c r="BR860" s="1">
        <v>-1.0</v>
      </c>
      <c r="BS860" s="1">
        <v>1.0</v>
      </c>
      <c r="BT860" s="1">
        <v>-1.0</v>
      </c>
      <c r="BU860" s="1">
        <v>1.0</v>
      </c>
      <c r="BV860" s="1">
        <v>-1.0</v>
      </c>
      <c r="BW860" s="1">
        <v>1.0</v>
      </c>
      <c r="BX860" s="1">
        <v>-1.0</v>
      </c>
      <c r="BY860" s="1">
        <v>-1.0</v>
      </c>
      <c r="BZ860" s="1">
        <v>-1.0</v>
      </c>
      <c r="CA860" s="1">
        <v>-1.0</v>
      </c>
      <c r="CB860" s="1">
        <v>-1.0</v>
      </c>
      <c r="CC860" s="1">
        <v>-1.0</v>
      </c>
      <c r="CD860" s="1">
        <v>29215.0</v>
      </c>
    </row>
    <row r="861">
      <c r="A861" s="1">
        <v>2.3727923E7</v>
      </c>
      <c r="B861" s="1" t="s">
        <v>4760</v>
      </c>
      <c r="C861" s="1" t="s">
        <v>4761</v>
      </c>
      <c r="D861" s="1" t="s">
        <v>4762</v>
      </c>
      <c r="E861" s="1" t="s">
        <v>85</v>
      </c>
      <c r="F861" s="1" t="s">
        <v>4763</v>
      </c>
      <c r="I861" s="1">
        <v>1.16067987E8</v>
      </c>
      <c r="J861" s="1">
        <v>42778.0</v>
      </c>
      <c r="K861" s="1" t="s">
        <v>134</v>
      </c>
      <c r="L861" s="1">
        <v>1.0</v>
      </c>
      <c r="M861" s="1">
        <v>1.0</v>
      </c>
      <c r="N861" s="1">
        <v>2.0</v>
      </c>
      <c r="O861" s="1">
        <v>0.0</v>
      </c>
      <c r="P861" s="1" t="s">
        <v>89</v>
      </c>
      <c r="Q861" s="1" t="s">
        <v>1023</v>
      </c>
      <c r="R861" s="1">
        <v>40.75569</v>
      </c>
      <c r="S861" s="1">
        <v>-73.92175</v>
      </c>
      <c r="T861" s="1" t="s">
        <v>91</v>
      </c>
      <c r="U861" s="1" t="s">
        <v>92</v>
      </c>
      <c r="V861" s="1">
        <v>6.0</v>
      </c>
      <c r="W861" s="1">
        <v>1.0</v>
      </c>
      <c r="X861" s="1">
        <v>2.0</v>
      </c>
      <c r="Y861" s="1">
        <v>3.0</v>
      </c>
      <c r="Z861" s="1" t="s">
        <v>93</v>
      </c>
      <c r="AA861" s="1" t="s">
        <v>4764</v>
      </c>
      <c r="AB861" s="1">
        <v>325.0</v>
      </c>
      <c r="AC861" s="1">
        <v>1.0</v>
      </c>
      <c r="AD861" s="1">
        <v>0.0</v>
      </c>
      <c r="AE861" s="1">
        <v>2.0</v>
      </c>
      <c r="AF861" s="1" t="s">
        <v>95</v>
      </c>
      <c r="AG861" s="1">
        <v>1.0</v>
      </c>
      <c r="AH861" s="1">
        <v>30.0</v>
      </c>
      <c r="AI861" s="1">
        <v>60.0</v>
      </c>
      <c r="AJ861" s="1">
        <v>90.0</v>
      </c>
      <c r="AK861" s="1">
        <v>365.0</v>
      </c>
      <c r="AL861" s="1">
        <v>2.0</v>
      </c>
      <c r="AM861" s="1">
        <v>2.0</v>
      </c>
      <c r="AN861" s="1">
        <v>100.0</v>
      </c>
      <c r="AO861" s="1">
        <v>10.0</v>
      </c>
      <c r="AP861" s="1">
        <v>10.0</v>
      </c>
      <c r="AQ861" s="1">
        <v>10.0</v>
      </c>
      <c r="AR861" s="1">
        <v>10.0</v>
      </c>
      <c r="AS861" s="1">
        <v>10.0</v>
      </c>
      <c r="AT861" s="1">
        <v>10.0</v>
      </c>
      <c r="AU861" s="1">
        <v>0.0</v>
      </c>
      <c r="AV861" s="1" t="s">
        <v>96</v>
      </c>
      <c r="AW861" s="1">
        <v>2.0</v>
      </c>
      <c r="AX861" s="1">
        <v>2.0</v>
      </c>
      <c r="AY861" s="1">
        <v>0.0</v>
      </c>
      <c r="AZ861" s="1">
        <v>0.0</v>
      </c>
      <c r="BA861" s="1">
        <v>2.0</v>
      </c>
      <c r="BB861" s="1">
        <v>-1.0</v>
      </c>
      <c r="BC861" s="1">
        <v>1.0</v>
      </c>
      <c r="BD861" s="1">
        <v>-1.0</v>
      </c>
      <c r="BE861" s="1">
        <v>-1.0</v>
      </c>
      <c r="BF861" s="1">
        <v>-1.0</v>
      </c>
      <c r="BG861" s="1">
        <v>-1.0</v>
      </c>
      <c r="BH861" s="1">
        <v>1.0</v>
      </c>
      <c r="BI861" s="1">
        <v>-1.0</v>
      </c>
      <c r="BJ861" s="1">
        <v>1.0</v>
      </c>
      <c r="BK861" s="1">
        <v>1.0</v>
      </c>
      <c r="BL861" s="1">
        <v>1.0</v>
      </c>
      <c r="BM861" s="1">
        <v>1.0</v>
      </c>
      <c r="BN861" s="1">
        <v>-1.0</v>
      </c>
      <c r="BO861" s="1">
        <v>-1.0</v>
      </c>
      <c r="BP861" s="1">
        <v>-1.0</v>
      </c>
      <c r="BQ861" s="1">
        <v>-1.0</v>
      </c>
      <c r="BR861" s="1">
        <v>-1.0</v>
      </c>
      <c r="BS861" s="1">
        <v>1.0</v>
      </c>
      <c r="BT861" s="1">
        <v>-1.0</v>
      </c>
      <c r="BU861" s="1">
        <v>1.0</v>
      </c>
      <c r="BV861" s="1">
        <v>1.0</v>
      </c>
      <c r="BW861" s="1">
        <v>-1.0</v>
      </c>
      <c r="BX861" s="1">
        <v>-1.0</v>
      </c>
      <c r="BY861" s="1">
        <v>-1.0</v>
      </c>
      <c r="BZ861" s="1">
        <v>-1.0</v>
      </c>
      <c r="CA861" s="1">
        <v>-1.0</v>
      </c>
      <c r="CB861" s="1">
        <v>-1.0</v>
      </c>
      <c r="CC861" s="1">
        <v>-1.0</v>
      </c>
      <c r="CD861" s="1">
        <v>29220.0</v>
      </c>
    </row>
    <row r="862">
      <c r="A862" s="1">
        <v>2.213022E7</v>
      </c>
      <c r="B862" s="1" t="s">
        <v>4765</v>
      </c>
      <c r="C862" s="1" t="s">
        <v>4766</v>
      </c>
      <c r="D862" s="1" t="s">
        <v>4766</v>
      </c>
      <c r="E862" s="1" t="s">
        <v>85</v>
      </c>
      <c r="H862" s="1" t="s">
        <v>4767</v>
      </c>
      <c r="I862" s="1">
        <v>1.0004299E7</v>
      </c>
      <c r="J862" s="1">
        <v>41592.0</v>
      </c>
      <c r="M862" s="1">
        <v>0.0</v>
      </c>
      <c r="N862" s="1">
        <v>1.0</v>
      </c>
      <c r="O862" s="1">
        <v>1.0</v>
      </c>
      <c r="P862" s="1" t="s">
        <v>123</v>
      </c>
      <c r="Q862" s="1" t="s">
        <v>124</v>
      </c>
      <c r="R862" s="1">
        <v>40.6819999999999</v>
      </c>
      <c r="S862" s="1">
        <v>-73.97231</v>
      </c>
      <c r="T862" s="1" t="s">
        <v>91</v>
      </c>
      <c r="U862" s="1" t="s">
        <v>113</v>
      </c>
      <c r="V862" s="1">
        <v>1.0</v>
      </c>
      <c r="W862" s="1">
        <v>1.0</v>
      </c>
      <c r="X862" s="1">
        <v>1.0</v>
      </c>
      <c r="Y862" s="1">
        <v>1.0</v>
      </c>
      <c r="Z862" s="1" t="s">
        <v>93</v>
      </c>
      <c r="AA862" s="1" t="s">
        <v>4768</v>
      </c>
      <c r="AB862" s="1">
        <v>80.0</v>
      </c>
      <c r="AC862" s="1">
        <v>1.0</v>
      </c>
      <c r="AD862" s="1">
        <v>0.0</v>
      </c>
      <c r="AE862" s="1">
        <v>2.0</v>
      </c>
      <c r="AF862" s="1" t="s">
        <v>521</v>
      </c>
      <c r="AG862" s="1">
        <v>1.0</v>
      </c>
      <c r="AH862" s="1">
        <v>0.0</v>
      </c>
      <c r="AI862" s="1">
        <v>0.0</v>
      </c>
      <c r="AJ862" s="1">
        <v>0.0</v>
      </c>
      <c r="AK862" s="1">
        <v>0.0</v>
      </c>
      <c r="AL862" s="1">
        <v>0.0</v>
      </c>
      <c r="AM862" s="1">
        <v>0.0</v>
      </c>
      <c r="AU862" s="1">
        <v>1.0</v>
      </c>
      <c r="AV862" s="1" t="s">
        <v>105</v>
      </c>
      <c r="AW862" s="1">
        <v>1.0</v>
      </c>
      <c r="AX862" s="1">
        <v>0.0</v>
      </c>
      <c r="AY862" s="1">
        <v>1.0</v>
      </c>
      <c r="AZ862" s="1">
        <v>0.0</v>
      </c>
      <c r="BB862" s="1">
        <v>-1.0</v>
      </c>
      <c r="BC862" s="1">
        <v>1.0</v>
      </c>
      <c r="BD862" s="1">
        <v>-1.0</v>
      </c>
      <c r="BE862" s="1">
        <v>-1.0</v>
      </c>
      <c r="BF862" s="1">
        <v>-1.0</v>
      </c>
      <c r="BG862" s="1">
        <v>-1.0</v>
      </c>
      <c r="BH862" s="1">
        <v>-1.0</v>
      </c>
      <c r="BI862" s="1">
        <v>-1.0</v>
      </c>
      <c r="BJ862" s="1">
        <v>1.0</v>
      </c>
      <c r="BK862" s="1">
        <v>-1.0</v>
      </c>
      <c r="BL862" s="1">
        <v>-1.0</v>
      </c>
      <c r="BM862" s="1">
        <v>1.0</v>
      </c>
      <c r="BN862" s="1">
        <v>-1.0</v>
      </c>
      <c r="BO862" s="1">
        <v>-1.0</v>
      </c>
      <c r="BP862" s="1">
        <v>-1.0</v>
      </c>
      <c r="BQ862" s="1">
        <v>-1.0</v>
      </c>
      <c r="BR862" s="1">
        <v>-1.0</v>
      </c>
      <c r="BS862" s="1">
        <v>-1.0</v>
      </c>
      <c r="BT862" s="1">
        <v>-1.0</v>
      </c>
      <c r="BU862" s="1">
        <v>1.0</v>
      </c>
      <c r="BV862" s="1">
        <v>-1.0</v>
      </c>
      <c r="BW862" s="1">
        <v>-1.0</v>
      </c>
      <c r="BX862" s="1">
        <v>-1.0</v>
      </c>
      <c r="BY862" s="1">
        <v>-1.0</v>
      </c>
      <c r="BZ862" s="1">
        <v>-1.0</v>
      </c>
      <c r="CA862" s="1">
        <v>-1.0</v>
      </c>
      <c r="CB862" s="1">
        <v>-1.0</v>
      </c>
      <c r="CC862" s="1">
        <v>-1.0</v>
      </c>
      <c r="CD862" s="1">
        <v>29259.0</v>
      </c>
    </row>
    <row r="863">
      <c r="A863" s="1">
        <v>2.8306536E7</v>
      </c>
      <c r="B863" s="1" t="s">
        <v>4769</v>
      </c>
      <c r="C863" s="1" t="s">
        <v>4770</v>
      </c>
      <c r="D863" s="1" t="s">
        <v>4771</v>
      </c>
      <c r="E863" s="1" t="s">
        <v>85</v>
      </c>
      <c r="F863" s="1" t="s">
        <v>4772</v>
      </c>
      <c r="H863" s="2" t="str">
        <f>-no SMOKING inside apartment.  -no pets.</f>
        <v>#ERROR!</v>
      </c>
      <c r="I863" s="1">
        <v>1561585.0</v>
      </c>
      <c r="J863" s="1">
        <v>40911.0</v>
      </c>
      <c r="K863" s="1" t="s">
        <v>339</v>
      </c>
      <c r="L863" s="1">
        <v>0.0</v>
      </c>
      <c r="M863" s="1">
        <v>0.0</v>
      </c>
      <c r="N863" s="1">
        <v>1.0</v>
      </c>
      <c r="O863" s="1">
        <v>1.0</v>
      </c>
      <c r="P863" s="1" t="s">
        <v>123</v>
      </c>
      <c r="Q863" s="1" t="s">
        <v>124</v>
      </c>
      <c r="R863" s="1">
        <v>40.65059</v>
      </c>
      <c r="S863" s="1">
        <v>-73.94506</v>
      </c>
      <c r="T863" s="1" t="s">
        <v>125</v>
      </c>
      <c r="U863" s="1" t="s">
        <v>113</v>
      </c>
      <c r="V863" s="1">
        <v>2.0</v>
      </c>
      <c r="W863" s="1">
        <v>1.5</v>
      </c>
      <c r="X863" s="1">
        <v>1.0</v>
      </c>
      <c r="Y863" s="1">
        <v>1.0</v>
      </c>
      <c r="Z863" s="1" t="s">
        <v>93</v>
      </c>
      <c r="AA863" s="1" t="s">
        <v>4773</v>
      </c>
      <c r="AB863" s="1">
        <v>90.0</v>
      </c>
      <c r="AC863" s="1">
        <v>1.0</v>
      </c>
      <c r="AD863" s="1">
        <v>25.0</v>
      </c>
      <c r="AE863" s="1">
        <v>3.0</v>
      </c>
      <c r="AF863" s="1" t="s">
        <v>95</v>
      </c>
      <c r="AG863" s="1">
        <v>1.0</v>
      </c>
      <c r="AH863" s="1">
        <v>30.0</v>
      </c>
      <c r="AI863" s="1">
        <v>60.0</v>
      </c>
      <c r="AJ863" s="1">
        <v>90.0</v>
      </c>
      <c r="AK863" s="1">
        <v>179.0</v>
      </c>
      <c r="AL863" s="1">
        <v>1.0</v>
      </c>
      <c r="AM863" s="1">
        <v>1.0</v>
      </c>
      <c r="AN863" s="1">
        <v>100.0</v>
      </c>
      <c r="AO863" s="1">
        <v>10.0</v>
      </c>
      <c r="AP863" s="1">
        <v>10.0</v>
      </c>
      <c r="AQ863" s="1">
        <v>10.0</v>
      </c>
      <c r="AR863" s="1">
        <v>10.0</v>
      </c>
      <c r="AS863" s="1">
        <v>8.0</v>
      </c>
      <c r="AT863" s="1">
        <v>10.0</v>
      </c>
      <c r="AU863" s="1">
        <v>0.0</v>
      </c>
      <c r="AV863" s="1" t="s">
        <v>117</v>
      </c>
      <c r="AW863" s="1">
        <v>1.0</v>
      </c>
      <c r="AX863" s="1">
        <v>0.0</v>
      </c>
      <c r="AY863" s="1">
        <v>1.0</v>
      </c>
      <c r="AZ863" s="1">
        <v>0.0</v>
      </c>
      <c r="BA863" s="1">
        <v>0.11</v>
      </c>
      <c r="BB863" s="1">
        <v>-1.0</v>
      </c>
      <c r="BC863" s="1">
        <v>1.0</v>
      </c>
      <c r="BD863" s="1">
        <v>-1.0</v>
      </c>
      <c r="BE863" s="1">
        <v>-1.0</v>
      </c>
      <c r="BF863" s="1">
        <v>-1.0</v>
      </c>
      <c r="BG863" s="1">
        <v>-1.0</v>
      </c>
      <c r="BH863" s="1">
        <v>-1.0</v>
      </c>
      <c r="BI863" s="1">
        <v>-1.0</v>
      </c>
      <c r="BJ863" s="1">
        <v>1.0</v>
      </c>
      <c r="BK863" s="1">
        <v>-1.0</v>
      </c>
      <c r="BL863" s="1">
        <v>-1.0</v>
      </c>
      <c r="BM863" s="1">
        <v>1.0</v>
      </c>
      <c r="BN863" s="1">
        <v>-1.0</v>
      </c>
      <c r="BO863" s="1">
        <v>-1.0</v>
      </c>
      <c r="BP863" s="1">
        <v>-1.0</v>
      </c>
      <c r="BQ863" s="1">
        <v>-1.0</v>
      </c>
      <c r="BR863" s="1">
        <v>-1.0</v>
      </c>
      <c r="BS863" s="1">
        <v>-1.0</v>
      </c>
      <c r="BT863" s="1">
        <v>-1.0</v>
      </c>
      <c r="BU863" s="1">
        <v>1.0</v>
      </c>
      <c r="BV863" s="1">
        <v>-1.0</v>
      </c>
      <c r="BW863" s="1">
        <v>-1.0</v>
      </c>
      <c r="BX863" s="1">
        <v>1.0</v>
      </c>
      <c r="BY863" s="1">
        <v>-1.0</v>
      </c>
      <c r="BZ863" s="1">
        <v>-1.0</v>
      </c>
      <c r="CA863" s="1">
        <v>-1.0</v>
      </c>
      <c r="CB863" s="1">
        <v>-1.0</v>
      </c>
      <c r="CC863" s="1">
        <v>-1.0</v>
      </c>
      <c r="CD863" s="1">
        <v>29394.0</v>
      </c>
    </row>
    <row r="864">
      <c r="A864" s="1">
        <v>3.2501003E7</v>
      </c>
      <c r="B864" s="1" t="s">
        <v>4774</v>
      </c>
      <c r="C864" s="1" t="s">
        <v>4775</v>
      </c>
      <c r="D864" s="1" t="s">
        <v>4776</v>
      </c>
      <c r="E864" s="1" t="s">
        <v>85</v>
      </c>
      <c r="F864" s="1" t="s">
        <v>4777</v>
      </c>
      <c r="G864" s="1" t="s">
        <v>4778</v>
      </c>
      <c r="H864" s="1" t="s">
        <v>4779</v>
      </c>
      <c r="I864" s="1">
        <v>1.4804867E7</v>
      </c>
      <c r="J864" s="1">
        <v>41756.0</v>
      </c>
      <c r="K864" s="1" t="s">
        <v>88</v>
      </c>
      <c r="L864" s="1">
        <v>1.0</v>
      </c>
      <c r="M864" s="1">
        <v>0.0</v>
      </c>
      <c r="N864" s="1">
        <v>1.0</v>
      </c>
      <c r="O864" s="1">
        <v>1.0</v>
      </c>
      <c r="P864" s="1" t="s">
        <v>89</v>
      </c>
      <c r="Q864" s="1" t="s">
        <v>587</v>
      </c>
      <c r="R864" s="1">
        <v>40.76965</v>
      </c>
      <c r="S864" s="1">
        <v>-73.95326</v>
      </c>
      <c r="T864" s="1" t="s">
        <v>91</v>
      </c>
      <c r="U864" s="1" t="s">
        <v>113</v>
      </c>
      <c r="V864" s="1">
        <v>2.0</v>
      </c>
      <c r="W864" s="1">
        <v>1.0</v>
      </c>
      <c r="X864" s="1">
        <v>1.0</v>
      </c>
      <c r="Y864" s="1">
        <v>1.0</v>
      </c>
      <c r="Z864" s="1" t="s">
        <v>93</v>
      </c>
      <c r="AA864" s="1" t="s">
        <v>4780</v>
      </c>
      <c r="AB864" s="1">
        <v>78.0</v>
      </c>
      <c r="AC864" s="1">
        <v>1.0</v>
      </c>
      <c r="AD864" s="1">
        <v>25.0</v>
      </c>
      <c r="AE864" s="1">
        <v>3.0</v>
      </c>
      <c r="AF864" s="1" t="s">
        <v>313</v>
      </c>
      <c r="AG864" s="1">
        <v>1.0</v>
      </c>
      <c r="AH864" s="1">
        <v>9.0</v>
      </c>
      <c r="AI864" s="1">
        <v>30.0</v>
      </c>
      <c r="AJ864" s="1">
        <v>38.0</v>
      </c>
      <c r="AK864" s="1">
        <v>116.0</v>
      </c>
      <c r="AL864" s="1">
        <v>11.0</v>
      </c>
      <c r="AM864" s="1">
        <v>11.0</v>
      </c>
      <c r="AN864" s="1">
        <v>100.0</v>
      </c>
      <c r="AO864" s="1">
        <v>10.0</v>
      </c>
      <c r="AP864" s="1">
        <v>10.0</v>
      </c>
      <c r="AQ864" s="1">
        <v>10.0</v>
      </c>
      <c r="AR864" s="1">
        <v>10.0</v>
      </c>
      <c r="AS864" s="1">
        <v>10.0</v>
      </c>
      <c r="AT864" s="1">
        <v>10.0</v>
      </c>
      <c r="AU864" s="1">
        <v>0.0</v>
      </c>
      <c r="AV864" s="1" t="s">
        <v>117</v>
      </c>
      <c r="AW864" s="1">
        <v>1.0</v>
      </c>
      <c r="AX864" s="1">
        <v>0.0</v>
      </c>
      <c r="AY864" s="1">
        <v>1.0</v>
      </c>
      <c r="AZ864" s="1">
        <v>0.0</v>
      </c>
      <c r="BA864" s="1">
        <v>2.6</v>
      </c>
      <c r="BB864" s="1">
        <v>-1.0</v>
      </c>
      <c r="BC864" s="1">
        <v>1.0</v>
      </c>
      <c r="BD864" s="1">
        <v>-1.0</v>
      </c>
      <c r="BE864" s="1">
        <v>-1.0</v>
      </c>
      <c r="BF864" s="1">
        <v>-1.0</v>
      </c>
      <c r="BG864" s="1">
        <v>-1.0</v>
      </c>
      <c r="BH864" s="1">
        <v>-1.0</v>
      </c>
      <c r="BI864" s="1">
        <v>-1.0</v>
      </c>
      <c r="BJ864" s="1">
        <v>-1.0</v>
      </c>
      <c r="BK864" s="1">
        <v>-1.0</v>
      </c>
      <c r="BL864" s="1">
        <v>-1.0</v>
      </c>
      <c r="BM864" s="1">
        <v>1.0</v>
      </c>
      <c r="BN864" s="1">
        <v>1.0</v>
      </c>
      <c r="BO864" s="1">
        <v>-1.0</v>
      </c>
      <c r="BP864" s="1">
        <v>-1.0</v>
      </c>
      <c r="BQ864" s="1">
        <v>-1.0</v>
      </c>
      <c r="BR864" s="1">
        <v>-1.0</v>
      </c>
      <c r="BS864" s="1">
        <v>-1.0</v>
      </c>
      <c r="BT864" s="1">
        <v>-1.0</v>
      </c>
      <c r="BU864" s="1">
        <v>1.0</v>
      </c>
      <c r="BV864" s="1">
        <v>-1.0</v>
      </c>
      <c r="BW864" s="1">
        <v>-1.0</v>
      </c>
      <c r="BX864" s="1">
        <v>-1.0</v>
      </c>
      <c r="BY864" s="1">
        <v>-1.0</v>
      </c>
      <c r="BZ864" s="1">
        <v>1.0</v>
      </c>
      <c r="CA864" s="1">
        <v>-1.0</v>
      </c>
      <c r="CB864" s="1">
        <v>-1.0</v>
      </c>
      <c r="CC864" s="1">
        <v>-1.0</v>
      </c>
      <c r="CD864" s="1">
        <v>29395.0</v>
      </c>
    </row>
    <row r="865">
      <c r="A865" s="1">
        <v>3.5681619E7</v>
      </c>
      <c r="B865" s="1" t="s">
        <v>4781</v>
      </c>
      <c r="C865" s="1" t="s">
        <v>4782</v>
      </c>
      <c r="D865" s="1" t="s">
        <v>4783</v>
      </c>
      <c r="E865" s="1" t="s">
        <v>85</v>
      </c>
      <c r="F865" s="1" t="s">
        <v>4784</v>
      </c>
      <c r="G865" s="1" t="s">
        <v>4785</v>
      </c>
      <c r="I865" s="1">
        <v>6.9356879E7</v>
      </c>
      <c r="J865" s="1">
        <v>42488.0</v>
      </c>
      <c r="K865" s="1" t="s">
        <v>134</v>
      </c>
      <c r="L865" s="1">
        <v>0.86</v>
      </c>
      <c r="M865" s="1">
        <v>0.0</v>
      </c>
      <c r="N865" s="1">
        <v>0.0</v>
      </c>
      <c r="O865" s="1">
        <v>0.0</v>
      </c>
      <c r="P865" s="1" t="s">
        <v>123</v>
      </c>
      <c r="Q865" s="1" t="s">
        <v>124</v>
      </c>
      <c r="R865" s="1">
        <v>40.71668</v>
      </c>
      <c r="S865" s="1">
        <v>-73.94252</v>
      </c>
      <c r="T865" s="1" t="s">
        <v>91</v>
      </c>
      <c r="U865" s="1" t="s">
        <v>92</v>
      </c>
      <c r="V865" s="1">
        <v>8.0</v>
      </c>
      <c r="W865" s="1">
        <v>2.0</v>
      </c>
      <c r="X865" s="1">
        <v>3.0</v>
      </c>
      <c r="Y865" s="1">
        <v>3.0</v>
      </c>
      <c r="Z865" s="1" t="s">
        <v>93</v>
      </c>
      <c r="AA865" s="1" t="s">
        <v>4786</v>
      </c>
      <c r="AB865" s="1">
        <v>295.0</v>
      </c>
      <c r="AC865" s="1">
        <v>6.0</v>
      </c>
      <c r="AD865" s="1">
        <v>0.0</v>
      </c>
      <c r="AE865" s="1">
        <v>2.0</v>
      </c>
      <c r="AF865" s="1" t="s">
        <v>95</v>
      </c>
      <c r="AG865" s="1">
        <v>1.0</v>
      </c>
      <c r="AH865" s="1">
        <v>8.0</v>
      </c>
      <c r="AI865" s="1">
        <v>33.0</v>
      </c>
      <c r="AJ865" s="1">
        <v>50.0</v>
      </c>
      <c r="AK865" s="1">
        <v>300.0</v>
      </c>
      <c r="AL865" s="1">
        <v>0.0</v>
      </c>
      <c r="AM865" s="1">
        <v>0.0</v>
      </c>
      <c r="AU865" s="1">
        <v>1.0</v>
      </c>
      <c r="AV865" s="1" t="s">
        <v>96</v>
      </c>
      <c r="AW865" s="1">
        <v>1.0</v>
      </c>
      <c r="AX865" s="1">
        <v>1.0</v>
      </c>
      <c r="AY865" s="1">
        <v>0.0</v>
      </c>
      <c r="AZ865" s="1">
        <v>0.0</v>
      </c>
      <c r="BB865" s="1">
        <v>-1.0</v>
      </c>
      <c r="BC865" s="1">
        <v>1.0</v>
      </c>
      <c r="BD865" s="1">
        <v>-1.0</v>
      </c>
      <c r="BE865" s="1">
        <v>1.0</v>
      </c>
      <c r="BF865" s="1">
        <v>1.0</v>
      </c>
      <c r="BG865" s="1">
        <v>-1.0</v>
      </c>
      <c r="BH865" s="1">
        <v>1.0</v>
      </c>
      <c r="BI865" s="1">
        <v>-1.0</v>
      </c>
      <c r="BJ865" s="1">
        <v>1.0</v>
      </c>
      <c r="BK865" s="1">
        <v>1.0</v>
      </c>
      <c r="BL865" s="1">
        <v>1.0</v>
      </c>
      <c r="BM865" s="1">
        <v>1.0</v>
      </c>
      <c r="BN865" s="1">
        <v>-1.0</v>
      </c>
      <c r="BO865" s="1">
        <v>-1.0</v>
      </c>
      <c r="BP865" s="1">
        <v>-1.0</v>
      </c>
      <c r="BQ865" s="1">
        <v>1.0</v>
      </c>
      <c r="BR865" s="1">
        <v>1.0</v>
      </c>
      <c r="BS865" s="1">
        <v>-1.0</v>
      </c>
      <c r="BT865" s="1">
        <v>-1.0</v>
      </c>
      <c r="BU865" s="1">
        <v>1.0</v>
      </c>
      <c r="BV865" s="1">
        <v>1.0</v>
      </c>
      <c r="BW865" s="1">
        <v>1.0</v>
      </c>
      <c r="BX865" s="1">
        <v>1.0</v>
      </c>
      <c r="BY865" s="1">
        <v>1.0</v>
      </c>
      <c r="BZ865" s="1">
        <v>1.0</v>
      </c>
      <c r="CA865" s="1">
        <v>-1.0</v>
      </c>
      <c r="CB865" s="1">
        <v>-1.0</v>
      </c>
      <c r="CC865" s="1">
        <v>-1.0</v>
      </c>
      <c r="CD865" s="1">
        <v>29408.0</v>
      </c>
    </row>
    <row r="866">
      <c r="A866" s="1">
        <v>1.2360254E7</v>
      </c>
      <c r="B866" s="1" t="s">
        <v>4787</v>
      </c>
      <c r="C866" s="1" t="s">
        <v>4788</v>
      </c>
      <c r="D866" s="1" t="s">
        <v>4789</v>
      </c>
      <c r="E866" s="1" t="s">
        <v>85</v>
      </c>
      <c r="I866" s="1">
        <v>3.2193665E7</v>
      </c>
      <c r="J866" s="1">
        <v>42123.0</v>
      </c>
      <c r="M866" s="1">
        <v>0.0</v>
      </c>
      <c r="N866" s="1">
        <v>1.0</v>
      </c>
      <c r="O866" s="1">
        <v>1.0</v>
      </c>
      <c r="P866" s="1" t="s">
        <v>123</v>
      </c>
      <c r="Q866" s="1" t="s">
        <v>185</v>
      </c>
      <c r="R866" s="1">
        <v>40.71671</v>
      </c>
      <c r="S866" s="1">
        <v>-73.94989</v>
      </c>
      <c r="T866" s="1" t="s">
        <v>91</v>
      </c>
      <c r="U866" s="1" t="s">
        <v>92</v>
      </c>
      <c r="V866" s="1">
        <v>2.0</v>
      </c>
      <c r="W866" s="1">
        <v>1.0</v>
      </c>
      <c r="X866" s="1">
        <v>1.0</v>
      </c>
      <c r="Y866" s="1">
        <v>1.0</v>
      </c>
      <c r="Z866" s="1" t="s">
        <v>93</v>
      </c>
      <c r="AA866" s="1" t="s">
        <v>4790</v>
      </c>
      <c r="AB866" s="1">
        <v>200.0</v>
      </c>
      <c r="AC866" s="1">
        <v>1.0</v>
      </c>
      <c r="AD866" s="1">
        <v>0.0</v>
      </c>
      <c r="AE866" s="1">
        <v>2.0</v>
      </c>
      <c r="AF866" s="1" t="s">
        <v>266</v>
      </c>
      <c r="AG866" s="1">
        <v>1.0</v>
      </c>
      <c r="AH866" s="1">
        <v>0.0</v>
      </c>
      <c r="AI866" s="1">
        <v>0.0</v>
      </c>
      <c r="AJ866" s="1">
        <v>0.0</v>
      </c>
      <c r="AK866" s="1">
        <v>0.0</v>
      </c>
      <c r="AL866" s="1">
        <v>0.0</v>
      </c>
      <c r="AM866" s="1">
        <v>0.0</v>
      </c>
      <c r="AU866" s="1">
        <v>0.0</v>
      </c>
      <c r="AV866" s="1" t="s">
        <v>105</v>
      </c>
      <c r="AW866" s="1">
        <v>1.0</v>
      </c>
      <c r="AX866" s="1">
        <v>1.0</v>
      </c>
      <c r="AY866" s="1">
        <v>0.0</v>
      </c>
      <c r="AZ866" s="1">
        <v>0.0</v>
      </c>
      <c r="BB866" s="1">
        <v>-1.0</v>
      </c>
      <c r="BC866" s="1">
        <v>1.0</v>
      </c>
      <c r="BD866" s="1">
        <v>-1.0</v>
      </c>
      <c r="BE866" s="1">
        <v>-1.0</v>
      </c>
      <c r="BF866" s="1">
        <v>-1.0</v>
      </c>
      <c r="BG866" s="1">
        <v>-1.0</v>
      </c>
      <c r="BH866" s="1">
        <v>-1.0</v>
      </c>
      <c r="BI866" s="1">
        <v>-1.0</v>
      </c>
      <c r="BJ866" s="1">
        <v>1.0</v>
      </c>
      <c r="BK866" s="1">
        <v>-1.0</v>
      </c>
      <c r="BL866" s="1">
        <v>-1.0</v>
      </c>
      <c r="BM866" s="1">
        <v>1.0</v>
      </c>
      <c r="BN866" s="1">
        <v>1.0</v>
      </c>
      <c r="BO866" s="1">
        <v>-1.0</v>
      </c>
      <c r="BP866" s="1">
        <v>1.0</v>
      </c>
      <c r="BQ866" s="1">
        <v>1.0</v>
      </c>
      <c r="BR866" s="1">
        <v>-1.0</v>
      </c>
      <c r="BS866" s="1">
        <v>-1.0</v>
      </c>
      <c r="BT866" s="1">
        <v>-1.0</v>
      </c>
      <c r="BU866" s="1">
        <v>1.0</v>
      </c>
      <c r="BV866" s="1">
        <v>-1.0</v>
      </c>
      <c r="BW866" s="1">
        <v>-1.0</v>
      </c>
      <c r="BX866" s="1">
        <v>-1.0</v>
      </c>
      <c r="BY866" s="1">
        <v>-1.0</v>
      </c>
      <c r="BZ866" s="1">
        <v>-1.0</v>
      </c>
      <c r="CA866" s="1">
        <v>-1.0</v>
      </c>
      <c r="CB866" s="1">
        <v>-1.0</v>
      </c>
      <c r="CC866" s="1">
        <v>-1.0</v>
      </c>
      <c r="CD866" s="1">
        <v>29439.0</v>
      </c>
    </row>
    <row r="867">
      <c r="A867" s="1">
        <v>2.1155115E7</v>
      </c>
      <c r="B867" s="1" t="s">
        <v>4791</v>
      </c>
      <c r="C867" s="1" t="s">
        <v>4792</v>
      </c>
      <c r="D867" s="1" t="s">
        <v>4793</v>
      </c>
      <c r="E867" s="1" t="s">
        <v>85</v>
      </c>
      <c r="F867" s="1" t="s">
        <v>4794</v>
      </c>
      <c r="H867" s="1" t="s">
        <v>4795</v>
      </c>
      <c r="I867" s="1">
        <v>1.52628203E8</v>
      </c>
      <c r="J867" s="1">
        <v>43007.0</v>
      </c>
      <c r="M867" s="1">
        <v>0.0</v>
      </c>
      <c r="N867" s="1">
        <v>1.0</v>
      </c>
      <c r="O867" s="1">
        <v>0.0</v>
      </c>
      <c r="P867" s="1" t="s">
        <v>89</v>
      </c>
      <c r="Q867" s="1" t="s">
        <v>90</v>
      </c>
      <c r="R867" s="1">
        <v>40.79221</v>
      </c>
      <c r="S867" s="1">
        <v>-73.97331</v>
      </c>
      <c r="T867" s="1" t="s">
        <v>91</v>
      </c>
      <c r="U867" s="1" t="s">
        <v>92</v>
      </c>
      <c r="V867" s="1">
        <v>4.0</v>
      </c>
      <c r="W867" s="1">
        <v>1.0</v>
      </c>
      <c r="X867" s="1">
        <v>1.0</v>
      </c>
      <c r="Y867" s="1">
        <v>1.0</v>
      </c>
      <c r="Z867" s="1" t="s">
        <v>93</v>
      </c>
      <c r="AA867" s="1" t="s">
        <v>4796</v>
      </c>
      <c r="AB867" s="1">
        <v>120.0</v>
      </c>
      <c r="AC867" s="1">
        <v>2.0</v>
      </c>
      <c r="AD867" s="1">
        <v>35.0</v>
      </c>
      <c r="AE867" s="1">
        <v>4.0</v>
      </c>
      <c r="AF867" s="1" t="s">
        <v>104</v>
      </c>
      <c r="AG867" s="1">
        <v>1.0</v>
      </c>
      <c r="AH867" s="1">
        <v>0.0</v>
      </c>
      <c r="AI867" s="1">
        <v>0.0</v>
      </c>
      <c r="AJ867" s="1">
        <v>0.0</v>
      </c>
      <c r="AK867" s="1">
        <v>0.0</v>
      </c>
      <c r="AL867" s="1">
        <v>7.0</v>
      </c>
      <c r="AM867" s="1">
        <v>0.0</v>
      </c>
      <c r="AN867" s="1">
        <v>94.0</v>
      </c>
      <c r="AO867" s="1">
        <v>10.0</v>
      </c>
      <c r="AP867" s="1">
        <v>10.0</v>
      </c>
      <c r="AQ867" s="1">
        <v>10.0</v>
      </c>
      <c r="AR867" s="1">
        <v>10.0</v>
      </c>
      <c r="AS867" s="1">
        <v>10.0</v>
      </c>
      <c r="AT867" s="1">
        <v>10.0</v>
      </c>
      <c r="AU867" s="1">
        <v>1.0</v>
      </c>
      <c r="AV867" s="1" t="s">
        <v>96</v>
      </c>
      <c r="AW867" s="1">
        <v>1.0</v>
      </c>
      <c r="AX867" s="1">
        <v>1.0</v>
      </c>
      <c r="AY867" s="1">
        <v>0.0</v>
      </c>
      <c r="AZ867" s="1">
        <v>0.0</v>
      </c>
      <c r="BA867" s="1">
        <v>0.33</v>
      </c>
      <c r="BB867" s="1">
        <v>-1.0</v>
      </c>
      <c r="BC867" s="1">
        <v>1.0</v>
      </c>
      <c r="BD867" s="1">
        <v>-1.0</v>
      </c>
      <c r="BE867" s="1">
        <v>-1.0</v>
      </c>
      <c r="BF867" s="1">
        <v>-1.0</v>
      </c>
      <c r="BG867" s="1">
        <v>-1.0</v>
      </c>
      <c r="BH867" s="1">
        <v>-1.0</v>
      </c>
      <c r="BI867" s="1">
        <v>-1.0</v>
      </c>
      <c r="BJ867" s="1">
        <v>1.0</v>
      </c>
      <c r="BK867" s="1">
        <v>-1.0</v>
      </c>
      <c r="BL867" s="1">
        <v>-1.0</v>
      </c>
      <c r="BM867" s="1">
        <v>-1.0</v>
      </c>
      <c r="BN867" s="1">
        <v>-1.0</v>
      </c>
      <c r="BO867" s="1">
        <v>-1.0</v>
      </c>
      <c r="BP867" s="1">
        <v>-1.0</v>
      </c>
      <c r="BQ867" s="1">
        <v>1.0</v>
      </c>
      <c r="BR867" s="1">
        <v>-1.0</v>
      </c>
      <c r="BS867" s="1">
        <v>1.0</v>
      </c>
      <c r="BT867" s="1">
        <v>-1.0</v>
      </c>
      <c r="BU867" s="1">
        <v>1.0</v>
      </c>
      <c r="BV867" s="1">
        <v>-1.0</v>
      </c>
      <c r="BW867" s="1">
        <v>-1.0</v>
      </c>
      <c r="BX867" s="1">
        <v>-1.0</v>
      </c>
      <c r="BY867" s="1">
        <v>-1.0</v>
      </c>
      <c r="BZ867" s="1">
        <v>-1.0</v>
      </c>
      <c r="CA867" s="1">
        <v>-1.0</v>
      </c>
      <c r="CB867" s="1">
        <v>-1.0</v>
      </c>
      <c r="CC867" s="1">
        <v>-1.0</v>
      </c>
      <c r="CD867" s="1">
        <v>29454.0</v>
      </c>
    </row>
    <row r="868">
      <c r="A868" s="1">
        <v>1.4024257E7</v>
      </c>
      <c r="B868" s="1" t="s">
        <v>4797</v>
      </c>
      <c r="C868" s="1" t="s">
        <v>4798</v>
      </c>
      <c r="D868" s="1" t="s">
        <v>4799</v>
      </c>
      <c r="E868" s="1" t="s">
        <v>85</v>
      </c>
      <c r="F868" s="1" t="s">
        <v>4800</v>
      </c>
      <c r="G868" s="1" t="s">
        <v>4801</v>
      </c>
      <c r="I868" s="1">
        <v>1.4399467E7</v>
      </c>
      <c r="J868" s="1">
        <v>41746.0</v>
      </c>
      <c r="M868" s="1">
        <v>0.0</v>
      </c>
      <c r="N868" s="1">
        <v>3.0</v>
      </c>
      <c r="O868" s="1">
        <v>1.0</v>
      </c>
      <c r="P868" s="1" t="s">
        <v>89</v>
      </c>
      <c r="Q868" s="1" t="s">
        <v>90</v>
      </c>
      <c r="R868" s="1">
        <v>40.72203</v>
      </c>
      <c r="S868" s="1">
        <v>-73.99498</v>
      </c>
      <c r="T868" s="1" t="s">
        <v>91</v>
      </c>
      <c r="U868" s="1" t="s">
        <v>113</v>
      </c>
      <c r="V868" s="1">
        <v>2.0</v>
      </c>
      <c r="W868" s="1">
        <v>1.0</v>
      </c>
      <c r="X868" s="1">
        <v>1.0</v>
      </c>
      <c r="Y868" s="1">
        <v>1.0</v>
      </c>
      <c r="Z868" s="1" t="s">
        <v>93</v>
      </c>
      <c r="AA868" s="1" t="s">
        <v>4802</v>
      </c>
      <c r="AB868" s="1">
        <v>320.0</v>
      </c>
      <c r="AC868" s="1">
        <v>1.0</v>
      </c>
      <c r="AD868" s="1">
        <v>0.0</v>
      </c>
      <c r="AE868" s="1">
        <v>4.0</v>
      </c>
      <c r="AF868" s="1" t="s">
        <v>429</v>
      </c>
      <c r="AG868" s="1">
        <v>1.0</v>
      </c>
      <c r="AH868" s="1">
        <v>0.0</v>
      </c>
      <c r="AI868" s="1">
        <v>0.0</v>
      </c>
      <c r="AJ868" s="1">
        <v>0.0</v>
      </c>
      <c r="AK868" s="1">
        <v>0.0</v>
      </c>
      <c r="AL868" s="1">
        <v>6.0</v>
      </c>
      <c r="AM868" s="1">
        <v>0.0</v>
      </c>
      <c r="AN868" s="1">
        <v>90.0</v>
      </c>
      <c r="AO868" s="1">
        <v>9.0</v>
      </c>
      <c r="AP868" s="1">
        <v>9.0</v>
      </c>
      <c r="AQ868" s="1">
        <v>10.0</v>
      </c>
      <c r="AR868" s="1">
        <v>10.0</v>
      </c>
      <c r="AS868" s="1">
        <v>10.0</v>
      </c>
      <c r="AT868" s="1">
        <v>9.0</v>
      </c>
      <c r="AU868" s="1">
        <v>0.0</v>
      </c>
      <c r="AV868" s="1" t="s">
        <v>96</v>
      </c>
      <c r="AW868" s="1">
        <v>2.0</v>
      </c>
      <c r="AX868" s="1">
        <v>1.0</v>
      </c>
      <c r="AY868" s="1">
        <v>1.0</v>
      </c>
      <c r="AZ868" s="1">
        <v>0.0</v>
      </c>
      <c r="BA868" s="1">
        <v>0.18</v>
      </c>
      <c r="BB868" s="1">
        <v>-1.0</v>
      </c>
      <c r="BC868" s="1">
        <v>1.0</v>
      </c>
      <c r="BD868" s="1">
        <v>-1.0</v>
      </c>
      <c r="BE868" s="1">
        <v>-1.0</v>
      </c>
      <c r="BF868" s="1">
        <v>-1.0</v>
      </c>
      <c r="BG868" s="1">
        <v>-1.0</v>
      </c>
      <c r="BH868" s="1">
        <v>-1.0</v>
      </c>
      <c r="BI868" s="1">
        <v>-1.0</v>
      </c>
      <c r="BJ868" s="1">
        <v>1.0</v>
      </c>
      <c r="BK868" s="1">
        <v>-1.0</v>
      </c>
      <c r="BL868" s="1">
        <v>-1.0</v>
      </c>
      <c r="BM868" s="1">
        <v>-1.0</v>
      </c>
      <c r="BN868" s="1">
        <v>1.0</v>
      </c>
      <c r="BO868" s="1">
        <v>-1.0</v>
      </c>
      <c r="BP868" s="1">
        <v>-1.0</v>
      </c>
      <c r="BQ868" s="1">
        <v>-1.0</v>
      </c>
      <c r="BR868" s="1">
        <v>-1.0</v>
      </c>
      <c r="BS868" s="1">
        <v>-1.0</v>
      </c>
      <c r="BT868" s="1">
        <v>-1.0</v>
      </c>
      <c r="BU868" s="1">
        <v>1.0</v>
      </c>
      <c r="BV868" s="1">
        <v>-1.0</v>
      </c>
      <c r="BW868" s="1">
        <v>-1.0</v>
      </c>
      <c r="BX868" s="1">
        <v>-1.0</v>
      </c>
      <c r="BY868" s="1">
        <v>-1.0</v>
      </c>
      <c r="BZ868" s="1">
        <v>-1.0</v>
      </c>
      <c r="CA868" s="1">
        <v>-1.0</v>
      </c>
      <c r="CB868" s="1">
        <v>-1.0</v>
      </c>
      <c r="CC868" s="1">
        <v>-1.0</v>
      </c>
      <c r="CD868" s="1">
        <v>29515.0</v>
      </c>
    </row>
    <row r="869">
      <c r="A869" s="1">
        <v>2.8960497E7</v>
      </c>
      <c r="B869" s="1" t="s">
        <v>4803</v>
      </c>
      <c r="C869" s="1" t="s">
        <v>4804</v>
      </c>
      <c r="D869" s="1" t="s">
        <v>4805</v>
      </c>
      <c r="E869" s="1" t="s">
        <v>85</v>
      </c>
      <c r="F869" s="1" t="s">
        <v>4806</v>
      </c>
      <c r="G869" s="1" t="s">
        <v>4807</v>
      </c>
      <c r="H869" s="1" t="s">
        <v>4808</v>
      </c>
      <c r="I869" s="1">
        <v>7.0800114E7</v>
      </c>
      <c r="J869" s="1">
        <v>42497.0</v>
      </c>
      <c r="M869" s="1">
        <v>1.0</v>
      </c>
      <c r="N869" s="1">
        <v>1.0</v>
      </c>
      <c r="O869" s="1">
        <v>0.0</v>
      </c>
      <c r="P869" s="1" t="s">
        <v>89</v>
      </c>
      <c r="Q869" s="1" t="s">
        <v>112</v>
      </c>
      <c r="R869" s="1">
        <v>40.7698</v>
      </c>
      <c r="S869" s="1">
        <v>-73.91157</v>
      </c>
      <c r="T869" s="1" t="s">
        <v>91</v>
      </c>
      <c r="U869" s="1" t="s">
        <v>113</v>
      </c>
      <c r="V869" s="1">
        <v>2.0</v>
      </c>
      <c r="W869" s="1">
        <v>1.0</v>
      </c>
      <c r="X869" s="1">
        <v>1.0</v>
      </c>
      <c r="Y869" s="1">
        <v>1.0</v>
      </c>
      <c r="Z869" s="1" t="s">
        <v>93</v>
      </c>
      <c r="AA869" s="1" t="s">
        <v>4809</v>
      </c>
      <c r="AB869" s="1">
        <v>64.0</v>
      </c>
      <c r="AC869" s="1">
        <v>1.0</v>
      </c>
      <c r="AD869" s="1">
        <v>0.0</v>
      </c>
      <c r="AE869" s="1">
        <v>1.0</v>
      </c>
      <c r="AF869" s="1" t="s">
        <v>231</v>
      </c>
      <c r="AG869" s="1">
        <v>1.0</v>
      </c>
      <c r="AH869" s="1">
        <v>0.0</v>
      </c>
      <c r="AI869" s="1">
        <v>0.0</v>
      </c>
      <c r="AJ869" s="1">
        <v>0.0</v>
      </c>
      <c r="AK869" s="1">
        <v>0.0</v>
      </c>
      <c r="AL869" s="1">
        <v>10.0</v>
      </c>
      <c r="AM869" s="1">
        <v>10.0</v>
      </c>
      <c r="AN869" s="1">
        <v>98.0</v>
      </c>
      <c r="AO869" s="1">
        <v>9.0</v>
      </c>
      <c r="AP869" s="1">
        <v>9.0</v>
      </c>
      <c r="AQ869" s="1">
        <v>10.0</v>
      </c>
      <c r="AR869" s="1">
        <v>10.0</v>
      </c>
      <c r="AS869" s="1">
        <v>9.0</v>
      </c>
      <c r="AT869" s="1">
        <v>9.0</v>
      </c>
      <c r="AU869" s="1">
        <v>1.0</v>
      </c>
      <c r="AV869" s="1" t="s">
        <v>96</v>
      </c>
      <c r="AW869" s="1">
        <v>1.0</v>
      </c>
      <c r="AX869" s="1">
        <v>0.0</v>
      </c>
      <c r="AY869" s="1">
        <v>1.0</v>
      </c>
      <c r="AZ869" s="1">
        <v>0.0</v>
      </c>
      <c r="BA869" s="1">
        <v>1.12</v>
      </c>
      <c r="BB869" s="1">
        <v>-1.0</v>
      </c>
      <c r="BC869" s="1">
        <v>1.0</v>
      </c>
      <c r="BD869" s="1">
        <v>-1.0</v>
      </c>
      <c r="BE869" s="1">
        <v>-1.0</v>
      </c>
      <c r="BF869" s="1">
        <v>-1.0</v>
      </c>
      <c r="BG869" s="1">
        <v>-1.0</v>
      </c>
      <c r="BH869" s="1">
        <v>-1.0</v>
      </c>
      <c r="BI869" s="1">
        <v>-1.0</v>
      </c>
      <c r="BJ869" s="1">
        <v>1.0</v>
      </c>
      <c r="BK869" s="1">
        <v>-1.0</v>
      </c>
      <c r="BL869" s="1">
        <v>1.0</v>
      </c>
      <c r="BM869" s="1">
        <v>-1.0</v>
      </c>
      <c r="BN869" s="1">
        <v>-1.0</v>
      </c>
      <c r="BO869" s="1">
        <v>-1.0</v>
      </c>
      <c r="BP869" s="1">
        <v>-1.0</v>
      </c>
      <c r="BQ869" s="1">
        <v>1.0</v>
      </c>
      <c r="BR869" s="1">
        <v>-1.0</v>
      </c>
      <c r="BS869" s="1">
        <v>1.0</v>
      </c>
      <c r="BT869" s="1">
        <v>-1.0</v>
      </c>
      <c r="BU869" s="1">
        <v>1.0</v>
      </c>
      <c r="BV869" s="1">
        <v>-1.0</v>
      </c>
      <c r="BW869" s="1">
        <v>-1.0</v>
      </c>
      <c r="BX869" s="1">
        <v>-1.0</v>
      </c>
      <c r="BY869" s="1">
        <v>-1.0</v>
      </c>
      <c r="BZ869" s="1">
        <v>-1.0</v>
      </c>
      <c r="CA869" s="1">
        <v>-1.0</v>
      </c>
      <c r="CB869" s="1">
        <v>-1.0</v>
      </c>
      <c r="CC869" s="1">
        <v>-1.0</v>
      </c>
      <c r="CD869" s="1">
        <v>29552.0</v>
      </c>
    </row>
    <row r="870">
      <c r="A870" s="1">
        <v>3231460.0</v>
      </c>
      <c r="B870" s="1" t="s">
        <v>4810</v>
      </c>
      <c r="C870" s="1" t="s">
        <v>4811</v>
      </c>
      <c r="D870" s="1" t="s">
        <v>4812</v>
      </c>
      <c r="E870" s="1" t="s">
        <v>85</v>
      </c>
      <c r="F870" s="1" t="s">
        <v>4813</v>
      </c>
      <c r="G870" s="1" t="s">
        <v>4814</v>
      </c>
      <c r="H870" s="1" t="s">
        <v>4815</v>
      </c>
      <c r="I870" s="1">
        <v>1.538417E7</v>
      </c>
      <c r="J870" s="1">
        <v>41770.0</v>
      </c>
      <c r="M870" s="1">
        <v>0.0</v>
      </c>
      <c r="N870" s="1">
        <v>1.0</v>
      </c>
      <c r="O870" s="1">
        <v>1.0</v>
      </c>
      <c r="P870" s="1" t="s">
        <v>123</v>
      </c>
      <c r="Q870" s="1" t="s">
        <v>229</v>
      </c>
      <c r="R870" s="1">
        <v>40.68727</v>
      </c>
      <c r="S870" s="1">
        <v>-73.972</v>
      </c>
      <c r="T870" s="1" t="s">
        <v>91</v>
      </c>
      <c r="U870" s="1" t="s">
        <v>92</v>
      </c>
      <c r="V870" s="1">
        <v>2.0</v>
      </c>
      <c r="W870" s="1">
        <v>1.0</v>
      </c>
      <c r="X870" s="1">
        <v>1.0</v>
      </c>
      <c r="Y870" s="1">
        <v>1.0</v>
      </c>
      <c r="Z870" s="1" t="s">
        <v>93</v>
      </c>
      <c r="AA870" s="1" t="s">
        <v>4816</v>
      </c>
      <c r="AB870" s="1">
        <v>175.0</v>
      </c>
      <c r="AC870" s="1">
        <v>1.0</v>
      </c>
      <c r="AD870" s="1">
        <v>0.0</v>
      </c>
      <c r="AE870" s="1">
        <v>3.0</v>
      </c>
      <c r="AF870" s="1" t="s">
        <v>456</v>
      </c>
      <c r="AG870" s="1">
        <v>1.0</v>
      </c>
      <c r="AH870" s="1">
        <v>0.0</v>
      </c>
      <c r="AI870" s="1">
        <v>0.0</v>
      </c>
      <c r="AJ870" s="1">
        <v>0.0</v>
      </c>
      <c r="AK870" s="1">
        <v>0.0</v>
      </c>
      <c r="AL870" s="1">
        <v>12.0</v>
      </c>
      <c r="AM870" s="1">
        <v>0.0</v>
      </c>
      <c r="AN870" s="1">
        <v>98.0</v>
      </c>
      <c r="AO870" s="1">
        <v>10.0</v>
      </c>
      <c r="AP870" s="1">
        <v>10.0</v>
      </c>
      <c r="AQ870" s="1">
        <v>10.0</v>
      </c>
      <c r="AR870" s="1">
        <v>10.0</v>
      </c>
      <c r="AS870" s="1">
        <v>10.0</v>
      </c>
      <c r="AT870" s="1">
        <v>10.0</v>
      </c>
      <c r="AU870" s="1">
        <v>0.0</v>
      </c>
      <c r="AV870" s="1" t="s">
        <v>117</v>
      </c>
      <c r="AW870" s="1">
        <v>1.0</v>
      </c>
      <c r="AX870" s="1">
        <v>1.0</v>
      </c>
      <c r="AY870" s="1">
        <v>0.0</v>
      </c>
      <c r="AZ870" s="1">
        <v>0.0</v>
      </c>
      <c r="BA870" s="1">
        <v>0.2</v>
      </c>
      <c r="BB870" s="1">
        <v>-1.0</v>
      </c>
      <c r="BC870" s="1">
        <v>1.0</v>
      </c>
      <c r="BD870" s="1">
        <v>-1.0</v>
      </c>
      <c r="BE870" s="1">
        <v>-1.0</v>
      </c>
      <c r="BF870" s="1">
        <v>-1.0</v>
      </c>
      <c r="BG870" s="1">
        <v>-1.0</v>
      </c>
      <c r="BH870" s="1">
        <v>-1.0</v>
      </c>
      <c r="BI870" s="1">
        <v>-1.0</v>
      </c>
      <c r="BJ870" s="1">
        <v>1.0</v>
      </c>
      <c r="BK870" s="1">
        <v>-1.0</v>
      </c>
      <c r="BL870" s="1">
        <v>-1.0</v>
      </c>
      <c r="BM870" s="1">
        <v>-1.0</v>
      </c>
      <c r="BN870" s="1">
        <v>-1.0</v>
      </c>
      <c r="BO870" s="1">
        <v>-1.0</v>
      </c>
      <c r="BP870" s="1">
        <v>1.0</v>
      </c>
      <c r="BQ870" s="1">
        <v>-1.0</v>
      </c>
      <c r="BR870" s="1">
        <v>-1.0</v>
      </c>
      <c r="BS870" s="1">
        <v>-1.0</v>
      </c>
      <c r="BT870" s="1">
        <v>-1.0</v>
      </c>
      <c r="BU870" s="1">
        <v>1.0</v>
      </c>
      <c r="BV870" s="1">
        <v>-1.0</v>
      </c>
      <c r="BW870" s="1">
        <v>-1.0</v>
      </c>
      <c r="BX870" s="1">
        <v>-1.0</v>
      </c>
      <c r="BY870" s="1">
        <v>-1.0</v>
      </c>
      <c r="BZ870" s="1">
        <v>-1.0</v>
      </c>
      <c r="CA870" s="1">
        <v>-1.0</v>
      </c>
      <c r="CB870" s="1">
        <v>-1.0</v>
      </c>
      <c r="CC870" s="1">
        <v>-1.0</v>
      </c>
      <c r="CD870" s="1">
        <v>29619.0</v>
      </c>
    </row>
    <row r="871">
      <c r="A871" s="1">
        <v>2.5166331E7</v>
      </c>
      <c r="B871" s="1" t="s">
        <v>4817</v>
      </c>
      <c r="C871" s="1" t="s">
        <v>4818</v>
      </c>
      <c r="D871" s="1" t="s">
        <v>4818</v>
      </c>
      <c r="E871" s="1" t="s">
        <v>85</v>
      </c>
      <c r="I871" s="1">
        <v>4.7580042E7</v>
      </c>
      <c r="J871" s="1">
        <v>42304.0</v>
      </c>
      <c r="K871" s="1" t="s">
        <v>272</v>
      </c>
      <c r="L871" s="1">
        <v>1.0</v>
      </c>
      <c r="M871" s="1">
        <v>0.0</v>
      </c>
      <c r="N871" s="1">
        <v>1.0</v>
      </c>
      <c r="O871" s="1">
        <v>0.0</v>
      </c>
      <c r="P871" s="1" t="s">
        <v>89</v>
      </c>
      <c r="Q871" s="1" t="s">
        <v>90</v>
      </c>
      <c r="R871" s="1">
        <v>40.75971</v>
      </c>
      <c r="S871" s="1">
        <v>-73.98639</v>
      </c>
      <c r="T871" s="1" t="s">
        <v>91</v>
      </c>
      <c r="U871" s="1" t="s">
        <v>92</v>
      </c>
      <c r="V871" s="1">
        <v>2.0</v>
      </c>
      <c r="W871" s="1">
        <v>1.0</v>
      </c>
      <c r="X871" s="1">
        <v>1.0</v>
      </c>
      <c r="Y871" s="1">
        <v>2.0</v>
      </c>
      <c r="Z871" s="1" t="s">
        <v>93</v>
      </c>
      <c r="AA871" s="1" t="s">
        <v>4819</v>
      </c>
      <c r="AB871" s="1">
        <v>337.0</v>
      </c>
      <c r="AC871" s="1">
        <v>1.0</v>
      </c>
      <c r="AD871" s="1">
        <v>0.0</v>
      </c>
      <c r="AE871" s="1">
        <v>4.0</v>
      </c>
      <c r="AF871" s="1" t="s">
        <v>170</v>
      </c>
      <c r="AG871" s="1">
        <v>1.0</v>
      </c>
      <c r="AH871" s="1">
        <v>24.0</v>
      </c>
      <c r="AI871" s="1">
        <v>54.0</v>
      </c>
      <c r="AJ871" s="1">
        <v>83.0</v>
      </c>
      <c r="AK871" s="1">
        <v>83.0</v>
      </c>
      <c r="AL871" s="1">
        <v>0.0</v>
      </c>
      <c r="AM871" s="1">
        <v>0.0</v>
      </c>
      <c r="AU871" s="1">
        <v>0.0</v>
      </c>
      <c r="AV871" s="1" t="s">
        <v>96</v>
      </c>
      <c r="AW871" s="1">
        <v>1.0</v>
      </c>
      <c r="AX871" s="1">
        <v>1.0</v>
      </c>
      <c r="AY871" s="1">
        <v>0.0</v>
      </c>
      <c r="AZ871" s="1">
        <v>0.0</v>
      </c>
      <c r="BB871" s="1">
        <v>-1.0</v>
      </c>
      <c r="BC871" s="1">
        <v>1.0</v>
      </c>
      <c r="BD871" s="1">
        <v>-1.0</v>
      </c>
      <c r="BE871" s="1">
        <v>-1.0</v>
      </c>
      <c r="BF871" s="1">
        <v>-1.0</v>
      </c>
      <c r="BG871" s="1">
        <v>-1.0</v>
      </c>
      <c r="BH871" s="1">
        <v>-1.0</v>
      </c>
      <c r="BI871" s="1">
        <v>-1.0</v>
      </c>
      <c r="BJ871" s="1">
        <v>1.0</v>
      </c>
      <c r="BK871" s="1">
        <v>-1.0</v>
      </c>
      <c r="BL871" s="1">
        <v>-1.0</v>
      </c>
      <c r="BM871" s="1">
        <v>1.0</v>
      </c>
      <c r="BN871" s="1">
        <v>1.0</v>
      </c>
      <c r="BO871" s="1">
        <v>-1.0</v>
      </c>
      <c r="BP871" s="1">
        <v>-1.0</v>
      </c>
      <c r="BQ871" s="1">
        <v>-1.0</v>
      </c>
      <c r="BR871" s="1">
        <v>-1.0</v>
      </c>
      <c r="BS871" s="1">
        <v>1.0</v>
      </c>
      <c r="BT871" s="1">
        <v>-1.0</v>
      </c>
      <c r="BU871" s="1">
        <v>1.0</v>
      </c>
      <c r="BV871" s="1">
        <v>-1.0</v>
      </c>
      <c r="BW871" s="1">
        <v>-1.0</v>
      </c>
      <c r="BX871" s="1">
        <v>-1.0</v>
      </c>
      <c r="BY871" s="1">
        <v>-1.0</v>
      </c>
      <c r="BZ871" s="1">
        <v>-1.0</v>
      </c>
      <c r="CA871" s="1">
        <v>-1.0</v>
      </c>
      <c r="CB871" s="1">
        <v>-1.0</v>
      </c>
      <c r="CC871" s="1">
        <v>-1.0</v>
      </c>
      <c r="CD871" s="1">
        <v>29622.0</v>
      </c>
    </row>
    <row r="872">
      <c r="A872" s="1">
        <v>3.2757476E7</v>
      </c>
      <c r="B872" s="1" t="s">
        <v>4820</v>
      </c>
      <c r="C872" s="1" t="s">
        <v>4821</v>
      </c>
      <c r="D872" s="1" t="s">
        <v>4822</v>
      </c>
      <c r="E872" s="1" t="s">
        <v>85</v>
      </c>
      <c r="F872" s="1" t="s">
        <v>4823</v>
      </c>
      <c r="G872" s="1" t="s">
        <v>4824</v>
      </c>
      <c r="I872" s="1">
        <v>2.45394439E8</v>
      </c>
      <c r="J872" s="1">
        <v>43521.0</v>
      </c>
      <c r="K872" s="1" t="s">
        <v>134</v>
      </c>
      <c r="L872" s="1">
        <v>1.0</v>
      </c>
      <c r="M872" s="1">
        <v>0.0</v>
      </c>
      <c r="N872" s="1">
        <v>1.0</v>
      </c>
      <c r="O872" s="1">
        <v>0.0</v>
      </c>
      <c r="P872" s="1" t="s">
        <v>89</v>
      </c>
      <c r="Q872" s="1" t="s">
        <v>90</v>
      </c>
      <c r="R872" s="1">
        <v>40.80299</v>
      </c>
      <c r="S872" s="1">
        <v>-73.95443</v>
      </c>
      <c r="T872" s="1" t="s">
        <v>91</v>
      </c>
      <c r="U872" s="1" t="s">
        <v>92</v>
      </c>
      <c r="V872" s="1">
        <v>5.0</v>
      </c>
      <c r="W872" s="1">
        <v>1.0</v>
      </c>
      <c r="X872" s="1">
        <v>1.0</v>
      </c>
      <c r="Y872" s="1">
        <v>2.0</v>
      </c>
      <c r="Z872" s="1" t="s">
        <v>93</v>
      </c>
      <c r="AA872" s="1" t="s">
        <v>4825</v>
      </c>
      <c r="AB872" s="1">
        <v>181.0</v>
      </c>
      <c r="AC872" s="1">
        <v>2.0</v>
      </c>
      <c r="AD872" s="1">
        <v>15.0</v>
      </c>
      <c r="AE872" s="1">
        <v>2.0</v>
      </c>
      <c r="AF872" s="1" t="s">
        <v>202</v>
      </c>
      <c r="AG872" s="1">
        <v>1.0</v>
      </c>
      <c r="AH872" s="1">
        <v>3.0</v>
      </c>
      <c r="AI872" s="1">
        <v>10.0</v>
      </c>
      <c r="AJ872" s="1">
        <v>22.0</v>
      </c>
      <c r="AK872" s="1">
        <v>22.0</v>
      </c>
      <c r="AL872" s="1">
        <v>15.0</v>
      </c>
      <c r="AM872" s="1">
        <v>15.0</v>
      </c>
      <c r="AN872" s="1">
        <v>91.0</v>
      </c>
      <c r="AO872" s="1">
        <v>9.0</v>
      </c>
      <c r="AP872" s="1">
        <v>8.0</v>
      </c>
      <c r="AQ872" s="1">
        <v>10.0</v>
      </c>
      <c r="AR872" s="1">
        <v>10.0</v>
      </c>
      <c r="AS872" s="1">
        <v>10.0</v>
      </c>
      <c r="AT872" s="1">
        <v>9.0</v>
      </c>
      <c r="AU872" s="1">
        <v>1.0</v>
      </c>
      <c r="AV872" s="1" t="s">
        <v>96</v>
      </c>
      <c r="AW872" s="1">
        <v>1.0</v>
      </c>
      <c r="AX872" s="1">
        <v>1.0</v>
      </c>
      <c r="AY872" s="1">
        <v>0.0</v>
      </c>
      <c r="AZ872" s="1">
        <v>0.0</v>
      </c>
      <c r="BA872" s="1">
        <v>4.21</v>
      </c>
      <c r="BB872" s="1">
        <v>-1.0</v>
      </c>
      <c r="BC872" s="1">
        <v>-1.0</v>
      </c>
      <c r="BD872" s="1">
        <v>-1.0</v>
      </c>
      <c r="BE872" s="1">
        <v>-1.0</v>
      </c>
      <c r="BF872" s="1">
        <v>-1.0</v>
      </c>
      <c r="BG872" s="1">
        <v>-1.0</v>
      </c>
      <c r="BH872" s="1">
        <v>-1.0</v>
      </c>
      <c r="BI872" s="1">
        <v>-1.0</v>
      </c>
      <c r="BJ872" s="1">
        <v>-1.0</v>
      </c>
      <c r="BK872" s="1">
        <v>-1.0</v>
      </c>
      <c r="BL872" s="1">
        <v>-1.0</v>
      </c>
      <c r="BM872" s="1">
        <v>-1.0</v>
      </c>
      <c r="BN872" s="1">
        <v>-1.0</v>
      </c>
      <c r="BO872" s="1">
        <v>-1.0</v>
      </c>
      <c r="BP872" s="1">
        <v>-1.0</v>
      </c>
      <c r="BQ872" s="1">
        <v>-1.0</v>
      </c>
      <c r="BR872" s="1">
        <v>-1.0</v>
      </c>
      <c r="BS872" s="1">
        <v>-1.0</v>
      </c>
      <c r="BT872" s="1">
        <v>-1.0</v>
      </c>
      <c r="BU872" s="1">
        <v>1.0</v>
      </c>
      <c r="BV872" s="1">
        <v>-1.0</v>
      </c>
      <c r="BW872" s="1">
        <v>-1.0</v>
      </c>
      <c r="BX872" s="1">
        <v>1.0</v>
      </c>
      <c r="BY872" s="1">
        <v>-1.0</v>
      </c>
      <c r="BZ872" s="1">
        <v>-1.0</v>
      </c>
      <c r="CA872" s="1">
        <v>-1.0</v>
      </c>
      <c r="CB872" s="1">
        <v>-1.0</v>
      </c>
      <c r="CC872" s="1">
        <v>-1.0</v>
      </c>
      <c r="CD872" s="1">
        <v>29659.0</v>
      </c>
    </row>
    <row r="873">
      <c r="A873" s="1">
        <v>7539610.0</v>
      </c>
      <c r="B873" s="1" t="s">
        <v>4826</v>
      </c>
      <c r="C873" s="1" t="s">
        <v>4827</v>
      </c>
      <c r="D873" s="1" t="s">
        <v>4827</v>
      </c>
      <c r="E873" s="1" t="s">
        <v>85</v>
      </c>
      <c r="I873" s="1">
        <v>3.9503857E7</v>
      </c>
      <c r="J873" s="1">
        <v>42210.0</v>
      </c>
      <c r="M873" s="1">
        <v>0.0</v>
      </c>
      <c r="N873" s="1">
        <v>1.0</v>
      </c>
      <c r="O873" s="1">
        <v>0.0</v>
      </c>
      <c r="P873" s="1" t="s">
        <v>89</v>
      </c>
      <c r="Q873" s="1" t="s">
        <v>613</v>
      </c>
      <c r="R873" s="1">
        <v>40.82034</v>
      </c>
      <c r="S873" s="1">
        <v>-73.94345</v>
      </c>
      <c r="T873" s="1" t="s">
        <v>91</v>
      </c>
      <c r="U873" s="1" t="s">
        <v>113</v>
      </c>
      <c r="V873" s="1">
        <v>1.0</v>
      </c>
      <c r="W873" s="1">
        <v>1.0</v>
      </c>
      <c r="X873" s="1">
        <v>1.0</v>
      </c>
      <c r="Y873" s="1">
        <v>1.0</v>
      </c>
      <c r="Z873" s="1" t="s">
        <v>93</v>
      </c>
      <c r="AA873" s="1" t="s">
        <v>1218</v>
      </c>
      <c r="AB873" s="1">
        <v>200.0</v>
      </c>
      <c r="AC873" s="1">
        <v>1.0</v>
      </c>
      <c r="AD873" s="1">
        <v>0.0</v>
      </c>
      <c r="AE873" s="1">
        <v>1.0</v>
      </c>
      <c r="AF873" s="1" t="s">
        <v>2527</v>
      </c>
      <c r="AG873" s="1">
        <v>1.0</v>
      </c>
      <c r="AH873" s="1">
        <v>0.0</v>
      </c>
      <c r="AI873" s="1">
        <v>0.0</v>
      </c>
      <c r="AJ873" s="1">
        <v>0.0</v>
      </c>
      <c r="AK873" s="1">
        <v>0.0</v>
      </c>
      <c r="AL873" s="1">
        <v>0.0</v>
      </c>
      <c r="AM873" s="1">
        <v>0.0</v>
      </c>
      <c r="AU873" s="1">
        <v>1.0</v>
      </c>
      <c r="AV873" s="1" t="s">
        <v>105</v>
      </c>
      <c r="AW873" s="1">
        <v>1.0</v>
      </c>
      <c r="AX873" s="1">
        <v>0.0</v>
      </c>
      <c r="AY873" s="1">
        <v>1.0</v>
      </c>
      <c r="AZ873" s="1">
        <v>0.0</v>
      </c>
      <c r="BB873" s="1">
        <v>-1.0</v>
      </c>
      <c r="BC873" s="1">
        <v>-1.0</v>
      </c>
      <c r="BD873" s="1">
        <v>-1.0</v>
      </c>
      <c r="BE873" s="1">
        <v>-1.0</v>
      </c>
      <c r="BF873" s="1">
        <v>-1.0</v>
      </c>
      <c r="BG873" s="1">
        <v>-1.0</v>
      </c>
      <c r="BH873" s="1">
        <v>-1.0</v>
      </c>
      <c r="BI873" s="1">
        <v>-1.0</v>
      </c>
      <c r="BJ873" s="1">
        <v>-1.0</v>
      </c>
      <c r="BK873" s="1">
        <v>-1.0</v>
      </c>
      <c r="BL873" s="1">
        <v>-1.0</v>
      </c>
      <c r="BM873" s="1">
        <v>-1.0</v>
      </c>
      <c r="BN873" s="1">
        <v>-1.0</v>
      </c>
      <c r="BO873" s="1">
        <v>-1.0</v>
      </c>
      <c r="BP873" s="1">
        <v>-1.0</v>
      </c>
      <c r="BQ873" s="1">
        <v>-1.0</v>
      </c>
      <c r="BR873" s="1">
        <v>-1.0</v>
      </c>
      <c r="BS873" s="1">
        <v>-1.0</v>
      </c>
      <c r="BT873" s="1">
        <v>-1.0</v>
      </c>
      <c r="BU873" s="1">
        <v>-1.0</v>
      </c>
      <c r="BV873" s="1">
        <v>-1.0</v>
      </c>
      <c r="BW873" s="1">
        <v>-1.0</v>
      </c>
      <c r="BX873" s="1">
        <v>-1.0</v>
      </c>
      <c r="BY873" s="1">
        <v>-1.0</v>
      </c>
      <c r="BZ873" s="1">
        <v>-1.0</v>
      </c>
      <c r="CA873" s="1">
        <v>-1.0</v>
      </c>
      <c r="CB873" s="1">
        <v>-1.0</v>
      </c>
      <c r="CC873" s="1">
        <v>-1.0</v>
      </c>
      <c r="CD873" s="1">
        <v>29687.0</v>
      </c>
    </row>
    <row r="874">
      <c r="A874" s="1">
        <v>2.3004287E7</v>
      </c>
      <c r="B874" s="1" t="s">
        <v>4828</v>
      </c>
      <c r="C874" s="1" t="s">
        <v>4829</v>
      </c>
      <c r="D874" s="1" t="s">
        <v>4830</v>
      </c>
      <c r="E874" s="1" t="s">
        <v>85</v>
      </c>
      <c r="G874" s="1" t="s">
        <v>4831</v>
      </c>
      <c r="H874" s="1" t="s">
        <v>4832</v>
      </c>
      <c r="I874" s="1">
        <v>1.66204258E8</v>
      </c>
      <c r="J874" s="1">
        <v>43106.0</v>
      </c>
      <c r="K874" s="1" t="s">
        <v>339</v>
      </c>
      <c r="L874" s="1">
        <v>0.0</v>
      </c>
      <c r="M874" s="1">
        <v>0.0</v>
      </c>
      <c r="N874" s="1">
        <v>1.0</v>
      </c>
      <c r="O874" s="1">
        <v>0.0</v>
      </c>
      <c r="P874" s="1" t="s">
        <v>184</v>
      </c>
      <c r="Q874" s="1" t="s">
        <v>124</v>
      </c>
      <c r="R874" s="1">
        <v>40.6092</v>
      </c>
      <c r="S874" s="1">
        <v>-73.9572</v>
      </c>
      <c r="T874" s="1" t="s">
        <v>91</v>
      </c>
      <c r="U874" s="1" t="s">
        <v>113</v>
      </c>
      <c r="V874" s="1">
        <v>1.0</v>
      </c>
      <c r="W874" s="1">
        <v>1.0</v>
      </c>
      <c r="X874" s="1">
        <v>1.0</v>
      </c>
      <c r="Y874" s="1">
        <v>1.0</v>
      </c>
      <c r="Z874" s="1" t="s">
        <v>93</v>
      </c>
      <c r="AA874" s="1" t="s">
        <v>4833</v>
      </c>
      <c r="AB874" s="1">
        <v>27.0</v>
      </c>
      <c r="AC874" s="1">
        <v>1.0</v>
      </c>
      <c r="AD874" s="1">
        <v>200.0</v>
      </c>
      <c r="AE874" s="1">
        <v>1.0</v>
      </c>
      <c r="AF874" s="1" t="s">
        <v>255</v>
      </c>
      <c r="AG874" s="1">
        <v>1.0</v>
      </c>
      <c r="AH874" s="1">
        <v>0.0</v>
      </c>
      <c r="AI874" s="1">
        <v>0.0</v>
      </c>
      <c r="AJ874" s="1">
        <v>0.0</v>
      </c>
      <c r="AK874" s="1">
        <v>0.0</v>
      </c>
      <c r="AL874" s="1">
        <v>1.0</v>
      </c>
      <c r="AM874" s="1">
        <v>0.0</v>
      </c>
      <c r="AN874" s="1">
        <v>100.0</v>
      </c>
      <c r="AO874" s="1">
        <v>10.0</v>
      </c>
      <c r="AP874" s="1">
        <v>10.0</v>
      </c>
      <c r="AQ874" s="1">
        <v>10.0</v>
      </c>
      <c r="AR874" s="1">
        <v>10.0</v>
      </c>
      <c r="AS874" s="1">
        <v>10.0</v>
      </c>
      <c r="AT874" s="1">
        <v>10.0</v>
      </c>
      <c r="AU874" s="1">
        <v>0.0</v>
      </c>
      <c r="AV874" s="1" t="s">
        <v>105</v>
      </c>
      <c r="AW874" s="1">
        <v>1.0</v>
      </c>
      <c r="AX874" s="1">
        <v>0.0</v>
      </c>
      <c r="AY874" s="1">
        <v>1.0</v>
      </c>
      <c r="AZ874" s="1">
        <v>0.0</v>
      </c>
      <c r="BA874" s="1">
        <v>0.06</v>
      </c>
      <c r="BB874" s="1">
        <v>-1.0</v>
      </c>
      <c r="BC874" s="1">
        <v>1.0</v>
      </c>
      <c r="BD874" s="1">
        <v>-1.0</v>
      </c>
      <c r="BE874" s="1">
        <v>-1.0</v>
      </c>
      <c r="BF874" s="1">
        <v>-1.0</v>
      </c>
      <c r="BG874" s="1">
        <v>-1.0</v>
      </c>
      <c r="BH874" s="1">
        <v>-1.0</v>
      </c>
      <c r="BI874" s="1">
        <v>-1.0</v>
      </c>
      <c r="BJ874" s="1">
        <v>-1.0</v>
      </c>
      <c r="BK874" s="1">
        <v>-1.0</v>
      </c>
      <c r="BL874" s="1">
        <v>-1.0</v>
      </c>
      <c r="BM874" s="1">
        <v>-1.0</v>
      </c>
      <c r="BN874" s="1">
        <v>-1.0</v>
      </c>
      <c r="BO874" s="1">
        <v>-1.0</v>
      </c>
      <c r="BP874" s="1">
        <v>-1.0</v>
      </c>
      <c r="BQ874" s="1">
        <v>-1.0</v>
      </c>
      <c r="BR874" s="1">
        <v>-1.0</v>
      </c>
      <c r="BS874" s="1">
        <v>-1.0</v>
      </c>
      <c r="BT874" s="1">
        <v>-1.0</v>
      </c>
      <c r="BU874" s="1">
        <v>1.0</v>
      </c>
      <c r="BV874" s="1">
        <v>-1.0</v>
      </c>
      <c r="BW874" s="1">
        <v>1.0</v>
      </c>
      <c r="BX874" s="1">
        <v>-1.0</v>
      </c>
      <c r="BY874" s="1">
        <v>-1.0</v>
      </c>
      <c r="BZ874" s="1">
        <v>-1.0</v>
      </c>
      <c r="CA874" s="1">
        <v>-1.0</v>
      </c>
      <c r="CB874" s="1">
        <v>-1.0</v>
      </c>
      <c r="CC874" s="1">
        <v>-1.0</v>
      </c>
      <c r="CD874" s="1">
        <v>29688.0</v>
      </c>
    </row>
    <row r="875">
      <c r="A875" s="1">
        <v>2.0235701E7</v>
      </c>
      <c r="B875" s="1" t="s">
        <v>4834</v>
      </c>
      <c r="C875" s="1" t="s">
        <v>4835</v>
      </c>
      <c r="D875" s="1" t="s">
        <v>4836</v>
      </c>
      <c r="E875" s="1" t="s">
        <v>85</v>
      </c>
      <c r="F875" s="1" t="s">
        <v>4837</v>
      </c>
      <c r="G875" s="1" t="s">
        <v>4838</v>
      </c>
      <c r="H875" s="1" t="s">
        <v>4839</v>
      </c>
      <c r="I875" s="1">
        <v>8.7814281E7</v>
      </c>
      <c r="J875" s="1">
        <v>42585.0</v>
      </c>
      <c r="M875" s="1">
        <v>0.0</v>
      </c>
      <c r="N875" s="1">
        <v>2.0</v>
      </c>
      <c r="O875" s="1">
        <v>1.0</v>
      </c>
      <c r="P875" s="1" t="s">
        <v>89</v>
      </c>
      <c r="Q875" s="1" t="s">
        <v>1535</v>
      </c>
      <c r="R875" s="1">
        <v>40.83103</v>
      </c>
      <c r="S875" s="1">
        <v>-73.94653</v>
      </c>
      <c r="T875" s="1" t="s">
        <v>91</v>
      </c>
      <c r="U875" s="1" t="s">
        <v>113</v>
      </c>
      <c r="V875" s="1">
        <v>2.0</v>
      </c>
      <c r="W875" s="1">
        <v>1.0</v>
      </c>
      <c r="X875" s="1">
        <v>1.0</v>
      </c>
      <c r="Y875" s="1">
        <v>1.0</v>
      </c>
      <c r="Z875" s="1" t="s">
        <v>93</v>
      </c>
      <c r="AA875" s="1" t="s">
        <v>4840</v>
      </c>
      <c r="AB875" s="1">
        <v>80.0</v>
      </c>
      <c r="AC875" s="1">
        <v>1.0</v>
      </c>
      <c r="AD875" s="1">
        <v>0.0</v>
      </c>
      <c r="AE875" s="1">
        <v>1.0</v>
      </c>
      <c r="AF875" s="1" t="s">
        <v>593</v>
      </c>
      <c r="AG875" s="1">
        <v>1.0</v>
      </c>
      <c r="AH875" s="1">
        <v>0.0</v>
      </c>
      <c r="AI875" s="1">
        <v>0.0</v>
      </c>
      <c r="AJ875" s="1">
        <v>0.0</v>
      </c>
      <c r="AK875" s="1">
        <v>0.0</v>
      </c>
      <c r="AL875" s="1">
        <v>0.0</v>
      </c>
      <c r="AM875" s="1">
        <v>0.0</v>
      </c>
      <c r="AU875" s="1">
        <v>1.0</v>
      </c>
      <c r="AV875" s="1" t="s">
        <v>105</v>
      </c>
      <c r="AW875" s="1">
        <v>2.0</v>
      </c>
      <c r="AX875" s="1">
        <v>0.0</v>
      </c>
      <c r="AY875" s="1">
        <v>2.0</v>
      </c>
      <c r="AZ875" s="1">
        <v>0.0</v>
      </c>
      <c r="BB875" s="1">
        <v>-1.0</v>
      </c>
      <c r="BC875" s="1">
        <v>1.0</v>
      </c>
      <c r="BD875" s="1">
        <v>-1.0</v>
      </c>
      <c r="BE875" s="1">
        <v>-1.0</v>
      </c>
      <c r="BF875" s="1">
        <v>-1.0</v>
      </c>
      <c r="BG875" s="1">
        <v>-1.0</v>
      </c>
      <c r="BH875" s="1">
        <v>1.0</v>
      </c>
      <c r="BI875" s="1">
        <v>-1.0</v>
      </c>
      <c r="BJ875" s="1">
        <v>-1.0</v>
      </c>
      <c r="BK875" s="1">
        <v>-1.0</v>
      </c>
      <c r="BL875" s="1">
        <v>1.0</v>
      </c>
      <c r="BM875" s="1">
        <v>1.0</v>
      </c>
      <c r="BN875" s="1">
        <v>1.0</v>
      </c>
      <c r="BO875" s="1">
        <v>-1.0</v>
      </c>
      <c r="BP875" s="1">
        <v>-1.0</v>
      </c>
      <c r="BQ875" s="1">
        <v>-1.0</v>
      </c>
      <c r="BR875" s="1">
        <v>-1.0</v>
      </c>
      <c r="BS875" s="1">
        <v>1.0</v>
      </c>
      <c r="BT875" s="1">
        <v>-1.0</v>
      </c>
      <c r="BU875" s="1">
        <v>1.0</v>
      </c>
      <c r="BV875" s="1">
        <v>-1.0</v>
      </c>
      <c r="BW875" s="1">
        <v>1.0</v>
      </c>
      <c r="BX875" s="1">
        <v>-1.0</v>
      </c>
      <c r="BY875" s="1">
        <v>-1.0</v>
      </c>
      <c r="BZ875" s="1">
        <v>-1.0</v>
      </c>
      <c r="CA875" s="1">
        <v>-1.0</v>
      </c>
      <c r="CB875" s="1">
        <v>-1.0</v>
      </c>
      <c r="CC875" s="1">
        <v>-1.0</v>
      </c>
      <c r="CD875" s="1">
        <v>29696.0</v>
      </c>
    </row>
    <row r="876">
      <c r="A876" s="1">
        <v>2025779.0</v>
      </c>
      <c r="B876" s="1" t="s">
        <v>4841</v>
      </c>
      <c r="C876" s="1" t="s">
        <v>4842</v>
      </c>
      <c r="D876" s="1" t="s">
        <v>4843</v>
      </c>
      <c r="E876" s="1" t="s">
        <v>85</v>
      </c>
      <c r="F876" s="1" t="s">
        <v>4844</v>
      </c>
      <c r="G876" s="1" t="s">
        <v>4845</v>
      </c>
      <c r="H876" s="1" t="s">
        <v>4846</v>
      </c>
      <c r="I876" s="1">
        <v>212572.0</v>
      </c>
      <c r="J876" s="1">
        <v>40415.0</v>
      </c>
      <c r="M876" s="1">
        <v>0.0</v>
      </c>
      <c r="N876" s="1">
        <v>1.0</v>
      </c>
      <c r="O876" s="1">
        <v>1.0</v>
      </c>
      <c r="P876" s="1" t="s">
        <v>89</v>
      </c>
      <c r="Q876" s="1" t="s">
        <v>90</v>
      </c>
      <c r="R876" s="1">
        <v>40.72977</v>
      </c>
      <c r="S876" s="1">
        <v>-73.98713</v>
      </c>
      <c r="T876" s="1" t="s">
        <v>91</v>
      </c>
      <c r="U876" s="1" t="s">
        <v>92</v>
      </c>
      <c r="V876" s="1">
        <v>2.0</v>
      </c>
      <c r="W876" s="1">
        <v>1.0</v>
      </c>
      <c r="X876" s="1">
        <v>1.0</v>
      </c>
      <c r="Y876" s="1">
        <v>1.0</v>
      </c>
      <c r="Z876" s="1" t="s">
        <v>93</v>
      </c>
      <c r="AA876" s="1" t="s">
        <v>4847</v>
      </c>
      <c r="AB876" s="1">
        <v>175.0</v>
      </c>
      <c r="AC876" s="1">
        <v>1.0</v>
      </c>
      <c r="AD876" s="1">
        <v>0.0</v>
      </c>
      <c r="AE876" s="1">
        <v>4.0</v>
      </c>
      <c r="AF876" s="1" t="s">
        <v>1421</v>
      </c>
      <c r="AG876" s="1">
        <v>1.0</v>
      </c>
      <c r="AH876" s="1">
        <v>0.0</v>
      </c>
      <c r="AI876" s="1">
        <v>0.0</v>
      </c>
      <c r="AJ876" s="1">
        <v>0.0</v>
      </c>
      <c r="AK876" s="1">
        <v>0.0</v>
      </c>
      <c r="AL876" s="1">
        <v>0.0</v>
      </c>
      <c r="AM876" s="1">
        <v>0.0</v>
      </c>
      <c r="AU876" s="1">
        <v>0.0</v>
      </c>
      <c r="AV876" s="1" t="s">
        <v>96</v>
      </c>
      <c r="AW876" s="1">
        <v>1.0</v>
      </c>
      <c r="AX876" s="1">
        <v>1.0</v>
      </c>
      <c r="AY876" s="1">
        <v>0.0</v>
      </c>
      <c r="AZ876" s="1">
        <v>0.0</v>
      </c>
      <c r="BB876" s="1">
        <v>-1.0</v>
      </c>
      <c r="BC876" s="1">
        <v>-1.0</v>
      </c>
      <c r="BD876" s="1">
        <v>-1.0</v>
      </c>
      <c r="BE876" s="1">
        <v>-1.0</v>
      </c>
      <c r="BF876" s="1">
        <v>-1.0</v>
      </c>
      <c r="BG876" s="1">
        <v>-1.0</v>
      </c>
      <c r="BH876" s="1">
        <v>-1.0</v>
      </c>
      <c r="BI876" s="1">
        <v>-1.0</v>
      </c>
      <c r="BJ876" s="1">
        <v>1.0</v>
      </c>
      <c r="BK876" s="1">
        <v>-1.0</v>
      </c>
      <c r="BL876" s="1">
        <v>-1.0</v>
      </c>
      <c r="BM876" s="1">
        <v>-1.0</v>
      </c>
      <c r="BN876" s="1">
        <v>-1.0</v>
      </c>
      <c r="BO876" s="1">
        <v>-1.0</v>
      </c>
      <c r="BP876" s="1">
        <v>1.0</v>
      </c>
      <c r="BQ876" s="1">
        <v>-1.0</v>
      </c>
      <c r="BR876" s="1">
        <v>-1.0</v>
      </c>
      <c r="BS876" s="1">
        <v>-1.0</v>
      </c>
      <c r="BT876" s="1">
        <v>-1.0</v>
      </c>
      <c r="BU876" s="1">
        <v>1.0</v>
      </c>
      <c r="BV876" s="1">
        <v>-1.0</v>
      </c>
      <c r="BW876" s="1">
        <v>-1.0</v>
      </c>
      <c r="BX876" s="1">
        <v>-1.0</v>
      </c>
      <c r="BY876" s="1">
        <v>-1.0</v>
      </c>
      <c r="BZ876" s="1">
        <v>-1.0</v>
      </c>
      <c r="CA876" s="1">
        <v>-1.0</v>
      </c>
      <c r="CB876" s="1">
        <v>-1.0</v>
      </c>
      <c r="CC876" s="1">
        <v>-1.0</v>
      </c>
      <c r="CD876" s="1">
        <v>29726.0</v>
      </c>
    </row>
    <row r="877">
      <c r="A877" s="1">
        <v>2057553.0</v>
      </c>
      <c r="B877" s="1" t="s">
        <v>4848</v>
      </c>
      <c r="C877" s="1" t="s">
        <v>4849</v>
      </c>
      <c r="D877" s="1" t="s">
        <v>4850</v>
      </c>
      <c r="E877" s="1" t="s">
        <v>85</v>
      </c>
      <c r="F877" s="1" t="s">
        <v>4851</v>
      </c>
      <c r="G877" s="1" t="s">
        <v>4852</v>
      </c>
      <c r="H877" s="1" t="s">
        <v>4853</v>
      </c>
      <c r="I877" s="1">
        <v>1.0535719E7</v>
      </c>
      <c r="J877" s="1">
        <v>41617.0</v>
      </c>
      <c r="K877" s="1" t="s">
        <v>88</v>
      </c>
      <c r="L877" s="1">
        <v>0.9</v>
      </c>
      <c r="M877" s="1">
        <v>1.0</v>
      </c>
      <c r="N877" s="1">
        <v>3.0</v>
      </c>
      <c r="O877" s="1">
        <v>1.0</v>
      </c>
      <c r="P877" s="1" t="s">
        <v>89</v>
      </c>
      <c r="Q877" s="1" t="s">
        <v>613</v>
      </c>
      <c r="R877" s="1">
        <v>40.79981</v>
      </c>
      <c r="S877" s="1">
        <v>-73.94048</v>
      </c>
      <c r="T877" s="1" t="s">
        <v>91</v>
      </c>
      <c r="U877" s="1" t="s">
        <v>113</v>
      </c>
      <c r="V877" s="1">
        <v>1.0</v>
      </c>
      <c r="W877" s="1">
        <v>1.0</v>
      </c>
      <c r="X877" s="1">
        <v>1.0</v>
      </c>
      <c r="Y877" s="1">
        <v>1.0</v>
      </c>
      <c r="Z877" s="1" t="s">
        <v>93</v>
      </c>
      <c r="AA877" s="1" t="s">
        <v>4854</v>
      </c>
      <c r="AB877" s="1">
        <v>75.0</v>
      </c>
      <c r="AC877" s="1">
        <v>1.0</v>
      </c>
      <c r="AD877" s="1">
        <v>0.0</v>
      </c>
      <c r="AE877" s="1">
        <v>7.0</v>
      </c>
      <c r="AF877" s="1" t="s">
        <v>797</v>
      </c>
      <c r="AG877" s="1">
        <v>1.0</v>
      </c>
      <c r="AH877" s="1">
        <v>29.0</v>
      </c>
      <c r="AI877" s="1">
        <v>59.0</v>
      </c>
      <c r="AJ877" s="1">
        <v>89.0</v>
      </c>
      <c r="AK877" s="1">
        <v>328.0</v>
      </c>
      <c r="AL877" s="1">
        <v>7.0</v>
      </c>
      <c r="AM877" s="1">
        <v>1.0</v>
      </c>
      <c r="AN877" s="1">
        <v>89.0</v>
      </c>
      <c r="AO877" s="1">
        <v>9.0</v>
      </c>
      <c r="AP877" s="1">
        <v>9.0</v>
      </c>
      <c r="AQ877" s="1">
        <v>10.0</v>
      </c>
      <c r="AR877" s="1">
        <v>10.0</v>
      </c>
      <c r="AS877" s="1">
        <v>9.0</v>
      </c>
      <c r="AT877" s="1">
        <v>8.0</v>
      </c>
      <c r="AU877" s="1">
        <v>0.0</v>
      </c>
      <c r="AV877" s="1" t="s">
        <v>96</v>
      </c>
      <c r="AW877" s="1">
        <v>3.0</v>
      </c>
      <c r="AX877" s="1">
        <v>1.0</v>
      </c>
      <c r="AY877" s="1">
        <v>2.0</v>
      </c>
      <c r="AZ877" s="1">
        <v>0.0</v>
      </c>
      <c r="BA877" s="1">
        <v>0.12</v>
      </c>
      <c r="BB877" s="1">
        <v>-1.0</v>
      </c>
      <c r="BC877" s="1">
        <v>1.0</v>
      </c>
      <c r="BD877" s="1">
        <v>-1.0</v>
      </c>
      <c r="BE877" s="1">
        <v>-1.0</v>
      </c>
      <c r="BF877" s="1">
        <v>-1.0</v>
      </c>
      <c r="BG877" s="1">
        <v>-1.0</v>
      </c>
      <c r="BH877" s="1">
        <v>-1.0</v>
      </c>
      <c r="BI877" s="1">
        <v>-1.0</v>
      </c>
      <c r="BJ877" s="1">
        <v>1.0</v>
      </c>
      <c r="BK877" s="1">
        <v>1.0</v>
      </c>
      <c r="BL877" s="1">
        <v>-1.0</v>
      </c>
      <c r="BM877" s="1">
        <v>-1.0</v>
      </c>
      <c r="BN877" s="1">
        <v>-1.0</v>
      </c>
      <c r="BO877" s="1">
        <v>-1.0</v>
      </c>
      <c r="BP877" s="1">
        <v>1.0</v>
      </c>
      <c r="BQ877" s="1">
        <v>-1.0</v>
      </c>
      <c r="BR877" s="1">
        <v>-1.0</v>
      </c>
      <c r="BS877" s="1">
        <v>-1.0</v>
      </c>
      <c r="BT877" s="1">
        <v>-1.0</v>
      </c>
      <c r="BU877" s="1">
        <v>1.0</v>
      </c>
      <c r="BV877" s="1">
        <v>-1.0</v>
      </c>
      <c r="BW877" s="1">
        <v>1.0</v>
      </c>
      <c r="BX877" s="1">
        <v>-1.0</v>
      </c>
      <c r="BY877" s="1">
        <v>-1.0</v>
      </c>
      <c r="BZ877" s="1">
        <v>-1.0</v>
      </c>
      <c r="CA877" s="1">
        <v>-1.0</v>
      </c>
      <c r="CB877" s="1">
        <v>-1.0</v>
      </c>
      <c r="CC877" s="1">
        <v>-1.0</v>
      </c>
      <c r="CD877" s="1">
        <v>29771.0</v>
      </c>
    </row>
    <row r="878">
      <c r="A878" s="1">
        <v>3.0638114E7</v>
      </c>
      <c r="B878" s="1" t="s">
        <v>4855</v>
      </c>
      <c r="C878" s="1" t="s">
        <v>4856</v>
      </c>
      <c r="D878" s="1" t="s">
        <v>4857</v>
      </c>
      <c r="E878" s="1" t="s">
        <v>85</v>
      </c>
      <c r="F878" s="1" t="s">
        <v>4858</v>
      </c>
      <c r="H878" s="1" t="s">
        <v>1029</v>
      </c>
      <c r="I878" s="1">
        <v>1.07434423E8</v>
      </c>
      <c r="J878" s="1">
        <v>42720.0</v>
      </c>
      <c r="K878" s="1" t="s">
        <v>88</v>
      </c>
      <c r="L878" s="1">
        <v>1.0</v>
      </c>
      <c r="M878" s="1">
        <v>0.0</v>
      </c>
      <c r="N878" s="1">
        <v>687.0</v>
      </c>
      <c r="O878" s="1">
        <v>0.0</v>
      </c>
      <c r="P878" s="1" t="s">
        <v>89</v>
      </c>
      <c r="Q878" s="1" t="s">
        <v>124</v>
      </c>
      <c r="R878" s="1">
        <v>40.70372</v>
      </c>
      <c r="S878" s="1">
        <v>-73.98545</v>
      </c>
      <c r="T878" s="1" t="s">
        <v>91</v>
      </c>
      <c r="U878" s="1" t="s">
        <v>92</v>
      </c>
      <c r="V878" s="1">
        <v>2.0</v>
      </c>
      <c r="W878" s="1">
        <v>1.0</v>
      </c>
      <c r="X878" s="1">
        <v>1.0</v>
      </c>
      <c r="Y878" s="1">
        <v>1.0</v>
      </c>
      <c r="Z878" s="1" t="s">
        <v>93</v>
      </c>
      <c r="AA878" s="1" t="s">
        <v>4859</v>
      </c>
      <c r="AB878" s="1">
        <v>312.0</v>
      </c>
      <c r="AC878" s="1">
        <v>1.0</v>
      </c>
      <c r="AD878" s="1">
        <v>0.0</v>
      </c>
      <c r="AE878" s="1">
        <v>30.0</v>
      </c>
      <c r="AF878" s="1" t="s">
        <v>95</v>
      </c>
      <c r="AG878" s="1">
        <v>1.0</v>
      </c>
      <c r="AH878" s="1">
        <v>14.0</v>
      </c>
      <c r="AI878" s="1">
        <v>44.0</v>
      </c>
      <c r="AJ878" s="1">
        <v>74.0</v>
      </c>
      <c r="AK878" s="1">
        <v>349.0</v>
      </c>
      <c r="AL878" s="1">
        <v>0.0</v>
      </c>
      <c r="AM878" s="1">
        <v>0.0</v>
      </c>
      <c r="AU878" s="1">
        <v>1.0</v>
      </c>
      <c r="AV878" s="1" t="s">
        <v>105</v>
      </c>
      <c r="AW878" s="1">
        <v>232.0</v>
      </c>
      <c r="AX878" s="1">
        <v>232.0</v>
      </c>
      <c r="AY878" s="1">
        <v>0.0</v>
      </c>
      <c r="AZ878" s="1">
        <v>0.0</v>
      </c>
      <c r="BB878" s="1">
        <v>-1.0</v>
      </c>
      <c r="BC878" s="1">
        <v>1.0</v>
      </c>
      <c r="BD878" s="1">
        <v>-1.0</v>
      </c>
      <c r="BE878" s="1">
        <v>1.0</v>
      </c>
      <c r="BF878" s="1">
        <v>-1.0</v>
      </c>
      <c r="BG878" s="1">
        <v>-1.0</v>
      </c>
      <c r="BH878" s="1">
        <v>1.0</v>
      </c>
      <c r="BI878" s="1">
        <v>-1.0</v>
      </c>
      <c r="BJ878" s="1">
        <v>1.0</v>
      </c>
      <c r="BK878" s="1">
        <v>-1.0</v>
      </c>
      <c r="BL878" s="1">
        <v>-1.0</v>
      </c>
      <c r="BM878" s="1">
        <v>1.0</v>
      </c>
      <c r="BN878" s="1">
        <v>1.0</v>
      </c>
      <c r="BO878" s="1">
        <v>-1.0</v>
      </c>
      <c r="BP878" s="1">
        <v>-1.0</v>
      </c>
      <c r="BQ878" s="1">
        <v>-1.0</v>
      </c>
      <c r="BR878" s="1">
        <v>1.0</v>
      </c>
      <c r="BS878" s="1">
        <v>-1.0</v>
      </c>
      <c r="BT878" s="1">
        <v>-1.0</v>
      </c>
      <c r="BU878" s="1">
        <v>1.0</v>
      </c>
      <c r="BV878" s="1">
        <v>1.0</v>
      </c>
      <c r="BW878" s="1">
        <v>1.0</v>
      </c>
      <c r="BX878" s="1">
        <v>1.0</v>
      </c>
      <c r="BY878" s="1">
        <v>-1.0</v>
      </c>
      <c r="BZ878" s="1">
        <v>1.0</v>
      </c>
      <c r="CA878" s="1">
        <v>-1.0</v>
      </c>
      <c r="CB878" s="1">
        <v>-1.0</v>
      </c>
      <c r="CC878" s="1">
        <v>-1.0</v>
      </c>
      <c r="CD878" s="1">
        <v>29878.0</v>
      </c>
    </row>
    <row r="879">
      <c r="A879" s="1">
        <v>3.315621E7</v>
      </c>
      <c r="B879" s="1" t="s">
        <v>4860</v>
      </c>
      <c r="C879" s="1" t="s">
        <v>4861</v>
      </c>
      <c r="D879" s="1" t="s">
        <v>4862</v>
      </c>
      <c r="E879" s="1" t="s">
        <v>85</v>
      </c>
      <c r="H879" s="1" t="s">
        <v>4863</v>
      </c>
      <c r="I879" s="1">
        <v>9.5604631E7</v>
      </c>
      <c r="J879" s="1">
        <v>42630.0</v>
      </c>
      <c r="K879" s="1" t="s">
        <v>272</v>
      </c>
      <c r="L879" s="1">
        <v>0.7</v>
      </c>
      <c r="M879" s="1">
        <v>0.0</v>
      </c>
      <c r="N879" s="1">
        <v>1.0</v>
      </c>
      <c r="O879" s="1">
        <v>0.0</v>
      </c>
      <c r="P879" s="1" t="s">
        <v>123</v>
      </c>
      <c r="Q879" s="1" t="s">
        <v>185</v>
      </c>
      <c r="R879" s="1">
        <v>40.71579</v>
      </c>
      <c r="S879" s="1">
        <v>-73.95092</v>
      </c>
      <c r="T879" s="1" t="s">
        <v>289</v>
      </c>
      <c r="U879" s="1" t="s">
        <v>113</v>
      </c>
      <c r="V879" s="1">
        <v>1.0</v>
      </c>
      <c r="W879" s="1">
        <v>1.0</v>
      </c>
      <c r="X879" s="1">
        <v>1.0</v>
      </c>
      <c r="Y879" s="1">
        <v>1.0</v>
      </c>
      <c r="Z879" s="1" t="s">
        <v>93</v>
      </c>
      <c r="AA879" s="1" t="s">
        <v>4864</v>
      </c>
      <c r="AB879" s="1">
        <v>79.0</v>
      </c>
      <c r="AC879" s="1">
        <v>1.0</v>
      </c>
      <c r="AD879" s="1">
        <v>15.0</v>
      </c>
      <c r="AE879" s="1">
        <v>4.0</v>
      </c>
      <c r="AF879" s="1" t="s">
        <v>2136</v>
      </c>
      <c r="AG879" s="1">
        <v>1.0</v>
      </c>
      <c r="AH879" s="1">
        <v>24.0</v>
      </c>
      <c r="AI879" s="1">
        <v>54.0</v>
      </c>
      <c r="AJ879" s="1">
        <v>84.0</v>
      </c>
      <c r="AK879" s="1">
        <v>110.0</v>
      </c>
      <c r="AL879" s="1">
        <v>0.0</v>
      </c>
      <c r="AM879" s="1">
        <v>0.0</v>
      </c>
      <c r="AU879" s="1">
        <v>0.0</v>
      </c>
      <c r="AV879" s="1" t="s">
        <v>96</v>
      </c>
      <c r="AW879" s="1">
        <v>1.0</v>
      </c>
      <c r="AX879" s="1">
        <v>0.0</v>
      </c>
      <c r="AY879" s="1">
        <v>1.0</v>
      </c>
      <c r="AZ879" s="1">
        <v>0.0</v>
      </c>
      <c r="BB879" s="1">
        <v>1.0</v>
      </c>
      <c r="BC879" s="1">
        <v>1.0</v>
      </c>
      <c r="BD879" s="1">
        <v>-1.0</v>
      </c>
      <c r="BE879" s="1">
        <v>-1.0</v>
      </c>
      <c r="BF879" s="1">
        <v>-1.0</v>
      </c>
      <c r="BG879" s="1">
        <v>-1.0</v>
      </c>
      <c r="BH879" s="1">
        <v>-1.0</v>
      </c>
      <c r="BI879" s="1">
        <v>1.0</v>
      </c>
      <c r="BJ879" s="1">
        <v>1.0</v>
      </c>
      <c r="BK879" s="1">
        <v>-1.0</v>
      </c>
      <c r="BL879" s="1">
        <v>-1.0</v>
      </c>
      <c r="BM879" s="1">
        <v>1.0</v>
      </c>
      <c r="BN879" s="1">
        <v>1.0</v>
      </c>
      <c r="BO879" s="1">
        <v>-1.0</v>
      </c>
      <c r="BP879" s="1">
        <v>1.0</v>
      </c>
      <c r="BQ879" s="1">
        <v>1.0</v>
      </c>
      <c r="BR879" s="1">
        <v>-1.0</v>
      </c>
      <c r="BS879" s="1">
        <v>-1.0</v>
      </c>
      <c r="BT879" s="1">
        <v>-1.0</v>
      </c>
      <c r="BU879" s="1">
        <v>1.0</v>
      </c>
      <c r="BV879" s="1">
        <v>-1.0</v>
      </c>
      <c r="BW879" s="1">
        <v>-1.0</v>
      </c>
      <c r="BX879" s="1">
        <v>-1.0</v>
      </c>
      <c r="BY879" s="1">
        <v>1.0</v>
      </c>
      <c r="BZ879" s="1">
        <v>-1.0</v>
      </c>
      <c r="CA879" s="1">
        <v>1.0</v>
      </c>
      <c r="CB879" s="1">
        <v>-1.0</v>
      </c>
      <c r="CC879" s="1">
        <v>-1.0</v>
      </c>
      <c r="CD879" s="1">
        <v>29905.0</v>
      </c>
    </row>
    <row r="880">
      <c r="A880" s="1">
        <v>1.0405711E7</v>
      </c>
      <c r="B880" s="1" t="s">
        <v>4865</v>
      </c>
      <c r="C880" s="1" t="s">
        <v>4866</v>
      </c>
      <c r="D880" s="1" t="s">
        <v>4867</v>
      </c>
      <c r="E880" s="1" t="s">
        <v>85</v>
      </c>
      <c r="H880" s="1" t="s">
        <v>4868</v>
      </c>
      <c r="I880" s="1">
        <v>9679291.0</v>
      </c>
      <c r="J880" s="1">
        <v>41575.0</v>
      </c>
      <c r="M880" s="1">
        <v>0.0</v>
      </c>
      <c r="N880" s="1">
        <v>1.0</v>
      </c>
      <c r="O880" s="1">
        <v>1.0</v>
      </c>
      <c r="P880" s="1" t="s">
        <v>123</v>
      </c>
      <c r="Q880" s="1" t="s">
        <v>185</v>
      </c>
      <c r="R880" s="1">
        <v>40.71077</v>
      </c>
      <c r="S880" s="1">
        <v>-73.96259</v>
      </c>
      <c r="T880" s="1" t="s">
        <v>91</v>
      </c>
      <c r="U880" s="1" t="s">
        <v>214</v>
      </c>
      <c r="V880" s="1">
        <v>2.0</v>
      </c>
      <c r="W880" s="1">
        <v>1.0</v>
      </c>
      <c r="X880" s="1">
        <v>1.0</v>
      </c>
      <c r="Y880" s="1">
        <v>1.0</v>
      </c>
      <c r="Z880" s="1" t="s">
        <v>2866</v>
      </c>
      <c r="AA880" s="1" t="s">
        <v>4869</v>
      </c>
      <c r="AB880" s="1">
        <v>60.0</v>
      </c>
      <c r="AC880" s="1">
        <v>1.0</v>
      </c>
      <c r="AD880" s="1">
        <v>20.0</v>
      </c>
      <c r="AE880" s="1">
        <v>1.0</v>
      </c>
      <c r="AF880" s="1" t="s">
        <v>187</v>
      </c>
      <c r="AG880" s="1">
        <v>1.0</v>
      </c>
      <c r="AH880" s="1">
        <v>0.0</v>
      </c>
      <c r="AI880" s="1">
        <v>0.0</v>
      </c>
      <c r="AJ880" s="1">
        <v>0.0</v>
      </c>
      <c r="AK880" s="1">
        <v>0.0</v>
      </c>
      <c r="AL880" s="1">
        <v>1.0</v>
      </c>
      <c r="AM880" s="1">
        <v>0.0</v>
      </c>
      <c r="AN880" s="1">
        <v>100.0</v>
      </c>
      <c r="AO880" s="1">
        <v>10.0</v>
      </c>
      <c r="AP880" s="1">
        <v>10.0</v>
      </c>
      <c r="AQ880" s="1">
        <v>10.0</v>
      </c>
      <c r="AR880" s="1">
        <v>10.0</v>
      </c>
      <c r="AS880" s="1">
        <v>10.0</v>
      </c>
      <c r="AT880" s="1">
        <v>10.0</v>
      </c>
      <c r="AU880" s="1">
        <v>0.0</v>
      </c>
      <c r="AV880" s="1" t="s">
        <v>117</v>
      </c>
      <c r="AW880" s="1">
        <v>1.0</v>
      </c>
      <c r="AX880" s="1">
        <v>0.0</v>
      </c>
      <c r="AY880" s="1">
        <v>0.0</v>
      </c>
      <c r="AZ880" s="1">
        <v>1.0</v>
      </c>
      <c r="BA880" s="1">
        <v>0.03</v>
      </c>
      <c r="BB880" s="1">
        <v>1.0</v>
      </c>
      <c r="BC880" s="1">
        <v>1.0</v>
      </c>
      <c r="BD880" s="1">
        <v>-1.0</v>
      </c>
      <c r="BE880" s="1">
        <v>-1.0</v>
      </c>
      <c r="BF880" s="1">
        <v>-1.0</v>
      </c>
      <c r="BG880" s="1">
        <v>-1.0</v>
      </c>
      <c r="BH880" s="1">
        <v>-1.0</v>
      </c>
      <c r="BI880" s="1">
        <v>1.0</v>
      </c>
      <c r="BJ880" s="1">
        <v>1.0</v>
      </c>
      <c r="BK880" s="1">
        <v>-1.0</v>
      </c>
      <c r="BL880" s="1">
        <v>-1.0</v>
      </c>
      <c r="BM880" s="1">
        <v>1.0</v>
      </c>
      <c r="BN880" s="1">
        <v>1.0</v>
      </c>
      <c r="BO880" s="1">
        <v>1.0</v>
      </c>
      <c r="BP880" s="1">
        <v>-1.0</v>
      </c>
      <c r="BQ880" s="1">
        <v>-1.0</v>
      </c>
      <c r="BR880" s="1">
        <v>-1.0</v>
      </c>
      <c r="BS880" s="1">
        <v>-1.0</v>
      </c>
      <c r="BT880" s="1">
        <v>-1.0</v>
      </c>
      <c r="BU880" s="1">
        <v>1.0</v>
      </c>
      <c r="BV880" s="1">
        <v>-1.0</v>
      </c>
      <c r="BW880" s="1">
        <v>-1.0</v>
      </c>
      <c r="BX880" s="1">
        <v>-1.0</v>
      </c>
      <c r="BY880" s="1">
        <v>-1.0</v>
      </c>
      <c r="BZ880" s="1">
        <v>-1.0</v>
      </c>
      <c r="CA880" s="1">
        <v>-1.0</v>
      </c>
      <c r="CB880" s="1">
        <v>1.0</v>
      </c>
      <c r="CC880" s="1">
        <v>-1.0</v>
      </c>
      <c r="CD880" s="1">
        <v>29913.0</v>
      </c>
    </row>
    <row r="881">
      <c r="A881" s="1">
        <v>8966368.0</v>
      </c>
      <c r="B881" s="1" t="s">
        <v>4870</v>
      </c>
      <c r="C881" s="1" t="s">
        <v>4871</v>
      </c>
      <c r="D881" s="1" t="s">
        <v>4872</v>
      </c>
      <c r="E881" s="1" t="s">
        <v>85</v>
      </c>
      <c r="F881" s="1" t="s">
        <v>4873</v>
      </c>
      <c r="G881" s="1" t="s">
        <v>4874</v>
      </c>
      <c r="H881" s="1" t="s">
        <v>4875</v>
      </c>
      <c r="I881" s="1">
        <v>321710.0</v>
      </c>
      <c r="J881" s="1">
        <v>40530.0</v>
      </c>
      <c r="M881" s="1">
        <v>0.0</v>
      </c>
      <c r="N881" s="1">
        <v>1.0</v>
      </c>
      <c r="O881" s="1">
        <v>1.0</v>
      </c>
      <c r="P881" s="1" t="s">
        <v>123</v>
      </c>
      <c r="Q881" s="1" t="s">
        <v>124</v>
      </c>
      <c r="R881" s="1">
        <v>40.68653</v>
      </c>
      <c r="S881" s="1">
        <v>-73.99288</v>
      </c>
      <c r="T881" s="1" t="s">
        <v>91</v>
      </c>
      <c r="U881" s="1" t="s">
        <v>92</v>
      </c>
      <c r="V881" s="1">
        <v>4.0</v>
      </c>
      <c r="W881" s="1">
        <v>1.0</v>
      </c>
      <c r="X881" s="1">
        <v>1.0</v>
      </c>
      <c r="Y881" s="1">
        <v>1.0</v>
      </c>
      <c r="Z881" s="1" t="s">
        <v>93</v>
      </c>
      <c r="AA881" s="1" t="s">
        <v>4876</v>
      </c>
      <c r="AB881" s="1">
        <v>225.0</v>
      </c>
      <c r="AC881" s="1">
        <v>1.0</v>
      </c>
      <c r="AD881" s="1">
        <v>0.0</v>
      </c>
      <c r="AE881" s="1">
        <v>3.0</v>
      </c>
      <c r="AF881" s="1" t="s">
        <v>1421</v>
      </c>
      <c r="AG881" s="1">
        <v>1.0</v>
      </c>
      <c r="AH881" s="1">
        <v>0.0</v>
      </c>
      <c r="AI881" s="1">
        <v>0.0</v>
      </c>
      <c r="AJ881" s="1">
        <v>0.0</v>
      </c>
      <c r="AK881" s="1">
        <v>0.0</v>
      </c>
      <c r="AL881" s="1">
        <v>1.0</v>
      </c>
      <c r="AM881" s="1">
        <v>0.0</v>
      </c>
      <c r="AN881" s="1">
        <v>100.0</v>
      </c>
      <c r="AO881" s="1">
        <v>10.0</v>
      </c>
      <c r="AP881" s="1">
        <v>10.0</v>
      </c>
      <c r="AQ881" s="1">
        <v>10.0</v>
      </c>
      <c r="AR881" s="1">
        <v>10.0</v>
      </c>
      <c r="AS881" s="1">
        <v>10.0</v>
      </c>
      <c r="AT881" s="1">
        <v>8.0</v>
      </c>
      <c r="AU881" s="1">
        <v>0.0</v>
      </c>
      <c r="AV881" s="1" t="s">
        <v>105</v>
      </c>
      <c r="AW881" s="1">
        <v>1.0</v>
      </c>
      <c r="AX881" s="1">
        <v>1.0</v>
      </c>
      <c r="AY881" s="1">
        <v>0.0</v>
      </c>
      <c r="AZ881" s="1">
        <v>0.0</v>
      </c>
      <c r="BA881" s="1">
        <v>0.03</v>
      </c>
      <c r="BB881" s="1">
        <v>-1.0</v>
      </c>
      <c r="BC881" s="1">
        <v>1.0</v>
      </c>
      <c r="BD881" s="1">
        <v>-1.0</v>
      </c>
      <c r="BE881" s="1">
        <v>-1.0</v>
      </c>
      <c r="BF881" s="1">
        <v>-1.0</v>
      </c>
      <c r="BG881" s="1">
        <v>-1.0</v>
      </c>
      <c r="BH881" s="1">
        <v>-1.0</v>
      </c>
      <c r="BI881" s="1">
        <v>-1.0</v>
      </c>
      <c r="BJ881" s="1">
        <v>1.0</v>
      </c>
      <c r="BK881" s="1">
        <v>-1.0</v>
      </c>
      <c r="BL881" s="1">
        <v>-1.0</v>
      </c>
      <c r="BM881" s="1">
        <v>1.0</v>
      </c>
      <c r="BN881" s="1">
        <v>-1.0</v>
      </c>
      <c r="BO881" s="1">
        <v>-1.0</v>
      </c>
      <c r="BP881" s="1">
        <v>1.0</v>
      </c>
      <c r="BQ881" s="1">
        <v>-1.0</v>
      </c>
      <c r="BR881" s="1">
        <v>-1.0</v>
      </c>
      <c r="BS881" s="1">
        <v>-1.0</v>
      </c>
      <c r="BT881" s="1">
        <v>-1.0</v>
      </c>
      <c r="BU881" s="1">
        <v>1.0</v>
      </c>
      <c r="BV881" s="1">
        <v>-1.0</v>
      </c>
      <c r="BW881" s="1">
        <v>-1.0</v>
      </c>
      <c r="BX881" s="1">
        <v>-1.0</v>
      </c>
      <c r="BY881" s="1">
        <v>-1.0</v>
      </c>
      <c r="BZ881" s="1">
        <v>-1.0</v>
      </c>
      <c r="CA881" s="1">
        <v>-1.0</v>
      </c>
      <c r="CB881" s="1">
        <v>-1.0</v>
      </c>
      <c r="CC881" s="1">
        <v>-1.0</v>
      </c>
      <c r="CD881" s="1">
        <v>29919.0</v>
      </c>
    </row>
    <row r="882">
      <c r="A882" s="1">
        <v>9685158.0</v>
      </c>
      <c r="B882" s="1" t="s">
        <v>4877</v>
      </c>
      <c r="C882" s="1" t="s">
        <v>4878</v>
      </c>
      <c r="D882" s="1" t="s">
        <v>4879</v>
      </c>
      <c r="E882" s="1" t="s">
        <v>85</v>
      </c>
      <c r="F882" s="1" t="s">
        <v>4880</v>
      </c>
      <c r="G882" s="1" t="s">
        <v>4881</v>
      </c>
      <c r="H882" s="1" t="s">
        <v>4882</v>
      </c>
      <c r="I882" s="1">
        <v>2.8191353E7</v>
      </c>
      <c r="J882" s="1">
        <v>42057.0</v>
      </c>
      <c r="M882" s="1">
        <v>0.0</v>
      </c>
      <c r="N882" s="1">
        <v>1.0</v>
      </c>
      <c r="O882" s="1">
        <v>0.0</v>
      </c>
      <c r="P882" s="1" t="s">
        <v>89</v>
      </c>
      <c r="Q882" s="1" t="s">
        <v>1385</v>
      </c>
      <c r="R882" s="1">
        <v>40.72912</v>
      </c>
      <c r="S882" s="1">
        <v>-73.97854</v>
      </c>
      <c r="T882" s="1" t="s">
        <v>91</v>
      </c>
      <c r="U882" s="1" t="s">
        <v>92</v>
      </c>
      <c r="V882" s="1">
        <v>5.0</v>
      </c>
      <c r="W882" s="1">
        <v>1.0</v>
      </c>
      <c r="X882" s="1">
        <v>2.0</v>
      </c>
      <c r="Y882" s="1">
        <v>3.0</v>
      </c>
      <c r="Z882" s="1" t="s">
        <v>93</v>
      </c>
      <c r="AA882" s="1" t="s">
        <v>4883</v>
      </c>
      <c r="AB882" s="1">
        <v>390.0</v>
      </c>
      <c r="AC882" s="1">
        <v>4.0</v>
      </c>
      <c r="AD882" s="1">
        <v>15.0</v>
      </c>
      <c r="AE882" s="1">
        <v>7.0</v>
      </c>
      <c r="AF882" s="1" t="s">
        <v>703</v>
      </c>
      <c r="AG882" s="1">
        <v>1.0</v>
      </c>
      <c r="AH882" s="1">
        <v>0.0</v>
      </c>
      <c r="AI882" s="1">
        <v>0.0</v>
      </c>
      <c r="AJ882" s="1">
        <v>0.0</v>
      </c>
      <c r="AK882" s="1">
        <v>0.0</v>
      </c>
      <c r="AL882" s="1">
        <v>0.0</v>
      </c>
      <c r="AM882" s="1">
        <v>0.0</v>
      </c>
      <c r="AU882" s="1">
        <v>0.0</v>
      </c>
      <c r="AV882" s="1" t="s">
        <v>117</v>
      </c>
      <c r="AW882" s="1">
        <v>1.0</v>
      </c>
      <c r="AX882" s="1">
        <v>1.0</v>
      </c>
      <c r="AY882" s="1">
        <v>0.0</v>
      </c>
      <c r="AZ882" s="1">
        <v>0.0</v>
      </c>
      <c r="BB882" s="1">
        <v>1.0</v>
      </c>
      <c r="BC882" s="1">
        <v>1.0</v>
      </c>
      <c r="BD882" s="1">
        <v>-1.0</v>
      </c>
      <c r="BE882" s="1">
        <v>-1.0</v>
      </c>
      <c r="BF882" s="1">
        <v>-1.0</v>
      </c>
      <c r="BG882" s="1">
        <v>-1.0</v>
      </c>
      <c r="BH882" s="1">
        <v>-1.0</v>
      </c>
      <c r="BI882" s="1">
        <v>-1.0</v>
      </c>
      <c r="BJ882" s="1">
        <v>1.0</v>
      </c>
      <c r="BK882" s="1">
        <v>-1.0</v>
      </c>
      <c r="BL882" s="1">
        <v>-1.0</v>
      </c>
      <c r="BM882" s="1">
        <v>1.0</v>
      </c>
      <c r="BN882" s="1">
        <v>1.0</v>
      </c>
      <c r="BO882" s="1">
        <v>-1.0</v>
      </c>
      <c r="BP882" s="1">
        <v>1.0</v>
      </c>
      <c r="BQ882" s="1">
        <v>-1.0</v>
      </c>
      <c r="BR882" s="1">
        <v>-1.0</v>
      </c>
      <c r="BS882" s="1">
        <v>-1.0</v>
      </c>
      <c r="BT882" s="1">
        <v>-1.0</v>
      </c>
      <c r="BU882" s="1">
        <v>1.0</v>
      </c>
      <c r="BV882" s="1">
        <v>-1.0</v>
      </c>
      <c r="BW882" s="1">
        <v>-1.0</v>
      </c>
      <c r="BX882" s="1">
        <v>-1.0</v>
      </c>
      <c r="BY882" s="1">
        <v>1.0</v>
      </c>
      <c r="BZ882" s="1">
        <v>-1.0</v>
      </c>
      <c r="CA882" s="1">
        <v>-1.0</v>
      </c>
      <c r="CB882" s="1">
        <v>-1.0</v>
      </c>
      <c r="CC882" s="1">
        <v>-1.0</v>
      </c>
      <c r="CD882" s="1">
        <v>29925.0</v>
      </c>
    </row>
    <row r="883">
      <c r="A883" s="1">
        <v>2010971.0</v>
      </c>
      <c r="B883" s="1" t="s">
        <v>4884</v>
      </c>
      <c r="D883" s="1" t="s">
        <v>4885</v>
      </c>
      <c r="E883" s="1" t="s">
        <v>85</v>
      </c>
      <c r="I883" s="1">
        <v>4803115.0</v>
      </c>
      <c r="J883" s="1">
        <v>41296.0</v>
      </c>
      <c r="M883" s="1">
        <v>0.0</v>
      </c>
      <c r="N883" s="1">
        <v>1.0</v>
      </c>
      <c r="O883" s="1">
        <v>1.0</v>
      </c>
      <c r="P883" s="1" t="s">
        <v>89</v>
      </c>
      <c r="Q883" s="1" t="s">
        <v>613</v>
      </c>
      <c r="R883" s="1">
        <v>40.8083</v>
      </c>
      <c r="S883" s="1">
        <v>-73.9439</v>
      </c>
      <c r="T883" s="1" t="s">
        <v>91</v>
      </c>
      <c r="U883" s="1" t="s">
        <v>92</v>
      </c>
      <c r="V883" s="1">
        <v>2.0</v>
      </c>
      <c r="W883" s="1">
        <v>1.0</v>
      </c>
      <c r="X883" s="1">
        <v>1.0</v>
      </c>
      <c r="Y883" s="1">
        <v>1.0</v>
      </c>
      <c r="Z883" s="1" t="s">
        <v>93</v>
      </c>
      <c r="AA883" s="1" t="s">
        <v>4886</v>
      </c>
      <c r="AB883" s="1">
        <v>150.0</v>
      </c>
      <c r="AC883" s="1">
        <v>1.0</v>
      </c>
      <c r="AD883" s="1">
        <v>0.0</v>
      </c>
      <c r="AE883" s="1">
        <v>1.0</v>
      </c>
      <c r="AF883" s="1" t="s">
        <v>349</v>
      </c>
      <c r="AG883" s="1">
        <v>1.0</v>
      </c>
      <c r="AH883" s="1">
        <v>0.0</v>
      </c>
      <c r="AI883" s="1">
        <v>0.0</v>
      </c>
      <c r="AJ883" s="1">
        <v>0.0</v>
      </c>
      <c r="AK883" s="1">
        <v>0.0</v>
      </c>
      <c r="AL883" s="1">
        <v>5.0</v>
      </c>
      <c r="AM883" s="1">
        <v>0.0</v>
      </c>
      <c r="AN883" s="1">
        <v>92.0</v>
      </c>
      <c r="AO883" s="1">
        <v>10.0</v>
      </c>
      <c r="AP883" s="1">
        <v>10.0</v>
      </c>
      <c r="AQ883" s="1">
        <v>10.0</v>
      </c>
      <c r="AR883" s="1">
        <v>10.0</v>
      </c>
      <c r="AS883" s="1">
        <v>9.0</v>
      </c>
      <c r="AT883" s="1">
        <v>10.0</v>
      </c>
      <c r="AU883" s="1">
        <v>0.0</v>
      </c>
      <c r="AV883" s="1" t="s">
        <v>96</v>
      </c>
      <c r="AW883" s="1">
        <v>1.0</v>
      </c>
      <c r="AX883" s="1">
        <v>1.0</v>
      </c>
      <c r="AY883" s="1">
        <v>0.0</v>
      </c>
      <c r="AZ883" s="1">
        <v>0.0</v>
      </c>
      <c r="BA883" s="1">
        <v>0.08</v>
      </c>
      <c r="BB883" s="1">
        <v>-1.0</v>
      </c>
      <c r="BC883" s="1">
        <v>1.0</v>
      </c>
      <c r="BD883" s="1">
        <v>-1.0</v>
      </c>
      <c r="BE883" s="1">
        <v>-1.0</v>
      </c>
      <c r="BF883" s="1">
        <v>-1.0</v>
      </c>
      <c r="BG883" s="1">
        <v>-1.0</v>
      </c>
      <c r="BH883" s="1">
        <v>-1.0</v>
      </c>
      <c r="BI883" s="1">
        <v>-1.0</v>
      </c>
      <c r="BJ883" s="1">
        <v>1.0</v>
      </c>
      <c r="BK883" s="1">
        <v>-1.0</v>
      </c>
      <c r="BL883" s="1">
        <v>-1.0</v>
      </c>
      <c r="BM883" s="1">
        <v>1.0</v>
      </c>
      <c r="BN883" s="1">
        <v>-1.0</v>
      </c>
      <c r="BO883" s="1">
        <v>-1.0</v>
      </c>
      <c r="BP883" s="1">
        <v>1.0</v>
      </c>
      <c r="BQ883" s="1">
        <v>-1.0</v>
      </c>
      <c r="BR883" s="1">
        <v>-1.0</v>
      </c>
      <c r="BS883" s="1">
        <v>-1.0</v>
      </c>
      <c r="BT883" s="1">
        <v>-1.0</v>
      </c>
      <c r="BU883" s="1">
        <v>1.0</v>
      </c>
      <c r="BV883" s="1">
        <v>-1.0</v>
      </c>
      <c r="BW883" s="1">
        <v>-1.0</v>
      </c>
      <c r="BX883" s="1">
        <v>-1.0</v>
      </c>
      <c r="BY883" s="1">
        <v>-1.0</v>
      </c>
      <c r="BZ883" s="1">
        <v>-1.0</v>
      </c>
      <c r="CA883" s="1">
        <v>-1.0</v>
      </c>
      <c r="CB883" s="1">
        <v>-1.0</v>
      </c>
      <c r="CC883" s="1">
        <v>-1.0</v>
      </c>
      <c r="CD883" s="1">
        <v>29927.0</v>
      </c>
    </row>
    <row r="884">
      <c r="A884" s="1">
        <v>3.0484485E7</v>
      </c>
      <c r="B884" s="1" t="s">
        <v>4887</v>
      </c>
      <c r="C884" s="1" t="s">
        <v>4888</v>
      </c>
      <c r="D884" s="1" t="s">
        <v>4889</v>
      </c>
      <c r="E884" s="1" t="s">
        <v>85</v>
      </c>
      <c r="G884" s="1" t="s">
        <v>4890</v>
      </c>
      <c r="I884" s="1">
        <v>4297835.0</v>
      </c>
      <c r="J884" s="1">
        <v>41244.0</v>
      </c>
      <c r="M884" s="1">
        <v>0.0</v>
      </c>
      <c r="N884" s="1">
        <v>1.0</v>
      </c>
      <c r="O884" s="1">
        <v>1.0</v>
      </c>
      <c r="P884" s="1" t="s">
        <v>123</v>
      </c>
      <c r="Q884" s="1" t="s">
        <v>157</v>
      </c>
      <c r="R884" s="1">
        <v>40.68269</v>
      </c>
      <c r="S884" s="1">
        <v>-73.92749</v>
      </c>
      <c r="T884" s="1" t="s">
        <v>91</v>
      </c>
      <c r="U884" s="1" t="s">
        <v>113</v>
      </c>
      <c r="V884" s="1">
        <v>2.0</v>
      </c>
      <c r="W884" s="1">
        <v>1.0</v>
      </c>
      <c r="X884" s="1">
        <v>1.0</v>
      </c>
      <c r="Y884" s="1">
        <v>6.0</v>
      </c>
      <c r="Z884" s="1" t="s">
        <v>93</v>
      </c>
      <c r="AA884" s="1" t="s">
        <v>4891</v>
      </c>
      <c r="AB884" s="1">
        <v>75.0</v>
      </c>
      <c r="AC884" s="1">
        <v>1.0</v>
      </c>
      <c r="AD884" s="1">
        <v>10.0</v>
      </c>
      <c r="AE884" s="1">
        <v>2.0</v>
      </c>
      <c r="AF884" s="1" t="s">
        <v>443</v>
      </c>
      <c r="AG884" s="1">
        <v>1.0</v>
      </c>
      <c r="AH884" s="1">
        <v>0.0</v>
      </c>
      <c r="AI884" s="1">
        <v>0.0</v>
      </c>
      <c r="AJ884" s="1">
        <v>0.0</v>
      </c>
      <c r="AK884" s="1">
        <v>0.0</v>
      </c>
      <c r="AL884" s="1">
        <v>0.0</v>
      </c>
      <c r="AM884" s="1">
        <v>0.0</v>
      </c>
      <c r="AU884" s="1">
        <v>0.0</v>
      </c>
      <c r="AV884" s="1" t="s">
        <v>117</v>
      </c>
      <c r="AW884" s="1">
        <v>1.0</v>
      </c>
      <c r="AX884" s="1">
        <v>0.0</v>
      </c>
      <c r="AY884" s="1">
        <v>1.0</v>
      </c>
      <c r="AZ884" s="1">
        <v>0.0</v>
      </c>
      <c r="BB884" s="1">
        <v>-1.0</v>
      </c>
      <c r="BC884" s="1">
        <v>1.0</v>
      </c>
      <c r="BD884" s="1">
        <v>-1.0</v>
      </c>
      <c r="BE884" s="1">
        <v>-1.0</v>
      </c>
      <c r="BF884" s="1">
        <v>-1.0</v>
      </c>
      <c r="BG884" s="1">
        <v>-1.0</v>
      </c>
      <c r="BH884" s="1">
        <v>-1.0</v>
      </c>
      <c r="BI884" s="1">
        <v>-1.0</v>
      </c>
      <c r="BJ884" s="1">
        <v>1.0</v>
      </c>
      <c r="BK884" s="1">
        <v>-1.0</v>
      </c>
      <c r="BL884" s="1">
        <v>1.0</v>
      </c>
      <c r="BM884" s="1">
        <v>-1.0</v>
      </c>
      <c r="BN884" s="1">
        <v>-1.0</v>
      </c>
      <c r="BO884" s="1">
        <v>-1.0</v>
      </c>
      <c r="BP884" s="1">
        <v>-1.0</v>
      </c>
      <c r="BQ884" s="1">
        <v>-1.0</v>
      </c>
      <c r="BR884" s="1">
        <v>-1.0</v>
      </c>
      <c r="BS884" s="1">
        <v>1.0</v>
      </c>
      <c r="BT884" s="1">
        <v>-1.0</v>
      </c>
      <c r="BU884" s="1">
        <v>1.0</v>
      </c>
      <c r="BV884" s="1">
        <v>1.0</v>
      </c>
      <c r="BW884" s="1">
        <v>-1.0</v>
      </c>
      <c r="BX884" s="1">
        <v>-1.0</v>
      </c>
      <c r="BY884" s="1">
        <v>-1.0</v>
      </c>
      <c r="BZ884" s="1">
        <v>-1.0</v>
      </c>
      <c r="CA884" s="1">
        <v>-1.0</v>
      </c>
      <c r="CB884" s="1">
        <v>-1.0</v>
      </c>
      <c r="CC884" s="1">
        <v>-1.0</v>
      </c>
      <c r="CD884" s="1">
        <v>29942.0</v>
      </c>
    </row>
    <row r="885">
      <c r="A885" s="1">
        <v>3.0764168E7</v>
      </c>
      <c r="B885" s="1" t="s">
        <v>4892</v>
      </c>
      <c r="C885" s="1" t="s">
        <v>4893</v>
      </c>
      <c r="D885" s="1" t="s">
        <v>4894</v>
      </c>
      <c r="E885" s="1" t="s">
        <v>85</v>
      </c>
      <c r="F885" s="1" t="s">
        <v>4895</v>
      </c>
      <c r="I885" s="1">
        <v>2.3019251E8</v>
      </c>
      <c r="J885" s="1">
        <v>43445.0</v>
      </c>
      <c r="K885" s="1" t="s">
        <v>272</v>
      </c>
      <c r="L885" s="1">
        <v>0.66</v>
      </c>
      <c r="M885" s="1">
        <v>0.0</v>
      </c>
      <c r="N885" s="1">
        <v>25.0</v>
      </c>
      <c r="O885" s="1">
        <v>1.0</v>
      </c>
      <c r="P885" s="1" t="s">
        <v>123</v>
      </c>
      <c r="Q885" s="1" t="s">
        <v>4896</v>
      </c>
      <c r="R885" s="1">
        <v>40.69716</v>
      </c>
      <c r="S885" s="1">
        <v>-73.97384</v>
      </c>
      <c r="T885" s="1" t="s">
        <v>91</v>
      </c>
      <c r="U885" s="1" t="s">
        <v>113</v>
      </c>
      <c r="V885" s="1">
        <v>1.0</v>
      </c>
      <c r="W885" s="1">
        <v>1.0</v>
      </c>
      <c r="X885" s="1">
        <v>1.0</v>
      </c>
      <c r="Y885" s="1">
        <v>1.0</v>
      </c>
      <c r="Z885" s="1" t="s">
        <v>93</v>
      </c>
      <c r="AA885" s="1" t="s">
        <v>4897</v>
      </c>
      <c r="AB885" s="1">
        <v>48.0</v>
      </c>
      <c r="AC885" s="1">
        <v>1.0</v>
      </c>
      <c r="AD885" s="1">
        <v>0.0</v>
      </c>
      <c r="AE885" s="1">
        <v>30.0</v>
      </c>
      <c r="AF885" s="1" t="s">
        <v>127</v>
      </c>
      <c r="AG885" s="1">
        <v>1.0</v>
      </c>
      <c r="AH885" s="1">
        <v>0.0</v>
      </c>
      <c r="AI885" s="1">
        <v>17.0</v>
      </c>
      <c r="AJ885" s="1">
        <v>47.0</v>
      </c>
      <c r="AK885" s="1">
        <v>322.0</v>
      </c>
      <c r="AL885" s="1">
        <v>1.0</v>
      </c>
      <c r="AM885" s="1">
        <v>1.0</v>
      </c>
      <c r="AN885" s="1">
        <v>100.0</v>
      </c>
      <c r="AO885" s="1">
        <v>10.0</v>
      </c>
      <c r="AP885" s="1">
        <v>10.0</v>
      </c>
      <c r="AQ885" s="1">
        <v>10.0</v>
      </c>
      <c r="AR885" s="1">
        <v>10.0</v>
      </c>
      <c r="AS885" s="1">
        <v>10.0</v>
      </c>
      <c r="AT885" s="1">
        <v>10.0</v>
      </c>
      <c r="AU885" s="1">
        <v>1.0</v>
      </c>
      <c r="AV885" s="1" t="s">
        <v>96</v>
      </c>
      <c r="AW885" s="1">
        <v>25.0</v>
      </c>
      <c r="AX885" s="1">
        <v>0.0</v>
      </c>
      <c r="AY885" s="1">
        <v>25.0</v>
      </c>
      <c r="AZ885" s="1">
        <v>0.0</v>
      </c>
      <c r="BA885" s="1">
        <v>1.0</v>
      </c>
      <c r="BB885" s="1">
        <v>-1.0</v>
      </c>
      <c r="BC885" s="1">
        <v>1.0</v>
      </c>
      <c r="BD885" s="1">
        <v>1.0</v>
      </c>
      <c r="BE885" s="1">
        <v>-1.0</v>
      </c>
      <c r="BF885" s="1">
        <v>-1.0</v>
      </c>
      <c r="BG885" s="1">
        <v>-1.0</v>
      </c>
      <c r="BH885" s="1">
        <v>1.0</v>
      </c>
      <c r="BI885" s="1">
        <v>-1.0</v>
      </c>
      <c r="BJ885" s="1">
        <v>1.0</v>
      </c>
      <c r="BK885" s="1">
        <v>-1.0</v>
      </c>
      <c r="BL885" s="1">
        <v>1.0</v>
      </c>
      <c r="BM885" s="1">
        <v>1.0</v>
      </c>
      <c r="BN885" s="1">
        <v>-1.0</v>
      </c>
      <c r="BO885" s="1">
        <v>1.0</v>
      </c>
      <c r="BP885" s="1">
        <v>-1.0</v>
      </c>
      <c r="BQ885" s="1">
        <v>-1.0</v>
      </c>
      <c r="BR885" s="1">
        <v>-1.0</v>
      </c>
      <c r="BS885" s="1">
        <v>-1.0</v>
      </c>
      <c r="BT885" s="1">
        <v>-1.0</v>
      </c>
      <c r="BU885" s="1">
        <v>1.0</v>
      </c>
      <c r="BV885" s="1">
        <v>1.0</v>
      </c>
      <c r="BW885" s="1">
        <v>-1.0</v>
      </c>
      <c r="BX885" s="1">
        <v>-1.0</v>
      </c>
      <c r="BY885" s="1">
        <v>-1.0</v>
      </c>
      <c r="BZ885" s="1">
        <v>-1.0</v>
      </c>
      <c r="CA885" s="1">
        <v>-1.0</v>
      </c>
      <c r="CB885" s="1">
        <v>-1.0</v>
      </c>
      <c r="CC885" s="1">
        <v>-1.0</v>
      </c>
      <c r="CD885" s="1">
        <v>29959.0</v>
      </c>
    </row>
    <row r="886">
      <c r="A886" s="1">
        <v>9115832.0</v>
      </c>
      <c r="B886" s="1" t="s">
        <v>4898</v>
      </c>
      <c r="C886" s="1" t="s">
        <v>4899</v>
      </c>
      <c r="D886" s="1" t="s">
        <v>4899</v>
      </c>
      <c r="E886" s="1" t="s">
        <v>85</v>
      </c>
      <c r="F886" s="1" t="s">
        <v>4900</v>
      </c>
      <c r="G886" s="1" t="s">
        <v>4901</v>
      </c>
      <c r="I886" s="1">
        <v>4.7501348E7</v>
      </c>
      <c r="J886" s="1">
        <v>42303.0</v>
      </c>
      <c r="M886" s="1">
        <v>0.0</v>
      </c>
      <c r="N886" s="1">
        <v>1.0</v>
      </c>
      <c r="O886" s="1">
        <v>0.0</v>
      </c>
      <c r="P886" s="1" t="s">
        <v>123</v>
      </c>
      <c r="Q886" s="1" t="s">
        <v>124</v>
      </c>
      <c r="R886" s="1">
        <v>40.69824</v>
      </c>
      <c r="S886" s="1">
        <v>-73.93231</v>
      </c>
      <c r="T886" s="1" t="s">
        <v>91</v>
      </c>
      <c r="U886" s="1" t="s">
        <v>113</v>
      </c>
      <c r="V886" s="1">
        <v>2.0</v>
      </c>
      <c r="W886" s="1">
        <v>1.0</v>
      </c>
      <c r="X886" s="1">
        <v>1.0</v>
      </c>
      <c r="Y886" s="1">
        <v>1.0</v>
      </c>
      <c r="Z886" s="1" t="s">
        <v>93</v>
      </c>
      <c r="AA886" s="1" t="s">
        <v>4902</v>
      </c>
      <c r="AB886" s="1">
        <v>60.0</v>
      </c>
      <c r="AC886" s="1">
        <v>1.0</v>
      </c>
      <c r="AD886" s="1">
        <v>0.0</v>
      </c>
      <c r="AE886" s="1">
        <v>1.0</v>
      </c>
      <c r="AF886" s="1" t="s">
        <v>472</v>
      </c>
      <c r="AG886" s="1">
        <v>1.0</v>
      </c>
      <c r="AH886" s="1">
        <v>0.0</v>
      </c>
      <c r="AI886" s="1">
        <v>0.0</v>
      </c>
      <c r="AJ886" s="1">
        <v>0.0</v>
      </c>
      <c r="AK886" s="1">
        <v>0.0</v>
      </c>
      <c r="AL886" s="1">
        <v>0.0</v>
      </c>
      <c r="AM886" s="1">
        <v>0.0</v>
      </c>
      <c r="AU886" s="1">
        <v>0.0</v>
      </c>
      <c r="AV886" s="1" t="s">
        <v>105</v>
      </c>
      <c r="AW886" s="1">
        <v>1.0</v>
      </c>
      <c r="AX886" s="1">
        <v>0.0</v>
      </c>
      <c r="AY886" s="1">
        <v>1.0</v>
      </c>
      <c r="AZ886" s="1">
        <v>0.0</v>
      </c>
      <c r="BB886" s="1">
        <v>1.0</v>
      </c>
      <c r="BC886" s="1">
        <v>1.0</v>
      </c>
      <c r="BD886" s="1">
        <v>-1.0</v>
      </c>
      <c r="BE886" s="1">
        <v>-1.0</v>
      </c>
      <c r="BF886" s="1">
        <v>-1.0</v>
      </c>
      <c r="BG886" s="1">
        <v>-1.0</v>
      </c>
      <c r="BH886" s="1">
        <v>-1.0</v>
      </c>
      <c r="BI886" s="1">
        <v>-1.0</v>
      </c>
      <c r="BJ886" s="1">
        <v>-1.0</v>
      </c>
      <c r="BK886" s="1">
        <v>-1.0</v>
      </c>
      <c r="BL886" s="1">
        <v>-1.0</v>
      </c>
      <c r="BM886" s="1">
        <v>-1.0</v>
      </c>
      <c r="BN886" s="1">
        <v>1.0</v>
      </c>
      <c r="BO886" s="1">
        <v>-1.0</v>
      </c>
      <c r="BP886" s="1">
        <v>-1.0</v>
      </c>
      <c r="BQ886" s="1">
        <v>-1.0</v>
      </c>
      <c r="BR886" s="1">
        <v>-1.0</v>
      </c>
      <c r="BS886" s="1">
        <v>-1.0</v>
      </c>
      <c r="BT886" s="1">
        <v>-1.0</v>
      </c>
      <c r="BU886" s="1">
        <v>1.0</v>
      </c>
      <c r="BV886" s="1">
        <v>-1.0</v>
      </c>
      <c r="BW886" s="1">
        <v>-1.0</v>
      </c>
      <c r="BX886" s="1">
        <v>-1.0</v>
      </c>
      <c r="BY886" s="1">
        <v>-1.0</v>
      </c>
      <c r="BZ886" s="1">
        <v>-1.0</v>
      </c>
      <c r="CA886" s="1">
        <v>-1.0</v>
      </c>
      <c r="CB886" s="1">
        <v>-1.0</v>
      </c>
      <c r="CC886" s="1">
        <v>-1.0</v>
      </c>
      <c r="CD886" s="1">
        <v>30002.0</v>
      </c>
    </row>
    <row r="887">
      <c r="A887" s="1">
        <v>1.3941017E7</v>
      </c>
      <c r="B887" s="1" t="s">
        <v>4903</v>
      </c>
      <c r="C887" s="1" t="s">
        <v>4904</v>
      </c>
      <c r="D887" s="1" t="s">
        <v>4905</v>
      </c>
      <c r="E887" s="1" t="s">
        <v>85</v>
      </c>
      <c r="F887" s="1" t="s">
        <v>4906</v>
      </c>
      <c r="G887" s="1" t="s">
        <v>4907</v>
      </c>
      <c r="H887" s="1" t="s">
        <v>4908</v>
      </c>
      <c r="I887" s="1">
        <v>7.9840032E7</v>
      </c>
      <c r="J887" s="1">
        <v>42546.0</v>
      </c>
      <c r="M887" s="1">
        <v>0.0</v>
      </c>
      <c r="N887" s="1">
        <v>1.0</v>
      </c>
      <c r="O887" s="1">
        <v>0.0</v>
      </c>
      <c r="P887" s="1" t="s">
        <v>123</v>
      </c>
      <c r="Q887" s="1" t="s">
        <v>124</v>
      </c>
      <c r="R887" s="1">
        <v>40.69048</v>
      </c>
      <c r="S887" s="1">
        <v>-73.9657699999999</v>
      </c>
      <c r="T887" s="1" t="s">
        <v>91</v>
      </c>
      <c r="U887" s="1" t="s">
        <v>92</v>
      </c>
      <c r="V887" s="1">
        <v>4.0</v>
      </c>
      <c r="W887" s="1">
        <v>1.0</v>
      </c>
      <c r="X887" s="1">
        <v>1.0</v>
      </c>
      <c r="Y887" s="1">
        <v>2.0</v>
      </c>
      <c r="Z887" s="1" t="s">
        <v>93</v>
      </c>
      <c r="AA887" s="1" t="s">
        <v>4909</v>
      </c>
      <c r="AB887" s="1">
        <v>185.0</v>
      </c>
      <c r="AC887" s="1">
        <v>1.0</v>
      </c>
      <c r="AD887" s="1">
        <v>0.0</v>
      </c>
      <c r="AE887" s="1">
        <v>2.0</v>
      </c>
      <c r="AF887" s="1" t="s">
        <v>443</v>
      </c>
      <c r="AG887" s="1">
        <v>1.0</v>
      </c>
      <c r="AH887" s="1">
        <v>0.0</v>
      </c>
      <c r="AI887" s="1">
        <v>0.0</v>
      </c>
      <c r="AJ887" s="1">
        <v>0.0</v>
      </c>
      <c r="AK887" s="1">
        <v>0.0</v>
      </c>
      <c r="AL887" s="1">
        <v>9.0</v>
      </c>
      <c r="AM887" s="1">
        <v>5.0</v>
      </c>
      <c r="AN887" s="1">
        <v>98.0</v>
      </c>
      <c r="AO887" s="1">
        <v>10.0</v>
      </c>
      <c r="AP887" s="1">
        <v>10.0</v>
      </c>
      <c r="AQ887" s="1">
        <v>10.0</v>
      </c>
      <c r="AR887" s="1">
        <v>10.0</v>
      </c>
      <c r="AS887" s="1">
        <v>10.0</v>
      </c>
      <c r="AT887" s="1">
        <v>10.0</v>
      </c>
      <c r="AU887" s="1">
        <v>1.0</v>
      </c>
      <c r="AV887" s="1" t="s">
        <v>105</v>
      </c>
      <c r="AW887" s="1">
        <v>1.0</v>
      </c>
      <c r="AX887" s="1">
        <v>1.0</v>
      </c>
      <c r="AY887" s="1">
        <v>0.0</v>
      </c>
      <c r="AZ887" s="1">
        <v>0.0</v>
      </c>
      <c r="BA887" s="1">
        <v>0.25</v>
      </c>
      <c r="BB887" s="1">
        <v>-1.0</v>
      </c>
      <c r="BC887" s="1">
        <v>1.0</v>
      </c>
      <c r="BD887" s="1">
        <v>-1.0</v>
      </c>
      <c r="BE887" s="1">
        <v>-1.0</v>
      </c>
      <c r="BF887" s="1">
        <v>-1.0</v>
      </c>
      <c r="BG887" s="1">
        <v>-1.0</v>
      </c>
      <c r="BH887" s="1">
        <v>1.0</v>
      </c>
      <c r="BI887" s="1">
        <v>-1.0</v>
      </c>
      <c r="BJ887" s="1">
        <v>1.0</v>
      </c>
      <c r="BK887" s="1">
        <v>1.0</v>
      </c>
      <c r="BL887" s="1">
        <v>1.0</v>
      </c>
      <c r="BM887" s="1">
        <v>-1.0</v>
      </c>
      <c r="BN887" s="1">
        <v>-1.0</v>
      </c>
      <c r="BO887" s="1">
        <v>-1.0</v>
      </c>
      <c r="BP887" s="1">
        <v>1.0</v>
      </c>
      <c r="BQ887" s="1">
        <v>1.0</v>
      </c>
      <c r="BR887" s="1">
        <v>-1.0</v>
      </c>
      <c r="BS887" s="1">
        <v>-1.0</v>
      </c>
      <c r="BT887" s="1">
        <v>-1.0</v>
      </c>
      <c r="BU887" s="1">
        <v>1.0</v>
      </c>
      <c r="BV887" s="1">
        <v>-1.0</v>
      </c>
      <c r="BW887" s="1">
        <v>-1.0</v>
      </c>
      <c r="BX887" s="1">
        <v>-1.0</v>
      </c>
      <c r="BY887" s="1">
        <v>-1.0</v>
      </c>
      <c r="BZ887" s="1">
        <v>-1.0</v>
      </c>
      <c r="CA887" s="1">
        <v>-1.0</v>
      </c>
      <c r="CB887" s="1">
        <v>-1.0</v>
      </c>
      <c r="CC887" s="1">
        <v>-1.0</v>
      </c>
      <c r="CD887" s="1">
        <v>30031.0</v>
      </c>
    </row>
    <row r="888">
      <c r="A888" s="1">
        <v>2046273.0</v>
      </c>
      <c r="B888" s="1" t="s">
        <v>4910</v>
      </c>
      <c r="C888" s="1" t="s">
        <v>4911</v>
      </c>
      <c r="D888" s="1" t="s">
        <v>4912</v>
      </c>
      <c r="E888" s="1" t="s">
        <v>85</v>
      </c>
      <c r="F888" s="1" t="s">
        <v>4913</v>
      </c>
      <c r="G888" s="1" t="s">
        <v>4914</v>
      </c>
      <c r="H888" s="1" t="s">
        <v>4915</v>
      </c>
      <c r="I888" s="1">
        <v>3126588.0</v>
      </c>
      <c r="J888" s="1">
        <v>41122.0</v>
      </c>
      <c r="M888" s="1">
        <v>0.0</v>
      </c>
      <c r="N888" s="1">
        <v>1.0</v>
      </c>
      <c r="O888" s="1">
        <v>1.0</v>
      </c>
      <c r="P888" s="1" t="s">
        <v>123</v>
      </c>
      <c r="Q888" s="1" t="s">
        <v>1802</v>
      </c>
      <c r="R888" s="1">
        <v>40.66118</v>
      </c>
      <c r="S888" s="1">
        <v>-73.98901</v>
      </c>
      <c r="T888" s="1" t="s">
        <v>91</v>
      </c>
      <c r="U888" s="1" t="s">
        <v>113</v>
      </c>
      <c r="V888" s="1">
        <v>2.0</v>
      </c>
      <c r="W888" s="1">
        <v>1.0</v>
      </c>
      <c r="X888" s="1">
        <v>1.0</v>
      </c>
      <c r="Y888" s="1">
        <v>1.0</v>
      </c>
      <c r="Z888" s="1" t="s">
        <v>93</v>
      </c>
      <c r="AA888" s="1" t="s">
        <v>4916</v>
      </c>
      <c r="AB888" s="1">
        <v>40.0</v>
      </c>
      <c r="AC888" s="1">
        <v>1.0</v>
      </c>
      <c r="AD888" s="1">
        <v>0.0</v>
      </c>
      <c r="AE888" s="1">
        <v>25.0</v>
      </c>
      <c r="AF888" s="1" t="s">
        <v>1779</v>
      </c>
      <c r="AG888" s="1">
        <v>1.0</v>
      </c>
      <c r="AH888" s="1">
        <v>0.0</v>
      </c>
      <c r="AI888" s="1">
        <v>0.0</v>
      </c>
      <c r="AJ888" s="1">
        <v>0.0</v>
      </c>
      <c r="AK888" s="1">
        <v>0.0</v>
      </c>
      <c r="AL888" s="1">
        <v>0.0</v>
      </c>
      <c r="AM888" s="1">
        <v>0.0</v>
      </c>
      <c r="AU888" s="1">
        <v>0.0</v>
      </c>
      <c r="AV888" s="1" t="s">
        <v>96</v>
      </c>
      <c r="AW888" s="1">
        <v>1.0</v>
      </c>
      <c r="AX888" s="1">
        <v>0.0</v>
      </c>
      <c r="AY888" s="1">
        <v>1.0</v>
      </c>
      <c r="AZ888" s="1">
        <v>0.0</v>
      </c>
      <c r="BB888" s="1">
        <v>-1.0</v>
      </c>
      <c r="BC888" s="1">
        <v>1.0</v>
      </c>
      <c r="BD888" s="1">
        <v>-1.0</v>
      </c>
      <c r="BE888" s="1">
        <v>-1.0</v>
      </c>
      <c r="BF888" s="1">
        <v>-1.0</v>
      </c>
      <c r="BG888" s="1">
        <v>-1.0</v>
      </c>
      <c r="BH888" s="1">
        <v>-1.0</v>
      </c>
      <c r="BI888" s="1">
        <v>-1.0</v>
      </c>
      <c r="BJ888" s="1">
        <v>1.0</v>
      </c>
      <c r="BK888" s="1">
        <v>-1.0</v>
      </c>
      <c r="BL888" s="1">
        <v>-1.0</v>
      </c>
      <c r="BM888" s="1">
        <v>-1.0</v>
      </c>
      <c r="BN888" s="1">
        <v>-1.0</v>
      </c>
      <c r="BO888" s="1">
        <v>-1.0</v>
      </c>
      <c r="BP888" s="1">
        <v>1.0</v>
      </c>
      <c r="BQ888" s="1">
        <v>-1.0</v>
      </c>
      <c r="BR888" s="1">
        <v>-1.0</v>
      </c>
      <c r="BS888" s="1">
        <v>-1.0</v>
      </c>
      <c r="BT888" s="1">
        <v>-1.0</v>
      </c>
      <c r="BU888" s="1">
        <v>1.0</v>
      </c>
      <c r="BV888" s="1">
        <v>-1.0</v>
      </c>
      <c r="BW888" s="1">
        <v>-1.0</v>
      </c>
      <c r="BX888" s="1">
        <v>-1.0</v>
      </c>
      <c r="BY888" s="1">
        <v>-1.0</v>
      </c>
      <c r="BZ888" s="1">
        <v>-1.0</v>
      </c>
      <c r="CA888" s="1">
        <v>-1.0</v>
      </c>
      <c r="CB888" s="1">
        <v>-1.0</v>
      </c>
      <c r="CC888" s="1">
        <v>-1.0</v>
      </c>
      <c r="CD888" s="1">
        <v>30043.0</v>
      </c>
    </row>
    <row r="889">
      <c r="A889" s="1">
        <v>1.3685932E7</v>
      </c>
      <c r="B889" s="1" t="s">
        <v>4917</v>
      </c>
      <c r="C889" s="1" t="s">
        <v>4918</v>
      </c>
      <c r="D889" s="1" t="s">
        <v>4918</v>
      </c>
      <c r="E889" s="1" t="s">
        <v>85</v>
      </c>
      <c r="I889" s="1">
        <v>6608774.0</v>
      </c>
      <c r="J889" s="1">
        <v>41421.0</v>
      </c>
      <c r="M889" s="1">
        <v>0.0</v>
      </c>
      <c r="N889" s="1">
        <v>1.0</v>
      </c>
      <c r="O889" s="1">
        <v>1.0</v>
      </c>
      <c r="P889" s="1" t="s">
        <v>89</v>
      </c>
      <c r="Q889" s="1" t="s">
        <v>90</v>
      </c>
      <c r="R889" s="1">
        <v>40.76609</v>
      </c>
      <c r="S889" s="1">
        <v>-73.99305</v>
      </c>
      <c r="T889" s="1" t="s">
        <v>91</v>
      </c>
      <c r="U889" s="1" t="s">
        <v>113</v>
      </c>
      <c r="V889" s="1">
        <v>2.0</v>
      </c>
      <c r="W889" s="1">
        <v>1.5</v>
      </c>
      <c r="X889" s="1">
        <v>1.0</v>
      </c>
      <c r="Y889" s="1">
        <v>1.0</v>
      </c>
      <c r="Z889" s="1" t="s">
        <v>93</v>
      </c>
      <c r="AA889" s="1" t="s">
        <v>4919</v>
      </c>
      <c r="AB889" s="1">
        <v>150.0</v>
      </c>
      <c r="AC889" s="1">
        <v>1.0</v>
      </c>
      <c r="AD889" s="1">
        <v>0.0</v>
      </c>
      <c r="AE889" s="1">
        <v>3.0</v>
      </c>
      <c r="AF889" s="1" t="s">
        <v>393</v>
      </c>
      <c r="AG889" s="1">
        <v>1.0</v>
      </c>
      <c r="AH889" s="1">
        <v>0.0</v>
      </c>
      <c r="AI889" s="1">
        <v>0.0</v>
      </c>
      <c r="AJ889" s="1">
        <v>0.0</v>
      </c>
      <c r="AK889" s="1">
        <v>0.0</v>
      </c>
      <c r="AL889" s="1">
        <v>0.0</v>
      </c>
      <c r="AM889" s="1">
        <v>0.0</v>
      </c>
      <c r="AU889" s="1">
        <v>1.0</v>
      </c>
      <c r="AV889" s="1" t="s">
        <v>105</v>
      </c>
      <c r="AW889" s="1">
        <v>1.0</v>
      </c>
      <c r="AX889" s="1">
        <v>0.0</v>
      </c>
      <c r="AY889" s="1">
        <v>1.0</v>
      </c>
      <c r="AZ889" s="1">
        <v>0.0</v>
      </c>
      <c r="BB889" s="1">
        <v>-1.0</v>
      </c>
      <c r="BC889" s="1">
        <v>1.0</v>
      </c>
      <c r="BD889" s="1">
        <v>-1.0</v>
      </c>
      <c r="BE889" s="1">
        <v>-1.0</v>
      </c>
      <c r="BF889" s="1">
        <v>-1.0</v>
      </c>
      <c r="BG889" s="1">
        <v>-1.0</v>
      </c>
      <c r="BH889" s="1">
        <v>-1.0</v>
      </c>
      <c r="BI889" s="1">
        <v>-1.0</v>
      </c>
      <c r="BJ889" s="1">
        <v>-1.0</v>
      </c>
      <c r="BK889" s="1">
        <v>-1.0</v>
      </c>
      <c r="BL889" s="1">
        <v>-1.0</v>
      </c>
      <c r="BM889" s="1">
        <v>1.0</v>
      </c>
      <c r="BN889" s="1">
        <v>1.0</v>
      </c>
      <c r="BO889" s="1">
        <v>-1.0</v>
      </c>
      <c r="BP889" s="1">
        <v>-1.0</v>
      </c>
      <c r="BQ889" s="1">
        <v>-1.0</v>
      </c>
      <c r="BR889" s="1">
        <v>-1.0</v>
      </c>
      <c r="BS889" s="1">
        <v>-1.0</v>
      </c>
      <c r="BT889" s="1">
        <v>-1.0</v>
      </c>
      <c r="BU889" s="1">
        <v>1.0</v>
      </c>
      <c r="BV889" s="1">
        <v>-1.0</v>
      </c>
      <c r="BW889" s="1">
        <v>-1.0</v>
      </c>
      <c r="BX889" s="1">
        <v>-1.0</v>
      </c>
      <c r="BY889" s="1">
        <v>-1.0</v>
      </c>
      <c r="BZ889" s="1">
        <v>-1.0</v>
      </c>
      <c r="CA889" s="1">
        <v>-1.0</v>
      </c>
      <c r="CB889" s="1">
        <v>-1.0</v>
      </c>
      <c r="CC889" s="1">
        <v>-1.0</v>
      </c>
      <c r="CD889" s="1">
        <v>30061.0</v>
      </c>
    </row>
    <row r="890">
      <c r="A890" s="1">
        <v>2.0729892E7</v>
      </c>
      <c r="B890" s="1" t="s">
        <v>4920</v>
      </c>
      <c r="C890" s="1" t="s">
        <v>4921</v>
      </c>
      <c r="D890" s="1" t="s">
        <v>4922</v>
      </c>
      <c r="E890" s="1" t="s">
        <v>85</v>
      </c>
      <c r="F890" s="1" t="s">
        <v>4923</v>
      </c>
      <c r="G890" s="1" t="s">
        <v>4924</v>
      </c>
      <c r="H890" s="1" t="s">
        <v>4925</v>
      </c>
      <c r="I890" s="1">
        <v>1.00833625E8</v>
      </c>
      <c r="J890" s="1">
        <v>42665.0</v>
      </c>
      <c r="M890" s="1">
        <v>0.0</v>
      </c>
      <c r="N890" s="1">
        <v>1.0</v>
      </c>
      <c r="O890" s="1">
        <v>0.0</v>
      </c>
      <c r="P890" s="1" t="s">
        <v>111</v>
      </c>
      <c r="Q890" s="1" t="s">
        <v>112</v>
      </c>
      <c r="R890" s="1">
        <v>40.75401</v>
      </c>
      <c r="S890" s="1">
        <v>-73.92013</v>
      </c>
      <c r="T890" s="1" t="s">
        <v>91</v>
      </c>
      <c r="U890" s="1" t="s">
        <v>113</v>
      </c>
      <c r="V890" s="1">
        <v>2.0</v>
      </c>
      <c r="W890" s="1">
        <v>1.0</v>
      </c>
      <c r="X890" s="1">
        <v>1.0</v>
      </c>
      <c r="Y890" s="1">
        <v>1.0</v>
      </c>
      <c r="Z890" s="1" t="s">
        <v>93</v>
      </c>
      <c r="AA890" s="1" t="s">
        <v>4926</v>
      </c>
      <c r="AB890" s="1">
        <v>49.0</v>
      </c>
      <c r="AC890" s="1">
        <v>1.0</v>
      </c>
      <c r="AD890" s="1">
        <v>10.0</v>
      </c>
      <c r="AE890" s="1">
        <v>1.0</v>
      </c>
      <c r="AF890" s="1" t="s">
        <v>429</v>
      </c>
      <c r="AG890" s="1">
        <v>1.0</v>
      </c>
      <c r="AH890" s="1">
        <v>0.0</v>
      </c>
      <c r="AI890" s="1">
        <v>0.0</v>
      </c>
      <c r="AJ890" s="1">
        <v>0.0</v>
      </c>
      <c r="AK890" s="1">
        <v>0.0</v>
      </c>
      <c r="AL890" s="1">
        <v>4.0</v>
      </c>
      <c r="AM890" s="1">
        <v>0.0</v>
      </c>
      <c r="AN890" s="1">
        <v>90.0</v>
      </c>
      <c r="AO890" s="1">
        <v>10.0</v>
      </c>
      <c r="AP890" s="1">
        <v>10.0</v>
      </c>
      <c r="AQ890" s="1">
        <v>10.0</v>
      </c>
      <c r="AR890" s="1">
        <v>10.0</v>
      </c>
      <c r="AS890" s="1">
        <v>10.0</v>
      </c>
      <c r="AT890" s="1">
        <v>10.0</v>
      </c>
      <c r="AU890" s="1">
        <v>1.0</v>
      </c>
      <c r="AV890" s="1" t="s">
        <v>96</v>
      </c>
      <c r="AW890" s="1">
        <v>1.0</v>
      </c>
      <c r="AX890" s="1">
        <v>0.0</v>
      </c>
      <c r="AY890" s="1">
        <v>1.0</v>
      </c>
      <c r="AZ890" s="1">
        <v>0.0</v>
      </c>
      <c r="BA890" s="1">
        <v>0.19</v>
      </c>
      <c r="BB890" s="1">
        <v>-1.0</v>
      </c>
      <c r="BC890" s="1">
        <v>-1.0</v>
      </c>
      <c r="BD890" s="1">
        <v>-1.0</v>
      </c>
      <c r="BE890" s="1">
        <v>-1.0</v>
      </c>
      <c r="BF890" s="1">
        <v>-1.0</v>
      </c>
      <c r="BG890" s="1">
        <v>-1.0</v>
      </c>
      <c r="BH890" s="1">
        <v>-1.0</v>
      </c>
      <c r="BI890" s="1">
        <v>-1.0</v>
      </c>
      <c r="BJ890" s="1">
        <v>-1.0</v>
      </c>
      <c r="BK890" s="1">
        <v>-1.0</v>
      </c>
      <c r="BL890" s="1">
        <v>-1.0</v>
      </c>
      <c r="BM890" s="1">
        <v>-1.0</v>
      </c>
      <c r="BN890" s="1">
        <v>-1.0</v>
      </c>
      <c r="BO890" s="1">
        <v>-1.0</v>
      </c>
      <c r="BP890" s="1">
        <v>-1.0</v>
      </c>
      <c r="BQ890" s="1">
        <v>-1.0</v>
      </c>
      <c r="BR890" s="1">
        <v>-1.0</v>
      </c>
      <c r="BS890" s="1">
        <v>-1.0</v>
      </c>
      <c r="BT890" s="1">
        <v>-1.0</v>
      </c>
      <c r="BU890" s="1">
        <v>1.0</v>
      </c>
      <c r="BV890" s="1">
        <v>-1.0</v>
      </c>
      <c r="BW890" s="1">
        <v>-1.0</v>
      </c>
      <c r="BX890" s="1">
        <v>-1.0</v>
      </c>
      <c r="BY890" s="1">
        <v>-1.0</v>
      </c>
      <c r="BZ890" s="1">
        <v>-1.0</v>
      </c>
      <c r="CA890" s="1">
        <v>-1.0</v>
      </c>
      <c r="CB890" s="1">
        <v>-1.0</v>
      </c>
      <c r="CC890" s="1">
        <v>-1.0</v>
      </c>
      <c r="CD890" s="1">
        <v>30145.0</v>
      </c>
    </row>
    <row r="891">
      <c r="A891" s="1">
        <v>2.8181243E7</v>
      </c>
      <c r="B891" s="1" t="s">
        <v>4927</v>
      </c>
      <c r="D891" s="1" t="s">
        <v>4928</v>
      </c>
      <c r="E891" s="1" t="s">
        <v>85</v>
      </c>
      <c r="F891" s="1" t="s">
        <v>4929</v>
      </c>
      <c r="G891" s="1" t="s">
        <v>4930</v>
      </c>
      <c r="H891" s="1" t="s">
        <v>4931</v>
      </c>
      <c r="I891" s="1">
        <v>1.5529083E7</v>
      </c>
      <c r="J891" s="1">
        <v>41773.0</v>
      </c>
      <c r="K891" s="1" t="s">
        <v>339</v>
      </c>
      <c r="L891" s="1">
        <v>0.0</v>
      </c>
      <c r="M891" s="1">
        <v>0.0</v>
      </c>
      <c r="N891" s="1">
        <v>1.0</v>
      </c>
      <c r="O891" s="1">
        <v>1.0</v>
      </c>
      <c r="P891" s="1" t="s">
        <v>4932</v>
      </c>
      <c r="Q891" s="1" t="s">
        <v>124</v>
      </c>
      <c r="R891" s="1">
        <v>40.66891</v>
      </c>
      <c r="S891" s="1">
        <v>-73.93495</v>
      </c>
      <c r="T891" s="1" t="s">
        <v>91</v>
      </c>
      <c r="U891" s="1" t="s">
        <v>92</v>
      </c>
      <c r="V891" s="1">
        <v>3.0</v>
      </c>
      <c r="W891" s="1">
        <v>1.0</v>
      </c>
      <c r="X891" s="1">
        <v>1.0</v>
      </c>
      <c r="Y891" s="1">
        <v>2.0</v>
      </c>
      <c r="Z891" s="1" t="s">
        <v>93</v>
      </c>
      <c r="AA891" s="1" t="s">
        <v>4933</v>
      </c>
      <c r="AB891" s="1">
        <v>200.0</v>
      </c>
      <c r="AC891" s="1">
        <v>3.0</v>
      </c>
      <c r="AD891" s="1">
        <v>25.0</v>
      </c>
      <c r="AE891" s="1">
        <v>3.0</v>
      </c>
      <c r="AF891" s="1" t="s">
        <v>356</v>
      </c>
      <c r="AG891" s="1">
        <v>1.0</v>
      </c>
      <c r="AH891" s="1">
        <v>27.0</v>
      </c>
      <c r="AI891" s="1">
        <v>57.0</v>
      </c>
      <c r="AJ891" s="1">
        <v>87.0</v>
      </c>
      <c r="AK891" s="1">
        <v>362.0</v>
      </c>
      <c r="AL891" s="1">
        <v>2.0</v>
      </c>
      <c r="AM891" s="1">
        <v>2.0</v>
      </c>
      <c r="AN891" s="1">
        <v>100.0</v>
      </c>
      <c r="AO891" s="1">
        <v>10.0</v>
      </c>
      <c r="AP891" s="1">
        <v>10.0</v>
      </c>
      <c r="AQ891" s="1">
        <v>10.0</v>
      </c>
      <c r="AR891" s="1">
        <v>10.0</v>
      </c>
      <c r="AS891" s="1">
        <v>10.0</v>
      </c>
      <c r="AT891" s="1">
        <v>8.0</v>
      </c>
      <c r="AU891" s="1">
        <v>0.0</v>
      </c>
      <c r="AV891" s="1" t="s">
        <v>105</v>
      </c>
      <c r="AW891" s="1">
        <v>1.0</v>
      </c>
      <c r="AX891" s="1">
        <v>1.0</v>
      </c>
      <c r="AY891" s="1">
        <v>0.0</v>
      </c>
      <c r="AZ891" s="1">
        <v>0.0</v>
      </c>
      <c r="BA891" s="1">
        <v>0.24</v>
      </c>
      <c r="BB891" s="1">
        <v>-1.0</v>
      </c>
      <c r="BC891" s="1">
        <v>1.0</v>
      </c>
      <c r="BD891" s="1">
        <v>-1.0</v>
      </c>
      <c r="BE891" s="1">
        <v>-1.0</v>
      </c>
      <c r="BF891" s="1">
        <v>-1.0</v>
      </c>
      <c r="BG891" s="1">
        <v>-1.0</v>
      </c>
      <c r="BH891" s="1">
        <v>-1.0</v>
      </c>
      <c r="BI891" s="1">
        <v>1.0</v>
      </c>
      <c r="BJ891" s="1">
        <v>-1.0</v>
      </c>
      <c r="BK891" s="1">
        <v>-1.0</v>
      </c>
      <c r="BL891" s="1">
        <v>-1.0</v>
      </c>
      <c r="BM891" s="1">
        <v>-1.0</v>
      </c>
      <c r="BN891" s="1">
        <v>1.0</v>
      </c>
      <c r="BO891" s="1">
        <v>-1.0</v>
      </c>
      <c r="BP891" s="1">
        <v>-1.0</v>
      </c>
      <c r="BQ891" s="1">
        <v>-1.0</v>
      </c>
      <c r="BR891" s="1">
        <v>-1.0</v>
      </c>
      <c r="BS891" s="1">
        <v>-1.0</v>
      </c>
      <c r="BT891" s="1">
        <v>-1.0</v>
      </c>
      <c r="BU891" s="1">
        <v>1.0</v>
      </c>
      <c r="BV891" s="1">
        <v>-1.0</v>
      </c>
      <c r="BW891" s="1">
        <v>-1.0</v>
      </c>
      <c r="BX891" s="1">
        <v>-1.0</v>
      </c>
      <c r="BY891" s="1">
        <v>-1.0</v>
      </c>
      <c r="BZ891" s="1">
        <v>-1.0</v>
      </c>
      <c r="CA891" s="1">
        <v>-1.0</v>
      </c>
      <c r="CB891" s="1">
        <v>-1.0</v>
      </c>
      <c r="CC891" s="1">
        <v>-1.0</v>
      </c>
      <c r="CD891" s="1">
        <v>30234.0</v>
      </c>
    </row>
    <row r="892">
      <c r="A892" s="1">
        <v>2.834447E7</v>
      </c>
      <c r="B892" s="1" t="s">
        <v>4934</v>
      </c>
      <c r="C892" s="1" t="s">
        <v>4935</v>
      </c>
      <c r="D892" s="1" t="s">
        <v>4935</v>
      </c>
      <c r="E892" s="1" t="s">
        <v>85</v>
      </c>
      <c r="H892" s="1" t="s">
        <v>4936</v>
      </c>
      <c r="I892" s="1">
        <v>1.3139214E8</v>
      </c>
      <c r="J892" s="1">
        <v>42877.0</v>
      </c>
      <c r="K892" s="1" t="s">
        <v>134</v>
      </c>
      <c r="L892" s="1">
        <v>0.85</v>
      </c>
      <c r="M892" s="1">
        <v>0.0</v>
      </c>
      <c r="N892" s="1">
        <v>5.0</v>
      </c>
      <c r="O892" s="1">
        <v>0.0</v>
      </c>
      <c r="P892" s="1" t="s">
        <v>111</v>
      </c>
      <c r="Q892" s="1" t="s">
        <v>1023</v>
      </c>
      <c r="R892" s="1">
        <v>40.75655</v>
      </c>
      <c r="S892" s="1">
        <v>-73.93001</v>
      </c>
      <c r="T892" s="1" t="s">
        <v>91</v>
      </c>
      <c r="U892" s="1" t="s">
        <v>92</v>
      </c>
      <c r="V892" s="1">
        <v>4.0</v>
      </c>
      <c r="W892" s="1">
        <v>1.0</v>
      </c>
      <c r="X892" s="1">
        <v>2.0</v>
      </c>
      <c r="Y892" s="1">
        <v>3.0</v>
      </c>
      <c r="Z892" s="1" t="s">
        <v>93</v>
      </c>
      <c r="AA892" s="1" t="s">
        <v>4937</v>
      </c>
      <c r="AB892" s="1">
        <v>134.0</v>
      </c>
      <c r="AC892" s="1">
        <v>1.0</v>
      </c>
      <c r="AD892" s="1">
        <v>0.0</v>
      </c>
      <c r="AE892" s="1">
        <v>2.0</v>
      </c>
      <c r="AF892" s="1" t="s">
        <v>313</v>
      </c>
      <c r="AG892" s="1">
        <v>1.0</v>
      </c>
      <c r="AH892" s="1">
        <v>28.0</v>
      </c>
      <c r="AI892" s="1">
        <v>55.0</v>
      </c>
      <c r="AJ892" s="1">
        <v>73.0</v>
      </c>
      <c r="AK892" s="1">
        <v>163.0</v>
      </c>
      <c r="AL892" s="1">
        <v>9.0</v>
      </c>
      <c r="AM892" s="1">
        <v>9.0</v>
      </c>
      <c r="AN892" s="1">
        <v>76.0</v>
      </c>
      <c r="AO892" s="1">
        <v>8.0</v>
      </c>
      <c r="AP892" s="1">
        <v>7.0</v>
      </c>
      <c r="AQ892" s="1">
        <v>8.0</v>
      </c>
      <c r="AR892" s="1">
        <v>7.0</v>
      </c>
      <c r="AS892" s="1">
        <v>9.0</v>
      </c>
      <c r="AT892" s="1">
        <v>8.0</v>
      </c>
      <c r="AU892" s="1">
        <v>1.0</v>
      </c>
      <c r="AV892" s="1" t="s">
        <v>117</v>
      </c>
      <c r="AW892" s="1">
        <v>5.0</v>
      </c>
      <c r="AX892" s="1">
        <v>5.0</v>
      </c>
      <c r="AY892" s="1">
        <v>0.0</v>
      </c>
      <c r="AZ892" s="1">
        <v>0.0</v>
      </c>
      <c r="BA892" s="1">
        <v>0.93</v>
      </c>
      <c r="BB892" s="1">
        <v>-1.0</v>
      </c>
      <c r="BC892" s="1">
        <v>-1.0</v>
      </c>
      <c r="BD892" s="1">
        <v>-1.0</v>
      </c>
      <c r="BE892" s="1">
        <v>-1.0</v>
      </c>
      <c r="BF892" s="1">
        <v>-1.0</v>
      </c>
      <c r="BG892" s="1">
        <v>-1.0</v>
      </c>
      <c r="BH892" s="1">
        <v>-1.0</v>
      </c>
      <c r="BI892" s="1">
        <v>-1.0</v>
      </c>
      <c r="BJ892" s="1">
        <v>-1.0</v>
      </c>
      <c r="BK892" s="1">
        <v>-1.0</v>
      </c>
      <c r="BL892" s="1">
        <v>-1.0</v>
      </c>
      <c r="BM892" s="1">
        <v>-1.0</v>
      </c>
      <c r="BN892" s="1">
        <v>-1.0</v>
      </c>
      <c r="BO892" s="1">
        <v>-1.0</v>
      </c>
      <c r="BP892" s="1">
        <v>-1.0</v>
      </c>
      <c r="BQ892" s="1">
        <v>-1.0</v>
      </c>
      <c r="BR892" s="1">
        <v>-1.0</v>
      </c>
      <c r="BS892" s="1">
        <v>-1.0</v>
      </c>
      <c r="BT892" s="1">
        <v>-1.0</v>
      </c>
      <c r="BU892" s="1">
        <v>1.0</v>
      </c>
      <c r="BV892" s="1">
        <v>-1.0</v>
      </c>
      <c r="BW892" s="1">
        <v>-1.0</v>
      </c>
      <c r="BX892" s="1">
        <v>1.0</v>
      </c>
      <c r="BY892" s="1">
        <v>1.0</v>
      </c>
      <c r="BZ892" s="1">
        <v>-1.0</v>
      </c>
      <c r="CA892" s="1">
        <v>-1.0</v>
      </c>
      <c r="CB892" s="1">
        <v>-1.0</v>
      </c>
      <c r="CC892" s="1">
        <v>-1.0</v>
      </c>
      <c r="CD892" s="1">
        <v>30281.0</v>
      </c>
    </row>
    <row r="893">
      <c r="A893" s="1">
        <v>2.3725946E7</v>
      </c>
      <c r="B893" s="1" t="s">
        <v>4938</v>
      </c>
      <c r="C893" s="1" t="s">
        <v>4939</v>
      </c>
      <c r="D893" s="1" t="s">
        <v>4940</v>
      </c>
      <c r="E893" s="1" t="s">
        <v>85</v>
      </c>
      <c r="F893" s="1" t="s">
        <v>4941</v>
      </c>
      <c r="H893" s="1" t="s">
        <v>4942</v>
      </c>
      <c r="I893" s="1">
        <v>1.3963575E7</v>
      </c>
      <c r="J893" s="1">
        <v>41735.0</v>
      </c>
      <c r="K893" s="1" t="s">
        <v>272</v>
      </c>
      <c r="L893" s="1">
        <v>1.0</v>
      </c>
      <c r="M893" s="1">
        <v>1.0</v>
      </c>
      <c r="N893" s="1">
        <v>1.0</v>
      </c>
      <c r="O893" s="1">
        <v>0.0</v>
      </c>
      <c r="P893" s="1" t="s">
        <v>123</v>
      </c>
      <c r="Q893" s="1" t="s">
        <v>321</v>
      </c>
      <c r="R893" s="1">
        <v>40.69404</v>
      </c>
      <c r="S893" s="1">
        <v>-73.96233</v>
      </c>
      <c r="T893" s="1" t="s">
        <v>91</v>
      </c>
      <c r="U893" s="1" t="s">
        <v>92</v>
      </c>
      <c r="V893" s="1">
        <v>2.0</v>
      </c>
      <c r="W893" s="1">
        <v>1.0</v>
      </c>
      <c r="X893" s="1">
        <v>1.0</v>
      </c>
      <c r="Y893" s="1">
        <v>1.0</v>
      </c>
      <c r="Z893" s="1" t="s">
        <v>93</v>
      </c>
      <c r="AA893" s="1" t="s">
        <v>4943</v>
      </c>
      <c r="AB893" s="1">
        <v>130.0</v>
      </c>
      <c r="AC893" s="1">
        <v>1.0</v>
      </c>
      <c r="AD893" s="1">
        <v>0.0</v>
      </c>
      <c r="AE893" s="1">
        <v>3.0</v>
      </c>
      <c r="AF893" s="1" t="s">
        <v>127</v>
      </c>
      <c r="AG893" s="1">
        <v>1.0</v>
      </c>
      <c r="AH893" s="1">
        <v>5.0</v>
      </c>
      <c r="AI893" s="1">
        <v>8.0</v>
      </c>
      <c r="AJ893" s="1">
        <v>8.0</v>
      </c>
      <c r="AK893" s="1">
        <v>41.0</v>
      </c>
      <c r="AL893" s="1">
        <v>15.0</v>
      </c>
      <c r="AM893" s="1">
        <v>14.0</v>
      </c>
      <c r="AN893" s="1">
        <v>100.0</v>
      </c>
      <c r="AO893" s="1">
        <v>10.0</v>
      </c>
      <c r="AP893" s="1">
        <v>10.0</v>
      </c>
      <c r="AQ893" s="1">
        <v>10.0</v>
      </c>
      <c r="AR893" s="1">
        <v>10.0</v>
      </c>
      <c r="AS893" s="1">
        <v>10.0</v>
      </c>
      <c r="AT893" s="1">
        <v>10.0</v>
      </c>
      <c r="AU893" s="1">
        <v>0.0</v>
      </c>
      <c r="AV893" s="1" t="s">
        <v>96</v>
      </c>
      <c r="AW893" s="1">
        <v>1.0</v>
      </c>
      <c r="AX893" s="1">
        <v>1.0</v>
      </c>
      <c r="AY893" s="1">
        <v>0.0</v>
      </c>
      <c r="AZ893" s="1">
        <v>0.0</v>
      </c>
      <c r="BA893" s="1">
        <v>1.06</v>
      </c>
      <c r="BB893" s="1">
        <v>-1.0</v>
      </c>
      <c r="BC893" s="1">
        <v>1.0</v>
      </c>
      <c r="BD893" s="1">
        <v>-1.0</v>
      </c>
      <c r="BE893" s="1">
        <v>-1.0</v>
      </c>
      <c r="BF893" s="1">
        <v>-1.0</v>
      </c>
      <c r="BG893" s="1">
        <v>-1.0</v>
      </c>
      <c r="BH893" s="1">
        <v>-1.0</v>
      </c>
      <c r="BI893" s="1">
        <v>-1.0</v>
      </c>
      <c r="BJ893" s="1">
        <v>1.0</v>
      </c>
      <c r="BK893" s="1">
        <v>-1.0</v>
      </c>
      <c r="BL893" s="1">
        <v>-1.0</v>
      </c>
      <c r="BM893" s="1">
        <v>1.0</v>
      </c>
      <c r="BN893" s="1">
        <v>1.0</v>
      </c>
      <c r="BO893" s="1">
        <v>-1.0</v>
      </c>
      <c r="BP893" s="1">
        <v>1.0</v>
      </c>
      <c r="BQ893" s="1">
        <v>1.0</v>
      </c>
      <c r="BR893" s="1">
        <v>-1.0</v>
      </c>
      <c r="BS893" s="1">
        <v>-1.0</v>
      </c>
      <c r="BT893" s="1">
        <v>-1.0</v>
      </c>
      <c r="BU893" s="1">
        <v>1.0</v>
      </c>
      <c r="BV893" s="1">
        <v>-1.0</v>
      </c>
      <c r="BW893" s="1">
        <v>-1.0</v>
      </c>
      <c r="BX893" s="1">
        <v>-1.0</v>
      </c>
      <c r="BY893" s="1">
        <v>-1.0</v>
      </c>
      <c r="BZ893" s="1">
        <v>-1.0</v>
      </c>
      <c r="CA893" s="1">
        <v>-1.0</v>
      </c>
      <c r="CB893" s="1">
        <v>-1.0</v>
      </c>
      <c r="CC893" s="1">
        <v>-1.0</v>
      </c>
      <c r="CD893" s="1">
        <v>30337.0</v>
      </c>
    </row>
    <row r="894">
      <c r="A894" s="1">
        <v>3.4993569E7</v>
      </c>
      <c r="B894" s="1" t="s">
        <v>4944</v>
      </c>
      <c r="C894" s="1" t="s">
        <v>4945</v>
      </c>
      <c r="D894" s="1" t="s">
        <v>4946</v>
      </c>
      <c r="E894" s="1" t="s">
        <v>85</v>
      </c>
      <c r="I894" s="1">
        <v>1.16305897E8</v>
      </c>
      <c r="J894" s="1">
        <v>42779.0</v>
      </c>
      <c r="K894" s="1" t="s">
        <v>134</v>
      </c>
      <c r="L894" s="1">
        <v>1.0</v>
      </c>
      <c r="M894" s="1">
        <v>0.0</v>
      </c>
      <c r="N894" s="1">
        <v>8.0</v>
      </c>
      <c r="O894" s="1">
        <v>0.0</v>
      </c>
      <c r="P894" s="1" t="s">
        <v>89</v>
      </c>
      <c r="Q894" s="1" t="s">
        <v>90</v>
      </c>
      <c r="R894" s="1">
        <v>40.78948</v>
      </c>
      <c r="S894" s="1">
        <v>-73.97228</v>
      </c>
      <c r="T894" s="1" t="s">
        <v>91</v>
      </c>
      <c r="U894" s="1" t="s">
        <v>92</v>
      </c>
      <c r="V894" s="1">
        <v>4.0</v>
      </c>
      <c r="W894" s="1">
        <v>2.0</v>
      </c>
      <c r="X894" s="1">
        <v>2.0</v>
      </c>
      <c r="Y894" s="1">
        <v>2.0</v>
      </c>
      <c r="Z894" s="1" t="s">
        <v>93</v>
      </c>
      <c r="AA894" s="1" t="s">
        <v>4947</v>
      </c>
      <c r="AB894" s="1">
        <v>290.0</v>
      </c>
      <c r="AC894" s="1">
        <v>1.0</v>
      </c>
      <c r="AD894" s="1">
        <v>0.0</v>
      </c>
      <c r="AE894" s="1">
        <v>30.0</v>
      </c>
      <c r="AF894" s="1" t="s">
        <v>127</v>
      </c>
      <c r="AG894" s="1">
        <v>1.0</v>
      </c>
      <c r="AH894" s="1">
        <v>3.0</v>
      </c>
      <c r="AI894" s="1">
        <v>33.0</v>
      </c>
      <c r="AJ894" s="1">
        <v>63.0</v>
      </c>
      <c r="AK894" s="1">
        <v>338.0</v>
      </c>
      <c r="AL894" s="1">
        <v>0.0</v>
      </c>
      <c r="AM894" s="1">
        <v>0.0</v>
      </c>
      <c r="AU894" s="1">
        <v>0.0</v>
      </c>
      <c r="AV894" s="1" t="s">
        <v>96</v>
      </c>
      <c r="AW894" s="1">
        <v>9.0</v>
      </c>
      <c r="AX894" s="1">
        <v>9.0</v>
      </c>
      <c r="AY894" s="1">
        <v>0.0</v>
      </c>
      <c r="AZ894" s="1">
        <v>0.0</v>
      </c>
      <c r="BB894" s="1">
        <v>-1.0</v>
      </c>
      <c r="BC894" s="1">
        <v>1.0</v>
      </c>
      <c r="BD894" s="1">
        <v>-1.0</v>
      </c>
      <c r="BE894" s="1">
        <v>-1.0</v>
      </c>
      <c r="BF894" s="1">
        <v>-1.0</v>
      </c>
      <c r="BG894" s="1">
        <v>-1.0</v>
      </c>
      <c r="BH894" s="1">
        <v>1.0</v>
      </c>
      <c r="BI894" s="1">
        <v>-1.0</v>
      </c>
      <c r="BJ894" s="1">
        <v>1.0</v>
      </c>
      <c r="BK894" s="1">
        <v>1.0</v>
      </c>
      <c r="BL894" s="1">
        <v>1.0</v>
      </c>
      <c r="BM894" s="1">
        <v>1.0</v>
      </c>
      <c r="BN894" s="1">
        <v>1.0</v>
      </c>
      <c r="BO894" s="1">
        <v>1.0</v>
      </c>
      <c r="BP894" s="1">
        <v>1.0</v>
      </c>
      <c r="BQ894" s="1">
        <v>1.0</v>
      </c>
      <c r="BR894" s="1">
        <v>-1.0</v>
      </c>
      <c r="BS894" s="1">
        <v>-1.0</v>
      </c>
      <c r="BT894" s="1">
        <v>1.0</v>
      </c>
      <c r="BU894" s="1">
        <v>1.0</v>
      </c>
      <c r="BV894" s="1">
        <v>1.0</v>
      </c>
      <c r="BW894" s="1">
        <v>1.0</v>
      </c>
      <c r="BX894" s="1">
        <v>1.0</v>
      </c>
      <c r="BY894" s="1">
        <v>-1.0</v>
      </c>
      <c r="BZ894" s="1">
        <v>1.0</v>
      </c>
      <c r="CA894" s="1">
        <v>-1.0</v>
      </c>
      <c r="CB894" s="1">
        <v>-1.0</v>
      </c>
      <c r="CC894" s="1">
        <v>-1.0</v>
      </c>
      <c r="CD894" s="1">
        <v>30357.0</v>
      </c>
    </row>
    <row r="895">
      <c r="A895" s="1">
        <v>2.1838658E7</v>
      </c>
      <c r="B895" s="1" t="s">
        <v>4948</v>
      </c>
      <c r="C895" s="1" t="s">
        <v>4949</v>
      </c>
      <c r="D895" s="1" t="s">
        <v>4950</v>
      </c>
      <c r="E895" s="1" t="s">
        <v>85</v>
      </c>
      <c r="F895" s="1" t="s">
        <v>4951</v>
      </c>
      <c r="G895" s="1" t="s">
        <v>4952</v>
      </c>
      <c r="I895" s="1">
        <v>5111838.0</v>
      </c>
      <c r="J895" s="1">
        <v>41321.0</v>
      </c>
      <c r="K895" s="1" t="s">
        <v>272</v>
      </c>
      <c r="L895" s="1">
        <v>1.0</v>
      </c>
      <c r="M895" s="1">
        <v>0.0</v>
      </c>
      <c r="N895" s="1">
        <v>1.0</v>
      </c>
      <c r="O895" s="1">
        <v>0.0</v>
      </c>
      <c r="P895" s="1" t="s">
        <v>89</v>
      </c>
      <c r="Q895" s="1" t="s">
        <v>90</v>
      </c>
      <c r="R895" s="1">
        <v>40.74661</v>
      </c>
      <c r="S895" s="1">
        <v>-73.99245</v>
      </c>
      <c r="T895" s="1" t="s">
        <v>91</v>
      </c>
      <c r="U895" s="1" t="s">
        <v>113</v>
      </c>
      <c r="V895" s="1">
        <v>2.0</v>
      </c>
      <c r="W895" s="1">
        <v>2.0</v>
      </c>
      <c r="X895" s="1">
        <v>1.0</v>
      </c>
      <c r="Y895" s="1">
        <v>1.0</v>
      </c>
      <c r="Z895" s="1" t="s">
        <v>93</v>
      </c>
      <c r="AA895" s="1" t="s">
        <v>4953</v>
      </c>
      <c r="AB895" s="1">
        <v>99.0</v>
      </c>
      <c r="AC895" s="1">
        <v>1.0</v>
      </c>
      <c r="AD895" s="1">
        <v>0.0</v>
      </c>
      <c r="AE895" s="1">
        <v>7.0</v>
      </c>
      <c r="AF895" s="1" t="s">
        <v>137</v>
      </c>
      <c r="AG895" s="1">
        <v>1.0</v>
      </c>
      <c r="AH895" s="1">
        <v>11.0</v>
      </c>
      <c r="AI895" s="1">
        <v>11.0</v>
      </c>
      <c r="AJ895" s="1">
        <v>11.0</v>
      </c>
      <c r="AK895" s="1">
        <v>11.0</v>
      </c>
      <c r="AL895" s="1">
        <v>19.0</v>
      </c>
      <c r="AM895" s="1">
        <v>16.0</v>
      </c>
      <c r="AN895" s="1">
        <v>94.0</v>
      </c>
      <c r="AO895" s="1">
        <v>10.0</v>
      </c>
      <c r="AP895" s="1">
        <v>9.0</v>
      </c>
      <c r="AQ895" s="1">
        <v>10.0</v>
      </c>
      <c r="AR895" s="1">
        <v>10.0</v>
      </c>
      <c r="AS895" s="1">
        <v>10.0</v>
      </c>
      <c r="AT895" s="1">
        <v>10.0</v>
      </c>
      <c r="AU895" s="1">
        <v>0.0</v>
      </c>
      <c r="AV895" s="1" t="s">
        <v>105</v>
      </c>
      <c r="AW895" s="1">
        <v>1.0</v>
      </c>
      <c r="AX895" s="1">
        <v>0.0</v>
      </c>
      <c r="AY895" s="1">
        <v>1.0</v>
      </c>
      <c r="AZ895" s="1">
        <v>0.0</v>
      </c>
      <c r="BA895" s="1">
        <v>1.02</v>
      </c>
      <c r="BB895" s="1">
        <v>-1.0</v>
      </c>
      <c r="BC895" s="1">
        <v>1.0</v>
      </c>
      <c r="BD895" s="1">
        <v>-1.0</v>
      </c>
      <c r="BE895" s="1">
        <v>-1.0</v>
      </c>
      <c r="BF895" s="1">
        <v>-1.0</v>
      </c>
      <c r="BG895" s="1">
        <v>-1.0</v>
      </c>
      <c r="BH895" s="1">
        <v>-1.0</v>
      </c>
      <c r="BI895" s="1">
        <v>-1.0</v>
      </c>
      <c r="BJ895" s="1">
        <v>1.0</v>
      </c>
      <c r="BK895" s="1">
        <v>-1.0</v>
      </c>
      <c r="BL895" s="1">
        <v>-1.0</v>
      </c>
      <c r="BM895" s="1">
        <v>1.0</v>
      </c>
      <c r="BN895" s="1">
        <v>-1.0</v>
      </c>
      <c r="BO895" s="1">
        <v>-1.0</v>
      </c>
      <c r="BP895" s="1">
        <v>-1.0</v>
      </c>
      <c r="BQ895" s="1">
        <v>-1.0</v>
      </c>
      <c r="BR895" s="1">
        <v>-1.0</v>
      </c>
      <c r="BS895" s="1">
        <v>-1.0</v>
      </c>
      <c r="BT895" s="1">
        <v>-1.0</v>
      </c>
      <c r="BU895" s="1">
        <v>1.0</v>
      </c>
      <c r="BV895" s="1">
        <v>-1.0</v>
      </c>
      <c r="BW895" s="1">
        <v>-1.0</v>
      </c>
      <c r="BX895" s="1">
        <v>-1.0</v>
      </c>
      <c r="BY895" s="1">
        <v>-1.0</v>
      </c>
      <c r="BZ895" s="1">
        <v>-1.0</v>
      </c>
      <c r="CA895" s="1">
        <v>1.0</v>
      </c>
      <c r="CB895" s="1">
        <v>-1.0</v>
      </c>
      <c r="CC895" s="1">
        <v>-1.0</v>
      </c>
      <c r="CD895" s="1">
        <v>30361.0</v>
      </c>
    </row>
    <row r="896">
      <c r="A896" s="1">
        <v>4385360.0</v>
      </c>
      <c r="B896" s="1" t="s">
        <v>4954</v>
      </c>
      <c r="C896" s="1" t="s">
        <v>4955</v>
      </c>
      <c r="D896" s="1" t="s">
        <v>4955</v>
      </c>
      <c r="E896" s="1" t="s">
        <v>85</v>
      </c>
      <c r="I896" s="1">
        <v>7809712.0</v>
      </c>
      <c r="J896" s="1">
        <v>41484.0</v>
      </c>
      <c r="M896" s="1">
        <v>0.0</v>
      </c>
      <c r="N896" s="1">
        <v>1.0</v>
      </c>
      <c r="O896" s="1">
        <v>0.0</v>
      </c>
      <c r="P896" s="1" t="s">
        <v>89</v>
      </c>
      <c r="Q896" s="1" t="s">
        <v>177</v>
      </c>
      <c r="R896" s="1">
        <v>40.71938</v>
      </c>
      <c r="S896" s="1">
        <v>-73.98906</v>
      </c>
      <c r="T896" s="1" t="s">
        <v>91</v>
      </c>
      <c r="U896" s="1" t="s">
        <v>92</v>
      </c>
      <c r="V896" s="1">
        <v>4.0</v>
      </c>
      <c r="W896" s="1">
        <v>1.0</v>
      </c>
      <c r="X896" s="1">
        <v>1.0</v>
      </c>
      <c r="Y896" s="1">
        <v>1.0</v>
      </c>
      <c r="Z896" s="1" t="s">
        <v>93</v>
      </c>
      <c r="AA896" s="1" t="s">
        <v>4956</v>
      </c>
      <c r="AB896" s="1">
        <v>275.0</v>
      </c>
      <c r="AC896" s="1">
        <v>1.0</v>
      </c>
      <c r="AD896" s="1">
        <v>25.0</v>
      </c>
      <c r="AE896" s="1">
        <v>3.0</v>
      </c>
      <c r="AF896" s="1" t="s">
        <v>393</v>
      </c>
      <c r="AG896" s="1">
        <v>1.0</v>
      </c>
      <c r="AH896" s="1">
        <v>0.0</v>
      </c>
      <c r="AI896" s="1">
        <v>0.0</v>
      </c>
      <c r="AJ896" s="1">
        <v>0.0</v>
      </c>
      <c r="AK896" s="1">
        <v>0.0</v>
      </c>
      <c r="AL896" s="1">
        <v>0.0</v>
      </c>
      <c r="AM896" s="1">
        <v>0.0</v>
      </c>
      <c r="AU896" s="1">
        <v>0.0</v>
      </c>
      <c r="AV896" s="1" t="s">
        <v>105</v>
      </c>
      <c r="AW896" s="1">
        <v>1.0</v>
      </c>
      <c r="AX896" s="1">
        <v>1.0</v>
      </c>
      <c r="AY896" s="1">
        <v>0.0</v>
      </c>
      <c r="AZ896" s="1">
        <v>0.0</v>
      </c>
      <c r="BB896" s="1">
        <v>-1.0</v>
      </c>
      <c r="BC896" s="1">
        <v>1.0</v>
      </c>
      <c r="BD896" s="1">
        <v>-1.0</v>
      </c>
      <c r="BE896" s="1">
        <v>-1.0</v>
      </c>
      <c r="BF896" s="1">
        <v>-1.0</v>
      </c>
      <c r="BG896" s="1">
        <v>-1.0</v>
      </c>
      <c r="BH896" s="1">
        <v>-1.0</v>
      </c>
      <c r="BI896" s="1">
        <v>-1.0</v>
      </c>
      <c r="BJ896" s="1">
        <v>1.0</v>
      </c>
      <c r="BK896" s="1">
        <v>-1.0</v>
      </c>
      <c r="BL896" s="1">
        <v>-1.0</v>
      </c>
      <c r="BM896" s="1">
        <v>-1.0</v>
      </c>
      <c r="BN896" s="1">
        <v>1.0</v>
      </c>
      <c r="BO896" s="1">
        <v>-1.0</v>
      </c>
      <c r="BP896" s="1">
        <v>1.0</v>
      </c>
      <c r="BQ896" s="1">
        <v>-1.0</v>
      </c>
      <c r="BR896" s="1">
        <v>-1.0</v>
      </c>
      <c r="BS896" s="1">
        <v>-1.0</v>
      </c>
      <c r="BT896" s="1">
        <v>-1.0</v>
      </c>
      <c r="BU896" s="1">
        <v>1.0</v>
      </c>
      <c r="BV896" s="1">
        <v>-1.0</v>
      </c>
      <c r="BW896" s="1">
        <v>-1.0</v>
      </c>
      <c r="BX896" s="1">
        <v>-1.0</v>
      </c>
      <c r="BY896" s="1">
        <v>-1.0</v>
      </c>
      <c r="BZ896" s="1">
        <v>-1.0</v>
      </c>
      <c r="CA896" s="1">
        <v>-1.0</v>
      </c>
      <c r="CB896" s="1">
        <v>-1.0</v>
      </c>
      <c r="CC896" s="1">
        <v>-1.0</v>
      </c>
      <c r="CD896" s="1">
        <v>30446.0</v>
      </c>
    </row>
    <row r="897">
      <c r="A897" s="1">
        <v>2.1683921E7</v>
      </c>
      <c r="B897" s="1" t="s">
        <v>4957</v>
      </c>
      <c r="C897" s="1" t="s">
        <v>4958</v>
      </c>
      <c r="D897" s="1" t="s">
        <v>4959</v>
      </c>
      <c r="E897" s="1" t="s">
        <v>85</v>
      </c>
      <c r="I897" s="1">
        <v>3043800.0</v>
      </c>
      <c r="J897" s="1">
        <v>41114.0</v>
      </c>
      <c r="M897" s="1">
        <v>0.0</v>
      </c>
      <c r="N897" s="1">
        <v>1.0</v>
      </c>
      <c r="O897" s="1">
        <v>0.0</v>
      </c>
      <c r="P897" s="1" t="s">
        <v>123</v>
      </c>
      <c r="Q897" s="1" t="s">
        <v>185</v>
      </c>
      <c r="R897" s="1">
        <v>40.71827</v>
      </c>
      <c r="S897" s="1">
        <v>-73.94381</v>
      </c>
      <c r="T897" s="1" t="s">
        <v>91</v>
      </c>
      <c r="U897" s="1" t="s">
        <v>113</v>
      </c>
      <c r="V897" s="1">
        <v>1.0</v>
      </c>
      <c r="W897" s="1">
        <v>1.0</v>
      </c>
      <c r="X897" s="1">
        <v>1.0</v>
      </c>
      <c r="Y897" s="1">
        <v>1.0</v>
      </c>
      <c r="Z897" s="1" t="s">
        <v>93</v>
      </c>
      <c r="AA897" s="1" t="s">
        <v>4960</v>
      </c>
      <c r="AB897" s="1">
        <v>90.0</v>
      </c>
      <c r="AC897" s="1">
        <v>1.0</v>
      </c>
      <c r="AD897" s="1">
        <v>0.0</v>
      </c>
      <c r="AE897" s="1">
        <v>3.0</v>
      </c>
      <c r="AF897" s="1" t="s">
        <v>429</v>
      </c>
      <c r="AG897" s="1">
        <v>1.0</v>
      </c>
      <c r="AH897" s="1">
        <v>0.0</v>
      </c>
      <c r="AI897" s="1">
        <v>0.0</v>
      </c>
      <c r="AJ897" s="1">
        <v>0.0</v>
      </c>
      <c r="AK897" s="1">
        <v>0.0</v>
      </c>
      <c r="AL897" s="1">
        <v>0.0</v>
      </c>
      <c r="AM897" s="1">
        <v>0.0</v>
      </c>
      <c r="AU897" s="1">
        <v>0.0</v>
      </c>
      <c r="AV897" s="1" t="s">
        <v>96</v>
      </c>
      <c r="AW897" s="1">
        <v>1.0</v>
      </c>
      <c r="AX897" s="1">
        <v>0.0</v>
      </c>
      <c r="AY897" s="1">
        <v>1.0</v>
      </c>
      <c r="AZ897" s="1">
        <v>0.0</v>
      </c>
      <c r="BB897" s="1">
        <v>-1.0</v>
      </c>
      <c r="BC897" s="1">
        <v>1.0</v>
      </c>
      <c r="BD897" s="1">
        <v>-1.0</v>
      </c>
      <c r="BE897" s="1">
        <v>-1.0</v>
      </c>
      <c r="BF897" s="1">
        <v>-1.0</v>
      </c>
      <c r="BG897" s="1">
        <v>-1.0</v>
      </c>
      <c r="BH897" s="1">
        <v>-1.0</v>
      </c>
      <c r="BI897" s="1">
        <v>1.0</v>
      </c>
      <c r="BJ897" s="1">
        <v>-1.0</v>
      </c>
      <c r="BK897" s="1">
        <v>-1.0</v>
      </c>
      <c r="BL897" s="1">
        <v>-1.0</v>
      </c>
      <c r="BM897" s="1">
        <v>-1.0</v>
      </c>
      <c r="BN897" s="1">
        <v>-1.0</v>
      </c>
      <c r="BO897" s="1">
        <v>-1.0</v>
      </c>
      <c r="BP897" s="1">
        <v>-1.0</v>
      </c>
      <c r="BQ897" s="1">
        <v>-1.0</v>
      </c>
      <c r="BR897" s="1">
        <v>-1.0</v>
      </c>
      <c r="BS897" s="1">
        <v>-1.0</v>
      </c>
      <c r="BT897" s="1">
        <v>-1.0</v>
      </c>
      <c r="BU897" s="1">
        <v>1.0</v>
      </c>
      <c r="BV897" s="1">
        <v>-1.0</v>
      </c>
      <c r="BW897" s="1">
        <v>-1.0</v>
      </c>
      <c r="BX897" s="1">
        <v>-1.0</v>
      </c>
      <c r="BY897" s="1">
        <v>-1.0</v>
      </c>
      <c r="BZ897" s="1">
        <v>-1.0</v>
      </c>
      <c r="CA897" s="1">
        <v>-1.0</v>
      </c>
      <c r="CB897" s="1">
        <v>-1.0</v>
      </c>
      <c r="CC897" s="1">
        <v>-1.0</v>
      </c>
      <c r="CD897" s="1">
        <v>30520.0</v>
      </c>
    </row>
    <row r="898">
      <c r="A898" s="1">
        <v>2.6416651E7</v>
      </c>
      <c r="B898" s="1" t="s">
        <v>4961</v>
      </c>
      <c r="C898" s="1" t="s">
        <v>4962</v>
      </c>
      <c r="D898" s="1" t="s">
        <v>4963</v>
      </c>
      <c r="E898" s="1" t="s">
        <v>85</v>
      </c>
      <c r="F898" s="1" t="s">
        <v>4964</v>
      </c>
      <c r="H898" s="1" t="s">
        <v>4965</v>
      </c>
      <c r="I898" s="1">
        <v>1.52032831E8</v>
      </c>
      <c r="J898" s="1">
        <v>43003.0</v>
      </c>
      <c r="M898" s="1">
        <v>0.0</v>
      </c>
      <c r="N898" s="1">
        <v>1.0</v>
      </c>
      <c r="O898" s="1">
        <v>0.0</v>
      </c>
      <c r="P898" s="1" t="s">
        <v>184</v>
      </c>
      <c r="Q898" s="1" t="s">
        <v>124</v>
      </c>
      <c r="R898" s="1">
        <v>40.6897</v>
      </c>
      <c r="S898" s="1">
        <v>-73.921</v>
      </c>
      <c r="T898" s="1" t="s">
        <v>150</v>
      </c>
      <c r="U898" s="1" t="s">
        <v>113</v>
      </c>
      <c r="V898" s="1">
        <v>2.0</v>
      </c>
      <c r="W898" s="1">
        <v>1.0</v>
      </c>
      <c r="X898" s="1">
        <v>1.0</v>
      </c>
      <c r="Y898" s="1">
        <v>1.0</v>
      </c>
      <c r="Z898" s="1" t="s">
        <v>93</v>
      </c>
      <c r="AA898" s="1" t="s">
        <v>4966</v>
      </c>
      <c r="AB898" s="1">
        <v>99.0</v>
      </c>
      <c r="AC898" s="1">
        <v>1.0</v>
      </c>
      <c r="AD898" s="1">
        <v>0.0</v>
      </c>
      <c r="AE898" s="1">
        <v>1.0</v>
      </c>
      <c r="AF898" s="1" t="s">
        <v>593</v>
      </c>
      <c r="AG898" s="1">
        <v>1.0</v>
      </c>
      <c r="AH898" s="1">
        <v>0.0</v>
      </c>
      <c r="AI898" s="1">
        <v>0.0</v>
      </c>
      <c r="AJ898" s="1">
        <v>0.0</v>
      </c>
      <c r="AK898" s="1">
        <v>0.0</v>
      </c>
      <c r="AL898" s="1">
        <v>4.0</v>
      </c>
      <c r="AM898" s="1">
        <v>2.0</v>
      </c>
      <c r="AN898" s="1">
        <v>95.0</v>
      </c>
      <c r="AO898" s="1">
        <v>10.0</v>
      </c>
      <c r="AP898" s="1">
        <v>10.0</v>
      </c>
      <c r="AQ898" s="1">
        <v>10.0</v>
      </c>
      <c r="AR898" s="1">
        <v>10.0</v>
      </c>
      <c r="AS898" s="1">
        <v>10.0</v>
      </c>
      <c r="AT898" s="1">
        <v>10.0</v>
      </c>
      <c r="AU898" s="1">
        <v>1.0</v>
      </c>
      <c r="AV898" s="1" t="s">
        <v>105</v>
      </c>
      <c r="AW898" s="1">
        <v>1.0</v>
      </c>
      <c r="AX898" s="1">
        <v>0.0</v>
      </c>
      <c r="AY898" s="1">
        <v>1.0</v>
      </c>
      <c r="AZ898" s="1">
        <v>0.0</v>
      </c>
      <c r="BA898" s="1">
        <v>0.32</v>
      </c>
      <c r="BB898" s="1">
        <v>-1.0</v>
      </c>
      <c r="BC898" s="1">
        <v>1.0</v>
      </c>
      <c r="BD898" s="1">
        <v>-1.0</v>
      </c>
      <c r="BE898" s="1">
        <v>-1.0</v>
      </c>
      <c r="BF898" s="1">
        <v>-1.0</v>
      </c>
      <c r="BG898" s="1">
        <v>-1.0</v>
      </c>
      <c r="BH898" s="1">
        <v>-1.0</v>
      </c>
      <c r="BI898" s="1">
        <v>-1.0</v>
      </c>
      <c r="BJ898" s="1">
        <v>-1.0</v>
      </c>
      <c r="BK898" s="1">
        <v>-1.0</v>
      </c>
      <c r="BL898" s="1">
        <v>-1.0</v>
      </c>
      <c r="BM898" s="1">
        <v>1.0</v>
      </c>
      <c r="BN898" s="1">
        <v>-1.0</v>
      </c>
      <c r="BO898" s="1">
        <v>1.0</v>
      </c>
      <c r="BP898" s="1">
        <v>-1.0</v>
      </c>
      <c r="BQ898" s="1">
        <v>-1.0</v>
      </c>
      <c r="BR898" s="1">
        <v>-1.0</v>
      </c>
      <c r="BS898" s="1">
        <v>-1.0</v>
      </c>
      <c r="BT898" s="1">
        <v>-1.0</v>
      </c>
      <c r="BU898" s="1">
        <v>1.0</v>
      </c>
      <c r="BV898" s="1">
        <v>-1.0</v>
      </c>
      <c r="BW898" s="1">
        <v>1.0</v>
      </c>
      <c r="BX898" s="1">
        <v>-1.0</v>
      </c>
      <c r="BY898" s="1">
        <v>-1.0</v>
      </c>
      <c r="BZ898" s="1">
        <v>1.0</v>
      </c>
      <c r="CA898" s="1">
        <v>-1.0</v>
      </c>
      <c r="CB898" s="1">
        <v>-1.0</v>
      </c>
      <c r="CC898" s="1">
        <v>-1.0</v>
      </c>
      <c r="CD898" s="1">
        <v>30612.0</v>
      </c>
    </row>
    <row r="899">
      <c r="A899" s="1">
        <v>3.5717406E7</v>
      </c>
      <c r="B899" s="1" t="s">
        <v>4967</v>
      </c>
      <c r="C899" s="1" t="s">
        <v>4968</v>
      </c>
      <c r="D899" s="1" t="s">
        <v>4969</v>
      </c>
      <c r="E899" s="1" t="s">
        <v>85</v>
      </c>
      <c r="F899" s="1" t="s">
        <v>4970</v>
      </c>
      <c r="G899" s="1" t="s">
        <v>4971</v>
      </c>
      <c r="H899" s="1" t="s">
        <v>4972</v>
      </c>
      <c r="I899" s="1">
        <v>6.3513465E7</v>
      </c>
      <c r="J899" s="1">
        <v>42447.0</v>
      </c>
      <c r="K899" s="1" t="s">
        <v>272</v>
      </c>
      <c r="L899" s="1">
        <v>1.0</v>
      </c>
      <c r="M899" s="1">
        <v>0.0</v>
      </c>
      <c r="N899" s="1">
        <v>1.0</v>
      </c>
      <c r="O899" s="1">
        <v>0.0</v>
      </c>
      <c r="P899" s="1" t="s">
        <v>89</v>
      </c>
      <c r="Q899" s="1" t="s">
        <v>90</v>
      </c>
      <c r="R899" s="1">
        <v>40.80347</v>
      </c>
      <c r="S899" s="1">
        <v>-73.93522</v>
      </c>
      <c r="T899" s="1" t="s">
        <v>91</v>
      </c>
      <c r="U899" s="1" t="s">
        <v>113</v>
      </c>
      <c r="V899" s="1">
        <v>1.0</v>
      </c>
      <c r="W899" s="1">
        <v>0.5</v>
      </c>
      <c r="X899" s="1">
        <v>1.0</v>
      </c>
      <c r="Y899" s="1">
        <v>1.0</v>
      </c>
      <c r="Z899" s="1" t="s">
        <v>93</v>
      </c>
      <c r="AA899" s="1" t="s">
        <v>4973</v>
      </c>
      <c r="AB899" s="1">
        <v>70.0</v>
      </c>
      <c r="AC899" s="1">
        <v>1.0</v>
      </c>
      <c r="AD899" s="1">
        <v>0.0</v>
      </c>
      <c r="AE899" s="1">
        <v>1.0</v>
      </c>
      <c r="AF899" s="1" t="s">
        <v>341</v>
      </c>
      <c r="AG899" s="1">
        <v>1.0</v>
      </c>
      <c r="AH899" s="1">
        <v>28.0</v>
      </c>
      <c r="AI899" s="1">
        <v>41.0</v>
      </c>
      <c r="AJ899" s="1">
        <v>46.0</v>
      </c>
      <c r="AK899" s="1">
        <v>314.0</v>
      </c>
      <c r="AL899" s="1">
        <v>0.0</v>
      </c>
      <c r="AM899" s="1">
        <v>0.0</v>
      </c>
      <c r="AU899" s="1">
        <v>0.0</v>
      </c>
      <c r="AV899" s="1" t="s">
        <v>96</v>
      </c>
      <c r="AW899" s="1">
        <v>1.0</v>
      </c>
      <c r="AX899" s="1">
        <v>0.0</v>
      </c>
      <c r="AY899" s="1">
        <v>1.0</v>
      </c>
      <c r="AZ899" s="1">
        <v>0.0</v>
      </c>
      <c r="BB899" s="1">
        <v>-1.0</v>
      </c>
      <c r="BC899" s="1">
        <v>-1.0</v>
      </c>
      <c r="BD899" s="1">
        <v>-1.0</v>
      </c>
      <c r="BE899" s="1">
        <v>-1.0</v>
      </c>
      <c r="BF899" s="1">
        <v>-1.0</v>
      </c>
      <c r="BG899" s="1">
        <v>-1.0</v>
      </c>
      <c r="BH899" s="1">
        <v>1.0</v>
      </c>
      <c r="BI899" s="1">
        <v>-1.0</v>
      </c>
      <c r="BJ899" s="1">
        <v>-1.0</v>
      </c>
      <c r="BK899" s="1">
        <v>-1.0</v>
      </c>
      <c r="BL899" s="1">
        <v>-1.0</v>
      </c>
      <c r="BM899" s="1">
        <v>1.0</v>
      </c>
      <c r="BN899" s="1">
        <v>-1.0</v>
      </c>
      <c r="BO899" s="1">
        <v>-1.0</v>
      </c>
      <c r="BP899" s="1">
        <v>-1.0</v>
      </c>
      <c r="BQ899" s="1">
        <v>-1.0</v>
      </c>
      <c r="BR899" s="1">
        <v>-1.0</v>
      </c>
      <c r="BS899" s="1">
        <v>1.0</v>
      </c>
      <c r="BT899" s="1">
        <v>-1.0</v>
      </c>
      <c r="BU899" s="1">
        <v>1.0</v>
      </c>
      <c r="BV899" s="1">
        <v>-1.0</v>
      </c>
      <c r="BW899" s="1">
        <v>-1.0</v>
      </c>
      <c r="BX899" s="1">
        <v>-1.0</v>
      </c>
      <c r="BY899" s="1">
        <v>-1.0</v>
      </c>
      <c r="BZ899" s="1">
        <v>-1.0</v>
      </c>
      <c r="CA899" s="1">
        <v>-1.0</v>
      </c>
      <c r="CB899" s="1">
        <v>-1.0</v>
      </c>
      <c r="CC899" s="1">
        <v>-1.0</v>
      </c>
      <c r="CD899" s="1">
        <v>30645.0</v>
      </c>
    </row>
    <row r="900">
      <c r="A900" s="1">
        <v>3.6222367E7</v>
      </c>
      <c r="B900" s="1" t="s">
        <v>4974</v>
      </c>
      <c r="C900" s="1" t="s">
        <v>4975</v>
      </c>
      <c r="D900" s="1" t="s">
        <v>4976</v>
      </c>
      <c r="E900" s="1" t="s">
        <v>85</v>
      </c>
      <c r="F900" s="1" t="s">
        <v>4977</v>
      </c>
      <c r="G900" s="1" t="s">
        <v>4978</v>
      </c>
      <c r="H900" s="1" t="s">
        <v>4979</v>
      </c>
      <c r="I900" s="1">
        <v>2.72342845E8</v>
      </c>
      <c r="J900" s="1">
        <v>43645.0</v>
      </c>
      <c r="M900" s="1">
        <v>0.0</v>
      </c>
      <c r="N900" s="1">
        <v>0.0</v>
      </c>
      <c r="O900" s="1">
        <v>0.0</v>
      </c>
      <c r="P900" s="1" t="s">
        <v>123</v>
      </c>
      <c r="Q900" s="1" t="s">
        <v>519</v>
      </c>
      <c r="R900" s="1">
        <v>40.70157</v>
      </c>
      <c r="S900" s="1">
        <v>-73.9254199999999</v>
      </c>
      <c r="T900" s="1" t="s">
        <v>91</v>
      </c>
      <c r="U900" s="1" t="s">
        <v>92</v>
      </c>
      <c r="V900" s="1">
        <v>2.0</v>
      </c>
      <c r="W900" s="1">
        <v>1.0</v>
      </c>
      <c r="X900" s="1">
        <v>1.0</v>
      </c>
      <c r="Y900" s="1">
        <v>1.0</v>
      </c>
      <c r="Z900" s="1" t="s">
        <v>93</v>
      </c>
      <c r="AA900" s="1" t="s">
        <v>4980</v>
      </c>
      <c r="AB900" s="1">
        <v>160.0</v>
      </c>
      <c r="AC900" s="1">
        <v>1.0</v>
      </c>
      <c r="AD900" s="1">
        <v>0.0</v>
      </c>
      <c r="AE900" s="1">
        <v>2.0</v>
      </c>
      <c r="AF900" s="1" t="s">
        <v>95</v>
      </c>
      <c r="AG900" s="1">
        <v>1.0</v>
      </c>
      <c r="AH900" s="1">
        <v>24.0</v>
      </c>
      <c r="AI900" s="1">
        <v>54.0</v>
      </c>
      <c r="AJ900" s="1">
        <v>84.0</v>
      </c>
      <c r="AK900" s="1">
        <v>359.0</v>
      </c>
      <c r="AL900" s="1">
        <v>0.0</v>
      </c>
      <c r="AM900" s="1">
        <v>0.0</v>
      </c>
      <c r="AU900" s="1">
        <v>0.0</v>
      </c>
      <c r="AV900" s="1" t="s">
        <v>96</v>
      </c>
      <c r="AW900" s="1">
        <v>2.0</v>
      </c>
      <c r="AX900" s="1">
        <v>2.0</v>
      </c>
      <c r="AY900" s="1">
        <v>0.0</v>
      </c>
      <c r="AZ900" s="1">
        <v>0.0</v>
      </c>
      <c r="BB900" s="1">
        <v>-1.0</v>
      </c>
      <c r="BC900" s="1">
        <v>1.0</v>
      </c>
      <c r="BD900" s="1">
        <v>-1.0</v>
      </c>
      <c r="BE900" s="1">
        <v>-1.0</v>
      </c>
      <c r="BF900" s="1">
        <v>-1.0</v>
      </c>
      <c r="BG900" s="1">
        <v>-1.0</v>
      </c>
      <c r="BH900" s="1">
        <v>-1.0</v>
      </c>
      <c r="BI900" s="1">
        <v>-1.0</v>
      </c>
      <c r="BJ900" s="1">
        <v>1.0</v>
      </c>
      <c r="BK900" s="1">
        <v>-1.0</v>
      </c>
      <c r="BL900" s="1">
        <v>-1.0</v>
      </c>
      <c r="BM900" s="1">
        <v>-1.0</v>
      </c>
      <c r="BN900" s="1">
        <v>-1.0</v>
      </c>
      <c r="BO900" s="1">
        <v>-1.0</v>
      </c>
      <c r="BP900" s="1">
        <v>-1.0</v>
      </c>
      <c r="BQ900" s="1">
        <v>-1.0</v>
      </c>
      <c r="BR900" s="1">
        <v>-1.0</v>
      </c>
      <c r="BS900" s="1">
        <v>-1.0</v>
      </c>
      <c r="BT900" s="1">
        <v>-1.0</v>
      </c>
      <c r="BU900" s="1">
        <v>1.0</v>
      </c>
      <c r="BV900" s="1">
        <v>-1.0</v>
      </c>
      <c r="BW900" s="1">
        <v>-1.0</v>
      </c>
      <c r="BX900" s="1">
        <v>1.0</v>
      </c>
      <c r="BY900" s="1">
        <v>-1.0</v>
      </c>
      <c r="BZ900" s="1">
        <v>-1.0</v>
      </c>
      <c r="CA900" s="1">
        <v>-1.0</v>
      </c>
      <c r="CB900" s="1">
        <v>-1.0</v>
      </c>
      <c r="CC900" s="1">
        <v>-1.0</v>
      </c>
      <c r="CD900" s="1">
        <v>30662.0</v>
      </c>
    </row>
    <row r="901">
      <c r="A901" s="1">
        <v>3.4420067E7</v>
      </c>
      <c r="B901" s="1" t="s">
        <v>4981</v>
      </c>
      <c r="C901" s="1" t="s">
        <v>4982</v>
      </c>
      <c r="D901" s="1" t="s">
        <v>4983</v>
      </c>
      <c r="E901" s="1" t="s">
        <v>85</v>
      </c>
      <c r="I901" s="1">
        <v>1.6301275E8</v>
      </c>
      <c r="J901" s="1">
        <v>43086.0</v>
      </c>
      <c r="M901" s="1">
        <v>0.0</v>
      </c>
      <c r="N901" s="1">
        <v>0.0</v>
      </c>
      <c r="O901" s="1">
        <v>0.0</v>
      </c>
      <c r="P901" s="1" t="s">
        <v>123</v>
      </c>
      <c r="Q901" s="1" t="s">
        <v>124</v>
      </c>
      <c r="R901" s="1">
        <v>40.68234</v>
      </c>
      <c r="S901" s="1">
        <v>-73.97677</v>
      </c>
      <c r="T901" s="1" t="s">
        <v>91</v>
      </c>
      <c r="U901" s="1" t="s">
        <v>113</v>
      </c>
      <c r="V901" s="1">
        <v>1.0</v>
      </c>
      <c r="W901" s="1">
        <v>1.0</v>
      </c>
      <c r="X901" s="1">
        <v>1.0</v>
      </c>
      <c r="Y901" s="1">
        <v>1.0</v>
      </c>
      <c r="Z901" s="1" t="s">
        <v>93</v>
      </c>
      <c r="AA901" s="1" t="s">
        <v>4984</v>
      </c>
      <c r="AB901" s="1">
        <v>80.0</v>
      </c>
      <c r="AC901" s="1">
        <v>1.0</v>
      </c>
      <c r="AD901" s="1">
        <v>0.0</v>
      </c>
      <c r="AE901" s="1">
        <v>6.0</v>
      </c>
      <c r="AF901" s="1" t="s">
        <v>202</v>
      </c>
      <c r="AG901" s="1">
        <v>1.0</v>
      </c>
      <c r="AH901" s="1">
        <v>13.0</v>
      </c>
      <c r="AI901" s="1">
        <v>24.0</v>
      </c>
      <c r="AJ901" s="1">
        <v>44.0</v>
      </c>
      <c r="AK901" s="1">
        <v>44.0</v>
      </c>
      <c r="AL901" s="1">
        <v>0.0</v>
      </c>
      <c r="AM901" s="1">
        <v>0.0</v>
      </c>
      <c r="AU901" s="1">
        <v>0.0</v>
      </c>
      <c r="AV901" s="1" t="s">
        <v>117</v>
      </c>
      <c r="AW901" s="1">
        <v>1.0</v>
      </c>
      <c r="AX901" s="1">
        <v>0.0</v>
      </c>
      <c r="AY901" s="1">
        <v>1.0</v>
      </c>
      <c r="AZ901" s="1">
        <v>0.0</v>
      </c>
      <c r="BB901" s="1">
        <v>-1.0</v>
      </c>
      <c r="BC901" s="1">
        <v>1.0</v>
      </c>
      <c r="BD901" s="1">
        <v>-1.0</v>
      </c>
      <c r="BE901" s="1">
        <v>-1.0</v>
      </c>
      <c r="BF901" s="1">
        <v>-1.0</v>
      </c>
      <c r="BG901" s="1">
        <v>-1.0</v>
      </c>
      <c r="BH901" s="1">
        <v>-1.0</v>
      </c>
      <c r="BI901" s="1">
        <v>-1.0</v>
      </c>
      <c r="BJ901" s="1">
        <v>1.0</v>
      </c>
      <c r="BK901" s="1">
        <v>-1.0</v>
      </c>
      <c r="BL901" s="1">
        <v>-1.0</v>
      </c>
      <c r="BM901" s="1">
        <v>-1.0</v>
      </c>
      <c r="BN901" s="1">
        <v>-1.0</v>
      </c>
      <c r="BO901" s="1">
        <v>-1.0</v>
      </c>
      <c r="BP901" s="1">
        <v>-1.0</v>
      </c>
      <c r="BQ901" s="1">
        <v>-1.0</v>
      </c>
      <c r="BR901" s="1">
        <v>-1.0</v>
      </c>
      <c r="BS901" s="1">
        <v>-1.0</v>
      </c>
      <c r="BT901" s="1">
        <v>-1.0</v>
      </c>
      <c r="BU901" s="1">
        <v>1.0</v>
      </c>
      <c r="BV901" s="1">
        <v>-1.0</v>
      </c>
      <c r="BW901" s="1">
        <v>-1.0</v>
      </c>
      <c r="BX901" s="1">
        <v>-1.0</v>
      </c>
      <c r="BY901" s="1">
        <v>-1.0</v>
      </c>
      <c r="BZ901" s="1">
        <v>-1.0</v>
      </c>
      <c r="CA901" s="1">
        <v>-1.0</v>
      </c>
      <c r="CB901" s="1">
        <v>-1.0</v>
      </c>
      <c r="CC901" s="1">
        <v>-1.0</v>
      </c>
      <c r="CD901" s="1">
        <v>30679.0</v>
      </c>
    </row>
    <row r="902">
      <c r="A902" s="1">
        <v>278876.0</v>
      </c>
      <c r="B902" s="1" t="s">
        <v>4985</v>
      </c>
      <c r="C902" s="1" t="s">
        <v>4986</v>
      </c>
      <c r="D902" s="1" t="s">
        <v>4987</v>
      </c>
      <c r="E902" s="1" t="s">
        <v>85</v>
      </c>
      <c r="F902" s="1" t="s">
        <v>4988</v>
      </c>
      <c r="G902" s="1" t="s">
        <v>4989</v>
      </c>
      <c r="H902" s="1" t="s">
        <v>4990</v>
      </c>
      <c r="I902" s="1">
        <v>368528.0</v>
      </c>
      <c r="J902" s="1">
        <v>40573.0</v>
      </c>
      <c r="M902" s="1">
        <v>0.0</v>
      </c>
      <c r="N902" s="1">
        <v>1.0</v>
      </c>
      <c r="O902" s="1">
        <v>0.0</v>
      </c>
      <c r="P902" s="1" t="s">
        <v>123</v>
      </c>
      <c r="Q902" s="1" t="s">
        <v>124</v>
      </c>
      <c r="R902" s="1">
        <v>40.66984</v>
      </c>
      <c r="S902" s="1">
        <v>-73.95141</v>
      </c>
      <c r="T902" s="1" t="s">
        <v>91</v>
      </c>
      <c r="U902" s="1" t="s">
        <v>113</v>
      </c>
      <c r="V902" s="1">
        <v>2.0</v>
      </c>
      <c r="W902" s="1">
        <v>1.0</v>
      </c>
      <c r="X902" s="1">
        <v>1.0</v>
      </c>
      <c r="Y902" s="1">
        <v>1.0</v>
      </c>
      <c r="Z902" s="1" t="s">
        <v>93</v>
      </c>
      <c r="AA902" s="1" t="s">
        <v>4991</v>
      </c>
      <c r="AB902" s="1">
        <v>64.0</v>
      </c>
      <c r="AC902" s="1">
        <v>1.0</v>
      </c>
      <c r="AD902" s="1">
        <v>25.0</v>
      </c>
      <c r="AE902" s="1">
        <v>1.0</v>
      </c>
      <c r="AF902" s="1" t="s">
        <v>932</v>
      </c>
      <c r="AG902" s="1">
        <v>1.0</v>
      </c>
      <c r="AH902" s="1">
        <v>0.0</v>
      </c>
      <c r="AI902" s="1">
        <v>0.0</v>
      </c>
      <c r="AJ902" s="1">
        <v>0.0</v>
      </c>
      <c r="AK902" s="1">
        <v>0.0</v>
      </c>
      <c r="AL902" s="1">
        <v>1.0</v>
      </c>
      <c r="AM902" s="1">
        <v>0.0</v>
      </c>
      <c r="AU902" s="1">
        <v>0.0</v>
      </c>
      <c r="AV902" s="1" t="s">
        <v>96</v>
      </c>
      <c r="AW902" s="1">
        <v>1.0</v>
      </c>
      <c r="AX902" s="1">
        <v>0.0</v>
      </c>
      <c r="AY902" s="1">
        <v>1.0</v>
      </c>
      <c r="AZ902" s="1">
        <v>0.0</v>
      </c>
      <c r="BA902" s="1">
        <v>0.04</v>
      </c>
      <c r="BB902" s="1">
        <v>1.0</v>
      </c>
      <c r="BC902" s="1">
        <v>1.0</v>
      </c>
      <c r="BD902" s="1">
        <v>-1.0</v>
      </c>
      <c r="BE902" s="1">
        <v>-1.0</v>
      </c>
      <c r="BF902" s="1">
        <v>-1.0</v>
      </c>
      <c r="BG902" s="1">
        <v>-1.0</v>
      </c>
      <c r="BH902" s="1">
        <v>-1.0</v>
      </c>
      <c r="BI902" s="1">
        <v>-1.0</v>
      </c>
      <c r="BJ902" s="1">
        <v>-1.0</v>
      </c>
      <c r="BK902" s="1">
        <v>-1.0</v>
      </c>
      <c r="BL902" s="1">
        <v>-1.0</v>
      </c>
      <c r="BM902" s="1">
        <v>-1.0</v>
      </c>
      <c r="BN902" s="1">
        <v>-1.0</v>
      </c>
      <c r="BO902" s="1">
        <v>-1.0</v>
      </c>
      <c r="BP902" s="1">
        <v>1.0</v>
      </c>
      <c r="BQ902" s="1">
        <v>-1.0</v>
      </c>
      <c r="BR902" s="1">
        <v>-1.0</v>
      </c>
      <c r="BS902" s="1">
        <v>-1.0</v>
      </c>
      <c r="BT902" s="1">
        <v>-1.0</v>
      </c>
      <c r="BU902" s="1">
        <v>1.0</v>
      </c>
      <c r="BV902" s="1">
        <v>-1.0</v>
      </c>
      <c r="BW902" s="1">
        <v>1.0</v>
      </c>
      <c r="BX902" s="1">
        <v>-1.0</v>
      </c>
      <c r="BY902" s="1">
        <v>-1.0</v>
      </c>
      <c r="BZ902" s="1">
        <v>-1.0</v>
      </c>
      <c r="CA902" s="1">
        <v>-1.0</v>
      </c>
      <c r="CB902" s="1">
        <v>-1.0</v>
      </c>
      <c r="CC902" s="1">
        <v>-1.0</v>
      </c>
      <c r="CD902" s="1">
        <v>30700.0</v>
      </c>
    </row>
    <row r="903">
      <c r="A903" s="1">
        <v>3.1405999E7</v>
      </c>
      <c r="B903" s="1" t="s">
        <v>4992</v>
      </c>
      <c r="C903" s="1" t="s">
        <v>4993</v>
      </c>
      <c r="D903" s="1" t="s">
        <v>4994</v>
      </c>
      <c r="E903" s="1" t="s">
        <v>85</v>
      </c>
      <c r="F903" s="1" t="s">
        <v>4995</v>
      </c>
      <c r="H903" s="1" t="s">
        <v>1029</v>
      </c>
      <c r="I903" s="1">
        <v>1.07434423E8</v>
      </c>
      <c r="J903" s="1">
        <v>42720.0</v>
      </c>
      <c r="K903" s="1" t="s">
        <v>88</v>
      </c>
      <c r="L903" s="1">
        <v>1.0</v>
      </c>
      <c r="M903" s="1">
        <v>0.0</v>
      </c>
      <c r="N903" s="1">
        <v>687.0</v>
      </c>
      <c r="O903" s="1">
        <v>0.0</v>
      </c>
      <c r="P903" s="1" t="s">
        <v>89</v>
      </c>
      <c r="Q903" s="1" t="s">
        <v>1472</v>
      </c>
      <c r="R903" s="1">
        <v>40.70491</v>
      </c>
      <c r="S903" s="1">
        <v>-74.00978</v>
      </c>
      <c r="T903" s="1" t="s">
        <v>91</v>
      </c>
      <c r="U903" s="1" t="s">
        <v>92</v>
      </c>
      <c r="V903" s="1">
        <v>2.0</v>
      </c>
      <c r="W903" s="1">
        <v>1.0</v>
      </c>
      <c r="X903" s="1">
        <v>1.0</v>
      </c>
      <c r="Y903" s="1">
        <v>1.0</v>
      </c>
      <c r="Z903" s="1" t="s">
        <v>93</v>
      </c>
      <c r="AA903" s="1" t="s">
        <v>4996</v>
      </c>
      <c r="AB903" s="1">
        <v>271.0</v>
      </c>
      <c r="AC903" s="1">
        <v>1.0</v>
      </c>
      <c r="AD903" s="1">
        <v>0.0</v>
      </c>
      <c r="AE903" s="1">
        <v>30.0</v>
      </c>
      <c r="AF903" s="1" t="s">
        <v>95</v>
      </c>
      <c r="AG903" s="1">
        <v>1.0</v>
      </c>
      <c r="AH903" s="1">
        <v>0.0</v>
      </c>
      <c r="AI903" s="1">
        <v>26.0</v>
      </c>
      <c r="AJ903" s="1">
        <v>56.0</v>
      </c>
      <c r="AK903" s="1">
        <v>331.0</v>
      </c>
      <c r="AL903" s="1">
        <v>0.0</v>
      </c>
      <c r="AM903" s="1">
        <v>0.0</v>
      </c>
      <c r="AU903" s="1">
        <v>1.0</v>
      </c>
      <c r="AV903" s="1" t="s">
        <v>105</v>
      </c>
      <c r="AW903" s="1">
        <v>232.0</v>
      </c>
      <c r="AX903" s="1">
        <v>232.0</v>
      </c>
      <c r="AY903" s="1">
        <v>0.0</v>
      </c>
      <c r="AZ903" s="1">
        <v>0.0</v>
      </c>
      <c r="BB903" s="1">
        <v>-1.0</v>
      </c>
      <c r="BC903" s="1">
        <v>1.0</v>
      </c>
      <c r="BD903" s="1">
        <v>-1.0</v>
      </c>
      <c r="BE903" s="1">
        <v>1.0</v>
      </c>
      <c r="BF903" s="1">
        <v>-1.0</v>
      </c>
      <c r="BG903" s="1">
        <v>-1.0</v>
      </c>
      <c r="BH903" s="1">
        <v>1.0</v>
      </c>
      <c r="BI903" s="1">
        <v>-1.0</v>
      </c>
      <c r="BJ903" s="1">
        <v>1.0</v>
      </c>
      <c r="BK903" s="1">
        <v>-1.0</v>
      </c>
      <c r="BL903" s="1">
        <v>-1.0</v>
      </c>
      <c r="BM903" s="1">
        <v>1.0</v>
      </c>
      <c r="BN903" s="1">
        <v>1.0</v>
      </c>
      <c r="BO903" s="1">
        <v>1.0</v>
      </c>
      <c r="BP903" s="1">
        <v>-1.0</v>
      </c>
      <c r="BQ903" s="1">
        <v>-1.0</v>
      </c>
      <c r="BR903" s="1">
        <v>1.0</v>
      </c>
      <c r="BS903" s="1">
        <v>-1.0</v>
      </c>
      <c r="BT903" s="1">
        <v>-1.0</v>
      </c>
      <c r="BU903" s="1">
        <v>1.0</v>
      </c>
      <c r="BV903" s="1">
        <v>1.0</v>
      </c>
      <c r="BW903" s="1">
        <v>1.0</v>
      </c>
      <c r="BX903" s="1">
        <v>1.0</v>
      </c>
      <c r="BY903" s="1">
        <v>-1.0</v>
      </c>
      <c r="BZ903" s="1">
        <v>1.0</v>
      </c>
      <c r="CA903" s="1">
        <v>-1.0</v>
      </c>
      <c r="CB903" s="1">
        <v>-1.0</v>
      </c>
      <c r="CC903" s="1">
        <v>-1.0</v>
      </c>
      <c r="CD903" s="1">
        <v>30728.0</v>
      </c>
    </row>
    <row r="904">
      <c r="A904" s="1">
        <v>2.3025738E7</v>
      </c>
      <c r="B904" s="1" t="s">
        <v>4997</v>
      </c>
      <c r="C904" s="1" t="s">
        <v>4998</v>
      </c>
      <c r="D904" s="1" t="s">
        <v>4998</v>
      </c>
      <c r="E904" s="1" t="s">
        <v>85</v>
      </c>
      <c r="I904" s="1">
        <v>1.4097466E7</v>
      </c>
      <c r="J904" s="1">
        <v>41738.0</v>
      </c>
      <c r="M904" s="1">
        <v>0.0</v>
      </c>
      <c r="N904" s="1">
        <v>1.0</v>
      </c>
      <c r="O904" s="1">
        <v>0.0</v>
      </c>
      <c r="P904" s="1" t="s">
        <v>123</v>
      </c>
      <c r="Q904" s="1" t="s">
        <v>185</v>
      </c>
      <c r="R904" s="1">
        <v>40.70849</v>
      </c>
      <c r="S904" s="1">
        <v>-73.94535</v>
      </c>
      <c r="T904" s="1" t="s">
        <v>91</v>
      </c>
      <c r="U904" s="1" t="s">
        <v>113</v>
      </c>
      <c r="V904" s="1">
        <v>1.0</v>
      </c>
      <c r="W904" s="1">
        <v>1.0</v>
      </c>
      <c r="X904" s="1">
        <v>1.0</v>
      </c>
      <c r="Y904" s="1">
        <v>1.0</v>
      </c>
      <c r="Z904" s="1" t="s">
        <v>93</v>
      </c>
      <c r="AA904" s="1" t="s">
        <v>4999</v>
      </c>
      <c r="AB904" s="1">
        <v>140.0</v>
      </c>
      <c r="AC904" s="1">
        <v>1.0</v>
      </c>
      <c r="AD904" s="1">
        <v>0.0</v>
      </c>
      <c r="AE904" s="1">
        <v>3.0</v>
      </c>
      <c r="AF904" s="1" t="s">
        <v>356</v>
      </c>
      <c r="AG904" s="1">
        <v>1.0</v>
      </c>
      <c r="AH904" s="1">
        <v>0.0</v>
      </c>
      <c r="AI904" s="1">
        <v>0.0</v>
      </c>
      <c r="AJ904" s="1">
        <v>0.0</v>
      </c>
      <c r="AK904" s="1">
        <v>0.0</v>
      </c>
      <c r="AL904" s="1">
        <v>1.0</v>
      </c>
      <c r="AM904" s="1">
        <v>1.0</v>
      </c>
      <c r="AU904" s="1">
        <v>1.0</v>
      </c>
      <c r="AV904" s="1" t="s">
        <v>105</v>
      </c>
      <c r="AW904" s="1">
        <v>1.0</v>
      </c>
      <c r="AX904" s="1">
        <v>0.0</v>
      </c>
      <c r="AY904" s="1">
        <v>1.0</v>
      </c>
      <c r="AZ904" s="1">
        <v>0.0</v>
      </c>
      <c r="BA904" s="1">
        <v>0.11</v>
      </c>
      <c r="BB904" s="1">
        <v>-1.0</v>
      </c>
      <c r="BC904" s="1">
        <v>-1.0</v>
      </c>
      <c r="BD904" s="1">
        <v>-1.0</v>
      </c>
      <c r="BE904" s="1">
        <v>-1.0</v>
      </c>
      <c r="BF904" s="1">
        <v>-1.0</v>
      </c>
      <c r="BG904" s="1">
        <v>-1.0</v>
      </c>
      <c r="BH904" s="1">
        <v>-1.0</v>
      </c>
      <c r="BI904" s="1">
        <v>-1.0</v>
      </c>
      <c r="BJ904" s="1">
        <v>-1.0</v>
      </c>
      <c r="BK904" s="1">
        <v>-1.0</v>
      </c>
      <c r="BL904" s="1">
        <v>-1.0</v>
      </c>
      <c r="BM904" s="1">
        <v>-1.0</v>
      </c>
      <c r="BN904" s="1">
        <v>-1.0</v>
      </c>
      <c r="BO904" s="1">
        <v>-1.0</v>
      </c>
      <c r="BP904" s="1">
        <v>-1.0</v>
      </c>
      <c r="BQ904" s="1">
        <v>-1.0</v>
      </c>
      <c r="BR904" s="1">
        <v>-1.0</v>
      </c>
      <c r="BS904" s="1">
        <v>-1.0</v>
      </c>
      <c r="BT904" s="1">
        <v>-1.0</v>
      </c>
      <c r="BU904" s="1">
        <v>1.0</v>
      </c>
      <c r="BV904" s="1">
        <v>-1.0</v>
      </c>
      <c r="BW904" s="1">
        <v>-1.0</v>
      </c>
      <c r="BX904" s="1">
        <v>-1.0</v>
      </c>
      <c r="BY904" s="1">
        <v>-1.0</v>
      </c>
      <c r="BZ904" s="1">
        <v>-1.0</v>
      </c>
      <c r="CA904" s="1">
        <v>-1.0</v>
      </c>
      <c r="CB904" s="1">
        <v>-1.0</v>
      </c>
      <c r="CC904" s="1">
        <v>-1.0</v>
      </c>
      <c r="CD904" s="1">
        <v>30756.0</v>
      </c>
    </row>
    <row r="905">
      <c r="A905" s="1">
        <v>3.0915587E7</v>
      </c>
      <c r="B905" s="1" t="s">
        <v>5000</v>
      </c>
      <c r="C905" s="1" t="s">
        <v>5001</v>
      </c>
      <c r="D905" s="1" t="s">
        <v>5001</v>
      </c>
      <c r="E905" s="1" t="s">
        <v>85</v>
      </c>
      <c r="I905" s="1">
        <v>1.69472089E8</v>
      </c>
      <c r="J905" s="1">
        <v>43123.0</v>
      </c>
      <c r="K905" s="1" t="s">
        <v>339</v>
      </c>
      <c r="L905" s="1">
        <v>0.33</v>
      </c>
      <c r="M905" s="1">
        <v>0.0</v>
      </c>
      <c r="N905" s="1">
        <v>2.0</v>
      </c>
      <c r="O905" s="1">
        <v>0.0</v>
      </c>
      <c r="P905" s="1" t="s">
        <v>111</v>
      </c>
      <c r="Q905" s="1" t="s">
        <v>112</v>
      </c>
      <c r="R905" s="1">
        <v>40.75974</v>
      </c>
      <c r="S905" s="1">
        <v>-73.83399</v>
      </c>
      <c r="T905" s="1" t="s">
        <v>91</v>
      </c>
      <c r="U905" s="1" t="s">
        <v>113</v>
      </c>
      <c r="V905" s="1">
        <v>2.0</v>
      </c>
      <c r="W905" s="1">
        <v>1.0</v>
      </c>
      <c r="X905" s="1">
        <v>1.0</v>
      </c>
      <c r="Y905" s="1">
        <v>1.0</v>
      </c>
      <c r="Z905" s="1" t="s">
        <v>93</v>
      </c>
      <c r="AA905" s="1" t="s">
        <v>5002</v>
      </c>
      <c r="AB905" s="1">
        <v>80.0</v>
      </c>
      <c r="AC905" s="1">
        <v>1.0</v>
      </c>
      <c r="AD905" s="1">
        <v>0.0</v>
      </c>
      <c r="AE905" s="1">
        <v>5.0</v>
      </c>
      <c r="AF905" s="1" t="s">
        <v>179</v>
      </c>
      <c r="AG905" s="1">
        <v>1.0</v>
      </c>
      <c r="AH905" s="1">
        <v>29.0</v>
      </c>
      <c r="AI905" s="1">
        <v>59.0</v>
      </c>
      <c r="AJ905" s="1">
        <v>89.0</v>
      </c>
      <c r="AK905" s="1">
        <v>89.0</v>
      </c>
      <c r="AL905" s="1">
        <v>0.0</v>
      </c>
      <c r="AM905" s="1">
        <v>0.0</v>
      </c>
      <c r="AU905" s="1">
        <v>1.0</v>
      </c>
      <c r="AV905" s="1" t="s">
        <v>105</v>
      </c>
      <c r="AW905" s="1">
        <v>2.0</v>
      </c>
      <c r="AX905" s="1">
        <v>0.0</v>
      </c>
      <c r="AY905" s="1">
        <v>2.0</v>
      </c>
      <c r="AZ905" s="1">
        <v>0.0</v>
      </c>
      <c r="BB905" s="1">
        <v>-1.0</v>
      </c>
      <c r="BC905" s="1">
        <v>-1.0</v>
      </c>
      <c r="BD905" s="1">
        <v>-1.0</v>
      </c>
      <c r="BE905" s="1">
        <v>-1.0</v>
      </c>
      <c r="BF905" s="1">
        <v>-1.0</v>
      </c>
      <c r="BG905" s="1">
        <v>-1.0</v>
      </c>
      <c r="BH905" s="1">
        <v>1.0</v>
      </c>
      <c r="BI905" s="1">
        <v>-1.0</v>
      </c>
      <c r="BJ905" s="1">
        <v>-1.0</v>
      </c>
      <c r="BK905" s="1">
        <v>-1.0</v>
      </c>
      <c r="BL905" s="1">
        <v>1.0</v>
      </c>
      <c r="BM905" s="1">
        <v>1.0</v>
      </c>
      <c r="BN905" s="1">
        <v>-1.0</v>
      </c>
      <c r="BO905" s="1">
        <v>-1.0</v>
      </c>
      <c r="BP905" s="1">
        <v>-1.0</v>
      </c>
      <c r="BQ905" s="1">
        <v>-1.0</v>
      </c>
      <c r="BR905" s="1">
        <v>-1.0</v>
      </c>
      <c r="BS905" s="1">
        <v>-1.0</v>
      </c>
      <c r="BT905" s="1">
        <v>-1.0</v>
      </c>
      <c r="BU905" s="1">
        <v>1.0</v>
      </c>
      <c r="BV905" s="1">
        <v>-1.0</v>
      </c>
      <c r="BW905" s="1">
        <v>-1.0</v>
      </c>
      <c r="BX905" s="1">
        <v>-1.0</v>
      </c>
      <c r="BY905" s="1">
        <v>-1.0</v>
      </c>
      <c r="BZ905" s="1">
        <v>-1.0</v>
      </c>
      <c r="CA905" s="1">
        <v>-1.0</v>
      </c>
      <c r="CB905" s="1">
        <v>-1.0</v>
      </c>
      <c r="CC905" s="1">
        <v>-1.0</v>
      </c>
      <c r="CD905" s="1">
        <v>30759.0</v>
      </c>
    </row>
    <row r="906">
      <c r="A906" s="1">
        <v>1.5553495E7</v>
      </c>
      <c r="B906" s="1" t="s">
        <v>5003</v>
      </c>
      <c r="C906" s="1" t="s">
        <v>5004</v>
      </c>
      <c r="D906" s="1" t="s">
        <v>5005</v>
      </c>
      <c r="E906" s="1" t="s">
        <v>85</v>
      </c>
      <c r="F906" s="1" t="s">
        <v>5006</v>
      </c>
      <c r="G906" s="1" t="s">
        <v>5007</v>
      </c>
      <c r="H906" s="2" t="str">
        <f>-We like to keep our apartment clean and expect that guests will Respect our shared common space, kitchen, and bathroom. -make sure to always Lock main Door to apartment as it does NOT Lock on its own.</f>
        <v>#ERROR!</v>
      </c>
      <c r="I906" s="1">
        <v>2500106.0</v>
      </c>
      <c r="J906" s="1">
        <v>41059.0</v>
      </c>
      <c r="M906" s="1">
        <v>0.0</v>
      </c>
      <c r="N906" s="1">
        <v>1.0</v>
      </c>
      <c r="O906" s="1">
        <v>1.0</v>
      </c>
      <c r="P906" s="1" t="s">
        <v>123</v>
      </c>
      <c r="Q906" s="1" t="s">
        <v>321</v>
      </c>
      <c r="R906" s="1">
        <v>40.68908</v>
      </c>
      <c r="S906" s="1">
        <v>-73.9678</v>
      </c>
      <c r="T906" s="1" t="s">
        <v>91</v>
      </c>
      <c r="U906" s="1" t="s">
        <v>113</v>
      </c>
      <c r="V906" s="1">
        <v>2.0</v>
      </c>
      <c r="W906" s="1">
        <v>1.0</v>
      </c>
      <c r="X906" s="1">
        <v>1.0</v>
      </c>
      <c r="Y906" s="1">
        <v>1.0</v>
      </c>
      <c r="Z906" s="1" t="s">
        <v>93</v>
      </c>
      <c r="AA906" s="1" t="s">
        <v>5008</v>
      </c>
      <c r="AB906" s="1">
        <v>65.0</v>
      </c>
      <c r="AC906" s="1">
        <v>1.0</v>
      </c>
      <c r="AD906" s="1">
        <v>0.0</v>
      </c>
      <c r="AE906" s="1">
        <v>2.0</v>
      </c>
      <c r="AF906" s="1" t="s">
        <v>302</v>
      </c>
      <c r="AG906" s="1">
        <v>1.0</v>
      </c>
      <c r="AH906" s="1">
        <v>0.0</v>
      </c>
      <c r="AI906" s="1">
        <v>0.0</v>
      </c>
      <c r="AJ906" s="1">
        <v>0.0</v>
      </c>
      <c r="AK906" s="1">
        <v>0.0</v>
      </c>
      <c r="AL906" s="1">
        <v>18.0</v>
      </c>
      <c r="AM906" s="1">
        <v>7.0</v>
      </c>
      <c r="AN906" s="1">
        <v>96.0</v>
      </c>
      <c r="AO906" s="1">
        <v>10.0</v>
      </c>
      <c r="AP906" s="1">
        <v>10.0</v>
      </c>
      <c r="AQ906" s="1">
        <v>10.0</v>
      </c>
      <c r="AR906" s="1">
        <v>10.0</v>
      </c>
      <c r="AS906" s="1">
        <v>10.0</v>
      </c>
      <c r="AT906" s="1">
        <v>10.0</v>
      </c>
      <c r="AU906" s="1">
        <v>1.0</v>
      </c>
      <c r="AV906" s="1" t="s">
        <v>105</v>
      </c>
      <c r="AW906" s="1">
        <v>1.0</v>
      </c>
      <c r="AX906" s="1">
        <v>0.0</v>
      </c>
      <c r="AY906" s="1">
        <v>1.0</v>
      </c>
      <c r="AZ906" s="1">
        <v>0.0</v>
      </c>
      <c r="BA906" s="1">
        <v>0.55</v>
      </c>
      <c r="BB906" s="1">
        <v>-1.0</v>
      </c>
      <c r="BC906" s="1">
        <v>1.0</v>
      </c>
      <c r="BD906" s="1">
        <v>-1.0</v>
      </c>
      <c r="BE906" s="1">
        <v>-1.0</v>
      </c>
      <c r="BF906" s="1">
        <v>-1.0</v>
      </c>
      <c r="BG906" s="1">
        <v>-1.0</v>
      </c>
      <c r="BH906" s="1">
        <v>1.0</v>
      </c>
      <c r="BI906" s="1">
        <v>-1.0</v>
      </c>
      <c r="BJ906" s="1">
        <v>-1.0</v>
      </c>
      <c r="BK906" s="1">
        <v>-1.0</v>
      </c>
      <c r="BL906" s="1">
        <v>-1.0</v>
      </c>
      <c r="BM906" s="1">
        <v>-1.0</v>
      </c>
      <c r="BN906" s="1">
        <v>-1.0</v>
      </c>
      <c r="BO906" s="1">
        <v>-1.0</v>
      </c>
      <c r="BP906" s="1">
        <v>-1.0</v>
      </c>
      <c r="BQ906" s="1">
        <v>1.0</v>
      </c>
      <c r="BR906" s="1">
        <v>-1.0</v>
      </c>
      <c r="BS906" s="1">
        <v>-1.0</v>
      </c>
      <c r="BT906" s="1">
        <v>-1.0</v>
      </c>
      <c r="BU906" s="1">
        <v>1.0</v>
      </c>
      <c r="BV906" s="1">
        <v>-1.0</v>
      </c>
      <c r="BW906" s="1">
        <v>1.0</v>
      </c>
      <c r="BX906" s="1">
        <v>-1.0</v>
      </c>
      <c r="BY906" s="1">
        <v>-1.0</v>
      </c>
      <c r="BZ906" s="1">
        <v>-1.0</v>
      </c>
      <c r="CA906" s="1">
        <v>-1.0</v>
      </c>
      <c r="CB906" s="1">
        <v>-1.0</v>
      </c>
      <c r="CC906" s="1">
        <v>-1.0</v>
      </c>
      <c r="CD906" s="1">
        <v>30773.0</v>
      </c>
    </row>
    <row r="907">
      <c r="A907" s="1">
        <v>1.4421258E7</v>
      </c>
      <c r="B907" s="1" t="s">
        <v>5009</v>
      </c>
      <c r="C907" s="1" t="s">
        <v>5010</v>
      </c>
      <c r="D907" s="1" t="s">
        <v>5010</v>
      </c>
      <c r="E907" s="1" t="s">
        <v>85</v>
      </c>
      <c r="I907" s="1">
        <v>3.1344441E7</v>
      </c>
      <c r="J907" s="1">
        <v>42110.0</v>
      </c>
      <c r="M907" s="1">
        <v>0.0</v>
      </c>
      <c r="N907" s="1">
        <v>1.0</v>
      </c>
      <c r="O907" s="1">
        <v>1.0</v>
      </c>
      <c r="P907" s="1" t="s">
        <v>123</v>
      </c>
      <c r="Q907" s="1" t="s">
        <v>124</v>
      </c>
      <c r="R907" s="1">
        <v>40.71346</v>
      </c>
      <c r="S907" s="1">
        <v>-73.95689</v>
      </c>
      <c r="T907" s="1" t="s">
        <v>91</v>
      </c>
      <c r="U907" s="1" t="s">
        <v>214</v>
      </c>
      <c r="V907" s="1">
        <v>2.0</v>
      </c>
      <c r="W907" s="1">
        <v>1.0</v>
      </c>
      <c r="X907" s="1">
        <v>1.0</v>
      </c>
      <c r="Y907" s="1">
        <v>1.0</v>
      </c>
      <c r="Z907" s="1" t="s">
        <v>93</v>
      </c>
      <c r="AA907" s="1" t="s">
        <v>5011</v>
      </c>
      <c r="AB907" s="1">
        <v>42.0</v>
      </c>
      <c r="AC907" s="1">
        <v>1.0</v>
      </c>
      <c r="AD907" s="1">
        <v>0.0</v>
      </c>
      <c r="AE907" s="1">
        <v>1.0</v>
      </c>
      <c r="AF907" s="1" t="s">
        <v>116</v>
      </c>
      <c r="AG907" s="1">
        <v>1.0</v>
      </c>
      <c r="AH907" s="1">
        <v>0.0</v>
      </c>
      <c r="AI907" s="1">
        <v>0.0</v>
      </c>
      <c r="AJ907" s="1">
        <v>0.0</v>
      </c>
      <c r="AK907" s="1">
        <v>0.0</v>
      </c>
      <c r="AL907" s="1">
        <v>4.0</v>
      </c>
      <c r="AM907" s="1">
        <v>0.0</v>
      </c>
      <c r="AN907" s="1">
        <v>100.0</v>
      </c>
      <c r="AO907" s="1">
        <v>10.0</v>
      </c>
      <c r="AP907" s="1">
        <v>10.0</v>
      </c>
      <c r="AQ907" s="1">
        <v>10.0</v>
      </c>
      <c r="AR907" s="1">
        <v>10.0</v>
      </c>
      <c r="AS907" s="1">
        <v>10.0</v>
      </c>
      <c r="AT907" s="1">
        <v>9.0</v>
      </c>
      <c r="AU907" s="1">
        <v>1.0</v>
      </c>
      <c r="AV907" s="1" t="s">
        <v>105</v>
      </c>
      <c r="AW907" s="1">
        <v>1.0</v>
      </c>
      <c r="AX907" s="1">
        <v>0.0</v>
      </c>
      <c r="AY907" s="1">
        <v>0.0</v>
      </c>
      <c r="AZ907" s="1">
        <v>1.0</v>
      </c>
      <c r="BA907" s="1">
        <v>0.12</v>
      </c>
      <c r="BB907" s="1">
        <v>-1.0</v>
      </c>
      <c r="BC907" s="1">
        <v>1.0</v>
      </c>
      <c r="BD907" s="1">
        <v>-1.0</v>
      </c>
      <c r="BE907" s="1">
        <v>-1.0</v>
      </c>
      <c r="BF907" s="1">
        <v>-1.0</v>
      </c>
      <c r="BG907" s="1">
        <v>-1.0</v>
      </c>
      <c r="BH907" s="1">
        <v>-1.0</v>
      </c>
      <c r="BI907" s="1">
        <v>-1.0</v>
      </c>
      <c r="BJ907" s="1">
        <v>1.0</v>
      </c>
      <c r="BK907" s="1">
        <v>-1.0</v>
      </c>
      <c r="BL907" s="1">
        <v>-1.0</v>
      </c>
      <c r="BM907" s="1">
        <v>-1.0</v>
      </c>
      <c r="BN907" s="1">
        <v>1.0</v>
      </c>
      <c r="BO907" s="1">
        <v>1.0</v>
      </c>
      <c r="BP907" s="1">
        <v>-1.0</v>
      </c>
      <c r="BQ907" s="1">
        <v>-1.0</v>
      </c>
      <c r="BR907" s="1">
        <v>-1.0</v>
      </c>
      <c r="BS907" s="1">
        <v>-1.0</v>
      </c>
      <c r="BT907" s="1">
        <v>-1.0</v>
      </c>
      <c r="BU907" s="1">
        <v>1.0</v>
      </c>
      <c r="BV907" s="1">
        <v>-1.0</v>
      </c>
      <c r="BW907" s="1">
        <v>1.0</v>
      </c>
      <c r="BX907" s="1">
        <v>-1.0</v>
      </c>
      <c r="BY907" s="1">
        <v>-1.0</v>
      </c>
      <c r="BZ907" s="1">
        <v>-1.0</v>
      </c>
      <c r="CA907" s="1">
        <v>1.0</v>
      </c>
      <c r="CB907" s="1">
        <v>-1.0</v>
      </c>
      <c r="CC907" s="1">
        <v>-1.0</v>
      </c>
      <c r="CD907" s="1">
        <v>30792.0</v>
      </c>
    </row>
    <row r="908">
      <c r="A908" s="1">
        <v>3067062.0</v>
      </c>
      <c r="B908" s="1" t="s">
        <v>5012</v>
      </c>
      <c r="C908" s="1" t="s">
        <v>5013</v>
      </c>
      <c r="D908" s="1" t="s">
        <v>5014</v>
      </c>
      <c r="E908" s="1" t="s">
        <v>85</v>
      </c>
      <c r="F908" s="1" t="s">
        <v>5015</v>
      </c>
      <c r="G908" s="1" t="s">
        <v>5016</v>
      </c>
      <c r="H908" s="1" t="s">
        <v>5017</v>
      </c>
      <c r="I908" s="1">
        <v>5317082.0</v>
      </c>
      <c r="J908" s="1">
        <v>41337.0</v>
      </c>
      <c r="K908" s="1" t="s">
        <v>134</v>
      </c>
      <c r="L908" s="1">
        <v>1.0</v>
      </c>
      <c r="M908" s="1">
        <v>1.0</v>
      </c>
      <c r="N908" s="1">
        <v>2.0</v>
      </c>
      <c r="O908" s="1">
        <v>1.0</v>
      </c>
      <c r="P908" s="1" t="s">
        <v>123</v>
      </c>
      <c r="Q908" s="1" t="s">
        <v>124</v>
      </c>
      <c r="R908" s="1">
        <v>40.71477</v>
      </c>
      <c r="S908" s="1">
        <v>-73.94105</v>
      </c>
      <c r="T908" s="1" t="s">
        <v>91</v>
      </c>
      <c r="U908" s="1" t="s">
        <v>113</v>
      </c>
      <c r="V908" s="1">
        <v>1.0</v>
      </c>
      <c r="W908" s="1">
        <v>1.0</v>
      </c>
      <c r="X908" s="1">
        <v>1.0</v>
      </c>
      <c r="Y908" s="1">
        <v>1.0</v>
      </c>
      <c r="Z908" s="1" t="s">
        <v>93</v>
      </c>
      <c r="AA908" s="1" t="s">
        <v>5018</v>
      </c>
      <c r="AB908" s="1">
        <v>100.0</v>
      </c>
      <c r="AC908" s="1">
        <v>1.0</v>
      </c>
      <c r="AD908" s="1">
        <v>35.0</v>
      </c>
      <c r="AE908" s="1">
        <v>21.0</v>
      </c>
      <c r="AF908" s="1" t="s">
        <v>104</v>
      </c>
      <c r="AG908" s="1">
        <v>1.0</v>
      </c>
      <c r="AH908" s="1">
        <v>6.0</v>
      </c>
      <c r="AI908" s="1">
        <v>14.0</v>
      </c>
      <c r="AJ908" s="1">
        <v>14.0</v>
      </c>
      <c r="AK908" s="1">
        <v>14.0</v>
      </c>
      <c r="AL908" s="1">
        <v>10.0</v>
      </c>
      <c r="AM908" s="1">
        <v>2.0</v>
      </c>
      <c r="AN908" s="1">
        <v>92.0</v>
      </c>
      <c r="AO908" s="1">
        <v>10.0</v>
      </c>
      <c r="AP908" s="1">
        <v>9.0</v>
      </c>
      <c r="AQ908" s="1">
        <v>10.0</v>
      </c>
      <c r="AR908" s="1">
        <v>10.0</v>
      </c>
      <c r="AS908" s="1">
        <v>9.0</v>
      </c>
      <c r="AT908" s="1">
        <v>9.0</v>
      </c>
      <c r="AU908" s="1">
        <v>0.0</v>
      </c>
      <c r="AV908" s="1" t="s">
        <v>96</v>
      </c>
      <c r="AW908" s="1">
        <v>2.0</v>
      </c>
      <c r="AX908" s="1">
        <v>0.0</v>
      </c>
      <c r="AY908" s="1">
        <v>2.0</v>
      </c>
      <c r="AZ908" s="1">
        <v>0.0</v>
      </c>
      <c r="BA908" s="1">
        <v>0.17</v>
      </c>
      <c r="BB908" s="1">
        <v>-1.0</v>
      </c>
      <c r="BC908" s="1">
        <v>1.0</v>
      </c>
      <c r="BD908" s="1">
        <v>-1.0</v>
      </c>
      <c r="BE908" s="1">
        <v>-1.0</v>
      </c>
      <c r="BF908" s="1">
        <v>-1.0</v>
      </c>
      <c r="BG908" s="1">
        <v>-1.0</v>
      </c>
      <c r="BH908" s="1">
        <v>1.0</v>
      </c>
      <c r="BI908" s="1">
        <v>-1.0</v>
      </c>
      <c r="BJ908" s="1">
        <v>-1.0</v>
      </c>
      <c r="BK908" s="1">
        <v>1.0</v>
      </c>
      <c r="BL908" s="1">
        <v>1.0</v>
      </c>
      <c r="BM908" s="1">
        <v>1.0</v>
      </c>
      <c r="BN908" s="1">
        <v>-1.0</v>
      </c>
      <c r="BO908" s="1">
        <v>-1.0</v>
      </c>
      <c r="BP908" s="1">
        <v>-1.0</v>
      </c>
      <c r="BQ908" s="1">
        <v>1.0</v>
      </c>
      <c r="BR908" s="1">
        <v>1.0</v>
      </c>
      <c r="BS908" s="1">
        <v>-1.0</v>
      </c>
      <c r="BT908" s="1">
        <v>-1.0</v>
      </c>
      <c r="BU908" s="1">
        <v>1.0</v>
      </c>
      <c r="BV908" s="1">
        <v>1.0</v>
      </c>
      <c r="BW908" s="1">
        <v>-1.0</v>
      </c>
      <c r="BX908" s="1">
        <v>-1.0</v>
      </c>
      <c r="BY908" s="1">
        <v>1.0</v>
      </c>
      <c r="BZ908" s="1">
        <v>-1.0</v>
      </c>
      <c r="CA908" s="1">
        <v>-1.0</v>
      </c>
      <c r="CB908" s="1">
        <v>-1.0</v>
      </c>
      <c r="CC908" s="1">
        <v>-1.0</v>
      </c>
      <c r="CD908" s="1">
        <v>30809.0</v>
      </c>
    </row>
    <row r="909">
      <c r="A909" s="1">
        <v>1.553243E7</v>
      </c>
      <c r="B909" s="1" t="s">
        <v>5019</v>
      </c>
      <c r="C909" s="1" t="s">
        <v>5020</v>
      </c>
      <c r="D909" s="1" t="s">
        <v>5021</v>
      </c>
      <c r="E909" s="1" t="s">
        <v>85</v>
      </c>
      <c r="F909" s="1" t="s">
        <v>5022</v>
      </c>
      <c r="G909" s="1" t="s">
        <v>5023</v>
      </c>
      <c r="H909" s="1" t="s">
        <v>5024</v>
      </c>
      <c r="I909" s="1">
        <v>6051934.0</v>
      </c>
      <c r="J909" s="1">
        <v>41387.0</v>
      </c>
      <c r="K909" s="1" t="s">
        <v>88</v>
      </c>
      <c r="L909" s="1">
        <v>1.0</v>
      </c>
      <c r="M909" s="1">
        <v>0.0</v>
      </c>
      <c r="N909" s="1">
        <v>1.0</v>
      </c>
      <c r="O909" s="1">
        <v>0.0</v>
      </c>
      <c r="P909" s="1" t="s">
        <v>813</v>
      </c>
      <c r="Q909" s="1" t="s">
        <v>5025</v>
      </c>
      <c r="R909" s="1">
        <v>40.56933</v>
      </c>
      <c r="S909" s="1">
        <v>-74.09493</v>
      </c>
      <c r="T909" s="1" t="s">
        <v>125</v>
      </c>
      <c r="U909" s="1" t="s">
        <v>113</v>
      </c>
      <c r="V909" s="1">
        <v>2.0</v>
      </c>
      <c r="W909" s="1">
        <v>1.5</v>
      </c>
      <c r="X909" s="1">
        <v>1.0</v>
      </c>
      <c r="Y909" s="1">
        <v>1.0</v>
      </c>
      <c r="Z909" s="1" t="s">
        <v>264</v>
      </c>
      <c r="AA909" s="1" t="s">
        <v>5026</v>
      </c>
      <c r="AB909" s="1">
        <v>80.0</v>
      </c>
      <c r="AC909" s="1">
        <v>2.0</v>
      </c>
      <c r="AD909" s="1">
        <v>25.0</v>
      </c>
      <c r="AE909" s="1">
        <v>1.0</v>
      </c>
      <c r="AF909" s="1" t="s">
        <v>179</v>
      </c>
      <c r="AG909" s="1">
        <v>1.0</v>
      </c>
      <c r="AH909" s="1">
        <v>26.0</v>
      </c>
      <c r="AI909" s="1">
        <v>56.0</v>
      </c>
      <c r="AJ909" s="1">
        <v>86.0</v>
      </c>
      <c r="AK909" s="1">
        <v>358.0</v>
      </c>
      <c r="AL909" s="1">
        <v>7.0</v>
      </c>
      <c r="AM909" s="1">
        <v>3.0</v>
      </c>
      <c r="AN909" s="1">
        <v>100.0</v>
      </c>
      <c r="AO909" s="1">
        <v>10.0</v>
      </c>
      <c r="AP909" s="1">
        <v>10.0</v>
      </c>
      <c r="AQ909" s="1">
        <v>10.0</v>
      </c>
      <c r="AR909" s="1">
        <v>10.0</v>
      </c>
      <c r="AS909" s="1">
        <v>10.0</v>
      </c>
      <c r="AT909" s="1">
        <v>10.0</v>
      </c>
      <c r="AU909" s="1">
        <v>0.0</v>
      </c>
      <c r="AV909" s="1" t="s">
        <v>117</v>
      </c>
      <c r="AW909" s="1">
        <v>1.0</v>
      </c>
      <c r="AX909" s="1">
        <v>0.0</v>
      </c>
      <c r="AY909" s="1">
        <v>1.0</v>
      </c>
      <c r="AZ909" s="1">
        <v>0.0</v>
      </c>
      <c r="BA909" s="1">
        <v>0.22</v>
      </c>
      <c r="BB909" s="1">
        <v>-1.0</v>
      </c>
      <c r="BC909" s="1">
        <v>1.0</v>
      </c>
      <c r="BD909" s="1">
        <v>-1.0</v>
      </c>
      <c r="BE909" s="1">
        <v>-1.0</v>
      </c>
      <c r="BF909" s="1">
        <v>-1.0</v>
      </c>
      <c r="BG909" s="1">
        <v>-1.0</v>
      </c>
      <c r="BH909" s="1">
        <v>1.0</v>
      </c>
      <c r="BI909" s="1">
        <v>-1.0</v>
      </c>
      <c r="BJ909" s="1">
        <v>1.0</v>
      </c>
      <c r="BK909" s="1">
        <v>-1.0</v>
      </c>
      <c r="BL909" s="1">
        <v>-1.0</v>
      </c>
      <c r="BM909" s="1">
        <v>-1.0</v>
      </c>
      <c r="BN909" s="1">
        <v>-1.0</v>
      </c>
      <c r="BO909" s="1">
        <v>-1.0</v>
      </c>
      <c r="BP909" s="1">
        <v>1.0</v>
      </c>
      <c r="BQ909" s="1">
        <v>1.0</v>
      </c>
      <c r="BR909" s="1">
        <v>-1.0</v>
      </c>
      <c r="BS909" s="1">
        <v>1.0</v>
      </c>
      <c r="BT909" s="1">
        <v>-1.0</v>
      </c>
      <c r="BU909" s="1">
        <v>1.0</v>
      </c>
      <c r="BV909" s="1">
        <v>-1.0</v>
      </c>
      <c r="BW909" s="1">
        <v>-1.0</v>
      </c>
      <c r="BX909" s="1">
        <v>-1.0</v>
      </c>
      <c r="BY909" s="1">
        <v>-1.0</v>
      </c>
      <c r="BZ909" s="1">
        <v>-1.0</v>
      </c>
      <c r="CA909" s="1">
        <v>-1.0</v>
      </c>
      <c r="CB909" s="1">
        <v>-1.0</v>
      </c>
      <c r="CC909" s="1">
        <v>-1.0</v>
      </c>
      <c r="CD909" s="1">
        <v>30849.0</v>
      </c>
    </row>
    <row r="910">
      <c r="A910" s="1">
        <v>9061331.0</v>
      </c>
      <c r="B910" s="1" t="s">
        <v>5027</v>
      </c>
      <c r="C910" s="1" t="s">
        <v>5028</v>
      </c>
      <c r="D910" s="1" t="s">
        <v>5029</v>
      </c>
      <c r="E910" s="1" t="s">
        <v>85</v>
      </c>
      <c r="F910" s="1" t="s">
        <v>5030</v>
      </c>
      <c r="G910" s="1" t="s">
        <v>5031</v>
      </c>
      <c r="H910" s="1" t="s">
        <v>5032</v>
      </c>
      <c r="I910" s="1">
        <v>4186597.0</v>
      </c>
      <c r="J910" s="1">
        <v>41232.0</v>
      </c>
      <c r="K910" s="1" t="s">
        <v>88</v>
      </c>
      <c r="L910" s="1">
        <v>0.9</v>
      </c>
      <c r="M910" s="1">
        <v>0.0</v>
      </c>
      <c r="N910" s="1">
        <v>1.0</v>
      </c>
      <c r="O910" s="1">
        <v>1.0</v>
      </c>
      <c r="P910" s="1" t="s">
        <v>89</v>
      </c>
      <c r="Q910" s="1" t="s">
        <v>613</v>
      </c>
      <c r="R910" s="1">
        <v>40.80822</v>
      </c>
      <c r="S910" s="1">
        <v>-73.94264</v>
      </c>
      <c r="T910" s="1" t="s">
        <v>289</v>
      </c>
      <c r="U910" s="1" t="s">
        <v>92</v>
      </c>
      <c r="V910" s="1">
        <v>2.0</v>
      </c>
      <c r="W910" s="1">
        <v>1.0</v>
      </c>
      <c r="X910" s="1">
        <v>1.0</v>
      </c>
      <c r="Y910" s="1">
        <v>1.0</v>
      </c>
      <c r="Z910" s="1" t="s">
        <v>93</v>
      </c>
      <c r="AA910" s="1" t="s">
        <v>5033</v>
      </c>
      <c r="AB910" s="1">
        <v>180.0</v>
      </c>
      <c r="AC910" s="1">
        <v>1.0</v>
      </c>
      <c r="AD910" s="1">
        <v>0.0</v>
      </c>
      <c r="AE910" s="1">
        <v>2.0</v>
      </c>
      <c r="AF910" s="1" t="s">
        <v>904</v>
      </c>
      <c r="AG910" s="1">
        <v>1.0</v>
      </c>
      <c r="AH910" s="1">
        <v>8.0</v>
      </c>
      <c r="AI910" s="1">
        <v>16.0</v>
      </c>
      <c r="AJ910" s="1">
        <v>16.0</v>
      </c>
      <c r="AK910" s="1">
        <v>29.0</v>
      </c>
      <c r="AL910" s="1">
        <v>18.0</v>
      </c>
      <c r="AM910" s="1">
        <v>6.0</v>
      </c>
      <c r="AN910" s="1">
        <v>94.0</v>
      </c>
      <c r="AO910" s="1">
        <v>9.0</v>
      </c>
      <c r="AP910" s="1">
        <v>9.0</v>
      </c>
      <c r="AQ910" s="1">
        <v>10.0</v>
      </c>
      <c r="AR910" s="1">
        <v>10.0</v>
      </c>
      <c r="AS910" s="1">
        <v>10.0</v>
      </c>
      <c r="AT910" s="1">
        <v>9.0</v>
      </c>
      <c r="AU910" s="1">
        <v>1.0</v>
      </c>
      <c r="AV910" s="1" t="s">
        <v>117</v>
      </c>
      <c r="AW910" s="1">
        <v>1.0</v>
      </c>
      <c r="AX910" s="1">
        <v>1.0</v>
      </c>
      <c r="AY910" s="1">
        <v>0.0</v>
      </c>
      <c r="AZ910" s="1">
        <v>0.0</v>
      </c>
      <c r="BA910" s="1">
        <v>0.42</v>
      </c>
      <c r="BB910" s="1">
        <v>1.0</v>
      </c>
      <c r="BC910" s="1">
        <v>1.0</v>
      </c>
      <c r="BD910" s="1">
        <v>-1.0</v>
      </c>
      <c r="BE910" s="1">
        <v>-1.0</v>
      </c>
      <c r="BF910" s="1">
        <v>-1.0</v>
      </c>
      <c r="BG910" s="1">
        <v>-1.0</v>
      </c>
      <c r="BH910" s="1">
        <v>-1.0</v>
      </c>
      <c r="BI910" s="1">
        <v>1.0</v>
      </c>
      <c r="BJ910" s="1">
        <v>1.0</v>
      </c>
      <c r="BK910" s="1">
        <v>-1.0</v>
      </c>
      <c r="BL910" s="1">
        <v>-1.0</v>
      </c>
      <c r="BM910" s="1">
        <v>1.0</v>
      </c>
      <c r="BN910" s="1">
        <v>-1.0</v>
      </c>
      <c r="BO910" s="1">
        <v>-1.0</v>
      </c>
      <c r="BP910" s="1">
        <v>1.0</v>
      </c>
      <c r="BQ910" s="1">
        <v>-1.0</v>
      </c>
      <c r="BR910" s="1">
        <v>-1.0</v>
      </c>
      <c r="BS910" s="1">
        <v>-1.0</v>
      </c>
      <c r="BT910" s="1">
        <v>-1.0</v>
      </c>
      <c r="BU910" s="1">
        <v>1.0</v>
      </c>
      <c r="BV910" s="1">
        <v>-1.0</v>
      </c>
      <c r="BW910" s="1">
        <v>-1.0</v>
      </c>
      <c r="BX910" s="1">
        <v>-1.0</v>
      </c>
      <c r="BY910" s="1">
        <v>-1.0</v>
      </c>
      <c r="BZ910" s="1">
        <v>1.0</v>
      </c>
      <c r="CA910" s="1">
        <v>-1.0</v>
      </c>
      <c r="CB910" s="1">
        <v>-1.0</v>
      </c>
      <c r="CC910" s="1">
        <v>-1.0</v>
      </c>
      <c r="CD910" s="1">
        <v>30860.0</v>
      </c>
    </row>
    <row r="911">
      <c r="A911" s="1">
        <v>3.5809258E7</v>
      </c>
      <c r="B911" s="1" t="s">
        <v>5034</v>
      </c>
      <c r="C911" s="1" t="s">
        <v>5035</v>
      </c>
      <c r="D911" s="1" t="s">
        <v>5036</v>
      </c>
      <c r="E911" s="1" t="s">
        <v>85</v>
      </c>
      <c r="F911" s="1" t="s">
        <v>5037</v>
      </c>
      <c r="G911" s="1" t="s">
        <v>5038</v>
      </c>
      <c r="H911" s="1" t="s">
        <v>5039</v>
      </c>
      <c r="I911" s="1">
        <v>2.69220629E8</v>
      </c>
      <c r="J911" s="1">
        <v>43633.0</v>
      </c>
      <c r="K911" s="1" t="s">
        <v>88</v>
      </c>
      <c r="L911" s="1">
        <v>1.0</v>
      </c>
      <c r="M911" s="1">
        <v>0.0</v>
      </c>
      <c r="N911" s="1">
        <v>0.0</v>
      </c>
      <c r="O911" s="1">
        <v>0.0</v>
      </c>
      <c r="P911" s="1" t="s">
        <v>123</v>
      </c>
      <c r="Q911" s="1" t="s">
        <v>698</v>
      </c>
      <c r="R911" s="1">
        <v>40.67671</v>
      </c>
      <c r="S911" s="1">
        <v>-73.93991</v>
      </c>
      <c r="T911" s="1" t="s">
        <v>91</v>
      </c>
      <c r="U911" s="1" t="s">
        <v>92</v>
      </c>
      <c r="V911" s="1">
        <v>6.0</v>
      </c>
      <c r="W911" s="1">
        <v>1.0</v>
      </c>
      <c r="X911" s="1">
        <v>3.0</v>
      </c>
      <c r="Y911" s="1">
        <v>3.0</v>
      </c>
      <c r="Z911" s="1" t="s">
        <v>93</v>
      </c>
      <c r="AA911" s="1" t="s">
        <v>5040</v>
      </c>
      <c r="AB911" s="1">
        <v>169.0</v>
      </c>
      <c r="AC911" s="1">
        <v>4.0</v>
      </c>
      <c r="AD911" s="1">
        <v>15.0</v>
      </c>
      <c r="AE911" s="1">
        <v>4.0</v>
      </c>
      <c r="AF911" s="1" t="s">
        <v>104</v>
      </c>
      <c r="AG911" s="1">
        <v>1.0</v>
      </c>
      <c r="AH911" s="1">
        <v>12.0</v>
      </c>
      <c r="AI911" s="1">
        <v>30.0</v>
      </c>
      <c r="AJ911" s="1">
        <v>56.0</v>
      </c>
      <c r="AK911" s="1">
        <v>324.0</v>
      </c>
      <c r="AL911" s="1">
        <v>0.0</v>
      </c>
      <c r="AM911" s="1">
        <v>0.0</v>
      </c>
      <c r="AU911" s="1">
        <v>1.0</v>
      </c>
      <c r="AV911" s="1" t="s">
        <v>96</v>
      </c>
      <c r="AW911" s="1">
        <v>1.0</v>
      </c>
      <c r="AX911" s="1">
        <v>1.0</v>
      </c>
      <c r="AY911" s="1">
        <v>0.0</v>
      </c>
      <c r="AZ911" s="1">
        <v>0.0</v>
      </c>
      <c r="BB911" s="1">
        <v>-1.0</v>
      </c>
      <c r="BC911" s="1">
        <v>1.0</v>
      </c>
      <c r="BD911" s="1">
        <v>-1.0</v>
      </c>
      <c r="BE911" s="1">
        <v>-1.0</v>
      </c>
      <c r="BF911" s="1">
        <v>-1.0</v>
      </c>
      <c r="BG911" s="1">
        <v>-1.0</v>
      </c>
      <c r="BH911" s="1">
        <v>-1.0</v>
      </c>
      <c r="BI911" s="1">
        <v>-1.0</v>
      </c>
      <c r="BJ911" s="1">
        <v>-1.0</v>
      </c>
      <c r="BK911" s="1">
        <v>-1.0</v>
      </c>
      <c r="BL911" s="1">
        <v>-1.0</v>
      </c>
      <c r="BM911" s="1">
        <v>-1.0</v>
      </c>
      <c r="BN911" s="1">
        <v>-1.0</v>
      </c>
      <c r="BO911" s="1">
        <v>-1.0</v>
      </c>
      <c r="BP911" s="1">
        <v>-1.0</v>
      </c>
      <c r="BQ911" s="1">
        <v>-1.0</v>
      </c>
      <c r="BR911" s="1">
        <v>-1.0</v>
      </c>
      <c r="BS911" s="1">
        <v>-1.0</v>
      </c>
      <c r="BT911" s="1">
        <v>-1.0</v>
      </c>
      <c r="BU911" s="1">
        <v>1.0</v>
      </c>
      <c r="BV911" s="1">
        <v>-1.0</v>
      </c>
      <c r="BW911" s="1">
        <v>-1.0</v>
      </c>
      <c r="BX911" s="1">
        <v>-1.0</v>
      </c>
      <c r="BY911" s="1">
        <v>-1.0</v>
      </c>
      <c r="BZ911" s="1">
        <v>-1.0</v>
      </c>
      <c r="CA911" s="1">
        <v>-1.0</v>
      </c>
      <c r="CB911" s="1">
        <v>-1.0</v>
      </c>
      <c r="CC911" s="1">
        <v>-1.0</v>
      </c>
      <c r="CD911" s="1">
        <v>30866.0</v>
      </c>
    </row>
    <row r="912">
      <c r="A912" s="1">
        <v>832596.0</v>
      </c>
      <c r="B912" s="1" t="s">
        <v>5041</v>
      </c>
      <c r="D912" s="1" t="s">
        <v>5042</v>
      </c>
      <c r="E912" s="1" t="s">
        <v>85</v>
      </c>
      <c r="H912" s="1" t="s">
        <v>5043</v>
      </c>
      <c r="I912" s="1">
        <v>1723222.0</v>
      </c>
      <c r="J912" s="1">
        <v>40947.0</v>
      </c>
      <c r="M912" s="1">
        <v>0.0</v>
      </c>
      <c r="N912" s="1">
        <v>1.0</v>
      </c>
      <c r="O912" s="1">
        <v>1.0</v>
      </c>
      <c r="P912" s="1" t="s">
        <v>89</v>
      </c>
      <c r="Q912" s="1" t="s">
        <v>90</v>
      </c>
      <c r="R912" s="1">
        <v>40.77613</v>
      </c>
      <c r="S912" s="1">
        <v>-73.94872</v>
      </c>
      <c r="T912" s="1" t="s">
        <v>91</v>
      </c>
      <c r="U912" s="1" t="s">
        <v>92</v>
      </c>
      <c r="V912" s="1">
        <v>3.0</v>
      </c>
      <c r="W912" s="1">
        <v>1.0</v>
      </c>
      <c r="X912" s="1">
        <v>1.0</v>
      </c>
      <c r="Y912" s="1">
        <v>1.0</v>
      </c>
      <c r="Z912" s="1" t="s">
        <v>93</v>
      </c>
      <c r="AA912" s="1" t="s">
        <v>5044</v>
      </c>
      <c r="AB912" s="1">
        <v>250.0</v>
      </c>
      <c r="AC912" s="1">
        <v>1.0</v>
      </c>
      <c r="AD912" s="1">
        <v>0.0</v>
      </c>
      <c r="AE912" s="1">
        <v>4.0</v>
      </c>
      <c r="AF912" s="1" t="s">
        <v>456</v>
      </c>
      <c r="AG912" s="1">
        <v>1.0</v>
      </c>
      <c r="AH912" s="1">
        <v>0.0</v>
      </c>
      <c r="AI912" s="1">
        <v>0.0</v>
      </c>
      <c r="AJ912" s="1">
        <v>0.0</v>
      </c>
      <c r="AK912" s="1">
        <v>0.0</v>
      </c>
      <c r="AL912" s="1">
        <v>1.0</v>
      </c>
      <c r="AM912" s="1">
        <v>0.0</v>
      </c>
      <c r="AU912" s="1">
        <v>0.0</v>
      </c>
      <c r="AV912" s="1" t="s">
        <v>105</v>
      </c>
      <c r="AW912" s="1">
        <v>1.0</v>
      </c>
      <c r="AX912" s="1">
        <v>1.0</v>
      </c>
      <c r="AY912" s="1">
        <v>0.0</v>
      </c>
      <c r="AZ912" s="1">
        <v>0.0</v>
      </c>
      <c r="BA912" s="1">
        <v>0.03</v>
      </c>
      <c r="BB912" s="1">
        <v>-1.0</v>
      </c>
      <c r="BC912" s="1">
        <v>1.0</v>
      </c>
      <c r="BD912" s="1">
        <v>-1.0</v>
      </c>
      <c r="BE912" s="1">
        <v>-1.0</v>
      </c>
      <c r="BF912" s="1">
        <v>-1.0</v>
      </c>
      <c r="BG912" s="1">
        <v>-1.0</v>
      </c>
      <c r="BH912" s="1">
        <v>-1.0</v>
      </c>
      <c r="BI912" s="1">
        <v>-1.0</v>
      </c>
      <c r="BJ912" s="1">
        <v>1.0</v>
      </c>
      <c r="BK912" s="1">
        <v>-1.0</v>
      </c>
      <c r="BL912" s="1">
        <v>-1.0</v>
      </c>
      <c r="BM912" s="1">
        <v>1.0</v>
      </c>
      <c r="BN912" s="1">
        <v>1.0</v>
      </c>
      <c r="BO912" s="1">
        <v>1.0</v>
      </c>
      <c r="BP912" s="1">
        <v>1.0</v>
      </c>
      <c r="BQ912" s="1">
        <v>-1.0</v>
      </c>
      <c r="BR912" s="1">
        <v>-1.0</v>
      </c>
      <c r="BS912" s="1">
        <v>-1.0</v>
      </c>
      <c r="BT912" s="1">
        <v>-1.0</v>
      </c>
      <c r="BU912" s="1">
        <v>1.0</v>
      </c>
      <c r="BV912" s="1">
        <v>-1.0</v>
      </c>
      <c r="BW912" s="1">
        <v>-1.0</v>
      </c>
      <c r="BX912" s="1">
        <v>-1.0</v>
      </c>
      <c r="BY912" s="1">
        <v>-1.0</v>
      </c>
      <c r="BZ912" s="1">
        <v>-1.0</v>
      </c>
      <c r="CA912" s="1">
        <v>-1.0</v>
      </c>
      <c r="CB912" s="1">
        <v>-1.0</v>
      </c>
      <c r="CC912" s="1">
        <v>-1.0</v>
      </c>
      <c r="CD912" s="1">
        <v>30898.0</v>
      </c>
    </row>
    <row r="913">
      <c r="A913" s="1">
        <v>3.3185502E7</v>
      </c>
      <c r="B913" s="1" t="s">
        <v>5045</v>
      </c>
      <c r="C913" s="1" t="s">
        <v>5046</v>
      </c>
      <c r="D913" s="1" t="s">
        <v>5047</v>
      </c>
      <c r="E913" s="1" t="s">
        <v>85</v>
      </c>
      <c r="F913" s="1" t="s">
        <v>5048</v>
      </c>
      <c r="G913" s="1" t="s">
        <v>5049</v>
      </c>
      <c r="H913" s="1" t="s">
        <v>5050</v>
      </c>
      <c r="I913" s="1">
        <v>4.1089134E7</v>
      </c>
      <c r="J913" s="1">
        <v>42226.0</v>
      </c>
      <c r="K913" s="1" t="s">
        <v>134</v>
      </c>
      <c r="L913" s="1">
        <v>1.0</v>
      </c>
      <c r="M913" s="1">
        <v>1.0</v>
      </c>
      <c r="N913" s="1">
        <v>1.0</v>
      </c>
      <c r="O913" s="1">
        <v>0.0</v>
      </c>
      <c r="P913" s="1" t="s">
        <v>123</v>
      </c>
      <c r="Q913" s="1" t="s">
        <v>124</v>
      </c>
      <c r="R913" s="1">
        <v>40.67897</v>
      </c>
      <c r="S913" s="1">
        <v>-74.00587</v>
      </c>
      <c r="T913" s="1" t="s">
        <v>144</v>
      </c>
      <c r="U913" s="1" t="s">
        <v>113</v>
      </c>
      <c r="V913" s="1">
        <v>2.0</v>
      </c>
      <c r="W913" s="1">
        <v>1.0</v>
      </c>
      <c r="X913" s="1">
        <v>1.0</v>
      </c>
      <c r="Y913" s="1">
        <v>1.0</v>
      </c>
      <c r="Z913" s="1" t="s">
        <v>93</v>
      </c>
      <c r="AA913" s="1" t="s">
        <v>5051</v>
      </c>
      <c r="AB913" s="1">
        <v>45.0</v>
      </c>
      <c r="AC913" s="1">
        <v>1.0</v>
      </c>
      <c r="AD913" s="1">
        <v>10.0</v>
      </c>
      <c r="AE913" s="1">
        <v>2.0</v>
      </c>
      <c r="AF913" s="1" t="s">
        <v>137</v>
      </c>
      <c r="AG913" s="1">
        <v>1.0</v>
      </c>
      <c r="AH913" s="1">
        <v>14.0</v>
      </c>
      <c r="AI913" s="1">
        <v>24.0</v>
      </c>
      <c r="AJ913" s="1">
        <v>28.0</v>
      </c>
      <c r="AK913" s="1">
        <v>87.0</v>
      </c>
      <c r="AL913" s="1">
        <v>17.0</v>
      </c>
      <c r="AM913" s="1">
        <v>17.0</v>
      </c>
      <c r="AN913" s="1">
        <v>99.0</v>
      </c>
      <c r="AO913" s="1">
        <v>10.0</v>
      </c>
      <c r="AP913" s="1">
        <v>10.0</v>
      </c>
      <c r="AQ913" s="1">
        <v>10.0</v>
      </c>
      <c r="AR913" s="1">
        <v>10.0</v>
      </c>
      <c r="AS913" s="1">
        <v>9.0</v>
      </c>
      <c r="AT913" s="1">
        <v>10.0</v>
      </c>
      <c r="AU913" s="1">
        <v>1.0</v>
      </c>
      <c r="AV913" s="1" t="s">
        <v>117</v>
      </c>
      <c r="AW913" s="1">
        <v>1.0</v>
      </c>
      <c r="AX913" s="1">
        <v>0.0</v>
      </c>
      <c r="AY913" s="1">
        <v>1.0</v>
      </c>
      <c r="AZ913" s="1">
        <v>0.0</v>
      </c>
      <c r="BA913" s="1">
        <v>5.05</v>
      </c>
      <c r="BB913" s="1">
        <v>-1.0</v>
      </c>
      <c r="BC913" s="1">
        <v>1.0</v>
      </c>
      <c r="BD913" s="1">
        <v>-1.0</v>
      </c>
      <c r="BE913" s="1">
        <v>1.0</v>
      </c>
      <c r="BF913" s="1">
        <v>-1.0</v>
      </c>
      <c r="BG913" s="1">
        <v>-1.0</v>
      </c>
      <c r="BH913" s="1">
        <v>-1.0</v>
      </c>
      <c r="BI913" s="1">
        <v>-1.0</v>
      </c>
      <c r="BJ913" s="1">
        <v>-1.0</v>
      </c>
      <c r="BK913" s="1">
        <v>1.0</v>
      </c>
      <c r="BL913" s="1">
        <v>1.0</v>
      </c>
      <c r="BM913" s="1">
        <v>1.0</v>
      </c>
      <c r="BN913" s="1">
        <v>-1.0</v>
      </c>
      <c r="BO913" s="1">
        <v>-1.0</v>
      </c>
      <c r="BP913" s="1">
        <v>-1.0</v>
      </c>
      <c r="BQ913" s="1">
        <v>1.0</v>
      </c>
      <c r="BR913" s="1">
        <v>1.0</v>
      </c>
      <c r="BS913" s="1">
        <v>-1.0</v>
      </c>
      <c r="BT913" s="1">
        <v>-1.0</v>
      </c>
      <c r="BU913" s="1">
        <v>1.0</v>
      </c>
      <c r="BV913" s="1">
        <v>1.0</v>
      </c>
      <c r="BW913" s="1">
        <v>-1.0</v>
      </c>
      <c r="BX913" s="1">
        <v>-1.0</v>
      </c>
      <c r="BY913" s="1">
        <v>-1.0</v>
      </c>
      <c r="BZ913" s="1">
        <v>1.0</v>
      </c>
      <c r="CA913" s="1">
        <v>-1.0</v>
      </c>
      <c r="CB913" s="1">
        <v>-1.0</v>
      </c>
      <c r="CC913" s="1">
        <v>-1.0</v>
      </c>
      <c r="CD913" s="1">
        <v>30954.0</v>
      </c>
    </row>
    <row r="914">
      <c r="A914" s="1">
        <v>6185880.0</v>
      </c>
      <c r="B914" s="1" t="s">
        <v>5052</v>
      </c>
      <c r="C914" s="1" t="s">
        <v>5053</v>
      </c>
      <c r="D914" s="1" t="s">
        <v>5054</v>
      </c>
      <c r="E914" s="1" t="s">
        <v>85</v>
      </c>
      <c r="F914" s="1" t="s">
        <v>5055</v>
      </c>
      <c r="G914" s="1" t="s">
        <v>5056</v>
      </c>
      <c r="H914" s="1" t="s">
        <v>5057</v>
      </c>
      <c r="I914" s="1">
        <v>3341690.0</v>
      </c>
      <c r="J914" s="1">
        <v>41143.0</v>
      </c>
      <c r="K914" s="1" t="s">
        <v>88</v>
      </c>
      <c r="L914" s="1">
        <v>1.0</v>
      </c>
      <c r="M914" s="1">
        <v>0.0</v>
      </c>
      <c r="N914" s="1">
        <v>0.0</v>
      </c>
      <c r="O914" s="1">
        <v>0.0</v>
      </c>
      <c r="P914" s="1" t="s">
        <v>89</v>
      </c>
      <c r="Q914" s="1" t="s">
        <v>90</v>
      </c>
      <c r="R914" s="1">
        <v>40.80121</v>
      </c>
      <c r="S914" s="1">
        <v>-73.96163</v>
      </c>
      <c r="T914" s="1" t="s">
        <v>91</v>
      </c>
      <c r="U914" s="1" t="s">
        <v>92</v>
      </c>
      <c r="V914" s="1">
        <v>7.0</v>
      </c>
      <c r="W914" s="1">
        <v>1.5</v>
      </c>
      <c r="X914" s="1">
        <v>2.0</v>
      </c>
      <c r="Y914" s="1">
        <v>4.0</v>
      </c>
      <c r="Z914" s="1" t="s">
        <v>93</v>
      </c>
      <c r="AA914" s="1" t="s">
        <v>5058</v>
      </c>
      <c r="AB914" s="1">
        <v>200.0</v>
      </c>
      <c r="AC914" s="1">
        <v>1.0</v>
      </c>
      <c r="AD914" s="1">
        <v>0.0</v>
      </c>
      <c r="AE914" s="1">
        <v>31.0</v>
      </c>
      <c r="AF914" s="1" t="s">
        <v>313</v>
      </c>
      <c r="AG914" s="1">
        <v>1.0</v>
      </c>
      <c r="AH914" s="1">
        <v>6.0</v>
      </c>
      <c r="AI914" s="1">
        <v>23.0</v>
      </c>
      <c r="AJ914" s="1">
        <v>23.0</v>
      </c>
      <c r="AK914" s="1">
        <v>212.0</v>
      </c>
      <c r="AL914" s="1">
        <v>2.0</v>
      </c>
      <c r="AM914" s="1">
        <v>1.0</v>
      </c>
      <c r="AN914" s="1">
        <v>100.0</v>
      </c>
      <c r="AO914" s="1">
        <v>10.0</v>
      </c>
      <c r="AP914" s="1">
        <v>10.0</v>
      </c>
      <c r="AQ914" s="1">
        <v>10.0</v>
      </c>
      <c r="AR914" s="1">
        <v>10.0</v>
      </c>
      <c r="AS914" s="1">
        <v>10.0</v>
      </c>
      <c r="AT914" s="1">
        <v>10.0</v>
      </c>
      <c r="AU914" s="1">
        <v>1.0</v>
      </c>
      <c r="AV914" s="1" t="s">
        <v>96</v>
      </c>
      <c r="AW914" s="1">
        <v>1.0</v>
      </c>
      <c r="AX914" s="1">
        <v>1.0</v>
      </c>
      <c r="AY914" s="1">
        <v>0.0</v>
      </c>
      <c r="AZ914" s="1">
        <v>0.0</v>
      </c>
      <c r="BA914" s="1">
        <v>0.04</v>
      </c>
      <c r="BB914" s="1">
        <v>-1.0</v>
      </c>
      <c r="BC914" s="1">
        <v>1.0</v>
      </c>
      <c r="BD914" s="1">
        <v>1.0</v>
      </c>
      <c r="BE914" s="1">
        <v>-1.0</v>
      </c>
      <c r="BF914" s="1">
        <v>-1.0</v>
      </c>
      <c r="BG914" s="1">
        <v>-1.0</v>
      </c>
      <c r="BH914" s="1">
        <v>1.0</v>
      </c>
      <c r="BI914" s="1">
        <v>-1.0</v>
      </c>
      <c r="BJ914" s="1">
        <v>1.0</v>
      </c>
      <c r="BK914" s="1">
        <v>1.0</v>
      </c>
      <c r="BL914" s="1">
        <v>1.0</v>
      </c>
      <c r="BM914" s="1">
        <v>1.0</v>
      </c>
      <c r="BN914" s="1">
        <v>1.0</v>
      </c>
      <c r="BO914" s="1">
        <v>-1.0</v>
      </c>
      <c r="BP914" s="1">
        <v>1.0</v>
      </c>
      <c r="BQ914" s="1">
        <v>1.0</v>
      </c>
      <c r="BR914" s="1">
        <v>1.0</v>
      </c>
      <c r="BS914" s="1">
        <v>1.0</v>
      </c>
      <c r="BT914" s="1">
        <v>-1.0</v>
      </c>
      <c r="BU914" s="1">
        <v>1.0</v>
      </c>
      <c r="BV914" s="1">
        <v>1.0</v>
      </c>
      <c r="BW914" s="1">
        <v>-1.0</v>
      </c>
      <c r="BX914" s="1">
        <v>-1.0</v>
      </c>
      <c r="BY914" s="1">
        <v>-1.0</v>
      </c>
      <c r="BZ914" s="1">
        <v>-1.0</v>
      </c>
      <c r="CA914" s="1">
        <v>-1.0</v>
      </c>
      <c r="CB914" s="1">
        <v>-1.0</v>
      </c>
      <c r="CC914" s="1">
        <v>-1.0</v>
      </c>
      <c r="CD914" s="1">
        <v>30966.0</v>
      </c>
    </row>
    <row r="915">
      <c r="A915" s="1">
        <v>2.8990341E7</v>
      </c>
      <c r="B915" s="1" t="s">
        <v>5059</v>
      </c>
      <c r="C915" s="1" t="s">
        <v>5060</v>
      </c>
      <c r="D915" s="1" t="s">
        <v>5060</v>
      </c>
      <c r="E915" s="1" t="s">
        <v>85</v>
      </c>
      <c r="I915" s="1">
        <v>1.0457196E7</v>
      </c>
      <c r="J915" s="1">
        <v>41613.0</v>
      </c>
      <c r="K915" s="1" t="s">
        <v>88</v>
      </c>
      <c r="L915" s="1">
        <v>0.67</v>
      </c>
      <c r="M915" s="1">
        <v>0.0</v>
      </c>
      <c r="N915" s="1">
        <v>11.0</v>
      </c>
      <c r="O915" s="1">
        <v>1.0</v>
      </c>
      <c r="P915" s="1" t="s">
        <v>89</v>
      </c>
      <c r="Q915" s="1" t="s">
        <v>90</v>
      </c>
      <c r="R915" s="1">
        <v>40.71938</v>
      </c>
      <c r="S915" s="1">
        <v>-73.99448</v>
      </c>
      <c r="T915" s="1" t="s">
        <v>91</v>
      </c>
      <c r="U915" s="1" t="s">
        <v>92</v>
      </c>
      <c r="V915" s="1">
        <v>5.0</v>
      </c>
      <c r="W915" s="1">
        <v>1.0</v>
      </c>
      <c r="X915" s="1">
        <v>2.0</v>
      </c>
      <c r="Y915" s="1">
        <v>2.0</v>
      </c>
      <c r="Z915" s="1" t="s">
        <v>93</v>
      </c>
      <c r="AA915" s="1" t="s">
        <v>5061</v>
      </c>
      <c r="AB915" s="1">
        <v>130.0</v>
      </c>
      <c r="AC915" s="1">
        <v>1.0</v>
      </c>
      <c r="AD915" s="1">
        <v>0.0</v>
      </c>
      <c r="AE915" s="1">
        <v>30.0</v>
      </c>
      <c r="AF915" s="1" t="s">
        <v>313</v>
      </c>
      <c r="AG915" s="1">
        <v>1.0</v>
      </c>
      <c r="AH915" s="1">
        <v>0.0</v>
      </c>
      <c r="AI915" s="1">
        <v>27.0</v>
      </c>
      <c r="AJ915" s="1">
        <v>57.0</v>
      </c>
      <c r="AK915" s="1">
        <v>332.0</v>
      </c>
      <c r="AL915" s="1">
        <v>1.0</v>
      </c>
      <c r="AM915" s="1">
        <v>1.0</v>
      </c>
      <c r="AN915" s="1">
        <v>60.0</v>
      </c>
      <c r="AO915" s="1">
        <v>8.0</v>
      </c>
      <c r="AP915" s="1">
        <v>10.0</v>
      </c>
      <c r="AQ915" s="1">
        <v>6.0</v>
      </c>
      <c r="AR915" s="1">
        <v>6.0</v>
      </c>
      <c r="AS915" s="1">
        <v>10.0</v>
      </c>
      <c r="AT915" s="1">
        <v>8.0</v>
      </c>
      <c r="AU915" s="1">
        <v>0.0</v>
      </c>
      <c r="AV915" s="1" t="s">
        <v>105</v>
      </c>
      <c r="AW915" s="1">
        <v>11.0</v>
      </c>
      <c r="AX915" s="1">
        <v>10.0</v>
      </c>
      <c r="AY915" s="1">
        <v>1.0</v>
      </c>
      <c r="AZ915" s="1">
        <v>0.0</v>
      </c>
      <c r="BA915" s="1">
        <v>0.19</v>
      </c>
      <c r="BB915" s="1">
        <v>-1.0</v>
      </c>
      <c r="BC915" s="1">
        <v>1.0</v>
      </c>
      <c r="BD915" s="1">
        <v>-1.0</v>
      </c>
      <c r="BE915" s="1">
        <v>-1.0</v>
      </c>
      <c r="BF915" s="1">
        <v>-1.0</v>
      </c>
      <c r="BG915" s="1">
        <v>-1.0</v>
      </c>
      <c r="BH915" s="1">
        <v>-1.0</v>
      </c>
      <c r="BI915" s="1">
        <v>-1.0</v>
      </c>
      <c r="BJ915" s="1">
        <v>1.0</v>
      </c>
      <c r="BK915" s="1">
        <v>-1.0</v>
      </c>
      <c r="BL915" s="1">
        <v>-1.0</v>
      </c>
      <c r="BM915" s="1">
        <v>-1.0</v>
      </c>
      <c r="BN915" s="1">
        <v>-1.0</v>
      </c>
      <c r="BO915" s="1">
        <v>-1.0</v>
      </c>
      <c r="BP915" s="1">
        <v>-1.0</v>
      </c>
      <c r="BQ915" s="1">
        <v>1.0</v>
      </c>
      <c r="BR915" s="1">
        <v>-1.0</v>
      </c>
      <c r="BS915" s="1">
        <v>-1.0</v>
      </c>
      <c r="BT915" s="1">
        <v>-1.0</v>
      </c>
      <c r="BU915" s="1">
        <v>1.0</v>
      </c>
      <c r="BV915" s="1">
        <v>1.0</v>
      </c>
      <c r="BW915" s="1">
        <v>1.0</v>
      </c>
      <c r="BX915" s="1">
        <v>1.0</v>
      </c>
      <c r="BY915" s="1">
        <v>-1.0</v>
      </c>
      <c r="BZ915" s="1">
        <v>-1.0</v>
      </c>
      <c r="CA915" s="1">
        <v>1.0</v>
      </c>
      <c r="CB915" s="1">
        <v>-1.0</v>
      </c>
      <c r="CC915" s="1">
        <v>-1.0</v>
      </c>
      <c r="CD915" s="1">
        <v>31005.0</v>
      </c>
    </row>
    <row r="916">
      <c r="A916" s="1">
        <v>3.129641E7</v>
      </c>
      <c r="B916" s="1" t="s">
        <v>5062</v>
      </c>
      <c r="C916" s="1" t="s">
        <v>5063</v>
      </c>
      <c r="D916" s="1" t="s">
        <v>5064</v>
      </c>
      <c r="E916" s="1" t="s">
        <v>85</v>
      </c>
      <c r="F916" s="1" t="s">
        <v>5065</v>
      </c>
      <c r="G916" s="1" t="s">
        <v>5066</v>
      </c>
      <c r="H916" s="2" t="str">
        <f>- no drugs. - please remove shoes at door. - no weapons.</f>
        <v>#ERROR!</v>
      </c>
      <c r="I916" s="1">
        <v>535343.0</v>
      </c>
      <c r="J916" s="1">
        <v>40658.0</v>
      </c>
      <c r="K916" s="1" t="s">
        <v>134</v>
      </c>
      <c r="L916" s="1">
        <v>1.0</v>
      </c>
      <c r="M916" s="1">
        <v>1.0</v>
      </c>
      <c r="N916" s="1">
        <v>1.0</v>
      </c>
      <c r="O916" s="1">
        <v>1.0</v>
      </c>
      <c r="P916" s="1" t="s">
        <v>89</v>
      </c>
      <c r="Q916" s="1" t="s">
        <v>90</v>
      </c>
      <c r="R916" s="1">
        <v>40.8014</v>
      </c>
      <c r="S916" s="1">
        <v>-73.9578</v>
      </c>
      <c r="T916" s="1" t="s">
        <v>91</v>
      </c>
      <c r="U916" s="1" t="s">
        <v>113</v>
      </c>
      <c r="V916" s="1">
        <v>2.0</v>
      </c>
      <c r="W916" s="1">
        <v>1.0</v>
      </c>
      <c r="X916" s="1">
        <v>1.0</v>
      </c>
      <c r="Y916" s="1">
        <v>1.0</v>
      </c>
      <c r="Z916" s="1" t="s">
        <v>93</v>
      </c>
      <c r="AA916" s="1" t="s">
        <v>5067</v>
      </c>
      <c r="AB916" s="1">
        <v>60.0</v>
      </c>
      <c r="AC916" s="1">
        <v>1.0</v>
      </c>
      <c r="AD916" s="1">
        <v>0.0</v>
      </c>
      <c r="AE916" s="1">
        <v>2.0</v>
      </c>
      <c r="AF916" s="1" t="s">
        <v>202</v>
      </c>
      <c r="AG916" s="1">
        <v>1.0</v>
      </c>
      <c r="AH916" s="1">
        <v>1.0</v>
      </c>
      <c r="AI916" s="1">
        <v>1.0</v>
      </c>
      <c r="AJ916" s="1">
        <v>1.0</v>
      </c>
      <c r="AK916" s="1">
        <v>1.0</v>
      </c>
      <c r="AL916" s="1">
        <v>12.0</v>
      </c>
      <c r="AM916" s="1">
        <v>12.0</v>
      </c>
      <c r="AN916" s="1">
        <v>100.0</v>
      </c>
      <c r="AO916" s="1">
        <v>10.0</v>
      </c>
      <c r="AP916" s="1">
        <v>10.0</v>
      </c>
      <c r="AQ916" s="1">
        <v>10.0</v>
      </c>
      <c r="AR916" s="1">
        <v>10.0</v>
      </c>
      <c r="AS916" s="1">
        <v>10.0</v>
      </c>
      <c r="AT916" s="1">
        <v>10.0</v>
      </c>
      <c r="AU916" s="1">
        <v>1.0</v>
      </c>
      <c r="AV916" s="1" t="s">
        <v>105</v>
      </c>
      <c r="AW916" s="1">
        <v>1.0</v>
      </c>
      <c r="AX916" s="1">
        <v>0.0</v>
      </c>
      <c r="AY916" s="1">
        <v>1.0</v>
      </c>
      <c r="AZ916" s="1">
        <v>0.0</v>
      </c>
      <c r="BA916" s="1">
        <v>2.35</v>
      </c>
      <c r="BB916" s="1">
        <v>-1.0</v>
      </c>
      <c r="BC916" s="1">
        <v>1.0</v>
      </c>
      <c r="BD916" s="1">
        <v>-1.0</v>
      </c>
      <c r="BE916" s="1">
        <v>-1.0</v>
      </c>
      <c r="BF916" s="1">
        <v>-1.0</v>
      </c>
      <c r="BG916" s="1">
        <v>-1.0</v>
      </c>
      <c r="BH916" s="1">
        <v>1.0</v>
      </c>
      <c r="BI916" s="1">
        <v>1.0</v>
      </c>
      <c r="BJ916" s="1">
        <v>1.0</v>
      </c>
      <c r="BK916" s="1">
        <v>-1.0</v>
      </c>
      <c r="BL916" s="1">
        <v>-1.0</v>
      </c>
      <c r="BM916" s="1">
        <v>1.0</v>
      </c>
      <c r="BN916" s="1">
        <v>-1.0</v>
      </c>
      <c r="BO916" s="1">
        <v>-1.0</v>
      </c>
      <c r="BP916" s="1">
        <v>-1.0</v>
      </c>
      <c r="BQ916" s="1">
        <v>-1.0</v>
      </c>
      <c r="BR916" s="1">
        <v>-1.0</v>
      </c>
      <c r="BS916" s="1">
        <v>-1.0</v>
      </c>
      <c r="BT916" s="1">
        <v>-1.0</v>
      </c>
      <c r="BU916" s="1">
        <v>1.0</v>
      </c>
      <c r="BV916" s="1">
        <v>-1.0</v>
      </c>
      <c r="BW916" s="1">
        <v>-1.0</v>
      </c>
      <c r="BX916" s="1">
        <v>-1.0</v>
      </c>
      <c r="BY916" s="1">
        <v>-1.0</v>
      </c>
      <c r="BZ916" s="1">
        <v>1.0</v>
      </c>
      <c r="CA916" s="1">
        <v>-1.0</v>
      </c>
      <c r="CB916" s="1">
        <v>-1.0</v>
      </c>
      <c r="CC916" s="1">
        <v>-1.0</v>
      </c>
      <c r="CD916" s="1">
        <v>31023.0</v>
      </c>
    </row>
    <row r="917">
      <c r="A917" s="1">
        <v>2.0552326E7</v>
      </c>
      <c r="B917" s="1" t="s">
        <v>5068</v>
      </c>
      <c r="C917" s="1" t="s">
        <v>5069</v>
      </c>
      <c r="D917" s="1" t="s">
        <v>5069</v>
      </c>
      <c r="E917" s="1" t="s">
        <v>85</v>
      </c>
      <c r="I917" s="1">
        <v>1.37838298E8</v>
      </c>
      <c r="J917" s="1">
        <v>42916.0</v>
      </c>
      <c r="K917" s="1" t="s">
        <v>134</v>
      </c>
      <c r="L917" s="1">
        <v>1.0</v>
      </c>
      <c r="M917" s="1">
        <v>0.0</v>
      </c>
      <c r="N917" s="1">
        <v>2.0</v>
      </c>
      <c r="O917" s="1">
        <v>0.0</v>
      </c>
      <c r="P917" s="1" t="s">
        <v>111</v>
      </c>
      <c r="Q917" s="1" t="s">
        <v>112</v>
      </c>
      <c r="R917" s="1">
        <v>40.68156</v>
      </c>
      <c r="S917" s="1">
        <v>-73.76844</v>
      </c>
      <c r="T917" s="1" t="s">
        <v>125</v>
      </c>
      <c r="U917" s="1" t="s">
        <v>113</v>
      </c>
      <c r="V917" s="1">
        <v>2.0</v>
      </c>
      <c r="W917" s="1">
        <v>1.0</v>
      </c>
      <c r="X917" s="1">
        <v>1.0</v>
      </c>
      <c r="Y917" s="1">
        <v>1.0</v>
      </c>
      <c r="Z917" s="1" t="s">
        <v>93</v>
      </c>
      <c r="AA917" s="1" t="s">
        <v>5070</v>
      </c>
      <c r="AB917" s="1">
        <v>80.0</v>
      </c>
      <c r="AC917" s="1">
        <v>2.0</v>
      </c>
      <c r="AD917" s="1">
        <v>30.0</v>
      </c>
      <c r="AE917" s="1">
        <v>1.0</v>
      </c>
      <c r="AF917" s="1" t="s">
        <v>127</v>
      </c>
      <c r="AG917" s="1">
        <v>1.0</v>
      </c>
      <c r="AH917" s="1">
        <v>27.0</v>
      </c>
      <c r="AI917" s="1">
        <v>57.0</v>
      </c>
      <c r="AJ917" s="1">
        <v>87.0</v>
      </c>
      <c r="AK917" s="1">
        <v>177.0</v>
      </c>
      <c r="AL917" s="1">
        <v>19.0</v>
      </c>
      <c r="AM917" s="1">
        <v>11.0</v>
      </c>
      <c r="AN917" s="1">
        <v>88.0</v>
      </c>
      <c r="AO917" s="1">
        <v>9.0</v>
      </c>
      <c r="AP917" s="1">
        <v>9.0</v>
      </c>
      <c r="AQ917" s="1">
        <v>9.0</v>
      </c>
      <c r="AR917" s="1">
        <v>9.0</v>
      </c>
      <c r="AS917" s="1">
        <v>9.0</v>
      </c>
      <c r="AT917" s="1">
        <v>9.0</v>
      </c>
      <c r="AU917" s="1">
        <v>1.0</v>
      </c>
      <c r="AV917" s="1" t="s">
        <v>96</v>
      </c>
      <c r="AW917" s="1">
        <v>2.0</v>
      </c>
      <c r="AX917" s="1">
        <v>0.0</v>
      </c>
      <c r="AY917" s="1">
        <v>2.0</v>
      </c>
      <c r="AZ917" s="1">
        <v>0.0</v>
      </c>
      <c r="BA917" s="1">
        <v>0.85</v>
      </c>
      <c r="BB917" s="1">
        <v>-1.0</v>
      </c>
      <c r="BC917" s="1">
        <v>1.0</v>
      </c>
      <c r="BD917" s="1">
        <v>-1.0</v>
      </c>
      <c r="BE917" s="1">
        <v>-1.0</v>
      </c>
      <c r="BF917" s="1">
        <v>-1.0</v>
      </c>
      <c r="BG917" s="1">
        <v>-1.0</v>
      </c>
      <c r="BH917" s="1">
        <v>-1.0</v>
      </c>
      <c r="BI917" s="1">
        <v>-1.0</v>
      </c>
      <c r="BJ917" s="1">
        <v>1.0</v>
      </c>
      <c r="BK917" s="1">
        <v>-1.0</v>
      </c>
      <c r="BL917" s="1">
        <v>-1.0</v>
      </c>
      <c r="BM917" s="1">
        <v>-1.0</v>
      </c>
      <c r="BN917" s="1">
        <v>-1.0</v>
      </c>
      <c r="BO917" s="1">
        <v>-1.0</v>
      </c>
      <c r="BP917" s="1">
        <v>1.0</v>
      </c>
      <c r="BQ917" s="1">
        <v>1.0</v>
      </c>
      <c r="BR917" s="1">
        <v>-1.0</v>
      </c>
      <c r="BS917" s="1">
        <v>-1.0</v>
      </c>
      <c r="BT917" s="1">
        <v>-1.0</v>
      </c>
      <c r="BU917" s="1">
        <v>1.0</v>
      </c>
      <c r="BV917" s="1">
        <v>-1.0</v>
      </c>
      <c r="BW917" s="1">
        <v>-1.0</v>
      </c>
      <c r="BX917" s="1">
        <v>-1.0</v>
      </c>
      <c r="BY917" s="1">
        <v>-1.0</v>
      </c>
      <c r="BZ917" s="1">
        <v>-1.0</v>
      </c>
      <c r="CA917" s="1">
        <v>-1.0</v>
      </c>
      <c r="CB917" s="1">
        <v>-1.0</v>
      </c>
      <c r="CC917" s="1">
        <v>-1.0</v>
      </c>
      <c r="CD917" s="1">
        <v>31057.0</v>
      </c>
    </row>
    <row r="918">
      <c r="A918" s="1">
        <v>747029.0</v>
      </c>
      <c r="B918" s="1" t="s">
        <v>5071</v>
      </c>
      <c r="C918" s="1" t="s">
        <v>5072</v>
      </c>
      <c r="D918" s="1" t="s">
        <v>5073</v>
      </c>
      <c r="E918" s="1" t="s">
        <v>85</v>
      </c>
      <c r="F918" s="1" t="s">
        <v>5074</v>
      </c>
      <c r="G918" s="1" t="s">
        <v>5075</v>
      </c>
      <c r="H918" s="1" t="s">
        <v>5076</v>
      </c>
      <c r="I918" s="1">
        <v>3920522.0</v>
      </c>
      <c r="J918" s="1">
        <v>41201.0</v>
      </c>
      <c r="K918" s="1" t="s">
        <v>88</v>
      </c>
      <c r="L918" s="1">
        <v>0.9</v>
      </c>
      <c r="M918" s="1">
        <v>0.0</v>
      </c>
      <c r="N918" s="1">
        <v>1.0</v>
      </c>
      <c r="O918" s="1">
        <v>0.0</v>
      </c>
      <c r="P918" s="1" t="s">
        <v>89</v>
      </c>
      <c r="Q918" s="1" t="s">
        <v>391</v>
      </c>
      <c r="R918" s="1">
        <v>40.74314</v>
      </c>
      <c r="S918" s="1">
        <v>-74.00119</v>
      </c>
      <c r="T918" s="1" t="s">
        <v>91</v>
      </c>
      <c r="U918" s="1" t="s">
        <v>113</v>
      </c>
      <c r="V918" s="1">
        <v>2.0</v>
      </c>
      <c r="W918" s="1">
        <v>1.0</v>
      </c>
      <c r="X918" s="1">
        <v>1.0</v>
      </c>
      <c r="Y918" s="1">
        <v>1.0</v>
      </c>
      <c r="Z918" s="1" t="s">
        <v>93</v>
      </c>
      <c r="AA918" s="1" t="s">
        <v>5077</v>
      </c>
      <c r="AB918" s="1">
        <v>155.0</v>
      </c>
      <c r="AC918" s="1">
        <v>2.0</v>
      </c>
      <c r="AD918" s="1">
        <v>20.0</v>
      </c>
      <c r="AE918" s="1">
        <v>5.0</v>
      </c>
      <c r="AF918" s="1" t="s">
        <v>104</v>
      </c>
      <c r="AG918" s="1">
        <v>1.0</v>
      </c>
      <c r="AH918" s="1">
        <v>23.0</v>
      </c>
      <c r="AI918" s="1">
        <v>46.0</v>
      </c>
      <c r="AJ918" s="1">
        <v>69.0</v>
      </c>
      <c r="AK918" s="1">
        <v>90.0</v>
      </c>
      <c r="AL918" s="1">
        <v>18.0</v>
      </c>
      <c r="AM918" s="1">
        <v>3.0</v>
      </c>
      <c r="AN918" s="1">
        <v>100.0</v>
      </c>
      <c r="AO918" s="1">
        <v>10.0</v>
      </c>
      <c r="AP918" s="1">
        <v>9.0</v>
      </c>
      <c r="AQ918" s="1">
        <v>10.0</v>
      </c>
      <c r="AR918" s="1">
        <v>10.0</v>
      </c>
      <c r="AS918" s="1">
        <v>10.0</v>
      </c>
      <c r="AT918" s="1">
        <v>10.0</v>
      </c>
      <c r="AU918" s="1">
        <v>0.0</v>
      </c>
      <c r="AV918" s="1" t="s">
        <v>117</v>
      </c>
      <c r="AW918" s="1">
        <v>1.0</v>
      </c>
      <c r="AX918" s="1">
        <v>0.0</v>
      </c>
      <c r="AY918" s="1">
        <v>1.0</v>
      </c>
      <c r="AZ918" s="1">
        <v>0.0</v>
      </c>
      <c r="BA918" s="1">
        <v>0.24</v>
      </c>
      <c r="BB918" s="1">
        <v>-1.0</v>
      </c>
      <c r="BC918" s="1">
        <v>1.0</v>
      </c>
      <c r="BD918" s="1">
        <v>-1.0</v>
      </c>
      <c r="BE918" s="1">
        <v>-1.0</v>
      </c>
      <c r="BF918" s="1">
        <v>-1.0</v>
      </c>
      <c r="BG918" s="1">
        <v>-1.0</v>
      </c>
      <c r="BH918" s="1">
        <v>-1.0</v>
      </c>
      <c r="BI918" s="1">
        <v>-1.0</v>
      </c>
      <c r="BJ918" s="1">
        <v>1.0</v>
      </c>
      <c r="BK918" s="1">
        <v>-1.0</v>
      </c>
      <c r="BL918" s="1">
        <v>-1.0</v>
      </c>
      <c r="BM918" s="1">
        <v>-1.0</v>
      </c>
      <c r="BN918" s="1">
        <v>-1.0</v>
      </c>
      <c r="BO918" s="1">
        <v>-1.0</v>
      </c>
      <c r="BP918" s="1">
        <v>1.0</v>
      </c>
      <c r="BQ918" s="1">
        <v>-1.0</v>
      </c>
      <c r="BR918" s="1">
        <v>-1.0</v>
      </c>
      <c r="BS918" s="1">
        <v>-1.0</v>
      </c>
      <c r="BT918" s="1">
        <v>-1.0</v>
      </c>
      <c r="BU918" s="1">
        <v>1.0</v>
      </c>
      <c r="BV918" s="1">
        <v>-1.0</v>
      </c>
      <c r="BW918" s="1">
        <v>1.0</v>
      </c>
      <c r="BX918" s="1">
        <v>-1.0</v>
      </c>
      <c r="BY918" s="1">
        <v>-1.0</v>
      </c>
      <c r="BZ918" s="1">
        <v>-1.0</v>
      </c>
      <c r="CA918" s="1">
        <v>-1.0</v>
      </c>
      <c r="CB918" s="1">
        <v>-1.0</v>
      </c>
      <c r="CC918" s="1">
        <v>-1.0</v>
      </c>
      <c r="CD918" s="1">
        <v>31088.0</v>
      </c>
    </row>
    <row r="919">
      <c r="A919" s="1">
        <v>1115381.0</v>
      </c>
      <c r="B919" s="1" t="s">
        <v>5078</v>
      </c>
      <c r="C919" s="1" t="s">
        <v>5079</v>
      </c>
      <c r="D919" s="1" t="s">
        <v>5080</v>
      </c>
      <c r="E919" s="1" t="s">
        <v>85</v>
      </c>
      <c r="H919" s="1" t="s">
        <v>5081</v>
      </c>
      <c r="I919" s="1">
        <v>6121678.0</v>
      </c>
      <c r="J919" s="1">
        <v>41391.0</v>
      </c>
      <c r="M919" s="1">
        <v>0.0</v>
      </c>
      <c r="N919" s="1">
        <v>1.0</v>
      </c>
      <c r="O919" s="1">
        <v>0.0</v>
      </c>
      <c r="P919" s="1" t="s">
        <v>123</v>
      </c>
      <c r="Q919" s="1" t="s">
        <v>450</v>
      </c>
      <c r="R919" s="1">
        <v>40.67771</v>
      </c>
      <c r="S919" s="1">
        <v>-73.9815199999999</v>
      </c>
      <c r="T919" s="1" t="s">
        <v>91</v>
      </c>
      <c r="U919" s="1" t="s">
        <v>113</v>
      </c>
      <c r="V919" s="1">
        <v>1.0</v>
      </c>
      <c r="W919" s="1">
        <v>1.5</v>
      </c>
      <c r="X919" s="1">
        <v>1.0</v>
      </c>
      <c r="Y919" s="1">
        <v>1.0</v>
      </c>
      <c r="Z919" s="1" t="s">
        <v>93</v>
      </c>
      <c r="AA919" s="1" t="s">
        <v>5082</v>
      </c>
      <c r="AB919" s="1">
        <v>85.0</v>
      </c>
      <c r="AC919" s="1">
        <v>1.0</v>
      </c>
      <c r="AD919" s="1">
        <v>0.0</v>
      </c>
      <c r="AE919" s="1">
        <v>2.0</v>
      </c>
      <c r="AF919" s="1" t="s">
        <v>1192</v>
      </c>
      <c r="AG919" s="1">
        <v>1.0</v>
      </c>
      <c r="AH919" s="1">
        <v>0.0</v>
      </c>
      <c r="AI919" s="1">
        <v>0.0</v>
      </c>
      <c r="AJ919" s="1">
        <v>0.0</v>
      </c>
      <c r="AK919" s="1">
        <v>0.0</v>
      </c>
      <c r="AL919" s="1">
        <v>1.0</v>
      </c>
      <c r="AM919" s="1">
        <v>0.0</v>
      </c>
      <c r="AN919" s="1">
        <v>100.0</v>
      </c>
      <c r="AO919" s="1">
        <v>10.0</v>
      </c>
      <c r="AP919" s="1">
        <v>10.0</v>
      </c>
      <c r="AQ919" s="1">
        <v>10.0</v>
      </c>
      <c r="AR919" s="1">
        <v>10.0</v>
      </c>
      <c r="AS919" s="1">
        <v>10.0</v>
      </c>
      <c r="AT919" s="1">
        <v>10.0</v>
      </c>
      <c r="AU919" s="1">
        <v>0.0</v>
      </c>
      <c r="AV919" s="1" t="s">
        <v>117</v>
      </c>
      <c r="AW919" s="1">
        <v>1.0</v>
      </c>
      <c r="AX919" s="1">
        <v>0.0</v>
      </c>
      <c r="AY919" s="1">
        <v>1.0</v>
      </c>
      <c r="AZ919" s="1">
        <v>0.0</v>
      </c>
      <c r="BA919" s="1">
        <v>0.02</v>
      </c>
      <c r="BB919" s="1">
        <v>-1.0</v>
      </c>
      <c r="BC919" s="1">
        <v>1.0</v>
      </c>
      <c r="BD919" s="1">
        <v>-1.0</v>
      </c>
      <c r="BE919" s="1">
        <v>-1.0</v>
      </c>
      <c r="BF919" s="1">
        <v>-1.0</v>
      </c>
      <c r="BG919" s="1">
        <v>-1.0</v>
      </c>
      <c r="BH919" s="1">
        <v>-1.0</v>
      </c>
      <c r="BI919" s="1">
        <v>-1.0</v>
      </c>
      <c r="BJ919" s="1">
        <v>1.0</v>
      </c>
      <c r="BK919" s="1">
        <v>-1.0</v>
      </c>
      <c r="BL919" s="1">
        <v>-1.0</v>
      </c>
      <c r="BM919" s="1">
        <v>1.0</v>
      </c>
      <c r="BN919" s="1">
        <v>1.0</v>
      </c>
      <c r="BO919" s="1">
        <v>-1.0</v>
      </c>
      <c r="BP919" s="1">
        <v>-1.0</v>
      </c>
      <c r="BQ919" s="1">
        <v>-1.0</v>
      </c>
      <c r="BR919" s="1">
        <v>-1.0</v>
      </c>
      <c r="BS919" s="1">
        <v>-1.0</v>
      </c>
      <c r="BT919" s="1">
        <v>-1.0</v>
      </c>
      <c r="BU919" s="1">
        <v>1.0</v>
      </c>
      <c r="BV919" s="1">
        <v>-1.0</v>
      </c>
      <c r="BW919" s="1">
        <v>1.0</v>
      </c>
      <c r="BX919" s="1">
        <v>-1.0</v>
      </c>
      <c r="BY919" s="1">
        <v>-1.0</v>
      </c>
      <c r="BZ919" s="1">
        <v>-1.0</v>
      </c>
      <c r="CA919" s="1">
        <v>-1.0</v>
      </c>
      <c r="CB919" s="1">
        <v>-1.0</v>
      </c>
      <c r="CC919" s="1">
        <v>-1.0</v>
      </c>
      <c r="CD919" s="1">
        <v>31126.0</v>
      </c>
    </row>
    <row r="920">
      <c r="A920" s="1">
        <v>3.412472E7</v>
      </c>
      <c r="B920" s="1" t="s">
        <v>5083</v>
      </c>
      <c r="C920" s="1" t="s">
        <v>5084</v>
      </c>
      <c r="D920" s="1" t="s">
        <v>5085</v>
      </c>
      <c r="E920" s="1" t="s">
        <v>85</v>
      </c>
      <c r="H920" s="1" t="s">
        <v>5086</v>
      </c>
      <c r="I920" s="1">
        <v>6665872.0</v>
      </c>
      <c r="J920" s="1">
        <v>41425.0</v>
      </c>
      <c r="K920" s="1" t="s">
        <v>272</v>
      </c>
      <c r="L920" s="1">
        <v>0.83</v>
      </c>
      <c r="M920" s="1">
        <v>0.0</v>
      </c>
      <c r="N920" s="1">
        <v>1.0</v>
      </c>
      <c r="O920" s="1">
        <v>1.0</v>
      </c>
      <c r="P920" s="1" t="s">
        <v>89</v>
      </c>
      <c r="Q920" s="1" t="s">
        <v>370</v>
      </c>
      <c r="R920" s="1">
        <v>40.7631</v>
      </c>
      <c r="S920" s="1">
        <v>-73.98963</v>
      </c>
      <c r="T920" s="1" t="s">
        <v>91</v>
      </c>
      <c r="U920" s="1" t="s">
        <v>113</v>
      </c>
      <c r="V920" s="1">
        <v>1.0</v>
      </c>
      <c r="W920" s="1">
        <v>1.0</v>
      </c>
      <c r="X920" s="1">
        <v>1.0</v>
      </c>
      <c r="Y920" s="1">
        <v>1.0</v>
      </c>
      <c r="Z920" s="1" t="s">
        <v>93</v>
      </c>
      <c r="AA920" s="1" t="s">
        <v>5087</v>
      </c>
      <c r="AB920" s="1">
        <v>75.0</v>
      </c>
      <c r="AC920" s="1">
        <v>1.0</v>
      </c>
      <c r="AD920" s="1">
        <v>0.0</v>
      </c>
      <c r="AE920" s="1">
        <v>2.0</v>
      </c>
      <c r="AF920" s="1" t="s">
        <v>127</v>
      </c>
      <c r="AG920" s="1">
        <v>1.0</v>
      </c>
      <c r="AH920" s="1">
        <v>2.0</v>
      </c>
      <c r="AI920" s="1">
        <v>12.0</v>
      </c>
      <c r="AJ920" s="1">
        <v>33.0</v>
      </c>
      <c r="AK920" s="1">
        <v>33.0</v>
      </c>
      <c r="AL920" s="1">
        <v>15.0</v>
      </c>
      <c r="AM920" s="1">
        <v>15.0</v>
      </c>
      <c r="AN920" s="1">
        <v>97.0</v>
      </c>
      <c r="AO920" s="1">
        <v>10.0</v>
      </c>
      <c r="AP920" s="1">
        <v>9.0</v>
      </c>
      <c r="AQ920" s="1">
        <v>10.0</v>
      </c>
      <c r="AR920" s="1">
        <v>10.0</v>
      </c>
      <c r="AS920" s="1">
        <v>10.0</v>
      </c>
      <c r="AT920" s="1">
        <v>10.0</v>
      </c>
      <c r="AU920" s="1">
        <v>1.0</v>
      </c>
      <c r="AV920" s="1" t="s">
        <v>117</v>
      </c>
      <c r="AW920" s="1">
        <v>1.0</v>
      </c>
      <c r="AX920" s="1">
        <v>0.0</v>
      </c>
      <c r="AY920" s="1">
        <v>1.0</v>
      </c>
      <c r="AZ920" s="1">
        <v>0.0</v>
      </c>
      <c r="BA920" s="1">
        <v>6.34</v>
      </c>
      <c r="BB920" s="1">
        <v>-1.0</v>
      </c>
      <c r="BC920" s="1">
        <v>1.0</v>
      </c>
      <c r="BD920" s="1">
        <v>-1.0</v>
      </c>
      <c r="BE920" s="1">
        <v>-1.0</v>
      </c>
      <c r="BF920" s="1">
        <v>-1.0</v>
      </c>
      <c r="BG920" s="1">
        <v>-1.0</v>
      </c>
      <c r="BH920" s="1">
        <v>-1.0</v>
      </c>
      <c r="BI920" s="1">
        <v>-1.0</v>
      </c>
      <c r="BJ920" s="1">
        <v>1.0</v>
      </c>
      <c r="BK920" s="1">
        <v>-1.0</v>
      </c>
      <c r="BL920" s="1">
        <v>-1.0</v>
      </c>
      <c r="BM920" s="1">
        <v>-1.0</v>
      </c>
      <c r="BN920" s="1">
        <v>-1.0</v>
      </c>
      <c r="BO920" s="1">
        <v>-1.0</v>
      </c>
      <c r="BP920" s="1">
        <v>-1.0</v>
      </c>
      <c r="BQ920" s="1">
        <v>-1.0</v>
      </c>
      <c r="BR920" s="1">
        <v>-1.0</v>
      </c>
      <c r="BS920" s="1">
        <v>-1.0</v>
      </c>
      <c r="BT920" s="1">
        <v>-1.0</v>
      </c>
      <c r="BU920" s="1">
        <v>1.0</v>
      </c>
      <c r="BV920" s="1">
        <v>-1.0</v>
      </c>
      <c r="BW920" s="1">
        <v>-1.0</v>
      </c>
      <c r="BX920" s="1">
        <v>-1.0</v>
      </c>
      <c r="BY920" s="1">
        <v>-1.0</v>
      </c>
      <c r="BZ920" s="1">
        <v>-1.0</v>
      </c>
      <c r="CA920" s="1">
        <v>-1.0</v>
      </c>
      <c r="CB920" s="1">
        <v>-1.0</v>
      </c>
      <c r="CC920" s="1">
        <v>-1.0</v>
      </c>
      <c r="CD920" s="1">
        <v>31133.0</v>
      </c>
    </row>
    <row r="921">
      <c r="A921" s="1">
        <v>780858.0</v>
      </c>
      <c r="B921" s="1" t="s">
        <v>5088</v>
      </c>
      <c r="C921" s="1" t="s">
        <v>5089</v>
      </c>
      <c r="D921" s="1" t="s">
        <v>5090</v>
      </c>
      <c r="E921" s="1" t="s">
        <v>85</v>
      </c>
      <c r="H921" s="1" t="s">
        <v>5091</v>
      </c>
      <c r="I921" s="1">
        <v>4118217.0</v>
      </c>
      <c r="J921" s="1">
        <v>41224.0</v>
      </c>
      <c r="K921" s="1" t="s">
        <v>339</v>
      </c>
      <c r="L921" s="1">
        <v>0.43</v>
      </c>
      <c r="M921" s="1">
        <v>0.0</v>
      </c>
      <c r="N921" s="1">
        <v>1.0</v>
      </c>
      <c r="O921" s="1">
        <v>1.0</v>
      </c>
      <c r="P921" s="1" t="s">
        <v>123</v>
      </c>
      <c r="Q921" s="1" t="s">
        <v>229</v>
      </c>
      <c r="R921" s="1">
        <v>40.6879799999999</v>
      </c>
      <c r="S921" s="1">
        <v>-73.97442</v>
      </c>
      <c r="T921" s="1" t="s">
        <v>91</v>
      </c>
      <c r="U921" s="1" t="s">
        <v>92</v>
      </c>
      <c r="V921" s="1">
        <v>2.0</v>
      </c>
      <c r="W921" s="1">
        <v>1.0</v>
      </c>
      <c r="X921" s="1">
        <v>1.0</v>
      </c>
      <c r="Y921" s="1">
        <v>1.0</v>
      </c>
      <c r="Z921" s="1" t="s">
        <v>93</v>
      </c>
      <c r="AA921" s="1" t="s">
        <v>5092</v>
      </c>
      <c r="AB921" s="1">
        <v>145.0</v>
      </c>
      <c r="AC921" s="1">
        <v>1.0</v>
      </c>
      <c r="AD921" s="1">
        <v>0.0</v>
      </c>
      <c r="AE921" s="1">
        <v>7.0</v>
      </c>
      <c r="AF921" s="1" t="s">
        <v>179</v>
      </c>
      <c r="AG921" s="1">
        <v>1.0</v>
      </c>
      <c r="AH921" s="1">
        <v>0.0</v>
      </c>
      <c r="AI921" s="1">
        <v>7.0</v>
      </c>
      <c r="AJ921" s="1">
        <v>36.0</v>
      </c>
      <c r="AK921" s="1">
        <v>36.0</v>
      </c>
      <c r="AL921" s="1">
        <v>4.0</v>
      </c>
      <c r="AM921" s="1">
        <v>2.0</v>
      </c>
      <c r="AN921" s="1">
        <v>100.0</v>
      </c>
      <c r="AO921" s="1">
        <v>10.0</v>
      </c>
      <c r="AP921" s="1">
        <v>9.0</v>
      </c>
      <c r="AQ921" s="1">
        <v>10.0</v>
      </c>
      <c r="AR921" s="1">
        <v>10.0</v>
      </c>
      <c r="AS921" s="1">
        <v>10.0</v>
      </c>
      <c r="AT921" s="1">
        <v>10.0</v>
      </c>
      <c r="AU921" s="1">
        <v>0.0</v>
      </c>
      <c r="AV921" s="1" t="s">
        <v>105</v>
      </c>
      <c r="AW921" s="1">
        <v>1.0</v>
      </c>
      <c r="AX921" s="1">
        <v>1.0</v>
      </c>
      <c r="AY921" s="1">
        <v>0.0</v>
      </c>
      <c r="AZ921" s="1">
        <v>0.0</v>
      </c>
      <c r="BA921" s="1">
        <v>0.05</v>
      </c>
      <c r="BB921" s="1">
        <v>-1.0</v>
      </c>
      <c r="BC921" s="1">
        <v>1.0</v>
      </c>
      <c r="BD921" s="1">
        <v>-1.0</v>
      </c>
      <c r="BE921" s="1">
        <v>-1.0</v>
      </c>
      <c r="BF921" s="1">
        <v>-1.0</v>
      </c>
      <c r="BG921" s="1">
        <v>-1.0</v>
      </c>
      <c r="BH921" s="1">
        <v>-1.0</v>
      </c>
      <c r="BI921" s="1">
        <v>-1.0</v>
      </c>
      <c r="BJ921" s="1">
        <v>-1.0</v>
      </c>
      <c r="BK921" s="1">
        <v>-1.0</v>
      </c>
      <c r="BL921" s="1">
        <v>-1.0</v>
      </c>
      <c r="BM921" s="1">
        <v>1.0</v>
      </c>
      <c r="BN921" s="1">
        <v>-1.0</v>
      </c>
      <c r="BO921" s="1">
        <v>-1.0</v>
      </c>
      <c r="BP921" s="1">
        <v>1.0</v>
      </c>
      <c r="BQ921" s="1">
        <v>1.0</v>
      </c>
      <c r="BR921" s="1">
        <v>-1.0</v>
      </c>
      <c r="BS921" s="1">
        <v>-1.0</v>
      </c>
      <c r="BT921" s="1">
        <v>-1.0</v>
      </c>
      <c r="BU921" s="1">
        <v>1.0</v>
      </c>
      <c r="BV921" s="1">
        <v>1.0</v>
      </c>
      <c r="BW921" s="1">
        <v>1.0</v>
      </c>
      <c r="BX921" s="1">
        <v>-1.0</v>
      </c>
      <c r="BY921" s="1">
        <v>-1.0</v>
      </c>
      <c r="BZ921" s="1">
        <v>1.0</v>
      </c>
      <c r="CA921" s="1">
        <v>-1.0</v>
      </c>
      <c r="CB921" s="1">
        <v>-1.0</v>
      </c>
      <c r="CC921" s="1">
        <v>-1.0</v>
      </c>
      <c r="CD921" s="1">
        <v>31154.0</v>
      </c>
    </row>
    <row r="922">
      <c r="A922" s="1">
        <v>2.1677053E7</v>
      </c>
      <c r="B922" s="1" t="s">
        <v>5093</v>
      </c>
      <c r="C922" s="1" t="s">
        <v>5094</v>
      </c>
      <c r="D922" s="1" t="s">
        <v>5095</v>
      </c>
      <c r="E922" s="1" t="s">
        <v>85</v>
      </c>
      <c r="F922" s="1" t="s">
        <v>5096</v>
      </c>
      <c r="G922" s="1" t="s">
        <v>5097</v>
      </c>
      <c r="H922" s="2" t="str">
        <f>- no shoes in The house - SMOKING outside Only please - please return The house to The state in which you arrived</f>
        <v>#ERROR!</v>
      </c>
      <c r="I922" s="1">
        <v>5761098.0</v>
      </c>
      <c r="J922" s="1">
        <v>41367.0</v>
      </c>
      <c r="K922" s="1" t="s">
        <v>134</v>
      </c>
      <c r="L922" s="1">
        <v>1.0</v>
      </c>
      <c r="M922" s="1">
        <v>0.0</v>
      </c>
      <c r="N922" s="1">
        <v>1.0</v>
      </c>
      <c r="O922" s="1">
        <v>0.0</v>
      </c>
      <c r="P922" s="1" t="s">
        <v>89</v>
      </c>
      <c r="Q922" s="1" t="s">
        <v>90</v>
      </c>
      <c r="R922" s="1">
        <v>40.74023</v>
      </c>
      <c r="S922" s="1">
        <v>-73.99994</v>
      </c>
      <c r="T922" s="1" t="s">
        <v>91</v>
      </c>
      <c r="U922" s="1" t="s">
        <v>92</v>
      </c>
      <c r="V922" s="1">
        <v>4.0</v>
      </c>
      <c r="W922" s="1">
        <v>2.0</v>
      </c>
      <c r="X922" s="1">
        <v>2.0</v>
      </c>
      <c r="Y922" s="1">
        <v>1.0</v>
      </c>
      <c r="Z922" s="1" t="s">
        <v>93</v>
      </c>
      <c r="AA922" s="1" t="s">
        <v>5098</v>
      </c>
      <c r="AB922" s="1">
        <v>485.0</v>
      </c>
      <c r="AC922" s="1">
        <v>1.0</v>
      </c>
      <c r="AD922" s="1">
        <v>0.0</v>
      </c>
      <c r="AE922" s="1">
        <v>3.0</v>
      </c>
      <c r="AF922" s="1" t="s">
        <v>2136</v>
      </c>
      <c r="AG922" s="1">
        <v>1.0</v>
      </c>
      <c r="AH922" s="1">
        <v>0.0</v>
      </c>
      <c r="AI922" s="1">
        <v>1.0</v>
      </c>
      <c r="AJ922" s="1">
        <v>1.0</v>
      </c>
      <c r="AK922" s="1">
        <v>1.0</v>
      </c>
      <c r="AL922" s="1">
        <v>2.0</v>
      </c>
      <c r="AM922" s="1">
        <v>2.0</v>
      </c>
      <c r="AN922" s="1">
        <v>100.0</v>
      </c>
      <c r="AO922" s="1">
        <v>10.0</v>
      </c>
      <c r="AP922" s="1">
        <v>10.0</v>
      </c>
      <c r="AQ922" s="1">
        <v>10.0</v>
      </c>
      <c r="AR922" s="1">
        <v>10.0</v>
      </c>
      <c r="AS922" s="1">
        <v>10.0</v>
      </c>
      <c r="AT922" s="1">
        <v>10.0</v>
      </c>
      <c r="AU922" s="1">
        <v>0.0</v>
      </c>
      <c r="AV922" s="1" t="s">
        <v>105</v>
      </c>
      <c r="AW922" s="1">
        <v>1.0</v>
      </c>
      <c r="AX922" s="1">
        <v>1.0</v>
      </c>
      <c r="AY922" s="1">
        <v>0.0</v>
      </c>
      <c r="AZ922" s="1">
        <v>0.0</v>
      </c>
      <c r="BA922" s="1">
        <v>0.32</v>
      </c>
      <c r="BB922" s="1">
        <v>-1.0</v>
      </c>
      <c r="BC922" s="1">
        <v>1.0</v>
      </c>
      <c r="BD922" s="1">
        <v>-1.0</v>
      </c>
      <c r="BE922" s="1">
        <v>-1.0</v>
      </c>
      <c r="BF922" s="1">
        <v>-1.0</v>
      </c>
      <c r="BG922" s="1">
        <v>-1.0</v>
      </c>
      <c r="BH922" s="1">
        <v>-1.0</v>
      </c>
      <c r="BI922" s="1">
        <v>-1.0</v>
      </c>
      <c r="BJ922" s="1">
        <v>1.0</v>
      </c>
      <c r="BK922" s="1">
        <v>-1.0</v>
      </c>
      <c r="BL922" s="1">
        <v>-1.0</v>
      </c>
      <c r="BM922" s="1">
        <v>1.0</v>
      </c>
      <c r="BN922" s="1">
        <v>1.0</v>
      </c>
      <c r="BO922" s="1">
        <v>-1.0</v>
      </c>
      <c r="BP922" s="1">
        <v>1.0</v>
      </c>
      <c r="BQ922" s="1">
        <v>-1.0</v>
      </c>
      <c r="BR922" s="1">
        <v>-1.0</v>
      </c>
      <c r="BS922" s="1">
        <v>-1.0</v>
      </c>
      <c r="BT922" s="1">
        <v>-1.0</v>
      </c>
      <c r="BU922" s="1">
        <v>1.0</v>
      </c>
      <c r="BV922" s="1">
        <v>-1.0</v>
      </c>
      <c r="BW922" s="1">
        <v>1.0</v>
      </c>
      <c r="BX922" s="1">
        <v>-1.0</v>
      </c>
      <c r="BY922" s="1">
        <v>-1.0</v>
      </c>
      <c r="BZ922" s="1">
        <v>-1.0</v>
      </c>
      <c r="CA922" s="1">
        <v>-1.0</v>
      </c>
      <c r="CB922" s="1">
        <v>-1.0</v>
      </c>
      <c r="CC922" s="1">
        <v>-1.0</v>
      </c>
      <c r="CD922" s="1">
        <v>31264.0</v>
      </c>
    </row>
    <row r="923">
      <c r="A923" s="1">
        <v>9759704.0</v>
      </c>
      <c r="B923" s="1" t="s">
        <v>5099</v>
      </c>
      <c r="C923" s="1" t="s">
        <v>5100</v>
      </c>
      <c r="D923" s="1" t="s">
        <v>5101</v>
      </c>
      <c r="E923" s="1" t="s">
        <v>85</v>
      </c>
      <c r="F923" s="1" t="s">
        <v>5102</v>
      </c>
      <c r="G923" s="1" t="s">
        <v>5103</v>
      </c>
      <c r="H923" s="1" t="s">
        <v>5104</v>
      </c>
      <c r="I923" s="1">
        <v>6706379.0</v>
      </c>
      <c r="J923" s="1">
        <v>41427.0</v>
      </c>
      <c r="M923" s="1">
        <v>0.0</v>
      </c>
      <c r="N923" s="1">
        <v>1.0</v>
      </c>
      <c r="O923" s="1">
        <v>0.0</v>
      </c>
      <c r="P923" s="1" t="s">
        <v>123</v>
      </c>
      <c r="Q923" s="1" t="s">
        <v>157</v>
      </c>
      <c r="R923" s="1">
        <v>40.69133</v>
      </c>
      <c r="S923" s="1">
        <v>-73.9426</v>
      </c>
      <c r="T923" s="1" t="s">
        <v>91</v>
      </c>
      <c r="U923" s="1" t="s">
        <v>113</v>
      </c>
      <c r="V923" s="1">
        <v>1.0</v>
      </c>
      <c r="W923" s="1">
        <v>1.0</v>
      </c>
      <c r="X923" s="1">
        <v>1.0</v>
      </c>
      <c r="Y923" s="1">
        <v>1.0</v>
      </c>
      <c r="Z923" s="1" t="s">
        <v>264</v>
      </c>
      <c r="AA923" s="1" t="s">
        <v>5105</v>
      </c>
      <c r="AB923" s="1">
        <v>31.0</v>
      </c>
      <c r="AC923" s="1">
        <v>1.0</v>
      </c>
      <c r="AD923" s="1">
        <v>0.0</v>
      </c>
      <c r="AE923" s="1">
        <v>3.0</v>
      </c>
      <c r="AF923" s="1" t="s">
        <v>187</v>
      </c>
      <c r="AG923" s="1">
        <v>1.0</v>
      </c>
      <c r="AH923" s="1">
        <v>0.0</v>
      </c>
      <c r="AI923" s="1">
        <v>0.0</v>
      </c>
      <c r="AJ923" s="1">
        <v>0.0</v>
      </c>
      <c r="AK923" s="1">
        <v>0.0</v>
      </c>
      <c r="AL923" s="1">
        <v>2.0</v>
      </c>
      <c r="AM923" s="1">
        <v>0.0</v>
      </c>
      <c r="AN923" s="1">
        <v>100.0</v>
      </c>
      <c r="AO923" s="1">
        <v>10.0</v>
      </c>
      <c r="AP923" s="1">
        <v>10.0</v>
      </c>
      <c r="AQ923" s="1">
        <v>10.0</v>
      </c>
      <c r="AR923" s="1">
        <v>10.0</v>
      </c>
      <c r="AS923" s="1">
        <v>9.0</v>
      </c>
      <c r="AT923" s="1">
        <v>10.0</v>
      </c>
      <c r="AU923" s="1">
        <v>0.0</v>
      </c>
      <c r="AV923" s="1" t="s">
        <v>96</v>
      </c>
      <c r="AW923" s="1">
        <v>1.0</v>
      </c>
      <c r="AX923" s="1">
        <v>0.0</v>
      </c>
      <c r="AY923" s="1">
        <v>1.0</v>
      </c>
      <c r="AZ923" s="1">
        <v>0.0</v>
      </c>
      <c r="BA923" s="1">
        <v>0.05</v>
      </c>
      <c r="BB923" s="1">
        <v>-1.0</v>
      </c>
      <c r="BC923" s="1">
        <v>1.0</v>
      </c>
      <c r="BD923" s="1">
        <v>-1.0</v>
      </c>
      <c r="BE923" s="1">
        <v>-1.0</v>
      </c>
      <c r="BF923" s="1">
        <v>-1.0</v>
      </c>
      <c r="BG923" s="1">
        <v>-1.0</v>
      </c>
      <c r="BH923" s="1">
        <v>-1.0</v>
      </c>
      <c r="BI923" s="1">
        <v>-1.0</v>
      </c>
      <c r="BJ923" s="1">
        <v>-1.0</v>
      </c>
      <c r="BK923" s="1">
        <v>-1.0</v>
      </c>
      <c r="BL923" s="1">
        <v>-1.0</v>
      </c>
      <c r="BM923" s="1">
        <v>-1.0</v>
      </c>
      <c r="BN923" s="1">
        <v>-1.0</v>
      </c>
      <c r="BO923" s="1">
        <v>-1.0</v>
      </c>
      <c r="BP923" s="1">
        <v>-1.0</v>
      </c>
      <c r="BQ923" s="1">
        <v>-1.0</v>
      </c>
      <c r="BR923" s="1">
        <v>-1.0</v>
      </c>
      <c r="BS923" s="1">
        <v>-1.0</v>
      </c>
      <c r="BT923" s="1">
        <v>-1.0</v>
      </c>
      <c r="BU923" s="1">
        <v>1.0</v>
      </c>
      <c r="BV923" s="1">
        <v>-1.0</v>
      </c>
      <c r="BW923" s="1">
        <v>-1.0</v>
      </c>
      <c r="BX923" s="1">
        <v>-1.0</v>
      </c>
      <c r="BY923" s="1">
        <v>-1.0</v>
      </c>
      <c r="BZ923" s="1">
        <v>-1.0</v>
      </c>
      <c r="CA923" s="1">
        <v>-1.0</v>
      </c>
      <c r="CB923" s="1">
        <v>-1.0</v>
      </c>
      <c r="CC923" s="1">
        <v>-1.0</v>
      </c>
      <c r="CD923" s="1">
        <v>31301.0</v>
      </c>
    </row>
    <row r="924">
      <c r="A924" s="1">
        <v>2.0788666E7</v>
      </c>
      <c r="B924" s="1" t="s">
        <v>5106</v>
      </c>
      <c r="C924" s="1" t="s">
        <v>5107</v>
      </c>
      <c r="D924" s="1" t="s">
        <v>5108</v>
      </c>
      <c r="E924" s="1" t="s">
        <v>85</v>
      </c>
      <c r="F924" s="1" t="s">
        <v>5109</v>
      </c>
      <c r="G924" s="1" t="s">
        <v>5110</v>
      </c>
      <c r="H924" s="1" t="s">
        <v>5111</v>
      </c>
      <c r="I924" s="1">
        <v>1.48960265E8</v>
      </c>
      <c r="J924" s="1">
        <v>42981.0</v>
      </c>
      <c r="K924" s="1" t="s">
        <v>134</v>
      </c>
      <c r="L924" s="1">
        <v>1.0</v>
      </c>
      <c r="M924" s="1">
        <v>0.0</v>
      </c>
      <c r="N924" s="1">
        <v>3.0</v>
      </c>
      <c r="O924" s="1">
        <v>0.0</v>
      </c>
      <c r="P924" s="1" t="s">
        <v>621</v>
      </c>
      <c r="Q924" s="1" t="s">
        <v>1608</v>
      </c>
      <c r="R924" s="1">
        <v>40.87519</v>
      </c>
      <c r="S924" s="1">
        <v>-73.91245</v>
      </c>
      <c r="T924" s="1" t="s">
        <v>125</v>
      </c>
      <c r="U924" s="1" t="s">
        <v>113</v>
      </c>
      <c r="V924" s="1">
        <v>1.0</v>
      </c>
      <c r="W924" s="1">
        <v>1.0</v>
      </c>
      <c r="X924" s="1">
        <v>1.0</v>
      </c>
      <c r="Y924" s="1">
        <v>1.0</v>
      </c>
      <c r="Z924" s="1" t="s">
        <v>93</v>
      </c>
      <c r="AA924" s="1" t="s">
        <v>5112</v>
      </c>
      <c r="AB924" s="1">
        <v>65.0</v>
      </c>
      <c r="AC924" s="1">
        <v>1.0</v>
      </c>
      <c r="AD924" s="1">
        <v>50.0</v>
      </c>
      <c r="AE924" s="1">
        <v>2.0</v>
      </c>
      <c r="AF924" s="1" t="s">
        <v>104</v>
      </c>
      <c r="AG924" s="1">
        <v>1.0</v>
      </c>
      <c r="AH924" s="1">
        <v>22.0</v>
      </c>
      <c r="AI924" s="1">
        <v>44.0</v>
      </c>
      <c r="AJ924" s="1">
        <v>64.0</v>
      </c>
      <c r="AK924" s="1">
        <v>112.0</v>
      </c>
      <c r="AL924" s="1">
        <v>5.0</v>
      </c>
      <c r="AM924" s="1">
        <v>1.0</v>
      </c>
      <c r="AN924" s="1">
        <v>100.0</v>
      </c>
      <c r="AO924" s="1">
        <v>10.0</v>
      </c>
      <c r="AP924" s="1">
        <v>10.0</v>
      </c>
      <c r="AQ924" s="1">
        <v>10.0</v>
      </c>
      <c r="AR924" s="1">
        <v>10.0</v>
      </c>
      <c r="AS924" s="1">
        <v>10.0</v>
      </c>
      <c r="AT924" s="1">
        <v>10.0</v>
      </c>
      <c r="AU924" s="1">
        <v>0.0</v>
      </c>
      <c r="AV924" s="1" t="s">
        <v>96</v>
      </c>
      <c r="AW924" s="1">
        <v>3.0</v>
      </c>
      <c r="AX924" s="1">
        <v>0.0</v>
      </c>
      <c r="AY924" s="1">
        <v>3.0</v>
      </c>
      <c r="AZ924" s="1">
        <v>0.0</v>
      </c>
      <c r="BA924" s="1">
        <v>0.23</v>
      </c>
      <c r="BB924" s="1">
        <v>-1.0</v>
      </c>
      <c r="BC924" s="1">
        <v>1.0</v>
      </c>
      <c r="BD924" s="1">
        <v>-1.0</v>
      </c>
      <c r="BE924" s="1">
        <v>-1.0</v>
      </c>
      <c r="BF924" s="1">
        <v>1.0</v>
      </c>
      <c r="BG924" s="1">
        <v>-1.0</v>
      </c>
      <c r="BH924" s="1">
        <v>1.0</v>
      </c>
      <c r="BI924" s="1">
        <v>-1.0</v>
      </c>
      <c r="BJ924" s="1">
        <v>-1.0</v>
      </c>
      <c r="BK924" s="1">
        <v>1.0</v>
      </c>
      <c r="BL924" s="1">
        <v>1.0</v>
      </c>
      <c r="BM924" s="1">
        <v>-1.0</v>
      </c>
      <c r="BN924" s="1">
        <v>-1.0</v>
      </c>
      <c r="BO924" s="1">
        <v>-1.0</v>
      </c>
      <c r="BP924" s="1">
        <v>-1.0</v>
      </c>
      <c r="BQ924" s="1">
        <v>1.0</v>
      </c>
      <c r="BR924" s="1">
        <v>-1.0</v>
      </c>
      <c r="BS924" s="1">
        <v>1.0</v>
      </c>
      <c r="BT924" s="1">
        <v>-1.0</v>
      </c>
      <c r="BU924" s="1">
        <v>1.0</v>
      </c>
      <c r="BV924" s="1">
        <v>1.0</v>
      </c>
      <c r="BW924" s="1">
        <v>-1.0</v>
      </c>
      <c r="BX924" s="1">
        <v>-1.0</v>
      </c>
      <c r="BY924" s="1">
        <v>-1.0</v>
      </c>
      <c r="BZ924" s="1">
        <v>-1.0</v>
      </c>
      <c r="CA924" s="1">
        <v>-1.0</v>
      </c>
      <c r="CB924" s="1">
        <v>1.0</v>
      </c>
      <c r="CC924" s="1">
        <v>-1.0</v>
      </c>
      <c r="CD924" s="1">
        <v>31336.0</v>
      </c>
    </row>
    <row r="925">
      <c r="A925" s="1">
        <v>8420572.0</v>
      </c>
      <c r="B925" s="1" t="s">
        <v>5113</v>
      </c>
      <c r="C925" s="1" t="s">
        <v>5114</v>
      </c>
      <c r="D925" s="1" t="s">
        <v>5115</v>
      </c>
      <c r="E925" s="1" t="s">
        <v>85</v>
      </c>
      <c r="F925" s="1" t="s">
        <v>5116</v>
      </c>
      <c r="G925" s="1" t="s">
        <v>5117</v>
      </c>
      <c r="H925" s="1" t="s">
        <v>5118</v>
      </c>
      <c r="I925" s="1">
        <v>4.4347591E7</v>
      </c>
      <c r="J925" s="1">
        <v>42263.0</v>
      </c>
      <c r="M925" s="1">
        <v>0.0</v>
      </c>
      <c r="N925" s="1">
        <v>1.0</v>
      </c>
      <c r="O925" s="1">
        <v>0.0</v>
      </c>
      <c r="P925" s="1" t="s">
        <v>123</v>
      </c>
      <c r="Q925" s="1" t="s">
        <v>519</v>
      </c>
      <c r="R925" s="1">
        <v>40.7034</v>
      </c>
      <c r="S925" s="1">
        <v>-73.9296</v>
      </c>
      <c r="T925" s="1" t="s">
        <v>91</v>
      </c>
      <c r="U925" s="1" t="s">
        <v>113</v>
      </c>
      <c r="V925" s="1">
        <v>2.0</v>
      </c>
      <c r="W925" s="1">
        <v>1.0</v>
      </c>
      <c r="X925" s="1">
        <v>1.0</v>
      </c>
      <c r="Y925" s="1">
        <v>1.0</v>
      </c>
      <c r="Z925" s="1" t="s">
        <v>93</v>
      </c>
      <c r="AA925" s="1" t="s">
        <v>5119</v>
      </c>
      <c r="AB925" s="1">
        <v>50.0</v>
      </c>
      <c r="AC925" s="1">
        <v>1.0</v>
      </c>
      <c r="AD925" s="1">
        <v>30.0</v>
      </c>
      <c r="AE925" s="1">
        <v>2.0</v>
      </c>
      <c r="AF925" s="1" t="s">
        <v>456</v>
      </c>
      <c r="AG925" s="1">
        <v>1.0</v>
      </c>
      <c r="AH925" s="1">
        <v>0.0</v>
      </c>
      <c r="AI925" s="1">
        <v>0.0</v>
      </c>
      <c r="AJ925" s="1">
        <v>0.0</v>
      </c>
      <c r="AK925" s="1">
        <v>0.0</v>
      </c>
      <c r="AL925" s="1">
        <v>0.0</v>
      </c>
      <c r="AM925" s="1">
        <v>0.0</v>
      </c>
      <c r="AU925" s="1">
        <v>0.0</v>
      </c>
      <c r="AV925" s="1" t="s">
        <v>105</v>
      </c>
      <c r="AW925" s="1">
        <v>1.0</v>
      </c>
      <c r="AX925" s="1">
        <v>0.0</v>
      </c>
      <c r="AY925" s="1">
        <v>1.0</v>
      </c>
      <c r="AZ925" s="1">
        <v>0.0</v>
      </c>
      <c r="BB925" s="1">
        <v>-1.0</v>
      </c>
      <c r="BC925" s="1">
        <v>1.0</v>
      </c>
      <c r="BD925" s="1">
        <v>-1.0</v>
      </c>
      <c r="BE925" s="1">
        <v>-1.0</v>
      </c>
      <c r="BF925" s="1">
        <v>-1.0</v>
      </c>
      <c r="BG925" s="1">
        <v>-1.0</v>
      </c>
      <c r="BH925" s="1">
        <v>-1.0</v>
      </c>
      <c r="BI925" s="1">
        <v>-1.0</v>
      </c>
      <c r="BJ925" s="1">
        <v>-1.0</v>
      </c>
      <c r="BK925" s="1">
        <v>-1.0</v>
      </c>
      <c r="BL925" s="1">
        <v>-1.0</v>
      </c>
      <c r="BM925" s="1">
        <v>-1.0</v>
      </c>
      <c r="BN925" s="1">
        <v>-1.0</v>
      </c>
      <c r="BO925" s="1">
        <v>-1.0</v>
      </c>
      <c r="BP925" s="1">
        <v>-1.0</v>
      </c>
      <c r="BQ925" s="1">
        <v>-1.0</v>
      </c>
      <c r="BR925" s="1">
        <v>-1.0</v>
      </c>
      <c r="BS925" s="1">
        <v>-1.0</v>
      </c>
      <c r="BT925" s="1">
        <v>-1.0</v>
      </c>
      <c r="BU925" s="1">
        <v>1.0</v>
      </c>
      <c r="BV925" s="1">
        <v>-1.0</v>
      </c>
      <c r="BW925" s="1">
        <v>-1.0</v>
      </c>
      <c r="BX925" s="1">
        <v>-1.0</v>
      </c>
      <c r="BY925" s="1">
        <v>-1.0</v>
      </c>
      <c r="BZ925" s="1">
        <v>-1.0</v>
      </c>
      <c r="CA925" s="1">
        <v>1.0</v>
      </c>
      <c r="CB925" s="1">
        <v>-1.0</v>
      </c>
      <c r="CC925" s="1">
        <v>-1.0</v>
      </c>
      <c r="CD925" s="1">
        <v>31418.0</v>
      </c>
    </row>
    <row r="926">
      <c r="A926" s="1">
        <v>2.3249573E7</v>
      </c>
      <c r="B926" s="1" t="s">
        <v>5120</v>
      </c>
      <c r="C926" s="1" t="s">
        <v>5121</v>
      </c>
      <c r="D926" s="1" t="s">
        <v>5121</v>
      </c>
      <c r="E926" s="1" t="s">
        <v>85</v>
      </c>
      <c r="H926" s="1" t="s">
        <v>5122</v>
      </c>
      <c r="I926" s="1">
        <v>8.314162E7</v>
      </c>
      <c r="J926" s="1">
        <v>42562.0</v>
      </c>
      <c r="M926" s="1">
        <v>0.0</v>
      </c>
      <c r="N926" s="1">
        <v>1.0</v>
      </c>
      <c r="O926" s="1">
        <v>0.0</v>
      </c>
      <c r="P926" s="1" t="s">
        <v>123</v>
      </c>
      <c r="Q926" s="1" t="s">
        <v>1802</v>
      </c>
      <c r="R926" s="1">
        <v>40.65511</v>
      </c>
      <c r="S926" s="1">
        <v>-74.001</v>
      </c>
      <c r="T926" s="1" t="s">
        <v>125</v>
      </c>
      <c r="U926" s="1" t="s">
        <v>92</v>
      </c>
      <c r="V926" s="1">
        <v>9.0</v>
      </c>
      <c r="W926" s="1">
        <v>2.5</v>
      </c>
      <c r="X926" s="1">
        <v>4.0</v>
      </c>
      <c r="Y926" s="1">
        <v>6.0</v>
      </c>
      <c r="Z926" s="1" t="s">
        <v>93</v>
      </c>
      <c r="AA926" s="1" t="s">
        <v>5123</v>
      </c>
      <c r="AB926" s="1">
        <v>180.0</v>
      </c>
      <c r="AC926" s="1">
        <v>1.0</v>
      </c>
      <c r="AD926" s="1">
        <v>0.0</v>
      </c>
      <c r="AE926" s="1">
        <v>7.0</v>
      </c>
      <c r="AF926" s="1" t="s">
        <v>323</v>
      </c>
      <c r="AG926" s="1">
        <v>1.0</v>
      </c>
      <c r="AH926" s="1">
        <v>0.0</v>
      </c>
      <c r="AI926" s="1">
        <v>0.0</v>
      </c>
      <c r="AJ926" s="1">
        <v>0.0</v>
      </c>
      <c r="AK926" s="1">
        <v>0.0</v>
      </c>
      <c r="AL926" s="1">
        <v>1.0</v>
      </c>
      <c r="AM926" s="1">
        <v>1.0</v>
      </c>
      <c r="AN926" s="1">
        <v>100.0</v>
      </c>
      <c r="AO926" s="1">
        <v>10.0</v>
      </c>
      <c r="AP926" s="1">
        <v>10.0</v>
      </c>
      <c r="AQ926" s="1">
        <v>10.0</v>
      </c>
      <c r="AR926" s="1">
        <v>10.0</v>
      </c>
      <c r="AS926" s="1">
        <v>10.0</v>
      </c>
      <c r="AT926" s="1">
        <v>10.0</v>
      </c>
      <c r="AU926" s="1">
        <v>1.0</v>
      </c>
      <c r="AV926" s="1" t="s">
        <v>105</v>
      </c>
      <c r="AW926" s="1">
        <v>1.0</v>
      </c>
      <c r="AX926" s="1">
        <v>1.0</v>
      </c>
      <c r="AY926" s="1">
        <v>0.0</v>
      </c>
      <c r="AZ926" s="1">
        <v>0.0</v>
      </c>
      <c r="BA926" s="1">
        <v>0.09</v>
      </c>
      <c r="BB926" s="1">
        <v>-1.0</v>
      </c>
      <c r="BC926" s="1">
        <v>1.0</v>
      </c>
      <c r="BD926" s="1">
        <v>-1.0</v>
      </c>
      <c r="BE926" s="1">
        <v>-1.0</v>
      </c>
      <c r="BF926" s="1">
        <v>-1.0</v>
      </c>
      <c r="BG926" s="1">
        <v>-1.0</v>
      </c>
      <c r="BH926" s="1">
        <v>-1.0</v>
      </c>
      <c r="BI926" s="1">
        <v>-1.0</v>
      </c>
      <c r="BJ926" s="1">
        <v>1.0</v>
      </c>
      <c r="BK926" s="1">
        <v>-1.0</v>
      </c>
      <c r="BL926" s="1">
        <v>-1.0</v>
      </c>
      <c r="BM926" s="1">
        <v>1.0</v>
      </c>
      <c r="BN926" s="1">
        <v>-1.0</v>
      </c>
      <c r="BO926" s="1">
        <v>-1.0</v>
      </c>
      <c r="BP926" s="1">
        <v>1.0</v>
      </c>
      <c r="BQ926" s="1">
        <v>-1.0</v>
      </c>
      <c r="BR926" s="1">
        <v>-1.0</v>
      </c>
      <c r="BS926" s="1">
        <v>-1.0</v>
      </c>
      <c r="BT926" s="1">
        <v>-1.0</v>
      </c>
      <c r="BU926" s="1">
        <v>1.0</v>
      </c>
      <c r="BV926" s="1">
        <v>-1.0</v>
      </c>
      <c r="BW926" s="1">
        <v>1.0</v>
      </c>
      <c r="BX926" s="1">
        <v>1.0</v>
      </c>
      <c r="BY926" s="1">
        <v>1.0</v>
      </c>
      <c r="BZ926" s="1">
        <v>-1.0</v>
      </c>
      <c r="CA926" s="1">
        <v>-1.0</v>
      </c>
      <c r="CB926" s="1">
        <v>-1.0</v>
      </c>
      <c r="CC926" s="1">
        <v>-1.0</v>
      </c>
      <c r="CD926" s="1">
        <v>31420.0</v>
      </c>
    </row>
    <row r="927">
      <c r="A927" s="1">
        <v>1.9274358E7</v>
      </c>
      <c r="B927" s="1" t="s">
        <v>5124</v>
      </c>
      <c r="C927" s="1" t="s">
        <v>5125</v>
      </c>
      <c r="D927" s="1" t="s">
        <v>5126</v>
      </c>
      <c r="E927" s="1" t="s">
        <v>85</v>
      </c>
      <c r="F927" s="1" t="s">
        <v>5127</v>
      </c>
      <c r="H927" s="1" t="s">
        <v>5128</v>
      </c>
      <c r="I927" s="1">
        <v>1.5897027E7</v>
      </c>
      <c r="J927" s="1">
        <v>42325.0</v>
      </c>
      <c r="M927" s="1">
        <v>0.0</v>
      </c>
      <c r="N927" s="1">
        <v>1.0</v>
      </c>
      <c r="O927" s="1">
        <v>1.0</v>
      </c>
      <c r="P927" s="1" t="s">
        <v>89</v>
      </c>
      <c r="Q927" s="1" t="s">
        <v>90</v>
      </c>
      <c r="R927" s="1">
        <v>40.75075</v>
      </c>
      <c r="S927" s="1">
        <v>-73.9752</v>
      </c>
      <c r="T927" s="1" t="s">
        <v>91</v>
      </c>
      <c r="U927" s="1" t="s">
        <v>92</v>
      </c>
      <c r="V927" s="1">
        <v>4.0</v>
      </c>
      <c r="W927" s="1">
        <v>1.0</v>
      </c>
      <c r="X927" s="1">
        <v>1.0</v>
      </c>
      <c r="Y927" s="1">
        <v>3.0</v>
      </c>
      <c r="Z927" s="1" t="s">
        <v>93</v>
      </c>
      <c r="AA927" s="1" t="s">
        <v>5129</v>
      </c>
      <c r="AB927" s="1">
        <v>278.0</v>
      </c>
      <c r="AC927" s="1">
        <v>1.0</v>
      </c>
      <c r="AD927" s="1">
        <v>0.0</v>
      </c>
      <c r="AE927" s="1">
        <v>2.0</v>
      </c>
      <c r="AF927" s="1" t="s">
        <v>323</v>
      </c>
      <c r="AG927" s="1">
        <v>1.0</v>
      </c>
      <c r="AH927" s="1">
        <v>0.0</v>
      </c>
      <c r="AI927" s="1">
        <v>0.0</v>
      </c>
      <c r="AJ927" s="1">
        <v>0.0</v>
      </c>
      <c r="AK927" s="1">
        <v>0.0</v>
      </c>
      <c r="AL927" s="1">
        <v>8.0</v>
      </c>
      <c r="AM927" s="1">
        <v>0.0</v>
      </c>
      <c r="AN927" s="1">
        <v>97.0</v>
      </c>
      <c r="AO927" s="1">
        <v>9.0</v>
      </c>
      <c r="AP927" s="1">
        <v>9.0</v>
      </c>
      <c r="AQ927" s="1">
        <v>10.0</v>
      </c>
      <c r="AR927" s="1">
        <v>9.0</v>
      </c>
      <c r="AS927" s="1">
        <v>10.0</v>
      </c>
      <c r="AT927" s="1">
        <v>10.0</v>
      </c>
      <c r="AU927" s="1">
        <v>0.0</v>
      </c>
      <c r="AV927" s="1" t="s">
        <v>96</v>
      </c>
      <c r="AW927" s="1">
        <v>1.0</v>
      </c>
      <c r="AX927" s="1">
        <v>1.0</v>
      </c>
      <c r="AY927" s="1">
        <v>0.0</v>
      </c>
      <c r="AZ927" s="1">
        <v>0.0</v>
      </c>
      <c r="BA927" s="1">
        <v>0.32</v>
      </c>
      <c r="BB927" s="1">
        <v>-1.0</v>
      </c>
      <c r="BC927" s="1">
        <v>1.0</v>
      </c>
      <c r="BD927" s="1">
        <v>-1.0</v>
      </c>
      <c r="BE927" s="1">
        <v>-1.0</v>
      </c>
      <c r="BF927" s="1">
        <v>-1.0</v>
      </c>
      <c r="BG927" s="1">
        <v>-1.0</v>
      </c>
      <c r="BH927" s="1">
        <v>1.0</v>
      </c>
      <c r="BI927" s="1">
        <v>1.0</v>
      </c>
      <c r="BJ927" s="1">
        <v>1.0</v>
      </c>
      <c r="BK927" s="1">
        <v>-1.0</v>
      </c>
      <c r="BL927" s="1">
        <v>-1.0</v>
      </c>
      <c r="BM927" s="1">
        <v>1.0</v>
      </c>
      <c r="BN927" s="1">
        <v>1.0</v>
      </c>
      <c r="BO927" s="1">
        <v>1.0</v>
      </c>
      <c r="BP927" s="1">
        <v>1.0</v>
      </c>
      <c r="BQ927" s="1">
        <v>-1.0</v>
      </c>
      <c r="BR927" s="1">
        <v>-1.0</v>
      </c>
      <c r="BS927" s="1">
        <v>-1.0</v>
      </c>
      <c r="BT927" s="1">
        <v>1.0</v>
      </c>
      <c r="BU927" s="1">
        <v>1.0</v>
      </c>
      <c r="BV927" s="1">
        <v>-1.0</v>
      </c>
      <c r="BW927" s="1">
        <v>-1.0</v>
      </c>
      <c r="BX927" s="1">
        <v>-1.0</v>
      </c>
      <c r="BY927" s="1">
        <v>-1.0</v>
      </c>
      <c r="BZ927" s="1">
        <v>1.0</v>
      </c>
      <c r="CA927" s="1">
        <v>-1.0</v>
      </c>
      <c r="CB927" s="1">
        <v>1.0</v>
      </c>
      <c r="CC927" s="1">
        <v>-1.0</v>
      </c>
      <c r="CD927" s="1">
        <v>31435.0</v>
      </c>
    </row>
    <row r="928">
      <c r="A928" s="1">
        <v>9115251.0</v>
      </c>
      <c r="B928" s="1" t="s">
        <v>5130</v>
      </c>
      <c r="C928" s="1" t="s">
        <v>5131</v>
      </c>
      <c r="D928" s="1" t="s">
        <v>5131</v>
      </c>
      <c r="E928" s="1" t="s">
        <v>85</v>
      </c>
      <c r="I928" s="1">
        <v>2.7012583E7</v>
      </c>
      <c r="J928" s="1">
        <v>42035.0</v>
      </c>
      <c r="M928" s="1">
        <v>0.0</v>
      </c>
      <c r="N928" s="1">
        <v>1.0</v>
      </c>
      <c r="O928" s="1">
        <v>1.0</v>
      </c>
      <c r="P928" s="1" t="s">
        <v>89</v>
      </c>
      <c r="Q928" s="1" t="s">
        <v>273</v>
      </c>
      <c r="R928" s="1">
        <v>40.7606</v>
      </c>
      <c r="S928" s="1">
        <v>-73.9718099999999</v>
      </c>
      <c r="T928" s="1" t="s">
        <v>91</v>
      </c>
      <c r="U928" s="1" t="s">
        <v>113</v>
      </c>
      <c r="V928" s="1">
        <v>1.0</v>
      </c>
      <c r="W928" s="1">
        <v>1.0</v>
      </c>
      <c r="X928" s="1">
        <v>1.0</v>
      </c>
      <c r="Y928" s="1">
        <v>1.0</v>
      </c>
      <c r="Z928" s="1" t="s">
        <v>93</v>
      </c>
      <c r="AA928" s="1" t="s">
        <v>5132</v>
      </c>
      <c r="AB928" s="1">
        <v>86.0</v>
      </c>
      <c r="AC928" s="1">
        <v>1.0</v>
      </c>
      <c r="AD928" s="1">
        <v>0.0</v>
      </c>
      <c r="AE928" s="1">
        <v>1.0</v>
      </c>
      <c r="AF928" s="1" t="s">
        <v>349</v>
      </c>
      <c r="AG928" s="1">
        <v>1.0</v>
      </c>
      <c r="AH928" s="1">
        <v>0.0</v>
      </c>
      <c r="AI928" s="1">
        <v>0.0</v>
      </c>
      <c r="AJ928" s="1">
        <v>0.0</v>
      </c>
      <c r="AK928" s="1">
        <v>0.0</v>
      </c>
      <c r="AL928" s="1">
        <v>3.0</v>
      </c>
      <c r="AM928" s="1">
        <v>0.0</v>
      </c>
      <c r="AN928" s="1">
        <v>67.0</v>
      </c>
      <c r="AO928" s="1">
        <v>7.0</v>
      </c>
      <c r="AP928" s="1">
        <v>7.0</v>
      </c>
      <c r="AQ928" s="1">
        <v>7.0</v>
      </c>
      <c r="AR928" s="1">
        <v>7.0</v>
      </c>
      <c r="AS928" s="1">
        <v>10.0</v>
      </c>
      <c r="AT928" s="1">
        <v>7.0</v>
      </c>
      <c r="AU928" s="1">
        <v>0.0</v>
      </c>
      <c r="AV928" s="1" t="s">
        <v>105</v>
      </c>
      <c r="AW928" s="1">
        <v>1.0</v>
      </c>
      <c r="AX928" s="1">
        <v>0.0</v>
      </c>
      <c r="AY928" s="1">
        <v>1.0</v>
      </c>
      <c r="AZ928" s="1">
        <v>0.0</v>
      </c>
      <c r="BA928" s="1">
        <v>0.07</v>
      </c>
      <c r="BB928" s="1">
        <v>1.0</v>
      </c>
      <c r="BC928" s="1">
        <v>1.0</v>
      </c>
      <c r="BD928" s="1">
        <v>-1.0</v>
      </c>
      <c r="BE928" s="1">
        <v>-1.0</v>
      </c>
      <c r="BF928" s="1">
        <v>-1.0</v>
      </c>
      <c r="BG928" s="1">
        <v>-1.0</v>
      </c>
      <c r="BH928" s="1">
        <v>-1.0</v>
      </c>
      <c r="BI928" s="1">
        <v>-1.0</v>
      </c>
      <c r="BJ928" s="1">
        <v>-1.0</v>
      </c>
      <c r="BK928" s="1">
        <v>-1.0</v>
      </c>
      <c r="BL928" s="1">
        <v>-1.0</v>
      </c>
      <c r="BM928" s="1">
        <v>1.0</v>
      </c>
      <c r="BN928" s="1">
        <v>1.0</v>
      </c>
      <c r="BO928" s="1">
        <v>-1.0</v>
      </c>
      <c r="BP928" s="1">
        <v>-1.0</v>
      </c>
      <c r="BQ928" s="1">
        <v>-1.0</v>
      </c>
      <c r="BR928" s="1">
        <v>-1.0</v>
      </c>
      <c r="BS928" s="1">
        <v>-1.0</v>
      </c>
      <c r="BT928" s="1">
        <v>-1.0</v>
      </c>
      <c r="BU928" s="1">
        <v>1.0</v>
      </c>
      <c r="BV928" s="1">
        <v>-1.0</v>
      </c>
      <c r="BW928" s="1">
        <v>-1.0</v>
      </c>
      <c r="BX928" s="1">
        <v>-1.0</v>
      </c>
      <c r="BY928" s="1">
        <v>-1.0</v>
      </c>
      <c r="BZ928" s="1">
        <v>-1.0</v>
      </c>
      <c r="CA928" s="1">
        <v>-1.0</v>
      </c>
      <c r="CB928" s="1">
        <v>-1.0</v>
      </c>
      <c r="CC928" s="1">
        <v>-1.0</v>
      </c>
      <c r="CD928" s="1">
        <v>31443.0</v>
      </c>
    </row>
    <row r="929">
      <c r="A929" s="1">
        <v>3.4065631E7</v>
      </c>
      <c r="B929" s="1" t="s">
        <v>5133</v>
      </c>
      <c r="C929" s="1" t="s">
        <v>5134</v>
      </c>
      <c r="D929" s="1" t="s">
        <v>5135</v>
      </c>
      <c r="E929" s="1" t="s">
        <v>85</v>
      </c>
      <c r="F929" s="1" t="s">
        <v>5136</v>
      </c>
      <c r="G929" s="1" t="s">
        <v>5137</v>
      </c>
      <c r="H929" s="1" t="s">
        <v>5138</v>
      </c>
      <c r="I929" s="1">
        <v>5452701.0</v>
      </c>
      <c r="J929" s="1">
        <v>41346.0</v>
      </c>
      <c r="K929" s="1" t="s">
        <v>88</v>
      </c>
      <c r="L929" s="1">
        <v>1.0</v>
      </c>
      <c r="M929" s="1">
        <v>0.0</v>
      </c>
      <c r="N929" s="1">
        <v>1.0</v>
      </c>
      <c r="O929" s="1">
        <v>1.0</v>
      </c>
      <c r="P929" s="1" t="s">
        <v>123</v>
      </c>
      <c r="Q929" s="1" t="s">
        <v>185</v>
      </c>
      <c r="R929" s="1">
        <v>40.71921</v>
      </c>
      <c r="S929" s="1">
        <v>-73.95628</v>
      </c>
      <c r="T929" s="1" t="s">
        <v>91</v>
      </c>
      <c r="U929" s="1" t="s">
        <v>92</v>
      </c>
      <c r="V929" s="1">
        <v>2.0</v>
      </c>
      <c r="W929" s="1">
        <v>1.0</v>
      </c>
      <c r="X929" s="1">
        <v>1.0</v>
      </c>
      <c r="Y929" s="1">
        <v>1.0</v>
      </c>
      <c r="Z929" s="1" t="s">
        <v>93</v>
      </c>
      <c r="AA929" s="1" t="s">
        <v>5139</v>
      </c>
      <c r="AB929" s="1">
        <v>100.0</v>
      </c>
      <c r="AC929" s="1">
        <v>1.0</v>
      </c>
      <c r="AD929" s="1">
        <v>0.0</v>
      </c>
      <c r="AE929" s="1">
        <v>3.0</v>
      </c>
      <c r="AF929" s="1" t="s">
        <v>127</v>
      </c>
      <c r="AG929" s="1">
        <v>1.0</v>
      </c>
      <c r="AH929" s="1">
        <v>6.0</v>
      </c>
      <c r="AI929" s="1">
        <v>6.0</v>
      </c>
      <c r="AJ929" s="1">
        <v>6.0</v>
      </c>
      <c r="AK929" s="1">
        <v>6.0</v>
      </c>
      <c r="AL929" s="1">
        <v>0.0</v>
      </c>
      <c r="AM929" s="1">
        <v>0.0</v>
      </c>
      <c r="AU929" s="1">
        <v>0.0</v>
      </c>
      <c r="AV929" s="1" t="s">
        <v>96</v>
      </c>
      <c r="AW929" s="1">
        <v>1.0</v>
      </c>
      <c r="AX929" s="1">
        <v>1.0</v>
      </c>
      <c r="AY929" s="1">
        <v>0.0</v>
      </c>
      <c r="AZ929" s="1">
        <v>0.0</v>
      </c>
      <c r="BB929" s="1">
        <v>-1.0</v>
      </c>
      <c r="BC929" s="1">
        <v>1.0</v>
      </c>
      <c r="BD929" s="1">
        <v>-1.0</v>
      </c>
      <c r="BE929" s="1">
        <v>-1.0</v>
      </c>
      <c r="BF929" s="1">
        <v>-1.0</v>
      </c>
      <c r="BG929" s="1">
        <v>-1.0</v>
      </c>
      <c r="BH929" s="1">
        <v>-1.0</v>
      </c>
      <c r="BI929" s="1">
        <v>-1.0</v>
      </c>
      <c r="BJ929" s="1">
        <v>-1.0</v>
      </c>
      <c r="BK929" s="1">
        <v>-1.0</v>
      </c>
      <c r="BL929" s="1">
        <v>-1.0</v>
      </c>
      <c r="BM929" s="1">
        <v>-1.0</v>
      </c>
      <c r="BN929" s="1">
        <v>-1.0</v>
      </c>
      <c r="BO929" s="1">
        <v>-1.0</v>
      </c>
      <c r="BP929" s="1">
        <v>-1.0</v>
      </c>
      <c r="BQ929" s="1">
        <v>-1.0</v>
      </c>
      <c r="BR929" s="1">
        <v>-1.0</v>
      </c>
      <c r="BS929" s="1">
        <v>-1.0</v>
      </c>
      <c r="BT929" s="1">
        <v>-1.0</v>
      </c>
      <c r="BU929" s="1">
        <v>1.0</v>
      </c>
      <c r="BV929" s="1">
        <v>-1.0</v>
      </c>
      <c r="BW929" s="1">
        <v>-1.0</v>
      </c>
      <c r="BX929" s="1">
        <v>-1.0</v>
      </c>
      <c r="BY929" s="1">
        <v>-1.0</v>
      </c>
      <c r="BZ929" s="1">
        <v>-1.0</v>
      </c>
      <c r="CA929" s="1">
        <v>-1.0</v>
      </c>
      <c r="CB929" s="1">
        <v>-1.0</v>
      </c>
      <c r="CC929" s="1">
        <v>-1.0</v>
      </c>
      <c r="CD929" s="1">
        <v>31462.0</v>
      </c>
    </row>
    <row r="930">
      <c r="A930" s="1">
        <v>2.500711E7</v>
      </c>
      <c r="B930" s="1" t="s">
        <v>5140</v>
      </c>
      <c r="C930" s="1" t="s">
        <v>5141</v>
      </c>
      <c r="D930" s="1" t="s">
        <v>5141</v>
      </c>
      <c r="E930" s="1" t="s">
        <v>85</v>
      </c>
      <c r="H930" s="1" t="s">
        <v>5142</v>
      </c>
      <c r="I930" s="1">
        <v>7.9651295E7</v>
      </c>
      <c r="J930" s="1">
        <v>42545.0</v>
      </c>
      <c r="M930" s="1">
        <v>0.0</v>
      </c>
      <c r="N930" s="1">
        <v>4.0</v>
      </c>
      <c r="O930" s="1">
        <v>1.0</v>
      </c>
      <c r="P930" s="1" t="s">
        <v>111</v>
      </c>
      <c r="Q930" s="1" t="s">
        <v>112</v>
      </c>
      <c r="R930" s="1">
        <v>40.67901</v>
      </c>
      <c r="S930" s="1">
        <v>-73.78876</v>
      </c>
      <c r="T930" s="1" t="s">
        <v>91</v>
      </c>
      <c r="U930" s="1" t="s">
        <v>113</v>
      </c>
      <c r="V930" s="1">
        <v>3.0</v>
      </c>
      <c r="W930" s="1">
        <v>1.0</v>
      </c>
      <c r="X930" s="1">
        <v>1.0</v>
      </c>
      <c r="Y930" s="1">
        <v>2.0</v>
      </c>
      <c r="Z930" s="1" t="s">
        <v>93</v>
      </c>
      <c r="AA930" s="1" t="s">
        <v>5143</v>
      </c>
      <c r="AB930" s="1">
        <v>100.0</v>
      </c>
      <c r="AC930" s="1">
        <v>1.0</v>
      </c>
      <c r="AD930" s="1">
        <v>0.0</v>
      </c>
      <c r="AE930" s="1">
        <v>2.0</v>
      </c>
      <c r="AF930" s="1" t="s">
        <v>231</v>
      </c>
      <c r="AG930" s="1">
        <v>1.0</v>
      </c>
      <c r="AH930" s="1">
        <v>29.0</v>
      </c>
      <c r="AI930" s="1">
        <v>59.0</v>
      </c>
      <c r="AJ930" s="1">
        <v>89.0</v>
      </c>
      <c r="AK930" s="1">
        <v>179.0</v>
      </c>
      <c r="AL930" s="1">
        <v>0.0</v>
      </c>
      <c r="AM930" s="1">
        <v>0.0</v>
      </c>
      <c r="AU930" s="1">
        <v>0.0</v>
      </c>
      <c r="AV930" s="1" t="s">
        <v>105</v>
      </c>
      <c r="AW930" s="1">
        <v>4.0</v>
      </c>
      <c r="AX930" s="1">
        <v>1.0</v>
      </c>
      <c r="AY930" s="1">
        <v>3.0</v>
      </c>
      <c r="AZ930" s="1">
        <v>0.0</v>
      </c>
      <c r="BB930" s="1">
        <v>-1.0</v>
      </c>
      <c r="BC930" s="1">
        <v>-1.0</v>
      </c>
      <c r="BD930" s="1">
        <v>-1.0</v>
      </c>
      <c r="BE930" s="1">
        <v>-1.0</v>
      </c>
      <c r="BF930" s="1">
        <v>-1.0</v>
      </c>
      <c r="BG930" s="1">
        <v>-1.0</v>
      </c>
      <c r="BH930" s="1">
        <v>-1.0</v>
      </c>
      <c r="BI930" s="1">
        <v>-1.0</v>
      </c>
      <c r="BJ930" s="1">
        <v>-1.0</v>
      </c>
      <c r="BK930" s="1">
        <v>-1.0</v>
      </c>
      <c r="BL930" s="1">
        <v>-1.0</v>
      </c>
      <c r="BM930" s="1">
        <v>-1.0</v>
      </c>
      <c r="BN930" s="1">
        <v>-1.0</v>
      </c>
      <c r="BO930" s="1">
        <v>-1.0</v>
      </c>
      <c r="BP930" s="1">
        <v>1.0</v>
      </c>
      <c r="BQ930" s="1">
        <v>-1.0</v>
      </c>
      <c r="BR930" s="1">
        <v>-1.0</v>
      </c>
      <c r="BS930" s="1">
        <v>-1.0</v>
      </c>
      <c r="BT930" s="1">
        <v>-1.0</v>
      </c>
      <c r="BU930" s="1">
        <v>-1.0</v>
      </c>
      <c r="BV930" s="1">
        <v>-1.0</v>
      </c>
      <c r="BW930" s="1">
        <v>-1.0</v>
      </c>
      <c r="BX930" s="1">
        <v>-1.0</v>
      </c>
      <c r="BY930" s="1">
        <v>-1.0</v>
      </c>
      <c r="BZ930" s="1">
        <v>-1.0</v>
      </c>
      <c r="CA930" s="1">
        <v>-1.0</v>
      </c>
      <c r="CB930" s="1">
        <v>-1.0</v>
      </c>
      <c r="CC930" s="1">
        <v>-1.0</v>
      </c>
      <c r="CD930" s="1">
        <v>31472.0</v>
      </c>
    </row>
    <row r="931">
      <c r="A931" s="1">
        <v>2.6410121E7</v>
      </c>
      <c r="B931" s="1" t="s">
        <v>5144</v>
      </c>
      <c r="C931" s="1" t="s">
        <v>5145</v>
      </c>
      <c r="D931" s="1" t="s">
        <v>5146</v>
      </c>
      <c r="E931" s="1" t="s">
        <v>85</v>
      </c>
      <c r="F931" s="1" t="s">
        <v>5147</v>
      </c>
      <c r="G931" s="1" t="s">
        <v>5148</v>
      </c>
      <c r="I931" s="1">
        <v>1.6118005E7</v>
      </c>
      <c r="J931" s="1">
        <v>41788.0</v>
      </c>
      <c r="M931" s="1">
        <v>1.0</v>
      </c>
      <c r="N931" s="1">
        <v>1.0</v>
      </c>
      <c r="O931" s="1">
        <v>1.0</v>
      </c>
      <c r="P931" s="1" t="s">
        <v>123</v>
      </c>
      <c r="Q931" s="1" t="s">
        <v>124</v>
      </c>
      <c r="R931" s="1">
        <v>40.70831</v>
      </c>
      <c r="S931" s="1">
        <v>-73.9619199999999</v>
      </c>
      <c r="T931" s="1" t="s">
        <v>91</v>
      </c>
      <c r="U931" s="1" t="s">
        <v>113</v>
      </c>
      <c r="V931" s="1">
        <v>2.0</v>
      </c>
      <c r="W931" s="1">
        <v>1.0</v>
      </c>
      <c r="X931" s="1">
        <v>1.0</v>
      </c>
      <c r="Y931" s="1">
        <v>1.0</v>
      </c>
      <c r="Z931" s="1" t="s">
        <v>93</v>
      </c>
      <c r="AA931" s="1" t="s">
        <v>5149</v>
      </c>
      <c r="AB931" s="1">
        <v>70.0</v>
      </c>
      <c r="AC931" s="1">
        <v>1.0</v>
      </c>
      <c r="AD931" s="1">
        <v>10.0</v>
      </c>
      <c r="AE931" s="1">
        <v>1.0</v>
      </c>
      <c r="AF931" s="1" t="s">
        <v>443</v>
      </c>
      <c r="AG931" s="1">
        <v>1.0</v>
      </c>
      <c r="AH931" s="1">
        <v>0.0</v>
      </c>
      <c r="AI931" s="1">
        <v>0.0</v>
      </c>
      <c r="AJ931" s="1">
        <v>0.0</v>
      </c>
      <c r="AK931" s="1">
        <v>0.0</v>
      </c>
      <c r="AL931" s="1">
        <v>11.0</v>
      </c>
      <c r="AM931" s="1">
        <v>10.0</v>
      </c>
      <c r="AN931" s="1">
        <v>98.0</v>
      </c>
      <c r="AO931" s="1">
        <v>9.0</v>
      </c>
      <c r="AP931" s="1">
        <v>10.0</v>
      </c>
      <c r="AQ931" s="1">
        <v>9.0</v>
      </c>
      <c r="AR931" s="1">
        <v>10.0</v>
      </c>
      <c r="AS931" s="1">
        <v>9.0</v>
      </c>
      <c r="AT931" s="1">
        <v>9.0</v>
      </c>
      <c r="AU931" s="1">
        <v>0.0</v>
      </c>
      <c r="AV931" s="1" t="s">
        <v>96</v>
      </c>
      <c r="AW931" s="1">
        <v>1.0</v>
      </c>
      <c r="AX931" s="1">
        <v>0.0</v>
      </c>
      <c r="AY931" s="1">
        <v>1.0</v>
      </c>
      <c r="AZ931" s="1">
        <v>0.0</v>
      </c>
      <c r="BA931" s="1">
        <v>0.89</v>
      </c>
      <c r="BB931" s="1">
        <v>-1.0</v>
      </c>
      <c r="BC931" s="1">
        <v>-1.0</v>
      </c>
      <c r="BD931" s="1">
        <v>-1.0</v>
      </c>
      <c r="BE931" s="1">
        <v>-1.0</v>
      </c>
      <c r="BF931" s="1">
        <v>-1.0</v>
      </c>
      <c r="BG931" s="1">
        <v>-1.0</v>
      </c>
      <c r="BH931" s="1">
        <v>-1.0</v>
      </c>
      <c r="BI931" s="1">
        <v>-1.0</v>
      </c>
      <c r="BJ931" s="1">
        <v>-1.0</v>
      </c>
      <c r="BK931" s="1">
        <v>1.0</v>
      </c>
      <c r="BL931" s="1">
        <v>1.0</v>
      </c>
      <c r="BM931" s="1">
        <v>1.0</v>
      </c>
      <c r="BN931" s="1">
        <v>-1.0</v>
      </c>
      <c r="BO931" s="1">
        <v>-1.0</v>
      </c>
      <c r="BP931" s="1">
        <v>-1.0</v>
      </c>
      <c r="BQ931" s="1">
        <v>1.0</v>
      </c>
      <c r="BR931" s="1">
        <v>-1.0</v>
      </c>
      <c r="BS931" s="1">
        <v>-1.0</v>
      </c>
      <c r="BT931" s="1">
        <v>-1.0</v>
      </c>
      <c r="BU931" s="1">
        <v>1.0</v>
      </c>
      <c r="BV931" s="1">
        <v>-1.0</v>
      </c>
      <c r="BW931" s="1">
        <v>-1.0</v>
      </c>
      <c r="BX931" s="1">
        <v>-1.0</v>
      </c>
      <c r="BY931" s="1">
        <v>-1.0</v>
      </c>
      <c r="BZ931" s="1">
        <v>1.0</v>
      </c>
      <c r="CA931" s="1">
        <v>-1.0</v>
      </c>
      <c r="CB931" s="1">
        <v>-1.0</v>
      </c>
      <c r="CC931" s="1">
        <v>-1.0</v>
      </c>
      <c r="CD931" s="1">
        <v>31483.0</v>
      </c>
    </row>
    <row r="932">
      <c r="A932" s="1">
        <v>2.0103452E7</v>
      </c>
      <c r="B932" s="1" t="s">
        <v>5150</v>
      </c>
      <c r="C932" s="1" t="s">
        <v>5151</v>
      </c>
      <c r="D932" s="1" t="s">
        <v>5151</v>
      </c>
      <c r="E932" s="1" t="s">
        <v>85</v>
      </c>
      <c r="I932" s="1">
        <v>9.57344E7</v>
      </c>
      <c r="J932" s="1">
        <v>42631.0</v>
      </c>
      <c r="M932" s="1">
        <v>0.0</v>
      </c>
      <c r="N932" s="1">
        <v>1.0</v>
      </c>
      <c r="O932" s="1">
        <v>0.0</v>
      </c>
      <c r="P932" s="1" t="s">
        <v>89</v>
      </c>
      <c r="Q932" s="1" t="s">
        <v>587</v>
      </c>
      <c r="R932" s="1">
        <v>40.77042</v>
      </c>
      <c r="S932" s="1">
        <v>-73.94918</v>
      </c>
      <c r="T932" s="1" t="s">
        <v>91</v>
      </c>
      <c r="U932" s="1" t="s">
        <v>92</v>
      </c>
      <c r="V932" s="1">
        <v>2.0</v>
      </c>
      <c r="W932" s="1">
        <v>1.0</v>
      </c>
      <c r="X932" s="1">
        <v>1.0</v>
      </c>
      <c r="Y932" s="1">
        <v>1.0</v>
      </c>
      <c r="Z932" s="1" t="s">
        <v>93</v>
      </c>
      <c r="AA932" s="1" t="s">
        <v>5152</v>
      </c>
      <c r="AB932" s="1">
        <v>122.0</v>
      </c>
      <c r="AC932" s="1">
        <v>1.0</v>
      </c>
      <c r="AD932" s="1">
        <v>0.0</v>
      </c>
      <c r="AE932" s="1">
        <v>1.0</v>
      </c>
      <c r="AF932" s="1" t="s">
        <v>932</v>
      </c>
      <c r="AG932" s="1">
        <v>1.0</v>
      </c>
      <c r="AH932" s="1">
        <v>0.0</v>
      </c>
      <c r="AI932" s="1">
        <v>0.0</v>
      </c>
      <c r="AJ932" s="1">
        <v>0.0</v>
      </c>
      <c r="AK932" s="1">
        <v>0.0</v>
      </c>
      <c r="AL932" s="1">
        <v>4.0</v>
      </c>
      <c r="AM932" s="1">
        <v>0.0</v>
      </c>
      <c r="AN932" s="1">
        <v>100.0</v>
      </c>
      <c r="AO932" s="1">
        <v>10.0</v>
      </c>
      <c r="AP932" s="1">
        <v>10.0</v>
      </c>
      <c r="AQ932" s="1">
        <v>10.0</v>
      </c>
      <c r="AR932" s="1">
        <v>10.0</v>
      </c>
      <c r="AS932" s="1">
        <v>10.0</v>
      </c>
      <c r="AT932" s="1">
        <v>10.0</v>
      </c>
      <c r="AU932" s="1">
        <v>1.0</v>
      </c>
      <c r="AV932" s="1" t="s">
        <v>105</v>
      </c>
      <c r="AW932" s="1">
        <v>1.0</v>
      </c>
      <c r="AX932" s="1">
        <v>1.0</v>
      </c>
      <c r="AY932" s="1">
        <v>0.0</v>
      </c>
      <c r="AZ932" s="1">
        <v>0.0</v>
      </c>
      <c r="BA932" s="1">
        <v>0.17</v>
      </c>
      <c r="BB932" s="1">
        <v>-1.0</v>
      </c>
      <c r="BC932" s="1">
        <v>1.0</v>
      </c>
      <c r="BD932" s="1">
        <v>-1.0</v>
      </c>
      <c r="BE932" s="1">
        <v>-1.0</v>
      </c>
      <c r="BF932" s="1">
        <v>-1.0</v>
      </c>
      <c r="BG932" s="1">
        <v>-1.0</v>
      </c>
      <c r="BH932" s="1">
        <v>-1.0</v>
      </c>
      <c r="BI932" s="1">
        <v>-1.0</v>
      </c>
      <c r="BJ932" s="1">
        <v>1.0</v>
      </c>
      <c r="BK932" s="1">
        <v>-1.0</v>
      </c>
      <c r="BL932" s="1">
        <v>-1.0</v>
      </c>
      <c r="BM932" s="1">
        <v>-1.0</v>
      </c>
      <c r="BN932" s="1">
        <v>-1.0</v>
      </c>
      <c r="BO932" s="1">
        <v>-1.0</v>
      </c>
      <c r="BP932" s="1">
        <v>1.0</v>
      </c>
      <c r="BQ932" s="1">
        <v>-1.0</v>
      </c>
      <c r="BR932" s="1">
        <v>-1.0</v>
      </c>
      <c r="BS932" s="1">
        <v>1.0</v>
      </c>
      <c r="BT932" s="1">
        <v>-1.0</v>
      </c>
      <c r="BU932" s="1">
        <v>1.0</v>
      </c>
      <c r="BV932" s="1">
        <v>-1.0</v>
      </c>
      <c r="BW932" s="1">
        <v>1.0</v>
      </c>
      <c r="BX932" s="1">
        <v>1.0</v>
      </c>
      <c r="BY932" s="1">
        <v>-1.0</v>
      </c>
      <c r="BZ932" s="1">
        <v>-1.0</v>
      </c>
      <c r="CA932" s="1">
        <v>-1.0</v>
      </c>
      <c r="CB932" s="1">
        <v>-1.0</v>
      </c>
      <c r="CC932" s="1">
        <v>-1.0</v>
      </c>
      <c r="CD932" s="1">
        <v>31493.0</v>
      </c>
    </row>
    <row r="933">
      <c r="A933" s="1">
        <v>3.002009E7</v>
      </c>
      <c r="B933" s="1" t="s">
        <v>5153</v>
      </c>
      <c r="C933" s="1" t="s">
        <v>5154</v>
      </c>
      <c r="D933" s="1" t="s">
        <v>5154</v>
      </c>
      <c r="E933" s="1" t="s">
        <v>85</v>
      </c>
      <c r="I933" s="1">
        <v>2.25646557E8</v>
      </c>
      <c r="J933" s="1">
        <v>43417.0</v>
      </c>
      <c r="K933" s="1" t="s">
        <v>134</v>
      </c>
      <c r="L933" s="1">
        <v>1.0</v>
      </c>
      <c r="M933" s="1">
        <v>0.0</v>
      </c>
      <c r="N933" s="1">
        <v>1.0</v>
      </c>
      <c r="O933" s="1">
        <v>0.0</v>
      </c>
      <c r="P933" s="1" t="s">
        <v>89</v>
      </c>
      <c r="Q933" s="1" t="s">
        <v>90</v>
      </c>
      <c r="R933" s="1">
        <v>40.8390099999999</v>
      </c>
      <c r="S933" s="1">
        <v>-73.93802</v>
      </c>
      <c r="T933" s="1" t="s">
        <v>91</v>
      </c>
      <c r="U933" s="1" t="s">
        <v>92</v>
      </c>
      <c r="V933" s="1">
        <v>5.0</v>
      </c>
      <c r="W933" s="1">
        <v>1.0</v>
      </c>
      <c r="X933" s="1">
        <v>2.0</v>
      </c>
      <c r="Y933" s="1">
        <v>3.0</v>
      </c>
      <c r="Z933" s="1" t="s">
        <v>93</v>
      </c>
      <c r="AA933" s="1" t="s">
        <v>5155</v>
      </c>
      <c r="AB933" s="1">
        <v>199.0</v>
      </c>
      <c r="AC933" s="1">
        <v>1.0</v>
      </c>
      <c r="AD933" s="1">
        <v>0.0</v>
      </c>
      <c r="AE933" s="1">
        <v>2.0</v>
      </c>
      <c r="AF933" s="1" t="s">
        <v>95</v>
      </c>
      <c r="AG933" s="1">
        <v>1.0</v>
      </c>
      <c r="AH933" s="1">
        <v>21.0</v>
      </c>
      <c r="AI933" s="1">
        <v>51.0</v>
      </c>
      <c r="AJ933" s="1">
        <v>81.0</v>
      </c>
      <c r="AK933" s="1">
        <v>171.0</v>
      </c>
      <c r="AL933" s="1">
        <v>18.0</v>
      </c>
      <c r="AM933" s="1">
        <v>18.0</v>
      </c>
      <c r="AN933" s="1">
        <v>87.0</v>
      </c>
      <c r="AO933" s="1">
        <v>9.0</v>
      </c>
      <c r="AP933" s="1">
        <v>9.0</v>
      </c>
      <c r="AQ933" s="1">
        <v>9.0</v>
      </c>
      <c r="AR933" s="1">
        <v>9.0</v>
      </c>
      <c r="AS933" s="1">
        <v>10.0</v>
      </c>
      <c r="AT933" s="1">
        <v>9.0</v>
      </c>
      <c r="AU933" s="1">
        <v>1.0</v>
      </c>
      <c r="AV933" s="1" t="s">
        <v>96</v>
      </c>
      <c r="AW933" s="1">
        <v>1.0</v>
      </c>
      <c r="AX933" s="1">
        <v>1.0</v>
      </c>
      <c r="AY933" s="1">
        <v>0.0</v>
      </c>
      <c r="AZ933" s="1">
        <v>0.0</v>
      </c>
      <c r="BA933" s="1">
        <v>2.56</v>
      </c>
      <c r="BB933" s="1">
        <v>-1.0</v>
      </c>
      <c r="BC933" s="1">
        <v>1.0</v>
      </c>
      <c r="BD933" s="1">
        <v>-1.0</v>
      </c>
      <c r="BE933" s="1">
        <v>-1.0</v>
      </c>
      <c r="BF933" s="1">
        <v>-1.0</v>
      </c>
      <c r="BG933" s="1">
        <v>-1.0</v>
      </c>
      <c r="BH933" s="1">
        <v>-1.0</v>
      </c>
      <c r="BI933" s="1">
        <v>-1.0</v>
      </c>
      <c r="BJ933" s="1">
        <v>1.0</v>
      </c>
      <c r="BK933" s="1">
        <v>-1.0</v>
      </c>
      <c r="BL933" s="1">
        <v>-1.0</v>
      </c>
      <c r="BM933" s="1">
        <v>-1.0</v>
      </c>
      <c r="BN933" s="1">
        <v>-1.0</v>
      </c>
      <c r="BO933" s="1">
        <v>-1.0</v>
      </c>
      <c r="BP933" s="1">
        <v>-1.0</v>
      </c>
      <c r="BQ933" s="1">
        <v>-1.0</v>
      </c>
      <c r="BR933" s="1">
        <v>-1.0</v>
      </c>
      <c r="BS933" s="1">
        <v>-1.0</v>
      </c>
      <c r="BT933" s="1">
        <v>-1.0</v>
      </c>
      <c r="BU933" s="1">
        <v>1.0</v>
      </c>
      <c r="BV933" s="1">
        <v>-1.0</v>
      </c>
      <c r="BW933" s="1">
        <v>-1.0</v>
      </c>
      <c r="BX933" s="1">
        <v>-1.0</v>
      </c>
      <c r="BY933" s="1">
        <v>-1.0</v>
      </c>
      <c r="BZ933" s="1">
        <v>-1.0</v>
      </c>
      <c r="CA933" s="1">
        <v>-1.0</v>
      </c>
      <c r="CB933" s="1">
        <v>-1.0</v>
      </c>
      <c r="CC933" s="1">
        <v>-1.0</v>
      </c>
      <c r="CD933" s="1">
        <v>31569.0</v>
      </c>
    </row>
    <row r="934">
      <c r="A934" s="1">
        <v>2.1620789E7</v>
      </c>
      <c r="B934" s="1" t="s">
        <v>5156</v>
      </c>
      <c r="C934" s="1" t="s">
        <v>5157</v>
      </c>
      <c r="D934" s="1" t="s">
        <v>5158</v>
      </c>
      <c r="E934" s="1" t="s">
        <v>85</v>
      </c>
      <c r="F934" s="1" t="s">
        <v>5159</v>
      </c>
      <c r="G934" s="1" t="s">
        <v>5160</v>
      </c>
      <c r="I934" s="1">
        <v>1.29201757E8</v>
      </c>
      <c r="J934" s="1">
        <v>42862.0</v>
      </c>
      <c r="M934" s="1">
        <v>0.0</v>
      </c>
      <c r="N934" s="1">
        <v>1.0</v>
      </c>
      <c r="O934" s="1">
        <v>1.0</v>
      </c>
      <c r="P934" s="1" t="s">
        <v>123</v>
      </c>
      <c r="Q934" s="1" t="s">
        <v>124</v>
      </c>
      <c r="R934" s="1">
        <v>40.71387</v>
      </c>
      <c r="S934" s="1">
        <v>-73.94378</v>
      </c>
      <c r="T934" s="1" t="s">
        <v>91</v>
      </c>
      <c r="U934" s="1" t="s">
        <v>113</v>
      </c>
      <c r="V934" s="1">
        <v>2.0</v>
      </c>
      <c r="W934" s="1">
        <v>1.0</v>
      </c>
      <c r="X934" s="1">
        <v>1.0</v>
      </c>
      <c r="Y934" s="1">
        <v>1.0</v>
      </c>
      <c r="Z934" s="1" t="s">
        <v>93</v>
      </c>
      <c r="AA934" s="1" t="s">
        <v>5161</v>
      </c>
      <c r="AB934" s="1">
        <v>75.0</v>
      </c>
      <c r="AC934" s="1">
        <v>1.0</v>
      </c>
      <c r="AD934" s="1">
        <v>20.0</v>
      </c>
      <c r="AE934" s="1">
        <v>3.0</v>
      </c>
      <c r="AF934" s="1" t="s">
        <v>429</v>
      </c>
      <c r="AG934" s="1">
        <v>1.0</v>
      </c>
      <c r="AH934" s="1">
        <v>0.0</v>
      </c>
      <c r="AI934" s="1">
        <v>0.0</v>
      </c>
      <c r="AJ934" s="1">
        <v>0.0</v>
      </c>
      <c r="AK934" s="1">
        <v>0.0</v>
      </c>
      <c r="AL934" s="1">
        <v>1.0</v>
      </c>
      <c r="AM934" s="1">
        <v>0.0</v>
      </c>
      <c r="AN934" s="1">
        <v>100.0</v>
      </c>
      <c r="AO934" s="1">
        <v>10.0</v>
      </c>
      <c r="AP934" s="1">
        <v>10.0</v>
      </c>
      <c r="AQ934" s="1">
        <v>8.0</v>
      </c>
      <c r="AR934" s="1">
        <v>10.0</v>
      </c>
      <c r="AS934" s="1">
        <v>10.0</v>
      </c>
      <c r="AT934" s="1">
        <v>10.0</v>
      </c>
      <c r="AU934" s="1">
        <v>1.0</v>
      </c>
      <c r="AV934" s="1" t="s">
        <v>96</v>
      </c>
      <c r="AW934" s="1">
        <v>1.0</v>
      </c>
      <c r="AX934" s="1">
        <v>0.0</v>
      </c>
      <c r="AY934" s="1">
        <v>1.0</v>
      </c>
      <c r="AZ934" s="1">
        <v>0.0</v>
      </c>
      <c r="BA934" s="1">
        <v>0.05</v>
      </c>
      <c r="BB934" s="1">
        <v>-1.0</v>
      </c>
      <c r="BC934" s="1">
        <v>1.0</v>
      </c>
      <c r="BD934" s="1">
        <v>-1.0</v>
      </c>
      <c r="BE934" s="1">
        <v>-1.0</v>
      </c>
      <c r="BF934" s="1">
        <v>-1.0</v>
      </c>
      <c r="BG934" s="1">
        <v>-1.0</v>
      </c>
      <c r="BH934" s="1">
        <v>-1.0</v>
      </c>
      <c r="BI934" s="1">
        <v>-1.0</v>
      </c>
      <c r="BJ934" s="1">
        <v>-1.0</v>
      </c>
      <c r="BK934" s="1">
        <v>1.0</v>
      </c>
      <c r="BL934" s="1">
        <v>1.0</v>
      </c>
      <c r="BM934" s="1">
        <v>1.0</v>
      </c>
      <c r="BN934" s="1">
        <v>-1.0</v>
      </c>
      <c r="BO934" s="1">
        <v>-1.0</v>
      </c>
      <c r="BP934" s="1">
        <v>-1.0</v>
      </c>
      <c r="BQ934" s="1">
        <v>-1.0</v>
      </c>
      <c r="BR934" s="1">
        <v>1.0</v>
      </c>
      <c r="BS934" s="1">
        <v>-1.0</v>
      </c>
      <c r="BT934" s="1">
        <v>-1.0</v>
      </c>
      <c r="BU934" s="1">
        <v>1.0</v>
      </c>
      <c r="BV934" s="1">
        <v>-1.0</v>
      </c>
      <c r="BW934" s="1">
        <v>-1.0</v>
      </c>
      <c r="BX934" s="1">
        <v>-1.0</v>
      </c>
      <c r="BY934" s="1">
        <v>-1.0</v>
      </c>
      <c r="BZ934" s="1">
        <v>-1.0</v>
      </c>
      <c r="CA934" s="1">
        <v>-1.0</v>
      </c>
      <c r="CB934" s="1">
        <v>-1.0</v>
      </c>
      <c r="CC934" s="1">
        <v>-1.0</v>
      </c>
      <c r="CD934" s="1">
        <v>31598.0</v>
      </c>
    </row>
    <row r="935">
      <c r="A935" s="1">
        <v>3.6382847E7</v>
      </c>
      <c r="B935" s="1" t="s">
        <v>5162</v>
      </c>
      <c r="E935" s="1" t="s">
        <v>85</v>
      </c>
      <c r="I935" s="1">
        <v>2.66211707E8</v>
      </c>
      <c r="J935" s="1">
        <v>43620.0</v>
      </c>
      <c r="M935" s="1">
        <v>0.0</v>
      </c>
      <c r="N935" s="1">
        <v>2.0</v>
      </c>
      <c r="O935" s="1">
        <v>0.0</v>
      </c>
      <c r="P935" s="1" t="s">
        <v>123</v>
      </c>
      <c r="Q935" s="1" t="s">
        <v>532</v>
      </c>
      <c r="R935" s="1">
        <v>40.64439</v>
      </c>
      <c r="S935" s="1">
        <v>-74.01816</v>
      </c>
      <c r="T935" s="1" t="s">
        <v>91</v>
      </c>
      <c r="U935" s="1" t="s">
        <v>113</v>
      </c>
      <c r="V935" s="1">
        <v>5.0</v>
      </c>
      <c r="W935" s="1">
        <v>1.0</v>
      </c>
      <c r="X935" s="1">
        <v>3.0</v>
      </c>
      <c r="Y935" s="1">
        <v>3.0</v>
      </c>
      <c r="Z935" s="1" t="s">
        <v>93</v>
      </c>
      <c r="AA935" s="1" t="s">
        <v>5163</v>
      </c>
      <c r="AB935" s="1">
        <v>185.0</v>
      </c>
      <c r="AC935" s="1">
        <v>1.0</v>
      </c>
      <c r="AD935" s="1">
        <v>0.0</v>
      </c>
      <c r="AE935" s="1">
        <v>1.0</v>
      </c>
      <c r="AF935" s="1" t="s">
        <v>341</v>
      </c>
      <c r="AG935" s="1">
        <v>1.0</v>
      </c>
      <c r="AH935" s="1">
        <v>27.0</v>
      </c>
      <c r="AI935" s="1">
        <v>57.0</v>
      </c>
      <c r="AJ935" s="1">
        <v>87.0</v>
      </c>
      <c r="AK935" s="1">
        <v>177.0</v>
      </c>
      <c r="AL935" s="1">
        <v>0.0</v>
      </c>
      <c r="AM935" s="1">
        <v>0.0</v>
      </c>
      <c r="AU935" s="1">
        <v>0.0</v>
      </c>
      <c r="AV935" s="1" t="s">
        <v>105</v>
      </c>
      <c r="AW935" s="1">
        <v>2.0</v>
      </c>
      <c r="AX935" s="1">
        <v>0.0</v>
      </c>
      <c r="AY935" s="1">
        <v>2.0</v>
      </c>
      <c r="AZ935" s="1">
        <v>0.0</v>
      </c>
      <c r="BB935" s="1">
        <v>-1.0</v>
      </c>
      <c r="BC935" s="1">
        <v>1.0</v>
      </c>
      <c r="BD935" s="1">
        <v>-1.0</v>
      </c>
      <c r="BE935" s="1">
        <v>-1.0</v>
      </c>
      <c r="BF935" s="1">
        <v>-1.0</v>
      </c>
      <c r="BG935" s="1">
        <v>-1.0</v>
      </c>
      <c r="BH935" s="1">
        <v>-1.0</v>
      </c>
      <c r="BI935" s="1">
        <v>-1.0</v>
      </c>
      <c r="BJ935" s="1">
        <v>1.0</v>
      </c>
      <c r="BK935" s="1">
        <v>-1.0</v>
      </c>
      <c r="BL935" s="1">
        <v>-1.0</v>
      </c>
      <c r="BM935" s="1">
        <v>-1.0</v>
      </c>
      <c r="BN935" s="1">
        <v>-1.0</v>
      </c>
      <c r="BO935" s="1">
        <v>-1.0</v>
      </c>
      <c r="BP935" s="1">
        <v>-1.0</v>
      </c>
      <c r="BQ935" s="1">
        <v>-1.0</v>
      </c>
      <c r="BR935" s="1">
        <v>-1.0</v>
      </c>
      <c r="BS935" s="1">
        <v>-1.0</v>
      </c>
      <c r="BT935" s="1">
        <v>-1.0</v>
      </c>
      <c r="BU935" s="1">
        <v>1.0</v>
      </c>
      <c r="BV935" s="1">
        <v>-1.0</v>
      </c>
      <c r="BW935" s="1">
        <v>-1.0</v>
      </c>
      <c r="BX935" s="1">
        <v>-1.0</v>
      </c>
      <c r="BY935" s="1">
        <v>-1.0</v>
      </c>
      <c r="BZ935" s="1">
        <v>-1.0</v>
      </c>
      <c r="CA935" s="1">
        <v>-1.0</v>
      </c>
      <c r="CB935" s="1">
        <v>-1.0</v>
      </c>
      <c r="CC935" s="1">
        <v>-1.0</v>
      </c>
      <c r="CD935" s="1">
        <v>31715.0</v>
      </c>
    </row>
    <row r="936">
      <c r="A936" s="1">
        <v>6718257.0</v>
      </c>
      <c r="B936" s="1" t="s">
        <v>5164</v>
      </c>
      <c r="C936" s="1" t="s">
        <v>5165</v>
      </c>
      <c r="D936" s="1" t="s">
        <v>5166</v>
      </c>
      <c r="E936" s="1" t="s">
        <v>85</v>
      </c>
      <c r="F936" s="1" t="s">
        <v>5167</v>
      </c>
      <c r="G936" s="1" t="s">
        <v>5168</v>
      </c>
      <c r="H936" s="1" t="s">
        <v>5169</v>
      </c>
      <c r="I936" s="1">
        <v>2.6377263E7</v>
      </c>
      <c r="J936" s="1">
        <v>42023.0</v>
      </c>
      <c r="K936" s="1" t="s">
        <v>88</v>
      </c>
      <c r="L936" s="1">
        <v>0.94</v>
      </c>
      <c r="M936" s="1">
        <v>1.0</v>
      </c>
      <c r="N936" s="1">
        <v>50.0</v>
      </c>
      <c r="O936" s="1">
        <v>1.0</v>
      </c>
      <c r="P936" s="1" t="s">
        <v>184</v>
      </c>
      <c r="Q936" s="1" t="s">
        <v>124</v>
      </c>
      <c r="R936" s="1">
        <v>40.66079</v>
      </c>
      <c r="S936" s="1">
        <v>-73.9342</v>
      </c>
      <c r="T936" s="1" t="s">
        <v>91</v>
      </c>
      <c r="U936" s="1" t="s">
        <v>113</v>
      </c>
      <c r="V936" s="1">
        <v>2.0</v>
      </c>
      <c r="W936" s="1">
        <v>1.0</v>
      </c>
      <c r="X936" s="1">
        <v>1.0</v>
      </c>
      <c r="Y936" s="1">
        <v>1.0</v>
      </c>
      <c r="Z936" s="1" t="s">
        <v>93</v>
      </c>
      <c r="AA936" s="1" t="s">
        <v>5170</v>
      </c>
      <c r="AB936" s="1">
        <v>48.0</v>
      </c>
      <c r="AC936" s="1">
        <v>1.0</v>
      </c>
      <c r="AD936" s="1">
        <v>7.0</v>
      </c>
      <c r="AE936" s="1">
        <v>30.0</v>
      </c>
      <c r="AF936" s="1" t="s">
        <v>95</v>
      </c>
      <c r="AG936" s="1">
        <v>1.0</v>
      </c>
      <c r="AH936" s="1">
        <v>0.0</v>
      </c>
      <c r="AI936" s="1">
        <v>0.0</v>
      </c>
      <c r="AJ936" s="1">
        <v>0.0</v>
      </c>
      <c r="AK936" s="1">
        <v>249.0</v>
      </c>
      <c r="AL936" s="1">
        <v>2.0</v>
      </c>
      <c r="AM936" s="1">
        <v>1.0</v>
      </c>
      <c r="AN936" s="1">
        <v>80.0</v>
      </c>
      <c r="AO936" s="1">
        <v>8.0</v>
      </c>
      <c r="AP936" s="1">
        <v>8.0</v>
      </c>
      <c r="AQ936" s="1">
        <v>7.0</v>
      </c>
      <c r="AR936" s="1">
        <v>5.0</v>
      </c>
      <c r="AS936" s="1">
        <v>8.0</v>
      </c>
      <c r="AT936" s="1">
        <v>5.0</v>
      </c>
      <c r="AU936" s="1">
        <v>0.0</v>
      </c>
      <c r="AV936" s="1" t="s">
        <v>96</v>
      </c>
      <c r="AW936" s="1">
        <v>43.0</v>
      </c>
      <c r="AX936" s="1">
        <v>0.0</v>
      </c>
      <c r="AY936" s="1">
        <v>43.0</v>
      </c>
      <c r="AZ936" s="1">
        <v>0.0</v>
      </c>
      <c r="BA936" s="1">
        <v>0.06</v>
      </c>
      <c r="BB936" s="1">
        <v>-1.0</v>
      </c>
      <c r="BC936" s="1">
        <v>1.0</v>
      </c>
      <c r="BD936" s="1">
        <v>-1.0</v>
      </c>
      <c r="BE936" s="1">
        <v>-1.0</v>
      </c>
      <c r="BF936" s="1">
        <v>-1.0</v>
      </c>
      <c r="BG936" s="1">
        <v>-1.0</v>
      </c>
      <c r="BH936" s="1">
        <v>-1.0</v>
      </c>
      <c r="BI936" s="1">
        <v>-1.0</v>
      </c>
      <c r="BJ936" s="1">
        <v>1.0</v>
      </c>
      <c r="BK936" s="1">
        <v>-1.0</v>
      </c>
      <c r="BL936" s="1">
        <v>-1.0</v>
      </c>
      <c r="BM936" s="1">
        <v>1.0</v>
      </c>
      <c r="BN936" s="1">
        <v>-1.0</v>
      </c>
      <c r="BO936" s="1">
        <v>-1.0</v>
      </c>
      <c r="BP936" s="1">
        <v>-1.0</v>
      </c>
      <c r="BQ936" s="1">
        <v>-1.0</v>
      </c>
      <c r="BR936" s="1">
        <v>-1.0</v>
      </c>
      <c r="BS936" s="1">
        <v>-1.0</v>
      </c>
      <c r="BT936" s="1">
        <v>-1.0</v>
      </c>
      <c r="BU936" s="1">
        <v>1.0</v>
      </c>
      <c r="BV936" s="1">
        <v>-1.0</v>
      </c>
      <c r="BW936" s="1">
        <v>-1.0</v>
      </c>
      <c r="BX936" s="1">
        <v>-1.0</v>
      </c>
      <c r="BY936" s="1">
        <v>-1.0</v>
      </c>
      <c r="BZ936" s="1">
        <v>-1.0</v>
      </c>
      <c r="CA936" s="1">
        <v>-1.0</v>
      </c>
      <c r="CB936" s="1">
        <v>-1.0</v>
      </c>
      <c r="CC936" s="1">
        <v>-1.0</v>
      </c>
      <c r="CD936" s="1">
        <v>31729.0</v>
      </c>
    </row>
    <row r="937">
      <c r="A937" s="1">
        <v>3.3933477E7</v>
      </c>
      <c r="B937" s="1" t="s">
        <v>5171</v>
      </c>
      <c r="C937" s="1" t="s">
        <v>5172</v>
      </c>
      <c r="D937" s="1" t="s">
        <v>5173</v>
      </c>
      <c r="E937" s="1" t="s">
        <v>85</v>
      </c>
      <c r="F937" s="1" t="s">
        <v>5174</v>
      </c>
      <c r="G937" s="1" t="s">
        <v>5175</v>
      </c>
      <c r="H937" s="1" t="s">
        <v>5176</v>
      </c>
      <c r="I937" s="1">
        <v>3.8377515E7</v>
      </c>
      <c r="J937" s="1">
        <v>42198.0</v>
      </c>
      <c r="K937" s="1" t="s">
        <v>134</v>
      </c>
      <c r="L937" s="1">
        <v>1.0</v>
      </c>
      <c r="M937" s="1">
        <v>0.0</v>
      </c>
      <c r="N937" s="1">
        <v>1.0</v>
      </c>
      <c r="O937" s="1">
        <v>1.0</v>
      </c>
      <c r="P937" s="1" t="s">
        <v>993</v>
      </c>
      <c r="Q937" s="1" t="s">
        <v>1608</v>
      </c>
      <c r="R937" s="1">
        <v>40.81338</v>
      </c>
      <c r="S937" s="1">
        <v>-73.85821</v>
      </c>
      <c r="T937" s="1" t="s">
        <v>125</v>
      </c>
      <c r="U937" s="1" t="s">
        <v>92</v>
      </c>
      <c r="V937" s="1">
        <v>6.0</v>
      </c>
      <c r="W937" s="1">
        <v>1.0</v>
      </c>
      <c r="X937" s="1">
        <v>2.0</v>
      </c>
      <c r="Y937" s="1">
        <v>3.0</v>
      </c>
      <c r="Z937" s="1" t="s">
        <v>93</v>
      </c>
      <c r="AA937" s="1" t="s">
        <v>5177</v>
      </c>
      <c r="AB937" s="1">
        <v>75.0</v>
      </c>
      <c r="AC937" s="1">
        <v>2.0</v>
      </c>
      <c r="AD937" s="1">
        <v>15.0</v>
      </c>
      <c r="AE937" s="1">
        <v>2.0</v>
      </c>
      <c r="AF937" s="1" t="s">
        <v>95</v>
      </c>
      <c r="AG937" s="1">
        <v>1.0</v>
      </c>
      <c r="AH937" s="1">
        <v>0.0</v>
      </c>
      <c r="AI937" s="1">
        <v>14.0</v>
      </c>
      <c r="AJ937" s="1">
        <v>23.0</v>
      </c>
      <c r="AK937" s="1">
        <v>86.0</v>
      </c>
      <c r="AL937" s="1">
        <v>5.0</v>
      </c>
      <c r="AM937" s="1">
        <v>5.0</v>
      </c>
      <c r="AN937" s="1">
        <v>100.0</v>
      </c>
      <c r="AO937" s="1">
        <v>10.0</v>
      </c>
      <c r="AP937" s="1">
        <v>9.0</v>
      </c>
      <c r="AQ937" s="1">
        <v>10.0</v>
      </c>
      <c r="AR937" s="1">
        <v>10.0</v>
      </c>
      <c r="AS937" s="1">
        <v>10.0</v>
      </c>
      <c r="AT937" s="1">
        <v>10.0</v>
      </c>
      <c r="AU937" s="1">
        <v>1.0</v>
      </c>
      <c r="AV937" s="1" t="s">
        <v>117</v>
      </c>
      <c r="AW937" s="1">
        <v>1.0</v>
      </c>
      <c r="AX937" s="1">
        <v>1.0</v>
      </c>
      <c r="AY937" s="1">
        <v>0.0</v>
      </c>
      <c r="AZ937" s="1">
        <v>0.0</v>
      </c>
      <c r="BA937" s="1">
        <v>5.0</v>
      </c>
      <c r="BB937" s="1">
        <v>-1.0</v>
      </c>
      <c r="BC937" s="1">
        <v>1.0</v>
      </c>
      <c r="BD937" s="1">
        <v>-1.0</v>
      </c>
      <c r="BE937" s="1">
        <v>-1.0</v>
      </c>
      <c r="BF937" s="1">
        <v>-1.0</v>
      </c>
      <c r="BG937" s="1">
        <v>-1.0</v>
      </c>
      <c r="BH937" s="1">
        <v>1.0</v>
      </c>
      <c r="BI937" s="1">
        <v>-1.0</v>
      </c>
      <c r="BJ937" s="1">
        <v>1.0</v>
      </c>
      <c r="BK937" s="1">
        <v>1.0</v>
      </c>
      <c r="BL937" s="1">
        <v>1.0</v>
      </c>
      <c r="BM937" s="1">
        <v>-1.0</v>
      </c>
      <c r="BN937" s="1">
        <v>-1.0</v>
      </c>
      <c r="BO937" s="1">
        <v>-1.0</v>
      </c>
      <c r="BP937" s="1">
        <v>-1.0</v>
      </c>
      <c r="BQ937" s="1">
        <v>1.0</v>
      </c>
      <c r="BR937" s="1">
        <v>-1.0</v>
      </c>
      <c r="BS937" s="1">
        <v>-1.0</v>
      </c>
      <c r="BT937" s="1">
        <v>-1.0</v>
      </c>
      <c r="BU937" s="1">
        <v>1.0</v>
      </c>
      <c r="BV937" s="1">
        <v>1.0</v>
      </c>
      <c r="BW937" s="1">
        <v>1.0</v>
      </c>
      <c r="BX937" s="1">
        <v>-1.0</v>
      </c>
      <c r="BY937" s="1">
        <v>-1.0</v>
      </c>
      <c r="BZ937" s="1">
        <v>1.0</v>
      </c>
      <c r="CA937" s="1">
        <v>-1.0</v>
      </c>
      <c r="CB937" s="1">
        <v>-1.0</v>
      </c>
      <c r="CC937" s="1">
        <v>-1.0</v>
      </c>
      <c r="CD937" s="1">
        <v>31774.0</v>
      </c>
    </row>
    <row r="938">
      <c r="A938" s="1">
        <v>1.9310554E7</v>
      </c>
      <c r="B938" s="1" t="s">
        <v>5178</v>
      </c>
      <c r="C938" s="1" t="s">
        <v>5179</v>
      </c>
      <c r="D938" s="1" t="s">
        <v>5180</v>
      </c>
      <c r="E938" s="1" t="s">
        <v>85</v>
      </c>
      <c r="F938" s="1" t="s">
        <v>5181</v>
      </c>
      <c r="G938" s="1" t="s">
        <v>5182</v>
      </c>
      <c r="I938" s="1">
        <v>1420715.0</v>
      </c>
      <c r="J938" s="1">
        <v>40865.0</v>
      </c>
      <c r="K938" s="1" t="s">
        <v>134</v>
      </c>
      <c r="L938" s="1">
        <v>1.0</v>
      </c>
      <c r="M938" s="1">
        <v>0.0</v>
      </c>
      <c r="N938" s="1">
        <v>3.0</v>
      </c>
      <c r="O938" s="1">
        <v>1.0</v>
      </c>
      <c r="P938" s="1" t="s">
        <v>123</v>
      </c>
      <c r="Q938" s="1" t="s">
        <v>519</v>
      </c>
      <c r="R938" s="1">
        <v>40.68845</v>
      </c>
      <c r="S938" s="1">
        <v>-73.91985</v>
      </c>
      <c r="T938" s="1" t="s">
        <v>91</v>
      </c>
      <c r="U938" s="1" t="s">
        <v>92</v>
      </c>
      <c r="V938" s="1">
        <v>16.0</v>
      </c>
      <c r="W938" s="1">
        <v>4.0</v>
      </c>
      <c r="X938" s="1">
        <v>5.0</v>
      </c>
      <c r="Y938" s="1">
        <v>6.0</v>
      </c>
      <c r="Z938" s="1" t="s">
        <v>93</v>
      </c>
      <c r="AA938" s="1" t="s">
        <v>5183</v>
      </c>
      <c r="AB938" s="1">
        <v>399.0</v>
      </c>
      <c r="AC938" s="1">
        <v>10.0</v>
      </c>
      <c r="AD938" s="1">
        <v>25.0</v>
      </c>
      <c r="AE938" s="1">
        <v>4.0</v>
      </c>
      <c r="AF938" s="1" t="s">
        <v>170</v>
      </c>
      <c r="AG938" s="1">
        <v>1.0</v>
      </c>
      <c r="AH938" s="1">
        <v>0.0</v>
      </c>
      <c r="AI938" s="1">
        <v>3.0</v>
      </c>
      <c r="AJ938" s="1">
        <v>8.0</v>
      </c>
      <c r="AK938" s="1">
        <v>221.0</v>
      </c>
      <c r="AL938" s="1">
        <v>4.0</v>
      </c>
      <c r="AM938" s="1">
        <v>2.0</v>
      </c>
      <c r="AN938" s="1">
        <v>100.0</v>
      </c>
      <c r="AO938" s="1">
        <v>10.0</v>
      </c>
      <c r="AP938" s="1">
        <v>10.0</v>
      </c>
      <c r="AQ938" s="1">
        <v>10.0</v>
      </c>
      <c r="AR938" s="1">
        <v>10.0</v>
      </c>
      <c r="AS938" s="1">
        <v>10.0</v>
      </c>
      <c r="AT938" s="1">
        <v>10.0</v>
      </c>
      <c r="AU938" s="1">
        <v>0.0</v>
      </c>
      <c r="AV938" s="1" t="s">
        <v>117</v>
      </c>
      <c r="AW938" s="1">
        <v>3.0</v>
      </c>
      <c r="AX938" s="1">
        <v>3.0</v>
      </c>
      <c r="AY938" s="1">
        <v>0.0</v>
      </c>
      <c r="AZ938" s="1">
        <v>0.0</v>
      </c>
      <c r="BA938" s="1">
        <v>0.28</v>
      </c>
      <c r="BB938" s="1">
        <v>-1.0</v>
      </c>
      <c r="BC938" s="1">
        <v>1.0</v>
      </c>
      <c r="BD938" s="1">
        <v>-1.0</v>
      </c>
      <c r="BE938" s="1">
        <v>1.0</v>
      </c>
      <c r="BF938" s="1">
        <v>-1.0</v>
      </c>
      <c r="BG938" s="1">
        <v>-1.0</v>
      </c>
      <c r="BH938" s="1">
        <v>1.0</v>
      </c>
      <c r="BI938" s="1">
        <v>1.0</v>
      </c>
      <c r="BJ938" s="1">
        <v>1.0</v>
      </c>
      <c r="BK938" s="1">
        <v>1.0</v>
      </c>
      <c r="BL938" s="1">
        <v>1.0</v>
      </c>
      <c r="BM938" s="1">
        <v>-1.0</v>
      </c>
      <c r="BN938" s="1">
        <v>-1.0</v>
      </c>
      <c r="BO938" s="1">
        <v>-1.0</v>
      </c>
      <c r="BP938" s="1">
        <v>1.0</v>
      </c>
      <c r="BQ938" s="1">
        <v>1.0</v>
      </c>
      <c r="BR938" s="1">
        <v>-1.0</v>
      </c>
      <c r="BS938" s="1">
        <v>-1.0</v>
      </c>
      <c r="BT938" s="1">
        <v>-1.0</v>
      </c>
      <c r="BU938" s="1">
        <v>1.0</v>
      </c>
      <c r="BV938" s="1">
        <v>-1.0</v>
      </c>
      <c r="BW938" s="1">
        <v>-1.0</v>
      </c>
      <c r="BX938" s="1">
        <v>1.0</v>
      </c>
      <c r="BY938" s="1">
        <v>-1.0</v>
      </c>
      <c r="BZ938" s="1">
        <v>1.0</v>
      </c>
      <c r="CA938" s="1">
        <v>-1.0</v>
      </c>
      <c r="CB938" s="1">
        <v>1.0</v>
      </c>
      <c r="CC938" s="1">
        <v>1.0</v>
      </c>
      <c r="CD938" s="1">
        <v>31797.0</v>
      </c>
    </row>
    <row r="939">
      <c r="A939" s="1">
        <v>2.6622664E7</v>
      </c>
      <c r="B939" s="1" t="s">
        <v>5184</v>
      </c>
      <c r="C939" s="1" t="s">
        <v>5185</v>
      </c>
      <c r="D939" s="1" t="s">
        <v>5186</v>
      </c>
      <c r="E939" s="1" t="s">
        <v>85</v>
      </c>
      <c r="F939" s="1" t="s">
        <v>5187</v>
      </c>
      <c r="G939" s="1" t="s">
        <v>5188</v>
      </c>
      <c r="H939" s="1" t="s">
        <v>5189</v>
      </c>
      <c r="I939" s="1">
        <v>1.7768644E7</v>
      </c>
      <c r="J939" s="1">
        <v>41827.0</v>
      </c>
      <c r="M939" s="1">
        <v>0.0</v>
      </c>
      <c r="N939" s="1">
        <v>1.0</v>
      </c>
      <c r="O939" s="1">
        <v>1.0</v>
      </c>
      <c r="P939" s="1" t="s">
        <v>123</v>
      </c>
      <c r="Q939" s="1" t="s">
        <v>124</v>
      </c>
      <c r="R939" s="1">
        <v>40.6533</v>
      </c>
      <c r="S939" s="1">
        <v>-73.95534</v>
      </c>
      <c r="T939" s="1" t="s">
        <v>91</v>
      </c>
      <c r="U939" s="1" t="s">
        <v>92</v>
      </c>
      <c r="V939" s="1">
        <v>2.0</v>
      </c>
      <c r="W939" s="1">
        <v>1.0</v>
      </c>
      <c r="X939" s="1">
        <v>1.0</v>
      </c>
      <c r="Y939" s="1">
        <v>1.0</v>
      </c>
      <c r="Z939" s="1" t="s">
        <v>93</v>
      </c>
      <c r="AA939" s="1" t="s">
        <v>5190</v>
      </c>
      <c r="AB939" s="1">
        <v>65.0</v>
      </c>
      <c r="AC939" s="1">
        <v>2.0</v>
      </c>
      <c r="AD939" s="1">
        <v>25.0</v>
      </c>
      <c r="AE939" s="1">
        <v>2.0</v>
      </c>
      <c r="AF939" s="1" t="s">
        <v>231</v>
      </c>
      <c r="AG939" s="1">
        <v>1.0</v>
      </c>
      <c r="AH939" s="1">
        <v>0.0</v>
      </c>
      <c r="AI939" s="1">
        <v>0.0</v>
      </c>
      <c r="AJ939" s="1">
        <v>0.0</v>
      </c>
      <c r="AK939" s="1">
        <v>0.0</v>
      </c>
      <c r="AL939" s="1">
        <v>1.0</v>
      </c>
      <c r="AM939" s="1">
        <v>1.0</v>
      </c>
      <c r="AN939" s="1">
        <v>100.0</v>
      </c>
      <c r="AO939" s="1">
        <v>10.0</v>
      </c>
      <c r="AP939" s="1">
        <v>10.0</v>
      </c>
      <c r="AQ939" s="1">
        <v>10.0</v>
      </c>
      <c r="AR939" s="1">
        <v>10.0</v>
      </c>
      <c r="AS939" s="1">
        <v>8.0</v>
      </c>
      <c r="AT939" s="1">
        <v>10.0</v>
      </c>
      <c r="AU939" s="1">
        <v>1.0</v>
      </c>
      <c r="AV939" s="1" t="s">
        <v>117</v>
      </c>
      <c r="AW939" s="1">
        <v>1.0</v>
      </c>
      <c r="AX939" s="1">
        <v>1.0</v>
      </c>
      <c r="AY939" s="1">
        <v>0.0</v>
      </c>
      <c r="AZ939" s="1">
        <v>0.0</v>
      </c>
      <c r="BA939" s="1">
        <v>0.08</v>
      </c>
      <c r="BB939" s="1">
        <v>-1.0</v>
      </c>
      <c r="BC939" s="1">
        <v>1.0</v>
      </c>
      <c r="BD939" s="1">
        <v>-1.0</v>
      </c>
      <c r="BE939" s="1">
        <v>-1.0</v>
      </c>
      <c r="BF939" s="1">
        <v>-1.0</v>
      </c>
      <c r="BG939" s="1">
        <v>-1.0</v>
      </c>
      <c r="BH939" s="1">
        <v>-1.0</v>
      </c>
      <c r="BI939" s="1">
        <v>-1.0</v>
      </c>
      <c r="BJ939" s="1">
        <v>-1.0</v>
      </c>
      <c r="BK939" s="1">
        <v>-1.0</v>
      </c>
      <c r="BL939" s="1">
        <v>-1.0</v>
      </c>
      <c r="BM939" s="1">
        <v>-1.0</v>
      </c>
      <c r="BN939" s="1">
        <v>1.0</v>
      </c>
      <c r="BO939" s="1">
        <v>-1.0</v>
      </c>
      <c r="BP939" s="1">
        <v>-1.0</v>
      </c>
      <c r="BQ939" s="1">
        <v>-1.0</v>
      </c>
      <c r="BR939" s="1">
        <v>-1.0</v>
      </c>
      <c r="BS939" s="1">
        <v>-1.0</v>
      </c>
      <c r="BT939" s="1">
        <v>-1.0</v>
      </c>
      <c r="BU939" s="1">
        <v>1.0</v>
      </c>
      <c r="BV939" s="1">
        <v>-1.0</v>
      </c>
      <c r="BW939" s="1">
        <v>-1.0</v>
      </c>
      <c r="BX939" s="1">
        <v>-1.0</v>
      </c>
      <c r="BY939" s="1">
        <v>-1.0</v>
      </c>
      <c r="BZ939" s="1">
        <v>1.0</v>
      </c>
      <c r="CA939" s="1">
        <v>-1.0</v>
      </c>
      <c r="CB939" s="1">
        <v>-1.0</v>
      </c>
      <c r="CC939" s="1">
        <v>-1.0</v>
      </c>
      <c r="CD939" s="1">
        <v>31831.0</v>
      </c>
    </row>
    <row r="940">
      <c r="A940" s="1">
        <v>3426233.0</v>
      </c>
      <c r="B940" s="1" t="s">
        <v>5191</v>
      </c>
      <c r="C940" s="1" t="s">
        <v>5192</v>
      </c>
      <c r="D940" s="1" t="s">
        <v>5193</v>
      </c>
      <c r="E940" s="1" t="s">
        <v>85</v>
      </c>
      <c r="F940" s="1" t="s">
        <v>5194</v>
      </c>
      <c r="G940" s="1" t="s">
        <v>5195</v>
      </c>
      <c r="H940" s="1" t="s">
        <v>5196</v>
      </c>
      <c r="I940" s="1">
        <v>1.7272284E7</v>
      </c>
      <c r="J940" s="1">
        <v>41816.0</v>
      </c>
      <c r="K940" s="1" t="s">
        <v>134</v>
      </c>
      <c r="L940" s="1">
        <v>1.0</v>
      </c>
      <c r="M940" s="1">
        <v>0.0</v>
      </c>
      <c r="N940" s="1">
        <v>2.0</v>
      </c>
      <c r="O940" s="1">
        <v>1.0</v>
      </c>
      <c r="P940" s="1" t="s">
        <v>89</v>
      </c>
      <c r="Q940" s="1" t="s">
        <v>90</v>
      </c>
      <c r="R940" s="1">
        <v>40.76349</v>
      </c>
      <c r="S940" s="1">
        <v>-73.95969</v>
      </c>
      <c r="T940" s="1" t="s">
        <v>91</v>
      </c>
      <c r="U940" s="1" t="s">
        <v>92</v>
      </c>
      <c r="V940" s="1">
        <v>4.0</v>
      </c>
      <c r="W940" s="1">
        <v>1.0</v>
      </c>
      <c r="X940" s="1">
        <v>2.0</v>
      </c>
      <c r="Y940" s="1">
        <v>3.0</v>
      </c>
      <c r="Z940" s="1" t="s">
        <v>93</v>
      </c>
      <c r="AA940" s="1" t="s">
        <v>5197</v>
      </c>
      <c r="AB940" s="1">
        <v>400.0</v>
      </c>
      <c r="AC940" s="1">
        <v>4.0</v>
      </c>
      <c r="AD940" s="1">
        <v>25.0</v>
      </c>
      <c r="AE940" s="1">
        <v>3.0</v>
      </c>
      <c r="AF940" s="1" t="s">
        <v>179</v>
      </c>
      <c r="AG940" s="1">
        <v>1.0</v>
      </c>
      <c r="AH940" s="1">
        <v>0.0</v>
      </c>
      <c r="AI940" s="1">
        <v>0.0</v>
      </c>
      <c r="AJ940" s="1">
        <v>0.0</v>
      </c>
      <c r="AK940" s="1">
        <v>0.0</v>
      </c>
      <c r="AL940" s="1">
        <v>9.0</v>
      </c>
      <c r="AM940" s="1">
        <v>6.0</v>
      </c>
      <c r="AN940" s="1">
        <v>98.0</v>
      </c>
      <c r="AO940" s="1">
        <v>10.0</v>
      </c>
      <c r="AP940" s="1">
        <v>10.0</v>
      </c>
      <c r="AQ940" s="1">
        <v>10.0</v>
      </c>
      <c r="AR940" s="1">
        <v>10.0</v>
      </c>
      <c r="AS940" s="1">
        <v>10.0</v>
      </c>
      <c r="AT940" s="1">
        <v>10.0</v>
      </c>
      <c r="AU940" s="1">
        <v>0.0</v>
      </c>
      <c r="AV940" s="1" t="s">
        <v>105</v>
      </c>
      <c r="AW940" s="1">
        <v>2.0</v>
      </c>
      <c r="AX940" s="1">
        <v>1.0</v>
      </c>
      <c r="AY940" s="1">
        <v>1.0</v>
      </c>
      <c r="AZ940" s="1">
        <v>0.0</v>
      </c>
      <c r="BA940" s="1">
        <v>0.36</v>
      </c>
      <c r="BB940" s="1">
        <v>-1.0</v>
      </c>
      <c r="BC940" s="1">
        <v>1.0</v>
      </c>
      <c r="BD940" s="1">
        <v>1.0</v>
      </c>
      <c r="BE940" s="1">
        <v>-1.0</v>
      </c>
      <c r="BF940" s="1">
        <v>-1.0</v>
      </c>
      <c r="BG940" s="1">
        <v>-1.0</v>
      </c>
      <c r="BH940" s="1">
        <v>1.0</v>
      </c>
      <c r="BI940" s="1">
        <v>-1.0</v>
      </c>
      <c r="BJ940" s="1">
        <v>1.0</v>
      </c>
      <c r="BK940" s="1">
        <v>1.0</v>
      </c>
      <c r="BL940" s="1">
        <v>1.0</v>
      </c>
      <c r="BM940" s="1">
        <v>1.0</v>
      </c>
      <c r="BN940" s="1">
        <v>-1.0</v>
      </c>
      <c r="BO940" s="1">
        <v>-1.0</v>
      </c>
      <c r="BP940" s="1">
        <v>-1.0</v>
      </c>
      <c r="BQ940" s="1">
        <v>-1.0</v>
      </c>
      <c r="BR940" s="1">
        <v>-1.0</v>
      </c>
      <c r="BS940" s="1">
        <v>-1.0</v>
      </c>
      <c r="BT940" s="1">
        <v>-1.0</v>
      </c>
      <c r="BU940" s="1">
        <v>1.0</v>
      </c>
      <c r="BV940" s="1">
        <v>-1.0</v>
      </c>
      <c r="BW940" s="1">
        <v>-1.0</v>
      </c>
      <c r="BX940" s="1">
        <v>-1.0</v>
      </c>
      <c r="BY940" s="1">
        <v>-1.0</v>
      </c>
      <c r="BZ940" s="1">
        <v>1.0</v>
      </c>
      <c r="CA940" s="1">
        <v>-1.0</v>
      </c>
      <c r="CB940" s="1">
        <v>-1.0</v>
      </c>
      <c r="CC940" s="1">
        <v>-1.0</v>
      </c>
      <c r="CD940" s="1">
        <v>31872.0</v>
      </c>
    </row>
    <row r="941">
      <c r="A941" s="1">
        <v>2.5677687E7</v>
      </c>
      <c r="B941" s="1" t="s">
        <v>5198</v>
      </c>
      <c r="C941" s="1" t="s">
        <v>5199</v>
      </c>
      <c r="D941" s="1" t="s">
        <v>5200</v>
      </c>
      <c r="E941" s="1" t="s">
        <v>85</v>
      </c>
      <c r="H941" s="1" t="s">
        <v>5201</v>
      </c>
      <c r="I941" s="1">
        <v>6787261.0</v>
      </c>
      <c r="J941" s="1">
        <v>41432.0</v>
      </c>
      <c r="K941" s="1" t="s">
        <v>134</v>
      </c>
      <c r="L941" s="1">
        <v>0.75</v>
      </c>
      <c r="M941" s="1">
        <v>1.0</v>
      </c>
      <c r="N941" s="1">
        <v>2.0</v>
      </c>
      <c r="O941" s="1">
        <v>1.0</v>
      </c>
      <c r="P941" s="1" t="s">
        <v>123</v>
      </c>
      <c r="Q941" s="1" t="s">
        <v>124</v>
      </c>
      <c r="R941" s="1">
        <v>40.71021</v>
      </c>
      <c r="S941" s="1">
        <v>-73.95563</v>
      </c>
      <c r="T941" s="1" t="s">
        <v>91</v>
      </c>
      <c r="U941" s="1" t="s">
        <v>113</v>
      </c>
      <c r="V941" s="1">
        <v>1.0</v>
      </c>
      <c r="W941" s="1">
        <v>1.0</v>
      </c>
      <c r="X941" s="1">
        <v>1.0</v>
      </c>
      <c r="Y941" s="1">
        <v>1.0</v>
      </c>
      <c r="Z941" s="1" t="s">
        <v>93</v>
      </c>
      <c r="AA941" s="1" t="s">
        <v>5202</v>
      </c>
      <c r="AB941" s="1">
        <v>66.0</v>
      </c>
      <c r="AC941" s="1">
        <v>1.0</v>
      </c>
      <c r="AD941" s="1">
        <v>25.0</v>
      </c>
      <c r="AE941" s="1">
        <v>2.0</v>
      </c>
      <c r="AF941" s="1" t="s">
        <v>443</v>
      </c>
      <c r="AG941" s="1">
        <v>1.0</v>
      </c>
      <c r="AH941" s="1">
        <v>0.0</v>
      </c>
      <c r="AI941" s="1">
        <v>0.0</v>
      </c>
      <c r="AJ941" s="1">
        <v>0.0</v>
      </c>
      <c r="AK941" s="1">
        <v>0.0</v>
      </c>
      <c r="AL941" s="1">
        <v>6.0</v>
      </c>
      <c r="AM941" s="1">
        <v>3.0</v>
      </c>
      <c r="AN941" s="1">
        <v>97.0</v>
      </c>
      <c r="AO941" s="1">
        <v>10.0</v>
      </c>
      <c r="AP941" s="1">
        <v>10.0</v>
      </c>
      <c r="AQ941" s="1">
        <v>10.0</v>
      </c>
      <c r="AR941" s="1">
        <v>10.0</v>
      </c>
      <c r="AS941" s="1">
        <v>10.0</v>
      </c>
      <c r="AT941" s="1">
        <v>10.0</v>
      </c>
      <c r="AU941" s="1">
        <v>0.0</v>
      </c>
      <c r="AV941" s="1" t="s">
        <v>105</v>
      </c>
      <c r="AW941" s="1">
        <v>2.0</v>
      </c>
      <c r="AX941" s="1">
        <v>1.0</v>
      </c>
      <c r="AY941" s="1">
        <v>1.0</v>
      </c>
      <c r="AZ941" s="1">
        <v>0.0</v>
      </c>
      <c r="BA941" s="1">
        <v>0.46</v>
      </c>
      <c r="BB941" s="1">
        <v>-1.0</v>
      </c>
      <c r="BC941" s="1">
        <v>1.0</v>
      </c>
      <c r="BD941" s="1">
        <v>-1.0</v>
      </c>
      <c r="BE941" s="1">
        <v>-1.0</v>
      </c>
      <c r="BF941" s="1">
        <v>-1.0</v>
      </c>
      <c r="BG941" s="1">
        <v>-1.0</v>
      </c>
      <c r="BH941" s="1">
        <v>-1.0</v>
      </c>
      <c r="BI941" s="1">
        <v>-1.0</v>
      </c>
      <c r="BJ941" s="1">
        <v>1.0</v>
      </c>
      <c r="BK941" s="1">
        <v>-1.0</v>
      </c>
      <c r="BL941" s="1">
        <v>-1.0</v>
      </c>
      <c r="BM941" s="1">
        <v>-1.0</v>
      </c>
      <c r="BN941" s="1">
        <v>-1.0</v>
      </c>
      <c r="BO941" s="1">
        <v>-1.0</v>
      </c>
      <c r="BP941" s="1">
        <v>-1.0</v>
      </c>
      <c r="BQ941" s="1">
        <v>1.0</v>
      </c>
      <c r="BR941" s="1">
        <v>-1.0</v>
      </c>
      <c r="BS941" s="1">
        <v>-1.0</v>
      </c>
      <c r="BT941" s="1">
        <v>-1.0</v>
      </c>
      <c r="BU941" s="1">
        <v>1.0</v>
      </c>
      <c r="BV941" s="1">
        <v>-1.0</v>
      </c>
      <c r="BW941" s="1">
        <v>-1.0</v>
      </c>
      <c r="BX941" s="1">
        <v>-1.0</v>
      </c>
      <c r="BY941" s="1">
        <v>-1.0</v>
      </c>
      <c r="BZ941" s="1">
        <v>-1.0</v>
      </c>
      <c r="CA941" s="1">
        <v>-1.0</v>
      </c>
      <c r="CB941" s="1">
        <v>-1.0</v>
      </c>
      <c r="CC941" s="1">
        <v>-1.0</v>
      </c>
      <c r="CD941" s="1">
        <v>31877.0</v>
      </c>
    </row>
    <row r="942">
      <c r="A942" s="1">
        <v>9549937.0</v>
      </c>
      <c r="B942" s="1" t="s">
        <v>5203</v>
      </c>
      <c r="C942" s="1" t="s">
        <v>5204</v>
      </c>
      <c r="D942" s="1" t="s">
        <v>5205</v>
      </c>
      <c r="E942" s="1" t="s">
        <v>85</v>
      </c>
      <c r="F942" s="1" t="s">
        <v>5206</v>
      </c>
      <c r="G942" s="1" t="s">
        <v>5207</v>
      </c>
      <c r="H942" s="1" t="s">
        <v>5208</v>
      </c>
      <c r="I942" s="1">
        <v>2.4170584E7</v>
      </c>
      <c r="J942" s="1">
        <v>41968.0</v>
      </c>
      <c r="M942" s="1">
        <v>0.0</v>
      </c>
      <c r="N942" s="1">
        <v>2.0</v>
      </c>
      <c r="O942" s="1">
        <v>1.0</v>
      </c>
      <c r="P942" s="1" t="s">
        <v>89</v>
      </c>
      <c r="Q942" s="1" t="s">
        <v>1298</v>
      </c>
      <c r="R942" s="1">
        <v>40.72011</v>
      </c>
      <c r="S942" s="1">
        <v>-73.99729</v>
      </c>
      <c r="T942" s="1" t="s">
        <v>91</v>
      </c>
      <c r="U942" s="1" t="s">
        <v>92</v>
      </c>
      <c r="V942" s="1">
        <v>4.0</v>
      </c>
      <c r="W942" s="1">
        <v>1.0</v>
      </c>
      <c r="X942" s="1">
        <v>2.0</v>
      </c>
      <c r="Y942" s="1">
        <v>2.0</v>
      </c>
      <c r="Z942" s="1" t="s">
        <v>93</v>
      </c>
      <c r="AA942" s="1" t="s">
        <v>5209</v>
      </c>
      <c r="AB942" s="1">
        <v>265.0</v>
      </c>
      <c r="AC942" s="1">
        <v>1.0</v>
      </c>
      <c r="AD942" s="1">
        <v>0.0</v>
      </c>
      <c r="AE942" s="1">
        <v>1.0</v>
      </c>
      <c r="AF942" s="1" t="s">
        <v>1421</v>
      </c>
      <c r="AG942" s="1">
        <v>1.0</v>
      </c>
      <c r="AH942" s="1">
        <v>0.0</v>
      </c>
      <c r="AI942" s="1">
        <v>0.0</v>
      </c>
      <c r="AJ942" s="1">
        <v>0.0</v>
      </c>
      <c r="AK942" s="1">
        <v>0.0</v>
      </c>
      <c r="AL942" s="1">
        <v>1.0</v>
      </c>
      <c r="AM942" s="1">
        <v>0.0</v>
      </c>
      <c r="AN942" s="1">
        <v>100.0</v>
      </c>
      <c r="AO942" s="1">
        <v>10.0</v>
      </c>
      <c r="AP942" s="1">
        <v>10.0</v>
      </c>
      <c r="AQ942" s="1">
        <v>10.0</v>
      </c>
      <c r="AR942" s="1">
        <v>10.0</v>
      </c>
      <c r="AS942" s="1">
        <v>10.0</v>
      </c>
      <c r="AT942" s="1">
        <v>10.0</v>
      </c>
      <c r="AU942" s="1">
        <v>0.0</v>
      </c>
      <c r="AV942" s="1" t="s">
        <v>96</v>
      </c>
      <c r="AW942" s="1">
        <v>2.0</v>
      </c>
      <c r="AX942" s="1">
        <v>1.0</v>
      </c>
      <c r="AY942" s="1">
        <v>1.0</v>
      </c>
      <c r="AZ942" s="1">
        <v>0.0</v>
      </c>
      <c r="BA942" s="1">
        <v>0.03</v>
      </c>
      <c r="BB942" s="1">
        <v>-1.0</v>
      </c>
      <c r="BC942" s="1">
        <v>1.0</v>
      </c>
      <c r="BD942" s="1">
        <v>-1.0</v>
      </c>
      <c r="BE942" s="1">
        <v>-1.0</v>
      </c>
      <c r="BF942" s="1">
        <v>-1.0</v>
      </c>
      <c r="BG942" s="1">
        <v>-1.0</v>
      </c>
      <c r="BH942" s="1">
        <v>-1.0</v>
      </c>
      <c r="BI942" s="1">
        <v>-1.0</v>
      </c>
      <c r="BJ942" s="1">
        <v>1.0</v>
      </c>
      <c r="BK942" s="1">
        <v>-1.0</v>
      </c>
      <c r="BL942" s="1">
        <v>-1.0</v>
      </c>
      <c r="BM942" s="1">
        <v>-1.0</v>
      </c>
      <c r="BN942" s="1">
        <v>-1.0</v>
      </c>
      <c r="BO942" s="1">
        <v>-1.0</v>
      </c>
      <c r="BP942" s="1">
        <v>-1.0</v>
      </c>
      <c r="BQ942" s="1">
        <v>-1.0</v>
      </c>
      <c r="BR942" s="1">
        <v>-1.0</v>
      </c>
      <c r="BS942" s="1">
        <v>-1.0</v>
      </c>
      <c r="BT942" s="1">
        <v>-1.0</v>
      </c>
      <c r="BU942" s="1">
        <v>1.0</v>
      </c>
      <c r="BV942" s="1">
        <v>-1.0</v>
      </c>
      <c r="BW942" s="1">
        <v>-1.0</v>
      </c>
      <c r="BX942" s="1">
        <v>-1.0</v>
      </c>
      <c r="BY942" s="1">
        <v>-1.0</v>
      </c>
      <c r="BZ942" s="1">
        <v>-1.0</v>
      </c>
      <c r="CA942" s="1">
        <v>-1.0</v>
      </c>
      <c r="CB942" s="1">
        <v>-1.0</v>
      </c>
      <c r="CC942" s="1">
        <v>-1.0</v>
      </c>
      <c r="CD942" s="1">
        <v>31885.0</v>
      </c>
    </row>
    <row r="943">
      <c r="A943" s="1">
        <v>6345234.0</v>
      </c>
      <c r="B943" s="1" t="s">
        <v>5210</v>
      </c>
      <c r="C943" s="1" t="s">
        <v>5211</v>
      </c>
      <c r="D943" s="1" t="s">
        <v>5211</v>
      </c>
      <c r="E943" s="1" t="s">
        <v>85</v>
      </c>
      <c r="I943" s="1">
        <v>2427529.0</v>
      </c>
      <c r="J943" s="1">
        <v>41050.0</v>
      </c>
      <c r="M943" s="1">
        <v>0.0</v>
      </c>
      <c r="N943" s="1">
        <v>1.0</v>
      </c>
      <c r="O943" s="1">
        <v>1.0</v>
      </c>
      <c r="P943" s="1" t="s">
        <v>123</v>
      </c>
      <c r="Q943" s="1" t="s">
        <v>321</v>
      </c>
      <c r="R943" s="1">
        <v>40.68409</v>
      </c>
      <c r="S943" s="1">
        <v>-73.96264</v>
      </c>
      <c r="T943" s="1" t="s">
        <v>91</v>
      </c>
      <c r="U943" s="1" t="s">
        <v>113</v>
      </c>
      <c r="V943" s="1">
        <v>1.0</v>
      </c>
      <c r="W943" s="1">
        <v>1.0</v>
      </c>
      <c r="X943" s="1">
        <v>1.0</v>
      </c>
      <c r="Y943" s="1">
        <v>1.0</v>
      </c>
      <c r="Z943" s="1" t="s">
        <v>93</v>
      </c>
      <c r="AA943" s="1" t="s">
        <v>5212</v>
      </c>
      <c r="AB943" s="1">
        <v>75.0</v>
      </c>
      <c r="AC943" s="1">
        <v>1.0</v>
      </c>
      <c r="AD943" s="1">
        <v>25.0</v>
      </c>
      <c r="AE943" s="1">
        <v>1.0</v>
      </c>
      <c r="AF943" s="1" t="s">
        <v>163</v>
      </c>
      <c r="AG943" s="1">
        <v>1.0</v>
      </c>
      <c r="AH943" s="1">
        <v>0.0</v>
      </c>
      <c r="AI943" s="1">
        <v>0.0</v>
      </c>
      <c r="AJ943" s="1">
        <v>0.0</v>
      </c>
      <c r="AK943" s="1">
        <v>0.0</v>
      </c>
      <c r="AL943" s="1">
        <v>0.0</v>
      </c>
      <c r="AM943" s="1">
        <v>0.0</v>
      </c>
      <c r="AU943" s="1">
        <v>0.0</v>
      </c>
      <c r="AV943" s="1" t="s">
        <v>117</v>
      </c>
      <c r="AW943" s="1">
        <v>1.0</v>
      </c>
      <c r="AX943" s="1">
        <v>0.0</v>
      </c>
      <c r="AY943" s="1">
        <v>1.0</v>
      </c>
      <c r="AZ943" s="1">
        <v>0.0</v>
      </c>
      <c r="BB943" s="1">
        <v>-1.0</v>
      </c>
      <c r="BC943" s="1">
        <v>-1.0</v>
      </c>
      <c r="BD943" s="1">
        <v>-1.0</v>
      </c>
      <c r="BE943" s="1">
        <v>-1.0</v>
      </c>
      <c r="BF943" s="1">
        <v>-1.0</v>
      </c>
      <c r="BG943" s="1">
        <v>-1.0</v>
      </c>
      <c r="BH943" s="1">
        <v>-1.0</v>
      </c>
      <c r="BI943" s="1">
        <v>-1.0</v>
      </c>
      <c r="BJ943" s="1">
        <v>1.0</v>
      </c>
      <c r="BK943" s="1">
        <v>-1.0</v>
      </c>
      <c r="BL943" s="1">
        <v>-1.0</v>
      </c>
      <c r="BM943" s="1">
        <v>-1.0</v>
      </c>
      <c r="BN943" s="1">
        <v>-1.0</v>
      </c>
      <c r="BO943" s="1">
        <v>-1.0</v>
      </c>
      <c r="BP943" s="1">
        <v>-1.0</v>
      </c>
      <c r="BQ943" s="1">
        <v>-1.0</v>
      </c>
      <c r="BR943" s="1">
        <v>-1.0</v>
      </c>
      <c r="BS943" s="1">
        <v>-1.0</v>
      </c>
      <c r="BT943" s="1">
        <v>-1.0</v>
      </c>
      <c r="BU943" s="1">
        <v>1.0</v>
      </c>
      <c r="BV943" s="1">
        <v>-1.0</v>
      </c>
      <c r="BW943" s="1">
        <v>-1.0</v>
      </c>
      <c r="BX943" s="1">
        <v>-1.0</v>
      </c>
      <c r="BY943" s="1">
        <v>-1.0</v>
      </c>
      <c r="BZ943" s="1">
        <v>-1.0</v>
      </c>
      <c r="CA943" s="1">
        <v>-1.0</v>
      </c>
      <c r="CB943" s="1">
        <v>-1.0</v>
      </c>
      <c r="CC943" s="1">
        <v>-1.0</v>
      </c>
      <c r="CD943" s="1">
        <v>31968.0</v>
      </c>
    </row>
    <row r="944">
      <c r="A944" s="1">
        <v>3.0537221E7</v>
      </c>
      <c r="B944" s="1" t="s">
        <v>5213</v>
      </c>
      <c r="C944" s="1" t="s">
        <v>5214</v>
      </c>
      <c r="D944" s="1" t="s">
        <v>5215</v>
      </c>
      <c r="E944" s="1" t="s">
        <v>85</v>
      </c>
      <c r="F944" s="1" t="s">
        <v>5216</v>
      </c>
      <c r="G944" s="1" t="s">
        <v>5217</v>
      </c>
      <c r="H944" s="2" t="str">
        <f>- We live in This apartment, please be respectful of The place - no Partying or loud music</f>
        <v>#ERROR!</v>
      </c>
      <c r="I944" s="1">
        <v>3137237.0</v>
      </c>
      <c r="J944" s="1">
        <v>41123.0</v>
      </c>
      <c r="M944" s="1">
        <v>0.0</v>
      </c>
      <c r="N944" s="1">
        <v>1.0</v>
      </c>
      <c r="O944" s="1">
        <v>0.0</v>
      </c>
      <c r="P944" s="1" t="s">
        <v>89</v>
      </c>
      <c r="Q944" s="1" t="s">
        <v>90</v>
      </c>
      <c r="R944" s="1">
        <v>40.81068</v>
      </c>
      <c r="S944" s="1">
        <v>-73.9582</v>
      </c>
      <c r="T944" s="1" t="s">
        <v>91</v>
      </c>
      <c r="U944" s="1" t="s">
        <v>92</v>
      </c>
      <c r="V944" s="1">
        <v>6.0</v>
      </c>
      <c r="W944" s="1">
        <v>1.0</v>
      </c>
      <c r="X944" s="1">
        <v>2.0</v>
      </c>
      <c r="Y944" s="1">
        <v>3.0</v>
      </c>
      <c r="Z944" s="1" t="s">
        <v>93</v>
      </c>
      <c r="AA944" s="1" t="s">
        <v>5218</v>
      </c>
      <c r="AB944" s="1">
        <v>175.0</v>
      </c>
      <c r="AC944" s="1">
        <v>4.0</v>
      </c>
      <c r="AD944" s="1">
        <v>0.0</v>
      </c>
      <c r="AE944" s="1">
        <v>1.0</v>
      </c>
      <c r="AF944" s="1" t="s">
        <v>452</v>
      </c>
      <c r="AG944" s="1">
        <v>1.0</v>
      </c>
      <c r="AH944" s="1">
        <v>0.0</v>
      </c>
      <c r="AI944" s="1">
        <v>0.0</v>
      </c>
      <c r="AJ944" s="1">
        <v>0.0</v>
      </c>
      <c r="AK944" s="1">
        <v>0.0</v>
      </c>
      <c r="AL944" s="1">
        <v>1.0</v>
      </c>
      <c r="AM944" s="1">
        <v>1.0</v>
      </c>
      <c r="AN944" s="1">
        <v>100.0</v>
      </c>
      <c r="AO944" s="1">
        <v>10.0</v>
      </c>
      <c r="AP944" s="1">
        <v>10.0</v>
      </c>
      <c r="AQ944" s="1">
        <v>10.0</v>
      </c>
      <c r="AR944" s="1">
        <v>10.0</v>
      </c>
      <c r="AS944" s="1">
        <v>10.0</v>
      </c>
      <c r="AT944" s="1">
        <v>10.0</v>
      </c>
      <c r="AU944" s="1">
        <v>0.0</v>
      </c>
      <c r="AV944" s="1" t="s">
        <v>96</v>
      </c>
      <c r="AW944" s="1">
        <v>1.0</v>
      </c>
      <c r="AX944" s="1">
        <v>1.0</v>
      </c>
      <c r="AY944" s="1">
        <v>0.0</v>
      </c>
      <c r="AZ944" s="1">
        <v>0.0</v>
      </c>
      <c r="BA944" s="1">
        <v>0.16</v>
      </c>
      <c r="BB944" s="1">
        <v>-1.0</v>
      </c>
      <c r="BC944" s="1">
        <v>1.0</v>
      </c>
      <c r="BD944" s="1">
        <v>-1.0</v>
      </c>
      <c r="BE944" s="1">
        <v>-1.0</v>
      </c>
      <c r="BF944" s="1">
        <v>-1.0</v>
      </c>
      <c r="BG944" s="1">
        <v>-1.0</v>
      </c>
      <c r="BH944" s="1">
        <v>-1.0</v>
      </c>
      <c r="BI944" s="1">
        <v>-1.0</v>
      </c>
      <c r="BJ944" s="1">
        <v>1.0</v>
      </c>
      <c r="BK944" s="1">
        <v>-1.0</v>
      </c>
      <c r="BL944" s="1">
        <v>-1.0</v>
      </c>
      <c r="BM944" s="1">
        <v>1.0</v>
      </c>
      <c r="BN944" s="1">
        <v>1.0</v>
      </c>
      <c r="BO944" s="1">
        <v>-1.0</v>
      </c>
      <c r="BP944" s="1">
        <v>-1.0</v>
      </c>
      <c r="BQ944" s="1">
        <v>-1.0</v>
      </c>
      <c r="BR944" s="1">
        <v>-1.0</v>
      </c>
      <c r="BS944" s="1">
        <v>-1.0</v>
      </c>
      <c r="BT944" s="1">
        <v>-1.0</v>
      </c>
      <c r="BU944" s="1">
        <v>1.0</v>
      </c>
      <c r="BV944" s="1">
        <v>-1.0</v>
      </c>
      <c r="BW944" s="1">
        <v>1.0</v>
      </c>
      <c r="BX944" s="1">
        <v>-1.0</v>
      </c>
      <c r="BY944" s="1">
        <v>-1.0</v>
      </c>
      <c r="BZ944" s="1">
        <v>-1.0</v>
      </c>
      <c r="CA944" s="1">
        <v>-1.0</v>
      </c>
      <c r="CB944" s="1">
        <v>-1.0</v>
      </c>
      <c r="CC944" s="1">
        <v>-1.0</v>
      </c>
      <c r="CD944" s="1">
        <v>32029.0</v>
      </c>
    </row>
    <row r="945">
      <c r="A945" s="1">
        <v>3.1340743E7</v>
      </c>
      <c r="B945" s="1" t="s">
        <v>5219</v>
      </c>
      <c r="C945" s="1" t="s">
        <v>5220</v>
      </c>
      <c r="D945" s="1" t="s">
        <v>5220</v>
      </c>
      <c r="E945" s="1" t="s">
        <v>85</v>
      </c>
      <c r="I945" s="1">
        <v>5838825.0</v>
      </c>
      <c r="J945" s="1">
        <v>41372.0</v>
      </c>
      <c r="M945" s="1">
        <v>0.0</v>
      </c>
      <c r="N945" s="1">
        <v>1.0</v>
      </c>
      <c r="O945" s="1">
        <v>1.0</v>
      </c>
      <c r="P945" s="1" t="s">
        <v>89</v>
      </c>
      <c r="Q945" s="1" t="s">
        <v>273</v>
      </c>
      <c r="R945" s="1">
        <v>40.75599</v>
      </c>
      <c r="S945" s="1">
        <v>-73.99185</v>
      </c>
      <c r="T945" s="1" t="s">
        <v>91</v>
      </c>
      <c r="U945" s="1" t="s">
        <v>113</v>
      </c>
      <c r="V945" s="1">
        <v>4.0</v>
      </c>
      <c r="W945" s="1">
        <v>1.0</v>
      </c>
      <c r="X945" s="1">
        <v>1.0</v>
      </c>
      <c r="Y945" s="1">
        <v>2.0</v>
      </c>
      <c r="Z945" s="1" t="s">
        <v>93</v>
      </c>
      <c r="AA945" s="1" t="s">
        <v>5221</v>
      </c>
      <c r="AB945" s="1">
        <v>200.0</v>
      </c>
      <c r="AC945" s="1">
        <v>2.0</v>
      </c>
      <c r="AD945" s="1">
        <v>20.0</v>
      </c>
      <c r="AE945" s="1">
        <v>3.0</v>
      </c>
      <c r="AF945" s="1" t="s">
        <v>302</v>
      </c>
      <c r="AG945" s="1">
        <v>1.0</v>
      </c>
      <c r="AH945" s="1">
        <v>0.0</v>
      </c>
      <c r="AI945" s="1">
        <v>0.0</v>
      </c>
      <c r="AJ945" s="1">
        <v>0.0</v>
      </c>
      <c r="AK945" s="1">
        <v>0.0</v>
      </c>
      <c r="AL945" s="1">
        <v>0.0</v>
      </c>
      <c r="AM945" s="1">
        <v>0.0</v>
      </c>
      <c r="AU945" s="1">
        <v>1.0</v>
      </c>
      <c r="AV945" s="1" t="s">
        <v>105</v>
      </c>
      <c r="AW945" s="1">
        <v>1.0</v>
      </c>
      <c r="AX945" s="1">
        <v>0.0</v>
      </c>
      <c r="AY945" s="1">
        <v>1.0</v>
      </c>
      <c r="AZ945" s="1">
        <v>0.0</v>
      </c>
      <c r="BB945" s="1">
        <v>-1.0</v>
      </c>
      <c r="BC945" s="1">
        <v>1.0</v>
      </c>
      <c r="BD945" s="1">
        <v>-1.0</v>
      </c>
      <c r="BE945" s="1">
        <v>-1.0</v>
      </c>
      <c r="BF945" s="1">
        <v>-1.0</v>
      </c>
      <c r="BG945" s="1">
        <v>-1.0</v>
      </c>
      <c r="BH945" s="1">
        <v>-1.0</v>
      </c>
      <c r="BI945" s="1">
        <v>-1.0</v>
      </c>
      <c r="BJ945" s="1">
        <v>-1.0</v>
      </c>
      <c r="BK945" s="1">
        <v>-1.0</v>
      </c>
      <c r="BL945" s="1">
        <v>-1.0</v>
      </c>
      <c r="BM945" s="1">
        <v>1.0</v>
      </c>
      <c r="BN945" s="1">
        <v>1.0</v>
      </c>
      <c r="BO945" s="1">
        <v>1.0</v>
      </c>
      <c r="BP945" s="1">
        <v>-1.0</v>
      </c>
      <c r="BQ945" s="1">
        <v>-1.0</v>
      </c>
      <c r="BR945" s="1">
        <v>-1.0</v>
      </c>
      <c r="BS945" s="1">
        <v>-1.0</v>
      </c>
      <c r="BT945" s="1">
        <v>-1.0</v>
      </c>
      <c r="BU945" s="1">
        <v>1.0</v>
      </c>
      <c r="BV945" s="1">
        <v>-1.0</v>
      </c>
      <c r="BW945" s="1">
        <v>-1.0</v>
      </c>
      <c r="BX945" s="1">
        <v>-1.0</v>
      </c>
      <c r="BY945" s="1">
        <v>-1.0</v>
      </c>
      <c r="BZ945" s="1">
        <v>-1.0</v>
      </c>
      <c r="CA945" s="1">
        <v>-1.0</v>
      </c>
      <c r="CB945" s="1">
        <v>-1.0</v>
      </c>
      <c r="CC945" s="1">
        <v>-1.0</v>
      </c>
      <c r="CD945" s="1">
        <v>32113.0</v>
      </c>
    </row>
    <row r="946">
      <c r="A946" s="1">
        <v>1.6916234E7</v>
      </c>
      <c r="B946" s="1" t="s">
        <v>5222</v>
      </c>
      <c r="C946" s="1" t="s">
        <v>5223</v>
      </c>
      <c r="D946" s="1" t="s">
        <v>5223</v>
      </c>
      <c r="E946" s="1" t="s">
        <v>85</v>
      </c>
      <c r="I946" s="1">
        <v>1.12957166E8</v>
      </c>
      <c r="J946" s="1">
        <v>42758.0</v>
      </c>
      <c r="M946" s="1">
        <v>0.0</v>
      </c>
      <c r="N946" s="1">
        <v>1.0</v>
      </c>
      <c r="O946" s="1">
        <v>1.0</v>
      </c>
      <c r="P946" s="1" t="s">
        <v>89</v>
      </c>
      <c r="Q946" s="1" t="s">
        <v>1270</v>
      </c>
      <c r="R946" s="1">
        <v>40.73948</v>
      </c>
      <c r="S946" s="1">
        <v>-73.97643</v>
      </c>
      <c r="T946" s="1" t="s">
        <v>91</v>
      </c>
      <c r="U946" s="1" t="s">
        <v>113</v>
      </c>
      <c r="V946" s="1">
        <v>3.0</v>
      </c>
      <c r="W946" s="1">
        <v>1.0</v>
      </c>
      <c r="X946" s="1">
        <v>1.0</v>
      </c>
      <c r="Y946" s="1">
        <v>1.0</v>
      </c>
      <c r="Z946" s="1" t="s">
        <v>93</v>
      </c>
      <c r="AA946" s="1" t="s">
        <v>5224</v>
      </c>
      <c r="AB946" s="1">
        <v>73.0</v>
      </c>
      <c r="AC946" s="1">
        <v>1.0</v>
      </c>
      <c r="AD946" s="1">
        <v>20.0</v>
      </c>
      <c r="AE946" s="1">
        <v>1.0</v>
      </c>
      <c r="AF946" s="1" t="s">
        <v>821</v>
      </c>
      <c r="AG946" s="1">
        <v>1.0</v>
      </c>
      <c r="AH946" s="1">
        <v>0.0</v>
      </c>
      <c r="AI946" s="1">
        <v>0.0</v>
      </c>
      <c r="AJ946" s="1">
        <v>0.0</v>
      </c>
      <c r="AK946" s="1">
        <v>0.0</v>
      </c>
      <c r="AL946" s="1">
        <v>0.0</v>
      </c>
      <c r="AM946" s="1">
        <v>0.0</v>
      </c>
      <c r="AU946" s="1">
        <v>1.0</v>
      </c>
      <c r="AV946" s="1" t="s">
        <v>105</v>
      </c>
      <c r="AW946" s="1">
        <v>1.0</v>
      </c>
      <c r="AX946" s="1">
        <v>0.0</v>
      </c>
      <c r="AY946" s="1">
        <v>1.0</v>
      </c>
      <c r="AZ946" s="1">
        <v>0.0</v>
      </c>
      <c r="BB946" s="1">
        <v>-1.0</v>
      </c>
      <c r="BC946" s="1">
        <v>1.0</v>
      </c>
      <c r="BD946" s="1">
        <v>-1.0</v>
      </c>
      <c r="BE946" s="1">
        <v>-1.0</v>
      </c>
      <c r="BF946" s="1">
        <v>-1.0</v>
      </c>
      <c r="BG946" s="1">
        <v>-1.0</v>
      </c>
      <c r="BH946" s="1">
        <v>-1.0</v>
      </c>
      <c r="BI946" s="1">
        <v>-1.0</v>
      </c>
      <c r="BJ946" s="1">
        <v>1.0</v>
      </c>
      <c r="BK946" s="1">
        <v>-1.0</v>
      </c>
      <c r="BL946" s="1">
        <v>-1.0</v>
      </c>
      <c r="BM946" s="1">
        <v>1.0</v>
      </c>
      <c r="BN946" s="1">
        <v>1.0</v>
      </c>
      <c r="BO946" s="1">
        <v>-1.0</v>
      </c>
      <c r="BP946" s="1">
        <v>-1.0</v>
      </c>
      <c r="BQ946" s="1">
        <v>-1.0</v>
      </c>
      <c r="BR946" s="1">
        <v>-1.0</v>
      </c>
      <c r="BS946" s="1">
        <v>-1.0</v>
      </c>
      <c r="BT946" s="1">
        <v>-1.0</v>
      </c>
      <c r="BU946" s="1">
        <v>1.0</v>
      </c>
      <c r="BV946" s="1">
        <v>-1.0</v>
      </c>
      <c r="BW946" s="1">
        <v>-1.0</v>
      </c>
      <c r="BX946" s="1">
        <v>-1.0</v>
      </c>
      <c r="BY946" s="1">
        <v>-1.0</v>
      </c>
      <c r="BZ946" s="1">
        <v>-1.0</v>
      </c>
      <c r="CA946" s="1">
        <v>-1.0</v>
      </c>
      <c r="CB946" s="1">
        <v>-1.0</v>
      </c>
      <c r="CC946" s="1">
        <v>-1.0</v>
      </c>
      <c r="CD946" s="1">
        <v>32124.0</v>
      </c>
    </row>
    <row r="947">
      <c r="A947" s="1">
        <v>2.7372891E7</v>
      </c>
      <c r="B947" s="1" t="s">
        <v>5225</v>
      </c>
      <c r="C947" s="1" t="s">
        <v>5226</v>
      </c>
      <c r="D947" s="1" t="s">
        <v>5227</v>
      </c>
      <c r="E947" s="1" t="s">
        <v>85</v>
      </c>
      <c r="F947" s="1" t="s">
        <v>5228</v>
      </c>
      <c r="G947" s="1" t="s">
        <v>5229</v>
      </c>
      <c r="H947" s="1" t="s">
        <v>5230</v>
      </c>
      <c r="I947" s="1">
        <v>1.7506009E7</v>
      </c>
      <c r="J947" s="1">
        <v>41821.0</v>
      </c>
      <c r="K947" s="1" t="s">
        <v>134</v>
      </c>
      <c r="L947" s="1">
        <v>1.0</v>
      </c>
      <c r="M947" s="1">
        <v>1.0</v>
      </c>
      <c r="N947" s="1">
        <v>1.0</v>
      </c>
      <c r="O947" s="1">
        <v>1.0</v>
      </c>
      <c r="P947" s="1" t="s">
        <v>89</v>
      </c>
      <c r="Q947" s="1" t="s">
        <v>391</v>
      </c>
      <c r="R947" s="1">
        <v>40.74564</v>
      </c>
      <c r="S947" s="1">
        <v>-74.0006</v>
      </c>
      <c r="T947" s="1" t="s">
        <v>91</v>
      </c>
      <c r="U947" s="1" t="s">
        <v>92</v>
      </c>
      <c r="V947" s="1">
        <v>4.0</v>
      </c>
      <c r="W947" s="1">
        <v>1.0</v>
      </c>
      <c r="X947" s="1">
        <v>1.0</v>
      </c>
      <c r="Y947" s="1">
        <v>1.0</v>
      </c>
      <c r="Z947" s="1" t="s">
        <v>93</v>
      </c>
      <c r="AA947" s="1" t="s">
        <v>5231</v>
      </c>
      <c r="AB947" s="1">
        <v>200.0</v>
      </c>
      <c r="AC947" s="1">
        <v>2.0</v>
      </c>
      <c r="AD947" s="1">
        <v>20.0</v>
      </c>
      <c r="AE947" s="1">
        <v>1.0</v>
      </c>
      <c r="AF947" s="1" t="s">
        <v>179</v>
      </c>
      <c r="AG947" s="1">
        <v>1.0</v>
      </c>
      <c r="AH947" s="1">
        <v>6.0</v>
      </c>
      <c r="AI947" s="1">
        <v>6.0</v>
      </c>
      <c r="AJ947" s="1">
        <v>6.0</v>
      </c>
      <c r="AK947" s="1">
        <v>6.0</v>
      </c>
      <c r="AL947" s="1">
        <v>12.0</v>
      </c>
      <c r="AM947" s="1">
        <v>12.0</v>
      </c>
      <c r="AN947" s="1">
        <v>97.0</v>
      </c>
      <c r="AO947" s="1">
        <v>10.0</v>
      </c>
      <c r="AP947" s="1">
        <v>10.0</v>
      </c>
      <c r="AQ947" s="1">
        <v>10.0</v>
      </c>
      <c r="AR947" s="1">
        <v>10.0</v>
      </c>
      <c r="AS947" s="1">
        <v>10.0</v>
      </c>
      <c r="AT947" s="1">
        <v>10.0</v>
      </c>
      <c r="AU947" s="1">
        <v>1.0</v>
      </c>
      <c r="AV947" s="1" t="s">
        <v>96</v>
      </c>
      <c r="AW947" s="1">
        <v>1.0</v>
      </c>
      <c r="AX947" s="1">
        <v>1.0</v>
      </c>
      <c r="AY947" s="1">
        <v>0.0</v>
      </c>
      <c r="AZ947" s="1">
        <v>0.0</v>
      </c>
      <c r="BA947" s="1">
        <v>1.09</v>
      </c>
      <c r="BB947" s="1">
        <v>-1.0</v>
      </c>
      <c r="BC947" s="1">
        <v>1.0</v>
      </c>
      <c r="BD947" s="1">
        <v>-1.0</v>
      </c>
      <c r="BE947" s="1">
        <v>-1.0</v>
      </c>
      <c r="BF947" s="1">
        <v>-1.0</v>
      </c>
      <c r="BG947" s="1">
        <v>-1.0</v>
      </c>
      <c r="BH947" s="1">
        <v>-1.0</v>
      </c>
      <c r="BI947" s="1">
        <v>-1.0</v>
      </c>
      <c r="BJ947" s="1">
        <v>1.0</v>
      </c>
      <c r="BK947" s="1">
        <v>-1.0</v>
      </c>
      <c r="BL947" s="1">
        <v>1.0</v>
      </c>
      <c r="BM947" s="1">
        <v>-1.0</v>
      </c>
      <c r="BN947" s="1">
        <v>-1.0</v>
      </c>
      <c r="BO947" s="1">
        <v>-1.0</v>
      </c>
      <c r="BP947" s="1">
        <v>-1.0</v>
      </c>
      <c r="BQ947" s="1">
        <v>1.0</v>
      </c>
      <c r="BR947" s="1">
        <v>-1.0</v>
      </c>
      <c r="BS947" s="1">
        <v>-1.0</v>
      </c>
      <c r="BT947" s="1">
        <v>-1.0</v>
      </c>
      <c r="BU947" s="1">
        <v>1.0</v>
      </c>
      <c r="BV947" s="1">
        <v>-1.0</v>
      </c>
      <c r="BW947" s="1">
        <v>-1.0</v>
      </c>
      <c r="BX947" s="1">
        <v>-1.0</v>
      </c>
      <c r="BY947" s="1">
        <v>-1.0</v>
      </c>
      <c r="BZ947" s="1">
        <v>-1.0</v>
      </c>
      <c r="CA947" s="1">
        <v>-1.0</v>
      </c>
      <c r="CB947" s="1">
        <v>-1.0</v>
      </c>
      <c r="CC947" s="1">
        <v>-1.0</v>
      </c>
      <c r="CD947" s="1">
        <v>32125.0</v>
      </c>
    </row>
    <row r="948">
      <c r="A948" s="1">
        <v>2.5773391E7</v>
      </c>
      <c r="B948" s="1" t="s">
        <v>5232</v>
      </c>
      <c r="C948" s="1" t="s">
        <v>5233</v>
      </c>
      <c r="D948" s="1" t="s">
        <v>5234</v>
      </c>
      <c r="E948" s="1" t="s">
        <v>85</v>
      </c>
      <c r="G948" s="1" t="s">
        <v>5235</v>
      </c>
      <c r="H948" s="1" t="s">
        <v>5236</v>
      </c>
      <c r="I948" s="1">
        <v>3687035.0</v>
      </c>
      <c r="J948" s="1">
        <v>41178.0</v>
      </c>
      <c r="K948" s="1" t="s">
        <v>134</v>
      </c>
      <c r="L948" s="1">
        <v>1.0</v>
      </c>
      <c r="M948" s="1">
        <v>0.0</v>
      </c>
      <c r="N948" s="1">
        <v>1.0</v>
      </c>
      <c r="O948" s="1">
        <v>1.0</v>
      </c>
      <c r="P948" s="1" t="s">
        <v>123</v>
      </c>
      <c r="Q948" s="1" t="s">
        <v>124</v>
      </c>
      <c r="R948" s="1">
        <v>40.68464</v>
      </c>
      <c r="S948" s="1">
        <v>-73.97094</v>
      </c>
      <c r="T948" s="1" t="s">
        <v>91</v>
      </c>
      <c r="U948" s="1" t="s">
        <v>113</v>
      </c>
      <c r="V948" s="1">
        <v>1.0</v>
      </c>
      <c r="W948" s="1">
        <v>1.5</v>
      </c>
      <c r="X948" s="1">
        <v>1.0</v>
      </c>
      <c r="Y948" s="1">
        <v>1.0</v>
      </c>
      <c r="Z948" s="1" t="s">
        <v>93</v>
      </c>
      <c r="AA948" s="1" t="s">
        <v>5237</v>
      </c>
      <c r="AB948" s="1">
        <v>75.0</v>
      </c>
      <c r="AC948" s="1">
        <v>1.0</v>
      </c>
      <c r="AD948" s="1">
        <v>25.0</v>
      </c>
      <c r="AE948" s="1">
        <v>3.0</v>
      </c>
      <c r="AF948" s="1" t="s">
        <v>313</v>
      </c>
      <c r="AG948" s="1">
        <v>1.0</v>
      </c>
      <c r="AH948" s="1">
        <v>7.0</v>
      </c>
      <c r="AI948" s="1">
        <v>7.0</v>
      </c>
      <c r="AJ948" s="1">
        <v>7.0</v>
      </c>
      <c r="AK948" s="1">
        <v>7.0</v>
      </c>
      <c r="AL948" s="1">
        <v>9.0</v>
      </c>
      <c r="AM948" s="1">
        <v>9.0</v>
      </c>
      <c r="AN948" s="1">
        <v>93.0</v>
      </c>
      <c r="AO948" s="1">
        <v>9.0</v>
      </c>
      <c r="AP948" s="1">
        <v>9.0</v>
      </c>
      <c r="AQ948" s="1">
        <v>10.0</v>
      </c>
      <c r="AR948" s="1">
        <v>10.0</v>
      </c>
      <c r="AS948" s="1">
        <v>10.0</v>
      </c>
      <c r="AT948" s="1">
        <v>10.0</v>
      </c>
      <c r="AU948" s="1">
        <v>1.0</v>
      </c>
      <c r="AV948" s="1" t="s">
        <v>117</v>
      </c>
      <c r="AW948" s="1">
        <v>1.0</v>
      </c>
      <c r="AX948" s="1">
        <v>0.0</v>
      </c>
      <c r="AY948" s="1">
        <v>1.0</v>
      </c>
      <c r="AZ948" s="1">
        <v>0.0</v>
      </c>
      <c r="BA948" s="1">
        <v>0.75</v>
      </c>
      <c r="BB948" s="1">
        <v>-1.0</v>
      </c>
      <c r="BC948" s="1">
        <v>1.0</v>
      </c>
      <c r="BD948" s="1">
        <v>-1.0</v>
      </c>
      <c r="BE948" s="1">
        <v>-1.0</v>
      </c>
      <c r="BF948" s="1">
        <v>-1.0</v>
      </c>
      <c r="BG948" s="1">
        <v>-1.0</v>
      </c>
      <c r="BH948" s="1">
        <v>1.0</v>
      </c>
      <c r="BI948" s="1">
        <v>-1.0</v>
      </c>
      <c r="BJ948" s="1">
        <v>1.0</v>
      </c>
      <c r="BK948" s="1">
        <v>-1.0</v>
      </c>
      <c r="BL948" s="1">
        <v>1.0</v>
      </c>
      <c r="BM948" s="1">
        <v>1.0</v>
      </c>
      <c r="BN948" s="1">
        <v>-1.0</v>
      </c>
      <c r="BO948" s="1">
        <v>-1.0</v>
      </c>
      <c r="BP948" s="1">
        <v>-1.0</v>
      </c>
      <c r="BQ948" s="1">
        <v>1.0</v>
      </c>
      <c r="BR948" s="1">
        <v>-1.0</v>
      </c>
      <c r="BS948" s="1">
        <v>-1.0</v>
      </c>
      <c r="BT948" s="1">
        <v>-1.0</v>
      </c>
      <c r="BU948" s="1">
        <v>1.0</v>
      </c>
      <c r="BV948" s="1">
        <v>-1.0</v>
      </c>
      <c r="BW948" s="1">
        <v>-1.0</v>
      </c>
      <c r="BX948" s="1">
        <v>-1.0</v>
      </c>
      <c r="BY948" s="1">
        <v>-1.0</v>
      </c>
      <c r="BZ948" s="1">
        <v>-1.0</v>
      </c>
      <c r="CA948" s="1">
        <v>-1.0</v>
      </c>
      <c r="CB948" s="1">
        <v>-1.0</v>
      </c>
      <c r="CC948" s="1">
        <v>-1.0</v>
      </c>
      <c r="CD948" s="1">
        <v>32127.0</v>
      </c>
    </row>
    <row r="949">
      <c r="A949" s="1">
        <v>3.4868859E7</v>
      </c>
      <c r="B949" s="1" t="s">
        <v>5238</v>
      </c>
      <c r="C949" s="1" t="s">
        <v>5239</v>
      </c>
      <c r="D949" s="1" t="s">
        <v>5240</v>
      </c>
      <c r="E949" s="1" t="s">
        <v>85</v>
      </c>
      <c r="I949" s="1">
        <v>3.5098529E7</v>
      </c>
      <c r="J949" s="1">
        <v>42160.0</v>
      </c>
      <c r="K949" s="1" t="s">
        <v>134</v>
      </c>
      <c r="L949" s="1">
        <v>1.0</v>
      </c>
      <c r="M949" s="1">
        <v>0.0</v>
      </c>
      <c r="N949" s="1">
        <v>29.0</v>
      </c>
      <c r="O949" s="1">
        <v>1.0</v>
      </c>
      <c r="P949" s="1" t="s">
        <v>89</v>
      </c>
      <c r="Q949" s="1" t="s">
        <v>90</v>
      </c>
      <c r="R949" s="1">
        <v>40.74409</v>
      </c>
      <c r="S949" s="1">
        <v>-73.97605</v>
      </c>
      <c r="T949" s="1" t="s">
        <v>91</v>
      </c>
      <c r="U949" s="1" t="s">
        <v>92</v>
      </c>
      <c r="V949" s="1">
        <v>5.0</v>
      </c>
      <c r="W949" s="1">
        <v>2.0</v>
      </c>
      <c r="X949" s="1">
        <v>2.0</v>
      </c>
      <c r="Y949" s="1">
        <v>2.0</v>
      </c>
      <c r="Z949" s="1" t="s">
        <v>93</v>
      </c>
      <c r="AA949" s="1" t="s">
        <v>5241</v>
      </c>
      <c r="AB949" s="1">
        <v>310.0</v>
      </c>
      <c r="AC949" s="1">
        <v>1.0</v>
      </c>
      <c r="AD949" s="1">
        <v>0.0</v>
      </c>
      <c r="AE949" s="1">
        <v>30.0</v>
      </c>
      <c r="AF949" s="1" t="s">
        <v>104</v>
      </c>
      <c r="AG949" s="1">
        <v>1.0</v>
      </c>
      <c r="AH949" s="1">
        <v>7.0</v>
      </c>
      <c r="AI949" s="1">
        <v>37.0</v>
      </c>
      <c r="AJ949" s="1">
        <v>67.0</v>
      </c>
      <c r="AK949" s="1">
        <v>214.0</v>
      </c>
      <c r="AL949" s="1">
        <v>0.0</v>
      </c>
      <c r="AM949" s="1">
        <v>0.0</v>
      </c>
      <c r="AU949" s="1">
        <v>0.0</v>
      </c>
      <c r="AV949" s="1" t="s">
        <v>96</v>
      </c>
      <c r="AW949" s="1">
        <v>5.0</v>
      </c>
      <c r="AX949" s="1">
        <v>5.0</v>
      </c>
      <c r="AY949" s="1">
        <v>0.0</v>
      </c>
      <c r="AZ949" s="1">
        <v>0.0</v>
      </c>
      <c r="BB949" s="1">
        <v>-1.0</v>
      </c>
      <c r="BC949" s="1">
        <v>1.0</v>
      </c>
      <c r="BD949" s="1">
        <v>-1.0</v>
      </c>
      <c r="BE949" s="1">
        <v>-1.0</v>
      </c>
      <c r="BF949" s="1">
        <v>-1.0</v>
      </c>
      <c r="BG949" s="1">
        <v>-1.0</v>
      </c>
      <c r="BH949" s="1">
        <v>1.0</v>
      </c>
      <c r="BI949" s="1">
        <v>1.0</v>
      </c>
      <c r="BJ949" s="1">
        <v>1.0</v>
      </c>
      <c r="BK949" s="1">
        <v>1.0</v>
      </c>
      <c r="BL949" s="1">
        <v>1.0</v>
      </c>
      <c r="BM949" s="1">
        <v>1.0</v>
      </c>
      <c r="BN949" s="1">
        <v>1.0</v>
      </c>
      <c r="BO949" s="1">
        <v>1.0</v>
      </c>
      <c r="BP949" s="1">
        <v>1.0</v>
      </c>
      <c r="BQ949" s="1">
        <v>1.0</v>
      </c>
      <c r="BR949" s="1">
        <v>-1.0</v>
      </c>
      <c r="BS949" s="1">
        <v>-1.0</v>
      </c>
      <c r="BT949" s="1">
        <v>1.0</v>
      </c>
      <c r="BU949" s="1">
        <v>1.0</v>
      </c>
      <c r="BV949" s="1">
        <v>1.0</v>
      </c>
      <c r="BW949" s="1">
        <v>-1.0</v>
      </c>
      <c r="BX949" s="1">
        <v>-1.0</v>
      </c>
      <c r="BY949" s="1">
        <v>-1.0</v>
      </c>
      <c r="BZ949" s="1">
        <v>1.0</v>
      </c>
      <c r="CA949" s="1">
        <v>-1.0</v>
      </c>
      <c r="CB949" s="1">
        <v>-1.0</v>
      </c>
      <c r="CC949" s="1">
        <v>-1.0</v>
      </c>
      <c r="CD949" s="1">
        <v>32152.0</v>
      </c>
    </row>
    <row r="950">
      <c r="A950" s="1">
        <v>2.7978257E7</v>
      </c>
      <c r="B950" s="1" t="s">
        <v>5242</v>
      </c>
      <c r="C950" s="1" t="s">
        <v>5243</v>
      </c>
      <c r="D950" s="1" t="s">
        <v>5244</v>
      </c>
      <c r="E950" s="1" t="s">
        <v>85</v>
      </c>
      <c r="F950" s="1" t="s">
        <v>5245</v>
      </c>
      <c r="G950" s="1" t="s">
        <v>5246</v>
      </c>
      <c r="H950" s="1" t="s">
        <v>5247</v>
      </c>
      <c r="I950" s="1">
        <v>2.819049E7</v>
      </c>
      <c r="J950" s="1">
        <v>42057.0</v>
      </c>
      <c r="K950" s="1" t="s">
        <v>134</v>
      </c>
      <c r="L950" s="1">
        <v>1.0</v>
      </c>
      <c r="M950" s="1">
        <v>0.0</v>
      </c>
      <c r="N950" s="1">
        <v>1.0</v>
      </c>
      <c r="O950" s="1">
        <v>1.0</v>
      </c>
      <c r="P950" s="1" t="s">
        <v>89</v>
      </c>
      <c r="Q950" s="1" t="s">
        <v>273</v>
      </c>
      <c r="R950" s="1">
        <v>40.75435</v>
      </c>
      <c r="S950" s="1">
        <v>-73.99744</v>
      </c>
      <c r="T950" s="1" t="s">
        <v>91</v>
      </c>
      <c r="U950" s="1" t="s">
        <v>92</v>
      </c>
      <c r="V950" s="1">
        <v>1.0</v>
      </c>
      <c r="W950" s="1">
        <v>1.0</v>
      </c>
      <c r="X950" s="1">
        <v>1.0</v>
      </c>
      <c r="Y950" s="1">
        <v>1.0</v>
      </c>
      <c r="Z950" s="1" t="s">
        <v>93</v>
      </c>
      <c r="AA950" s="1" t="s">
        <v>5248</v>
      </c>
      <c r="AB950" s="1">
        <v>90.0</v>
      </c>
      <c r="AC950" s="1">
        <v>1.0</v>
      </c>
      <c r="AD950" s="1">
        <v>0.0</v>
      </c>
      <c r="AE950" s="1">
        <v>4.0</v>
      </c>
      <c r="AF950" s="1" t="s">
        <v>407</v>
      </c>
      <c r="AG950" s="1">
        <v>1.0</v>
      </c>
      <c r="AH950" s="1">
        <v>3.0</v>
      </c>
      <c r="AI950" s="1">
        <v>3.0</v>
      </c>
      <c r="AJ950" s="1">
        <v>3.0</v>
      </c>
      <c r="AK950" s="1">
        <v>3.0</v>
      </c>
      <c r="AL950" s="1">
        <v>6.0</v>
      </c>
      <c r="AM950" s="1">
        <v>6.0</v>
      </c>
      <c r="AN950" s="1">
        <v>96.0</v>
      </c>
      <c r="AO950" s="1">
        <v>9.0</v>
      </c>
      <c r="AP950" s="1">
        <v>9.0</v>
      </c>
      <c r="AQ950" s="1">
        <v>9.0</v>
      </c>
      <c r="AR950" s="1">
        <v>10.0</v>
      </c>
      <c r="AS950" s="1">
        <v>10.0</v>
      </c>
      <c r="AT950" s="1">
        <v>9.0</v>
      </c>
      <c r="AU950" s="1">
        <v>1.0</v>
      </c>
      <c r="AV950" s="1" t="s">
        <v>105</v>
      </c>
      <c r="AW950" s="1">
        <v>1.0</v>
      </c>
      <c r="AX950" s="1">
        <v>1.0</v>
      </c>
      <c r="AY950" s="1">
        <v>0.0</v>
      </c>
      <c r="AZ950" s="1">
        <v>0.0</v>
      </c>
      <c r="BA950" s="1">
        <v>0.56</v>
      </c>
      <c r="BB950" s="1">
        <v>-1.0</v>
      </c>
      <c r="BC950" s="1">
        <v>1.0</v>
      </c>
      <c r="BD950" s="1">
        <v>-1.0</v>
      </c>
      <c r="BE950" s="1">
        <v>-1.0</v>
      </c>
      <c r="BF950" s="1">
        <v>-1.0</v>
      </c>
      <c r="BG950" s="1">
        <v>-1.0</v>
      </c>
      <c r="BH950" s="1">
        <v>-1.0</v>
      </c>
      <c r="BI950" s="1">
        <v>1.0</v>
      </c>
      <c r="BJ950" s="1">
        <v>1.0</v>
      </c>
      <c r="BK950" s="1">
        <v>-1.0</v>
      </c>
      <c r="BL950" s="1">
        <v>-1.0</v>
      </c>
      <c r="BM950" s="1">
        <v>-1.0</v>
      </c>
      <c r="BN950" s="1">
        <v>-1.0</v>
      </c>
      <c r="BO950" s="1">
        <v>-1.0</v>
      </c>
      <c r="BP950" s="1">
        <v>-1.0</v>
      </c>
      <c r="BQ950" s="1">
        <v>-1.0</v>
      </c>
      <c r="BR950" s="1">
        <v>-1.0</v>
      </c>
      <c r="BS950" s="1">
        <v>-1.0</v>
      </c>
      <c r="BT950" s="1">
        <v>-1.0</v>
      </c>
      <c r="BU950" s="1">
        <v>1.0</v>
      </c>
      <c r="BV950" s="1">
        <v>-1.0</v>
      </c>
      <c r="BW950" s="1">
        <v>-1.0</v>
      </c>
      <c r="BX950" s="1">
        <v>-1.0</v>
      </c>
      <c r="BY950" s="1">
        <v>1.0</v>
      </c>
      <c r="BZ950" s="1">
        <v>-1.0</v>
      </c>
      <c r="CA950" s="1">
        <v>-1.0</v>
      </c>
      <c r="CB950" s="1">
        <v>-1.0</v>
      </c>
      <c r="CC950" s="1">
        <v>-1.0</v>
      </c>
      <c r="CD950" s="1">
        <v>32166.0</v>
      </c>
    </row>
    <row r="951">
      <c r="A951" s="1">
        <v>2.9057244E7</v>
      </c>
      <c r="B951" s="1" t="s">
        <v>5249</v>
      </c>
      <c r="C951" s="1" t="s">
        <v>5250</v>
      </c>
      <c r="D951" s="1" t="s">
        <v>5250</v>
      </c>
      <c r="E951" s="1" t="s">
        <v>85</v>
      </c>
      <c r="I951" s="1">
        <v>8185593.0</v>
      </c>
      <c r="J951" s="1">
        <v>41501.0</v>
      </c>
      <c r="K951" s="1" t="s">
        <v>134</v>
      </c>
      <c r="L951" s="1">
        <v>1.0</v>
      </c>
      <c r="M951" s="1">
        <v>0.0</v>
      </c>
      <c r="N951" s="1">
        <v>1.0</v>
      </c>
      <c r="O951" s="1">
        <v>0.0</v>
      </c>
      <c r="P951" s="1" t="s">
        <v>123</v>
      </c>
      <c r="Q951" s="1" t="s">
        <v>124</v>
      </c>
      <c r="R951" s="1">
        <v>40.7095099999999</v>
      </c>
      <c r="S951" s="1">
        <v>-73.95443</v>
      </c>
      <c r="T951" s="1" t="s">
        <v>91</v>
      </c>
      <c r="U951" s="1" t="s">
        <v>113</v>
      </c>
      <c r="V951" s="1">
        <v>2.0</v>
      </c>
      <c r="W951" s="1">
        <v>1.0</v>
      </c>
      <c r="X951" s="1">
        <v>1.0</v>
      </c>
      <c r="Y951" s="1">
        <v>1.0</v>
      </c>
      <c r="Z951" s="1" t="s">
        <v>93</v>
      </c>
      <c r="AA951" s="1" t="s">
        <v>5251</v>
      </c>
      <c r="AB951" s="1">
        <v>80.0</v>
      </c>
      <c r="AC951" s="1">
        <v>1.0</v>
      </c>
      <c r="AD951" s="1">
        <v>10.0</v>
      </c>
      <c r="AE951" s="1">
        <v>3.0</v>
      </c>
      <c r="AF951" s="1" t="s">
        <v>137</v>
      </c>
      <c r="AG951" s="1">
        <v>1.0</v>
      </c>
      <c r="AH951" s="1">
        <v>8.0</v>
      </c>
      <c r="AI951" s="1">
        <v>8.0</v>
      </c>
      <c r="AJ951" s="1">
        <v>8.0</v>
      </c>
      <c r="AK951" s="1">
        <v>8.0</v>
      </c>
      <c r="AL951" s="1">
        <v>1.0</v>
      </c>
      <c r="AM951" s="1">
        <v>1.0</v>
      </c>
      <c r="AN951" s="1">
        <v>100.0</v>
      </c>
      <c r="AO951" s="1">
        <v>10.0</v>
      </c>
      <c r="AP951" s="1">
        <v>10.0</v>
      </c>
      <c r="AQ951" s="1">
        <v>10.0</v>
      </c>
      <c r="AR951" s="1">
        <v>10.0</v>
      </c>
      <c r="AS951" s="1">
        <v>10.0</v>
      </c>
      <c r="AT951" s="1">
        <v>10.0</v>
      </c>
      <c r="AU951" s="1">
        <v>1.0</v>
      </c>
      <c r="AV951" s="1" t="s">
        <v>117</v>
      </c>
      <c r="AW951" s="1">
        <v>1.0</v>
      </c>
      <c r="AX951" s="1">
        <v>0.0</v>
      </c>
      <c r="AY951" s="1">
        <v>1.0</v>
      </c>
      <c r="AZ951" s="1">
        <v>0.0</v>
      </c>
      <c r="BA951" s="1">
        <v>0.12</v>
      </c>
      <c r="BB951" s="1">
        <v>-1.0</v>
      </c>
      <c r="BC951" s="1">
        <v>1.0</v>
      </c>
      <c r="BD951" s="1">
        <v>-1.0</v>
      </c>
      <c r="BE951" s="1">
        <v>-1.0</v>
      </c>
      <c r="BF951" s="1">
        <v>-1.0</v>
      </c>
      <c r="BG951" s="1">
        <v>-1.0</v>
      </c>
      <c r="BH951" s="1">
        <v>-1.0</v>
      </c>
      <c r="BI951" s="1">
        <v>-1.0</v>
      </c>
      <c r="BJ951" s="1">
        <v>1.0</v>
      </c>
      <c r="BK951" s="1">
        <v>-1.0</v>
      </c>
      <c r="BL951" s="1">
        <v>-1.0</v>
      </c>
      <c r="BM951" s="1">
        <v>-1.0</v>
      </c>
      <c r="BN951" s="1">
        <v>-1.0</v>
      </c>
      <c r="BO951" s="1">
        <v>-1.0</v>
      </c>
      <c r="BP951" s="1">
        <v>-1.0</v>
      </c>
      <c r="BQ951" s="1">
        <v>-1.0</v>
      </c>
      <c r="BR951" s="1">
        <v>-1.0</v>
      </c>
      <c r="BS951" s="1">
        <v>-1.0</v>
      </c>
      <c r="BT951" s="1">
        <v>-1.0</v>
      </c>
      <c r="BU951" s="1">
        <v>1.0</v>
      </c>
      <c r="BV951" s="1">
        <v>-1.0</v>
      </c>
      <c r="BW951" s="1">
        <v>1.0</v>
      </c>
      <c r="BX951" s="1">
        <v>-1.0</v>
      </c>
      <c r="BY951" s="1">
        <v>-1.0</v>
      </c>
      <c r="BZ951" s="1">
        <v>-1.0</v>
      </c>
      <c r="CA951" s="1">
        <v>-1.0</v>
      </c>
      <c r="CB951" s="1">
        <v>-1.0</v>
      </c>
      <c r="CC951" s="1">
        <v>-1.0</v>
      </c>
      <c r="CD951" s="1">
        <v>32275.0</v>
      </c>
    </row>
    <row r="952">
      <c r="A952" s="1">
        <v>3.1125857E7</v>
      </c>
      <c r="B952" s="1" t="s">
        <v>5252</v>
      </c>
      <c r="C952" s="1" t="s">
        <v>5253</v>
      </c>
      <c r="D952" s="1" t="s">
        <v>5254</v>
      </c>
      <c r="E952" s="1" t="s">
        <v>85</v>
      </c>
      <c r="H952" s="1" t="s">
        <v>5255</v>
      </c>
      <c r="I952" s="1">
        <v>2.32283561E8</v>
      </c>
      <c r="J952" s="1">
        <v>43458.0</v>
      </c>
      <c r="K952" s="1" t="s">
        <v>88</v>
      </c>
      <c r="L952" s="1">
        <v>1.0</v>
      </c>
      <c r="M952" s="1">
        <v>1.0</v>
      </c>
      <c r="N952" s="1">
        <v>3.0</v>
      </c>
      <c r="O952" s="1">
        <v>0.0</v>
      </c>
      <c r="P952" s="1" t="s">
        <v>621</v>
      </c>
      <c r="Q952" s="1" t="s">
        <v>1608</v>
      </c>
      <c r="R952" s="1">
        <v>40.8296</v>
      </c>
      <c r="S952" s="1">
        <v>-73.88971</v>
      </c>
      <c r="T952" s="1" t="s">
        <v>1010</v>
      </c>
      <c r="U952" s="1" t="s">
        <v>113</v>
      </c>
      <c r="V952" s="1">
        <v>2.0</v>
      </c>
      <c r="W952" s="1">
        <v>1.5</v>
      </c>
      <c r="X952" s="1">
        <v>1.0</v>
      </c>
      <c r="Y952" s="1">
        <v>1.0</v>
      </c>
      <c r="Z952" s="1" t="s">
        <v>93</v>
      </c>
      <c r="AA952" s="1" t="s">
        <v>5256</v>
      </c>
      <c r="AB952" s="1">
        <v>125.0</v>
      </c>
      <c r="AC952" s="1">
        <v>2.0</v>
      </c>
      <c r="AD952" s="1">
        <v>25.0</v>
      </c>
      <c r="AE952" s="1">
        <v>1.0</v>
      </c>
      <c r="AF952" s="1" t="s">
        <v>104</v>
      </c>
      <c r="AG952" s="1">
        <v>1.0</v>
      </c>
      <c r="AH952" s="1">
        <v>6.0</v>
      </c>
      <c r="AI952" s="1">
        <v>12.0</v>
      </c>
      <c r="AJ952" s="1">
        <v>18.0</v>
      </c>
      <c r="AK952" s="1">
        <v>80.0</v>
      </c>
      <c r="AL952" s="1">
        <v>9.0</v>
      </c>
      <c r="AM952" s="1">
        <v>9.0</v>
      </c>
      <c r="AN952" s="1">
        <v>100.0</v>
      </c>
      <c r="AO952" s="1">
        <v>10.0</v>
      </c>
      <c r="AP952" s="1">
        <v>10.0</v>
      </c>
      <c r="AQ952" s="1">
        <v>10.0</v>
      </c>
      <c r="AR952" s="1">
        <v>10.0</v>
      </c>
      <c r="AS952" s="1">
        <v>10.0</v>
      </c>
      <c r="AT952" s="1">
        <v>10.0</v>
      </c>
      <c r="AU952" s="1">
        <v>0.0</v>
      </c>
      <c r="AV952" s="1" t="s">
        <v>105</v>
      </c>
      <c r="AW952" s="1">
        <v>3.0</v>
      </c>
      <c r="AX952" s="1">
        <v>1.0</v>
      </c>
      <c r="AY952" s="1">
        <v>2.0</v>
      </c>
      <c r="AZ952" s="1">
        <v>0.0</v>
      </c>
      <c r="BA952" s="1">
        <v>1.46</v>
      </c>
      <c r="BB952" s="1">
        <v>-1.0</v>
      </c>
      <c r="BC952" s="1">
        <v>1.0</v>
      </c>
      <c r="BD952" s="1">
        <v>-1.0</v>
      </c>
      <c r="BE952" s="1">
        <v>-1.0</v>
      </c>
      <c r="BF952" s="1">
        <v>1.0</v>
      </c>
      <c r="BG952" s="1">
        <v>-1.0</v>
      </c>
      <c r="BH952" s="1">
        <v>1.0</v>
      </c>
      <c r="BI952" s="1">
        <v>1.0</v>
      </c>
      <c r="BJ952" s="1">
        <v>1.0</v>
      </c>
      <c r="BK952" s="1">
        <v>1.0</v>
      </c>
      <c r="BL952" s="1">
        <v>1.0</v>
      </c>
      <c r="BM952" s="1">
        <v>1.0</v>
      </c>
      <c r="BN952" s="1">
        <v>-1.0</v>
      </c>
      <c r="BO952" s="1">
        <v>-1.0</v>
      </c>
      <c r="BP952" s="1">
        <v>-1.0</v>
      </c>
      <c r="BQ952" s="1">
        <v>1.0</v>
      </c>
      <c r="BR952" s="1">
        <v>-1.0</v>
      </c>
      <c r="BS952" s="1">
        <v>-1.0</v>
      </c>
      <c r="BT952" s="1">
        <v>-1.0</v>
      </c>
      <c r="BU952" s="1">
        <v>1.0</v>
      </c>
      <c r="BV952" s="1">
        <v>-1.0</v>
      </c>
      <c r="BW952" s="1">
        <v>-1.0</v>
      </c>
      <c r="BX952" s="1">
        <v>1.0</v>
      </c>
      <c r="BY952" s="1">
        <v>-1.0</v>
      </c>
      <c r="BZ952" s="1">
        <v>1.0</v>
      </c>
      <c r="CA952" s="1">
        <v>-1.0</v>
      </c>
      <c r="CB952" s="1">
        <v>-1.0</v>
      </c>
      <c r="CC952" s="1">
        <v>-1.0</v>
      </c>
      <c r="CD952" s="1">
        <v>32297.0</v>
      </c>
    </row>
    <row r="953">
      <c r="A953" s="1">
        <v>3.6272531E7</v>
      </c>
      <c r="B953" s="1" t="s">
        <v>5257</v>
      </c>
      <c r="C953" s="1" t="s">
        <v>5258</v>
      </c>
      <c r="D953" s="1" t="s">
        <v>5259</v>
      </c>
      <c r="E953" s="1" t="s">
        <v>85</v>
      </c>
      <c r="F953" s="1" t="s">
        <v>5260</v>
      </c>
      <c r="G953" s="1" t="s">
        <v>5261</v>
      </c>
      <c r="H953" s="1" t="s">
        <v>5262</v>
      </c>
      <c r="I953" s="1">
        <v>1.94377959E8</v>
      </c>
      <c r="J953" s="1">
        <v>43259.0</v>
      </c>
      <c r="M953" s="1">
        <v>0.0</v>
      </c>
      <c r="N953" s="1">
        <v>0.0</v>
      </c>
      <c r="O953" s="1">
        <v>1.0</v>
      </c>
      <c r="P953" s="1" t="s">
        <v>89</v>
      </c>
      <c r="Q953" s="1" t="s">
        <v>102</v>
      </c>
      <c r="R953" s="1">
        <v>40.72262</v>
      </c>
      <c r="S953" s="1">
        <v>-74.00861</v>
      </c>
      <c r="T953" s="1" t="s">
        <v>144</v>
      </c>
      <c r="U953" s="1" t="s">
        <v>92</v>
      </c>
      <c r="V953" s="1">
        <v>2.0</v>
      </c>
      <c r="W953" s="1">
        <v>1.0</v>
      </c>
      <c r="X953" s="1">
        <v>2.0</v>
      </c>
      <c r="Y953" s="1">
        <v>2.0</v>
      </c>
      <c r="Z953" s="1" t="s">
        <v>93</v>
      </c>
      <c r="AA953" s="1" t="s">
        <v>5263</v>
      </c>
      <c r="AB953" s="1">
        <v>250.0</v>
      </c>
      <c r="AC953" s="1">
        <v>1.0</v>
      </c>
      <c r="AD953" s="1">
        <v>0.0</v>
      </c>
      <c r="AE953" s="1">
        <v>21.0</v>
      </c>
      <c r="AF953" s="1" t="s">
        <v>127</v>
      </c>
      <c r="AG953" s="1">
        <v>1.0</v>
      </c>
      <c r="AH953" s="1">
        <v>30.0</v>
      </c>
      <c r="AI953" s="1">
        <v>59.0</v>
      </c>
      <c r="AJ953" s="1">
        <v>66.0</v>
      </c>
      <c r="AK953" s="1">
        <v>66.0</v>
      </c>
      <c r="AL953" s="1">
        <v>0.0</v>
      </c>
      <c r="AM953" s="1">
        <v>0.0</v>
      </c>
      <c r="AU953" s="1">
        <v>0.0</v>
      </c>
      <c r="AV953" s="1" t="s">
        <v>105</v>
      </c>
      <c r="AW953" s="1">
        <v>1.0</v>
      </c>
      <c r="AX953" s="1">
        <v>1.0</v>
      </c>
      <c r="AY953" s="1">
        <v>0.0</v>
      </c>
      <c r="AZ953" s="1">
        <v>0.0</v>
      </c>
      <c r="BB953" s="1">
        <v>-1.0</v>
      </c>
      <c r="BC953" s="1">
        <v>1.0</v>
      </c>
      <c r="BD953" s="1">
        <v>-1.0</v>
      </c>
      <c r="BE953" s="1">
        <v>-1.0</v>
      </c>
      <c r="BF953" s="1">
        <v>-1.0</v>
      </c>
      <c r="BG953" s="1">
        <v>-1.0</v>
      </c>
      <c r="BH953" s="1">
        <v>-1.0</v>
      </c>
      <c r="BI953" s="1">
        <v>-1.0</v>
      </c>
      <c r="BJ953" s="1">
        <v>1.0</v>
      </c>
      <c r="BK953" s="1">
        <v>-1.0</v>
      </c>
      <c r="BL953" s="1">
        <v>-1.0</v>
      </c>
      <c r="BM953" s="1">
        <v>1.0</v>
      </c>
      <c r="BN953" s="1">
        <v>-1.0</v>
      </c>
      <c r="BO953" s="1">
        <v>-1.0</v>
      </c>
      <c r="BP953" s="1">
        <v>-1.0</v>
      </c>
      <c r="BQ953" s="1">
        <v>-1.0</v>
      </c>
      <c r="BR953" s="1">
        <v>-1.0</v>
      </c>
      <c r="BS953" s="1">
        <v>-1.0</v>
      </c>
      <c r="BT953" s="1">
        <v>-1.0</v>
      </c>
      <c r="BU953" s="1">
        <v>1.0</v>
      </c>
      <c r="BV953" s="1">
        <v>-1.0</v>
      </c>
      <c r="BW953" s="1">
        <v>-1.0</v>
      </c>
      <c r="BX953" s="1">
        <v>1.0</v>
      </c>
      <c r="BY953" s="1">
        <v>-1.0</v>
      </c>
      <c r="BZ953" s="1">
        <v>-1.0</v>
      </c>
      <c r="CA953" s="1">
        <v>-1.0</v>
      </c>
      <c r="CB953" s="1">
        <v>-1.0</v>
      </c>
      <c r="CC953" s="1">
        <v>-1.0</v>
      </c>
      <c r="CD953" s="1">
        <v>32348.0</v>
      </c>
    </row>
    <row r="954">
      <c r="A954" s="1">
        <v>3.3855937E7</v>
      </c>
      <c r="B954" s="1" t="s">
        <v>5264</v>
      </c>
      <c r="C954" s="1" t="s">
        <v>5265</v>
      </c>
      <c r="D954" s="1" t="s">
        <v>5266</v>
      </c>
      <c r="E954" s="1" t="s">
        <v>85</v>
      </c>
      <c r="F954" s="1" t="s">
        <v>5267</v>
      </c>
      <c r="G954" s="1" t="s">
        <v>5268</v>
      </c>
      <c r="I954" s="1">
        <v>1.1799942E8</v>
      </c>
      <c r="J954" s="1">
        <v>42791.0</v>
      </c>
      <c r="K954" s="1" t="s">
        <v>272</v>
      </c>
      <c r="L954" s="1">
        <v>0.8</v>
      </c>
      <c r="M954" s="1">
        <v>0.0</v>
      </c>
      <c r="N954" s="1">
        <v>2.0</v>
      </c>
      <c r="O954" s="1">
        <v>0.0</v>
      </c>
      <c r="P954" s="1" t="s">
        <v>89</v>
      </c>
      <c r="Q954" s="1" t="s">
        <v>587</v>
      </c>
      <c r="R954" s="1">
        <v>40.76236</v>
      </c>
      <c r="S954" s="1">
        <v>-73.9648199999999</v>
      </c>
      <c r="T954" s="1" t="s">
        <v>91</v>
      </c>
      <c r="U954" s="1" t="s">
        <v>113</v>
      </c>
      <c r="V954" s="1">
        <v>2.0</v>
      </c>
      <c r="W954" s="1">
        <v>1.0</v>
      </c>
      <c r="X954" s="1">
        <v>1.0</v>
      </c>
      <c r="Y954" s="1">
        <v>1.0</v>
      </c>
      <c r="Z954" s="1" t="s">
        <v>93</v>
      </c>
      <c r="AA954" s="1" t="s">
        <v>5269</v>
      </c>
      <c r="AB954" s="1">
        <v>160.0</v>
      </c>
      <c r="AC954" s="1">
        <v>1.0</v>
      </c>
      <c r="AD954" s="1">
        <v>0.0</v>
      </c>
      <c r="AE954" s="1">
        <v>3.0</v>
      </c>
      <c r="AF954" s="1" t="s">
        <v>255</v>
      </c>
      <c r="AG954" s="1">
        <v>1.0</v>
      </c>
      <c r="AH954" s="1">
        <v>29.0</v>
      </c>
      <c r="AI954" s="1">
        <v>51.0</v>
      </c>
      <c r="AJ954" s="1">
        <v>81.0</v>
      </c>
      <c r="AK954" s="1">
        <v>81.0</v>
      </c>
      <c r="AL954" s="1">
        <v>7.0</v>
      </c>
      <c r="AM954" s="1">
        <v>7.0</v>
      </c>
      <c r="AN954" s="1">
        <v>100.0</v>
      </c>
      <c r="AO954" s="1">
        <v>10.0</v>
      </c>
      <c r="AP954" s="1">
        <v>10.0</v>
      </c>
      <c r="AQ954" s="1">
        <v>10.0</v>
      </c>
      <c r="AR954" s="1">
        <v>10.0</v>
      </c>
      <c r="AS954" s="1">
        <v>10.0</v>
      </c>
      <c r="AT954" s="1">
        <v>10.0</v>
      </c>
      <c r="AU954" s="1">
        <v>0.0</v>
      </c>
      <c r="AV954" s="1" t="s">
        <v>117</v>
      </c>
      <c r="AW954" s="1">
        <v>1.0</v>
      </c>
      <c r="AX954" s="1">
        <v>0.0</v>
      </c>
      <c r="AY954" s="1">
        <v>1.0</v>
      </c>
      <c r="AZ954" s="1">
        <v>0.0</v>
      </c>
      <c r="BA954" s="1">
        <v>2.47</v>
      </c>
      <c r="BB954" s="1">
        <v>-1.0</v>
      </c>
      <c r="BC954" s="1">
        <v>1.0</v>
      </c>
      <c r="BD954" s="1">
        <v>-1.0</v>
      </c>
      <c r="BE954" s="1">
        <v>-1.0</v>
      </c>
      <c r="BF954" s="1">
        <v>-1.0</v>
      </c>
      <c r="BG954" s="1">
        <v>-1.0</v>
      </c>
      <c r="BH954" s="1">
        <v>-1.0</v>
      </c>
      <c r="BI954" s="1">
        <v>-1.0</v>
      </c>
      <c r="BJ954" s="1">
        <v>1.0</v>
      </c>
      <c r="BK954" s="1">
        <v>-1.0</v>
      </c>
      <c r="BL954" s="1">
        <v>-1.0</v>
      </c>
      <c r="BM954" s="1">
        <v>1.0</v>
      </c>
      <c r="BN954" s="1">
        <v>1.0</v>
      </c>
      <c r="BO954" s="1">
        <v>1.0</v>
      </c>
      <c r="BP954" s="1">
        <v>1.0</v>
      </c>
      <c r="BQ954" s="1">
        <v>-1.0</v>
      </c>
      <c r="BR954" s="1">
        <v>-1.0</v>
      </c>
      <c r="BS954" s="1">
        <v>-1.0</v>
      </c>
      <c r="BT954" s="1">
        <v>-1.0</v>
      </c>
      <c r="BU954" s="1">
        <v>1.0</v>
      </c>
      <c r="BV954" s="1">
        <v>-1.0</v>
      </c>
      <c r="BW954" s="1">
        <v>1.0</v>
      </c>
      <c r="BX954" s="1">
        <v>-1.0</v>
      </c>
      <c r="BY954" s="1">
        <v>-1.0</v>
      </c>
      <c r="BZ954" s="1">
        <v>-1.0</v>
      </c>
      <c r="CA954" s="1">
        <v>-1.0</v>
      </c>
      <c r="CB954" s="1">
        <v>-1.0</v>
      </c>
      <c r="CC954" s="1">
        <v>-1.0</v>
      </c>
      <c r="CD954" s="1">
        <v>32371.0</v>
      </c>
    </row>
    <row r="955">
      <c r="A955" s="1">
        <v>3.4206163E7</v>
      </c>
      <c r="B955" s="1" t="s">
        <v>5270</v>
      </c>
      <c r="C955" s="1" t="s">
        <v>5271</v>
      </c>
      <c r="D955" s="1" t="s">
        <v>5272</v>
      </c>
      <c r="E955" s="1" t="s">
        <v>85</v>
      </c>
      <c r="F955" s="1" t="s">
        <v>5273</v>
      </c>
      <c r="G955" s="1" t="s">
        <v>1060</v>
      </c>
      <c r="H955" s="1" t="s">
        <v>1061</v>
      </c>
      <c r="I955" s="1">
        <v>2.52604696E8</v>
      </c>
      <c r="J955" s="1">
        <v>43556.0</v>
      </c>
      <c r="K955" s="1" t="s">
        <v>134</v>
      </c>
      <c r="L955" s="1">
        <v>0.97</v>
      </c>
      <c r="M955" s="1">
        <v>0.0</v>
      </c>
      <c r="N955" s="1">
        <v>20.0</v>
      </c>
      <c r="O955" s="1">
        <v>0.0</v>
      </c>
      <c r="P955" s="1" t="s">
        <v>89</v>
      </c>
      <c r="Q955" s="1" t="s">
        <v>391</v>
      </c>
      <c r="R955" s="1">
        <v>40.74889</v>
      </c>
      <c r="S955" s="1">
        <v>-73.99656</v>
      </c>
      <c r="T955" s="1" t="s">
        <v>1062</v>
      </c>
      <c r="U955" s="1" t="s">
        <v>113</v>
      </c>
      <c r="V955" s="1">
        <v>3.0</v>
      </c>
      <c r="W955" s="1">
        <v>1.0</v>
      </c>
      <c r="X955" s="1">
        <v>1.0</v>
      </c>
      <c r="Y955" s="1">
        <v>2.0</v>
      </c>
      <c r="Z955" s="1" t="s">
        <v>93</v>
      </c>
      <c r="AA955" s="1" t="s">
        <v>5274</v>
      </c>
      <c r="AB955" s="1">
        <v>199.0</v>
      </c>
      <c r="AC955" s="1">
        <v>3.0</v>
      </c>
      <c r="AD955" s="1">
        <v>50.0</v>
      </c>
      <c r="AE955" s="1">
        <v>1.0</v>
      </c>
      <c r="AF955" s="1" t="s">
        <v>95</v>
      </c>
      <c r="AG955" s="1">
        <v>1.0</v>
      </c>
      <c r="AH955" s="1">
        <v>19.0</v>
      </c>
      <c r="AI955" s="1">
        <v>47.0</v>
      </c>
      <c r="AJ955" s="1">
        <v>77.0</v>
      </c>
      <c r="AK955" s="1">
        <v>352.0</v>
      </c>
      <c r="AL955" s="1">
        <v>2.0</v>
      </c>
      <c r="AM955" s="1">
        <v>2.0</v>
      </c>
      <c r="AN955" s="1">
        <v>100.0</v>
      </c>
      <c r="AO955" s="1">
        <v>10.0</v>
      </c>
      <c r="AP955" s="1">
        <v>10.0</v>
      </c>
      <c r="AQ955" s="1">
        <v>10.0</v>
      </c>
      <c r="AR955" s="1">
        <v>10.0</v>
      </c>
      <c r="AS955" s="1">
        <v>10.0</v>
      </c>
      <c r="AT955" s="1">
        <v>7.0</v>
      </c>
      <c r="AU955" s="1">
        <v>0.0</v>
      </c>
      <c r="AV955" s="1" t="s">
        <v>117</v>
      </c>
      <c r="AW955" s="1">
        <v>20.0</v>
      </c>
      <c r="AX955" s="1">
        <v>0.0</v>
      </c>
      <c r="AY955" s="1">
        <v>20.0</v>
      </c>
      <c r="AZ955" s="1">
        <v>0.0</v>
      </c>
      <c r="BA955" s="1">
        <v>1.15</v>
      </c>
      <c r="BB955" s="1">
        <v>-1.0</v>
      </c>
      <c r="BC955" s="1">
        <v>1.0</v>
      </c>
      <c r="BD955" s="1">
        <v>-1.0</v>
      </c>
      <c r="BE955" s="1">
        <v>-1.0</v>
      </c>
      <c r="BF955" s="1">
        <v>-1.0</v>
      </c>
      <c r="BG955" s="1">
        <v>-1.0</v>
      </c>
      <c r="BH955" s="1">
        <v>1.0</v>
      </c>
      <c r="BI955" s="1">
        <v>1.0</v>
      </c>
      <c r="BJ955" s="1">
        <v>1.0</v>
      </c>
      <c r="BK955" s="1">
        <v>-1.0</v>
      </c>
      <c r="BL955" s="1">
        <v>-1.0</v>
      </c>
      <c r="BM955" s="1">
        <v>1.0</v>
      </c>
      <c r="BN955" s="1">
        <v>-1.0</v>
      </c>
      <c r="BO955" s="1">
        <v>-1.0</v>
      </c>
      <c r="BP955" s="1">
        <v>-1.0</v>
      </c>
      <c r="BQ955" s="1">
        <v>1.0</v>
      </c>
      <c r="BR955" s="1">
        <v>-1.0</v>
      </c>
      <c r="BS955" s="1">
        <v>-1.0</v>
      </c>
      <c r="BT955" s="1">
        <v>-1.0</v>
      </c>
      <c r="BU955" s="1">
        <v>1.0</v>
      </c>
      <c r="BV955" s="1">
        <v>1.0</v>
      </c>
      <c r="BW955" s="1">
        <v>-1.0</v>
      </c>
      <c r="BX955" s="1">
        <v>-1.0</v>
      </c>
      <c r="BY955" s="1">
        <v>-1.0</v>
      </c>
      <c r="BZ955" s="1">
        <v>1.0</v>
      </c>
      <c r="CA955" s="1">
        <v>-1.0</v>
      </c>
      <c r="CB955" s="1">
        <v>-1.0</v>
      </c>
      <c r="CC955" s="1">
        <v>-1.0</v>
      </c>
      <c r="CD955" s="1">
        <v>32386.0</v>
      </c>
    </row>
    <row r="956">
      <c r="A956" s="1">
        <v>2.5104697E7</v>
      </c>
      <c r="B956" s="1" t="s">
        <v>5275</v>
      </c>
      <c r="C956" s="1" t="s">
        <v>5276</v>
      </c>
      <c r="D956" s="1" t="s">
        <v>5277</v>
      </c>
      <c r="E956" s="1" t="s">
        <v>85</v>
      </c>
      <c r="G956" s="1" t="s">
        <v>5278</v>
      </c>
      <c r="H956" s="1" t="s">
        <v>5279</v>
      </c>
      <c r="I956" s="1">
        <v>1.48833266E8</v>
      </c>
      <c r="J956" s="1">
        <v>42980.0</v>
      </c>
      <c r="K956" s="1" t="s">
        <v>134</v>
      </c>
      <c r="L956" s="1">
        <v>1.0</v>
      </c>
      <c r="M956" s="1">
        <v>1.0</v>
      </c>
      <c r="N956" s="1">
        <v>1.0</v>
      </c>
      <c r="O956" s="1">
        <v>0.0</v>
      </c>
      <c r="P956" s="1" t="s">
        <v>89</v>
      </c>
      <c r="Q956" s="1" t="s">
        <v>90</v>
      </c>
      <c r="R956" s="1">
        <v>40.7997</v>
      </c>
      <c r="S956" s="1">
        <v>-73.97073</v>
      </c>
      <c r="T956" s="1" t="s">
        <v>91</v>
      </c>
      <c r="U956" s="1" t="s">
        <v>113</v>
      </c>
      <c r="V956" s="1">
        <v>1.0</v>
      </c>
      <c r="W956" s="1">
        <v>1.0</v>
      </c>
      <c r="X956" s="1">
        <v>1.0</v>
      </c>
      <c r="Y956" s="1">
        <v>1.0</v>
      </c>
      <c r="Z956" s="1" t="s">
        <v>93</v>
      </c>
      <c r="AA956" s="1" t="s">
        <v>5280</v>
      </c>
      <c r="AB956" s="1">
        <v>95.0</v>
      </c>
      <c r="AC956" s="1">
        <v>1.0</v>
      </c>
      <c r="AD956" s="1">
        <v>0.0</v>
      </c>
      <c r="AE956" s="1">
        <v>1.0</v>
      </c>
      <c r="AF956" s="1" t="s">
        <v>137</v>
      </c>
      <c r="AG956" s="1">
        <v>1.0</v>
      </c>
      <c r="AH956" s="1">
        <v>12.0</v>
      </c>
      <c r="AI956" s="1">
        <v>12.0</v>
      </c>
      <c r="AJ956" s="1">
        <v>12.0</v>
      </c>
      <c r="AK956" s="1">
        <v>12.0</v>
      </c>
      <c r="AL956" s="1">
        <v>6.0</v>
      </c>
      <c r="AM956" s="1">
        <v>6.0</v>
      </c>
      <c r="AN956" s="1">
        <v>100.0</v>
      </c>
      <c r="AO956" s="1">
        <v>10.0</v>
      </c>
      <c r="AP956" s="1">
        <v>10.0</v>
      </c>
      <c r="AQ956" s="1">
        <v>10.0</v>
      </c>
      <c r="AR956" s="1">
        <v>10.0</v>
      </c>
      <c r="AS956" s="1">
        <v>10.0</v>
      </c>
      <c r="AT956" s="1">
        <v>10.0</v>
      </c>
      <c r="AU956" s="1">
        <v>1.0</v>
      </c>
      <c r="AV956" s="1" t="s">
        <v>96</v>
      </c>
      <c r="AW956" s="1">
        <v>1.0</v>
      </c>
      <c r="AX956" s="1">
        <v>0.0</v>
      </c>
      <c r="AY956" s="1">
        <v>1.0</v>
      </c>
      <c r="AZ956" s="1">
        <v>0.0</v>
      </c>
      <c r="BA956" s="1">
        <v>0.58</v>
      </c>
      <c r="BB956" s="1">
        <v>-1.0</v>
      </c>
      <c r="BC956" s="1">
        <v>1.0</v>
      </c>
      <c r="BD956" s="1">
        <v>-1.0</v>
      </c>
      <c r="BE956" s="1">
        <v>-1.0</v>
      </c>
      <c r="BF956" s="1">
        <v>-1.0</v>
      </c>
      <c r="BG956" s="1">
        <v>-1.0</v>
      </c>
      <c r="BH956" s="1">
        <v>1.0</v>
      </c>
      <c r="BI956" s="1">
        <v>-1.0</v>
      </c>
      <c r="BJ956" s="1">
        <v>1.0</v>
      </c>
      <c r="BK956" s="1">
        <v>-1.0</v>
      </c>
      <c r="BL956" s="1">
        <v>-1.0</v>
      </c>
      <c r="BM956" s="1">
        <v>-1.0</v>
      </c>
      <c r="BN956" s="1">
        <v>-1.0</v>
      </c>
      <c r="BO956" s="1">
        <v>-1.0</v>
      </c>
      <c r="BP956" s="1">
        <v>-1.0</v>
      </c>
      <c r="BQ956" s="1">
        <v>-1.0</v>
      </c>
      <c r="BR956" s="1">
        <v>-1.0</v>
      </c>
      <c r="BS956" s="1">
        <v>-1.0</v>
      </c>
      <c r="BT956" s="1">
        <v>-1.0</v>
      </c>
      <c r="BU956" s="1">
        <v>1.0</v>
      </c>
      <c r="BV956" s="1">
        <v>-1.0</v>
      </c>
      <c r="BW956" s="1">
        <v>-1.0</v>
      </c>
      <c r="BX956" s="1">
        <v>-1.0</v>
      </c>
      <c r="BY956" s="1">
        <v>-1.0</v>
      </c>
      <c r="BZ956" s="1">
        <v>-1.0</v>
      </c>
      <c r="CA956" s="1">
        <v>-1.0</v>
      </c>
      <c r="CB956" s="1">
        <v>-1.0</v>
      </c>
      <c r="CC956" s="1">
        <v>-1.0</v>
      </c>
      <c r="CD956" s="1">
        <v>32410.0</v>
      </c>
    </row>
    <row r="957">
      <c r="A957" s="1">
        <v>6913969.0</v>
      </c>
      <c r="B957" s="1" t="s">
        <v>5281</v>
      </c>
      <c r="C957" s="1" t="s">
        <v>5282</v>
      </c>
      <c r="D957" s="1" t="s">
        <v>5283</v>
      </c>
      <c r="E957" s="1" t="s">
        <v>85</v>
      </c>
      <c r="F957" s="1" t="s">
        <v>5284</v>
      </c>
      <c r="G957" s="1" t="s">
        <v>5285</v>
      </c>
      <c r="H957" s="1" t="s">
        <v>5286</v>
      </c>
      <c r="I957" s="1">
        <v>2.6377263E7</v>
      </c>
      <c r="J957" s="1">
        <v>42023.0</v>
      </c>
      <c r="K957" s="1" t="s">
        <v>88</v>
      </c>
      <c r="L957" s="1">
        <v>0.94</v>
      </c>
      <c r="M957" s="1">
        <v>1.0</v>
      </c>
      <c r="N957" s="1">
        <v>50.0</v>
      </c>
      <c r="O957" s="1">
        <v>1.0</v>
      </c>
      <c r="P957" s="1" t="s">
        <v>123</v>
      </c>
      <c r="Q957" s="1" t="s">
        <v>124</v>
      </c>
      <c r="R957" s="1">
        <v>40.70393</v>
      </c>
      <c r="S957" s="1">
        <v>-73.91679</v>
      </c>
      <c r="T957" s="1" t="s">
        <v>91</v>
      </c>
      <c r="U957" s="1" t="s">
        <v>113</v>
      </c>
      <c r="V957" s="1">
        <v>2.0</v>
      </c>
      <c r="W957" s="1">
        <v>1.0</v>
      </c>
      <c r="X957" s="1">
        <v>1.0</v>
      </c>
      <c r="Y957" s="1">
        <v>1.0</v>
      </c>
      <c r="Z957" s="1" t="s">
        <v>93</v>
      </c>
      <c r="AA957" s="1" t="s">
        <v>606</v>
      </c>
      <c r="AB957" s="1">
        <v>47.0</v>
      </c>
      <c r="AC957" s="1">
        <v>1.0</v>
      </c>
      <c r="AD957" s="1">
        <v>0.0</v>
      </c>
      <c r="AE957" s="1">
        <v>30.0</v>
      </c>
      <c r="AF957" s="1" t="s">
        <v>95</v>
      </c>
      <c r="AG957" s="1">
        <v>1.0</v>
      </c>
      <c r="AH957" s="1">
        <v>1.0</v>
      </c>
      <c r="AI957" s="1">
        <v>2.0</v>
      </c>
      <c r="AJ957" s="1">
        <v>2.0</v>
      </c>
      <c r="AK957" s="1">
        <v>259.0</v>
      </c>
      <c r="AL957" s="1">
        <v>3.0</v>
      </c>
      <c r="AM957" s="1">
        <v>1.0</v>
      </c>
      <c r="AN957" s="1">
        <v>100.0</v>
      </c>
      <c r="AO957" s="1">
        <v>9.0</v>
      </c>
      <c r="AP957" s="1">
        <v>9.0</v>
      </c>
      <c r="AQ957" s="1">
        <v>9.0</v>
      </c>
      <c r="AR957" s="1">
        <v>9.0</v>
      </c>
      <c r="AS957" s="1">
        <v>8.0</v>
      </c>
      <c r="AT957" s="1">
        <v>9.0</v>
      </c>
      <c r="AU957" s="1">
        <v>0.0</v>
      </c>
      <c r="AV957" s="1" t="s">
        <v>96</v>
      </c>
      <c r="AW957" s="1">
        <v>43.0</v>
      </c>
      <c r="AX957" s="1">
        <v>0.0</v>
      </c>
      <c r="AY957" s="1">
        <v>43.0</v>
      </c>
      <c r="AZ957" s="1">
        <v>0.0</v>
      </c>
      <c r="BA957" s="1">
        <v>0.06</v>
      </c>
      <c r="BB957" s="1">
        <v>-1.0</v>
      </c>
      <c r="BC957" s="1">
        <v>1.0</v>
      </c>
      <c r="BD957" s="1">
        <v>-1.0</v>
      </c>
      <c r="BE957" s="1">
        <v>-1.0</v>
      </c>
      <c r="BF957" s="1">
        <v>-1.0</v>
      </c>
      <c r="BG957" s="1">
        <v>-1.0</v>
      </c>
      <c r="BH957" s="1">
        <v>-1.0</v>
      </c>
      <c r="BI957" s="1">
        <v>-1.0</v>
      </c>
      <c r="BJ957" s="1">
        <v>1.0</v>
      </c>
      <c r="BK957" s="1">
        <v>-1.0</v>
      </c>
      <c r="BL957" s="1">
        <v>-1.0</v>
      </c>
      <c r="BM957" s="1">
        <v>1.0</v>
      </c>
      <c r="BN957" s="1">
        <v>-1.0</v>
      </c>
      <c r="BO957" s="1">
        <v>-1.0</v>
      </c>
      <c r="BP957" s="1">
        <v>-1.0</v>
      </c>
      <c r="BQ957" s="1">
        <v>-1.0</v>
      </c>
      <c r="BR957" s="1">
        <v>-1.0</v>
      </c>
      <c r="BS957" s="1">
        <v>-1.0</v>
      </c>
      <c r="BT957" s="1">
        <v>-1.0</v>
      </c>
      <c r="BU957" s="1">
        <v>1.0</v>
      </c>
      <c r="BV957" s="1">
        <v>-1.0</v>
      </c>
      <c r="BW957" s="1">
        <v>-1.0</v>
      </c>
      <c r="BX957" s="1">
        <v>-1.0</v>
      </c>
      <c r="BY957" s="1">
        <v>-1.0</v>
      </c>
      <c r="BZ957" s="1">
        <v>-1.0</v>
      </c>
      <c r="CA957" s="1">
        <v>-1.0</v>
      </c>
      <c r="CB957" s="1">
        <v>-1.0</v>
      </c>
      <c r="CC957" s="1">
        <v>-1.0</v>
      </c>
      <c r="CD957" s="1">
        <v>32440.0</v>
      </c>
    </row>
    <row r="958">
      <c r="A958" s="1">
        <v>2.6911755E7</v>
      </c>
      <c r="B958" s="1" t="s">
        <v>5287</v>
      </c>
      <c r="C958" s="1" t="s">
        <v>5288</v>
      </c>
      <c r="D958" s="1" t="s">
        <v>5289</v>
      </c>
      <c r="E958" s="1" t="s">
        <v>85</v>
      </c>
      <c r="F958" s="1" t="s">
        <v>5290</v>
      </c>
      <c r="H958" s="1" t="s">
        <v>5291</v>
      </c>
      <c r="I958" s="1">
        <v>1.6253164E7</v>
      </c>
      <c r="J958" s="1">
        <v>41791.0</v>
      </c>
      <c r="M958" s="1">
        <v>0.0</v>
      </c>
      <c r="N958" s="1">
        <v>1.0</v>
      </c>
      <c r="O958" s="1">
        <v>1.0</v>
      </c>
      <c r="P958" s="1" t="s">
        <v>89</v>
      </c>
      <c r="Q958" s="1" t="s">
        <v>90</v>
      </c>
      <c r="R958" s="1">
        <v>40.71536</v>
      </c>
      <c r="S958" s="1">
        <v>-73.98951</v>
      </c>
      <c r="T958" s="1" t="s">
        <v>91</v>
      </c>
      <c r="U958" s="1" t="s">
        <v>92</v>
      </c>
      <c r="V958" s="1">
        <v>2.0</v>
      </c>
      <c r="W958" s="1">
        <v>1.0</v>
      </c>
      <c r="X958" s="1">
        <v>1.0</v>
      </c>
      <c r="Y958" s="1">
        <v>1.0</v>
      </c>
      <c r="Z958" s="1" t="s">
        <v>93</v>
      </c>
      <c r="AA958" s="1" t="s">
        <v>5292</v>
      </c>
      <c r="AB958" s="1">
        <v>110.0</v>
      </c>
      <c r="AC958" s="1">
        <v>1.0</v>
      </c>
      <c r="AD958" s="1">
        <v>0.0</v>
      </c>
      <c r="AE958" s="1">
        <v>5.0</v>
      </c>
      <c r="AF958" s="1" t="s">
        <v>443</v>
      </c>
      <c r="AG958" s="1">
        <v>1.0</v>
      </c>
      <c r="AH958" s="1">
        <v>0.0</v>
      </c>
      <c r="AI958" s="1">
        <v>1.0</v>
      </c>
      <c r="AJ958" s="1">
        <v>1.0</v>
      </c>
      <c r="AK958" s="1">
        <v>1.0</v>
      </c>
      <c r="AL958" s="1">
        <v>3.0</v>
      </c>
      <c r="AM958" s="1">
        <v>3.0</v>
      </c>
      <c r="AN958" s="1">
        <v>100.0</v>
      </c>
      <c r="AO958" s="1">
        <v>9.0</v>
      </c>
      <c r="AP958" s="1">
        <v>10.0</v>
      </c>
      <c r="AQ958" s="1">
        <v>10.0</v>
      </c>
      <c r="AR958" s="1">
        <v>10.0</v>
      </c>
      <c r="AS958" s="1">
        <v>10.0</v>
      </c>
      <c r="AT958" s="1">
        <v>10.0</v>
      </c>
      <c r="AU958" s="1">
        <v>0.0</v>
      </c>
      <c r="AV958" s="1" t="s">
        <v>96</v>
      </c>
      <c r="AW958" s="1">
        <v>1.0</v>
      </c>
      <c r="AX958" s="1">
        <v>1.0</v>
      </c>
      <c r="AY958" s="1">
        <v>0.0</v>
      </c>
      <c r="AZ958" s="1">
        <v>0.0</v>
      </c>
      <c r="BA958" s="1">
        <v>0.28</v>
      </c>
      <c r="BB958" s="1">
        <v>-1.0</v>
      </c>
      <c r="BC958" s="1">
        <v>1.0</v>
      </c>
      <c r="BD958" s="1">
        <v>-1.0</v>
      </c>
      <c r="BE958" s="1">
        <v>-1.0</v>
      </c>
      <c r="BF958" s="1">
        <v>-1.0</v>
      </c>
      <c r="BG958" s="1">
        <v>-1.0</v>
      </c>
      <c r="BH958" s="1">
        <v>-1.0</v>
      </c>
      <c r="BI958" s="1">
        <v>-1.0</v>
      </c>
      <c r="BJ958" s="1">
        <v>1.0</v>
      </c>
      <c r="BK958" s="1">
        <v>-1.0</v>
      </c>
      <c r="BL958" s="1">
        <v>-1.0</v>
      </c>
      <c r="BM958" s="1">
        <v>-1.0</v>
      </c>
      <c r="BN958" s="1">
        <v>-1.0</v>
      </c>
      <c r="BO958" s="1">
        <v>-1.0</v>
      </c>
      <c r="BP958" s="1">
        <v>-1.0</v>
      </c>
      <c r="BQ958" s="1">
        <v>-1.0</v>
      </c>
      <c r="BR958" s="1">
        <v>-1.0</v>
      </c>
      <c r="BS958" s="1">
        <v>-1.0</v>
      </c>
      <c r="BT958" s="1">
        <v>-1.0</v>
      </c>
      <c r="BU958" s="1">
        <v>1.0</v>
      </c>
      <c r="BV958" s="1">
        <v>-1.0</v>
      </c>
      <c r="BW958" s="1">
        <v>-1.0</v>
      </c>
      <c r="BX958" s="1">
        <v>-1.0</v>
      </c>
      <c r="BY958" s="1">
        <v>-1.0</v>
      </c>
      <c r="BZ958" s="1">
        <v>-1.0</v>
      </c>
      <c r="CA958" s="1">
        <v>-1.0</v>
      </c>
      <c r="CB958" s="1">
        <v>-1.0</v>
      </c>
      <c r="CC958" s="1">
        <v>-1.0</v>
      </c>
      <c r="CD958" s="1">
        <v>32477.0</v>
      </c>
    </row>
    <row r="959">
      <c r="A959" s="1">
        <v>3.5879563E7</v>
      </c>
      <c r="B959" s="1" t="s">
        <v>5293</v>
      </c>
      <c r="C959" s="1" t="s">
        <v>5294</v>
      </c>
      <c r="D959" s="1" t="s">
        <v>5295</v>
      </c>
      <c r="E959" s="1" t="s">
        <v>85</v>
      </c>
      <c r="F959" s="1" t="s">
        <v>5296</v>
      </c>
      <c r="G959" s="1" t="s">
        <v>5297</v>
      </c>
      <c r="I959" s="1">
        <v>1.0920759E7</v>
      </c>
      <c r="J959" s="1">
        <v>41638.0</v>
      </c>
      <c r="K959" s="1" t="s">
        <v>134</v>
      </c>
      <c r="L959" s="1">
        <v>1.0</v>
      </c>
      <c r="M959" s="1">
        <v>0.0</v>
      </c>
      <c r="N959" s="1">
        <v>0.0</v>
      </c>
      <c r="O959" s="1">
        <v>1.0</v>
      </c>
      <c r="P959" s="1" t="s">
        <v>123</v>
      </c>
      <c r="Q959" s="1" t="s">
        <v>124</v>
      </c>
      <c r="R959" s="1">
        <v>40.69397</v>
      </c>
      <c r="S959" s="1">
        <v>-73.91139</v>
      </c>
      <c r="T959" s="1" t="s">
        <v>91</v>
      </c>
      <c r="U959" s="1" t="s">
        <v>92</v>
      </c>
      <c r="V959" s="1">
        <v>4.0</v>
      </c>
      <c r="W959" s="1">
        <v>1.0</v>
      </c>
      <c r="X959" s="1">
        <v>1.0</v>
      </c>
      <c r="Y959" s="1">
        <v>2.0</v>
      </c>
      <c r="Z959" s="1" t="s">
        <v>93</v>
      </c>
      <c r="AA959" s="1" t="s">
        <v>5298</v>
      </c>
      <c r="AB959" s="1">
        <v>90.0</v>
      </c>
      <c r="AC959" s="1">
        <v>1.0</v>
      </c>
      <c r="AD959" s="1">
        <v>0.0</v>
      </c>
      <c r="AE959" s="1">
        <v>5.0</v>
      </c>
      <c r="AF959" s="1" t="s">
        <v>202</v>
      </c>
      <c r="AG959" s="1">
        <v>1.0</v>
      </c>
      <c r="AH959" s="1">
        <v>2.0</v>
      </c>
      <c r="AI959" s="1">
        <v>12.0</v>
      </c>
      <c r="AJ959" s="1">
        <v>12.0</v>
      </c>
      <c r="AK959" s="1">
        <v>12.0</v>
      </c>
      <c r="AL959" s="1">
        <v>0.0</v>
      </c>
      <c r="AM959" s="1">
        <v>0.0</v>
      </c>
      <c r="AU959" s="1">
        <v>0.0</v>
      </c>
      <c r="AV959" s="1" t="s">
        <v>117</v>
      </c>
      <c r="AW959" s="1">
        <v>1.0</v>
      </c>
      <c r="AX959" s="1">
        <v>1.0</v>
      </c>
      <c r="AY959" s="1">
        <v>0.0</v>
      </c>
      <c r="AZ959" s="1">
        <v>0.0</v>
      </c>
      <c r="BB959" s="1">
        <v>-1.0</v>
      </c>
      <c r="BC959" s="1">
        <v>-1.0</v>
      </c>
      <c r="BD959" s="1">
        <v>-1.0</v>
      </c>
      <c r="BE959" s="1">
        <v>-1.0</v>
      </c>
      <c r="BF959" s="1">
        <v>-1.0</v>
      </c>
      <c r="BG959" s="1">
        <v>-1.0</v>
      </c>
      <c r="BH959" s="1">
        <v>1.0</v>
      </c>
      <c r="BI959" s="1">
        <v>-1.0</v>
      </c>
      <c r="BJ959" s="1">
        <v>-1.0</v>
      </c>
      <c r="BK959" s="1">
        <v>-1.0</v>
      </c>
      <c r="BL959" s="1">
        <v>1.0</v>
      </c>
      <c r="BM959" s="1">
        <v>-1.0</v>
      </c>
      <c r="BN959" s="1">
        <v>-1.0</v>
      </c>
      <c r="BO959" s="1">
        <v>-1.0</v>
      </c>
      <c r="BP959" s="1">
        <v>-1.0</v>
      </c>
      <c r="BQ959" s="1">
        <v>1.0</v>
      </c>
      <c r="BR959" s="1">
        <v>1.0</v>
      </c>
      <c r="BS959" s="1">
        <v>-1.0</v>
      </c>
      <c r="BT959" s="1">
        <v>-1.0</v>
      </c>
      <c r="BU959" s="1">
        <v>1.0</v>
      </c>
      <c r="BV959" s="1">
        <v>-1.0</v>
      </c>
      <c r="BW959" s="1">
        <v>1.0</v>
      </c>
      <c r="BX959" s="1">
        <v>1.0</v>
      </c>
      <c r="BY959" s="1">
        <v>-1.0</v>
      </c>
      <c r="BZ959" s="1">
        <v>1.0</v>
      </c>
      <c r="CA959" s="1">
        <v>-1.0</v>
      </c>
      <c r="CB959" s="1">
        <v>-1.0</v>
      </c>
      <c r="CC959" s="1">
        <v>-1.0</v>
      </c>
      <c r="CD959" s="1">
        <v>32496.0</v>
      </c>
    </row>
    <row r="960">
      <c r="A960" s="1">
        <v>1327940.0</v>
      </c>
      <c r="B960" s="1" t="s">
        <v>5299</v>
      </c>
      <c r="C960" s="1" t="s">
        <v>5300</v>
      </c>
      <c r="D960" s="1" t="s">
        <v>5301</v>
      </c>
      <c r="E960" s="1" t="s">
        <v>85</v>
      </c>
      <c r="F960" s="1" t="s">
        <v>5302</v>
      </c>
      <c r="G960" s="1" t="s">
        <v>5303</v>
      </c>
      <c r="H960" s="1" t="s">
        <v>5304</v>
      </c>
      <c r="I960" s="1">
        <v>3290436.0</v>
      </c>
      <c r="J960" s="1">
        <v>41138.0</v>
      </c>
      <c r="K960" s="1" t="s">
        <v>339</v>
      </c>
      <c r="L960" s="1">
        <v>0.4</v>
      </c>
      <c r="M960" s="1">
        <v>0.0</v>
      </c>
      <c r="N960" s="1">
        <v>2.0</v>
      </c>
      <c r="O960" s="1">
        <v>0.0</v>
      </c>
      <c r="P960" s="1" t="s">
        <v>123</v>
      </c>
      <c r="Q960" s="1" t="s">
        <v>308</v>
      </c>
      <c r="R960" s="1">
        <v>40.65335</v>
      </c>
      <c r="S960" s="1">
        <v>-73.96257</v>
      </c>
      <c r="T960" s="1" t="s">
        <v>91</v>
      </c>
      <c r="U960" s="1" t="s">
        <v>92</v>
      </c>
      <c r="V960" s="1">
        <v>4.0</v>
      </c>
      <c r="W960" s="1">
        <v>1.0</v>
      </c>
      <c r="X960" s="1">
        <v>2.0</v>
      </c>
      <c r="Y960" s="1">
        <v>3.0</v>
      </c>
      <c r="Z960" s="1" t="s">
        <v>93</v>
      </c>
      <c r="AA960" s="1" t="s">
        <v>5305</v>
      </c>
      <c r="AB960" s="1">
        <v>120.0</v>
      </c>
      <c r="AC960" s="1">
        <v>3.0</v>
      </c>
      <c r="AD960" s="1">
        <v>25.0</v>
      </c>
      <c r="AE960" s="1">
        <v>3.0</v>
      </c>
      <c r="AF960" s="1" t="s">
        <v>202</v>
      </c>
      <c r="AG960" s="1">
        <v>1.0</v>
      </c>
      <c r="AH960" s="1">
        <v>6.0</v>
      </c>
      <c r="AI960" s="1">
        <v>36.0</v>
      </c>
      <c r="AJ960" s="1">
        <v>52.0</v>
      </c>
      <c r="AK960" s="1">
        <v>327.0</v>
      </c>
      <c r="AL960" s="1">
        <v>13.0</v>
      </c>
      <c r="AM960" s="1">
        <v>0.0</v>
      </c>
      <c r="AN960" s="1">
        <v>86.0</v>
      </c>
      <c r="AO960" s="1">
        <v>9.0</v>
      </c>
      <c r="AP960" s="1">
        <v>7.0</v>
      </c>
      <c r="AQ960" s="1">
        <v>10.0</v>
      </c>
      <c r="AR960" s="1">
        <v>10.0</v>
      </c>
      <c r="AS960" s="1">
        <v>9.0</v>
      </c>
      <c r="AT960" s="1">
        <v>9.0</v>
      </c>
      <c r="AU960" s="1">
        <v>0.0</v>
      </c>
      <c r="AV960" s="1" t="s">
        <v>96</v>
      </c>
      <c r="AW960" s="1">
        <v>2.0</v>
      </c>
      <c r="AX960" s="1">
        <v>1.0</v>
      </c>
      <c r="AY960" s="1">
        <v>1.0</v>
      </c>
      <c r="AZ960" s="1">
        <v>0.0</v>
      </c>
      <c r="BA960" s="1">
        <v>0.28</v>
      </c>
      <c r="BB960" s="1">
        <v>-1.0</v>
      </c>
      <c r="BC960" s="1">
        <v>1.0</v>
      </c>
      <c r="BD960" s="1">
        <v>-1.0</v>
      </c>
      <c r="BE960" s="1">
        <v>-1.0</v>
      </c>
      <c r="BF960" s="1">
        <v>-1.0</v>
      </c>
      <c r="BG960" s="1">
        <v>-1.0</v>
      </c>
      <c r="BH960" s="1">
        <v>-1.0</v>
      </c>
      <c r="BI960" s="1">
        <v>-1.0</v>
      </c>
      <c r="BJ960" s="1">
        <v>1.0</v>
      </c>
      <c r="BK960" s="1">
        <v>-1.0</v>
      </c>
      <c r="BL960" s="1">
        <v>-1.0</v>
      </c>
      <c r="BM960" s="1">
        <v>-1.0</v>
      </c>
      <c r="BN960" s="1">
        <v>-1.0</v>
      </c>
      <c r="BO960" s="1">
        <v>-1.0</v>
      </c>
      <c r="BP960" s="1">
        <v>1.0</v>
      </c>
      <c r="BQ960" s="1">
        <v>-1.0</v>
      </c>
      <c r="BR960" s="1">
        <v>-1.0</v>
      </c>
      <c r="BS960" s="1">
        <v>-1.0</v>
      </c>
      <c r="BT960" s="1">
        <v>-1.0</v>
      </c>
      <c r="BU960" s="1">
        <v>1.0</v>
      </c>
      <c r="BV960" s="1">
        <v>-1.0</v>
      </c>
      <c r="BW960" s="1">
        <v>1.0</v>
      </c>
      <c r="BX960" s="1">
        <v>-1.0</v>
      </c>
      <c r="BY960" s="1">
        <v>-1.0</v>
      </c>
      <c r="BZ960" s="1">
        <v>-1.0</v>
      </c>
      <c r="CA960" s="1">
        <v>-1.0</v>
      </c>
      <c r="CB960" s="1">
        <v>-1.0</v>
      </c>
      <c r="CC960" s="1">
        <v>-1.0</v>
      </c>
      <c r="CD960" s="1">
        <v>32510.0</v>
      </c>
    </row>
    <row r="961">
      <c r="A961" s="1">
        <v>2.2687843E7</v>
      </c>
      <c r="B961" s="1" t="s">
        <v>5306</v>
      </c>
      <c r="C961" s="1" t="s">
        <v>5307</v>
      </c>
      <c r="D961" s="1" t="s">
        <v>5307</v>
      </c>
      <c r="E961" s="1" t="s">
        <v>85</v>
      </c>
      <c r="I961" s="1">
        <v>1.65898555E8</v>
      </c>
      <c r="J961" s="1">
        <v>43104.0</v>
      </c>
      <c r="K961" s="1" t="s">
        <v>88</v>
      </c>
      <c r="L961" s="1">
        <v>1.0</v>
      </c>
      <c r="M961" s="1">
        <v>0.0</v>
      </c>
      <c r="N961" s="1">
        <v>7.0</v>
      </c>
      <c r="O961" s="1">
        <v>0.0</v>
      </c>
      <c r="P961" s="1" t="s">
        <v>89</v>
      </c>
      <c r="Q961" s="1" t="s">
        <v>329</v>
      </c>
      <c r="R961" s="1">
        <v>40.75129</v>
      </c>
      <c r="S961" s="1">
        <v>-73.9698</v>
      </c>
      <c r="T961" s="1" t="s">
        <v>91</v>
      </c>
      <c r="U961" s="1" t="s">
        <v>92</v>
      </c>
      <c r="V961" s="1">
        <v>2.0</v>
      </c>
      <c r="W961" s="1">
        <v>1.0</v>
      </c>
      <c r="X961" s="1">
        <v>1.0</v>
      </c>
      <c r="Y961" s="1">
        <v>1.0</v>
      </c>
      <c r="Z961" s="1" t="s">
        <v>93</v>
      </c>
      <c r="AA961" s="1" t="s">
        <v>5308</v>
      </c>
      <c r="AB961" s="1">
        <v>170.0</v>
      </c>
      <c r="AC961" s="1">
        <v>1.0</v>
      </c>
      <c r="AD961" s="1">
        <v>50.0</v>
      </c>
      <c r="AE961" s="1">
        <v>30.0</v>
      </c>
      <c r="AF961" s="1" t="s">
        <v>692</v>
      </c>
      <c r="AG961" s="1">
        <v>1.0</v>
      </c>
      <c r="AH961" s="1">
        <v>29.0</v>
      </c>
      <c r="AI961" s="1">
        <v>59.0</v>
      </c>
      <c r="AJ961" s="1">
        <v>89.0</v>
      </c>
      <c r="AK961" s="1">
        <v>364.0</v>
      </c>
      <c r="AL961" s="1">
        <v>0.0</v>
      </c>
      <c r="AM961" s="1">
        <v>0.0</v>
      </c>
      <c r="AU961" s="1">
        <v>1.0</v>
      </c>
      <c r="AV961" s="1" t="s">
        <v>105</v>
      </c>
      <c r="AW961" s="1">
        <v>7.0</v>
      </c>
      <c r="AX961" s="1">
        <v>7.0</v>
      </c>
      <c r="AY961" s="1">
        <v>0.0</v>
      </c>
      <c r="AZ961" s="1">
        <v>0.0</v>
      </c>
      <c r="BB961" s="1">
        <v>-1.0</v>
      </c>
      <c r="BC961" s="1">
        <v>1.0</v>
      </c>
      <c r="BD961" s="1">
        <v>-1.0</v>
      </c>
      <c r="BE961" s="1">
        <v>-1.0</v>
      </c>
      <c r="BF961" s="1">
        <v>-1.0</v>
      </c>
      <c r="BG961" s="1">
        <v>-1.0</v>
      </c>
      <c r="BH961" s="1">
        <v>-1.0</v>
      </c>
      <c r="BI961" s="1">
        <v>-1.0</v>
      </c>
      <c r="BJ961" s="1">
        <v>1.0</v>
      </c>
      <c r="BK961" s="1">
        <v>-1.0</v>
      </c>
      <c r="BL961" s="1">
        <v>-1.0</v>
      </c>
      <c r="BM961" s="1">
        <v>1.0</v>
      </c>
      <c r="BN961" s="1">
        <v>1.0</v>
      </c>
      <c r="BO961" s="1">
        <v>1.0</v>
      </c>
      <c r="BP961" s="1">
        <v>-1.0</v>
      </c>
      <c r="BQ961" s="1">
        <v>-1.0</v>
      </c>
      <c r="BR961" s="1">
        <v>-1.0</v>
      </c>
      <c r="BS961" s="1">
        <v>-1.0</v>
      </c>
      <c r="BT961" s="1">
        <v>-1.0</v>
      </c>
      <c r="BU961" s="1">
        <v>1.0</v>
      </c>
      <c r="BV961" s="1">
        <v>-1.0</v>
      </c>
      <c r="BW961" s="1">
        <v>-1.0</v>
      </c>
      <c r="BX961" s="1">
        <v>-1.0</v>
      </c>
      <c r="BY961" s="1">
        <v>1.0</v>
      </c>
      <c r="BZ961" s="1">
        <v>-1.0</v>
      </c>
      <c r="CA961" s="1">
        <v>-1.0</v>
      </c>
      <c r="CB961" s="1">
        <v>1.0</v>
      </c>
      <c r="CC961" s="1">
        <v>-1.0</v>
      </c>
      <c r="CD961" s="1">
        <v>32528.0</v>
      </c>
    </row>
    <row r="962">
      <c r="A962" s="1">
        <v>1.0071232E7</v>
      </c>
      <c r="B962" s="1" t="s">
        <v>5309</v>
      </c>
      <c r="C962" s="1" t="s">
        <v>5310</v>
      </c>
      <c r="D962" s="1" t="s">
        <v>5310</v>
      </c>
      <c r="E962" s="1" t="s">
        <v>85</v>
      </c>
      <c r="I962" s="1">
        <v>6050369.0</v>
      </c>
      <c r="J962" s="1">
        <v>41386.0</v>
      </c>
      <c r="M962" s="1">
        <v>0.0</v>
      </c>
      <c r="N962" s="1">
        <v>1.0</v>
      </c>
      <c r="O962" s="1">
        <v>1.0</v>
      </c>
      <c r="P962" s="1" t="s">
        <v>89</v>
      </c>
      <c r="Q962" s="1" t="s">
        <v>90</v>
      </c>
      <c r="R962" s="1">
        <v>40.82697</v>
      </c>
      <c r="S962" s="1">
        <v>-73.95236</v>
      </c>
      <c r="T962" s="1" t="s">
        <v>91</v>
      </c>
      <c r="U962" s="1" t="s">
        <v>92</v>
      </c>
      <c r="V962" s="1">
        <v>3.0</v>
      </c>
      <c r="W962" s="1">
        <v>1.0</v>
      </c>
      <c r="X962" s="1">
        <v>1.0</v>
      </c>
      <c r="Y962" s="1">
        <v>1.0</v>
      </c>
      <c r="Z962" s="1" t="s">
        <v>93</v>
      </c>
      <c r="AA962" s="1" t="s">
        <v>5311</v>
      </c>
      <c r="AB962" s="1">
        <v>200.0</v>
      </c>
      <c r="AC962" s="1">
        <v>1.0</v>
      </c>
      <c r="AD962" s="1">
        <v>0.0</v>
      </c>
      <c r="AE962" s="1">
        <v>1.0</v>
      </c>
      <c r="AF962" s="1" t="s">
        <v>187</v>
      </c>
      <c r="AG962" s="1">
        <v>1.0</v>
      </c>
      <c r="AH962" s="1">
        <v>0.0</v>
      </c>
      <c r="AI962" s="1">
        <v>0.0</v>
      </c>
      <c r="AJ962" s="1">
        <v>0.0</v>
      </c>
      <c r="AK962" s="1">
        <v>0.0</v>
      </c>
      <c r="AL962" s="1">
        <v>0.0</v>
      </c>
      <c r="AM962" s="1">
        <v>0.0</v>
      </c>
      <c r="AU962" s="1">
        <v>0.0</v>
      </c>
      <c r="AV962" s="1" t="s">
        <v>105</v>
      </c>
      <c r="AW962" s="1">
        <v>1.0</v>
      </c>
      <c r="AX962" s="1">
        <v>1.0</v>
      </c>
      <c r="AY962" s="1">
        <v>0.0</v>
      </c>
      <c r="AZ962" s="1">
        <v>0.0</v>
      </c>
      <c r="BB962" s="1">
        <v>1.0</v>
      </c>
      <c r="BC962" s="1">
        <v>1.0</v>
      </c>
      <c r="BD962" s="1">
        <v>-1.0</v>
      </c>
      <c r="BE962" s="1">
        <v>-1.0</v>
      </c>
      <c r="BF962" s="1">
        <v>-1.0</v>
      </c>
      <c r="BG962" s="1">
        <v>-1.0</v>
      </c>
      <c r="BH962" s="1">
        <v>-1.0</v>
      </c>
      <c r="BI962" s="1">
        <v>-1.0</v>
      </c>
      <c r="BJ962" s="1">
        <v>1.0</v>
      </c>
      <c r="BK962" s="1">
        <v>-1.0</v>
      </c>
      <c r="BL962" s="1">
        <v>-1.0</v>
      </c>
      <c r="BM962" s="1">
        <v>-1.0</v>
      </c>
      <c r="BN962" s="1">
        <v>-1.0</v>
      </c>
      <c r="BO962" s="1">
        <v>-1.0</v>
      </c>
      <c r="BP962" s="1">
        <v>-1.0</v>
      </c>
      <c r="BQ962" s="1">
        <v>-1.0</v>
      </c>
      <c r="BR962" s="1">
        <v>-1.0</v>
      </c>
      <c r="BS962" s="1">
        <v>-1.0</v>
      </c>
      <c r="BT962" s="1">
        <v>-1.0</v>
      </c>
      <c r="BU962" s="1">
        <v>1.0</v>
      </c>
      <c r="BV962" s="1">
        <v>-1.0</v>
      </c>
      <c r="BW962" s="1">
        <v>-1.0</v>
      </c>
      <c r="BX962" s="1">
        <v>-1.0</v>
      </c>
      <c r="BY962" s="1">
        <v>-1.0</v>
      </c>
      <c r="BZ962" s="1">
        <v>-1.0</v>
      </c>
      <c r="CA962" s="1">
        <v>-1.0</v>
      </c>
      <c r="CB962" s="1">
        <v>-1.0</v>
      </c>
      <c r="CC962" s="1">
        <v>-1.0</v>
      </c>
      <c r="CD962" s="1">
        <v>32532.0</v>
      </c>
    </row>
    <row r="963">
      <c r="A963" s="1">
        <v>2.9828657E7</v>
      </c>
      <c r="B963" s="1" t="s">
        <v>5312</v>
      </c>
      <c r="C963" s="1" t="s">
        <v>5313</v>
      </c>
      <c r="D963" s="1" t="s">
        <v>5314</v>
      </c>
      <c r="E963" s="1" t="s">
        <v>85</v>
      </c>
      <c r="I963" s="1">
        <v>4.896797E7</v>
      </c>
      <c r="J963" s="1">
        <v>42321.0</v>
      </c>
      <c r="M963" s="1">
        <v>0.0</v>
      </c>
      <c r="N963" s="1">
        <v>1.0</v>
      </c>
      <c r="O963" s="1">
        <v>0.0</v>
      </c>
      <c r="P963" s="1" t="s">
        <v>89</v>
      </c>
      <c r="Q963" s="1" t="s">
        <v>90</v>
      </c>
      <c r="R963" s="1">
        <v>40.8052799999999</v>
      </c>
      <c r="S963" s="1">
        <v>-73.95928</v>
      </c>
      <c r="T963" s="1" t="s">
        <v>91</v>
      </c>
      <c r="U963" s="1" t="s">
        <v>92</v>
      </c>
      <c r="V963" s="1">
        <v>4.0</v>
      </c>
      <c r="W963" s="1">
        <v>1.0</v>
      </c>
      <c r="X963" s="1">
        <v>1.0</v>
      </c>
      <c r="Y963" s="1">
        <v>1.0</v>
      </c>
      <c r="Z963" s="1" t="s">
        <v>93</v>
      </c>
      <c r="AA963" s="1" t="s">
        <v>5315</v>
      </c>
      <c r="AB963" s="1">
        <v>150.0</v>
      </c>
      <c r="AC963" s="1">
        <v>1.0</v>
      </c>
      <c r="AD963" s="1">
        <v>0.0</v>
      </c>
      <c r="AE963" s="1">
        <v>20.0</v>
      </c>
      <c r="AF963" s="1" t="s">
        <v>202</v>
      </c>
      <c r="AG963" s="1">
        <v>1.0</v>
      </c>
      <c r="AH963" s="1">
        <v>0.0</v>
      </c>
      <c r="AI963" s="1">
        <v>0.0</v>
      </c>
      <c r="AJ963" s="1">
        <v>0.0</v>
      </c>
      <c r="AK963" s="1">
        <v>33.0</v>
      </c>
      <c r="AL963" s="1">
        <v>0.0</v>
      </c>
      <c r="AM963" s="1">
        <v>0.0</v>
      </c>
      <c r="AU963" s="1">
        <v>0.0</v>
      </c>
      <c r="AV963" s="1" t="s">
        <v>96</v>
      </c>
      <c r="AW963" s="1">
        <v>1.0</v>
      </c>
      <c r="AX963" s="1">
        <v>1.0</v>
      </c>
      <c r="AY963" s="1">
        <v>0.0</v>
      </c>
      <c r="AZ963" s="1">
        <v>0.0</v>
      </c>
      <c r="BB963" s="1">
        <v>-1.0</v>
      </c>
      <c r="BC963" s="1">
        <v>-1.0</v>
      </c>
      <c r="BD963" s="1">
        <v>-1.0</v>
      </c>
      <c r="BE963" s="1">
        <v>-1.0</v>
      </c>
      <c r="BF963" s="1">
        <v>-1.0</v>
      </c>
      <c r="BG963" s="1">
        <v>-1.0</v>
      </c>
      <c r="BH963" s="1">
        <v>-1.0</v>
      </c>
      <c r="BI963" s="1">
        <v>-1.0</v>
      </c>
      <c r="BJ963" s="1">
        <v>1.0</v>
      </c>
      <c r="BK963" s="1">
        <v>-1.0</v>
      </c>
      <c r="BL963" s="1">
        <v>-1.0</v>
      </c>
      <c r="BM963" s="1">
        <v>-1.0</v>
      </c>
      <c r="BN963" s="1">
        <v>1.0</v>
      </c>
      <c r="BO963" s="1">
        <v>-1.0</v>
      </c>
      <c r="BP963" s="1">
        <v>-1.0</v>
      </c>
      <c r="BQ963" s="1">
        <v>-1.0</v>
      </c>
      <c r="BR963" s="1">
        <v>-1.0</v>
      </c>
      <c r="BS963" s="1">
        <v>-1.0</v>
      </c>
      <c r="BT963" s="1">
        <v>-1.0</v>
      </c>
      <c r="BU963" s="1">
        <v>-1.0</v>
      </c>
      <c r="BV963" s="1">
        <v>-1.0</v>
      </c>
      <c r="BW963" s="1">
        <v>-1.0</v>
      </c>
      <c r="BX963" s="1">
        <v>-1.0</v>
      </c>
      <c r="BY963" s="1">
        <v>-1.0</v>
      </c>
      <c r="BZ963" s="1">
        <v>-1.0</v>
      </c>
      <c r="CA963" s="1">
        <v>-1.0</v>
      </c>
      <c r="CB963" s="1">
        <v>-1.0</v>
      </c>
      <c r="CC963" s="1">
        <v>-1.0</v>
      </c>
      <c r="CD963" s="1">
        <v>32561.0</v>
      </c>
    </row>
    <row r="964">
      <c r="A964" s="1">
        <v>1.3945103E7</v>
      </c>
      <c r="B964" s="1" t="s">
        <v>5316</v>
      </c>
      <c r="C964" s="1" t="s">
        <v>5317</v>
      </c>
      <c r="D964" s="1" t="s">
        <v>5317</v>
      </c>
      <c r="E964" s="1" t="s">
        <v>85</v>
      </c>
      <c r="H964" s="1" t="s">
        <v>5318</v>
      </c>
      <c r="I964" s="1">
        <v>8.2717014E7</v>
      </c>
      <c r="J964" s="1">
        <v>42560.0</v>
      </c>
      <c r="K964" s="1" t="s">
        <v>272</v>
      </c>
      <c r="L964" s="1">
        <v>1.0</v>
      </c>
      <c r="M964" s="1">
        <v>0.0</v>
      </c>
      <c r="N964" s="1">
        <v>1.0</v>
      </c>
      <c r="O964" s="1">
        <v>0.0</v>
      </c>
      <c r="P964" s="1" t="s">
        <v>5319</v>
      </c>
      <c r="Q964" s="1" t="s">
        <v>112</v>
      </c>
      <c r="R964" s="1">
        <v>40.74379</v>
      </c>
      <c r="S964" s="1">
        <v>-73.91277</v>
      </c>
      <c r="T964" s="1" t="s">
        <v>91</v>
      </c>
      <c r="U964" s="1" t="s">
        <v>113</v>
      </c>
      <c r="V964" s="1">
        <v>1.0</v>
      </c>
      <c r="W964" s="1">
        <v>1.0</v>
      </c>
      <c r="X964" s="1">
        <v>1.0</v>
      </c>
      <c r="Y964" s="1">
        <v>1.0</v>
      </c>
      <c r="Z964" s="1" t="s">
        <v>93</v>
      </c>
      <c r="AA964" s="1" t="s">
        <v>5320</v>
      </c>
      <c r="AB964" s="1">
        <v>90.0</v>
      </c>
      <c r="AC964" s="1">
        <v>1.0</v>
      </c>
      <c r="AD964" s="1">
        <v>0.0</v>
      </c>
      <c r="AE964" s="1">
        <v>1.0</v>
      </c>
      <c r="AF964" s="1" t="s">
        <v>356</v>
      </c>
      <c r="AG964" s="1">
        <v>1.0</v>
      </c>
      <c r="AH964" s="1">
        <v>23.0</v>
      </c>
      <c r="AI964" s="1">
        <v>53.0</v>
      </c>
      <c r="AJ964" s="1">
        <v>83.0</v>
      </c>
      <c r="AK964" s="1">
        <v>173.0</v>
      </c>
      <c r="AL964" s="1">
        <v>1.0</v>
      </c>
      <c r="AM964" s="1">
        <v>0.0</v>
      </c>
      <c r="AN964" s="1">
        <v>100.0</v>
      </c>
      <c r="AO964" s="1">
        <v>10.0</v>
      </c>
      <c r="AP964" s="1">
        <v>10.0</v>
      </c>
      <c r="AQ964" s="1">
        <v>10.0</v>
      </c>
      <c r="AR964" s="1">
        <v>10.0</v>
      </c>
      <c r="AS964" s="1">
        <v>10.0</v>
      </c>
      <c r="AT964" s="1">
        <v>10.0</v>
      </c>
      <c r="AU964" s="1">
        <v>1.0</v>
      </c>
      <c r="AV964" s="1" t="s">
        <v>105</v>
      </c>
      <c r="AW964" s="1">
        <v>1.0</v>
      </c>
      <c r="AX964" s="1">
        <v>0.0</v>
      </c>
      <c r="AY964" s="1">
        <v>1.0</v>
      </c>
      <c r="AZ964" s="1">
        <v>0.0</v>
      </c>
      <c r="BA964" s="1">
        <v>0.03</v>
      </c>
      <c r="BB964" s="1">
        <v>-1.0</v>
      </c>
      <c r="BC964" s="1">
        <v>-1.0</v>
      </c>
      <c r="BD964" s="1">
        <v>-1.0</v>
      </c>
      <c r="BE964" s="1">
        <v>-1.0</v>
      </c>
      <c r="BF964" s="1">
        <v>-1.0</v>
      </c>
      <c r="BG964" s="1">
        <v>-1.0</v>
      </c>
      <c r="BH964" s="1">
        <v>-1.0</v>
      </c>
      <c r="BI964" s="1">
        <v>-1.0</v>
      </c>
      <c r="BJ964" s="1">
        <v>-1.0</v>
      </c>
      <c r="BK964" s="1">
        <v>-1.0</v>
      </c>
      <c r="BL964" s="1">
        <v>-1.0</v>
      </c>
      <c r="BM964" s="1">
        <v>-1.0</v>
      </c>
      <c r="BN964" s="1">
        <v>-1.0</v>
      </c>
      <c r="BO964" s="1">
        <v>-1.0</v>
      </c>
      <c r="BP964" s="1">
        <v>1.0</v>
      </c>
      <c r="BQ964" s="1">
        <v>-1.0</v>
      </c>
      <c r="BR964" s="1">
        <v>-1.0</v>
      </c>
      <c r="BS964" s="1">
        <v>-1.0</v>
      </c>
      <c r="BT964" s="1">
        <v>-1.0</v>
      </c>
      <c r="BU964" s="1">
        <v>1.0</v>
      </c>
      <c r="BV964" s="1">
        <v>-1.0</v>
      </c>
      <c r="BW964" s="1">
        <v>-1.0</v>
      </c>
      <c r="BX964" s="1">
        <v>-1.0</v>
      </c>
      <c r="BY964" s="1">
        <v>-1.0</v>
      </c>
      <c r="BZ964" s="1">
        <v>-1.0</v>
      </c>
      <c r="CA964" s="1">
        <v>-1.0</v>
      </c>
      <c r="CB964" s="1">
        <v>-1.0</v>
      </c>
      <c r="CC964" s="1">
        <v>-1.0</v>
      </c>
      <c r="CD964" s="1">
        <v>32622.0</v>
      </c>
    </row>
    <row r="965">
      <c r="A965" s="1">
        <v>2.1680639E7</v>
      </c>
      <c r="B965" s="1" t="s">
        <v>5321</v>
      </c>
      <c r="C965" s="1" t="s">
        <v>5322</v>
      </c>
      <c r="D965" s="1" t="s">
        <v>5323</v>
      </c>
      <c r="E965" s="1" t="s">
        <v>85</v>
      </c>
      <c r="F965" s="1" t="s">
        <v>5324</v>
      </c>
      <c r="G965" s="1" t="s">
        <v>5325</v>
      </c>
      <c r="H965" s="2" t="str">
        <f>- our neighbours both above and below us are Great friends and We ask you use common courtesy as if it where your own home. thanks x</f>
        <v>#ERROR!</v>
      </c>
      <c r="I965" s="1">
        <v>1.5105524E7</v>
      </c>
      <c r="J965" s="1">
        <v>41763.0</v>
      </c>
      <c r="M965" s="1">
        <v>0.0</v>
      </c>
      <c r="N965" s="1">
        <v>1.0</v>
      </c>
      <c r="O965" s="1">
        <v>1.0</v>
      </c>
      <c r="P965" s="1" t="s">
        <v>123</v>
      </c>
      <c r="Q965" s="1" t="s">
        <v>185</v>
      </c>
      <c r="R965" s="1">
        <v>40.71522</v>
      </c>
      <c r="S965" s="1">
        <v>-73.96313</v>
      </c>
      <c r="T965" s="1" t="s">
        <v>91</v>
      </c>
      <c r="U965" s="1" t="s">
        <v>92</v>
      </c>
      <c r="V965" s="1">
        <v>4.0</v>
      </c>
      <c r="W965" s="1">
        <v>1.0</v>
      </c>
      <c r="X965" s="1">
        <v>2.0</v>
      </c>
      <c r="Y965" s="1">
        <v>3.0</v>
      </c>
      <c r="Z965" s="1" t="s">
        <v>93</v>
      </c>
      <c r="AA965" s="1" t="s">
        <v>5326</v>
      </c>
      <c r="AB965" s="1">
        <v>200.0</v>
      </c>
      <c r="AC965" s="1">
        <v>1.0</v>
      </c>
      <c r="AD965" s="1">
        <v>0.0</v>
      </c>
      <c r="AE965" s="1">
        <v>3.0</v>
      </c>
      <c r="AF965" s="1" t="s">
        <v>179</v>
      </c>
      <c r="AG965" s="1">
        <v>1.0</v>
      </c>
      <c r="AH965" s="1">
        <v>12.0</v>
      </c>
      <c r="AI965" s="1">
        <v>15.0</v>
      </c>
      <c r="AJ965" s="1">
        <v>15.0</v>
      </c>
      <c r="AK965" s="1">
        <v>15.0</v>
      </c>
      <c r="AL965" s="1">
        <v>2.0</v>
      </c>
      <c r="AM965" s="1">
        <v>1.0</v>
      </c>
      <c r="AN965" s="1">
        <v>100.0</v>
      </c>
      <c r="AO965" s="1">
        <v>10.0</v>
      </c>
      <c r="AP965" s="1">
        <v>8.0</v>
      </c>
      <c r="AQ965" s="1">
        <v>9.0</v>
      </c>
      <c r="AR965" s="1">
        <v>10.0</v>
      </c>
      <c r="AS965" s="1">
        <v>10.0</v>
      </c>
      <c r="AT965" s="1">
        <v>10.0</v>
      </c>
      <c r="AU965" s="1">
        <v>1.0</v>
      </c>
      <c r="AV965" s="1" t="s">
        <v>117</v>
      </c>
      <c r="AW965" s="1">
        <v>1.0</v>
      </c>
      <c r="AX965" s="1">
        <v>1.0</v>
      </c>
      <c r="AY965" s="1">
        <v>0.0</v>
      </c>
      <c r="AZ965" s="1">
        <v>0.0</v>
      </c>
      <c r="BA965" s="1">
        <v>0.11</v>
      </c>
      <c r="BB965" s="1">
        <v>-1.0</v>
      </c>
      <c r="BC965" s="1">
        <v>1.0</v>
      </c>
      <c r="BD965" s="1">
        <v>-1.0</v>
      </c>
      <c r="BE965" s="1">
        <v>-1.0</v>
      </c>
      <c r="BF965" s="1">
        <v>-1.0</v>
      </c>
      <c r="BG965" s="1">
        <v>-1.0</v>
      </c>
      <c r="BH965" s="1">
        <v>-1.0</v>
      </c>
      <c r="BI965" s="1">
        <v>-1.0</v>
      </c>
      <c r="BJ965" s="1">
        <v>1.0</v>
      </c>
      <c r="BK965" s="1">
        <v>-1.0</v>
      </c>
      <c r="BL965" s="1">
        <v>-1.0</v>
      </c>
      <c r="BM965" s="1">
        <v>1.0</v>
      </c>
      <c r="BN965" s="1">
        <v>-1.0</v>
      </c>
      <c r="BO965" s="1">
        <v>-1.0</v>
      </c>
      <c r="BP965" s="1">
        <v>1.0</v>
      </c>
      <c r="BQ965" s="1">
        <v>-1.0</v>
      </c>
      <c r="BR965" s="1">
        <v>-1.0</v>
      </c>
      <c r="BS965" s="1">
        <v>-1.0</v>
      </c>
      <c r="BT965" s="1">
        <v>-1.0</v>
      </c>
      <c r="BU965" s="1">
        <v>1.0</v>
      </c>
      <c r="BV965" s="1">
        <v>-1.0</v>
      </c>
      <c r="BW965" s="1">
        <v>-1.0</v>
      </c>
      <c r="BX965" s="1">
        <v>-1.0</v>
      </c>
      <c r="BY965" s="1">
        <v>-1.0</v>
      </c>
      <c r="BZ965" s="1">
        <v>-1.0</v>
      </c>
      <c r="CA965" s="1">
        <v>-1.0</v>
      </c>
      <c r="CB965" s="1">
        <v>-1.0</v>
      </c>
      <c r="CC965" s="1">
        <v>-1.0</v>
      </c>
      <c r="CD965" s="1">
        <v>32722.0</v>
      </c>
    </row>
    <row r="966">
      <c r="A966" s="1">
        <v>3.020275E7</v>
      </c>
      <c r="B966" s="1" t="s">
        <v>5327</v>
      </c>
      <c r="D966" s="1" t="s">
        <v>5328</v>
      </c>
      <c r="E966" s="1" t="s">
        <v>85</v>
      </c>
      <c r="F966" s="1" t="s">
        <v>5329</v>
      </c>
      <c r="G966" s="1" t="s">
        <v>5330</v>
      </c>
      <c r="H966" s="1" t="s">
        <v>5331</v>
      </c>
      <c r="I966" s="1">
        <v>1.7011664E7</v>
      </c>
      <c r="J966" s="1">
        <v>41809.0</v>
      </c>
      <c r="K966" s="1" t="s">
        <v>134</v>
      </c>
      <c r="L966" s="1">
        <v>1.0</v>
      </c>
      <c r="M966" s="1">
        <v>0.0</v>
      </c>
      <c r="N966" s="1">
        <v>1.0</v>
      </c>
      <c r="O966" s="1">
        <v>0.0</v>
      </c>
      <c r="P966" s="1" t="s">
        <v>813</v>
      </c>
      <c r="Q966" s="1" t="s">
        <v>814</v>
      </c>
      <c r="R966" s="1">
        <v>40.64682</v>
      </c>
      <c r="S966" s="1">
        <v>-74.08575</v>
      </c>
      <c r="T966" s="1" t="s">
        <v>144</v>
      </c>
      <c r="U966" s="1" t="s">
        <v>92</v>
      </c>
      <c r="V966" s="1">
        <v>3.0</v>
      </c>
      <c r="W966" s="1">
        <v>1.0</v>
      </c>
      <c r="X966" s="1">
        <v>2.0</v>
      </c>
      <c r="Y966" s="1">
        <v>2.0</v>
      </c>
      <c r="Z966" s="1" t="s">
        <v>93</v>
      </c>
      <c r="AA966" s="1" t="s">
        <v>5332</v>
      </c>
      <c r="AB966" s="1">
        <v>86.0</v>
      </c>
      <c r="AC966" s="1">
        <v>1.0</v>
      </c>
      <c r="AD966" s="1">
        <v>25.0</v>
      </c>
      <c r="AE966" s="1">
        <v>5.0</v>
      </c>
      <c r="AF966" s="1" t="s">
        <v>797</v>
      </c>
      <c r="AG966" s="1">
        <v>1.0</v>
      </c>
      <c r="AH966" s="1">
        <v>7.0</v>
      </c>
      <c r="AI966" s="1">
        <v>13.0</v>
      </c>
      <c r="AJ966" s="1">
        <v>43.0</v>
      </c>
      <c r="AK966" s="1">
        <v>43.0</v>
      </c>
      <c r="AL966" s="1">
        <v>1.0</v>
      </c>
      <c r="AM966" s="1">
        <v>1.0</v>
      </c>
      <c r="AN966" s="1">
        <v>100.0</v>
      </c>
      <c r="AO966" s="1">
        <v>10.0</v>
      </c>
      <c r="AP966" s="1">
        <v>10.0</v>
      </c>
      <c r="AQ966" s="1">
        <v>10.0</v>
      </c>
      <c r="AR966" s="1">
        <v>10.0</v>
      </c>
      <c r="AS966" s="1">
        <v>10.0</v>
      </c>
      <c r="AT966" s="1">
        <v>10.0</v>
      </c>
      <c r="AU966" s="1">
        <v>0.0</v>
      </c>
      <c r="AV966" s="1" t="s">
        <v>96</v>
      </c>
      <c r="AW966" s="1">
        <v>1.0</v>
      </c>
      <c r="AX966" s="1">
        <v>1.0</v>
      </c>
      <c r="AY966" s="1">
        <v>0.0</v>
      </c>
      <c r="AZ966" s="1">
        <v>0.0</v>
      </c>
      <c r="BA966" s="1">
        <v>0.16</v>
      </c>
      <c r="BB966" s="1">
        <v>-1.0</v>
      </c>
      <c r="BC966" s="1">
        <v>1.0</v>
      </c>
      <c r="BD966" s="1">
        <v>-1.0</v>
      </c>
      <c r="BE966" s="1">
        <v>-1.0</v>
      </c>
      <c r="BF966" s="1">
        <v>-1.0</v>
      </c>
      <c r="BG966" s="1">
        <v>-1.0</v>
      </c>
      <c r="BH966" s="1">
        <v>-1.0</v>
      </c>
      <c r="BI966" s="1">
        <v>-1.0</v>
      </c>
      <c r="BJ966" s="1">
        <v>1.0</v>
      </c>
      <c r="BK966" s="1">
        <v>-1.0</v>
      </c>
      <c r="BL966" s="1">
        <v>-1.0</v>
      </c>
      <c r="BM966" s="1">
        <v>1.0</v>
      </c>
      <c r="BN966" s="1">
        <v>-1.0</v>
      </c>
      <c r="BO966" s="1">
        <v>-1.0</v>
      </c>
      <c r="BP966" s="1">
        <v>-1.0</v>
      </c>
      <c r="BQ966" s="1">
        <v>1.0</v>
      </c>
      <c r="BR966" s="1">
        <v>-1.0</v>
      </c>
      <c r="BS966" s="1">
        <v>-1.0</v>
      </c>
      <c r="BT966" s="1">
        <v>-1.0</v>
      </c>
      <c r="BU966" s="1">
        <v>1.0</v>
      </c>
      <c r="BV966" s="1">
        <v>-1.0</v>
      </c>
      <c r="BW966" s="1">
        <v>1.0</v>
      </c>
      <c r="BX966" s="1">
        <v>-1.0</v>
      </c>
      <c r="BY966" s="1">
        <v>-1.0</v>
      </c>
      <c r="BZ966" s="1">
        <v>1.0</v>
      </c>
      <c r="CA966" s="1">
        <v>-1.0</v>
      </c>
      <c r="CB966" s="1">
        <v>-1.0</v>
      </c>
      <c r="CC966" s="1">
        <v>-1.0</v>
      </c>
      <c r="CD966" s="1">
        <v>32736.0</v>
      </c>
    </row>
    <row r="967">
      <c r="A967" s="1">
        <v>2.7805652E7</v>
      </c>
      <c r="B967" s="1" t="s">
        <v>5333</v>
      </c>
      <c r="C967" s="1" t="s">
        <v>5334</v>
      </c>
      <c r="D967" s="1" t="s">
        <v>5335</v>
      </c>
      <c r="E967" s="1" t="s">
        <v>85</v>
      </c>
      <c r="F967" s="1" t="s">
        <v>5336</v>
      </c>
      <c r="G967" s="1" t="s">
        <v>5337</v>
      </c>
      <c r="I967" s="1">
        <v>814747.0</v>
      </c>
      <c r="J967" s="1">
        <v>40737.0</v>
      </c>
      <c r="K967" s="1" t="s">
        <v>134</v>
      </c>
      <c r="L967" s="1">
        <v>1.0</v>
      </c>
      <c r="M967" s="1">
        <v>0.0</v>
      </c>
      <c r="N967" s="1">
        <v>2.0</v>
      </c>
      <c r="O967" s="1">
        <v>1.0</v>
      </c>
      <c r="P967" s="1" t="s">
        <v>123</v>
      </c>
      <c r="Q967" s="1" t="s">
        <v>124</v>
      </c>
      <c r="R967" s="1">
        <v>40.68634</v>
      </c>
      <c r="S967" s="1">
        <v>-73.97091</v>
      </c>
      <c r="T967" s="1" t="s">
        <v>91</v>
      </c>
      <c r="U967" s="1" t="s">
        <v>92</v>
      </c>
      <c r="V967" s="1">
        <v>2.0</v>
      </c>
      <c r="W967" s="1">
        <v>1.0</v>
      </c>
      <c r="X967" s="1">
        <v>1.0</v>
      </c>
      <c r="Y967" s="1">
        <v>1.0</v>
      </c>
      <c r="Z967" s="1" t="s">
        <v>93</v>
      </c>
      <c r="AA967" s="1" t="s">
        <v>5338</v>
      </c>
      <c r="AB967" s="1">
        <v>250.0</v>
      </c>
      <c r="AC967" s="1">
        <v>2.0</v>
      </c>
      <c r="AD967" s="1">
        <v>0.0</v>
      </c>
      <c r="AE967" s="1">
        <v>2.0</v>
      </c>
      <c r="AF967" s="1" t="s">
        <v>202</v>
      </c>
      <c r="AG967" s="1">
        <v>1.0</v>
      </c>
      <c r="AH967" s="1">
        <v>3.0</v>
      </c>
      <c r="AI967" s="1">
        <v>12.0</v>
      </c>
      <c r="AJ967" s="1">
        <v>12.0</v>
      </c>
      <c r="AK967" s="1">
        <v>12.0</v>
      </c>
      <c r="AL967" s="1">
        <v>4.0</v>
      </c>
      <c r="AM967" s="1">
        <v>4.0</v>
      </c>
      <c r="AN967" s="1">
        <v>100.0</v>
      </c>
      <c r="AO967" s="1">
        <v>10.0</v>
      </c>
      <c r="AP967" s="1">
        <v>10.0</v>
      </c>
      <c r="AQ967" s="1">
        <v>9.0</v>
      </c>
      <c r="AR967" s="1">
        <v>10.0</v>
      </c>
      <c r="AS967" s="1">
        <v>10.0</v>
      </c>
      <c r="AT967" s="1">
        <v>10.0</v>
      </c>
      <c r="AU967" s="1">
        <v>1.0</v>
      </c>
      <c r="AV967" s="1" t="s">
        <v>96</v>
      </c>
      <c r="AW967" s="1">
        <v>2.0</v>
      </c>
      <c r="AX967" s="1">
        <v>2.0</v>
      </c>
      <c r="AY967" s="1">
        <v>0.0</v>
      </c>
      <c r="AZ967" s="1">
        <v>0.0</v>
      </c>
      <c r="BA967" s="1">
        <v>0.39</v>
      </c>
      <c r="BB967" s="1">
        <v>-1.0</v>
      </c>
      <c r="BC967" s="1">
        <v>1.0</v>
      </c>
      <c r="BD967" s="1">
        <v>-1.0</v>
      </c>
      <c r="BE967" s="1">
        <v>-1.0</v>
      </c>
      <c r="BF967" s="1">
        <v>-1.0</v>
      </c>
      <c r="BG967" s="1">
        <v>-1.0</v>
      </c>
      <c r="BH967" s="1">
        <v>-1.0</v>
      </c>
      <c r="BI967" s="1">
        <v>-1.0</v>
      </c>
      <c r="BJ967" s="1">
        <v>1.0</v>
      </c>
      <c r="BK967" s="1">
        <v>-1.0</v>
      </c>
      <c r="BL967" s="1">
        <v>-1.0</v>
      </c>
      <c r="BM967" s="1">
        <v>1.0</v>
      </c>
      <c r="BN967" s="1">
        <v>-1.0</v>
      </c>
      <c r="BO967" s="1">
        <v>-1.0</v>
      </c>
      <c r="BP967" s="1">
        <v>-1.0</v>
      </c>
      <c r="BQ967" s="1">
        <v>1.0</v>
      </c>
      <c r="BR967" s="1">
        <v>-1.0</v>
      </c>
      <c r="BS967" s="1">
        <v>-1.0</v>
      </c>
      <c r="BT967" s="1">
        <v>-1.0</v>
      </c>
      <c r="BU967" s="1">
        <v>1.0</v>
      </c>
      <c r="BV967" s="1">
        <v>-1.0</v>
      </c>
      <c r="BW967" s="1">
        <v>-1.0</v>
      </c>
      <c r="BX967" s="1">
        <v>-1.0</v>
      </c>
      <c r="BY967" s="1">
        <v>-1.0</v>
      </c>
      <c r="BZ967" s="1">
        <v>1.0</v>
      </c>
      <c r="CA967" s="1">
        <v>-1.0</v>
      </c>
      <c r="CB967" s="1">
        <v>-1.0</v>
      </c>
      <c r="CC967" s="1">
        <v>-1.0</v>
      </c>
      <c r="CD967" s="1">
        <v>32812.0</v>
      </c>
    </row>
    <row r="968">
      <c r="A968" s="1">
        <v>2.2295591E7</v>
      </c>
      <c r="B968" s="1" t="s">
        <v>5339</v>
      </c>
      <c r="C968" s="1" t="s">
        <v>5340</v>
      </c>
      <c r="D968" s="1" t="s">
        <v>5341</v>
      </c>
      <c r="E968" s="1" t="s">
        <v>85</v>
      </c>
      <c r="F968" s="1" t="s">
        <v>5342</v>
      </c>
      <c r="G968" s="1" t="s">
        <v>5343</v>
      </c>
      <c r="H968" s="2" t="str">
        <f>- be respectful to The neighbors and people around you. keep The space clean, please. SMOKING allowed on The balconies.</f>
        <v>#ERROR!</v>
      </c>
      <c r="I968" s="1">
        <v>7.0079814E7</v>
      </c>
      <c r="J968" s="1">
        <v>42492.0</v>
      </c>
      <c r="K968" s="1" t="s">
        <v>134</v>
      </c>
      <c r="L968" s="1">
        <v>1.0</v>
      </c>
      <c r="M968" s="1">
        <v>0.0</v>
      </c>
      <c r="N968" s="1">
        <v>2.0</v>
      </c>
      <c r="O968" s="1">
        <v>1.0</v>
      </c>
      <c r="P968" s="1" t="s">
        <v>123</v>
      </c>
      <c r="Q968" s="1" t="s">
        <v>2034</v>
      </c>
      <c r="R968" s="1">
        <v>40.60583</v>
      </c>
      <c r="S968" s="1">
        <v>-73.95165</v>
      </c>
      <c r="T968" s="1" t="s">
        <v>91</v>
      </c>
      <c r="U968" s="1" t="s">
        <v>92</v>
      </c>
      <c r="V968" s="1">
        <v>5.0</v>
      </c>
      <c r="W968" s="1">
        <v>2.0</v>
      </c>
      <c r="X968" s="1">
        <v>3.0</v>
      </c>
      <c r="Y968" s="1">
        <v>3.0</v>
      </c>
      <c r="Z968" s="1" t="s">
        <v>93</v>
      </c>
      <c r="AA968" s="1" t="s">
        <v>5344</v>
      </c>
      <c r="AB968" s="1">
        <v>200.0</v>
      </c>
      <c r="AC968" s="1">
        <v>4.0</v>
      </c>
      <c r="AD968" s="1">
        <v>0.0</v>
      </c>
      <c r="AE968" s="1">
        <v>3.0</v>
      </c>
      <c r="AF968" s="1" t="s">
        <v>202</v>
      </c>
      <c r="AG968" s="1">
        <v>1.0</v>
      </c>
      <c r="AH968" s="1">
        <v>0.0</v>
      </c>
      <c r="AI968" s="1">
        <v>0.0</v>
      </c>
      <c r="AJ968" s="1">
        <v>0.0</v>
      </c>
      <c r="AK968" s="1">
        <v>0.0</v>
      </c>
      <c r="AL968" s="1">
        <v>4.0</v>
      </c>
      <c r="AM968" s="1">
        <v>3.0</v>
      </c>
      <c r="AN968" s="1">
        <v>100.0</v>
      </c>
      <c r="AO968" s="1">
        <v>10.0</v>
      </c>
      <c r="AP968" s="1">
        <v>10.0</v>
      </c>
      <c r="AQ968" s="1">
        <v>10.0</v>
      </c>
      <c r="AR968" s="1">
        <v>10.0</v>
      </c>
      <c r="AS968" s="1">
        <v>10.0</v>
      </c>
      <c r="AT968" s="1">
        <v>10.0</v>
      </c>
      <c r="AU968" s="1">
        <v>0.0</v>
      </c>
      <c r="AV968" s="1" t="s">
        <v>117</v>
      </c>
      <c r="AW968" s="1">
        <v>1.0</v>
      </c>
      <c r="AX968" s="1">
        <v>1.0</v>
      </c>
      <c r="AY968" s="1">
        <v>0.0</v>
      </c>
      <c r="AZ968" s="1">
        <v>0.0</v>
      </c>
      <c r="BA968" s="1">
        <v>0.26</v>
      </c>
      <c r="BB968" s="1">
        <v>-1.0</v>
      </c>
      <c r="BC968" s="1">
        <v>1.0</v>
      </c>
      <c r="BD968" s="1">
        <v>-1.0</v>
      </c>
      <c r="BE968" s="1">
        <v>-1.0</v>
      </c>
      <c r="BF968" s="1">
        <v>-1.0</v>
      </c>
      <c r="BG968" s="1">
        <v>-1.0</v>
      </c>
      <c r="BH968" s="1">
        <v>1.0</v>
      </c>
      <c r="BI968" s="1">
        <v>1.0</v>
      </c>
      <c r="BJ968" s="1">
        <v>1.0</v>
      </c>
      <c r="BK968" s="1">
        <v>1.0</v>
      </c>
      <c r="BL968" s="1">
        <v>1.0</v>
      </c>
      <c r="BM968" s="1">
        <v>1.0</v>
      </c>
      <c r="BN968" s="1">
        <v>1.0</v>
      </c>
      <c r="BO968" s="1">
        <v>-1.0</v>
      </c>
      <c r="BP968" s="1">
        <v>1.0</v>
      </c>
      <c r="BQ968" s="1">
        <v>1.0</v>
      </c>
      <c r="BR968" s="1">
        <v>-1.0</v>
      </c>
      <c r="BS968" s="1">
        <v>1.0</v>
      </c>
      <c r="BT968" s="1">
        <v>-1.0</v>
      </c>
      <c r="BU968" s="1">
        <v>1.0</v>
      </c>
      <c r="BV968" s="1">
        <v>1.0</v>
      </c>
      <c r="BW968" s="1">
        <v>-1.0</v>
      </c>
      <c r="BX968" s="1">
        <v>-1.0</v>
      </c>
      <c r="BY968" s="1">
        <v>-1.0</v>
      </c>
      <c r="BZ968" s="1">
        <v>-1.0</v>
      </c>
      <c r="CA968" s="1">
        <v>-1.0</v>
      </c>
      <c r="CB968" s="1">
        <v>-1.0</v>
      </c>
      <c r="CC968" s="1">
        <v>1.0</v>
      </c>
      <c r="CD968" s="1">
        <v>32820.0</v>
      </c>
    </row>
    <row r="969">
      <c r="A969" s="1">
        <v>1157036.0</v>
      </c>
      <c r="B969" s="1" t="s">
        <v>5345</v>
      </c>
      <c r="D969" s="1" t="s">
        <v>5346</v>
      </c>
      <c r="E969" s="1" t="s">
        <v>85</v>
      </c>
      <c r="F969" s="1" t="s">
        <v>5347</v>
      </c>
      <c r="G969" s="1" t="s">
        <v>5348</v>
      </c>
      <c r="H969" s="1" t="s">
        <v>5349</v>
      </c>
      <c r="I969" s="1">
        <v>3696460.0</v>
      </c>
      <c r="J969" s="1">
        <v>41179.0</v>
      </c>
      <c r="K969" s="1" t="s">
        <v>272</v>
      </c>
      <c r="L969" s="1">
        <v>1.0</v>
      </c>
      <c r="M969" s="1">
        <v>0.0</v>
      </c>
      <c r="N969" s="1">
        <v>1.0</v>
      </c>
      <c r="O969" s="1">
        <v>1.0</v>
      </c>
      <c r="P969" s="1" t="s">
        <v>123</v>
      </c>
      <c r="Q969" s="1" t="s">
        <v>124</v>
      </c>
      <c r="R969" s="1">
        <v>40.63381</v>
      </c>
      <c r="S969" s="1">
        <v>-73.9714</v>
      </c>
      <c r="T969" s="1" t="s">
        <v>91</v>
      </c>
      <c r="U969" s="1" t="s">
        <v>113</v>
      </c>
      <c r="V969" s="1">
        <v>2.0</v>
      </c>
      <c r="W969" s="1">
        <v>1.0</v>
      </c>
      <c r="X969" s="1">
        <v>1.0</v>
      </c>
      <c r="Y969" s="1">
        <v>1.0</v>
      </c>
      <c r="Z969" s="1" t="s">
        <v>93</v>
      </c>
      <c r="AA969" s="1" t="s">
        <v>5350</v>
      </c>
      <c r="AB969" s="1">
        <v>50.0</v>
      </c>
      <c r="AC969" s="1">
        <v>1.0</v>
      </c>
      <c r="AD969" s="1">
        <v>0.0</v>
      </c>
      <c r="AE969" s="1">
        <v>30.0</v>
      </c>
      <c r="AF969" s="1" t="s">
        <v>95</v>
      </c>
      <c r="AG969" s="1">
        <v>1.0</v>
      </c>
      <c r="AH969" s="1">
        <v>0.0</v>
      </c>
      <c r="AI969" s="1">
        <v>0.0</v>
      </c>
      <c r="AJ969" s="1">
        <v>0.0</v>
      </c>
      <c r="AK969" s="1">
        <v>205.0</v>
      </c>
      <c r="AL969" s="1">
        <v>10.0</v>
      </c>
      <c r="AM969" s="1">
        <v>0.0</v>
      </c>
      <c r="AN969" s="1">
        <v>100.0</v>
      </c>
      <c r="AO969" s="1">
        <v>10.0</v>
      </c>
      <c r="AP969" s="1">
        <v>10.0</v>
      </c>
      <c r="AQ969" s="1">
        <v>10.0</v>
      </c>
      <c r="AR969" s="1">
        <v>10.0</v>
      </c>
      <c r="AS969" s="1">
        <v>10.0</v>
      </c>
      <c r="AT969" s="1">
        <v>10.0</v>
      </c>
      <c r="AU969" s="1">
        <v>0.0</v>
      </c>
      <c r="AV969" s="1" t="s">
        <v>105</v>
      </c>
      <c r="AW969" s="1">
        <v>1.0</v>
      </c>
      <c r="AX969" s="1">
        <v>0.0</v>
      </c>
      <c r="AY969" s="1">
        <v>1.0</v>
      </c>
      <c r="AZ969" s="1">
        <v>0.0</v>
      </c>
      <c r="BA969" s="1">
        <v>0.13</v>
      </c>
      <c r="BB969" s="1">
        <v>-1.0</v>
      </c>
      <c r="BC969" s="1">
        <v>1.0</v>
      </c>
      <c r="BD969" s="1">
        <v>-1.0</v>
      </c>
      <c r="BE969" s="1">
        <v>-1.0</v>
      </c>
      <c r="BF969" s="1">
        <v>-1.0</v>
      </c>
      <c r="BG969" s="1">
        <v>-1.0</v>
      </c>
      <c r="BH969" s="1">
        <v>-1.0</v>
      </c>
      <c r="BI969" s="1">
        <v>-1.0</v>
      </c>
      <c r="BJ969" s="1">
        <v>-1.0</v>
      </c>
      <c r="BK969" s="1">
        <v>-1.0</v>
      </c>
      <c r="BL969" s="1">
        <v>-1.0</v>
      </c>
      <c r="BM969" s="1">
        <v>1.0</v>
      </c>
      <c r="BN969" s="1">
        <v>1.0</v>
      </c>
      <c r="BO969" s="1">
        <v>-1.0</v>
      </c>
      <c r="BP969" s="1">
        <v>-1.0</v>
      </c>
      <c r="BQ969" s="1">
        <v>-1.0</v>
      </c>
      <c r="BR969" s="1">
        <v>-1.0</v>
      </c>
      <c r="BS969" s="1">
        <v>-1.0</v>
      </c>
      <c r="BT969" s="1">
        <v>1.0</v>
      </c>
      <c r="BU969" s="1">
        <v>1.0</v>
      </c>
      <c r="BV969" s="1">
        <v>-1.0</v>
      </c>
      <c r="BW969" s="1">
        <v>-1.0</v>
      </c>
      <c r="BX969" s="1">
        <v>-1.0</v>
      </c>
      <c r="BY969" s="1">
        <v>-1.0</v>
      </c>
      <c r="BZ969" s="1">
        <v>-1.0</v>
      </c>
      <c r="CA969" s="1">
        <v>-1.0</v>
      </c>
      <c r="CB969" s="1">
        <v>-1.0</v>
      </c>
      <c r="CC969" s="1">
        <v>-1.0</v>
      </c>
      <c r="CD969" s="1">
        <v>32832.0</v>
      </c>
    </row>
    <row r="970">
      <c r="A970" s="1">
        <v>3.1987544E7</v>
      </c>
      <c r="B970" s="1" t="s">
        <v>5351</v>
      </c>
      <c r="C970" s="1" t="s">
        <v>5352</v>
      </c>
      <c r="D970" s="1" t="s">
        <v>5353</v>
      </c>
      <c r="E970" s="1" t="s">
        <v>85</v>
      </c>
      <c r="F970" s="1" t="s">
        <v>5354</v>
      </c>
      <c r="G970" s="1" t="s">
        <v>5355</v>
      </c>
      <c r="I970" s="1">
        <v>2.38321374E8</v>
      </c>
      <c r="J970" s="1">
        <v>43487.0</v>
      </c>
      <c r="K970" s="1" t="s">
        <v>88</v>
      </c>
      <c r="L970" s="1">
        <v>0.89</v>
      </c>
      <c r="M970" s="1">
        <v>0.0</v>
      </c>
      <c r="N970" s="1">
        <v>32.0</v>
      </c>
      <c r="O970" s="1">
        <v>0.0</v>
      </c>
      <c r="P970" s="1" t="s">
        <v>89</v>
      </c>
      <c r="Q970" s="1" t="s">
        <v>362</v>
      </c>
      <c r="R970" s="1">
        <v>40.80037</v>
      </c>
      <c r="S970" s="1">
        <v>-73.95995</v>
      </c>
      <c r="T970" s="1" t="s">
        <v>91</v>
      </c>
      <c r="U970" s="1" t="s">
        <v>113</v>
      </c>
      <c r="V970" s="1">
        <v>1.0</v>
      </c>
      <c r="W970" s="1">
        <v>2.0</v>
      </c>
      <c r="X970" s="1">
        <v>1.0</v>
      </c>
      <c r="Y970" s="1">
        <v>1.0</v>
      </c>
      <c r="Z970" s="1" t="s">
        <v>93</v>
      </c>
      <c r="AA970" s="1" t="s">
        <v>5356</v>
      </c>
      <c r="AB970" s="1">
        <v>60.0</v>
      </c>
      <c r="AC970" s="1">
        <v>1.0</v>
      </c>
      <c r="AD970" s="1">
        <v>0.0</v>
      </c>
      <c r="AE970" s="1">
        <v>30.0</v>
      </c>
      <c r="AF970" s="1" t="s">
        <v>202</v>
      </c>
      <c r="AG970" s="1">
        <v>1.0</v>
      </c>
      <c r="AH970" s="1">
        <v>0.0</v>
      </c>
      <c r="AI970" s="1">
        <v>12.0</v>
      </c>
      <c r="AJ970" s="1">
        <v>42.0</v>
      </c>
      <c r="AK970" s="1">
        <v>317.0</v>
      </c>
      <c r="AL970" s="1">
        <v>0.0</v>
      </c>
      <c r="AM970" s="1">
        <v>0.0</v>
      </c>
      <c r="AU970" s="1">
        <v>0.0</v>
      </c>
      <c r="AV970" s="1" t="s">
        <v>96</v>
      </c>
      <c r="AW970" s="1">
        <v>32.0</v>
      </c>
      <c r="AX970" s="1">
        <v>0.0</v>
      </c>
      <c r="AY970" s="1">
        <v>32.0</v>
      </c>
      <c r="AZ970" s="1">
        <v>0.0</v>
      </c>
      <c r="BB970" s="1">
        <v>-1.0</v>
      </c>
      <c r="BC970" s="1">
        <v>1.0</v>
      </c>
      <c r="BD970" s="1">
        <v>-1.0</v>
      </c>
      <c r="BE970" s="1">
        <v>-1.0</v>
      </c>
      <c r="BF970" s="1">
        <v>-1.0</v>
      </c>
      <c r="BG970" s="1">
        <v>-1.0</v>
      </c>
      <c r="BH970" s="1">
        <v>-1.0</v>
      </c>
      <c r="BI970" s="1">
        <v>-1.0</v>
      </c>
      <c r="BJ970" s="1">
        <v>1.0</v>
      </c>
      <c r="BK970" s="1">
        <v>1.0</v>
      </c>
      <c r="BL970" s="1">
        <v>1.0</v>
      </c>
      <c r="BM970" s="1">
        <v>1.0</v>
      </c>
      <c r="BN970" s="1">
        <v>-1.0</v>
      </c>
      <c r="BO970" s="1">
        <v>-1.0</v>
      </c>
      <c r="BP970" s="1">
        <v>-1.0</v>
      </c>
      <c r="BQ970" s="1">
        <v>-1.0</v>
      </c>
      <c r="BR970" s="1">
        <v>-1.0</v>
      </c>
      <c r="BS970" s="1">
        <v>-1.0</v>
      </c>
      <c r="BT970" s="1">
        <v>-1.0</v>
      </c>
      <c r="BU970" s="1">
        <v>1.0</v>
      </c>
      <c r="BV970" s="1">
        <v>1.0</v>
      </c>
      <c r="BW970" s="1">
        <v>-1.0</v>
      </c>
      <c r="BX970" s="1">
        <v>-1.0</v>
      </c>
      <c r="BY970" s="1">
        <v>-1.0</v>
      </c>
      <c r="BZ970" s="1">
        <v>-1.0</v>
      </c>
      <c r="CA970" s="1">
        <v>-1.0</v>
      </c>
      <c r="CB970" s="1">
        <v>-1.0</v>
      </c>
      <c r="CC970" s="1">
        <v>-1.0</v>
      </c>
      <c r="CD970" s="1">
        <v>32935.0</v>
      </c>
    </row>
    <row r="971">
      <c r="A971" s="1">
        <v>2.6522949E7</v>
      </c>
      <c r="B971" s="1" t="s">
        <v>5357</v>
      </c>
      <c r="C971" s="1" t="s">
        <v>5358</v>
      </c>
      <c r="D971" s="1" t="s">
        <v>5359</v>
      </c>
      <c r="E971" s="1" t="s">
        <v>85</v>
      </c>
      <c r="F971" s="1" t="s">
        <v>5360</v>
      </c>
      <c r="G971" s="1" t="s">
        <v>5361</v>
      </c>
      <c r="I971" s="1">
        <v>4.7151333E7</v>
      </c>
      <c r="J971" s="1">
        <v>42299.0</v>
      </c>
      <c r="K971" s="1" t="s">
        <v>134</v>
      </c>
      <c r="L971" s="1">
        <v>1.0</v>
      </c>
      <c r="M971" s="1">
        <v>0.0</v>
      </c>
      <c r="N971" s="1">
        <v>2.0</v>
      </c>
      <c r="O971" s="1">
        <v>1.0</v>
      </c>
      <c r="P971" s="1" t="s">
        <v>123</v>
      </c>
      <c r="Q971" s="1" t="s">
        <v>124</v>
      </c>
      <c r="R971" s="1">
        <v>40.69174</v>
      </c>
      <c r="S971" s="1">
        <v>-73.99283</v>
      </c>
      <c r="T971" s="1" t="s">
        <v>91</v>
      </c>
      <c r="U971" s="1" t="s">
        <v>92</v>
      </c>
      <c r="V971" s="1">
        <v>4.0</v>
      </c>
      <c r="W971" s="1">
        <v>1.0</v>
      </c>
      <c r="X971" s="1">
        <v>1.0</v>
      </c>
      <c r="Y971" s="1">
        <v>2.0</v>
      </c>
      <c r="Z971" s="1" t="s">
        <v>93</v>
      </c>
      <c r="AA971" s="1" t="s">
        <v>5362</v>
      </c>
      <c r="AB971" s="1">
        <v>150.0</v>
      </c>
      <c r="AC971" s="1">
        <v>1.0</v>
      </c>
      <c r="AD971" s="1">
        <v>0.0</v>
      </c>
      <c r="AE971" s="1">
        <v>2.0</v>
      </c>
      <c r="AF971" s="1" t="s">
        <v>407</v>
      </c>
      <c r="AG971" s="1">
        <v>1.0</v>
      </c>
      <c r="AH971" s="1">
        <v>4.0</v>
      </c>
      <c r="AI971" s="1">
        <v>11.0</v>
      </c>
      <c r="AJ971" s="1">
        <v>11.0</v>
      </c>
      <c r="AK971" s="1">
        <v>11.0</v>
      </c>
      <c r="AL971" s="1">
        <v>4.0</v>
      </c>
      <c r="AM971" s="1">
        <v>4.0</v>
      </c>
      <c r="AN971" s="1">
        <v>100.0</v>
      </c>
      <c r="AO971" s="1">
        <v>10.0</v>
      </c>
      <c r="AP971" s="1">
        <v>10.0</v>
      </c>
      <c r="AQ971" s="1">
        <v>10.0</v>
      </c>
      <c r="AR971" s="1">
        <v>10.0</v>
      </c>
      <c r="AS971" s="1">
        <v>10.0</v>
      </c>
      <c r="AT971" s="1">
        <v>10.0</v>
      </c>
      <c r="AU971" s="1">
        <v>1.0</v>
      </c>
      <c r="AV971" s="1" t="s">
        <v>117</v>
      </c>
      <c r="AW971" s="1">
        <v>2.0</v>
      </c>
      <c r="AX971" s="1">
        <v>2.0</v>
      </c>
      <c r="AY971" s="1">
        <v>0.0</v>
      </c>
      <c r="AZ971" s="1">
        <v>0.0</v>
      </c>
      <c r="BA971" s="1">
        <v>0.36</v>
      </c>
      <c r="BB971" s="1">
        <v>-1.0</v>
      </c>
      <c r="BC971" s="1">
        <v>1.0</v>
      </c>
      <c r="BD971" s="1">
        <v>1.0</v>
      </c>
      <c r="BE971" s="1">
        <v>-1.0</v>
      </c>
      <c r="BF971" s="1">
        <v>-1.0</v>
      </c>
      <c r="BG971" s="1">
        <v>-1.0</v>
      </c>
      <c r="BH971" s="1">
        <v>1.0</v>
      </c>
      <c r="BI971" s="1">
        <v>-1.0</v>
      </c>
      <c r="BJ971" s="1">
        <v>1.0</v>
      </c>
      <c r="BK971" s="1">
        <v>-1.0</v>
      </c>
      <c r="BL971" s="1">
        <v>1.0</v>
      </c>
      <c r="BM971" s="1">
        <v>1.0</v>
      </c>
      <c r="BN971" s="1">
        <v>-1.0</v>
      </c>
      <c r="BO971" s="1">
        <v>-1.0</v>
      </c>
      <c r="BP971" s="1">
        <v>-1.0</v>
      </c>
      <c r="BQ971" s="1">
        <v>-1.0</v>
      </c>
      <c r="BR971" s="1">
        <v>-1.0</v>
      </c>
      <c r="BS971" s="1">
        <v>-1.0</v>
      </c>
      <c r="BT971" s="1">
        <v>-1.0</v>
      </c>
      <c r="BU971" s="1">
        <v>1.0</v>
      </c>
      <c r="BV971" s="1">
        <v>-1.0</v>
      </c>
      <c r="BW971" s="1">
        <v>-1.0</v>
      </c>
      <c r="BX971" s="1">
        <v>1.0</v>
      </c>
      <c r="BY971" s="1">
        <v>-1.0</v>
      </c>
      <c r="BZ971" s="1">
        <v>-1.0</v>
      </c>
      <c r="CA971" s="1">
        <v>-1.0</v>
      </c>
      <c r="CB971" s="1">
        <v>-1.0</v>
      </c>
      <c r="CC971" s="1">
        <v>-1.0</v>
      </c>
      <c r="CD971" s="1">
        <v>32940.0</v>
      </c>
    </row>
    <row r="972">
      <c r="A972" s="1">
        <v>3.3856727E7</v>
      </c>
      <c r="B972" s="1" t="s">
        <v>5363</v>
      </c>
      <c r="C972" s="1" t="s">
        <v>5364</v>
      </c>
      <c r="D972" s="1" t="s">
        <v>5365</v>
      </c>
      <c r="E972" s="1" t="s">
        <v>85</v>
      </c>
      <c r="F972" s="1" t="s">
        <v>5366</v>
      </c>
      <c r="G972" s="1" t="s">
        <v>5367</v>
      </c>
      <c r="H972" s="2" t="str">
        <f>- Prefer no shoes in The house please</f>
        <v>#ERROR!</v>
      </c>
      <c r="I972" s="1">
        <v>2373120.0</v>
      </c>
      <c r="J972" s="1">
        <v>41043.0</v>
      </c>
      <c r="K972" s="1" t="s">
        <v>272</v>
      </c>
      <c r="L972" s="1">
        <v>0.6</v>
      </c>
      <c r="M972" s="1">
        <v>0.0</v>
      </c>
      <c r="N972" s="1">
        <v>2.0</v>
      </c>
      <c r="O972" s="1">
        <v>0.0</v>
      </c>
      <c r="P972" s="1" t="s">
        <v>123</v>
      </c>
      <c r="Q972" s="1" t="s">
        <v>124</v>
      </c>
      <c r="R972" s="1">
        <v>40.70041</v>
      </c>
      <c r="S972" s="1">
        <v>-73.92884</v>
      </c>
      <c r="T972" s="1" t="s">
        <v>91</v>
      </c>
      <c r="U972" s="1" t="s">
        <v>113</v>
      </c>
      <c r="V972" s="1">
        <v>2.0</v>
      </c>
      <c r="W972" s="1">
        <v>1.0</v>
      </c>
      <c r="X972" s="1">
        <v>1.0</v>
      </c>
      <c r="Y972" s="1">
        <v>1.0</v>
      </c>
      <c r="Z972" s="1" t="s">
        <v>93</v>
      </c>
      <c r="AA972" s="1" t="s">
        <v>5368</v>
      </c>
      <c r="AB972" s="1">
        <v>90.0</v>
      </c>
      <c r="AC972" s="1">
        <v>1.0</v>
      </c>
      <c r="AD972" s="1">
        <v>20.0</v>
      </c>
      <c r="AE972" s="1">
        <v>5.0</v>
      </c>
      <c r="AF972" s="1" t="s">
        <v>104</v>
      </c>
      <c r="AG972" s="1">
        <v>1.0</v>
      </c>
      <c r="AH972" s="1">
        <v>18.0</v>
      </c>
      <c r="AI972" s="1">
        <v>43.0</v>
      </c>
      <c r="AJ972" s="1">
        <v>48.0</v>
      </c>
      <c r="AK972" s="1">
        <v>323.0</v>
      </c>
      <c r="AL972" s="1">
        <v>2.0</v>
      </c>
      <c r="AM972" s="1">
        <v>2.0</v>
      </c>
      <c r="AN972" s="1">
        <v>90.0</v>
      </c>
      <c r="AO972" s="1">
        <v>10.0</v>
      </c>
      <c r="AP972" s="1">
        <v>10.0</v>
      </c>
      <c r="AQ972" s="1">
        <v>9.0</v>
      </c>
      <c r="AR972" s="1">
        <v>10.0</v>
      </c>
      <c r="AS972" s="1">
        <v>10.0</v>
      </c>
      <c r="AT972" s="1">
        <v>10.0</v>
      </c>
      <c r="AU972" s="1">
        <v>1.0</v>
      </c>
      <c r="AV972" s="1" t="s">
        <v>96</v>
      </c>
      <c r="AW972" s="1">
        <v>2.0</v>
      </c>
      <c r="AX972" s="1">
        <v>0.0</v>
      </c>
      <c r="AY972" s="1">
        <v>2.0</v>
      </c>
      <c r="AZ972" s="1">
        <v>0.0</v>
      </c>
      <c r="BA972" s="1">
        <v>0.94</v>
      </c>
      <c r="BB972" s="1">
        <v>-1.0</v>
      </c>
      <c r="BC972" s="1">
        <v>1.0</v>
      </c>
      <c r="BD972" s="1">
        <v>-1.0</v>
      </c>
      <c r="BE972" s="1">
        <v>-1.0</v>
      </c>
      <c r="BF972" s="1">
        <v>-1.0</v>
      </c>
      <c r="BG972" s="1">
        <v>-1.0</v>
      </c>
      <c r="BH972" s="1">
        <v>-1.0</v>
      </c>
      <c r="BI972" s="1">
        <v>-1.0</v>
      </c>
      <c r="BJ972" s="1">
        <v>-1.0</v>
      </c>
      <c r="BK972" s="1">
        <v>-1.0</v>
      </c>
      <c r="BL972" s="1">
        <v>-1.0</v>
      </c>
      <c r="BM972" s="1">
        <v>1.0</v>
      </c>
      <c r="BN972" s="1">
        <v>1.0</v>
      </c>
      <c r="BO972" s="1">
        <v>1.0</v>
      </c>
      <c r="BP972" s="1">
        <v>1.0</v>
      </c>
      <c r="BQ972" s="1">
        <v>1.0</v>
      </c>
      <c r="BR972" s="1">
        <v>-1.0</v>
      </c>
      <c r="BS972" s="1">
        <v>-1.0</v>
      </c>
      <c r="BT972" s="1">
        <v>-1.0</v>
      </c>
      <c r="BU972" s="1">
        <v>1.0</v>
      </c>
      <c r="BV972" s="1">
        <v>1.0</v>
      </c>
      <c r="BW972" s="1">
        <v>-1.0</v>
      </c>
      <c r="BX972" s="1">
        <v>-1.0</v>
      </c>
      <c r="BY972" s="1">
        <v>-1.0</v>
      </c>
      <c r="BZ972" s="1">
        <v>-1.0</v>
      </c>
      <c r="CA972" s="1">
        <v>-1.0</v>
      </c>
      <c r="CB972" s="1">
        <v>-1.0</v>
      </c>
      <c r="CC972" s="1">
        <v>1.0</v>
      </c>
      <c r="CD972" s="1">
        <v>33185.0</v>
      </c>
    </row>
    <row r="973">
      <c r="A973" s="1">
        <v>1.2593389E7</v>
      </c>
      <c r="B973" s="1" t="s">
        <v>5369</v>
      </c>
      <c r="C973" s="1" t="s">
        <v>5370</v>
      </c>
      <c r="D973" s="1" t="s">
        <v>5371</v>
      </c>
      <c r="E973" s="1" t="s">
        <v>85</v>
      </c>
      <c r="I973" s="1">
        <v>1.0737943E7</v>
      </c>
      <c r="J973" s="1">
        <v>41629.0</v>
      </c>
      <c r="K973" s="1" t="s">
        <v>272</v>
      </c>
      <c r="L973" s="1">
        <v>0.8</v>
      </c>
      <c r="M973" s="1">
        <v>0.0</v>
      </c>
      <c r="N973" s="1">
        <v>10.0</v>
      </c>
      <c r="O973" s="1">
        <v>1.0</v>
      </c>
      <c r="P973" s="1" t="s">
        <v>89</v>
      </c>
      <c r="Q973" s="1" t="s">
        <v>362</v>
      </c>
      <c r="R973" s="1">
        <v>40.7998</v>
      </c>
      <c r="S973" s="1">
        <v>-73.96098</v>
      </c>
      <c r="T973" s="1" t="s">
        <v>91</v>
      </c>
      <c r="U973" s="1" t="s">
        <v>92</v>
      </c>
      <c r="V973" s="1">
        <v>5.0</v>
      </c>
      <c r="W973" s="1">
        <v>1.0</v>
      </c>
      <c r="X973" s="1">
        <v>3.0</v>
      </c>
      <c r="Y973" s="1">
        <v>3.0</v>
      </c>
      <c r="Z973" s="1" t="s">
        <v>93</v>
      </c>
      <c r="AA973" s="1" t="s">
        <v>5372</v>
      </c>
      <c r="AB973" s="1">
        <v>120.0</v>
      </c>
      <c r="AC973" s="1">
        <v>2.0</v>
      </c>
      <c r="AD973" s="1">
        <v>5.0</v>
      </c>
      <c r="AE973" s="1">
        <v>30.0</v>
      </c>
      <c r="AF973" s="1" t="s">
        <v>127</v>
      </c>
      <c r="AG973" s="1">
        <v>1.0</v>
      </c>
      <c r="AH973" s="1">
        <v>0.0</v>
      </c>
      <c r="AI973" s="1">
        <v>0.0</v>
      </c>
      <c r="AJ973" s="1">
        <v>0.0</v>
      </c>
      <c r="AK973" s="1">
        <v>189.0</v>
      </c>
      <c r="AL973" s="1">
        <v>18.0</v>
      </c>
      <c r="AM973" s="1">
        <v>2.0</v>
      </c>
      <c r="AN973" s="1">
        <v>93.0</v>
      </c>
      <c r="AO973" s="1">
        <v>10.0</v>
      </c>
      <c r="AP973" s="1">
        <v>9.0</v>
      </c>
      <c r="AQ973" s="1">
        <v>10.0</v>
      </c>
      <c r="AR973" s="1">
        <v>10.0</v>
      </c>
      <c r="AS973" s="1">
        <v>9.0</v>
      </c>
      <c r="AT973" s="1">
        <v>9.0</v>
      </c>
      <c r="AU973" s="1">
        <v>0.0</v>
      </c>
      <c r="AV973" s="1" t="s">
        <v>96</v>
      </c>
      <c r="AW973" s="1">
        <v>10.0</v>
      </c>
      <c r="AX973" s="1">
        <v>1.0</v>
      </c>
      <c r="AY973" s="1">
        <v>9.0</v>
      </c>
      <c r="AZ973" s="1">
        <v>0.0</v>
      </c>
      <c r="BA973" s="1">
        <v>0.47</v>
      </c>
      <c r="BB973" s="1">
        <v>1.0</v>
      </c>
      <c r="BC973" s="1">
        <v>1.0</v>
      </c>
      <c r="BD973" s="1">
        <v>-1.0</v>
      </c>
      <c r="BE973" s="1">
        <v>-1.0</v>
      </c>
      <c r="BF973" s="1">
        <v>-1.0</v>
      </c>
      <c r="BG973" s="1">
        <v>-1.0</v>
      </c>
      <c r="BH973" s="1">
        <v>-1.0</v>
      </c>
      <c r="BI973" s="1">
        <v>-1.0</v>
      </c>
      <c r="BJ973" s="1">
        <v>1.0</v>
      </c>
      <c r="BK973" s="1">
        <v>-1.0</v>
      </c>
      <c r="BL973" s="1">
        <v>-1.0</v>
      </c>
      <c r="BM973" s="1">
        <v>-1.0</v>
      </c>
      <c r="BN973" s="1">
        <v>-1.0</v>
      </c>
      <c r="BO973" s="1">
        <v>-1.0</v>
      </c>
      <c r="BP973" s="1">
        <v>1.0</v>
      </c>
      <c r="BQ973" s="1">
        <v>-1.0</v>
      </c>
      <c r="BR973" s="1">
        <v>-1.0</v>
      </c>
      <c r="BS973" s="1">
        <v>-1.0</v>
      </c>
      <c r="BT973" s="1">
        <v>-1.0</v>
      </c>
      <c r="BU973" s="1">
        <v>1.0</v>
      </c>
      <c r="BV973" s="1">
        <v>-1.0</v>
      </c>
      <c r="BW973" s="1">
        <v>-1.0</v>
      </c>
      <c r="BX973" s="1">
        <v>-1.0</v>
      </c>
      <c r="BY973" s="1">
        <v>-1.0</v>
      </c>
      <c r="BZ973" s="1">
        <v>-1.0</v>
      </c>
      <c r="CA973" s="1">
        <v>-1.0</v>
      </c>
      <c r="CB973" s="1">
        <v>-1.0</v>
      </c>
      <c r="CC973" s="1">
        <v>-1.0</v>
      </c>
      <c r="CD973" s="1">
        <v>33198.0</v>
      </c>
    </row>
    <row r="974">
      <c r="A974" s="1">
        <v>1.863727E7</v>
      </c>
      <c r="B974" s="1" t="s">
        <v>5373</v>
      </c>
      <c r="C974" s="1" t="s">
        <v>5374</v>
      </c>
      <c r="D974" s="1" t="s">
        <v>5374</v>
      </c>
      <c r="E974" s="1" t="s">
        <v>85</v>
      </c>
      <c r="H974" s="1" t="s">
        <v>5375</v>
      </c>
      <c r="I974" s="1">
        <v>3.1658624E7</v>
      </c>
      <c r="J974" s="1">
        <v>42115.0</v>
      </c>
      <c r="M974" s="1">
        <v>1.0</v>
      </c>
      <c r="N974" s="1">
        <v>2.0</v>
      </c>
      <c r="O974" s="1">
        <v>1.0</v>
      </c>
      <c r="P974" s="1" t="s">
        <v>123</v>
      </c>
      <c r="Q974" s="1" t="s">
        <v>124</v>
      </c>
      <c r="R974" s="1">
        <v>40.66954</v>
      </c>
      <c r="S974" s="1">
        <v>-73.93975</v>
      </c>
      <c r="T974" s="1" t="s">
        <v>91</v>
      </c>
      <c r="U974" s="1" t="s">
        <v>113</v>
      </c>
      <c r="V974" s="1">
        <v>2.0</v>
      </c>
      <c r="W974" s="1">
        <v>2.0</v>
      </c>
      <c r="X974" s="1">
        <v>1.0</v>
      </c>
      <c r="Y974" s="1">
        <v>1.0</v>
      </c>
      <c r="Z974" s="1" t="s">
        <v>93</v>
      </c>
      <c r="AA974" s="1" t="s">
        <v>5376</v>
      </c>
      <c r="AB974" s="1">
        <v>45.0</v>
      </c>
      <c r="AC974" s="1">
        <v>1.0</v>
      </c>
      <c r="AD974" s="1">
        <v>10.0</v>
      </c>
      <c r="AE974" s="1">
        <v>3.0</v>
      </c>
      <c r="AF974" s="1" t="s">
        <v>443</v>
      </c>
      <c r="AG974" s="1">
        <v>1.0</v>
      </c>
      <c r="AH974" s="1">
        <v>0.0</v>
      </c>
      <c r="AI974" s="1">
        <v>0.0</v>
      </c>
      <c r="AJ974" s="1">
        <v>0.0</v>
      </c>
      <c r="AK974" s="1">
        <v>0.0</v>
      </c>
      <c r="AL974" s="1">
        <v>8.0</v>
      </c>
      <c r="AM974" s="1">
        <v>2.0</v>
      </c>
      <c r="AN974" s="1">
        <v>100.0</v>
      </c>
      <c r="AO974" s="1">
        <v>10.0</v>
      </c>
      <c r="AP974" s="1">
        <v>9.0</v>
      </c>
      <c r="AQ974" s="1">
        <v>10.0</v>
      </c>
      <c r="AR974" s="1">
        <v>10.0</v>
      </c>
      <c r="AS974" s="1">
        <v>9.0</v>
      </c>
      <c r="AT974" s="1">
        <v>10.0</v>
      </c>
      <c r="AU974" s="1">
        <v>1.0</v>
      </c>
      <c r="AV974" s="1" t="s">
        <v>117</v>
      </c>
      <c r="AW974" s="1">
        <v>2.0</v>
      </c>
      <c r="AX974" s="1">
        <v>0.0</v>
      </c>
      <c r="AY974" s="1">
        <v>2.0</v>
      </c>
      <c r="AZ974" s="1">
        <v>0.0</v>
      </c>
      <c r="BA974" s="1">
        <v>0.31</v>
      </c>
      <c r="BB974" s="1">
        <v>-1.0</v>
      </c>
      <c r="BC974" s="1">
        <v>1.0</v>
      </c>
      <c r="BD974" s="1">
        <v>-1.0</v>
      </c>
      <c r="BE974" s="1">
        <v>-1.0</v>
      </c>
      <c r="BF974" s="1">
        <v>-1.0</v>
      </c>
      <c r="BG974" s="1">
        <v>-1.0</v>
      </c>
      <c r="BH974" s="1">
        <v>1.0</v>
      </c>
      <c r="BI974" s="1">
        <v>-1.0</v>
      </c>
      <c r="BJ974" s="1">
        <v>1.0</v>
      </c>
      <c r="BK974" s="1">
        <v>1.0</v>
      </c>
      <c r="BL974" s="1">
        <v>1.0</v>
      </c>
      <c r="BM974" s="1">
        <v>1.0</v>
      </c>
      <c r="BN974" s="1">
        <v>1.0</v>
      </c>
      <c r="BO974" s="1">
        <v>1.0</v>
      </c>
      <c r="BP974" s="1">
        <v>-1.0</v>
      </c>
      <c r="BQ974" s="1">
        <v>1.0</v>
      </c>
      <c r="BR974" s="1">
        <v>-1.0</v>
      </c>
      <c r="BS974" s="1">
        <v>-1.0</v>
      </c>
      <c r="BT974" s="1">
        <v>-1.0</v>
      </c>
      <c r="BU974" s="1">
        <v>1.0</v>
      </c>
      <c r="BV974" s="1">
        <v>-1.0</v>
      </c>
      <c r="BW974" s="1">
        <v>-1.0</v>
      </c>
      <c r="BX974" s="1">
        <v>-1.0</v>
      </c>
      <c r="BY974" s="1">
        <v>-1.0</v>
      </c>
      <c r="BZ974" s="1">
        <v>1.0</v>
      </c>
      <c r="CA974" s="1">
        <v>-1.0</v>
      </c>
      <c r="CB974" s="1">
        <v>-1.0</v>
      </c>
      <c r="CC974" s="1">
        <v>-1.0</v>
      </c>
      <c r="CD974" s="1">
        <v>33200.0</v>
      </c>
    </row>
    <row r="975">
      <c r="A975" s="1">
        <v>8899450.0</v>
      </c>
      <c r="B975" s="1" t="s">
        <v>5377</v>
      </c>
      <c r="C975" s="1" t="s">
        <v>5378</v>
      </c>
      <c r="D975" s="1" t="s">
        <v>5378</v>
      </c>
      <c r="E975" s="1" t="s">
        <v>85</v>
      </c>
      <c r="I975" s="1">
        <v>3.1067208E7</v>
      </c>
      <c r="J975" s="1">
        <v>42106.0</v>
      </c>
      <c r="M975" s="1">
        <v>0.0</v>
      </c>
      <c r="N975" s="1">
        <v>1.0</v>
      </c>
      <c r="O975" s="1">
        <v>1.0</v>
      </c>
      <c r="P975" s="1" t="s">
        <v>89</v>
      </c>
      <c r="Q975" s="1" t="s">
        <v>1393</v>
      </c>
      <c r="R975" s="1">
        <v>40.79714</v>
      </c>
      <c r="S975" s="1">
        <v>-73.94023</v>
      </c>
      <c r="T975" s="1" t="s">
        <v>91</v>
      </c>
      <c r="U975" s="1" t="s">
        <v>92</v>
      </c>
      <c r="V975" s="1">
        <v>4.0</v>
      </c>
      <c r="W975" s="1">
        <v>1.0</v>
      </c>
      <c r="X975" s="1">
        <v>2.0</v>
      </c>
      <c r="Y975" s="1">
        <v>2.0</v>
      </c>
      <c r="Z975" s="1" t="s">
        <v>93</v>
      </c>
      <c r="AA975" s="1" t="s">
        <v>5379</v>
      </c>
      <c r="AB975" s="1">
        <v>85.0</v>
      </c>
      <c r="AC975" s="1">
        <v>2.0</v>
      </c>
      <c r="AD975" s="1">
        <v>20.0</v>
      </c>
      <c r="AE975" s="1">
        <v>1.0</v>
      </c>
      <c r="AF975" s="1" t="s">
        <v>456</v>
      </c>
      <c r="AG975" s="1">
        <v>1.0</v>
      </c>
      <c r="AH975" s="1">
        <v>0.0</v>
      </c>
      <c r="AI975" s="1">
        <v>0.0</v>
      </c>
      <c r="AJ975" s="1">
        <v>0.0</v>
      </c>
      <c r="AK975" s="1">
        <v>0.0</v>
      </c>
      <c r="AL975" s="1">
        <v>2.0</v>
      </c>
      <c r="AM975" s="1">
        <v>0.0</v>
      </c>
      <c r="AN975" s="1">
        <v>80.0</v>
      </c>
      <c r="AO975" s="1">
        <v>8.0</v>
      </c>
      <c r="AP975" s="1">
        <v>8.0</v>
      </c>
      <c r="AQ975" s="1">
        <v>10.0</v>
      </c>
      <c r="AR975" s="1">
        <v>9.0</v>
      </c>
      <c r="AS975" s="1">
        <v>8.0</v>
      </c>
      <c r="AT975" s="1">
        <v>9.0</v>
      </c>
      <c r="AU975" s="1">
        <v>0.0</v>
      </c>
      <c r="AV975" s="1" t="s">
        <v>105</v>
      </c>
      <c r="AW975" s="1">
        <v>1.0</v>
      </c>
      <c r="AX975" s="1">
        <v>1.0</v>
      </c>
      <c r="AY975" s="1">
        <v>0.0</v>
      </c>
      <c r="AZ975" s="1">
        <v>0.0</v>
      </c>
      <c r="BA975" s="1">
        <v>0.05</v>
      </c>
      <c r="BB975" s="1">
        <v>-1.0</v>
      </c>
      <c r="BC975" s="1">
        <v>1.0</v>
      </c>
      <c r="BD975" s="1">
        <v>-1.0</v>
      </c>
      <c r="BE975" s="1">
        <v>-1.0</v>
      </c>
      <c r="BF975" s="1">
        <v>-1.0</v>
      </c>
      <c r="BG975" s="1">
        <v>-1.0</v>
      </c>
      <c r="BH975" s="1">
        <v>-1.0</v>
      </c>
      <c r="BI975" s="1">
        <v>-1.0</v>
      </c>
      <c r="BJ975" s="1">
        <v>1.0</v>
      </c>
      <c r="BK975" s="1">
        <v>-1.0</v>
      </c>
      <c r="BL975" s="1">
        <v>-1.0</v>
      </c>
      <c r="BM975" s="1">
        <v>-1.0</v>
      </c>
      <c r="BN975" s="1">
        <v>-1.0</v>
      </c>
      <c r="BO975" s="1">
        <v>-1.0</v>
      </c>
      <c r="BP975" s="1">
        <v>1.0</v>
      </c>
      <c r="BQ975" s="1">
        <v>-1.0</v>
      </c>
      <c r="BR975" s="1">
        <v>-1.0</v>
      </c>
      <c r="BS975" s="1">
        <v>-1.0</v>
      </c>
      <c r="BT975" s="1">
        <v>-1.0</v>
      </c>
      <c r="BU975" s="1">
        <v>1.0</v>
      </c>
      <c r="BV975" s="1">
        <v>-1.0</v>
      </c>
      <c r="BW975" s="1">
        <v>1.0</v>
      </c>
      <c r="BX975" s="1">
        <v>-1.0</v>
      </c>
      <c r="BY975" s="1">
        <v>1.0</v>
      </c>
      <c r="BZ975" s="1">
        <v>-1.0</v>
      </c>
      <c r="CA975" s="1">
        <v>-1.0</v>
      </c>
      <c r="CB975" s="1">
        <v>-1.0</v>
      </c>
      <c r="CC975" s="1">
        <v>-1.0</v>
      </c>
      <c r="CD975" s="1">
        <v>33271.0</v>
      </c>
    </row>
    <row r="976">
      <c r="A976" s="1">
        <v>5029202.0</v>
      </c>
      <c r="B976" s="1" t="s">
        <v>5380</v>
      </c>
      <c r="C976" s="1" t="s">
        <v>5381</v>
      </c>
      <c r="D976" s="1" t="s">
        <v>5382</v>
      </c>
      <c r="E976" s="1" t="s">
        <v>85</v>
      </c>
      <c r="F976" s="1" t="s">
        <v>5383</v>
      </c>
      <c r="G976" s="1" t="s">
        <v>5384</v>
      </c>
      <c r="H976" s="1" t="s">
        <v>5385</v>
      </c>
      <c r="I976" s="1">
        <v>1.4362471E7</v>
      </c>
      <c r="J976" s="1">
        <v>41745.0</v>
      </c>
      <c r="K976" s="1" t="s">
        <v>272</v>
      </c>
      <c r="L976" s="1">
        <v>1.0</v>
      </c>
      <c r="M976" s="1">
        <v>1.0</v>
      </c>
      <c r="N976" s="1">
        <v>2.0</v>
      </c>
      <c r="O976" s="1">
        <v>1.0</v>
      </c>
      <c r="P976" s="1" t="s">
        <v>89</v>
      </c>
      <c r="Q976" s="1" t="s">
        <v>90</v>
      </c>
      <c r="R976" s="1">
        <v>40.7964099999999</v>
      </c>
      <c r="S976" s="1">
        <v>-73.94847</v>
      </c>
      <c r="T976" s="1" t="s">
        <v>91</v>
      </c>
      <c r="U976" s="1" t="s">
        <v>92</v>
      </c>
      <c r="V976" s="1">
        <v>4.0</v>
      </c>
      <c r="W976" s="1">
        <v>2.0</v>
      </c>
      <c r="X976" s="1">
        <v>2.0</v>
      </c>
      <c r="Y976" s="1">
        <v>2.0</v>
      </c>
      <c r="Z976" s="1" t="s">
        <v>93</v>
      </c>
      <c r="AA976" s="1" t="s">
        <v>5386</v>
      </c>
      <c r="AB976" s="1">
        <v>229.0</v>
      </c>
      <c r="AC976" s="1">
        <v>1.0</v>
      </c>
      <c r="AD976" s="1">
        <v>0.0</v>
      </c>
      <c r="AE976" s="1">
        <v>30.0</v>
      </c>
      <c r="AF976" s="1" t="s">
        <v>95</v>
      </c>
      <c r="AG976" s="1">
        <v>1.0</v>
      </c>
      <c r="AH976" s="1">
        <v>0.0</v>
      </c>
      <c r="AI976" s="1">
        <v>21.0</v>
      </c>
      <c r="AJ976" s="1">
        <v>21.0</v>
      </c>
      <c r="AK976" s="1">
        <v>61.0</v>
      </c>
      <c r="AL976" s="1">
        <v>6.0</v>
      </c>
      <c r="AM976" s="1">
        <v>4.0</v>
      </c>
      <c r="AN976" s="1">
        <v>93.0</v>
      </c>
      <c r="AO976" s="1">
        <v>10.0</v>
      </c>
      <c r="AP976" s="1">
        <v>8.0</v>
      </c>
      <c r="AQ976" s="1">
        <v>10.0</v>
      </c>
      <c r="AR976" s="1">
        <v>10.0</v>
      </c>
      <c r="AS976" s="1">
        <v>9.0</v>
      </c>
      <c r="AT976" s="1">
        <v>9.0</v>
      </c>
      <c r="AU976" s="1">
        <v>1.0</v>
      </c>
      <c r="AV976" s="1" t="s">
        <v>96</v>
      </c>
      <c r="AW976" s="1">
        <v>1.0</v>
      </c>
      <c r="AX976" s="1">
        <v>1.0</v>
      </c>
      <c r="AY976" s="1">
        <v>0.0</v>
      </c>
      <c r="AZ976" s="1">
        <v>0.0</v>
      </c>
      <c r="BA976" s="1">
        <v>0.12</v>
      </c>
      <c r="BB976" s="1">
        <v>-1.0</v>
      </c>
      <c r="BC976" s="1">
        <v>1.0</v>
      </c>
      <c r="BD976" s="1">
        <v>-1.0</v>
      </c>
      <c r="BE976" s="1">
        <v>-1.0</v>
      </c>
      <c r="BF976" s="1">
        <v>-1.0</v>
      </c>
      <c r="BG976" s="1">
        <v>-1.0</v>
      </c>
      <c r="BH976" s="1">
        <v>1.0</v>
      </c>
      <c r="BI976" s="1">
        <v>-1.0</v>
      </c>
      <c r="BJ976" s="1">
        <v>1.0</v>
      </c>
      <c r="BK976" s="1">
        <v>1.0</v>
      </c>
      <c r="BL976" s="1">
        <v>1.0</v>
      </c>
      <c r="BM976" s="1">
        <v>1.0</v>
      </c>
      <c r="BN976" s="1">
        <v>1.0</v>
      </c>
      <c r="BO976" s="1">
        <v>-1.0</v>
      </c>
      <c r="BP976" s="1">
        <v>-1.0</v>
      </c>
      <c r="BQ976" s="1">
        <v>1.0</v>
      </c>
      <c r="BR976" s="1">
        <v>-1.0</v>
      </c>
      <c r="BS976" s="1">
        <v>-1.0</v>
      </c>
      <c r="BT976" s="1">
        <v>-1.0</v>
      </c>
      <c r="BU976" s="1">
        <v>1.0</v>
      </c>
      <c r="BV976" s="1">
        <v>1.0</v>
      </c>
      <c r="BW976" s="1">
        <v>-1.0</v>
      </c>
      <c r="BX976" s="1">
        <v>-1.0</v>
      </c>
      <c r="BY976" s="1">
        <v>-1.0</v>
      </c>
      <c r="BZ976" s="1">
        <v>-1.0</v>
      </c>
      <c r="CA976" s="1">
        <v>-1.0</v>
      </c>
      <c r="CB976" s="1">
        <v>-1.0</v>
      </c>
      <c r="CC976" s="1">
        <v>-1.0</v>
      </c>
      <c r="CD976" s="1">
        <v>33272.0</v>
      </c>
    </row>
    <row r="977">
      <c r="A977" s="1">
        <v>9894820.0</v>
      </c>
      <c r="B977" s="1" t="s">
        <v>5387</v>
      </c>
      <c r="C977" s="1" t="s">
        <v>5388</v>
      </c>
      <c r="D977" s="1" t="s">
        <v>5389</v>
      </c>
      <c r="E977" s="1" t="s">
        <v>85</v>
      </c>
      <c r="I977" s="1">
        <v>5.0894847E7</v>
      </c>
      <c r="J977" s="1">
        <v>42347.0</v>
      </c>
      <c r="M977" s="1">
        <v>0.0</v>
      </c>
      <c r="N977" s="1">
        <v>1.0</v>
      </c>
      <c r="O977" s="1">
        <v>0.0</v>
      </c>
      <c r="P977" s="1" t="s">
        <v>89</v>
      </c>
      <c r="Q977" s="1" t="s">
        <v>587</v>
      </c>
      <c r="R977" s="1">
        <v>40.7692</v>
      </c>
      <c r="S977" s="1">
        <v>-73.96754</v>
      </c>
      <c r="T977" s="1" t="s">
        <v>91</v>
      </c>
      <c r="U977" s="1" t="s">
        <v>92</v>
      </c>
      <c r="V977" s="1">
        <v>3.0</v>
      </c>
      <c r="W977" s="1">
        <v>1.0</v>
      </c>
      <c r="X977" s="1">
        <v>2.0</v>
      </c>
      <c r="Y977" s="1">
        <v>2.0</v>
      </c>
      <c r="Z977" s="1" t="s">
        <v>93</v>
      </c>
      <c r="AA977" s="1" t="s">
        <v>5390</v>
      </c>
      <c r="AB977" s="1">
        <v>149.0</v>
      </c>
      <c r="AC977" s="1">
        <v>1.0</v>
      </c>
      <c r="AD977" s="1">
        <v>0.0</v>
      </c>
      <c r="AE977" s="1">
        <v>1.0</v>
      </c>
      <c r="AF977" s="1" t="s">
        <v>1512</v>
      </c>
      <c r="AG977" s="1">
        <v>1.0</v>
      </c>
      <c r="AH977" s="1">
        <v>0.0</v>
      </c>
      <c r="AI977" s="1">
        <v>0.0</v>
      </c>
      <c r="AJ977" s="1">
        <v>0.0</v>
      </c>
      <c r="AK977" s="1">
        <v>0.0</v>
      </c>
      <c r="AL977" s="1">
        <v>1.0</v>
      </c>
      <c r="AM977" s="1">
        <v>0.0</v>
      </c>
      <c r="AU977" s="1">
        <v>0.0</v>
      </c>
      <c r="AV977" s="1" t="s">
        <v>117</v>
      </c>
      <c r="AW977" s="1">
        <v>1.0</v>
      </c>
      <c r="AX977" s="1">
        <v>1.0</v>
      </c>
      <c r="AY977" s="1">
        <v>0.0</v>
      </c>
      <c r="AZ977" s="1">
        <v>0.0</v>
      </c>
      <c r="BA977" s="1">
        <v>0.02</v>
      </c>
      <c r="BB977" s="1">
        <v>-1.0</v>
      </c>
      <c r="BC977" s="1">
        <v>1.0</v>
      </c>
      <c r="BD977" s="1">
        <v>-1.0</v>
      </c>
      <c r="BE977" s="1">
        <v>-1.0</v>
      </c>
      <c r="BF977" s="1">
        <v>-1.0</v>
      </c>
      <c r="BG977" s="1">
        <v>-1.0</v>
      </c>
      <c r="BH977" s="1">
        <v>-1.0</v>
      </c>
      <c r="BI977" s="1">
        <v>-1.0</v>
      </c>
      <c r="BJ977" s="1">
        <v>1.0</v>
      </c>
      <c r="BK977" s="1">
        <v>-1.0</v>
      </c>
      <c r="BL977" s="1">
        <v>-1.0</v>
      </c>
      <c r="BM977" s="1">
        <v>-1.0</v>
      </c>
      <c r="BN977" s="1">
        <v>-1.0</v>
      </c>
      <c r="BO977" s="1">
        <v>-1.0</v>
      </c>
      <c r="BP977" s="1">
        <v>-1.0</v>
      </c>
      <c r="BQ977" s="1">
        <v>-1.0</v>
      </c>
      <c r="BR977" s="1">
        <v>-1.0</v>
      </c>
      <c r="BS977" s="1">
        <v>-1.0</v>
      </c>
      <c r="BT977" s="1">
        <v>-1.0</v>
      </c>
      <c r="BU977" s="1">
        <v>1.0</v>
      </c>
      <c r="BV977" s="1">
        <v>-1.0</v>
      </c>
      <c r="BW977" s="1">
        <v>-1.0</v>
      </c>
      <c r="BX977" s="1">
        <v>-1.0</v>
      </c>
      <c r="BY977" s="1">
        <v>-1.0</v>
      </c>
      <c r="BZ977" s="1">
        <v>-1.0</v>
      </c>
      <c r="CA977" s="1">
        <v>-1.0</v>
      </c>
      <c r="CB977" s="1">
        <v>-1.0</v>
      </c>
      <c r="CC977" s="1">
        <v>-1.0</v>
      </c>
      <c r="CD977" s="1">
        <v>33279.0</v>
      </c>
    </row>
    <row r="978">
      <c r="A978" s="1">
        <v>1655550.0</v>
      </c>
      <c r="B978" s="1" t="s">
        <v>5391</v>
      </c>
      <c r="D978" s="1" t="s">
        <v>5392</v>
      </c>
      <c r="E978" s="1" t="s">
        <v>85</v>
      </c>
      <c r="H978" s="1" t="s">
        <v>5393</v>
      </c>
      <c r="I978" s="1">
        <v>2119276.0</v>
      </c>
      <c r="J978" s="1">
        <v>41010.0</v>
      </c>
      <c r="K978" s="1" t="s">
        <v>88</v>
      </c>
      <c r="L978" s="1">
        <v>0.94</v>
      </c>
      <c r="M978" s="1">
        <v>0.0</v>
      </c>
      <c r="N978" s="1">
        <v>39.0</v>
      </c>
      <c r="O978" s="1">
        <v>1.0</v>
      </c>
      <c r="P978" s="1" t="s">
        <v>89</v>
      </c>
      <c r="Q978" s="1" t="s">
        <v>370</v>
      </c>
      <c r="R978" s="1">
        <v>40.76544</v>
      </c>
      <c r="S978" s="1">
        <v>-73.9882</v>
      </c>
      <c r="T978" s="1" t="s">
        <v>91</v>
      </c>
      <c r="U978" s="1" t="s">
        <v>92</v>
      </c>
      <c r="V978" s="1">
        <v>4.0</v>
      </c>
      <c r="W978" s="1">
        <v>1.0</v>
      </c>
      <c r="X978" s="1">
        <v>1.0</v>
      </c>
      <c r="Y978" s="1">
        <v>2.0</v>
      </c>
      <c r="Z978" s="1" t="s">
        <v>93</v>
      </c>
      <c r="AA978" s="1" t="s">
        <v>5394</v>
      </c>
      <c r="AB978" s="1">
        <v>185.0</v>
      </c>
      <c r="AC978" s="1">
        <v>3.0</v>
      </c>
      <c r="AD978" s="1">
        <v>50.0</v>
      </c>
      <c r="AE978" s="1">
        <v>30.0</v>
      </c>
      <c r="AF978" s="1" t="s">
        <v>291</v>
      </c>
      <c r="AG978" s="1">
        <v>1.0</v>
      </c>
      <c r="AH978" s="1">
        <v>12.0</v>
      </c>
      <c r="AI978" s="1">
        <v>42.0</v>
      </c>
      <c r="AJ978" s="1">
        <v>72.0</v>
      </c>
      <c r="AK978" s="1">
        <v>347.0</v>
      </c>
      <c r="AL978" s="1">
        <v>7.0</v>
      </c>
      <c r="AM978" s="1">
        <v>1.0</v>
      </c>
      <c r="AN978" s="1">
        <v>93.0</v>
      </c>
      <c r="AO978" s="1">
        <v>10.0</v>
      </c>
      <c r="AP978" s="1">
        <v>8.0</v>
      </c>
      <c r="AQ978" s="1">
        <v>9.0</v>
      </c>
      <c r="AR978" s="1">
        <v>10.0</v>
      </c>
      <c r="AS978" s="1">
        <v>10.0</v>
      </c>
      <c r="AT978" s="1">
        <v>9.0</v>
      </c>
      <c r="AU978" s="1">
        <v>0.0</v>
      </c>
      <c r="AV978" s="1" t="s">
        <v>96</v>
      </c>
      <c r="AW978" s="1">
        <v>39.0</v>
      </c>
      <c r="AX978" s="1">
        <v>39.0</v>
      </c>
      <c r="AY978" s="1">
        <v>0.0</v>
      </c>
      <c r="AZ978" s="1">
        <v>0.0</v>
      </c>
      <c r="BA978" s="1">
        <v>0.13</v>
      </c>
      <c r="BB978" s="1">
        <v>-1.0</v>
      </c>
      <c r="BC978" s="1">
        <v>1.0</v>
      </c>
      <c r="BD978" s="1">
        <v>-1.0</v>
      </c>
      <c r="BE978" s="1">
        <v>-1.0</v>
      </c>
      <c r="BF978" s="1">
        <v>-1.0</v>
      </c>
      <c r="BG978" s="1">
        <v>-1.0</v>
      </c>
      <c r="BH978" s="1">
        <v>-1.0</v>
      </c>
      <c r="BI978" s="1">
        <v>-1.0</v>
      </c>
      <c r="BJ978" s="1">
        <v>1.0</v>
      </c>
      <c r="BK978" s="1">
        <v>-1.0</v>
      </c>
      <c r="BL978" s="1">
        <v>-1.0</v>
      </c>
      <c r="BM978" s="1">
        <v>1.0</v>
      </c>
      <c r="BN978" s="1">
        <v>1.0</v>
      </c>
      <c r="BO978" s="1">
        <v>-1.0</v>
      </c>
      <c r="BP978" s="1">
        <v>1.0</v>
      </c>
      <c r="BQ978" s="1">
        <v>-1.0</v>
      </c>
      <c r="BR978" s="1">
        <v>-1.0</v>
      </c>
      <c r="BS978" s="1">
        <v>-1.0</v>
      </c>
      <c r="BT978" s="1">
        <v>1.0</v>
      </c>
      <c r="BU978" s="1">
        <v>1.0</v>
      </c>
      <c r="BV978" s="1">
        <v>-1.0</v>
      </c>
      <c r="BW978" s="1">
        <v>-1.0</v>
      </c>
      <c r="BX978" s="1">
        <v>-1.0</v>
      </c>
      <c r="BY978" s="1">
        <v>-1.0</v>
      </c>
      <c r="BZ978" s="1">
        <v>-1.0</v>
      </c>
      <c r="CA978" s="1">
        <v>-1.0</v>
      </c>
      <c r="CB978" s="1">
        <v>1.0</v>
      </c>
      <c r="CC978" s="1">
        <v>-1.0</v>
      </c>
      <c r="CD978" s="1">
        <v>33280.0</v>
      </c>
    </row>
    <row r="979">
      <c r="A979" s="1">
        <v>8402882.0</v>
      </c>
      <c r="B979" s="1" t="s">
        <v>5395</v>
      </c>
      <c r="C979" s="1" t="s">
        <v>5396</v>
      </c>
      <c r="D979" s="1" t="s">
        <v>5397</v>
      </c>
      <c r="E979" s="1" t="s">
        <v>85</v>
      </c>
      <c r="I979" s="1">
        <v>3687880.0</v>
      </c>
      <c r="J979" s="1">
        <v>41179.0</v>
      </c>
      <c r="M979" s="1">
        <v>0.0</v>
      </c>
      <c r="N979" s="1">
        <v>1.0</v>
      </c>
      <c r="O979" s="1">
        <v>1.0</v>
      </c>
      <c r="P979" s="1" t="s">
        <v>123</v>
      </c>
      <c r="Q979" s="1" t="s">
        <v>157</v>
      </c>
      <c r="R979" s="1">
        <v>40.68293</v>
      </c>
      <c r="S979" s="1">
        <v>-73.93437</v>
      </c>
      <c r="T979" s="1" t="s">
        <v>125</v>
      </c>
      <c r="U979" s="1" t="s">
        <v>113</v>
      </c>
      <c r="V979" s="1">
        <v>1.0</v>
      </c>
      <c r="W979" s="1">
        <v>1.0</v>
      </c>
      <c r="X979" s="1">
        <v>1.0</v>
      </c>
      <c r="Y979" s="1">
        <v>1.0</v>
      </c>
      <c r="Z979" s="1" t="s">
        <v>93</v>
      </c>
      <c r="AA979" s="1" t="s">
        <v>5398</v>
      </c>
      <c r="AB979" s="1">
        <v>35.0</v>
      </c>
      <c r="AC979" s="1">
        <v>1.0</v>
      </c>
      <c r="AD979" s="1">
        <v>0.0</v>
      </c>
      <c r="AE979" s="1">
        <v>14.0</v>
      </c>
      <c r="AF979" s="1" t="s">
        <v>479</v>
      </c>
      <c r="AG979" s="1">
        <v>1.0</v>
      </c>
      <c r="AH979" s="1">
        <v>0.0</v>
      </c>
      <c r="AI979" s="1">
        <v>0.0</v>
      </c>
      <c r="AJ979" s="1">
        <v>0.0</v>
      </c>
      <c r="AK979" s="1">
        <v>0.0</v>
      </c>
      <c r="AL979" s="1">
        <v>0.0</v>
      </c>
      <c r="AM979" s="1">
        <v>0.0</v>
      </c>
      <c r="AU979" s="1">
        <v>1.0</v>
      </c>
      <c r="AV979" s="1" t="s">
        <v>105</v>
      </c>
      <c r="AW979" s="1">
        <v>1.0</v>
      </c>
      <c r="AX979" s="1">
        <v>0.0</v>
      </c>
      <c r="AY979" s="1">
        <v>1.0</v>
      </c>
      <c r="AZ979" s="1">
        <v>0.0</v>
      </c>
      <c r="BB979" s="1">
        <v>-1.0</v>
      </c>
      <c r="BC979" s="1">
        <v>-1.0</v>
      </c>
      <c r="BD979" s="1">
        <v>-1.0</v>
      </c>
      <c r="BE979" s="1">
        <v>-1.0</v>
      </c>
      <c r="BF979" s="1">
        <v>-1.0</v>
      </c>
      <c r="BG979" s="1">
        <v>-1.0</v>
      </c>
      <c r="BH979" s="1">
        <v>-1.0</v>
      </c>
      <c r="BI979" s="1">
        <v>-1.0</v>
      </c>
      <c r="BJ979" s="1">
        <v>-1.0</v>
      </c>
      <c r="BK979" s="1">
        <v>-1.0</v>
      </c>
      <c r="BL979" s="1">
        <v>-1.0</v>
      </c>
      <c r="BM979" s="1">
        <v>-1.0</v>
      </c>
      <c r="BN979" s="1">
        <v>-1.0</v>
      </c>
      <c r="BO979" s="1">
        <v>-1.0</v>
      </c>
      <c r="BP979" s="1">
        <v>-1.0</v>
      </c>
      <c r="BQ979" s="1">
        <v>-1.0</v>
      </c>
      <c r="BR979" s="1">
        <v>-1.0</v>
      </c>
      <c r="BS979" s="1">
        <v>-1.0</v>
      </c>
      <c r="BT979" s="1">
        <v>-1.0</v>
      </c>
      <c r="BU979" s="1">
        <v>1.0</v>
      </c>
      <c r="BV979" s="1">
        <v>-1.0</v>
      </c>
      <c r="BW979" s="1">
        <v>1.0</v>
      </c>
      <c r="BX979" s="1">
        <v>-1.0</v>
      </c>
      <c r="BY979" s="1">
        <v>-1.0</v>
      </c>
      <c r="BZ979" s="1">
        <v>-1.0</v>
      </c>
      <c r="CA979" s="1">
        <v>-1.0</v>
      </c>
      <c r="CB979" s="1">
        <v>-1.0</v>
      </c>
      <c r="CC979" s="1">
        <v>-1.0</v>
      </c>
      <c r="CD979" s="1">
        <v>33349.0</v>
      </c>
    </row>
    <row r="980">
      <c r="A980" s="1">
        <v>2.9205007E7</v>
      </c>
      <c r="B980" s="1" t="s">
        <v>5399</v>
      </c>
      <c r="C980" s="1" t="s">
        <v>5400</v>
      </c>
      <c r="D980" s="1" t="s">
        <v>5401</v>
      </c>
      <c r="E980" s="1" t="s">
        <v>85</v>
      </c>
      <c r="F980" s="1" t="s">
        <v>5402</v>
      </c>
      <c r="G980" s="1" t="s">
        <v>5403</v>
      </c>
      <c r="H980" s="1" t="s">
        <v>5404</v>
      </c>
      <c r="I980" s="1">
        <v>2.17970334E8</v>
      </c>
      <c r="J980" s="1">
        <v>43372.0</v>
      </c>
      <c r="K980" s="1" t="s">
        <v>134</v>
      </c>
      <c r="L980" s="1">
        <v>1.0</v>
      </c>
      <c r="M980" s="1">
        <v>1.0</v>
      </c>
      <c r="N980" s="1">
        <v>1.0</v>
      </c>
      <c r="O980" s="1">
        <v>0.0</v>
      </c>
      <c r="P980" s="1" t="s">
        <v>993</v>
      </c>
      <c r="Q980" s="1" t="s">
        <v>5405</v>
      </c>
      <c r="R980" s="1">
        <v>40.87448</v>
      </c>
      <c r="S980" s="1">
        <v>-73.8741199999999</v>
      </c>
      <c r="T980" s="1" t="s">
        <v>91</v>
      </c>
      <c r="U980" s="1" t="s">
        <v>92</v>
      </c>
      <c r="V980" s="1">
        <v>4.0</v>
      </c>
      <c r="W980" s="1">
        <v>1.0</v>
      </c>
      <c r="X980" s="1">
        <v>2.0</v>
      </c>
      <c r="Y980" s="1">
        <v>2.0</v>
      </c>
      <c r="Z980" s="1" t="s">
        <v>93</v>
      </c>
      <c r="AA980" s="1" t="s">
        <v>5406</v>
      </c>
      <c r="AB980" s="1">
        <v>200.0</v>
      </c>
      <c r="AC980" s="1">
        <v>1.0</v>
      </c>
      <c r="AD980" s="1">
        <v>0.0</v>
      </c>
      <c r="AE980" s="1">
        <v>1.0</v>
      </c>
      <c r="AF980" s="1" t="s">
        <v>104</v>
      </c>
      <c r="AG980" s="1">
        <v>1.0</v>
      </c>
      <c r="AH980" s="1">
        <v>0.0</v>
      </c>
      <c r="AI980" s="1">
        <v>0.0</v>
      </c>
      <c r="AJ980" s="1">
        <v>0.0</v>
      </c>
      <c r="AK980" s="1">
        <v>0.0</v>
      </c>
      <c r="AL980" s="1">
        <v>13.0</v>
      </c>
      <c r="AM980" s="1">
        <v>13.0</v>
      </c>
      <c r="AN980" s="1">
        <v>97.0</v>
      </c>
      <c r="AO980" s="1">
        <v>10.0</v>
      </c>
      <c r="AP980" s="1">
        <v>10.0</v>
      </c>
      <c r="AQ980" s="1">
        <v>10.0</v>
      </c>
      <c r="AR980" s="1">
        <v>10.0</v>
      </c>
      <c r="AS980" s="1">
        <v>9.0</v>
      </c>
      <c r="AT980" s="1">
        <v>10.0</v>
      </c>
      <c r="AU980" s="1">
        <v>0.0</v>
      </c>
      <c r="AV980" s="1" t="s">
        <v>96</v>
      </c>
      <c r="AW980" s="1">
        <v>1.0</v>
      </c>
      <c r="AX980" s="1">
        <v>1.0</v>
      </c>
      <c r="AY980" s="1">
        <v>0.0</v>
      </c>
      <c r="AZ980" s="1">
        <v>0.0</v>
      </c>
      <c r="BA980" s="1">
        <v>6.61</v>
      </c>
      <c r="BB980" s="1">
        <v>-1.0</v>
      </c>
      <c r="BC980" s="1">
        <v>1.0</v>
      </c>
      <c r="BD980" s="1">
        <v>-1.0</v>
      </c>
      <c r="BE980" s="1">
        <v>-1.0</v>
      </c>
      <c r="BF980" s="1">
        <v>-1.0</v>
      </c>
      <c r="BG980" s="1">
        <v>-1.0</v>
      </c>
      <c r="BH980" s="1">
        <v>-1.0</v>
      </c>
      <c r="BI980" s="1">
        <v>1.0</v>
      </c>
      <c r="BJ980" s="1">
        <v>1.0</v>
      </c>
      <c r="BK980" s="1">
        <v>-1.0</v>
      </c>
      <c r="BL980" s="1">
        <v>1.0</v>
      </c>
      <c r="BM980" s="1">
        <v>-1.0</v>
      </c>
      <c r="BN980" s="1">
        <v>-1.0</v>
      </c>
      <c r="BO980" s="1">
        <v>-1.0</v>
      </c>
      <c r="BP980" s="1">
        <v>-1.0</v>
      </c>
      <c r="BQ980" s="1">
        <v>1.0</v>
      </c>
      <c r="BR980" s="1">
        <v>-1.0</v>
      </c>
      <c r="BS980" s="1">
        <v>1.0</v>
      </c>
      <c r="BT980" s="1">
        <v>-1.0</v>
      </c>
      <c r="BU980" s="1">
        <v>1.0</v>
      </c>
      <c r="BV980" s="1">
        <v>-1.0</v>
      </c>
      <c r="BW980" s="1">
        <v>-1.0</v>
      </c>
      <c r="BX980" s="1">
        <v>-1.0</v>
      </c>
      <c r="BY980" s="1">
        <v>-1.0</v>
      </c>
      <c r="BZ980" s="1">
        <v>-1.0</v>
      </c>
      <c r="CA980" s="1">
        <v>-1.0</v>
      </c>
      <c r="CB980" s="1">
        <v>-1.0</v>
      </c>
      <c r="CC980" s="1">
        <v>-1.0</v>
      </c>
      <c r="CD980" s="1">
        <v>33350.0</v>
      </c>
    </row>
    <row r="981">
      <c r="A981" s="1">
        <v>7697256.0</v>
      </c>
      <c r="B981" s="1" t="s">
        <v>5407</v>
      </c>
      <c r="C981" s="1" t="s">
        <v>5408</v>
      </c>
      <c r="D981" s="1" t="s">
        <v>5408</v>
      </c>
      <c r="E981" s="1" t="s">
        <v>85</v>
      </c>
      <c r="I981" s="1">
        <v>1.7326743E7</v>
      </c>
      <c r="J981" s="1">
        <v>41817.0</v>
      </c>
      <c r="M981" s="1">
        <v>0.0</v>
      </c>
      <c r="N981" s="1">
        <v>1.0</v>
      </c>
      <c r="O981" s="1">
        <v>1.0</v>
      </c>
      <c r="P981" s="1" t="s">
        <v>89</v>
      </c>
      <c r="Q981" s="1" t="s">
        <v>90</v>
      </c>
      <c r="R981" s="1">
        <v>40.7850599999999</v>
      </c>
      <c r="S981" s="1">
        <v>-73.97723</v>
      </c>
      <c r="T981" s="1" t="s">
        <v>91</v>
      </c>
      <c r="U981" s="1" t="s">
        <v>113</v>
      </c>
      <c r="V981" s="1">
        <v>2.0</v>
      </c>
      <c r="W981" s="1">
        <v>1.0</v>
      </c>
      <c r="X981" s="1">
        <v>1.0</v>
      </c>
      <c r="Y981" s="1">
        <v>1.0</v>
      </c>
      <c r="Z981" s="1" t="s">
        <v>93</v>
      </c>
      <c r="AA981" s="1" t="s">
        <v>5409</v>
      </c>
      <c r="AB981" s="1">
        <v>130.0</v>
      </c>
      <c r="AC981" s="1">
        <v>1.0</v>
      </c>
      <c r="AD981" s="1">
        <v>0.0</v>
      </c>
      <c r="AE981" s="1">
        <v>1.0</v>
      </c>
      <c r="AF981" s="1" t="s">
        <v>640</v>
      </c>
      <c r="AG981" s="1">
        <v>1.0</v>
      </c>
      <c r="AH981" s="1">
        <v>0.0</v>
      </c>
      <c r="AI981" s="1">
        <v>0.0</v>
      </c>
      <c r="AJ981" s="1">
        <v>0.0</v>
      </c>
      <c r="AK981" s="1">
        <v>0.0</v>
      </c>
      <c r="AL981" s="1">
        <v>9.0</v>
      </c>
      <c r="AM981" s="1">
        <v>0.0</v>
      </c>
      <c r="AN981" s="1">
        <v>90.0</v>
      </c>
      <c r="AO981" s="1">
        <v>10.0</v>
      </c>
      <c r="AP981" s="1">
        <v>9.0</v>
      </c>
      <c r="AQ981" s="1">
        <v>10.0</v>
      </c>
      <c r="AR981" s="1">
        <v>10.0</v>
      </c>
      <c r="AS981" s="1">
        <v>10.0</v>
      </c>
      <c r="AT981" s="1">
        <v>9.0</v>
      </c>
      <c r="AU981" s="1">
        <v>0.0</v>
      </c>
      <c r="AV981" s="1" t="s">
        <v>96</v>
      </c>
      <c r="AW981" s="1">
        <v>1.0</v>
      </c>
      <c r="AX981" s="1">
        <v>0.0</v>
      </c>
      <c r="AY981" s="1">
        <v>1.0</v>
      </c>
      <c r="AZ981" s="1">
        <v>0.0</v>
      </c>
      <c r="BA981" s="1">
        <v>0.19</v>
      </c>
      <c r="BB981" s="1">
        <v>-1.0</v>
      </c>
      <c r="BC981" s="1">
        <v>1.0</v>
      </c>
      <c r="BD981" s="1">
        <v>-1.0</v>
      </c>
      <c r="BE981" s="1">
        <v>-1.0</v>
      </c>
      <c r="BF981" s="1">
        <v>-1.0</v>
      </c>
      <c r="BG981" s="1">
        <v>-1.0</v>
      </c>
      <c r="BH981" s="1">
        <v>-1.0</v>
      </c>
      <c r="BI981" s="1">
        <v>-1.0</v>
      </c>
      <c r="BJ981" s="1">
        <v>1.0</v>
      </c>
      <c r="BK981" s="1">
        <v>-1.0</v>
      </c>
      <c r="BL981" s="1">
        <v>-1.0</v>
      </c>
      <c r="BM981" s="1">
        <v>-1.0</v>
      </c>
      <c r="BN981" s="1">
        <v>-1.0</v>
      </c>
      <c r="BO981" s="1">
        <v>-1.0</v>
      </c>
      <c r="BP981" s="1">
        <v>-1.0</v>
      </c>
      <c r="BQ981" s="1">
        <v>-1.0</v>
      </c>
      <c r="BR981" s="1">
        <v>-1.0</v>
      </c>
      <c r="BS981" s="1">
        <v>-1.0</v>
      </c>
      <c r="BT981" s="1">
        <v>-1.0</v>
      </c>
      <c r="BU981" s="1">
        <v>1.0</v>
      </c>
      <c r="BV981" s="1">
        <v>-1.0</v>
      </c>
      <c r="BW981" s="1">
        <v>1.0</v>
      </c>
      <c r="BX981" s="1">
        <v>-1.0</v>
      </c>
      <c r="BY981" s="1">
        <v>-1.0</v>
      </c>
      <c r="BZ981" s="1">
        <v>-1.0</v>
      </c>
      <c r="CA981" s="1">
        <v>1.0</v>
      </c>
      <c r="CB981" s="1">
        <v>-1.0</v>
      </c>
      <c r="CC981" s="1">
        <v>-1.0</v>
      </c>
      <c r="CD981" s="1">
        <v>33379.0</v>
      </c>
    </row>
    <row r="982">
      <c r="A982" s="1">
        <v>2.3875602E7</v>
      </c>
      <c r="B982" s="1" t="s">
        <v>5410</v>
      </c>
      <c r="C982" s="1" t="s">
        <v>1937</v>
      </c>
      <c r="D982" s="1" t="s">
        <v>1938</v>
      </c>
      <c r="E982" s="1" t="s">
        <v>85</v>
      </c>
      <c r="F982" s="1" t="s">
        <v>1939</v>
      </c>
      <c r="H982" s="1" t="s">
        <v>1940</v>
      </c>
      <c r="I982" s="1">
        <v>1.2243051E7</v>
      </c>
      <c r="J982" s="1">
        <v>41684.0</v>
      </c>
      <c r="K982" s="1" t="s">
        <v>134</v>
      </c>
      <c r="L982" s="1">
        <v>0.99</v>
      </c>
      <c r="M982" s="1">
        <v>0.0</v>
      </c>
      <c r="N982" s="1">
        <v>1070.0</v>
      </c>
      <c r="O982" s="1">
        <v>0.0</v>
      </c>
      <c r="P982" s="1" t="s">
        <v>89</v>
      </c>
      <c r="Q982" s="1" t="s">
        <v>1472</v>
      </c>
      <c r="R982" s="1">
        <v>40.70648</v>
      </c>
      <c r="S982" s="1">
        <v>-74.00499</v>
      </c>
      <c r="T982" s="1" t="s">
        <v>91</v>
      </c>
      <c r="U982" s="1" t="s">
        <v>92</v>
      </c>
      <c r="V982" s="1">
        <v>2.0</v>
      </c>
      <c r="W982" s="1">
        <v>1.0</v>
      </c>
      <c r="X982" s="1">
        <v>1.0</v>
      </c>
      <c r="Y982" s="1">
        <v>1.0</v>
      </c>
      <c r="Z982" s="1" t="s">
        <v>93</v>
      </c>
      <c r="AA982" s="1" t="s">
        <v>1941</v>
      </c>
      <c r="AB982" s="1">
        <v>179.0</v>
      </c>
      <c r="AC982" s="1">
        <v>2.0</v>
      </c>
      <c r="AD982" s="1">
        <v>5.0</v>
      </c>
      <c r="AE982" s="1">
        <v>29.0</v>
      </c>
      <c r="AF982" s="1" t="s">
        <v>95</v>
      </c>
      <c r="AG982" s="1">
        <v>1.0</v>
      </c>
      <c r="AH982" s="1">
        <v>0.0</v>
      </c>
      <c r="AI982" s="1">
        <v>28.0</v>
      </c>
      <c r="AJ982" s="1">
        <v>58.0</v>
      </c>
      <c r="AK982" s="1">
        <v>333.0</v>
      </c>
      <c r="AL982" s="1">
        <v>0.0</v>
      </c>
      <c r="AM982" s="1">
        <v>0.0</v>
      </c>
      <c r="AU982" s="1">
        <v>1.0</v>
      </c>
      <c r="AV982" s="1" t="s">
        <v>96</v>
      </c>
      <c r="AW982" s="1">
        <v>96.0</v>
      </c>
      <c r="AX982" s="1">
        <v>96.0</v>
      </c>
      <c r="AY982" s="1">
        <v>0.0</v>
      </c>
      <c r="AZ982" s="1">
        <v>0.0</v>
      </c>
      <c r="BB982" s="1">
        <v>-1.0</v>
      </c>
      <c r="BC982" s="1">
        <v>1.0</v>
      </c>
      <c r="BD982" s="1">
        <v>-1.0</v>
      </c>
      <c r="BE982" s="1">
        <v>1.0</v>
      </c>
      <c r="BF982" s="1">
        <v>-1.0</v>
      </c>
      <c r="BG982" s="1">
        <v>-1.0</v>
      </c>
      <c r="BH982" s="1">
        <v>1.0</v>
      </c>
      <c r="BI982" s="1">
        <v>-1.0</v>
      </c>
      <c r="BJ982" s="1">
        <v>1.0</v>
      </c>
      <c r="BK982" s="1">
        <v>1.0</v>
      </c>
      <c r="BL982" s="1">
        <v>1.0</v>
      </c>
      <c r="BM982" s="1">
        <v>1.0</v>
      </c>
      <c r="BN982" s="1">
        <v>1.0</v>
      </c>
      <c r="BO982" s="1">
        <v>1.0</v>
      </c>
      <c r="BP982" s="1">
        <v>-1.0</v>
      </c>
      <c r="BQ982" s="1">
        <v>-1.0</v>
      </c>
      <c r="BR982" s="1">
        <v>-1.0</v>
      </c>
      <c r="BS982" s="1">
        <v>1.0</v>
      </c>
      <c r="BT982" s="1">
        <v>-1.0</v>
      </c>
      <c r="BU982" s="1">
        <v>1.0</v>
      </c>
      <c r="BV982" s="1">
        <v>1.0</v>
      </c>
      <c r="BW982" s="1">
        <v>1.0</v>
      </c>
      <c r="BX982" s="1">
        <v>-1.0</v>
      </c>
      <c r="BY982" s="1">
        <v>-1.0</v>
      </c>
      <c r="BZ982" s="1">
        <v>-1.0</v>
      </c>
      <c r="CA982" s="1">
        <v>-1.0</v>
      </c>
      <c r="CB982" s="1">
        <v>-1.0</v>
      </c>
      <c r="CC982" s="1">
        <v>-1.0</v>
      </c>
      <c r="CD982" s="1">
        <v>33397.0</v>
      </c>
    </row>
    <row r="983">
      <c r="A983" s="1">
        <v>2.7896043E7</v>
      </c>
      <c r="B983" s="1" t="s">
        <v>5411</v>
      </c>
      <c r="C983" s="1" t="s">
        <v>5412</v>
      </c>
      <c r="D983" s="1" t="s">
        <v>5413</v>
      </c>
      <c r="E983" s="1" t="s">
        <v>85</v>
      </c>
      <c r="F983" s="1" t="s">
        <v>5414</v>
      </c>
      <c r="G983" s="1" t="s">
        <v>5415</v>
      </c>
      <c r="I983" s="1">
        <v>1.29864476E8</v>
      </c>
      <c r="J983" s="1">
        <v>42866.0</v>
      </c>
      <c r="K983" s="1" t="s">
        <v>134</v>
      </c>
      <c r="L983" s="1">
        <v>1.0</v>
      </c>
      <c r="M983" s="1">
        <v>0.0</v>
      </c>
      <c r="N983" s="1">
        <v>1.0</v>
      </c>
      <c r="O983" s="1">
        <v>0.0</v>
      </c>
      <c r="P983" s="1" t="s">
        <v>89</v>
      </c>
      <c r="Q983" s="1" t="s">
        <v>124</v>
      </c>
      <c r="R983" s="1">
        <v>40.7191</v>
      </c>
      <c r="S983" s="1">
        <v>-73.95988</v>
      </c>
      <c r="T983" s="1" t="s">
        <v>91</v>
      </c>
      <c r="U983" s="1" t="s">
        <v>113</v>
      </c>
      <c r="V983" s="1">
        <v>1.0</v>
      </c>
      <c r="W983" s="1">
        <v>1.0</v>
      </c>
      <c r="X983" s="1">
        <v>1.0</v>
      </c>
      <c r="Y983" s="1">
        <v>1.0</v>
      </c>
      <c r="Z983" s="1" t="s">
        <v>93</v>
      </c>
      <c r="AA983" s="1" t="s">
        <v>5416</v>
      </c>
      <c r="AB983" s="1">
        <v>80.0</v>
      </c>
      <c r="AC983" s="1">
        <v>1.0</v>
      </c>
      <c r="AD983" s="1">
        <v>25.0</v>
      </c>
      <c r="AE983" s="1">
        <v>1.0</v>
      </c>
      <c r="AF983" s="1" t="s">
        <v>179</v>
      </c>
      <c r="AG983" s="1">
        <v>1.0</v>
      </c>
      <c r="AH983" s="1">
        <v>5.0</v>
      </c>
      <c r="AI983" s="1">
        <v>35.0</v>
      </c>
      <c r="AJ983" s="1">
        <v>65.0</v>
      </c>
      <c r="AK983" s="1">
        <v>65.0</v>
      </c>
      <c r="AL983" s="1">
        <v>13.0</v>
      </c>
      <c r="AM983" s="1">
        <v>13.0</v>
      </c>
      <c r="AN983" s="1">
        <v>92.0</v>
      </c>
      <c r="AO983" s="1">
        <v>10.0</v>
      </c>
      <c r="AP983" s="1">
        <v>9.0</v>
      </c>
      <c r="AQ983" s="1">
        <v>9.0</v>
      </c>
      <c r="AR983" s="1">
        <v>10.0</v>
      </c>
      <c r="AS983" s="1">
        <v>10.0</v>
      </c>
      <c r="AT983" s="1">
        <v>10.0</v>
      </c>
      <c r="AU983" s="1">
        <v>1.0</v>
      </c>
      <c r="AV983" s="1" t="s">
        <v>96</v>
      </c>
      <c r="AW983" s="1">
        <v>1.0</v>
      </c>
      <c r="AX983" s="1">
        <v>0.0</v>
      </c>
      <c r="AY983" s="1">
        <v>1.0</v>
      </c>
      <c r="AZ983" s="1">
        <v>0.0</v>
      </c>
      <c r="BA983" s="1">
        <v>1.32</v>
      </c>
      <c r="BB983" s="1">
        <v>-1.0</v>
      </c>
      <c r="BC983" s="1">
        <v>-1.0</v>
      </c>
      <c r="BD983" s="1">
        <v>-1.0</v>
      </c>
      <c r="BE983" s="1">
        <v>-1.0</v>
      </c>
      <c r="BF983" s="1">
        <v>1.0</v>
      </c>
      <c r="BG983" s="1">
        <v>1.0</v>
      </c>
      <c r="BH983" s="1">
        <v>1.0</v>
      </c>
      <c r="BI983" s="1">
        <v>-1.0</v>
      </c>
      <c r="BJ983" s="1">
        <v>1.0</v>
      </c>
      <c r="BK983" s="1">
        <v>-1.0</v>
      </c>
      <c r="BL983" s="1">
        <v>-1.0</v>
      </c>
      <c r="BM983" s="1">
        <v>1.0</v>
      </c>
      <c r="BN983" s="1">
        <v>-1.0</v>
      </c>
      <c r="BO983" s="1">
        <v>-1.0</v>
      </c>
      <c r="BP983" s="1">
        <v>-1.0</v>
      </c>
      <c r="BQ983" s="1">
        <v>1.0</v>
      </c>
      <c r="BR983" s="1">
        <v>-1.0</v>
      </c>
      <c r="BS983" s="1">
        <v>-1.0</v>
      </c>
      <c r="BT983" s="1">
        <v>-1.0</v>
      </c>
      <c r="BU983" s="1">
        <v>1.0</v>
      </c>
      <c r="BV983" s="1">
        <v>1.0</v>
      </c>
      <c r="BW983" s="1">
        <v>-1.0</v>
      </c>
      <c r="BX983" s="1">
        <v>-1.0</v>
      </c>
      <c r="BY983" s="1">
        <v>-1.0</v>
      </c>
      <c r="BZ983" s="1">
        <v>1.0</v>
      </c>
      <c r="CA983" s="1">
        <v>-1.0</v>
      </c>
      <c r="CB983" s="1">
        <v>1.0</v>
      </c>
      <c r="CC983" s="1">
        <v>-1.0</v>
      </c>
      <c r="CD983" s="1">
        <v>33494.0</v>
      </c>
    </row>
    <row r="984">
      <c r="A984" s="1">
        <v>7800905.0</v>
      </c>
      <c r="B984" s="1" t="s">
        <v>5417</v>
      </c>
      <c r="C984" s="1" t="s">
        <v>5418</v>
      </c>
      <c r="D984" s="1" t="s">
        <v>5419</v>
      </c>
      <c r="E984" s="1" t="s">
        <v>85</v>
      </c>
      <c r="F984" s="1" t="s">
        <v>5420</v>
      </c>
      <c r="G984" s="1" t="s">
        <v>5421</v>
      </c>
      <c r="H984" s="1" t="s">
        <v>5422</v>
      </c>
      <c r="I984" s="1">
        <v>4.1059169E7</v>
      </c>
      <c r="J984" s="1">
        <v>42226.0</v>
      </c>
      <c r="K984" s="1" t="s">
        <v>134</v>
      </c>
      <c r="L984" s="1">
        <v>1.0</v>
      </c>
      <c r="M984" s="1">
        <v>1.0</v>
      </c>
      <c r="N984" s="1">
        <v>3.0</v>
      </c>
      <c r="O984" s="1">
        <v>0.0</v>
      </c>
      <c r="P984" s="1" t="s">
        <v>123</v>
      </c>
      <c r="Q984" s="1" t="s">
        <v>124</v>
      </c>
      <c r="R984" s="1">
        <v>40.7100299999999</v>
      </c>
      <c r="S984" s="1">
        <v>-73.9609699999999</v>
      </c>
      <c r="T984" s="1" t="s">
        <v>91</v>
      </c>
      <c r="U984" s="1" t="s">
        <v>113</v>
      </c>
      <c r="V984" s="1">
        <v>1.0</v>
      </c>
      <c r="W984" s="1">
        <v>1.0</v>
      </c>
      <c r="X984" s="1">
        <v>1.0</v>
      </c>
      <c r="Y984" s="1">
        <v>1.0</v>
      </c>
      <c r="Z984" s="1" t="s">
        <v>93</v>
      </c>
      <c r="AA984" s="1" t="s">
        <v>5423</v>
      </c>
      <c r="AB984" s="1">
        <v>116.0</v>
      </c>
      <c r="AC984" s="1">
        <v>1.0</v>
      </c>
      <c r="AD984" s="1">
        <v>15.0</v>
      </c>
      <c r="AE984" s="1">
        <v>2.0</v>
      </c>
      <c r="AF984" s="1" t="s">
        <v>904</v>
      </c>
      <c r="AG984" s="1">
        <v>1.0</v>
      </c>
      <c r="AH984" s="1">
        <v>26.0</v>
      </c>
      <c r="AI984" s="1">
        <v>31.0</v>
      </c>
      <c r="AJ984" s="1">
        <v>61.0</v>
      </c>
      <c r="AK984" s="1">
        <v>329.0</v>
      </c>
      <c r="AL984" s="1">
        <v>17.0</v>
      </c>
      <c r="AM984" s="1">
        <v>9.0</v>
      </c>
      <c r="AN984" s="1">
        <v>100.0</v>
      </c>
      <c r="AO984" s="1">
        <v>10.0</v>
      </c>
      <c r="AP984" s="1">
        <v>10.0</v>
      </c>
      <c r="AQ984" s="1">
        <v>10.0</v>
      </c>
      <c r="AR984" s="1">
        <v>10.0</v>
      </c>
      <c r="AS984" s="1">
        <v>10.0</v>
      </c>
      <c r="AT984" s="1">
        <v>10.0</v>
      </c>
      <c r="AU984" s="1">
        <v>0.0</v>
      </c>
      <c r="AV984" s="1" t="s">
        <v>96</v>
      </c>
      <c r="AW984" s="1">
        <v>3.0</v>
      </c>
      <c r="AX984" s="1">
        <v>1.0</v>
      </c>
      <c r="AY984" s="1">
        <v>2.0</v>
      </c>
      <c r="AZ984" s="1">
        <v>0.0</v>
      </c>
      <c r="BA984" s="1">
        <v>0.37</v>
      </c>
      <c r="BB984" s="1">
        <v>-1.0</v>
      </c>
      <c r="BC984" s="1">
        <v>1.0</v>
      </c>
      <c r="BD984" s="1">
        <v>-1.0</v>
      </c>
      <c r="BE984" s="1">
        <v>-1.0</v>
      </c>
      <c r="BF984" s="1">
        <v>-1.0</v>
      </c>
      <c r="BG984" s="1">
        <v>-1.0</v>
      </c>
      <c r="BH984" s="1">
        <v>1.0</v>
      </c>
      <c r="BI984" s="1">
        <v>-1.0</v>
      </c>
      <c r="BJ984" s="1">
        <v>-1.0</v>
      </c>
      <c r="BK984" s="1">
        <v>-1.0</v>
      </c>
      <c r="BL984" s="1">
        <v>1.0</v>
      </c>
      <c r="BM984" s="1">
        <v>-1.0</v>
      </c>
      <c r="BN984" s="1">
        <v>-1.0</v>
      </c>
      <c r="BO984" s="1">
        <v>-1.0</v>
      </c>
      <c r="BP984" s="1">
        <v>-1.0</v>
      </c>
      <c r="BQ984" s="1">
        <v>1.0</v>
      </c>
      <c r="BR984" s="1">
        <v>-1.0</v>
      </c>
      <c r="BS984" s="1">
        <v>-1.0</v>
      </c>
      <c r="BT984" s="1">
        <v>-1.0</v>
      </c>
      <c r="BU984" s="1">
        <v>1.0</v>
      </c>
      <c r="BV984" s="1">
        <v>-1.0</v>
      </c>
      <c r="BW984" s="1">
        <v>-1.0</v>
      </c>
      <c r="BX984" s="1">
        <v>-1.0</v>
      </c>
      <c r="BY984" s="1">
        <v>1.0</v>
      </c>
      <c r="BZ984" s="1">
        <v>1.0</v>
      </c>
      <c r="CA984" s="1">
        <v>-1.0</v>
      </c>
      <c r="CB984" s="1">
        <v>-1.0</v>
      </c>
      <c r="CC984" s="1">
        <v>-1.0</v>
      </c>
      <c r="CD984" s="1">
        <v>33591.0</v>
      </c>
    </row>
    <row r="985">
      <c r="A985" s="1">
        <v>2.1558456E7</v>
      </c>
      <c r="B985" s="1" t="s">
        <v>5424</v>
      </c>
      <c r="C985" s="1" t="s">
        <v>5425</v>
      </c>
      <c r="D985" s="1" t="s">
        <v>5426</v>
      </c>
      <c r="E985" s="1" t="s">
        <v>85</v>
      </c>
      <c r="F985" s="1" t="s">
        <v>5427</v>
      </c>
      <c r="G985" s="1" t="s">
        <v>5428</v>
      </c>
      <c r="H985" s="1" t="s">
        <v>5429</v>
      </c>
      <c r="I985" s="1">
        <v>1.5675847E8</v>
      </c>
      <c r="J985" s="1">
        <v>43038.0</v>
      </c>
      <c r="K985" s="1" t="s">
        <v>134</v>
      </c>
      <c r="L985" s="1">
        <v>0.79</v>
      </c>
      <c r="M985" s="1">
        <v>0.0</v>
      </c>
      <c r="N985" s="1">
        <v>1.0</v>
      </c>
      <c r="O985" s="1">
        <v>0.0</v>
      </c>
      <c r="P985" s="1" t="s">
        <v>89</v>
      </c>
      <c r="Q985" s="1" t="s">
        <v>2825</v>
      </c>
      <c r="R985" s="1">
        <v>40.74567</v>
      </c>
      <c r="S985" s="1">
        <v>-73.97578</v>
      </c>
      <c r="T985" s="1" t="s">
        <v>91</v>
      </c>
      <c r="U985" s="1" t="s">
        <v>214</v>
      </c>
      <c r="V985" s="1">
        <v>1.0</v>
      </c>
      <c r="W985" s="1">
        <v>1.0</v>
      </c>
      <c r="X985" s="1">
        <v>1.0</v>
      </c>
      <c r="Y985" s="1">
        <v>1.0</v>
      </c>
      <c r="Z985" s="1" t="s">
        <v>93</v>
      </c>
      <c r="AA985" s="1" t="s">
        <v>5430</v>
      </c>
      <c r="AB985" s="1">
        <v>150.0</v>
      </c>
      <c r="AC985" s="1">
        <v>1.0</v>
      </c>
      <c r="AD985" s="1">
        <v>100.0</v>
      </c>
      <c r="AE985" s="1">
        <v>3.0</v>
      </c>
      <c r="AF985" s="1" t="s">
        <v>2136</v>
      </c>
      <c r="AG985" s="1">
        <v>1.0</v>
      </c>
      <c r="AH985" s="1">
        <v>0.0</v>
      </c>
      <c r="AI985" s="1">
        <v>13.0</v>
      </c>
      <c r="AJ985" s="1">
        <v>14.0</v>
      </c>
      <c r="AK985" s="1">
        <v>14.0</v>
      </c>
      <c r="AL985" s="1">
        <v>17.0</v>
      </c>
      <c r="AM985" s="1">
        <v>13.0</v>
      </c>
      <c r="AN985" s="1">
        <v>95.0</v>
      </c>
      <c r="AO985" s="1">
        <v>10.0</v>
      </c>
      <c r="AP985" s="1">
        <v>10.0</v>
      </c>
      <c r="AQ985" s="1">
        <v>10.0</v>
      </c>
      <c r="AR985" s="1">
        <v>10.0</v>
      </c>
      <c r="AS985" s="1">
        <v>10.0</v>
      </c>
      <c r="AT985" s="1">
        <v>10.0</v>
      </c>
      <c r="AU985" s="1">
        <v>1.0</v>
      </c>
      <c r="AV985" s="1" t="s">
        <v>105</v>
      </c>
      <c r="AW985" s="1">
        <v>1.0</v>
      </c>
      <c r="AX985" s="1">
        <v>0.0</v>
      </c>
      <c r="AY985" s="1">
        <v>0.0</v>
      </c>
      <c r="AZ985" s="1">
        <v>1.0</v>
      </c>
      <c r="BA985" s="1">
        <v>1.17</v>
      </c>
      <c r="BB985" s="1">
        <v>-1.0</v>
      </c>
      <c r="BC985" s="1">
        <v>1.0</v>
      </c>
      <c r="BD985" s="1">
        <v>-1.0</v>
      </c>
      <c r="BE985" s="1">
        <v>-1.0</v>
      </c>
      <c r="BF985" s="1">
        <v>1.0</v>
      </c>
      <c r="BG985" s="1">
        <v>1.0</v>
      </c>
      <c r="BH985" s="1">
        <v>1.0</v>
      </c>
      <c r="BI985" s="1">
        <v>-1.0</v>
      </c>
      <c r="BJ985" s="1">
        <v>1.0</v>
      </c>
      <c r="BK985" s="1">
        <v>1.0</v>
      </c>
      <c r="BL985" s="1">
        <v>-1.0</v>
      </c>
      <c r="BM985" s="1">
        <v>1.0</v>
      </c>
      <c r="BN985" s="1">
        <v>1.0</v>
      </c>
      <c r="BO985" s="1">
        <v>1.0</v>
      </c>
      <c r="BP985" s="1">
        <v>-1.0</v>
      </c>
      <c r="BQ985" s="1">
        <v>-1.0</v>
      </c>
      <c r="BR985" s="1">
        <v>-1.0</v>
      </c>
      <c r="BS985" s="1">
        <v>-1.0</v>
      </c>
      <c r="BT985" s="1">
        <v>-1.0</v>
      </c>
      <c r="BU985" s="1">
        <v>1.0</v>
      </c>
      <c r="BV985" s="1">
        <v>1.0</v>
      </c>
      <c r="BW985" s="1">
        <v>-1.0</v>
      </c>
      <c r="BX985" s="1">
        <v>-1.0</v>
      </c>
      <c r="BY985" s="1">
        <v>-1.0</v>
      </c>
      <c r="BZ985" s="1">
        <v>1.0</v>
      </c>
      <c r="CA985" s="1">
        <v>-1.0</v>
      </c>
      <c r="CB985" s="1">
        <v>1.0</v>
      </c>
      <c r="CC985" s="1">
        <v>-1.0</v>
      </c>
      <c r="CD985" s="1">
        <v>33593.0</v>
      </c>
    </row>
    <row r="986">
      <c r="A986" s="1">
        <v>2524058.0</v>
      </c>
      <c r="B986" s="1" t="s">
        <v>5431</v>
      </c>
      <c r="C986" s="1" t="s">
        <v>5432</v>
      </c>
      <c r="D986" s="1" t="s">
        <v>5432</v>
      </c>
      <c r="E986" s="1" t="s">
        <v>85</v>
      </c>
      <c r="I986" s="1">
        <v>918543.0</v>
      </c>
      <c r="J986" s="1">
        <v>40758.0</v>
      </c>
      <c r="M986" s="1">
        <v>0.0</v>
      </c>
      <c r="N986" s="1">
        <v>1.0</v>
      </c>
      <c r="O986" s="1">
        <v>1.0</v>
      </c>
      <c r="P986" s="1" t="s">
        <v>89</v>
      </c>
      <c r="Q986" s="1" t="s">
        <v>90</v>
      </c>
      <c r="R986" s="1">
        <v>40.72314</v>
      </c>
      <c r="S986" s="1">
        <v>-73.98491</v>
      </c>
      <c r="T986" s="1" t="s">
        <v>91</v>
      </c>
      <c r="U986" s="1" t="s">
        <v>92</v>
      </c>
      <c r="V986" s="1">
        <v>4.0</v>
      </c>
      <c r="W986" s="1">
        <v>1.0</v>
      </c>
      <c r="X986" s="1">
        <v>1.0</v>
      </c>
      <c r="Y986" s="1">
        <v>2.0</v>
      </c>
      <c r="Z986" s="1" t="s">
        <v>93</v>
      </c>
      <c r="AA986" s="1" t="s">
        <v>5433</v>
      </c>
      <c r="AB986" s="1">
        <v>160.0</v>
      </c>
      <c r="AC986" s="1">
        <v>1.0</v>
      </c>
      <c r="AD986" s="1">
        <v>0.0</v>
      </c>
      <c r="AE986" s="1">
        <v>5.0</v>
      </c>
      <c r="AF986" s="1" t="s">
        <v>4075</v>
      </c>
      <c r="AG986" s="1">
        <v>1.0</v>
      </c>
      <c r="AH986" s="1">
        <v>0.0</v>
      </c>
      <c r="AI986" s="1">
        <v>0.0</v>
      </c>
      <c r="AJ986" s="1">
        <v>0.0</v>
      </c>
      <c r="AK986" s="1">
        <v>0.0</v>
      </c>
      <c r="AL986" s="1">
        <v>0.0</v>
      </c>
      <c r="AM986" s="1">
        <v>0.0</v>
      </c>
      <c r="AU986" s="1">
        <v>0.0</v>
      </c>
      <c r="AV986" s="1" t="s">
        <v>117</v>
      </c>
      <c r="AW986" s="1">
        <v>1.0</v>
      </c>
      <c r="AX986" s="1">
        <v>1.0</v>
      </c>
      <c r="AY986" s="1">
        <v>0.0</v>
      </c>
      <c r="AZ986" s="1">
        <v>0.0</v>
      </c>
      <c r="BB986" s="1">
        <v>-1.0</v>
      </c>
      <c r="BC986" s="1">
        <v>1.0</v>
      </c>
      <c r="BD986" s="1">
        <v>-1.0</v>
      </c>
      <c r="BE986" s="1">
        <v>-1.0</v>
      </c>
      <c r="BF986" s="1">
        <v>-1.0</v>
      </c>
      <c r="BG986" s="1">
        <v>-1.0</v>
      </c>
      <c r="BH986" s="1">
        <v>-1.0</v>
      </c>
      <c r="BI986" s="1">
        <v>-1.0</v>
      </c>
      <c r="BJ986" s="1">
        <v>1.0</v>
      </c>
      <c r="BK986" s="1">
        <v>-1.0</v>
      </c>
      <c r="BL986" s="1">
        <v>-1.0</v>
      </c>
      <c r="BM986" s="1">
        <v>1.0</v>
      </c>
      <c r="BN986" s="1">
        <v>1.0</v>
      </c>
      <c r="BO986" s="1">
        <v>-1.0</v>
      </c>
      <c r="BP986" s="1">
        <v>1.0</v>
      </c>
      <c r="BQ986" s="1">
        <v>-1.0</v>
      </c>
      <c r="BR986" s="1">
        <v>-1.0</v>
      </c>
      <c r="BS986" s="1">
        <v>-1.0</v>
      </c>
      <c r="BT986" s="1">
        <v>-1.0</v>
      </c>
      <c r="BU986" s="1">
        <v>1.0</v>
      </c>
      <c r="BV986" s="1">
        <v>-1.0</v>
      </c>
      <c r="BW986" s="1">
        <v>-1.0</v>
      </c>
      <c r="BX986" s="1">
        <v>-1.0</v>
      </c>
      <c r="BY986" s="1">
        <v>1.0</v>
      </c>
      <c r="BZ986" s="1">
        <v>-1.0</v>
      </c>
      <c r="CA986" s="1">
        <v>-1.0</v>
      </c>
      <c r="CB986" s="1">
        <v>-1.0</v>
      </c>
      <c r="CC986" s="1">
        <v>-1.0</v>
      </c>
      <c r="CD986" s="1">
        <v>33625.0</v>
      </c>
    </row>
    <row r="987">
      <c r="A987" s="1">
        <v>9314139.0</v>
      </c>
      <c r="B987" s="1" t="s">
        <v>5434</v>
      </c>
      <c r="C987" s="1" t="s">
        <v>5435</v>
      </c>
      <c r="D987" s="1" t="s">
        <v>5436</v>
      </c>
      <c r="E987" s="1" t="s">
        <v>85</v>
      </c>
      <c r="F987" s="1" t="s">
        <v>5437</v>
      </c>
      <c r="G987" s="1" t="s">
        <v>5438</v>
      </c>
      <c r="H987" s="1" t="s">
        <v>5439</v>
      </c>
      <c r="I987" s="1">
        <v>4.8345272E7</v>
      </c>
      <c r="J987" s="1">
        <v>42314.0</v>
      </c>
      <c r="K987" s="1" t="s">
        <v>88</v>
      </c>
      <c r="L987" s="1">
        <v>1.0</v>
      </c>
      <c r="M987" s="1">
        <v>0.0</v>
      </c>
      <c r="N987" s="1">
        <v>1.0</v>
      </c>
      <c r="O987" s="1">
        <v>1.0</v>
      </c>
      <c r="P987" s="1" t="s">
        <v>89</v>
      </c>
      <c r="Q987" s="1" t="s">
        <v>90</v>
      </c>
      <c r="R987" s="1">
        <v>40.71474</v>
      </c>
      <c r="S987" s="1">
        <v>-74.01101</v>
      </c>
      <c r="T987" s="1" t="s">
        <v>91</v>
      </c>
      <c r="U987" s="1" t="s">
        <v>92</v>
      </c>
      <c r="V987" s="1">
        <v>6.0</v>
      </c>
      <c r="W987" s="1">
        <v>1.5</v>
      </c>
      <c r="X987" s="1">
        <v>2.0</v>
      </c>
      <c r="Y987" s="1">
        <v>3.0</v>
      </c>
      <c r="Z987" s="1" t="s">
        <v>93</v>
      </c>
      <c r="AA987" s="1" t="s">
        <v>5440</v>
      </c>
      <c r="AB987" s="1">
        <v>425.0</v>
      </c>
      <c r="AC987" s="1">
        <v>3.0</v>
      </c>
      <c r="AD987" s="1">
        <v>100.0</v>
      </c>
      <c r="AE987" s="1">
        <v>5.0</v>
      </c>
      <c r="AF987" s="1" t="s">
        <v>407</v>
      </c>
      <c r="AG987" s="1">
        <v>1.0</v>
      </c>
      <c r="AH987" s="1">
        <v>0.0</v>
      </c>
      <c r="AI987" s="1">
        <v>0.0</v>
      </c>
      <c r="AJ987" s="1">
        <v>0.0</v>
      </c>
      <c r="AK987" s="1">
        <v>0.0</v>
      </c>
      <c r="AL987" s="1">
        <v>1.0</v>
      </c>
      <c r="AM987" s="1">
        <v>0.0</v>
      </c>
      <c r="AN987" s="1">
        <v>80.0</v>
      </c>
      <c r="AO987" s="1">
        <v>10.0</v>
      </c>
      <c r="AP987" s="1">
        <v>10.0</v>
      </c>
      <c r="AQ987" s="1">
        <v>10.0</v>
      </c>
      <c r="AR987" s="1">
        <v>10.0</v>
      </c>
      <c r="AS987" s="1">
        <v>10.0</v>
      </c>
      <c r="AT987" s="1">
        <v>8.0</v>
      </c>
      <c r="AU987" s="1">
        <v>1.0</v>
      </c>
      <c r="AV987" s="1" t="s">
        <v>105</v>
      </c>
      <c r="AW987" s="1">
        <v>1.0</v>
      </c>
      <c r="AX987" s="1">
        <v>1.0</v>
      </c>
      <c r="AY987" s="1">
        <v>0.0</v>
      </c>
      <c r="AZ987" s="1">
        <v>0.0</v>
      </c>
      <c r="BA987" s="1">
        <v>0.02</v>
      </c>
      <c r="BB987" s="1">
        <v>-1.0</v>
      </c>
      <c r="BC987" s="1">
        <v>1.0</v>
      </c>
      <c r="BD987" s="1">
        <v>-1.0</v>
      </c>
      <c r="BE987" s="1">
        <v>-1.0</v>
      </c>
      <c r="BF987" s="1">
        <v>-1.0</v>
      </c>
      <c r="BG987" s="1">
        <v>-1.0</v>
      </c>
      <c r="BH987" s="1">
        <v>-1.0</v>
      </c>
      <c r="BI987" s="1">
        <v>-1.0</v>
      </c>
      <c r="BJ987" s="1">
        <v>1.0</v>
      </c>
      <c r="BK987" s="1">
        <v>-1.0</v>
      </c>
      <c r="BL987" s="1">
        <v>-1.0</v>
      </c>
      <c r="BM987" s="1">
        <v>1.0</v>
      </c>
      <c r="BN987" s="1">
        <v>1.0</v>
      </c>
      <c r="BO987" s="1">
        <v>-1.0</v>
      </c>
      <c r="BP987" s="1">
        <v>1.0</v>
      </c>
      <c r="BQ987" s="1">
        <v>-1.0</v>
      </c>
      <c r="BR987" s="1">
        <v>-1.0</v>
      </c>
      <c r="BS987" s="1">
        <v>-1.0</v>
      </c>
      <c r="BT987" s="1">
        <v>-1.0</v>
      </c>
      <c r="BU987" s="1">
        <v>1.0</v>
      </c>
      <c r="BV987" s="1">
        <v>-1.0</v>
      </c>
      <c r="BW987" s="1">
        <v>-1.0</v>
      </c>
      <c r="BX987" s="1">
        <v>-1.0</v>
      </c>
      <c r="BY987" s="1">
        <v>-1.0</v>
      </c>
      <c r="BZ987" s="1">
        <v>-1.0</v>
      </c>
      <c r="CA987" s="1">
        <v>-1.0</v>
      </c>
      <c r="CB987" s="1">
        <v>1.0</v>
      </c>
      <c r="CC987" s="1">
        <v>-1.0</v>
      </c>
      <c r="CD987" s="1">
        <v>33663.0</v>
      </c>
    </row>
    <row r="988">
      <c r="A988" s="1">
        <v>1956467.0</v>
      </c>
      <c r="B988" s="1" t="s">
        <v>5441</v>
      </c>
      <c r="C988" s="1" t="s">
        <v>5442</v>
      </c>
      <c r="D988" s="1" t="s">
        <v>5443</v>
      </c>
      <c r="E988" s="1" t="s">
        <v>85</v>
      </c>
      <c r="F988" s="1" t="s">
        <v>5444</v>
      </c>
      <c r="G988" s="1" t="s">
        <v>5445</v>
      </c>
      <c r="H988" s="1" t="s">
        <v>5446</v>
      </c>
      <c r="I988" s="1">
        <v>1500550.0</v>
      </c>
      <c r="J988" s="1">
        <v>40890.0</v>
      </c>
      <c r="M988" s="1">
        <v>0.0</v>
      </c>
      <c r="N988" s="1">
        <v>1.0</v>
      </c>
      <c r="O988" s="1">
        <v>1.0</v>
      </c>
      <c r="P988" s="1" t="s">
        <v>123</v>
      </c>
      <c r="Q988" s="1" t="s">
        <v>124</v>
      </c>
      <c r="R988" s="1">
        <v>40.67475</v>
      </c>
      <c r="S988" s="1">
        <v>-73.96385</v>
      </c>
      <c r="T988" s="1" t="s">
        <v>91</v>
      </c>
      <c r="U988" s="1" t="s">
        <v>92</v>
      </c>
      <c r="V988" s="1">
        <v>2.0</v>
      </c>
      <c r="W988" s="1">
        <v>1.0</v>
      </c>
      <c r="X988" s="1">
        <v>1.0</v>
      </c>
      <c r="Y988" s="1">
        <v>1.0</v>
      </c>
      <c r="Z988" s="1" t="s">
        <v>93</v>
      </c>
      <c r="AA988" s="1" t="s">
        <v>5447</v>
      </c>
      <c r="AB988" s="1">
        <v>100.0</v>
      </c>
      <c r="AC988" s="1">
        <v>2.0</v>
      </c>
      <c r="AD988" s="1">
        <v>0.0</v>
      </c>
      <c r="AE988" s="1">
        <v>6.0</v>
      </c>
      <c r="AF988" s="1" t="s">
        <v>429</v>
      </c>
      <c r="AG988" s="1">
        <v>1.0</v>
      </c>
      <c r="AH988" s="1">
        <v>0.0</v>
      </c>
      <c r="AI988" s="1">
        <v>0.0</v>
      </c>
      <c r="AJ988" s="1">
        <v>0.0</v>
      </c>
      <c r="AK988" s="1">
        <v>0.0</v>
      </c>
      <c r="AL988" s="1">
        <v>5.0</v>
      </c>
      <c r="AM988" s="1">
        <v>0.0</v>
      </c>
      <c r="AN988" s="1">
        <v>100.0</v>
      </c>
      <c r="AO988" s="1">
        <v>10.0</v>
      </c>
      <c r="AP988" s="1">
        <v>10.0</v>
      </c>
      <c r="AQ988" s="1">
        <v>10.0</v>
      </c>
      <c r="AR988" s="1">
        <v>10.0</v>
      </c>
      <c r="AS988" s="1">
        <v>10.0</v>
      </c>
      <c r="AT988" s="1">
        <v>9.0</v>
      </c>
      <c r="AU988" s="1">
        <v>0.0</v>
      </c>
      <c r="AV988" s="1" t="s">
        <v>96</v>
      </c>
      <c r="AW988" s="1">
        <v>1.0</v>
      </c>
      <c r="AX988" s="1">
        <v>1.0</v>
      </c>
      <c r="AY988" s="1">
        <v>0.0</v>
      </c>
      <c r="AZ988" s="1">
        <v>0.0</v>
      </c>
      <c r="BA988" s="1">
        <v>0.07</v>
      </c>
      <c r="BB988" s="1">
        <v>-1.0</v>
      </c>
      <c r="BC988" s="1">
        <v>1.0</v>
      </c>
      <c r="BD988" s="1">
        <v>-1.0</v>
      </c>
      <c r="BE988" s="1">
        <v>-1.0</v>
      </c>
      <c r="BF988" s="1">
        <v>-1.0</v>
      </c>
      <c r="BG988" s="1">
        <v>-1.0</v>
      </c>
      <c r="BH988" s="1">
        <v>-1.0</v>
      </c>
      <c r="BI988" s="1">
        <v>-1.0</v>
      </c>
      <c r="BJ988" s="1">
        <v>-1.0</v>
      </c>
      <c r="BK988" s="1">
        <v>-1.0</v>
      </c>
      <c r="BL988" s="1">
        <v>-1.0</v>
      </c>
      <c r="BM988" s="1">
        <v>-1.0</v>
      </c>
      <c r="BN988" s="1">
        <v>-1.0</v>
      </c>
      <c r="BO988" s="1">
        <v>-1.0</v>
      </c>
      <c r="BP988" s="1">
        <v>-1.0</v>
      </c>
      <c r="BQ988" s="1">
        <v>-1.0</v>
      </c>
      <c r="BR988" s="1">
        <v>-1.0</v>
      </c>
      <c r="BS988" s="1">
        <v>-1.0</v>
      </c>
      <c r="BT988" s="1">
        <v>-1.0</v>
      </c>
      <c r="BU988" s="1">
        <v>1.0</v>
      </c>
      <c r="BV988" s="1">
        <v>-1.0</v>
      </c>
      <c r="BW988" s="1">
        <v>-1.0</v>
      </c>
      <c r="BX988" s="1">
        <v>-1.0</v>
      </c>
      <c r="BY988" s="1">
        <v>-1.0</v>
      </c>
      <c r="BZ988" s="1">
        <v>-1.0</v>
      </c>
      <c r="CA988" s="1">
        <v>-1.0</v>
      </c>
      <c r="CB988" s="1">
        <v>-1.0</v>
      </c>
      <c r="CC988" s="1">
        <v>-1.0</v>
      </c>
      <c r="CD988" s="1">
        <v>33664.0</v>
      </c>
    </row>
    <row r="989">
      <c r="A989" s="1">
        <v>2.836991E7</v>
      </c>
      <c r="B989" s="1" t="s">
        <v>5448</v>
      </c>
      <c r="C989" s="1" t="s">
        <v>5449</v>
      </c>
      <c r="D989" s="1" t="s">
        <v>5450</v>
      </c>
      <c r="E989" s="1" t="s">
        <v>85</v>
      </c>
      <c r="G989" s="1" t="s">
        <v>5451</v>
      </c>
      <c r="H989" s="1" t="s">
        <v>5452</v>
      </c>
      <c r="I989" s="1">
        <v>2.14190693E8</v>
      </c>
      <c r="J989" s="1">
        <v>43350.0</v>
      </c>
      <c r="K989" s="1" t="s">
        <v>134</v>
      </c>
      <c r="L989" s="1">
        <v>0.7</v>
      </c>
      <c r="M989" s="1">
        <v>0.0</v>
      </c>
      <c r="N989" s="1">
        <v>1.0</v>
      </c>
      <c r="O989" s="1">
        <v>0.0</v>
      </c>
      <c r="P989" s="1" t="s">
        <v>621</v>
      </c>
      <c r="Q989" s="1" t="s">
        <v>1608</v>
      </c>
      <c r="R989" s="1">
        <v>40.85536</v>
      </c>
      <c r="S989" s="1">
        <v>-73.9024199999999</v>
      </c>
      <c r="T989" s="1" t="s">
        <v>91</v>
      </c>
      <c r="U989" s="1" t="s">
        <v>214</v>
      </c>
      <c r="V989" s="1">
        <v>2.0</v>
      </c>
      <c r="W989" s="1">
        <v>1.0</v>
      </c>
      <c r="X989" s="1">
        <v>1.0</v>
      </c>
      <c r="Y989" s="1">
        <v>1.0</v>
      </c>
      <c r="Z989" s="1" t="s">
        <v>93</v>
      </c>
      <c r="AA989" s="1" t="s">
        <v>5453</v>
      </c>
      <c r="AB989" s="1">
        <v>55.0</v>
      </c>
      <c r="AC989" s="1">
        <v>1.0</v>
      </c>
      <c r="AD989" s="1">
        <v>0.0</v>
      </c>
      <c r="AE989" s="1">
        <v>1.0</v>
      </c>
      <c r="AF989" s="1" t="s">
        <v>313</v>
      </c>
      <c r="AG989" s="1">
        <v>1.0</v>
      </c>
      <c r="AH989" s="1">
        <v>23.0</v>
      </c>
      <c r="AI989" s="1">
        <v>53.0</v>
      </c>
      <c r="AJ989" s="1">
        <v>83.0</v>
      </c>
      <c r="AK989" s="1">
        <v>83.0</v>
      </c>
      <c r="AL989" s="1">
        <v>3.0</v>
      </c>
      <c r="AM989" s="1">
        <v>3.0</v>
      </c>
      <c r="AN989" s="1">
        <v>47.0</v>
      </c>
      <c r="AO989" s="1">
        <v>5.0</v>
      </c>
      <c r="AP989" s="1">
        <v>5.0</v>
      </c>
      <c r="AQ989" s="1">
        <v>5.0</v>
      </c>
      <c r="AR989" s="1">
        <v>5.0</v>
      </c>
      <c r="AS989" s="1">
        <v>5.0</v>
      </c>
      <c r="AT989" s="1">
        <v>4.0</v>
      </c>
      <c r="AU989" s="1">
        <v>1.0</v>
      </c>
      <c r="AV989" s="1" t="s">
        <v>105</v>
      </c>
      <c r="AW989" s="1">
        <v>1.0</v>
      </c>
      <c r="AX989" s="1">
        <v>0.0</v>
      </c>
      <c r="AY989" s="1">
        <v>0.0</v>
      </c>
      <c r="AZ989" s="1">
        <v>1.0</v>
      </c>
      <c r="BA989" s="1">
        <v>0.31</v>
      </c>
      <c r="BB989" s="1">
        <v>-1.0</v>
      </c>
      <c r="BC989" s="1">
        <v>1.0</v>
      </c>
      <c r="BD989" s="1">
        <v>-1.0</v>
      </c>
      <c r="BE989" s="1">
        <v>-1.0</v>
      </c>
      <c r="BF989" s="1">
        <v>-1.0</v>
      </c>
      <c r="BG989" s="1">
        <v>-1.0</v>
      </c>
      <c r="BH989" s="1">
        <v>-1.0</v>
      </c>
      <c r="BI989" s="1">
        <v>-1.0</v>
      </c>
      <c r="BJ989" s="1">
        <v>-1.0</v>
      </c>
      <c r="BK989" s="1">
        <v>-1.0</v>
      </c>
      <c r="BL989" s="1">
        <v>-1.0</v>
      </c>
      <c r="BM989" s="1">
        <v>-1.0</v>
      </c>
      <c r="BN989" s="1">
        <v>-1.0</v>
      </c>
      <c r="BO989" s="1">
        <v>-1.0</v>
      </c>
      <c r="BP989" s="1">
        <v>-1.0</v>
      </c>
      <c r="BQ989" s="1">
        <v>-1.0</v>
      </c>
      <c r="BR989" s="1">
        <v>-1.0</v>
      </c>
      <c r="BS989" s="1">
        <v>1.0</v>
      </c>
      <c r="BT989" s="1">
        <v>-1.0</v>
      </c>
      <c r="BU989" s="1">
        <v>1.0</v>
      </c>
      <c r="BV989" s="1">
        <v>-1.0</v>
      </c>
      <c r="BW989" s="1">
        <v>-1.0</v>
      </c>
      <c r="BX989" s="1">
        <v>-1.0</v>
      </c>
      <c r="BY989" s="1">
        <v>-1.0</v>
      </c>
      <c r="BZ989" s="1">
        <v>-1.0</v>
      </c>
      <c r="CA989" s="1">
        <v>1.0</v>
      </c>
      <c r="CB989" s="1">
        <v>-1.0</v>
      </c>
      <c r="CC989" s="1">
        <v>-1.0</v>
      </c>
      <c r="CD989" s="1">
        <v>33719.0</v>
      </c>
    </row>
    <row r="990">
      <c r="A990" s="1">
        <v>2.7570295E7</v>
      </c>
      <c r="B990" s="1" t="s">
        <v>5454</v>
      </c>
      <c r="C990" s="1" t="s">
        <v>5455</v>
      </c>
      <c r="D990" s="1" t="s">
        <v>5455</v>
      </c>
      <c r="E990" s="1" t="s">
        <v>85</v>
      </c>
      <c r="I990" s="1">
        <v>6.1391963E7</v>
      </c>
      <c r="J990" s="1">
        <v>42432.0</v>
      </c>
      <c r="K990" s="1" t="s">
        <v>134</v>
      </c>
      <c r="L990" s="1">
        <v>0.98</v>
      </c>
      <c r="M990" s="1">
        <v>0.0</v>
      </c>
      <c r="N990" s="1">
        <v>91.0</v>
      </c>
      <c r="O990" s="1">
        <v>0.0</v>
      </c>
      <c r="P990" s="1" t="s">
        <v>89</v>
      </c>
      <c r="Q990" s="1" t="s">
        <v>90</v>
      </c>
      <c r="R990" s="1">
        <v>40.74211</v>
      </c>
      <c r="S990" s="1">
        <v>-73.97887</v>
      </c>
      <c r="T990" s="1" t="s">
        <v>289</v>
      </c>
      <c r="U990" s="1" t="s">
        <v>92</v>
      </c>
      <c r="V990" s="1">
        <v>3.0</v>
      </c>
      <c r="W990" s="1">
        <v>1.0</v>
      </c>
      <c r="X990" s="1">
        <v>1.0</v>
      </c>
      <c r="Y990" s="1">
        <v>1.0</v>
      </c>
      <c r="Z990" s="1" t="s">
        <v>93</v>
      </c>
      <c r="AA990" s="1" t="s">
        <v>5456</v>
      </c>
      <c r="AB990" s="1">
        <v>142.0</v>
      </c>
      <c r="AC990" s="1">
        <v>1.0</v>
      </c>
      <c r="AD990" s="1">
        <v>0.0</v>
      </c>
      <c r="AE990" s="1">
        <v>30.0</v>
      </c>
      <c r="AF990" s="1" t="s">
        <v>104</v>
      </c>
      <c r="AG990" s="1">
        <v>1.0</v>
      </c>
      <c r="AH990" s="1">
        <v>29.0</v>
      </c>
      <c r="AI990" s="1">
        <v>59.0</v>
      </c>
      <c r="AJ990" s="1">
        <v>89.0</v>
      </c>
      <c r="AK990" s="1">
        <v>364.0</v>
      </c>
      <c r="AL990" s="1">
        <v>1.0</v>
      </c>
      <c r="AM990" s="1">
        <v>1.0</v>
      </c>
      <c r="AN990" s="1">
        <v>100.0</v>
      </c>
      <c r="AO990" s="1">
        <v>10.0</v>
      </c>
      <c r="AP990" s="1">
        <v>10.0</v>
      </c>
      <c r="AQ990" s="1">
        <v>10.0</v>
      </c>
      <c r="AR990" s="1">
        <v>10.0</v>
      </c>
      <c r="AS990" s="1">
        <v>8.0</v>
      </c>
      <c r="AT990" s="1">
        <v>8.0</v>
      </c>
      <c r="AU990" s="1">
        <v>0.0</v>
      </c>
      <c r="AV990" s="1" t="s">
        <v>96</v>
      </c>
      <c r="AW990" s="1">
        <v>91.0</v>
      </c>
      <c r="AX990" s="1">
        <v>91.0</v>
      </c>
      <c r="AY990" s="1">
        <v>0.0</v>
      </c>
      <c r="AZ990" s="1">
        <v>0.0</v>
      </c>
      <c r="BA990" s="1">
        <v>0.11</v>
      </c>
      <c r="BB990" s="1">
        <v>-1.0</v>
      </c>
      <c r="BC990" s="1">
        <v>1.0</v>
      </c>
      <c r="BD990" s="1">
        <v>-1.0</v>
      </c>
      <c r="BE990" s="1">
        <v>-1.0</v>
      </c>
      <c r="BF990" s="1">
        <v>-1.0</v>
      </c>
      <c r="BG990" s="1">
        <v>-1.0</v>
      </c>
      <c r="BH990" s="1">
        <v>-1.0</v>
      </c>
      <c r="BI990" s="1">
        <v>-1.0</v>
      </c>
      <c r="BJ990" s="1">
        <v>1.0</v>
      </c>
      <c r="BK990" s="1">
        <v>-1.0</v>
      </c>
      <c r="BL990" s="1">
        <v>-1.0</v>
      </c>
      <c r="BM990" s="1">
        <v>1.0</v>
      </c>
      <c r="BN990" s="1">
        <v>-1.0</v>
      </c>
      <c r="BO990" s="1">
        <v>-1.0</v>
      </c>
      <c r="BP990" s="1">
        <v>-1.0</v>
      </c>
      <c r="BQ990" s="1">
        <v>-1.0</v>
      </c>
      <c r="BR990" s="1">
        <v>-1.0</v>
      </c>
      <c r="BS990" s="1">
        <v>-1.0</v>
      </c>
      <c r="BT990" s="1">
        <v>-1.0</v>
      </c>
      <c r="BU990" s="1">
        <v>1.0</v>
      </c>
      <c r="BV990" s="1">
        <v>-1.0</v>
      </c>
      <c r="BW990" s="1">
        <v>-1.0</v>
      </c>
      <c r="BX990" s="1">
        <v>-1.0</v>
      </c>
      <c r="BY990" s="1">
        <v>-1.0</v>
      </c>
      <c r="BZ990" s="1">
        <v>-1.0</v>
      </c>
      <c r="CA990" s="1">
        <v>-1.0</v>
      </c>
      <c r="CB990" s="1">
        <v>-1.0</v>
      </c>
      <c r="CC990" s="1">
        <v>-1.0</v>
      </c>
      <c r="CD990" s="1">
        <v>33723.0</v>
      </c>
    </row>
    <row r="991">
      <c r="A991" s="1">
        <v>3.4085766E7</v>
      </c>
      <c r="B991" s="1" t="s">
        <v>5457</v>
      </c>
      <c r="E991" s="1" t="s">
        <v>85</v>
      </c>
      <c r="I991" s="1">
        <v>2.55431206E8</v>
      </c>
      <c r="J991" s="1">
        <v>43567.0</v>
      </c>
      <c r="K991" s="1" t="s">
        <v>134</v>
      </c>
      <c r="L991" s="1">
        <v>1.0</v>
      </c>
      <c r="M991" s="1">
        <v>0.0</v>
      </c>
      <c r="N991" s="1">
        <v>9.0</v>
      </c>
      <c r="O991" s="1">
        <v>1.0</v>
      </c>
      <c r="P991" s="1" t="s">
        <v>123</v>
      </c>
      <c r="Q991" s="1" t="s">
        <v>945</v>
      </c>
      <c r="R991" s="1">
        <v>40.65226</v>
      </c>
      <c r="S991" s="1">
        <v>-73.94521</v>
      </c>
      <c r="T991" s="1" t="s">
        <v>91</v>
      </c>
      <c r="U991" s="1" t="s">
        <v>113</v>
      </c>
      <c r="V991" s="1">
        <v>2.0</v>
      </c>
      <c r="W991" s="1">
        <v>1.0</v>
      </c>
      <c r="X991" s="1">
        <v>1.0</v>
      </c>
      <c r="Y991" s="1">
        <v>1.0</v>
      </c>
      <c r="Z991" s="1" t="s">
        <v>93</v>
      </c>
      <c r="AA991" s="1" t="s">
        <v>5458</v>
      </c>
      <c r="AB991" s="1">
        <v>35.0</v>
      </c>
      <c r="AC991" s="1">
        <v>1.0</v>
      </c>
      <c r="AD991" s="1">
        <v>10.0</v>
      </c>
      <c r="AE991" s="1">
        <v>7.0</v>
      </c>
      <c r="AF991" s="1" t="s">
        <v>104</v>
      </c>
      <c r="AG991" s="1">
        <v>1.0</v>
      </c>
      <c r="AH991" s="1">
        <v>9.0</v>
      </c>
      <c r="AI991" s="1">
        <v>31.0</v>
      </c>
      <c r="AJ991" s="1">
        <v>42.0</v>
      </c>
      <c r="AK991" s="1">
        <v>131.0</v>
      </c>
      <c r="AL991" s="1">
        <v>2.0</v>
      </c>
      <c r="AM991" s="1">
        <v>2.0</v>
      </c>
      <c r="AN991" s="1">
        <v>100.0</v>
      </c>
      <c r="AO991" s="1">
        <v>10.0</v>
      </c>
      <c r="AP991" s="1">
        <v>10.0</v>
      </c>
      <c r="AQ991" s="1">
        <v>10.0</v>
      </c>
      <c r="AR991" s="1">
        <v>10.0</v>
      </c>
      <c r="AS991" s="1">
        <v>10.0</v>
      </c>
      <c r="AT991" s="1">
        <v>10.0</v>
      </c>
      <c r="AU991" s="1">
        <v>1.0</v>
      </c>
      <c r="AV991" s="1" t="s">
        <v>96</v>
      </c>
      <c r="AW991" s="1">
        <v>9.0</v>
      </c>
      <c r="AX991" s="1">
        <v>0.0</v>
      </c>
      <c r="AY991" s="1">
        <v>9.0</v>
      </c>
      <c r="AZ991" s="1">
        <v>0.0</v>
      </c>
      <c r="BA991" s="1">
        <v>0.98</v>
      </c>
      <c r="BB991" s="1">
        <v>-1.0</v>
      </c>
      <c r="BC991" s="1">
        <v>1.0</v>
      </c>
      <c r="BD991" s="1">
        <v>-1.0</v>
      </c>
      <c r="BE991" s="1">
        <v>-1.0</v>
      </c>
      <c r="BF991" s="1">
        <v>-1.0</v>
      </c>
      <c r="BG991" s="1">
        <v>-1.0</v>
      </c>
      <c r="BH991" s="1">
        <v>1.0</v>
      </c>
      <c r="BI991" s="1">
        <v>-1.0</v>
      </c>
      <c r="BJ991" s="1">
        <v>1.0</v>
      </c>
      <c r="BK991" s="1">
        <v>1.0</v>
      </c>
      <c r="BL991" s="1">
        <v>1.0</v>
      </c>
      <c r="BM991" s="1">
        <v>-1.0</v>
      </c>
      <c r="BN991" s="1">
        <v>-1.0</v>
      </c>
      <c r="BO991" s="1">
        <v>-1.0</v>
      </c>
      <c r="BP991" s="1">
        <v>-1.0</v>
      </c>
      <c r="BQ991" s="1">
        <v>-1.0</v>
      </c>
      <c r="BR991" s="1">
        <v>-1.0</v>
      </c>
      <c r="BS991" s="1">
        <v>-1.0</v>
      </c>
      <c r="BT991" s="1">
        <v>-1.0</v>
      </c>
      <c r="BU991" s="1">
        <v>1.0</v>
      </c>
      <c r="BV991" s="1">
        <v>1.0</v>
      </c>
      <c r="BW991" s="1">
        <v>-1.0</v>
      </c>
      <c r="BX991" s="1">
        <v>1.0</v>
      </c>
      <c r="BY991" s="1">
        <v>-1.0</v>
      </c>
      <c r="BZ991" s="1">
        <v>1.0</v>
      </c>
      <c r="CA991" s="1">
        <v>-1.0</v>
      </c>
      <c r="CB991" s="1">
        <v>-1.0</v>
      </c>
      <c r="CC991" s="1">
        <v>-1.0</v>
      </c>
      <c r="CD991" s="1">
        <v>33724.0</v>
      </c>
    </row>
    <row r="992">
      <c r="A992" s="1">
        <v>1.4744912E7</v>
      </c>
      <c r="B992" s="1" t="s">
        <v>5459</v>
      </c>
      <c r="C992" s="1" t="s">
        <v>5460</v>
      </c>
      <c r="D992" s="1" t="s">
        <v>5461</v>
      </c>
      <c r="E992" s="1" t="s">
        <v>85</v>
      </c>
      <c r="F992" s="1" t="s">
        <v>5462</v>
      </c>
      <c r="G992" s="1" t="s">
        <v>5463</v>
      </c>
      <c r="H992" s="1" t="s">
        <v>5464</v>
      </c>
      <c r="I992" s="1">
        <v>948164.0</v>
      </c>
      <c r="J992" s="1">
        <v>40764.0</v>
      </c>
      <c r="M992" s="1">
        <v>0.0</v>
      </c>
      <c r="N992" s="1">
        <v>1.0</v>
      </c>
      <c r="O992" s="1">
        <v>1.0</v>
      </c>
      <c r="P992" s="1" t="s">
        <v>123</v>
      </c>
      <c r="Q992" s="1" t="s">
        <v>124</v>
      </c>
      <c r="R992" s="1">
        <v>40.7014</v>
      </c>
      <c r="S992" s="1">
        <v>-73.91798</v>
      </c>
      <c r="T992" s="1" t="s">
        <v>91</v>
      </c>
      <c r="U992" s="1" t="s">
        <v>113</v>
      </c>
      <c r="V992" s="1">
        <v>3.0</v>
      </c>
      <c r="W992" s="1">
        <v>1.0</v>
      </c>
      <c r="X992" s="1">
        <v>1.0</v>
      </c>
      <c r="Y992" s="1">
        <v>2.0</v>
      </c>
      <c r="Z992" s="1" t="s">
        <v>93</v>
      </c>
      <c r="AA992" s="1" t="s">
        <v>5465</v>
      </c>
      <c r="AB992" s="1">
        <v>80.0</v>
      </c>
      <c r="AC992" s="1">
        <v>1.0</v>
      </c>
      <c r="AD992" s="1">
        <v>10.0</v>
      </c>
      <c r="AE992" s="1">
        <v>2.0</v>
      </c>
      <c r="AF992" s="1" t="s">
        <v>1891</v>
      </c>
      <c r="AG992" s="1">
        <v>1.0</v>
      </c>
      <c r="AH992" s="1">
        <v>0.0</v>
      </c>
      <c r="AI992" s="1">
        <v>0.0</v>
      </c>
      <c r="AJ992" s="1">
        <v>0.0</v>
      </c>
      <c r="AK992" s="1">
        <v>0.0</v>
      </c>
      <c r="AL992" s="1">
        <v>4.0</v>
      </c>
      <c r="AM992" s="1">
        <v>0.0</v>
      </c>
      <c r="AN992" s="1">
        <v>95.0</v>
      </c>
      <c r="AO992" s="1">
        <v>10.0</v>
      </c>
      <c r="AP992" s="1">
        <v>10.0</v>
      </c>
      <c r="AQ992" s="1">
        <v>10.0</v>
      </c>
      <c r="AR992" s="1">
        <v>10.0</v>
      </c>
      <c r="AS992" s="1">
        <v>10.0</v>
      </c>
      <c r="AT992" s="1">
        <v>10.0</v>
      </c>
      <c r="AU992" s="1">
        <v>1.0</v>
      </c>
      <c r="AV992" s="1" t="s">
        <v>96</v>
      </c>
      <c r="AW992" s="1">
        <v>1.0</v>
      </c>
      <c r="AX992" s="1">
        <v>0.0</v>
      </c>
      <c r="AY992" s="1">
        <v>1.0</v>
      </c>
      <c r="AZ992" s="1">
        <v>0.0</v>
      </c>
      <c r="BA992" s="1">
        <v>0.12</v>
      </c>
      <c r="BB992" s="1">
        <v>-1.0</v>
      </c>
      <c r="BC992" s="1">
        <v>1.0</v>
      </c>
      <c r="BD992" s="1">
        <v>-1.0</v>
      </c>
      <c r="BE992" s="1">
        <v>-1.0</v>
      </c>
      <c r="BF992" s="1">
        <v>-1.0</v>
      </c>
      <c r="BG992" s="1">
        <v>-1.0</v>
      </c>
      <c r="BH992" s="1">
        <v>1.0</v>
      </c>
      <c r="BI992" s="1">
        <v>-1.0</v>
      </c>
      <c r="BJ992" s="1">
        <v>1.0</v>
      </c>
      <c r="BK992" s="1">
        <v>-1.0</v>
      </c>
      <c r="BL992" s="1">
        <v>1.0</v>
      </c>
      <c r="BM992" s="1">
        <v>1.0</v>
      </c>
      <c r="BN992" s="1">
        <v>-1.0</v>
      </c>
      <c r="BO992" s="1">
        <v>-1.0</v>
      </c>
      <c r="BP992" s="1">
        <v>1.0</v>
      </c>
      <c r="BQ992" s="1">
        <v>1.0</v>
      </c>
      <c r="BR992" s="1">
        <v>-1.0</v>
      </c>
      <c r="BS992" s="1">
        <v>-1.0</v>
      </c>
      <c r="BT992" s="1">
        <v>-1.0</v>
      </c>
      <c r="BU992" s="1">
        <v>1.0</v>
      </c>
      <c r="BV992" s="1">
        <v>1.0</v>
      </c>
      <c r="BW992" s="1">
        <v>-1.0</v>
      </c>
      <c r="BX992" s="1">
        <v>-1.0</v>
      </c>
      <c r="BY992" s="1">
        <v>-1.0</v>
      </c>
      <c r="BZ992" s="1">
        <v>1.0</v>
      </c>
      <c r="CA992" s="1">
        <v>-1.0</v>
      </c>
      <c r="CB992" s="1">
        <v>-1.0</v>
      </c>
      <c r="CC992" s="1">
        <v>-1.0</v>
      </c>
      <c r="CD992" s="1">
        <v>33741.0</v>
      </c>
    </row>
    <row r="993">
      <c r="A993" s="1">
        <v>3.1144302E7</v>
      </c>
      <c r="B993" s="1" t="s">
        <v>5466</v>
      </c>
      <c r="C993" s="1" t="s">
        <v>5467</v>
      </c>
      <c r="D993" s="1" t="s">
        <v>5468</v>
      </c>
      <c r="E993" s="1" t="s">
        <v>85</v>
      </c>
      <c r="F993" s="1" t="s">
        <v>5469</v>
      </c>
      <c r="G993" s="1" t="s">
        <v>5470</v>
      </c>
      <c r="H993" s="1" t="s">
        <v>5471</v>
      </c>
      <c r="I993" s="1">
        <v>9152003.0</v>
      </c>
      <c r="J993" s="1">
        <v>41547.0</v>
      </c>
      <c r="K993" s="1" t="s">
        <v>134</v>
      </c>
      <c r="L993" s="1">
        <v>1.0</v>
      </c>
      <c r="M993" s="1">
        <v>0.0</v>
      </c>
      <c r="N993" s="1">
        <v>1.0</v>
      </c>
      <c r="O993" s="1">
        <v>1.0</v>
      </c>
      <c r="P993" s="1" t="s">
        <v>89</v>
      </c>
      <c r="Q993" s="1" t="s">
        <v>177</v>
      </c>
      <c r="R993" s="1">
        <v>40.7217599999999</v>
      </c>
      <c r="S993" s="1">
        <v>-73.99218</v>
      </c>
      <c r="T993" s="1" t="s">
        <v>91</v>
      </c>
      <c r="U993" s="1" t="s">
        <v>92</v>
      </c>
      <c r="V993" s="1">
        <v>2.0</v>
      </c>
      <c r="W993" s="1">
        <v>1.0</v>
      </c>
      <c r="X993" s="1">
        <v>1.0</v>
      </c>
      <c r="Y993" s="1">
        <v>1.0</v>
      </c>
      <c r="Z993" s="1" t="s">
        <v>93</v>
      </c>
      <c r="AA993" s="1" t="s">
        <v>5472</v>
      </c>
      <c r="AB993" s="1">
        <v>199.0</v>
      </c>
      <c r="AC993" s="1">
        <v>1.0</v>
      </c>
      <c r="AD993" s="1">
        <v>0.0</v>
      </c>
      <c r="AE993" s="1">
        <v>2.0</v>
      </c>
      <c r="AF993" s="1" t="s">
        <v>95</v>
      </c>
      <c r="AG993" s="1">
        <v>1.0</v>
      </c>
      <c r="AH993" s="1">
        <v>8.0</v>
      </c>
      <c r="AI993" s="1">
        <v>16.0</v>
      </c>
      <c r="AJ993" s="1">
        <v>16.0</v>
      </c>
      <c r="AK993" s="1">
        <v>16.0</v>
      </c>
      <c r="AL993" s="1">
        <v>18.0</v>
      </c>
      <c r="AM993" s="1">
        <v>18.0</v>
      </c>
      <c r="AN993" s="1">
        <v>97.0</v>
      </c>
      <c r="AO993" s="1">
        <v>9.0</v>
      </c>
      <c r="AP993" s="1">
        <v>10.0</v>
      </c>
      <c r="AQ993" s="1">
        <v>10.0</v>
      </c>
      <c r="AR993" s="1">
        <v>10.0</v>
      </c>
      <c r="AS993" s="1">
        <v>10.0</v>
      </c>
      <c r="AT993" s="1">
        <v>9.0</v>
      </c>
      <c r="AU993" s="1">
        <v>1.0</v>
      </c>
      <c r="AV993" s="1" t="s">
        <v>96</v>
      </c>
      <c r="AW993" s="1">
        <v>1.0</v>
      </c>
      <c r="AX993" s="1">
        <v>1.0</v>
      </c>
      <c r="AY993" s="1">
        <v>0.0</v>
      </c>
      <c r="AZ993" s="1">
        <v>0.0</v>
      </c>
      <c r="BA993" s="1">
        <v>2.92</v>
      </c>
      <c r="BB993" s="1">
        <v>-1.0</v>
      </c>
      <c r="BC993" s="1">
        <v>1.0</v>
      </c>
      <c r="BD993" s="1">
        <v>-1.0</v>
      </c>
      <c r="BE993" s="1">
        <v>-1.0</v>
      </c>
      <c r="BF993" s="1">
        <v>-1.0</v>
      </c>
      <c r="BG993" s="1">
        <v>-1.0</v>
      </c>
      <c r="BH993" s="1">
        <v>1.0</v>
      </c>
      <c r="BI993" s="1">
        <v>-1.0</v>
      </c>
      <c r="BJ993" s="1">
        <v>1.0</v>
      </c>
      <c r="BK993" s="1">
        <v>1.0</v>
      </c>
      <c r="BL993" s="1">
        <v>1.0</v>
      </c>
      <c r="BM993" s="1">
        <v>-1.0</v>
      </c>
      <c r="BN993" s="1">
        <v>-1.0</v>
      </c>
      <c r="BO993" s="1">
        <v>-1.0</v>
      </c>
      <c r="BP993" s="1">
        <v>-1.0</v>
      </c>
      <c r="BQ993" s="1">
        <v>1.0</v>
      </c>
      <c r="BR993" s="1">
        <v>-1.0</v>
      </c>
      <c r="BS993" s="1">
        <v>-1.0</v>
      </c>
      <c r="BT993" s="1">
        <v>-1.0</v>
      </c>
      <c r="BU993" s="1">
        <v>1.0</v>
      </c>
      <c r="BV993" s="1">
        <v>-1.0</v>
      </c>
      <c r="BW993" s="1">
        <v>-1.0</v>
      </c>
      <c r="BX993" s="1">
        <v>1.0</v>
      </c>
      <c r="BY993" s="1">
        <v>-1.0</v>
      </c>
      <c r="BZ993" s="1">
        <v>-1.0</v>
      </c>
      <c r="CA993" s="1">
        <v>-1.0</v>
      </c>
      <c r="CB993" s="1">
        <v>-1.0</v>
      </c>
      <c r="CC993" s="1">
        <v>-1.0</v>
      </c>
      <c r="CD993" s="1">
        <v>33754.0</v>
      </c>
    </row>
    <row r="994">
      <c r="A994" s="1">
        <v>9046095.0</v>
      </c>
      <c r="B994" s="1" t="s">
        <v>5473</v>
      </c>
      <c r="C994" s="1" t="s">
        <v>5474</v>
      </c>
      <c r="D994" s="1" t="s">
        <v>5475</v>
      </c>
      <c r="E994" s="1" t="s">
        <v>85</v>
      </c>
      <c r="F994" s="1" t="s">
        <v>5476</v>
      </c>
      <c r="G994" s="1" t="s">
        <v>5477</v>
      </c>
      <c r="H994" s="1" t="s">
        <v>5478</v>
      </c>
      <c r="I994" s="1">
        <v>1.2995701E7</v>
      </c>
      <c r="J994" s="1">
        <v>41708.0</v>
      </c>
      <c r="M994" s="1">
        <v>0.0</v>
      </c>
      <c r="N994" s="1">
        <v>1.0</v>
      </c>
      <c r="O994" s="1">
        <v>1.0</v>
      </c>
      <c r="P994" s="1" t="s">
        <v>89</v>
      </c>
      <c r="Q994" s="1" t="s">
        <v>1946</v>
      </c>
      <c r="R994" s="1">
        <v>40.7320799999999</v>
      </c>
      <c r="S994" s="1">
        <v>-74.00393</v>
      </c>
      <c r="T994" s="1" t="s">
        <v>91</v>
      </c>
      <c r="U994" s="1" t="s">
        <v>92</v>
      </c>
      <c r="V994" s="1">
        <v>2.0</v>
      </c>
      <c r="W994" s="1">
        <v>1.0</v>
      </c>
      <c r="X994" s="1">
        <v>1.0</v>
      </c>
      <c r="Y994" s="1">
        <v>1.0</v>
      </c>
      <c r="Z994" s="1" t="s">
        <v>93</v>
      </c>
      <c r="AA994" s="1" t="s">
        <v>5479</v>
      </c>
      <c r="AB994" s="1">
        <v>200.0</v>
      </c>
      <c r="AC994" s="1">
        <v>1.0</v>
      </c>
      <c r="AD994" s="1">
        <v>0.0</v>
      </c>
      <c r="AE994" s="1">
        <v>4.0</v>
      </c>
      <c r="AF994" s="1" t="s">
        <v>479</v>
      </c>
      <c r="AG994" s="1">
        <v>1.0</v>
      </c>
      <c r="AH994" s="1">
        <v>0.0</v>
      </c>
      <c r="AI994" s="1">
        <v>0.0</v>
      </c>
      <c r="AJ994" s="1">
        <v>0.0</v>
      </c>
      <c r="AK994" s="1">
        <v>0.0</v>
      </c>
      <c r="AL994" s="1">
        <v>1.0</v>
      </c>
      <c r="AM994" s="1">
        <v>0.0</v>
      </c>
      <c r="AN994" s="1">
        <v>80.0</v>
      </c>
      <c r="AO994" s="1">
        <v>10.0</v>
      </c>
      <c r="AP994" s="1">
        <v>6.0</v>
      </c>
      <c r="AQ994" s="1">
        <v>10.0</v>
      </c>
      <c r="AR994" s="1">
        <v>10.0</v>
      </c>
      <c r="AS994" s="1">
        <v>8.0</v>
      </c>
      <c r="AT994" s="1">
        <v>6.0</v>
      </c>
      <c r="AU994" s="1">
        <v>0.0</v>
      </c>
      <c r="AV994" s="1" t="s">
        <v>96</v>
      </c>
      <c r="AW994" s="1">
        <v>1.0</v>
      </c>
      <c r="AX994" s="1">
        <v>1.0</v>
      </c>
      <c r="AY994" s="1">
        <v>0.0</v>
      </c>
      <c r="AZ994" s="1">
        <v>0.0</v>
      </c>
      <c r="BA994" s="1">
        <v>0.02</v>
      </c>
      <c r="BB994" s="1">
        <v>-1.0</v>
      </c>
      <c r="BC994" s="1">
        <v>1.0</v>
      </c>
      <c r="BD994" s="1">
        <v>-1.0</v>
      </c>
      <c r="BE994" s="1">
        <v>-1.0</v>
      </c>
      <c r="BF994" s="1">
        <v>-1.0</v>
      </c>
      <c r="BG994" s="1">
        <v>-1.0</v>
      </c>
      <c r="BH994" s="1">
        <v>-1.0</v>
      </c>
      <c r="BI994" s="1">
        <v>-1.0</v>
      </c>
      <c r="BJ994" s="1">
        <v>1.0</v>
      </c>
      <c r="BK994" s="1">
        <v>-1.0</v>
      </c>
      <c r="BL994" s="1">
        <v>-1.0</v>
      </c>
      <c r="BM994" s="1">
        <v>-1.0</v>
      </c>
      <c r="BN994" s="1">
        <v>1.0</v>
      </c>
      <c r="BO994" s="1">
        <v>-1.0</v>
      </c>
      <c r="BP994" s="1">
        <v>-1.0</v>
      </c>
      <c r="BQ994" s="1">
        <v>-1.0</v>
      </c>
      <c r="BR994" s="1">
        <v>-1.0</v>
      </c>
      <c r="BS994" s="1">
        <v>-1.0</v>
      </c>
      <c r="BT994" s="1">
        <v>-1.0</v>
      </c>
      <c r="BU994" s="1">
        <v>1.0</v>
      </c>
      <c r="BV994" s="1">
        <v>-1.0</v>
      </c>
      <c r="BW994" s="1">
        <v>-1.0</v>
      </c>
      <c r="BX994" s="1">
        <v>-1.0</v>
      </c>
      <c r="BY994" s="1">
        <v>-1.0</v>
      </c>
      <c r="BZ994" s="1">
        <v>-1.0</v>
      </c>
      <c r="CA994" s="1">
        <v>-1.0</v>
      </c>
      <c r="CB994" s="1">
        <v>-1.0</v>
      </c>
      <c r="CC994" s="1">
        <v>-1.0</v>
      </c>
      <c r="CD994" s="1">
        <v>33761.0</v>
      </c>
    </row>
    <row r="995">
      <c r="A995" s="1">
        <v>3.570707E7</v>
      </c>
      <c r="B995" s="1" t="s">
        <v>5480</v>
      </c>
      <c r="C995" s="1" t="s">
        <v>5481</v>
      </c>
      <c r="D995" s="1" t="s">
        <v>5482</v>
      </c>
      <c r="E995" s="1" t="s">
        <v>85</v>
      </c>
      <c r="G995" s="1" t="s">
        <v>5483</v>
      </c>
      <c r="I995" s="1">
        <v>2.2071068E7</v>
      </c>
      <c r="J995" s="1">
        <v>41915.0</v>
      </c>
      <c r="K995" s="1" t="s">
        <v>134</v>
      </c>
      <c r="L995" s="1">
        <v>1.0</v>
      </c>
      <c r="M995" s="1">
        <v>0.0</v>
      </c>
      <c r="N995" s="1">
        <v>0.0</v>
      </c>
      <c r="O995" s="1">
        <v>1.0</v>
      </c>
      <c r="P995" s="1" t="s">
        <v>123</v>
      </c>
      <c r="Q995" s="1" t="s">
        <v>185</v>
      </c>
      <c r="R995" s="1">
        <v>40.70929</v>
      </c>
      <c r="S995" s="1">
        <v>-73.96889</v>
      </c>
      <c r="T995" s="1" t="s">
        <v>91</v>
      </c>
      <c r="U995" s="1" t="s">
        <v>113</v>
      </c>
      <c r="V995" s="1">
        <v>1.0</v>
      </c>
      <c r="W995" s="1">
        <v>1.0</v>
      </c>
      <c r="X995" s="1">
        <v>1.0</v>
      </c>
      <c r="Y995" s="1">
        <v>1.0</v>
      </c>
      <c r="Z995" s="1" t="s">
        <v>93</v>
      </c>
      <c r="AA995" s="1" t="s">
        <v>5484</v>
      </c>
      <c r="AB995" s="1">
        <v>115.0</v>
      </c>
      <c r="AC995" s="1">
        <v>1.0</v>
      </c>
      <c r="AD995" s="1">
        <v>0.0</v>
      </c>
      <c r="AE995" s="1">
        <v>1.0</v>
      </c>
      <c r="AF995" s="1" t="s">
        <v>202</v>
      </c>
      <c r="AG995" s="1">
        <v>1.0</v>
      </c>
      <c r="AH995" s="1">
        <v>30.0</v>
      </c>
      <c r="AI995" s="1">
        <v>60.0</v>
      </c>
      <c r="AJ995" s="1">
        <v>90.0</v>
      </c>
      <c r="AK995" s="1">
        <v>90.0</v>
      </c>
      <c r="AL995" s="1">
        <v>0.0</v>
      </c>
      <c r="AM995" s="1">
        <v>0.0</v>
      </c>
      <c r="AU995" s="1">
        <v>1.0</v>
      </c>
      <c r="AV995" s="1" t="s">
        <v>105</v>
      </c>
      <c r="AW995" s="1">
        <v>1.0</v>
      </c>
      <c r="AX995" s="1">
        <v>0.0</v>
      </c>
      <c r="AY995" s="1">
        <v>1.0</v>
      </c>
      <c r="AZ995" s="1">
        <v>0.0</v>
      </c>
      <c r="BB995" s="1">
        <v>-1.0</v>
      </c>
      <c r="BC995" s="1">
        <v>1.0</v>
      </c>
      <c r="BD995" s="1">
        <v>-1.0</v>
      </c>
      <c r="BE995" s="1">
        <v>-1.0</v>
      </c>
      <c r="BF995" s="1">
        <v>-1.0</v>
      </c>
      <c r="BG995" s="1">
        <v>-1.0</v>
      </c>
      <c r="BH995" s="1">
        <v>-1.0</v>
      </c>
      <c r="BI995" s="1">
        <v>-1.0</v>
      </c>
      <c r="BJ995" s="1">
        <v>1.0</v>
      </c>
      <c r="BK995" s="1">
        <v>-1.0</v>
      </c>
      <c r="BL995" s="1">
        <v>-1.0</v>
      </c>
      <c r="BM995" s="1">
        <v>1.0</v>
      </c>
      <c r="BN995" s="1">
        <v>1.0</v>
      </c>
      <c r="BO995" s="1">
        <v>-1.0</v>
      </c>
      <c r="BP995" s="1">
        <v>-1.0</v>
      </c>
      <c r="BQ995" s="1">
        <v>1.0</v>
      </c>
      <c r="BR995" s="1">
        <v>-1.0</v>
      </c>
      <c r="BS995" s="1">
        <v>-1.0</v>
      </c>
      <c r="BT995" s="1">
        <v>-1.0</v>
      </c>
      <c r="BU995" s="1">
        <v>1.0</v>
      </c>
      <c r="BV995" s="1">
        <v>-1.0</v>
      </c>
      <c r="BW995" s="1">
        <v>-1.0</v>
      </c>
      <c r="BX995" s="1">
        <v>-1.0</v>
      </c>
      <c r="BY995" s="1">
        <v>-1.0</v>
      </c>
      <c r="BZ995" s="1">
        <v>-1.0</v>
      </c>
      <c r="CA995" s="1">
        <v>-1.0</v>
      </c>
      <c r="CB995" s="1">
        <v>-1.0</v>
      </c>
      <c r="CC995" s="1">
        <v>-1.0</v>
      </c>
      <c r="CD995" s="1">
        <v>33799.0</v>
      </c>
    </row>
    <row r="996">
      <c r="A996" s="1">
        <v>7369427.0</v>
      </c>
      <c r="B996" s="1" t="s">
        <v>5485</v>
      </c>
      <c r="C996" s="1" t="s">
        <v>5486</v>
      </c>
      <c r="D996" s="1" t="s">
        <v>5487</v>
      </c>
      <c r="E996" s="1" t="s">
        <v>85</v>
      </c>
      <c r="F996" s="1" t="s">
        <v>5488</v>
      </c>
      <c r="G996" s="1" t="s">
        <v>5489</v>
      </c>
      <c r="H996" s="1" t="s">
        <v>5490</v>
      </c>
      <c r="I996" s="1">
        <v>6486116.0</v>
      </c>
      <c r="J996" s="1">
        <v>41414.0</v>
      </c>
      <c r="K996" s="1" t="s">
        <v>134</v>
      </c>
      <c r="L996" s="1">
        <v>1.0</v>
      </c>
      <c r="M996" s="1">
        <v>0.0</v>
      </c>
      <c r="N996" s="1">
        <v>4.0</v>
      </c>
      <c r="O996" s="1">
        <v>1.0</v>
      </c>
      <c r="P996" s="1" t="s">
        <v>89</v>
      </c>
      <c r="Q996" s="1" t="s">
        <v>1393</v>
      </c>
      <c r="R996" s="1">
        <v>40.7885799999999</v>
      </c>
      <c r="S996" s="1">
        <v>-73.94742</v>
      </c>
      <c r="T996" s="1" t="s">
        <v>91</v>
      </c>
      <c r="U996" s="1" t="s">
        <v>92</v>
      </c>
      <c r="V996" s="1">
        <v>7.0</v>
      </c>
      <c r="W996" s="1">
        <v>1.0</v>
      </c>
      <c r="X996" s="1">
        <v>2.0</v>
      </c>
      <c r="Y996" s="1">
        <v>2.0</v>
      </c>
      <c r="Z996" s="1" t="s">
        <v>93</v>
      </c>
      <c r="AA996" s="1" t="s">
        <v>5491</v>
      </c>
      <c r="AB996" s="1">
        <v>174.0</v>
      </c>
      <c r="AC996" s="1">
        <v>1.0</v>
      </c>
      <c r="AD996" s="1">
        <v>30.0</v>
      </c>
      <c r="AE996" s="1">
        <v>1.0</v>
      </c>
      <c r="AF996" s="1" t="s">
        <v>407</v>
      </c>
      <c r="AG996" s="1">
        <v>1.0</v>
      </c>
      <c r="AH996" s="1">
        <v>0.0</v>
      </c>
      <c r="AI996" s="1">
        <v>19.0</v>
      </c>
      <c r="AJ996" s="1">
        <v>49.0</v>
      </c>
      <c r="AK996" s="1">
        <v>322.0</v>
      </c>
      <c r="AL996" s="1">
        <v>19.0</v>
      </c>
      <c r="AM996" s="1">
        <v>7.0</v>
      </c>
      <c r="AN996" s="1">
        <v>92.0</v>
      </c>
      <c r="AO996" s="1">
        <v>10.0</v>
      </c>
      <c r="AP996" s="1">
        <v>9.0</v>
      </c>
      <c r="AQ996" s="1">
        <v>10.0</v>
      </c>
      <c r="AR996" s="1">
        <v>10.0</v>
      </c>
      <c r="AS996" s="1">
        <v>10.0</v>
      </c>
      <c r="AT996" s="1">
        <v>9.0</v>
      </c>
      <c r="AU996" s="1">
        <v>0.0</v>
      </c>
      <c r="AV996" s="1" t="s">
        <v>117</v>
      </c>
      <c r="AW996" s="1">
        <v>4.0</v>
      </c>
      <c r="AX996" s="1">
        <v>1.0</v>
      </c>
      <c r="AY996" s="1">
        <v>2.0</v>
      </c>
      <c r="AZ996" s="1">
        <v>1.0</v>
      </c>
      <c r="BA996" s="1">
        <v>0.43</v>
      </c>
      <c r="BB996" s="1">
        <v>1.0</v>
      </c>
      <c r="BC996" s="1">
        <v>1.0</v>
      </c>
      <c r="BD996" s="1">
        <v>-1.0</v>
      </c>
      <c r="BE996" s="1">
        <v>-1.0</v>
      </c>
      <c r="BF996" s="1">
        <v>-1.0</v>
      </c>
      <c r="BG996" s="1">
        <v>-1.0</v>
      </c>
      <c r="BH996" s="1">
        <v>-1.0</v>
      </c>
      <c r="BI996" s="1">
        <v>-1.0</v>
      </c>
      <c r="BJ996" s="1">
        <v>1.0</v>
      </c>
      <c r="BK996" s="1">
        <v>-1.0</v>
      </c>
      <c r="BL996" s="1">
        <v>-1.0</v>
      </c>
      <c r="BM996" s="1">
        <v>1.0</v>
      </c>
      <c r="BN996" s="1">
        <v>-1.0</v>
      </c>
      <c r="BO996" s="1">
        <v>-1.0</v>
      </c>
      <c r="BP996" s="1">
        <v>-1.0</v>
      </c>
      <c r="BQ996" s="1">
        <v>1.0</v>
      </c>
      <c r="BR996" s="1">
        <v>-1.0</v>
      </c>
      <c r="BS996" s="1">
        <v>1.0</v>
      </c>
      <c r="BT996" s="1">
        <v>-1.0</v>
      </c>
      <c r="BU996" s="1">
        <v>1.0</v>
      </c>
      <c r="BV996" s="1">
        <v>1.0</v>
      </c>
      <c r="BW996" s="1">
        <v>-1.0</v>
      </c>
      <c r="BX996" s="1">
        <v>-1.0</v>
      </c>
      <c r="BY996" s="1">
        <v>1.0</v>
      </c>
      <c r="BZ996" s="1">
        <v>-1.0</v>
      </c>
      <c r="CA996" s="1">
        <v>-1.0</v>
      </c>
      <c r="CB996" s="1">
        <v>-1.0</v>
      </c>
      <c r="CC996" s="1">
        <v>-1.0</v>
      </c>
      <c r="CD996" s="1">
        <v>33813.0</v>
      </c>
    </row>
    <row r="997">
      <c r="A997" s="1">
        <v>5382755.0</v>
      </c>
      <c r="B997" s="1" t="s">
        <v>5492</v>
      </c>
      <c r="C997" s="1" t="s">
        <v>5493</v>
      </c>
      <c r="D997" s="1" t="s">
        <v>5494</v>
      </c>
      <c r="E997" s="1" t="s">
        <v>85</v>
      </c>
      <c r="F997" s="1" t="s">
        <v>5167</v>
      </c>
      <c r="G997" s="1" t="s">
        <v>5495</v>
      </c>
      <c r="H997" s="1" t="s">
        <v>5496</v>
      </c>
      <c r="I997" s="1">
        <v>2.6377263E7</v>
      </c>
      <c r="J997" s="1">
        <v>42023.0</v>
      </c>
      <c r="K997" s="1" t="s">
        <v>88</v>
      </c>
      <c r="L997" s="1">
        <v>0.94</v>
      </c>
      <c r="M997" s="1">
        <v>1.0</v>
      </c>
      <c r="N997" s="1">
        <v>50.0</v>
      </c>
      <c r="O997" s="1">
        <v>1.0</v>
      </c>
      <c r="P997" s="1" t="s">
        <v>123</v>
      </c>
      <c r="Q997" s="1" t="s">
        <v>124</v>
      </c>
      <c r="R997" s="1">
        <v>40.6593</v>
      </c>
      <c r="S997" s="1">
        <v>-73.93512</v>
      </c>
      <c r="T997" s="1" t="s">
        <v>91</v>
      </c>
      <c r="U997" s="1" t="s">
        <v>113</v>
      </c>
      <c r="V997" s="1">
        <v>2.0</v>
      </c>
      <c r="W997" s="1">
        <v>1.0</v>
      </c>
      <c r="X997" s="1">
        <v>1.0</v>
      </c>
      <c r="Y997" s="1">
        <v>1.0</v>
      </c>
      <c r="Z997" s="1" t="s">
        <v>93</v>
      </c>
      <c r="AA997" s="1" t="s">
        <v>5497</v>
      </c>
      <c r="AB997" s="1">
        <v>44.0</v>
      </c>
      <c r="AC997" s="1">
        <v>1.0</v>
      </c>
      <c r="AD997" s="1">
        <v>7.0</v>
      </c>
      <c r="AE997" s="1">
        <v>30.0</v>
      </c>
      <c r="AF997" s="1" t="s">
        <v>95</v>
      </c>
      <c r="AG997" s="1">
        <v>1.0</v>
      </c>
      <c r="AH997" s="1">
        <v>2.0</v>
      </c>
      <c r="AI997" s="1">
        <v>23.0</v>
      </c>
      <c r="AJ997" s="1">
        <v>53.0</v>
      </c>
      <c r="AK997" s="1">
        <v>273.0</v>
      </c>
      <c r="AL997" s="1">
        <v>1.0</v>
      </c>
      <c r="AM997" s="1">
        <v>0.0</v>
      </c>
      <c r="AN997" s="1">
        <v>100.0</v>
      </c>
      <c r="AO997" s="1">
        <v>10.0</v>
      </c>
      <c r="AP997" s="1">
        <v>10.0</v>
      </c>
      <c r="AQ997" s="1">
        <v>10.0</v>
      </c>
      <c r="AR997" s="1">
        <v>10.0</v>
      </c>
      <c r="AS997" s="1">
        <v>10.0</v>
      </c>
      <c r="AT997" s="1">
        <v>10.0</v>
      </c>
      <c r="AU997" s="1">
        <v>0.0</v>
      </c>
      <c r="AV997" s="1" t="s">
        <v>96</v>
      </c>
      <c r="AW997" s="1">
        <v>43.0</v>
      </c>
      <c r="AX997" s="1">
        <v>0.0</v>
      </c>
      <c r="AY997" s="1">
        <v>43.0</v>
      </c>
      <c r="AZ997" s="1">
        <v>0.0</v>
      </c>
      <c r="BA997" s="1">
        <v>0.03</v>
      </c>
      <c r="BB997" s="1">
        <v>-1.0</v>
      </c>
      <c r="BC997" s="1">
        <v>1.0</v>
      </c>
      <c r="BD997" s="1">
        <v>-1.0</v>
      </c>
      <c r="BE997" s="1">
        <v>-1.0</v>
      </c>
      <c r="BF997" s="1">
        <v>-1.0</v>
      </c>
      <c r="BG997" s="1">
        <v>-1.0</v>
      </c>
      <c r="BH997" s="1">
        <v>-1.0</v>
      </c>
      <c r="BI997" s="1">
        <v>-1.0</v>
      </c>
      <c r="BJ997" s="1">
        <v>1.0</v>
      </c>
      <c r="BK997" s="1">
        <v>-1.0</v>
      </c>
      <c r="BL997" s="1">
        <v>-1.0</v>
      </c>
      <c r="BM997" s="1">
        <v>1.0</v>
      </c>
      <c r="BN997" s="1">
        <v>-1.0</v>
      </c>
      <c r="BO997" s="1">
        <v>-1.0</v>
      </c>
      <c r="BP997" s="1">
        <v>-1.0</v>
      </c>
      <c r="BQ997" s="1">
        <v>-1.0</v>
      </c>
      <c r="BR997" s="1">
        <v>-1.0</v>
      </c>
      <c r="BS997" s="1">
        <v>-1.0</v>
      </c>
      <c r="BT997" s="1">
        <v>-1.0</v>
      </c>
      <c r="BU997" s="1">
        <v>1.0</v>
      </c>
      <c r="BV997" s="1">
        <v>-1.0</v>
      </c>
      <c r="BW997" s="1">
        <v>-1.0</v>
      </c>
      <c r="BX997" s="1">
        <v>-1.0</v>
      </c>
      <c r="BY997" s="1">
        <v>-1.0</v>
      </c>
      <c r="BZ997" s="1">
        <v>-1.0</v>
      </c>
      <c r="CA997" s="1">
        <v>-1.0</v>
      </c>
      <c r="CB997" s="1">
        <v>-1.0</v>
      </c>
      <c r="CC997" s="1">
        <v>-1.0</v>
      </c>
      <c r="CD997" s="1">
        <v>33892.0</v>
      </c>
    </row>
    <row r="998">
      <c r="A998" s="1">
        <v>3.0398077E7</v>
      </c>
      <c r="B998" s="1" t="s">
        <v>5498</v>
      </c>
      <c r="C998" s="1" t="s">
        <v>5499</v>
      </c>
      <c r="D998" s="1" t="s">
        <v>5500</v>
      </c>
      <c r="E998" s="1" t="s">
        <v>85</v>
      </c>
      <c r="F998" s="1" t="s">
        <v>5501</v>
      </c>
      <c r="G998" s="1" t="s">
        <v>5502</v>
      </c>
      <c r="H998" s="2" t="str">
        <f>- no shoes in The house</f>
        <v>#ERROR!</v>
      </c>
      <c r="I998" s="1">
        <v>1.32801944E8</v>
      </c>
      <c r="J998" s="1">
        <v>42886.0</v>
      </c>
      <c r="K998" s="1" t="s">
        <v>339</v>
      </c>
      <c r="L998" s="1">
        <v>0.33</v>
      </c>
      <c r="M998" s="1">
        <v>0.0</v>
      </c>
      <c r="N998" s="1">
        <v>2.0</v>
      </c>
      <c r="O998" s="1">
        <v>1.0</v>
      </c>
      <c r="P998" s="1" t="s">
        <v>111</v>
      </c>
      <c r="Q998" s="1" t="s">
        <v>112</v>
      </c>
      <c r="R998" s="1">
        <v>40.7686</v>
      </c>
      <c r="S998" s="1">
        <v>-73.91354</v>
      </c>
      <c r="T998" s="1" t="s">
        <v>91</v>
      </c>
      <c r="U998" s="1" t="s">
        <v>113</v>
      </c>
      <c r="V998" s="1">
        <v>2.0</v>
      </c>
      <c r="W998" s="1">
        <v>1.0</v>
      </c>
      <c r="X998" s="1">
        <v>1.0</v>
      </c>
      <c r="Y998" s="1">
        <v>1.0</v>
      </c>
      <c r="Z998" s="1" t="s">
        <v>93</v>
      </c>
      <c r="AA998" s="1" t="s">
        <v>5503</v>
      </c>
      <c r="AB998" s="1">
        <v>120.0</v>
      </c>
      <c r="AC998" s="1">
        <v>2.0</v>
      </c>
      <c r="AD998" s="1">
        <v>0.0</v>
      </c>
      <c r="AE998" s="1">
        <v>2.0</v>
      </c>
      <c r="AF998" s="1" t="s">
        <v>179</v>
      </c>
      <c r="AG998" s="1">
        <v>1.0</v>
      </c>
      <c r="AH998" s="1">
        <v>0.0</v>
      </c>
      <c r="AI998" s="1">
        <v>0.0</v>
      </c>
      <c r="AJ998" s="1">
        <v>0.0</v>
      </c>
      <c r="AK998" s="1">
        <v>0.0</v>
      </c>
      <c r="AL998" s="1">
        <v>4.0</v>
      </c>
      <c r="AM998" s="1">
        <v>4.0</v>
      </c>
      <c r="AN998" s="1">
        <v>100.0</v>
      </c>
      <c r="AO998" s="1">
        <v>10.0</v>
      </c>
      <c r="AP998" s="1">
        <v>10.0</v>
      </c>
      <c r="AQ998" s="1">
        <v>10.0</v>
      </c>
      <c r="AR998" s="1">
        <v>10.0</v>
      </c>
      <c r="AS998" s="1">
        <v>10.0</v>
      </c>
      <c r="AT998" s="1">
        <v>10.0</v>
      </c>
      <c r="AU998" s="1">
        <v>1.0</v>
      </c>
      <c r="AV998" s="1" t="s">
        <v>117</v>
      </c>
      <c r="AW998" s="1">
        <v>2.0</v>
      </c>
      <c r="AX998" s="1">
        <v>0.0</v>
      </c>
      <c r="AY998" s="1">
        <v>2.0</v>
      </c>
      <c r="AZ998" s="1">
        <v>0.0</v>
      </c>
      <c r="BA998" s="1">
        <v>0.62</v>
      </c>
      <c r="BB998" s="1">
        <v>-1.0</v>
      </c>
      <c r="BC998" s="1">
        <v>-1.0</v>
      </c>
      <c r="BD998" s="1">
        <v>-1.0</v>
      </c>
      <c r="BE998" s="1">
        <v>-1.0</v>
      </c>
      <c r="BF998" s="1">
        <v>-1.0</v>
      </c>
      <c r="BG998" s="1">
        <v>-1.0</v>
      </c>
      <c r="BH998" s="1">
        <v>-1.0</v>
      </c>
      <c r="BI998" s="1">
        <v>-1.0</v>
      </c>
      <c r="BJ998" s="1">
        <v>1.0</v>
      </c>
      <c r="BK998" s="1">
        <v>-1.0</v>
      </c>
      <c r="BL998" s="1">
        <v>-1.0</v>
      </c>
      <c r="BM998" s="1">
        <v>-1.0</v>
      </c>
      <c r="BN998" s="1">
        <v>-1.0</v>
      </c>
      <c r="BO998" s="1">
        <v>-1.0</v>
      </c>
      <c r="BP998" s="1">
        <v>-1.0</v>
      </c>
      <c r="BQ998" s="1">
        <v>-1.0</v>
      </c>
      <c r="BR998" s="1">
        <v>-1.0</v>
      </c>
      <c r="BS998" s="1">
        <v>-1.0</v>
      </c>
      <c r="BT998" s="1">
        <v>-1.0</v>
      </c>
      <c r="BU998" s="1">
        <v>1.0</v>
      </c>
      <c r="BV998" s="1">
        <v>-1.0</v>
      </c>
      <c r="BW998" s="1">
        <v>-1.0</v>
      </c>
      <c r="BX998" s="1">
        <v>-1.0</v>
      </c>
      <c r="BY998" s="1">
        <v>-1.0</v>
      </c>
      <c r="BZ998" s="1">
        <v>-1.0</v>
      </c>
      <c r="CA998" s="1">
        <v>-1.0</v>
      </c>
      <c r="CB998" s="1">
        <v>-1.0</v>
      </c>
      <c r="CC998" s="1">
        <v>-1.0</v>
      </c>
      <c r="CD998" s="1">
        <v>33958.0</v>
      </c>
    </row>
    <row r="999">
      <c r="A999" s="1">
        <v>1.6487077E7</v>
      </c>
      <c r="B999" s="1" t="s">
        <v>5504</v>
      </c>
      <c r="C999" s="1" t="s">
        <v>5505</v>
      </c>
      <c r="D999" s="1" t="s">
        <v>5505</v>
      </c>
      <c r="E999" s="1" t="s">
        <v>85</v>
      </c>
      <c r="H999" s="2" t="str">
        <f>- building management requires each NEW guest complete a simple one page resident screening.</f>
        <v>#ERROR!</v>
      </c>
      <c r="I999" s="1">
        <v>2.2541573E7</v>
      </c>
      <c r="J999" s="1">
        <v>41926.0</v>
      </c>
      <c r="K999" s="1" t="s">
        <v>88</v>
      </c>
      <c r="L999" s="1">
        <v>1.0</v>
      </c>
      <c r="M999" s="1">
        <v>0.0</v>
      </c>
      <c r="N999" s="1">
        <v>149.0</v>
      </c>
      <c r="O999" s="1">
        <v>1.0</v>
      </c>
      <c r="P999" s="1" t="s">
        <v>89</v>
      </c>
      <c r="Q999" s="1" t="s">
        <v>90</v>
      </c>
      <c r="R999" s="1">
        <v>40.74593</v>
      </c>
      <c r="S999" s="1">
        <v>-73.98687</v>
      </c>
      <c r="T999" s="1" t="s">
        <v>274</v>
      </c>
      <c r="U999" s="1" t="s">
        <v>92</v>
      </c>
      <c r="V999" s="1">
        <v>3.0</v>
      </c>
      <c r="W999" s="1">
        <v>1.0</v>
      </c>
      <c r="X999" s="1">
        <v>1.0</v>
      </c>
      <c r="Y999" s="1">
        <v>2.0</v>
      </c>
      <c r="Z999" s="1" t="s">
        <v>93</v>
      </c>
      <c r="AA999" s="1" t="s">
        <v>5506</v>
      </c>
      <c r="AB999" s="1">
        <v>200.0</v>
      </c>
      <c r="AC999" s="1">
        <v>1.0</v>
      </c>
      <c r="AD999" s="1">
        <v>0.0</v>
      </c>
      <c r="AE999" s="1">
        <v>30.0</v>
      </c>
      <c r="AF999" s="1" t="s">
        <v>104</v>
      </c>
      <c r="AG999" s="1">
        <v>1.0</v>
      </c>
      <c r="AH999" s="1">
        <v>30.0</v>
      </c>
      <c r="AI999" s="1">
        <v>60.0</v>
      </c>
      <c r="AJ999" s="1">
        <v>90.0</v>
      </c>
      <c r="AK999" s="1">
        <v>365.0</v>
      </c>
      <c r="AL999" s="1">
        <v>0.0</v>
      </c>
      <c r="AM999" s="1">
        <v>0.0</v>
      </c>
      <c r="AU999" s="1">
        <v>0.0</v>
      </c>
      <c r="AV999" s="1" t="s">
        <v>117</v>
      </c>
      <c r="AW999" s="1">
        <v>87.0</v>
      </c>
      <c r="AX999" s="1">
        <v>87.0</v>
      </c>
      <c r="AY999" s="1">
        <v>0.0</v>
      </c>
      <c r="AZ999" s="1">
        <v>0.0</v>
      </c>
      <c r="BB999" s="1">
        <v>1.0</v>
      </c>
      <c r="BC999" s="1">
        <v>1.0</v>
      </c>
      <c r="BD999" s="1">
        <v>-1.0</v>
      </c>
      <c r="BE999" s="1">
        <v>-1.0</v>
      </c>
      <c r="BF999" s="1">
        <v>-1.0</v>
      </c>
      <c r="BG999" s="1">
        <v>-1.0</v>
      </c>
      <c r="BH999" s="1">
        <v>1.0</v>
      </c>
      <c r="BI999" s="1">
        <v>-1.0</v>
      </c>
      <c r="BJ999" s="1">
        <v>1.0</v>
      </c>
      <c r="BK999" s="1">
        <v>-1.0</v>
      </c>
      <c r="BL999" s="1">
        <v>-1.0</v>
      </c>
      <c r="BM999" s="1">
        <v>1.0</v>
      </c>
      <c r="BN999" s="1">
        <v>1.0</v>
      </c>
      <c r="BO999" s="1">
        <v>1.0</v>
      </c>
      <c r="BP999" s="1">
        <v>-1.0</v>
      </c>
      <c r="BQ999" s="1">
        <v>-1.0</v>
      </c>
      <c r="BR999" s="1">
        <v>-1.0</v>
      </c>
      <c r="BS999" s="1">
        <v>-1.0</v>
      </c>
      <c r="BT999" s="1">
        <v>-1.0</v>
      </c>
      <c r="BU999" s="1">
        <v>1.0</v>
      </c>
      <c r="BV999" s="1">
        <v>1.0</v>
      </c>
      <c r="BW999" s="1">
        <v>-1.0</v>
      </c>
      <c r="BX999" s="1">
        <v>-1.0</v>
      </c>
      <c r="BY999" s="1">
        <v>-1.0</v>
      </c>
      <c r="BZ999" s="1">
        <v>1.0</v>
      </c>
      <c r="CA999" s="1">
        <v>-1.0</v>
      </c>
      <c r="CB999" s="1">
        <v>-1.0</v>
      </c>
      <c r="CC999" s="1">
        <v>-1.0</v>
      </c>
      <c r="CD999" s="1">
        <v>33959.0</v>
      </c>
    </row>
    <row r="1000">
      <c r="A1000" s="1">
        <v>1.0126128E7</v>
      </c>
      <c r="B1000" s="1" t="s">
        <v>5507</v>
      </c>
      <c r="C1000" s="1" t="s">
        <v>5508</v>
      </c>
      <c r="D1000" s="1" t="s">
        <v>5509</v>
      </c>
      <c r="E1000" s="1" t="s">
        <v>85</v>
      </c>
      <c r="G1000" s="1" t="s">
        <v>5510</v>
      </c>
      <c r="H1000" s="1" t="s">
        <v>5511</v>
      </c>
      <c r="I1000" s="1">
        <v>4.3128266E7</v>
      </c>
      <c r="J1000" s="1">
        <v>42248.0</v>
      </c>
      <c r="K1000" s="1" t="s">
        <v>134</v>
      </c>
      <c r="L1000" s="1">
        <v>1.0</v>
      </c>
      <c r="M1000" s="1">
        <v>0.0</v>
      </c>
      <c r="N1000" s="1">
        <v>3.0</v>
      </c>
      <c r="O1000" s="1">
        <v>1.0</v>
      </c>
      <c r="P1000" s="1" t="s">
        <v>89</v>
      </c>
      <c r="Q1000" s="1" t="s">
        <v>1014</v>
      </c>
      <c r="R1000" s="1">
        <v>40.83379</v>
      </c>
      <c r="S1000" s="1">
        <v>-73.94141</v>
      </c>
      <c r="T1000" s="1" t="s">
        <v>91</v>
      </c>
      <c r="U1000" s="1" t="s">
        <v>214</v>
      </c>
      <c r="V1000" s="1">
        <v>1.0</v>
      </c>
      <c r="W1000" s="1">
        <v>1.0</v>
      </c>
      <c r="X1000" s="1">
        <v>1.0</v>
      </c>
      <c r="Y1000" s="1">
        <v>2.0</v>
      </c>
      <c r="Z1000" s="1" t="s">
        <v>93</v>
      </c>
      <c r="AA1000" s="1" t="s">
        <v>5512</v>
      </c>
      <c r="AB1000" s="1">
        <v>36.0</v>
      </c>
      <c r="AC1000" s="1">
        <v>1.0</v>
      </c>
      <c r="AD1000" s="1">
        <v>0.0</v>
      </c>
      <c r="AE1000" s="1">
        <v>1.0</v>
      </c>
      <c r="AF1000" s="1" t="s">
        <v>104</v>
      </c>
      <c r="AG1000" s="1">
        <v>1.0</v>
      </c>
      <c r="AH1000" s="1">
        <v>7.0</v>
      </c>
      <c r="AI1000" s="1">
        <v>26.0</v>
      </c>
      <c r="AJ1000" s="1">
        <v>49.0</v>
      </c>
      <c r="AK1000" s="1">
        <v>324.0</v>
      </c>
      <c r="AL1000" s="1">
        <v>20.0</v>
      </c>
      <c r="AM1000" s="1">
        <v>5.0</v>
      </c>
      <c r="AN1000" s="1">
        <v>92.0</v>
      </c>
      <c r="AO1000" s="1">
        <v>9.0</v>
      </c>
      <c r="AP1000" s="1">
        <v>9.0</v>
      </c>
      <c r="AQ1000" s="1">
        <v>10.0</v>
      </c>
      <c r="AR1000" s="1">
        <v>9.0</v>
      </c>
      <c r="AS1000" s="1">
        <v>10.0</v>
      </c>
      <c r="AT1000" s="1">
        <v>10.0</v>
      </c>
      <c r="AU1000" s="1">
        <v>1.0</v>
      </c>
      <c r="AV1000" s="1" t="s">
        <v>96</v>
      </c>
      <c r="AW1000" s="1">
        <v>3.0</v>
      </c>
      <c r="AX1000" s="1">
        <v>0.0</v>
      </c>
      <c r="AY1000" s="1">
        <v>1.0</v>
      </c>
      <c r="AZ1000" s="1">
        <v>2.0</v>
      </c>
      <c r="BA1000" s="1">
        <v>0.47</v>
      </c>
      <c r="BB1000" s="1">
        <v>-1.0</v>
      </c>
      <c r="BC1000" s="1">
        <v>1.0</v>
      </c>
      <c r="BD1000" s="1">
        <v>-1.0</v>
      </c>
      <c r="BE1000" s="1">
        <v>-1.0</v>
      </c>
      <c r="BF1000" s="1">
        <v>-1.0</v>
      </c>
      <c r="BG1000" s="1">
        <v>-1.0</v>
      </c>
      <c r="BH1000" s="1">
        <v>-1.0</v>
      </c>
      <c r="BI1000" s="1">
        <v>-1.0</v>
      </c>
      <c r="BJ1000" s="1">
        <v>1.0</v>
      </c>
      <c r="BK1000" s="1">
        <v>-1.0</v>
      </c>
      <c r="BL1000" s="1">
        <v>-1.0</v>
      </c>
      <c r="BM1000" s="1">
        <v>-1.0</v>
      </c>
      <c r="BN1000" s="1">
        <v>-1.0</v>
      </c>
      <c r="BO1000" s="1">
        <v>-1.0</v>
      </c>
      <c r="BP1000" s="1">
        <v>-1.0</v>
      </c>
      <c r="BQ1000" s="1">
        <v>-1.0</v>
      </c>
      <c r="BR1000" s="1">
        <v>-1.0</v>
      </c>
      <c r="BS1000" s="1">
        <v>-1.0</v>
      </c>
      <c r="BT1000" s="1">
        <v>1.0</v>
      </c>
      <c r="BU1000" s="1">
        <v>1.0</v>
      </c>
      <c r="BV1000" s="1">
        <v>-1.0</v>
      </c>
      <c r="BW1000" s="1">
        <v>-1.0</v>
      </c>
      <c r="BX1000" s="1">
        <v>-1.0</v>
      </c>
      <c r="BY1000" s="1">
        <v>-1.0</v>
      </c>
      <c r="BZ1000" s="1">
        <v>-1.0</v>
      </c>
      <c r="CA1000" s="1">
        <v>-1.0</v>
      </c>
      <c r="CB1000" s="1">
        <v>-1.0</v>
      </c>
      <c r="CC1000" s="1">
        <v>-1.0</v>
      </c>
      <c r="CD1000" s="1">
        <v>34058.0</v>
      </c>
    </row>
    <row r="1001">
      <c r="A1001" s="1">
        <v>8988997.0</v>
      </c>
      <c r="B1001" s="1" t="s">
        <v>5513</v>
      </c>
      <c r="C1001" s="1" t="s">
        <v>5514</v>
      </c>
      <c r="D1001" s="1" t="s">
        <v>5515</v>
      </c>
      <c r="E1001" s="1" t="s">
        <v>85</v>
      </c>
      <c r="F1001" s="1" t="s">
        <v>397</v>
      </c>
      <c r="G1001" s="1" t="s">
        <v>5516</v>
      </c>
      <c r="H1001" s="1" t="s">
        <v>399</v>
      </c>
      <c r="I1001" s="1">
        <v>3.0283594E7</v>
      </c>
      <c r="J1001" s="1">
        <v>42093.0</v>
      </c>
      <c r="K1001" s="1" t="s">
        <v>88</v>
      </c>
      <c r="L1001" s="1">
        <v>0.96</v>
      </c>
      <c r="M1001" s="1">
        <v>0.0</v>
      </c>
      <c r="N1001" s="1">
        <v>776.0</v>
      </c>
      <c r="O1001" s="1">
        <v>0.0</v>
      </c>
      <c r="P1001" s="1" t="s">
        <v>89</v>
      </c>
      <c r="Q1001" s="1" t="s">
        <v>391</v>
      </c>
      <c r="R1001" s="1">
        <v>40.74569</v>
      </c>
      <c r="S1001" s="1">
        <v>-73.99183</v>
      </c>
      <c r="T1001" s="1" t="s">
        <v>91</v>
      </c>
      <c r="U1001" s="1" t="s">
        <v>92</v>
      </c>
      <c r="V1001" s="1">
        <v>3.0</v>
      </c>
      <c r="W1001" s="1">
        <v>1.0</v>
      </c>
      <c r="X1001" s="1">
        <v>1.0</v>
      </c>
      <c r="Y1001" s="1">
        <v>2.0</v>
      </c>
      <c r="Z1001" s="1" t="s">
        <v>93</v>
      </c>
      <c r="AA1001" s="1" t="s">
        <v>5517</v>
      </c>
      <c r="AB1001" s="1">
        <v>129.0</v>
      </c>
      <c r="AC1001" s="1">
        <v>1.0</v>
      </c>
      <c r="AD1001" s="1">
        <v>0.0</v>
      </c>
      <c r="AE1001" s="1">
        <v>30.0</v>
      </c>
      <c r="AF1001" s="1" t="s">
        <v>95</v>
      </c>
      <c r="AG1001" s="1">
        <v>1.0</v>
      </c>
      <c r="AH1001" s="1">
        <v>14.0</v>
      </c>
      <c r="AI1001" s="1">
        <v>44.0</v>
      </c>
      <c r="AJ1001" s="1">
        <v>74.0</v>
      </c>
      <c r="AK1001" s="1">
        <v>164.0</v>
      </c>
      <c r="AL1001" s="1">
        <v>0.0</v>
      </c>
      <c r="AM1001" s="1">
        <v>0.0</v>
      </c>
      <c r="AU1001" s="1">
        <v>0.0</v>
      </c>
      <c r="AV1001" s="1" t="s">
        <v>96</v>
      </c>
      <c r="AW1001" s="1">
        <v>121.0</v>
      </c>
      <c r="AX1001" s="1">
        <v>121.0</v>
      </c>
      <c r="AY1001" s="1">
        <v>0.0</v>
      </c>
      <c r="AZ1001" s="1">
        <v>0.0</v>
      </c>
      <c r="BB1001" s="1">
        <v>1.0</v>
      </c>
      <c r="BC1001" s="1">
        <v>1.0</v>
      </c>
      <c r="BD1001" s="1">
        <v>-1.0</v>
      </c>
      <c r="BE1001" s="1">
        <v>-1.0</v>
      </c>
      <c r="BF1001" s="1">
        <v>-1.0</v>
      </c>
      <c r="BG1001" s="1">
        <v>-1.0</v>
      </c>
      <c r="BH1001" s="1">
        <v>1.0</v>
      </c>
      <c r="BI1001" s="1">
        <v>-1.0</v>
      </c>
      <c r="BJ1001" s="1">
        <v>1.0</v>
      </c>
      <c r="BK1001" s="1">
        <v>1.0</v>
      </c>
      <c r="BL1001" s="1">
        <v>-1.0</v>
      </c>
      <c r="BM1001" s="1">
        <v>1.0</v>
      </c>
      <c r="BN1001" s="1">
        <v>1.0</v>
      </c>
      <c r="BO1001" s="1">
        <v>1.0</v>
      </c>
      <c r="BP1001" s="1">
        <v>1.0</v>
      </c>
      <c r="BQ1001" s="1">
        <v>-1.0</v>
      </c>
      <c r="BR1001" s="1">
        <v>-1.0</v>
      </c>
      <c r="BS1001" s="1">
        <v>-1.0</v>
      </c>
      <c r="BT1001" s="1">
        <v>-1.0</v>
      </c>
      <c r="BU1001" s="1">
        <v>1.0</v>
      </c>
      <c r="BV1001" s="1">
        <v>1.0</v>
      </c>
      <c r="BW1001" s="1">
        <v>1.0</v>
      </c>
      <c r="BX1001" s="1">
        <v>-1.0</v>
      </c>
      <c r="BY1001" s="1">
        <v>-1.0</v>
      </c>
      <c r="BZ1001" s="1">
        <v>1.0</v>
      </c>
      <c r="CA1001" s="1">
        <v>-1.0</v>
      </c>
      <c r="CB1001" s="1">
        <v>-1.0</v>
      </c>
      <c r="CC1001" s="1">
        <v>-1.0</v>
      </c>
      <c r="CD1001" s="1">
        <v>34069.0</v>
      </c>
    </row>
    <row r="1002">
      <c r="A1002" s="1">
        <v>3.3900546E7</v>
      </c>
      <c r="B1002" s="1" t="s">
        <v>5518</v>
      </c>
      <c r="C1002" s="1" t="s">
        <v>5519</v>
      </c>
      <c r="D1002" s="1" t="s">
        <v>5520</v>
      </c>
      <c r="E1002" s="1" t="s">
        <v>85</v>
      </c>
      <c r="F1002" s="1" t="s">
        <v>5521</v>
      </c>
      <c r="G1002" s="1" t="s">
        <v>5522</v>
      </c>
      <c r="H1002" s="1" t="s">
        <v>5523</v>
      </c>
      <c r="I1002" s="1">
        <v>1.01790764E8</v>
      </c>
      <c r="J1002" s="1">
        <v>42673.0</v>
      </c>
      <c r="K1002" s="1" t="s">
        <v>134</v>
      </c>
      <c r="L1002" s="1">
        <v>1.0</v>
      </c>
      <c r="M1002" s="1">
        <v>0.0</v>
      </c>
      <c r="N1002" s="1">
        <v>2.0</v>
      </c>
      <c r="O1002" s="1">
        <v>0.0</v>
      </c>
      <c r="P1002" s="1" t="s">
        <v>111</v>
      </c>
      <c r="Q1002" s="1" t="s">
        <v>112</v>
      </c>
      <c r="R1002" s="1">
        <v>40.74895</v>
      </c>
      <c r="S1002" s="1">
        <v>-73.9474</v>
      </c>
      <c r="T1002" s="1" t="s">
        <v>91</v>
      </c>
      <c r="U1002" s="1" t="s">
        <v>92</v>
      </c>
      <c r="V1002" s="1">
        <v>5.0</v>
      </c>
      <c r="W1002" s="1">
        <v>1.0</v>
      </c>
      <c r="X1002" s="1">
        <v>1.0</v>
      </c>
      <c r="Y1002" s="1">
        <v>2.0</v>
      </c>
      <c r="Z1002" s="1" t="s">
        <v>93</v>
      </c>
      <c r="AA1002" s="1" t="s">
        <v>5524</v>
      </c>
      <c r="AB1002" s="1">
        <v>199.0</v>
      </c>
      <c r="AC1002" s="1">
        <v>3.0</v>
      </c>
      <c r="AD1002" s="1">
        <v>39.0</v>
      </c>
      <c r="AE1002" s="1">
        <v>2.0</v>
      </c>
      <c r="AF1002" s="1" t="s">
        <v>95</v>
      </c>
      <c r="AG1002" s="1">
        <v>1.0</v>
      </c>
      <c r="AH1002" s="1">
        <v>6.0</v>
      </c>
      <c r="AI1002" s="1">
        <v>11.0</v>
      </c>
      <c r="AJ1002" s="1">
        <v>14.0</v>
      </c>
      <c r="AK1002" s="1">
        <v>175.0</v>
      </c>
      <c r="AL1002" s="1">
        <v>6.0</v>
      </c>
      <c r="AM1002" s="1">
        <v>6.0</v>
      </c>
      <c r="AN1002" s="1">
        <v>100.0</v>
      </c>
      <c r="AO1002" s="1">
        <v>10.0</v>
      </c>
      <c r="AP1002" s="1">
        <v>10.0</v>
      </c>
      <c r="AQ1002" s="1">
        <v>10.0</v>
      </c>
      <c r="AR1002" s="1">
        <v>10.0</v>
      </c>
      <c r="AS1002" s="1">
        <v>10.0</v>
      </c>
      <c r="AT1002" s="1">
        <v>10.0</v>
      </c>
      <c r="AU1002" s="1">
        <v>0.0</v>
      </c>
      <c r="AV1002" s="1" t="s">
        <v>96</v>
      </c>
      <c r="AW1002" s="1">
        <v>2.0</v>
      </c>
      <c r="AX1002" s="1">
        <v>2.0</v>
      </c>
      <c r="AY1002" s="1">
        <v>0.0</v>
      </c>
      <c r="AZ1002" s="1">
        <v>0.0</v>
      </c>
      <c r="BA1002" s="1">
        <v>2.81</v>
      </c>
      <c r="BB1002" s="1">
        <v>-1.0</v>
      </c>
      <c r="BC1002" s="1">
        <v>1.0</v>
      </c>
      <c r="BD1002" s="1">
        <v>-1.0</v>
      </c>
      <c r="BE1002" s="1">
        <v>-1.0</v>
      </c>
      <c r="BF1002" s="1">
        <v>-1.0</v>
      </c>
      <c r="BG1002" s="1">
        <v>-1.0</v>
      </c>
      <c r="BH1002" s="1">
        <v>1.0</v>
      </c>
      <c r="BI1002" s="1">
        <v>-1.0</v>
      </c>
      <c r="BJ1002" s="1">
        <v>1.0</v>
      </c>
      <c r="BK1002" s="1">
        <v>1.0</v>
      </c>
      <c r="BL1002" s="1">
        <v>1.0</v>
      </c>
      <c r="BM1002" s="1">
        <v>-1.0</v>
      </c>
      <c r="BN1002" s="1">
        <v>-1.0</v>
      </c>
      <c r="BO1002" s="1">
        <v>-1.0</v>
      </c>
      <c r="BP1002" s="1">
        <v>-1.0</v>
      </c>
      <c r="BQ1002" s="1">
        <v>1.0</v>
      </c>
      <c r="BR1002" s="1">
        <v>-1.0</v>
      </c>
      <c r="BS1002" s="1">
        <v>1.0</v>
      </c>
      <c r="BT1002" s="1">
        <v>-1.0</v>
      </c>
      <c r="BU1002" s="1">
        <v>1.0</v>
      </c>
      <c r="BV1002" s="1">
        <v>-1.0</v>
      </c>
      <c r="BW1002" s="1">
        <v>-1.0</v>
      </c>
      <c r="BX1002" s="1">
        <v>1.0</v>
      </c>
      <c r="BY1002" s="1">
        <v>-1.0</v>
      </c>
      <c r="BZ1002" s="1">
        <v>-1.0</v>
      </c>
      <c r="CA1002" s="1">
        <v>-1.0</v>
      </c>
      <c r="CB1002" s="1">
        <v>1.0</v>
      </c>
      <c r="CC1002" s="1">
        <v>-1.0</v>
      </c>
      <c r="CD1002" s="1">
        <v>34070.0</v>
      </c>
    </row>
    <row r="1003">
      <c r="A1003" s="1">
        <v>1.8423707E7</v>
      </c>
      <c r="B1003" s="1" t="s">
        <v>5525</v>
      </c>
      <c r="C1003" s="1" t="s">
        <v>5526</v>
      </c>
      <c r="D1003" s="1" t="s">
        <v>5526</v>
      </c>
      <c r="E1003" s="1" t="s">
        <v>85</v>
      </c>
      <c r="I1003" s="1">
        <v>1.5786933E7</v>
      </c>
      <c r="J1003" s="1">
        <v>41779.0</v>
      </c>
      <c r="M1003" s="1">
        <v>0.0</v>
      </c>
      <c r="N1003" s="1">
        <v>1.0</v>
      </c>
      <c r="O1003" s="1">
        <v>1.0</v>
      </c>
      <c r="P1003" s="1" t="s">
        <v>89</v>
      </c>
      <c r="Q1003" s="1" t="s">
        <v>90</v>
      </c>
      <c r="R1003" s="1">
        <v>40.74559</v>
      </c>
      <c r="S1003" s="1">
        <v>-73.98216</v>
      </c>
      <c r="T1003" s="1" t="s">
        <v>91</v>
      </c>
      <c r="U1003" s="1" t="s">
        <v>92</v>
      </c>
      <c r="V1003" s="1">
        <v>2.0</v>
      </c>
      <c r="W1003" s="1">
        <v>1.0</v>
      </c>
      <c r="X1003" s="1">
        <v>1.0</v>
      </c>
      <c r="Y1003" s="1">
        <v>1.0</v>
      </c>
      <c r="Z1003" s="1" t="s">
        <v>93</v>
      </c>
      <c r="AA1003" s="1" t="s">
        <v>5527</v>
      </c>
      <c r="AB1003" s="1">
        <v>259.0</v>
      </c>
      <c r="AC1003" s="1">
        <v>1.0</v>
      </c>
      <c r="AD1003" s="1">
        <v>0.0</v>
      </c>
      <c r="AE1003" s="1">
        <v>7.0</v>
      </c>
      <c r="AF1003" s="1" t="s">
        <v>1421</v>
      </c>
      <c r="AG1003" s="1">
        <v>1.0</v>
      </c>
      <c r="AH1003" s="1">
        <v>0.0</v>
      </c>
      <c r="AI1003" s="1">
        <v>0.0</v>
      </c>
      <c r="AJ1003" s="1">
        <v>0.0</v>
      </c>
      <c r="AK1003" s="1">
        <v>0.0</v>
      </c>
      <c r="AL1003" s="1">
        <v>0.0</v>
      </c>
      <c r="AM1003" s="1">
        <v>0.0</v>
      </c>
      <c r="AU1003" s="1">
        <v>0.0</v>
      </c>
      <c r="AV1003" s="1" t="s">
        <v>96</v>
      </c>
      <c r="AW1003" s="1">
        <v>1.0</v>
      </c>
      <c r="AX1003" s="1">
        <v>1.0</v>
      </c>
      <c r="AY1003" s="1">
        <v>0.0</v>
      </c>
      <c r="AZ1003" s="1">
        <v>0.0</v>
      </c>
      <c r="BB1003" s="1">
        <v>-1.0</v>
      </c>
      <c r="BC1003" s="1">
        <v>1.0</v>
      </c>
      <c r="BD1003" s="1">
        <v>-1.0</v>
      </c>
      <c r="BE1003" s="1">
        <v>-1.0</v>
      </c>
      <c r="BF1003" s="1">
        <v>-1.0</v>
      </c>
      <c r="BG1003" s="1">
        <v>-1.0</v>
      </c>
      <c r="BH1003" s="1">
        <v>-1.0</v>
      </c>
      <c r="BI1003" s="1">
        <v>-1.0</v>
      </c>
      <c r="BJ1003" s="1">
        <v>1.0</v>
      </c>
      <c r="BK1003" s="1">
        <v>-1.0</v>
      </c>
      <c r="BL1003" s="1">
        <v>-1.0</v>
      </c>
      <c r="BM1003" s="1">
        <v>1.0</v>
      </c>
      <c r="BN1003" s="1">
        <v>1.0</v>
      </c>
      <c r="BO1003" s="1">
        <v>-1.0</v>
      </c>
      <c r="BP1003" s="1">
        <v>-1.0</v>
      </c>
      <c r="BQ1003" s="1">
        <v>-1.0</v>
      </c>
      <c r="BR1003" s="1">
        <v>-1.0</v>
      </c>
      <c r="BS1003" s="1">
        <v>-1.0</v>
      </c>
      <c r="BT1003" s="1">
        <v>-1.0</v>
      </c>
      <c r="BU1003" s="1">
        <v>1.0</v>
      </c>
      <c r="BV1003" s="1">
        <v>-1.0</v>
      </c>
      <c r="BW1003" s="1">
        <v>-1.0</v>
      </c>
      <c r="BX1003" s="1">
        <v>-1.0</v>
      </c>
      <c r="BY1003" s="1">
        <v>-1.0</v>
      </c>
      <c r="BZ1003" s="1">
        <v>-1.0</v>
      </c>
      <c r="CA1003" s="1">
        <v>-1.0</v>
      </c>
      <c r="CB1003" s="1">
        <v>-1.0</v>
      </c>
      <c r="CC1003" s="1">
        <v>-1.0</v>
      </c>
      <c r="CD1003" s="1">
        <v>34072.0</v>
      </c>
    </row>
    <row r="1004">
      <c r="A1004" s="1">
        <v>3.0209958E7</v>
      </c>
      <c r="B1004" s="1" t="s">
        <v>5528</v>
      </c>
      <c r="C1004" s="1" t="s">
        <v>5529</v>
      </c>
      <c r="D1004" s="1" t="s">
        <v>5529</v>
      </c>
      <c r="E1004" s="1" t="s">
        <v>85</v>
      </c>
      <c r="H1004" s="1" t="s">
        <v>5530</v>
      </c>
      <c r="I1004" s="1">
        <v>2.7716292E7</v>
      </c>
      <c r="J1004" s="1">
        <v>42048.0</v>
      </c>
      <c r="K1004" s="1" t="s">
        <v>134</v>
      </c>
      <c r="L1004" s="1">
        <v>1.0</v>
      </c>
      <c r="M1004" s="1">
        <v>0.0</v>
      </c>
      <c r="N1004" s="1">
        <v>1.0</v>
      </c>
      <c r="O1004" s="1">
        <v>0.0</v>
      </c>
      <c r="P1004" s="1" t="s">
        <v>123</v>
      </c>
      <c r="Q1004" s="1" t="s">
        <v>124</v>
      </c>
      <c r="R1004" s="1">
        <v>40.71225</v>
      </c>
      <c r="S1004" s="1">
        <v>-73.9496099999999</v>
      </c>
      <c r="T1004" s="1" t="s">
        <v>91</v>
      </c>
      <c r="U1004" s="1" t="s">
        <v>113</v>
      </c>
      <c r="V1004" s="1">
        <v>1.0</v>
      </c>
      <c r="W1004" s="1">
        <v>2.0</v>
      </c>
      <c r="X1004" s="1">
        <v>1.0</v>
      </c>
      <c r="Y1004" s="1">
        <v>1.0</v>
      </c>
      <c r="Z1004" s="1" t="s">
        <v>93</v>
      </c>
      <c r="AA1004" s="1" t="s">
        <v>5531</v>
      </c>
      <c r="AB1004" s="1">
        <v>50.0</v>
      </c>
      <c r="AC1004" s="1">
        <v>1.0</v>
      </c>
      <c r="AD1004" s="1">
        <v>0.0</v>
      </c>
      <c r="AE1004" s="1">
        <v>2.0</v>
      </c>
      <c r="AF1004" s="1" t="s">
        <v>104</v>
      </c>
      <c r="AG1004" s="1">
        <v>1.0</v>
      </c>
      <c r="AH1004" s="1">
        <v>0.0</v>
      </c>
      <c r="AI1004" s="1">
        <v>0.0</v>
      </c>
      <c r="AJ1004" s="1">
        <v>0.0</v>
      </c>
      <c r="AK1004" s="1">
        <v>0.0</v>
      </c>
      <c r="AL1004" s="1">
        <v>2.0</v>
      </c>
      <c r="AM1004" s="1">
        <v>2.0</v>
      </c>
      <c r="AN1004" s="1">
        <v>90.0</v>
      </c>
      <c r="AO1004" s="1">
        <v>9.0</v>
      </c>
      <c r="AP1004" s="1">
        <v>8.0</v>
      </c>
      <c r="AQ1004" s="1">
        <v>9.0</v>
      </c>
      <c r="AR1004" s="1">
        <v>10.0</v>
      </c>
      <c r="AS1004" s="1">
        <v>10.0</v>
      </c>
      <c r="AT1004" s="1">
        <v>10.0</v>
      </c>
      <c r="AU1004" s="1">
        <v>0.0</v>
      </c>
      <c r="AV1004" s="1" t="s">
        <v>105</v>
      </c>
      <c r="AW1004" s="1">
        <v>1.0</v>
      </c>
      <c r="AX1004" s="1">
        <v>0.0</v>
      </c>
      <c r="AY1004" s="1">
        <v>1.0</v>
      </c>
      <c r="AZ1004" s="1">
        <v>0.0</v>
      </c>
      <c r="BA1004" s="1">
        <v>0.92</v>
      </c>
      <c r="BB1004" s="1">
        <v>-1.0</v>
      </c>
      <c r="BC1004" s="1">
        <v>-1.0</v>
      </c>
      <c r="BD1004" s="1">
        <v>-1.0</v>
      </c>
      <c r="BE1004" s="1">
        <v>-1.0</v>
      </c>
      <c r="BF1004" s="1">
        <v>-1.0</v>
      </c>
      <c r="BG1004" s="1">
        <v>-1.0</v>
      </c>
      <c r="BH1004" s="1">
        <v>-1.0</v>
      </c>
      <c r="BI1004" s="1">
        <v>-1.0</v>
      </c>
      <c r="BJ1004" s="1">
        <v>-1.0</v>
      </c>
      <c r="BK1004" s="1">
        <v>-1.0</v>
      </c>
      <c r="BL1004" s="1">
        <v>-1.0</v>
      </c>
      <c r="BM1004" s="1">
        <v>-1.0</v>
      </c>
      <c r="BN1004" s="1">
        <v>-1.0</v>
      </c>
      <c r="BO1004" s="1">
        <v>-1.0</v>
      </c>
      <c r="BP1004" s="1">
        <v>-1.0</v>
      </c>
      <c r="BQ1004" s="1">
        <v>-1.0</v>
      </c>
      <c r="BR1004" s="1">
        <v>-1.0</v>
      </c>
      <c r="BS1004" s="1">
        <v>-1.0</v>
      </c>
      <c r="BT1004" s="1">
        <v>-1.0</v>
      </c>
      <c r="BU1004" s="1">
        <v>1.0</v>
      </c>
      <c r="BV1004" s="1">
        <v>-1.0</v>
      </c>
      <c r="BW1004" s="1">
        <v>-1.0</v>
      </c>
      <c r="BX1004" s="1">
        <v>-1.0</v>
      </c>
      <c r="BY1004" s="1">
        <v>-1.0</v>
      </c>
      <c r="BZ1004" s="1">
        <v>-1.0</v>
      </c>
      <c r="CA1004" s="1">
        <v>-1.0</v>
      </c>
      <c r="CB1004" s="1">
        <v>-1.0</v>
      </c>
      <c r="CC1004" s="1">
        <v>-1.0</v>
      </c>
      <c r="CD1004" s="1">
        <v>34079.0</v>
      </c>
    </row>
    <row r="1005">
      <c r="A1005" s="1">
        <v>3.3330013E7</v>
      </c>
      <c r="B1005" s="1" t="s">
        <v>5532</v>
      </c>
      <c r="C1005" s="1" t="s">
        <v>5533</v>
      </c>
      <c r="D1005" s="1" t="s">
        <v>5534</v>
      </c>
      <c r="E1005" s="1" t="s">
        <v>85</v>
      </c>
      <c r="F1005" s="1" t="s">
        <v>5535</v>
      </c>
      <c r="I1005" s="1">
        <v>1.3506708E7</v>
      </c>
      <c r="J1005" s="1">
        <v>41722.0</v>
      </c>
      <c r="K1005" s="1" t="s">
        <v>272</v>
      </c>
      <c r="L1005" s="1">
        <v>0.67</v>
      </c>
      <c r="M1005" s="1">
        <v>0.0</v>
      </c>
      <c r="N1005" s="1">
        <v>1.0</v>
      </c>
      <c r="O1005" s="1">
        <v>0.0</v>
      </c>
      <c r="P1005" s="1" t="s">
        <v>89</v>
      </c>
      <c r="Q1005" s="1" t="s">
        <v>587</v>
      </c>
      <c r="R1005" s="1">
        <v>40.7854</v>
      </c>
      <c r="S1005" s="1">
        <v>-73.94981</v>
      </c>
      <c r="T1005" s="1" t="s">
        <v>91</v>
      </c>
      <c r="U1005" s="1" t="s">
        <v>92</v>
      </c>
      <c r="V1005" s="1">
        <v>4.0</v>
      </c>
      <c r="W1005" s="1">
        <v>1.0</v>
      </c>
      <c r="X1005" s="1">
        <v>2.0</v>
      </c>
      <c r="Y1005" s="1">
        <v>3.0</v>
      </c>
      <c r="Z1005" s="1" t="s">
        <v>93</v>
      </c>
      <c r="AA1005" s="1" t="s">
        <v>5536</v>
      </c>
      <c r="AB1005" s="1">
        <v>250.0</v>
      </c>
      <c r="AC1005" s="1">
        <v>1.0</v>
      </c>
      <c r="AD1005" s="1">
        <v>0.0</v>
      </c>
      <c r="AE1005" s="1">
        <v>2.0</v>
      </c>
      <c r="AF1005" s="1" t="s">
        <v>127</v>
      </c>
      <c r="AG1005" s="1">
        <v>1.0</v>
      </c>
      <c r="AH1005" s="1">
        <v>0.0</v>
      </c>
      <c r="AI1005" s="1">
        <v>0.0</v>
      </c>
      <c r="AJ1005" s="1">
        <v>0.0</v>
      </c>
      <c r="AK1005" s="1">
        <v>188.0</v>
      </c>
      <c r="AL1005" s="1">
        <v>3.0</v>
      </c>
      <c r="AM1005" s="1">
        <v>3.0</v>
      </c>
      <c r="AN1005" s="1">
        <v>100.0</v>
      </c>
      <c r="AO1005" s="1">
        <v>9.0</v>
      </c>
      <c r="AP1005" s="1">
        <v>10.0</v>
      </c>
      <c r="AQ1005" s="1">
        <v>9.0</v>
      </c>
      <c r="AR1005" s="1">
        <v>9.0</v>
      </c>
      <c r="AS1005" s="1">
        <v>10.0</v>
      </c>
      <c r="AT1005" s="1">
        <v>10.0</v>
      </c>
      <c r="AU1005" s="1">
        <v>0.0</v>
      </c>
      <c r="AV1005" s="1" t="s">
        <v>117</v>
      </c>
      <c r="AW1005" s="1">
        <v>1.0</v>
      </c>
      <c r="AX1005" s="1">
        <v>1.0</v>
      </c>
      <c r="AY1005" s="1">
        <v>0.0</v>
      </c>
      <c r="AZ1005" s="1">
        <v>0.0</v>
      </c>
      <c r="BA1005" s="1">
        <v>0.97</v>
      </c>
      <c r="BB1005" s="1">
        <v>1.0</v>
      </c>
      <c r="BC1005" s="1">
        <v>1.0</v>
      </c>
      <c r="BD1005" s="1">
        <v>-1.0</v>
      </c>
      <c r="BE1005" s="1">
        <v>-1.0</v>
      </c>
      <c r="BF1005" s="1">
        <v>-1.0</v>
      </c>
      <c r="BG1005" s="1">
        <v>-1.0</v>
      </c>
      <c r="BH1005" s="1">
        <v>-1.0</v>
      </c>
      <c r="BI1005" s="1">
        <v>-1.0</v>
      </c>
      <c r="BJ1005" s="1">
        <v>1.0</v>
      </c>
      <c r="BK1005" s="1">
        <v>1.0</v>
      </c>
      <c r="BL1005" s="1">
        <v>1.0</v>
      </c>
      <c r="BM1005" s="1">
        <v>1.0</v>
      </c>
      <c r="BN1005" s="1">
        <v>1.0</v>
      </c>
      <c r="BO1005" s="1">
        <v>-1.0</v>
      </c>
      <c r="BP1005" s="1">
        <v>1.0</v>
      </c>
      <c r="BQ1005" s="1">
        <v>-1.0</v>
      </c>
      <c r="BR1005" s="1">
        <v>-1.0</v>
      </c>
      <c r="BS1005" s="1">
        <v>-1.0</v>
      </c>
      <c r="BT1005" s="1">
        <v>-1.0</v>
      </c>
      <c r="BU1005" s="1">
        <v>1.0</v>
      </c>
      <c r="BV1005" s="1">
        <v>-1.0</v>
      </c>
      <c r="BW1005" s="1">
        <v>-1.0</v>
      </c>
      <c r="BX1005" s="1">
        <v>-1.0</v>
      </c>
      <c r="BY1005" s="1">
        <v>-1.0</v>
      </c>
      <c r="BZ1005" s="1">
        <v>-1.0</v>
      </c>
      <c r="CA1005" s="1">
        <v>-1.0</v>
      </c>
      <c r="CB1005" s="1">
        <v>1.0</v>
      </c>
      <c r="CC1005" s="1">
        <v>-1.0</v>
      </c>
      <c r="CD1005" s="1">
        <v>34091.0</v>
      </c>
    </row>
    <row r="1006">
      <c r="A1006" s="1">
        <v>3.3578743E7</v>
      </c>
      <c r="B1006" s="1" t="s">
        <v>5537</v>
      </c>
      <c r="C1006" s="1" t="s">
        <v>5538</v>
      </c>
      <c r="D1006" s="1" t="s">
        <v>5539</v>
      </c>
      <c r="E1006" s="1" t="s">
        <v>85</v>
      </c>
      <c r="F1006" s="1" t="s">
        <v>5540</v>
      </c>
      <c r="G1006" s="1" t="s">
        <v>5541</v>
      </c>
      <c r="H1006" s="1" t="s">
        <v>5542</v>
      </c>
      <c r="I1006" s="1">
        <v>1.32644544E8</v>
      </c>
      <c r="J1006" s="1">
        <v>42885.0</v>
      </c>
      <c r="K1006" s="1" t="s">
        <v>134</v>
      </c>
      <c r="L1006" s="1">
        <v>1.0</v>
      </c>
      <c r="M1006" s="1">
        <v>0.0</v>
      </c>
      <c r="N1006" s="1">
        <v>1.0</v>
      </c>
      <c r="O1006" s="1">
        <v>0.0</v>
      </c>
      <c r="P1006" s="1" t="s">
        <v>89</v>
      </c>
      <c r="Q1006" s="1" t="s">
        <v>90</v>
      </c>
      <c r="R1006" s="1">
        <v>40.73532</v>
      </c>
      <c r="S1006" s="1">
        <v>-73.99874</v>
      </c>
      <c r="T1006" s="1" t="s">
        <v>91</v>
      </c>
      <c r="U1006" s="1" t="s">
        <v>92</v>
      </c>
      <c r="V1006" s="1">
        <v>2.0</v>
      </c>
      <c r="W1006" s="1">
        <v>1.0</v>
      </c>
      <c r="X1006" s="1">
        <v>1.0</v>
      </c>
      <c r="Y1006" s="1">
        <v>1.0</v>
      </c>
      <c r="Z1006" s="1" t="s">
        <v>93</v>
      </c>
      <c r="AA1006" s="1" t="s">
        <v>5543</v>
      </c>
      <c r="AB1006" s="1">
        <v>150.0</v>
      </c>
      <c r="AC1006" s="1">
        <v>1.0</v>
      </c>
      <c r="AD1006" s="1">
        <v>0.0</v>
      </c>
      <c r="AE1006" s="1">
        <v>2.0</v>
      </c>
      <c r="AF1006" s="1" t="s">
        <v>95</v>
      </c>
      <c r="AG1006" s="1">
        <v>1.0</v>
      </c>
      <c r="AH1006" s="1">
        <v>0.0</v>
      </c>
      <c r="AI1006" s="1">
        <v>2.0</v>
      </c>
      <c r="AJ1006" s="1">
        <v>2.0</v>
      </c>
      <c r="AK1006" s="1">
        <v>2.0</v>
      </c>
      <c r="AL1006" s="1">
        <v>0.0</v>
      </c>
      <c r="AM1006" s="1">
        <v>0.0</v>
      </c>
      <c r="AU1006" s="1">
        <v>1.0</v>
      </c>
      <c r="AV1006" s="1" t="s">
        <v>117</v>
      </c>
      <c r="AW1006" s="1">
        <v>1.0</v>
      </c>
      <c r="AX1006" s="1">
        <v>1.0</v>
      </c>
      <c r="AY1006" s="1">
        <v>0.0</v>
      </c>
      <c r="AZ1006" s="1">
        <v>0.0</v>
      </c>
      <c r="BB1006" s="1">
        <v>-1.0</v>
      </c>
      <c r="BC1006" s="1">
        <v>1.0</v>
      </c>
      <c r="BD1006" s="1">
        <v>-1.0</v>
      </c>
      <c r="BE1006" s="1">
        <v>-1.0</v>
      </c>
      <c r="BF1006" s="1">
        <v>-1.0</v>
      </c>
      <c r="BG1006" s="1">
        <v>-1.0</v>
      </c>
      <c r="BH1006" s="1">
        <v>-1.0</v>
      </c>
      <c r="BI1006" s="1">
        <v>-1.0</v>
      </c>
      <c r="BJ1006" s="1">
        <v>-1.0</v>
      </c>
      <c r="BK1006" s="1">
        <v>-1.0</v>
      </c>
      <c r="BL1006" s="1">
        <v>-1.0</v>
      </c>
      <c r="BM1006" s="1">
        <v>1.0</v>
      </c>
      <c r="BN1006" s="1">
        <v>1.0</v>
      </c>
      <c r="BO1006" s="1">
        <v>-1.0</v>
      </c>
      <c r="BP1006" s="1">
        <v>-1.0</v>
      </c>
      <c r="BQ1006" s="1">
        <v>-1.0</v>
      </c>
      <c r="BR1006" s="1">
        <v>-1.0</v>
      </c>
      <c r="BS1006" s="1">
        <v>-1.0</v>
      </c>
      <c r="BT1006" s="1">
        <v>-1.0</v>
      </c>
      <c r="BU1006" s="1">
        <v>-1.0</v>
      </c>
      <c r="BV1006" s="1">
        <v>-1.0</v>
      </c>
      <c r="BW1006" s="1">
        <v>-1.0</v>
      </c>
      <c r="BX1006" s="1">
        <v>-1.0</v>
      </c>
      <c r="BY1006" s="1">
        <v>-1.0</v>
      </c>
      <c r="BZ1006" s="1">
        <v>1.0</v>
      </c>
      <c r="CA1006" s="1">
        <v>-1.0</v>
      </c>
      <c r="CB1006" s="1">
        <v>-1.0</v>
      </c>
      <c r="CC1006" s="1">
        <v>-1.0</v>
      </c>
      <c r="CD1006" s="1">
        <v>34112.0</v>
      </c>
    </row>
    <row r="1007">
      <c r="A1007" s="1">
        <v>2.8461528E7</v>
      </c>
      <c r="B1007" s="1" t="s">
        <v>5544</v>
      </c>
      <c r="C1007" s="1" t="s">
        <v>5545</v>
      </c>
      <c r="D1007" s="1" t="s">
        <v>5546</v>
      </c>
      <c r="E1007" s="1" t="s">
        <v>85</v>
      </c>
      <c r="F1007" s="1" t="s">
        <v>5547</v>
      </c>
      <c r="G1007" s="1" t="s">
        <v>5548</v>
      </c>
      <c r="H1007" s="1" t="s">
        <v>5549</v>
      </c>
      <c r="I1007" s="1">
        <v>5.8234433E7</v>
      </c>
      <c r="J1007" s="1">
        <v>42410.0</v>
      </c>
      <c r="K1007" s="1" t="s">
        <v>134</v>
      </c>
      <c r="L1007" s="1">
        <v>1.0</v>
      </c>
      <c r="M1007" s="1">
        <v>0.0</v>
      </c>
      <c r="N1007" s="1">
        <v>8.0</v>
      </c>
      <c r="O1007" s="1">
        <v>0.0</v>
      </c>
      <c r="P1007" s="1" t="s">
        <v>111</v>
      </c>
      <c r="Q1007" s="1" t="s">
        <v>222</v>
      </c>
      <c r="R1007" s="1">
        <v>40.7359</v>
      </c>
      <c r="S1007" s="1">
        <v>-73.9187</v>
      </c>
      <c r="T1007" s="1" t="s">
        <v>91</v>
      </c>
      <c r="U1007" s="1" t="s">
        <v>92</v>
      </c>
      <c r="V1007" s="1">
        <v>7.0</v>
      </c>
      <c r="W1007" s="1">
        <v>2.0</v>
      </c>
      <c r="X1007" s="1">
        <v>3.0</v>
      </c>
      <c r="Y1007" s="1">
        <v>3.0</v>
      </c>
      <c r="Z1007" s="1" t="s">
        <v>93</v>
      </c>
      <c r="AA1007" s="1" t="s">
        <v>5550</v>
      </c>
      <c r="AB1007" s="1">
        <v>260.0</v>
      </c>
      <c r="AC1007" s="1">
        <v>6.0</v>
      </c>
      <c r="AD1007" s="1">
        <v>35.0</v>
      </c>
      <c r="AE1007" s="1">
        <v>1.0</v>
      </c>
      <c r="AF1007" s="1" t="s">
        <v>95</v>
      </c>
      <c r="AG1007" s="1">
        <v>1.0</v>
      </c>
      <c r="AH1007" s="1">
        <v>10.0</v>
      </c>
      <c r="AI1007" s="1">
        <v>11.0</v>
      </c>
      <c r="AJ1007" s="1">
        <v>19.0</v>
      </c>
      <c r="AK1007" s="1">
        <v>267.0</v>
      </c>
      <c r="AL1007" s="1">
        <v>15.0</v>
      </c>
      <c r="AM1007" s="1">
        <v>15.0</v>
      </c>
      <c r="AN1007" s="1">
        <v>79.0</v>
      </c>
      <c r="AO1007" s="1">
        <v>8.0</v>
      </c>
      <c r="AP1007" s="1">
        <v>7.0</v>
      </c>
      <c r="AQ1007" s="1">
        <v>9.0</v>
      </c>
      <c r="AR1007" s="1">
        <v>9.0</v>
      </c>
      <c r="AS1007" s="1">
        <v>9.0</v>
      </c>
      <c r="AT1007" s="1">
        <v>8.0</v>
      </c>
      <c r="AU1007" s="1">
        <v>1.0</v>
      </c>
      <c r="AV1007" s="1" t="s">
        <v>96</v>
      </c>
      <c r="AW1007" s="1">
        <v>8.0</v>
      </c>
      <c r="AX1007" s="1">
        <v>2.0</v>
      </c>
      <c r="AY1007" s="1">
        <v>6.0</v>
      </c>
      <c r="AZ1007" s="1">
        <v>0.0</v>
      </c>
      <c r="BA1007" s="1">
        <v>1.71</v>
      </c>
      <c r="BB1007" s="1">
        <v>-1.0</v>
      </c>
      <c r="BC1007" s="1">
        <v>1.0</v>
      </c>
      <c r="BD1007" s="1">
        <v>-1.0</v>
      </c>
      <c r="BE1007" s="1">
        <v>-1.0</v>
      </c>
      <c r="BF1007" s="1">
        <v>-1.0</v>
      </c>
      <c r="BG1007" s="1">
        <v>-1.0</v>
      </c>
      <c r="BH1007" s="1">
        <v>-1.0</v>
      </c>
      <c r="BI1007" s="1">
        <v>-1.0</v>
      </c>
      <c r="BJ1007" s="1">
        <v>-1.0</v>
      </c>
      <c r="BK1007" s="1">
        <v>-1.0</v>
      </c>
      <c r="BL1007" s="1">
        <v>-1.0</v>
      </c>
      <c r="BM1007" s="1">
        <v>-1.0</v>
      </c>
      <c r="BN1007" s="1">
        <v>-1.0</v>
      </c>
      <c r="BO1007" s="1">
        <v>-1.0</v>
      </c>
      <c r="BP1007" s="1">
        <v>-1.0</v>
      </c>
      <c r="BQ1007" s="1">
        <v>1.0</v>
      </c>
      <c r="BR1007" s="1">
        <v>-1.0</v>
      </c>
      <c r="BS1007" s="1">
        <v>1.0</v>
      </c>
      <c r="BT1007" s="1">
        <v>-1.0</v>
      </c>
      <c r="BU1007" s="1">
        <v>1.0</v>
      </c>
      <c r="BV1007" s="1">
        <v>-1.0</v>
      </c>
      <c r="BW1007" s="1">
        <v>-1.0</v>
      </c>
      <c r="BX1007" s="1">
        <v>1.0</v>
      </c>
      <c r="BY1007" s="1">
        <v>-1.0</v>
      </c>
      <c r="BZ1007" s="1">
        <v>-1.0</v>
      </c>
      <c r="CA1007" s="1">
        <v>-1.0</v>
      </c>
      <c r="CB1007" s="1">
        <v>-1.0</v>
      </c>
      <c r="CC1007" s="1">
        <v>-1.0</v>
      </c>
      <c r="CD1007" s="1">
        <v>34175.0</v>
      </c>
    </row>
    <row r="1008">
      <c r="A1008" s="1">
        <v>3.1929437E7</v>
      </c>
      <c r="B1008" s="1" t="s">
        <v>5551</v>
      </c>
      <c r="C1008" s="1" t="s">
        <v>5552</v>
      </c>
      <c r="D1008" s="1" t="s">
        <v>5553</v>
      </c>
      <c r="E1008" s="1" t="s">
        <v>85</v>
      </c>
      <c r="F1008" s="1" t="s">
        <v>5554</v>
      </c>
      <c r="G1008" s="1" t="s">
        <v>5555</v>
      </c>
      <c r="I1008" s="1">
        <v>1.83886601E8</v>
      </c>
      <c r="J1008" s="1">
        <v>43202.0</v>
      </c>
      <c r="K1008" s="1" t="s">
        <v>134</v>
      </c>
      <c r="L1008" s="1">
        <v>1.0</v>
      </c>
      <c r="M1008" s="1">
        <v>1.0</v>
      </c>
      <c r="N1008" s="1">
        <v>2.0</v>
      </c>
      <c r="O1008" s="1">
        <v>0.0</v>
      </c>
      <c r="P1008" s="1" t="s">
        <v>89</v>
      </c>
      <c r="Q1008" s="1" t="s">
        <v>938</v>
      </c>
      <c r="R1008" s="1">
        <v>40.86763</v>
      </c>
      <c r="S1008" s="1">
        <v>-73.92259</v>
      </c>
      <c r="T1008" s="1" t="s">
        <v>289</v>
      </c>
      <c r="U1008" s="1" t="s">
        <v>92</v>
      </c>
      <c r="V1008" s="1">
        <v>8.0</v>
      </c>
      <c r="W1008" s="1">
        <v>2.0</v>
      </c>
      <c r="X1008" s="1">
        <v>2.0</v>
      </c>
      <c r="Y1008" s="1">
        <v>4.0</v>
      </c>
      <c r="Z1008" s="1" t="s">
        <v>93</v>
      </c>
      <c r="AA1008" s="1" t="s">
        <v>5556</v>
      </c>
      <c r="AB1008" s="1">
        <v>175.0</v>
      </c>
      <c r="AC1008" s="1">
        <v>1.0</v>
      </c>
      <c r="AD1008" s="1">
        <v>0.0</v>
      </c>
      <c r="AE1008" s="1">
        <v>30.0</v>
      </c>
      <c r="AF1008" s="1" t="s">
        <v>302</v>
      </c>
      <c r="AG1008" s="1">
        <v>1.0</v>
      </c>
      <c r="AH1008" s="1">
        <v>8.0</v>
      </c>
      <c r="AI1008" s="1">
        <v>8.0</v>
      </c>
      <c r="AJ1008" s="1">
        <v>8.0</v>
      </c>
      <c r="AK1008" s="1">
        <v>8.0</v>
      </c>
      <c r="AL1008" s="1">
        <v>1.0</v>
      </c>
      <c r="AM1008" s="1">
        <v>1.0</v>
      </c>
      <c r="AN1008" s="1">
        <v>100.0</v>
      </c>
      <c r="AO1008" s="1">
        <v>10.0</v>
      </c>
      <c r="AP1008" s="1">
        <v>10.0</v>
      </c>
      <c r="AQ1008" s="1">
        <v>10.0</v>
      </c>
      <c r="AR1008" s="1">
        <v>10.0</v>
      </c>
      <c r="AS1008" s="1">
        <v>8.0</v>
      </c>
      <c r="AT1008" s="1">
        <v>8.0</v>
      </c>
      <c r="AU1008" s="1">
        <v>1.0</v>
      </c>
      <c r="AV1008" s="1" t="s">
        <v>96</v>
      </c>
      <c r="AW1008" s="1">
        <v>2.0</v>
      </c>
      <c r="AX1008" s="1">
        <v>2.0</v>
      </c>
      <c r="AY1008" s="1">
        <v>0.0</v>
      </c>
      <c r="AZ1008" s="1">
        <v>0.0</v>
      </c>
      <c r="BA1008" s="1">
        <v>0.27</v>
      </c>
      <c r="BB1008" s="1">
        <v>-1.0</v>
      </c>
      <c r="BC1008" s="1">
        <v>1.0</v>
      </c>
      <c r="BD1008" s="1">
        <v>-1.0</v>
      </c>
      <c r="BE1008" s="1">
        <v>-1.0</v>
      </c>
      <c r="BF1008" s="1">
        <v>-1.0</v>
      </c>
      <c r="BG1008" s="1">
        <v>-1.0</v>
      </c>
      <c r="BH1008" s="1">
        <v>-1.0</v>
      </c>
      <c r="BI1008" s="1">
        <v>-1.0</v>
      </c>
      <c r="BJ1008" s="1">
        <v>1.0</v>
      </c>
      <c r="BK1008" s="1">
        <v>-1.0</v>
      </c>
      <c r="BL1008" s="1">
        <v>-1.0</v>
      </c>
      <c r="BM1008" s="1">
        <v>1.0</v>
      </c>
      <c r="BN1008" s="1">
        <v>1.0</v>
      </c>
      <c r="BO1008" s="1">
        <v>-1.0</v>
      </c>
      <c r="BP1008" s="1">
        <v>-1.0</v>
      </c>
      <c r="BQ1008" s="1">
        <v>-1.0</v>
      </c>
      <c r="BR1008" s="1">
        <v>-1.0</v>
      </c>
      <c r="BS1008" s="1">
        <v>-1.0</v>
      </c>
      <c r="BT1008" s="1">
        <v>-1.0</v>
      </c>
      <c r="BU1008" s="1">
        <v>1.0</v>
      </c>
      <c r="BV1008" s="1">
        <v>-1.0</v>
      </c>
      <c r="BW1008" s="1">
        <v>1.0</v>
      </c>
      <c r="BX1008" s="1">
        <v>1.0</v>
      </c>
      <c r="BY1008" s="1">
        <v>-1.0</v>
      </c>
      <c r="BZ1008" s="1">
        <v>-1.0</v>
      </c>
      <c r="CA1008" s="1">
        <v>-1.0</v>
      </c>
      <c r="CB1008" s="1">
        <v>-1.0</v>
      </c>
      <c r="CC1008" s="1">
        <v>-1.0</v>
      </c>
      <c r="CD1008" s="1">
        <v>34179.0</v>
      </c>
    </row>
    <row r="1009">
      <c r="A1009" s="1">
        <v>2.8340606E7</v>
      </c>
      <c r="B1009" s="1" t="s">
        <v>5557</v>
      </c>
      <c r="C1009" s="1" t="s">
        <v>5558</v>
      </c>
      <c r="D1009" s="1" t="s">
        <v>5559</v>
      </c>
      <c r="E1009" s="1" t="s">
        <v>85</v>
      </c>
      <c r="F1009" s="1" t="s">
        <v>5560</v>
      </c>
      <c r="G1009" s="1" t="s">
        <v>5561</v>
      </c>
      <c r="H1009" s="1" t="s">
        <v>5562</v>
      </c>
      <c r="I1009" s="1">
        <v>696141.0</v>
      </c>
      <c r="J1009" s="1">
        <v>40707.0</v>
      </c>
      <c r="K1009" s="1" t="s">
        <v>88</v>
      </c>
      <c r="L1009" s="1">
        <v>0.88</v>
      </c>
      <c r="M1009" s="1">
        <v>1.0</v>
      </c>
      <c r="N1009" s="1">
        <v>1.0</v>
      </c>
      <c r="O1009" s="1">
        <v>1.0</v>
      </c>
      <c r="P1009" s="1" t="s">
        <v>89</v>
      </c>
      <c r="Q1009" s="1" t="s">
        <v>1472</v>
      </c>
      <c r="R1009" s="1">
        <v>40.7059999999999</v>
      </c>
      <c r="S1009" s="1">
        <v>-74.0077</v>
      </c>
      <c r="T1009" s="1" t="s">
        <v>91</v>
      </c>
      <c r="U1009" s="1" t="s">
        <v>113</v>
      </c>
      <c r="V1009" s="1">
        <v>2.0</v>
      </c>
      <c r="W1009" s="1">
        <v>1.0</v>
      </c>
      <c r="X1009" s="1">
        <v>1.0</v>
      </c>
      <c r="Y1009" s="1">
        <v>1.0</v>
      </c>
      <c r="Z1009" s="1" t="s">
        <v>93</v>
      </c>
      <c r="AA1009" s="1" t="s">
        <v>5563</v>
      </c>
      <c r="AB1009" s="1">
        <v>115.0</v>
      </c>
      <c r="AC1009" s="1">
        <v>1.0</v>
      </c>
      <c r="AD1009" s="1">
        <v>5.0</v>
      </c>
      <c r="AE1009" s="1">
        <v>4.0</v>
      </c>
      <c r="AF1009" s="1" t="s">
        <v>255</v>
      </c>
      <c r="AG1009" s="1">
        <v>1.0</v>
      </c>
      <c r="AH1009" s="1">
        <v>0.0</v>
      </c>
      <c r="AI1009" s="1">
        <v>0.0</v>
      </c>
      <c r="AJ1009" s="1">
        <v>0.0</v>
      </c>
      <c r="AK1009" s="1">
        <v>0.0</v>
      </c>
      <c r="AL1009" s="1">
        <v>6.0</v>
      </c>
      <c r="AM1009" s="1">
        <v>6.0</v>
      </c>
      <c r="AN1009" s="1">
        <v>100.0</v>
      </c>
      <c r="AO1009" s="1">
        <v>10.0</v>
      </c>
      <c r="AP1009" s="1">
        <v>10.0</v>
      </c>
      <c r="AQ1009" s="1">
        <v>10.0</v>
      </c>
      <c r="AR1009" s="1">
        <v>10.0</v>
      </c>
      <c r="AS1009" s="1">
        <v>10.0</v>
      </c>
      <c r="AT1009" s="1">
        <v>10.0</v>
      </c>
      <c r="AU1009" s="1">
        <v>0.0</v>
      </c>
      <c r="AV1009" s="1" t="s">
        <v>96</v>
      </c>
      <c r="AW1009" s="1">
        <v>1.0</v>
      </c>
      <c r="AX1009" s="1">
        <v>0.0</v>
      </c>
      <c r="AY1009" s="1">
        <v>1.0</v>
      </c>
      <c r="AZ1009" s="1">
        <v>0.0</v>
      </c>
      <c r="BA1009" s="1">
        <v>0.61</v>
      </c>
      <c r="BB1009" s="1">
        <v>-1.0</v>
      </c>
      <c r="BC1009" s="1">
        <v>1.0</v>
      </c>
      <c r="BD1009" s="1">
        <v>-1.0</v>
      </c>
      <c r="BE1009" s="1">
        <v>-1.0</v>
      </c>
      <c r="BF1009" s="1">
        <v>-1.0</v>
      </c>
      <c r="BG1009" s="1">
        <v>-1.0</v>
      </c>
      <c r="BH1009" s="1">
        <v>-1.0</v>
      </c>
      <c r="BI1009" s="1">
        <v>-1.0</v>
      </c>
      <c r="BJ1009" s="1">
        <v>1.0</v>
      </c>
      <c r="BK1009" s="1">
        <v>1.0</v>
      </c>
      <c r="BL1009" s="1">
        <v>1.0</v>
      </c>
      <c r="BM1009" s="1">
        <v>1.0</v>
      </c>
      <c r="BN1009" s="1">
        <v>1.0</v>
      </c>
      <c r="BO1009" s="1">
        <v>-1.0</v>
      </c>
      <c r="BP1009" s="1">
        <v>-1.0</v>
      </c>
      <c r="BQ1009" s="1">
        <v>1.0</v>
      </c>
      <c r="BR1009" s="1">
        <v>-1.0</v>
      </c>
      <c r="BS1009" s="1">
        <v>1.0</v>
      </c>
      <c r="BT1009" s="1">
        <v>-1.0</v>
      </c>
      <c r="BU1009" s="1">
        <v>1.0</v>
      </c>
      <c r="BV1009" s="1">
        <v>-1.0</v>
      </c>
      <c r="BW1009" s="1">
        <v>-1.0</v>
      </c>
      <c r="BX1009" s="1">
        <v>-1.0</v>
      </c>
      <c r="BY1009" s="1">
        <v>1.0</v>
      </c>
      <c r="BZ1009" s="1">
        <v>-1.0</v>
      </c>
      <c r="CA1009" s="1">
        <v>-1.0</v>
      </c>
      <c r="CB1009" s="1">
        <v>-1.0</v>
      </c>
      <c r="CC1009" s="1">
        <v>-1.0</v>
      </c>
      <c r="CD1009" s="1">
        <v>34220.0</v>
      </c>
    </row>
    <row r="1010">
      <c r="A1010" s="1">
        <v>1975168.0</v>
      </c>
      <c r="B1010" s="1" t="s">
        <v>5564</v>
      </c>
      <c r="C1010" s="1" t="s">
        <v>5565</v>
      </c>
      <c r="D1010" s="1" t="s">
        <v>5566</v>
      </c>
      <c r="E1010" s="1" t="s">
        <v>85</v>
      </c>
      <c r="F1010" s="1" t="s">
        <v>5567</v>
      </c>
      <c r="G1010" s="1" t="s">
        <v>5568</v>
      </c>
      <c r="H1010" s="1" t="s">
        <v>5569</v>
      </c>
      <c r="I1010" s="1">
        <v>1351409.0</v>
      </c>
      <c r="J1010" s="1">
        <v>40846.0</v>
      </c>
      <c r="K1010" s="1" t="s">
        <v>134</v>
      </c>
      <c r="L1010" s="1">
        <v>1.0</v>
      </c>
      <c r="M1010" s="1">
        <v>0.0</v>
      </c>
      <c r="N1010" s="1">
        <v>1.0</v>
      </c>
      <c r="O1010" s="1">
        <v>1.0</v>
      </c>
      <c r="P1010" s="1" t="s">
        <v>123</v>
      </c>
      <c r="Q1010" s="1" t="s">
        <v>124</v>
      </c>
      <c r="R1010" s="1">
        <v>40.70978</v>
      </c>
      <c r="S1010" s="1">
        <v>-73.96854</v>
      </c>
      <c r="T1010" s="1" t="s">
        <v>91</v>
      </c>
      <c r="U1010" s="1" t="s">
        <v>113</v>
      </c>
      <c r="V1010" s="1">
        <v>2.0</v>
      </c>
      <c r="W1010" s="1">
        <v>1.0</v>
      </c>
      <c r="X1010" s="1">
        <v>1.0</v>
      </c>
      <c r="Y1010" s="1">
        <v>1.0</v>
      </c>
      <c r="Z1010" s="1" t="s">
        <v>93</v>
      </c>
      <c r="AA1010" s="1" t="s">
        <v>5570</v>
      </c>
      <c r="AB1010" s="1">
        <v>100.0</v>
      </c>
      <c r="AC1010" s="1">
        <v>1.0</v>
      </c>
      <c r="AD1010" s="1">
        <v>25.0</v>
      </c>
      <c r="AE1010" s="1">
        <v>3.0</v>
      </c>
      <c r="AF1010" s="1" t="s">
        <v>452</v>
      </c>
      <c r="AG1010" s="1">
        <v>1.0</v>
      </c>
      <c r="AH1010" s="1">
        <v>23.0</v>
      </c>
      <c r="AI1010" s="1">
        <v>53.0</v>
      </c>
      <c r="AJ1010" s="1">
        <v>83.0</v>
      </c>
      <c r="AK1010" s="1">
        <v>358.0</v>
      </c>
      <c r="AL1010" s="1">
        <v>15.0</v>
      </c>
      <c r="AM1010" s="1">
        <v>2.0</v>
      </c>
      <c r="AN1010" s="1">
        <v>96.0</v>
      </c>
      <c r="AO1010" s="1">
        <v>10.0</v>
      </c>
      <c r="AP1010" s="1">
        <v>10.0</v>
      </c>
      <c r="AQ1010" s="1">
        <v>10.0</v>
      </c>
      <c r="AR1010" s="1">
        <v>10.0</v>
      </c>
      <c r="AS1010" s="1">
        <v>10.0</v>
      </c>
      <c r="AT1010" s="1">
        <v>10.0</v>
      </c>
      <c r="AU1010" s="1">
        <v>0.0</v>
      </c>
      <c r="AV1010" s="1" t="s">
        <v>117</v>
      </c>
      <c r="AW1010" s="1">
        <v>1.0</v>
      </c>
      <c r="AX1010" s="1">
        <v>0.0</v>
      </c>
      <c r="AY1010" s="1">
        <v>1.0</v>
      </c>
      <c r="AZ1010" s="1">
        <v>0.0</v>
      </c>
      <c r="BA1010" s="1">
        <v>0.24</v>
      </c>
      <c r="BB1010" s="1">
        <v>-1.0</v>
      </c>
      <c r="BC1010" s="1">
        <v>1.0</v>
      </c>
      <c r="BD1010" s="1">
        <v>-1.0</v>
      </c>
      <c r="BE1010" s="1">
        <v>-1.0</v>
      </c>
      <c r="BF1010" s="1">
        <v>-1.0</v>
      </c>
      <c r="BG1010" s="1">
        <v>-1.0</v>
      </c>
      <c r="BH1010" s="1">
        <v>1.0</v>
      </c>
      <c r="BI1010" s="1">
        <v>-1.0</v>
      </c>
      <c r="BJ1010" s="1">
        <v>1.0</v>
      </c>
      <c r="BK1010" s="1">
        <v>-1.0</v>
      </c>
      <c r="BL1010" s="1">
        <v>-1.0</v>
      </c>
      <c r="BM1010" s="1">
        <v>1.0</v>
      </c>
      <c r="BN1010" s="1">
        <v>1.0</v>
      </c>
      <c r="BO1010" s="1">
        <v>-1.0</v>
      </c>
      <c r="BP1010" s="1">
        <v>-1.0</v>
      </c>
      <c r="BQ1010" s="1">
        <v>1.0</v>
      </c>
      <c r="BR1010" s="1">
        <v>-1.0</v>
      </c>
      <c r="BS1010" s="1">
        <v>-1.0</v>
      </c>
      <c r="BT1010" s="1">
        <v>-1.0</v>
      </c>
      <c r="BU1010" s="1">
        <v>1.0</v>
      </c>
      <c r="BV1010" s="1">
        <v>-1.0</v>
      </c>
      <c r="BW1010" s="1">
        <v>1.0</v>
      </c>
      <c r="BX1010" s="1">
        <v>-1.0</v>
      </c>
      <c r="BY1010" s="1">
        <v>-1.0</v>
      </c>
      <c r="BZ1010" s="1">
        <v>1.0</v>
      </c>
      <c r="CA1010" s="1">
        <v>-1.0</v>
      </c>
      <c r="CB1010" s="1">
        <v>-1.0</v>
      </c>
      <c r="CC1010" s="1">
        <v>-1.0</v>
      </c>
      <c r="CD1010" s="1">
        <v>34227.0</v>
      </c>
    </row>
    <row r="1011">
      <c r="A1011" s="1">
        <v>1.5700484E7</v>
      </c>
      <c r="B1011" s="1" t="s">
        <v>5571</v>
      </c>
      <c r="C1011" s="1" t="s">
        <v>5572</v>
      </c>
      <c r="D1011" s="1" t="s">
        <v>5573</v>
      </c>
      <c r="E1011" s="1" t="s">
        <v>85</v>
      </c>
      <c r="F1011" s="1" t="s">
        <v>5574</v>
      </c>
      <c r="G1011" s="1" t="s">
        <v>5575</v>
      </c>
      <c r="H1011" s="1" t="s">
        <v>5576</v>
      </c>
      <c r="I1011" s="1">
        <v>6.2413233E7</v>
      </c>
      <c r="J1011" s="1">
        <v>42439.0</v>
      </c>
      <c r="M1011" s="1">
        <v>0.0</v>
      </c>
      <c r="N1011" s="1">
        <v>1.0</v>
      </c>
      <c r="O1011" s="1">
        <v>1.0</v>
      </c>
      <c r="P1011" s="1" t="s">
        <v>123</v>
      </c>
      <c r="Q1011" s="1" t="s">
        <v>157</v>
      </c>
      <c r="R1011" s="1">
        <v>40.67718</v>
      </c>
      <c r="S1011" s="1">
        <v>-73.91405</v>
      </c>
      <c r="T1011" s="1" t="s">
        <v>91</v>
      </c>
      <c r="U1011" s="1" t="s">
        <v>92</v>
      </c>
      <c r="V1011" s="1">
        <v>4.0</v>
      </c>
      <c r="W1011" s="1">
        <v>1.0</v>
      </c>
      <c r="X1011" s="1">
        <v>2.0</v>
      </c>
      <c r="Y1011" s="1">
        <v>2.0</v>
      </c>
      <c r="Z1011" s="1" t="s">
        <v>93</v>
      </c>
      <c r="AA1011" s="1" t="s">
        <v>5577</v>
      </c>
      <c r="AB1011" s="1">
        <v>135.0</v>
      </c>
      <c r="AC1011" s="1">
        <v>1.0</v>
      </c>
      <c r="AD1011" s="1">
        <v>0.0</v>
      </c>
      <c r="AE1011" s="1">
        <v>4.0</v>
      </c>
      <c r="AF1011" s="1" t="s">
        <v>549</v>
      </c>
      <c r="AG1011" s="1">
        <v>1.0</v>
      </c>
      <c r="AH1011" s="1">
        <v>0.0</v>
      </c>
      <c r="AI1011" s="1">
        <v>0.0</v>
      </c>
      <c r="AJ1011" s="1">
        <v>0.0</v>
      </c>
      <c r="AK1011" s="1">
        <v>0.0</v>
      </c>
      <c r="AL1011" s="1">
        <v>9.0</v>
      </c>
      <c r="AM1011" s="1">
        <v>0.0</v>
      </c>
      <c r="AN1011" s="1">
        <v>91.0</v>
      </c>
      <c r="AO1011" s="1">
        <v>10.0</v>
      </c>
      <c r="AP1011" s="1">
        <v>9.0</v>
      </c>
      <c r="AQ1011" s="1">
        <v>10.0</v>
      </c>
      <c r="AR1011" s="1">
        <v>9.0</v>
      </c>
      <c r="AS1011" s="1">
        <v>8.0</v>
      </c>
      <c r="AT1011" s="1">
        <v>9.0</v>
      </c>
      <c r="AU1011" s="1">
        <v>0.0</v>
      </c>
      <c r="AV1011" s="1" t="s">
        <v>96</v>
      </c>
      <c r="AW1011" s="1">
        <v>1.0</v>
      </c>
      <c r="AX1011" s="1">
        <v>1.0</v>
      </c>
      <c r="AY1011" s="1">
        <v>0.0</v>
      </c>
      <c r="AZ1011" s="1">
        <v>0.0</v>
      </c>
      <c r="BA1011" s="1">
        <v>0.29</v>
      </c>
      <c r="BB1011" s="1">
        <v>-1.0</v>
      </c>
      <c r="BC1011" s="1">
        <v>1.0</v>
      </c>
      <c r="BD1011" s="1">
        <v>-1.0</v>
      </c>
      <c r="BE1011" s="1">
        <v>-1.0</v>
      </c>
      <c r="BF1011" s="1">
        <v>-1.0</v>
      </c>
      <c r="BG1011" s="1">
        <v>-1.0</v>
      </c>
      <c r="BH1011" s="1">
        <v>-1.0</v>
      </c>
      <c r="BI1011" s="1">
        <v>-1.0</v>
      </c>
      <c r="BJ1011" s="1">
        <v>1.0</v>
      </c>
      <c r="BK1011" s="1">
        <v>-1.0</v>
      </c>
      <c r="BL1011" s="1">
        <v>-1.0</v>
      </c>
      <c r="BM1011" s="1">
        <v>1.0</v>
      </c>
      <c r="BN1011" s="1">
        <v>1.0</v>
      </c>
      <c r="BO1011" s="1">
        <v>-1.0</v>
      </c>
      <c r="BP1011" s="1">
        <v>-1.0</v>
      </c>
      <c r="BQ1011" s="1">
        <v>-1.0</v>
      </c>
      <c r="BR1011" s="1">
        <v>-1.0</v>
      </c>
      <c r="BS1011" s="1">
        <v>1.0</v>
      </c>
      <c r="BT1011" s="1">
        <v>-1.0</v>
      </c>
      <c r="BU1011" s="1">
        <v>1.0</v>
      </c>
      <c r="BV1011" s="1">
        <v>-1.0</v>
      </c>
      <c r="BW1011" s="1">
        <v>-1.0</v>
      </c>
      <c r="BX1011" s="1">
        <v>-1.0</v>
      </c>
      <c r="BY1011" s="1">
        <v>-1.0</v>
      </c>
      <c r="BZ1011" s="1">
        <v>-1.0</v>
      </c>
      <c r="CA1011" s="1">
        <v>-1.0</v>
      </c>
      <c r="CB1011" s="1">
        <v>-1.0</v>
      </c>
      <c r="CC1011" s="1">
        <v>-1.0</v>
      </c>
      <c r="CD1011" s="1">
        <v>34302.0</v>
      </c>
    </row>
    <row r="1012">
      <c r="A1012" s="1">
        <v>1.3099377E7</v>
      </c>
      <c r="B1012" s="1" t="s">
        <v>5578</v>
      </c>
      <c r="C1012" s="1" t="s">
        <v>5579</v>
      </c>
      <c r="D1012" s="1" t="s">
        <v>5580</v>
      </c>
      <c r="E1012" s="1" t="s">
        <v>85</v>
      </c>
      <c r="F1012" s="1" t="s">
        <v>5581</v>
      </c>
      <c r="G1012" s="1" t="s">
        <v>5582</v>
      </c>
      <c r="H1012" s="2" t="str">
        <f>- no loud music</f>
        <v>#ERROR!</v>
      </c>
      <c r="I1012" s="1">
        <v>4.3518492E7</v>
      </c>
      <c r="J1012" s="1">
        <v>42253.0</v>
      </c>
      <c r="K1012" s="1" t="s">
        <v>134</v>
      </c>
      <c r="L1012" s="1">
        <v>1.0</v>
      </c>
      <c r="M1012" s="1">
        <v>0.0</v>
      </c>
      <c r="N1012" s="1">
        <v>1.0</v>
      </c>
      <c r="O1012" s="1">
        <v>0.0</v>
      </c>
      <c r="P1012" s="1" t="s">
        <v>89</v>
      </c>
      <c r="Q1012" s="1" t="s">
        <v>1535</v>
      </c>
      <c r="R1012" s="1">
        <v>40.82828</v>
      </c>
      <c r="S1012" s="1">
        <v>-73.94264</v>
      </c>
      <c r="T1012" s="1" t="s">
        <v>289</v>
      </c>
      <c r="U1012" s="1" t="s">
        <v>113</v>
      </c>
      <c r="V1012" s="1">
        <v>2.0</v>
      </c>
      <c r="W1012" s="1">
        <v>1.0</v>
      </c>
      <c r="X1012" s="1">
        <v>1.0</v>
      </c>
      <c r="Y1012" s="1">
        <v>1.0</v>
      </c>
      <c r="Z1012" s="1" t="s">
        <v>93</v>
      </c>
      <c r="AA1012" s="1" t="s">
        <v>5583</v>
      </c>
      <c r="AB1012" s="1">
        <v>130.0</v>
      </c>
      <c r="AC1012" s="1">
        <v>1.0</v>
      </c>
      <c r="AD1012" s="1">
        <v>0.0</v>
      </c>
      <c r="AE1012" s="1">
        <v>3.0</v>
      </c>
      <c r="AF1012" s="1" t="s">
        <v>179</v>
      </c>
      <c r="AG1012" s="1">
        <v>1.0</v>
      </c>
      <c r="AH1012" s="1">
        <v>0.0</v>
      </c>
      <c r="AI1012" s="1">
        <v>0.0</v>
      </c>
      <c r="AJ1012" s="1">
        <v>0.0</v>
      </c>
      <c r="AK1012" s="1">
        <v>0.0</v>
      </c>
      <c r="AL1012" s="1">
        <v>3.0</v>
      </c>
      <c r="AM1012" s="1">
        <v>2.0</v>
      </c>
      <c r="AN1012" s="1">
        <v>100.0</v>
      </c>
      <c r="AO1012" s="1">
        <v>10.0</v>
      </c>
      <c r="AP1012" s="1">
        <v>10.0</v>
      </c>
      <c r="AQ1012" s="1">
        <v>10.0</v>
      </c>
      <c r="AR1012" s="1">
        <v>10.0</v>
      </c>
      <c r="AS1012" s="1">
        <v>10.0</v>
      </c>
      <c r="AT1012" s="1">
        <v>10.0</v>
      </c>
      <c r="AU1012" s="1">
        <v>0.0</v>
      </c>
      <c r="AV1012" s="1" t="s">
        <v>117</v>
      </c>
      <c r="AW1012" s="1">
        <v>1.0</v>
      </c>
      <c r="AX1012" s="1">
        <v>0.0</v>
      </c>
      <c r="AY1012" s="1">
        <v>1.0</v>
      </c>
      <c r="AZ1012" s="1">
        <v>0.0</v>
      </c>
      <c r="BA1012" s="1">
        <v>0.1</v>
      </c>
      <c r="BB1012" s="1">
        <v>-1.0</v>
      </c>
      <c r="BC1012" s="1">
        <v>-1.0</v>
      </c>
      <c r="BD1012" s="1">
        <v>-1.0</v>
      </c>
      <c r="BE1012" s="1">
        <v>-1.0</v>
      </c>
      <c r="BF1012" s="1">
        <v>-1.0</v>
      </c>
      <c r="BG1012" s="1">
        <v>-1.0</v>
      </c>
      <c r="BH1012" s="1">
        <v>-1.0</v>
      </c>
      <c r="BI1012" s="1">
        <v>1.0</v>
      </c>
      <c r="BJ1012" s="1">
        <v>1.0</v>
      </c>
      <c r="BK1012" s="1">
        <v>-1.0</v>
      </c>
      <c r="BL1012" s="1">
        <v>-1.0</v>
      </c>
      <c r="BM1012" s="1">
        <v>1.0</v>
      </c>
      <c r="BN1012" s="1">
        <v>1.0</v>
      </c>
      <c r="BO1012" s="1">
        <v>-1.0</v>
      </c>
      <c r="BP1012" s="1">
        <v>-1.0</v>
      </c>
      <c r="BQ1012" s="1">
        <v>1.0</v>
      </c>
      <c r="BR1012" s="1">
        <v>-1.0</v>
      </c>
      <c r="BS1012" s="1">
        <v>-1.0</v>
      </c>
      <c r="BT1012" s="1">
        <v>-1.0</v>
      </c>
      <c r="BU1012" s="1">
        <v>1.0</v>
      </c>
      <c r="BV1012" s="1">
        <v>-1.0</v>
      </c>
      <c r="BW1012" s="1">
        <v>-1.0</v>
      </c>
      <c r="BX1012" s="1">
        <v>-1.0</v>
      </c>
      <c r="BY1012" s="1">
        <v>-1.0</v>
      </c>
      <c r="BZ1012" s="1">
        <v>-1.0</v>
      </c>
      <c r="CA1012" s="1">
        <v>-1.0</v>
      </c>
      <c r="CB1012" s="1">
        <v>-1.0</v>
      </c>
      <c r="CC1012" s="1">
        <v>-1.0</v>
      </c>
      <c r="CD1012" s="1">
        <v>34356.0</v>
      </c>
    </row>
    <row r="1013">
      <c r="A1013" s="1">
        <v>8582762.0</v>
      </c>
      <c r="B1013" s="1" t="s">
        <v>5584</v>
      </c>
      <c r="C1013" s="1" t="s">
        <v>5585</v>
      </c>
      <c r="D1013" s="1" t="s">
        <v>5585</v>
      </c>
      <c r="E1013" s="1" t="s">
        <v>85</v>
      </c>
      <c r="I1013" s="1">
        <v>4.5082108E7</v>
      </c>
      <c r="J1013" s="1">
        <v>42272.0</v>
      </c>
      <c r="M1013" s="1">
        <v>0.0</v>
      </c>
      <c r="N1013" s="1">
        <v>1.0</v>
      </c>
      <c r="O1013" s="1">
        <v>0.0</v>
      </c>
      <c r="P1013" s="1" t="s">
        <v>123</v>
      </c>
      <c r="Q1013" s="1" t="s">
        <v>124</v>
      </c>
      <c r="R1013" s="1">
        <v>40.72564</v>
      </c>
      <c r="S1013" s="1">
        <v>-73.94885</v>
      </c>
      <c r="T1013" s="1" t="s">
        <v>91</v>
      </c>
      <c r="U1013" s="1" t="s">
        <v>113</v>
      </c>
      <c r="V1013" s="1">
        <v>1.0</v>
      </c>
      <c r="W1013" s="1">
        <v>1.0</v>
      </c>
      <c r="X1013" s="1">
        <v>1.0</v>
      </c>
      <c r="Y1013" s="1">
        <v>1.0</v>
      </c>
      <c r="Z1013" s="1" t="s">
        <v>93</v>
      </c>
      <c r="AA1013" s="1" t="s">
        <v>5586</v>
      </c>
      <c r="AB1013" s="1">
        <v>90.0</v>
      </c>
      <c r="AC1013" s="1">
        <v>1.0</v>
      </c>
      <c r="AD1013" s="1">
        <v>0.0</v>
      </c>
      <c r="AE1013" s="1">
        <v>1.0</v>
      </c>
      <c r="AF1013" s="1" t="s">
        <v>1074</v>
      </c>
      <c r="AG1013" s="1">
        <v>1.0</v>
      </c>
      <c r="AH1013" s="1">
        <v>0.0</v>
      </c>
      <c r="AI1013" s="1">
        <v>0.0</v>
      </c>
      <c r="AJ1013" s="1">
        <v>0.0</v>
      </c>
      <c r="AK1013" s="1">
        <v>0.0</v>
      </c>
      <c r="AL1013" s="1">
        <v>0.0</v>
      </c>
      <c r="AM1013" s="1">
        <v>0.0</v>
      </c>
      <c r="AU1013" s="1">
        <v>0.0</v>
      </c>
      <c r="AV1013" s="1" t="s">
        <v>105</v>
      </c>
      <c r="AW1013" s="1">
        <v>1.0</v>
      </c>
      <c r="AX1013" s="1">
        <v>0.0</v>
      </c>
      <c r="AY1013" s="1">
        <v>1.0</v>
      </c>
      <c r="AZ1013" s="1">
        <v>0.0</v>
      </c>
      <c r="BB1013" s="1">
        <v>-1.0</v>
      </c>
      <c r="BC1013" s="1">
        <v>1.0</v>
      </c>
      <c r="BD1013" s="1">
        <v>-1.0</v>
      </c>
      <c r="BE1013" s="1">
        <v>-1.0</v>
      </c>
      <c r="BF1013" s="1">
        <v>-1.0</v>
      </c>
      <c r="BG1013" s="1">
        <v>-1.0</v>
      </c>
      <c r="BH1013" s="1">
        <v>-1.0</v>
      </c>
      <c r="BI1013" s="1">
        <v>-1.0</v>
      </c>
      <c r="BJ1013" s="1">
        <v>-1.0</v>
      </c>
      <c r="BK1013" s="1">
        <v>-1.0</v>
      </c>
      <c r="BL1013" s="1">
        <v>-1.0</v>
      </c>
      <c r="BM1013" s="1">
        <v>-1.0</v>
      </c>
      <c r="BN1013" s="1">
        <v>-1.0</v>
      </c>
      <c r="BO1013" s="1">
        <v>-1.0</v>
      </c>
      <c r="BP1013" s="1">
        <v>-1.0</v>
      </c>
      <c r="BQ1013" s="1">
        <v>-1.0</v>
      </c>
      <c r="BR1013" s="1">
        <v>-1.0</v>
      </c>
      <c r="BS1013" s="1">
        <v>-1.0</v>
      </c>
      <c r="BT1013" s="1">
        <v>-1.0</v>
      </c>
      <c r="BU1013" s="1">
        <v>1.0</v>
      </c>
      <c r="BV1013" s="1">
        <v>-1.0</v>
      </c>
      <c r="BW1013" s="1">
        <v>-1.0</v>
      </c>
      <c r="BX1013" s="1">
        <v>-1.0</v>
      </c>
      <c r="BY1013" s="1">
        <v>-1.0</v>
      </c>
      <c r="BZ1013" s="1">
        <v>-1.0</v>
      </c>
      <c r="CA1013" s="1">
        <v>-1.0</v>
      </c>
      <c r="CB1013" s="1">
        <v>-1.0</v>
      </c>
      <c r="CC1013" s="1">
        <v>-1.0</v>
      </c>
      <c r="CD1013" s="1">
        <v>34358.0</v>
      </c>
    </row>
    <row r="1014">
      <c r="A1014" s="1">
        <v>1.4633272E7</v>
      </c>
      <c r="B1014" s="1" t="s">
        <v>5587</v>
      </c>
      <c r="C1014" s="1" t="s">
        <v>5588</v>
      </c>
      <c r="D1014" s="1" t="s">
        <v>5589</v>
      </c>
      <c r="E1014" s="1" t="s">
        <v>85</v>
      </c>
      <c r="I1014" s="1">
        <v>4.3810721E7</v>
      </c>
      <c r="J1014" s="1">
        <v>42256.0</v>
      </c>
      <c r="K1014" s="1" t="s">
        <v>272</v>
      </c>
      <c r="L1014" s="1">
        <v>1.0</v>
      </c>
      <c r="M1014" s="1">
        <v>0.0</v>
      </c>
      <c r="N1014" s="1">
        <v>1.0</v>
      </c>
      <c r="O1014" s="1">
        <v>0.0</v>
      </c>
      <c r="P1014" s="1" t="s">
        <v>123</v>
      </c>
      <c r="Q1014" s="1" t="s">
        <v>185</v>
      </c>
      <c r="R1014" s="1">
        <v>40.71082</v>
      </c>
      <c r="S1014" s="1">
        <v>-73.95736</v>
      </c>
      <c r="T1014" s="1" t="s">
        <v>91</v>
      </c>
      <c r="U1014" s="1" t="s">
        <v>113</v>
      </c>
      <c r="V1014" s="1">
        <v>1.0</v>
      </c>
      <c r="W1014" s="1">
        <v>1.0</v>
      </c>
      <c r="X1014" s="1">
        <v>1.0</v>
      </c>
      <c r="Y1014" s="1">
        <v>1.0</v>
      </c>
      <c r="Z1014" s="1" t="s">
        <v>93</v>
      </c>
      <c r="AA1014" s="1" t="s">
        <v>5590</v>
      </c>
      <c r="AB1014" s="1">
        <v>50.0</v>
      </c>
      <c r="AC1014" s="1">
        <v>1.0</v>
      </c>
      <c r="AD1014" s="1">
        <v>0.0</v>
      </c>
      <c r="AE1014" s="1">
        <v>1.0</v>
      </c>
      <c r="AF1014" s="1" t="s">
        <v>202</v>
      </c>
      <c r="AG1014" s="1">
        <v>1.0</v>
      </c>
      <c r="AH1014" s="1">
        <v>0.0</v>
      </c>
      <c r="AI1014" s="1">
        <v>0.0</v>
      </c>
      <c r="AJ1014" s="1">
        <v>0.0</v>
      </c>
      <c r="AK1014" s="1">
        <v>0.0</v>
      </c>
      <c r="AL1014" s="1">
        <v>15.0</v>
      </c>
      <c r="AM1014" s="1">
        <v>3.0</v>
      </c>
      <c r="AN1014" s="1">
        <v>96.0</v>
      </c>
      <c r="AO1014" s="1">
        <v>10.0</v>
      </c>
      <c r="AP1014" s="1">
        <v>10.0</v>
      </c>
      <c r="AQ1014" s="1">
        <v>10.0</v>
      </c>
      <c r="AR1014" s="1">
        <v>10.0</v>
      </c>
      <c r="AS1014" s="1">
        <v>10.0</v>
      </c>
      <c r="AT1014" s="1">
        <v>10.0</v>
      </c>
      <c r="AU1014" s="1">
        <v>1.0</v>
      </c>
      <c r="AV1014" s="1" t="s">
        <v>117</v>
      </c>
      <c r="AW1014" s="1">
        <v>1.0</v>
      </c>
      <c r="AX1014" s="1">
        <v>0.0</v>
      </c>
      <c r="AY1014" s="1">
        <v>1.0</v>
      </c>
      <c r="AZ1014" s="1">
        <v>0.0</v>
      </c>
      <c r="BA1014" s="1">
        <v>0.44</v>
      </c>
      <c r="BB1014" s="1">
        <v>-1.0</v>
      </c>
      <c r="BC1014" s="1">
        <v>1.0</v>
      </c>
      <c r="BD1014" s="1">
        <v>-1.0</v>
      </c>
      <c r="BE1014" s="1">
        <v>-1.0</v>
      </c>
      <c r="BF1014" s="1">
        <v>-1.0</v>
      </c>
      <c r="BG1014" s="1">
        <v>-1.0</v>
      </c>
      <c r="BH1014" s="1">
        <v>-1.0</v>
      </c>
      <c r="BI1014" s="1">
        <v>-1.0</v>
      </c>
      <c r="BJ1014" s="1">
        <v>-1.0</v>
      </c>
      <c r="BK1014" s="1">
        <v>-1.0</v>
      </c>
      <c r="BL1014" s="1">
        <v>-1.0</v>
      </c>
      <c r="BM1014" s="1">
        <v>-1.0</v>
      </c>
      <c r="BN1014" s="1">
        <v>-1.0</v>
      </c>
      <c r="BO1014" s="1">
        <v>-1.0</v>
      </c>
      <c r="BP1014" s="1">
        <v>-1.0</v>
      </c>
      <c r="BQ1014" s="1">
        <v>1.0</v>
      </c>
      <c r="BR1014" s="1">
        <v>-1.0</v>
      </c>
      <c r="BS1014" s="1">
        <v>-1.0</v>
      </c>
      <c r="BT1014" s="1">
        <v>-1.0</v>
      </c>
      <c r="BU1014" s="1">
        <v>1.0</v>
      </c>
      <c r="BV1014" s="1">
        <v>-1.0</v>
      </c>
      <c r="BW1014" s="1">
        <v>-1.0</v>
      </c>
      <c r="BX1014" s="1">
        <v>1.0</v>
      </c>
      <c r="BY1014" s="1">
        <v>-1.0</v>
      </c>
      <c r="BZ1014" s="1">
        <v>1.0</v>
      </c>
      <c r="CA1014" s="1">
        <v>-1.0</v>
      </c>
      <c r="CB1014" s="1">
        <v>-1.0</v>
      </c>
      <c r="CC1014" s="1">
        <v>-1.0</v>
      </c>
      <c r="CD1014" s="1">
        <v>34377.0</v>
      </c>
    </row>
    <row r="1015">
      <c r="A1015" s="1">
        <v>2.8240916E7</v>
      </c>
      <c r="B1015" s="1" t="s">
        <v>5591</v>
      </c>
      <c r="C1015" s="1" t="s">
        <v>5592</v>
      </c>
      <c r="D1015" s="1" t="s">
        <v>5593</v>
      </c>
      <c r="E1015" s="1" t="s">
        <v>85</v>
      </c>
      <c r="F1015" s="1" t="s">
        <v>5594</v>
      </c>
      <c r="G1015" s="1" t="s">
        <v>5595</v>
      </c>
      <c r="I1015" s="1">
        <v>2.056849E7</v>
      </c>
      <c r="J1015" s="1">
        <v>41877.0</v>
      </c>
      <c r="K1015" s="1" t="s">
        <v>134</v>
      </c>
      <c r="L1015" s="1">
        <v>1.0</v>
      </c>
      <c r="M1015" s="1">
        <v>0.0</v>
      </c>
      <c r="N1015" s="1">
        <v>1.0</v>
      </c>
      <c r="O1015" s="1">
        <v>1.0</v>
      </c>
      <c r="P1015" s="1" t="s">
        <v>89</v>
      </c>
      <c r="Q1015" s="1" t="s">
        <v>102</v>
      </c>
      <c r="R1015" s="1">
        <v>40.72343</v>
      </c>
      <c r="S1015" s="1">
        <v>-74.00791</v>
      </c>
      <c r="T1015" s="1" t="s">
        <v>91</v>
      </c>
      <c r="U1015" s="1" t="s">
        <v>113</v>
      </c>
      <c r="V1015" s="1">
        <v>2.0</v>
      </c>
      <c r="W1015" s="1">
        <v>1.0</v>
      </c>
      <c r="X1015" s="1">
        <v>1.0</v>
      </c>
      <c r="Y1015" s="1">
        <v>1.0</v>
      </c>
      <c r="Z1015" s="1" t="s">
        <v>93</v>
      </c>
      <c r="AA1015" s="1" t="s">
        <v>5596</v>
      </c>
      <c r="AB1015" s="1">
        <v>149.0</v>
      </c>
      <c r="AC1015" s="1">
        <v>2.0</v>
      </c>
      <c r="AD1015" s="1">
        <v>200.0</v>
      </c>
      <c r="AE1015" s="1">
        <v>1.0</v>
      </c>
      <c r="AF1015" s="1" t="s">
        <v>95</v>
      </c>
      <c r="AG1015" s="1">
        <v>1.0</v>
      </c>
      <c r="AH1015" s="1">
        <v>25.0</v>
      </c>
      <c r="AI1015" s="1">
        <v>48.0</v>
      </c>
      <c r="AJ1015" s="1">
        <v>62.0</v>
      </c>
      <c r="AK1015" s="1">
        <v>337.0</v>
      </c>
      <c r="AL1015" s="1">
        <v>16.0</v>
      </c>
      <c r="AM1015" s="1">
        <v>16.0</v>
      </c>
      <c r="AN1015" s="1">
        <v>89.0</v>
      </c>
      <c r="AO1015" s="1">
        <v>10.0</v>
      </c>
      <c r="AP1015" s="1">
        <v>9.0</v>
      </c>
      <c r="AQ1015" s="1">
        <v>10.0</v>
      </c>
      <c r="AR1015" s="1">
        <v>10.0</v>
      </c>
      <c r="AS1015" s="1">
        <v>10.0</v>
      </c>
      <c r="AT1015" s="1">
        <v>9.0</v>
      </c>
      <c r="AU1015" s="1">
        <v>1.0</v>
      </c>
      <c r="AV1015" s="1" t="s">
        <v>96</v>
      </c>
      <c r="AW1015" s="1">
        <v>1.0</v>
      </c>
      <c r="AX1015" s="1">
        <v>0.0</v>
      </c>
      <c r="AY1015" s="1">
        <v>1.0</v>
      </c>
      <c r="AZ1015" s="1">
        <v>0.0</v>
      </c>
      <c r="BA1015" s="1">
        <v>1.62</v>
      </c>
      <c r="BB1015" s="1">
        <v>-1.0</v>
      </c>
      <c r="BC1015" s="1">
        <v>1.0</v>
      </c>
      <c r="BD1015" s="1">
        <v>-1.0</v>
      </c>
      <c r="BE1015" s="1">
        <v>-1.0</v>
      </c>
      <c r="BF1015" s="1">
        <v>1.0</v>
      </c>
      <c r="BG1015" s="1">
        <v>-1.0</v>
      </c>
      <c r="BH1015" s="1">
        <v>-1.0</v>
      </c>
      <c r="BI1015" s="1">
        <v>-1.0</v>
      </c>
      <c r="BJ1015" s="1">
        <v>-1.0</v>
      </c>
      <c r="BK1015" s="1">
        <v>-1.0</v>
      </c>
      <c r="BL1015" s="1">
        <v>-1.0</v>
      </c>
      <c r="BM1015" s="1">
        <v>-1.0</v>
      </c>
      <c r="BN1015" s="1">
        <v>1.0</v>
      </c>
      <c r="BO1015" s="1">
        <v>-1.0</v>
      </c>
      <c r="BP1015" s="1">
        <v>-1.0</v>
      </c>
      <c r="BQ1015" s="1">
        <v>1.0</v>
      </c>
      <c r="BR1015" s="1">
        <v>-1.0</v>
      </c>
      <c r="BS1015" s="1">
        <v>1.0</v>
      </c>
      <c r="BT1015" s="1">
        <v>-1.0</v>
      </c>
      <c r="BU1015" s="1">
        <v>1.0</v>
      </c>
      <c r="BV1015" s="1">
        <v>1.0</v>
      </c>
      <c r="BW1015" s="1">
        <v>-1.0</v>
      </c>
      <c r="BX1015" s="1">
        <v>1.0</v>
      </c>
      <c r="BY1015" s="1">
        <v>-1.0</v>
      </c>
      <c r="BZ1015" s="1">
        <v>-1.0</v>
      </c>
      <c r="CA1015" s="1">
        <v>-1.0</v>
      </c>
      <c r="CB1015" s="1">
        <v>-1.0</v>
      </c>
      <c r="CC1015" s="1">
        <v>-1.0</v>
      </c>
      <c r="CD1015" s="1">
        <v>34416.0</v>
      </c>
    </row>
    <row r="1016">
      <c r="A1016" s="1">
        <v>2.2531866E7</v>
      </c>
      <c r="B1016" s="1" t="s">
        <v>5597</v>
      </c>
      <c r="C1016" s="1" t="s">
        <v>5598</v>
      </c>
      <c r="D1016" s="1" t="s">
        <v>5599</v>
      </c>
      <c r="E1016" s="1" t="s">
        <v>85</v>
      </c>
      <c r="F1016" s="1" t="s">
        <v>5600</v>
      </c>
      <c r="G1016" s="1" t="s">
        <v>5601</v>
      </c>
      <c r="H1016" s="1" t="s">
        <v>5602</v>
      </c>
      <c r="I1016" s="1">
        <v>357117.0</v>
      </c>
      <c r="J1016" s="1">
        <v>40565.0</v>
      </c>
      <c r="K1016" s="1" t="s">
        <v>272</v>
      </c>
      <c r="L1016" s="1">
        <v>0.9</v>
      </c>
      <c r="M1016" s="1">
        <v>0.0</v>
      </c>
      <c r="N1016" s="1">
        <v>1.0</v>
      </c>
      <c r="O1016" s="1">
        <v>0.0</v>
      </c>
      <c r="P1016" s="1" t="s">
        <v>123</v>
      </c>
      <c r="Q1016" s="1" t="s">
        <v>185</v>
      </c>
      <c r="R1016" s="1">
        <v>40.71914</v>
      </c>
      <c r="S1016" s="1">
        <v>-73.9623699999999</v>
      </c>
      <c r="T1016" s="1" t="s">
        <v>91</v>
      </c>
      <c r="U1016" s="1" t="s">
        <v>113</v>
      </c>
      <c r="V1016" s="1">
        <v>1.0</v>
      </c>
      <c r="W1016" s="1">
        <v>1.0</v>
      </c>
      <c r="X1016" s="1">
        <v>1.0</v>
      </c>
      <c r="Y1016" s="1">
        <v>1.0</v>
      </c>
      <c r="Z1016" s="1" t="s">
        <v>93</v>
      </c>
      <c r="AA1016" s="1" t="s">
        <v>5603</v>
      </c>
      <c r="AB1016" s="1">
        <v>44.0</v>
      </c>
      <c r="AC1016" s="1">
        <v>1.0</v>
      </c>
      <c r="AD1016" s="1">
        <v>0.0</v>
      </c>
      <c r="AE1016" s="1">
        <v>6.0</v>
      </c>
      <c r="AF1016" s="1" t="s">
        <v>202</v>
      </c>
      <c r="AG1016" s="1">
        <v>1.0</v>
      </c>
      <c r="AH1016" s="1">
        <v>1.0</v>
      </c>
      <c r="AI1016" s="1">
        <v>1.0</v>
      </c>
      <c r="AJ1016" s="1">
        <v>5.0</v>
      </c>
      <c r="AK1016" s="1">
        <v>5.0</v>
      </c>
      <c r="AL1016" s="1">
        <v>4.0</v>
      </c>
      <c r="AM1016" s="1">
        <v>2.0</v>
      </c>
      <c r="AN1016" s="1">
        <v>95.0</v>
      </c>
      <c r="AO1016" s="1">
        <v>10.0</v>
      </c>
      <c r="AP1016" s="1">
        <v>10.0</v>
      </c>
      <c r="AQ1016" s="1">
        <v>10.0</v>
      </c>
      <c r="AR1016" s="1">
        <v>10.0</v>
      </c>
      <c r="AS1016" s="1">
        <v>10.0</v>
      </c>
      <c r="AT1016" s="1">
        <v>10.0</v>
      </c>
      <c r="AU1016" s="1">
        <v>0.0</v>
      </c>
      <c r="AV1016" s="1" t="s">
        <v>96</v>
      </c>
      <c r="AW1016" s="1">
        <v>1.0</v>
      </c>
      <c r="AX1016" s="1">
        <v>0.0</v>
      </c>
      <c r="AY1016" s="1">
        <v>1.0</v>
      </c>
      <c r="AZ1016" s="1">
        <v>0.0</v>
      </c>
      <c r="BA1016" s="1">
        <v>0.23</v>
      </c>
      <c r="BB1016" s="1">
        <v>-1.0</v>
      </c>
      <c r="BC1016" s="1">
        <v>1.0</v>
      </c>
      <c r="BD1016" s="1">
        <v>-1.0</v>
      </c>
      <c r="BE1016" s="1">
        <v>-1.0</v>
      </c>
      <c r="BF1016" s="1">
        <v>-1.0</v>
      </c>
      <c r="BG1016" s="1">
        <v>1.0</v>
      </c>
      <c r="BH1016" s="1">
        <v>-1.0</v>
      </c>
      <c r="BI1016" s="1">
        <v>-1.0</v>
      </c>
      <c r="BJ1016" s="1">
        <v>1.0</v>
      </c>
      <c r="BK1016" s="1">
        <v>-1.0</v>
      </c>
      <c r="BL1016" s="1">
        <v>-1.0</v>
      </c>
      <c r="BM1016" s="1">
        <v>1.0</v>
      </c>
      <c r="BN1016" s="1">
        <v>-1.0</v>
      </c>
      <c r="BO1016" s="1">
        <v>1.0</v>
      </c>
      <c r="BP1016" s="1">
        <v>-1.0</v>
      </c>
      <c r="BQ1016" s="1">
        <v>1.0</v>
      </c>
      <c r="BR1016" s="1">
        <v>-1.0</v>
      </c>
      <c r="BS1016" s="1">
        <v>-1.0</v>
      </c>
      <c r="BT1016" s="1">
        <v>-1.0</v>
      </c>
      <c r="BU1016" s="1">
        <v>1.0</v>
      </c>
      <c r="BV1016" s="1">
        <v>1.0</v>
      </c>
      <c r="BW1016" s="1">
        <v>-1.0</v>
      </c>
      <c r="BX1016" s="1">
        <v>-1.0</v>
      </c>
      <c r="BY1016" s="1">
        <v>-1.0</v>
      </c>
      <c r="BZ1016" s="1">
        <v>-1.0</v>
      </c>
      <c r="CA1016" s="1">
        <v>-1.0</v>
      </c>
      <c r="CB1016" s="1">
        <v>-1.0</v>
      </c>
      <c r="CC1016" s="1">
        <v>-1.0</v>
      </c>
      <c r="CD1016" s="1">
        <v>34422.0</v>
      </c>
    </row>
    <row r="1017">
      <c r="A1017" s="1">
        <v>2.2047243E7</v>
      </c>
      <c r="B1017" s="1" t="s">
        <v>5604</v>
      </c>
      <c r="C1017" s="1" t="s">
        <v>5605</v>
      </c>
      <c r="D1017" s="1" t="s">
        <v>5606</v>
      </c>
      <c r="E1017" s="1" t="s">
        <v>85</v>
      </c>
      <c r="G1017" s="1" t="s">
        <v>5607</v>
      </c>
      <c r="H1017" s="1" t="s">
        <v>5608</v>
      </c>
      <c r="I1017" s="1">
        <v>7991202.0</v>
      </c>
      <c r="J1017" s="1">
        <v>41492.0</v>
      </c>
      <c r="K1017" s="1" t="s">
        <v>88</v>
      </c>
      <c r="L1017" s="1">
        <v>1.0</v>
      </c>
      <c r="M1017" s="1">
        <v>0.0</v>
      </c>
      <c r="N1017" s="1">
        <v>1.0</v>
      </c>
      <c r="O1017" s="1">
        <v>1.0</v>
      </c>
      <c r="P1017" s="1" t="s">
        <v>89</v>
      </c>
      <c r="Q1017" s="1" t="s">
        <v>362</v>
      </c>
      <c r="R1017" s="1">
        <v>40.79971</v>
      </c>
      <c r="S1017" s="1">
        <v>-73.96037</v>
      </c>
      <c r="T1017" s="1" t="s">
        <v>289</v>
      </c>
      <c r="U1017" s="1" t="s">
        <v>92</v>
      </c>
      <c r="V1017" s="1">
        <v>4.0</v>
      </c>
      <c r="W1017" s="1">
        <v>2.0</v>
      </c>
      <c r="X1017" s="1">
        <v>1.0</v>
      </c>
      <c r="Y1017" s="1">
        <v>1.0</v>
      </c>
      <c r="Z1017" s="1" t="s">
        <v>93</v>
      </c>
      <c r="AA1017" s="1" t="s">
        <v>5609</v>
      </c>
      <c r="AB1017" s="1">
        <v>125.0</v>
      </c>
      <c r="AC1017" s="1">
        <v>1.0</v>
      </c>
      <c r="AD1017" s="1">
        <v>0.0</v>
      </c>
      <c r="AE1017" s="1">
        <v>5.0</v>
      </c>
      <c r="AF1017" s="1" t="s">
        <v>127</v>
      </c>
      <c r="AG1017" s="1">
        <v>1.0</v>
      </c>
      <c r="AH1017" s="1">
        <v>7.0</v>
      </c>
      <c r="AI1017" s="1">
        <v>7.0</v>
      </c>
      <c r="AJ1017" s="1">
        <v>7.0</v>
      </c>
      <c r="AK1017" s="1">
        <v>7.0</v>
      </c>
      <c r="AL1017" s="1">
        <v>5.0</v>
      </c>
      <c r="AM1017" s="1">
        <v>3.0</v>
      </c>
      <c r="AN1017" s="1">
        <v>100.0</v>
      </c>
      <c r="AO1017" s="1">
        <v>10.0</v>
      </c>
      <c r="AP1017" s="1">
        <v>10.0</v>
      </c>
      <c r="AQ1017" s="1">
        <v>10.0</v>
      </c>
      <c r="AR1017" s="1">
        <v>10.0</v>
      </c>
      <c r="AS1017" s="1">
        <v>10.0</v>
      </c>
      <c r="AT1017" s="1">
        <v>10.0</v>
      </c>
      <c r="AU1017" s="1">
        <v>0.0</v>
      </c>
      <c r="AV1017" s="1" t="s">
        <v>96</v>
      </c>
      <c r="AW1017" s="1">
        <v>1.0</v>
      </c>
      <c r="AX1017" s="1">
        <v>1.0</v>
      </c>
      <c r="AY1017" s="1">
        <v>0.0</v>
      </c>
      <c r="AZ1017" s="1">
        <v>0.0</v>
      </c>
      <c r="BA1017" s="1">
        <v>0.27</v>
      </c>
      <c r="BB1017" s="1">
        <v>-1.0</v>
      </c>
      <c r="BC1017" s="1">
        <v>1.0</v>
      </c>
      <c r="BD1017" s="1">
        <v>-1.0</v>
      </c>
      <c r="BE1017" s="1">
        <v>-1.0</v>
      </c>
      <c r="BF1017" s="1">
        <v>-1.0</v>
      </c>
      <c r="BG1017" s="1">
        <v>-1.0</v>
      </c>
      <c r="BH1017" s="1">
        <v>-1.0</v>
      </c>
      <c r="BI1017" s="1">
        <v>-1.0</v>
      </c>
      <c r="BJ1017" s="1">
        <v>1.0</v>
      </c>
      <c r="BK1017" s="1">
        <v>1.0</v>
      </c>
      <c r="BL1017" s="1">
        <v>-1.0</v>
      </c>
      <c r="BM1017" s="1">
        <v>1.0</v>
      </c>
      <c r="BN1017" s="1">
        <v>1.0</v>
      </c>
      <c r="BO1017" s="1">
        <v>-1.0</v>
      </c>
      <c r="BP1017" s="1">
        <v>1.0</v>
      </c>
      <c r="BQ1017" s="1">
        <v>1.0</v>
      </c>
      <c r="BR1017" s="1">
        <v>-1.0</v>
      </c>
      <c r="BS1017" s="1">
        <v>-1.0</v>
      </c>
      <c r="BT1017" s="1">
        <v>-1.0</v>
      </c>
      <c r="BU1017" s="1">
        <v>1.0</v>
      </c>
      <c r="BV1017" s="1">
        <v>-1.0</v>
      </c>
      <c r="BW1017" s="1">
        <v>-1.0</v>
      </c>
      <c r="BX1017" s="1">
        <v>1.0</v>
      </c>
      <c r="BY1017" s="1">
        <v>-1.0</v>
      </c>
      <c r="BZ1017" s="1">
        <v>-1.0</v>
      </c>
      <c r="CA1017" s="1">
        <v>-1.0</v>
      </c>
      <c r="CB1017" s="1">
        <v>-1.0</v>
      </c>
      <c r="CC1017" s="1">
        <v>-1.0</v>
      </c>
      <c r="CD1017" s="1">
        <v>34434.0</v>
      </c>
    </row>
    <row r="1018">
      <c r="A1018" s="1">
        <v>7385692.0</v>
      </c>
      <c r="B1018" s="1" t="s">
        <v>5610</v>
      </c>
      <c r="C1018" s="1" t="s">
        <v>5611</v>
      </c>
      <c r="D1018" s="1" t="s">
        <v>5612</v>
      </c>
      <c r="E1018" s="1" t="s">
        <v>85</v>
      </c>
      <c r="F1018" s="1" t="s">
        <v>5613</v>
      </c>
      <c r="G1018" s="1" t="s">
        <v>5614</v>
      </c>
      <c r="I1018" s="1">
        <v>3.8404959E7</v>
      </c>
      <c r="J1018" s="1">
        <v>42198.0</v>
      </c>
      <c r="K1018" s="1" t="s">
        <v>88</v>
      </c>
      <c r="L1018" s="1">
        <v>1.0</v>
      </c>
      <c r="M1018" s="1">
        <v>0.0</v>
      </c>
      <c r="N1018" s="1">
        <v>2.0</v>
      </c>
      <c r="O1018" s="1">
        <v>0.0</v>
      </c>
      <c r="P1018" s="1" t="s">
        <v>2653</v>
      </c>
      <c r="Q1018" s="1" t="s">
        <v>1081</v>
      </c>
      <c r="R1018" s="1">
        <v>40.77742</v>
      </c>
      <c r="S1018" s="1">
        <v>-73.90965</v>
      </c>
      <c r="T1018" s="1" t="s">
        <v>91</v>
      </c>
      <c r="U1018" s="1" t="s">
        <v>113</v>
      </c>
      <c r="V1018" s="1">
        <v>2.0</v>
      </c>
      <c r="W1018" s="1">
        <v>1.0</v>
      </c>
      <c r="X1018" s="1">
        <v>1.0</v>
      </c>
      <c r="Y1018" s="1">
        <v>2.0</v>
      </c>
      <c r="Z1018" s="1" t="s">
        <v>93</v>
      </c>
      <c r="AA1018" s="1" t="s">
        <v>5615</v>
      </c>
      <c r="AB1018" s="1">
        <v>85.0</v>
      </c>
      <c r="AC1018" s="1">
        <v>2.0</v>
      </c>
      <c r="AD1018" s="1">
        <v>25.0</v>
      </c>
      <c r="AE1018" s="1">
        <v>3.0</v>
      </c>
      <c r="AF1018" s="1" t="s">
        <v>313</v>
      </c>
      <c r="AG1018" s="1">
        <v>1.0</v>
      </c>
      <c r="AH1018" s="1">
        <v>0.0</v>
      </c>
      <c r="AI1018" s="1">
        <v>0.0</v>
      </c>
      <c r="AJ1018" s="1">
        <v>0.0</v>
      </c>
      <c r="AK1018" s="1">
        <v>163.0</v>
      </c>
      <c r="AL1018" s="1">
        <v>3.0</v>
      </c>
      <c r="AM1018" s="1">
        <v>1.0</v>
      </c>
      <c r="AN1018" s="1">
        <v>80.0</v>
      </c>
      <c r="AO1018" s="1">
        <v>9.0</v>
      </c>
      <c r="AP1018" s="1">
        <v>7.0</v>
      </c>
      <c r="AQ1018" s="1">
        <v>10.0</v>
      </c>
      <c r="AR1018" s="1">
        <v>9.0</v>
      </c>
      <c r="AS1018" s="1">
        <v>10.0</v>
      </c>
      <c r="AT1018" s="1">
        <v>7.0</v>
      </c>
      <c r="AU1018" s="1">
        <v>0.0</v>
      </c>
      <c r="AV1018" s="1" t="s">
        <v>117</v>
      </c>
      <c r="AW1018" s="1">
        <v>2.0</v>
      </c>
      <c r="AX1018" s="1">
        <v>0.0</v>
      </c>
      <c r="AY1018" s="1">
        <v>2.0</v>
      </c>
      <c r="AZ1018" s="1">
        <v>0.0</v>
      </c>
      <c r="BA1018" s="1">
        <v>0.06</v>
      </c>
      <c r="BB1018" s="1">
        <v>-1.0</v>
      </c>
      <c r="BC1018" s="1">
        <v>1.0</v>
      </c>
      <c r="BD1018" s="1">
        <v>-1.0</v>
      </c>
      <c r="BE1018" s="1">
        <v>-1.0</v>
      </c>
      <c r="BF1018" s="1">
        <v>-1.0</v>
      </c>
      <c r="BG1018" s="1">
        <v>-1.0</v>
      </c>
      <c r="BH1018" s="1">
        <v>-1.0</v>
      </c>
      <c r="BI1018" s="1">
        <v>-1.0</v>
      </c>
      <c r="BJ1018" s="1">
        <v>1.0</v>
      </c>
      <c r="BK1018" s="1">
        <v>-1.0</v>
      </c>
      <c r="BL1018" s="1">
        <v>-1.0</v>
      </c>
      <c r="BM1018" s="1">
        <v>-1.0</v>
      </c>
      <c r="BN1018" s="1">
        <v>1.0</v>
      </c>
      <c r="BO1018" s="1">
        <v>-1.0</v>
      </c>
      <c r="BP1018" s="1">
        <v>1.0</v>
      </c>
      <c r="BQ1018" s="1">
        <v>-1.0</v>
      </c>
      <c r="BR1018" s="1">
        <v>-1.0</v>
      </c>
      <c r="BS1018" s="1">
        <v>-1.0</v>
      </c>
      <c r="BT1018" s="1">
        <v>-1.0</v>
      </c>
      <c r="BU1018" s="1">
        <v>1.0</v>
      </c>
      <c r="BV1018" s="1">
        <v>-1.0</v>
      </c>
      <c r="BW1018" s="1">
        <v>-1.0</v>
      </c>
      <c r="BX1018" s="1">
        <v>-1.0</v>
      </c>
      <c r="BY1018" s="1">
        <v>-1.0</v>
      </c>
      <c r="BZ1018" s="1">
        <v>-1.0</v>
      </c>
      <c r="CA1018" s="1">
        <v>-1.0</v>
      </c>
      <c r="CB1018" s="1">
        <v>-1.0</v>
      </c>
      <c r="CC1018" s="1">
        <v>-1.0</v>
      </c>
      <c r="CD1018" s="1">
        <v>34443.0</v>
      </c>
    </row>
    <row r="1019">
      <c r="A1019" s="1">
        <v>618916.0</v>
      </c>
      <c r="B1019" s="1" t="s">
        <v>5616</v>
      </c>
      <c r="C1019" s="1" t="s">
        <v>5617</v>
      </c>
      <c r="D1019" s="1" t="s">
        <v>5618</v>
      </c>
      <c r="E1019" s="1" t="s">
        <v>85</v>
      </c>
      <c r="F1019" s="1" t="s">
        <v>5619</v>
      </c>
      <c r="G1019" s="1" t="s">
        <v>5620</v>
      </c>
      <c r="H1019" s="1" t="s">
        <v>5621</v>
      </c>
      <c r="I1019" s="1">
        <v>92451.0</v>
      </c>
      <c r="J1019" s="1">
        <v>40250.0</v>
      </c>
      <c r="K1019" s="1" t="s">
        <v>272</v>
      </c>
      <c r="L1019" s="1">
        <v>1.0</v>
      </c>
      <c r="M1019" s="1">
        <v>0.0</v>
      </c>
      <c r="N1019" s="1">
        <v>1.0</v>
      </c>
      <c r="O1019" s="1">
        <v>1.0</v>
      </c>
      <c r="P1019" s="1" t="s">
        <v>123</v>
      </c>
      <c r="Q1019" s="1" t="s">
        <v>1623</v>
      </c>
      <c r="R1019" s="1">
        <v>40.6806599999999</v>
      </c>
      <c r="S1019" s="1">
        <v>-73.96644</v>
      </c>
      <c r="T1019" s="1" t="s">
        <v>125</v>
      </c>
      <c r="U1019" s="1" t="s">
        <v>92</v>
      </c>
      <c r="V1019" s="1">
        <v>3.0</v>
      </c>
      <c r="W1019" s="1">
        <v>2.0</v>
      </c>
      <c r="X1019" s="1">
        <v>2.0</v>
      </c>
      <c r="Y1019" s="1">
        <v>2.0</v>
      </c>
      <c r="Z1019" s="1" t="s">
        <v>93</v>
      </c>
      <c r="AA1019" s="1" t="s">
        <v>5622</v>
      </c>
      <c r="AB1019" s="1">
        <v>200.0</v>
      </c>
      <c r="AC1019" s="1">
        <v>2.0</v>
      </c>
      <c r="AD1019" s="1">
        <v>20.0</v>
      </c>
      <c r="AE1019" s="1">
        <v>4.0</v>
      </c>
      <c r="AF1019" s="1" t="s">
        <v>407</v>
      </c>
      <c r="AG1019" s="1">
        <v>1.0</v>
      </c>
      <c r="AH1019" s="1">
        <v>0.0</v>
      </c>
      <c r="AI1019" s="1">
        <v>0.0</v>
      </c>
      <c r="AJ1019" s="1">
        <v>0.0</v>
      </c>
      <c r="AK1019" s="1">
        <v>0.0</v>
      </c>
      <c r="AL1019" s="1">
        <v>11.0</v>
      </c>
      <c r="AM1019" s="1">
        <v>3.0</v>
      </c>
      <c r="AN1019" s="1">
        <v>96.0</v>
      </c>
      <c r="AO1019" s="1">
        <v>10.0</v>
      </c>
      <c r="AP1019" s="1">
        <v>10.0</v>
      </c>
      <c r="AQ1019" s="1">
        <v>10.0</v>
      </c>
      <c r="AR1019" s="1">
        <v>10.0</v>
      </c>
      <c r="AS1019" s="1">
        <v>10.0</v>
      </c>
      <c r="AT1019" s="1">
        <v>10.0</v>
      </c>
      <c r="AU1019" s="1">
        <v>0.0</v>
      </c>
      <c r="AV1019" s="1" t="s">
        <v>105</v>
      </c>
      <c r="AW1019" s="1">
        <v>1.0</v>
      </c>
      <c r="AX1019" s="1">
        <v>1.0</v>
      </c>
      <c r="AY1019" s="1">
        <v>0.0</v>
      </c>
      <c r="AZ1019" s="1">
        <v>0.0</v>
      </c>
      <c r="BA1019" s="1">
        <v>0.13</v>
      </c>
      <c r="BB1019" s="1">
        <v>-1.0</v>
      </c>
      <c r="BC1019" s="1">
        <v>1.0</v>
      </c>
      <c r="BD1019" s="1">
        <v>-1.0</v>
      </c>
      <c r="BE1019" s="1">
        <v>-1.0</v>
      </c>
      <c r="BF1019" s="1">
        <v>-1.0</v>
      </c>
      <c r="BG1019" s="1">
        <v>-1.0</v>
      </c>
      <c r="BH1019" s="1">
        <v>-1.0</v>
      </c>
      <c r="BI1019" s="1">
        <v>-1.0</v>
      </c>
      <c r="BJ1019" s="1">
        <v>-1.0</v>
      </c>
      <c r="BK1019" s="1">
        <v>-1.0</v>
      </c>
      <c r="BL1019" s="1">
        <v>-1.0</v>
      </c>
      <c r="BM1019" s="1">
        <v>1.0</v>
      </c>
      <c r="BN1019" s="1">
        <v>-1.0</v>
      </c>
      <c r="BO1019" s="1">
        <v>-1.0</v>
      </c>
      <c r="BP1019" s="1">
        <v>1.0</v>
      </c>
      <c r="BQ1019" s="1">
        <v>1.0</v>
      </c>
      <c r="BR1019" s="1">
        <v>-1.0</v>
      </c>
      <c r="BS1019" s="1">
        <v>-1.0</v>
      </c>
      <c r="BT1019" s="1">
        <v>-1.0</v>
      </c>
      <c r="BU1019" s="1">
        <v>1.0</v>
      </c>
      <c r="BV1019" s="1">
        <v>-1.0</v>
      </c>
      <c r="BW1019" s="1">
        <v>-1.0</v>
      </c>
      <c r="BX1019" s="1">
        <v>-1.0</v>
      </c>
      <c r="BY1019" s="1">
        <v>-1.0</v>
      </c>
      <c r="BZ1019" s="1">
        <v>1.0</v>
      </c>
      <c r="CA1019" s="1">
        <v>-1.0</v>
      </c>
      <c r="CB1019" s="1">
        <v>-1.0</v>
      </c>
      <c r="CC1019" s="1">
        <v>-1.0</v>
      </c>
      <c r="CD1019" s="1">
        <v>34483.0</v>
      </c>
    </row>
    <row r="1020">
      <c r="A1020" s="1">
        <v>2.1892834E7</v>
      </c>
      <c r="B1020" s="1" t="s">
        <v>5623</v>
      </c>
      <c r="C1020" s="1" t="s">
        <v>5624</v>
      </c>
      <c r="D1020" s="1" t="s">
        <v>5625</v>
      </c>
      <c r="E1020" s="1" t="s">
        <v>85</v>
      </c>
      <c r="H1020" s="1" t="s">
        <v>5626</v>
      </c>
      <c r="I1020" s="1">
        <v>6.1391963E7</v>
      </c>
      <c r="J1020" s="1">
        <v>42432.0</v>
      </c>
      <c r="K1020" s="1" t="s">
        <v>134</v>
      </c>
      <c r="L1020" s="1">
        <v>0.98</v>
      </c>
      <c r="M1020" s="1">
        <v>0.0</v>
      </c>
      <c r="N1020" s="1">
        <v>91.0</v>
      </c>
      <c r="O1020" s="1">
        <v>0.0</v>
      </c>
      <c r="P1020" s="1" t="s">
        <v>89</v>
      </c>
      <c r="Q1020" s="1" t="s">
        <v>90</v>
      </c>
      <c r="R1020" s="1">
        <v>40.78383</v>
      </c>
      <c r="S1020" s="1">
        <v>-73.97529</v>
      </c>
      <c r="T1020" s="1" t="s">
        <v>91</v>
      </c>
      <c r="U1020" s="1" t="s">
        <v>92</v>
      </c>
      <c r="V1020" s="1">
        <v>4.0</v>
      </c>
      <c r="W1020" s="1">
        <v>1.0</v>
      </c>
      <c r="X1020" s="1">
        <v>1.0</v>
      </c>
      <c r="Y1020" s="1">
        <v>1.0</v>
      </c>
      <c r="Z1020" s="1" t="s">
        <v>93</v>
      </c>
      <c r="AA1020" s="1" t="s">
        <v>5627</v>
      </c>
      <c r="AB1020" s="1">
        <v>133.0</v>
      </c>
      <c r="AC1020" s="1">
        <v>1.0</v>
      </c>
      <c r="AD1020" s="1">
        <v>0.0</v>
      </c>
      <c r="AE1020" s="1">
        <v>30.0</v>
      </c>
      <c r="AF1020" s="1" t="s">
        <v>127</v>
      </c>
      <c r="AG1020" s="1">
        <v>1.0</v>
      </c>
      <c r="AH1020" s="1">
        <v>4.0</v>
      </c>
      <c r="AI1020" s="1">
        <v>4.0</v>
      </c>
      <c r="AJ1020" s="1">
        <v>26.0</v>
      </c>
      <c r="AK1020" s="1">
        <v>301.0</v>
      </c>
      <c r="AL1020" s="1">
        <v>8.0</v>
      </c>
      <c r="AM1020" s="1">
        <v>5.0</v>
      </c>
      <c r="AN1020" s="1">
        <v>100.0</v>
      </c>
      <c r="AO1020" s="1">
        <v>10.0</v>
      </c>
      <c r="AP1020" s="1">
        <v>10.0</v>
      </c>
      <c r="AQ1020" s="1">
        <v>10.0</v>
      </c>
      <c r="AR1020" s="1">
        <v>10.0</v>
      </c>
      <c r="AS1020" s="1">
        <v>10.0</v>
      </c>
      <c r="AT1020" s="1">
        <v>10.0</v>
      </c>
      <c r="AU1020" s="1">
        <v>0.0</v>
      </c>
      <c r="AV1020" s="1" t="s">
        <v>96</v>
      </c>
      <c r="AW1020" s="1">
        <v>91.0</v>
      </c>
      <c r="AX1020" s="1">
        <v>91.0</v>
      </c>
      <c r="AY1020" s="1">
        <v>0.0</v>
      </c>
      <c r="AZ1020" s="1">
        <v>0.0</v>
      </c>
      <c r="BA1020" s="1">
        <v>0.43</v>
      </c>
      <c r="BB1020" s="1">
        <v>-1.0</v>
      </c>
      <c r="BC1020" s="1">
        <v>1.0</v>
      </c>
      <c r="BD1020" s="1">
        <v>-1.0</v>
      </c>
      <c r="BE1020" s="1">
        <v>-1.0</v>
      </c>
      <c r="BF1020" s="1">
        <v>-1.0</v>
      </c>
      <c r="BG1020" s="1">
        <v>-1.0</v>
      </c>
      <c r="BH1020" s="1">
        <v>1.0</v>
      </c>
      <c r="BI1020" s="1">
        <v>-1.0</v>
      </c>
      <c r="BJ1020" s="1">
        <v>1.0</v>
      </c>
      <c r="BK1020" s="1">
        <v>-1.0</v>
      </c>
      <c r="BL1020" s="1">
        <v>1.0</v>
      </c>
      <c r="BM1020" s="1">
        <v>1.0</v>
      </c>
      <c r="BN1020" s="1">
        <v>1.0</v>
      </c>
      <c r="BO1020" s="1">
        <v>-1.0</v>
      </c>
      <c r="BP1020" s="1">
        <v>1.0</v>
      </c>
      <c r="BQ1020" s="1">
        <v>-1.0</v>
      </c>
      <c r="BR1020" s="1">
        <v>-1.0</v>
      </c>
      <c r="BS1020" s="1">
        <v>-1.0</v>
      </c>
      <c r="BT1020" s="1">
        <v>-1.0</v>
      </c>
      <c r="BU1020" s="1">
        <v>1.0</v>
      </c>
      <c r="BV1020" s="1">
        <v>1.0</v>
      </c>
      <c r="BW1020" s="1">
        <v>-1.0</v>
      </c>
      <c r="BX1020" s="1">
        <v>-1.0</v>
      </c>
      <c r="BY1020" s="1">
        <v>-1.0</v>
      </c>
      <c r="BZ1020" s="1">
        <v>-1.0</v>
      </c>
      <c r="CA1020" s="1">
        <v>-1.0</v>
      </c>
      <c r="CB1020" s="1">
        <v>-1.0</v>
      </c>
      <c r="CC1020" s="1">
        <v>-1.0</v>
      </c>
      <c r="CD1020" s="1">
        <v>34535.0</v>
      </c>
    </row>
    <row r="1021">
      <c r="A1021" s="1">
        <v>3.4485739E7</v>
      </c>
      <c r="B1021" s="1" t="s">
        <v>5628</v>
      </c>
      <c r="C1021" s="1" t="s">
        <v>5629</v>
      </c>
      <c r="D1021" s="1" t="s">
        <v>5630</v>
      </c>
      <c r="E1021" s="1" t="s">
        <v>85</v>
      </c>
      <c r="I1021" s="1">
        <v>2.61632622E8</v>
      </c>
      <c r="J1021" s="1">
        <v>43598.0</v>
      </c>
      <c r="K1021" s="1" t="s">
        <v>134</v>
      </c>
      <c r="L1021" s="1">
        <v>0.83</v>
      </c>
      <c r="M1021" s="1">
        <v>0.0</v>
      </c>
      <c r="N1021" s="1">
        <v>9.0</v>
      </c>
      <c r="O1021" s="1">
        <v>0.0</v>
      </c>
      <c r="P1021" s="1" t="s">
        <v>89</v>
      </c>
      <c r="Q1021" s="1" t="s">
        <v>273</v>
      </c>
      <c r="R1021" s="1">
        <v>40.75481</v>
      </c>
      <c r="S1021" s="1">
        <v>-73.9856</v>
      </c>
      <c r="T1021" s="1" t="s">
        <v>363</v>
      </c>
      <c r="U1021" s="1" t="s">
        <v>113</v>
      </c>
      <c r="V1021" s="1">
        <v>2.0</v>
      </c>
      <c r="W1021" s="1">
        <v>1.0</v>
      </c>
      <c r="X1021" s="1">
        <v>1.0</v>
      </c>
      <c r="Y1021" s="1">
        <v>1.0</v>
      </c>
      <c r="Z1021" s="1" t="s">
        <v>93</v>
      </c>
      <c r="AA1021" s="1" t="s">
        <v>5631</v>
      </c>
      <c r="AB1021" s="1">
        <v>100.0</v>
      </c>
      <c r="AC1021" s="1">
        <v>2.0</v>
      </c>
      <c r="AD1021" s="1">
        <v>5.0</v>
      </c>
      <c r="AE1021" s="1">
        <v>1.0</v>
      </c>
      <c r="AF1021" s="1" t="s">
        <v>95</v>
      </c>
      <c r="AG1021" s="1">
        <v>1.0</v>
      </c>
      <c r="AH1021" s="1">
        <v>30.0</v>
      </c>
      <c r="AI1021" s="1">
        <v>60.0</v>
      </c>
      <c r="AJ1021" s="1">
        <v>90.0</v>
      </c>
      <c r="AK1021" s="1">
        <v>317.0</v>
      </c>
      <c r="AL1021" s="1">
        <v>0.0</v>
      </c>
      <c r="AM1021" s="1">
        <v>0.0</v>
      </c>
      <c r="AU1021" s="1">
        <v>1.0</v>
      </c>
      <c r="AV1021" s="1" t="s">
        <v>105</v>
      </c>
      <c r="AW1021" s="1">
        <v>9.0</v>
      </c>
      <c r="AX1021" s="1">
        <v>0.0</v>
      </c>
      <c r="AY1021" s="1">
        <v>9.0</v>
      </c>
      <c r="AZ1021" s="1">
        <v>0.0</v>
      </c>
      <c r="BB1021" s="1">
        <v>-1.0</v>
      </c>
      <c r="BC1021" s="1">
        <v>1.0</v>
      </c>
      <c r="BD1021" s="1">
        <v>-1.0</v>
      </c>
      <c r="BE1021" s="1">
        <v>-1.0</v>
      </c>
      <c r="BF1021" s="1">
        <v>-1.0</v>
      </c>
      <c r="BG1021" s="1">
        <v>-1.0</v>
      </c>
      <c r="BH1021" s="1">
        <v>1.0</v>
      </c>
      <c r="BI1021" s="1">
        <v>-1.0</v>
      </c>
      <c r="BJ1021" s="1">
        <v>1.0</v>
      </c>
      <c r="BK1021" s="1">
        <v>-1.0</v>
      </c>
      <c r="BL1021" s="1">
        <v>-1.0</v>
      </c>
      <c r="BM1021" s="1">
        <v>-1.0</v>
      </c>
      <c r="BN1021" s="1">
        <v>-1.0</v>
      </c>
      <c r="BO1021" s="1">
        <v>1.0</v>
      </c>
      <c r="BP1021" s="1">
        <v>-1.0</v>
      </c>
      <c r="BQ1021" s="1">
        <v>1.0</v>
      </c>
      <c r="BR1021" s="1">
        <v>-1.0</v>
      </c>
      <c r="BS1021" s="1">
        <v>-1.0</v>
      </c>
      <c r="BT1021" s="1">
        <v>-1.0</v>
      </c>
      <c r="BU1021" s="1">
        <v>1.0</v>
      </c>
      <c r="BV1021" s="1">
        <v>-1.0</v>
      </c>
      <c r="BW1021" s="1">
        <v>-1.0</v>
      </c>
      <c r="BX1021" s="1">
        <v>-1.0</v>
      </c>
      <c r="BY1021" s="1">
        <v>-1.0</v>
      </c>
      <c r="BZ1021" s="1">
        <v>-1.0</v>
      </c>
      <c r="CA1021" s="1">
        <v>-1.0</v>
      </c>
      <c r="CB1021" s="1">
        <v>-1.0</v>
      </c>
      <c r="CC1021" s="1">
        <v>-1.0</v>
      </c>
      <c r="CD1021" s="1">
        <v>34581.0</v>
      </c>
    </row>
    <row r="1022">
      <c r="A1022" s="1">
        <v>1.7134357E7</v>
      </c>
      <c r="B1022" s="1" t="s">
        <v>5632</v>
      </c>
      <c r="C1022" s="1" t="s">
        <v>5633</v>
      </c>
      <c r="D1022" s="1" t="s">
        <v>5634</v>
      </c>
      <c r="E1022" s="1" t="s">
        <v>85</v>
      </c>
      <c r="F1022" s="1" t="s">
        <v>5635</v>
      </c>
      <c r="I1022" s="1">
        <v>780958.0</v>
      </c>
      <c r="J1022" s="1">
        <v>40729.0</v>
      </c>
      <c r="M1022" s="1">
        <v>0.0</v>
      </c>
      <c r="N1022" s="1">
        <v>1.0</v>
      </c>
      <c r="O1022" s="1">
        <v>1.0</v>
      </c>
      <c r="P1022" s="1" t="s">
        <v>89</v>
      </c>
      <c r="Q1022" s="1" t="s">
        <v>90</v>
      </c>
      <c r="R1022" s="1">
        <v>40.78587</v>
      </c>
      <c r="S1022" s="1">
        <v>-73.97468</v>
      </c>
      <c r="T1022" s="1" t="s">
        <v>91</v>
      </c>
      <c r="U1022" s="1" t="s">
        <v>113</v>
      </c>
      <c r="V1022" s="1">
        <v>2.0</v>
      </c>
      <c r="W1022" s="1">
        <v>1.0</v>
      </c>
      <c r="X1022" s="1">
        <v>1.0</v>
      </c>
      <c r="Y1022" s="1">
        <v>1.0</v>
      </c>
      <c r="Z1022" s="1" t="s">
        <v>93</v>
      </c>
      <c r="AA1022" s="1" t="s">
        <v>5636</v>
      </c>
      <c r="AB1022" s="1">
        <v>100.0</v>
      </c>
      <c r="AC1022" s="1">
        <v>1.0</v>
      </c>
      <c r="AD1022" s="1">
        <v>10.0</v>
      </c>
      <c r="AE1022" s="1">
        <v>5.0</v>
      </c>
      <c r="AF1022" s="1" t="s">
        <v>1228</v>
      </c>
      <c r="AG1022" s="1">
        <v>1.0</v>
      </c>
      <c r="AH1022" s="1">
        <v>0.0</v>
      </c>
      <c r="AI1022" s="1">
        <v>0.0</v>
      </c>
      <c r="AJ1022" s="1">
        <v>0.0</v>
      </c>
      <c r="AK1022" s="1">
        <v>0.0</v>
      </c>
      <c r="AL1022" s="1">
        <v>11.0</v>
      </c>
      <c r="AM1022" s="1">
        <v>0.0</v>
      </c>
      <c r="AN1022" s="1">
        <v>98.0</v>
      </c>
      <c r="AO1022" s="1">
        <v>10.0</v>
      </c>
      <c r="AP1022" s="1">
        <v>10.0</v>
      </c>
      <c r="AQ1022" s="1">
        <v>10.0</v>
      </c>
      <c r="AR1022" s="1">
        <v>10.0</v>
      </c>
      <c r="AS1022" s="1">
        <v>10.0</v>
      </c>
      <c r="AT1022" s="1">
        <v>10.0</v>
      </c>
      <c r="AU1022" s="1">
        <v>0.0</v>
      </c>
      <c r="AV1022" s="1" t="s">
        <v>105</v>
      </c>
      <c r="AW1022" s="1">
        <v>1.0</v>
      </c>
      <c r="AX1022" s="1">
        <v>0.0</v>
      </c>
      <c r="AY1022" s="1">
        <v>1.0</v>
      </c>
      <c r="AZ1022" s="1">
        <v>0.0</v>
      </c>
      <c r="BA1022" s="1">
        <v>0.39</v>
      </c>
      <c r="BB1022" s="1">
        <v>-1.0</v>
      </c>
      <c r="BC1022" s="1">
        <v>-1.0</v>
      </c>
      <c r="BD1022" s="1">
        <v>-1.0</v>
      </c>
      <c r="BE1022" s="1">
        <v>-1.0</v>
      </c>
      <c r="BF1022" s="1">
        <v>-1.0</v>
      </c>
      <c r="BG1022" s="1">
        <v>-1.0</v>
      </c>
      <c r="BH1022" s="1">
        <v>-1.0</v>
      </c>
      <c r="BI1022" s="1">
        <v>-1.0</v>
      </c>
      <c r="BJ1022" s="1">
        <v>-1.0</v>
      </c>
      <c r="BK1022" s="1">
        <v>-1.0</v>
      </c>
      <c r="BL1022" s="1">
        <v>-1.0</v>
      </c>
      <c r="BM1022" s="1">
        <v>-1.0</v>
      </c>
      <c r="BN1022" s="1">
        <v>-1.0</v>
      </c>
      <c r="BO1022" s="1">
        <v>-1.0</v>
      </c>
      <c r="BP1022" s="1">
        <v>-1.0</v>
      </c>
      <c r="BQ1022" s="1">
        <v>-1.0</v>
      </c>
      <c r="BR1022" s="1">
        <v>-1.0</v>
      </c>
      <c r="BS1022" s="1">
        <v>-1.0</v>
      </c>
      <c r="BT1022" s="1">
        <v>-1.0</v>
      </c>
      <c r="BU1022" s="1">
        <v>1.0</v>
      </c>
      <c r="BV1022" s="1">
        <v>-1.0</v>
      </c>
      <c r="BW1022" s="1">
        <v>1.0</v>
      </c>
      <c r="BX1022" s="1">
        <v>-1.0</v>
      </c>
      <c r="BY1022" s="1">
        <v>-1.0</v>
      </c>
      <c r="BZ1022" s="1">
        <v>-1.0</v>
      </c>
      <c r="CA1022" s="1">
        <v>-1.0</v>
      </c>
      <c r="CB1022" s="1">
        <v>-1.0</v>
      </c>
      <c r="CC1022" s="1">
        <v>-1.0</v>
      </c>
      <c r="CD1022" s="1">
        <v>34585.0</v>
      </c>
    </row>
    <row r="1023">
      <c r="A1023" s="1">
        <v>3.2302579E7</v>
      </c>
      <c r="B1023" s="1" t="s">
        <v>5637</v>
      </c>
      <c r="C1023" s="1" t="s">
        <v>5638</v>
      </c>
      <c r="D1023" s="1" t="s">
        <v>5639</v>
      </c>
      <c r="E1023" s="1" t="s">
        <v>85</v>
      </c>
      <c r="F1023" s="1" t="s">
        <v>5640</v>
      </c>
      <c r="G1023" s="1" t="s">
        <v>5641</v>
      </c>
      <c r="H1023" s="2" t="str">
        <f>- no shoes in The house</f>
        <v>#ERROR!</v>
      </c>
      <c r="I1023" s="1">
        <v>1283375.0</v>
      </c>
      <c r="J1023" s="1">
        <v>40828.0</v>
      </c>
      <c r="K1023" s="1" t="s">
        <v>272</v>
      </c>
      <c r="L1023" s="1">
        <v>1.0</v>
      </c>
      <c r="M1023" s="1">
        <v>0.0</v>
      </c>
      <c r="N1023" s="1">
        <v>1.0</v>
      </c>
      <c r="O1023" s="1">
        <v>1.0</v>
      </c>
      <c r="P1023" s="1" t="s">
        <v>123</v>
      </c>
      <c r="Q1023" s="1" t="s">
        <v>1623</v>
      </c>
      <c r="R1023" s="1">
        <v>40.67414</v>
      </c>
      <c r="S1023" s="1">
        <v>-73.9662</v>
      </c>
      <c r="T1023" s="1" t="s">
        <v>91</v>
      </c>
      <c r="U1023" s="1" t="s">
        <v>113</v>
      </c>
      <c r="V1023" s="1">
        <v>1.0</v>
      </c>
      <c r="W1023" s="1">
        <v>1.0</v>
      </c>
      <c r="X1023" s="1">
        <v>1.0</v>
      </c>
      <c r="Y1023" s="1">
        <v>1.0</v>
      </c>
      <c r="Z1023" s="1" t="s">
        <v>93</v>
      </c>
      <c r="AA1023" s="1" t="s">
        <v>5642</v>
      </c>
      <c r="AB1023" s="1">
        <v>65.0</v>
      </c>
      <c r="AC1023" s="1">
        <v>1.0</v>
      </c>
      <c r="AD1023" s="1">
        <v>0.0</v>
      </c>
      <c r="AE1023" s="1">
        <v>2.0</v>
      </c>
      <c r="AF1023" s="1" t="s">
        <v>202</v>
      </c>
      <c r="AG1023" s="1">
        <v>1.0</v>
      </c>
      <c r="AH1023" s="1">
        <v>13.0</v>
      </c>
      <c r="AI1023" s="1">
        <v>34.0</v>
      </c>
      <c r="AJ1023" s="1">
        <v>63.0</v>
      </c>
      <c r="AK1023" s="1">
        <v>63.0</v>
      </c>
      <c r="AL1023" s="1">
        <v>7.0</v>
      </c>
      <c r="AM1023" s="1">
        <v>7.0</v>
      </c>
      <c r="AN1023" s="1">
        <v>100.0</v>
      </c>
      <c r="AO1023" s="1">
        <v>10.0</v>
      </c>
      <c r="AP1023" s="1">
        <v>10.0</v>
      </c>
      <c r="AQ1023" s="1">
        <v>10.0</v>
      </c>
      <c r="AR1023" s="1">
        <v>10.0</v>
      </c>
      <c r="AS1023" s="1">
        <v>10.0</v>
      </c>
      <c r="AT1023" s="1">
        <v>10.0</v>
      </c>
      <c r="AU1023" s="1">
        <v>0.0</v>
      </c>
      <c r="AV1023" s="1" t="s">
        <v>105</v>
      </c>
      <c r="AW1023" s="1">
        <v>1.0</v>
      </c>
      <c r="AX1023" s="1">
        <v>0.0</v>
      </c>
      <c r="AY1023" s="1">
        <v>1.0</v>
      </c>
      <c r="AZ1023" s="1">
        <v>0.0</v>
      </c>
      <c r="BA1023" s="1">
        <v>1.5</v>
      </c>
      <c r="BB1023" s="1">
        <v>-1.0</v>
      </c>
      <c r="BC1023" s="1">
        <v>1.0</v>
      </c>
      <c r="BD1023" s="1">
        <v>-1.0</v>
      </c>
      <c r="BE1023" s="1">
        <v>-1.0</v>
      </c>
      <c r="BF1023" s="1">
        <v>-1.0</v>
      </c>
      <c r="BG1023" s="1">
        <v>-1.0</v>
      </c>
      <c r="BH1023" s="1">
        <v>1.0</v>
      </c>
      <c r="BI1023" s="1">
        <v>-1.0</v>
      </c>
      <c r="BJ1023" s="1">
        <v>-1.0</v>
      </c>
      <c r="BK1023" s="1">
        <v>-1.0</v>
      </c>
      <c r="BL1023" s="1">
        <v>1.0</v>
      </c>
      <c r="BM1023" s="1">
        <v>1.0</v>
      </c>
      <c r="BN1023" s="1">
        <v>-1.0</v>
      </c>
      <c r="BO1023" s="1">
        <v>-1.0</v>
      </c>
      <c r="BP1023" s="1">
        <v>-1.0</v>
      </c>
      <c r="BQ1023" s="1">
        <v>-1.0</v>
      </c>
      <c r="BR1023" s="1">
        <v>-1.0</v>
      </c>
      <c r="BS1023" s="1">
        <v>1.0</v>
      </c>
      <c r="BT1023" s="1">
        <v>-1.0</v>
      </c>
      <c r="BU1023" s="1">
        <v>1.0</v>
      </c>
      <c r="BV1023" s="1">
        <v>-1.0</v>
      </c>
      <c r="BW1023" s="1">
        <v>-1.0</v>
      </c>
      <c r="BX1023" s="1">
        <v>-1.0</v>
      </c>
      <c r="BY1023" s="1">
        <v>-1.0</v>
      </c>
      <c r="BZ1023" s="1">
        <v>-1.0</v>
      </c>
      <c r="CA1023" s="1">
        <v>-1.0</v>
      </c>
      <c r="CB1023" s="1">
        <v>-1.0</v>
      </c>
      <c r="CC1023" s="1">
        <v>-1.0</v>
      </c>
      <c r="CD1023" s="1">
        <v>34610.0</v>
      </c>
    </row>
    <row r="1024">
      <c r="A1024" s="1">
        <v>2.9844951E7</v>
      </c>
      <c r="B1024" s="1" t="s">
        <v>5643</v>
      </c>
      <c r="C1024" s="1" t="s">
        <v>5644</v>
      </c>
      <c r="D1024" s="1" t="s">
        <v>5645</v>
      </c>
      <c r="E1024" s="1" t="s">
        <v>85</v>
      </c>
      <c r="F1024" s="1" t="s">
        <v>5646</v>
      </c>
      <c r="G1024" s="1" t="s">
        <v>5647</v>
      </c>
      <c r="H1024" s="1" t="s">
        <v>5648</v>
      </c>
      <c r="I1024" s="1">
        <v>4.9946447E7</v>
      </c>
      <c r="J1024" s="1">
        <v>42334.0</v>
      </c>
      <c r="M1024" s="1">
        <v>0.0</v>
      </c>
      <c r="N1024" s="1">
        <v>1.0</v>
      </c>
      <c r="O1024" s="1">
        <v>1.0</v>
      </c>
      <c r="P1024" s="1" t="s">
        <v>111</v>
      </c>
      <c r="Q1024" s="1" t="s">
        <v>112</v>
      </c>
      <c r="R1024" s="1">
        <v>40.68842</v>
      </c>
      <c r="S1024" s="1">
        <v>-73.77677</v>
      </c>
      <c r="T1024" s="1" t="s">
        <v>125</v>
      </c>
      <c r="U1024" s="1" t="s">
        <v>113</v>
      </c>
      <c r="V1024" s="1">
        <v>2.0</v>
      </c>
      <c r="W1024" s="1">
        <v>1.0</v>
      </c>
      <c r="X1024" s="1">
        <v>1.0</v>
      </c>
      <c r="Y1024" s="1">
        <v>1.0</v>
      </c>
      <c r="Z1024" s="1" t="s">
        <v>93</v>
      </c>
      <c r="AA1024" s="1" t="s">
        <v>5649</v>
      </c>
      <c r="AB1024" s="1">
        <v>50.0</v>
      </c>
      <c r="AC1024" s="1">
        <v>2.0</v>
      </c>
      <c r="AD1024" s="1">
        <v>20.0</v>
      </c>
      <c r="AE1024" s="1">
        <v>2.0</v>
      </c>
      <c r="AF1024" s="1" t="s">
        <v>255</v>
      </c>
      <c r="AG1024" s="1">
        <v>1.0</v>
      </c>
      <c r="AH1024" s="1">
        <v>0.0</v>
      </c>
      <c r="AI1024" s="1">
        <v>6.0</v>
      </c>
      <c r="AJ1024" s="1">
        <v>36.0</v>
      </c>
      <c r="AK1024" s="1">
        <v>311.0</v>
      </c>
      <c r="AL1024" s="1">
        <v>1.0</v>
      </c>
      <c r="AM1024" s="1">
        <v>1.0</v>
      </c>
      <c r="AN1024" s="1">
        <v>100.0</v>
      </c>
      <c r="AO1024" s="1">
        <v>10.0</v>
      </c>
      <c r="AP1024" s="1">
        <v>10.0</v>
      </c>
      <c r="AQ1024" s="1">
        <v>10.0</v>
      </c>
      <c r="AR1024" s="1">
        <v>10.0</v>
      </c>
      <c r="AS1024" s="1">
        <v>10.0</v>
      </c>
      <c r="AT1024" s="1">
        <v>10.0</v>
      </c>
      <c r="AU1024" s="1">
        <v>0.0</v>
      </c>
      <c r="AV1024" s="1" t="s">
        <v>96</v>
      </c>
      <c r="AW1024" s="1">
        <v>1.0</v>
      </c>
      <c r="AX1024" s="1">
        <v>0.0</v>
      </c>
      <c r="AY1024" s="1">
        <v>1.0</v>
      </c>
      <c r="AZ1024" s="1">
        <v>0.0</v>
      </c>
      <c r="BA1024" s="1">
        <v>0.27</v>
      </c>
      <c r="BB1024" s="1">
        <v>-1.0</v>
      </c>
      <c r="BC1024" s="1">
        <v>1.0</v>
      </c>
      <c r="BD1024" s="1">
        <v>-1.0</v>
      </c>
      <c r="BE1024" s="1">
        <v>-1.0</v>
      </c>
      <c r="BF1024" s="1">
        <v>-1.0</v>
      </c>
      <c r="BG1024" s="1">
        <v>-1.0</v>
      </c>
      <c r="BH1024" s="1">
        <v>1.0</v>
      </c>
      <c r="BI1024" s="1">
        <v>-1.0</v>
      </c>
      <c r="BJ1024" s="1">
        <v>1.0</v>
      </c>
      <c r="BK1024" s="1">
        <v>-1.0</v>
      </c>
      <c r="BL1024" s="1">
        <v>1.0</v>
      </c>
      <c r="BM1024" s="1">
        <v>1.0</v>
      </c>
      <c r="BN1024" s="1">
        <v>-1.0</v>
      </c>
      <c r="BO1024" s="1">
        <v>-1.0</v>
      </c>
      <c r="BP1024" s="1">
        <v>1.0</v>
      </c>
      <c r="BQ1024" s="1">
        <v>1.0</v>
      </c>
      <c r="BR1024" s="1">
        <v>1.0</v>
      </c>
      <c r="BS1024" s="1">
        <v>-1.0</v>
      </c>
      <c r="BT1024" s="1">
        <v>-1.0</v>
      </c>
      <c r="BU1024" s="1">
        <v>1.0</v>
      </c>
      <c r="BV1024" s="1">
        <v>1.0</v>
      </c>
      <c r="BW1024" s="1">
        <v>1.0</v>
      </c>
      <c r="BX1024" s="1">
        <v>-1.0</v>
      </c>
      <c r="BY1024" s="1">
        <v>-1.0</v>
      </c>
      <c r="BZ1024" s="1">
        <v>1.0</v>
      </c>
      <c r="CA1024" s="1">
        <v>-1.0</v>
      </c>
      <c r="CB1024" s="1">
        <v>-1.0</v>
      </c>
      <c r="CC1024" s="1">
        <v>1.0</v>
      </c>
      <c r="CD1024" s="1">
        <v>34636.0</v>
      </c>
    </row>
    <row r="1025">
      <c r="A1025" s="1">
        <v>3.5718516E7</v>
      </c>
      <c r="B1025" s="1" t="s">
        <v>5650</v>
      </c>
      <c r="C1025" s="1" t="s">
        <v>5651</v>
      </c>
      <c r="D1025" s="1" t="s">
        <v>5652</v>
      </c>
      <c r="E1025" s="1" t="s">
        <v>85</v>
      </c>
      <c r="F1025" s="1" t="s">
        <v>5653</v>
      </c>
      <c r="G1025" s="1" t="s">
        <v>5654</v>
      </c>
      <c r="H1025" s="1" t="s">
        <v>5655</v>
      </c>
      <c r="I1025" s="1">
        <v>2.67483864E8</v>
      </c>
      <c r="J1025" s="1">
        <v>43626.0</v>
      </c>
      <c r="K1025" s="1" t="s">
        <v>88</v>
      </c>
      <c r="L1025" s="1">
        <v>1.0</v>
      </c>
      <c r="M1025" s="1">
        <v>0.0</v>
      </c>
      <c r="N1025" s="1">
        <v>0.0</v>
      </c>
      <c r="O1025" s="1">
        <v>0.0</v>
      </c>
      <c r="P1025" s="1" t="s">
        <v>89</v>
      </c>
      <c r="Q1025" s="1" t="s">
        <v>2825</v>
      </c>
      <c r="R1025" s="1">
        <v>40.74457</v>
      </c>
      <c r="S1025" s="1">
        <v>-73.97493</v>
      </c>
      <c r="T1025" s="1" t="s">
        <v>289</v>
      </c>
      <c r="U1025" s="1" t="s">
        <v>92</v>
      </c>
      <c r="V1025" s="1">
        <v>5.0</v>
      </c>
      <c r="W1025" s="1">
        <v>1.0</v>
      </c>
      <c r="X1025" s="1">
        <v>2.0</v>
      </c>
      <c r="Y1025" s="1">
        <v>2.0</v>
      </c>
      <c r="Z1025" s="1" t="s">
        <v>93</v>
      </c>
      <c r="AA1025" s="1" t="s">
        <v>5656</v>
      </c>
      <c r="AB1025" s="1">
        <v>449.0</v>
      </c>
      <c r="AC1025" s="1">
        <v>1.0</v>
      </c>
      <c r="AD1025" s="1">
        <v>0.0</v>
      </c>
      <c r="AE1025" s="1">
        <v>1.0</v>
      </c>
      <c r="AF1025" s="1" t="s">
        <v>137</v>
      </c>
      <c r="AG1025" s="1">
        <v>1.0</v>
      </c>
      <c r="AH1025" s="1">
        <v>23.0</v>
      </c>
      <c r="AI1025" s="1">
        <v>52.0</v>
      </c>
      <c r="AJ1025" s="1">
        <v>69.0</v>
      </c>
      <c r="AK1025" s="1">
        <v>216.0</v>
      </c>
      <c r="AL1025" s="1">
        <v>1.0</v>
      </c>
      <c r="AM1025" s="1">
        <v>1.0</v>
      </c>
      <c r="AN1025" s="1">
        <v>100.0</v>
      </c>
      <c r="AO1025" s="1">
        <v>10.0</v>
      </c>
      <c r="AP1025" s="1">
        <v>10.0</v>
      </c>
      <c r="AQ1025" s="1">
        <v>10.0</v>
      </c>
      <c r="AR1025" s="1">
        <v>10.0</v>
      </c>
      <c r="AS1025" s="1">
        <v>10.0</v>
      </c>
      <c r="AT1025" s="1">
        <v>10.0</v>
      </c>
      <c r="AU1025" s="1">
        <v>1.0</v>
      </c>
      <c r="AV1025" s="1" t="s">
        <v>96</v>
      </c>
      <c r="AW1025" s="1">
        <v>1.0</v>
      </c>
      <c r="AX1025" s="1">
        <v>1.0</v>
      </c>
      <c r="AY1025" s="1">
        <v>0.0</v>
      </c>
      <c r="AZ1025" s="1">
        <v>0.0</v>
      </c>
      <c r="BA1025" s="1">
        <v>1.0</v>
      </c>
      <c r="BB1025" s="1">
        <v>-1.0</v>
      </c>
      <c r="BC1025" s="1">
        <v>1.0</v>
      </c>
      <c r="BD1025" s="1">
        <v>-1.0</v>
      </c>
      <c r="BE1025" s="1">
        <v>1.0</v>
      </c>
      <c r="BF1025" s="1">
        <v>1.0</v>
      </c>
      <c r="BG1025" s="1">
        <v>1.0</v>
      </c>
      <c r="BH1025" s="1">
        <v>1.0</v>
      </c>
      <c r="BI1025" s="1">
        <v>-1.0</v>
      </c>
      <c r="BJ1025" s="1">
        <v>1.0</v>
      </c>
      <c r="BK1025" s="1">
        <v>1.0</v>
      </c>
      <c r="BL1025" s="1">
        <v>1.0</v>
      </c>
      <c r="BM1025" s="1">
        <v>1.0</v>
      </c>
      <c r="BN1025" s="1">
        <v>1.0</v>
      </c>
      <c r="BO1025" s="1">
        <v>1.0</v>
      </c>
      <c r="BP1025" s="1">
        <v>-1.0</v>
      </c>
      <c r="BQ1025" s="1">
        <v>1.0</v>
      </c>
      <c r="BR1025" s="1">
        <v>1.0</v>
      </c>
      <c r="BS1025" s="1">
        <v>-1.0</v>
      </c>
      <c r="BT1025" s="1">
        <v>-1.0</v>
      </c>
      <c r="BU1025" s="1">
        <v>1.0</v>
      </c>
      <c r="BV1025" s="1">
        <v>1.0</v>
      </c>
      <c r="BW1025" s="1">
        <v>-1.0</v>
      </c>
      <c r="BX1025" s="1">
        <v>1.0</v>
      </c>
      <c r="BY1025" s="1">
        <v>-1.0</v>
      </c>
      <c r="BZ1025" s="1">
        <v>-1.0</v>
      </c>
      <c r="CA1025" s="1">
        <v>-1.0</v>
      </c>
      <c r="CB1025" s="1">
        <v>-1.0</v>
      </c>
      <c r="CC1025" s="1">
        <v>-1.0</v>
      </c>
      <c r="CD1025" s="1">
        <v>34690.0</v>
      </c>
    </row>
    <row r="1026">
      <c r="A1026" s="1">
        <v>3.0691909E7</v>
      </c>
      <c r="B1026" s="1" t="s">
        <v>5657</v>
      </c>
      <c r="C1026" s="1" t="s">
        <v>5658</v>
      </c>
      <c r="D1026" s="1" t="s">
        <v>5658</v>
      </c>
      <c r="E1026" s="1" t="s">
        <v>85</v>
      </c>
      <c r="I1026" s="1">
        <v>1319214.0</v>
      </c>
      <c r="J1026" s="1">
        <v>40837.0</v>
      </c>
      <c r="M1026" s="1">
        <v>0.0</v>
      </c>
      <c r="N1026" s="1">
        <v>1.0</v>
      </c>
      <c r="O1026" s="1">
        <v>1.0</v>
      </c>
      <c r="P1026" s="1" t="s">
        <v>89</v>
      </c>
      <c r="Q1026" s="1" t="s">
        <v>90</v>
      </c>
      <c r="R1026" s="1">
        <v>40.7633299999999</v>
      </c>
      <c r="S1026" s="1">
        <v>-73.98917</v>
      </c>
      <c r="T1026" s="1" t="s">
        <v>91</v>
      </c>
      <c r="U1026" s="1" t="s">
        <v>92</v>
      </c>
      <c r="V1026" s="1">
        <v>4.0</v>
      </c>
      <c r="W1026" s="1">
        <v>1.0</v>
      </c>
      <c r="X1026" s="1">
        <v>1.0</v>
      </c>
      <c r="Y1026" s="1">
        <v>1.0</v>
      </c>
      <c r="Z1026" s="1" t="s">
        <v>93</v>
      </c>
      <c r="AA1026" s="1" t="s">
        <v>5659</v>
      </c>
      <c r="AB1026" s="1">
        <v>172.0</v>
      </c>
      <c r="AC1026" s="1">
        <v>1.0</v>
      </c>
      <c r="AD1026" s="1">
        <v>0.0</v>
      </c>
      <c r="AE1026" s="1">
        <v>4.0</v>
      </c>
      <c r="AF1026" s="1" t="s">
        <v>302</v>
      </c>
      <c r="AG1026" s="1">
        <v>1.0</v>
      </c>
      <c r="AH1026" s="1">
        <v>0.0</v>
      </c>
      <c r="AI1026" s="1">
        <v>0.0</v>
      </c>
      <c r="AJ1026" s="1">
        <v>0.0</v>
      </c>
      <c r="AK1026" s="1">
        <v>0.0</v>
      </c>
      <c r="AL1026" s="1">
        <v>3.0</v>
      </c>
      <c r="AM1026" s="1">
        <v>3.0</v>
      </c>
      <c r="AN1026" s="1">
        <v>100.0</v>
      </c>
      <c r="AO1026" s="1">
        <v>10.0</v>
      </c>
      <c r="AP1026" s="1">
        <v>10.0</v>
      </c>
      <c r="AQ1026" s="1">
        <v>10.0</v>
      </c>
      <c r="AR1026" s="1">
        <v>10.0</v>
      </c>
      <c r="AS1026" s="1">
        <v>10.0</v>
      </c>
      <c r="AT1026" s="1">
        <v>9.0</v>
      </c>
      <c r="AU1026" s="1">
        <v>0.0</v>
      </c>
      <c r="AV1026" s="1" t="s">
        <v>117</v>
      </c>
      <c r="AW1026" s="1">
        <v>1.0</v>
      </c>
      <c r="AX1026" s="1">
        <v>1.0</v>
      </c>
      <c r="AY1026" s="1">
        <v>0.0</v>
      </c>
      <c r="AZ1026" s="1">
        <v>0.0</v>
      </c>
      <c r="BA1026" s="1">
        <v>0.42</v>
      </c>
      <c r="BB1026" s="1">
        <v>-1.0</v>
      </c>
      <c r="BC1026" s="1">
        <v>1.0</v>
      </c>
      <c r="BD1026" s="1">
        <v>-1.0</v>
      </c>
      <c r="BE1026" s="1">
        <v>-1.0</v>
      </c>
      <c r="BF1026" s="1">
        <v>-1.0</v>
      </c>
      <c r="BG1026" s="1">
        <v>-1.0</v>
      </c>
      <c r="BH1026" s="1">
        <v>-1.0</v>
      </c>
      <c r="BI1026" s="1">
        <v>-1.0</v>
      </c>
      <c r="BJ1026" s="1">
        <v>1.0</v>
      </c>
      <c r="BK1026" s="1">
        <v>-1.0</v>
      </c>
      <c r="BL1026" s="1">
        <v>-1.0</v>
      </c>
      <c r="BM1026" s="1">
        <v>-1.0</v>
      </c>
      <c r="BN1026" s="1">
        <v>-1.0</v>
      </c>
      <c r="BO1026" s="1">
        <v>-1.0</v>
      </c>
      <c r="BP1026" s="1">
        <v>-1.0</v>
      </c>
      <c r="BQ1026" s="1">
        <v>-1.0</v>
      </c>
      <c r="BR1026" s="1">
        <v>-1.0</v>
      </c>
      <c r="BS1026" s="1">
        <v>-1.0</v>
      </c>
      <c r="BT1026" s="1">
        <v>-1.0</v>
      </c>
      <c r="BU1026" s="1">
        <v>1.0</v>
      </c>
      <c r="BV1026" s="1">
        <v>-1.0</v>
      </c>
      <c r="BW1026" s="1">
        <v>-1.0</v>
      </c>
      <c r="BX1026" s="1">
        <v>-1.0</v>
      </c>
      <c r="BY1026" s="1">
        <v>-1.0</v>
      </c>
      <c r="BZ1026" s="1">
        <v>-1.0</v>
      </c>
      <c r="CA1026" s="1">
        <v>-1.0</v>
      </c>
      <c r="CB1026" s="1">
        <v>-1.0</v>
      </c>
      <c r="CC1026" s="1">
        <v>-1.0</v>
      </c>
      <c r="CD1026" s="1">
        <v>34735.0</v>
      </c>
    </row>
    <row r="1027">
      <c r="A1027" s="1">
        <v>4718314.0</v>
      </c>
      <c r="B1027" s="1" t="s">
        <v>5660</v>
      </c>
      <c r="C1027" s="1" t="s">
        <v>5661</v>
      </c>
      <c r="D1027" s="1" t="s">
        <v>5662</v>
      </c>
      <c r="E1027" s="1" t="s">
        <v>85</v>
      </c>
      <c r="F1027" s="1" t="s">
        <v>5663</v>
      </c>
      <c r="G1027" s="1" t="s">
        <v>5664</v>
      </c>
      <c r="H1027" s="1" t="s">
        <v>5665</v>
      </c>
      <c r="I1027" s="1">
        <v>2.4374791E7</v>
      </c>
      <c r="J1027" s="1">
        <v>41974.0</v>
      </c>
      <c r="M1027" s="1">
        <v>0.0</v>
      </c>
      <c r="N1027" s="1">
        <v>2.0</v>
      </c>
      <c r="O1027" s="1">
        <v>1.0</v>
      </c>
      <c r="P1027" s="1" t="s">
        <v>5666</v>
      </c>
      <c r="Q1027" s="1" t="s">
        <v>124</v>
      </c>
      <c r="R1027" s="1">
        <v>40.67893</v>
      </c>
      <c r="S1027" s="1">
        <v>-73.95236</v>
      </c>
      <c r="T1027" s="1" t="s">
        <v>91</v>
      </c>
      <c r="U1027" s="1" t="s">
        <v>92</v>
      </c>
      <c r="V1027" s="1">
        <v>4.0</v>
      </c>
      <c r="W1027" s="1">
        <v>1.0</v>
      </c>
      <c r="X1027" s="1">
        <v>2.0</v>
      </c>
      <c r="Y1027" s="1">
        <v>2.0</v>
      </c>
      <c r="Z1027" s="1" t="s">
        <v>93</v>
      </c>
      <c r="AA1027" s="1" t="s">
        <v>5667</v>
      </c>
      <c r="AB1027" s="1">
        <v>90.0</v>
      </c>
      <c r="AC1027" s="1">
        <v>1.0</v>
      </c>
      <c r="AD1027" s="1">
        <v>0.0</v>
      </c>
      <c r="AE1027" s="1">
        <v>4.0</v>
      </c>
      <c r="AF1027" s="1" t="s">
        <v>1421</v>
      </c>
      <c r="AG1027" s="1">
        <v>1.0</v>
      </c>
      <c r="AH1027" s="1">
        <v>0.0</v>
      </c>
      <c r="AI1027" s="1">
        <v>0.0</v>
      </c>
      <c r="AJ1027" s="1">
        <v>0.0</v>
      </c>
      <c r="AK1027" s="1">
        <v>0.0</v>
      </c>
      <c r="AL1027" s="1">
        <v>12.0</v>
      </c>
      <c r="AM1027" s="1">
        <v>0.0</v>
      </c>
      <c r="AN1027" s="1">
        <v>78.0</v>
      </c>
      <c r="AO1027" s="1">
        <v>8.0</v>
      </c>
      <c r="AP1027" s="1">
        <v>8.0</v>
      </c>
      <c r="AQ1027" s="1">
        <v>9.0</v>
      </c>
      <c r="AR1027" s="1">
        <v>10.0</v>
      </c>
      <c r="AS1027" s="1">
        <v>8.0</v>
      </c>
      <c r="AT1027" s="1">
        <v>8.0</v>
      </c>
      <c r="AU1027" s="1">
        <v>1.0</v>
      </c>
      <c r="AV1027" s="1" t="s">
        <v>105</v>
      </c>
      <c r="AW1027" s="1">
        <v>2.0</v>
      </c>
      <c r="AX1027" s="1">
        <v>2.0</v>
      </c>
      <c r="AY1027" s="1">
        <v>0.0</v>
      </c>
      <c r="AZ1027" s="1">
        <v>0.0</v>
      </c>
      <c r="BA1027" s="1">
        <v>0.22</v>
      </c>
      <c r="BB1027" s="1">
        <v>-1.0</v>
      </c>
      <c r="BC1027" s="1">
        <v>-1.0</v>
      </c>
      <c r="BD1027" s="1">
        <v>-1.0</v>
      </c>
      <c r="BE1027" s="1">
        <v>-1.0</v>
      </c>
      <c r="BF1027" s="1">
        <v>-1.0</v>
      </c>
      <c r="BG1027" s="1">
        <v>-1.0</v>
      </c>
      <c r="BH1027" s="1">
        <v>-1.0</v>
      </c>
      <c r="BI1027" s="1">
        <v>-1.0</v>
      </c>
      <c r="BJ1027" s="1">
        <v>-1.0</v>
      </c>
      <c r="BK1027" s="1">
        <v>-1.0</v>
      </c>
      <c r="BL1027" s="1">
        <v>-1.0</v>
      </c>
      <c r="BM1027" s="1">
        <v>-1.0</v>
      </c>
      <c r="BN1027" s="1">
        <v>1.0</v>
      </c>
      <c r="BO1027" s="1">
        <v>-1.0</v>
      </c>
      <c r="BP1027" s="1">
        <v>1.0</v>
      </c>
      <c r="BQ1027" s="1">
        <v>-1.0</v>
      </c>
      <c r="BR1027" s="1">
        <v>-1.0</v>
      </c>
      <c r="BS1027" s="1">
        <v>-1.0</v>
      </c>
      <c r="BT1027" s="1">
        <v>-1.0</v>
      </c>
      <c r="BU1027" s="1">
        <v>1.0</v>
      </c>
      <c r="BV1027" s="1">
        <v>-1.0</v>
      </c>
      <c r="BW1027" s="1">
        <v>-1.0</v>
      </c>
      <c r="BX1027" s="1">
        <v>-1.0</v>
      </c>
      <c r="BY1027" s="1">
        <v>-1.0</v>
      </c>
      <c r="BZ1027" s="1">
        <v>-1.0</v>
      </c>
      <c r="CA1027" s="1">
        <v>-1.0</v>
      </c>
      <c r="CB1027" s="1">
        <v>-1.0</v>
      </c>
      <c r="CC1027" s="1">
        <v>-1.0</v>
      </c>
      <c r="CD1027" s="1">
        <v>34806.0</v>
      </c>
    </row>
    <row r="1028">
      <c r="A1028" s="1">
        <v>3.4796261E7</v>
      </c>
      <c r="B1028" s="1" t="s">
        <v>5668</v>
      </c>
      <c r="C1028" s="1" t="s">
        <v>5669</v>
      </c>
      <c r="D1028" s="1" t="s">
        <v>5670</v>
      </c>
      <c r="E1028" s="1" t="s">
        <v>85</v>
      </c>
      <c r="F1028" s="1" t="s">
        <v>5671</v>
      </c>
      <c r="G1028" s="1" t="s">
        <v>5671</v>
      </c>
      <c r="H1028" s="1" t="s">
        <v>5672</v>
      </c>
      <c r="I1028" s="1">
        <v>2.62360035E8</v>
      </c>
      <c r="J1028" s="1">
        <v>43602.0</v>
      </c>
      <c r="K1028" s="1" t="s">
        <v>134</v>
      </c>
      <c r="L1028" s="1">
        <v>1.0</v>
      </c>
      <c r="M1028" s="1">
        <v>0.0</v>
      </c>
      <c r="N1028" s="1">
        <v>6.0</v>
      </c>
      <c r="O1028" s="1">
        <v>0.0</v>
      </c>
      <c r="P1028" s="1" t="s">
        <v>89</v>
      </c>
      <c r="Q1028" s="1" t="s">
        <v>370</v>
      </c>
      <c r="R1028" s="1">
        <v>40.76403</v>
      </c>
      <c r="S1028" s="1">
        <v>-73.98913</v>
      </c>
      <c r="T1028" s="1" t="s">
        <v>91</v>
      </c>
      <c r="U1028" s="1" t="s">
        <v>214</v>
      </c>
      <c r="V1028" s="1">
        <v>3.0</v>
      </c>
      <c r="W1028" s="1">
        <v>1.0</v>
      </c>
      <c r="X1028" s="1">
        <v>1.0</v>
      </c>
      <c r="Y1028" s="1">
        <v>1.0</v>
      </c>
      <c r="Z1028" s="1" t="s">
        <v>93</v>
      </c>
      <c r="AA1028" s="1" t="s">
        <v>5673</v>
      </c>
      <c r="AB1028" s="1">
        <v>75.0</v>
      </c>
      <c r="AC1028" s="1">
        <v>1.0</v>
      </c>
      <c r="AD1028" s="1">
        <v>75.0</v>
      </c>
      <c r="AE1028" s="1">
        <v>1.0</v>
      </c>
      <c r="AF1028" s="1" t="s">
        <v>95</v>
      </c>
      <c r="AG1028" s="1">
        <v>1.0</v>
      </c>
      <c r="AH1028" s="1">
        <v>30.0</v>
      </c>
      <c r="AI1028" s="1">
        <v>58.0</v>
      </c>
      <c r="AJ1028" s="1">
        <v>88.0</v>
      </c>
      <c r="AK1028" s="1">
        <v>363.0</v>
      </c>
      <c r="AL1028" s="1">
        <v>7.0</v>
      </c>
      <c r="AM1028" s="1">
        <v>7.0</v>
      </c>
      <c r="AN1028" s="1">
        <v>89.0</v>
      </c>
      <c r="AO1028" s="1">
        <v>9.0</v>
      </c>
      <c r="AP1028" s="1">
        <v>9.0</v>
      </c>
      <c r="AQ1028" s="1">
        <v>9.0</v>
      </c>
      <c r="AR1028" s="1">
        <v>9.0</v>
      </c>
      <c r="AS1028" s="1">
        <v>10.0</v>
      </c>
      <c r="AT1028" s="1">
        <v>9.0</v>
      </c>
      <c r="AU1028" s="1">
        <v>1.0</v>
      </c>
      <c r="AV1028" s="1" t="s">
        <v>96</v>
      </c>
      <c r="AW1028" s="1">
        <v>6.0</v>
      </c>
      <c r="AX1028" s="1">
        <v>0.0</v>
      </c>
      <c r="AY1028" s="1">
        <v>0.0</v>
      </c>
      <c r="AZ1028" s="1">
        <v>6.0</v>
      </c>
      <c r="BA1028" s="1">
        <v>4.04</v>
      </c>
      <c r="BB1028" s="1">
        <v>-1.0</v>
      </c>
      <c r="BC1028" s="1">
        <v>1.0</v>
      </c>
      <c r="BD1028" s="1">
        <v>-1.0</v>
      </c>
      <c r="BE1028" s="1">
        <v>-1.0</v>
      </c>
      <c r="BF1028" s="1">
        <v>-1.0</v>
      </c>
      <c r="BG1028" s="1">
        <v>-1.0</v>
      </c>
      <c r="BH1028" s="1">
        <v>-1.0</v>
      </c>
      <c r="BI1028" s="1">
        <v>-1.0</v>
      </c>
      <c r="BJ1028" s="1">
        <v>1.0</v>
      </c>
      <c r="BK1028" s="1">
        <v>-1.0</v>
      </c>
      <c r="BL1028" s="1">
        <v>-1.0</v>
      </c>
      <c r="BM1028" s="1">
        <v>-1.0</v>
      </c>
      <c r="BN1028" s="1">
        <v>-1.0</v>
      </c>
      <c r="BO1028" s="1">
        <v>-1.0</v>
      </c>
      <c r="BP1028" s="1">
        <v>-1.0</v>
      </c>
      <c r="BQ1028" s="1">
        <v>-1.0</v>
      </c>
      <c r="BR1028" s="1">
        <v>-1.0</v>
      </c>
      <c r="BS1028" s="1">
        <v>-1.0</v>
      </c>
      <c r="BT1028" s="1">
        <v>-1.0</v>
      </c>
      <c r="BU1028" s="1">
        <v>1.0</v>
      </c>
      <c r="BV1028" s="1">
        <v>-1.0</v>
      </c>
      <c r="BW1028" s="1">
        <v>-1.0</v>
      </c>
      <c r="BX1028" s="1">
        <v>-1.0</v>
      </c>
      <c r="BY1028" s="1">
        <v>-1.0</v>
      </c>
      <c r="BZ1028" s="1">
        <v>-1.0</v>
      </c>
      <c r="CA1028" s="1">
        <v>-1.0</v>
      </c>
      <c r="CB1028" s="1">
        <v>-1.0</v>
      </c>
      <c r="CC1028" s="1">
        <v>-1.0</v>
      </c>
      <c r="CD1028" s="1">
        <v>34817.0</v>
      </c>
    </row>
    <row r="1029">
      <c r="A1029" s="1">
        <v>7003507.0</v>
      </c>
      <c r="B1029" s="1" t="s">
        <v>5674</v>
      </c>
      <c r="C1029" s="1" t="s">
        <v>5675</v>
      </c>
      <c r="D1029" s="1" t="s">
        <v>5675</v>
      </c>
      <c r="E1029" s="1" t="s">
        <v>85</v>
      </c>
      <c r="I1029" s="1">
        <v>6968630.0</v>
      </c>
      <c r="J1029" s="1">
        <v>41442.0</v>
      </c>
      <c r="K1029" s="1" t="s">
        <v>134</v>
      </c>
      <c r="L1029" s="1">
        <v>1.0</v>
      </c>
      <c r="M1029" s="1">
        <v>0.0</v>
      </c>
      <c r="N1029" s="1">
        <v>2.0</v>
      </c>
      <c r="O1029" s="1">
        <v>1.0</v>
      </c>
      <c r="P1029" s="1" t="s">
        <v>123</v>
      </c>
      <c r="Q1029" s="1" t="s">
        <v>124</v>
      </c>
      <c r="R1029" s="1">
        <v>40.67627</v>
      </c>
      <c r="S1029" s="1">
        <v>-73.94775</v>
      </c>
      <c r="T1029" s="1" t="s">
        <v>91</v>
      </c>
      <c r="U1029" s="1" t="s">
        <v>92</v>
      </c>
      <c r="V1029" s="1">
        <v>2.0</v>
      </c>
      <c r="W1029" s="1">
        <v>1.0</v>
      </c>
      <c r="X1029" s="1">
        <v>1.0</v>
      </c>
      <c r="Y1029" s="1">
        <v>1.0</v>
      </c>
      <c r="Z1029" s="1" t="s">
        <v>93</v>
      </c>
      <c r="AA1029" s="1" t="s">
        <v>5676</v>
      </c>
      <c r="AB1029" s="1">
        <v>95.0</v>
      </c>
      <c r="AC1029" s="1">
        <v>1.0</v>
      </c>
      <c r="AD1029" s="1">
        <v>0.0</v>
      </c>
      <c r="AE1029" s="1">
        <v>4.0</v>
      </c>
      <c r="AF1029" s="1" t="s">
        <v>2136</v>
      </c>
      <c r="AG1029" s="1">
        <v>1.0</v>
      </c>
      <c r="AH1029" s="1">
        <v>1.0</v>
      </c>
      <c r="AI1029" s="1">
        <v>1.0</v>
      </c>
      <c r="AJ1029" s="1">
        <v>1.0</v>
      </c>
      <c r="AK1029" s="1">
        <v>1.0</v>
      </c>
      <c r="AL1029" s="1">
        <v>5.0</v>
      </c>
      <c r="AM1029" s="1">
        <v>1.0</v>
      </c>
      <c r="AN1029" s="1">
        <v>88.0</v>
      </c>
      <c r="AO1029" s="1">
        <v>10.0</v>
      </c>
      <c r="AP1029" s="1">
        <v>10.0</v>
      </c>
      <c r="AQ1029" s="1">
        <v>9.0</v>
      </c>
      <c r="AR1029" s="1">
        <v>10.0</v>
      </c>
      <c r="AS1029" s="1">
        <v>9.0</v>
      </c>
      <c r="AT1029" s="1">
        <v>9.0</v>
      </c>
      <c r="AU1029" s="1">
        <v>0.0</v>
      </c>
      <c r="AV1029" s="1" t="s">
        <v>96</v>
      </c>
      <c r="AW1029" s="1">
        <v>1.0</v>
      </c>
      <c r="AX1029" s="1">
        <v>1.0</v>
      </c>
      <c r="AY1029" s="1">
        <v>0.0</v>
      </c>
      <c r="AZ1029" s="1">
        <v>0.0</v>
      </c>
      <c r="BA1029" s="1">
        <v>0.1</v>
      </c>
      <c r="BB1029" s="1">
        <v>-1.0</v>
      </c>
      <c r="BC1029" s="1">
        <v>1.0</v>
      </c>
      <c r="BD1029" s="1">
        <v>-1.0</v>
      </c>
      <c r="BE1029" s="1">
        <v>-1.0</v>
      </c>
      <c r="BF1029" s="1">
        <v>-1.0</v>
      </c>
      <c r="BG1029" s="1">
        <v>-1.0</v>
      </c>
      <c r="BH1029" s="1">
        <v>1.0</v>
      </c>
      <c r="BI1029" s="1">
        <v>-1.0</v>
      </c>
      <c r="BJ1029" s="1">
        <v>-1.0</v>
      </c>
      <c r="BK1029" s="1">
        <v>-1.0</v>
      </c>
      <c r="BL1029" s="1">
        <v>1.0</v>
      </c>
      <c r="BM1029" s="1">
        <v>-1.0</v>
      </c>
      <c r="BN1029" s="1">
        <v>-1.0</v>
      </c>
      <c r="BO1029" s="1">
        <v>-1.0</v>
      </c>
      <c r="BP1029" s="1">
        <v>-1.0</v>
      </c>
      <c r="BQ1029" s="1">
        <v>-1.0</v>
      </c>
      <c r="BR1029" s="1">
        <v>-1.0</v>
      </c>
      <c r="BS1029" s="1">
        <v>-1.0</v>
      </c>
      <c r="BT1029" s="1">
        <v>-1.0</v>
      </c>
      <c r="BU1029" s="1">
        <v>1.0</v>
      </c>
      <c r="BV1029" s="1">
        <v>-1.0</v>
      </c>
      <c r="BW1029" s="1">
        <v>-1.0</v>
      </c>
      <c r="BX1029" s="1">
        <v>-1.0</v>
      </c>
      <c r="BY1029" s="1">
        <v>-1.0</v>
      </c>
      <c r="BZ1029" s="1">
        <v>-1.0</v>
      </c>
      <c r="CA1029" s="1">
        <v>-1.0</v>
      </c>
      <c r="CB1029" s="1">
        <v>-1.0</v>
      </c>
      <c r="CC1029" s="1">
        <v>-1.0</v>
      </c>
      <c r="CD1029" s="1">
        <v>34842.0</v>
      </c>
    </row>
    <row r="1030">
      <c r="A1030" s="1">
        <v>3.0875053E7</v>
      </c>
      <c r="B1030" s="1" t="s">
        <v>5677</v>
      </c>
      <c r="C1030" s="1" t="s">
        <v>5678</v>
      </c>
      <c r="D1030" s="1" t="s">
        <v>5679</v>
      </c>
      <c r="E1030" s="1" t="s">
        <v>85</v>
      </c>
      <c r="F1030" s="1" t="s">
        <v>5680</v>
      </c>
      <c r="G1030" s="1" t="s">
        <v>5681</v>
      </c>
      <c r="H1030" s="1" t="s">
        <v>5682</v>
      </c>
      <c r="I1030" s="1">
        <v>2.3067097E8</v>
      </c>
      <c r="J1030" s="1">
        <v>43448.0</v>
      </c>
      <c r="K1030" s="1" t="s">
        <v>134</v>
      </c>
      <c r="L1030" s="1">
        <v>1.0</v>
      </c>
      <c r="M1030" s="1">
        <v>0.0</v>
      </c>
      <c r="N1030" s="1">
        <v>5.0</v>
      </c>
      <c r="O1030" s="1">
        <v>0.0</v>
      </c>
      <c r="P1030" s="1" t="s">
        <v>89</v>
      </c>
      <c r="Q1030" s="1" t="s">
        <v>90</v>
      </c>
      <c r="R1030" s="1">
        <v>40.81573</v>
      </c>
      <c r="S1030" s="1">
        <v>-73.94036</v>
      </c>
      <c r="T1030" s="1" t="s">
        <v>91</v>
      </c>
      <c r="U1030" s="1" t="s">
        <v>92</v>
      </c>
      <c r="V1030" s="1">
        <v>6.0</v>
      </c>
      <c r="W1030" s="1">
        <v>1.0</v>
      </c>
      <c r="X1030" s="1">
        <v>1.0</v>
      </c>
      <c r="Y1030" s="1">
        <v>5.0</v>
      </c>
      <c r="Z1030" s="1" t="s">
        <v>93</v>
      </c>
      <c r="AA1030" s="1" t="s">
        <v>5683</v>
      </c>
      <c r="AB1030" s="1">
        <v>195.0</v>
      </c>
      <c r="AC1030" s="1">
        <v>6.0</v>
      </c>
      <c r="AD1030" s="1">
        <v>25.0</v>
      </c>
      <c r="AE1030" s="1">
        <v>30.0</v>
      </c>
      <c r="AF1030" s="1" t="s">
        <v>95</v>
      </c>
      <c r="AG1030" s="1">
        <v>1.0</v>
      </c>
      <c r="AH1030" s="1">
        <v>9.0</v>
      </c>
      <c r="AI1030" s="1">
        <v>15.0</v>
      </c>
      <c r="AJ1030" s="1">
        <v>31.0</v>
      </c>
      <c r="AK1030" s="1">
        <v>239.0</v>
      </c>
      <c r="AL1030" s="1">
        <v>2.0</v>
      </c>
      <c r="AM1030" s="1">
        <v>2.0</v>
      </c>
      <c r="AN1030" s="1">
        <v>100.0</v>
      </c>
      <c r="AO1030" s="1">
        <v>10.0</v>
      </c>
      <c r="AP1030" s="1">
        <v>10.0</v>
      </c>
      <c r="AQ1030" s="1">
        <v>10.0</v>
      </c>
      <c r="AR1030" s="1">
        <v>10.0</v>
      </c>
      <c r="AS1030" s="1">
        <v>7.0</v>
      </c>
      <c r="AT1030" s="1">
        <v>9.0</v>
      </c>
      <c r="AU1030" s="1">
        <v>1.0</v>
      </c>
      <c r="AV1030" s="1" t="s">
        <v>96</v>
      </c>
      <c r="AW1030" s="1">
        <v>1.0</v>
      </c>
      <c r="AX1030" s="1">
        <v>1.0</v>
      </c>
      <c r="AY1030" s="1">
        <v>0.0</v>
      </c>
      <c r="AZ1030" s="1">
        <v>0.0</v>
      </c>
      <c r="BA1030" s="1">
        <v>0.62</v>
      </c>
      <c r="BB1030" s="1">
        <v>-1.0</v>
      </c>
      <c r="BC1030" s="1">
        <v>1.0</v>
      </c>
      <c r="BD1030" s="1">
        <v>-1.0</v>
      </c>
      <c r="BE1030" s="1">
        <v>-1.0</v>
      </c>
      <c r="BF1030" s="1">
        <v>-1.0</v>
      </c>
      <c r="BG1030" s="1">
        <v>-1.0</v>
      </c>
      <c r="BH1030" s="1">
        <v>-1.0</v>
      </c>
      <c r="BI1030" s="1">
        <v>-1.0</v>
      </c>
      <c r="BJ1030" s="1">
        <v>1.0</v>
      </c>
      <c r="BK1030" s="1">
        <v>1.0</v>
      </c>
      <c r="BL1030" s="1">
        <v>1.0</v>
      </c>
      <c r="BM1030" s="1">
        <v>1.0</v>
      </c>
      <c r="BN1030" s="1">
        <v>-1.0</v>
      </c>
      <c r="BO1030" s="1">
        <v>-1.0</v>
      </c>
      <c r="BP1030" s="1">
        <v>-1.0</v>
      </c>
      <c r="BQ1030" s="1">
        <v>1.0</v>
      </c>
      <c r="BR1030" s="1">
        <v>-1.0</v>
      </c>
      <c r="BS1030" s="1">
        <v>-1.0</v>
      </c>
      <c r="BT1030" s="1">
        <v>-1.0</v>
      </c>
      <c r="BU1030" s="1">
        <v>1.0</v>
      </c>
      <c r="BV1030" s="1">
        <v>-1.0</v>
      </c>
      <c r="BW1030" s="1">
        <v>1.0</v>
      </c>
      <c r="BX1030" s="1">
        <v>-1.0</v>
      </c>
      <c r="BY1030" s="1">
        <v>-1.0</v>
      </c>
      <c r="BZ1030" s="1">
        <v>1.0</v>
      </c>
      <c r="CA1030" s="1">
        <v>-1.0</v>
      </c>
      <c r="CB1030" s="1">
        <v>-1.0</v>
      </c>
      <c r="CC1030" s="1">
        <v>-1.0</v>
      </c>
      <c r="CD1030" s="1">
        <v>34853.0</v>
      </c>
    </row>
    <row r="1031">
      <c r="A1031" s="1">
        <v>2.180137E7</v>
      </c>
      <c r="B1031" s="1" t="s">
        <v>5684</v>
      </c>
      <c r="C1031" s="1" t="s">
        <v>5685</v>
      </c>
      <c r="D1031" s="1" t="s">
        <v>5686</v>
      </c>
      <c r="E1031" s="1" t="s">
        <v>85</v>
      </c>
      <c r="F1031" s="2" t="str">
        <f>- neighborhood is Safe and has Diverse backgrounds where persons are very friendly.</f>
        <v>#ERROR!</v>
      </c>
      <c r="G1031" s="1" t="s">
        <v>279</v>
      </c>
      <c r="H1031" s="1" t="s">
        <v>5687</v>
      </c>
      <c r="I1031" s="1">
        <v>1.56042211E8</v>
      </c>
      <c r="J1031" s="1">
        <v>43032.0</v>
      </c>
      <c r="K1031" s="1" t="s">
        <v>134</v>
      </c>
      <c r="L1031" s="1">
        <v>1.0</v>
      </c>
      <c r="M1031" s="1">
        <v>1.0</v>
      </c>
      <c r="N1031" s="1">
        <v>4.0</v>
      </c>
      <c r="O1031" s="1">
        <v>0.0</v>
      </c>
      <c r="P1031" s="1" t="s">
        <v>123</v>
      </c>
      <c r="Q1031" s="1" t="s">
        <v>124</v>
      </c>
      <c r="R1031" s="1">
        <v>40.64942</v>
      </c>
      <c r="S1031" s="1">
        <v>-73.89783</v>
      </c>
      <c r="T1031" s="1" t="s">
        <v>150</v>
      </c>
      <c r="U1031" s="1" t="s">
        <v>113</v>
      </c>
      <c r="V1031" s="1">
        <v>2.0</v>
      </c>
      <c r="W1031" s="1">
        <v>1.0</v>
      </c>
      <c r="X1031" s="1">
        <v>1.0</v>
      </c>
      <c r="Y1031" s="1">
        <v>1.0</v>
      </c>
      <c r="Z1031" s="1" t="s">
        <v>93</v>
      </c>
      <c r="AA1031" s="1" t="s">
        <v>5688</v>
      </c>
      <c r="AB1031" s="1">
        <v>40.0</v>
      </c>
      <c r="AC1031" s="1">
        <v>1.0</v>
      </c>
      <c r="AD1031" s="1">
        <v>10.0</v>
      </c>
      <c r="AE1031" s="1">
        <v>4.0</v>
      </c>
      <c r="AF1031" s="1" t="s">
        <v>127</v>
      </c>
      <c r="AG1031" s="1">
        <v>1.0</v>
      </c>
      <c r="AH1031" s="1">
        <v>6.0</v>
      </c>
      <c r="AI1031" s="1">
        <v>16.0</v>
      </c>
      <c r="AJ1031" s="1">
        <v>37.0</v>
      </c>
      <c r="AK1031" s="1">
        <v>37.0</v>
      </c>
      <c r="AL1031" s="1">
        <v>4.0</v>
      </c>
      <c r="AM1031" s="1">
        <v>1.0</v>
      </c>
      <c r="AN1031" s="1">
        <v>100.0</v>
      </c>
      <c r="AO1031" s="1">
        <v>10.0</v>
      </c>
      <c r="AP1031" s="1">
        <v>10.0</v>
      </c>
      <c r="AQ1031" s="1">
        <v>10.0</v>
      </c>
      <c r="AR1031" s="1">
        <v>10.0</v>
      </c>
      <c r="AS1031" s="1">
        <v>9.0</v>
      </c>
      <c r="AT1031" s="1">
        <v>10.0</v>
      </c>
      <c r="AU1031" s="1">
        <v>0.0</v>
      </c>
      <c r="AV1031" s="1" t="s">
        <v>96</v>
      </c>
      <c r="AW1031" s="1">
        <v>4.0</v>
      </c>
      <c r="AX1031" s="1">
        <v>1.0</v>
      </c>
      <c r="AY1031" s="1">
        <v>3.0</v>
      </c>
      <c r="AZ1031" s="1">
        <v>0.0</v>
      </c>
      <c r="BA1031" s="1">
        <v>0.22</v>
      </c>
      <c r="BB1031" s="1">
        <v>-1.0</v>
      </c>
      <c r="BC1031" s="1">
        <v>1.0</v>
      </c>
      <c r="BD1031" s="1">
        <v>-1.0</v>
      </c>
      <c r="BE1031" s="1">
        <v>-1.0</v>
      </c>
      <c r="BF1031" s="1">
        <v>-1.0</v>
      </c>
      <c r="BG1031" s="1">
        <v>-1.0</v>
      </c>
      <c r="BH1031" s="1">
        <v>1.0</v>
      </c>
      <c r="BI1031" s="1">
        <v>-1.0</v>
      </c>
      <c r="BJ1031" s="1">
        <v>-1.0</v>
      </c>
      <c r="BK1031" s="1">
        <v>-1.0</v>
      </c>
      <c r="BL1031" s="1">
        <v>1.0</v>
      </c>
      <c r="BM1031" s="1">
        <v>-1.0</v>
      </c>
      <c r="BN1031" s="1">
        <v>-1.0</v>
      </c>
      <c r="BO1031" s="1">
        <v>-1.0</v>
      </c>
      <c r="BP1031" s="1">
        <v>-1.0</v>
      </c>
      <c r="BQ1031" s="1">
        <v>1.0</v>
      </c>
      <c r="BR1031" s="1">
        <v>-1.0</v>
      </c>
      <c r="BS1031" s="1">
        <v>-1.0</v>
      </c>
      <c r="BT1031" s="1">
        <v>-1.0</v>
      </c>
      <c r="BU1031" s="1">
        <v>1.0</v>
      </c>
      <c r="BV1031" s="1">
        <v>1.0</v>
      </c>
      <c r="BW1031" s="1">
        <v>-1.0</v>
      </c>
      <c r="BX1031" s="1">
        <v>1.0</v>
      </c>
      <c r="BY1031" s="1">
        <v>-1.0</v>
      </c>
      <c r="BZ1031" s="1">
        <v>1.0</v>
      </c>
      <c r="CA1031" s="1">
        <v>-1.0</v>
      </c>
      <c r="CB1031" s="1">
        <v>-1.0</v>
      </c>
      <c r="CC1031" s="1">
        <v>-1.0</v>
      </c>
      <c r="CD1031" s="1">
        <v>34891.0</v>
      </c>
    </row>
    <row r="1032">
      <c r="A1032" s="1">
        <v>1478315.0</v>
      </c>
      <c r="B1032" s="1" t="s">
        <v>5689</v>
      </c>
      <c r="C1032" s="1" t="s">
        <v>5690</v>
      </c>
      <c r="D1032" s="1" t="s">
        <v>5691</v>
      </c>
      <c r="E1032" s="1" t="s">
        <v>85</v>
      </c>
      <c r="H1032" s="1" t="s">
        <v>5692</v>
      </c>
      <c r="I1032" s="1">
        <v>1834942.0</v>
      </c>
      <c r="J1032" s="1">
        <v>40968.0</v>
      </c>
      <c r="K1032" s="1" t="s">
        <v>88</v>
      </c>
      <c r="L1032" s="1">
        <v>0.88</v>
      </c>
      <c r="M1032" s="1">
        <v>0.0</v>
      </c>
      <c r="N1032" s="1">
        <v>1.0</v>
      </c>
      <c r="O1032" s="1">
        <v>1.0</v>
      </c>
      <c r="P1032" s="1" t="s">
        <v>123</v>
      </c>
      <c r="Q1032" s="1" t="s">
        <v>321</v>
      </c>
      <c r="R1032" s="1">
        <v>40.69332</v>
      </c>
      <c r="S1032" s="1">
        <v>-73.96543</v>
      </c>
      <c r="T1032" s="1" t="s">
        <v>91</v>
      </c>
      <c r="U1032" s="1" t="s">
        <v>92</v>
      </c>
      <c r="V1032" s="1">
        <v>3.0</v>
      </c>
      <c r="W1032" s="1">
        <v>1.0</v>
      </c>
      <c r="X1032" s="1">
        <v>1.0</v>
      </c>
      <c r="Y1032" s="1">
        <v>1.0</v>
      </c>
      <c r="Z1032" s="1" t="s">
        <v>93</v>
      </c>
      <c r="AA1032" s="1" t="s">
        <v>499</v>
      </c>
      <c r="AB1032" s="1">
        <v>104.0</v>
      </c>
      <c r="AC1032" s="1">
        <v>2.0</v>
      </c>
      <c r="AD1032" s="1">
        <v>0.0</v>
      </c>
      <c r="AE1032" s="1">
        <v>12.0</v>
      </c>
      <c r="AF1032" s="1" t="s">
        <v>137</v>
      </c>
      <c r="AG1032" s="1">
        <v>1.0</v>
      </c>
      <c r="AH1032" s="1">
        <v>4.0</v>
      </c>
      <c r="AI1032" s="1">
        <v>11.0</v>
      </c>
      <c r="AJ1032" s="1">
        <v>15.0</v>
      </c>
      <c r="AK1032" s="1">
        <v>15.0</v>
      </c>
      <c r="AL1032" s="1">
        <v>11.0</v>
      </c>
      <c r="AM1032" s="1">
        <v>0.0</v>
      </c>
      <c r="AN1032" s="1">
        <v>98.0</v>
      </c>
      <c r="AO1032" s="1">
        <v>10.0</v>
      </c>
      <c r="AP1032" s="1">
        <v>10.0</v>
      </c>
      <c r="AQ1032" s="1">
        <v>10.0</v>
      </c>
      <c r="AR1032" s="1">
        <v>10.0</v>
      </c>
      <c r="AS1032" s="1">
        <v>10.0</v>
      </c>
      <c r="AT1032" s="1">
        <v>10.0</v>
      </c>
      <c r="AU1032" s="1">
        <v>0.0</v>
      </c>
      <c r="AV1032" s="1" t="s">
        <v>117</v>
      </c>
      <c r="AW1032" s="1">
        <v>1.0</v>
      </c>
      <c r="AX1032" s="1">
        <v>1.0</v>
      </c>
      <c r="AY1032" s="1">
        <v>0.0</v>
      </c>
      <c r="AZ1032" s="1">
        <v>0.0</v>
      </c>
      <c r="BA1032" s="1">
        <v>0.15</v>
      </c>
      <c r="BB1032" s="1">
        <v>-1.0</v>
      </c>
      <c r="BC1032" s="1">
        <v>-1.0</v>
      </c>
      <c r="BD1032" s="1">
        <v>-1.0</v>
      </c>
      <c r="BE1032" s="1">
        <v>-1.0</v>
      </c>
      <c r="BF1032" s="1">
        <v>-1.0</v>
      </c>
      <c r="BG1032" s="1">
        <v>-1.0</v>
      </c>
      <c r="BH1032" s="1">
        <v>-1.0</v>
      </c>
      <c r="BI1032" s="1">
        <v>-1.0</v>
      </c>
      <c r="BJ1032" s="1">
        <v>-1.0</v>
      </c>
      <c r="BK1032" s="1">
        <v>-1.0</v>
      </c>
      <c r="BL1032" s="1">
        <v>-1.0</v>
      </c>
      <c r="BM1032" s="1">
        <v>-1.0</v>
      </c>
      <c r="BN1032" s="1">
        <v>-1.0</v>
      </c>
      <c r="BO1032" s="1">
        <v>-1.0</v>
      </c>
      <c r="BP1032" s="1">
        <v>-1.0</v>
      </c>
      <c r="BQ1032" s="1">
        <v>-1.0</v>
      </c>
      <c r="BR1032" s="1">
        <v>-1.0</v>
      </c>
      <c r="BS1032" s="1">
        <v>-1.0</v>
      </c>
      <c r="BT1032" s="1">
        <v>-1.0</v>
      </c>
      <c r="BU1032" s="1">
        <v>1.0</v>
      </c>
      <c r="BV1032" s="1">
        <v>-1.0</v>
      </c>
      <c r="BW1032" s="1">
        <v>-1.0</v>
      </c>
      <c r="BX1032" s="1">
        <v>-1.0</v>
      </c>
      <c r="BY1032" s="1">
        <v>-1.0</v>
      </c>
      <c r="BZ1032" s="1">
        <v>-1.0</v>
      </c>
      <c r="CA1032" s="1">
        <v>-1.0</v>
      </c>
      <c r="CB1032" s="1">
        <v>-1.0</v>
      </c>
      <c r="CC1032" s="1">
        <v>-1.0</v>
      </c>
      <c r="CD1032" s="1">
        <v>34906.0</v>
      </c>
    </row>
    <row r="1033">
      <c r="A1033" s="1">
        <v>6834972.0</v>
      </c>
      <c r="B1033" s="1" t="s">
        <v>5693</v>
      </c>
      <c r="C1033" s="1" t="s">
        <v>5694</v>
      </c>
      <c r="D1033" s="1" t="s">
        <v>5695</v>
      </c>
      <c r="E1033" s="1" t="s">
        <v>85</v>
      </c>
      <c r="F1033" s="1" t="s">
        <v>5696</v>
      </c>
      <c r="G1033" s="1" t="s">
        <v>5697</v>
      </c>
      <c r="H1033" s="1" t="s">
        <v>507</v>
      </c>
      <c r="I1033" s="1">
        <v>438545.0</v>
      </c>
      <c r="J1033" s="1">
        <v>40614.0</v>
      </c>
      <c r="M1033" s="1">
        <v>0.0</v>
      </c>
      <c r="N1033" s="1">
        <v>1.0</v>
      </c>
      <c r="O1033" s="1">
        <v>1.0</v>
      </c>
      <c r="P1033" s="1" t="s">
        <v>123</v>
      </c>
      <c r="Q1033" s="1" t="s">
        <v>124</v>
      </c>
      <c r="R1033" s="1">
        <v>40.6827599999999</v>
      </c>
      <c r="S1033" s="1">
        <v>-74.00016</v>
      </c>
      <c r="T1033" s="1" t="s">
        <v>91</v>
      </c>
      <c r="U1033" s="1" t="s">
        <v>92</v>
      </c>
      <c r="V1033" s="1">
        <v>4.0</v>
      </c>
      <c r="W1033" s="1">
        <v>1.0</v>
      </c>
      <c r="X1033" s="1">
        <v>2.0</v>
      </c>
      <c r="Y1033" s="1">
        <v>2.0</v>
      </c>
      <c r="Z1033" s="1" t="s">
        <v>93</v>
      </c>
      <c r="AA1033" s="1" t="s">
        <v>5698</v>
      </c>
      <c r="AB1033" s="1">
        <v>275.0</v>
      </c>
      <c r="AC1033" s="1">
        <v>1.0</v>
      </c>
      <c r="AD1033" s="1">
        <v>0.0</v>
      </c>
      <c r="AE1033" s="1">
        <v>4.0</v>
      </c>
      <c r="AF1033" s="1" t="s">
        <v>1117</v>
      </c>
      <c r="AG1033" s="1">
        <v>1.0</v>
      </c>
      <c r="AH1033" s="1">
        <v>0.0</v>
      </c>
      <c r="AI1033" s="1">
        <v>0.0</v>
      </c>
      <c r="AJ1033" s="1">
        <v>0.0</v>
      </c>
      <c r="AK1033" s="1">
        <v>0.0</v>
      </c>
      <c r="AL1033" s="1">
        <v>0.0</v>
      </c>
      <c r="AM1033" s="1">
        <v>0.0</v>
      </c>
      <c r="AU1033" s="1">
        <v>0.0</v>
      </c>
      <c r="AV1033" s="1" t="s">
        <v>105</v>
      </c>
      <c r="AW1033" s="1">
        <v>1.0</v>
      </c>
      <c r="AX1033" s="1">
        <v>1.0</v>
      </c>
      <c r="AY1033" s="1">
        <v>0.0</v>
      </c>
      <c r="AZ1033" s="1">
        <v>0.0</v>
      </c>
      <c r="BB1033" s="1">
        <v>-1.0</v>
      </c>
      <c r="BC1033" s="1">
        <v>1.0</v>
      </c>
      <c r="BD1033" s="1">
        <v>-1.0</v>
      </c>
      <c r="BE1033" s="1">
        <v>-1.0</v>
      </c>
      <c r="BF1033" s="1">
        <v>-1.0</v>
      </c>
      <c r="BG1033" s="1">
        <v>-1.0</v>
      </c>
      <c r="BH1033" s="1">
        <v>-1.0</v>
      </c>
      <c r="BI1033" s="1">
        <v>-1.0</v>
      </c>
      <c r="BJ1033" s="1">
        <v>1.0</v>
      </c>
      <c r="BK1033" s="1">
        <v>-1.0</v>
      </c>
      <c r="BL1033" s="1">
        <v>-1.0</v>
      </c>
      <c r="BM1033" s="1">
        <v>-1.0</v>
      </c>
      <c r="BN1033" s="1">
        <v>-1.0</v>
      </c>
      <c r="BO1033" s="1">
        <v>-1.0</v>
      </c>
      <c r="BP1033" s="1">
        <v>-1.0</v>
      </c>
      <c r="BQ1033" s="1">
        <v>-1.0</v>
      </c>
      <c r="BR1033" s="1">
        <v>-1.0</v>
      </c>
      <c r="BS1033" s="1">
        <v>-1.0</v>
      </c>
      <c r="BT1033" s="1">
        <v>-1.0</v>
      </c>
      <c r="BU1033" s="1">
        <v>1.0</v>
      </c>
      <c r="BV1033" s="1">
        <v>-1.0</v>
      </c>
      <c r="BW1033" s="1">
        <v>1.0</v>
      </c>
      <c r="BX1033" s="1">
        <v>-1.0</v>
      </c>
      <c r="BY1033" s="1">
        <v>-1.0</v>
      </c>
      <c r="BZ1033" s="1">
        <v>-1.0</v>
      </c>
      <c r="CA1033" s="1">
        <v>-1.0</v>
      </c>
      <c r="CB1033" s="1">
        <v>-1.0</v>
      </c>
      <c r="CC1033" s="1">
        <v>-1.0</v>
      </c>
      <c r="CD1033" s="1">
        <v>34924.0</v>
      </c>
    </row>
    <row r="1034">
      <c r="A1034" s="1">
        <v>3.6149658E7</v>
      </c>
      <c r="B1034" s="1" t="s">
        <v>5699</v>
      </c>
      <c r="C1034" s="1" t="s">
        <v>5700</v>
      </c>
      <c r="D1034" s="1" t="s">
        <v>5701</v>
      </c>
      <c r="E1034" s="1" t="s">
        <v>85</v>
      </c>
      <c r="F1034" s="1" t="s">
        <v>5702</v>
      </c>
      <c r="G1034" s="1" t="s">
        <v>5703</v>
      </c>
      <c r="I1034" s="1">
        <v>2.71901058E8</v>
      </c>
      <c r="J1034" s="1">
        <v>43643.0</v>
      </c>
      <c r="K1034" s="1" t="s">
        <v>134</v>
      </c>
      <c r="L1034" s="1">
        <v>1.0</v>
      </c>
      <c r="M1034" s="1">
        <v>0.0</v>
      </c>
      <c r="N1034" s="1">
        <v>0.0</v>
      </c>
      <c r="O1034" s="1">
        <v>0.0</v>
      </c>
      <c r="P1034" s="1" t="s">
        <v>123</v>
      </c>
      <c r="Q1034" s="1" t="s">
        <v>157</v>
      </c>
      <c r="R1034" s="1">
        <v>40.68795</v>
      </c>
      <c r="S1034" s="1">
        <v>-73.9374</v>
      </c>
      <c r="T1034" s="1" t="s">
        <v>125</v>
      </c>
      <c r="U1034" s="1" t="s">
        <v>113</v>
      </c>
      <c r="V1034" s="1">
        <v>1.0</v>
      </c>
      <c r="W1034" s="1">
        <v>1.0</v>
      </c>
      <c r="X1034" s="1">
        <v>1.0</v>
      </c>
      <c r="Y1034" s="1">
        <v>1.0</v>
      </c>
      <c r="Z1034" s="1" t="s">
        <v>93</v>
      </c>
      <c r="AA1034" s="1" t="s">
        <v>5704</v>
      </c>
      <c r="AB1034" s="1">
        <v>65.0</v>
      </c>
      <c r="AC1034" s="1">
        <v>1.0</v>
      </c>
      <c r="AD1034" s="1">
        <v>0.0</v>
      </c>
      <c r="AE1034" s="1">
        <v>1.0</v>
      </c>
      <c r="AF1034" s="1" t="s">
        <v>127</v>
      </c>
      <c r="AG1034" s="1">
        <v>1.0</v>
      </c>
      <c r="AH1034" s="1">
        <v>23.0</v>
      </c>
      <c r="AI1034" s="1">
        <v>30.0</v>
      </c>
      <c r="AJ1034" s="1">
        <v>60.0</v>
      </c>
      <c r="AK1034" s="1">
        <v>335.0</v>
      </c>
      <c r="AL1034" s="1">
        <v>1.0</v>
      </c>
      <c r="AM1034" s="1">
        <v>1.0</v>
      </c>
      <c r="AN1034" s="1">
        <v>100.0</v>
      </c>
      <c r="AO1034" s="1">
        <v>10.0</v>
      </c>
      <c r="AP1034" s="1">
        <v>8.0</v>
      </c>
      <c r="AQ1034" s="1">
        <v>10.0</v>
      </c>
      <c r="AR1034" s="1">
        <v>10.0</v>
      </c>
      <c r="AS1034" s="1">
        <v>8.0</v>
      </c>
      <c r="AT1034" s="1">
        <v>10.0</v>
      </c>
      <c r="AU1034" s="1">
        <v>1.0</v>
      </c>
      <c r="AV1034" s="1" t="s">
        <v>105</v>
      </c>
      <c r="AW1034" s="1">
        <v>1.0</v>
      </c>
      <c r="AX1034" s="1">
        <v>0.0</v>
      </c>
      <c r="AY1034" s="1">
        <v>1.0</v>
      </c>
      <c r="AZ1034" s="1">
        <v>0.0</v>
      </c>
      <c r="BA1034" s="1">
        <v>1.0</v>
      </c>
      <c r="BB1034" s="1">
        <v>-1.0</v>
      </c>
      <c r="BC1034" s="1">
        <v>1.0</v>
      </c>
      <c r="BD1034" s="1">
        <v>-1.0</v>
      </c>
      <c r="BE1034" s="1">
        <v>-1.0</v>
      </c>
      <c r="BF1034" s="1">
        <v>-1.0</v>
      </c>
      <c r="BG1034" s="1">
        <v>-1.0</v>
      </c>
      <c r="BH1034" s="1">
        <v>-1.0</v>
      </c>
      <c r="BI1034" s="1">
        <v>1.0</v>
      </c>
      <c r="BJ1034" s="1">
        <v>1.0</v>
      </c>
      <c r="BK1034" s="1">
        <v>-1.0</v>
      </c>
      <c r="BL1034" s="1">
        <v>-1.0</v>
      </c>
      <c r="BM1034" s="1">
        <v>-1.0</v>
      </c>
      <c r="BN1034" s="1">
        <v>-1.0</v>
      </c>
      <c r="BO1034" s="1">
        <v>-1.0</v>
      </c>
      <c r="BP1034" s="1">
        <v>-1.0</v>
      </c>
      <c r="BQ1034" s="1">
        <v>-1.0</v>
      </c>
      <c r="BR1034" s="1">
        <v>-1.0</v>
      </c>
      <c r="BS1034" s="1">
        <v>-1.0</v>
      </c>
      <c r="BT1034" s="1">
        <v>-1.0</v>
      </c>
      <c r="BU1034" s="1">
        <v>1.0</v>
      </c>
      <c r="BV1034" s="1">
        <v>-1.0</v>
      </c>
      <c r="BW1034" s="1">
        <v>-1.0</v>
      </c>
      <c r="BX1034" s="1">
        <v>1.0</v>
      </c>
      <c r="BY1034" s="1">
        <v>-1.0</v>
      </c>
      <c r="BZ1034" s="1">
        <v>-1.0</v>
      </c>
      <c r="CA1034" s="1">
        <v>1.0</v>
      </c>
      <c r="CB1034" s="1">
        <v>-1.0</v>
      </c>
      <c r="CC1034" s="1">
        <v>-1.0</v>
      </c>
      <c r="CD1034" s="1">
        <v>34982.0</v>
      </c>
    </row>
    <row r="1035">
      <c r="A1035" s="1">
        <v>3.3988756E7</v>
      </c>
      <c r="B1035" s="1" t="s">
        <v>5705</v>
      </c>
      <c r="C1035" s="1" t="s">
        <v>5706</v>
      </c>
      <c r="D1035" s="1" t="s">
        <v>5707</v>
      </c>
      <c r="E1035" s="1" t="s">
        <v>85</v>
      </c>
      <c r="F1035" s="1" t="s">
        <v>5708</v>
      </c>
      <c r="G1035" s="1" t="s">
        <v>5709</v>
      </c>
      <c r="H1035" s="2" t="str">
        <f>- no shoes in The house - no SMOKING on Rooftop or balcony</f>
        <v>#ERROR!</v>
      </c>
      <c r="I1035" s="1">
        <v>7943066.0</v>
      </c>
      <c r="J1035" s="1">
        <v>41491.0</v>
      </c>
      <c r="K1035" s="1" t="s">
        <v>272</v>
      </c>
      <c r="L1035" s="1">
        <v>0.9</v>
      </c>
      <c r="M1035" s="1">
        <v>0.0</v>
      </c>
      <c r="N1035" s="1">
        <v>2.0</v>
      </c>
      <c r="O1035" s="1">
        <v>1.0</v>
      </c>
      <c r="P1035" s="1" t="s">
        <v>123</v>
      </c>
      <c r="Q1035" s="1" t="s">
        <v>185</v>
      </c>
      <c r="R1035" s="1">
        <v>40.71963</v>
      </c>
      <c r="S1035" s="1">
        <v>-73.94149</v>
      </c>
      <c r="T1035" s="1" t="s">
        <v>289</v>
      </c>
      <c r="U1035" s="1" t="s">
        <v>113</v>
      </c>
      <c r="V1035" s="1">
        <v>1.0</v>
      </c>
      <c r="W1035" s="1">
        <v>1.0</v>
      </c>
      <c r="X1035" s="1">
        <v>1.0</v>
      </c>
      <c r="Y1035" s="1">
        <v>1.0</v>
      </c>
      <c r="Z1035" s="1" t="s">
        <v>93</v>
      </c>
      <c r="AA1035" s="1" t="s">
        <v>5710</v>
      </c>
      <c r="AB1035" s="1">
        <v>75.0</v>
      </c>
      <c r="AC1035" s="1">
        <v>1.0</v>
      </c>
      <c r="AD1035" s="1">
        <v>0.0</v>
      </c>
      <c r="AE1035" s="1">
        <v>2.0</v>
      </c>
      <c r="AF1035" s="1" t="s">
        <v>179</v>
      </c>
      <c r="AG1035" s="1">
        <v>1.0</v>
      </c>
      <c r="AH1035" s="1">
        <v>2.0</v>
      </c>
      <c r="AI1035" s="1">
        <v>32.0</v>
      </c>
      <c r="AJ1035" s="1">
        <v>62.0</v>
      </c>
      <c r="AK1035" s="1">
        <v>62.0</v>
      </c>
      <c r="AL1035" s="1">
        <v>10.0</v>
      </c>
      <c r="AM1035" s="1">
        <v>10.0</v>
      </c>
      <c r="AN1035" s="1">
        <v>98.0</v>
      </c>
      <c r="AO1035" s="1">
        <v>10.0</v>
      </c>
      <c r="AP1035" s="1">
        <v>10.0</v>
      </c>
      <c r="AQ1035" s="1">
        <v>10.0</v>
      </c>
      <c r="AR1035" s="1">
        <v>10.0</v>
      </c>
      <c r="AS1035" s="1">
        <v>10.0</v>
      </c>
      <c r="AT1035" s="1">
        <v>9.0</v>
      </c>
      <c r="AU1035" s="1">
        <v>0.0</v>
      </c>
      <c r="AV1035" s="1" t="s">
        <v>96</v>
      </c>
      <c r="AW1035" s="1">
        <v>2.0</v>
      </c>
      <c r="AX1035" s="1">
        <v>0.0</v>
      </c>
      <c r="AY1035" s="1">
        <v>2.0</v>
      </c>
      <c r="AZ1035" s="1">
        <v>0.0</v>
      </c>
      <c r="BA1035" s="1">
        <v>3.85</v>
      </c>
      <c r="BB1035" s="1">
        <v>-1.0</v>
      </c>
      <c r="BC1035" s="1">
        <v>1.0</v>
      </c>
      <c r="BD1035" s="1">
        <v>-1.0</v>
      </c>
      <c r="BE1035" s="1">
        <v>-1.0</v>
      </c>
      <c r="BF1035" s="1">
        <v>-1.0</v>
      </c>
      <c r="BG1035" s="1">
        <v>-1.0</v>
      </c>
      <c r="BH1035" s="1">
        <v>-1.0</v>
      </c>
      <c r="BI1035" s="1">
        <v>-1.0</v>
      </c>
      <c r="BJ1035" s="1">
        <v>1.0</v>
      </c>
      <c r="BK1035" s="1">
        <v>-1.0</v>
      </c>
      <c r="BL1035" s="1">
        <v>-1.0</v>
      </c>
      <c r="BM1035" s="1">
        <v>1.0</v>
      </c>
      <c r="BN1035" s="1">
        <v>-1.0</v>
      </c>
      <c r="BO1035" s="1">
        <v>-1.0</v>
      </c>
      <c r="BP1035" s="1">
        <v>-1.0</v>
      </c>
      <c r="BQ1035" s="1">
        <v>1.0</v>
      </c>
      <c r="BR1035" s="1">
        <v>-1.0</v>
      </c>
      <c r="BS1035" s="1">
        <v>1.0</v>
      </c>
      <c r="BT1035" s="1">
        <v>-1.0</v>
      </c>
      <c r="BU1035" s="1">
        <v>1.0</v>
      </c>
      <c r="BV1035" s="1">
        <v>-1.0</v>
      </c>
      <c r="BW1035" s="1">
        <v>-1.0</v>
      </c>
      <c r="BX1035" s="1">
        <v>-1.0</v>
      </c>
      <c r="BY1035" s="1">
        <v>-1.0</v>
      </c>
      <c r="BZ1035" s="1">
        <v>-1.0</v>
      </c>
      <c r="CA1035" s="1">
        <v>-1.0</v>
      </c>
      <c r="CB1035" s="1">
        <v>-1.0</v>
      </c>
      <c r="CC1035" s="1">
        <v>-1.0</v>
      </c>
      <c r="CD1035" s="1">
        <v>35013.0</v>
      </c>
    </row>
    <row r="1036">
      <c r="A1036" s="1">
        <v>3.339918E7</v>
      </c>
      <c r="B1036" s="1" t="s">
        <v>5711</v>
      </c>
      <c r="C1036" s="1" t="s">
        <v>5712</v>
      </c>
      <c r="D1036" s="1" t="s">
        <v>5713</v>
      </c>
      <c r="E1036" s="1" t="s">
        <v>85</v>
      </c>
      <c r="G1036" s="1" t="s">
        <v>5714</v>
      </c>
      <c r="I1036" s="1">
        <v>1.39712252E8</v>
      </c>
      <c r="J1036" s="1">
        <v>42926.0</v>
      </c>
      <c r="K1036" s="1" t="s">
        <v>134</v>
      </c>
      <c r="L1036" s="1">
        <v>1.0</v>
      </c>
      <c r="M1036" s="1">
        <v>0.0</v>
      </c>
      <c r="N1036" s="1">
        <v>1.0</v>
      </c>
      <c r="O1036" s="1">
        <v>0.0</v>
      </c>
      <c r="P1036" s="1" t="s">
        <v>184</v>
      </c>
      <c r="Q1036" s="1" t="s">
        <v>124</v>
      </c>
      <c r="R1036" s="1">
        <v>40.66652</v>
      </c>
      <c r="S1036" s="1">
        <v>-73.93167</v>
      </c>
      <c r="T1036" s="1" t="s">
        <v>91</v>
      </c>
      <c r="U1036" s="1" t="s">
        <v>92</v>
      </c>
      <c r="V1036" s="1">
        <v>6.0</v>
      </c>
      <c r="W1036" s="1">
        <v>1.0</v>
      </c>
      <c r="X1036" s="1">
        <v>3.0</v>
      </c>
      <c r="Y1036" s="1">
        <v>4.0</v>
      </c>
      <c r="Z1036" s="1" t="s">
        <v>93</v>
      </c>
      <c r="AA1036" s="1" t="s">
        <v>5715</v>
      </c>
      <c r="AB1036" s="1">
        <v>150.0</v>
      </c>
      <c r="AC1036" s="1">
        <v>4.0</v>
      </c>
      <c r="AD1036" s="1">
        <v>50.0</v>
      </c>
      <c r="AE1036" s="1">
        <v>3.0</v>
      </c>
      <c r="AF1036" s="1" t="s">
        <v>179</v>
      </c>
      <c r="AG1036" s="1">
        <v>1.0</v>
      </c>
      <c r="AH1036" s="1">
        <v>9.0</v>
      </c>
      <c r="AI1036" s="1">
        <v>18.0</v>
      </c>
      <c r="AJ1036" s="1">
        <v>45.0</v>
      </c>
      <c r="AK1036" s="1">
        <v>313.0</v>
      </c>
      <c r="AL1036" s="1">
        <v>6.0</v>
      </c>
      <c r="AM1036" s="1">
        <v>6.0</v>
      </c>
      <c r="AN1036" s="1">
        <v>93.0</v>
      </c>
      <c r="AO1036" s="1">
        <v>9.0</v>
      </c>
      <c r="AP1036" s="1">
        <v>9.0</v>
      </c>
      <c r="AQ1036" s="1">
        <v>9.0</v>
      </c>
      <c r="AR1036" s="1">
        <v>10.0</v>
      </c>
      <c r="AS1036" s="1">
        <v>8.0</v>
      </c>
      <c r="AT1036" s="1">
        <v>9.0</v>
      </c>
      <c r="AU1036" s="1">
        <v>1.0</v>
      </c>
      <c r="AV1036" s="1" t="s">
        <v>96</v>
      </c>
      <c r="AW1036" s="1">
        <v>1.0</v>
      </c>
      <c r="AX1036" s="1">
        <v>1.0</v>
      </c>
      <c r="AY1036" s="1">
        <v>0.0</v>
      </c>
      <c r="AZ1036" s="1">
        <v>0.0</v>
      </c>
      <c r="BA1036" s="1">
        <v>2.17</v>
      </c>
      <c r="BB1036" s="1">
        <v>-1.0</v>
      </c>
      <c r="BC1036" s="1">
        <v>1.0</v>
      </c>
      <c r="BD1036" s="1">
        <v>-1.0</v>
      </c>
      <c r="BE1036" s="1">
        <v>-1.0</v>
      </c>
      <c r="BF1036" s="1">
        <v>-1.0</v>
      </c>
      <c r="BG1036" s="1">
        <v>-1.0</v>
      </c>
      <c r="BH1036" s="1">
        <v>-1.0</v>
      </c>
      <c r="BI1036" s="1">
        <v>-1.0</v>
      </c>
      <c r="BJ1036" s="1">
        <v>1.0</v>
      </c>
      <c r="BK1036" s="1">
        <v>1.0</v>
      </c>
      <c r="BL1036" s="1">
        <v>1.0</v>
      </c>
      <c r="BM1036" s="1">
        <v>-1.0</v>
      </c>
      <c r="BN1036" s="1">
        <v>-1.0</v>
      </c>
      <c r="BO1036" s="1">
        <v>-1.0</v>
      </c>
      <c r="BP1036" s="1">
        <v>-1.0</v>
      </c>
      <c r="BQ1036" s="1">
        <v>1.0</v>
      </c>
      <c r="BR1036" s="1">
        <v>-1.0</v>
      </c>
      <c r="BS1036" s="1">
        <v>-1.0</v>
      </c>
      <c r="BT1036" s="1">
        <v>-1.0</v>
      </c>
      <c r="BU1036" s="1">
        <v>1.0</v>
      </c>
      <c r="BV1036" s="1">
        <v>1.0</v>
      </c>
      <c r="BW1036" s="1">
        <v>-1.0</v>
      </c>
      <c r="BX1036" s="1">
        <v>1.0</v>
      </c>
      <c r="BY1036" s="1">
        <v>-1.0</v>
      </c>
      <c r="BZ1036" s="1">
        <v>1.0</v>
      </c>
      <c r="CA1036" s="1">
        <v>-1.0</v>
      </c>
      <c r="CB1036" s="1">
        <v>-1.0</v>
      </c>
      <c r="CC1036" s="1">
        <v>-1.0</v>
      </c>
      <c r="CD1036" s="1">
        <v>35016.0</v>
      </c>
    </row>
    <row r="1037">
      <c r="A1037" s="1">
        <v>1.2005923E7</v>
      </c>
      <c r="B1037" s="1" t="s">
        <v>5716</v>
      </c>
      <c r="C1037" s="1" t="s">
        <v>5717</v>
      </c>
      <c r="D1037" s="1" t="s">
        <v>5718</v>
      </c>
      <c r="E1037" s="1" t="s">
        <v>85</v>
      </c>
      <c r="F1037" s="1" t="s">
        <v>5719</v>
      </c>
      <c r="G1037" s="1" t="s">
        <v>5720</v>
      </c>
      <c r="H1037" s="1" t="s">
        <v>5721</v>
      </c>
      <c r="I1037" s="1">
        <v>3.6076005E7</v>
      </c>
      <c r="J1037" s="1">
        <v>42172.0</v>
      </c>
      <c r="K1037" s="1" t="s">
        <v>272</v>
      </c>
      <c r="L1037" s="1">
        <v>0.75</v>
      </c>
      <c r="M1037" s="1">
        <v>0.0</v>
      </c>
      <c r="N1037" s="1">
        <v>1.0</v>
      </c>
      <c r="O1037" s="1">
        <v>1.0</v>
      </c>
      <c r="P1037" s="1" t="s">
        <v>89</v>
      </c>
      <c r="Q1037" s="1" t="s">
        <v>90</v>
      </c>
      <c r="R1037" s="1">
        <v>40.77961</v>
      </c>
      <c r="S1037" s="1">
        <v>-73.98441</v>
      </c>
      <c r="T1037" s="1" t="s">
        <v>91</v>
      </c>
      <c r="U1037" s="1" t="s">
        <v>113</v>
      </c>
      <c r="V1037" s="1">
        <v>2.0</v>
      </c>
      <c r="W1037" s="1">
        <v>1.0</v>
      </c>
      <c r="X1037" s="1">
        <v>1.0</v>
      </c>
      <c r="Y1037" s="1">
        <v>1.0</v>
      </c>
      <c r="Z1037" s="1" t="s">
        <v>93</v>
      </c>
      <c r="AA1037" s="1" t="s">
        <v>5722</v>
      </c>
      <c r="AB1037" s="1">
        <v>120.0</v>
      </c>
      <c r="AC1037" s="1">
        <v>1.0</v>
      </c>
      <c r="AD1037" s="1">
        <v>25.0</v>
      </c>
      <c r="AE1037" s="1">
        <v>3.0</v>
      </c>
      <c r="AF1037" s="1" t="s">
        <v>452</v>
      </c>
      <c r="AG1037" s="1">
        <v>1.0</v>
      </c>
      <c r="AH1037" s="1">
        <v>30.0</v>
      </c>
      <c r="AI1037" s="1">
        <v>60.0</v>
      </c>
      <c r="AJ1037" s="1">
        <v>90.0</v>
      </c>
      <c r="AK1037" s="1">
        <v>365.0</v>
      </c>
      <c r="AL1037" s="1">
        <v>9.0</v>
      </c>
      <c r="AM1037" s="1">
        <v>0.0</v>
      </c>
      <c r="AN1037" s="1">
        <v>97.0</v>
      </c>
      <c r="AO1037" s="1">
        <v>10.0</v>
      </c>
      <c r="AP1037" s="1">
        <v>9.0</v>
      </c>
      <c r="AQ1037" s="1">
        <v>10.0</v>
      </c>
      <c r="AR1037" s="1">
        <v>10.0</v>
      </c>
      <c r="AS1037" s="1">
        <v>10.0</v>
      </c>
      <c r="AT1037" s="1">
        <v>9.0</v>
      </c>
      <c r="AU1037" s="1">
        <v>0.0</v>
      </c>
      <c r="AV1037" s="1" t="s">
        <v>117</v>
      </c>
      <c r="AW1037" s="1">
        <v>1.0</v>
      </c>
      <c r="AX1037" s="1">
        <v>0.0</v>
      </c>
      <c r="AY1037" s="1">
        <v>1.0</v>
      </c>
      <c r="AZ1037" s="1">
        <v>0.0</v>
      </c>
      <c r="BA1037" s="1">
        <v>0.23</v>
      </c>
      <c r="BB1037" s="1">
        <v>-1.0</v>
      </c>
      <c r="BC1037" s="1">
        <v>1.0</v>
      </c>
      <c r="BD1037" s="1">
        <v>-1.0</v>
      </c>
      <c r="BE1037" s="1">
        <v>-1.0</v>
      </c>
      <c r="BF1037" s="1">
        <v>-1.0</v>
      </c>
      <c r="BG1037" s="1">
        <v>-1.0</v>
      </c>
      <c r="BH1037" s="1">
        <v>-1.0</v>
      </c>
      <c r="BI1037" s="1">
        <v>-1.0</v>
      </c>
      <c r="BJ1037" s="1">
        <v>1.0</v>
      </c>
      <c r="BK1037" s="1">
        <v>-1.0</v>
      </c>
      <c r="BL1037" s="1">
        <v>-1.0</v>
      </c>
      <c r="BM1037" s="1">
        <v>1.0</v>
      </c>
      <c r="BN1037" s="1">
        <v>1.0</v>
      </c>
      <c r="BO1037" s="1">
        <v>-1.0</v>
      </c>
      <c r="BP1037" s="1">
        <v>-1.0</v>
      </c>
      <c r="BQ1037" s="1">
        <v>-1.0</v>
      </c>
      <c r="BR1037" s="1">
        <v>-1.0</v>
      </c>
      <c r="BS1037" s="1">
        <v>-1.0</v>
      </c>
      <c r="BT1037" s="1">
        <v>-1.0</v>
      </c>
      <c r="BU1037" s="1">
        <v>1.0</v>
      </c>
      <c r="BV1037" s="1">
        <v>-1.0</v>
      </c>
      <c r="BW1037" s="1">
        <v>1.0</v>
      </c>
      <c r="BX1037" s="1">
        <v>-1.0</v>
      </c>
      <c r="BY1037" s="1">
        <v>-1.0</v>
      </c>
      <c r="BZ1037" s="1">
        <v>-1.0</v>
      </c>
      <c r="CA1037" s="1">
        <v>-1.0</v>
      </c>
      <c r="CB1037" s="1">
        <v>-1.0</v>
      </c>
      <c r="CC1037" s="1">
        <v>-1.0</v>
      </c>
      <c r="CD1037" s="1">
        <v>35039.0</v>
      </c>
    </row>
    <row r="1038">
      <c r="A1038" s="1">
        <v>9341671.0</v>
      </c>
      <c r="B1038" s="1" t="s">
        <v>5723</v>
      </c>
      <c r="C1038" s="1" t="s">
        <v>5724</v>
      </c>
      <c r="D1038" s="1" t="s">
        <v>5725</v>
      </c>
      <c r="E1038" s="1" t="s">
        <v>85</v>
      </c>
      <c r="F1038" s="1" t="s">
        <v>5726</v>
      </c>
      <c r="G1038" s="1" t="s">
        <v>5727</v>
      </c>
      <c r="H1038" s="1" t="s">
        <v>5728</v>
      </c>
      <c r="I1038" s="1">
        <v>350553.0</v>
      </c>
      <c r="J1038" s="1">
        <v>40560.0</v>
      </c>
      <c r="M1038" s="1">
        <v>0.0</v>
      </c>
      <c r="N1038" s="1">
        <v>2.0</v>
      </c>
      <c r="O1038" s="1">
        <v>1.0</v>
      </c>
      <c r="P1038" s="1" t="s">
        <v>89</v>
      </c>
      <c r="Q1038" s="1" t="s">
        <v>613</v>
      </c>
      <c r="R1038" s="1">
        <v>40.81293</v>
      </c>
      <c r="S1038" s="1">
        <v>-73.95191</v>
      </c>
      <c r="T1038" s="1" t="s">
        <v>91</v>
      </c>
      <c r="U1038" s="1" t="s">
        <v>92</v>
      </c>
      <c r="V1038" s="1">
        <v>4.0</v>
      </c>
      <c r="W1038" s="1">
        <v>1.0</v>
      </c>
      <c r="X1038" s="1">
        <v>2.0</v>
      </c>
      <c r="Y1038" s="1">
        <v>3.0</v>
      </c>
      <c r="Z1038" s="1" t="s">
        <v>93</v>
      </c>
      <c r="AA1038" s="1" t="s">
        <v>5729</v>
      </c>
      <c r="AB1038" s="1">
        <v>150.0</v>
      </c>
      <c r="AC1038" s="1">
        <v>4.0</v>
      </c>
      <c r="AD1038" s="1">
        <v>20.0</v>
      </c>
      <c r="AE1038" s="1">
        <v>5.0</v>
      </c>
      <c r="AF1038" s="1" t="s">
        <v>443</v>
      </c>
      <c r="AG1038" s="1">
        <v>1.0</v>
      </c>
      <c r="AH1038" s="1">
        <v>0.0</v>
      </c>
      <c r="AI1038" s="1">
        <v>0.0</v>
      </c>
      <c r="AJ1038" s="1">
        <v>0.0</v>
      </c>
      <c r="AK1038" s="1">
        <v>0.0</v>
      </c>
      <c r="AL1038" s="1">
        <v>0.0</v>
      </c>
      <c r="AM1038" s="1">
        <v>0.0</v>
      </c>
      <c r="AU1038" s="1">
        <v>0.0</v>
      </c>
      <c r="AV1038" s="1" t="s">
        <v>117</v>
      </c>
      <c r="AW1038" s="1">
        <v>2.0</v>
      </c>
      <c r="AX1038" s="1">
        <v>1.0</v>
      </c>
      <c r="AY1038" s="1">
        <v>1.0</v>
      </c>
      <c r="AZ1038" s="1">
        <v>0.0</v>
      </c>
      <c r="BB1038" s="1">
        <v>-1.0</v>
      </c>
      <c r="BC1038" s="1">
        <v>-1.0</v>
      </c>
      <c r="BD1038" s="1">
        <v>-1.0</v>
      </c>
      <c r="BE1038" s="1">
        <v>-1.0</v>
      </c>
      <c r="BF1038" s="1">
        <v>-1.0</v>
      </c>
      <c r="BG1038" s="1">
        <v>-1.0</v>
      </c>
      <c r="BH1038" s="1">
        <v>-1.0</v>
      </c>
      <c r="BI1038" s="1">
        <v>-1.0</v>
      </c>
      <c r="BJ1038" s="1">
        <v>1.0</v>
      </c>
      <c r="BK1038" s="1">
        <v>-1.0</v>
      </c>
      <c r="BL1038" s="1">
        <v>-1.0</v>
      </c>
      <c r="BM1038" s="1">
        <v>-1.0</v>
      </c>
      <c r="BN1038" s="1">
        <v>-1.0</v>
      </c>
      <c r="BO1038" s="1">
        <v>-1.0</v>
      </c>
      <c r="BP1038" s="1">
        <v>1.0</v>
      </c>
      <c r="BQ1038" s="1">
        <v>-1.0</v>
      </c>
      <c r="BR1038" s="1">
        <v>-1.0</v>
      </c>
      <c r="BS1038" s="1">
        <v>-1.0</v>
      </c>
      <c r="BT1038" s="1">
        <v>-1.0</v>
      </c>
      <c r="BU1038" s="1">
        <v>1.0</v>
      </c>
      <c r="BV1038" s="1">
        <v>-1.0</v>
      </c>
      <c r="BW1038" s="1">
        <v>-1.0</v>
      </c>
      <c r="BX1038" s="1">
        <v>-1.0</v>
      </c>
      <c r="BY1038" s="1">
        <v>-1.0</v>
      </c>
      <c r="BZ1038" s="1">
        <v>-1.0</v>
      </c>
      <c r="CA1038" s="1">
        <v>-1.0</v>
      </c>
      <c r="CB1038" s="1">
        <v>-1.0</v>
      </c>
      <c r="CC1038" s="1">
        <v>-1.0</v>
      </c>
      <c r="CD1038" s="1">
        <v>35082.0</v>
      </c>
    </row>
    <row r="1039">
      <c r="A1039" s="1">
        <v>2.8787365E7</v>
      </c>
      <c r="B1039" s="1" t="s">
        <v>5730</v>
      </c>
      <c r="C1039" s="1" t="s">
        <v>5731</v>
      </c>
      <c r="D1039" s="1" t="s">
        <v>5731</v>
      </c>
      <c r="E1039" s="1" t="s">
        <v>85</v>
      </c>
      <c r="I1039" s="1">
        <v>1.44204336E8</v>
      </c>
      <c r="J1039" s="1">
        <v>42950.0</v>
      </c>
      <c r="K1039" s="1" t="s">
        <v>88</v>
      </c>
      <c r="L1039" s="1">
        <v>1.0</v>
      </c>
      <c r="M1039" s="1">
        <v>0.0</v>
      </c>
      <c r="N1039" s="1">
        <v>4.0</v>
      </c>
      <c r="O1039" s="1">
        <v>0.0</v>
      </c>
      <c r="P1039" s="1" t="s">
        <v>123</v>
      </c>
      <c r="Q1039" s="1" t="s">
        <v>124</v>
      </c>
      <c r="R1039" s="1">
        <v>40.69336</v>
      </c>
      <c r="S1039" s="1">
        <v>-73.93857</v>
      </c>
      <c r="T1039" s="1" t="s">
        <v>91</v>
      </c>
      <c r="U1039" s="1" t="s">
        <v>113</v>
      </c>
      <c r="V1039" s="1">
        <v>4.0</v>
      </c>
      <c r="W1039" s="1">
        <v>2.0</v>
      </c>
      <c r="X1039" s="1">
        <v>1.0</v>
      </c>
      <c r="Y1039" s="1">
        <v>3.0</v>
      </c>
      <c r="Z1039" s="1" t="s">
        <v>93</v>
      </c>
      <c r="AA1039" s="1" t="s">
        <v>5732</v>
      </c>
      <c r="AB1039" s="1">
        <v>53.0</v>
      </c>
      <c r="AC1039" s="1">
        <v>2.0</v>
      </c>
      <c r="AD1039" s="1">
        <v>10.0</v>
      </c>
      <c r="AE1039" s="1">
        <v>2.0</v>
      </c>
      <c r="AF1039" s="1" t="s">
        <v>95</v>
      </c>
      <c r="AG1039" s="1">
        <v>1.0</v>
      </c>
      <c r="AH1039" s="1">
        <v>11.0</v>
      </c>
      <c r="AI1039" s="1">
        <v>28.0</v>
      </c>
      <c r="AJ1039" s="1">
        <v>58.0</v>
      </c>
      <c r="AK1039" s="1">
        <v>333.0</v>
      </c>
      <c r="AL1039" s="1">
        <v>18.0</v>
      </c>
      <c r="AM1039" s="1">
        <v>18.0</v>
      </c>
      <c r="AN1039" s="1">
        <v>79.0</v>
      </c>
      <c r="AO1039" s="1">
        <v>9.0</v>
      </c>
      <c r="AP1039" s="1">
        <v>8.0</v>
      </c>
      <c r="AQ1039" s="1">
        <v>9.0</v>
      </c>
      <c r="AR1039" s="1">
        <v>7.0</v>
      </c>
      <c r="AS1039" s="1">
        <v>8.0</v>
      </c>
      <c r="AT1039" s="1">
        <v>8.0</v>
      </c>
      <c r="AU1039" s="1">
        <v>1.0</v>
      </c>
      <c r="AV1039" s="1" t="s">
        <v>96</v>
      </c>
      <c r="AW1039" s="1">
        <v>2.0</v>
      </c>
      <c r="AX1039" s="1">
        <v>0.0</v>
      </c>
      <c r="AY1039" s="1">
        <v>2.0</v>
      </c>
      <c r="AZ1039" s="1">
        <v>0.0</v>
      </c>
      <c r="BA1039" s="1">
        <v>2.49</v>
      </c>
      <c r="BB1039" s="1">
        <v>-1.0</v>
      </c>
      <c r="BC1039" s="1">
        <v>1.0</v>
      </c>
      <c r="BD1039" s="1">
        <v>-1.0</v>
      </c>
      <c r="BE1039" s="1">
        <v>-1.0</v>
      </c>
      <c r="BF1039" s="1">
        <v>-1.0</v>
      </c>
      <c r="BG1039" s="1">
        <v>-1.0</v>
      </c>
      <c r="BH1039" s="1">
        <v>-1.0</v>
      </c>
      <c r="BI1039" s="1">
        <v>-1.0</v>
      </c>
      <c r="BJ1039" s="1">
        <v>-1.0</v>
      </c>
      <c r="BK1039" s="1">
        <v>-1.0</v>
      </c>
      <c r="BL1039" s="1">
        <v>-1.0</v>
      </c>
      <c r="BM1039" s="1">
        <v>-1.0</v>
      </c>
      <c r="BN1039" s="1">
        <v>-1.0</v>
      </c>
      <c r="BO1039" s="1">
        <v>-1.0</v>
      </c>
      <c r="BP1039" s="1">
        <v>-1.0</v>
      </c>
      <c r="BQ1039" s="1">
        <v>-1.0</v>
      </c>
      <c r="BR1039" s="1">
        <v>-1.0</v>
      </c>
      <c r="BS1039" s="1">
        <v>-1.0</v>
      </c>
      <c r="BT1039" s="1">
        <v>-1.0</v>
      </c>
      <c r="BU1039" s="1">
        <v>1.0</v>
      </c>
      <c r="BV1039" s="1">
        <v>-1.0</v>
      </c>
      <c r="BW1039" s="1">
        <v>-1.0</v>
      </c>
      <c r="BX1039" s="1">
        <v>-1.0</v>
      </c>
      <c r="BY1039" s="1">
        <v>-1.0</v>
      </c>
      <c r="BZ1039" s="1">
        <v>-1.0</v>
      </c>
      <c r="CA1039" s="1">
        <v>-1.0</v>
      </c>
      <c r="CB1039" s="1">
        <v>-1.0</v>
      </c>
      <c r="CC1039" s="1">
        <v>-1.0</v>
      </c>
      <c r="CD1039" s="1">
        <v>35111.0</v>
      </c>
    </row>
    <row r="1040">
      <c r="A1040" s="1">
        <v>1.5702021E7</v>
      </c>
      <c r="B1040" s="1" t="s">
        <v>5733</v>
      </c>
      <c r="C1040" s="1" t="s">
        <v>5734</v>
      </c>
      <c r="D1040" s="1" t="s">
        <v>5735</v>
      </c>
      <c r="E1040" s="1" t="s">
        <v>85</v>
      </c>
      <c r="I1040" s="1">
        <v>9864136.0</v>
      </c>
      <c r="J1040" s="1">
        <v>41585.0</v>
      </c>
      <c r="K1040" s="1" t="s">
        <v>88</v>
      </c>
      <c r="L1040" s="1">
        <v>0.85</v>
      </c>
      <c r="M1040" s="1">
        <v>0.0</v>
      </c>
      <c r="N1040" s="1">
        <v>26.0</v>
      </c>
      <c r="O1040" s="1">
        <v>1.0</v>
      </c>
      <c r="P1040" s="1" t="s">
        <v>123</v>
      </c>
      <c r="Q1040" s="1" t="s">
        <v>519</v>
      </c>
      <c r="R1040" s="1">
        <v>40.68602</v>
      </c>
      <c r="S1040" s="1">
        <v>-73.9152199999999</v>
      </c>
      <c r="T1040" s="1" t="s">
        <v>91</v>
      </c>
      <c r="U1040" s="1" t="s">
        <v>113</v>
      </c>
      <c r="V1040" s="1">
        <v>4.0</v>
      </c>
      <c r="W1040" s="1">
        <v>1.5</v>
      </c>
      <c r="X1040" s="1">
        <v>1.0</v>
      </c>
      <c r="Y1040" s="1">
        <v>1.0</v>
      </c>
      <c r="Z1040" s="1" t="s">
        <v>93</v>
      </c>
      <c r="AA1040" s="1" t="s">
        <v>5736</v>
      </c>
      <c r="AB1040" s="1">
        <v>45.0</v>
      </c>
      <c r="AC1040" s="1">
        <v>2.0</v>
      </c>
      <c r="AD1040" s="1">
        <v>20.0</v>
      </c>
      <c r="AE1040" s="1">
        <v>1.0</v>
      </c>
      <c r="AF1040" s="1" t="s">
        <v>179</v>
      </c>
      <c r="AG1040" s="1">
        <v>1.0</v>
      </c>
      <c r="AH1040" s="1">
        <v>0.0</v>
      </c>
      <c r="AI1040" s="1">
        <v>0.0</v>
      </c>
      <c r="AJ1040" s="1">
        <v>0.0</v>
      </c>
      <c r="AK1040" s="1">
        <v>250.0</v>
      </c>
      <c r="AL1040" s="1">
        <v>2.0</v>
      </c>
      <c r="AM1040" s="1">
        <v>0.0</v>
      </c>
      <c r="AN1040" s="1">
        <v>80.0</v>
      </c>
      <c r="AO1040" s="1">
        <v>9.0</v>
      </c>
      <c r="AP1040" s="1">
        <v>8.0</v>
      </c>
      <c r="AQ1040" s="1">
        <v>9.0</v>
      </c>
      <c r="AR1040" s="1">
        <v>9.0</v>
      </c>
      <c r="AS1040" s="1">
        <v>8.0</v>
      </c>
      <c r="AT1040" s="1">
        <v>9.0</v>
      </c>
      <c r="AU1040" s="1">
        <v>0.0</v>
      </c>
      <c r="AV1040" s="1" t="s">
        <v>96</v>
      </c>
      <c r="AW1040" s="1">
        <v>26.0</v>
      </c>
      <c r="AX1040" s="1">
        <v>5.0</v>
      </c>
      <c r="AY1040" s="1">
        <v>21.0</v>
      </c>
      <c r="AZ1040" s="1">
        <v>0.0</v>
      </c>
      <c r="BA1040" s="1">
        <v>0.06</v>
      </c>
      <c r="BB1040" s="1">
        <v>1.0</v>
      </c>
      <c r="BC1040" s="1">
        <v>1.0</v>
      </c>
      <c r="BD1040" s="1">
        <v>-1.0</v>
      </c>
      <c r="BE1040" s="1">
        <v>-1.0</v>
      </c>
      <c r="BF1040" s="1">
        <v>-1.0</v>
      </c>
      <c r="BG1040" s="1">
        <v>-1.0</v>
      </c>
      <c r="BH1040" s="1">
        <v>-1.0</v>
      </c>
      <c r="BI1040" s="1">
        <v>-1.0</v>
      </c>
      <c r="BJ1040" s="1">
        <v>-1.0</v>
      </c>
      <c r="BK1040" s="1">
        <v>-1.0</v>
      </c>
      <c r="BL1040" s="1">
        <v>1.0</v>
      </c>
      <c r="BM1040" s="1">
        <v>-1.0</v>
      </c>
      <c r="BN1040" s="1">
        <v>-1.0</v>
      </c>
      <c r="BO1040" s="1">
        <v>-1.0</v>
      </c>
      <c r="BP1040" s="1">
        <v>1.0</v>
      </c>
      <c r="BQ1040" s="1">
        <v>1.0</v>
      </c>
      <c r="BR1040" s="1">
        <v>-1.0</v>
      </c>
      <c r="BS1040" s="1">
        <v>-1.0</v>
      </c>
      <c r="BT1040" s="1">
        <v>-1.0</v>
      </c>
      <c r="BU1040" s="1">
        <v>1.0</v>
      </c>
      <c r="BV1040" s="1">
        <v>1.0</v>
      </c>
      <c r="BW1040" s="1">
        <v>-1.0</v>
      </c>
      <c r="BX1040" s="1">
        <v>-1.0</v>
      </c>
      <c r="BY1040" s="1">
        <v>-1.0</v>
      </c>
      <c r="BZ1040" s="1">
        <v>-1.0</v>
      </c>
      <c r="CA1040" s="1">
        <v>-1.0</v>
      </c>
      <c r="CB1040" s="1">
        <v>-1.0</v>
      </c>
      <c r="CC1040" s="1">
        <v>-1.0</v>
      </c>
      <c r="CD1040" s="1">
        <v>35132.0</v>
      </c>
    </row>
    <row r="1041">
      <c r="A1041" s="1">
        <v>2.9358057E7</v>
      </c>
      <c r="B1041" s="1" t="s">
        <v>5737</v>
      </c>
      <c r="C1041" s="1" t="s">
        <v>5738</v>
      </c>
      <c r="D1041" s="1" t="s">
        <v>5739</v>
      </c>
      <c r="E1041" s="1" t="s">
        <v>85</v>
      </c>
      <c r="F1041" s="1" t="s">
        <v>5740</v>
      </c>
      <c r="G1041" s="1" t="s">
        <v>5741</v>
      </c>
      <c r="H1041" s="1" t="s">
        <v>5742</v>
      </c>
      <c r="I1041" s="1">
        <v>5.2161562E7</v>
      </c>
      <c r="J1041" s="1">
        <v>42362.0</v>
      </c>
      <c r="M1041" s="1">
        <v>1.0</v>
      </c>
      <c r="N1041" s="1">
        <v>1.0</v>
      </c>
      <c r="O1041" s="1">
        <v>0.0</v>
      </c>
      <c r="P1041" s="1" t="s">
        <v>89</v>
      </c>
      <c r="Q1041" s="1" t="s">
        <v>273</v>
      </c>
      <c r="R1041" s="1">
        <v>40.7444</v>
      </c>
      <c r="S1041" s="1">
        <v>-73.97946</v>
      </c>
      <c r="T1041" s="1" t="s">
        <v>91</v>
      </c>
      <c r="U1041" s="1" t="s">
        <v>92</v>
      </c>
      <c r="V1041" s="1">
        <v>3.0</v>
      </c>
      <c r="W1041" s="1">
        <v>1.0</v>
      </c>
      <c r="X1041" s="1">
        <v>1.0</v>
      </c>
      <c r="Y1041" s="1">
        <v>2.0</v>
      </c>
      <c r="Z1041" s="1" t="s">
        <v>93</v>
      </c>
      <c r="AA1041" s="1" t="s">
        <v>5743</v>
      </c>
      <c r="AB1041" s="1">
        <v>125.0</v>
      </c>
      <c r="AC1041" s="1">
        <v>2.0</v>
      </c>
      <c r="AD1041" s="1">
        <v>40.0</v>
      </c>
      <c r="AE1041" s="1">
        <v>2.0</v>
      </c>
      <c r="AF1041" s="1" t="s">
        <v>255</v>
      </c>
      <c r="AG1041" s="1">
        <v>1.0</v>
      </c>
      <c r="AH1041" s="1">
        <v>0.0</v>
      </c>
      <c r="AI1041" s="1">
        <v>0.0</v>
      </c>
      <c r="AJ1041" s="1">
        <v>0.0</v>
      </c>
      <c r="AK1041" s="1">
        <v>0.0</v>
      </c>
      <c r="AL1041" s="1">
        <v>14.0</v>
      </c>
      <c r="AM1041" s="1">
        <v>14.0</v>
      </c>
      <c r="AN1041" s="1">
        <v>94.0</v>
      </c>
      <c r="AO1041" s="1">
        <v>10.0</v>
      </c>
      <c r="AP1041" s="1">
        <v>8.0</v>
      </c>
      <c r="AQ1041" s="1">
        <v>10.0</v>
      </c>
      <c r="AR1041" s="1">
        <v>10.0</v>
      </c>
      <c r="AS1041" s="1">
        <v>10.0</v>
      </c>
      <c r="AT1041" s="1">
        <v>9.0</v>
      </c>
      <c r="AU1041" s="1">
        <v>0.0</v>
      </c>
      <c r="AV1041" s="1" t="s">
        <v>117</v>
      </c>
      <c r="AW1041" s="1">
        <v>1.0</v>
      </c>
      <c r="AX1041" s="1">
        <v>1.0</v>
      </c>
      <c r="AY1041" s="1">
        <v>0.0</v>
      </c>
      <c r="AZ1041" s="1">
        <v>0.0</v>
      </c>
      <c r="BA1041" s="1">
        <v>1.65</v>
      </c>
      <c r="BB1041" s="1">
        <v>-1.0</v>
      </c>
      <c r="BC1041" s="1">
        <v>1.0</v>
      </c>
      <c r="BD1041" s="1">
        <v>-1.0</v>
      </c>
      <c r="BE1041" s="1">
        <v>-1.0</v>
      </c>
      <c r="BF1041" s="1">
        <v>-1.0</v>
      </c>
      <c r="BG1041" s="1">
        <v>-1.0</v>
      </c>
      <c r="BH1041" s="1">
        <v>-1.0</v>
      </c>
      <c r="BI1041" s="1">
        <v>-1.0</v>
      </c>
      <c r="BJ1041" s="1">
        <v>-1.0</v>
      </c>
      <c r="BK1041" s="1">
        <v>1.0</v>
      </c>
      <c r="BL1041" s="1">
        <v>1.0</v>
      </c>
      <c r="BM1041" s="1">
        <v>-1.0</v>
      </c>
      <c r="BN1041" s="1">
        <v>-1.0</v>
      </c>
      <c r="BO1041" s="1">
        <v>-1.0</v>
      </c>
      <c r="BP1041" s="1">
        <v>-1.0</v>
      </c>
      <c r="BQ1041" s="1">
        <v>1.0</v>
      </c>
      <c r="BR1041" s="1">
        <v>-1.0</v>
      </c>
      <c r="BS1041" s="1">
        <v>1.0</v>
      </c>
      <c r="BT1041" s="1">
        <v>-1.0</v>
      </c>
      <c r="BU1041" s="1">
        <v>1.0</v>
      </c>
      <c r="BV1041" s="1">
        <v>-1.0</v>
      </c>
      <c r="BW1041" s="1">
        <v>-1.0</v>
      </c>
      <c r="BX1041" s="1">
        <v>-1.0</v>
      </c>
      <c r="BY1041" s="1">
        <v>-1.0</v>
      </c>
      <c r="BZ1041" s="1">
        <v>-1.0</v>
      </c>
      <c r="CA1041" s="1">
        <v>-1.0</v>
      </c>
      <c r="CB1041" s="1">
        <v>-1.0</v>
      </c>
      <c r="CC1041" s="1">
        <v>-1.0</v>
      </c>
      <c r="CD1041" s="1">
        <v>35225.0</v>
      </c>
    </row>
    <row r="1042">
      <c r="A1042" s="1">
        <v>2.486818E7</v>
      </c>
      <c r="B1042" s="1" t="s">
        <v>5744</v>
      </c>
      <c r="C1042" s="1" t="s">
        <v>5745</v>
      </c>
      <c r="D1042" s="1" t="s">
        <v>5746</v>
      </c>
      <c r="E1042" s="1" t="s">
        <v>85</v>
      </c>
      <c r="F1042" s="1" t="s">
        <v>5747</v>
      </c>
      <c r="G1042" s="1" t="s">
        <v>5748</v>
      </c>
      <c r="I1042" s="1">
        <v>5679153.0</v>
      </c>
      <c r="J1042" s="1">
        <v>41362.0</v>
      </c>
      <c r="M1042" s="1">
        <v>0.0</v>
      </c>
      <c r="N1042" s="1">
        <v>1.0</v>
      </c>
      <c r="O1042" s="1">
        <v>1.0</v>
      </c>
      <c r="P1042" s="1" t="s">
        <v>89</v>
      </c>
      <c r="Q1042" s="1" t="s">
        <v>613</v>
      </c>
      <c r="R1042" s="1">
        <v>40.78973</v>
      </c>
      <c r="S1042" s="1">
        <v>-73.94965</v>
      </c>
      <c r="T1042" s="1" t="s">
        <v>91</v>
      </c>
      <c r="U1042" s="1" t="s">
        <v>92</v>
      </c>
      <c r="V1042" s="1">
        <v>4.0</v>
      </c>
      <c r="W1042" s="1">
        <v>1.0</v>
      </c>
      <c r="X1042" s="1">
        <v>2.0</v>
      </c>
      <c r="Y1042" s="1">
        <v>2.0</v>
      </c>
      <c r="Z1042" s="1" t="s">
        <v>93</v>
      </c>
      <c r="AA1042" s="1" t="s">
        <v>5749</v>
      </c>
      <c r="AB1042" s="1">
        <v>50.0</v>
      </c>
      <c r="AC1042" s="1">
        <v>1.0</v>
      </c>
      <c r="AD1042" s="1">
        <v>0.0</v>
      </c>
      <c r="AE1042" s="1">
        <v>4.0</v>
      </c>
      <c r="AF1042" s="1" t="s">
        <v>255</v>
      </c>
      <c r="AG1042" s="1">
        <v>1.0</v>
      </c>
      <c r="AH1042" s="1">
        <v>0.0</v>
      </c>
      <c r="AI1042" s="1">
        <v>0.0</v>
      </c>
      <c r="AJ1042" s="1">
        <v>0.0</v>
      </c>
      <c r="AK1042" s="1">
        <v>0.0</v>
      </c>
      <c r="AL1042" s="1">
        <v>17.0</v>
      </c>
      <c r="AM1042" s="1">
        <v>15.0</v>
      </c>
      <c r="AN1042" s="1">
        <v>94.0</v>
      </c>
      <c r="AO1042" s="1">
        <v>10.0</v>
      </c>
      <c r="AP1042" s="1">
        <v>10.0</v>
      </c>
      <c r="AQ1042" s="1">
        <v>10.0</v>
      </c>
      <c r="AR1042" s="1">
        <v>9.0</v>
      </c>
      <c r="AS1042" s="1">
        <v>9.0</v>
      </c>
      <c r="AT1042" s="1">
        <v>10.0</v>
      </c>
      <c r="AU1042" s="1">
        <v>1.0</v>
      </c>
      <c r="AV1042" s="1" t="s">
        <v>105</v>
      </c>
      <c r="AW1042" s="1">
        <v>1.0</v>
      </c>
      <c r="AX1042" s="1">
        <v>1.0</v>
      </c>
      <c r="AY1042" s="1">
        <v>0.0</v>
      </c>
      <c r="AZ1042" s="1">
        <v>0.0</v>
      </c>
      <c r="BA1042" s="1">
        <v>1.21</v>
      </c>
      <c r="BB1042" s="1">
        <v>-1.0</v>
      </c>
      <c r="BC1042" s="1">
        <v>1.0</v>
      </c>
      <c r="BD1042" s="1">
        <v>-1.0</v>
      </c>
      <c r="BE1042" s="1">
        <v>-1.0</v>
      </c>
      <c r="BF1042" s="1">
        <v>-1.0</v>
      </c>
      <c r="BG1042" s="1">
        <v>-1.0</v>
      </c>
      <c r="BH1042" s="1">
        <v>-1.0</v>
      </c>
      <c r="BI1042" s="1">
        <v>-1.0</v>
      </c>
      <c r="BJ1042" s="1">
        <v>1.0</v>
      </c>
      <c r="BK1042" s="1">
        <v>1.0</v>
      </c>
      <c r="BL1042" s="1">
        <v>1.0</v>
      </c>
      <c r="BM1042" s="1">
        <v>1.0</v>
      </c>
      <c r="BN1042" s="1">
        <v>-1.0</v>
      </c>
      <c r="BO1042" s="1">
        <v>-1.0</v>
      </c>
      <c r="BP1042" s="1">
        <v>1.0</v>
      </c>
      <c r="BQ1042" s="1">
        <v>1.0</v>
      </c>
      <c r="BR1042" s="1">
        <v>-1.0</v>
      </c>
      <c r="BS1042" s="1">
        <v>-1.0</v>
      </c>
      <c r="BT1042" s="1">
        <v>-1.0</v>
      </c>
      <c r="BU1042" s="1">
        <v>1.0</v>
      </c>
      <c r="BV1042" s="1">
        <v>1.0</v>
      </c>
      <c r="BW1042" s="1">
        <v>1.0</v>
      </c>
      <c r="BX1042" s="1">
        <v>-1.0</v>
      </c>
      <c r="BY1042" s="1">
        <v>-1.0</v>
      </c>
      <c r="BZ1042" s="1">
        <v>1.0</v>
      </c>
      <c r="CA1042" s="1">
        <v>-1.0</v>
      </c>
      <c r="CB1042" s="1">
        <v>-1.0</v>
      </c>
      <c r="CC1042" s="1">
        <v>-1.0</v>
      </c>
      <c r="CD1042" s="1">
        <v>35404.0</v>
      </c>
    </row>
    <row r="1043">
      <c r="A1043" s="1">
        <v>2.6474934E7</v>
      </c>
      <c r="B1043" s="1" t="s">
        <v>5750</v>
      </c>
      <c r="C1043" s="1" t="s">
        <v>5751</v>
      </c>
      <c r="D1043" s="1" t="s">
        <v>5751</v>
      </c>
      <c r="E1043" s="1" t="s">
        <v>85</v>
      </c>
      <c r="H1043" s="1" t="s">
        <v>5752</v>
      </c>
      <c r="I1043" s="1">
        <v>1.36846568E8</v>
      </c>
      <c r="J1043" s="1">
        <v>42911.0</v>
      </c>
      <c r="M1043" s="1">
        <v>0.0</v>
      </c>
      <c r="N1043" s="1">
        <v>1.0</v>
      </c>
      <c r="O1043" s="1">
        <v>0.0</v>
      </c>
      <c r="P1043" s="1" t="s">
        <v>123</v>
      </c>
      <c r="Q1043" s="1" t="s">
        <v>157</v>
      </c>
      <c r="R1043" s="1">
        <v>40.68932</v>
      </c>
      <c r="S1043" s="1">
        <v>-73.9588699999999</v>
      </c>
      <c r="T1043" s="1" t="s">
        <v>91</v>
      </c>
      <c r="U1043" s="1" t="s">
        <v>113</v>
      </c>
      <c r="V1043" s="1">
        <v>1.0</v>
      </c>
      <c r="W1043" s="1">
        <v>1.0</v>
      </c>
      <c r="X1043" s="1">
        <v>1.0</v>
      </c>
      <c r="Y1043" s="1">
        <v>1.0</v>
      </c>
      <c r="Z1043" s="1" t="s">
        <v>93</v>
      </c>
      <c r="AA1043" s="1" t="s">
        <v>5753</v>
      </c>
      <c r="AB1043" s="1">
        <v>40.0</v>
      </c>
      <c r="AC1043" s="1">
        <v>1.0</v>
      </c>
      <c r="AD1043" s="1">
        <v>0.0</v>
      </c>
      <c r="AE1043" s="1">
        <v>2.0</v>
      </c>
      <c r="AF1043" s="1" t="s">
        <v>231</v>
      </c>
      <c r="AG1043" s="1">
        <v>1.0</v>
      </c>
      <c r="AH1043" s="1">
        <v>0.0</v>
      </c>
      <c r="AI1043" s="1">
        <v>0.0</v>
      </c>
      <c r="AJ1043" s="1">
        <v>0.0</v>
      </c>
      <c r="AK1043" s="1">
        <v>0.0</v>
      </c>
      <c r="AL1043" s="1">
        <v>2.0</v>
      </c>
      <c r="AM1043" s="1">
        <v>2.0</v>
      </c>
      <c r="AN1043" s="1">
        <v>100.0</v>
      </c>
      <c r="AO1043" s="1">
        <v>10.0</v>
      </c>
      <c r="AP1043" s="1">
        <v>9.0</v>
      </c>
      <c r="AQ1043" s="1">
        <v>10.0</v>
      </c>
      <c r="AR1043" s="1">
        <v>10.0</v>
      </c>
      <c r="AS1043" s="1">
        <v>10.0</v>
      </c>
      <c r="AT1043" s="1">
        <v>10.0</v>
      </c>
      <c r="AU1043" s="1">
        <v>1.0</v>
      </c>
      <c r="AV1043" s="1" t="s">
        <v>117</v>
      </c>
      <c r="AW1043" s="1">
        <v>1.0</v>
      </c>
      <c r="AX1043" s="1">
        <v>0.0</v>
      </c>
      <c r="AY1043" s="1">
        <v>1.0</v>
      </c>
      <c r="AZ1043" s="1">
        <v>0.0</v>
      </c>
      <c r="BA1043" s="1">
        <v>0.19</v>
      </c>
      <c r="BB1043" s="1">
        <v>-1.0</v>
      </c>
      <c r="BC1043" s="1">
        <v>1.0</v>
      </c>
      <c r="BD1043" s="1">
        <v>-1.0</v>
      </c>
      <c r="BE1043" s="1">
        <v>-1.0</v>
      </c>
      <c r="BF1043" s="1">
        <v>-1.0</v>
      </c>
      <c r="BG1043" s="1">
        <v>-1.0</v>
      </c>
      <c r="BH1043" s="1">
        <v>-1.0</v>
      </c>
      <c r="BI1043" s="1">
        <v>-1.0</v>
      </c>
      <c r="BJ1043" s="1">
        <v>-1.0</v>
      </c>
      <c r="BK1043" s="1">
        <v>-1.0</v>
      </c>
      <c r="BL1043" s="1">
        <v>-1.0</v>
      </c>
      <c r="BM1043" s="1">
        <v>1.0</v>
      </c>
      <c r="BN1043" s="1">
        <v>1.0</v>
      </c>
      <c r="BO1043" s="1">
        <v>1.0</v>
      </c>
      <c r="BP1043" s="1">
        <v>-1.0</v>
      </c>
      <c r="BQ1043" s="1">
        <v>-1.0</v>
      </c>
      <c r="BR1043" s="1">
        <v>-1.0</v>
      </c>
      <c r="BS1043" s="1">
        <v>-1.0</v>
      </c>
      <c r="BT1043" s="1">
        <v>-1.0</v>
      </c>
      <c r="BU1043" s="1">
        <v>1.0</v>
      </c>
      <c r="BV1043" s="1">
        <v>-1.0</v>
      </c>
      <c r="BW1043" s="1">
        <v>-1.0</v>
      </c>
      <c r="BX1043" s="1">
        <v>-1.0</v>
      </c>
      <c r="BY1043" s="1">
        <v>-1.0</v>
      </c>
      <c r="BZ1043" s="1">
        <v>-1.0</v>
      </c>
      <c r="CA1043" s="1">
        <v>-1.0</v>
      </c>
      <c r="CB1043" s="1">
        <v>-1.0</v>
      </c>
      <c r="CC1043" s="1">
        <v>-1.0</v>
      </c>
      <c r="CD1043" s="1">
        <v>35417.0</v>
      </c>
    </row>
    <row r="1044">
      <c r="A1044" s="1">
        <v>1.438106E7</v>
      </c>
      <c r="B1044" s="1" t="s">
        <v>5754</v>
      </c>
      <c r="C1044" s="1" t="s">
        <v>5755</v>
      </c>
      <c r="D1044" s="1" t="s">
        <v>5755</v>
      </c>
      <c r="E1044" s="1" t="s">
        <v>85</v>
      </c>
      <c r="I1044" s="1">
        <v>6.5354277E7</v>
      </c>
      <c r="J1044" s="1">
        <v>42461.0</v>
      </c>
      <c r="M1044" s="1">
        <v>0.0</v>
      </c>
      <c r="N1044" s="1">
        <v>1.0</v>
      </c>
      <c r="O1044" s="1">
        <v>1.0</v>
      </c>
      <c r="P1044" s="1" t="s">
        <v>184</v>
      </c>
      <c r="Q1044" s="1" t="s">
        <v>519</v>
      </c>
      <c r="R1044" s="1">
        <v>40.69918</v>
      </c>
      <c r="S1044" s="1">
        <v>-73.9131599999999</v>
      </c>
      <c r="T1044" s="1" t="s">
        <v>91</v>
      </c>
      <c r="U1044" s="1" t="s">
        <v>113</v>
      </c>
      <c r="V1044" s="1">
        <v>2.0</v>
      </c>
      <c r="W1044" s="1">
        <v>1.0</v>
      </c>
      <c r="X1044" s="1">
        <v>1.0</v>
      </c>
      <c r="Y1044" s="1">
        <v>1.0</v>
      </c>
      <c r="Z1044" s="1" t="s">
        <v>93</v>
      </c>
      <c r="AA1044" s="1" t="s">
        <v>5756</v>
      </c>
      <c r="AB1044" s="1">
        <v>45.0</v>
      </c>
      <c r="AC1044" s="1">
        <v>1.0</v>
      </c>
      <c r="AD1044" s="1">
        <v>0.0</v>
      </c>
      <c r="AE1044" s="1">
        <v>2.0</v>
      </c>
      <c r="AF1044" s="1" t="s">
        <v>673</v>
      </c>
      <c r="AG1044" s="1">
        <v>1.0</v>
      </c>
      <c r="AH1044" s="1">
        <v>0.0</v>
      </c>
      <c r="AI1044" s="1">
        <v>0.0</v>
      </c>
      <c r="AJ1044" s="1">
        <v>0.0</v>
      </c>
      <c r="AK1044" s="1">
        <v>0.0</v>
      </c>
      <c r="AL1044" s="1">
        <v>5.0</v>
      </c>
      <c r="AM1044" s="1">
        <v>0.0</v>
      </c>
      <c r="AN1044" s="1">
        <v>80.0</v>
      </c>
      <c r="AO1044" s="1">
        <v>10.0</v>
      </c>
      <c r="AP1044" s="1">
        <v>8.0</v>
      </c>
      <c r="AQ1044" s="1">
        <v>10.0</v>
      </c>
      <c r="AR1044" s="1">
        <v>10.0</v>
      </c>
      <c r="AS1044" s="1">
        <v>9.0</v>
      </c>
      <c r="AT1044" s="1">
        <v>10.0</v>
      </c>
      <c r="AU1044" s="1">
        <v>0.0</v>
      </c>
      <c r="AV1044" s="1" t="s">
        <v>105</v>
      </c>
      <c r="AW1044" s="1">
        <v>1.0</v>
      </c>
      <c r="AX1044" s="1">
        <v>0.0</v>
      </c>
      <c r="AY1044" s="1">
        <v>1.0</v>
      </c>
      <c r="AZ1044" s="1">
        <v>0.0</v>
      </c>
      <c r="BA1044" s="1">
        <v>0.14</v>
      </c>
      <c r="BB1044" s="1">
        <v>-1.0</v>
      </c>
      <c r="BC1044" s="1">
        <v>-1.0</v>
      </c>
      <c r="BD1044" s="1">
        <v>-1.0</v>
      </c>
      <c r="BE1044" s="1">
        <v>-1.0</v>
      </c>
      <c r="BF1044" s="1">
        <v>-1.0</v>
      </c>
      <c r="BG1044" s="1">
        <v>-1.0</v>
      </c>
      <c r="BH1044" s="1">
        <v>-1.0</v>
      </c>
      <c r="BI1044" s="1">
        <v>-1.0</v>
      </c>
      <c r="BJ1044" s="1">
        <v>1.0</v>
      </c>
      <c r="BK1044" s="1">
        <v>-1.0</v>
      </c>
      <c r="BL1044" s="1">
        <v>-1.0</v>
      </c>
      <c r="BM1044" s="1">
        <v>-1.0</v>
      </c>
      <c r="BN1044" s="1">
        <v>-1.0</v>
      </c>
      <c r="BO1044" s="1">
        <v>-1.0</v>
      </c>
      <c r="BP1044" s="1">
        <v>-1.0</v>
      </c>
      <c r="BQ1044" s="1">
        <v>-1.0</v>
      </c>
      <c r="BR1044" s="1">
        <v>-1.0</v>
      </c>
      <c r="BS1044" s="1">
        <v>-1.0</v>
      </c>
      <c r="BT1044" s="1">
        <v>-1.0</v>
      </c>
      <c r="BU1044" s="1">
        <v>1.0</v>
      </c>
      <c r="BV1044" s="1">
        <v>-1.0</v>
      </c>
      <c r="BW1044" s="1">
        <v>-1.0</v>
      </c>
      <c r="BX1044" s="1">
        <v>-1.0</v>
      </c>
      <c r="BY1044" s="1">
        <v>-1.0</v>
      </c>
      <c r="BZ1044" s="1">
        <v>-1.0</v>
      </c>
      <c r="CA1044" s="1">
        <v>-1.0</v>
      </c>
      <c r="CB1044" s="1">
        <v>-1.0</v>
      </c>
      <c r="CC1044" s="1">
        <v>-1.0</v>
      </c>
      <c r="CD1044" s="1">
        <v>35454.0</v>
      </c>
    </row>
    <row r="1045">
      <c r="A1045" s="1">
        <v>3.0393322E7</v>
      </c>
      <c r="B1045" s="1" t="s">
        <v>5757</v>
      </c>
      <c r="C1045" s="1" t="s">
        <v>5758</v>
      </c>
      <c r="D1045" s="1" t="s">
        <v>5759</v>
      </c>
      <c r="E1045" s="1" t="s">
        <v>85</v>
      </c>
      <c r="F1045" s="1" t="s">
        <v>4995</v>
      </c>
      <c r="H1045" s="1" t="s">
        <v>1029</v>
      </c>
      <c r="I1045" s="1">
        <v>1.07434423E8</v>
      </c>
      <c r="J1045" s="1">
        <v>42720.0</v>
      </c>
      <c r="K1045" s="1" t="s">
        <v>88</v>
      </c>
      <c r="L1045" s="1">
        <v>1.0</v>
      </c>
      <c r="M1045" s="1">
        <v>0.0</v>
      </c>
      <c r="N1045" s="1">
        <v>687.0</v>
      </c>
      <c r="O1045" s="1">
        <v>0.0</v>
      </c>
      <c r="P1045" s="1" t="s">
        <v>89</v>
      </c>
      <c r="Q1045" s="1" t="s">
        <v>1472</v>
      </c>
      <c r="R1045" s="1">
        <v>40.70601</v>
      </c>
      <c r="S1045" s="1">
        <v>-74.0096</v>
      </c>
      <c r="T1045" s="1" t="s">
        <v>91</v>
      </c>
      <c r="U1045" s="1" t="s">
        <v>92</v>
      </c>
      <c r="V1045" s="1">
        <v>2.0</v>
      </c>
      <c r="W1045" s="1">
        <v>1.0</v>
      </c>
      <c r="X1045" s="1">
        <v>1.0</v>
      </c>
      <c r="Y1045" s="1">
        <v>1.0</v>
      </c>
      <c r="Z1045" s="1" t="s">
        <v>93</v>
      </c>
      <c r="AA1045" s="1" t="s">
        <v>5760</v>
      </c>
      <c r="AB1045" s="1">
        <v>316.0</v>
      </c>
      <c r="AC1045" s="1">
        <v>1.0</v>
      </c>
      <c r="AD1045" s="1">
        <v>0.0</v>
      </c>
      <c r="AE1045" s="1">
        <v>30.0</v>
      </c>
      <c r="AF1045" s="1" t="s">
        <v>95</v>
      </c>
      <c r="AG1045" s="1">
        <v>1.0</v>
      </c>
      <c r="AH1045" s="1">
        <v>0.0</v>
      </c>
      <c r="AI1045" s="1">
        <v>0.0</v>
      </c>
      <c r="AJ1045" s="1">
        <v>12.0</v>
      </c>
      <c r="AK1045" s="1">
        <v>287.0</v>
      </c>
      <c r="AL1045" s="1">
        <v>0.0</v>
      </c>
      <c r="AM1045" s="1">
        <v>0.0</v>
      </c>
      <c r="AU1045" s="1">
        <v>1.0</v>
      </c>
      <c r="AV1045" s="1" t="s">
        <v>105</v>
      </c>
      <c r="AW1045" s="1">
        <v>232.0</v>
      </c>
      <c r="AX1045" s="1">
        <v>232.0</v>
      </c>
      <c r="AY1045" s="1">
        <v>0.0</v>
      </c>
      <c r="AZ1045" s="1">
        <v>0.0</v>
      </c>
      <c r="BB1045" s="1">
        <v>-1.0</v>
      </c>
      <c r="BC1045" s="1">
        <v>1.0</v>
      </c>
      <c r="BD1045" s="1">
        <v>-1.0</v>
      </c>
      <c r="BE1045" s="1">
        <v>1.0</v>
      </c>
      <c r="BF1045" s="1">
        <v>-1.0</v>
      </c>
      <c r="BG1045" s="1">
        <v>-1.0</v>
      </c>
      <c r="BH1045" s="1">
        <v>1.0</v>
      </c>
      <c r="BI1045" s="1">
        <v>-1.0</v>
      </c>
      <c r="BJ1045" s="1">
        <v>1.0</v>
      </c>
      <c r="BK1045" s="1">
        <v>-1.0</v>
      </c>
      <c r="BL1045" s="1">
        <v>-1.0</v>
      </c>
      <c r="BM1045" s="1">
        <v>1.0</v>
      </c>
      <c r="BN1045" s="1">
        <v>1.0</v>
      </c>
      <c r="BO1045" s="1">
        <v>1.0</v>
      </c>
      <c r="BP1045" s="1">
        <v>-1.0</v>
      </c>
      <c r="BQ1045" s="1">
        <v>1.0</v>
      </c>
      <c r="BR1045" s="1">
        <v>-1.0</v>
      </c>
      <c r="BS1045" s="1">
        <v>-1.0</v>
      </c>
      <c r="BT1045" s="1">
        <v>-1.0</v>
      </c>
      <c r="BU1045" s="1">
        <v>1.0</v>
      </c>
      <c r="BV1045" s="1">
        <v>1.0</v>
      </c>
      <c r="BW1045" s="1">
        <v>1.0</v>
      </c>
      <c r="BX1045" s="1">
        <v>1.0</v>
      </c>
      <c r="BY1045" s="1">
        <v>-1.0</v>
      </c>
      <c r="BZ1045" s="1">
        <v>1.0</v>
      </c>
      <c r="CA1045" s="1">
        <v>-1.0</v>
      </c>
      <c r="CB1045" s="1">
        <v>-1.0</v>
      </c>
      <c r="CC1045" s="1">
        <v>-1.0</v>
      </c>
      <c r="CD1045" s="1">
        <v>35554.0</v>
      </c>
    </row>
    <row r="1046">
      <c r="A1046" s="1">
        <v>7611169.0</v>
      </c>
      <c r="B1046" s="1" t="s">
        <v>5761</v>
      </c>
      <c r="C1046" s="1" t="s">
        <v>5762</v>
      </c>
      <c r="D1046" s="1" t="s">
        <v>5763</v>
      </c>
      <c r="E1046" s="1" t="s">
        <v>85</v>
      </c>
      <c r="F1046" s="1" t="s">
        <v>5764</v>
      </c>
      <c r="G1046" s="1" t="s">
        <v>5765</v>
      </c>
      <c r="H1046" s="1" t="s">
        <v>5766</v>
      </c>
      <c r="I1046" s="1">
        <v>3.991689E7</v>
      </c>
      <c r="J1046" s="1">
        <v>42214.0</v>
      </c>
      <c r="M1046" s="1">
        <v>0.0</v>
      </c>
      <c r="N1046" s="1">
        <v>1.0</v>
      </c>
      <c r="O1046" s="1">
        <v>1.0</v>
      </c>
      <c r="P1046" s="1" t="s">
        <v>89</v>
      </c>
      <c r="Q1046" s="1" t="s">
        <v>206</v>
      </c>
      <c r="R1046" s="1">
        <v>40.7324</v>
      </c>
      <c r="S1046" s="1">
        <v>-73.98883</v>
      </c>
      <c r="T1046" s="1" t="s">
        <v>91</v>
      </c>
      <c r="U1046" s="1" t="s">
        <v>113</v>
      </c>
      <c r="V1046" s="1">
        <v>2.0</v>
      </c>
      <c r="W1046" s="1">
        <v>1.0</v>
      </c>
      <c r="X1046" s="1">
        <v>1.0</v>
      </c>
      <c r="Y1046" s="1">
        <v>1.0</v>
      </c>
      <c r="Z1046" s="1" t="s">
        <v>93</v>
      </c>
      <c r="AA1046" s="1" t="s">
        <v>5767</v>
      </c>
      <c r="AB1046" s="1">
        <v>95.0</v>
      </c>
      <c r="AC1046" s="1">
        <v>1.0</v>
      </c>
      <c r="AD1046" s="1">
        <v>60.0</v>
      </c>
      <c r="AE1046" s="1">
        <v>4.0</v>
      </c>
      <c r="AF1046" s="1" t="s">
        <v>349</v>
      </c>
      <c r="AG1046" s="1">
        <v>1.0</v>
      </c>
      <c r="AH1046" s="1">
        <v>0.0</v>
      </c>
      <c r="AI1046" s="1">
        <v>0.0</v>
      </c>
      <c r="AJ1046" s="1">
        <v>0.0</v>
      </c>
      <c r="AK1046" s="1">
        <v>0.0</v>
      </c>
      <c r="AL1046" s="1">
        <v>3.0</v>
      </c>
      <c r="AM1046" s="1">
        <v>0.0</v>
      </c>
      <c r="AN1046" s="1">
        <v>80.0</v>
      </c>
      <c r="AO1046" s="1">
        <v>10.0</v>
      </c>
      <c r="AP1046" s="1">
        <v>8.0</v>
      </c>
      <c r="AQ1046" s="1">
        <v>9.0</v>
      </c>
      <c r="AR1046" s="1">
        <v>9.0</v>
      </c>
      <c r="AS1046" s="1">
        <v>10.0</v>
      </c>
      <c r="AT1046" s="1">
        <v>9.0</v>
      </c>
      <c r="AU1046" s="1">
        <v>0.0</v>
      </c>
      <c r="AV1046" s="1" t="s">
        <v>117</v>
      </c>
      <c r="AW1046" s="1">
        <v>1.0</v>
      </c>
      <c r="AX1046" s="1">
        <v>0.0</v>
      </c>
      <c r="AY1046" s="1">
        <v>1.0</v>
      </c>
      <c r="AZ1046" s="1">
        <v>0.0</v>
      </c>
      <c r="BA1046" s="1">
        <v>0.08</v>
      </c>
      <c r="BB1046" s="1">
        <v>-1.0</v>
      </c>
      <c r="BC1046" s="1">
        <v>1.0</v>
      </c>
      <c r="BD1046" s="1">
        <v>-1.0</v>
      </c>
      <c r="BE1046" s="1">
        <v>-1.0</v>
      </c>
      <c r="BF1046" s="1">
        <v>-1.0</v>
      </c>
      <c r="BG1046" s="1">
        <v>-1.0</v>
      </c>
      <c r="BH1046" s="1">
        <v>-1.0</v>
      </c>
      <c r="BI1046" s="1">
        <v>-1.0</v>
      </c>
      <c r="BJ1046" s="1">
        <v>1.0</v>
      </c>
      <c r="BK1046" s="1">
        <v>-1.0</v>
      </c>
      <c r="BL1046" s="1">
        <v>-1.0</v>
      </c>
      <c r="BM1046" s="1">
        <v>-1.0</v>
      </c>
      <c r="BN1046" s="1">
        <v>-1.0</v>
      </c>
      <c r="BO1046" s="1">
        <v>-1.0</v>
      </c>
      <c r="BP1046" s="1">
        <v>-1.0</v>
      </c>
      <c r="BQ1046" s="1">
        <v>-1.0</v>
      </c>
      <c r="BR1046" s="1">
        <v>-1.0</v>
      </c>
      <c r="BS1046" s="1">
        <v>-1.0</v>
      </c>
      <c r="BT1046" s="1">
        <v>-1.0</v>
      </c>
      <c r="BU1046" s="1">
        <v>1.0</v>
      </c>
      <c r="BV1046" s="1">
        <v>-1.0</v>
      </c>
      <c r="BW1046" s="1">
        <v>1.0</v>
      </c>
      <c r="BX1046" s="1">
        <v>-1.0</v>
      </c>
      <c r="BY1046" s="1">
        <v>-1.0</v>
      </c>
      <c r="BZ1046" s="1">
        <v>-1.0</v>
      </c>
      <c r="CA1046" s="1">
        <v>1.0</v>
      </c>
      <c r="CB1046" s="1">
        <v>-1.0</v>
      </c>
      <c r="CC1046" s="1">
        <v>-1.0</v>
      </c>
      <c r="CD1046" s="1">
        <v>35606.0</v>
      </c>
    </row>
    <row r="1047">
      <c r="A1047" s="1">
        <v>1.3116397E7</v>
      </c>
      <c r="B1047" s="1" t="s">
        <v>5768</v>
      </c>
      <c r="C1047" s="1" t="s">
        <v>5769</v>
      </c>
      <c r="D1047" s="1" t="s">
        <v>5769</v>
      </c>
      <c r="E1047" s="1" t="s">
        <v>85</v>
      </c>
      <c r="I1047" s="1">
        <v>3.5959584E7</v>
      </c>
      <c r="J1047" s="1">
        <v>42171.0</v>
      </c>
      <c r="M1047" s="1">
        <v>0.0</v>
      </c>
      <c r="N1047" s="1">
        <v>1.0</v>
      </c>
      <c r="O1047" s="1">
        <v>1.0</v>
      </c>
      <c r="P1047" s="1" t="s">
        <v>89</v>
      </c>
      <c r="Q1047" s="1" t="s">
        <v>90</v>
      </c>
      <c r="R1047" s="1">
        <v>40.7277799999999</v>
      </c>
      <c r="S1047" s="1">
        <v>-73.97825</v>
      </c>
      <c r="T1047" s="1" t="s">
        <v>91</v>
      </c>
      <c r="U1047" s="1" t="s">
        <v>113</v>
      </c>
      <c r="V1047" s="1">
        <v>2.0</v>
      </c>
      <c r="W1047" s="1">
        <v>1.0</v>
      </c>
      <c r="X1047" s="1">
        <v>1.0</v>
      </c>
      <c r="Y1047" s="1">
        <v>1.0</v>
      </c>
      <c r="Z1047" s="1" t="s">
        <v>93</v>
      </c>
      <c r="AA1047" s="1" t="s">
        <v>5770</v>
      </c>
      <c r="AB1047" s="1">
        <v>75.0</v>
      </c>
      <c r="AC1047" s="1">
        <v>1.0</v>
      </c>
      <c r="AD1047" s="1">
        <v>0.0</v>
      </c>
      <c r="AE1047" s="1">
        <v>1.0</v>
      </c>
      <c r="AF1047" s="1" t="s">
        <v>1117</v>
      </c>
      <c r="AG1047" s="1">
        <v>1.0</v>
      </c>
      <c r="AH1047" s="1">
        <v>0.0</v>
      </c>
      <c r="AI1047" s="1">
        <v>0.0</v>
      </c>
      <c r="AJ1047" s="1">
        <v>0.0</v>
      </c>
      <c r="AK1047" s="1">
        <v>0.0</v>
      </c>
      <c r="AL1047" s="1">
        <v>8.0</v>
      </c>
      <c r="AM1047" s="1">
        <v>0.0</v>
      </c>
      <c r="AN1047" s="1">
        <v>80.0</v>
      </c>
      <c r="AO1047" s="1">
        <v>9.0</v>
      </c>
      <c r="AP1047" s="1">
        <v>8.0</v>
      </c>
      <c r="AQ1047" s="1">
        <v>9.0</v>
      </c>
      <c r="AR1047" s="1">
        <v>9.0</v>
      </c>
      <c r="AS1047" s="1">
        <v>9.0</v>
      </c>
      <c r="AT1047" s="1">
        <v>8.0</v>
      </c>
      <c r="AU1047" s="1">
        <v>0.0</v>
      </c>
      <c r="AV1047" s="1" t="s">
        <v>96</v>
      </c>
      <c r="AW1047" s="1">
        <v>1.0</v>
      </c>
      <c r="AX1047" s="1">
        <v>0.0</v>
      </c>
      <c r="AY1047" s="1">
        <v>1.0</v>
      </c>
      <c r="AZ1047" s="1">
        <v>0.0</v>
      </c>
      <c r="BA1047" s="1">
        <v>0.21</v>
      </c>
      <c r="BB1047" s="1">
        <v>-1.0</v>
      </c>
      <c r="BC1047" s="1">
        <v>-1.0</v>
      </c>
      <c r="BD1047" s="1">
        <v>-1.0</v>
      </c>
      <c r="BE1047" s="1">
        <v>-1.0</v>
      </c>
      <c r="BF1047" s="1">
        <v>-1.0</v>
      </c>
      <c r="BG1047" s="1">
        <v>-1.0</v>
      </c>
      <c r="BH1047" s="1">
        <v>-1.0</v>
      </c>
      <c r="BI1047" s="1">
        <v>-1.0</v>
      </c>
      <c r="BJ1047" s="1">
        <v>1.0</v>
      </c>
      <c r="BK1047" s="1">
        <v>-1.0</v>
      </c>
      <c r="BL1047" s="1">
        <v>-1.0</v>
      </c>
      <c r="BM1047" s="1">
        <v>1.0</v>
      </c>
      <c r="BN1047" s="1">
        <v>1.0</v>
      </c>
      <c r="BO1047" s="1">
        <v>-1.0</v>
      </c>
      <c r="BP1047" s="1">
        <v>-1.0</v>
      </c>
      <c r="BQ1047" s="1">
        <v>-1.0</v>
      </c>
      <c r="BR1047" s="1">
        <v>-1.0</v>
      </c>
      <c r="BS1047" s="1">
        <v>-1.0</v>
      </c>
      <c r="BT1047" s="1">
        <v>-1.0</v>
      </c>
      <c r="BU1047" s="1">
        <v>1.0</v>
      </c>
      <c r="BV1047" s="1">
        <v>-1.0</v>
      </c>
      <c r="BW1047" s="1">
        <v>-1.0</v>
      </c>
      <c r="BX1047" s="1">
        <v>-1.0</v>
      </c>
      <c r="BY1047" s="1">
        <v>1.0</v>
      </c>
      <c r="BZ1047" s="1">
        <v>-1.0</v>
      </c>
      <c r="CA1047" s="1">
        <v>-1.0</v>
      </c>
      <c r="CB1047" s="1">
        <v>-1.0</v>
      </c>
      <c r="CC1047" s="1">
        <v>-1.0</v>
      </c>
      <c r="CD1047" s="1">
        <v>35613.0</v>
      </c>
    </row>
    <row r="1048">
      <c r="A1048" s="1">
        <v>3.103969E7</v>
      </c>
      <c r="B1048" s="1" t="s">
        <v>5771</v>
      </c>
      <c r="C1048" s="1" t="s">
        <v>5772</v>
      </c>
      <c r="D1048" s="1" t="s">
        <v>5773</v>
      </c>
      <c r="E1048" s="1" t="s">
        <v>85</v>
      </c>
      <c r="F1048" s="1" t="s">
        <v>5774</v>
      </c>
      <c r="G1048" s="1" t="s">
        <v>5775</v>
      </c>
      <c r="I1048" s="1">
        <v>9770967.0</v>
      </c>
      <c r="J1048" s="1">
        <v>41580.0</v>
      </c>
      <c r="K1048" s="1" t="s">
        <v>272</v>
      </c>
      <c r="L1048" s="1">
        <v>0.5</v>
      </c>
      <c r="M1048" s="1">
        <v>0.0</v>
      </c>
      <c r="N1048" s="1">
        <v>2.0</v>
      </c>
      <c r="O1048" s="1">
        <v>0.0</v>
      </c>
      <c r="P1048" s="1" t="s">
        <v>89</v>
      </c>
      <c r="Q1048" s="1" t="s">
        <v>90</v>
      </c>
      <c r="R1048" s="1">
        <v>40.74382</v>
      </c>
      <c r="S1048" s="1">
        <v>-74.00463</v>
      </c>
      <c r="T1048" s="1" t="s">
        <v>289</v>
      </c>
      <c r="U1048" s="1" t="s">
        <v>92</v>
      </c>
      <c r="V1048" s="1">
        <v>5.0</v>
      </c>
      <c r="W1048" s="1">
        <v>1.0</v>
      </c>
      <c r="X1048" s="1">
        <v>2.0</v>
      </c>
      <c r="Y1048" s="1">
        <v>4.0</v>
      </c>
      <c r="Z1048" s="1" t="s">
        <v>93</v>
      </c>
      <c r="AA1048" s="1" t="s">
        <v>5776</v>
      </c>
      <c r="AB1048" s="1">
        <v>250.0</v>
      </c>
      <c r="AC1048" s="1">
        <v>1.0</v>
      </c>
      <c r="AD1048" s="1">
        <v>0.0</v>
      </c>
      <c r="AE1048" s="1">
        <v>30.0</v>
      </c>
      <c r="AF1048" s="1" t="s">
        <v>202</v>
      </c>
      <c r="AG1048" s="1">
        <v>1.0</v>
      </c>
      <c r="AH1048" s="1">
        <v>2.0</v>
      </c>
      <c r="AI1048" s="1">
        <v>23.0</v>
      </c>
      <c r="AJ1048" s="1">
        <v>26.0</v>
      </c>
      <c r="AK1048" s="1">
        <v>233.0</v>
      </c>
      <c r="AL1048" s="1">
        <v>2.0</v>
      </c>
      <c r="AM1048" s="1">
        <v>2.0</v>
      </c>
      <c r="AN1048" s="1">
        <v>100.0</v>
      </c>
      <c r="AO1048" s="1">
        <v>10.0</v>
      </c>
      <c r="AP1048" s="1">
        <v>10.0</v>
      </c>
      <c r="AQ1048" s="1">
        <v>10.0</v>
      </c>
      <c r="AR1048" s="1">
        <v>10.0</v>
      </c>
      <c r="AS1048" s="1">
        <v>10.0</v>
      </c>
      <c r="AT1048" s="1">
        <v>10.0</v>
      </c>
      <c r="AU1048" s="1">
        <v>1.0</v>
      </c>
      <c r="AV1048" s="1" t="s">
        <v>96</v>
      </c>
      <c r="AW1048" s="1">
        <v>1.0</v>
      </c>
      <c r="AX1048" s="1">
        <v>1.0</v>
      </c>
      <c r="AY1048" s="1">
        <v>0.0</v>
      </c>
      <c r="AZ1048" s="1">
        <v>0.0</v>
      </c>
      <c r="BA1048" s="1">
        <v>0.34</v>
      </c>
      <c r="BB1048" s="1">
        <v>-1.0</v>
      </c>
      <c r="BC1048" s="1">
        <v>1.0</v>
      </c>
      <c r="BD1048" s="1">
        <v>1.0</v>
      </c>
      <c r="BE1048" s="1">
        <v>-1.0</v>
      </c>
      <c r="BF1048" s="1">
        <v>-1.0</v>
      </c>
      <c r="BG1048" s="1">
        <v>-1.0</v>
      </c>
      <c r="BH1048" s="1">
        <v>-1.0</v>
      </c>
      <c r="BI1048" s="1">
        <v>-1.0</v>
      </c>
      <c r="BJ1048" s="1">
        <v>1.0</v>
      </c>
      <c r="BK1048" s="1">
        <v>1.0</v>
      </c>
      <c r="BL1048" s="1">
        <v>1.0</v>
      </c>
      <c r="BM1048" s="1">
        <v>1.0</v>
      </c>
      <c r="BN1048" s="1">
        <v>1.0</v>
      </c>
      <c r="BO1048" s="1">
        <v>-1.0</v>
      </c>
      <c r="BP1048" s="1">
        <v>1.0</v>
      </c>
      <c r="BQ1048" s="1">
        <v>1.0</v>
      </c>
      <c r="BR1048" s="1">
        <v>-1.0</v>
      </c>
      <c r="BS1048" s="1">
        <v>-1.0</v>
      </c>
      <c r="BT1048" s="1">
        <v>-1.0</v>
      </c>
      <c r="BU1048" s="1">
        <v>1.0</v>
      </c>
      <c r="BV1048" s="1">
        <v>1.0</v>
      </c>
      <c r="BW1048" s="1">
        <v>1.0</v>
      </c>
      <c r="BX1048" s="1">
        <v>1.0</v>
      </c>
      <c r="BY1048" s="1">
        <v>-1.0</v>
      </c>
      <c r="BZ1048" s="1">
        <v>1.0</v>
      </c>
      <c r="CA1048" s="1">
        <v>-1.0</v>
      </c>
      <c r="CB1048" s="1">
        <v>-1.0</v>
      </c>
      <c r="CC1048" s="1">
        <v>-1.0</v>
      </c>
      <c r="CD1048" s="1">
        <v>35645.0</v>
      </c>
    </row>
    <row r="1049">
      <c r="A1049" s="1">
        <v>1.3699396E7</v>
      </c>
      <c r="B1049" s="1" t="s">
        <v>5777</v>
      </c>
      <c r="C1049" s="1" t="s">
        <v>5778</v>
      </c>
      <c r="D1049" s="1" t="s">
        <v>5778</v>
      </c>
      <c r="E1049" s="1" t="s">
        <v>85</v>
      </c>
      <c r="I1049" s="1">
        <v>4283766.0</v>
      </c>
      <c r="J1049" s="1">
        <v>41242.0</v>
      </c>
      <c r="M1049" s="1">
        <v>0.0</v>
      </c>
      <c r="N1049" s="1">
        <v>1.0</v>
      </c>
      <c r="O1049" s="1">
        <v>0.0</v>
      </c>
      <c r="P1049" s="1" t="s">
        <v>123</v>
      </c>
      <c r="Q1049" s="1" t="s">
        <v>124</v>
      </c>
      <c r="R1049" s="1">
        <v>40.71005</v>
      </c>
      <c r="S1049" s="1">
        <v>-73.95509</v>
      </c>
      <c r="T1049" s="1" t="s">
        <v>91</v>
      </c>
      <c r="U1049" s="1" t="s">
        <v>113</v>
      </c>
      <c r="V1049" s="1">
        <v>2.0</v>
      </c>
      <c r="W1049" s="1">
        <v>1.0</v>
      </c>
      <c r="X1049" s="1">
        <v>1.0</v>
      </c>
      <c r="Y1049" s="1">
        <v>1.0</v>
      </c>
      <c r="Z1049" s="1" t="s">
        <v>93</v>
      </c>
      <c r="AA1049" s="1" t="s">
        <v>4298</v>
      </c>
      <c r="AB1049" s="1">
        <v>66.0</v>
      </c>
      <c r="AC1049" s="1">
        <v>1.0</v>
      </c>
      <c r="AD1049" s="1">
        <v>17.0</v>
      </c>
      <c r="AE1049" s="1">
        <v>7.0</v>
      </c>
      <c r="AF1049" s="1" t="s">
        <v>429</v>
      </c>
      <c r="AG1049" s="1">
        <v>1.0</v>
      </c>
      <c r="AH1049" s="1">
        <v>0.0</v>
      </c>
      <c r="AI1049" s="1">
        <v>0.0</v>
      </c>
      <c r="AJ1049" s="1">
        <v>0.0</v>
      </c>
      <c r="AK1049" s="1">
        <v>0.0</v>
      </c>
      <c r="AL1049" s="1">
        <v>0.0</v>
      </c>
      <c r="AM1049" s="1">
        <v>0.0</v>
      </c>
      <c r="AU1049" s="1">
        <v>0.0</v>
      </c>
      <c r="AV1049" s="1" t="s">
        <v>96</v>
      </c>
      <c r="AW1049" s="1">
        <v>1.0</v>
      </c>
      <c r="AX1049" s="1">
        <v>0.0</v>
      </c>
      <c r="AY1049" s="1">
        <v>1.0</v>
      </c>
      <c r="AZ1049" s="1">
        <v>0.0</v>
      </c>
      <c r="BB1049" s="1">
        <v>-1.0</v>
      </c>
      <c r="BC1049" s="1">
        <v>-1.0</v>
      </c>
      <c r="BD1049" s="1">
        <v>-1.0</v>
      </c>
      <c r="BE1049" s="1">
        <v>-1.0</v>
      </c>
      <c r="BF1049" s="1">
        <v>-1.0</v>
      </c>
      <c r="BG1049" s="1">
        <v>-1.0</v>
      </c>
      <c r="BH1049" s="1">
        <v>-1.0</v>
      </c>
      <c r="BI1049" s="1">
        <v>-1.0</v>
      </c>
      <c r="BJ1049" s="1">
        <v>-1.0</v>
      </c>
      <c r="BK1049" s="1">
        <v>-1.0</v>
      </c>
      <c r="BL1049" s="1">
        <v>-1.0</v>
      </c>
      <c r="BM1049" s="1">
        <v>-1.0</v>
      </c>
      <c r="BN1049" s="1">
        <v>-1.0</v>
      </c>
      <c r="BO1049" s="1">
        <v>-1.0</v>
      </c>
      <c r="BP1049" s="1">
        <v>-1.0</v>
      </c>
      <c r="BQ1049" s="1">
        <v>-1.0</v>
      </c>
      <c r="BR1049" s="1">
        <v>-1.0</v>
      </c>
      <c r="BS1049" s="1">
        <v>-1.0</v>
      </c>
      <c r="BT1049" s="1">
        <v>-1.0</v>
      </c>
      <c r="BU1049" s="1">
        <v>1.0</v>
      </c>
      <c r="BV1049" s="1">
        <v>-1.0</v>
      </c>
      <c r="BW1049" s="1">
        <v>-1.0</v>
      </c>
      <c r="BX1049" s="1">
        <v>-1.0</v>
      </c>
      <c r="BY1049" s="1">
        <v>-1.0</v>
      </c>
      <c r="BZ1049" s="1">
        <v>-1.0</v>
      </c>
      <c r="CA1049" s="1">
        <v>-1.0</v>
      </c>
      <c r="CB1049" s="1">
        <v>-1.0</v>
      </c>
      <c r="CC1049" s="1">
        <v>-1.0</v>
      </c>
      <c r="CD1049" s="1">
        <v>35666.0</v>
      </c>
    </row>
    <row r="1050">
      <c r="A1050" s="1">
        <v>8009966.0</v>
      </c>
      <c r="B1050" s="1" t="s">
        <v>5779</v>
      </c>
      <c r="C1050" s="1" t="s">
        <v>5780</v>
      </c>
      <c r="D1050" s="1" t="s">
        <v>5781</v>
      </c>
      <c r="E1050" s="1" t="s">
        <v>85</v>
      </c>
      <c r="I1050" s="1">
        <v>3491228.0</v>
      </c>
      <c r="J1050" s="1">
        <v>41158.0</v>
      </c>
      <c r="M1050" s="1">
        <v>0.0</v>
      </c>
      <c r="N1050" s="1">
        <v>1.0</v>
      </c>
      <c r="O1050" s="1">
        <v>1.0</v>
      </c>
      <c r="P1050" s="1" t="s">
        <v>123</v>
      </c>
      <c r="Q1050" s="1" t="s">
        <v>532</v>
      </c>
      <c r="R1050" s="1">
        <v>40.6529</v>
      </c>
      <c r="S1050" s="1">
        <v>-74.00399</v>
      </c>
      <c r="T1050" s="1" t="s">
        <v>91</v>
      </c>
      <c r="U1050" s="1" t="s">
        <v>92</v>
      </c>
      <c r="V1050" s="1">
        <v>2.0</v>
      </c>
      <c r="W1050" s="1">
        <v>1.0</v>
      </c>
      <c r="X1050" s="1">
        <v>1.0</v>
      </c>
      <c r="Y1050" s="1">
        <v>2.0</v>
      </c>
      <c r="Z1050" s="1" t="s">
        <v>93</v>
      </c>
      <c r="AA1050" s="1" t="s">
        <v>5782</v>
      </c>
      <c r="AB1050" s="1">
        <v>80.0</v>
      </c>
      <c r="AC1050" s="1">
        <v>1.0</v>
      </c>
      <c r="AD1050" s="1">
        <v>0.0</v>
      </c>
      <c r="AE1050" s="1">
        <v>10.0</v>
      </c>
      <c r="AF1050" s="1" t="s">
        <v>521</v>
      </c>
      <c r="AG1050" s="1">
        <v>1.0</v>
      </c>
      <c r="AH1050" s="1">
        <v>0.0</v>
      </c>
      <c r="AI1050" s="1">
        <v>0.0</v>
      </c>
      <c r="AJ1050" s="1">
        <v>0.0</v>
      </c>
      <c r="AK1050" s="1">
        <v>0.0</v>
      </c>
      <c r="AL1050" s="1">
        <v>2.0</v>
      </c>
      <c r="AM1050" s="1">
        <v>0.0</v>
      </c>
      <c r="AN1050" s="1">
        <v>80.0</v>
      </c>
      <c r="AO1050" s="1">
        <v>10.0</v>
      </c>
      <c r="AP1050" s="1">
        <v>8.0</v>
      </c>
      <c r="AQ1050" s="1">
        <v>10.0</v>
      </c>
      <c r="AR1050" s="1">
        <v>10.0</v>
      </c>
      <c r="AS1050" s="1">
        <v>8.0</v>
      </c>
      <c r="AT1050" s="1">
        <v>8.0</v>
      </c>
      <c r="AU1050" s="1">
        <v>0.0</v>
      </c>
      <c r="AV1050" s="1" t="s">
        <v>117</v>
      </c>
      <c r="AW1050" s="1">
        <v>1.0</v>
      </c>
      <c r="AX1050" s="1">
        <v>1.0</v>
      </c>
      <c r="AY1050" s="1">
        <v>0.0</v>
      </c>
      <c r="AZ1050" s="1">
        <v>0.0</v>
      </c>
      <c r="BA1050" s="1">
        <v>0.04</v>
      </c>
      <c r="BB1050" s="1">
        <v>-1.0</v>
      </c>
      <c r="BC1050" s="1">
        <v>-1.0</v>
      </c>
      <c r="BD1050" s="1">
        <v>-1.0</v>
      </c>
      <c r="BE1050" s="1">
        <v>-1.0</v>
      </c>
      <c r="BF1050" s="1">
        <v>-1.0</v>
      </c>
      <c r="BG1050" s="1">
        <v>-1.0</v>
      </c>
      <c r="BH1050" s="1">
        <v>-1.0</v>
      </c>
      <c r="BI1050" s="1">
        <v>-1.0</v>
      </c>
      <c r="BJ1050" s="1">
        <v>-1.0</v>
      </c>
      <c r="BK1050" s="1">
        <v>-1.0</v>
      </c>
      <c r="BL1050" s="1">
        <v>-1.0</v>
      </c>
      <c r="BM1050" s="1">
        <v>-1.0</v>
      </c>
      <c r="BN1050" s="1">
        <v>-1.0</v>
      </c>
      <c r="BO1050" s="1">
        <v>-1.0</v>
      </c>
      <c r="BP1050" s="1">
        <v>-1.0</v>
      </c>
      <c r="BQ1050" s="1">
        <v>-1.0</v>
      </c>
      <c r="BR1050" s="1">
        <v>-1.0</v>
      </c>
      <c r="BS1050" s="1">
        <v>-1.0</v>
      </c>
      <c r="BT1050" s="1">
        <v>-1.0</v>
      </c>
      <c r="BU1050" s="1">
        <v>1.0</v>
      </c>
      <c r="BV1050" s="1">
        <v>-1.0</v>
      </c>
      <c r="BW1050" s="1">
        <v>-1.0</v>
      </c>
      <c r="BX1050" s="1">
        <v>-1.0</v>
      </c>
      <c r="BY1050" s="1">
        <v>-1.0</v>
      </c>
      <c r="BZ1050" s="1">
        <v>-1.0</v>
      </c>
      <c r="CA1050" s="1">
        <v>-1.0</v>
      </c>
      <c r="CB1050" s="1">
        <v>-1.0</v>
      </c>
      <c r="CC1050" s="1">
        <v>-1.0</v>
      </c>
      <c r="CD1050" s="1">
        <v>35673.0</v>
      </c>
    </row>
    <row r="1051">
      <c r="A1051" s="1">
        <v>3.4056586E7</v>
      </c>
      <c r="B1051" s="1" t="s">
        <v>5783</v>
      </c>
      <c r="C1051" s="1" t="s">
        <v>5784</v>
      </c>
      <c r="D1051" s="1" t="s">
        <v>5785</v>
      </c>
      <c r="E1051" s="1" t="s">
        <v>85</v>
      </c>
      <c r="F1051" s="1" t="s">
        <v>5786</v>
      </c>
      <c r="G1051" s="1" t="s">
        <v>5787</v>
      </c>
      <c r="I1051" s="1">
        <v>7603795.0</v>
      </c>
      <c r="J1051" s="1">
        <v>41475.0</v>
      </c>
      <c r="M1051" s="1">
        <v>0.0</v>
      </c>
      <c r="N1051" s="1">
        <v>1.0</v>
      </c>
      <c r="O1051" s="1">
        <v>0.0</v>
      </c>
      <c r="P1051" s="1" t="s">
        <v>123</v>
      </c>
      <c r="Q1051" s="1" t="s">
        <v>124</v>
      </c>
      <c r="R1051" s="1">
        <v>40.69149</v>
      </c>
      <c r="S1051" s="1">
        <v>-73.92536</v>
      </c>
      <c r="T1051" s="1" t="s">
        <v>150</v>
      </c>
      <c r="U1051" s="1" t="s">
        <v>92</v>
      </c>
      <c r="V1051" s="1">
        <v>4.0</v>
      </c>
      <c r="W1051" s="1">
        <v>1.0</v>
      </c>
      <c r="X1051" s="1">
        <v>2.0</v>
      </c>
      <c r="Y1051" s="1">
        <v>2.0</v>
      </c>
      <c r="Z1051" s="1" t="s">
        <v>93</v>
      </c>
      <c r="AA1051" s="1" t="s">
        <v>5788</v>
      </c>
      <c r="AB1051" s="1">
        <v>350.0</v>
      </c>
      <c r="AC1051" s="1">
        <v>1.0</v>
      </c>
      <c r="AD1051" s="1">
        <v>0.0</v>
      </c>
      <c r="AE1051" s="1">
        <v>7.0</v>
      </c>
      <c r="AF1051" s="1" t="s">
        <v>127</v>
      </c>
      <c r="AG1051" s="1">
        <v>1.0</v>
      </c>
      <c r="AH1051" s="1">
        <v>0.0</v>
      </c>
      <c r="AI1051" s="1">
        <v>0.0</v>
      </c>
      <c r="AJ1051" s="1">
        <v>0.0</v>
      </c>
      <c r="AK1051" s="1">
        <v>124.0</v>
      </c>
      <c r="AL1051" s="1">
        <v>0.0</v>
      </c>
      <c r="AM1051" s="1">
        <v>0.0</v>
      </c>
      <c r="AU1051" s="1">
        <v>0.0</v>
      </c>
      <c r="AV1051" s="1" t="s">
        <v>105</v>
      </c>
      <c r="AW1051" s="1">
        <v>1.0</v>
      </c>
      <c r="AX1051" s="1">
        <v>1.0</v>
      </c>
      <c r="AY1051" s="1">
        <v>0.0</v>
      </c>
      <c r="AZ1051" s="1">
        <v>0.0</v>
      </c>
      <c r="BB1051" s="1">
        <v>-1.0</v>
      </c>
      <c r="BC1051" s="1">
        <v>-1.0</v>
      </c>
      <c r="BD1051" s="1">
        <v>-1.0</v>
      </c>
      <c r="BE1051" s="1">
        <v>-1.0</v>
      </c>
      <c r="BF1051" s="1">
        <v>-1.0</v>
      </c>
      <c r="BG1051" s="1">
        <v>-1.0</v>
      </c>
      <c r="BH1051" s="1">
        <v>-1.0</v>
      </c>
      <c r="BI1051" s="1">
        <v>-1.0</v>
      </c>
      <c r="BJ1051" s="1">
        <v>1.0</v>
      </c>
      <c r="BK1051" s="1">
        <v>1.0</v>
      </c>
      <c r="BL1051" s="1">
        <v>1.0</v>
      </c>
      <c r="BM1051" s="1">
        <v>-1.0</v>
      </c>
      <c r="BN1051" s="1">
        <v>-1.0</v>
      </c>
      <c r="BO1051" s="1">
        <v>1.0</v>
      </c>
      <c r="BP1051" s="1">
        <v>-1.0</v>
      </c>
      <c r="BQ1051" s="1">
        <v>1.0</v>
      </c>
      <c r="BR1051" s="1">
        <v>1.0</v>
      </c>
      <c r="BS1051" s="1">
        <v>-1.0</v>
      </c>
      <c r="BT1051" s="1">
        <v>1.0</v>
      </c>
      <c r="BU1051" s="1">
        <v>1.0</v>
      </c>
      <c r="BV1051" s="1">
        <v>-1.0</v>
      </c>
      <c r="BW1051" s="1">
        <v>-1.0</v>
      </c>
      <c r="BX1051" s="1">
        <v>1.0</v>
      </c>
      <c r="BY1051" s="1">
        <v>-1.0</v>
      </c>
      <c r="BZ1051" s="1">
        <v>-1.0</v>
      </c>
      <c r="CA1051" s="1">
        <v>-1.0</v>
      </c>
      <c r="CB1051" s="1">
        <v>-1.0</v>
      </c>
      <c r="CC1051" s="1">
        <v>-1.0</v>
      </c>
      <c r="CD1051" s="1">
        <v>35747.0</v>
      </c>
    </row>
    <row r="1052">
      <c r="A1052" s="1">
        <v>2.2173085E7</v>
      </c>
      <c r="B1052" s="1" t="s">
        <v>5789</v>
      </c>
      <c r="C1052" s="1" t="s">
        <v>5790</v>
      </c>
      <c r="D1052" s="1" t="s">
        <v>5791</v>
      </c>
      <c r="E1052" s="1" t="s">
        <v>85</v>
      </c>
      <c r="F1052" s="1" t="s">
        <v>5792</v>
      </c>
      <c r="G1052" s="1" t="s">
        <v>5793</v>
      </c>
      <c r="I1052" s="1">
        <v>1.61971187E8</v>
      </c>
      <c r="J1052" s="1">
        <v>43078.0</v>
      </c>
      <c r="M1052" s="1">
        <v>0.0</v>
      </c>
      <c r="N1052" s="1">
        <v>1.0</v>
      </c>
      <c r="O1052" s="1">
        <v>0.0</v>
      </c>
      <c r="P1052" s="1" t="s">
        <v>89</v>
      </c>
      <c r="Q1052" s="1" t="s">
        <v>90</v>
      </c>
      <c r="R1052" s="1">
        <v>40.86089</v>
      </c>
      <c r="S1052" s="1">
        <v>-73.92832</v>
      </c>
      <c r="T1052" s="1" t="s">
        <v>289</v>
      </c>
      <c r="U1052" s="1" t="s">
        <v>92</v>
      </c>
      <c r="V1052" s="1">
        <v>2.0</v>
      </c>
      <c r="W1052" s="1">
        <v>1.0</v>
      </c>
      <c r="X1052" s="1">
        <v>1.0</v>
      </c>
      <c r="Y1052" s="1">
        <v>1.0</v>
      </c>
      <c r="Z1052" s="1" t="s">
        <v>93</v>
      </c>
      <c r="AA1052" s="1" t="s">
        <v>5794</v>
      </c>
      <c r="AB1052" s="1">
        <v>100.0</v>
      </c>
      <c r="AC1052" s="1">
        <v>1.0</v>
      </c>
      <c r="AD1052" s="1">
        <v>0.0</v>
      </c>
      <c r="AE1052" s="1">
        <v>4.0</v>
      </c>
      <c r="AF1052" s="1" t="s">
        <v>521</v>
      </c>
      <c r="AG1052" s="1">
        <v>1.0</v>
      </c>
      <c r="AH1052" s="1">
        <v>0.0</v>
      </c>
      <c r="AI1052" s="1">
        <v>0.0</v>
      </c>
      <c r="AJ1052" s="1">
        <v>0.0</v>
      </c>
      <c r="AK1052" s="1">
        <v>0.0</v>
      </c>
      <c r="AL1052" s="1">
        <v>0.0</v>
      </c>
      <c r="AM1052" s="1">
        <v>0.0</v>
      </c>
      <c r="AU1052" s="1">
        <v>1.0</v>
      </c>
      <c r="AV1052" s="1" t="s">
        <v>105</v>
      </c>
      <c r="AW1052" s="1">
        <v>1.0</v>
      </c>
      <c r="AX1052" s="1">
        <v>1.0</v>
      </c>
      <c r="AY1052" s="1">
        <v>0.0</v>
      </c>
      <c r="AZ1052" s="1">
        <v>0.0</v>
      </c>
      <c r="BB1052" s="1">
        <v>-1.0</v>
      </c>
      <c r="BC1052" s="1">
        <v>-1.0</v>
      </c>
      <c r="BD1052" s="1">
        <v>-1.0</v>
      </c>
      <c r="BE1052" s="1">
        <v>-1.0</v>
      </c>
      <c r="BF1052" s="1">
        <v>-1.0</v>
      </c>
      <c r="BG1052" s="1">
        <v>-1.0</v>
      </c>
      <c r="BH1052" s="1">
        <v>-1.0</v>
      </c>
      <c r="BI1052" s="1">
        <v>-1.0</v>
      </c>
      <c r="BJ1052" s="1">
        <v>1.0</v>
      </c>
      <c r="BK1052" s="1">
        <v>-1.0</v>
      </c>
      <c r="BL1052" s="1">
        <v>-1.0</v>
      </c>
      <c r="BM1052" s="1">
        <v>-1.0</v>
      </c>
      <c r="BN1052" s="1">
        <v>-1.0</v>
      </c>
      <c r="BO1052" s="1">
        <v>-1.0</v>
      </c>
      <c r="BP1052" s="1">
        <v>-1.0</v>
      </c>
      <c r="BQ1052" s="1">
        <v>-1.0</v>
      </c>
      <c r="BR1052" s="1">
        <v>-1.0</v>
      </c>
      <c r="BS1052" s="1">
        <v>-1.0</v>
      </c>
      <c r="BT1052" s="1">
        <v>-1.0</v>
      </c>
      <c r="BU1052" s="1">
        <v>1.0</v>
      </c>
      <c r="BV1052" s="1">
        <v>-1.0</v>
      </c>
      <c r="BW1052" s="1">
        <v>1.0</v>
      </c>
      <c r="BX1052" s="1">
        <v>1.0</v>
      </c>
      <c r="BY1052" s="1">
        <v>-1.0</v>
      </c>
      <c r="BZ1052" s="1">
        <v>-1.0</v>
      </c>
      <c r="CA1052" s="1">
        <v>-1.0</v>
      </c>
      <c r="CB1052" s="1">
        <v>-1.0</v>
      </c>
      <c r="CC1052" s="1">
        <v>-1.0</v>
      </c>
      <c r="CD1052" s="1">
        <v>35752.0</v>
      </c>
    </row>
    <row r="1053">
      <c r="A1053" s="1">
        <v>4530160.0</v>
      </c>
      <c r="B1053" s="1" t="s">
        <v>5795</v>
      </c>
      <c r="C1053" s="1" t="s">
        <v>5796</v>
      </c>
      <c r="D1053" s="1" t="s">
        <v>5797</v>
      </c>
      <c r="E1053" s="1" t="s">
        <v>85</v>
      </c>
      <c r="F1053" s="1" t="s">
        <v>5798</v>
      </c>
      <c r="G1053" s="1" t="s">
        <v>5799</v>
      </c>
      <c r="H1053" s="1" t="s">
        <v>5800</v>
      </c>
      <c r="I1053" s="1">
        <v>9997747.0</v>
      </c>
      <c r="J1053" s="1">
        <v>41591.0</v>
      </c>
      <c r="M1053" s="1">
        <v>0.0</v>
      </c>
      <c r="N1053" s="1">
        <v>1.0</v>
      </c>
      <c r="O1053" s="1">
        <v>1.0</v>
      </c>
      <c r="P1053" s="1" t="s">
        <v>123</v>
      </c>
      <c r="Q1053" s="1" t="s">
        <v>124</v>
      </c>
      <c r="R1053" s="1">
        <v>40.71906</v>
      </c>
      <c r="S1053" s="1">
        <v>-73.95798</v>
      </c>
      <c r="T1053" s="1" t="s">
        <v>91</v>
      </c>
      <c r="U1053" s="1" t="s">
        <v>92</v>
      </c>
      <c r="V1053" s="1">
        <v>5.0</v>
      </c>
      <c r="W1053" s="1">
        <v>1.0</v>
      </c>
      <c r="X1053" s="1">
        <v>1.0</v>
      </c>
      <c r="Y1053" s="1">
        <v>2.0</v>
      </c>
      <c r="Z1053" s="1" t="s">
        <v>93</v>
      </c>
      <c r="AA1053" s="1" t="s">
        <v>5801</v>
      </c>
      <c r="AB1053" s="1">
        <v>200.0</v>
      </c>
      <c r="AC1053" s="1">
        <v>4.0</v>
      </c>
      <c r="AD1053" s="1">
        <v>0.0</v>
      </c>
      <c r="AE1053" s="1">
        <v>3.0</v>
      </c>
      <c r="AF1053" s="1" t="s">
        <v>1433</v>
      </c>
      <c r="AG1053" s="1">
        <v>1.0</v>
      </c>
      <c r="AH1053" s="1">
        <v>0.0</v>
      </c>
      <c r="AI1053" s="1">
        <v>0.0</v>
      </c>
      <c r="AJ1053" s="1">
        <v>0.0</v>
      </c>
      <c r="AK1053" s="1">
        <v>0.0</v>
      </c>
      <c r="AL1053" s="1">
        <v>7.0</v>
      </c>
      <c r="AM1053" s="1">
        <v>0.0</v>
      </c>
      <c r="AN1053" s="1">
        <v>97.0</v>
      </c>
      <c r="AO1053" s="1">
        <v>10.0</v>
      </c>
      <c r="AP1053" s="1">
        <v>10.0</v>
      </c>
      <c r="AQ1053" s="1">
        <v>9.0</v>
      </c>
      <c r="AR1053" s="1">
        <v>10.0</v>
      </c>
      <c r="AS1053" s="1">
        <v>10.0</v>
      </c>
      <c r="AT1053" s="1">
        <v>10.0</v>
      </c>
      <c r="AU1053" s="1">
        <v>0.0</v>
      </c>
      <c r="AV1053" s="1" t="s">
        <v>96</v>
      </c>
      <c r="AW1053" s="1">
        <v>1.0</v>
      </c>
      <c r="AX1053" s="1">
        <v>1.0</v>
      </c>
      <c r="AY1053" s="1">
        <v>0.0</v>
      </c>
      <c r="AZ1053" s="1">
        <v>0.0</v>
      </c>
      <c r="BA1053" s="1">
        <v>0.12</v>
      </c>
      <c r="BB1053" s="1">
        <v>-1.0</v>
      </c>
      <c r="BC1053" s="1">
        <v>1.0</v>
      </c>
      <c r="BD1053" s="1">
        <v>-1.0</v>
      </c>
      <c r="BE1053" s="1">
        <v>-1.0</v>
      </c>
      <c r="BF1053" s="1">
        <v>-1.0</v>
      </c>
      <c r="BG1053" s="1">
        <v>-1.0</v>
      </c>
      <c r="BH1053" s="1">
        <v>-1.0</v>
      </c>
      <c r="BI1053" s="1">
        <v>-1.0</v>
      </c>
      <c r="BJ1053" s="1">
        <v>1.0</v>
      </c>
      <c r="BK1053" s="1">
        <v>-1.0</v>
      </c>
      <c r="BL1053" s="1">
        <v>-1.0</v>
      </c>
      <c r="BM1053" s="1">
        <v>1.0</v>
      </c>
      <c r="BN1053" s="1">
        <v>-1.0</v>
      </c>
      <c r="BO1053" s="1">
        <v>-1.0</v>
      </c>
      <c r="BP1053" s="1">
        <v>1.0</v>
      </c>
      <c r="BQ1053" s="1">
        <v>-1.0</v>
      </c>
      <c r="BR1053" s="1">
        <v>-1.0</v>
      </c>
      <c r="BS1053" s="1">
        <v>-1.0</v>
      </c>
      <c r="BT1053" s="1">
        <v>-1.0</v>
      </c>
      <c r="BU1053" s="1">
        <v>1.0</v>
      </c>
      <c r="BV1053" s="1">
        <v>-1.0</v>
      </c>
      <c r="BW1053" s="1">
        <v>-1.0</v>
      </c>
      <c r="BX1053" s="1">
        <v>-1.0</v>
      </c>
      <c r="BY1053" s="1">
        <v>-1.0</v>
      </c>
      <c r="BZ1053" s="1">
        <v>-1.0</v>
      </c>
      <c r="CA1053" s="1">
        <v>-1.0</v>
      </c>
      <c r="CB1053" s="1">
        <v>-1.0</v>
      </c>
      <c r="CC1053" s="1">
        <v>-1.0</v>
      </c>
      <c r="CD1053" s="1">
        <v>35781.0</v>
      </c>
    </row>
    <row r="1054">
      <c r="A1054" s="1">
        <v>1.5742916E7</v>
      </c>
      <c r="B1054" s="1" t="s">
        <v>5802</v>
      </c>
      <c r="C1054" s="1" t="s">
        <v>5803</v>
      </c>
      <c r="D1054" s="1" t="s">
        <v>5804</v>
      </c>
      <c r="E1054" s="1" t="s">
        <v>85</v>
      </c>
      <c r="G1054" s="1" t="s">
        <v>5805</v>
      </c>
      <c r="I1054" s="1">
        <v>8881924.0</v>
      </c>
      <c r="J1054" s="1">
        <v>41533.0</v>
      </c>
      <c r="K1054" s="1" t="s">
        <v>272</v>
      </c>
      <c r="L1054" s="1">
        <v>1.0</v>
      </c>
      <c r="M1054" s="1">
        <v>0.0</v>
      </c>
      <c r="N1054" s="1">
        <v>1.0</v>
      </c>
      <c r="O1054" s="1">
        <v>1.0</v>
      </c>
      <c r="P1054" s="1" t="s">
        <v>89</v>
      </c>
      <c r="Q1054" s="1" t="s">
        <v>90</v>
      </c>
      <c r="R1054" s="1">
        <v>40.71819</v>
      </c>
      <c r="S1054" s="1">
        <v>-73.99786</v>
      </c>
      <c r="T1054" s="1" t="s">
        <v>91</v>
      </c>
      <c r="U1054" s="1" t="s">
        <v>92</v>
      </c>
      <c r="V1054" s="1">
        <v>2.0</v>
      </c>
      <c r="W1054" s="1">
        <v>1.0</v>
      </c>
      <c r="X1054" s="1">
        <v>1.0</v>
      </c>
      <c r="Y1054" s="1">
        <v>2.0</v>
      </c>
      <c r="Z1054" s="1" t="s">
        <v>93</v>
      </c>
      <c r="AA1054" s="1" t="s">
        <v>5806</v>
      </c>
      <c r="AB1054" s="1">
        <v>196.0</v>
      </c>
      <c r="AC1054" s="1">
        <v>1.0</v>
      </c>
      <c r="AD1054" s="1">
        <v>0.0</v>
      </c>
      <c r="AE1054" s="1">
        <v>6.0</v>
      </c>
      <c r="AF1054" s="1" t="s">
        <v>255</v>
      </c>
      <c r="AG1054" s="1">
        <v>1.0</v>
      </c>
      <c r="AH1054" s="1">
        <v>29.0</v>
      </c>
      <c r="AI1054" s="1">
        <v>59.0</v>
      </c>
      <c r="AJ1054" s="1">
        <v>89.0</v>
      </c>
      <c r="AK1054" s="1">
        <v>268.0</v>
      </c>
      <c r="AL1054" s="1">
        <v>6.0</v>
      </c>
      <c r="AM1054" s="1">
        <v>2.0</v>
      </c>
      <c r="AN1054" s="1">
        <v>100.0</v>
      </c>
      <c r="AO1054" s="1">
        <v>10.0</v>
      </c>
      <c r="AP1054" s="1">
        <v>10.0</v>
      </c>
      <c r="AQ1054" s="1">
        <v>10.0</v>
      </c>
      <c r="AR1054" s="1">
        <v>10.0</v>
      </c>
      <c r="AS1054" s="1">
        <v>10.0</v>
      </c>
      <c r="AT1054" s="1">
        <v>10.0</v>
      </c>
      <c r="AU1054" s="1">
        <v>0.0</v>
      </c>
      <c r="AV1054" s="1" t="s">
        <v>96</v>
      </c>
      <c r="AW1054" s="1">
        <v>1.0</v>
      </c>
      <c r="AX1054" s="1">
        <v>1.0</v>
      </c>
      <c r="AY1054" s="1">
        <v>0.0</v>
      </c>
      <c r="AZ1054" s="1">
        <v>0.0</v>
      </c>
      <c r="BA1054" s="1">
        <v>0.2</v>
      </c>
      <c r="BB1054" s="1">
        <v>-1.0</v>
      </c>
      <c r="BC1054" s="1">
        <v>1.0</v>
      </c>
      <c r="BD1054" s="1">
        <v>-1.0</v>
      </c>
      <c r="BE1054" s="1">
        <v>-1.0</v>
      </c>
      <c r="BF1054" s="1">
        <v>-1.0</v>
      </c>
      <c r="BG1054" s="1">
        <v>-1.0</v>
      </c>
      <c r="BH1054" s="1">
        <v>1.0</v>
      </c>
      <c r="BI1054" s="1">
        <v>-1.0</v>
      </c>
      <c r="BJ1054" s="1">
        <v>1.0</v>
      </c>
      <c r="BK1054" s="1">
        <v>1.0</v>
      </c>
      <c r="BL1054" s="1">
        <v>1.0</v>
      </c>
      <c r="BM1054" s="1">
        <v>-1.0</v>
      </c>
      <c r="BN1054" s="1">
        <v>-1.0</v>
      </c>
      <c r="BO1054" s="1">
        <v>-1.0</v>
      </c>
      <c r="BP1054" s="1">
        <v>-1.0</v>
      </c>
      <c r="BQ1054" s="1">
        <v>-1.0</v>
      </c>
      <c r="BR1054" s="1">
        <v>-1.0</v>
      </c>
      <c r="BS1054" s="1">
        <v>-1.0</v>
      </c>
      <c r="BT1054" s="1">
        <v>-1.0</v>
      </c>
      <c r="BU1054" s="1">
        <v>1.0</v>
      </c>
      <c r="BV1054" s="1">
        <v>-1.0</v>
      </c>
      <c r="BW1054" s="1">
        <v>-1.0</v>
      </c>
      <c r="BX1054" s="1">
        <v>-1.0</v>
      </c>
      <c r="BY1054" s="1">
        <v>-1.0</v>
      </c>
      <c r="BZ1054" s="1">
        <v>-1.0</v>
      </c>
      <c r="CA1054" s="1">
        <v>-1.0</v>
      </c>
      <c r="CB1054" s="1">
        <v>-1.0</v>
      </c>
      <c r="CC1054" s="1">
        <v>-1.0</v>
      </c>
      <c r="CD1054" s="1">
        <v>35799.0</v>
      </c>
    </row>
    <row r="1055">
      <c r="A1055" s="1">
        <v>1.8547663E7</v>
      </c>
      <c r="B1055" s="1" t="s">
        <v>5807</v>
      </c>
      <c r="C1055" s="1" t="s">
        <v>5808</v>
      </c>
      <c r="D1055" s="1" t="s">
        <v>5809</v>
      </c>
      <c r="E1055" s="1" t="s">
        <v>85</v>
      </c>
      <c r="F1055" s="1" t="s">
        <v>5810</v>
      </c>
      <c r="G1055" s="1" t="s">
        <v>5811</v>
      </c>
      <c r="H1055" s="1" t="s">
        <v>5812</v>
      </c>
      <c r="I1055" s="1">
        <v>1.3008402E7</v>
      </c>
      <c r="J1055" s="1">
        <v>41709.0</v>
      </c>
      <c r="M1055" s="1">
        <v>0.0</v>
      </c>
      <c r="N1055" s="1">
        <v>1.0</v>
      </c>
      <c r="O1055" s="1">
        <v>1.0</v>
      </c>
      <c r="P1055" s="1" t="s">
        <v>89</v>
      </c>
      <c r="Q1055" s="1" t="s">
        <v>206</v>
      </c>
      <c r="R1055" s="1">
        <v>40.73158</v>
      </c>
      <c r="S1055" s="1">
        <v>-73.987</v>
      </c>
      <c r="T1055" s="1" t="s">
        <v>91</v>
      </c>
      <c r="U1055" s="1" t="s">
        <v>92</v>
      </c>
      <c r="V1055" s="1">
        <v>3.0</v>
      </c>
      <c r="W1055" s="1">
        <v>1.0</v>
      </c>
      <c r="X1055" s="1">
        <v>1.0</v>
      </c>
      <c r="Y1055" s="1">
        <v>1.0</v>
      </c>
      <c r="Z1055" s="1" t="s">
        <v>93</v>
      </c>
      <c r="AA1055" s="1" t="s">
        <v>5813</v>
      </c>
      <c r="AB1055" s="1">
        <v>419.0</v>
      </c>
      <c r="AC1055" s="1">
        <v>1.0</v>
      </c>
      <c r="AD1055" s="1">
        <v>0.0</v>
      </c>
      <c r="AE1055" s="1">
        <v>3.0</v>
      </c>
      <c r="AF1055" s="1" t="s">
        <v>692</v>
      </c>
      <c r="AG1055" s="1">
        <v>1.0</v>
      </c>
      <c r="AH1055" s="1">
        <v>0.0</v>
      </c>
      <c r="AI1055" s="1">
        <v>0.0</v>
      </c>
      <c r="AJ1055" s="1">
        <v>0.0</v>
      </c>
      <c r="AK1055" s="1">
        <v>0.0</v>
      </c>
      <c r="AL1055" s="1">
        <v>0.0</v>
      </c>
      <c r="AM1055" s="1">
        <v>0.0</v>
      </c>
      <c r="AU1055" s="1">
        <v>0.0</v>
      </c>
      <c r="AV1055" s="1" t="s">
        <v>96</v>
      </c>
      <c r="AW1055" s="1">
        <v>1.0</v>
      </c>
      <c r="AX1055" s="1">
        <v>1.0</v>
      </c>
      <c r="AY1055" s="1">
        <v>0.0</v>
      </c>
      <c r="AZ1055" s="1">
        <v>0.0</v>
      </c>
      <c r="BB1055" s="1">
        <v>-1.0</v>
      </c>
      <c r="BC1055" s="1">
        <v>1.0</v>
      </c>
      <c r="BD1055" s="1">
        <v>-1.0</v>
      </c>
      <c r="BE1055" s="1">
        <v>-1.0</v>
      </c>
      <c r="BF1055" s="1">
        <v>-1.0</v>
      </c>
      <c r="BG1055" s="1">
        <v>-1.0</v>
      </c>
      <c r="BH1055" s="1">
        <v>-1.0</v>
      </c>
      <c r="BI1055" s="1">
        <v>-1.0</v>
      </c>
      <c r="BJ1055" s="1">
        <v>1.0</v>
      </c>
      <c r="BK1055" s="1">
        <v>-1.0</v>
      </c>
      <c r="BL1055" s="1">
        <v>-1.0</v>
      </c>
      <c r="BM1055" s="1">
        <v>1.0</v>
      </c>
      <c r="BN1055" s="1">
        <v>1.0</v>
      </c>
      <c r="BO1055" s="1">
        <v>-1.0</v>
      </c>
      <c r="BP1055" s="1">
        <v>-1.0</v>
      </c>
      <c r="BQ1055" s="1">
        <v>-1.0</v>
      </c>
      <c r="BR1055" s="1">
        <v>-1.0</v>
      </c>
      <c r="BS1055" s="1">
        <v>-1.0</v>
      </c>
      <c r="BT1055" s="1">
        <v>-1.0</v>
      </c>
      <c r="BU1055" s="1">
        <v>1.0</v>
      </c>
      <c r="BV1055" s="1">
        <v>-1.0</v>
      </c>
      <c r="BW1055" s="1">
        <v>-1.0</v>
      </c>
      <c r="BX1055" s="1">
        <v>-1.0</v>
      </c>
      <c r="BY1055" s="1">
        <v>-1.0</v>
      </c>
      <c r="BZ1055" s="1">
        <v>-1.0</v>
      </c>
      <c r="CA1055" s="1">
        <v>-1.0</v>
      </c>
      <c r="CB1055" s="1">
        <v>-1.0</v>
      </c>
      <c r="CC1055" s="1">
        <v>-1.0</v>
      </c>
      <c r="CD1055" s="1">
        <v>35859.0</v>
      </c>
    </row>
    <row r="1056">
      <c r="A1056" s="1">
        <v>1.0545027E7</v>
      </c>
      <c r="B1056" s="1" t="s">
        <v>5814</v>
      </c>
      <c r="C1056" s="1" t="s">
        <v>5815</v>
      </c>
      <c r="D1056" s="1" t="s">
        <v>5816</v>
      </c>
      <c r="E1056" s="1" t="s">
        <v>85</v>
      </c>
      <c r="G1056" s="1" t="s">
        <v>5817</v>
      </c>
      <c r="H1056" s="1" t="s">
        <v>5818</v>
      </c>
      <c r="I1056" s="1">
        <v>5.4378184E7</v>
      </c>
      <c r="J1056" s="1">
        <v>42381.0</v>
      </c>
      <c r="K1056" s="1" t="s">
        <v>134</v>
      </c>
      <c r="L1056" s="1">
        <v>1.0</v>
      </c>
      <c r="M1056" s="1">
        <v>1.0</v>
      </c>
      <c r="N1056" s="1">
        <v>3.0</v>
      </c>
      <c r="O1056" s="1">
        <v>1.0</v>
      </c>
      <c r="P1056" s="1" t="s">
        <v>123</v>
      </c>
      <c r="Q1056" s="1" t="s">
        <v>321</v>
      </c>
      <c r="R1056" s="1">
        <v>40.68895</v>
      </c>
      <c r="S1056" s="1">
        <v>-73.96489</v>
      </c>
      <c r="T1056" s="1" t="s">
        <v>125</v>
      </c>
      <c r="U1056" s="1" t="s">
        <v>92</v>
      </c>
      <c r="V1056" s="1">
        <v>2.0</v>
      </c>
      <c r="W1056" s="1">
        <v>1.0</v>
      </c>
      <c r="X1056" s="1">
        <v>1.0</v>
      </c>
      <c r="Y1056" s="1">
        <v>1.0</v>
      </c>
      <c r="Z1056" s="1" t="s">
        <v>93</v>
      </c>
      <c r="AA1056" s="1" t="s">
        <v>5819</v>
      </c>
      <c r="AB1056" s="1">
        <v>220.0</v>
      </c>
      <c r="AC1056" s="1">
        <v>1.0</v>
      </c>
      <c r="AD1056" s="1">
        <v>0.0</v>
      </c>
      <c r="AE1056" s="1">
        <v>12.0</v>
      </c>
      <c r="AF1056" s="1" t="s">
        <v>291</v>
      </c>
      <c r="AG1056" s="1">
        <v>1.0</v>
      </c>
      <c r="AH1056" s="1">
        <v>19.0</v>
      </c>
      <c r="AI1056" s="1">
        <v>49.0</v>
      </c>
      <c r="AJ1056" s="1">
        <v>79.0</v>
      </c>
      <c r="AK1056" s="1">
        <v>354.0</v>
      </c>
      <c r="AL1056" s="1">
        <v>13.0</v>
      </c>
      <c r="AM1056" s="1">
        <v>3.0</v>
      </c>
      <c r="AN1056" s="1">
        <v>98.0</v>
      </c>
      <c r="AO1056" s="1">
        <v>10.0</v>
      </c>
      <c r="AP1056" s="1">
        <v>10.0</v>
      </c>
      <c r="AQ1056" s="1">
        <v>10.0</v>
      </c>
      <c r="AR1056" s="1">
        <v>10.0</v>
      </c>
      <c r="AS1056" s="1">
        <v>10.0</v>
      </c>
      <c r="AT1056" s="1">
        <v>9.0</v>
      </c>
      <c r="AU1056" s="1">
        <v>0.0</v>
      </c>
      <c r="AV1056" s="1" t="s">
        <v>96</v>
      </c>
      <c r="AW1056" s="1">
        <v>3.0</v>
      </c>
      <c r="AX1056" s="1">
        <v>3.0</v>
      </c>
      <c r="AY1056" s="1">
        <v>0.0</v>
      </c>
      <c r="AZ1056" s="1">
        <v>0.0</v>
      </c>
      <c r="BA1056" s="1">
        <v>0.31</v>
      </c>
      <c r="BB1056" s="1">
        <v>1.0</v>
      </c>
      <c r="BC1056" s="1">
        <v>1.0</v>
      </c>
      <c r="BD1056" s="1">
        <v>-1.0</v>
      </c>
      <c r="BE1056" s="1">
        <v>-1.0</v>
      </c>
      <c r="BF1056" s="1">
        <v>-1.0</v>
      </c>
      <c r="BG1056" s="1">
        <v>-1.0</v>
      </c>
      <c r="BH1056" s="1">
        <v>1.0</v>
      </c>
      <c r="BI1056" s="1">
        <v>-1.0</v>
      </c>
      <c r="BJ1056" s="1">
        <v>1.0</v>
      </c>
      <c r="BK1056" s="1">
        <v>1.0</v>
      </c>
      <c r="BL1056" s="1">
        <v>1.0</v>
      </c>
      <c r="BM1056" s="1">
        <v>-1.0</v>
      </c>
      <c r="BN1056" s="1">
        <v>-1.0</v>
      </c>
      <c r="BO1056" s="1">
        <v>-1.0</v>
      </c>
      <c r="BP1056" s="1">
        <v>1.0</v>
      </c>
      <c r="BQ1056" s="1">
        <v>-1.0</v>
      </c>
      <c r="BR1056" s="1">
        <v>-1.0</v>
      </c>
      <c r="BS1056" s="1">
        <v>-1.0</v>
      </c>
      <c r="BT1056" s="1">
        <v>-1.0</v>
      </c>
      <c r="BU1056" s="1">
        <v>1.0</v>
      </c>
      <c r="BV1056" s="1">
        <v>-1.0</v>
      </c>
      <c r="BW1056" s="1">
        <v>-1.0</v>
      </c>
      <c r="BX1056" s="1">
        <v>-1.0</v>
      </c>
      <c r="BY1056" s="1">
        <v>-1.0</v>
      </c>
      <c r="BZ1056" s="1">
        <v>1.0</v>
      </c>
      <c r="CA1056" s="1">
        <v>-1.0</v>
      </c>
      <c r="CB1056" s="1">
        <v>-1.0</v>
      </c>
      <c r="CC1056" s="1">
        <v>-1.0</v>
      </c>
      <c r="CD1056" s="1">
        <v>35911.0</v>
      </c>
    </row>
    <row r="1057">
      <c r="A1057" s="1">
        <v>1.8076623E7</v>
      </c>
      <c r="B1057" s="1" t="s">
        <v>5820</v>
      </c>
      <c r="C1057" s="1" t="s">
        <v>5821</v>
      </c>
      <c r="D1057" s="1" t="s">
        <v>5822</v>
      </c>
      <c r="E1057" s="1" t="s">
        <v>85</v>
      </c>
      <c r="F1057" s="1" t="s">
        <v>5823</v>
      </c>
      <c r="G1057" s="1" t="s">
        <v>5824</v>
      </c>
      <c r="H1057" s="1" t="s">
        <v>5825</v>
      </c>
      <c r="I1057" s="1">
        <v>2.4467449E7</v>
      </c>
      <c r="J1057" s="1">
        <v>41977.0</v>
      </c>
      <c r="K1057" s="1" t="s">
        <v>88</v>
      </c>
      <c r="L1057" s="1">
        <v>1.0</v>
      </c>
      <c r="M1057" s="1">
        <v>1.0</v>
      </c>
      <c r="N1057" s="1">
        <v>2.0</v>
      </c>
      <c r="O1057" s="1">
        <v>1.0</v>
      </c>
      <c r="P1057" s="1" t="s">
        <v>123</v>
      </c>
      <c r="Q1057" s="1" t="s">
        <v>124</v>
      </c>
      <c r="R1057" s="1">
        <v>40.68761</v>
      </c>
      <c r="S1057" s="1">
        <v>-73.94953</v>
      </c>
      <c r="T1057" s="1" t="s">
        <v>91</v>
      </c>
      <c r="U1057" s="1" t="s">
        <v>113</v>
      </c>
      <c r="V1057" s="1">
        <v>2.0</v>
      </c>
      <c r="W1057" s="1">
        <v>1.0</v>
      </c>
      <c r="X1057" s="1">
        <v>1.0</v>
      </c>
      <c r="Y1057" s="1">
        <v>1.0</v>
      </c>
      <c r="Z1057" s="1" t="s">
        <v>93</v>
      </c>
      <c r="AA1057" s="1" t="s">
        <v>5826</v>
      </c>
      <c r="AB1057" s="1">
        <v>45.0</v>
      </c>
      <c r="AC1057" s="1">
        <v>1.0</v>
      </c>
      <c r="AD1057" s="1">
        <v>20.0</v>
      </c>
      <c r="AE1057" s="1">
        <v>1.0</v>
      </c>
      <c r="AF1057" s="1" t="s">
        <v>95</v>
      </c>
      <c r="AG1057" s="1">
        <v>1.0</v>
      </c>
      <c r="AH1057" s="1">
        <v>10.0</v>
      </c>
      <c r="AI1057" s="1">
        <v>10.0</v>
      </c>
      <c r="AJ1057" s="1">
        <v>10.0</v>
      </c>
      <c r="AK1057" s="1">
        <v>10.0</v>
      </c>
      <c r="AL1057" s="1">
        <v>20.0</v>
      </c>
      <c r="AM1057" s="1">
        <v>3.0</v>
      </c>
      <c r="AN1057" s="1">
        <v>95.0</v>
      </c>
      <c r="AO1057" s="1">
        <v>10.0</v>
      </c>
      <c r="AP1057" s="1">
        <v>9.0</v>
      </c>
      <c r="AQ1057" s="1">
        <v>9.0</v>
      </c>
      <c r="AR1057" s="1">
        <v>10.0</v>
      </c>
      <c r="AS1057" s="1">
        <v>10.0</v>
      </c>
      <c r="AT1057" s="1">
        <v>10.0</v>
      </c>
      <c r="AU1057" s="1">
        <v>1.0</v>
      </c>
      <c r="AV1057" s="1" t="s">
        <v>96</v>
      </c>
      <c r="AW1057" s="1">
        <v>2.0</v>
      </c>
      <c r="AX1057" s="1">
        <v>1.0</v>
      </c>
      <c r="AY1057" s="1">
        <v>1.0</v>
      </c>
      <c r="AZ1057" s="1">
        <v>0.0</v>
      </c>
      <c r="BA1057" s="1">
        <v>0.74</v>
      </c>
      <c r="BB1057" s="1">
        <v>-1.0</v>
      </c>
      <c r="BC1057" s="1">
        <v>1.0</v>
      </c>
      <c r="BD1057" s="1">
        <v>-1.0</v>
      </c>
      <c r="BE1057" s="1">
        <v>1.0</v>
      </c>
      <c r="BF1057" s="1">
        <v>-1.0</v>
      </c>
      <c r="BG1057" s="1">
        <v>-1.0</v>
      </c>
      <c r="BH1057" s="1">
        <v>1.0</v>
      </c>
      <c r="BI1057" s="1">
        <v>-1.0</v>
      </c>
      <c r="BJ1057" s="1">
        <v>-1.0</v>
      </c>
      <c r="BK1057" s="1">
        <v>1.0</v>
      </c>
      <c r="BL1057" s="1">
        <v>1.0</v>
      </c>
      <c r="BM1057" s="1">
        <v>1.0</v>
      </c>
      <c r="BN1057" s="1">
        <v>-1.0</v>
      </c>
      <c r="BO1057" s="1">
        <v>-1.0</v>
      </c>
      <c r="BP1057" s="1">
        <v>-1.0</v>
      </c>
      <c r="BQ1057" s="1">
        <v>1.0</v>
      </c>
      <c r="BR1057" s="1">
        <v>-1.0</v>
      </c>
      <c r="BS1057" s="1">
        <v>-1.0</v>
      </c>
      <c r="BT1057" s="1">
        <v>-1.0</v>
      </c>
      <c r="BU1057" s="1">
        <v>1.0</v>
      </c>
      <c r="BV1057" s="1">
        <v>-1.0</v>
      </c>
      <c r="BW1057" s="1">
        <v>-1.0</v>
      </c>
      <c r="BX1057" s="1">
        <v>-1.0</v>
      </c>
      <c r="BY1057" s="1">
        <v>-1.0</v>
      </c>
      <c r="BZ1057" s="1">
        <v>-1.0</v>
      </c>
      <c r="CA1057" s="1">
        <v>-1.0</v>
      </c>
      <c r="CB1057" s="1">
        <v>1.0</v>
      </c>
      <c r="CC1057" s="1">
        <v>-1.0</v>
      </c>
      <c r="CD1057" s="1">
        <v>35923.0</v>
      </c>
    </row>
    <row r="1058">
      <c r="A1058" s="1">
        <v>3.1308773E7</v>
      </c>
      <c r="B1058" s="1" t="s">
        <v>5827</v>
      </c>
      <c r="C1058" s="1" t="s">
        <v>5828</v>
      </c>
      <c r="D1058" s="1" t="s">
        <v>5829</v>
      </c>
      <c r="E1058" s="1" t="s">
        <v>85</v>
      </c>
      <c r="H1058" s="1" t="s">
        <v>5830</v>
      </c>
      <c r="I1058" s="1">
        <v>2.34338317E8</v>
      </c>
      <c r="J1058" s="1">
        <v>43469.0</v>
      </c>
      <c r="K1058" s="1" t="s">
        <v>339</v>
      </c>
      <c r="L1058" s="1">
        <v>0.43</v>
      </c>
      <c r="M1058" s="1">
        <v>0.0</v>
      </c>
      <c r="N1058" s="1">
        <v>1.0</v>
      </c>
      <c r="O1058" s="1">
        <v>0.0</v>
      </c>
      <c r="P1058" s="1" t="s">
        <v>123</v>
      </c>
      <c r="Q1058" s="1" t="s">
        <v>185</v>
      </c>
      <c r="R1058" s="1">
        <v>40.71105</v>
      </c>
      <c r="S1058" s="1">
        <v>-73.94563</v>
      </c>
      <c r="T1058" s="1" t="s">
        <v>125</v>
      </c>
      <c r="U1058" s="1" t="s">
        <v>113</v>
      </c>
      <c r="V1058" s="1">
        <v>2.0</v>
      </c>
      <c r="W1058" s="1">
        <v>1.5</v>
      </c>
      <c r="X1058" s="1">
        <v>1.0</v>
      </c>
      <c r="Y1058" s="1">
        <v>1.0</v>
      </c>
      <c r="Z1058" s="1" t="s">
        <v>93</v>
      </c>
      <c r="AA1058" s="1" t="s">
        <v>5831</v>
      </c>
      <c r="AB1058" s="1">
        <v>80.0</v>
      </c>
      <c r="AC1058" s="1">
        <v>1.0</v>
      </c>
      <c r="AD1058" s="1">
        <v>0.0</v>
      </c>
      <c r="AE1058" s="1">
        <v>1.0</v>
      </c>
      <c r="AF1058" s="1" t="s">
        <v>202</v>
      </c>
      <c r="AG1058" s="1">
        <v>1.0</v>
      </c>
      <c r="AH1058" s="1">
        <v>26.0</v>
      </c>
      <c r="AI1058" s="1">
        <v>56.0</v>
      </c>
      <c r="AJ1058" s="1">
        <v>86.0</v>
      </c>
      <c r="AK1058" s="1">
        <v>86.0</v>
      </c>
      <c r="AL1058" s="1">
        <v>1.0</v>
      </c>
      <c r="AM1058" s="1">
        <v>1.0</v>
      </c>
      <c r="AN1058" s="1">
        <v>100.0</v>
      </c>
      <c r="AO1058" s="1">
        <v>10.0</v>
      </c>
      <c r="AP1058" s="1">
        <v>10.0</v>
      </c>
      <c r="AQ1058" s="1">
        <v>10.0</v>
      </c>
      <c r="AR1058" s="1">
        <v>10.0</v>
      </c>
      <c r="AS1058" s="1">
        <v>10.0</v>
      </c>
      <c r="AT1058" s="1">
        <v>10.0</v>
      </c>
      <c r="AU1058" s="1">
        <v>0.0</v>
      </c>
      <c r="AV1058" s="1" t="s">
        <v>96</v>
      </c>
      <c r="AW1058" s="1">
        <v>1.0</v>
      </c>
      <c r="AX1058" s="1">
        <v>0.0</v>
      </c>
      <c r="AY1058" s="1">
        <v>1.0</v>
      </c>
      <c r="AZ1058" s="1">
        <v>0.0</v>
      </c>
      <c r="BA1058" s="1">
        <v>1.0</v>
      </c>
      <c r="BB1058" s="1">
        <v>-1.0</v>
      </c>
      <c r="BC1058" s="1">
        <v>-1.0</v>
      </c>
      <c r="BD1058" s="1">
        <v>-1.0</v>
      </c>
      <c r="BE1058" s="1">
        <v>-1.0</v>
      </c>
      <c r="BF1058" s="1">
        <v>-1.0</v>
      </c>
      <c r="BG1058" s="1">
        <v>-1.0</v>
      </c>
      <c r="BH1058" s="1">
        <v>-1.0</v>
      </c>
      <c r="BI1058" s="1">
        <v>-1.0</v>
      </c>
      <c r="BJ1058" s="1">
        <v>1.0</v>
      </c>
      <c r="BK1058" s="1">
        <v>1.0</v>
      </c>
      <c r="BL1058" s="1">
        <v>1.0</v>
      </c>
      <c r="BM1058" s="1">
        <v>1.0</v>
      </c>
      <c r="BN1058" s="1">
        <v>-1.0</v>
      </c>
      <c r="BO1058" s="1">
        <v>-1.0</v>
      </c>
      <c r="BP1058" s="1">
        <v>-1.0</v>
      </c>
      <c r="BQ1058" s="1">
        <v>-1.0</v>
      </c>
      <c r="BR1058" s="1">
        <v>-1.0</v>
      </c>
      <c r="BS1058" s="1">
        <v>1.0</v>
      </c>
      <c r="BT1058" s="1">
        <v>-1.0</v>
      </c>
      <c r="BU1058" s="1">
        <v>1.0</v>
      </c>
      <c r="BV1058" s="1">
        <v>-1.0</v>
      </c>
      <c r="BW1058" s="1">
        <v>-1.0</v>
      </c>
      <c r="BX1058" s="1">
        <v>-1.0</v>
      </c>
      <c r="BY1058" s="1">
        <v>-1.0</v>
      </c>
      <c r="BZ1058" s="1">
        <v>-1.0</v>
      </c>
      <c r="CA1058" s="1">
        <v>-1.0</v>
      </c>
      <c r="CB1058" s="1">
        <v>-1.0</v>
      </c>
      <c r="CC1058" s="1">
        <v>-1.0</v>
      </c>
      <c r="CD1058" s="1">
        <v>35934.0</v>
      </c>
    </row>
    <row r="1059">
      <c r="A1059" s="1">
        <v>3.4147709E7</v>
      </c>
      <c r="B1059" s="1" t="s">
        <v>5832</v>
      </c>
      <c r="C1059" s="1" t="s">
        <v>325</v>
      </c>
      <c r="D1059" s="1" t="s">
        <v>1470</v>
      </c>
      <c r="E1059" s="1" t="s">
        <v>85</v>
      </c>
      <c r="F1059" s="1" t="s">
        <v>1471</v>
      </c>
      <c r="H1059" s="1" t="s">
        <v>328</v>
      </c>
      <c r="I1059" s="1">
        <v>2.19517861E8</v>
      </c>
      <c r="J1059" s="1">
        <v>43381.0</v>
      </c>
      <c r="K1059" s="1" t="s">
        <v>134</v>
      </c>
      <c r="L1059" s="1">
        <v>0.98</v>
      </c>
      <c r="M1059" s="1">
        <v>0.0</v>
      </c>
      <c r="N1059" s="1">
        <v>328.0</v>
      </c>
      <c r="O1059" s="1">
        <v>0.0</v>
      </c>
      <c r="P1059" s="1" t="s">
        <v>89</v>
      </c>
      <c r="Q1059" s="1" t="s">
        <v>90</v>
      </c>
      <c r="R1059" s="1">
        <v>40.70744</v>
      </c>
      <c r="S1059" s="1">
        <v>-74.01048</v>
      </c>
      <c r="T1059" s="1" t="s">
        <v>91</v>
      </c>
      <c r="U1059" s="1" t="s">
        <v>92</v>
      </c>
      <c r="V1059" s="1">
        <v>4.0</v>
      </c>
      <c r="W1059" s="1">
        <v>1.0</v>
      </c>
      <c r="X1059" s="1">
        <v>1.0</v>
      </c>
      <c r="Y1059" s="1">
        <v>2.0</v>
      </c>
      <c r="Z1059" s="1" t="s">
        <v>93</v>
      </c>
      <c r="AA1059" s="1" t="s">
        <v>3361</v>
      </c>
      <c r="AB1059" s="1">
        <v>229.0</v>
      </c>
      <c r="AC1059" s="1">
        <v>2.0</v>
      </c>
      <c r="AD1059" s="1">
        <v>5.0</v>
      </c>
      <c r="AE1059" s="1">
        <v>2.0</v>
      </c>
      <c r="AF1059" s="1" t="s">
        <v>95</v>
      </c>
      <c r="AG1059" s="1">
        <v>1.0</v>
      </c>
      <c r="AH1059" s="1">
        <v>3.0</v>
      </c>
      <c r="AI1059" s="1">
        <v>33.0</v>
      </c>
      <c r="AJ1059" s="1">
        <v>56.0</v>
      </c>
      <c r="AK1059" s="1">
        <v>331.0</v>
      </c>
      <c r="AL1059" s="1">
        <v>2.0</v>
      </c>
      <c r="AM1059" s="1">
        <v>2.0</v>
      </c>
      <c r="AN1059" s="1">
        <v>100.0</v>
      </c>
      <c r="AO1059" s="1">
        <v>10.0</v>
      </c>
      <c r="AP1059" s="1">
        <v>10.0</v>
      </c>
      <c r="AQ1059" s="1">
        <v>10.0</v>
      </c>
      <c r="AR1059" s="1">
        <v>9.0</v>
      </c>
      <c r="AS1059" s="1">
        <v>10.0</v>
      </c>
      <c r="AT1059" s="1">
        <v>10.0</v>
      </c>
      <c r="AU1059" s="1">
        <v>1.0</v>
      </c>
      <c r="AV1059" s="1" t="s">
        <v>96</v>
      </c>
      <c r="AW1059" s="1">
        <v>327.0</v>
      </c>
      <c r="AX1059" s="1">
        <v>319.0</v>
      </c>
      <c r="AY1059" s="1">
        <v>8.0</v>
      </c>
      <c r="AZ1059" s="1">
        <v>0.0</v>
      </c>
      <c r="BA1059" s="1">
        <v>0.82</v>
      </c>
      <c r="BB1059" s="1">
        <v>-1.0</v>
      </c>
      <c r="BC1059" s="1">
        <v>1.0</v>
      </c>
      <c r="BD1059" s="1">
        <v>-1.0</v>
      </c>
      <c r="BE1059" s="1">
        <v>-1.0</v>
      </c>
      <c r="BF1059" s="1">
        <v>-1.0</v>
      </c>
      <c r="BG1059" s="1">
        <v>-1.0</v>
      </c>
      <c r="BH1059" s="1">
        <v>1.0</v>
      </c>
      <c r="BI1059" s="1">
        <v>-1.0</v>
      </c>
      <c r="BJ1059" s="1">
        <v>1.0</v>
      </c>
      <c r="BK1059" s="1">
        <v>1.0</v>
      </c>
      <c r="BL1059" s="1">
        <v>1.0</v>
      </c>
      <c r="BM1059" s="1">
        <v>1.0</v>
      </c>
      <c r="BN1059" s="1">
        <v>1.0</v>
      </c>
      <c r="BO1059" s="1">
        <v>-1.0</v>
      </c>
      <c r="BP1059" s="1">
        <v>-1.0</v>
      </c>
      <c r="BQ1059" s="1">
        <v>-1.0</v>
      </c>
      <c r="BR1059" s="1">
        <v>-1.0</v>
      </c>
      <c r="BS1059" s="1">
        <v>-1.0</v>
      </c>
      <c r="BT1059" s="1">
        <v>-1.0</v>
      </c>
      <c r="BU1059" s="1">
        <v>1.0</v>
      </c>
      <c r="BV1059" s="1">
        <v>1.0</v>
      </c>
      <c r="BW1059" s="1">
        <v>-1.0</v>
      </c>
      <c r="BX1059" s="1">
        <v>-1.0</v>
      </c>
      <c r="BY1059" s="1">
        <v>-1.0</v>
      </c>
      <c r="BZ1059" s="1">
        <v>1.0</v>
      </c>
      <c r="CA1059" s="1">
        <v>-1.0</v>
      </c>
      <c r="CB1059" s="1">
        <v>-1.0</v>
      </c>
      <c r="CC1059" s="1">
        <v>-1.0</v>
      </c>
      <c r="CD1059" s="1">
        <v>35934.0</v>
      </c>
    </row>
    <row r="1060">
      <c r="A1060" s="1">
        <v>294297.0</v>
      </c>
      <c r="B1060" s="1" t="s">
        <v>5833</v>
      </c>
      <c r="C1060" s="1" t="s">
        <v>5834</v>
      </c>
      <c r="D1060" s="1" t="s">
        <v>5835</v>
      </c>
      <c r="E1060" s="1" t="s">
        <v>85</v>
      </c>
      <c r="F1060" s="1" t="s">
        <v>5836</v>
      </c>
      <c r="G1060" s="1" t="s">
        <v>5837</v>
      </c>
      <c r="H1060" s="1" t="s">
        <v>5838</v>
      </c>
      <c r="I1060" s="1">
        <v>1521604.0</v>
      </c>
      <c r="J1060" s="1">
        <v>40897.0</v>
      </c>
      <c r="K1060" s="1" t="s">
        <v>272</v>
      </c>
      <c r="L1060" s="1">
        <v>0.67</v>
      </c>
      <c r="M1060" s="1">
        <v>0.0</v>
      </c>
      <c r="N1060" s="1">
        <v>1.0</v>
      </c>
      <c r="O1060" s="1">
        <v>0.0</v>
      </c>
      <c r="P1060" s="1" t="s">
        <v>123</v>
      </c>
      <c r="Q1060" s="1" t="s">
        <v>185</v>
      </c>
      <c r="R1060" s="1">
        <v>40.711</v>
      </c>
      <c r="S1060" s="1">
        <v>-73.96225</v>
      </c>
      <c r="T1060" s="1" t="s">
        <v>91</v>
      </c>
      <c r="U1060" s="1" t="s">
        <v>92</v>
      </c>
      <c r="V1060" s="1">
        <v>2.0</v>
      </c>
      <c r="W1060" s="1">
        <v>1.0</v>
      </c>
      <c r="X1060" s="1">
        <v>1.0</v>
      </c>
      <c r="Y1060" s="1">
        <v>1.0</v>
      </c>
      <c r="Z1060" s="1" t="s">
        <v>93</v>
      </c>
      <c r="AA1060" s="1" t="s">
        <v>5839</v>
      </c>
      <c r="AB1060" s="1">
        <v>105.0</v>
      </c>
      <c r="AC1060" s="1">
        <v>1.0</v>
      </c>
      <c r="AD1060" s="1">
        <v>20.0</v>
      </c>
      <c r="AE1060" s="1">
        <v>3.0</v>
      </c>
      <c r="AF1060" s="1" t="s">
        <v>179</v>
      </c>
      <c r="AG1060" s="1">
        <v>1.0</v>
      </c>
      <c r="AH1060" s="1">
        <v>0.0</v>
      </c>
      <c r="AI1060" s="1">
        <v>0.0</v>
      </c>
      <c r="AJ1060" s="1">
        <v>0.0</v>
      </c>
      <c r="AK1060" s="1">
        <v>0.0</v>
      </c>
      <c r="AL1060" s="1">
        <v>11.0</v>
      </c>
      <c r="AM1060" s="1">
        <v>2.0</v>
      </c>
      <c r="AN1060" s="1">
        <v>95.0</v>
      </c>
      <c r="AO1060" s="1">
        <v>10.0</v>
      </c>
      <c r="AP1060" s="1">
        <v>9.0</v>
      </c>
      <c r="AQ1060" s="1">
        <v>10.0</v>
      </c>
      <c r="AR1060" s="1">
        <v>10.0</v>
      </c>
      <c r="AS1060" s="1">
        <v>9.0</v>
      </c>
      <c r="AT1060" s="1">
        <v>9.0</v>
      </c>
      <c r="AU1060" s="1">
        <v>0.0</v>
      </c>
      <c r="AV1060" s="1" t="s">
        <v>96</v>
      </c>
      <c r="AW1060" s="1">
        <v>1.0</v>
      </c>
      <c r="AX1060" s="1">
        <v>1.0</v>
      </c>
      <c r="AY1060" s="1">
        <v>0.0</v>
      </c>
      <c r="AZ1060" s="1">
        <v>0.0</v>
      </c>
      <c r="BA1060" s="1">
        <v>0.16</v>
      </c>
      <c r="BB1060" s="1">
        <v>-1.0</v>
      </c>
      <c r="BC1060" s="1">
        <v>1.0</v>
      </c>
      <c r="BD1060" s="1">
        <v>-1.0</v>
      </c>
      <c r="BE1060" s="1">
        <v>-1.0</v>
      </c>
      <c r="BF1060" s="1">
        <v>-1.0</v>
      </c>
      <c r="BG1060" s="1">
        <v>-1.0</v>
      </c>
      <c r="BH1060" s="1">
        <v>1.0</v>
      </c>
      <c r="BI1060" s="1">
        <v>-1.0</v>
      </c>
      <c r="BJ1060" s="1">
        <v>1.0</v>
      </c>
      <c r="BK1060" s="1">
        <v>-1.0</v>
      </c>
      <c r="BL1060" s="1">
        <v>-1.0</v>
      </c>
      <c r="BM1060" s="1">
        <v>1.0</v>
      </c>
      <c r="BN1060" s="1">
        <v>-1.0</v>
      </c>
      <c r="BO1060" s="1">
        <v>-1.0</v>
      </c>
      <c r="BP1060" s="1">
        <v>-1.0</v>
      </c>
      <c r="BQ1060" s="1">
        <v>1.0</v>
      </c>
      <c r="BR1060" s="1">
        <v>-1.0</v>
      </c>
      <c r="BS1060" s="1">
        <v>-1.0</v>
      </c>
      <c r="BT1060" s="1">
        <v>-1.0</v>
      </c>
      <c r="BU1060" s="1">
        <v>1.0</v>
      </c>
      <c r="BV1060" s="1">
        <v>-1.0</v>
      </c>
      <c r="BW1060" s="1">
        <v>-1.0</v>
      </c>
      <c r="BX1060" s="1">
        <v>-1.0</v>
      </c>
      <c r="BY1060" s="1">
        <v>-1.0</v>
      </c>
      <c r="BZ1060" s="1">
        <v>-1.0</v>
      </c>
      <c r="CA1060" s="1">
        <v>-1.0</v>
      </c>
      <c r="CB1060" s="1">
        <v>-1.0</v>
      </c>
      <c r="CC1060" s="1">
        <v>-1.0</v>
      </c>
      <c r="CD1060" s="1">
        <v>35934.0</v>
      </c>
    </row>
    <row r="1061">
      <c r="A1061" s="1">
        <v>3.3909539E7</v>
      </c>
      <c r="B1061" s="1" t="s">
        <v>5840</v>
      </c>
      <c r="C1061" s="1" t="s">
        <v>5841</v>
      </c>
      <c r="D1061" s="1" t="s">
        <v>5842</v>
      </c>
      <c r="E1061" s="1" t="s">
        <v>85</v>
      </c>
      <c r="F1061" s="1" t="s">
        <v>5843</v>
      </c>
      <c r="G1061" s="1" t="s">
        <v>5844</v>
      </c>
      <c r="H1061" s="1" t="s">
        <v>5845</v>
      </c>
      <c r="I1061" s="1">
        <v>1.9057986E7</v>
      </c>
      <c r="J1061" s="1">
        <v>41848.0</v>
      </c>
      <c r="K1061" s="1" t="s">
        <v>88</v>
      </c>
      <c r="L1061" s="1">
        <v>0.8</v>
      </c>
      <c r="M1061" s="1">
        <v>0.0</v>
      </c>
      <c r="N1061" s="1">
        <v>1.0</v>
      </c>
      <c r="O1061" s="1">
        <v>1.0</v>
      </c>
      <c r="P1061" s="1" t="s">
        <v>123</v>
      </c>
      <c r="Q1061" s="1" t="s">
        <v>124</v>
      </c>
      <c r="R1061" s="1">
        <v>40.67794</v>
      </c>
      <c r="S1061" s="1">
        <v>-73.96023</v>
      </c>
      <c r="T1061" s="1" t="s">
        <v>274</v>
      </c>
      <c r="U1061" s="1" t="s">
        <v>92</v>
      </c>
      <c r="V1061" s="1">
        <v>4.0</v>
      </c>
      <c r="W1061" s="1">
        <v>1.0</v>
      </c>
      <c r="X1061" s="1">
        <v>1.0</v>
      </c>
      <c r="Y1061" s="1">
        <v>2.0</v>
      </c>
      <c r="Z1061" s="1" t="s">
        <v>93</v>
      </c>
      <c r="AA1061" s="1" t="s">
        <v>5846</v>
      </c>
      <c r="AB1061" s="1">
        <v>400.0</v>
      </c>
      <c r="AC1061" s="1">
        <v>2.0</v>
      </c>
      <c r="AD1061" s="1">
        <v>100.0</v>
      </c>
      <c r="AE1061" s="1">
        <v>1.0</v>
      </c>
      <c r="AF1061" s="1" t="s">
        <v>202</v>
      </c>
      <c r="AG1061" s="1">
        <v>1.0</v>
      </c>
      <c r="AH1061" s="1">
        <v>30.0</v>
      </c>
      <c r="AI1061" s="1">
        <v>58.0</v>
      </c>
      <c r="AJ1061" s="1">
        <v>88.0</v>
      </c>
      <c r="AK1061" s="1">
        <v>362.0</v>
      </c>
      <c r="AL1061" s="1">
        <v>2.0</v>
      </c>
      <c r="AM1061" s="1">
        <v>2.0</v>
      </c>
      <c r="AN1061" s="1">
        <v>100.0</v>
      </c>
      <c r="AO1061" s="1">
        <v>10.0</v>
      </c>
      <c r="AP1061" s="1">
        <v>9.0</v>
      </c>
      <c r="AQ1061" s="1">
        <v>10.0</v>
      </c>
      <c r="AR1061" s="1">
        <v>10.0</v>
      </c>
      <c r="AS1061" s="1">
        <v>10.0</v>
      </c>
      <c r="AT1061" s="1">
        <v>8.0</v>
      </c>
      <c r="AU1061" s="1">
        <v>0.0</v>
      </c>
      <c r="AV1061" s="1" t="s">
        <v>96</v>
      </c>
      <c r="AW1061" s="1">
        <v>1.0</v>
      </c>
      <c r="AX1061" s="1">
        <v>1.0</v>
      </c>
      <c r="AY1061" s="1">
        <v>0.0</v>
      </c>
      <c r="AZ1061" s="1">
        <v>0.0</v>
      </c>
      <c r="BA1061" s="1">
        <v>0.82</v>
      </c>
      <c r="BB1061" s="1">
        <v>-1.0</v>
      </c>
      <c r="BC1061" s="1">
        <v>1.0</v>
      </c>
      <c r="BD1061" s="1">
        <v>-1.0</v>
      </c>
      <c r="BE1061" s="1">
        <v>-1.0</v>
      </c>
      <c r="BF1061" s="1">
        <v>-1.0</v>
      </c>
      <c r="BG1061" s="1">
        <v>-1.0</v>
      </c>
      <c r="BH1061" s="1">
        <v>-1.0</v>
      </c>
      <c r="BI1061" s="1">
        <v>1.0</v>
      </c>
      <c r="BJ1061" s="1">
        <v>1.0</v>
      </c>
      <c r="BK1061" s="1">
        <v>-1.0</v>
      </c>
      <c r="BL1061" s="1">
        <v>-1.0</v>
      </c>
      <c r="BM1061" s="1">
        <v>1.0</v>
      </c>
      <c r="BN1061" s="1">
        <v>1.0</v>
      </c>
      <c r="BO1061" s="1">
        <v>1.0</v>
      </c>
      <c r="BP1061" s="1">
        <v>-1.0</v>
      </c>
      <c r="BQ1061" s="1">
        <v>1.0</v>
      </c>
      <c r="BR1061" s="1">
        <v>-1.0</v>
      </c>
      <c r="BS1061" s="1">
        <v>-1.0</v>
      </c>
      <c r="BT1061" s="1">
        <v>-1.0</v>
      </c>
      <c r="BU1061" s="1">
        <v>1.0</v>
      </c>
      <c r="BV1061" s="1">
        <v>-1.0</v>
      </c>
      <c r="BW1061" s="1">
        <v>1.0</v>
      </c>
      <c r="BX1061" s="1">
        <v>1.0</v>
      </c>
      <c r="BY1061" s="1">
        <v>-1.0</v>
      </c>
      <c r="BZ1061" s="1">
        <v>1.0</v>
      </c>
      <c r="CA1061" s="1">
        <v>1.0</v>
      </c>
      <c r="CB1061" s="1">
        <v>-1.0</v>
      </c>
      <c r="CC1061" s="1">
        <v>-1.0</v>
      </c>
      <c r="CD1061" s="1">
        <v>35974.0</v>
      </c>
    </row>
    <row r="1062">
      <c r="A1062" s="1">
        <v>1.2021544E7</v>
      </c>
      <c r="B1062" s="1" t="s">
        <v>5847</v>
      </c>
      <c r="C1062" s="1" t="s">
        <v>5848</v>
      </c>
      <c r="D1062" s="1" t="s">
        <v>5848</v>
      </c>
      <c r="E1062" s="1" t="s">
        <v>85</v>
      </c>
      <c r="I1062" s="1">
        <v>6.2345719E7</v>
      </c>
      <c r="J1062" s="1">
        <v>42439.0</v>
      </c>
      <c r="M1062" s="1">
        <v>0.0</v>
      </c>
      <c r="N1062" s="1">
        <v>1.0</v>
      </c>
      <c r="O1062" s="1">
        <v>0.0</v>
      </c>
      <c r="P1062" s="1" t="s">
        <v>123</v>
      </c>
      <c r="Q1062" s="1" t="s">
        <v>124</v>
      </c>
      <c r="R1062" s="1">
        <v>40.66734</v>
      </c>
      <c r="S1062" s="1">
        <v>-73.94232</v>
      </c>
      <c r="T1062" s="1" t="s">
        <v>91</v>
      </c>
      <c r="U1062" s="1" t="s">
        <v>113</v>
      </c>
      <c r="V1062" s="1">
        <v>2.0</v>
      </c>
      <c r="W1062" s="1">
        <v>1.0</v>
      </c>
      <c r="X1062" s="1">
        <v>1.0</v>
      </c>
      <c r="Y1062" s="1">
        <v>1.0</v>
      </c>
      <c r="Z1062" s="1" t="s">
        <v>93</v>
      </c>
      <c r="AA1062" s="1" t="s">
        <v>2258</v>
      </c>
      <c r="AB1062" s="1">
        <v>44.0</v>
      </c>
      <c r="AC1062" s="1">
        <v>1.0</v>
      </c>
      <c r="AD1062" s="1">
        <v>0.0</v>
      </c>
      <c r="AE1062" s="1">
        <v>2.0</v>
      </c>
      <c r="AF1062" s="1" t="s">
        <v>159</v>
      </c>
      <c r="AG1062" s="1">
        <v>1.0</v>
      </c>
      <c r="AH1062" s="1">
        <v>0.0</v>
      </c>
      <c r="AI1062" s="1">
        <v>0.0</v>
      </c>
      <c r="AJ1062" s="1">
        <v>0.0</v>
      </c>
      <c r="AK1062" s="1">
        <v>0.0</v>
      </c>
      <c r="AL1062" s="1">
        <v>5.0</v>
      </c>
      <c r="AM1062" s="1">
        <v>0.0</v>
      </c>
      <c r="AN1062" s="1">
        <v>95.0</v>
      </c>
      <c r="AO1062" s="1">
        <v>10.0</v>
      </c>
      <c r="AP1062" s="1">
        <v>10.0</v>
      </c>
      <c r="AQ1062" s="1">
        <v>10.0</v>
      </c>
      <c r="AR1062" s="1">
        <v>10.0</v>
      </c>
      <c r="AS1062" s="1">
        <v>9.0</v>
      </c>
      <c r="AT1062" s="1">
        <v>10.0</v>
      </c>
      <c r="AU1062" s="1">
        <v>0.0</v>
      </c>
      <c r="AV1062" s="1" t="s">
        <v>105</v>
      </c>
      <c r="AW1062" s="1">
        <v>1.0</v>
      </c>
      <c r="AX1062" s="1">
        <v>0.0</v>
      </c>
      <c r="AY1062" s="1">
        <v>1.0</v>
      </c>
      <c r="AZ1062" s="1">
        <v>0.0</v>
      </c>
      <c r="BA1062" s="1">
        <v>0.38</v>
      </c>
      <c r="BB1062" s="1">
        <v>-1.0</v>
      </c>
      <c r="BC1062" s="1">
        <v>1.0</v>
      </c>
      <c r="BD1062" s="1">
        <v>-1.0</v>
      </c>
      <c r="BE1062" s="1">
        <v>-1.0</v>
      </c>
      <c r="BF1062" s="1">
        <v>-1.0</v>
      </c>
      <c r="BG1062" s="1">
        <v>-1.0</v>
      </c>
      <c r="BH1062" s="1">
        <v>-1.0</v>
      </c>
      <c r="BI1062" s="1">
        <v>-1.0</v>
      </c>
      <c r="BJ1062" s="1">
        <v>1.0</v>
      </c>
      <c r="BK1062" s="1">
        <v>-1.0</v>
      </c>
      <c r="BL1062" s="1">
        <v>-1.0</v>
      </c>
      <c r="BM1062" s="1">
        <v>-1.0</v>
      </c>
      <c r="BN1062" s="1">
        <v>-1.0</v>
      </c>
      <c r="BO1062" s="1">
        <v>-1.0</v>
      </c>
      <c r="BP1062" s="1">
        <v>-1.0</v>
      </c>
      <c r="BQ1062" s="1">
        <v>-1.0</v>
      </c>
      <c r="BR1062" s="1">
        <v>-1.0</v>
      </c>
      <c r="BS1062" s="1">
        <v>-1.0</v>
      </c>
      <c r="BT1062" s="1">
        <v>-1.0</v>
      </c>
      <c r="BU1062" s="1">
        <v>1.0</v>
      </c>
      <c r="BV1062" s="1">
        <v>-1.0</v>
      </c>
      <c r="BW1062" s="1">
        <v>-1.0</v>
      </c>
      <c r="BX1062" s="1">
        <v>-1.0</v>
      </c>
      <c r="BY1062" s="1">
        <v>-1.0</v>
      </c>
      <c r="BZ1062" s="1">
        <v>-1.0</v>
      </c>
      <c r="CA1062" s="1">
        <v>-1.0</v>
      </c>
      <c r="CB1062" s="1">
        <v>-1.0</v>
      </c>
      <c r="CC1062" s="1">
        <v>-1.0</v>
      </c>
      <c r="CD1062" s="1">
        <v>36020.0</v>
      </c>
    </row>
    <row r="1063">
      <c r="A1063" s="1">
        <v>3.6476675E7</v>
      </c>
      <c r="B1063" s="1" t="s">
        <v>5849</v>
      </c>
      <c r="E1063" s="1" t="s">
        <v>85</v>
      </c>
      <c r="H1063" s="1" t="s">
        <v>5850</v>
      </c>
      <c r="I1063" s="1">
        <v>8636072.0</v>
      </c>
      <c r="J1063" s="1">
        <v>41521.0</v>
      </c>
      <c r="M1063" s="1">
        <v>0.0</v>
      </c>
      <c r="N1063" s="1">
        <v>1.0</v>
      </c>
      <c r="O1063" s="1">
        <v>0.0</v>
      </c>
      <c r="P1063" s="1" t="s">
        <v>89</v>
      </c>
      <c r="Q1063" s="1" t="s">
        <v>370</v>
      </c>
      <c r="R1063" s="1">
        <v>40.76236</v>
      </c>
      <c r="S1063" s="1">
        <v>-73.99255</v>
      </c>
      <c r="T1063" s="1" t="s">
        <v>125</v>
      </c>
      <c r="U1063" s="1" t="s">
        <v>92</v>
      </c>
      <c r="V1063" s="1">
        <v>2.0</v>
      </c>
      <c r="W1063" s="1">
        <v>1.0</v>
      </c>
      <c r="X1063" s="1">
        <v>1.0</v>
      </c>
      <c r="Y1063" s="1">
        <v>1.0</v>
      </c>
      <c r="Z1063" s="1" t="s">
        <v>93</v>
      </c>
      <c r="AA1063" s="1" t="s">
        <v>5851</v>
      </c>
      <c r="AB1063" s="1">
        <v>260.0</v>
      </c>
      <c r="AC1063" s="1">
        <v>1.0</v>
      </c>
      <c r="AD1063" s="1">
        <v>0.0</v>
      </c>
      <c r="AE1063" s="1">
        <v>3.0</v>
      </c>
      <c r="AF1063" s="1" t="s">
        <v>137</v>
      </c>
      <c r="AG1063" s="1">
        <v>1.0</v>
      </c>
      <c r="AH1063" s="1">
        <v>9.0</v>
      </c>
      <c r="AI1063" s="1">
        <v>9.0</v>
      </c>
      <c r="AJ1063" s="1">
        <v>9.0</v>
      </c>
      <c r="AK1063" s="1">
        <v>9.0</v>
      </c>
      <c r="AL1063" s="1">
        <v>0.0</v>
      </c>
      <c r="AM1063" s="1">
        <v>0.0</v>
      </c>
      <c r="AU1063" s="1">
        <v>1.0</v>
      </c>
      <c r="AV1063" s="1" t="s">
        <v>105</v>
      </c>
      <c r="AW1063" s="1">
        <v>1.0</v>
      </c>
      <c r="AX1063" s="1">
        <v>1.0</v>
      </c>
      <c r="AY1063" s="1">
        <v>0.0</v>
      </c>
      <c r="AZ1063" s="1">
        <v>0.0</v>
      </c>
      <c r="BB1063" s="1">
        <v>-1.0</v>
      </c>
      <c r="BC1063" s="1">
        <v>1.0</v>
      </c>
      <c r="BD1063" s="1">
        <v>-1.0</v>
      </c>
      <c r="BE1063" s="1">
        <v>-1.0</v>
      </c>
      <c r="BF1063" s="1">
        <v>-1.0</v>
      </c>
      <c r="BG1063" s="1">
        <v>-1.0</v>
      </c>
      <c r="BH1063" s="1">
        <v>-1.0</v>
      </c>
      <c r="BI1063" s="1">
        <v>-1.0</v>
      </c>
      <c r="BJ1063" s="1">
        <v>1.0</v>
      </c>
      <c r="BK1063" s="1">
        <v>-1.0</v>
      </c>
      <c r="BL1063" s="1">
        <v>-1.0</v>
      </c>
      <c r="BM1063" s="1">
        <v>1.0</v>
      </c>
      <c r="BN1063" s="1">
        <v>1.0</v>
      </c>
      <c r="BO1063" s="1">
        <v>-1.0</v>
      </c>
      <c r="BP1063" s="1">
        <v>-1.0</v>
      </c>
      <c r="BQ1063" s="1">
        <v>-1.0</v>
      </c>
      <c r="BR1063" s="1">
        <v>-1.0</v>
      </c>
      <c r="BS1063" s="1">
        <v>-1.0</v>
      </c>
      <c r="BT1063" s="1">
        <v>-1.0</v>
      </c>
      <c r="BU1063" s="1">
        <v>1.0</v>
      </c>
      <c r="BV1063" s="1">
        <v>-1.0</v>
      </c>
      <c r="BW1063" s="1">
        <v>-1.0</v>
      </c>
      <c r="BX1063" s="1">
        <v>-1.0</v>
      </c>
      <c r="BY1063" s="1">
        <v>-1.0</v>
      </c>
      <c r="BZ1063" s="1">
        <v>-1.0</v>
      </c>
      <c r="CA1063" s="1">
        <v>-1.0</v>
      </c>
      <c r="CB1063" s="1">
        <v>-1.0</v>
      </c>
      <c r="CC1063" s="1">
        <v>-1.0</v>
      </c>
      <c r="CD1063" s="1">
        <v>36039.0</v>
      </c>
    </row>
    <row r="1064">
      <c r="A1064" s="1">
        <v>1.8330346E7</v>
      </c>
      <c r="B1064" s="1" t="s">
        <v>5852</v>
      </c>
      <c r="C1064" s="1" t="s">
        <v>5853</v>
      </c>
      <c r="D1064" s="1" t="s">
        <v>5854</v>
      </c>
      <c r="E1064" s="1" t="s">
        <v>85</v>
      </c>
      <c r="F1064" s="1" t="s">
        <v>5855</v>
      </c>
      <c r="G1064" s="1" t="s">
        <v>5856</v>
      </c>
      <c r="H1064" s="1" t="s">
        <v>5857</v>
      </c>
      <c r="I1064" s="1">
        <v>327033.0</v>
      </c>
      <c r="J1064" s="1">
        <v>40537.0</v>
      </c>
      <c r="K1064" s="1" t="s">
        <v>134</v>
      </c>
      <c r="L1064" s="1">
        <v>1.0</v>
      </c>
      <c r="M1064" s="1">
        <v>0.0</v>
      </c>
      <c r="N1064" s="1">
        <v>1.0</v>
      </c>
      <c r="O1064" s="1">
        <v>1.0</v>
      </c>
      <c r="P1064" s="1" t="s">
        <v>123</v>
      </c>
      <c r="Q1064" s="1" t="s">
        <v>124</v>
      </c>
      <c r="R1064" s="1">
        <v>40.69408</v>
      </c>
      <c r="S1064" s="1">
        <v>-73.92307</v>
      </c>
      <c r="T1064" s="1" t="s">
        <v>91</v>
      </c>
      <c r="U1064" s="1" t="s">
        <v>92</v>
      </c>
      <c r="V1064" s="1">
        <v>6.0</v>
      </c>
      <c r="W1064" s="1">
        <v>1.0</v>
      </c>
      <c r="X1064" s="1">
        <v>3.0</v>
      </c>
      <c r="Y1064" s="1">
        <v>1.0</v>
      </c>
      <c r="Z1064" s="1" t="s">
        <v>93</v>
      </c>
      <c r="AA1064" s="1" t="s">
        <v>5858</v>
      </c>
      <c r="AB1064" s="1">
        <v>160.0</v>
      </c>
      <c r="AC1064" s="1">
        <v>2.0</v>
      </c>
      <c r="AD1064" s="1">
        <v>20.0</v>
      </c>
      <c r="AE1064" s="1">
        <v>3.0</v>
      </c>
      <c r="AF1064" s="1" t="s">
        <v>341</v>
      </c>
      <c r="AG1064" s="1">
        <v>1.0</v>
      </c>
      <c r="AH1064" s="1">
        <v>23.0</v>
      </c>
      <c r="AI1064" s="1">
        <v>23.0</v>
      </c>
      <c r="AJ1064" s="1">
        <v>23.0</v>
      </c>
      <c r="AK1064" s="1">
        <v>23.0</v>
      </c>
      <c r="AL1064" s="1">
        <v>7.0</v>
      </c>
      <c r="AM1064" s="1">
        <v>0.0</v>
      </c>
      <c r="AN1064" s="1">
        <v>90.0</v>
      </c>
      <c r="AO1064" s="1">
        <v>10.0</v>
      </c>
      <c r="AP1064" s="1">
        <v>9.0</v>
      </c>
      <c r="AQ1064" s="1">
        <v>10.0</v>
      </c>
      <c r="AR1064" s="1">
        <v>10.0</v>
      </c>
      <c r="AS1064" s="1">
        <v>10.0</v>
      </c>
      <c r="AT1064" s="1">
        <v>9.0</v>
      </c>
      <c r="AU1064" s="1">
        <v>0.0</v>
      </c>
      <c r="AV1064" s="1" t="s">
        <v>117</v>
      </c>
      <c r="AW1064" s="1">
        <v>2.0</v>
      </c>
      <c r="AX1064" s="1">
        <v>2.0</v>
      </c>
      <c r="AY1064" s="1">
        <v>0.0</v>
      </c>
      <c r="AZ1064" s="1">
        <v>0.0</v>
      </c>
      <c r="BA1064" s="1">
        <v>0.26</v>
      </c>
      <c r="BB1064" s="1">
        <v>-1.0</v>
      </c>
      <c r="BC1064" s="1">
        <v>-1.0</v>
      </c>
      <c r="BD1064" s="1">
        <v>-1.0</v>
      </c>
      <c r="BE1064" s="1">
        <v>-1.0</v>
      </c>
      <c r="BF1064" s="1">
        <v>-1.0</v>
      </c>
      <c r="BG1064" s="1">
        <v>-1.0</v>
      </c>
      <c r="BH1064" s="1">
        <v>-1.0</v>
      </c>
      <c r="BI1064" s="1">
        <v>-1.0</v>
      </c>
      <c r="BJ1064" s="1">
        <v>-1.0</v>
      </c>
      <c r="BK1064" s="1">
        <v>-1.0</v>
      </c>
      <c r="BL1064" s="1">
        <v>-1.0</v>
      </c>
      <c r="BM1064" s="1">
        <v>-1.0</v>
      </c>
      <c r="BN1064" s="1">
        <v>-1.0</v>
      </c>
      <c r="BO1064" s="1">
        <v>-1.0</v>
      </c>
      <c r="BP1064" s="1">
        <v>1.0</v>
      </c>
      <c r="BQ1064" s="1">
        <v>-1.0</v>
      </c>
      <c r="BR1064" s="1">
        <v>-1.0</v>
      </c>
      <c r="BS1064" s="1">
        <v>-1.0</v>
      </c>
      <c r="BT1064" s="1">
        <v>-1.0</v>
      </c>
      <c r="BU1064" s="1">
        <v>1.0</v>
      </c>
      <c r="BV1064" s="1">
        <v>-1.0</v>
      </c>
      <c r="BW1064" s="1">
        <v>-1.0</v>
      </c>
      <c r="BX1064" s="1">
        <v>1.0</v>
      </c>
      <c r="BY1064" s="1">
        <v>-1.0</v>
      </c>
      <c r="BZ1064" s="1">
        <v>-1.0</v>
      </c>
      <c r="CA1064" s="1">
        <v>-1.0</v>
      </c>
      <c r="CB1064" s="1">
        <v>-1.0</v>
      </c>
      <c r="CC1064" s="1">
        <v>-1.0</v>
      </c>
      <c r="CD1064" s="1">
        <v>36059.0</v>
      </c>
    </row>
    <row r="1065">
      <c r="A1065" s="1">
        <v>2.0902644E7</v>
      </c>
      <c r="B1065" s="1" t="s">
        <v>5859</v>
      </c>
      <c r="C1065" s="1" t="s">
        <v>5860</v>
      </c>
      <c r="D1065" s="1" t="s">
        <v>5861</v>
      </c>
      <c r="E1065" s="1" t="s">
        <v>85</v>
      </c>
      <c r="F1065" s="1" t="s">
        <v>5862</v>
      </c>
      <c r="G1065" s="1" t="s">
        <v>5863</v>
      </c>
      <c r="I1065" s="1">
        <v>1.10348515E8</v>
      </c>
      <c r="J1065" s="1">
        <v>42742.0</v>
      </c>
      <c r="M1065" s="1">
        <v>0.0</v>
      </c>
      <c r="N1065" s="1">
        <v>1.0</v>
      </c>
      <c r="O1065" s="1">
        <v>1.0</v>
      </c>
      <c r="P1065" s="1" t="s">
        <v>123</v>
      </c>
      <c r="Q1065" s="1" t="s">
        <v>124</v>
      </c>
      <c r="R1065" s="1">
        <v>40.72965</v>
      </c>
      <c r="S1065" s="1">
        <v>-73.95707</v>
      </c>
      <c r="T1065" s="1" t="s">
        <v>91</v>
      </c>
      <c r="U1065" s="1" t="s">
        <v>113</v>
      </c>
      <c r="V1065" s="1">
        <v>2.0</v>
      </c>
      <c r="W1065" s="1">
        <v>1.0</v>
      </c>
      <c r="X1065" s="1">
        <v>1.0</v>
      </c>
      <c r="Y1065" s="1">
        <v>1.0</v>
      </c>
      <c r="Z1065" s="1" t="s">
        <v>93</v>
      </c>
      <c r="AA1065" s="1" t="s">
        <v>5864</v>
      </c>
      <c r="AB1065" s="1">
        <v>98.0</v>
      </c>
      <c r="AC1065" s="1">
        <v>1.0</v>
      </c>
      <c r="AD1065" s="1">
        <v>0.0</v>
      </c>
      <c r="AE1065" s="1">
        <v>2.0</v>
      </c>
      <c r="AF1065" s="1" t="s">
        <v>323</v>
      </c>
      <c r="AG1065" s="1">
        <v>1.0</v>
      </c>
      <c r="AH1065" s="1">
        <v>0.0</v>
      </c>
      <c r="AI1065" s="1">
        <v>0.0</v>
      </c>
      <c r="AJ1065" s="1">
        <v>0.0</v>
      </c>
      <c r="AK1065" s="1">
        <v>0.0</v>
      </c>
      <c r="AL1065" s="1">
        <v>7.0</v>
      </c>
      <c r="AM1065" s="1">
        <v>0.0</v>
      </c>
      <c r="AN1065" s="1">
        <v>94.0</v>
      </c>
      <c r="AO1065" s="1">
        <v>10.0</v>
      </c>
      <c r="AP1065" s="1">
        <v>9.0</v>
      </c>
      <c r="AQ1065" s="1">
        <v>10.0</v>
      </c>
      <c r="AR1065" s="1">
        <v>10.0</v>
      </c>
      <c r="AS1065" s="1">
        <v>10.0</v>
      </c>
      <c r="AT1065" s="1">
        <v>10.0</v>
      </c>
      <c r="AU1065" s="1">
        <v>0.0</v>
      </c>
      <c r="AV1065" s="1" t="s">
        <v>96</v>
      </c>
      <c r="AW1065" s="1">
        <v>1.0</v>
      </c>
      <c r="AX1065" s="1">
        <v>0.0</v>
      </c>
      <c r="AY1065" s="1">
        <v>1.0</v>
      </c>
      <c r="AZ1065" s="1">
        <v>0.0</v>
      </c>
      <c r="BA1065" s="1">
        <v>0.34</v>
      </c>
      <c r="BB1065" s="1">
        <v>-1.0</v>
      </c>
      <c r="BC1065" s="1">
        <v>1.0</v>
      </c>
      <c r="BD1065" s="1">
        <v>-1.0</v>
      </c>
      <c r="BE1065" s="1">
        <v>-1.0</v>
      </c>
      <c r="BF1065" s="1">
        <v>-1.0</v>
      </c>
      <c r="BG1065" s="1">
        <v>-1.0</v>
      </c>
      <c r="BH1065" s="1">
        <v>-1.0</v>
      </c>
      <c r="BI1065" s="1">
        <v>-1.0</v>
      </c>
      <c r="BJ1065" s="1">
        <v>-1.0</v>
      </c>
      <c r="BK1065" s="1">
        <v>-1.0</v>
      </c>
      <c r="BL1065" s="1">
        <v>-1.0</v>
      </c>
      <c r="BM1065" s="1">
        <v>1.0</v>
      </c>
      <c r="BN1065" s="1">
        <v>-1.0</v>
      </c>
      <c r="BO1065" s="1">
        <v>-1.0</v>
      </c>
      <c r="BP1065" s="1">
        <v>-1.0</v>
      </c>
      <c r="BQ1065" s="1">
        <v>-1.0</v>
      </c>
      <c r="BR1065" s="1">
        <v>-1.0</v>
      </c>
      <c r="BS1065" s="1">
        <v>-1.0</v>
      </c>
      <c r="BT1065" s="1">
        <v>-1.0</v>
      </c>
      <c r="BU1065" s="1">
        <v>1.0</v>
      </c>
      <c r="BV1065" s="1">
        <v>-1.0</v>
      </c>
      <c r="BW1065" s="1">
        <v>-1.0</v>
      </c>
      <c r="BX1065" s="1">
        <v>-1.0</v>
      </c>
      <c r="BY1065" s="1">
        <v>-1.0</v>
      </c>
      <c r="BZ1065" s="1">
        <v>1.0</v>
      </c>
      <c r="CA1065" s="1">
        <v>-1.0</v>
      </c>
      <c r="CB1065" s="1">
        <v>-1.0</v>
      </c>
      <c r="CC1065" s="1">
        <v>-1.0</v>
      </c>
      <c r="CD1065" s="1">
        <v>36096.0</v>
      </c>
    </row>
    <row r="1066">
      <c r="A1066" s="1">
        <v>7216192.0</v>
      </c>
      <c r="B1066" s="1" t="s">
        <v>5865</v>
      </c>
      <c r="C1066" s="1" t="s">
        <v>5866</v>
      </c>
      <c r="D1066" s="1" t="s">
        <v>5867</v>
      </c>
      <c r="E1066" s="1" t="s">
        <v>85</v>
      </c>
      <c r="F1066" s="1" t="s">
        <v>5868</v>
      </c>
      <c r="G1066" s="1" t="s">
        <v>5869</v>
      </c>
      <c r="H1066" s="1" t="s">
        <v>5870</v>
      </c>
      <c r="I1066" s="1">
        <v>1.7464442E7</v>
      </c>
      <c r="J1066" s="1">
        <v>41820.0</v>
      </c>
      <c r="M1066" s="1">
        <v>0.0</v>
      </c>
      <c r="N1066" s="1">
        <v>1.0</v>
      </c>
      <c r="O1066" s="1">
        <v>0.0</v>
      </c>
      <c r="P1066" s="1" t="s">
        <v>89</v>
      </c>
      <c r="Q1066" s="1" t="s">
        <v>613</v>
      </c>
      <c r="R1066" s="1">
        <v>40.80492</v>
      </c>
      <c r="S1066" s="1">
        <v>-73.9448599999999</v>
      </c>
      <c r="T1066" s="1" t="s">
        <v>91</v>
      </c>
      <c r="U1066" s="1" t="s">
        <v>113</v>
      </c>
      <c r="V1066" s="1">
        <v>2.0</v>
      </c>
      <c r="W1066" s="1">
        <v>1.0</v>
      </c>
      <c r="X1066" s="1">
        <v>1.0</v>
      </c>
      <c r="Y1066" s="1">
        <v>1.0</v>
      </c>
      <c r="Z1066" s="1" t="s">
        <v>93</v>
      </c>
      <c r="AA1066" s="1" t="s">
        <v>5871</v>
      </c>
      <c r="AB1066" s="1">
        <v>125.0</v>
      </c>
      <c r="AC1066" s="1">
        <v>1.0</v>
      </c>
      <c r="AD1066" s="1">
        <v>0.0</v>
      </c>
      <c r="AE1066" s="1">
        <v>2.0</v>
      </c>
      <c r="AF1066" s="1" t="s">
        <v>673</v>
      </c>
      <c r="AG1066" s="1">
        <v>1.0</v>
      </c>
      <c r="AH1066" s="1">
        <v>0.0</v>
      </c>
      <c r="AI1066" s="1">
        <v>0.0</v>
      </c>
      <c r="AJ1066" s="1">
        <v>0.0</v>
      </c>
      <c r="AK1066" s="1">
        <v>0.0</v>
      </c>
      <c r="AL1066" s="1">
        <v>3.0</v>
      </c>
      <c r="AM1066" s="1">
        <v>0.0</v>
      </c>
      <c r="AN1066" s="1">
        <v>100.0</v>
      </c>
      <c r="AO1066" s="1">
        <v>10.0</v>
      </c>
      <c r="AP1066" s="1">
        <v>10.0</v>
      </c>
      <c r="AQ1066" s="1">
        <v>10.0</v>
      </c>
      <c r="AR1066" s="1">
        <v>10.0</v>
      </c>
      <c r="AS1066" s="1">
        <v>10.0</v>
      </c>
      <c r="AT1066" s="1">
        <v>10.0</v>
      </c>
      <c r="AU1066" s="1">
        <v>0.0</v>
      </c>
      <c r="AV1066" s="1" t="s">
        <v>96</v>
      </c>
      <c r="AW1066" s="1">
        <v>1.0</v>
      </c>
      <c r="AX1066" s="1">
        <v>0.0</v>
      </c>
      <c r="AY1066" s="1">
        <v>1.0</v>
      </c>
      <c r="AZ1066" s="1">
        <v>0.0</v>
      </c>
      <c r="BA1066" s="1">
        <v>0.08</v>
      </c>
      <c r="BB1066" s="1">
        <v>-1.0</v>
      </c>
      <c r="BC1066" s="1">
        <v>1.0</v>
      </c>
      <c r="BD1066" s="1">
        <v>-1.0</v>
      </c>
      <c r="BE1066" s="1">
        <v>-1.0</v>
      </c>
      <c r="BF1066" s="1">
        <v>-1.0</v>
      </c>
      <c r="BG1066" s="1">
        <v>-1.0</v>
      </c>
      <c r="BH1066" s="1">
        <v>-1.0</v>
      </c>
      <c r="BI1066" s="1">
        <v>-1.0</v>
      </c>
      <c r="BJ1066" s="1">
        <v>-1.0</v>
      </c>
      <c r="BK1066" s="1">
        <v>-1.0</v>
      </c>
      <c r="BL1066" s="1">
        <v>-1.0</v>
      </c>
      <c r="BM1066" s="1">
        <v>1.0</v>
      </c>
      <c r="BN1066" s="1">
        <v>-1.0</v>
      </c>
      <c r="BO1066" s="1">
        <v>-1.0</v>
      </c>
      <c r="BP1066" s="1">
        <v>1.0</v>
      </c>
      <c r="BQ1066" s="1">
        <v>-1.0</v>
      </c>
      <c r="BR1066" s="1">
        <v>-1.0</v>
      </c>
      <c r="BS1066" s="1">
        <v>-1.0</v>
      </c>
      <c r="BT1066" s="1">
        <v>-1.0</v>
      </c>
      <c r="BU1066" s="1">
        <v>1.0</v>
      </c>
      <c r="BV1066" s="1">
        <v>-1.0</v>
      </c>
      <c r="BW1066" s="1">
        <v>1.0</v>
      </c>
      <c r="BX1066" s="1">
        <v>-1.0</v>
      </c>
      <c r="BY1066" s="1">
        <v>-1.0</v>
      </c>
      <c r="BZ1066" s="1">
        <v>-1.0</v>
      </c>
      <c r="CA1066" s="1">
        <v>-1.0</v>
      </c>
      <c r="CB1066" s="1">
        <v>-1.0</v>
      </c>
      <c r="CC1066" s="1">
        <v>-1.0</v>
      </c>
      <c r="CD1066" s="1">
        <v>36149.0</v>
      </c>
    </row>
    <row r="1067">
      <c r="A1067" s="1">
        <v>3513662.0</v>
      </c>
      <c r="B1067" s="1" t="s">
        <v>5872</v>
      </c>
      <c r="C1067" s="1" t="s">
        <v>5873</v>
      </c>
      <c r="D1067" s="1" t="s">
        <v>5874</v>
      </c>
      <c r="E1067" s="1" t="s">
        <v>85</v>
      </c>
      <c r="F1067" s="1" t="s">
        <v>5875</v>
      </c>
      <c r="G1067" s="1" t="s">
        <v>5876</v>
      </c>
      <c r="H1067" s="1" t="s">
        <v>5877</v>
      </c>
      <c r="I1067" s="1">
        <v>6153186.0</v>
      </c>
      <c r="J1067" s="1">
        <v>41393.0</v>
      </c>
      <c r="M1067" s="1">
        <v>0.0</v>
      </c>
      <c r="N1067" s="1">
        <v>1.0</v>
      </c>
      <c r="O1067" s="1">
        <v>1.0</v>
      </c>
      <c r="P1067" s="1" t="s">
        <v>123</v>
      </c>
      <c r="Q1067" s="1" t="s">
        <v>124</v>
      </c>
      <c r="R1067" s="1">
        <v>40.71784</v>
      </c>
      <c r="S1067" s="1">
        <v>-73.95521</v>
      </c>
      <c r="T1067" s="1" t="s">
        <v>91</v>
      </c>
      <c r="U1067" s="1" t="s">
        <v>92</v>
      </c>
      <c r="V1067" s="1">
        <v>6.0</v>
      </c>
      <c r="W1067" s="1">
        <v>1.0</v>
      </c>
      <c r="X1067" s="1">
        <v>2.0</v>
      </c>
      <c r="Y1067" s="1">
        <v>2.0</v>
      </c>
      <c r="Z1067" s="1" t="s">
        <v>93</v>
      </c>
      <c r="AA1067" s="1" t="s">
        <v>5878</v>
      </c>
      <c r="AB1067" s="1">
        <v>150.0</v>
      </c>
      <c r="AC1067" s="1">
        <v>1.0</v>
      </c>
      <c r="AD1067" s="1">
        <v>0.0</v>
      </c>
      <c r="AE1067" s="1">
        <v>1.0</v>
      </c>
      <c r="AF1067" s="1" t="s">
        <v>349</v>
      </c>
      <c r="AG1067" s="1">
        <v>1.0</v>
      </c>
      <c r="AH1067" s="1">
        <v>0.0</v>
      </c>
      <c r="AI1067" s="1">
        <v>0.0</v>
      </c>
      <c r="AJ1067" s="1">
        <v>0.0</v>
      </c>
      <c r="AK1067" s="1">
        <v>0.0</v>
      </c>
      <c r="AL1067" s="1">
        <v>5.0</v>
      </c>
      <c r="AM1067" s="1">
        <v>0.0</v>
      </c>
      <c r="AN1067" s="1">
        <v>100.0</v>
      </c>
      <c r="AO1067" s="1">
        <v>10.0</v>
      </c>
      <c r="AP1067" s="1">
        <v>9.0</v>
      </c>
      <c r="AQ1067" s="1">
        <v>10.0</v>
      </c>
      <c r="AR1067" s="1">
        <v>10.0</v>
      </c>
      <c r="AS1067" s="1">
        <v>10.0</v>
      </c>
      <c r="AT1067" s="1">
        <v>10.0</v>
      </c>
      <c r="AU1067" s="1">
        <v>0.0</v>
      </c>
      <c r="AV1067" s="1" t="s">
        <v>117</v>
      </c>
      <c r="AW1067" s="1">
        <v>1.0</v>
      </c>
      <c r="AX1067" s="1">
        <v>1.0</v>
      </c>
      <c r="AY1067" s="1">
        <v>0.0</v>
      </c>
      <c r="AZ1067" s="1">
        <v>0.0</v>
      </c>
      <c r="BA1067" s="1">
        <v>0.08</v>
      </c>
      <c r="BB1067" s="1">
        <v>-1.0</v>
      </c>
      <c r="BC1067" s="1">
        <v>1.0</v>
      </c>
      <c r="BD1067" s="1">
        <v>-1.0</v>
      </c>
      <c r="BE1067" s="1">
        <v>-1.0</v>
      </c>
      <c r="BF1067" s="1">
        <v>-1.0</v>
      </c>
      <c r="BG1067" s="1">
        <v>-1.0</v>
      </c>
      <c r="BH1067" s="1">
        <v>-1.0</v>
      </c>
      <c r="BI1067" s="1">
        <v>-1.0</v>
      </c>
      <c r="BJ1067" s="1">
        <v>1.0</v>
      </c>
      <c r="BK1067" s="1">
        <v>-1.0</v>
      </c>
      <c r="BL1067" s="1">
        <v>-1.0</v>
      </c>
      <c r="BM1067" s="1">
        <v>1.0</v>
      </c>
      <c r="BN1067" s="1">
        <v>1.0</v>
      </c>
      <c r="BO1067" s="1">
        <v>1.0</v>
      </c>
      <c r="BP1067" s="1">
        <v>1.0</v>
      </c>
      <c r="BQ1067" s="1">
        <v>-1.0</v>
      </c>
      <c r="BR1067" s="1">
        <v>-1.0</v>
      </c>
      <c r="BS1067" s="1">
        <v>-1.0</v>
      </c>
      <c r="BT1067" s="1">
        <v>1.0</v>
      </c>
      <c r="BU1067" s="1">
        <v>1.0</v>
      </c>
      <c r="BV1067" s="1">
        <v>-1.0</v>
      </c>
      <c r="BW1067" s="1">
        <v>1.0</v>
      </c>
      <c r="BX1067" s="1">
        <v>-1.0</v>
      </c>
      <c r="BY1067" s="1">
        <v>-1.0</v>
      </c>
      <c r="BZ1067" s="1">
        <v>-1.0</v>
      </c>
      <c r="CA1067" s="1">
        <v>1.0</v>
      </c>
      <c r="CB1067" s="1">
        <v>1.0</v>
      </c>
      <c r="CC1067" s="1">
        <v>1.0</v>
      </c>
      <c r="CD1067" s="1">
        <v>36163.0</v>
      </c>
    </row>
    <row r="1068">
      <c r="A1068" s="1">
        <v>1.3376196E7</v>
      </c>
      <c r="B1068" s="1" t="s">
        <v>5879</v>
      </c>
      <c r="C1068" s="1" t="s">
        <v>5880</v>
      </c>
      <c r="D1068" s="1" t="s">
        <v>5880</v>
      </c>
      <c r="E1068" s="1" t="s">
        <v>85</v>
      </c>
      <c r="I1068" s="1">
        <v>7.3734452E7</v>
      </c>
      <c r="J1068" s="1">
        <v>42514.0</v>
      </c>
      <c r="M1068" s="1">
        <v>0.0</v>
      </c>
      <c r="N1068" s="1">
        <v>2.0</v>
      </c>
      <c r="O1068" s="1">
        <v>1.0</v>
      </c>
      <c r="P1068" s="1" t="s">
        <v>89</v>
      </c>
      <c r="Q1068" s="1" t="s">
        <v>587</v>
      </c>
      <c r="R1068" s="1">
        <v>40.762</v>
      </c>
      <c r="S1068" s="1">
        <v>-73.96045</v>
      </c>
      <c r="T1068" s="1" t="s">
        <v>91</v>
      </c>
      <c r="U1068" s="1" t="s">
        <v>92</v>
      </c>
      <c r="V1068" s="1">
        <v>2.0</v>
      </c>
      <c r="W1068" s="1">
        <v>1.0</v>
      </c>
      <c r="X1068" s="1">
        <v>1.0</v>
      </c>
      <c r="Y1068" s="1">
        <v>1.0</v>
      </c>
      <c r="Z1068" s="1" t="s">
        <v>93</v>
      </c>
      <c r="AA1068" s="1" t="s">
        <v>5881</v>
      </c>
      <c r="AB1068" s="1">
        <v>97.0</v>
      </c>
      <c r="AC1068" s="1">
        <v>1.0</v>
      </c>
      <c r="AD1068" s="1">
        <v>0.0</v>
      </c>
      <c r="AE1068" s="1">
        <v>5.0</v>
      </c>
      <c r="AF1068" s="1" t="s">
        <v>378</v>
      </c>
      <c r="AG1068" s="1">
        <v>1.0</v>
      </c>
      <c r="AH1068" s="1">
        <v>0.0</v>
      </c>
      <c r="AI1068" s="1">
        <v>0.0</v>
      </c>
      <c r="AJ1068" s="1">
        <v>0.0</v>
      </c>
      <c r="AK1068" s="1">
        <v>0.0</v>
      </c>
      <c r="AL1068" s="1">
        <v>3.0</v>
      </c>
      <c r="AM1068" s="1">
        <v>0.0</v>
      </c>
      <c r="AN1068" s="1">
        <v>100.0</v>
      </c>
      <c r="AO1068" s="1">
        <v>10.0</v>
      </c>
      <c r="AP1068" s="1">
        <v>10.0</v>
      </c>
      <c r="AQ1068" s="1">
        <v>10.0</v>
      </c>
      <c r="AR1068" s="1">
        <v>10.0</v>
      </c>
      <c r="AS1068" s="1">
        <v>10.0</v>
      </c>
      <c r="AT1068" s="1">
        <v>10.0</v>
      </c>
      <c r="AU1068" s="1">
        <v>1.0</v>
      </c>
      <c r="AV1068" s="1" t="s">
        <v>96</v>
      </c>
      <c r="AW1068" s="1">
        <v>1.0</v>
      </c>
      <c r="AX1068" s="1">
        <v>1.0</v>
      </c>
      <c r="AY1068" s="1">
        <v>0.0</v>
      </c>
      <c r="AZ1068" s="1">
        <v>0.0</v>
      </c>
      <c r="BA1068" s="1">
        <v>0.08</v>
      </c>
      <c r="BB1068" s="1">
        <v>-1.0</v>
      </c>
      <c r="BC1068" s="1">
        <v>1.0</v>
      </c>
      <c r="BD1068" s="1">
        <v>-1.0</v>
      </c>
      <c r="BE1068" s="1">
        <v>-1.0</v>
      </c>
      <c r="BF1068" s="1">
        <v>-1.0</v>
      </c>
      <c r="BG1068" s="1">
        <v>-1.0</v>
      </c>
      <c r="BH1068" s="1">
        <v>-1.0</v>
      </c>
      <c r="BI1068" s="1">
        <v>-1.0</v>
      </c>
      <c r="BJ1068" s="1">
        <v>1.0</v>
      </c>
      <c r="BK1068" s="1">
        <v>-1.0</v>
      </c>
      <c r="BL1068" s="1">
        <v>-1.0</v>
      </c>
      <c r="BM1068" s="1">
        <v>-1.0</v>
      </c>
      <c r="BN1068" s="1">
        <v>-1.0</v>
      </c>
      <c r="BO1068" s="1">
        <v>-1.0</v>
      </c>
      <c r="BP1068" s="1">
        <v>-1.0</v>
      </c>
      <c r="BQ1068" s="1">
        <v>-1.0</v>
      </c>
      <c r="BR1068" s="1">
        <v>-1.0</v>
      </c>
      <c r="BS1068" s="1">
        <v>-1.0</v>
      </c>
      <c r="BT1068" s="1">
        <v>-1.0</v>
      </c>
      <c r="BU1068" s="1">
        <v>1.0</v>
      </c>
      <c r="BV1068" s="1">
        <v>-1.0</v>
      </c>
      <c r="BW1068" s="1">
        <v>-1.0</v>
      </c>
      <c r="BX1068" s="1">
        <v>-1.0</v>
      </c>
      <c r="BY1068" s="1">
        <v>-1.0</v>
      </c>
      <c r="BZ1068" s="1">
        <v>-1.0</v>
      </c>
      <c r="CA1068" s="1">
        <v>-1.0</v>
      </c>
      <c r="CB1068" s="1">
        <v>-1.0</v>
      </c>
      <c r="CC1068" s="1">
        <v>-1.0</v>
      </c>
      <c r="CD1068" s="1">
        <v>36183.0</v>
      </c>
    </row>
    <row r="1069">
      <c r="A1069" s="1">
        <v>2.7382741E7</v>
      </c>
      <c r="B1069" s="1" t="s">
        <v>5882</v>
      </c>
      <c r="D1069" s="1" t="s">
        <v>5883</v>
      </c>
      <c r="E1069" s="1" t="s">
        <v>85</v>
      </c>
      <c r="F1069" s="1" t="s">
        <v>5884</v>
      </c>
      <c r="G1069" s="1" t="s">
        <v>5885</v>
      </c>
      <c r="I1069" s="1">
        <v>2.06359223E8</v>
      </c>
      <c r="J1069" s="1">
        <v>43312.0</v>
      </c>
      <c r="M1069" s="1">
        <v>0.0</v>
      </c>
      <c r="N1069" s="1">
        <v>1.0</v>
      </c>
      <c r="O1069" s="1">
        <v>0.0</v>
      </c>
      <c r="P1069" s="1" t="s">
        <v>123</v>
      </c>
      <c r="Q1069" s="1" t="s">
        <v>157</v>
      </c>
      <c r="R1069" s="1">
        <v>40.68033</v>
      </c>
      <c r="S1069" s="1">
        <v>-73.91023</v>
      </c>
      <c r="T1069" s="1" t="s">
        <v>91</v>
      </c>
      <c r="U1069" s="1" t="s">
        <v>113</v>
      </c>
      <c r="V1069" s="1">
        <v>2.0</v>
      </c>
      <c r="W1069" s="1">
        <v>1.0</v>
      </c>
      <c r="X1069" s="1">
        <v>1.0</v>
      </c>
      <c r="Y1069" s="1">
        <v>1.0</v>
      </c>
      <c r="Z1069" s="1" t="s">
        <v>93</v>
      </c>
      <c r="AA1069" s="1" t="s">
        <v>5886</v>
      </c>
      <c r="AB1069" s="1">
        <v>31.0</v>
      </c>
      <c r="AC1069" s="1">
        <v>1.0</v>
      </c>
      <c r="AD1069" s="1">
        <v>15.0</v>
      </c>
      <c r="AE1069" s="1">
        <v>30.0</v>
      </c>
      <c r="AF1069" s="1" t="s">
        <v>302</v>
      </c>
      <c r="AG1069" s="1">
        <v>1.0</v>
      </c>
      <c r="AH1069" s="1">
        <v>0.0</v>
      </c>
      <c r="AI1069" s="1">
        <v>0.0</v>
      </c>
      <c r="AJ1069" s="1">
        <v>0.0</v>
      </c>
      <c r="AK1069" s="1">
        <v>62.0</v>
      </c>
      <c r="AL1069" s="1">
        <v>1.0</v>
      </c>
      <c r="AM1069" s="1">
        <v>1.0</v>
      </c>
      <c r="AN1069" s="1">
        <v>100.0</v>
      </c>
      <c r="AO1069" s="1">
        <v>10.0</v>
      </c>
      <c r="AP1069" s="1">
        <v>10.0</v>
      </c>
      <c r="AQ1069" s="1">
        <v>10.0</v>
      </c>
      <c r="AR1069" s="1">
        <v>10.0</v>
      </c>
      <c r="AS1069" s="1">
        <v>10.0</v>
      </c>
      <c r="AT1069" s="1">
        <v>10.0</v>
      </c>
      <c r="AU1069" s="1">
        <v>0.0</v>
      </c>
      <c r="AV1069" s="1" t="s">
        <v>96</v>
      </c>
      <c r="AW1069" s="1">
        <v>1.0</v>
      </c>
      <c r="AX1069" s="1">
        <v>0.0</v>
      </c>
      <c r="AY1069" s="1">
        <v>1.0</v>
      </c>
      <c r="AZ1069" s="1">
        <v>0.0</v>
      </c>
      <c r="BA1069" s="1">
        <v>0.1</v>
      </c>
      <c r="BB1069" s="1">
        <v>-1.0</v>
      </c>
      <c r="BC1069" s="1">
        <v>1.0</v>
      </c>
      <c r="BD1069" s="1">
        <v>-1.0</v>
      </c>
      <c r="BE1069" s="1">
        <v>-1.0</v>
      </c>
      <c r="BF1069" s="1">
        <v>-1.0</v>
      </c>
      <c r="BG1069" s="1">
        <v>-1.0</v>
      </c>
      <c r="BH1069" s="1">
        <v>-1.0</v>
      </c>
      <c r="BI1069" s="1">
        <v>-1.0</v>
      </c>
      <c r="BJ1069" s="1">
        <v>1.0</v>
      </c>
      <c r="BK1069" s="1">
        <v>-1.0</v>
      </c>
      <c r="BL1069" s="1">
        <v>-1.0</v>
      </c>
      <c r="BM1069" s="1">
        <v>1.0</v>
      </c>
      <c r="BN1069" s="1">
        <v>-1.0</v>
      </c>
      <c r="BO1069" s="1">
        <v>-1.0</v>
      </c>
      <c r="BP1069" s="1">
        <v>-1.0</v>
      </c>
      <c r="BQ1069" s="1">
        <v>-1.0</v>
      </c>
      <c r="BR1069" s="1">
        <v>-1.0</v>
      </c>
      <c r="BS1069" s="1">
        <v>-1.0</v>
      </c>
      <c r="BT1069" s="1">
        <v>-1.0</v>
      </c>
      <c r="BU1069" s="1">
        <v>1.0</v>
      </c>
      <c r="BV1069" s="1">
        <v>-1.0</v>
      </c>
      <c r="BW1069" s="1">
        <v>-1.0</v>
      </c>
      <c r="BX1069" s="1">
        <v>-1.0</v>
      </c>
      <c r="BY1069" s="1">
        <v>-1.0</v>
      </c>
      <c r="BZ1069" s="1">
        <v>-1.0</v>
      </c>
      <c r="CA1069" s="1">
        <v>-1.0</v>
      </c>
      <c r="CB1069" s="1">
        <v>-1.0</v>
      </c>
      <c r="CC1069" s="1">
        <v>-1.0</v>
      </c>
      <c r="CD1069" s="1">
        <v>36192.0</v>
      </c>
    </row>
    <row r="1070">
      <c r="A1070" s="1">
        <v>3.532028E7</v>
      </c>
      <c r="B1070" s="1" t="s">
        <v>5887</v>
      </c>
      <c r="E1070" s="1" t="s">
        <v>85</v>
      </c>
      <c r="I1070" s="1">
        <v>2.6404351E8</v>
      </c>
      <c r="J1070" s="1">
        <v>43610.0</v>
      </c>
      <c r="K1070" s="1" t="s">
        <v>134</v>
      </c>
      <c r="L1070" s="1">
        <v>0.87</v>
      </c>
      <c r="M1070" s="1">
        <v>0.0</v>
      </c>
      <c r="N1070" s="1">
        <v>6.0</v>
      </c>
      <c r="O1070" s="1">
        <v>1.0</v>
      </c>
      <c r="P1070" s="1" t="s">
        <v>5888</v>
      </c>
      <c r="Q1070" s="1" t="s">
        <v>241</v>
      </c>
      <c r="R1070" s="1">
        <v>40.66222</v>
      </c>
      <c r="S1070" s="1">
        <v>-73.76324</v>
      </c>
      <c r="T1070" s="1" t="s">
        <v>125</v>
      </c>
      <c r="U1070" s="1" t="s">
        <v>113</v>
      </c>
      <c r="V1070" s="1">
        <v>2.0</v>
      </c>
      <c r="W1070" s="1">
        <v>1.0</v>
      </c>
      <c r="X1070" s="1">
        <v>1.0</v>
      </c>
      <c r="Y1070" s="1">
        <v>2.0</v>
      </c>
      <c r="Z1070" s="1" t="s">
        <v>93</v>
      </c>
      <c r="AA1070" s="1" t="s">
        <v>5889</v>
      </c>
      <c r="AB1070" s="1">
        <v>41.0</v>
      </c>
      <c r="AC1070" s="1">
        <v>1.0</v>
      </c>
      <c r="AD1070" s="1">
        <v>0.0</v>
      </c>
      <c r="AE1070" s="1">
        <v>2.0</v>
      </c>
      <c r="AF1070" s="1" t="s">
        <v>313</v>
      </c>
      <c r="AG1070" s="1">
        <v>1.0</v>
      </c>
      <c r="AH1070" s="1">
        <v>30.0</v>
      </c>
      <c r="AI1070" s="1">
        <v>60.0</v>
      </c>
      <c r="AJ1070" s="1">
        <v>90.0</v>
      </c>
      <c r="AK1070" s="1">
        <v>365.0</v>
      </c>
      <c r="AL1070" s="1">
        <v>1.0</v>
      </c>
      <c r="AM1070" s="1">
        <v>1.0</v>
      </c>
      <c r="AN1070" s="1">
        <v>100.0</v>
      </c>
      <c r="AO1070" s="1">
        <v>8.0</v>
      </c>
      <c r="AP1070" s="1">
        <v>8.0</v>
      </c>
      <c r="AQ1070" s="1">
        <v>10.0</v>
      </c>
      <c r="AR1070" s="1">
        <v>10.0</v>
      </c>
      <c r="AS1070" s="1">
        <v>10.0</v>
      </c>
      <c r="AT1070" s="1">
        <v>10.0</v>
      </c>
      <c r="AU1070" s="1">
        <v>1.0</v>
      </c>
      <c r="AV1070" s="1" t="s">
        <v>105</v>
      </c>
      <c r="AW1070" s="1">
        <v>6.0</v>
      </c>
      <c r="AX1070" s="1">
        <v>0.0</v>
      </c>
      <c r="AY1070" s="1">
        <v>6.0</v>
      </c>
      <c r="AZ1070" s="1">
        <v>0.0</v>
      </c>
      <c r="BA1070" s="1">
        <v>1.0</v>
      </c>
      <c r="BB1070" s="1">
        <v>-1.0</v>
      </c>
      <c r="BC1070" s="1">
        <v>1.0</v>
      </c>
      <c r="BD1070" s="1">
        <v>-1.0</v>
      </c>
      <c r="BE1070" s="1">
        <v>-1.0</v>
      </c>
      <c r="BF1070" s="1">
        <v>-1.0</v>
      </c>
      <c r="BG1070" s="1">
        <v>-1.0</v>
      </c>
      <c r="BH1070" s="1">
        <v>-1.0</v>
      </c>
      <c r="BI1070" s="1">
        <v>-1.0</v>
      </c>
      <c r="BJ1070" s="1">
        <v>1.0</v>
      </c>
      <c r="BK1070" s="1">
        <v>-1.0</v>
      </c>
      <c r="BL1070" s="1">
        <v>-1.0</v>
      </c>
      <c r="BM1070" s="1">
        <v>-1.0</v>
      </c>
      <c r="BN1070" s="1">
        <v>-1.0</v>
      </c>
      <c r="BO1070" s="1">
        <v>-1.0</v>
      </c>
      <c r="BP1070" s="1">
        <v>-1.0</v>
      </c>
      <c r="BQ1070" s="1">
        <v>-1.0</v>
      </c>
      <c r="BR1070" s="1">
        <v>-1.0</v>
      </c>
      <c r="BS1070" s="1">
        <v>-1.0</v>
      </c>
      <c r="BT1070" s="1">
        <v>-1.0</v>
      </c>
      <c r="BU1070" s="1">
        <v>1.0</v>
      </c>
      <c r="BV1070" s="1">
        <v>-1.0</v>
      </c>
      <c r="BW1070" s="1">
        <v>1.0</v>
      </c>
      <c r="BX1070" s="1">
        <v>1.0</v>
      </c>
      <c r="BY1070" s="1">
        <v>-1.0</v>
      </c>
      <c r="BZ1070" s="1">
        <v>-1.0</v>
      </c>
      <c r="CA1070" s="1">
        <v>-1.0</v>
      </c>
      <c r="CB1070" s="1">
        <v>-1.0</v>
      </c>
      <c r="CC1070" s="1">
        <v>-1.0</v>
      </c>
      <c r="CD1070" s="1">
        <v>36196.0</v>
      </c>
    </row>
    <row r="1071">
      <c r="A1071" s="1">
        <v>2.1945556E7</v>
      </c>
      <c r="B1071" s="1" t="s">
        <v>5890</v>
      </c>
      <c r="C1071" s="1" t="s">
        <v>5891</v>
      </c>
      <c r="D1071" s="1" t="s">
        <v>5892</v>
      </c>
      <c r="E1071" s="1" t="s">
        <v>85</v>
      </c>
      <c r="G1071" s="1" t="s">
        <v>5893</v>
      </c>
      <c r="H1071" s="1" t="s">
        <v>5894</v>
      </c>
      <c r="I1071" s="1">
        <v>6.2307584E7</v>
      </c>
      <c r="J1071" s="1">
        <v>42438.0</v>
      </c>
      <c r="M1071" s="1">
        <v>0.0</v>
      </c>
      <c r="N1071" s="1">
        <v>1.0</v>
      </c>
      <c r="O1071" s="1">
        <v>1.0</v>
      </c>
      <c r="P1071" s="1" t="s">
        <v>123</v>
      </c>
      <c r="Q1071" s="1" t="s">
        <v>124</v>
      </c>
      <c r="R1071" s="1">
        <v>40.68187</v>
      </c>
      <c r="S1071" s="1">
        <v>-73.90815</v>
      </c>
      <c r="T1071" s="1" t="s">
        <v>91</v>
      </c>
      <c r="U1071" s="1" t="s">
        <v>113</v>
      </c>
      <c r="V1071" s="1">
        <v>2.0</v>
      </c>
      <c r="W1071" s="1">
        <v>1.0</v>
      </c>
      <c r="X1071" s="1">
        <v>1.0</v>
      </c>
      <c r="Y1071" s="1">
        <v>1.0</v>
      </c>
      <c r="Z1071" s="1" t="s">
        <v>93</v>
      </c>
      <c r="AA1071" s="1" t="s">
        <v>5895</v>
      </c>
      <c r="AB1071" s="1">
        <v>67.0</v>
      </c>
      <c r="AC1071" s="1">
        <v>1.0</v>
      </c>
      <c r="AD1071" s="1">
        <v>0.0</v>
      </c>
      <c r="AE1071" s="1">
        <v>30.0</v>
      </c>
      <c r="AF1071" s="1" t="s">
        <v>593</v>
      </c>
      <c r="AG1071" s="1">
        <v>1.0</v>
      </c>
      <c r="AH1071" s="1">
        <v>30.0</v>
      </c>
      <c r="AI1071" s="1">
        <v>60.0</v>
      </c>
      <c r="AJ1071" s="1">
        <v>90.0</v>
      </c>
      <c r="AK1071" s="1">
        <v>179.0</v>
      </c>
      <c r="AL1071" s="1">
        <v>3.0</v>
      </c>
      <c r="AM1071" s="1">
        <v>1.0</v>
      </c>
      <c r="AN1071" s="1">
        <v>67.0</v>
      </c>
      <c r="AO1071" s="1">
        <v>6.0</v>
      </c>
      <c r="AP1071" s="1">
        <v>5.0</v>
      </c>
      <c r="AQ1071" s="1">
        <v>9.0</v>
      </c>
      <c r="AR1071" s="1">
        <v>8.0</v>
      </c>
      <c r="AS1071" s="1">
        <v>8.0</v>
      </c>
      <c r="AT1071" s="1">
        <v>6.0</v>
      </c>
      <c r="AU1071" s="1">
        <v>0.0</v>
      </c>
      <c r="AV1071" s="1" t="s">
        <v>105</v>
      </c>
      <c r="AW1071" s="1">
        <v>1.0</v>
      </c>
      <c r="AX1071" s="1">
        <v>0.0</v>
      </c>
      <c r="AY1071" s="1">
        <v>1.0</v>
      </c>
      <c r="AZ1071" s="1">
        <v>0.0</v>
      </c>
      <c r="BA1071" s="1">
        <v>0.16</v>
      </c>
      <c r="BB1071" s="1">
        <v>-1.0</v>
      </c>
      <c r="BC1071" s="1">
        <v>-1.0</v>
      </c>
      <c r="BD1071" s="1">
        <v>-1.0</v>
      </c>
      <c r="BE1071" s="1">
        <v>-1.0</v>
      </c>
      <c r="BF1071" s="1">
        <v>-1.0</v>
      </c>
      <c r="BG1071" s="1">
        <v>-1.0</v>
      </c>
      <c r="BH1071" s="1">
        <v>-1.0</v>
      </c>
      <c r="BI1071" s="1">
        <v>-1.0</v>
      </c>
      <c r="BJ1071" s="1">
        <v>-1.0</v>
      </c>
      <c r="BK1071" s="1">
        <v>-1.0</v>
      </c>
      <c r="BL1071" s="1">
        <v>-1.0</v>
      </c>
      <c r="BM1071" s="1">
        <v>-1.0</v>
      </c>
      <c r="BN1071" s="1">
        <v>-1.0</v>
      </c>
      <c r="BO1071" s="1">
        <v>-1.0</v>
      </c>
      <c r="BP1071" s="1">
        <v>-1.0</v>
      </c>
      <c r="BQ1071" s="1">
        <v>-1.0</v>
      </c>
      <c r="BR1071" s="1">
        <v>-1.0</v>
      </c>
      <c r="BS1071" s="1">
        <v>1.0</v>
      </c>
      <c r="BT1071" s="1">
        <v>-1.0</v>
      </c>
      <c r="BU1071" s="1">
        <v>-1.0</v>
      </c>
      <c r="BV1071" s="1">
        <v>-1.0</v>
      </c>
      <c r="BW1071" s="1">
        <v>-1.0</v>
      </c>
      <c r="BX1071" s="1">
        <v>-1.0</v>
      </c>
      <c r="BY1071" s="1">
        <v>-1.0</v>
      </c>
      <c r="BZ1071" s="1">
        <v>-1.0</v>
      </c>
      <c r="CA1071" s="1">
        <v>-1.0</v>
      </c>
      <c r="CB1071" s="1">
        <v>-1.0</v>
      </c>
      <c r="CC1071" s="1">
        <v>-1.0</v>
      </c>
      <c r="CD1071" s="1">
        <v>36271.0</v>
      </c>
    </row>
    <row r="1072">
      <c r="A1072" s="1">
        <v>3.2304894E7</v>
      </c>
      <c r="B1072" s="1" t="s">
        <v>5896</v>
      </c>
      <c r="C1072" s="1" t="s">
        <v>5897</v>
      </c>
      <c r="D1072" s="1" t="s">
        <v>5898</v>
      </c>
      <c r="E1072" s="1" t="s">
        <v>85</v>
      </c>
      <c r="F1072" s="1" t="s">
        <v>5899</v>
      </c>
      <c r="G1072" s="1" t="s">
        <v>5900</v>
      </c>
      <c r="H1072" s="2" t="str">
        <f>- We do try NOT to wear shoes in The apartment.</f>
        <v>#ERROR!</v>
      </c>
      <c r="I1072" s="1">
        <v>8112941.0</v>
      </c>
      <c r="J1072" s="1">
        <v>41498.0</v>
      </c>
      <c r="K1072" s="1" t="s">
        <v>134</v>
      </c>
      <c r="L1072" s="1">
        <v>0.8</v>
      </c>
      <c r="M1072" s="1">
        <v>1.0</v>
      </c>
      <c r="N1072" s="1">
        <v>3.0</v>
      </c>
      <c r="O1072" s="1">
        <v>1.0</v>
      </c>
      <c r="P1072" s="1" t="s">
        <v>123</v>
      </c>
      <c r="Q1072" s="1" t="s">
        <v>157</v>
      </c>
      <c r="R1072" s="1">
        <v>40.69389</v>
      </c>
      <c r="S1072" s="1">
        <v>-73.94317</v>
      </c>
      <c r="T1072" s="1" t="s">
        <v>91</v>
      </c>
      <c r="U1072" s="1" t="s">
        <v>113</v>
      </c>
      <c r="V1072" s="1">
        <v>3.0</v>
      </c>
      <c r="W1072" s="1">
        <v>1.5</v>
      </c>
      <c r="X1072" s="1">
        <v>1.0</v>
      </c>
      <c r="Y1072" s="1">
        <v>1.0</v>
      </c>
      <c r="Z1072" s="1" t="s">
        <v>93</v>
      </c>
      <c r="AA1072" s="1" t="s">
        <v>5901</v>
      </c>
      <c r="AB1072" s="1">
        <v>90.0</v>
      </c>
      <c r="AC1072" s="1">
        <v>1.0</v>
      </c>
      <c r="AD1072" s="1">
        <v>20.0</v>
      </c>
      <c r="AE1072" s="1">
        <v>3.0</v>
      </c>
      <c r="AF1072" s="1" t="s">
        <v>255</v>
      </c>
      <c r="AG1072" s="1">
        <v>1.0</v>
      </c>
      <c r="AH1072" s="1">
        <v>0.0</v>
      </c>
      <c r="AI1072" s="1">
        <v>0.0</v>
      </c>
      <c r="AJ1072" s="1">
        <v>6.0</v>
      </c>
      <c r="AK1072" s="1">
        <v>280.0</v>
      </c>
      <c r="AL1072" s="1">
        <v>0.0</v>
      </c>
      <c r="AM1072" s="1">
        <v>0.0</v>
      </c>
      <c r="AU1072" s="1">
        <v>0.0</v>
      </c>
      <c r="AV1072" s="1" t="s">
        <v>96</v>
      </c>
      <c r="AW1072" s="1">
        <v>3.0</v>
      </c>
      <c r="AX1072" s="1">
        <v>0.0</v>
      </c>
      <c r="AY1072" s="1">
        <v>3.0</v>
      </c>
      <c r="AZ1072" s="1">
        <v>0.0</v>
      </c>
      <c r="BB1072" s="1">
        <v>-1.0</v>
      </c>
      <c r="BC1072" s="1">
        <v>1.0</v>
      </c>
      <c r="BD1072" s="1">
        <v>-1.0</v>
      </c>
      <c r="BE1072" s="1">
        <v>-1.0</v>
      </c>
      <c r="BF1072" s="1">
        <v>-1.0</v>
      </c>
      <c r="BG1072" s="1">
        <v>-1.0</v>
      </c>
      <c r="BH1072" s="1">
        <v>-1.0</v>
      </c>
      <c r="BI1072" s="1">
        <v>-1.0</v>
      </c>
      <c r="BJ1072" s="1">
        <v>-1.0</v>
      </c>
      <c r="BK1072" s="1">
        <v>-1.0</v>
      </c>
      <c r="BL1072" s="1">
        <v>-1.0</v>
      </c>
      <c r="BM1072" s="1">
        <v>1.0</v>
      </c>
      <c r="BN1072" s="1">
        <v>-1.0</v>
      </c>
      <c r="BO1072" s="1">
        <v>-1.0</v>
      </c>
      <c r="BP1072" s="1">
        <v>-1.0</v>
      </c>
      <c r="BQ1072" s="1">
        <v>-1.0</v>
      </c>
      <c r="BR1072" s="1">
        <v>-1.0</v>
      </c>
      <c r="BS1072" s="1">
        <v>-1.0</v>
      </c>
      <c r="BT1072" s="1">
        <v>-1.0</v>
      </c>
      <c r="BU1072" s="1">
        <v>1.0</v>
      </c>
      <c r="BV1072" s="1">
        <v>-1.0</v>
      </c>
      <c r="BW1072" s="1">
        <v>-1.0</v>
      </c>
      <c r="BX1072" s="1">
        <v>-1.0</v>
      </c>
      <c r="BY1072" s="1">
        <v>1.0</v>
      </c>
      <c r="BZ1072" s="1">
        <v>-1.0</v>
      </c>
      <c r="CA1072" s="1">
        <v>-1.0</v>
      </c>
      <c r="CB1072" s="1">
        <v>-1.0</v>
      </c>
      <c r="CC1072" s="1">
        <v>-1.0</v>
      </c>
      <c r="CD1072" s="1">
        <v>36288.0</v>
      </c>
    </row>
    <row r="1073">
      <c r="A1073" s="1">
        <v>3.4275346E7</v>
      </c>
      <c r="B1073" s="1" t="s">
        <v>5902</v>
      </c>
      <c r="C1073" s="1" t="s">
        <v>5903</v>
      </c>
      <c r="D1073" s="1" t="s">
        <v>5904</v>
      </c>
      <c r="E1073" s="1" t="s">
        <v>85</v>
      </c>
      <c r="F1073" s="1" t="s">
        <v>5905</v>
      </c>
      <c r="G1073" s="1" t="s">
        <v>5906</v>
      </c>
      <c r="H1073" s="1" t="s">
        <v>5907</v>
      </c>
      <c r="I1073" s="1">
        <v>1.10146823E8</v>
      </c>
      <c r="J1073" s="1">
        <v>42741.0</v>
      </c>
      <c r="K1073" s="1" t="s">
        <v>134</v>
      </c>
      <c r="L1073" s="1">
        <v>1.0</v>
      </c>
      <c r="M1073" s="1">
        <v>0.0</v>
      </c>
      <c r="N1073" s="1">
        <v>1.0</v>
      </c>
      <c r="O1073" s="1">
        <v>1.0</v>
      </c>
      <c r="P1073" s="1" t="s">
        <v>89</v>
      </c>
      <c r="Q1073" s="1" t="s">
        <v>90</v>
      </c>
      <c r="R1073" s="1">
        <v>40.713</v>
      </c>
      <c r="S1073" s="1">
        <v>-73.99645</v>
      </c>
      <c r="T1073" s="1" t="s">
        <v>91</v>
      </c>
      <c r="U1073" s="1" t="s">
        <v>92</v>
      </c>
      <c r="V1073" s="1">
        <v>4.0</v>
      </c>
      <c r="W1073" s="1">
        <v>1.0</v>
      </c>
      <c r="X1073" s="1">
        <v>2.0</v>
      </c>
      <c r="Y1073" s="1">
        <v>2.0</v>
      </c>
      <c r="Z1073" s="1" t="s">
        <v>93</v>
      </c>
      <c r="AA1073" s="1" t="s">
        <v>5908</v>
      </c>
      <c r="AB1073" s="1">
        <v>200.0</v>
      </c>
      <c r="AC1073" s="1">
        <v>1.0</v>
      </c>
      <c r="AD1073" s="1">
        <v>0.0</v>
      </c>
      <c r="AE1073" s="1">
        <v>2.0</v>
      </c>
      <c r="AF1073" s="1" t="s">
        <v>407</v>
      </c>
      <c r="AG1073" s="1">
        <v>1.0</v>
      </c>
      <c r="AH1073" s="1">
        <v>17.0</v>
      </c>
      <c r="AI1073" s="1">
        <v>37.0</v>
      </c>
      <c r="AJ1073" s="1">
        <v>41.0</v>
      </c>
      <c r="AK1073" s="1">
        <v>298.0</v>
      </c>
      <c r="AL1073" s="1">
        <v>5.0</v>
      </c>
      <c r="AM1073" s="1">
        <v>5.0</v>
      </c>
      <c r="AN1073" s="1">
        <v>100.0</v>
      </c>
      <c r="AO1073" s="1">
        <v>10.0</v>
      </c>
      <c r="AP1073" s="1">
        <v>10.0</v>
      </c>
      <c r="AQ1073" s="1">
        <v>10.0</v>
      </c>
      <c r="AR1073" s="1">
        <v>10.0</v>
      </c>
      <c r="AS1073" s="1">
        <v>10.0</v>
      </c>
      <c r="AT1073" s="1">
        <v>10.0</v>
      </c>
      <c r="AU1073" s="1">
        <v>1.0</v>
      </c>
      <c r="AV1073" s="1" t="s">
        <v>96</v>
      </c>
      <c r="AW1073" s="1">
        <v>1.0</v>
      </c>
      <c r="AX1073" s="1">
        <v>1.0</v>
      </c>
      <c r="AY1073" s="1">
        <v>0.0</v>
      </c>
      <c r="AZ1073" s="1">
        <v>0.0</v>
      </c>
      <c r="BA1073" s="1">
        <v>2.94</v>
      </c>
      <c r="BB1073" s="1">
        <v>-1.0</v>
      </c>
      <c r="BC1073" s="1">
        <v>1.0</v>
      </c>
      <c r="BD1073" s="1">
        <v>-1.0</v>
      </c>
      <c r="BE1073" s="1">
        <v>-1.0</v>
      </c>
      <c r="BF1073" s="1">
        <v>-1.0</v>
      </c>
      <c r="BG1073" s="1">
        <v>-1.0</v>
      </c>
      <c r="BH1073" s="1">
        <v>-1.0</v>
      </c>
      <c r="BI1073" s="1">
        <v>-1.0</v>
      </c>
      <c r="BJ1073" s="1">
        <v>1.0</v>
      </c>
      <c r="BK1073" s="1">
        <v>-1.0</v>
      </c>
      <c r="BL1073" s="1">
        <v>-1.0</v>
      </c>
      <c r="BM1073" s="1">
        <v>-1.0</v>
      </c>
      <c r="BN1073" s="1">
        <v>-1.0</v>
      </c>
      <c r="BO1073" s="1">
        <v>-1.0</v>
      </c>
      <c r="BP1073" s="1">
        <v>-1.0</v>
      </c>
      <c r="BQ1073" s="1">
        <v>1.0</v>
      </c>
      <c r="BR1073" s="1">
        <v>-1.0</v>
      </c>
      <c r="BS1073" s="1">
        <v>-1.0</v>
      </c>
      <c r="BT1073" s="1">
        <v>-1.0</v>
      </c>
      <c r="BU1073" s="1">
        <v>1.0</v>
      </c>
      <c r="BV1073" s="1">
        <v>-1.0</v>
      </c>
      <c r="BW1073" s="1">
        <v>-1.0</v>
      </c>
      <c r="BX1073" s="1">
        <v>-1.0</v>
      </c>
      <c r="BY1073" s="1">
        <v>-1.0</v>
      </c>
      <c r="BZ1073" s="1">
        <v>1.0</v>
      </c>
      <c r="CA1073" s="1">
        <v>-1.0</v>
      </c>
      <c r="CB1073" s="1">
        <v>-1.0</v>
      </c>
      <c r="CC1073" s="1">
        <v>-1.0</v>
      </c>
      <c r="CD1073" s="1">
        <v>36321.0</v>
      </c>
    </row>
    <row r="1074">
      <c r="A1074" s="1">
        <v>3.1120812E7</v>
      </c>
      <c r="B1074" s="1" t="s">
        <v>5909</v>
      </c>
      <c r="C1074" s="1" t="s">
        <v>5910</v>
      </c>
      <c r="D1074" s="1" t="s">
        <v>5910</v>
      </c>
      <c r="E1074" s="1" t="s">
        <v>85</v>
      </c>
      <c r="H1074" s="2" t="str">
        <f>- must sign an additional sublet form with Columbia</f>
        <v>#ERROR!</v>
      </c>
      <c r="I1074" s="1">
        <v>1.26625033E8</v>
      </c>
      <c r="J1074" s="1">
        <v>42844.0</v>
      </c>
      <c r="M1074" s="1">
        <v>0.0</v>
      </c>
      <c r="N1074" s="1">
        <v>1.0</v>
      </c>
      <c r="O1074" s="1">
        <v>1.0</v>
      </c>
      <c r="P1074" s="1" t="s">
        <v>89</v>
      </c>
      <c r="Q1074" s="1" t="s">
        <v>613</v>
      </c>
      <c r="R1074" s="1">
        <v>40.80556</v>
      </c>
      <c r="S1074" s="1">
        <v>-73.96503</v>
      </c>
      <c r="T1074" s="1" t="s">
        <v>91</v>
      </c>
      <c r="U1074" s="1" t="s">
        <v>113</v>
      </c>
      <c r="V1074" s="1">
        <v>1.0</v>
      </c>
      <c r="W1074" s="1">
        <v>1.0</v>
      </c>
      <c r="X1074" s="1">
        <v>1.0</v>
      </c>
      <c r="Y1074" s="1">
        <v>1.0</v>
      </c>
      <c r="Z1074" s="1" t="s">
        <v>93</v>
      </c>
      <c r="AA1074" s="1" t="s">
        <v>5911</v>
      </c>
      <c r="AB1074" s="1">
        <v>50.0</v>
      </c>
      <c r="AC1074" s="1">
        <v>1.0</v>
      </c>
      <c r="AD1074" s="1">
        <v>0.0</v>
      </c>
      <c r="AE1074" s="1">
        <v>5.0</v>
      </c>
      <c r="AF1074" s="1" t="s">
        <v>231</v>
      </c>
      <c r="AG1074" s="1">
        <v>1.0</v>
      </c>
      <c r="AH1074" s="1">
        <v>0.0</v>
      </c>
      <c r="AI1074" s="1">
        <v>0.0</v>
      </c>
      <c r="AJ1074" s="1">
        <v>0.0</v>
      </c>
      <c r="AK1074" s="1">
        <v>0.0</v>
      </c>
      <c r="AL1074" s="1">
        <v>0.0</v>
      </c>
      <c r="AM1074" s="1">
        <v>0.0</v>
      </c>
      <c r="AU1074" s="1">
        <v>1.0</v>
      </c>
      <c r="AV1074" s="1" t="s">
        <v>105</v>
      </c>
      <c r="AW1074" s="1">
        <v>1.0</v>
      </c>
      <c r="AX1074" s="1">
        <v>0.0</v>
      </c>
      <c r="AY1074" s="1">
        <v>1.0</v>
      </c>
      <c r="AZ1074" s="1">
        <v>0.0</v>
      </c>
      <c r="BB1074" s="1">
        <v>-1.0</v>
      </c>
      <c r="BC1074" s="1">
        <v>1.0</v>
      </c>
      <c r="BD1074" s="1">
        <v>-1.0</v>
      </c>
      <c r="BE1074" s="1">
        <v>-1.0</v>
      </c>
      <c r="BF1074" s="1">
        <v>-1.0</v>
      </c>
      <c r="BG1074" s="1">
        <v>-1.0</v>
      </c>
      <c r="BH1074" s="1">
        <v>-1.0</v>
      </c>
      <c r="BI1074" s="1">
        <v>-1.0</v>
      </c>
      <c r="BJ1074" s="1">
        <v>-1.0</v>
      </c>
      <c r="BK1074" s="1">
        <v>-1.0</v>
      </c>
      <c r="BL1074" s="1">
        <v>-1.0</v>
      </c>
      <c r="BM1074" s="1">
        <v>1.0</v>
      </c>
      <c r="BN1074" s="1">
        <v>1.0</v>
      </c>
      <c r="BO1074" s="1">
        <v>-1.0</v>
      </c>
      <c r="BP1074" s="1">
        <v>-1.0</v>
      </c>
      <c r="BQ1074" s="1">
        <v>-1.0</v>
      </c>
      <c r="BR1074" s="1">
        <v>-1.0</v>
      </c>
      <c r="BS1074" s="1">
        <v>-1.0</v>
      </c>
      <c r="BT1074" s="1">
        <v>-1.0</v>
      </c>
      <c r="BU1074" s="1">
        <v>1.0</v>
      </c>
      <c r="BV1074" s="1">
        <v>-1.0</v>
      </c>
      <c r="BW1074" s="1">
        <v>-1.0</v>
      </c>
      <c r="BX1074" s="1">
        <v>-1.0</v>
      </c>
      <c r="BY1074" s="1">
        <v>-1.0</v>
      </c>
      <c r="BZ1074" s="1">
        <v>-1.0</v>
      </c>
      <c r="CA1074" s="1">
        <v>-1.0</v>
      </c>
      <c r="CB1074" s="1">
        <v>-1.0</v>
      </c>
      <c r="CC1074" s="1">
        <v>1.0</v>
      </c>
      <c r="CD1074" s="1">
        <v>36406.0</v>
      </c>
    </row>
    <row r="1075">
      <c r="A1075" s="1">
        <v>1.1212414E7</v>
      </c>
      <c r="B1075" s="1" t="s">
        <v>5912</v>
      </c>
      <c r="C1075" s="1" t="s">
        <v>5913</v>
      </c>
      <c r="D1075" s="1" t="s">
        <v>5913</v>
      </c>
      <c r="E1075" s="1" t="s">
        <v>85</v>
      </c>
      <c r="I1075" s="1">
        <v>5.8405281E7</v>
      </c>
      <c r="J1075" s="1">
        <v>42411.0</v>
      </c>
      <c r="M1075" s="1">
        <v>0.0</v>
      </c>
      <c r="N1075" s="1">
        <v>1.0</v>
      </c>
      <c r="O1075" s="1">
        <v>1.0</v>
      </c>
      <c r="P1075" s="1" t="s">
        <v>89</v>
      </c>
      <c r="Q1075" s="1" t="s">
        <v>613</v>
      </c>
      <c r="R1075" s="1">
        <v>40.82485</v>
      </c>
      <c r="S1075" s="1">
        <v>-73.93774</v>
      </c>
      <c r="T1075" s="1" t="s">
        <v>91</v>
      </c>
      <c r="U1075" s="1" t="s">
        <v>92</v>
      </c>
      <c r="V1075" s="1">
        <v>3.0</v>
      </c>
      <c r="W1075" s="1">
        <v>1.0</v>
      </c>
      <c r="X1075" s="1">
        <v>2.0</v>
      </c>
      <c r="Y1075" s="1">
        <v>3.0</v>
      </c>
      <c r="Z1075" s="1" t="s">
        <v>93</v>
      </c>
      <c r="AA1075" s="1" t="s">
        <v>5914</v>
      </c>
      <c r="AB1075" s="1">
        <v>75.0</v>
      </c>
      <c r="AC1075" s="1">
        <v>2.0</v>
      </c>
      <c r="AD1075" s="1">
        <v>0.0</v>
      </c>
      <c r="AE1075" s="1">
        <v>1.0</v>
      </c>
      <c r="AF1075" s="1" t="s">
        <v>589</v>
      </c>
      <c r="AG1075" s="1">
        <v>1.0</v>
      </c>
      <c r="AH1075" s="1">
        <v>0.0</v>
      </c>
      <c r="AI1075" s="1">
        <v>0.0</v>
      </c>
      <c r="AJ1075" s="1">
        <v>0.0</v>
      </c>
      <c r="AK1075" s="1">
        <v>0.0</v>
      </c>
      <c r="AL1075" s="1">
        <v>1.0</v>
      </c>
      <c r="AM1075" s="1">
        <v>0.0</v>
      </c>
      <c r="AN1075" s="1">
        <v>100.0</v>
      </c>
      <c r="AO1075" s="1">
        <v>10.0</v>
      </c>
      <c r="AP1075" s="1">
        <v>10.0</v>
      </c>
      <c r="AQ1075" s="1">
        <v>10.0</v>
      </c>
      <c r="AR1075" s="1">
        <v>10.0</v>
      </c>
      <c r="AS1075" s="1">
        <v>10.0</v>
      </c>
      <c r="AT1075" s="1">
        <v>10.0</v>
      </c>
      <c r="AU1075" s="1">
        <v>0.0</v>
      </c>
      <c r="AV1075" s="1" t="s">
        <v>105</v>
      </c>
      <c r="AW1075" s="1">
        <v>1.0</v>
      </c>
      <c r="AX1075" s="1">
        <v>1.0</v>
      </c>
      <c r="AY1075" s="1">
        <v>0.0</v>
      </c>
      <c r="AZ1075" s="1">
        <v>0.0</v>
      </c>
      <c r="BA1075" s="1">
        <v>0.02</v>
      </c>
      <c r="BB1075" s="1">
        <v>-1.0</v>
      </c>
      <c r="BC1075" s="1">
        <v>1.0</v>
      </c>
      <c r="BD1075" s="1">
        <v>-1.0</v>
      </c>
      <c r="BE1075" s="1">
        <v>-1.0</v>
      </c>
      <c r="BF1075" s="1">
        <v>-1.0</v>
      </c>
      <c r="BG1075" s="1">
        <v>-1.0</v>
      </c>
      <c r="BH1075" s="1">
        <v>-1.0</v>
      </c>
      <c r="BI1075" s="1">
        <v>-1.0</v>
      </c>
      <c r="BJ1075" s="1">
        <v>1.0</v>
      </c>
      <c r="BK1075" s="1">
        <v>-1.0</v>
      </c>
      <c r="BL1075" s="1">
        <v>-1.0</v>
      </c>
      <c r="BM1075" s="1">
        <v>1.0</v>
      </c>
      <c r="BN1075" s="1">
        <v>1.0</v>
      </c>
      <c r="BO1075" s="1">
        <v>1.0</v>
      </c>
      <c r="BP1075" s="1">
        <v>1.0</v>
      </c>
      <c r="BQ1075" s="1">
        <v>-1.0</v>
      </c>
      <c r="BR1075" s="1">
        <v>-1.0</v>
      </c>
      <c r="BS1075" s="1">
        <v>-1.0</v>
      </c>
      <c r="BT1075" s="1">
        <v>-1.0</v>
      </c>
      <c r="BU1075" s="1">
        <v>1.0</v>
      </c>
      <c r="BV1075" s="1">
        <v>-1.0</v>
      </c>
      <c r="BW1075" s="1">
        <v>-1.0</v>
      </c>
      <c r="BX1075" s="1">
        <v>-1.0</v>
      </c>
      <c r="BY1075" s="1">
        <v>-1.0</v>
      </c>
      <c r="BZ1075" s="1">
        <v>-1.0</v>
      </c>
      <c r="CA1075" s="1">
        <v>-1.0</v>
      </c>
      <c r="CB1075" s="1">
        <v>-1.0</v>
      </c>
      <c r="CC1075" s="1">
        <v>-1.0</v>
      </c>
      <c r="CD1075" s="1">
        <v>36444.0</v>
      </c>
    </row>
    <row r="1076">
      <c r="A1076" s="1">
        <v>2.0389491E7</v>
      </c>
      <c r="B1076" s="1" t="s">
        <v>5915</v>
      </c>
      <c r="C1076" s="1" t="s">
        <v>5916</v>
      </c>
      <c r="D1076" s="1" t="s">
        <v>5917</v>
      </c>
      <c r="E1076" s="1" t="s">
        <v>85</v>
      </c>
      <c r="F1076" s="1" t="s">
        <v>5918</v>
      </c>
      <c r="H1076" s="1" t="s">
        <v>5919</v>
      </c>
      <c r="I1076" s="1">
        <v>6.8011294E7</v>
      </c>
      <c r="J1076" s="1">
        <v>42480.0</v>
      </c>
      <c r="M1076" s="1">
        <v>0.0</v>
      </c>
      <c r="N1076" s="1">
        <v>2.0</v>
      </c>
      <c r="O1076" s="1">
        <v>0.0</v>
      </c>
      <c r="P1076" s="1" t="s">
        <v>123</v>
      </c>
      <c r="Q1076" s="1" t="s">
        <v>124</v>
      </c>
      <c r="R1076" s="1">
        <v>40.66583</v>
      </c>
      <c r="S1076" s="1">
        <v>-73.93563</v>
      </c>
      <c r="T1076" s="1" t="s">
        <v>91</v>
      </c>
      <c r="U1076" s="1" t="s">
        <v>92</v>
      </c>
      <c r="V1076" s="1">
        <v>2.0</v>
      </c>
      <c r="W1076" s="1">
        <v>1.0</v>
      </c>
      <c r="X1076" s="1">
        <v>1.0</v>
      </c>
      <c r="Y1076" s="1">
        <v>1.0</v>
      </c>
      <c r="Z1076" s="1" t="s">
        <v>93</v>
      </c>
      <c r="AA1076" s="1" t="s">
        <v>5920</v>
      </c>
      <c r="AB1076" s="1">
        <v>70.0</v>
      </c>
      <c r="AC1076" s="1">
        <v>1.0</v>
      </c>
      <c r="AD1076" s="1">
        <v>0.0</v>
      </c>
      <c r="AE1076" s="1">
        <v>30.0</v>
      </c>
      <c r="AF1076" s="1" t="s">
        <v>95</v>
      </c>
      <c r="AG1076" s="1">
        <v>1.0</v>
      </c>
      <c r="AH1076" s="1">
        <v>6.0</v>
      </c>
      <c r="AI1076" s="1">
        <v>36.0</v>
      </c>
      <c r="AJ1076" s="1">
        <v>61.0</v>
      </c>
      <c r="AK1076" s="1">
        <v>61.0</v>
      </c>
      <c r="AL1076" s="1">
        <v>4.0</v>
      </c>
      <c r="AM1076" s="1">
        <v>2.0</v>
      </c>
      <c r="AN1076" s="1">
        <v>95.0</v>
      </c>
      <c r="AO1076" s="1">
        <v>10.0</v>
      </c>
      <c r="AP1076" s="1">
        <v>10.0</v>
      </c>
      <c r="AQ1076" s="1">
        <v>10.0</v>
      </c>
      <c r="AR1076" s="1">
        <v>10.0</v>
      </c>
      <c r="AS1076" s="1">
        <v>9.0</v>
      </c>
      <c r="AT1076" s="1">
        <v>10.0</v>
      </c>
      <c r="AU1076" s="1">
        <v>0.0</v>
      </c>
      <c r="AV1076" s="1" t="s">
        <v>105</v>
      </c>
      <c r="AW1076" s="1">
        <v>1.0</v>
      </c>
      <c r="AX1076" s="1">
        <v>1.0</v>
      </c>
      <c r="AY1076" s="1">
        <v>0.0</v>
      </c>
      <c r="AZ1076" s="1">
        <v>0.0</v>
      </c>
      <c r="BA1076" s="1">
        <v>0.18</v>
      </c>
      <c r="BB1076" s="1">
        <v>-1.0</v>
      </c>
      <c r="BC1076" s="1">
        <v>1.0</v>
      </c>
      <c r="BD1076" s="1">
        <v>-1.0</v>
      </c>
      <c r="BE1076" s="1">
        <v>-1.0</v>
      </c>
      <c r="BF1076" s="1">
        <v>-1.0</v>
      </c>
      <c r="BG1076" s="1">
        <v>-1.0</v>
      </c>
      <c r="BH1076" s="1">
        <v>1.0</v>
      </c>
      <c r="BI1076" s="1">
        <v>-1.0</v>
      </c>
      <c r="BJ1076" s="1">
        <v>1.0</v>
      </c>
      <c r="BK1076" s="1">
        <v>1.0</v>
      </c>
      <c r="BL1076" s="1">
        <v>1.0</v>
      </c>
      <c r="BM1076" s="1">
        <v>1.0</v>
      </c>
      <c r="BN1076" s="1">
        <v>-1.0</v>
      </c>
      <c r="BO1076" s="1">
        <v>-1.0</v>
      </c>
      <c r="BP1076" s="1">
        <v>-1.0</v>
      </c>
      <c r="BQ1076" s="1">
        <v>1.0</v>
      </c>
      <c r="BR1076" s="1">
        <v>-1.0</v>
      </c>
      <c r="BS1076" s="1">
        <v>1.0</v>
      </c>
      <c r="BT1076" s="1">
        <v>-1.0</v>
      </c>
      <c r="BU1076" s="1">
        <v>1.0</v>
      </c>
      <c r="BV1076" s="1">
        <v>-1.0</v>
      </c>
      <c r="BW1076" s="1">
        <v>-1.0</v>
      </c>
      <c r="BX1076" s="1">
        <v>-1.0</v>
      </c>
      <c r="BY1076" s="1">
        <v>-1.0</v>
      </c>
      <c r="BZ1076" s="1">
        <v>-1.0</v>
      </c>
      <c r="CA1076" s="1">
        <v>-1.0</v>
      </c>
      <c r="CB1076" s="1">
        <v>-1.0</v>
      </c>
      <c r="CC1076" s="1">
        <v>-1.0</v>
      </c>
      <c r="CD1076" s="1">
        <v>36449.0</v>
      </c>
    </row>
    <row r="1077">
      <c r="A1077" s="1">
        <v>1.0741931E7</v>
      </c>
      <c r="B1077" s="1" t="s">
        <v>5921</v>
      </c>
      <c r="C1077" s="1" t="s">
        <v>5922</v>
      </c>
      <c r="D1077" s="1" t="s">
        <v>5923</v>
      </c>
      <c r="E1077" s="1" t="s">
        <v>85</v>
      </c>
      <c r="F1077" s="1" t="s">
        <v>5924</v>
      </c>
      <c r="G1077" s="1" t="s">
        <v>5925</v>
      </c>
      <c r="H1077" s="1" t="s">
        <v>5926</v>
      </c>
      <c r="I1077" s="1">
        <v>5.5532612E7</v>
      </c>
      <c r="J1077" s="1">
        <v>42390.0</v>
      </c>
      <c r="K1077" s="1" t="s">
        <v>134</v>
      </c>
      <c r="L1077" s="1">
        <v>1.0</v>
      </c>
      <c r="M1077" s="1">
        <v>0.0</v>
      </c>
      <c r="N1077" s="1">
        <v>1.0</v>
      </c>
      <c r="O1077" s="1">
        <v>0.0</v>
      </c>
      <c r="P1077" s="1" t="s">
        <v>111</v>
      </c>
      <c r="Q1077" s="1" t="s">
        <v>1689</v>
      </c>
      <c r="R1077" s="1">
        <v>40.5903</v>
      </c>
      <c r="S1077" s="1">
        <v>-73.79247</v>
      </c>
      <c r="T1077" s="1" t="s">
        <v>91</v>
      </c>
      <c r="U1077" s="1" t="s">
        <v>92</v>
      </c>
      <c r="V1077" s="1">
        <v>4.0</v>
      </c>
      <c r="W1077" s="1">
        <v>1.0</v>
      </c>
      <c r="X1077" s="1">
        <v>2.0</v>
      </c>
      <c r="Y1077" s="1">
        <v>2.0</v>
      </c>
      <c r="Z1077" s="1" t="s">
        <v>93</v>
      </c>
      <c r="AA1077" s="1" t="s">
        <v>5927</v>
      </c>
      <c r="AB1077" s="1">
        <v>200.0</v>
      </c>
      <c r="AC1077" s="1">
        <v>4.0</v>
      </c>
      <c r="AD1077" s="1">
        <v>100.0</v>
      </c>
      <c r="AE1077" s="1">
        <v>1.0</v>
      </c>
      <c r="AF1077" s="1" t="s">
        <v>95</v>
      </c>
      <c r="AG1077" s="1">
        <v>1.0</v>
      </c>
      <c r="AH1077" s="1">
        <v>19.0</v>
      </c>
      <c r="AI1077" s="1">
        <v>49.0</v>
      </c>
      <c r="AJ1077" s="1">
        <v>79.0</v>
      </c>
      <c r="AK1077" s="1">
        <v>354.0</v>
      </c>
      <c r="AL1077" s="1">
        <v>15.0</v>
      </c>
      <c r="AM1077" s="1">
        <v>15.0</v>
      </c>
      <c r="AN1077" s="1">
        <v>93.0</v>
      </c>
      <c r="AO1077" s="1">
        <v>10.0</v>
      </c>
      <c r="AP1077" s="1">
        <v>10.0</v>
      </c>
      <c r="AQ1077" s="1">
        <v>10.0</v>
      </c>
      <c r="AR1077" s="1">
        <v>10.0</v>
      </c>
      <c r="AS1077" s="1">
        <v>10.0</v>
      </c>
      <c r="AT1077" s="1">
        <v>10.0</v>
      </c>
      <c r="AU1077" s="1">
        <v>0.0</v>
      </c>
      <c r="AV1077" s="1" t="s">
        <v>117</v>
      </c>
      <c r="AW1077" s="1">
        <v>1.0</v>
      </c>
      <c r="AX1077" s="1">
        <v>1.0</v>
      </c>
      <c r="AY1077" s="1">
        <v>0.0</v>
      </c>
      <c r="AZ1077" s="1">
        <v>0.0</v>
      </c>
      <c r="BA1077" s="1">
        <v>1.23</v>
      </c>
      <c r="BB1077" s="1">
        <v>-1.0</v>
      </c>
      <c r="BC1077" s="1">
        <v>1.0</v>
      </c>
      <c r="BD1077" s="1">
        <v>-1.0</v>
      </c>
      <c r="BE1077" s="1">
        <v>-1.0</v>
      </c>
      <c r="BF1077" s="1">
        <v>-1.0</v>
      </c>
      <c r="BG1077" s="1">
        <v>1.0</v>
      </c>
      <c r="BH1077" s="1">
        <v>1.0</v>
      </c>
      <c r="BI1077" s="1">
        <v>-1.0</v>
      </c>
      <c r="BJ1077" s="1">
        <v>1.0</v>
      </c>
      <c r="BK1077" s="1">
        <v>1.0</v>
      </c>
      <c r="BL1077" s="1">
        <v>1.0</v>
      </c>
      <c r="BM1077" s="1">
        <v>1.0</v>
      </c>
      <c r="BN1077" s="1">
        <v>-1.0</v>
      </c>
      <c r="BO1077" s="1">
        <v>-1.0</v>
      </c>
      <c r="BP1077" s="1">
        <v>-1.0</v>
      </c>
      <c r="BQ1077" s="1">
        <v>1.0</v>
      </c>
      <c r="BR1077" s="1">
        <v>-1.0</v>
      </c>
      <c r="BS1077" s="1">
        <v>-1.0</v>
      </c>
      <c r="BT1077" s="1">
        <v>-1.0</v>
      </c>
      <c r="BU1077" s="1">
        <v>1.0</v>
      </c>
      <c r="BV1077" s="1">
        <v>1.0</v>
      </c>
      <c r="BW1077" s="1">
        <v>-1.0</v>
      </c>
      <c r="BX1077" s="1">
        <v>1.0</v>
      </c>
      <c r="BY1077" s="1">
        <v>-1.0</v>
      </c>
      <c r="BZ1077" s="1">
        <v>1.0</v>
      </c>
      <c r="CA1077" s="1">
        <v>-1.0</v>
      </c>
      <c r="CB1077" s="1">
        <v>1.0</v>
      </c>
      <c r="CC1077" s="1">
        <v>-1.0</v>
      </c>
      <c r="CD1077" s="1">
        <v>36483.0</v>
      </c>
    </row>
    <row r="1078">
      <c r="A1078" s="1">
        <v>3.3963211E7</v>
      </c>
      <c r="B1078" s="1" t="s">
        <v>5928</v>
      </c>
      <c r="C1078" s="1" t="s">
        <v>5929</v>
      </c>
      <c r="D1078" s="1" t="s">
        <v>5930</v>
      </c>
      <c r="E1078" s="1" t="s">
        <v>85</v>
      </c>
      <c r="F1078" s="1" t="s">
        <v>5931</v>
      </c>
      <c r="G1078" s="1" t="s">
        <v>5932</v>
      </c>
      <c r="H1078" s="2" t="str">
        <f>- please confirm with us before booking This private room. - let us know if you need accommodation for just you or you Plus how many friend(s) - bring house slippers - extra charges will be applied for air condition(summer time) - extra charges if you use your Laptop for video editing, Xbox gaming etc(burn a lot of ELECTRICITY)</f>
        <v>#ERROR!</v>
      </c>
      <c r="I1078" s="1">
        <v>2.3398641E8</v>
      </c>
      <c r="J1078" s="1">
        <v>43467.0</v>
      </c>
      <c r="K1078" s="1" t="s">
        <v>88</v>
      </c>
      <c r="L1078" s="1">
        <v>0.6</v>
      </c>
      <c r="M1078" s="1">
        <v>0.0</v>
      </c>
      <c r="N1078" s="1">
        <v>1.0</v>
      </c>
      <c r="O1078" s="1">
        <v>0.0</v>
      </c>
      <c r="P1078" s="1" t="s">
        <v>993</v>
      </c>
      <c r="Q1078" s="1" t="s">
        <v>1608</v>
      </c>
      <c r="R1078" s="1">
        <v>40.83754</v>
      </c>
      <c r="S1078" s="1">
        <v>-73.85764</v>
      </c>
      <c r="T1078" s="1" t="s">
        <v>91</v>
      </c>
      <c r="U1078" s="1" t="s">
        <v>113</v>
      </c>
      <c r="V1078" s="1">
        <v>5.0</v>
      </c>
      <c r="W1078" s="1">
        <v>1.0</v>
      </c>
      <c r="X1078" s="1">
        <v>1.0</v>
      </c>
      <c r="Y1078" s="1">
        <v>4.0</v>
      </c>
      <c r="Z1078" s="1" t="s">
        <v>93</v>
      </c>
      <c r="AA1078" s="1" t="s">
        <v>5933</v>
      </c>
      <c r="AB1078" s="1">
        <v>150.0</v>
      </c>
      <c r="AC1078" s="1">
        <v>1.0</v>
      </c>
      <c r="AD1078" s="1">
        <v>49.0</v>
      </c>
      <c r="AE1078" s="1">
        <v>1.0</v>
      </c>
      <c r="AF1078" s="1" t="s">
        <v>407</v>
      </c>
      <c r="AG1078" s="1">
        <v>1.0</v>
      </c>
      <c r="AH1078" s="1">
        <v>29.0</v>
      </c>
      <c r="AI1078" s="1">
        <v>59.0</v>
      </c>
      <c r="AJ1078" s="1">
        <v>89.0</v>
      </c>
      <c r="AK1078" s="1">
        <v>267.0</v>
      </c>
      <c r="AL1078" s="1">
        <v>0.0</v>
      </c>
      <c r="AM1078" s="1">
        <v>0.0</v>
      </c>
      <c r="AU1078" s="1">
        <v>1.0</v>
      </c>
      <c r="AV1078" s="1" t="s">
        <v>117</v>
      </c>
      <c r="AW1078" s="1">
        <v>1.0</v>
      </c>
      <c r="AX1078" s="1">
        <v>0.0</v>
      </c>
      <c r="AY1078" s="1">
        <v>1.0</v>
      </c>
      <c r="AZ1078" s="1">
        <v>0.0</v>
      </c>
      <c r="BB1078" s="1">
        <v>-1.0</v>
      </c>
      <c r="BC1078" s="1">
        <v>1.0</v>
      </c>
      <c r="BD1078" s="1">
        <v>-1.0</v>
      </c>
      <c r="BE1078" s="1">
        <v>-1.0</v>
      </c>
      <c r="BF1078" s="1">
        <v>-1.0</v>
      </c>
      <c r="BG1078" s="1">
        <v>-1.0</v>
      </c>
      <c r="BH1078" s="1">
        <v>1.0</v>
      </c>
      <c r="BI1078" s="1">
        <v>1.0</v>
      </c>
      <c r="BJ1078" s="1">
        <v>-1.0</v>
      </c>
      <c r="BK1078" s="1">
        <v>-1.0</v>
      </c>
      <c r="BL1078" s="1">
        <v>-1.0</v>
      </c>
      <c r="BM1078" s="1">
        <v>1.0</v>
      </c>
      <c r="BN1078" s="1">
        <v>1.0</v>
      </c>
      <c r="BO1078" s="1">
        <v>1.0</v>
      </c>
      <c r="BP1078" s="1">
        <v>-1.0</v>
      </c>
      <c r="BQ1078" s="1">
        <v>-1.0</v>
      </c>
      <c r="BR1078" s="1">
        <v>-1.0</v>
      </c>
      <c r="BS1078" s="1">
        <v>-1.0</v>
      </c>
      <c r="BT1078" s="1">
        <v>-1.0</v>
      </c>
      <c r="BU1078" s="1">
        <v>1.0</v>
      </c>
      <c r="BV1078" s="1">
        <v>-1.0</v>
      </c>
      <c r="BW1078" s="1">
        <v>-1.0</v>
      </c>
      <c r="BX1078" s="1">
        <v>-1.0</v>
      </c>
      <c r="BY1078" s="1">
        <v>-1.0</v>
      </c>
      <c r="BZ1078" s="1">
        <v>-1.0</v>
      </c>
      <c r="CA1078" s="1">
        <v>-1.0</v>
      </c>
      <c r="CB1078" s="1">
        <v>-1.0</v>
      </c>
      <c r="CC1078" s="1">
        <v>-1.0</v>
      </c>
      <c r="CD1078" s="1">
        <v>36504.0</v>
      </c>
    </row>
    <row r="1079">
      <c r="A1079" s="1">
        <v>2.2372893E7</v>
      </c>
      <c r="B1079" s="1" t="s">
        <v>5934</v>
      </c>
      <c r="C1079" s="1" t="s">
        <v>5935</v>
      </c>
      <c r="D1079" s="1" t="s">
        <v>5936</v>
      </c>
      <c r="E1079" s="1" t="s">
        <v>85</v>
      </c>
      <c r="G1079" s="1" t="s">
        <v>5937</v>
      </c>
      <c r="I1079" s="1">
        <v>9.4088674E7</v>
      </c>
      <c r="J1079" s="1">
        <v>42620.0</v>
      </c>
      <c r="M1079" s="1">
        <v>0.0</v>
      </c>
      <c r="N1079" s="1">
        <v>1.0</v>
      </c>
      <c r="O1079" s="1">
        <v>1.0</v>
      </c>
      <c r="P1079" s="1" t="s">
        <v>123</v>
      </c>
      <c r="Q1079" s="1" t="s">
        <v>157</v>
      </c>
      <c r="R1079" s="1">
        <v>40.69857</v>
      </c>
      <c r="S1079" s="1">
        <v>-73.9439</v>
      </c>
      <c r="T1079" s="1" t="s">
        <v>91</v>
      </c>
      <c r="U1079" s="1" t="s">
        <v>113</v>
      </c>
      <c r="V1079" s="1">
        <v>2.0</v>
      </c>
      <c r="W1079" s="1">
        <v>3.0</v>
      </c>
      <c r="X1079" s="1">
        <v>1.0</v>
      </c>
      <c r="Y1079" s="1">
        <v>1.0</v>
      </c>
      <c r="Z1079" s="1" t="s">
        <v>93</v>
      </c>
      <c r="AA1079" s="1" t="s">
        <v>5938</v>
      </c>
      <c r="AB1079" s="1">
        <v>38.0</v>
      </c>
      <c r="AC1079" s="1">
        <v>1.0</v>
      </c>
      <c r="AD1079" s="1">
        <v>0.0</v>
      </c>
      <c r="AE1079" s="1">
        <v>1.0</v>
      </c>
      <c r="AF1079" s="1" t="s">
        <v>323</v>
      </c>
      <c r="AG1079" s="1">
        <v>1.0</v>
      </c>
      <c r="AH1079" s="1">
        <v>0.0</v>
      </c>
      <c r="AI1079" s="1">
        <v>0.0</v>
      </c>
      <c r="AJ1079" s="1">
        <v>0.0</v>
      </c>
      <c r="AK1079" s="1">
        <v>0.0</v>
      </c>
      <c r="AL1079" s="1">
        <v>2.0</v>
      </c>
      <c r="AM1079" s="1">
        <v>0.0</v>
      </c>
      <c r="AN1079" s="1">
        <v>80.0</v>
      </c>
      <c r="AO1079" s="1">
        <v>8.0</v>
      </c>
      <c r="AP1079" s="1">
        <v>7.0</v>
      </c>
      <c r="AQ1079" s="1">
        <v>10.0</v>
      </c>
      <c r="AR1079" s="1">
        <v>10.0</v>
      </c>
      <c r="AS1079" s="1">
        <v>9.0</v>
      </c>
      <c r="AT1079" s="1">
        <v>10.0</v>
      </c>
      <c r="AU1079" s="1">
        <v>0.0</v>
      </c>
      <c r="AV1079" s="1" t="s">
        <v>105</v>
      </c>
      <c r="AW1079" s="1">
        <v>1.0</v>
      </c>
      <c r="AX1079" s="1">
        <v>0.0</v>
      </c>
      <c r="AY1079" s="1">
        <v>1.0</v>
      </c>
      <c r="AZ1079" s="1">
        <v>0.0</v>
      </c>
      <c r="BA1079" s="1">
        <v>0.11</v>
      </c>
      <c r="BB1079" s="1">
        <v>-1.0</v>
      </c>
      <c r="BC1079" s="1">
        <v>1.0</v>
      </c>
      <c r="BD1079" s="1">
        <v>-1.0</v>
      </c>
      <c r="BE1079" s="1">
        <v>-1.0</v>
      </c>
      <c r="BF1079" s="1">
        <v>-1.0</v>
      </c>
      <c r="BG1079" s="1">
        <v>-1.0</v>
      </c>
      <c r="BH1079" s="1">
        <v>-1.0</v>
      </c>
      <c r="BI1079" s="1">
        <v>1.0</v>
      </c>
      <c r="BJ1079" s="1">
        <v>-1.0</v>
      </c>
      <c r="BK1079" s="1">
        <v>-1.0</v>
      </c>
      <c r="BL1079" s="1">
        <v>-1.0</v>
      </c>
      <c r="BM1079" s="1">
        <v>1.0</v>
      </c>
      <c r="BN1079" s="1">
        <v>-1.0</v>
      </c>
      <c r="BO1079" s="1">
        <v>-1.0</v>
      </c>
      <c r="BP1079" s="1">
        <v>-1.0</v>
      </c>
      <c r="BQ1079" s="1">
        <v>-1.0</v>
      </c>
      <c r="BR1079" s="1">
        <v>-1.0</v>
      </c>
      <c r="BS1079" s="1">
        <v>-1.0</v>
      </c>
      <c r="BT1079" s="1">
        <v>-1.0</v>
      </c>
      <c r="BU1079" s="1">
        <v>1.0</v>
      </c>
      <c r="BV1079" s="1">
        <v>-1.0</v>
      </c>
      <c r="BW1079" s="1">
        <v>-1.0</v>
      </c>
      <c r="BX1079" s="1">
        <v>-1.0</v>
      </c>
      <c r="BY1079" s="1">
        <v>1.0</v>
      </c>
      <c r="BZ1079" s="1">
        <v>-1.0</v>
      </c>
      <c r="CA1079" s="1">
        <v>-1.0</v>
      </c>
      <c r="CB1079" s="1">
        <v>-1.0</v>
      </c>
      <c r="CC1079" s="1">
        <v>-1.0</v>
      </c>
      <c r="CD1079" s="1">
        <v>36510.0</v>
      </c>
    </row>
    <row r="1080">
      <c r="A1080" s="1">
        <v>3.1319056E7</v>
      </c>
      <c r="B1080" s="1" t="s">
        <v>5939</v>
      </c>
      <c r="C1080" s="1" t="s">
        <v>5940</v>
      </c>
      <c r="D1080" s="1" t="s">
        <v>5941</v>
      </c>
      <c r="E1080" s="1" t="s">
        <v>85</v>
      </c>
      <c r="F1080" s="1" t="s">
        <v>5942</v>
      </c>
      <c r="G1080" s="1" t="s">
        <v>5943</v>
      </c>
      <c r="H1080" s="1" t="s">
        <v>5944</v>
      </c>
      <c r="I1080" s="1">
        <v>3807069.0</v>
      </c>
      <c r="J1080" s="1">
        <v>41190.0</v>
      </c>
      <c r="K1080" s="1" t="s">
        <v>88</v>
      </c>
      <c r="L1080" s="1">
        <v>1.0</v>
      </c>
      <c r="M1080" s="1">
        <v>0.0</v>
      </c>
      <c r="N1080" s="1">
        <v>1.0</v>
      </c>
      <c r="O1080" s="1">
        <v>0.0</v>
      </c>
      <c r="P1080" s="1" t="s">
        <v>123</v>
      </c>
      <c r="Q1080" s="1" t="s">
        <v>124</v>
      </c>
      <c r="R1080" s="1">
        <v>40.71125</v>
      </c>
      <c r="S1080" s="1">
        <v>-73.95935</v>
      </c>
      <c r="T1080" s="1" t="s">
        <v>91</v>
      </c>
      <c r="U1080" s="1" t="s">
        <v>113</v>
      </c>
      <c r="V1080" s="1">
        <v>2.0</v>
      </c>
      <c r="W1080" s="1">
        <v>1.0</v>
      </c>
      <c r="X1080" s="1">
        <v>1.0</v>
      </c>
      <c r="Y1080" s="1">
        <v>1.0</v>
      </c>
      <c r="Z1080" s="1" t="s">
        <v>93</v>
      </c>
      <c r="AA1080" s="1" t="s">
        <v>5945</v>
      </c>
      <c r="AB1080" s="1">
        <v>100.0</v>
      </c>
      <c r="AC1080" s="1">
        <v>1.0</v>
      </c>
      <c r="AD1080" s="1">
        <v>0.0</v>
      </c>
      <c r="AE1080" s="1">
        <v>2.0</v>
      </c>
      <c r="AF1080" s="1" t="s">
        <v>179</v>
      </c>
      <c r="AG1080" s="1">
        <v>1.0</v>
      </c>
      <c r="AH1080" s="1">
        <v>0.0</v>
      </c>
      <c r="AI1080" s="1">
        <v>0.0</v>
      </c>
      <c r="AJ1080" s="1">
        <v>0.0</v>
      </c>
      <c r="AK1080" s="1">
        <v>0.0</v>
      </c>
      <c r="AL1080" s="1">
        <v>4.0</v>
      </c>
      <c r="AM1080" s="1">
        <v>4.0</v>
      </c>
      <c r="AN1080" s="1">
        <v>90.0</v>
      </c>
      <c r="AO1080" s="1">
        <v>9.0</v>
      </c>
      <c r="AP1080" s="1">
        <v>10.0</v>
      </c>
      <c r="AQ1080" s="1">
        <v>10.0</v>
      </c>
      <c r="AR1080" s="1">
        <v>10.0</v>
      </c>
      <c r="AS1080" s="1">
        <v>10.0</v>
      </c>
      <c r="AT1080" s="1">
        <v>10.0</v>
      </c>
      <c r="AU1080" s="1">
        <v>1.0</v>
      </c>
      <c r="AV1080" s="1" t="s">
        <v>117</v>
      </c>
      <c r="AW1080" s="1">
        <v>1.0</v>
      </c>
      <c r="AX1080" s="1">
        <v>0.0</v>
      </c>
      <c r="AY1080" s="1">
        <v>1.0</v>
      </c>
      <c r="AZ1080" s="1">
        <v>0.0</v>
      </c>
      <c r="BA1080" s="1">
        <v>1.05</v>
      </c>
      <c r="BB1080" s="1">
        <v>-1.0</v>
      </c>
      <c r="BC1080" s="1">
        <v>1.0</v>
      </c>
      <c r="BD1080" s="1">
        <v>-1.0</v>
      </c>
      <c r="BE1080" s="1">
        <v>-1.0</v>
      </c>
      <c r="BF1080" s="1">
        <v>-1.0</v>
      </c>
      <c r="BG1080" s="1">
        <v>-1.0</v>
      </c>
      <c r="BH1080" s="1">
        <v>1.0</v>
      </c>
      <c r="BI1080" s="1">
        <v>-1.0</v>
      </c>
      <c r="BJ1080" s="1">
        <v>-1.0</v>
      </c>
      <c r="BK1080" s="1">
        <v>1.0</v>
      </c>
      <c r="BL1080" s="1">
        <v>1.0</v>
      </c>
      <c r="BM1080" s="1">
        <v>-1.0</v>
      </c>
      <c r="BN1080" s="1">
        <v>-1.0</v>
      </c>
      <c r="BO1080" s="1">
        <v>-1.0</v>
      </c>
      <c r="BP1080" s="1">
        <v>-1.0</v>
      </c>
      <c r="BQ1080" s="1">
        <v>1.0</v>
      </c>
      <c r="BR1080" s="1">
        <v>-1.0</v>
      </c>
      <c r="BS1080" s="1">
        <v>-1.0</v>
      </c>
      <c r="BT1080" s="1">
        <v>-1.0</v>
      </c>
      <c r="BU1080" s="1">
        <v>1.0</v>
      </c>
      <c r="BV1080" s="1">
        <v>-1.0</v>
      </c>
      <c r="BW1080" s="1">
        <v>-1.0</v>
      </c>
      <c r="BX1080" s="1">
        <v>1.0</v>
      </c>
      <c r="BY1080" s="1">
        <v>-1.0</v>
      </c>
      <c r="BZ1080" s="1">
        <v>1.0</v>
      </c>
      <c r="CA1080" s="1">
        <v>-1.0</v>
      </c>
      <c r="CB1080" s="1">
        <v>1.0</v>
      </c>
      <c r="CC1080" s="1">
        <v>-1.0</v>
      </c>
      <c r="CD1080" s="1">
        <v>36518.0</v>
      </c>
    </row>
    <row r="1081">
      <c r="A1081" s="1">
        <v>3.1759545E7</v>
      </c>
      <c r="B1081" s="1" t="s">
        <v>5946</v>
      </c>
      <c r="C1081" s="1" t="s">
        <v>5947</v>
      </c>
      <c r="D1081" s="1" t="s">
        <v>5948</v>
      </c>
      <c r="E1081" s="1" t="s">
        <v>85</v>
      </c>
      <c r="F1081" s="1" t="s">
        <v>5949</v>
      </c>
      <c r="I1081" s="1">
        <v>2.38119405E8</v>
      </c>
      <c r="J1081" s="1">
        <v>43486.0</v>
      </c>
      <c r="K1081" s="1" t="s">
        <v>134</v>
      </c>
      <c r="L1081" s="1">
        <v>0.96</v>
      </c>
      <c r="M1081" s="1">
        <v>0.0</v>
      </c>
      <c r="N1081" s="1">
        <v>5.0</v>
      </c>
      <c r="O1081" s="1">
        <v>0.0</v>
      </c>
      <c r="P1081" s="1" t="s">
        <v>123</v>
      </c>
      <c r="Q1081" s="1" t="s">
        <v>124</v>
      </c>
      <c r="R1081" s="1">
        <v>40.6821599999999</v>
      </c>
      <c r="S1081" s="1">
        <v>-73.90642</v>
      </c>
      <c r="T1081" s="1" t="s">
        <v>91</v>
      </c>
      <c r="U1081" s="1" t="s">
        <v>113</v>
      </c>
      <c r="V1081" s="1">
        <v>3.0</v>
      </c>
      <c r="W1081" s="1">
        <v>2.5</v>
      </c>
      <c r="X1081" s="1">
        <v>1.0</v>
      </c>
      <c r="Y1081" s="1">
        <v>2.0</v>
      </c>
      <c r="Z1081" s="1" t="s">
        <v>93</v>
      </c>
      <c r="AA1081" s="1" t="s">
        <v>5950</v>
      </c>
      <c r="AB1081" s="1">
        <v>48.0</v>
      </c>
      <c r="AC1081" s="1">
        <v>2.0</v>
      </c>
      <c r="AD1081" s="1">
        <v>20.0</v>
      </c>
      <c r="AE1081" s="1">
        <v>1.0</v>
      </c>
      <c r="AF1081" s="1" t="s">
        <v>95</v>
      </c>
      <c r="AG1081" s="1">
        <v>1.0</v>
      </c>
      <c r="AH1081" s="1">
        <v>17.0</v>
      </c>
      <c r="AI1081" s="1">
        <v>47.0</v>
      </c>
      <c r="AJ1081" s="1">
        <v>77.0</v>
      </c>
      <c r="AK1081" s="1">
        <v>166.0</v>
      </c>
      <c r="AL1081" s="1">
        <v>4.0</v>
      </c>
      <c r="AM1081" s="1">
        <v>4.0</v>
      </c>
      <c r="AN1081" s="1">
        <v>75.0</v>
      </c>
      <c r="AO1081" s="1">
        <v>7.0</v>
      </c>
      <c r="AP1081" s="1">
        <v>9.0</v>
      </c>
      <c r="AQ1081" s="1">
        <v>10.0</v>
      </c>
      <c r="AR1081" s="1">
        <v>8.0</v>
      </c>
      <c r="AS1081" s="1">
        <v>10.0</v>
      </c>
      <c r="AT1081" s="1">
        <v>8.0</v>
      </c>
      <c r="AU1081" s="1">
        <v>1.0</v>
      </c>
      <c r="AV1081" s="1" t="s">
        <v>96</v>
      </c>
      <c r="AW1081" s="1">
        <v>5.0</v>
      </c>
      <c r="AX1081" s="1">
        <v>0.0</v>
      </c>
      <c r="AY1081" s="1">
        <v>5.0</v>
      </c>
      <c r="AZ1081" s="1">
        <v>0.0</v>
      </c>
      <c r="BA1081" s="1">
        <v>0.73</v>
      </c>
      <c r="BB1081" s="1">
        <v>-1.0</v>
      </c>
      <c r="BC1081" s="1">
        <v>1.0</v>
      </c>
      <c r="BD1081" s="1">
        <v>-1.0</v>
      </c>
      <c r="BE1081" s="1">
        <v>-1.0</v>
      </c>
      <c r="BF1081" s="1">
        <v>-1.0</v>
      </c>
      <c r="BG1081" s="1">
        <v>-1.0</v>
      </c>
      <c r="BH1081" s="1">
        <v>-1.0</v>
      </c>
      <c r="BI1081" s="1">
        <v>-1.0</v>
      </c>
      <c r="BJ1081" s="1">
        <v>1.0</v>
      </c>
      <c r="BK1081" s="1">
        <v>-1.0</v>
      </c>
      <c r="BL1081" s="1">
        <v>-1.0</v>
      </c>
      <c r="BM1081" s="1">
        <v>-1.0</v>
      </c>
      <c r="BN1081" s="1">
        <v>-1.0</v>
      </c>
      <c r="BO1081" s="1">
        <v>-1.0</v>
      </c>
      <c r="BP1081" s="1">
        <v>-1.0</v>
      </c>
      <c r="BQ1081" s="1">
        <v>-1.0</v>
      </c>
      <c r="BR1081" s="1">
        <v>-1.0</v>
      </c>
      <c r="BS1081" s="1">
        <v>-1.0</v>
      </c>
      <c r="BT1081" s="1">
        <v>-1.0</v>
      </c>
      <c r="BU1081" s="1">
        <v>1.0</v>
      </c>
      <c r="BV1081" s="1">
        <v>-1.0</v>
      </c>
      <c r="BW1081" s="1">
        <v>-1.0</v>
      </c>
      <c r="BX1081" s="1">
        <v>-1.0</v>
      </c>
      <c r="BY1081" s="1">
        <v>-1.0</v>
      </c>
      <c r="BZ1081" s="1">
        <v>-1.0</v>
      </c>
      <c r="CA1081" s="1">
        <v>-1.0</v>
      </c>
      <c r="CB1081" s="1">
        <v>-1.0</v>
      </c>
      <c r="CC1081" s="1">
        <v>-1.0</v>
      </c>
      <c r="CD1081" s="1">
        <v>36536.0</v>
      </c>
    </row>
    <row r="1082">
      <c r="A1082" s="1">
        <v>3.4370542E7</v>
      </c>
      <c r="B1082" s="1" t="s">
        <v>5951</v>
      </c>
      <c r="C1082" s="1" t="s">
        <v>5952</v>
      </c>
      <c r="D1082" s="1" t="s">
        <v>5953</v>
      </c>
      <c r="E1082" s="1" t="s">
        <v>85</v>
      </c>
      <c r="I1082" s="1">
        <v>3.8216858E7</v>
      </c>
      <c r="J1082" s="1">
        <v>42197.0</v>
      </c>
      <c r="K1082" s="1" t="s">
        <v>272</v>
      </c>
      <c r="L1082" s="1">
        <v>0.95</v>
      </c>
      <c r="M1082" s="1">
        <v>1.0</v>
      </c>
      <c r="N1082" s="1">
        <v>16.0</v>
      </c>
      <c r="O1082" s="1">
        <v>0.0</v>
      </c>
      <c r="P1082" s="1" t="s">
        <v>89</v>
      </c>
      <c r="Q1082" s="1" t="s">
        <v>90</v>
      </c>
      <c r="R1082" s="1">
        <v>40.70877</v>
      </c>
      <c r="S1082" s="1">
        <v>-74.0146599999999</v>
      </c>
      <c r="T1082" s="1" t="s">
        <v>289</v>
      </c>
      <c r="U1082" s="1" t="s">
        <v>113</v>
      </c>
      <c r="V1082" s="1">
        <v>2.0</v>
      </c>
      <c r="W1082" s="1">
        <v>1.0</v>
      </c>
      <c r="X1082" s="1">
        <v>1.0</v>
      </c>
      <c r="Y1082" s="1">
        <v>1.0</v>
      </c>
      <c r="Z1082" s="1" t="s">
        <v>93</v>
      </c>
      <c r="AA1082" s="1" t="s">
        <v>5954</v>
      </c>
      <c r="AB1082" s="1">
        <v>270.0</v>
      </c>
      <c r="AC1082" s="1">
        <v>2.0</v>
      </c>
      <c r="AD1082" s="1">
        <v>0.0</v>
      </c>
      <c r="AE1082" s="1">
        <v>1.0</v>
      </c>
      <c r="AF1082" s="1" t="s">
        <v>127</v>
      </c>
      <c r="AG1082" s="1">
        <v>1.0</v>
      </c>
      <c r="AH1082" s="1">
        <v>28.0</v>
      </c>
      <c r="AI1082" s="1">
        <v>58.0</v>
      </c>
      <c r="AJ1082" s="1">
        <v>87.0</v>
      </c>
      <c r="AK1082" s="1">
        <v>362.0</v>
      </c>
      <c r="AL1082" s="1">
        <v>0.0</v>
      </c>
      <c r="AM1082" s="1">
        <v>0.0</v>
      </c>
      <c r="AU1082" s="1">
        <v>0.0</v>
      </c>
      <c r="AV1082" s="1" t="s">
        <v>96</v>
      </c>
      <c r="AW1082" s="1">
        <v>4.0</v>
      </c>
      <c r="AX1082" s="1">
        <v>0.0</v>
      </c>
      <c r="AY1082" s="1">
        <v>4.0</v>
      </c>
      <c r="AZ1082" s="1">
        <v>0.0</v>
      </c>
      <c r="BB1082" s="1">
        <v>-1.0</v>
      </c>
      <c r="BC1082" s="1">
        <v>1.0</v>
      </c>
      <c r="BD1082" s="1">
        <v>-1.0</v>
      </c>
      <c r="BE1082" s="1">
        <v>-1.0</v>
      </c>
      <c r="BF1082" s="1">
        <v>-1.0</v>
      </c>
      <c r="BG1082" s="1">
        <v>-1.0</v>
      </c>
      <c r="BH1082" s="1">
        <v>-1.0</v>
      </c>
      <c r="BI1082" s="1">
        <v>1.0</v>
      </c>
      <c r="BJ1082" s="1">
        <v>1.0</v>
      </c>
      <c r="BK1082" s="1">
        <v>-1.0</v>
      </c>
      <c r="BL1082" s="1">
        <v>-1.0</v>
      </c>
      <c r="BM1082" s="1">
        <v>-1.0</v>
      </c>
      <c r="BN1082" s="1">
        <v>1.0</v>
      </c>
      <c r="BO1082" s="1">
        <v>1.0</v>
      </c>
      <c r="BP1082" s="1">
        <v>-1.0</v>
      </c>
      <c r="BQ1082" s="1">
        <v>1.0</v>
      </c>
      <c r="BR1082" s="1">
        <v>-1.0</v>
      </c>
      <c r="BS1082" s="1">
        <v>1.0</v>
      </c>
      <c r="BT1082" s="1">
        <v>-1.0</v>
      </c>
      <c r="BU1082" s="1">
        <v>1.0</v>
      </c>
      <c r="BV1082" s="1">
        <v>1.0</v>
      </c>
      <c r="BW1082" s="1">
        <v>-1.0</v>
      </c>
      <c r="BX1082" s="1">
        <v>-1.0</v>
      </c>
      <c r="BY1082" s="1">
        <v>1.0</v>
      </c>
      <c r="BZ1082" s="1">
        <v>-1.0</v>
      </c>
      <c r="CA1082" s="1">
        <v>-1.0</v>
      </c>
      <c r="CB1082" s="1">
        <v>-1.0</v>
      </c>
      <c r="CC1082" s="1">
        <v>-1.0</v>
      </c>
      <c r="CD1082" s="1">
        <v>36539.0</v>
      </c>
    </row>
    <row r="1083">
      <c r="A1083" s="1">
        <v>1.1419898E7</v>
      </c>
      <c r="B1083" s="1" t="s">
        <v>5955</v>
      </c>
      <c r="C1083" s="1" t="s">
        <v>5956</v>
      </c>
      <c r="D1083" s="1" t="s">
        <v>5956</v>
      </c>
      <c r="E1083" s="1" t="s">
        <v>85</v>
      </c>
      <c r="I1083" s="1">
        <v>1.6098958E7</v>
      </c>
      <c r="J1083" s="1">
        <v>41787.0</v>
      </c>
      <c r="K1083" s="1" t="s">
        <v>88</v>
      </c>
      <c r="L1083" s="1">
        <v>0.98</v>
      </c>
      <c r="M1083" s="1">
        <v>0.0</v>
      </c>
      <c r="N1083" s="1">
        <v>96.0</v>
      </c>
      <c r="O1083" s="1">
        <v>1.0</v>
      </c>
      <c r="P1083" s="1" t="s">
        <v>89</v>
      </c>
      <c r="Q1083" s="1" t="s">
        <v>90</v>
      </c>
      <c r="R1083" s="1">
        <v>40.70425</v>
      </c>
      <c r="S1083" s="1">
        <v>-74.00845</v>
      </c>
      <c r="T1083" s="1" t="s">
        <v>91</v>
      </c>
      <c r="U1083" s="1" t="s">
        <v>92</v>
      </c>
      <c r="V1083" s="1">
        <v>3.0</v>
      </c>
      <c r="W1083" s="1">
        <v>1.0</v>
      </c>
      <c r="X1083" s="1">
        <v>1.0</v>
      </c>
      <c r="Y1083" s="1">
        <v>2.0</v>
      </c>
      <c r="Z1083" s="1" t="s">
        <v>93</v>
      </c>
      <c r="AA1083" s="1" t="s">
        <v>5957</v>
      </c>
      <c r="AB1083" s="1">
        <v>175.0</v>
      </c>
      <c r="AC1083" s="1">
        <v>1.0</v>
      </c>
      <c r="AD1083" s="1">
        <v>0.0</v>
      </c>
      <c r="AE1083" s="1">
        <v>30.0</v>
      </c>
      <c r="AF1083" s="1" t="s">
        <v>95</v>
      </c>
      <c r="AG1083" s="1">
        <v>1.0</v>
      </c>
      <c r="AH1083" s="1">
        <v>0.0</v>
      </c>
      <c r="AI1083" s="1">
        <v>7.0</v>
      </c>
      <c r="AJ1083" s="1">
        <v>37.0</v>
      </c>
      <c r="AK1083" s="1">
        <v>312.0</v>
      </c>
      <c r="AL1083" s="1">
        <v>2.0</v>
      </c>
      <c r="AM1083" s="1">
        <v>0.0</v>
      </c>
      <c r="AN1083" s="1">
        <v>100.0</v>
      </c>
      <c r="AO1083" s="1">
        <v>10.0</v>
      </c>
      <c r="AP1083" s="1">
        <v>10.0</v>
      </c>
      <c r="AQ1083" s="1">
        <v>9.0</v>
      </c>
      <c r="AR1083" s="1">
        <v>10.0</v>
      </c>
      <c r="AS1083" s="1">
        <v>10.0</v>
      </c>
      <c r="AT1083" s="1">
        <v>9.0</v>
      </c>
      <c r="AU1083" s="1">
        <v>0.0</v>
      </c>
      <c r="AV1083" s="1" t="s">
        <v>96</v>
      </c>
      <c r="AW1083" s="1">
        <v>96.0</v>
      </c>
      <c r="AX1083" s="1">
        <v>95.0</v>
      </c>
      <c r="AY1083" s="1">
        <v>1.0</v>
      </c>
      <c r="AZ1083" s="1">
        <v>0.0</v>
      </c>
      <c r="BA1083" s="1">
        <v>0.05</v>
      </c>
      <c r="BB1083" s="1">
        <v>1.0</v>
      </c>
      <c r="BC1083" s="1">
        <v>1.0</v>
      </c>
      <c r="BD1083" s="1">
        <v>-1.0</v>
      </c>
      <c r="BE1083" s="1">
        <v>-1.0</v>
      </c>
      <c r="BF1083" s="1">
        <v>-1.0</v>
      </c>
      <c r="BG1083" s="1">
        <v>-1.0</v>
      </c>
      <c r="BH1083" s="1">
        <v>-1.0</v>
      </c>
      <c r="BI1083" s="1">
        <v>-1.0</v>
      </c>
      <c r="BJ1083" s="1">
        <v>1.0</v>
      </c>
      <c r="BK1083" s="1">
        <v>-1.0</v>
      </c>
      <c r="BL1083" s="1">
        <v>-1.0</v>
      </c>
      <c r="BM1083" s="1">
        <v>1.0</v>
      </c>
      <c r="BN1083" s="1">
        <v>1.0</v>
      </c>
      <c r="BO1083" s="1">
        <v>-1.0</v>
      </c>
      <c r="BP1083" s="1">
        <v>1.0</v>
      </c>
      <c r="BQ1083" s="1">
        <v>-1.0</v>
      </c>
      <c r="BR1083" s="1">
        <v>-1.0</v>
      </c>
      <c r="BS1083" s="1">
        <v>-1.0</v>
      </c>
      <c r="BT1083" s="1">
        <v>-1.0</v>
      </c>
      <c r="BU1083" s="1">
        <v>1.0</v>
      </c>
      <c r="BV1083" s="1">
        <v>-1.0</v>
      </c>
      <c r="BW1083" s="1">
        <v>1.0</v>
      </c>
      <c r="BX1083" s="1">
        <v>-1.0</v>
      </c>
      <c r="BY1083" s="1">
        <v>-1.0</v>
      </c>
      <c r="BZ1083" s="1">
        <v>1.0</v>
      </c>
      <c r="CA1083" s="1">
        <v>-1.0</v>
      </c>
      <c r="CB1083" s="1">
        <v>1.0</v>
      </c>
      <c r="CC1083" s="1">
        <v>-1.0</v>
      </c>
      <c r="CD1083" s="1">
        <v>36548.0</v>
      </c>
    </row>
    <row r="1084">
      <c r="A1084" s="1">
        <v>2.2928463E7</v>
      </c>
      <c r="B1084" s="1" t="s">
        <v>5958</v>
      </c>
      <c r="C1084" s="1" t="s">
        <v>5959</v>
      </c>
      <c r="D1084" s="1" t="s">
        <v>5959</v>
      </c>
      <c r="E1084" s="1" t="s">
        <v>85</v>
      </c>
      <c r="I1084" s="1">
        <v>3.5510045E7</v>
      </c>
      <c r="J1084" s="1">
        <v>42165.0</v>
      </c>
      <c r="M1084" s="1">
        <v>0.0</v>
      </c>
      <c r="N1084" s="1">
        <v>1.0</v>
      </c>
      <c r="O1084" s="1">
        <v>0.0</v>
      </c>
      <c r="P1084" s="1" t="s">
        <v>123</v>
      </c>
      <c r="Q1084" s="1" t="s">
        <v>124</v>
      </c>
      <c r="R1084" s="1">
        <v>40.705</v>
      </c>
      <c r="S1084" s="1">
        <v>-73.91933</v>
      </c>
      <c r="T1084" s="1" t="s">
        <v>91</v>
      </c>
      <c r="U1084" s="1" t="s">
        <v>113</v>
      </c>
      <c r="V1084" s="1">
        <v>1.0</v>
      </c>
      <c r="W1084" s="1">
        <v>1.0</v>
      </c>
      <c r="X1084" s="1">
        <v>1.0</v>
      </c>
      <c r="Y1084" s="1">
        <v>1.0</v>
      </c>
      <c r="Z1084" s="1" t="s">
        <v>93</v>
      </c>
      <c r="AA1084" s="1" t="s">
        <v>5960</v>
      </c>
      <c r="AB1084" s="1">
        <v>27.0</v>
      </c>
      <c r="AC1084" s="1">
        <v>1.0</v>
      </c>
      <c r="AD1084" s="1">
        <v>10.0</v>
      </c>
      <c r="AE1084" s="1">
        <v>14.0</v>
      </c>
      <c r="AF1084" s="1" t="s">
        <v>323</v>
      </c>
      <c r="AG1084" s="1">
        <v>1.0</v>
      </c>
      <c r="AH1084" s="1">
        <v>0.0</v>
      </c>
      <c r="AI1084" s="1">
        <v>0.0</v>
      </c>
      <c r="AJ1084" s="1">
        <v>0.0</v>
      </c>
      <c r="AK1084" s="1">
        <v>0.0</v>
      </c>
      <c r="AL1084" s="1">
        <v>0.0</v>
      </c>
      <c r="AM1084" s="1">
        <v>0.0</v>
      </c>
      <c r="AU1084" s="1">
        <v>1.0</v>
      </c>
      <c r="AV1084" s="1" t="s">
        <v>105</v>
      </c>
      <c r="AW1084" s="1">
        <v>1.0</v>
      </c>
      <c r="AX1084" s="1">
        <v>0.0</v>
      </c>
      <c r="AY1084" s="1">
        <v>1.0</v>
      </c>
      <c r="AZ1084" s="1">
        <v>0.0</v>
      </c>
      <c r="BB1084" s="1">
        <v>-1.0</v>
      </c>
      <c r="BC1084" s="1">
        <v>1.0</v>
      </c>
      <c r="BD1084" s="1">
        <v>-1.0</v>
      </c>
      <c r="BE1084" s="1">
        <v>-1.0</v>
      </c>
      <c r="BF1084" s="1">
        <v>-1.0</v>
      </c>
      <c r="BG1084" s="1">
        <v>-1.0</v>
      </c>
      <c r="BH1084" s="1">
        <v>-1.0</v>
      </c>
      <c r="BI1084" s="1">
        <v>-1.0</v>
      </c>
      <c r="BJ1084" s="1">
        <v>1.0</v>
      </c>
      <c r="BK1084" s="1">
        <v>-1.0</v>
      </c>
      <c r="BL1084" s="1">
        <v>-1.0</v>
      </c>
      <c r="BM1084" s="1">
        <v>1.0</v>
      </c>
      <c r="BN1084" s="1">
        <v>-1.0</v>
      </c>
      <c r="BO1084" s="1">
        <v>-1.0</v>
      </c>
      <c r="BP1084" s="1">
        <v>-1.0</v>
      </c>
      <c r="BQ1084" s="1">
        <v>1.0</v>
      </c>
      <c r="BR1084" s="1">
        <v>-1.0</v>
      </c>
      <c r="BS1084" s="1">
        <v>-1.0</v>
      </c>
      <c r="BT1084" s="1">
        <v>-1.0</v>
      </c>
      <c r="BU1084" s="1">
        <v>1.0</v>
      </c>
      <c r="BV1084" s="1">
        <v>-1.0</v>
      </c>
      <c r="BW1084" s="1">
        <v>-1.0</v>
      </c>
      <c r="BX1084" s="1">
        <v>-1.0</v>
      </c>
      <c r="BY1084" s="1">
        <v>-1.0</v>
      </c>
      <c r="BZ1084" s="1">
        <v>-1.0</v>
      </c>
      <c r="CA1084" s="1">
        <v>-1.0</v>
      </c>
      <c r="CB1084" s="1">
        <v>-1.0</v>
      </c>
      <c r="CC1084" s="1">
        <v>-1.0</v>
      </c>
      <c r="CD1084" s="1">
        <v>36556.0</v>
      </c>
    </row>
    <row r="1085">
      <c r="A1085" s="1">
        <v>1.0065831E7</v>
      </c>
      <c r="B1085" s="1" t="s">
        <v>5961</v>
      </c>
      <c r="C1085" s="1" t="s">
        <v>5962</v>
      </c>
      <c r="D1085" s="1" t="s">
        <v>5962</v>
      </c>
      <c r="E1085" s="1" t="s">
        <v>85</v>
      </c>
      <c r="I1085" s="1">
        <v>5.1652888E7</v>
      </c>
      <c r="J1085" s="1">
        <v>42356.0</v>
      </c>
      <c r="M1085" s="1">
        <v>0.0</v>
      </c>
      <c r="N1085" s="1">
        <v>1.0</v>
      </c>
      <c r="O1085" s="1">
        <v>0.0</v>
      </c>
      <c r="P1085" s="1" t="s">
        <v>123</v>
      </c>
      <c r="Q1085" s="1" t="s">
        <v>157</v>
      </c>
      <c r="R1085" s="1">
        <v>40.68678</v>
      </c>
      <c r="S1085" s="1">
        <v>-73.95572</v>
      </c>
      <c r="T1085" s="1" t="s">
        <v>91</v>
      </c>
      <c r="U1085" s="1" t="s">
        <v>113</v>
      </c>
      <c r="V1085" s="1">
        <v>1.0</v>
      </c>
      <c r="W1085" s="1">
        <v>1.0</v>
      </c>
      <c r="X1085" s="1">
        <v>1.0</v>
      </c>
      <c r="Y1085" s="1">
        <v>1.0</v>
      </c>
      <c r="Z1085" s="1" t="s">
        <v>93</v>
      </c>
      <c r="AA1085" s="1" t="s">
        <v>5963</v>
      </c>
      <c r="AB1085" s="1">
        <v>37.0</v>
      </c>
      <c r="AC1085" s="1">
        <v>1.0</v>
      </c>
      <c r="AD1085" s="1">
        <v>0.0</v>
      </c>
      <c r="AE1085" s="1">
        <v>7.0</v>
      </c>
      <c r="AF1085" s="1" t="s">
        <v>187</v>
      </c>
      <c r="AG1085" s="1">
        <v>1.0</v>
      </c>
      <c r="AH1085" s="1">
        <v>0.0</v>
      </c>
      <c r="AI1085" s="1">
        <v>0.0</v>
      </c>
      <c r="AJ1085" s="1">
        <v>0.0</v>
      </c>
      <c r="AK1085" s="1">
        <v>0.0</v>
      </c>
      <c r="AL1085" s="1">
        <v>2.0</v>
      </c>
      <c r="AM1085" s="1">
        <v>0.0</v>
      </c>
      <c r="AN1085" s="1">
        <v>80.0</v>
      </c>
      <c r="AO1085" s="1">
        <v>10.0</v>
      </c>
      <c r="AP1085" s="1">
        <v>8.0</v>
      </c>
      <c r="AQ1085" s="1">
        <v>10.0</v>
      </c>
      <c r="AR1085" s="1">
        <v>10.0</v>
      </c>
      <c r="AS1085" s="1">
        <v>8.0</v>
      </c>
      <c r="AT1085" s="1">
        <v>6.0</v>
      </c>
      <c r="AU1085" s="1">
        <v>0.0</v>
      </c>
      <c r="AV1085" s="1" t="s">
        <v>105</v>
      </c>
      <c r="AW1085" s="1">
        <v>1.0</v>
      </c>
      <c r="AX1085" s="1">
        <v>0.0</v>
      </c>
      <c r="AY1085" s="1">
        <v>1.0</v>
      </c>
      <c r="AZ1085" s="1">
        <v>0.0</v>
      </c>
      <c r="BA1085" s="1">
        <v>0.05</v>
      </c>
      <c r="BB1085" s="1">
        <v>1.0</v>
      </c>
      <c r="BC1085" s="1">
        <v>1.0</v>
      </c>
      <c r="BD1085" s="1">
        <v>-1.0</v>
      </c>
      <c r="BE1085" s="1">
        <v>-1.0</v>
      </c>
      <c r="BF1085" s="1">
        <v>-1.0</v>
      </c>
      <c r="BG1085" s="1">
        <v>-1.0</v>
      </c>
      <c r="BH1085" s="1">
        <v>-1.0</v>
      </c>
      <c r="BI1085" s="1">
        <v>-1.0</v>
      </c>
      <c r="BJ1085" s="1">
        <v>-1.0</v>
      </c>
      <c r="BK1085" s="1">
        <v>-1.0</v>
      </c>
      <c r="BL1085" s="1">
        <v>-1.0</v>
      </c>
      <c r="BM1085" s="1">
        <v>1.0</v>
      </c>
      <c r="BN1085" s="1">
        <v>-1.0</v>
      </c>
      <c r="BO1085" s="1">
        <v>-1.0</v>
      </c>
      <c r="BP1085" s="1">
        <v>-1.0</v>
      </c>
      <c r="BQ1085" s="1">
        <v>-1.0</v>
      </c>
      <c r="BR1085" s="1">
        <v>-1.0</v>
      </c>
      <c r="BS1085" s="1">
        <v>-1.0</v>
      </c>
      <c r="BT1085" s="1">
        <v>-1.0</v>
      </c>
      <c r="BU1085" s="1">
        <v>1.0</v>
      </c>
      <c r="BV1085" s="1">
        <v>-1.0</v>
      </c>
      <c r="BW1085" s="1">
        <v>-1.0</v>
      </c>
      <c r="BX1085" s="1">
        <v>-1.0</v>
      </c>
      <c r="BY1085" s="1">
        <v>-1.0</v>
      </c>
      <c r="BZ1085" s="1">
        <v>-1.0</v>
      </c>
      <c r="CA1085" s="1">
        <v>-1.0</v>
      </c>
      <c r="CB1085" s="1">
        <v>-1.0</v>
      </c>
      <c r="CC1085" s="1">
        <v>-1.0</v>
      </c>
      <c r="CD1085" s="1">
        <v>36562.0</v>
      </c>
    </row>
    <row r="1086">
      <c r="A1086" s="1">
        <v>3.2315112E7</v>
      </c>
      <c r="B1086" s="1" t="s">
        <v>5964</v>
      </c>
      <c r="C1086" s="1" t="s">
        <v>5965</v>
      </c>
      <c r="D1086" s="1" t="s">
        <v>5966</v>
      </c>
      <c r="E1086" s="1" t="s">
        <v>85</v>
      </c>
      <c r="F1086" s="1" t="s">
        <v>5967</v>
      </c>
      <c r="G1086" s="1" t="s">
        <v>5968</v>
      </c>
      <c r="H1086" s="1" t="s">
        <v>5969</v>
      </c>
      <c r="I1086" s="1">
        <v>7.3066515E7</v>
      </c>
      <c r="J1086" s="1">
        <v>42510.0</v>
      </c>
      <c r="K1086" s="1" t="s">
        <v>134</v>
      </c>
      <c r="L1086" s="1">
        <v>1.0</v>
      </c>
      <c r="M1086" s="1">
        <v>1.0</v>
      </c>
      <c r="N1086" s="1">
        <v>3.0</v>
      </c>
      <c r="O1086" s="1">
        <v>1.0</v>
      </c>
      <c r="P1086" s="1" t="s">
        <v>123</v>
      </c>
      <c r="Q1086" s="1" t="s">
        <v>157</v>
      </c>
      <c r="R1086" s="1">
        <v>40.69493</v>
      </c>
      <c r="S1086" s="1">
        <v>-73.94483</v>
      </c>
      <c r="T1086" s="1" t="s">
        <v>91</v>
      </c>
      <c r="U1086" s="1" t="s">
        <v>92</v>
      </c>
      <c r="V1086" s="1">
        <v>4.0</v>
      </c>
      <c r="W1086" s="1">
        <v>1.0</v>
      </c>
      <c r="X1086" s="1">
        <v>2.0</v>
      </c>
      <c r="Y1086" s="1">
        <v>2.0</v>
      </c>
      <c r="Z1086" s="1" t="s">
        <v>93</v>
      </c>
      <c r="AA1086" s="1" t="s">
        <v>5970</v>
      </c>
      <c r="AB1086" s="1">
        <v>100.0</v>
      </c>
      <c r="AC1086" s="1">
        <v>1.0</v>
      </c>
      <c r="AD1086" s="1">
        <v>0.0</v>
      </c>
      <c r="AE1086" s="1">
        <v>3.0</v>
      </c>
      <c r="AF1086" s="1" t="s">
        <v>179</v>
      </c>
      <c r="AG1086" s="1">
        <v>1.0</v>
      </c>
      <c r="AH1086" s="1">
        <v>0.0</v>
      </c>
      <c r="AI1086" s="1">
        <v>3.0</v>
      </c>
      <c r="AJ1086" s="1">
        <v>3.0</v>
      </c>
      <c r="AK1086" s="1">
        <v>6.0</v>
      </c>
      <c r="AL1086" s="1">
        <v>4.0</v>
      </c>
      <c r="AM1086" s="1">
        <v>4.0</v>
      </c>
      <c r="AN1086" s="1">
        <v>100.0</v>
      </c>
      <c r="AO1086" s="1">
        <v>10.0</v>
      </c>
      <c r="AP1086" s="1">
        <v>10.0</v>
      </c>
      <c r="AQ1086" s="1">
        <v>10.0</v>
      </c>
      <c r="AR1086" s="1">
        <v>10.0</v>
      </c>
      <c r="AS1086" s="1">
        <v>10.0</v>
      </c>
      <c r="AT1086" s="1">
        <v>10.0</v>
      </c>
      <c r="AU1086" s="1">
        <v>0.0</v>
      </c>
      <c r="AV1086" s="1" t="s">
        <v>96</v>
      </c>
      <c r="AW1086" s="1">
        <v>3.0</v>
      </c>
      <c r="AX1086" s="1">
        <v>1.0</v>
      </c>
      <c r="AY1086" s="1">
        <v>2.0</v>
      </c>
      <c r="AZ1086" s="1">
        <v>0.0</v>
      </c>
      <c r="BA1086" s="1">
        <v>1.04</v>
      </c>
      <c r="BB1086" s="1">
        <v>-1.0</v>
      </c>
      <c r="BC1086" s="1">
        <v>1.0</v>
      </c>
      <c r="BD1086" s="1">
        <v>-1.0</v>
      </c>
      <c r="BE1086" s="1">
        <v>-1.0</v>
      </c>
      <c r="BF1086" s="1">
        <v>-1.0</v>
      </c>
      <c r="BG1086" s="1">
        <v>-1.0</v>
      </c>
      <c r="BH1086" s="1">
        <v>-1.0</v>
      </c>
      <c r="BI1086" s="1">
        <v>-1.0</v>
      </c>
      <c r="BJ1086" s="1">
        <v>1.0</v>
      </c>
      <c r="BK1086" s="1">
        <v>-1.0</v>
      </c>
      <c r="BL1086" s="1">
        <v>-1.0</v>
      </c>
      <c r="BM1086" s="1">
        <v>-1.0</v>
      </c>
      <c r="BN1086" s="1">
        <v>-1.0</v>
      </c>
      <c r="BO1086" s="1">
        <v>-1.0</v>
      </c>
      <c r="BP1086" s="1">
        <v>-1.0</v>
      </c>
      <c r="BQ1086" s="1">
        <v>-1.0</v>
      </c>
      <c r="BR1086" s="1">
        <v>-1.0</v>
      </c>
      <c r="BS1086" s="1">
        <v>-1.0</v>
      </c>
      <c r="BT1086" s="1">
        <v>-1.0</v>
      </c>
      <c r="BU1086" s="1">
        <v>1.0</v>
      </c>
      <c r="BV1086" s="1">
        <v>-1.0</v>
      </c>
      <c r="BW1086" s="1">
        <v>1.0</v>
      </c>
      <c r="BX1086" s="1">
        <v>-1.0</v>
      </c>
      <c r="BY1086" s="1">
        <v>-1.0</v>
      </c>
      <c r="BZ1086" s="1">
        <v>1.0</v>
      </c>
      <c r="CA1086" s="1">
        <v>-1.0</v>
      </c>
      <c r="CB1086" s="1">
        <v>-1.0</v>
      </c>
      <c r="CC1086" s="1">
        <v>-1.0</v>
      </c>
      <c r="CD1086" s="1">
        <v>36609.0</v>
      </c>
    </row>
    <row r="1087">
      <c r="A1087" s="1">
        <v>2.433208E7</v>
      </c>
      <c r="B1087" s="1" t="s">
        <v>5971</v>
      </c>
      <c r="C1087" s="1" t="s">
        <v>5972</v>
      </c>
      <c r="D1087" s="1" t="s">
        <v>5973</v>
      </c>
      <c r="E1087" s="1" t="s">
        <v>85</v>
      </c>
      <c r="F1087" s="1" t="s">
        <v>5974</v>
      </c>
      <c r="G1087" s="1" t="s">
        <v>5975</v>
      </c>
      <c r="H1087" s="1" t="s">
        <v>5976</v>
      </c>
      <c r="I1087" s="1">
        <v>62803.0</v>
      </c>
      <c r="J1087" s="1">
        <v>40160.0</v>
      </c>
      <c r="K1087" s="1" t="s">
        <v>134</v>
      </c>
      <c r="L1087" s="1">
        <v>1.0</v>
      </c>
      <c r="M1087" s="1">
        <v>1.0</v>
      </c>
      <c r="N1087" s="1">
        <v>2.0</v>
      </c>
      <c r="O1087" s="1">
        <v>1.0</v>
      </c>
      <c r="P1087" s="1" t="s">
        <v>123</v>
      </c>
      <c r="Q1087" s="1" t="s">
        <v>124</v>
      </c>
      <c r="R1087" s="1">
        <v>40.67004</v>
      </c>
      <c r="S1087" s="1">
        <v>-73.9220699999999</v>
      </c>
      <c r="T1087" s="1" t="s">
        <v>150</v>
      </c>
      <c r="U1087" s="1" t="s">
        <v>113</v>
      </c>
      <c r="V1087" s="1">
        <v>2.0</v>
      </c>
      <c r="W1087" s="1">
        <v>3.0</v>
      </c>
      <c r="X1087" s="1">
        <v>1.0</v>
      </c>
      <c r="Y1087" s="1">
        <v>1.0</v>
      </c>
      <c r="Z1087" s="1" t="s">
        <v>93</v>
      </c>
      <c r="AA1087" s="1" t="s">
        <v>5977</v>
      </c>
      <c r="AB1087" s="1">
        <v>54.0</v>
      </c>
      <c r="AC1087" s="1">
        <v>1.0</v>
      </c>
      <c r="AD1087" s="1">
        <v>10.0</v>
      </c>
      <c r="AE1087" s="1">
        <v>6.0</v>
      </c>
      <c r="AF1087" s="1" t="s">
        <v>3892</v>
      </c>
      <c r="AG1087" s="1">
        <v>1.0</v>
      </c>
      <c r="AH1087" s="1">
        <v>3.0</v>
      </c>
      <c r="AI1087" s="1">
        <v>7.0</v>
      </c>
      <c r="AJ1087" s="1">
        <v>21.0</v>
      </c>
      <c r="AK1087" s="1">
        <v>225.0</v>
      </c>
      <c r="AL1087" s="1">
        <v>6.0</v>
      </c>
      <c r="AM1087" s="1">
        <v>6.0</v>
      </c>
      <c r="AN1087" s="1">
        <v>100.0</v>
      </c>
      <c r="AO1087" s="1">
        <v>10.0</v>
      </c>
      <c r="AP1087" s="1">
        <v>10.0</v>
      </c>
      <c r="AQ1087" s="1">
        <v>10.0</v>
      </c>
      <c r="AR1087" s="1">
        <v>10.0</v>
      </c>
      <c r="AS1087" s="1">
        <v>9.0</v>
      </c>
      <c r="AT1087" s="1">
        <v>10.0</v>
      </c>
      <c r="AU1087" s="1">
        <v>0.0</v>
      </c>
      <c r="AV1087" s="1" t="s">
        <v>105</v>
      </c>
      <c r="AW1087" s="1">
        <v>2.0</v>
      </c>
      <c r="AX1087" s="1">
        <v>0.0</v>
      </c>
      <c r="AY1087" s="1">
        <v>2.0</v>
      </c>
      <c r="AZ1087" s="1">
        <v>0.0</v>
      </c>
      <c r="BA1087" s="1">
        <v>0.65</v>
      </c>
      <c r="BB1087" s="1">
        <v>-1.0</v>
      </c>
      <c r="BC1087" s="1">
        <v>1.0</v>
      </c>
      <c r="BD1087" s="1">
        <v>-1.0</v>
      </c>
      <c r="BE1087" s="1">
        <v>-1.0</v>
      </c>
      <c r="BF1087" s="1">
        <v>-1.0</v>
      </c>
      <c r="BG1087" s="1">
        <v>-1.0</v>
      </c>
      <c r="BH1087" s="1">
        <v>-1.0</v>
      </c>
      <c r="BI1087" s="1">
        <v>-1.0</v>
      </c>
      <c r="BJ1087" s="1">
        <v>-1.0</v>
      </c>
      <c r="BK1087" s="1">
        <v>-1.0</v>
      </c>
      <c r="BL1087" s="1">
        <v>-1.0</v>
      </c>
      <c r="BM1087" s="1">
        <v>1.0</v>
      </c>
      <c r="BN1087" s="1">
        <v>-1.0</v>
      </c>
      <c r="BO1087" s="1">
        <v>-1.0</v>
      </c>
      <c r="BP1087" s="1">
        <v>-1.0</v>
      </c>
      <c r="BQ1087" s="1">
        <v>1.0</v>
      </c>
      <c r="BR1087" s="1">
        <v>-1.0</v>
      </c>
      <c r="BS1087" s="1">
        <v>1.0</v>
      </c>
      <c r="BT1087" s="1">
        <v>-1.0</v>
      </c>
      <c r="BU1087" s="1">
        <v>1.0</v>
      </c>
      <c r="BV1087" s="1">
        <v>-1.0</v>
      </c>
      <c r="BW1087" s="1">
        <v>-1.0</v>
      </c>
      <c r="BX1087" s="1">
        <v>-1.0</v>
      </c>
      <c r="BY1087" s="1">
        <v>1.0</v>
      </c>
      <c r="BZ1087" s="1">
        <v>-1.0</v>
      </c>
      <c r="CA1087" s="1">
        <v>-1.0</v>
      </c>
      <c r="CB1087" s="1">
        <v>-1.0</v>
      </c>
      <c r="CC1087" s="1">
        <v>-1.0</v>
      </c>
      <c r="CD1087" s="1">
        <v>36647.0</v>
      </c>
    </row>
    <row r="1088">
      <c r="A1088" s="1">
        <v>2.6099303E7</v>
      </c>
      <c r="B1088" s="1" t="s">
        <v>5978</v>
      </c>
      <c r="C1088" s="1" t="s">
        <v>5979</v>
      </c>
      <c r="D1088" s="1" t="s">
        <v>5979</v>
      </c>
      <c r="E1088" s="1" t="s">
        <v>85</v>
      </c>
      <c r="H1088" s="1" t="s">
        <v>5980</v>
      </c>
      <c r="I1088" s="1">
        <v>2.7966935E7</v>
      </c>
      <c r="J1088" s="1">
        <v>42053.0</v>
      </c>
      <c r="K1088" s="1" t="s">
        <v>272</v>
      </c>
      <c r="L1088" s="1">
        <v>0.57</v>
      </c>
      <c r="M1088" s="1">
        <v>0.0</v>
      </c>
      <c r="N1088" s="1">
        <v>1.0</v>
      </c>
      <c r="O1088" s="1">
        <v>0.0</v>
      </c>
      <c r="P1088" s="1" t="s">
        <v>123</v>
      </c>
      <c r="Q1088" s="1" t="s">
        <v>124</v>
      </c>
      <c r="R1088" s="1">
        <v>40.71033</v>
      </c>
      <c r="S1088" s="1">
        <v>-73.9647</v>
      </c>
      <c r="T1088" s="1" t="s">
        <v>91</v>
      </c>
      <c r="U1088" s="1" t="s">
        <v>113</v>
      </c>
      <c r="V1088" s="1">
        <v>1.0</v>
      </c>
      <c r="W1088" s="1">
        <v>1.0</v>
      </c>
      <c r="X1088" s="1">
        <v>1.0</v>
      </c>
      <c r="Y1088" s="1">
        <v>1.0</v>
      </c>
      <c r="Z1088" s="1" t="s">
        <v>93</v>
      </c>
      <c r="AA1088" s="1" t="s">
        <v>5981</v>
      </c>
      <c r="AB1088" s="1">
        <v>100.0</v>
      </c>
      <c r="AC1088" s="1">
        <v>1.0</v>
      </c>
      <c r="AD1088" s="1">
        <v>0.0</v>
      </c>
      <c r="AE1088" s="1">
        <v>28.0</v>
      </c>
      <c r="AF1088" s="1" t="s">
        <v>928</v>
      </c>
      <c r="AG1088" s="1">
        <v>1.0</v>
      </c>
      <c r="AH1088" s="1">
        <v>5.0</v>
      </c>
      <c r="AI1088" s="1">
        <v>35.0</v>
      </c>
      <c r="AJ1088" s="1">
        <v>60.0</v>
      </c>
      <c r="AK1088" s="1">
        <v>309.0</v>
      </c>
      <c r="AL1088" s="1">
        <v>20.0</v>
      </c>
      <c r="AM1088" s="1">
        <v>18.0</v>
      </c>
      <c r="AN1088" s="1">
        <v>85.0</v>
      </c>
      <c r="AO1088" s="1">
        <v>9.0</v>
      </c>
      <c r="AP1088" s="1">
        <v>8.0</v>
      </c>
      <c r="AQ1088" s="1">
        <v>10.0</v>
      </c>
      <c r="AR1088" s="1">
        <v>10.0</v>
      </c>
      <c r="AS1088" s="1">
        <v>10.0</v>
      </c>
      <c r="AT1088" s="1">
        <v>9.0</v>
      </c>
      <c r="AU1088" s="1">
        <v>1.0</v>
      </c>
      <c r="AV1088" s="1" t="s">
        <v>105</v>
      </c>
      <c r="AW1088" s="1">
        <v>1.0</v>
      </c>
      <c r="AX1088" s="1">
        <v>0.0</v>
      </c>
      <c r="AY1088" s="1">
        <v>1.0</v>
      </c>
      <c r="AZ1088" s="1">
        <v>0.0</v>
      </c>
      <c r="BA1088" s="1">
        <v>1.62</v>
      </c>
      <c r="BB1088" s="1">
        <v>-1.0</v>
      </c>
      <c r="BC1088" s="1">
        <v>1.0</v>
      </c>
      <c r="BD1088" s="1">
        <v>-1.0</v>
      </c>
      <c r="BE1088" s="1">
        <v>-1.0</v>
      </c>
      <c r="BF1088" s="1">
        <v>-1.0</v>
      </c>
      <c r="BG1088" s="1">
        <v>-1.0</v>
      </c>
      <c r="BH1088" s="1">
        <v>1.0</v>
      </c>
      <c r="BI1088" s="1">
        <v>-1.0</v>
      </c>
      <c r="BJ1088" s="1">
        <v>-1.0</v>
      </c>
      <c r="BK1088" s="1">
        <v>1.0</v>
      </c>
      <c r="BL1088" s="1">
        <v>1.0</v>
      </c>
      <c r="BM1088" s="1">
        <v>1.0</v>
      </c>
      <c r="BN1088" s="1">
        <v>-1.0</v>
      </c>
      <c r="BO1088" s="1">
        <v>-1.0</v>
      </c>
      <c r="BP1088" s="1">
        <v>-1.0</v>
      </c>
      <c r="BQ1088" s="1">
        <v>1.0</v>
      </c>
      <c r="BR1088" s="1">
        <v>-1.0</v>
      </c>
      <c r="BS1088" s="1">
        <v>-1.0</v>
      </c>
      <c r="BT1088" s="1">
        <v>-1.0</v>
      </c>
      <c r="BU1088" s="1">
        <v>1.0</v>
      </c>
      <c r="BV1088" s="1">
        <v>-1.0</v>
      </c>
      <c r="BW1088" s="1">
        <v>1.0</v>
      </c>
      <c r="BX1088" s="1">
        <v>-1.0</v>
      </c>
      <c r="BY1088" s="1">
        <v>-1.0</v>
      </c>
      <c r="BZ1088" s="1">
        <v>1.0</v>
      </c>
      <c r="CA1088" s="1">
        <v>1.0</v>
      </c>
      <c r="CB1088" s="1">
        <v>-1.0</v>
      </c>
      <c r="CC1088" s="1">
        <v>1.0</v>
      </c>
      <c r="CD1088" s="1">
        <v>36659.0</v>
      </c>
    </row>
    <row r="1089">
      <c r="A1089" s="1">
        <v>1.1697308E7</v>
      </c>
      <c r="B1089" s="1" t="s">
        <v>5982</v>
      </c>
      <c r="C1089" s="1" t="s">
        <v>5983</v>
      </c>
      <c r="D1089" s="1" t="s">
        <v>5983</v>
      </c>
      <c r="E1089" s="1" t="s">
        <v>85</v>
      </c>
      <c r="H1089" s="1" t="s">
        <v>5626</v>
      </c>
      <c r="I1089" s="1">
        <v>6.1391963E7</v>
      </c>
      <c r="J1089" s="1">
        <v>42432.0</v>
      </c>
      <c r="K1089" s="1" t="s">
        <v>134</v>
      </c>
      <c r="L1089" s="1">
        <v>0.98</v>
      </c>
      <c r="M1089" s="1">
        <v>0.0</v>
      </c>
      <c r="N1089" s="1">
        <v>91.0</v>
      </c>
      <c r="O1089" s="1">
        <v>0.0</v>
      </c>
      <c r="P1089" s="1" t="s">
        <v>89</v>
      </c>
      <c r="Q1089" s="1" t="s">
        <v>90</v>
      </c>
      <c r="R1089" s="1">
        <v>40.78002</v>
      </c>
      <c r="S1089" s="1">
        <v>-73.95284</v>
      </c>
      <c r="T1089" s="1" t="s">
        <v>91</v>
      </c>
      <c r="U1089" s="1" t="s">
        <v>92</v>
      </c>
      <c r="V1089" s="1">
        <v>4.0</v>
      </c>
      <c r="W1089" s="1">
        <v>1.0</v>
      </c>
      <c r="X1089" s="1">
        <v>1.0</v>
      </c>
      <c r="Y1089" s="1">
        <v>1.0</v>
      </c>
      <c r="Z1089" s="1" t="s">
        <v>93</v>
      </c>
      <c r="AA1089" s="1" t="s">
        <v>5984</v>
      </c>
      <c r="AB1089" s="1">
        <v>125.0</v>
      </c>
      <c r="AC1089" s="1">
        <v>1.0</v>
      </c>
      <c r="AD1089" s="1">
        <v>0.0</v>
      </c>
      <c r="AE1089" s="1">
        <v>30.0</v>
      </c>
      <c r="AF1089" s="1" t="s">
        <v>2136</v>
      </c>
      <c r="AG1089" s="1">
        <v>1.0</v>
      </c>
      <c r="AH1089" s="1">
        <v>8.0</v>
      </c>
      <c r="AI1089" s="1">
        <v>38.0</v>
      </c>
      <c r="AJ1089" s="1">
        <v>68.0</v>
      </c>
      <c r="AK1089" s="1">
        <v>343.0</v>
      </c>
      <c r="AL1089" s="1">
        <v>8.0</v>
      </c>
      <c r="AM1089" s="1">
        <v>4.0</v>
      </c>
      <c r="AN1089" s="1">
        <v>85.0</v>
      </c>
      <c r="AO1089" s="1">
        <v>10.0</v>
      </c>
      <c r="AP1089" s="1">
        <v>9.0</v>
      </c>
      <c r="AQ1089" s="1">
        <v>10.0</v>
      </c>
      <c r="AR1089" s="1">
        <v>9.0</v>
      </c>
      <c r="AS1089" s="1">
        <v>9.0</v>
      </c>
      <c r="AT1089" s="1">
        <v>9.0</v>
      </c>
      <c r="AU1089" s="1">
        <v>0.0</v>
      </c>
      <c r="AV1089" s="1" t="s">
        <v>96</v>
      </c>
      <c r="AW1089" s="1">
        <v>91.0</v>
      </c>
      <c r="AX1089" s="1">
        <v>91.0</v>
      </c>
      <c r="AY1089" s="1">
        <v>0.0</v>
      </c>
      <c r="AZ1089" s="1">
        <v>0.0</v>
      </c>
      <c r="BA1089" s="1">
        <v>0.23</v>
      </c>
      <c r="BB1089" s="1">
        <v>1.0</v>
      </c>
      <c r="BC1089" s="1">
        <v>1.0</v>
      </c>
      <c r="BD1089" s="1">
        <v>-1.0</v>
      </c>
      <c r="BE1089" s="1">
        <v>-1.0</v>
      </c>
      <c r="BF1089" s="1">
        <v>-1.0</v>
      </c>
      <c r="BG1089" s="1">
        <v>-1.0</v>
      </c>
      <c r="BH1089" s="1">
        <v>1.0</v>
      </c>
      <c r="BI1089" s="1">
        <v>-1.0</v>
      </c>
      <c r="BJ1089" s="1">
        <v>1.0</v>
      </c>
      <c r="BK1089" s="1">
        <v>-1.0</v>
      </c>
      <c r="BL1089" s="1">
        <v>-1.0</v>
      </c>
      <c r="BM1089" s="1">
        <v>-1.0</v>
      </c>
      <c r="BN1089" s="1">
        <v>-1.0</v>
      </c>
      <c r="BO1089" s="1">
        <v>-1.0</v>
      </c>
      <c r="BP1089" s="1">
        <v>1.0</v>
      </c>
      <c r="BQ1089" s="1">
        <v>-1.0</v>
      </c>
      <c r="BR1089" s="1">
        <v>-1.0</v>
      </c>
      <c r="BS1089" s="1">
        <v>-1.0</v>
      </c>
      <c r="BT1089" s="1">
        <v>-1.0</v>
      </c>
      <c r="BU1089" s="1">
        <v>1.0</v>
      </c>
      <c r="BV1089" s="1">
        <v>1.0</v>
      </c>
      <c r="BW1089" s="1">
        <v>-1.0</v>
      </c>
      <c r="BX1089" s="1">
        <v>-1.0</v>
      </c>
      <c r="BY1089" s="1">
        <v>-1.0</v>
      </c>
      <c r="BZ1089" s="1">
        <v>-1.0</v>
      </c>
      <c r="CA1089" s="1">
        <v>-1.0</v>
      </c>
      <c r="CB1089" s="1">
        <v>-1.0</v>
      </c>
      <c r="CC1089" s="1">
        <v>-1.0</v>
      </c>
      <c r="CD1089" s="1">
        <v>36664.0</v>
      </c>
    </row>
    <row r="1090">
      <c r="A1090" s="1">
        <v>4967258.0</v>
      </c>
      <c r="B1090" s="1" t="s">
        <v>5985</v>
      </c>
      <c r="C1090" s="1" t="s">
        <v>5986</v>
      </c>
      <c r="D1090" s="1" t="s">
        <v>5986</v>
      </c>
      <c r="E1090" s="1" t="s">
        <v>85</v>
      </c>
      <c r="I1090" s="1">
        <v>2.5082897E7</v>
      </c>
      <c r="J1090" s="1">
        <v>41995.0</v>
      </c>
      <c r="M1090" s="1">
        <v>0.0</v>
      </c>
      <c r="N1090" s="1">
        <v>1.0</v>
      </c>
      <c r="O1090" s="1">
        <v>0.0</v>
      </c>
      <c r="P1090" s="1" t="s">
        <v>89</v>
      </c>
      <c r="Q1090" s="1" t="s">
        <v>124</v>
      </c>
      <c r="R1090" s="1">
        <v>40.70516</v>
      </c>
      <c r="S1090" s="1">
        <v>-73.91609</v>
      </c>
      <c r="T1090" s="1" t="s">
        <v>91</v>
      </c>
      <c r="U1090" s="1" t="s">
        <v>113</v>
      </c>
      <c r="V1090" s="1">
        <v>2.0</v>
      </c>
      <c r="W1090" s="1">
        <v>1.0</v>
      </c>
      <c r="X1090" s="1">
        <v>1.0</v>
      </c>
      <c r="Y1090" s="1">
        <v>1.0</v>
      </c>
      <c r="Z1090" s="1" t="s">
        <v>93</v>
      </c>
      <c r="AA1090" s="1" t="s">
        <v>5987</v>
      </c>
      <c r="AB1090" s="1">
        <v>40.0</v>
      </c>
      <c r="AC1090" s="1">
        <v>1.0</v>
      </c>
      <c r="AD1090" s="1">
        <v>10.0</v>
      </c>
      <c r="AE1090" s="1">
        <v>1.0</v>
      </c>
      <c r="AF1090" s="1" t="s">
        <v>472</v>
      </c>
      <c r="AG1090" s="1">
        <v>1.0</v>
      </c>
      <c r="AH1090" s="1">
        <v>0.0</v>
      </c>
      <c r="AI1090" s="1">
        <v>0.0</v>
      </c>
      <c r="AJ1090" s="1">
        <v>0.0</v>
      </c>
      <c r="AK1090" s="1">
        <v>0.0</v>
      </c>
      <c r="AL1090" s="1">
        <v>0.0</v>
      </c>
      <c r="AM1090" s="1">
        <v>0.0</v>
      </c>
      <c r="AU1090" s="1">
        <v>0.0</v>
      </c>
      <c r="AV1090" s="1" t="s">
        <v>105</v>
      </c>
      <c r="AW1090" s="1">
        <v>1.0</v>
      </c>
      <c r="AX1090" s="1">
        <v>0.0</v>
      </c>
      <c r="AY1090" s="1">
        <v>1.0</v>
      </c>
      <c r="AZ1090" s="1">
        <v>0.0</v>
      </c>
      <c r="BB1090" s="1">
        <v>-1.0</v>
      </c>
      <c r="BC1090" s="1">
        <v>1.0</v>
      </c>
      <c r="BD1090" s="1">
        <v>-1.0</v>
      </c>
      <c r="BE1090" s="1">
        <v>-1.0</v>
      </c>
      <c r="BF1090" s="1">
        <v>-1.0</v>
      </c>
      <c r="BG1090" s="1">
        <v>-1.0</v>
      </c>
      <c r="BH1090" s="1">
        <v>-1.0</v>
      </c>
      <c r="BI1090" s="1">
        <v>-1.0</v>
      </c>
      <c r="BJ1090" s="1">
        <v>1.0</v>
      </c>
      <c r="BK1090" s="1">
        <v>-1.0</v>
      </c>
      <c r="BL1090" s="1">
        <v>-1.0</v>
      </c>
      <c r="BM1090" s="1">
        <v>-1.0</v>
      </c>
      <c r="BN1090" s="1">
        <v>-1.0</v>
      </c>
      <c r="BO1090" s="1">
        <v>-1.0</v>
      </c>
      <c r="BP1090" s="1">
        <v>-1.0</v>
      </c>
      <c r="BQ1090" s="1">
        <v>-1.0</v>
      </c>
      <c r="BR1090" s="1">
        <v>-1.0</v>
      </c>
      <c r="BS1090" s="1">
        <v>-1.0</v>
      </c>
      <c r="BT1090" s="1">
        <v>-1.0</v>
      </c>
      <c r="BU1090" s="1">
        <v>1.0</v>
      </c>
      <c r="BV1090" s="1">
        <v>-1.0</v>
      </c>
      <c r="BW1090" s="1">
        <v>-1.0</v>
      </c>
      <c r="BX1090" s="1">
        <v>-1.0</v>
      </c>
      <c r="BY1090" s="1">
        <v>-1.0</v>
      </c>
      <c r="BZ1090" s="1">
        <v>-1.0</v>
      </c>
      <c r="CA1090" s="1">
        <v>-1.0</v>
      </c>
      <c r="CB1090" s="1">
        <v>-1.0</v>
      </c>
      <c r="CC1090" s="1">
        <v>-1.0</v>
      </c>
      <c r="CD1090" s="1">
        <v>36691.0</v>
      </c>
    </row>
    <row r="1091">
      <c r="A1091" s="1">
        <v>2.6441935E7</v>
      </c>
      <c r="B1091" s="1" t="s">
        <v>5988</v>
      </c>
      <c r="C1091" s="1" t="s">
        <v>5989</v>
      </c>
      <c r="D1091" s="1" t="s">
        <v>5990</v>
      </c>
      <c r="E1091" s="1" t="s">
        <v>85</v>
      </c>
      <c r="F1091" s="1" t="s">
        <v>1840</v>
      </c>
      <c r="G1091" s="1" t="s">
        <v>1841</v>
      </c>
      <c r="H1091" s="1" t="s">
        <v>1842</v>
      </c>
      <c r="I1091" s="1">
        <v>1.90921808E8</v>
      </c>
      <c r="J1091" s="1">
        <v>43242.0</v>
      </c>
      <c r="K1091" s="1" t="s">
        <v>134</v>
      </c>
      <c r="L1091" s="1">
        <v>0.98</v>
      </c>
      <c r="M1091" s="1">
        <v>0.0</v>
      </c>
      <c r="N1091" s="1">
        <v>50.0</v>
      </c>
      <c r="O1091" s="1">
        <v>0.0</v>
      </c>
      <c r="P1091" s="1" t="s">
        <v>89</v>
      </c>
      <c r="Q1091" s="1" t="s">
        <v>90</v>
      </c>
      <c r="R1091" s="1">
        <v>40.7538599999999</v>
      </c>
      <c r="S1091" s="1">
        <v>-73.99562</v>
      </c>
      <c r="T1091" s="1" t="s">
        <v>91</v>
      </c>
      <c r="U1091" s="1" t="s">
        <v>113</v>
      </c>
      <c r="V1091" s="1">
        <v>1.0</v>
      </c>
      <c r="W1091" s="1">
        <v>1.0</v>
      </c>
      <c r="X1091" s="1">
        <v>1.0</v>
      </c>
      <c r="Y1091" s="1">
        <v>1.0</v>
      </c>
      <c r="Z1091" s="1" t="s">
        <v>93</v>
      </c>
      <c r="AA1091" s="1" t="s">
        <v>5991</v>
      </c>
      <c r="AB1091" s="1">
        <v>55.0</v>
      </c>
      <c r="AC1091" s="1">
        <v>1.0</v>
      </c>
      <c r="AD1091" s="1">
        <v>0.0</v>
      </c>
      <c r="AE1091" s="1">
        <v>7.0</v>
      </c>
      <c r="AF1091" s="1" t="s">
        <v>95</v>
      </c>
      <c r="AG1091" s="1">
        <v>1.0</v>
      </c>
      <c r="AH1091" s="1">
        <v>23.0</v>
      </c>
      <c r="AI1091" s="1">
        <v>53.0</v>
      </c>
      <c r="AJ1091" s="1">
        <v>82.0</v>
      </c>
      <c r="AK1091" s="1">
        <v>357.0</v>
      </c>
      <c r="AL1091" s="1">
        <v>6.0</v>
      </c>
      <c r="AM1091" s="1">
        <v>6.0</v>
      </c>
      <c r="AN1091" s="1">
        <v>90.0</v>
      </c>
      <c r="AO1091" s="1">
        <v>9.0</v>
      </c>
      <c r="AP1091" s="1">
        <v>9.0</v>
      </c>
      <c r="AQ1091" s="1">
        <v>10.0</v>
      </c>
      <c r="AR1091" s="1">
        <v>10.0</v>
      </c>
      <c r="AS1091" s="1">
        <v>10.0</v>
      </c>
      <c r="AT1091" s="1">
        <v>9.0</v>
      </c>
      <c r="AU1091" s="1">
        <v>1.0</v>
      </c>
      <c r="AV1091" s="1" t="s">
        <v>96</v>
      </c>
      <c r="AW1091" s="1">
        <v>47.0</v>
      </c>
      <c r="AX1091" s="1">
        <v>2.0</v>
      </c>
      <c r="AY1091" s="1">
        <v>45.0</v>
      </c>
      <c r="AZ1091" s="1">
        <v>0.0</v>
      </c>
      <c r="BA1091" s="1">
        <v>0.73</v>
      </c>
      <c r="BB1091" s="1">
        <v>-1.0</v>
      </c>
      <c r="BC1091" s="1">
        <v>-1.0</v>
      </c>
      <c r="BD1091" s="1">
        <v>-1.0</v>
      </c>
      <c r="BE1091" s="1">
        <v>-1.0</v>
      </c>
      <c r="BF1091" s="1">
        <v>-1.0</v>
      </c>
      <c r="BG1091" s="1">
        <v>-1.0</v>
      </c>
      <c r="BH1091" s="1">
        <v>1.0</v>
      </c>
      <c r="BI1091" s="1">
        <v>-1.0</v>
      </c>
      <c r="BJ1091" s="1">
        <v>-1.0</v>
      </c>
      <c r="BK1091" s="1">
        <v>-1.0</v>
      </c>
      <c r="BL1091" s="1">
        <v>-1.0</v>
      </c>
      <c r="BM1091" s="1">
        <v>-1.0</v>
      </c>
      <c r="BN1091" s="1">
        <v>-1.0</v>
      </c>
      <c r="BO1091" s="1">
        <v>-1.0</v>
      </c>
      <c r="BP1091" s="1">
        <v>-1.0</v>
      </c>
      <c r="BQ1091" s="1">
        <v>-1.0</v>
      </c>
      <c r="BR1091" s="1">
        <v>-1.0</v>
      </c>
      <c r="BS1091" s="1">
        <v>-1.0</v>
      </c>
      <c r="BT1091" s="1">
        <v>-1.0</v>
      </c>
      <c r="BU1091" s="1">
        <v>1.0</v>
      </c>
      <c r="BV1091" s="1">
        <v>-1.0</v>
      </c>
      <c r="BW1091" s="1">
        <v>-1.0</v>
      </c>
      <c r="BX1091" s="1">
        <v>-1.0</v>
      </c>
      <c r="BY1091" s="1">
        <v>1.0</v>
      </c>
      <c r="BZ1091" s="1">
        <v>1.0</v>
      </c>
      <c r="CA1091" s="1">
        <v>-1.0</v>
      </c>
      <c r="CB1091" s="1">
        <v>-1.0</v>
      </c>
      <c r="CC1091" s="1">
        <v>-1.0</v>
      </c>
      <c r="CD1091" s="1">
        <v>36750.0</v>
      </c>
    </row>
    <row r="1092">
      <c r="A1092" s="1">
        <v>3.4894549E7</v>
      </c>
      <c r="B1092" s="1" t="s">
        <v>5992</v>
      </c>
      <c r="C1092" s="1" t="s">
        <v>5993</v>
      </c>
      <c r="D1092" s="1" t="s">
        <v>5994</v>
      </c>
      <c r="E1092" s="1" t="s">
        <v>85</v>
      </c>
      <c r="F1092" s="1" t="s">
        <v>5995</v>
      </c>
      <c r="G1092" s="1" t="s">
        <v>5996</v>
      </c>
      <c r="I1092" s="1">
        <v>2.63013038E8</v>
      </c>
      <c r="J1092" s="1">
        <v>43605.0</v>
      </c>
      <c r="K1092" s="1" t="s">
        <v>134</v>
      </c>
      <c r="L1092" s="1">
        <v>1.0</v>
      </c>
      <c r="M1092" s="1">
        <v>0.0</v>
      </c>
      <c r="N1092" s="1">
        <v>1.0</v>
      </c>
      <c r="O1092" s="1">
        <v>1.0</v>
      </c>
      <c r="P1092" s="1" t="s">
        <v>89</v>
      </c>
      <c r="Q1092" s="1" t="s">
        <v>90</v>
      </c>
      <c r="R1092" s="1">
        <v>40.7067</v>
      </c>
      <c r="S1092" s="1">
        <v>-74.00546</v>
      </c>
      <c r="T1092" s="1" t="s">
        <v>125</v>
      </c>
      <c r="U1092" s="1" t="s">
        <v>113</v>
      </c>
      <c r="V1092" s="1">
        <v>2.0</v>
      </c>
      <c r="W1092" s="1">
        <v>1.0</v>
      </c>
      <c r="X1092" s="1">
        <v>1.0</v>
      </c>
      <c r="Y1092" s="1">
        <v>2.0</v>
      </c>
      <c r="Z1092" s="1" t="s">
        <v>93</v>
      </c>
      <c r="AA1092" s="1" t="s">
        <v>5997</v>
      </c>
      <c r="AB1092" s="1">
        <v>150.0</v>
      </c>
      <c r="AC1092" s="1">
        <v>1.0</v>
      </c>
      <c r="AD1092" s="1">
        <v>0.0</v>
      </c>
      <c r="AE1092" s="1">
        <v>3.0</v>
      </c>
      <c r="AF1092" s="1" t="s">
        <v>127</v>
      </c>
      <c r="AG1092" s="1">
        <v>1.0</v>
      </c>
      <c r="AH1092" s="1">
        <v>0.0</v>
      </c>
      <c r="AI1092" s="1">
        <v>0.0</v>
      </c>
      <c r="AJ1092" s="1">
        <v>0.0</v>
      </c>
      <c r="AK1092" s="1">
        <v>0.0</v>
      </c>
      <c r="AL1092" s="1">
        <v>0.0</v>
      </c>
      <c r="AM1092" s="1">
        <v>0.0</v>
      </c>
      <c r="AU1092" s="1">
        <v>1.0</v>
      </c>
      <c r="AV1092" s="1" t="s">
        <v>117</v>
      </c>
      <c r="AW1092" s="1">
        <v>1.0</v>
      </c>
      <c r="AX1092" s="1">
        <v>0.0</v>
      </c>
      <c r="AY1092" s="1">
        <v>1.0</v>
      </c>
      <c r="AZ1092" s="1">
        <v>0.0</v>
      </c>
      <c r="BB1092" s="1">
        <v>-1.0</v>
      </c>
      <c r="BC1092" s="1">
        <v>1.0</v>
      </c>
      <c r="BD1092" s="1">
        <v>-1.0</v>
      </c>
      <c r="BE1092" s="1">
        <v>-1.0</v>
      </c>
      <c r="BF1092" s="1">
        <v>-1.0</v>
      </c>
      <c r="BG1092" s="1">
        <v>-1.0</v>
      </c>
      <c r="BH1092" s="1">
        <v>-1.0</v>
      </c>
      <c r="BI1092" s="1">
        <v>-1.0</v>
      </c>
      <c r="BJ1092" s="1">
        <v>1.0</v>
      </c>
      <c r="BK1092" s="1">
        <v>-1.0</v>
      </c>
      <c r="BL1092" s="1">
        <v>-1.0</v>
      </c>
      <c r="BM1092" s="1">
        <v>1.0</v>
      </c>
      <c r="BN1092" s="1">
        <v>1.0</v>
      </c>
      <c r="BO1092" s="1">
        <v>1.0</v>
      </c>
      <c r="BP1092" s="1">
        <v>-1.0</v>
      </c>
      <c r="BQ1092" s="1">
        <v>-1.0</v>
      </c>
      <c r="BR1092" s="1">
        <v>-1.0</v>
      </c>
      <c r="BS1092" s="1">
        <v>-1.0</v>
      </c>
      <c r="BT1092" s="1">
        <v>-1.0</v>
      </c>
      <c r="BU1092" s="1">
        <v>1.0</v>
      </c>
      <c r="BV1092" s="1">
        <v>-1.0</v>
      </c>
      <c r="BW1092" s="1">
        <v>1.0</v>
      </c>
      <c r="BX1092" s="1">
        <v>-1.0</v>
      </c>
      <c r="BY1092" s="1">
        <v>-1.0</v>
      </c>
      <c r="BZ1092" s="1">
        <v>1.0</v>
      </c>
      <c r="CA1092" s="1">
        <v>-1.0</v>
      </c>
      <c r="CB1092" s="1">
        <v>-1.0</v>
      </c>
      <c r="CC1092" s="1">
        <v>-1.0</v>
      </c>
      <c r="CD1092" s="1">
        <v>36759.0</v>
      </c>
    </row>
    <row r="1093">
      <c r="A1093" s="1">
        <v>5569464.0</v>
      </c>
      <c r="B1093" s="1" t="s">
        <v>5998</v>
      </c>
      <c r="C1093" s="1" t="s">
        <v>5999</v>
      </c>
      <c r="D1093" s="1" t="s">
        <v>5999</v>
      </c>
      <c r="E1093" s="1" t="s">
        <v>85</v>
      </c>
      <c r="I1093" s="1">
        <v>2729850.0</v>
      </c>
      <c r="J1093" s="1">
        <v>41084.0</v>
      </c>
      <c r="M1093" s="1">
        <v>0.0</v>
      </c>
      <c r="N1093" s="1">
        <v>1.0</v>
      </c>
      <c r="O1093" s="1">
        <v>1.0</v>
      </c>
      <c r="P1093" s="1" t="s">
        <v>123</v>
      </c>
      <c r="Q1093" s="1" t="s">
        <v>124</v>
      </c>
      <c r="R1093" s="1">
        <v>40.72658</v>
      </c>
      <c r="S1093" s="1">
        <v>-73.94031</v>
      </c>
      <c r="T1093" s="1" t="s">
        <v>91</v>
      </c>
      <c r="U1093" s="1" t="s">
        <v>92</v>
      </c>
      <c r="V1093" s="1">
        <v>2.0</v>
      </c>
      <c r="W1093" s="1">
        <v>1.0</v>
      </c>
      <c r="X1093" s="1">
        <v>1.0</v>
      </c>
      <c r="Y1093" s="1">
        <v>1.0</v>
      </c>
      <c r="Z1093" s="1" t="s">
        <v>93</v>
      </c>
      <c r="AA1093" s="1" t="s">
        <v>5782</v>
      </c>
      <c r="AB1093" s="1">
        <v>125.0</v>
      </c>
      <c r="AC1093" s="1">
        <v>2.0</v>
      </c>
      <c r="AD1093" s="1">
        <v>50.0</v>
      </c>
      <c r="AE1093" s="1">
        <v>1.0</v>
      </c>
      <c r="AF1093" s="1" t="s">
        <v>3726</v>
      </c>
      <c r="AG1093" s="1">
        <v>1.0</v>
      </c>
      <c r="AH1093" s="1">
        <v>0.0</v>
      </c>
      <c r="AI1093" s="1">
        <v>0.0</v>
      </c>
      <c r="AJ1093" s="1">
        <v>0.0</v>
      </c>
      <c r="AK1093" s="1">
        <v>0.0</v>
      </c>
      <c r="AL1093" s="1">
        <v>0.0</v>
      </c>
      <c r="AM1093" s="1">
        <v>0.0</v>
      </c>
      <c r="AU1093" s="1">
        <v>0.0</v>
      </c>
      <c r="AV1093" s="1" t="s">
        <v>96</v>
      </c>
      <c r="AW1093" s="1">
        <v>1.0</v>
      </c>
      <c r="AX1093" s="1">
        <v>1.0</v>
      </c>
      <c r="AY1093" s="1">
        <v>0.0</v>
      </c>
      <c r="AZ1093" s="1">
        <v>0.0</v>
      </c>
      <c r="BB1093" s="1">
        <v>-1.0</v>
      </c>
      <c r="BC1093" s="1">
        <v>-1.0</v>
      </c>
      <c r="BD1093" s="1">
        <v>-1.0</v>
      </c>
      <c r="BE1093" s="1">
        <v>-1.0</v>
      </c>
      <c r="BF1093" s="1">
        <v>-1.0</v>
      </c>
      <c r="BG1093" s="1">
        <v>-1.0</v>
      </c>
      <c r="BH1093" s="1">
        <v>-1.0</v>
      </c>
      <c r="BI1093" s="1">
        <v>-1.0</v>
      </c>
      <c r="BJ1093" s="1">
        <v>-1.0</v>
      </c>
      <c r="BK1093" s="1">
        <v>-1.0</v>
      </c>
      <c r="BL1093" s="1">
        <v>-1.0</v>
      </c>
      <c r="BM1093" s="1">
        <v>-1.0</v>
      </c>
      <c r="BN1093" s="1">
        <v>-1.0</v>
      </c>
      <c r="BO1093" s="1">
        <v>-1.0</v>
      </c>
      <c r="BP1093" s="1">
        <v>-1.0</v>
      </c>
      <c r="BQ1093" s="1">
        <v>-1.0</v>
      </c>
      <c r="BR1093" s="1">
        <v>-1.0</v>
      </c>
      <c r="BS1093" s="1">
        <v>-1.0</v>
      </c>
      <c r="BT1093" s="1">
        <v>-1.0</v>
      </c>
      <c r="BU1093" s="1">
        <v>1.0</v>
      </c>
      <c r="BV1093" s="1">
        <v>-1.0</v>
      </c>
      <c r="BW1093" s="1">
        <v>-1.0</v>
      </c>
      <c r="BX1093" s="1">
        <v>-1.0</v>
      </c>
      <c r="BY1093" s="1">
        <v>-1.0</v>
      </c>
      <c r="BZ1093" s="1">
        <v>-1.0</v>
      </c>
      <c r="CA1093" s="1">
        <v>-1.0</v>
      </c>
      <c r="CB1093" s="1">
        <v>-1.0</v>
      </c>
      <c r="CC1093" s="1">
        <v>-1.0</v>
      </c>
      <c r="CD1093" s="1">
        <v>36772.0</v>
      </c>
    </row>
    <row r="1094">
      <c r="A1094" s="1">
        <v>2.2446079E7</v>
      </c>
      <c r="B1094" s="1" t="s">
        <v>6000</v>
      </c>
      <c r="C1094" s="1" t="s">
        <v>6001</v>
      </c>
      <c r="D1094" s="1" t="s">
        <v>6002</v>
      </c>
      <c r="E1094" s="1" t="s">
        <v>85</v>
      </c>
      <c r="F1094" s="1" t="s">
        <v>6003</v>
      </c>
      <c r="I1094" s="1">
        <v>3812968.0</v>
      </c>
      <c r="J1094" s="1">
        <v>41191.0</v>
      </c>
      <c r="M1094" s="1">
        <v>0.0</v>
      </c>
      <c r="N1094" s="1">
        <v>1.0</v>
      </c>
      <c r="O1094" s="1">
        <v>1.0</v>
      </c>
      <c r="P1094" s="1" t="s">
        <v>123</v>
      </c>
      <c r="Q1094" s="1" t="s">
        <v>698</v>
      </c>
      <c r="R1094" s="1">
        <v>40.67542</v>
      </c>
      <c r="S1094" s="1">
        <v>-73.94799</v>
      </c>
      <c r="T1094" s="1" t="s">
        <v>91</v>
      </c>
      <c r="U1094" s="1" t="s">
        <v>92</v>
      </c>
      <c r="V1094" s="1">
        <v>2.0</v>
      </c>
      <c r="W1094" s="1">
        <v>1.0</v>
      </c>
      <c r="X1094" s="1">
        <v>1.0</v>
      </c>
      <c r="Y1094" s="1">
        <v>1.0</v>
      </c>
      <c r="Z1094" s="1" t="s">
        <v>93</v>
      </c>
      <c r="AA1094" s="1" t="s">
        <v>6004</v>
      </c>
      <c r="AB1094" s="1">
        <v>60.0</v>
      </c>
      <c r="AC1094" s="1">
        <v>1.0</v>
      </c>
      <c r="AD1094" s="1">
        <v>25.0</v>
      </c>
      <c r="AE1094" s="1">
        <v>3.0</v>
      </c>
      <c r="AF1094" s="1" t="s">
        <v>302</v>
      </c>
      <c r="AG1094" s="1">
        <v>1.0</v>
      </c>
      <c r="AH1094" s="1">
        <v>0.0</v>
      </c>
      <c r="AI1094" s="1">
        <v>0.0</v>
      </c>
      <c r="AJ1094" s="1">
        <v>0.0</v>
      </c>
      <c r="AK1094" s="1">
        <v>0.0</v>
      </c>
      <c r="AL1094" s="1">
        <v>9.0</v>
      </c>
      <c r="AM1094" s="1">
        <v>3.0</v>
      </c>
      <c r="AN1094" s="1">
        <v>93.0</v>
      </c>
      <c r="AO1094" s="1">
        <v>10.0</v>
      </c>
      <c r="AP1094" s="1">
        <v>8.0</v>
      </c>
      <c r="AQ1094" s="1">
        <v>10.0</v>
      </c>
      <c r="AR1094" s="1">
        <v>10.0</v>
      </c>
      <c r="AS1094" s="1">
        <v>9.0</v>
      </c>
      <c r="AT1094" s="1">
        <v>10.0</v>
      </c>
      <c r="AU1094" s="1">
        <v>1.0</v>
      </c>
      <c r="AV1094" s="1" t="s">
        <v>96</v>
      </c>
      <c r="AW1094" s="1">
        <v>1.0</v>
      </c>
      <c r="AX1094" s="1">
        <v>1.0</v>
      </c>
      <c r="AY1094" s="1">
        <v>0.0</v>
      </c>
      <c r="AZ1094" s="1">
        <v>0.0</v>
      </c>
      <c r="BA1094" s="1">
        <v>0.51</v>
      </c>
      <c r="BB1094" s="1">
        <v>-1.0</v>
      </c>
      <c r="BC1094" s="1">
        <v>-1.0</v>
      </c>
      <c r="BD1094" s="1">
        <v>-1.0</v>
      </c>
      <c r="BE1094" s="1">
        <v>-1.0</v>
      </c>
      <c r="BF1094" s="1">
        <v>-1.0</v>
      </c>
      <c r="BG1094" s="1">
        <v>-1.0</v>
      </c>
      <c r="BH1094" s="1">
        <v>-1.0</v>
      </c>
      <c r="BI1094" s="1">
        <v>-1.0</v>
      </c>
      <c r="BJ1094" s="1">
        <v>-1.0</v>
      </c>
      <c r="BK1094" s="1">
        <v>-1.0</v>
      </c>
      <c r="BL1094" s="1">
        <v>-1.0</v>
      </c>
      <c r="BM1094" s="1">
        <v>-1.0</v>
      </c>
      <c r="BN1094" s="1">
        <v>-1.0</v>
      </c>
      <c r="BO1094" s="1">
        <v>-1.0</v>
      </c>
      <c r="BP1094" s="1">
        <v>-1.0</v>
      </c>
      <c r="BQ1094" s="1">
        <v>-1.0</v>
      </c>
      <c r="BR1094" s="1">
        <v>-1.0</v>
      </c>
      <c r="BS1094" s="1">
        <v>-1.0</v>
      </c>
      <c r="BT1094" s="1">
        <v>-1.0</v>
      </c>
      <c r="BU1094" s="1">
        <v>1.0</v>
      </c>
      <c r="BV1094" s="1">
        <v>-1.0</v>
      </c>
      <c r="BW1094" s="1">
        <v>-1.0</v>
      </c>
      <c r="BX1094" s="1">
        <v>-1.0</v>
      </c>
      <c r="BY1094" s="1">
        <v>-1.0</v>
      </c>
      <c r="BZ1094" s="1">
        <v>-1.0</v>
      </c>
      <c r="CA1094" s="1">
        <v>-1.0</v>
      </c>
      <c r="CB1094" s="1">
        <v>-1.0</v>
      </c>
      <c r="CC1094" s="1">
        <v>-1.0</v>
      </c>
      <c r="CD1094" s="1">
        <v>36778.0</v>
      </c>
    </row>
    <row r="1095">
      <c r="A1095" s="1">
        <v>2.4919725E7</v>
      </c>
      <c r="B1095" s="1" t="s">
        <v>6005</v>
      </c>
      <c r="C1095" s="1" t="s">
        <v>6006</v>
      </c>
      <c r="D1095" s="1" t="s">
        <v>6007</v>
      </c>
      <c r="E1095" s="1" t="s">
        <v>85</v>
      </c>
      <c r="F1095" s="1" t="s">
        <v>6008</v>
      </c>
      <c r="H1095" s="1" t="s">
        <v>6009</v>
      </c>
      <c r="I1095" s="1">
        <v>1.59154462E8</v>
      </c>
      <c r="J1095" s="1">
        <v>43057.0</v>
      </c>
      <c r="K1095" s="1" t="s">
        <v>134</v>
      </c>
      <c r="L1095" s="1">
        <v>1.0</v>
      </c>
      <c r="M1095" s="1">
        <v>1.0</v>
      </c>
      <c r="N1095" s="1">
        <v>2.0</v>
      </c>
      <c r="O1095" s="1">
        <v>0.0</v>
      </c>
      <c r="P1095" s="1" t="s">
        <v>89</v>
      </c>
      <c r="Q1095" s="1" t="s">
        <v>90</v>
      </c>
      <c r="R1095" s="1">
        <v>40.75722</v>
      </c>
      <c r="S1095" s="1">
        <v>-73.9816199999999</v>
      </c>
      <c r="T1095" s="1" t="s">
        <v>91</v>
      </c>
      <c r="U1095" s="1" t="s">
        <v>214</v>
      </c>
      <c r="V1095" s="1">
        <v>2.0</v>
      </c>
      <c r="W1095" s="1">
        <v>1.0</v>
      </c>
      <c r="X1095" s="1">
        <v>1.0</v>
      </c>
      <c r="Y1095" s="1">
        <v>1.0</v>
      </c>
      <c r="Z1095" s="1" t="s">
        <v>93</v>
      </c>
      <c r="AA1095" s="1" t="s">
        <v>6010</v>
      </c>
      <c r="AB1095" s="1">
        <v>85.0</v>
      </c>
      <c r="AC1095" s="1">
        <v>1.0</v>
      </c>
      <c r="AD1095" s="1">
        <v>49.0</v>
      </c>
      <c r="AE1095" s="1">
        <v>1.0</v>
      </c>
      <c r="AF1095" s="1" t="s">
        <v>452</v>
      </c>
      <c r="AG1095" s="1">
        <v>1.0</v>
      </c>
      <c r="AH1095" s="1">
        <v>28.0</v>
      </c>
      <c r="AI1095" s="1">
        <v>54.0</v>
      </c>
      <c r="AJ1095" s="1">
        <v>83.0</v>
      </c>
      <c r="AK1095" s="1">
        <v>83.0</v>
      </c>
      <c r="AL1095" s="1">
        <v>5.0</v>
      </c>
      <c r="AM1095" s="1">
        <v>2.0</v>
      </c>
      <c r="AN1095" s="1">
        <v>96.0</v>
      </c>
      <c r="AO1095" s="1">
        <v>10.0</v>
      </c>
      <c r="AP1095" s="1">
        <v>10.0</v>
      </c>
      <c r="AQ1095" s="1">
        <v>10.0</v>
      </c>
      <c r="AR1095" s="1">
        <v>10.0</v>
      </c>
      <c r="AS1095" s="1">
        <v>10.0</v>
      </c>
      <c r="AT1095" s="1">
        <v>10.0</v>
      </c>
      <c r="AU1095" s="1">
        <v>1.0</v>
      </c>
      <c r="AV1095" s="1" t="s">
        <v>96</v>
      </c>
      <c r="AW1095" s="1">
        <v>2.0</v>
      </c>
      <c r="AX1095" s="1">
        <v>1.0</v>
      </c>
      <c r="AY1095" s="1">
        <v>0.0</v>
      </c>
      <c r="AZ1095" s="1">
        <v>1.0</v>
      </c>
      <c r="BA1095" s="1">
        <v>0.36</v>
      </c>
      <c r="BB1095" s="1">
        <v>-1.0</v>
      </c>
      <c r="BC1095" s="1">
        <v>1.0</v>
      </c>
      <c r="BD1095" s="1">
        <v>-1.0</v>
      </c>
      <c r="BE1095" s="1">
        <v>-1.0</v>
      </c>
      <c r="BF1095" s="1">
        <v>-1.0</v>
      </c>
      <c r="BG1095" s="1">
        <v>-1.0</v>
      </c>
      <c r="BH1095" s="1">
        <v>1.0</v>
      </c>
      <c r="BI1095" s="1">
        <v>-1.0</v>
      </c>
      <c r="BJ1095" s="1">
        <v>-1.0</v>
      </c>
      <c r="BK1095" s="1">
        <v>-1.0</v>
      </c>
      <c r="BL1095" s="1">
        <v>1.0</v>
      </c>
      <c r="BM1095" s="1">
        <v>-1.0</v>
      </c>
      <c r="BN1095" s="1">
        <v>-1.0</v>
      </c>
      <c r="BO1095" s="1">
        <v>-1.0</v>
      </c>
      <c r="BP1095" s="1">
        <v>-1.0</v>
      </c>
      <c r="BQ1095" s="1">
        <v>1.0</v>
      </c>
      <c r="BR1095" s="1">
        <v>-1.0</v>
      </c>
      <c r="BS1095" s="1">
        <v>1.0</v>
      </c>
      <c r="BT1095" s="1">
        <v>-1.0</v>
      </c>
      <c r="BU1095" s="1">
        <v>1.0</v>
      </c>
      <c r="BV1095" s="1">
        <v>-1.0</v>
      </c>
      <c r="BW1095" s="1">
        <v>-1.0</v>
      </c>
      <c r="BX1095" s="1">
        <v>-1.0</v>
      </c>
      <c r="BY1095" s="1">
        <v>-1.0</v>
      </c>
      <c r="BZ1095" s="1">
        <v>-1.0</v>
      </c>
      <c r="CA1095" s="1">
        <v>-1.0</v>
      </c>
      <c r="CB1095" s="1">
        <v>-1.0</v>
      </c>
      <c r="CC1095" s="1">
        <v>-1.0</v>
      </c>
      <c r="CD1095" s="1">
        <v>36794.0</v>
      </c>
    </row>
    <row r="1096">
      <c r="A1096" s="1">
        <v>2.3764185E7</v>
      </c>
      <c r="B1096" s="1" t="s">
        <v>6011</v>
      </c>
      <c r="C1096" s="1" t="s">
        <v>1937</v>
      </c>
      <c r="D1096" s="1" t="s">
        <v>6012</v>
      </c>
      <c r="E1096" s="1" t="s">
        <v>85</v>
      </c>
      <c r="F1096" s="1" t="s">
        <v>6013</v>
      </c>
      <c r="H1096" s="1" t="s">
        <v>1940</v>
      </c>
      <c r="I1096" s="1">
        <v>1.2243051E7</v>
      </c>
      <c r="J1096" s="1">
        <v>41684.0</v>
      </c>
      <c r="K1096" s="1" t="s">
        <v>134</v>
      </c>
      <c r="L1096" s="1">
        <v>0.99</v>
      </c>
      <c r="M1096" s="1">
        <v>0.0</v>
      </c>
      <c r="N1096" s="1">
        <v>1070.0</v>
      </c>
      <c r="O1096" s="1">
        <v>0.0</v>
      </c>
      <c r="P1096" s="1" t="s">
        <v>89</v>
      </c>
      <c r="Q1096" s="1" t="s">
        <v>1472</v>
      </c>
      <c r="R1096" s="1">
        <v>40.70747</v>
      </c>
      <c r="S1096" s="1">
        <v>-74.0043599999999</v>
      </c>
      <c r="T1096" s="1" t="s">
        <v>91</v>
      </c>
      <c r="U1096" s="1" t="s">
        <v>92</v>
      </c>
      <c r="V1096" s="1">
        <v>2.0</v>
      </c>
      <c r="W1096" s="1">
        <v>1.0</v>
      </c>
      <c r="X1096" s="1">
        <v>1.0</v>
      </c>
      <c r="Y1096" s="1">
        <v>1.0</v>
      </c>
      <c r="Z1096" s="1" t="s">
        <v>93</v>
      </c>
      <c r="AA1096" s="1" t="s">
        <v>6014</v>
      </c>
      <c r="AB1096" s="1">
        <v>222.0</v>
      </c>
      <c r="AC1096" s="1">
        <v>2.0</v>
      </c>
      <c r="AD1096" s="1">
        <v>5.0</v>
      </c>
      <c r="AE1096" s="1">
        <v>29.0</v>
      </c>
      <c r="AF1096" s="1" t="s">
        <v>95</v>
      </c>
      <c r="AG1096" s="1">
        <v>1.0</v>
      </c>
      <c r="AH1096" s="1">
        <v>0.0</v>
      </c>
      <c r="AI1096" s="1">
        <v>0.0</v>
      </c>
      <c r="AJ1096" s="1">
        <v>0.0</v>
      </c>
      <c r="AK1096" s="1">
        <v>241.0</v>
      </c>
      <c r="AL1096" s="1">
        <v>0.0</v>
      </c>
      <c r="AM1096" s="1">
        <v>0.0</v>
      </c>
      <c r="AU1096" s="1">
        <v>1.0</v>
      </c>
      <c r="AV1096" s="1" t="s">
        <v>96</v>
      </c>
      <c r="AW1096" s="1">
        <v>96.0</v>
      </c>
      <c r="AX1096" s="1">
        <v>96.0</v>
      </c>
      <c r="AY1096" s="1">
        <v>0.0</v>
      </c>
      <c r="AZ1096" s="1">
        <v>0.0</v>
      </c>
      <c r="BB1096" s="1">
        <v>-1.0</v>
      </c>
      <c r="BC1096" s="1">
        <v>1.0</v>
      </c>
      <c r="BD1096" s="1">
        <v>-1.0</v>
      </c>
      <c r="BE1096" s="1">
        <v>1.0</v>
      </c>
      <c r="BF1096" s="1">
        <v>1.0</v>
      </c>
      <c r="BG1096" s="1">
        <v>-1.0</v>
      </c>
      <c r="BH1096" s="1">
        <v>1.0</v>
      </c>
      <c r="BI1096" s="1">
        <v>-1.0</v>
      </c>
      <c r="BJ1096" s="1">
        <v>1.0</v>
      </c>
      <c r="BK1096" s="1">
        <v>1.0</v>
      </c>
      <c r="BL1096" s="1">
        <v>1.0</v>
      </c>
      <c r="BM1096" s="1">
        <v>1.0</v>
      </c>
      <c r="BN1096" s="1">
        <v>1.0</v>
      </c>
      <c r="BO1096" s="1">
        <v>1.0</v>
      </c>
      <c r="BP1096" s="1">
        <v>-1.0</v>
      </c>
      <c r="BQ1096" s="1">
        <v>-1.0</v>
      </c>
      <c r="BR1096" s="1">
        <v>-1.0</v>
      </c>
      <c r="BS1096" s="1">
        <v>1.0</v>
      </c>
      <c r="BT1096" s="1">
        <v>1.0</v>
      </c>
      <c r="BU1096" s="1">
        <v>1.0</v>
      </c>
      <c r="BV1096" s="1">
        <v>1.0</v>
      </c>
      <c r="BW1096" s="1">
        <v>1.0</v>
      </c>
      <c r="BX1096" s="1">
        <v>-1.0</v>
      </c>
      <c r="BY1096" s="1">
        <v>-1.0</v>
      </c>
      <c r="BZ1096" s="1">
        <v>-1.0</v>
      </c>
      <c r="CA1096" s="1">
        <v>-1.0</v>
      </c>
      <c r="CB1096" s="1">
        <v>-1.0</v>
      </c>
      <c r="CC1096" s="1">
        <v>-1.0</v>
      </c>
      <c r="CD1096" s="1">
        <v>36826.0</v>
      </c>
    </row>
    <row r="1097">
      <c r="A1097" s="1">
        <v>3.642309E7</v>
      </c>
      <c r="B1097" s="1" t="s">
        <v>6015</v>
      </c>
      <c r="C1097" s="1" t="s">
        <v>6016</v>
      </c>
      <c r="D1097" s="1" t="s">
        <v>6017</v>
      </c>
      <c r="E1097" s="1" t="s">
        <v>85</v>
      </c>
      <c r="F1097" s="1" t="s">
        <v>6018</v>
      </c>
      <c r="H1097" s="1" t="s">
        <v>6019</v>
      </c>
      <c r="I1097" s="1">
        <v>4.3297161E7</v>
      </c>
      <c r="J1097" s="1">
        <v>42250.0</v>
      </c>
      <c r="M1097" s="1">
        <v>0.0</v>
      </c>
      <c r="N1097" s="1">
        <v>1.0</v>
      </c>
      <c r="O1097" s="1">
        <v>1.0</v>
      </c>
      <c r="P1097" s="1" t="s">
        <v>123</v>
      </c>
      <c r="Q1097" s="1" t="s">
        <v>185</v>
      </c>
      <c r="R1097" s="1">
        <v>40.70538</v>
      </c>
      <c r="S1097" s="1">
        <v>-73.94314</v>
      </c>
      <c r="T1097" s="1" t="s">
        <v>91</v>
      </c>
      <c r="U1097" s="1" t="s">
        <v>113</v>
      </c>
      <c r="V1097" s="1">
        <v>2.0</v>
      </c>
      <c r="W1097" s="1">
        <v>1.0</v>
      </c>
      <c r="X1097" s="1">
        <v>1.0</v>
      </c>
      <c r="Y1097" s="1">
        <v>1.0</v>
      </c>
      <c r="Z1097" s="1" t="s">
        <v>93</v>
      </c>
      <c r="AA1097" s="1" t="s">
        <v>6020</v>
      </c>
      <c r="AB1097" s="1">
        <v>65.0</v>
      </c>
      <c r="AC1097" s="1">
        <v>2.0</v>
      </c>
      <c r="AD1097" s="1">
        <v>50.0</v>
      </c>
      <c r="AE1097" s="1">
        <v>2.0</v>
      </c>
      <c r="AF1097" s="1" t="s">
        <v>313</v>
      </c>
      <c r="AG1097" s="1">
        <v>1.0</v>
      </c>
      <c r="AH1097" s="1">
        <v>1.0</v>
      </c>
      <c r="AI1097" s="1">
        <v>6.0</v>
      </c>
      <c r="AJ1097" s="1">
        <v>6.0</v>
      </c>
      <c r="AK1097" s="1">
        <v>6.0</v>
      </c>
      <c r="AL1097" s="1">
        <v>0.0</v>
      </c>
      <c r="AM1097" s="1">
        <v>0.0</v>
      </c>
      <c r="AU1097" s="1">
        <v>1.0</v>
      </c>
      <c r="AV1097" s="1" t="s">
        <v>105</v>
      </c>
      <c r="AW1097" s="1">
        <v>1.0</v>
      </c>
      <c r="AX1097" s="1">
        <v>0.0</v>
      </c>
      <c r="AY1097" s="1">
        <v>1.0</v>
      </c>
      <c r="AZ1097" s="1">
        <v>0.0</v>
      </c>
      <c r="BB1097" s="1">
        <v>-1.0</v>
      </c>
      <c r="BC1097" s="1">
        <v>1.0</v>
      </c>
      <c r="BD1097" s="1">
        <v>-1.0</v>
      </c>
      <c r="BE1097" s="1">
        <v>-1.0</v>
      </c>
      <c r="BF1097" s="1">
        <v>1.0</v>
      </c>
      <c r="BG1097" s="1">
        <v>-1.0</v>
      </c>
      <c r="BH1097" s="1">
        <v>-1.0</v>
      </c>
      <c r="BI1097" s="1">
        <v>-1.0</v>
      </c>
      <c r="BJ1097" s="1">
        <v>-1.0</v>
      </c>
      <c r="BK1097" s="1">
        <v>-1.0</v>
      </c>
      <c r="BL1097" s="1">
        <v>-1.0</v>
      </c>
      <c r="BM1097" s="1">
        <v>1.0</v>
      </c>
      <c r="BN1097" s="1">
        <v>-1.0</v>
      </c>
      <c r="BO1097" s="1">
        <v>-1.0</v>
      </c>
      <c r="BP1097" s="1">
        <v>-1.0</v>
      </c>
      <c r="BQ1097" s="1">
        <v>1.0</v>
      </c>
      <c r="BR1097" s="1">
        <v>-1.0</v>
      </c>
      <c r="BS1097" s="1">
        <v>-1.0</v>
      </c>
      <c r="BT1097" s="1">
        <v>-1.0</v>
      </c>
      <c r="BU1097" s="1">
        <v>1.0</v>
      </c>
      <c r="BV1097" s="1">
        <v>-1.0</v>
      </c>
      <c r="BW1097" s="1">
        <v>1.0</v>
      </c>
      <c r="BX1097" s="1">
        <v>-1.0</v>
      </c>
      <c r="BY1097" s="1">
        <v>-1.0</v>
      </c>
      <c r="BZ1097" s="1">
        <v>-1.0</v>
      </c>
      <c r="CA1097" s="1">
        <v>-1.0</v>
      </c>
      <c r="CB1097" s="1">
        <v>-1.0</v>
      </c>
      <c r="CC1097" s="1">
        <v>-1.0</v>
      </c>
      <c r="CD1097" s="1">
        <v>36834.0</v>
      </c>
    </row>
    <row r="1098">
      <c r="A1098" s="1">
        <v>2.8867326E7</v>
      </c>
      <c r="B1098" s="1" t="s">
        <v>6021</v>
      </c>
      <c r="D1098" s="1" t="s">
        <v>6022</v>
      </c>
      <c r="E1098" s="1" t="s">
        <v>85</v>
      </c>
      <c r="F1098" s="1" t="s">
        <v>6023</v>
      </c>
      <c r="I1098" s="1">
        <v>6.5827591E7</v>
      </c>
      <c r="J1098" s="1">
        <v>42464.0</v>
      </c>
      <c r="K1098" s="1" t="s">
        <v>134</v>
      </c>
      <c r="L1098" s="1">
        <v>1.0</v>
      </c>
      <c r="M1098" s="1">
        <v>0.0</v>
      </c>
      <c r="N1098" s="1">
        <v>3.0</v>
      </c>
      <c r="O1098" s="1">
        <v>0.0</v>
      </c>
      <c r="P1098" s="1" t="s">
        <v>6024</v>
      </c>
      <c r="Q1098" s="1" t="s">
        <v>6025</v>
      </c>
      <c r="R1098" s="1">
        <v>40.73661</v>
      </c>
      <c r="S1098" s="1">
        <v>-73.90021</v>
      </c>
      <c r="T1098" s="1" t="s">
        <v>125</v>
      </c>
      <c r="U1098" s="1" t="s">
        <v>113</v>
      </c>
      <c r="V1098" s="1">
        <v>1.0</v>
      </c>
      <c r="W1098" s="1">
        <v>1.0</v>
      </c>
      <c r="X1098" s="1">
        <v>1.0</v>
      </c>
      <c r="Y1098" s="1">
        <v>1.0</v>
      </c>
      <c r="Z1098" s="1" t="s">
        <v>93</v>
      </c>
      <c r="AA1098" s="1" t="s">
        <v>6026</v>
      </c>
      <c r="AB1098" s="1">
        <v>31.0</v>
      </c>
      <c r="AC1098" s="1">
        <v>1.0</v>
      </c>
      <c r="AD1098" s="1">
        <v>0.0</v>
      </c>
      <c r="AE1098" s="1">
        <v>2.0</v>
      </c>
      <c r="AF1098" s="1" t="s">
        <v>291</v>
      </c>
      <c r="AG1098" s="1">
        <v>1.0</v>
      </c>
      <c r="AH1098" s="1">
        <v>0.0</v>
      </c>
      <c r="AI1098" s="1">
        <v>0.0</v>
      </c>
      <c r="AJ1098" s="1">
        <v>0.0</v>
      </c>
      <c r="AK1098" s="1">
        <v>259.0</v>
      </c>
      <c r="AL1098" s="1">
        <v>6.0</v>
      </c>
      <c r="AM1098" s="1">
        <v>6.0</v>
      </c>
      <c r="AN1098" s="1">
        <v>93.0</v>
      </c>
      <c r="AO1098" s="1">
        <v>9.0</v>
      </c>
      <c r="AP1098" s="1">
        <v>9.0</v>
      </c>
      <c r="AQ1098" s="1">
        <v>10.0</v>
      </c>
      <c r="AR1098" s="1">
        <v>10.0</v>
      </c>
      <c r="AS1098" s="1">
        <v>9.0</v>
      </c>
      <c r="AT1098" s="1">
        <v>9.0</v>
      </c>
      <c r="AU1098" s="1">
        <v>1.0</v>
      </c>
      <c r="AV1098" s="1" t="s">
        <v>105</v>
      </c>
      <c r="AW1098" s="1">
        <v>3.0</v>
      </c>
      <c r="AX1098" s="1">
        <v>0.0</v>
      </c>
      <c r="AY1098" s="1">
        <v>2.0</v>
      </c>
      <c r="AZ1098" s="1">
        <v>1.0</v>
      </c>
      <c r="BA1098" s="1">
        <v>0.65</v>
      </c>
      <c r="BB1098" s="1">
        <v>-1.0</v>
      </c>
      <c r="BC1098" s="1">
        <v>1.0</v>
      </c>
      <c r="BD1098" s="1">
        <v>-1.0</v>
      </c>
      <c r="BE1098" s="1">
        <v>-1.0</v>
      </c>
      <c r="BF1098" s="1">
        <v>-1.0</v>
      </c>
      <c r="BG1098" s="1">
        <v>-1.0</v>
      </c>
      <c r="BH1098" s="1">
        <v>-1.0</v>
      </c>
      <c r="BI1098" s="1">
        <v>-1.0</v>
      </c>
      <c r="BJ1098" s="1">
        <v>-1.0</v>
      </c>
      <c r="BK1098" s="1">
        <v>-1.0</v>
      </c>
      <c r="BL1098" s="1">
        <v>-1.0</v>
      </c>
      <c r="BM1098" s="1">
        <v>-1.0</v>
      </c>
      <c r="BN1098" s="1">
        <v>-1.0</v>
      </c>
      <c r="BO1098" s="1">
        <v>-1.0</v>
      </c>
      <c r="BP1098" s="1">
        <v>-1.0</v>
      </c>
      <c r="BQ1098" s="1">
        <v>-1.0</v>
      </c>
      <c r="BR1098" s="1">
        <v>-1.0</v>
      </c>
      <c r="BS1098" s="1">
        <v>-1.0</v>
      </c>
      <c r="BT1098" s="1">
        <v>-1.0</v>
      </c>
      <c r="BU1098" s="1">
        <v>1.0</v>
      </c>
      <c r="BV1098" s="1">
        <v>-1.0</v>
      </c>
      <c r="BW1098" s="1">
        <v>-1.0</v>
      </c>
      <c r="BX1098" s="1">
        <v>-1.0</v>
      </c>
      <c r="BY1098" s="1">
        <v>-1.0</v>
      </c>
      <c r="BZ1098" s="1">
        <v>-1.0</v>
      </c>
      <c r="CA1098" s="1">
        <v>-1.0</v>
      </c>
      <c r="CB1098" s="1">
        <v>-1.0</v>
      </c>
      <c r="CC1098" s="1">
        <v>-1.0</v>
      </c>
      <c r="CD1098" s="1">
        <v>36935.0</v>
      </c>
    </row>
    <row r="1099">
      <c r="A1099" s="1">
        <v>3.2185458E7</v>
      </c>
      <c r="B1099" s="1" t="s">
        <v>6027</v>
      </c>
      <c r="C1099" s="1" t="s">
        <v>6028</v>
      </c>
      <c r="D1099" s="1" t="s">
        <v>6029</v>
      </c>
      <c r="E1099" s="1" t="s">
        <v>85</v>
      </c>
      <c r="I1099" s="1">
        <v>6.6993395E7</v>
      </c>
      <c r="J1099" s="1">
        <v>42473.0</v>
      </c>
      <c r="K1099" s="1" t="s">
        <v>134</v>
      </c>
      <c r="L1099" s="1">
        <v>1.0</v>
      </c>
      <c r="M1099" s="1">
        <v>0.0</v>
      </c>
      <c r="N1099" s="1">
        <v>3.0</v>
      </c>
      <c r="O1099" s="1">
        <v>1.0</v>
      </c>
      <c r="P1099" s="1" t="s">
        <v>123</v>
      </c>
      <c r="Q1099" s="1" t="s">
        <v>124</v>
      </c>
      <c r="R1099" s="1">
        <v>40.68697</v>
      </c>
      <c r="S1099" s="1">
        <v>-73.92859</v>
      </c>
      <c r="T1099" s="1" t="s">
        <v>91</v>
      </c>
      <c r="U1099" s="1" t="s">
        <v>92</v>
      </c>
      <c r="V1099" s="1">
        <v>6.0</v>
      </c>
      <c r="W1099" s="1">
        <v>2.0</v>
      </c>
      <c r="X1099" s="1">
        <v>3.0</v>
      </c>
      <c r="Y1099" s="1">
        <v>4.0</v>
      </c>
      <c r="Z1099" s="1" t="s">
        <v>93</v>
      </c>
      <c r="AA1099" s="1" t="s">
        <v>6030</v>
      </c>
      <c r="AB1099" s="1">
        <v>245.0</v>
      </c>
      <c r="AC1099" s="1">
        <v>6.0</v>
      </c>
      <c r="AD1099" s="1">
        <v>50.0</v>
      </c>
      <c r="AE1099" s="1">
        <v>4.0</v>
      </c>
      <c r="AF1099" s="1" t="s">
        <v>137</v>
      </c>
      <c r="AG1099" s="1">
        <v>1.0</v>
      </c>
      <c r="AH1099" s="1">
        <v>3.0</v>
      </c>
      <c r="AI1099" s="1">
        <v>10.0</v>
      </c>
      <c r="AJ1099" s="1">
        <v>24.0</v>
      </c>
      <c r="AK1099" s="1">
        <v>272.0</v>
      </c>
      <c r="AL1099" s="1">
        <v>13.0</v>
      </c>
      <c r="AM1099" s="1">
        <v>13.0</v>
      </c>
      <c r="AN1099" s="1">
        <v>91.0</v>
      </c>
      <c r="AO1099" s="1">
        <v>9.0</v>
      </c>
      <c r="AP1099" s="1">
        <v>9.0</v>
      </c>
      <c r="AQ1099" s="1">
        <v>10.0</v>
      </c>
      <c r="AR1099" s="1">
        <v>10.0</v>
      </c>
      <c r="AS1099" s="1">
        <v>9.0</v>
      </c>
      <c r="AT1099" s="1">
        <v>10.0</v>
      </c>
      <c r="AU1099" s="1">
        <v>1.0</v>
      </c>
      <c r="AV1099" s="1" t="s">
        <v>96</v>
      </c>
      <c r="AW1099" s="1">
        <v>3.0</v>
      </c>
      <c r="AX1099" s="1">
        <v>3.0</v>
      </c>
      <c r="AY1099" s="1">
        <v>0.0</v>
      </c>
      <c r="AZ1099" s="1">
        <v>0.0</v>
      </c>
      <c r="BA1099" s="1">
        <v>2.79</v>
      </c>
      <c r="BB1099" s="1">
        <v>-1.0</v>
      </c>
      <c r="BC1099" s="1">
        <v>-1.0</v>
      </c>
      <c r="BD1099" s="1">
        <v>-1.0</v>
      </c>
      <c r="BE1099" s="1">
        <v>-1.0</v>
      </c>
      <c r="BF1099" s="1">
        <v>-1.0</v>
      </c>
      <c r="BG1099" s="1">
        <v>-1.0</v>
      </c>
      <c r="BH1099" s="1">
        <v>-1.0</v>
      </c>
      <c r="BI1099" s="1">
        <v>-1.0</v>
      </c>
      <c r="BJ1099" s="1">
        <v>1.0</v>
      </c>
      <c r="BK1099" s="1">
        <v>1.0</v>
      </c>
      <c r="BL1099" s="1">
        <v>-1.0</v>
      </c>
      <c r="BM1099" s="1">
        <v>1.0</v>
      </c>
      <c r="BN1099" s="1">
        <v>-1.0</v>
      </c>
      <c r="BO1099" s="1">
        <v>-1.0</v>
      </c>
      <c r="BP1099" s="1">
        <v>-1.0</v>
      </c>
      <c r="BQ1099" s="1">
        <v>-1.0</v>
      </c>
      <c r="BR1099" s="1">
        <v>-1.0</v>
      </c>
      <c r="BS1099" s="1">
        <v>-1.0</v>
      </c>
      <c r="BT1099" s="1">
        <v>-1.0</v>
      </c>
      <c r="BU1099" s="1">
        <v>1.0</v>
      </c>
      <c r="BV1099" s="1">
        <v>-1.0</v>
      </c>
      <c r="BW1099" s="1">
        <v>-1.0</v>
      </c>
      <c r="BX1099" s="1">
        <v>1.0</v>
      </c>
      <c r="BY1099" s="1">
        <v>-1.0</v>
      </c>
      <c r="BZ1099" s="1">
        <v>-1.0</v>
      </c>
      <c r="CA1099" s="1">
        <v>-1.0</v>
      </c>
      <c r="CB1099" s="1">
        <v>-1.0</v>
      </c>
      <c r="CC1099" s="1">
        <v>-1.0</v>
      </c>
      <c r="CD1099" s="1">
        <v>36937.0</v>
      </c>
    </row>
    <row r="1100">
      <c r="A1100" s="1">
        <v>3.6453642E7</v>
      </c>
      <c r="B1100" s="1" t="s">
        <v>6031</v>
      </c>
      <c r="C1100" s="1" t="s">
        <v>6032</v>
      </c>
      <c r="D1100" s="1" t="s">
        <v>6032</v>
      </c>
      <c r="E1100" s="1" t="s">
        <v>85</v>
      </c>
      <c r="I1100" s="1">
        <v>5.3966115E7</v>
      </c>
      <c r="J1100" s="1">
        <v>42378.0</v>
      </c>
      <c r="K1100" s="1" t="s">
        <v>272</v>
      </c>
      <c r="L1100" s="1">
        <v>0.86</v>
      </c>
      <c r="M1100" s="1">
        <v>0.0</v>
      </c>
      <c r="N1100" s="1">
        <v>1.0</v>
      </c>
      <c r="O1100" s="1">
        <v>0.0</v>
      </c>
      <c r="P1100" s="1" t="s">
        <v>123</v>
      </c>
      <c r="Q1100" s="1" t="s">
        <v>124</v>
      </c>
      <c r="R1100" s="1">
        <v>40.69635</v>
      </c>
      <c r="S1100" s="1">
        <v>-73.93743</v>
      </c>
      <c r="T1100" s="1" t="s">
        <v>91</v>
      </c>
      <c r="U1100" s="1" t="s">
        <v>113</v>
      </c>
      <c r="V1100" s="1">
        <v>1.0</v>
      </c>
      <c r="W1100" s="1">
        <v>1.0</v>
      </c>
      <c r="X1100" s="1">
        <v>1.0</v>
      </c>
      <c r="Y1100" s="1">
        <v>1.0</v>
      </c>
      <c r="Z1100" s="1" t="s">
        <v>93</v>
      </c>
      <c r="AA1100" s="1" t="s">
        <v>6033</v>
      </c>
      <c r="AB1100" s="1">
        <v>45.0</v>
      </c>
      <c r="AC1100" s="1">
        <v>1.0</v>
      </c>
      <c r="AD1100" s="1">
        <v>0.0</v>
      </c>
      <c r="AE1100" s="1">
        <v>29.0</v>
      </c>
      <c r="AF1100" s="1" t="s">
        <v>137</v>
      </c>
      <c r="AG1100" s="1">
        <v>1.0</v>
      </c>
      <c r="AH1100" s="1">
        <v>6.0</v>
      </c>
      <c r="AI1100" s="1">
        <v>36.0</v>
      </c>
      <c r="AJ1100" s="1">
        <v>66.0</v>
      </c>
      <c r="AK1100" s="1">
        <v>341.0</v>
      </c>
      <c r="AL1100" s="1">
        <v>0.0</v>
      </c>
      <c r="AM1100" s="1">
        <v>0.0</v>
      </c>
      <c r="AU1100" s="1">
        <v>0.0</v>
      </c>
      <c r="AV1100" s="1" t="s">
        <v>105</v>
      </c>
      <c r="AW1100" s="1">
        <v>2.0</v>
      </c>
      <c r="AX1100" s="1">
        <v>0.0</v>
      </c>
      <c r="AY1100" s="1">
        <v>2.0</v>
      </c>
      <c r="AZ1100" s="1">
        <v>0.0</v>
      </c>
      <c r="BB1100" s="1">
        <v>-1.0</v>
      </c>
      <c r="BC1100" s="1">
        <v>1.0</v>
      </c>
      <c r="BD1100" s="1">
        <v>-1.0</v>
      </c>
      <c r="BE1100" s="1">
        <v>-1.0</v>
      </c>
      <c r="BF1100" s="1">
        <v>-1.0</v>
      </c>
      <c r="BG1100" s="1">
        <v>-1.0</v>
      </c>
      <c r="BH1100" s="1">
        <v>-1.0</v>
      </c>
      <c r="BI1100" s="1">
        <v>-1.0</v>
      </c>
      <c r="BJ1100" s="1">
        <v>-1.0</v>
      </c>
      <c r="BK1100" s="1">
        <v>-1.0</v>
      </c>
      <c r="BL1100" s="1">
        <v>-1.0</v>
      </c>
      <c r="BM1100" s="1">
        <v>-1.0</v>
      </c>
      <c r="BN1100" s="1">
        <v>-1.0</v>
      </c>
      <c r="BO1100" s="1">
        <v>-1.0</v>
      </c>
      <c r="BP1100" s="1">
        <v>-1.0</v>
      </c>
      <c r="BQ1100" s="1">
        <v>-1.0</v>
      </c>
      <c r="BR1100" s="1">
        <v>-1.0</v>
      </c>
      <c r="BS1100" s="1">
        <v>-1.0</v>
      </c>
      <c r="BT1100" s="1">
        <v>-1.0</v>
      </c>
      <c r="BU1100" s="1">
        <v>1.0</v>
      </c>
      <c r="BV1100" s="1">
        <v>-1.0</v>
      </c>
      <c r="BW1100" s="1">
        <v>-1.0</v>
      </c>
      <c r="BX1100" s="1">
        <v>1.0</v>
      </c>
      <c r="BY1100" s="1">
        <v>-1.0</v>
      </c>
      <c r="BZ1100" s="1">
        <v>-1.0</v>
      </c>
      <c r="CA1100" s="1">
        <v>-1.0</v>
      </c>
      <c r="CB1100" s="1">
        <v>-1.0</v>
      </c>
      <c r="CC1100" s="1">
        <v>-1.0</v>
      </c>
      <c r="CD1100" s="1">
        <v>36954.0</v>
      </c>
    </row>
    <row r="1101">
      <c r="A1101" s="1">
        <v>1.0338839E7</v>
      </c>
      <c r="B1101" s="1" t="s">
        <v>6034</v>
      </c>
      <c r="C1101" s="1" t="s">
        <v>6035</v>
      </c>
      <c r="D1101" s="1" t="s">
        <v>6036</v>
      </c>
      <c r="E1101" s="1" t="s">
        <v>85</v>
      </c>
      <c r="G1101" s="1" t="s">
        <v>6037</v>
      </c>
      <c r="H1101" s="1" t="s">
        <v>6038</v>
      </c>
      <c r="I1101" s="1">
        <v>5.3206623E7</v>
      </c>
      <c r="J1101" s="1">
        <v>42372.0</v>
      </c>
      <c r="K1101" s="1" t="s">
        <v>88</v>
      </c>
      <c r="L1101" s="1">
        <v>0.82</v>
      </c>
      <c r="M1101" s="1">
        <v>1.0</v>
      </c>
      <c r="N1101" s="1">
        <v>1.0</v>
      </c>
      <c r="O1101" s="1">
        <v>0.0</v>
      </c>
      <c r="P1101" s="1" t="s">
        <v>111</v>
      </c>
      <c r="Q1101" s="1" t="s">
        <v>1689</v>
      </c>
      <c r="R1101" s="1">
        <v>40.5960599999999</v>
      </c>
      <c r="S1101" s="1">
        <v>-73.77882</v>
      </c>
      <c r="T1101" s="1" t="s">
        <v>125</v>
      </c>
      <c r="U1101" s="1" t="s">
        <v>92</v>
      </c>
      <c r="V1101" s="1">
        <v>2.0</v>
      </c>
      <c r="W1101" s="1">
        <v>1.0</v>
      </c>
      <c r="X1101" s="1">
        <v>1.0</v>
      </c>
      <c r="Y1101" s="1">
        <v>1.0</v>
      </c>
      <c r="Z1101" s="1" t="s">
        <v>93</v>
      </c>
      <c r="AA1101" s="1" t="s">
        <v>6039</v>
      </c>
      <c r="AB1101" s="1">
        <v>180.0</v>
      </c>
      <c r="AC1101" s="1">
        <v>1.0</v>
      </c>
      <c r="AD1101" s="1">
        <v>0.0</v>
      </c>
      <c r="AE1101" s="1">
        <v>1.0</v>
      </c>
      <c r="AF1101" s="1" t="s">
        <v>202</v>
      </c>
      <c r="AG1101" s="1">
        <v>1.0</v>
      </c>
      <c r="AH1101" s="1">
        <v>26.0</v>
      </c>
      <c r="AI1101" s="1">
        <v>56.0</v>
      </c>
      <c r="AJ1101" s="1">
        <v>86.0</v>
      </c>
      <c r="AK1101" s="1">
        <v>361.0</v>
      </c>
      <c r="AL1101" s="1">
        <v>19.0</v>
      </c>
      <c r="AM1101" s="1">
        <v>7.0</v>
      </c>
      <c r="AN1101" s="1">
        <v>100.0</v>
      </c>
      <c r="AO1101" s="1">
        <v>10.0</v>
      </c>
      <c r="AP1101" s="1">
        <v>10.0</v>
      </c>
      <c r="AQ1101" s="1">
        <v>10.0</v>
      </c>
      <c r="AR1101" s="1">
        <v>10.0</v>
      </c>
      <c r="AS1101" s="1">
        <v>9.0</v>
      </c>
      <c r="AT1101" s="1">
        <v>10.0</v>
      </c>
      <c r="AU1101" s="1">
        <v>0.0</v>
      </c>
      <c r="AV1101" s="1" t="s">
        <v>96</v>
      </c>
      <c r="AW1101" s="1">
        <v>1.0</v>
      </c>
      <c r="AX1101" s="1">
        <v>1.0</v>
      </c>
      <c r="AY1101" s="1">
        <v>0.0</v>
      </c>
      <c r="AZ1101" s="1">
        <v>0.0</v>
      </c>
      <c r="BA1101" s="1">
        <v>0.54</v>
      </c>
      <c r="BB1101" s="1">
        <v>-1.0</v>
      </c>
      <c r="BC1101" s="1">
        <v>1.0</v>
      </c>
      <c r="BD1101" s="1">
        <v>-1.0</v>
      </c>
      <c r="BE1101" s="1">
        <v>-1.0</v>
      </c>
      <c r="BF1101" s="1">
        <v>-1.0</v>
      </c>
      <c r="BG1101" s="1">
        <v>-1.0</v>
      </c>
      <c r="BH1101" s="1">
        <v>1.0</v>
      </c>
      <c r="BI1101" s="1">
        <v>1.0</v>
      </c>
      <c r="BJ1101" s="1">
        <v>1.0</v>
      </c>
      <c r="BK1101" s="1">
        <v>1.0</v>
      </c>
      <c r="BL1101" s="1">
        <v>-1.0</v>
      </c>
      <c r="BM1101" s="1">
        <v>-1.0</v>
      </c>
      <c r="BN1101" s="1">
        <v>-1.0</v>
      </c>
      <c r="BO1101" s="1">
        <v>-1.0</v>
      </c>
      <c r="BP1101" s="1">
        <v>-1.0</v>
      </c>
      <c r="BQ1101" s="1">
        <v>1.0</v>
      </c>
      <c r="BR1101" s="1">
        <v>-1.0</v>
      </c>
      <c r="BS1101" s="1">
        <v>-1.0</v>
      </c>
      <c r="BT1101" s="1">
        <v>-1.0</v>
      </c>
      <c r="BU1101" s="1">
        <v>1.0</v>
      </c>
      <c r="BV1101" s="1">
        <v>-1.0</v>
      </c>
      <c r="BW1101" s="1">
        <v>-1.0</v>
      </c>
      <c r="BX1101" s="1">
        <v>1.0</v>
      </c>
      <c r="BY1101" s="1">
        <v>-1.0</v>
      </c>
      <c r="BZ1101" s="1">
        <v>-1.0</v>
      </c>
      <c r="CA1101" s="1">
        <v>-1.0</v>
      </c>
      <c r="CB1101" s="1">
        <v>-1.0</v>
      </c>
      <c r="CC1101" s="1">
        <v>-1.0</v>
      </c>
      <c r="CD1101" s="1">
        <v>36978.0</v>
      </c>
    </row>
    <row r="1102">
      <c r="A1102" s="1">
        <v>3.0418905E7</v>
      </c>
      <c r="B1102" s="1" t="s">
        <v>6040</v>
      </c>
      <c r="C1102" s="1" t="s">
        <v>6041</v>
      </c>
      <c r="D1102" s="1" t="s">
        <v>6042</v>
      </c>
      <c r="E1102" s="1" t="s">
        <v>85</v>
      </c>
      <c r="F1102" s="1" t="s">
        <v>6043</v>
      </c>
      <c r="G1102" s="1" t="s">
        <v>6044</v>
      </c>
      <c r="H1102" s="1" t="s">
        <v>6045</v>
      </c>
      <c r="I1102" s="1">
        <v>3.5746135E7</v>
      </c>
      <c r="J1102" s="1">
        <v>42169.0</v>
      </c>
      <c r="K1102" s="1" t="s">
        <v>134</v>
      </c>
      <c r="L1102" s="1">
        <v>1.0</v>
      </c>
      <c r="M1102" s="1">
        <v>1.0</v>
      </c>
      <c r="N1102" s="1">
        <v>2.0</v>
      </c>
      <c r="O1102" s="1">
        <v>1.0</v>
      </c>
      <c r="P1102" s="1" t="s">
        <v>123</v>
      </c>
      <c r="Q1102" s="1" t="s">
        <v>6046</v>
      </c>
      <c r="R1102" s="1">
        <v>40.6289</v>
      </c>
      <c r="S1102" s="1">
        <v>-73.97683</v>
      </c>
      <c r="T1102" s="1" t="s">
        <v>125</v>
      </c>
      <c r="U1102" s="1" t="s">
        <v>113</v>
      </c>
      <c r="V1102" s="1">
        <v>2.0</v>
      </c>
      <c r="W1102" s="1">
        <v>1.5</v>
      </c>
      <c r="X1102" s="1">
        <v>1.0</v>
      </c>
      <c r="Y1102" s="1">
        <v>1.0</v>
      </c>
      <c r="Z1102" s="1" t="s">
        <v>93</v>
      </c>
      <c r="AA1102" s="1" t="s">
        <v>6047</v>
      </c>
      <c r="AB1102" s="1">
        <v>35.0</v>
      </c>
      <c r="AC1102" s="1">
        <v>2.0</v>
      </c>
      <c r="AD1102" s="1">
        <v>0.0</v>
      </c>
      <c r="AE1102" s="1">
        <v>1.0</v>
      </c>
      <c r="AF1102" s="1" t="s">
        <v>255</v>
      </c>
      <c r="AG1102" s="1">
        <v>1.0</v>
      </c>
      <c r="AH1102" s="1">
        <v>0.0</v>
      </c>
      <c r="AI1102" s="1">
        <v>0.0</v>
      </c>
      <c r="AJ1102" s="1">
        <v>0.0</v>
      </c>
      <c r="AK1102" s="1">
        <v>0.0</v>
      </c>
      <c r="AL1102" s="1">
        <v>9.0</v>
      </c>
      <c r="AM1102" s="1">
        <v>9.0</v>
      </c>
      <c r="AN1102" s="1">
        <v>89.0</v>
      </c>
      <c r="AO1102" s="1">
        <v>10.0</v>
      </c>
      <c r="AP1102" s="1">
        <v>9.0</v>
      </c>
      <c r="AQ1102" s="1">
        <v>10.0</v>
      </c>
      <c r="AR1102" s="1">
        <v>10.0</v>
      </c>
      <c r="AS1102" s="1">
        <v>10.0</v>
      </c>
      <c r="AT1102" s="1">
        <v>10.0</v>
      </c>
      <c r="AU1102" s="1">
        <v>1.0</v>
      </c>
      <c r="AV1102" s="1" t="s">
        <v>105</v>
      </c>
      <c r="AW1102" s="1">
        <v>2.0</v>
      </c>
      <c r="AX1102" s="1">
        <v>0.0</v>
      </c>
      <c r="AY1102" s="1">
        <v>2.0</v>
      </c>
      <c r="AZ1102" s="1">
        <v>0.0</v>
      </c>
      <c r="BA1102" s="1">
        <v>1.23</v>
      </c>
      <c r="BB1102" s="1">
        <v>-1.0</v>
      </c>
      <c r="BC1102" s="1">
        <v>1.0</v>
      </c>
      <c r="BD1102" s="1">
        <v>-1.0</v>
      </c>
      <c r="BE1102" s="1">
        <v>-1.0</v>
      </c>
      <c r="BF1102" s="1">
        <v>-1.0</v>
      </c>
      <c r="BG1102" s="1">
        <v>-1.0</v>
      </c>
      <c r="BH1102" s="1">
        <v>-1.0</v>
      </c>
      <c r="BI1102" s="1">
        <v>-1.0</v>
      </c>
      <c r="BJ1102" s="1">
        <v>1.0</v>
      </c>
      <c r="BK1102" s="1">
        <v>-1.0</v>
      </c>
      <c r="BL1102" s="1">
        <v>-1.0</v>
      </c>
      <c r="BM1102" s="1">
        <v>1.0</v>
      </c>
      <c r="BN1102" s="1">
        <v>-1.0</v>
      </c>
      <c r="BO1102" s="1">
        <v>-1.0</v>
      </c>
      <c r="BP1102" s="1">
        <v>-1.0</v>
      </c>
      <c r="BQ1102" s="1">
        <v>1.0</v>
      </c>
      <c r="BR1102" s="1">
        <v>-1.0</v>
      </c>
      <c r="BS1102" s="1">
        <v>-1.0</v>
      </c>
      <c r="BT1102" s="1">
        <v>-1.0</v>
      </c>
      <c r="BU1102" s="1">
        <v>1.0</v>
      </c>
      <c r="BV1102" s="1">
        <v>-1.0</v>
      </c>
      <c r="BW1102" s="1">
        <v>-1.0</v>
      </c>
      <c r="BX1102" s="1">
        <v>-1.0</v>
      </c>
      <c r="BY1102" s="1">
        <v>-1.0</v>
      </c>
      <c r="BZ1102" s="1">
        <v>1.0</v>
      </c>
      <c r="CA1102" s="1">
        <v>-1.0</v>
      </c>
      <c r="CB1102" s="1">
        <v>-1.0</v>
      </c>
      <c r="CC1102" s="1">
        <v>-1.0</v>
      </c>
      <c r="CD1102" s="1">
        <v>37011.0</v>
      </c>
    </row>
    <row r="1103">
      <c r="A1103" s="1">
        <v>3.3575571E7</v>
      </c>
      <c r="B1103" s="1" t="s">
        <v>6048</v>
      </c>
      <c r="C1103" s="1" t="s">
        <v>6049</v>
      </c>
      <c r="D1103" s="1" t="s">
        <v>6050</v>
      </c>
      <c r="E1103" s="1" t="s">
        <v>85</v>
      </c>
      <c r="F1103" s="1" t="s">
        <v>6051</v>
      </c>
      <c r="G1103" s="1" t="s">
        <v>6052</v>
      </c>
      <c r="H1103" s="1" t="s">
        <v>6053</v>
      </c>
      <c r="I1103" s="1">
        <v>2.48654228E8</v>
      </c>
      <c r="J1103" s="1">
        <v>43537.0</v>
      </c>
      <c r="K1103" s="1" t="s">
        <v>134</v>
      </c>
      <c r="L1103" s="1">
        <v>1.0</v>
      </c>
      <c r="M1103" s="1">
        <v>0.0</v>
      </c>
      <c r="N1103" s="1">
        <v>4.0</v>
      </c>
      <c r="O1103" s="1">
        <v>0.0</v>
      </c>
      <c r="P1103" s="1" t="s">
        <v>111</v>
      </c>
      <c r="Q1103" s="1" t="s">
        <v>112</v>
      </c>
      <c r="R1103" s="1">
        <v>40.76255</v>
      </c>
      <c r="S1103" s="1">
        <v>-73.88019</v>
      </c>
      <c r="T1103" s="1" t="s">
        <v>125</v>
      </c>
      <c r="U1103" s="1" t="s">
        <v>214</v>
      </c>
      <c r="V1103" s="1">
        <v>2.0</v>
      </c>
      <c r="W1103" s="1">
        <v>1.5</v>
      </c>
      <c r="X1103" s="1">
        <v>1.0</v>
      </c>
      <c r="Y1103" s="1">
        <v>1.0</v>
      </c>
      <c r="Z1103" s="1" t="s">
        <v>93</v>
      </c>
      <c r="AA1103" s="1" t="s">
        <v>6054</v>
      </c>
      <c r="AB1103" s="1">
        <v>43.0</v>
      </c>
      <c r="AC1103" s="1">
        <v>1.0</v>
      </c>
      <c r="AD1103" s="1">
        <v>15.0</v>
      </c>
      <c r="AE1103" s="1">
        <v>1.0</v>
      </c>
      <c r="AF1103" s="1" t="s">
        <v>95</v>
      </c>
      <c r="AG1103" s="1">
        <v>1.0</v>
      </c>
      <c r="AH1103" s="1">
        <v>25.0</v>
      </c>
      <c r="AI1103" s="1">
        <v>38.0</v>
      </c>
      <c r="AJ1103" s="1">
        <v>57.0</v>
      </c>
      <c r="AK1103" s="1">
        <v>153.0</v>
      </c>
      <c r="AL1103" s="1">
        <v>0.0</v>
      </c>
      <c r="AM1103" s="1">
        <v>0.0</v>
      </c>
      <c r="AU1103" s="1">
        <v>1.0</v>
      </c>
      <c r="AV1103" s="1" t="s">
        <v>117</v>
      </c>
      <c r="AW1103" s="1">
        <v>4.0</v>
      </c>
      <c r="AX1103" s="1">
        <v>0.0</v>
      </c>
      <c r="AY1103" s="1">
        <v>1.0</v>
      </c>
      <c r="AZ1103" s="1">
        <v>3.0</v>
      </c>
      <c r="BB1103" s="1">
        <v>-1.0</v>
      </c>
      <c r="BC1103" s="1">
        <v>1.0</v>
      </c>
      <c r="BD1103" s="1">
        <v>-1.0</v>
      </c>
      <c r="BE1103" s="1">
        <v>-1.0</v>
      </c>
      <c r="BF1103" s="1">
        <v>-1.0</v>
      </c>
      <c r="BG1103" s="1">
        <v>-1.0</v>
      </c>
      <c r="BH1103" s="1">
        <v>-1.0</v>
      </c>
      <c r="BI1103" s="1">
        <v>-1.0</v>
      </c>
      <c r="BJ1103" s="1">
        <v>1.0</v>
      </c>
      <c r="BK1103" s="1">
        <v>-1.0</v>
      </c>
      <c r="BL1103" s="1">
        <v>-1.0</v>
      </c>
      <c r="BM1103" s="1">
        <v>-1.0</v>
      </c>
      <c r="BN1103" s="1">
        <v>-1.0</v>
      </c>
      <c r="BO1103" s="1">
        <v>-1.0</v>
      </c>
      <c r="BP1103" s="1">
        <v>-1.0</v>
      </c>
      <c r="BQ1103" s="1">
        <v>-1.0</v>
      </c>
      <c r="BR1103" s="1">
        <v>-1.0</v>
      </c>
      <c r="BS1103" s="1">
        <v>-1.0</v>
      </c>
      <c r="BT1103" s="1">
        <v>-1.0</v>
      </c>
      <c r="BU1103" s="1">
        <v>1.0</v>
      </c>
      <c r="BV1103" s="1">
        <v>-1.0</v>
      </c>
      <c r="BW1103" s="1">
        <v>-1.0</v>
      </c>
      <c r="BX1103" s="1">
        <v>-1.0</v>
      </c>
      <c r="BY1103" s="1">
        <v>-1.0</v>
      </c>
      <c r="BZ1103" s="1">
        <v>-1.0</v>
      </c>
      <c r="CA1103" s="1">
        <v>-1.0</v>
      </c>
      <c r="CB1103" s="1">
        <v>-1.0</v>
      </c>
      <c r="CC1103" s="1">
        <v>-1.0</v>
      </c>
      <c r="CD1103" s="1">
        <v>37074.0</v>
      </c>
    </row>
    <row r="1104">
      <c r="A1104" s="1">
        <v>1.4012748E7</v>
      </c>
      <c r="B1104" s="1" t="s">
        <v>6055</v>
      </c>
      <c r="C1104" s="1" t="s">
        <v>6056</v>
      </c>
      <c r="D1104" s="1" t="s">
        <v>6056</v>
      </c>
      <c r="E1104" s="1" t="s">
        <v>85</v>
      </c>
      <c r="I1104" s="1">
        <v>4308622.0</v>
      </c>
      <c r="J1104" s="1">
        <v>41246.0</v>
      </c>
      <c r="M1104" s="1">
        <v>0.0</v>
      </c>
      <c r="N1104" s="1">
        <v>1.0</v>
      </c>
      <c r="O1104" s="1">
        <v>1.0</v>
      </c>
      <c r="P1104" s="1" t="s">
        <v>89</v>
      </c>
      <c r="Q1104" s="1" t="s">
        <v>206</v>
      </c>
      <c r="R1104" s="1">
        <v>40.72688</v>
      </c>
      <c r="S1104" s="1">
        <v>-73.98974</v>
      </c>
      <c r="T1104" s="1" t="s">
        <v>91</v>
      </c>
      <c r="U1104" s="1" t="s">
        <v>92</v>
      </c>
      <c r="V1104" s="1">
        <v>2.0</v>
      </c>
      <c r="W1104" s="1">
        <v>1.0</v>
      </c>
      <c r="X1104" s="1">
        <v>1.0</v>
      </c>
      <c r="Y1104" s="1">
        <v>1.0</v>
      </c>
      <c r="Z1104" s="1" t="s">
        <v>93</v>
      </c>
      <c r="AA1104" s="1" t="s">
        <v>6057</v>
      </c>
      <c r="AB1104" s="1">
        <v>350.0</v>
      </c>
      <c r="AC1104" s="1">
        <v>1.0</v>
      </c>
      <c r="AD1104" s="1">
        <v>0.0</v>
      </c>
      <c r="AE1104" s="1">
        <v>4.0</v>
      </c>
      <c r="AF1104" s="1" t="s">
        <v>1779</v>
      </c>
      <c r="AG1104" s="1">
        <v>1.0</v>
      </c>
      <c r="AH1104" s="1">
        <v>0.0</v>
      </c>
      <c r="AI1104" s="1">
        <v>0.0</v>
      </c>
      <c r="AJ1104" s="1">
        <v>0.0</v>
      </c>
      <c r="AK1104" s="1">
        <v>0.0</v>
      </c>
      <c r="AL1104" s="1">
        <v>0.0</v>
      </c>
      <c r="AM1104" s="1">
        <v>0.0</v>
      </c>
      <c r="AU1104" s="1">
        <v>0.0</v>
      </c>
      <c r="AV1104" s="1" t="s">
        <v>105</v>
      </c>
      <c r="AW1104" s="1">
        <v>1.0</v>
      </c>
      <c r="AX1104" s="1">
        <v>1.0</v>
      </c>
      <c r="AY1104" s="1">
        <v>0.0</v>
      </c>
      <c r="AZ1104" s="1">
        <v>0.0</v>
      </c>
      <c r="BB1104" s="1">
        <v>-1.0</v>
      </c>
      <c r="BC1104" s="1">
        <v>1.0</v>
      </c>
      <c r="BD1104" s="1">
        <v>-1.0</v>
      </c>
      <c r="BE1104" s="1">
        <v>-1.0</v>
      </c>
      <c r="BF1104" s="1">
        <v>-1.0</v>
      </c>
      <c r="BG1104" s="1">
        <v>-1.0</v>
      </c>
      <c r="BH1104" s="1">
        <v>-1.0</v>
      </c>
      <c r="BI1104" s="1">
        <v>-1.0</v>
      </c>
      <c r="BJ1104" s="1">
        <v>1.0</v>
      </c>
      <c r="BK1104" s="1">
        <v>-1.0</v>
      </c>
      <c r="BL1104" s="1">
        <v>-1.0</v>
      </c>
      <c r="BM1104" s="1">
        <v>-1.0</v>
      </c>
      <c r="BN1104" s="1">
        <v>1.0</v>
      </c>
      <c r="BO1104" s="1">
        <v>-1.0</v>
      </c>
      <c r="BP1104" s="1">
        <v>1.0</v>
      </c>
      <c r="BQ1104" s="1">
        <v>-1.0</v>
      </c>
      <c r="BR1104" s="1">
        <v>-1.0</v>
      </c>
      <c r="BS1104" s="1">
        <v>-1.0</v>
      </c>
      <c r="BT1104" s="1">
        <v>-1.0</v>
      </c>
      <c r="BU1104" s="1">
        <v>1.0</v>
      </c>
      <c r="BV1104" s="1">
        <v>-1.0</v>
      </c>
      <c r="BW1104" s="1">
        <v>-1.0</v>
      </c>
      <c r="BX1104" s="1">
        <v>-1.0</v>
      </c>
      <c r="BY1104" s="1">
        <v>-1.0</v>
      </c>
      <c r="BZ1104" s="1">
        <v>-1.0</v>
      </c>
      <c r="CA1104" s="1">
        <v>-1.0</v>
      </c>
      <c r="CB1104" s="1">
        <v>-1.0</v>
      </c>
      <c r="CC1104" s="1">
        <v>-1.0</v>
      </c>
      <c r="CD1104" s="1">
        <v>37144.0</v>
      </c>
    </row>
    <row r="1105">
      <c r="A1105" s="1">
        <v>1.0939344E7</v>
      </c>
      <c r="B1105" s="1" t="s">
        <v>6058</v>
      </c>
      <c r="C1105" s="1" t="s">
        <v>6059</v>
      </c>
      <c r="D1105" s="1" t="s">
        <v>6059</v>
      </c>
      <c r="E1105" s="1" t="s">
        <v>85</v>
      </c>
      <c r="I1105" s="1">
        <v>914838.0</v>
      </c>
      <c r="J1105" s="1">
        <v>40758.0</v>
      </c>
      <c r="K1105" s="1" t="s">
        <v>88</v>
      </c>
      <c r="L1105" s="1">
        <v>0.95</v>
      </c>
      <c r="M1105" s="1">
        <v>0.0</v>
      </c>
      <c r="N1105" s="1">
        <v>7.0</v>
      </c>
      <c r="O1105" s="1">
        <v>1.0</v>
      </c>
      <c r="P1105" s="1" t="s">
        <v>89</v>
      </c>
      <c r="Q1105" s="1" t="s">
        <v>273</v>
      </c>
      <c r="R1105" s="1">
        <v>40.76382</v>
      </c>
      <c r="S1105" s="1">
        <v>-73.99498</v>
      </c>
      <c r="T1105" s="1" t="s">
        <v>91</v>
      </c>
      <c r="U1105" s="1" t="s">
        <v>92</v>
      </c>
      <c r="V1105" s="1">
        <v>2.0</v>
      </c>
      <c r="W1105" s="1">
        <v>1.0</v>
      </c>
      <c r="X1105" s="1">
        <v>1.0</v>
      </c>
      <c r="Y1105" s="1">
        <v>1.0</v>
      </c>
      <c r="Z1105" s="1" t="s">
        <v>93</v>
      </c>
      <c r="AA1105" s="1" t="s">
        <v>6060</v>
      </c>
      <c r="AB1105" s="1">
        <v>140.0</v>
      </c>
      <c r="AC1105" s="1">
        <v>1.0</v>
      </c>
      <c r="AD1105" s="1">
        <v>0.0</v>
      </c>
      <c r="AE1105" s="1">
        <v>30.0</v>
      </c>
      <c r="AF1105" s="1" t="s">
        <v>104</v>
      </c>
      <c r="AG1105" s="1">
        <v>1.0</v>
      </c>
      <c r="AH1105" s="1">
        <v>30.0</v>
      </c>
      <c r="AI1105" s="1">
        <v>60.0</v>
      </c>
      <c r="AJ1105" s="1">
        <v>90.0</v>
      </c>
      <c r="AK1105" s="1">
        <v>365.0</v>
      </c>
      <c r="AL1105" s="1">
        <v>3.0</v>
      </c>
      <c r="AM1105" s="1">
        <v>1.0</v>
      </c>
      <c r="AN1105" s="1">
        <v>87.0</v>
      </c>
      <c r="AO1105" s="1">
        <v>9.0</v>
      </c>
      <c r="AP1105" s="1">
        <v>9.0</v>
      </c>
      <c r="AQ1105" s="1">
        <v>10.0</v>
      </c>
      <c r="AR1105" s="1">
        <v>9.0</v>
      </c>
      <c r="AS1105" s="1">
        <v>9.0</v>
      </c>
      <c r="AT1105" s="1">
        <v>9.0</v>
      </c>
      <c r="AU1105" s="1">
        <v>0.0</v>
      </c>
      <c r="AV1105" s="1" t="s">
        <v>96</v>
      </c>
      <c r="AW1105" s="1">
        <v>7.0</v>
      </c>
      <c r="AX1105" s="1">
        <v>7.0</v>
      </c>
      <c r="AY1105" s="1">
        <v>0.0</v>
      </c>
      <c r="AZ1105" s="1">
        <v>0.0</v>
      </c>
      <c r="BA1105" s="1">
        <v>0.08</v>
      </c>
      <c r="BB1105" s="1">
        <v>1.0</v>
      </c>
      <c r="BC1105" s="1">
        <v>1.0</v>
      </c>
      <c r="BD1105" s="1">
        <v>-1.0</v>
      </c>
      <c r="BE1105" s="1">
        <v>-1.0</v>
      </c>
      <c r="BF1105" s="1">
        <v>-1.0</v>
      </c>
      <c r="BG1105" s="1">
        <v>-1.0</v>
      </c>
      <c r="BH1105" s="1">
        <v>-1.0</v>
      </c>
      <c r="BI1105" s="1">
        <v>-1.0</v>
      </c>
      <c r="BJ1105" s="1">
        <v>1.0</v>
      </c>
      <c r="BK1105" s="1">
        <v>-1.0</v>
      </c>
      <c r="BL1105" s="1">
        <v>-1.0</v>
      </c>
      <c r="BM1105" s="1">
        <v>-1.0</v>
      </c>
      <c r="BN1105" s="1">
        <v>-1.0</v>
      </c>
      <c r="BO1105" s="1">
        <v>-1.0</v>
      </c>
      <c r="BP1105" s="1">
        <v>1.0</v>
      </c>
      <c r="BQ1105" s="1">
        <v>-1.0</v>
      </c>
      <c r="BR1105" s="1">
        <v>-1.0</v>
      </c>
      <c r="BS1105" s="1">
        <v>1.0</v>
      </c>
      <c r="BT1105" s="1">
        <v>-1.0</v>
      </c>
      <c r="BU1105" s="1">
        <v>1.0</v>
      </c>
      <c r="BV1105" s="1">
        <v>1.0</v>
      </c>
      <c r="BW1105" s="1">
        <v>-1.0</v>
      </c>
      <c r="BX1105" s="1">
        <v>-1.0</v>
      </c>
      <c r="BY1105" s="1">
        <v>-1.0</v>
      </c>
      <c r="BZ1105" s="1">
        <v>-1.0</v>
      </c>
      <c r="CA1105" s="1">
        <v>-1.0</v>
      </c>
      <c r="CB1105" s="1">
        <v>-1.0</v>
      </c>
      <c r="CC1105" s="1">
        <v>-1.0</v>
      </c>
      <c r="CD1105" s="1">
        <v>37147.0</v>
      </c>
    </row>
    <row r="1106">
      <c r="A1106" s="1">
        <v>6029332.0</v>
      </c>
      <c r="B1106" s="1" t="s">
        <v>6061</v>
      </c>
      <c r="C1106" s="1" t="s">
        <v>6062</v>
      </c>
      <c r="D1106" s="1" t="s">
        <v>6063</v>
      </c>
      <c r="E1106" s="1" t="s">
        <v>85</v>
      </c>
      <c r="F1106" s="1" t="s">
        <v>6064</v>
      </c>
      <c r="G1106" s="1" t="s">
        <v>6065</v>
      </c>
      <c r="H1106" s="1" t="s">
        <v>6066</v>
      </c>
      <c r="I1106" s="1">
        <v>1257611.0</v>
      </c>
      <c r="J1106" s="1">
        <v>40822.0</v>
      </c>
      <c r="M1106" s="1">
        <v>0.0</v>
      </c>
      <c r="N1106" s="1">
        <v>1.0</v>
      </c>
      <c r="O1106" s="1">
        <v>1.0</v>
      </c>
      <c r="P1106" s="1" t="s">
        <v>123</v>
      </c>
      <c r="Q1106" s="1" t="s">
        <v>124</v>
      </c>
      <c r="R1106" s="1">
        <v>40.71192</v>
      </c>
      <c r="S1106" s="1">
        <v>-73.94161</v>
      </c>
      <c r="T1106" s="1" t="s">
        <v>91</v>
      </c>
      <c r="U1106" s="1" t="s">
        <v>113</v>
      </c>
      <c r="V1106" s="1">
        <v>3.0</v>
      </c>
      <c r="W1106" s="1">
        <v>1.5</v>
      </c>
      <c r="X1106" s="1">
        <v>1.0</v>
      </c>
      <c r="Y1106" s="1">
        <v>2.0</v>
      </c>
      <c r="Z1106" s="1" t="s">
        <v>93</v>
      </c>
      <c r="AA1106" s="1" t="s">
        <v>6067</v>
      </c>
      <c r="AB1106" s="1">
        <v>110.0</v>
      </c>
      <c r="AC1106" s="1">
        <v>2.0</v>
      </c>
      <c r="AD1106" s="1">
        <v>30.0</v>
      </c>
      <c r="AE1106" s="1">
        <v>2.0</v>
      </c>
      <c r="AF1106" s="1" t="s">
        <v>472</v>
      </c>
      <c r="AG1106" s="1">
        <v>1.0</v>
      </c>
      <c r="AH1106" s="1">
        <v>0.0</v>
      </c>
      <c r="AI1106" s="1">
        <v>0.0</v>
      </c>
      <c r="AJ1106" s="1">
        <v>0.0</v>
      </c>
      <c r="AK1106" s="1">
        <v>0.0</v>
      </c>
      <c r="AL1106" s="1">
        <v>4.0</v>
      </c>
      <c r="AM1106" s="1">
        <v>0.0</v>
      </c>
      <c r="AN1106" s="1">
        <v>100.0</v>
      </c>
      <c r="AO1106" s="1">
        <v>10.0</v>
      </c>
      <c r="AP1106" s="1">
        <v>10.0</v>
      </c>
      <c r="AQ1106" s="1">
        <v>10.0</v>
      </c>
      <c r="AR1106" s="1">
        <v>10.0</v>
      </c>
      <c r="AS1106" s="1">
        <v>10.0</v>
      </c>
      <c r="AT1106" s="1">
        <v>10.0</v>
      </c>
      <c r="AU1106" s="1">
        <v>0.0</v>
      </c>
      <c r="AV1106" s="1" t="s">
        <v>105</v>
      </c>
      <c r="AW1106" s="1">
        <v>1.0</v>
      </c>
      <c r="AX1106" s="1">
        <v>0.0</v>
      </c>
      <c r="AY1106" s="1">
        <v>1.0</v>
      </c>
      <c r="AZ1106" s="1">
        <v>0.0</v>
      </c>
      <c r="BA1106" s="1">
        <v>0.08</v>
      </c>
      <c r="BB1106" s="1">
        <v>-1.0</v>
      </c>
      <c r="BC1106" s="1">
        <v>1.0</v>
      </c>
      <c r="BD1106" s="1">
        <v>-1.0</v>
      </c>
      <c r="BE1106" s="1">
        <v>-1.0</v>
      </c>
      <c r="BF1106" s="1">
        <v>-1.0</v>
      </c>
      <c r="BG1106" s="1">
        <v>-1.0</v>
      </c>
      <c r="BH1106" s="1">
        <v>-1.0</v>
      </c>
      <c r="BI1106" s="1">
        <v>-1.0</v>
      </c>
      <c r="BJ1106" s="1">
        <v>-1.0</v>
      </c>
      <c r="BK1106" s="1">
        <v>-1.0</v>
      </c>
      <c r="BL1106" s="1">
        <v>-1.0</v>
      </c>
      <c r="BM1106" s="1">
        <v>-1.0</v>
      </c>
      <c r="BN1106" s="1">
        <v>-1.0</v>
      </c>
      <c r="BO1106" s="1">
        <v>-1.0</v>
      </c>
      <c r="BP1106" s="1">
        <v>-1.0</v>
      </c>
      <c r="BQ1106" s="1">
        <v>-1.0</v>
      </c>
      <c r="BR1106" s="1">
        <v>-1.0</v>
      </c>
      <c r="BS1106" s="1">
        <v>-1.0</v>
      </c>
      <c r="BT1106" s="1">
        <v>-1.0</v>
      </c>
      <c r="BU1106" s="1">
        <v>1.0</v>
      </c>
      <c r="BV1106" s="1">
        <v>-1.0</v>
      </c>
      <c r="BW1106" s="1">
        <v>-1.0</v>
      </c>
      <c r="BX1106" s="1">
        <v>-1.0</v>
      </c>
      <c r="BY1106" s="1">
        <v>-1.0</v>
      </c>
      <c r="BZ1106" s="1">
        <v>-1.0</v>
      </c>
      <c r="CA1106" s="1">
        <v>-1.0</v>
      </c>
      <c r="CB1106" s="1">
        <v>-1.0</v>
      </c>
      <c r="CC1106" s="1">
        <v>-1.0</v>
      </c>
      <c r="CD1106" s="1">
        <v>37169.0</v>
      </c>
    </row>
    <row r="1107">
      <c r="A1107" s="1">
        <v>2.7432653E7</v>
      </c>
      <c r="B1107" s="1" t="s">
        <v>6068</v>
      </c>
      <c r="C1107" s="1" t="s">
        <v>6069</v>
      </c>
      <c r="D1107" s="1" t="s">
        <v>6069</v>
      </c>
      <c r="E1107" s="1" t="s">
        <v>85</v>
      </c>
      <c r="I1107" s="1">
        <v>1.05699183E8</v>
      </c>
      <c r="J1107" s="1">
        <v>42704.0</v>
      </c>
      <c r="K1107" s="1" t="s">
        <v>272</v>
      </c>
      <c r="L1107" s="1">
        <v>1.0</v>
      </c>
      <c r="M1107" s="1">
        <v>0.0</v>
      </c>
      <c r="N1107" s="1">
        <v>2.0</v>
      </c>
      <c r="O1107" s="1">
        <v>0.0</v>
      </c>
      <c r="P1107" s="1" t="s">
        <v>89</v>
      </c>
      <c r="Q1107" s="1" t="s">
        <v>90</v>
      </c>
      <c r="R1107" s="1">
        <v>40.8277099999999</v>
      </c>
      <c r="S1107" s="1">
        <v>-73.9499</v>
      </c>
      <c r="T1107" s="1" t="s">
        <v>91</v>
      </c>
      <c r="U1107" s="1" t="s">
        <v>113</v>
      </c>
      <c r="V1107" s="1">
        <v>2.0</v>
      </c>
      <c r="W1107" s="1">
        <v>1.0</v>
      </c>
      <c r="X1107" s="1">
        <v>1.0</v>
      </c>
      <c r="Y1107" s="1">
        <v>1.0</v>
      </c>
      <c r="Z1107" s="1" t="s">
        <v>93</v>
      </c>
      <c r="AA1107" s="1" t="s">
        <v>6070</v>
      </c>
      <c r="AB1107" s="1">
        <v>65.0</v>
      </c>
      <c r="AC1107" s="1">
        <v>4.0</v>
      </c>
      <c r="AD1107" s="1">
        <v>50.0</v>
      </c>
      <c r="AE1107" s="1">
        <v>4.0</v>
      </c>
      <c r="AF1107" s="1" t="s">
        <v>255</v>
      </c>
      <c r="AG1107" s="1">
        <v>1.0</v>
      </c>
      <c r="AH1107" s="1">
        <v>0.0</v>
      </c>
      <c r="AI1107" s="1">
        <v>0.0</v>
      </c>
      <c r="AJ1107" s="1">
        <v>0.0</v>
      </c>
      <c r="AK1107" s="1">
        <v>0.0</v>
      </c>
      <c r="AL1107" s="1">
        <v>2.0</v>
      </c>
      <c r="AM1107" s="1">
        <v>2.0</v>
      </c>
      <c r="AN1107" s="1">
        <v>100.0</v>
      </c>
      <c r="AO1107" s="1">
        <v>10.0</v>
      </c>
      <c r="AP1107" s="1">
        <v>9.0</v>
      </c>
      <c r="AQ1107" s="1">
        <v>10.0</v>
      </c>
      <c r="AR1107" s="1">
        <v>10.0</v>
      </c>
      <c r="AS1107" s="1">
        <v>10.0</v>
      </c>
      <c r="AT1107" s="1">
        <v>10.0</v>
      </c>
      <c r="AU1107" s="1">
        <v>1.0</v>
      </c>
      <c r="AV1107" s="1" t="s">
        <v>105</v>
      </c>
      <c r="AW1107" s="1">
        <v>2.0</v>
      </c>
      <c r="AX1107" s="1">
        <v>1.0</v>
      </c>
      <c r="AY1107" s="1">
        <v>1.0</v>
      </c>
      <c r="AZ1107" s="1">
        <v>0.0</v>
      </c>
      <c r="BA1107" s="1">
        <v>0.25</v>
      </c>
      <c r="BB1107" s="1">
        <v>-1.0</v>
      </c>
      <c r="BC1107" s="1">
        <v>1.0</v>
      </c>
      <c r="BD1107" s="1">
        <v>-1.0</v>
      </c>
      <c r="BE1107" s="1">
        <v>-1.0</v>
      </c>
      <c r="BF1107" s="1">
        <v>-1.0</v>
      </c>
      <c r="BG1107" s="1">
        <v>-1.0</v>
      </c>
      <c r="BH1107" s="1">
        <v>-1.0</v>
      </c>
      <c r="BI1107" s="1">
        <v>1.0</v>
      </c>
      <c r="BJ1107" s="1">
        <v>1.0</v>
      </c>
      <c r="BK1107" s="1">
        <v>-1.0</v>
      </c>
      <c r="BL1107" s="1">
        <v>-1.0</v>
      </c>
      <c r="BM1107" s="1">
        <v>1.0</v>
      </c>
      <c r="BN1107" s="1">
        <v>-1.0</v>
      </c>
      <c r="BO1107" s="1">
        <v>-1.0</v>
      </c>
      <c r="BP1107" s="1">
        <v>-1.0</v>
      </c>
      <c r="BQ1107" s="1">
        <v>-1.0</v>
      </c>
      <c r="BR1107" s="1">
        <v>-1.0</v>
      </c>
      <c r="BS1107" s="1">
        <v>-1.0</v>
      </c>
      <c r="BT1107" s="1">
        <v>-1.0</v>
      </c>
      <c r="BU1107" s="1">
        <v>1.0</v>
      </c>
      <c r="BV1107" s="1">
        <v>-1.0</v>
      </c>
      <c r="BW1107" s="1">
        <v>-1.0</v>
      </c>
      <c r="BX1107" s="1">
        <v>-1.0</v>
      </c>
      <c r="BY1107" s="1">
        <v>-1.0</v>
      </c>
      <c r="BZ1107" s="1">
        <v>-1.0</v>
      </c>
      <c r="CA1107" s="1">
        <v>-1.0</v>
      </c>
      <c r="CB1107" s="1">
        <v>-1.0</v>
      </c>
      <c r="CC1107" s="1">
        <v>-1.0</v>
      </c>
      <c r="CD1107" s="1">
        <v>37169.0</v>
      </c>
    </row>
    <row r="1108">
      <c r="A1108" s="1">
        <v>1.2821417E7</v>
      </c>
      <c r="B1108" s="1" t="s">
        <v>6071</v>
      </c>
      <c r="C1108" s="1" t="s">
        <v>6072</v>
      </c>
      <c r="D1108" s="1" t="s">
        <v>6073</v>
      </c>
      <c r="E1108" s="1" t="s">
        <v>85</v>
      </c>
      <c r="F1108" s="1" t="s">
        <v>6074</v>
      </c>
      <c r="G1108" s="1" t="s">
        <v>6075</v>
      </c>
      <c r="H1108" s="1" t="s">
        <v>6076</v>
      </c>
      <c r="I1108" s="1">
        <v>6.994441E7</v>
      </c>
      <c r="J1108" s="1">
        <v>42492.0</v>
      </c>
      <c r="M1108" s="1">
        <v>0.0</v>
      </c>
      <c r="N1108" s="1">
        <v>1.0</v>
      </c>
      <c r="O1108" s="1">
        <v>0.0</v>
      </c>
      <c r="P1108" s="1" t="s">
        <v>89</v>
      </c>
      <c r="Q1108" s="1" t="s">
        <v>90</v>
      </c>
      <c r="R1108" s="1">
        <v>40.73054</v>
      </c>
      <c r="S1108" s="1">
        <v>-73.98339</v>
      </c>
      <c r="T1108" s="1" t="s">
        <v>91</v>
      </c>
      <c r="U1108" s="1" t="s">
        <v>113</v>
      </c>
      <c r="V1108" s="1">
        <v>2.0</v>
      </c>
      <c r="W1108" s="1">
        <v>1.0</v>
      </c>
      <c r="X1108" s="1">
        <v>1.0</v>
      </c>
      <c r="Y1108" s="1">
        <v>1.0</v>
      </c>
      <c r="Z1108" s="1" t="s">
        <v>93</v>
      </c>
      <c r="AA1108" s="1" t="s">
        <v>6077</v>
      </c>
      <c r="AB1108" s="1">
        <v>100.0</v>
      </c>
      <c r="AC1108" s="1">
        <v>1.0</v>
      </c>
      <c r="AD1108" s="1">
        <v>0.0</v>
      </c>
      <c r="AE1108" s="1">
        <v>7.0</v>
      </c>
      <c r="AF1108" s="1" t="s">
        <v>266</v>
      </c>
      <c r="AG1108" s="1">
        <v>1.0</v>
      </c>
      <c r="AH1108" s="1">
        <v>0.0</v>
      </c>
      <c r="AI1108" s="1">
        <v>0.0</v>
      </c>
      <c r="AJ1108" s="1">
        <v>0.0</v>
      </c>
      <c r="AK1108" s="1">
        <v>0.0</v>
      </c>
      <c r="AL1108" s="1">
        <v>1.0</v>
      </c>
      <c r="AM1108" s="1">
        <v>0.0</v>
      </c>
      <c r="AU1108" s="1">
        <v>1.0</v>
      </c>
      <c r="AV1108" s="1" t="s">
        <v>105</v>
      </c>
      <c r="AW1108" s="1">
        <v>1.0</v>
      </c>
      <c r="AX1108" s="1">
        <v>0.0</v>
      </c>
      <c r="AY1108" s="1">
        <v>1.0</v>
      </c>
      <c r="AZ1108" s="1">
        <v>0.0</v>
      </c>
      <c r="BA1108" s="1">
        <v>0.03</v>
      </c>
      <c r="BB1108" s="1">
        <v>-1.0</v>
      </c>
      <c r="BC1108" s="1">
        <v>-1.0</v>
      </c>
      <c r="BD1108" s="1">
        <v>-1.0</v>
      </c>
      <c r="BE1108" s="1">
        <v>-1.0</v>
      </c>
      <c r="BF1108" s="1">
        <v>-1.0</v>
      </c>
      <c r="BG1108" s="1">
        <v>-1.0</v>
      </c>
      <c r="BH1108" s="1">
        <v>-1.0</v>
      </c>
      <c r="BI1108" s="1">
        <v>-1.0</v>
      </c>
      <c r="BJ1108" s="1">
        <v>-1.0</v>
      </c>
      <c r="BK1108" s="1">
        <v>-1.0</v>
      </c>
      <c r="BL1108" s="1">
        <v>-1.0</v>
      </c>
      <c r="BM1108" s="1">
        <v>-1.0</v>
      </c>
      <c r="BN1108" s="1">
        <v>-1.0</v>
      </c>
      <c r="BO1108" s="1">
        <v>-1.0</v>
      </c>
      <c r="BP1108" s="1">
        <v>1.0</v>
      </c>
      <c r="BQ1108" s="1">
        <v>-1.0</v>
      </c>
      <c r="BR1108" s="1">
        <v>-1.0</v>
      </c>
      <c r="BS1108" s="1">
        <v>-1.0</v>
      </c>
      <c r="BT1108" s="1">
        <v>-1.0</v>
      </c>
      <c r="BU1108" s="1">
        <v>1.0</v>
      </c>
      <c r="BV1108" s="1">
        <v>-1.0</v>
      </c>
      <c r="BW1108" s="1">
        <v>-1.0</v>
      </c>
      <c r="BX1108" s="1">
        <v>-1.0</v>
      </c>
      <c r="BY1108" s="1">
        <v>-1.0</v>
      </c>
      <c r="BZ1108" s="1">
        <v>-1.0</v>
      </c>
      <c r="CA1108" s="1">
        <v>-1.0</v>
      </c>
      <c r="CB1108" s="1">
        <v>-1.0</v>
      </c>
      <c r="CC1108" s="1">
        <v>-1.0</v>
      </c>
      <c r="CD1108" s="1">
        <v>37173.0</v>
      </c>
    </row>
    <row r="1109">
      <c r="A1109" s="1">
        <v>8353055.0</v>
      </c>
      <c r="B1109" s="1" t="s">
        <v>6078</v>
      </c>
      <c r="C1109" s="1" t="s">
        <v>6079</v>
      </c>
      <c r="D1109" s="1" t="s">
        <v>6080</v>
      </c>
      <c r="E1109" s="1" t="s">
        <v>85</v>
      </c>
      <c r="F1109" s="1" t="s">
        <v>6081</v>
      </c>
      <c r="G1109" s="1" t="s">
        <v>6082</v>
      </c>
      <c r="I1109" s="1">
        <v>619330.0</v>
      </c>
      <c r="J1109" s="1">
        <v>40687.0</v>
      </c>
      <c r="M1109" s="1">
        <v>0.0</v>
      </c>
      <c r="N1109" s="1">
        <v>1.0</v>
      </c>
      <c r="O1109" s="1">
        <v>1.0</v>
      </c>
      <c r="P1109" s="1" t="s">
        <v>123</v>
      </c>
      <c r="Q1109" s="1" t="s">
        <v>124</v>
      </c>
      <c r="R1109" s="1">
        <v>40.66616</v>
      </c>
      <c r="S1109" s="1">
        <v>-73.98904</v>
      </c>
      <c r="T1109" s="1" t="s">
        <v>91</v>
      </c>
      <c r="U1109" s="1" t="s">
        <v>92</v>
      </c>
      <c r="V1109" s="1">
        <v>4.0</v>
      </c>
      <c r="W1109" s="1">
        <v>2.0</v>
      </c>
      <c r="X1109" s="1">
        <v>3.0</v>
      </c>
      <c r="Y1109" s="1">
        <v>2.0</v>
      </c>
      <c r="Z1109" s="1" t="s">
        <v>93</v>
      </c>
      <c r="AA1109" s="1" t="s">
        <v>6083</v>
      </c>
      <c r="AB1109" s="1">
        <v>360.0</v>
      </c>
      <c r="AC1109" s="1">
        <v>4.0</v>
      </c>
      <c r="AD1109" s="1">
        <v>0.0</v>
      </c>
      <c r="AE1109" s="1">
        <v>4.0</v>
      </c>
      <c r="AF1109" s="1" t="s">
        <v>1779</v>
      </c>
      <c r="AG1109" s="1">
        <v>1.0</v>
      </c>
      <c r="AH1109" s="1">
        <v>0.0</v>
      </c>
      <c r="AI1109" s="1">
        <v>0.0</v>
      </c>
      <c r="AJ1109" s="1">
        <v>0.0</v>
      </c>
      <c r="AK1109" s="1">
        <v>0.0</v>
      </c>
      <c r="AL1109" s="1">
        <v>5.0</v>
      </c>
      <c r="AM1109" s="1">
        <v>0.0</v>
      </c>
      <c r="AN1109" s="1">
        <v>96.0</v>
      </c>
      <c r="AO1109" s="1">
        <v>10.0</v>
      </c>
      <c r="AP1109" s="1">
        <v>10.0</v>
      </c>
      <c r="AQ1109" s="1">
        <v>10.0</v>
      </c>
      <c r="AR1109" s="1">
        <v>10.0</v>
      </c>
      <c r="AS1109" s="1">
        <v>10.0</v>
      </c>
      <c r="AT1109" s="1">
        <v>10.0</v>
      </c>
      <c r="AU1109" s="1">
        <v>0.0</v>
      </c>
      <c r="AV1109" s="1" t="s">
        <v>96</v>
      </c>
      <c r="AW1109" s="1">
        <v>1.0</v>
      </c>
      <c r="AX1109" s="1">
        <v>1.0</v>
      </c>
      <c r="AY1109" s="1">
        <v>0.0</v>
      </c>
      <c r="AZ1109" s="1">
        <v>0.0</v>
      </c>
      <c r="BA1109" s="1">
        <v>0.12</v>
      </c>
      <c r="BB1109" s="1">
        <v>-1.0</v>
      </c>
      <c r="BC1109" s="1">
        <v>1.0</v>
      </c>
      <c r="BD1109" s="1">
        <v>-1.0</v>
      </c>
      <c r="BE1109" s="1">
        <v>-1.0</v>
      </c>
      <c r="BF1109" s="1">
        <v>-1.0</v>
      </c>
      <c r="BG1109" s="1">
        <v>-1.0</v>
      </c>
      <c r="BH1109" s="1">
        <v>-1.0</v>
      </c>
      <c r="BI1109" s="1">
        <v>-1.0</v>
      </c>
      <c r="BJ1109" s="1">
        <v>1.0</v>
      </c>
      <c r="BK1109" s="1">
        <v>-1.0</v>
      </c>
      <c r="BL1109" s="1">
        <v>-1.0</v>
      </c>
      <c r="BM1109" s="1">
        <v>1.0</v>
      </c>
      <c r="BN1109" s="1">
        <v>1.0</v>
      </c>
      <c r="BO1109" s="1">
        <v>-1.0</v>
      </c>
      <c r="BP1109" s="1">
        <v>1.0</v>
      </c>
      <c r="BQ1109" s="1">
        <v>1.0</v>
      </c>
      <c r="BR1109" s="1">
        <v>-1.0</v>
      </c>
      <c r="BS1109" s="1">
        <v>-1.0</v>
      </c>
      <c r="BT1109" s="1">
        <v>-1.0</v>
      </c>
      <c r="BU1109" s="1">
        <v>1.0</v>
      </c>
      <c r="BV1109" s="1">
        <v>-1.0</v>
      </c>
      <c r="BW1109" s="1">
        <v>-1.0</v>
      </c>
      <c r="BX1109" s="1">
        <v>-1.0</v>
      </c>
      <c r="BY1109" s="1">
        <v>-1.0</v>
      </c>
      <c r="BZ1109" s="1">
        <v>-1.0</v>
      </c>
      <c r="CA1109" s="1">
        <v>1.0</v>
      </c>
      <c r="CB1109" s="1">
        <v>1.0</v>
      </c>
      <c r="CC1109" s="1">
        <v>-1.0</v>
      </c>
      <c r="CD1109" s="1">
        <v>37229.0</v>
      </c>
    </row>
    <row r="1110">
      <c r="A1110" s="1">
        <v>2.2751525E7</v>
      </c>
      <c r="B1110" s="1" t="s">
        <v>6084</v>
      </c>
      <c r="C1110" s="1" t="s">
        <v>6085</v>
      </c>
      <c r="D1110" s="1" t="s">
        <v>6086</v>
      </c>
      <c r="E1110" s="1" t="s">
        <v>85</v>
      </c>
      <c r="F1110" s="1" t="s">
        <v>6087</v>
      </c>
      <c r="G1110" s="1" t="s">
        <v>6088</v>
      </c>
      <c r="H1110" s="1" t="s">
        <v>6089</v>
      </c>
      <c r="I1110" s="1">
        <v>1.55223823E8</v>
      </c>
      <c r="J1110" s="1">
        <v>43027.0</v>
      </c>
      <c r="M1110" s="1">
        <v>0.0</v>
      </c>
      <c r="N1110" s="1">
        <v>1.0</v>
      </c>
      <c r="O1110" s="1">
        <v>0.0</v>
      </c>
      <c r="P1110" s="1" t="s">
        <v>89</v>
      </c>
      <c r="Q1110" s="1" t="s">
        <v>1535</v>
      </c>
      <c r="R1110" s="1">
        <v>40.82881</v>
      </c>
      <c r="S1110" s="1">
        <v>-73.94309</v>
      </c>
      <c r="T1110" s="1" t="s">
        <v>91</v>
      </c>
      <c r="U1110" s="1" t="s">
        <v>214</v>
      </c>
      <c r="V1110" s="1">
        <v>1.0</v>
      </c>
      <c r="W1110" s="1">
        <v>1.5</v>
      </c>
      <c r="X1110" s="1">
        <v>1.0</v>
      </c>
      <c r="Y1110" s="1">
        <v>5.0</v>
      </c>
      <c r="Z1110" s="1" t="s">
        <v>93</v>
      </c>
      <c r="AA1110" s="1" t="s">
        <v>6090</v>
      </c>
      <c r="AB1110" s="1">
        <v>85.0</v>
      </c>
      <c r="AC1110" s="1">
        <v>1.0</v>
      </c>
      <c r="AD1110" s="1">
        <v>50.0</v>
      </c>
      <c r="AE1110" s="1">
        <v>1.0</v>
      </c>
      <c r="AF1110" s="1" t="s">
        <v>692</v>
      </c>
      <c r="AG1110" s="1">
        <v>1.0</v>
      </c>
      <c r="AH1110" s="1">
        <v>30.0</v>
      </c>
      <c r="AI1110" s="1">
        <v>60.0</v>
      </c>
      <c r="AJ1110" s="1">
        <v>90.0</v>
      </c>
      <c r="AK1110" s="1">
        <v>90.0</v>
      </c>
      <c r="AL1110" s="1">
        <v>1.0</v>
      </c>
      <c r="AM1110" s="1">
        <v>1.0</v>
      </c>
      <c r="AN1110" s="1">
        <v>40.0</v>
      </c>
      <c r="AO1110" s="1">
        <v>6.0</v>
      </c>
      <c r="AP1110" s="1">
        <v>4.0</v>
      </c>
      <c r="AQ1110" s="1">
        <v>6.0</v>
      </c>
      <c r="AR1110" s="1">
        <v>6.0</v>
      </c>
      <c r="AS1110" s="1">
        <v>6.0</v>
      </c>
      <c r="AT1110" s="1">
        <v>4.0</v>
      </c>
      <c r="AU1110" s="1">
        <v>0.0</v>
      </c>
      <c r="AV1110" s="1" t="s">
        <v>96</v>
      </c>
      <c r="AW1110" s="1">
        <v>1.0</v>
      </c>
      <c r="AX1110" s="1">
        <v>0.0</v>
      </c>
      <c r="AY1110" s="1">
        <v>0.0</v>
      </c>
      <c r="AZ1110" s="1">
        <v>1.0</v>
      </c>
      <c r="BA1110" s="1">
        <v>0.11</v>
      </c>
      <c r="BB1110" s="1">
        <v>-1.0</v>
      </c>
      <c r="BC1110" s="1">
        <v>1.0</v>
      </c>
      <c r="BD1110" s="1">
        <v>-1.0</v>
      </c>
      <c r="BE1110" s="1">
        <v>-1.0</v>
      </c>
      <c r="BF1110" s="1">
        <v>-1.0</v>
      </c>
      <c r="BG1110" s="1">
        <v>-1.0</v>
      </c>
      <c r="BH1110" s="1">
        <v>-1.0</v>
      </c>
      <c r="BI1110" s="1">
        <v>1.0</v>
      </c>
      <c r="BJ1110" s="1">
        <v>1.0</v>
      </c>
      <c r="BK1110" s="1">
        <v>-1.0</v>
      </c>
      <c r="BL1110" s="1">
        <v>-1.0</v>
      </c>
      <c r="BM1110" s="1">
        <v>-1.0</v>
      </c>
      <c r="BN1110" s="1">
        <v>1.0</v>
      </c>
      <c r="BO1110" s="1">
        <v>-1.0</v>
      </c>
      <c r="BP1110" s="1">
        <v>-1.0</v>
      </c>
      <c r="BQ1110" s="1">
        <v>-1.0</v>
      </c>
      <c r="BR1110" s="1">
        <v>-1.0</v>
      </c>
      <c r="BS1110" s="1">
        <v>1.0</v>
      </c>
      <c r="BT1110" s="1">
        <v>1.0</v>
      </c>
      <c r="BU1110" s="1">
        <v>1.0</v>
      </c>
      <c r="BV1110" s="1">
        <v>-1.0</v>
      </c>
      <c r="BW1110" s="1">
        <v>1.0</v>
      </c>
      <c r="BX1110" s="1">
        <v>-1.0</v>
      </c>
      <c r="BY1110" s="1">
        <v>-1.0</v>
      </c>
      <c r="BZ1110" s="1">
        <v>-1.0</v>
      </c>
      <c r="CA1110" s="1">
        <v>-1.0</v>
      </c>
      <c r="CB1110" s="1">
        <v>-1.0</v>
      </c>
      <c r="CC1110" s="1">
        <v>-1.0</v>
      </c>
      <c r="CD1110" s="1">
        <v>37229.0</v>
      </c>
    </row>
    <row r="1111">
      <c r="A1111" s="1">
        <v>7479520.0</v>
      </c>
      <c r="B1111" s="1" t="s">
        <v>6091</v>
      </c>
      <c r="C1111" s="1" t="s">
        <v>6092</v>
      </c>
      <c r="D1111" s="1" t="s">
        <v>6093</v>
      </c>
      <c r="E1111" s="1" t="s">
        <v>85</v>
      </c>
      <c r="F1111" s="1" t="s">
        <v>6094</v>
      </c>
      <c r="G1111" s="1" t="s">
        <v>6095</v>
      </c>
      <c r="H1111" s="1" t="s">
        <v>6096</v>
      </c>
      <c r="I1111" s="1">
        <v>9942424.0</v>
      </c>
      <c r="J1111" s="1">
        <v>41589.0</v>
      </c>
      <c r="M1111" s="1">
        <v>0.0</v>
      </c>
      <c r="N1111" s="1">
        <v>1.0</v>
      </c>
      <c r="O1111" s="1">
        <v>0.0</v>
      </c>
      <c r="P1111" s="1" t="s">
        <v>123</v>
      </c>
      <c r="Q1111" s="1" t="s">
        <v>124</v>
      </c>
      <c r="R1111" s="1">
        <v>40.71326</v>
      </c>
      <c r="S1111" s="1">
        <v>-73.9542</v>
      </c>
      <c r="T1111" s="1" t="s">
        <v>91</v>
      </c>
      <c r="U1111" s="1" t="s">
        <v>113</v>
      </c>
      <c r="V1111" s="1">
        <v>1.0</v>
      </c>
      <c r="W1111" s="1">
        <v>1.0</v>
      </c>
      <c r="X1111" s="1">
        <v>1.0</v>
      </c>
      <c r="Y1111" s="1">
        <v>1.0</v>
      </c>
      <c r="Z1111" s="1" t="s">
        <v>93</v>
      </c>
      <c r="AA1111" s="1" t="s">
        <v>6097</v>
      </c>
      <c r="AB1111" s="1">
        <v>50.0</v>
      </c>
      <c r="AC1111" s="1">
        <v>1.0</v>
      </c>
      <c r="AD1111" s="1">
        <v>0.0</v>
      </c>
      <c r="AE1111" s="1">
        <v>10.0</v>
      </c>
      <c r="AF1111" s="1" t="s">
        <v>2527</v>
      </c>
      <c r="AG1111" s="1">
        <v>1.0</v>
      </c>
      <c r="AH1111" s="1">
        <v>0.0</v>
      </c>
      <c r="AI1111" s="1">
        <v>0.0</v>
      </c>
      <c r="AJ1111" s="1">
        <v>0.0</v>
      </c>
      <c r="AK1111" s="1">
        <v>0.0</v>
      </c>
      <c r="AL1111" s="1">
        <v>0.0</v>
      </c>
      <c r="AM1111" s="1">
        <v>0.0</v>
      </c>
      <c r="AU1111" s="1">
        <v>0.0</v>
      </c>
      <c r="AV1111" s="1" t="s">
        <v>105</v>
      </c>
      <c r="AW1111" s="1">
        <v>1.0</v>
      </c>
      <c r="AX1111" s="1">
        <v>0.0</v>
      </c>
      <c r="AY1111" s="1">
        <v>1.0</v>
      </c>
      <c r="AZ1111" s="1">
        <v>0.0</v>
      </c>
      <c r="BB1111" s="1">
        <v>-1.0</v>
      </c>
      <c r="BC1111" s="1">
        <v>-1.0</v>
      </c>
      <c r="BD1111" s="1">
        <v>-1.0</v>
      </c>
      <c r="BE1111" s="1">
        <v>-1.0</v>
      </c>
      <c r="BF1111" s="1">
        <v>-1.0</v>
      </c>
      <c r="BG1111" s="1">
        <v>-1.0</v>
      </c>
      <c r="BH1111" s="1">
        <v>-1.0</v>
      </c>
      <c r="BI1111" s="1">
        <v>-1.0</v>
      </c>
      <c r="BJ1111" s="1">
        <v>-1.0</v>
      </c>
      <c r="BK1111" s="1">
        <v>-1.0</v>
      </c>
      <c r="BL1111" s="1">
        <v>-1.0</v>
      </c>
      <c r="BM1111" s="1">
        <v>-1.0</v>
      </c>
      <c r="BN1111" s="1">
        <v>-1.0</v>
      </c>
      <c r="BO1111" s="1">
        <v>-1.0</v>
      </c>
      <c r="BP1111" s="1">
        <v>-1.0</v>
      </c>
      <c r="BQ1111" s="1">
        <v>-1.0</v>
      </c>
      <c r="BR1111" s="1">
        <v>-1.0</v>
      </c>
      <c r="BS1111" s="1">
        <v>-1.0</v>
      </c>
      <c r="BT1111" s="1">
        <v>-1.0</v>
      </c>
      <c r="BU1111" s="1">
        <v>1.0</v>
      </c>
      <c r="BV1111" s="1">
        <v>-1.0</v>
      </c>
      <c r="BW1111" s="1">
        <v>-1.0</v>
      </c>
      <c r="BX1111" s="1">
        <v>-1.0</v>
      </c>
      <c r="BY1111" s="1">
        <v>-1.0</v>
      </c>
      <c r="BZ1111" s="1">
        <v>-1.0</v>
      </c>
      <c r="CA1111" s="1">
        <v>1.0</v>
      </c>
      <c r="CB1111" s="1">
        <v>-1.0</v>
      </c>
      <c r="CC1111" s="1">
        <v>-1.0</v>
      </c>
      <c r="CD1111" s="1">
        <v>37331.0</v>
      </c>
    </row>
    <row r="1112">
      <c r="A1112" s="1">
        <v>3.0795983E7</v>
      </c>
      <c r="B1112" s="1" t="s">
        <v>6098</v>
      </c>
      <c r="C1112" s="1" t="s">
        <v>6099</v>
      </c>
      <c r="D1112" s="1" t="s">
        <v>6100</v>
      </c>
      <c r="E1112" s="1" t="s">
        <v>85</v>
      </c>
      <c r="F1112" s="1" t="s">
        <v>6101</v>
      </c>
      <c r="G1112" s="1" t="s">
        <v>6102</v>
      </c>
      <c r="H1112" s="1" t="s">
        <v>6103</v>
      </c>
      <c r="I1112" s="1">
        <v>1.066676E8</v>
      </c>
      <c r="J1112" s="1">
        <v>42712.0</v>
      </c>
      <c r="K1112" s="1" t="s">
        <v>134</v>
      </c>
      <c r="L1112" s="1">
        <v>1.0</v>
      </c>
      <c r="M1112" s="1">
        <v>0.0</v>
      </c>
      <c r="N1112" s="1">
        <v>1.0</v>
      </c>
      <c r="O1112" s="1">
        <v>0.0</v>
      </c>
      <c r="P1112" s="1" t="s">
        <v>111</v>
      </c>
      <c r="Q1112" s="1" t="s">
        <v>263</v>
      </c>
      <c r="R1112" s="1">
        <v>40.75782</v>
      </c>
      <c r="S1112" s="1">
        <v>-73.8844</v>
      </c>
      <c r="T1112" s="1" t="s">
        <v>125</v>
      </c>
      <c r="U1112" s="1" t="s">
        <v>113</v>
      </c>
      <c r="V1112" s="1">
        <v>1.0</v>
      </c>
      <c r="W1112" s="1">
        <v>1.0</v>
      </c>
      <c r="X1112" s="1">
        <v>1.0</v>
      </c>
      <c r="Y1112" s="1">
        <v>1.0</v>
      </c>
      <c r="Z1112" s="1" t="s">
        <v>93</v>
      </c>
      <c r="AA1112" s="1" t="s">
        <v>6104</v>
      </c>
      <c r="AB1112" s="1">
        <v>42.0</v>
      </c>
      <c r="AC1112" s="1">
        <v>1.0</v>
      </c>
      <c r="AD1112" s="1">
        <v>0.0</v>
      </c>
      <c r="AE1112" s="1">
        <v>10.0</v>
      </c>
      <c r="AF1112" s="1" t="s">
        <v>452</v>
      </c>
      <c r="AG1112" s="1">
        <v>1.0</v>
      </c>
      <c r="AH1112" s="1">
        <v>0.0</v>
      </c>
      <c r="AI1112" s="1">
        <v>21.0</v>
      </c>
      <c r="AJ1112" s="1">
        <v>51.0</v>
      </c>
      <c r="AK1112" s="1">
        <v>326.0</v>
      </c>
      <c r="AL1112" s="1">
        <v>3.0</v>
      </c>
      <c r="AM1112" s="1">
        <v>3.0</v>
      </c>
      <c r="AN1112" s="1">
        <v>73.0</v>
      </c>
      <c r="AO1112" s="1">
        <v>9.0</v>
      </c>
      <c r="AP1112" s="1">
        <v>6.0</v>
      </c>
      <c r="AQ1112" s="1">
        <v>9.0</v>
      </c>
      <c r="AR1112" s="1">
        <v>10.0</v>
      </c>
      <c r="AS1112" s="1">
        <v>9.0</v>
      </c>
      <c r="AT1112" s="1">
        <v>9.0</v>
      </c>
      <c r="AU1112" s="1">
        <v>1.0</v>
      </c>
      <c r="AV1112" s="1" t="s">
        <v>96</v>
      </c>
      <c r="AW1112" s="1">
        <v>1.0</v>
      </c>
      <c r="AX1112" s="1">
        <v>0.0</v>
      </c>
      <c r="AY1112" s="1">
        <v>1.0</v>
      </c>
      <c r="AZ1112" s="1">
        <v>0.0</v>
      </c>
      <c r="BA1112" s="1">
        <v>0.5</v>
      </c>
      <c r="BB1112" s="1">
        <v>-1.0</v>
      </c>
      <c r="BC1112" s="1">
        <v>1.0</v>
      </c>
      <c r="BD1112" s="1">
        <v>-1.0</v>
      </c>
      <c r="BE1112" s="1">
        <v>-1.0</v>
      </c>
      <c r="BF1112" s="1">
        <v>-1.0</v>
      </c>
      <c r="BG1112" s="1">
        <v>-1.0</v>
      </c>
      <c r="BH1112" s="1">
        <v>-1.0</v>
      </c>
      <c r="BI1112" s="1">
        <v>-1.0</v>
      </c>
      <c r="BJ1112" s="1">
        <v>1.0</v>
      </c>
      <c r="BK1112" s="1">
        <v>-1.0</v>
      </c>
      <c r="BL1112" s="1">
        <v>-1.0</v>
      </c>
      <c r="BM1112" s="1">
        <v>-1.0</v>
      </c>
      <c r="BN1112" s="1">
        <v>-1.0</v>
      </c>
      <c r="BO1112" s="1">
        <v>-1.0</v>
      </c>
      <c r="BP1112" s="1">
        <v>-1.0</v>
      </c>
      <c r="BQ1112" s="1">
        <v>-1.0</v>
      </c>
      <c r="BR1112" s="1">
        <v>-1.0</v>
      </c>
      <c r="BS1112" s="1">
        <v>-1.0</v>
      </c>
      <c r="BT1112" s="1">
        <v>-1.0</v>
      </c>
      <c r="BU1112" s="1">
        <v>-1.0</v>
      </c>
      <c r="BV1112" s="1">
        <v>-1.0</v>
      </c>
      <c r="BW1112" s="1">
        <v>1.0</v>
      </c>
      <c r="BX1112" s="1">
        <v>-1.0</v>
      </c>
      <c r="BY1112" s="1">
        <v>-1.0</v>
      </c>
      <c r="BZ1112" s="1">
        <v>-1.0</v>
      </c>
      <c r="CA1112" s="1">
        <v>-1.0</v>
      </c>
      <c r="CB1112" s="1">
        <v>-1.0</v>
      </c>
      <c r="CC1112" s="1">
        <v>-1.0</v>
      </c>
      <c r="CD1112" s="1">
        <v>37339.0</v>
      </c>
    </row>
    <row r="1113">
      <c r="A1113" s="1">
        <v>3.0370778E7</v>
      </c>
      <c r="B1113" s="1" t="s">
        <v>6105</v>
      </c>
      <c r="C1113" s="1" t="s">
        <v>6106</v>
      </c>
      <c r="D1113" s="1" t="s">
        <v>6106</v>
      </c>
      <c r="E1113" s="1" t="s">
        <v>85</v>
      </c>
      <c r="H1113" s="1" t="s">
        <v>6107</v>
      </c>
      <c r="I1113" s="1">
        <v>2.18336964E8</v>
      </c>
      <c r="J1113" s="1">
        <v>43374.0</v>
      </c>
      <c r="K1113" s="1" t="s">
        <v>272</v>
      </c>
      <c r="L1113" s="1">
        <v>0.93</v>
      </c>
      <c r="M1113" s="1">
        <v>0.0</v>
      </c>
      <c r="N1113" s="1">
        <v>4.0</v>
      </c>
      <c r="O1113" s="1">
        <v>1.0</v>
      </c>
      <c r="P1113" s="1" t="s">
        <v>6108</v>
      </c>
      <c r="Q1113" s="1" t="s">
        <v>1889</v>
      </c>
      <c r="R1113" s="1">
        <v>40.72994</v>
      </c>
      <c r="S1113" s="1">
        <v>-73.8698699999999</v>
      </c>
      <c r="T1113" s="1" t="s">
        <v>150</v>
      </c>
      <c r="U1113" s="1" t="s">
        <v>113</v>
      </c>
      <c r="V1113" s="1">
        <v>5.0</v>
      </c>
      <c r="W1113" s="1">
        <v>2.0</v>
      </c>
      <c r="X1113" s="1">
        <v>1.0</v>
      </c>
      <c r="Y1113" s="1">
        <v>2.0</v>
      </c>
      <c r="Z1113" s="1" t="s">
        <v>93</v>
      </c>
      <c r="AA1113" s="1" t="s">
        <v>6109</v>
      </c>
      <c r="AB1113" s="1">
        <v>45.0</v>
      </c>
      <c r="AC1113" s="1">
        <v>2.0</v>
      </c>
      <c r="AD1113" s="1">
        <v>10.0</v>
      </c>
      <c r="AE1113" s="1">
        <v>2.0</v>
      </c>
      <c r="AF1113" s="1" t="s">
        <v>104</v>
      </c>
      <c r="AG1113" s="1">
        <v>1.0</v>
      </c>
      <c r="AH1113" s="1">
        <v>2.0</v>
      </c>
      <c r="AI1113" s="1">
        <v>2.0</v>
      </c>
      <c r="AJ1113" s="1">
        <v>6.0</v>
      </c>
      <c r="AK1113" s="1">
        <v>6.0</v>
      </c>
      <c r="AL1113" s="1">
        <v>11.0</v>
      </c>
      <c r="AM1113" s="1">
        <v>11.0</v>
      </c>
      <c r="AN1113" s="1">
        <v>89.0</v>
      </c>
      <c r="AO1113" s="1">
        <v>9.0</v>
      </c>
      <c r="AP1113" s="1">
        <v>8.0</v>
      </c>
      <c r="AQ1113" s="1">
        <v>10.0</v>
      </c>
      <c r="AR1113" s="1">
        <v>9.0</v>
      </c>
      <c r="AS1113" s="1">
        <v>9.0</v>
      </c>
      <c r="AT1113" s="1">
        <v>8.0</v>
      </c>
      <c r="AU1113" s="1">
        <v>0.0</v>
      </c>
      <c r="AV1113" s="1" t="s">
        <v>96</v>
      </c>
      <c r="AW1113" s="1">
        <v>4.0</v>
      </c>
      <c r="AX1113" s="1">
        <v>0.0</v>
      </c>
      <c r="AY1113" s="1">
        <v>4.0</v>
      </c>
      <c r="AZ1113" s="1">
        <v>0.0</v>
      </c>
      <c r="BA1113" s="1">
        <v>1.73</v>
      </c>
      <c r="BB1113" s="1">
        <v>-1.0</v>
      </c>
      <c r="BC1113" s="1">
        <v>1.0</v>
      </c>
      <c r="BD1113" s="1">
        <v>-1.0</v>
      </c>
      <c r="BE1113" s="1">
        <v>-1.0</v>
      </c>
      <c r="BF1113" s="1">
        <v>-1.0</v>
      </c>
      <c r="BG1113" s="1">
        <v>-1.0</v>
      </c>
      <c r="BH1113" s="1">
        <v>-1.0</v>
      </c>
      <c r="BI1113" s="1">
        <v>-1.0</v>
      </c>
      <c r="BJ1113" s="1">
        <v>-1.0</v>
      </c>
      <c r="BK1113" s="1">
        <v>-1.0</v>
      </c>
      <c r="BL1113" s="1">
        <v>-1.0</v>
      </c>
      <c r="BM1113" s="1">
        <v>-1.0</v>
      </c>
      <c r="BN1113" s="1">
        <v>-1.0</v>
      </c>
      <c r="BO1113" s="1">
        <v>-1.0</v>
      </c>
      <c r="BP1113" s="1">
        <v>-1.0</v>
      </c>
      <c r="BQ1113" s="1">
        <v>-1.0</v>
      </c>
      <c r="BR1113" s="1">
        <v>-1.0</v>
      </c>
      <c r="BS1113" s="1">
        <v>-1.0</v>
      </c>
      <c r="BT1113" s="1">
        <v>-1.0</v>
      </c>
      <c r="BU1113" s="1">
        <v>1.0</v>
      </c>
      <c r="BV1113" s="1">
        <v>-1.0</v>
      </c>
      <c r="BW1113" s="1">
        <v>-1.0</v>
      </c>
      <c r="BX1113" s="1">
        <v>-1.0</v>
      </c>
      <c r="BY1113" s="1">
        <v>-1.0</v>
      </c>
      <c r="BZ1113" s="1">
        <v>1.0</v>
      </c>
      <c r="CA1113" s="1">
        <v>-1.0</v>
      </c>
      <c r="CB1113" s="1">
        <v>1.0</v>
      </c>
      <c r="CC1113" s="1">
        <v>-1.0</v>
      </c>
      <c r="CD1113" s="1">
        <v>37354.0</v>
      </c>
    </row>
    <row r="1114">
      <c r="A1114" s="1">
        <v>3.383046E7</v>
      </c>
      <c r="B1114" s="1" t="s">
        <v>6110</v>
      </c>
      <c r="C1114" s="1" t="s">
        <v>6111</v>
      </c>
      <c r="D1114" s="1" t="s">
        <v>6112</v>
      </c>
      <c r="E1114" s="1" t="s">
        <v>85</v>
      </c>
      <c r="F1114" s="1" t="s">
        <v>6113</v>
      </c>
      <c r="G1114" s="1" t="s">
        <v>6114</v>
      </c>
      <c r="I1114" s="1">
        <v>4.6231814E7</v>
      </c>
      <c r="J1114" s="1">
        <v>42287.0</v>
      </c>
      <c r="K1114" s="1" t="s">
        <v>134</v>
      </c>
      <c r="L1114" s="1">
        <v>1.0</v>
      </c>
      <c r="M1114" s="1">
        <v>0.0</v>
      </c>
      <c r="N1114" s="1">
        <v>3.0</v>
      </c>
      <c r="O1114" s="1">
        <v>0.0</v>
      </c>
      <c r="P1114" s="1" t="s">
        <v>89</v>
      </c>
      <c r="Q1114" s="1" t="s">
        <v>206</v>
      </c>
      <c r="R1114" s="1">
        <v>40.72554</v>
      </c>
      <c r="S1114" s="1">
        <v>-73.98875</v>
      </c>
      <c r="T1114" s="1" t="s">
        <v>91</v>
      </c>
      <c r="U1114" s="1" t="s">
        <v>113</v>
      </c>
      <c r="V1114" s="1">
        <v>2.0</v>
      </c>
      <c r="W1114" s="1">
        <v>1.0</v>
      </c>
      <c r="X1114" s="1">
        <v>1.0</v>
      </c>
      <c r="Y1114" s="1">
        <v>1.0</v>
      </c>
      <c r="Z1114" s="1" t="s">
        <v>93</v>
      </c>
      <c r="AA1114" s="1" t="s">
        <v>6115</v>
      </c>
      <c r="AB1114" s="1">
        <v>100.0</v>
      </c>
      <c r="AC1114" s="1">
        <v>1.0</v>
      </c>
      <c r="AD1114" s="1">
        <v>0.0</v>
      </c>
      <c r="AE1114" s="1">
        <v>3.0</v>
      </c>
      <c r="AF1114" s="1" t="s">
        <v>407</v>
      </c>
      <c r="AG1114" s="1">
        <v>1.0</v>
      </c>
      <c r="AH1114" s="1">
        <v>0.0</v>
      </c>
      <c r="AI1114" s="1">
        <v>0.0</v>
      </c>
      <c r="AJ1114" s="1">
        <v>0.0</v>
      </c>
      <c r="AK1114" s="1">
        <v>0.0</v>
      </c>
      <c r="AL1114" s="1">
        <v>4.0</v>
      </c>
      <c r="AM1114" s="1">
        <v>4.0</v>
      </c>
      <c r="AN1114" s="1">
        <v>55.0</v>
      </c>
      <c r="AO1114" s="1">
        <v>6.0</v>
      </c>
      <c r="AP1114" s="1">
        <v>4.0</v>
      </c>
      <c r="AQ1114" s="1">
        <v>6.0</v>
      </c>
      <c r="AR1114" s="1">
        <v>5.0</v>
      </c>
      <c r="AS1114" s="1">
        <v>9.0</v>
      </c>
      <c r="AT1114" s="1">
        <v>5.0</v>
      </c>
      <c r="AU1114" s="1">
        <v>1.0</v>
      </c>
      <c r="AV1114" s="1" t="s">
        <v>105</v>
      </c>
      <c r="AW1114" s="1">
        <v>3.0</v>
      </c>
      <c r="AX1114" s="1">
        <v>0.0</v>
      </c>
      <c r="AY1114" s="1">
        <v>3.0</v>
      </c>
      <c r="AZ1114" s="1">
        <v>0.0</v>
      </c>
      <c r="BA1114" s="1">
        <v>2.0</v>
      </c>
      <c r="BB1114" s="1">
        <v>-1.0</v>
      </c>
      <c r="BC1114" s="1">
        <v>-1.0</v>
      </c>
      <c r="BD1114" s="1">
        <v>-1.0</v>
      </c>
      <c r="BE1114" s="1">
        <v>-1.0</v>
      </c>
      <c r="BF1114" s="1">
        <v>-1.0</v>
      </c>
      <c r="BG1114" s="1">
        <v>-1.0</v>
      </c>
      <c r="BH1114" s="1">
        <v>-1.0</v>
      </c>
      <c r="BI1114" s="1">
        <v>-1.0</v>
      </c>
      <c r="BJ1114" s="1">
        <v>1.0</v>
      </c>
      <c r="BK1114" s="1">
        <v>-1.0</v>
      </c>
      <c r="BL1114" s="1">
        <v>-1.0</v>
      </c>
      <c r="BM1114" s="1">
        <v>-1.0</v>
      </c>
      <c r="BN1114" s="1">
        <v>-1.0</v>
      </c>
      <c r="BO1114" s="1">
        <v>-1.0</v>
      </c>
      <c r="BP1114" s="1">
        <v>-1.0</v>
      </c>
      <c r="BQ1114" s="1">
        <v>-1.0</v>
      </c>
      <c r="BR1114" s="1">
        <v>-1.0</v>
      </c>
      <c r="BS1114" s="1">
        <v>-1.0</v>
      </c>
      <c r="BT1114" s="1">
        <v>-1.0</v>
      </c>
      <c r="BU1114" s="1">
        <v>1.0</v>
      </c>
      <c r="BV1114" s="1">
        <v>-1.0</v>
      </c>
      <c r="BW1114" s="1">
        <v>-1.0</v>
      </c>
      <c r="BX1114" s="1">
        <v>-1.0</v>
      </c>
      <c r="BY1114" s="1">
        <v>-1.0</v>
      </c>
      <c r="BZ1114" s="1">
        <v>1.0</v>
      </c>
      <c r="CA1114" s="1">
        <v>-1.0</v>
      </c>
      <c r="CB1114" s="1">
        <v>-1.0</v>
      </c>
      <c r="CC1114" s="1">
        <v>-1.0</v>
      </c>
      <c r="CD1114" s="1">
        <v>37374.0</v>
      </c>
    </row>
    <row r="1115">
      <c r="A1115" s="1">
        <v>5030256.0</v>
      </c>
      <c r="B1115" s="1" t="s">
        <v>6116</v>
      </c>
      <c r="C1115" s="1" t="s">
        <v>6117</v>
      </c>
      <c r="D1115" s="1" t="s">
        <v>6118</v>
      </c>
      <c r="E1115" s="1" t="s">
        <v>85</v>
      </c>
      <c r="F1115" s="1" t="s">
        <v>6119</v>
      </c>
      <c r="G1115" s="1" t="s">
        <v>6120</v>
      </c>
      <c r="H1115" s="1" t="s">
        <v>6121</v>
      </c>
      <c r="I1115" s="1">
        <v>8707742.0</v>
      </c>
      <c r="J1115" s="1">
        <v>41525.0</v>
      </c>
      <c r="M1115" s="1">
        <v>0.0</v>
      </c>
      <c r="N1115" s="1">
        <v>1.0</v>
      </c>
      <c r="O1115" s="1">
        <v>1.0</v>
      </c>
      <c r="P1115" s="1" t="s">
        <v>123</v>
      </c>
      <c r="Q1115" s="1" t="s">
        <v>157</v>
      </c>
      <c r="R1115" s="1">
        <v>40.6955</v>
      </c>
      <c r="S1115" s="1">
        <v>-73.94385</v>
      </c>
      <c r="T1115" s="1" t="s">
        <v>91</v>
      </c>
      <c r="U1115" s="1" t="s">
        <v>113</v>
      </c>
      <c r="V1115" s="1">
        <v>2.0</v>
      </c>
      <c r="W1115" s="1">
        <v>1.0</v>
      </c>
      <c r="X1115" s="1">
        <v>1.0</v>
      </c>
      <c r="Y1115" s="1">
        <v>1.0</v>
      </c>
      <c r="Z1115" s="1" t="s">
        <v>93</v>
      </c>
      <c r="AA1115" s="1" t="s">
        <v>6122</v>
      </c>
      <c r="AB1115" s="1">
        <v>70.0</v>
      </c>
      <c r="AC1115" s="1">
        <v>1.0</v>
      </c>
      <c r="AD1115" s="1">
        <v>0.0</v>
      </c>
      <c r="AE1115" s="1">
        <v>2.0</v>
      </c>
      <c r="AF1115" s="1" t="s">
        <v>1433</v>
      </c>
      <c r="AG1115" s="1">
        <v>1.0</v>
      </c>
      <c r="AH1115" s="1">
        <v>0.0</v>
      </c>
      <c r="AI1115" s="1">
        <v>0.0</v>
      </c>
      <c r="AJ1115" s="1">
        <v>0.0</v>
      </c>
      <c r="AK1115" s="1">
        <v>0.0</v>
      </c>
      <c r="AL1115" s="1">
        <v>0.0</v>
      </c>
      <c r="AM1115" s="1">
        <v>0.0</v>
      </c>
      <c r="AU1115" s="1">
        <v>1.0</v>
      </c>
      <c r="AV1115" s="1" t="s">
        <v>96</v>
      </c>
      <c r="AW1115" s="1">
        <v>1.0</v>
      </c>
      <c r="AX1115" s="1">
        <v>0.0</v>
      </c>
      <c r="AY1115" s="1">
        <v>1.0</v>
      </c>
      <c r="AZ1115" s="1">
        <v>0.0</v>
      </c>
      <c r="BB1115" s="1">
        <v>-1.0</v>
      </c>
      <c r="BC1115" s="1">
        <v>1.0</v>
      </c>
      <c r="BD1115" s="1">
        <v>-1.0</v>
      </c>
      <c r="BE1115" s="1">
        <v>-1.0</v>
      </c>
      <c r="BF1115" s="1">
        <v>-1.0</v>
      </c>
      <c r="BG1115" s="1">
        <v>-1.0</v>
      </c>
      <c r="BH1115" s="1">
        <v>-1.0</v>
      </c>
      <c r="BI1115" s="1">
        <v>-1.0</v>
      </c>
      <c r="BJ1115" s="1">
        <v>1.0</v>
      </c>
      <c r="BK1115" s="1">
        <v>-1.0</v>
      </c>
      <c r="BL1115" s="1">
        <v>-1.0</v>
      </c>
      <c r="BM1115" s="1">
        <v>1.0</v>
      </c>
      <c r="BN1115" s="1">
        <v>-1.0</v>
      </c>
      <c r="BO1115" s="1">
        <v>-1.0</v>
      </c>
      <c r="BP1115" s="1">
        <v>1.0</v>
      </c>
      <c r="BQ1115" s="1">
        <v>-1.0</v>
      </c>
      <c r="BR1115" s="1">
        <v>-1.0</v>
      </c>
      <c r="BS1115" s="1">
        <v>-1.0</v>
      </c>
      <c r="BT1115" s="1">
        <v>1.0</v>
      </c>
      <c r="BU1115" s="1">
        <v>1.0</v>
      </c>
      <c r="BV1115" s="1">
        <v>-1.0</v>
      </c>
      <c r="BW1115" s="1">
        <v>1.0</v>
      </c>
      <c r="BX1115" s="1">
        <v>-1.0</v>
      </c>
      <c r="BY1115" s="1">
        <v>-1.0</v>
      </c>
      <c r="BZ1115" s="1">
        <v>-1.0</v>
      </c>
      <c r="CA1115" s="1">
        <v>-1.0</v>
      </c>
      <c r="CB1115" s="1">
        <v>-1.0</v>
      </c>
      <c r="CC1115" s="1">
        <v>-1.0</v>
      </c>
      <c r="CD1115" s="1">
        <v>37409.0</v>
      </c>
    </row>
    <row r="1116">
      <c r="A1116" s="1">
        <v>9922513.0</v>
      </c>
      <c r="B1116" s="1" t="s">
        <v>6123</v>
      </c>
      <c r="C1116" s="1" t="s">
        <v>6124</v>
      </c>
      <c r="D1116" s="1" t="s">
        <v>6125</v>
      </c>
      <c r="E1116" s="1" t="s">
        <v>85</v>
      </c>
      <c r="F1116" s="1" t="s">
        <v>6126</v>
      </c>
      <c r="G1116" s="1" t="s">
        <v>6127</v>
      </c>
      <c r="H1116" s="1" t="s">
        <v>6128</v>
      </c>
      <c r="I1116" s="1">
        <v>4.996489E7</v>
      </c>
      <c r="J1116" s="1">
        <v>42334.0</v>
      </c>
      <c r="M1116" s="1">
        <v>0.0</v>
      </c>
      <c r="N1116" s="1">
        <v>1.0</v>
      </c>
      <c r="O1116" s="1">
        <v>1.0</v>
      </c>
      <c r="P1116" s="1" t="s">
        <v>89</v>
      </c>
      <c r="Q1116" s="1" t="s">
        <v>370</v>
      </c>
      <c r="R1116" s="1">
        <v>40.76684</v>
      </c>
      <c r="S1116" s="1">
        <v>-73.9876599999999</v>
      </c>
      <c r="T1116" s="1" t="s">
        <v>91</v>
      </c>
      <c r="U1116" s="1" t="s">
        <v>113</v>
      </c>
      <c r="V1116" s="1">
        <v>1.0</v>
      </c>
      <c r="W1116" s="1">
        <v>1.0</v>
      </c>
      <c r="X1116" s="1">
        <v>1.0</v>
      </c>
      <c r="Y1116" s="1">
        <v>1.0</v>
      </c>
      <c r="Z1116" s="1" t="s">
        <v>93</v>
      </c>
      <c r="AA1116" s="1" t="s">
        <v>6129</v>
      </c>
      <c r="AB1116" s="1">
        <v>60.0</v>
      </c>
      <c r="AC1116" s="1">
        <v>1.0</v>
      </c>
      <c r="AD1116" s="1">
        <v>0.0</v>
      </c>
      <c r="AE1116" s="1">
        <v>1.0</v>
      </c>
      <c r="AF1116" s="1" t="s">
        <v>589</v>
      </c>
      <c r="AG1116" s="1">
        <v>1.0</v>
      </c>
      <c r="AH1116" s="1">
        <v>0.0</v>
      </c>
      <c r="AI1116" s="1">
        <v>0.0</v>
      </c>
      <c r="AJ1116" s="1">
        <v>0.0</v>
      </c>
      <c r="AK1116" s="1">
        <v>0.0</v>
      </c>
      <c r="AL1116" s="1">
        <v>1.0</v>
      </c>
      <c r="AM1116" s="1">
        <v>0.0</v>
      </c>
      <c r="AU1116" s="1">
        <v>1.0</v>
      </c>
      <c r="AV1116" s="1" t="s">
        <v>105</v>
      </c>
      <c r="AW1116" s="1">
        <v>1.0</v>
      </c>
      <c r="AX1116" s="1">
        <v>0.0</v>
      </c>
      <c r="AY1116" s="1">
        <v>1.0</v>
      </c>
      <c r="AZ1116" s="1">
        <v>0.0</v>
      </c>
      <c r="BA1116" s="1">
        <v>0.02</v>
      </c>
      <c r="BB1116" s="1">
        <v>-1.0</v>
      </c>
      <c r="BC1116" s="1">
        <v>1.0</v>
      </c>
      <c r="BD1116" s="1">
        <v>-1.0</v>
      </c>
      <c r="BE1116" s="1">
        <v>-1.0</v>
      </c>
      <c r="BF1116" s="1">
        <v>-1.0</v>
      </c>
      <c r="BG1116" s="1">
        <v>-1.0</v>
      </c>
      <c r="BH1116" s="1">
        <v>-1.0</v>
      </c>
      <c r="BI1116" s="1">
        <v>-1.0</v>
      </c>
      <c r="BJ1116" s="1">
        <v>1.0</v>
      </c>
      <c r="BK1116" s="1">
        <v>-1.0</v>
      </c>
      <c r="BL1116" s="1">
        <v>-1.0</v>
      </c>
      <c r="BM1116" s="1">
        <v>-1.0</v>
      </c>
      <c r="BN1116" s="1">
        <v>-1.0</v>
      </c>
      <c r="BO1116" s="1">
        <v>-1.0</v>
      </c>
      <c r="BP1116" s="1">
        <v>-1.0</v>
      </c>
      <c r="BQ1116" s="1">
        <v>-1.0</v>
      </c>
      <c r="BR1116" s="1">
        <v>-1.0</v>
      </c>
      <c r="BS1116" s="1">
        <v>-1.0</v>
      </c>
      <c r="BT1116" s="1">
        <v>-1.0</v>
      </c>
      <c r="BU1116" s="1">
        <v>1.0</v>
      </c>
      <c r="BV1116" s="1">
        <v>-1.0</v>
      </c>
      <c r="BW1116" s="1">
        <v>-1.0</v>
      </c>
      <c r="BX1116" s="1">
        <v>-1.0</v>
      </c>
      <c r="BY1116" s="1">
        <v>-1.0</v>
      </c>
      <c r="BZ1116" s="1">
        <v>-1.0</v>
      </c>
      <c r="CA1116" s="1">
        <v>-1.0</v>
      </c>
      <c r="CB1116" s="1">
        <v>-1.0</v>
      </c>
      <c r="CC1116" s="1">
        <v>-1.0</v>
      </c>
      <c r="CD1116" s="1">
        <v>37424.0</v>
      </c>
    </row>
    <row r="1117">
      <c r="A1117" s="1">
        <v>2.3128067E7</v>
      </c>
      <c r="B1117" s="1" t="s">
        <v>6130</v>
      </c>
      <c r="C1117" s="1" t="s">
        <v>6131</v>
      </c>
      <c r="D1117" s="1" t="s">
        <v>6132</v>
      </c>
      <c r="E1117" s="1" t="s">
        <v>85</v>
      </c>
      <c r="I1117" s="1">
        <v>2.231373E7</v>
      </c>
      <c r="J1117" s="1">
        <v>41921.0</v>
      </c>
      <c r="M1117" s="1">
        <v>0.0</v>
      </c>
      <c r="N1117" s="1">
        <v>1.0</v>
      </c>
      <c r="O1117" s="1">
        <v>1.0</v>
      </c>
      <c r="P1117" s="1" t="s">
        <v>123</v>
      </c>
      <c r="Q1117" s="1" t="s">
        <v>124</v>
      </c>
      <c r="R1117" s="1">
        <v>40.70425</v>
      </c>
      <c r="S1117" s="1">
        <v>-73.92624</v>
      </c>
      <c r="T1117" s="1" t="s">
        <v>91</v>
      </c>
      <c r="U1117" s="1" t="s">
        <v>113</v>
      </c>
      <c r="V1117" s="1">
        <v>2.0</v>
      </c>
      <c r="W1117" s="1">
        <v>1.0</v>
      </c>
      <c r="X1117" s="1">
        <v>1.0</v>
      </c>
      <c r="Y1117" s="1">
        <v>1.0</v>
      </c>
      <c r="Z1117" s="1" t="s">
        <v>93</v>
      </c>
      <c r="AA1117" s="1" t="s">
        <v>6133</v>
      </c>
      <c r="AB1117" s="1">
        <v>60.0</v>
      </c>
      <c r="AC1117" s="1">
        <v>1.0</v>
      </c>
      <c r="AD1117" s="1">
        <v>40.0</v>
      </c>
      <c r="AE1117" s="1">
        <v>4.0</v>
      </c>
      <c r="AF1117" s="1" t="s">
        <v>255</v>
      </c>
      <c r="AG1117" s="1">
        <v>1.0</v>
      </c>
      <c r="AH1117" s="1">
        <v>28.0</v>
      </c>
      <c r="AI1117" s="1">
        <v>58.0</v>
      </c>
      <c r="AJ1117" s="1">
        <v>88.0</v>
      </c>
      <c r="AK1117" s="1">
        <v>88.0</v>
      </c>
      <c r="AL1117" s="1">
        <v>10.0</v>
      </c>
      <c r="AM1117" s="1">
        <v>3.0</v>
      </c>
      <c r="AN1117" s="1">
        <v>87.0</v>
      </c>
      <c r="AO1117" s="1">
        <v>9.0</v>
      </c>
      <c r="AP1117" s="1">
        <v>8.0</v>
      </c>
      <c r="AQ1117" s="1">
        <v>9.0</v>
      </c>
      <c r="AR1117" s="1">
        <v>9.0</v>
      </c>
      <c r="AS1117" s="1">
        <v>9.0</v>
      </c>
      <c r="AT1117" s="1">
        <v>9.0</v>
      </c>
      <c r="AU1117" s="1">
        <v>0.0</v>
      </c>
      <c r="AV1117" s="1" t="s">
        <v>117</v>
      </c>
      <c r="AW1117" s="1">
        <v>1.0</v>
      </c>
      <c r="AX1117" s="1">
        <v>0.0</v>
      </c>
      <c r="AY1117" s="1">
        <v>1.0</v>
      </c>
      <c r="AZ1117" s="1">
        <v>0.0</v>
      </c>
      <c r="BA1117" s="1">
        <v>0.58</v>
      </c>
      <c r="BB1117" s="1">
        <v>-1.0</v>
      </c>
      <c r="BC1117" s="1">
        <v>1.0</v>
      </c>
      <c r="BD1117" s="1">
        <v>-1.0</v>
      </c>
      <c r="BE1117" s="1">
        <v>-1.0</v>
      </c>
      <c r="BF1117" s="1">
        <v>-1.0</v>
      </c>
      <c r="BG1117" s="1">
        <v>-1.0</v>
      </c>
      <c r="BH1117" s="1">
        <v>-1.0</v>
      </c>
      <c r="BI1117" s="1">
        <v>-1.0</v>
      </c>
      <c r="BJ1117" s="1">
        <v>-1.0</v>
      </c>
      <c r="BK1117" s="1">
        <v>-1.0</v>
      </c>
      <c r="BL1117" s="1">
        <v>-1.0</v>
      </c>
      <c r="BM1117" s="1">
        <v>-1.0</v>
      </c>
      <c r="BN1117" s="1">
        <v>-1.0</v>
      </c>
      <c r="BO1117" s="1">
        <v>-1.0</v>
      </c>
      <c r="BP1117" s="1">
        <v>-1.0</v>
      </c>
      <c r="BQ1117" s="1">
        <v>-1.0</v>
      </c>
      <c r="BR1117" s="1">
        <v>-1.0</v>
      </c>
      <c r="BS1117" s="1">
        <v>1.0</v>
      </c>
      <c r="BT1117" s="1">
        <v>-1.0</v>
      </c>
      <c r="BU1117" s="1">
        <v>1.0</v>
      </c>
      <c r="BV1117" s="1">
        <v>-1.0</v>
      </c>
      <c r="BW1117" s="1">
        <v>-1.0</v>
      </c>
      <c r="BX1117" s="1">
        <v>-1.0</v>
      </c>
      <c r="BY1117" s="1">
        <v>-1.0</v>
      </c>
      <c r="BZ1117" s="1">
        <v>-1.0</v>
      </c>
      <c r="CA1117" s="1">
        <v>-1.0</v>
      </c>
      <c r="CB1117" s="1">
        <v>-1.0</v>
      </c>
      <c r="CC1117" s="1">
        <v>-1.0</v>
      </c>
      <c r="CD1117" s="1">
        <v>37451.0</v>
      </c>
    </row>
    <row r="1118">
      <c r="A1118" s="1">
        <v>3.5545082E7</v>
      </c>
      <c r="B1118" s="1" t="s">
        <v>6134</v>
      </c>
      <c r="D1118" s="1" t="s">
        <v>6135</v>
      </c>
      <c r="E1118" s="1" t="s">
        <v>85</v>
      </c>
      <c r="I1118" s="1">
        <v>2.53571094E8</v>
      </c>
      <c r="J1118" s="1">
        <v>43561.0</v>
      </c>
      <c r="K1118" s="1" t="s">
        <v>134</v>
      </c>
      <c r="L1118" s="1">
        <v>1.0</v>
      </c>
      <c r="M1118" s="1">
        <v>0.0</v>
      </c>
      <c r="N1118" s="1">
        <v>2.0</v>
      </c>
      <c r="O1118" s="1">
        <v>0.0</v>
      </c>
      <c r="P1118" s="1" t="s">
        <v>111</v>
      </c>
      <c r="Q1118" s="1" t="s">
        <v>1023</v>
      </c>
      <c r="R1118" s="1">
        <v>40.75809</v>
      </c>
      <c r="S1118" s="1">
        <v>-73.91271</v>
      </c>
      <c r="T1118" s="1" t="s">
        <v>125</v>
      </c>
      <c r="U1118" s="1" t="s">
        <v>113</v>
      </c>
      <c r="V1118" s="1">
        <v>2.0</v>
      </c>
      <c r="W1118" s="1">
        <v>1.0</v>
      </c>
      <c r="X1118" s="1">
        <v>1.0</v>
      </c>
      <c r="Y1118" s="1">
        <v>2.0</v>
      </c>
      <c r="Z1118" s="1" t="s">
        <v>93</v>
      </c>
      <c r="AA1118" s="1" t="s">
        <v>6136</v>
      </c>
      <c r="AB1118" s="1">
        <v>50.0</v>
      </c>
      <c r="AC1118" s="1">
        <v>1.0</v>
      </c>
      <c r="AD1118" s="1">
        <v>0.0</v>
      </c>
      <c r="AE1118" s="1">
        <v>2.0</v>
      </c>
      <c r="AF1118" s="1" t="s">
        <v>341</v>
      </c>
      <c r="AG1118" s="1">
        <v>1.0</v>
      </c>
      <c r="AH1118" s="1">
        <v>17.0</v>
      </c>
      <c r="AI1118" s="1">
        <v>28.0</v>
      </c>
      <c r="AJ1118" s="1">
        <v>55.0</v>
      </c>
      <c r="AK1118" s="1">
        <v>330.0</v>
      </c>
      <c r="AL1118" s="1">
        <v>3.0</v>
      </c>
      <c r="AM1118" s="1">
        <v>3.0</v>
      </c>
      <c r="AN1118" s="1">
        <v>100.0</v>
      </c>
      <c r="AO1118" s="1">
        <v>10.0</v>
      </c>
      <c r="AP1118" s="1">
        <v>9.0</v>
      </c>
      <c r="AQ1118" s="1">
        <v>10.0</v>
      </c>
      <c r="AR1118" s="1">
        <v>10.0</v>
      </c>
      <c r="AS1118" s="1">
        <v>10.0</v>
      </c>
      <c r="AT1118" s="1">
        <v>10.0</v>
      </c>
      <c r="AU1118" s="1">
        <v>1.0</v>
      </c>
      <c r="AV1118" s="1" t="s">
        <v>105</v>
      </c>
      <c r="AW1118" s="1">
        <v>2.0</v>
      </c>
      <c r="AX1118" s="1">
        <v>0.0</v>
      </c>
      <c r="AY1118" s="1">
        <v>2.0</v>
      </c>
      <c r="AZ1118" s="1">
        <v>0.0</v>
      </c>
      <c r="BA1118" s="1">
        <v>3.0</v>
      </c>
      <c r="BB1118" s="1">
        <v>-1.0</v>
      </c>
      <c r="BC1118" s="1">
        <v>1.0</v>
      </c>
      <c r="BD1118" s="1">
        <v>-1.0</v>
      </c>
      <c r="BE1118" s="1">
        <v>-1.0</v>
      </c>
      <c r="BF1118" s="1">
        <v>-1.0</v>
      </c>
      <c r="BG1118" s="1">
        <v>-1.0</v>
      </c>
      <c r="BH1118" s="1">
        <v>-1.0</v>
      </c>
      <c r="BI1118" s="1">
        <v>-1.0</v>
      </c>
      <c r="BJ1118" s="1">
        <v>1.0</v>
      </c>
      <c r="BK1118" s="1">
        <v>-1.0</v>
      </c>
      <c r="BL1118" s="1">
        <v>-1.0</v>
      </c>
      <c r="BM1118" s="1">
        <v>-1.0</v>
      </c>
      <c r="BN1118" s="1">
        <v>-1.0</v>
      </c>
      <c r="BO1118" s="1">
        <v>-1.0</v>
      </c>
      <c r="BP1118" s="1">
        <v>-1.0</v>
      </c>
      <c r="BQ1118" s="1">
        <v>-1.0</v>
      </c>
      <c r="BR1118" s="1">
        <v>-1.0</v>
      </c>
      <c r="BS1118" s="1">
        <v>-1.0</v>
      </c>
      <c r="BT1118" s="1">
        <v>-1.0</v>
      </c>
      <c r="BU1118" s="1">
        <v>1.0</v>
      </c>
      <c r="BV1118" s="1">
        <v>-1.0</v>
      </c>
      <c r="BW1118" s="1">
        <v>1.0</v>
      </c>
      <c r="BX1118" s="1">
        <v>-1.0</v>
      </c>
      <c r="BY1118" s="1">
        <v>-1.0</v>
      </c>
      <c r="BZ1118" s="1">
        <v>-1.0</v>
      </c>
      <c r="CA1118" s="1">
        <v>-1.0</v>
      </c>
      <c r="CB1118" s="1">
        <v>-1.0</v>
      </c>
      <c r="CC1118" s="1">
        <v>-1.0</v>
      </c>
      <c r="CD1118" s="1">
        <v>37505.0</v>
      </c>
    </row>
    <row r="1119">
      <c r="A1119" s="1">
        <v>1.2519774E7</v>
      </c>
      <c r="B1119" s="1" t="s">
        <v>6137</v>
      </c>
      <c r="C1119" s="1" t="s">
        <v>6138</v>
      </c>
      <c r="D1119" s="1" t="s">
        <v>6139</v>
      </c>
      <c r="E1119" s="1" t="s">
        <v>85</v>
      </c>
      <c r="F1119" s="1" t="s">
        <v>6140</v>
      </c>
      <c r="H1119" s="1" t="s">
        <v>6141</v>
      </c>
      <c r="I1119" s="1">
        <v>2593193.0</v>
      </c>
      <c r="J1119" s="1">
        <v>41070.0</v>
      </c>
      <c r="M1119" s="1">
        <v>0.0</v>
      </c>
      <c r="N1119" s="1">
        <v>1.0</v>
      </c>
      <c r="O1119" s="1">
        <v>0.0</v>
      </c>
      <c r="P1119" s="1" t="s">
        <v>123</v>
      </c>
      <c r="Q1119" s="1" t="s">
        <v>124</v>
      </c>
      <c r="R1119" s="1">
        <v>40.66127</v>
      </c>
      <c r="S1119" s="1">
        <v>-73.99154</v>
      </c>
      <c r="T1119" s="1" t="s">
        <v>91</v>
      </c>
      <c r="U1119" s="1" t="s">
        <v>92</v>
      </c>
      <c r="V1119" s="1">
        <v>4.0</v>
      </c>
      <c r="W1119" s="1">
        <v>2.0</v>
      </c>
      <c r="X1119" s="1">
        <v>2.0</v>
      </c>
      <c r="Y1119" s="1">
        <v>1.0</v>
      </c>
      <c r="Z1119" s="1" t="s">
        <v>93</v>
      </c>
      <c r="AA1119" s="1" t="s">
        <v>6142</v>
      </c>
      <c r="AB1119" s="1">
        <v>200.0</v>
      </c>
      <c r="AC1119" s="1">
        <v>4.0</v>
      </c>
      <c r="AD1119" s="1">
        <v>100.0</v>
      </c>
      <c r="AE1119" s="1">
        <v>7.0</v>
      </c>
      <c r="AF1119" s="1" t="s">
        <v>255</v>
      </c>
      <c r="AG1119" s="1">
        <v>1.0</v>
      </c>
      <c r="AH1119" s="1">
        <v>0.0</v>
      </c>
      <c r="AI1119" s="1">
        <v>11.0</v>
      </c>
      <c r="AJ1119" s="1">
        <v>11.0</v>
      </c>
      <c r="AK1119" s="1">
        <v>11.0</v>
      </c>
      <c r="AL1119" s="1">
        <v>0.0</v>
      </c>
      <c r="AM1119" s="1">
        <v>0.0</v>
      </c>
      <c r="AU1119" s="1">
        <v>0.0</v>
      </c>
      <c r="AV1119" s="1" t="s">
        <v>117</v>
      </c>
      <c r="AW1119" s="1">
        <v>1.0</v>
      </c>
      <c r="AX1119" s="1">
        <v>1.0</v>
      </c>
      <c r="AY1119" s="1">
        <v>0.0</v>
      </c>
      <c r="AZ1119" s="1">
        <v>0.0</v>
      </c>
      <c r="BB1119" s="1">
        <v>-1.0</v>
      </c>
      <c r="BC1119" s="1">
        <v>1.0</v>
      </c>
      <c r="BD1119" s="1">
        <v>-1.0</v>
      </c>
      <c r="BE1119" s="1">
        <v>-1.0</v>
      </c>
      <c r="BF1119" s="1">
        <v>-1.0</v>
      </c>
      <c r="BG1119" s="1">
        <v>-1.0</v>
      </c>
      <c r="BH1119" s="1">
        <v>-1.0</v>
      </c>
      <c r="BI1119" s="1">
        <v>-1.0</v>
      </c>
      <c r="BJ1119" s="1">
        <v>1.0</v>
      </c>
      <c r="BK1119" s="1">
        <v>-1.0</v>
      </c>
      <c r="BL1119" s="1">
        <v>-1.0</v>
      </c>
      <c r="BM1119" s="1">
        <v>1.0</v>
      </c>
      <c r="BN1119" s="1">
        <v>1.0</v>
      </c>
      <c r="BO1119" s="1">
        <v>-1.0</v>
      </c>
      <c r="BP1119" s="1">
        <v>1.0</v>
      </c>
      <c r="BQ1119" s="1">
        <v>-1.0</v>
      </c>
      <c r="BR1119" s="1">
        <v>-1.0</v>
      </c>
      <c r="BS1119" s="1">
        <v>-1.0</v>
      </c>
      <c r="BT1119" s="1">
        <v>-1.0</v>
      </c>
      <c r="BU1119" s="1">
        <v>1.0</v>
      </c>
      <c r="BV1119" s="1">
        <v>-1.0</v>
      </c>
      <c r="BW1119" s="1">
        <v>-1.0</v>
      </c>
      <c r="BX1119" s="1">
        <v>-1.0</v>
      </c>
      <c r="BY1119" s="1">
        <v>1.0</v>
      </c>
      <c r="BZ1119" s="1">
        <v>-1.0</v>
      </c>
      <c r="CA1119" s="1">
        <v>-1.0</v>
      </c>
      <c r="CB1119" s="1">
        <v>-1.0</v>
      </c>
      <c r="CC1119" s="1">
        <v>-1.0</v>
      </c>
      <c r="CD1119" s="1">
        <v>37513.0</v>
      </c>
    </row>
    <row r="1120">
      <c r="A1120" s="1">
        <v>2.5204636E7</v>
      </c>
      <c r="B1120" s="1" t="s">
        <v>6143</v>
      </c>
      <c r="C1120" s="1" t="s">
        <v>6144</v>
      </c>
      <c r="D1120" s="1" t="s">
        <v>6145</v>
      </c>
      <c r="E1120" s="1" t="s">
        <v>85</v>
      </c>
      <c r="F1120" s="1" t="s">
        <v>6146</v>
      </c>
      <c r="G1120" s="1" t="s">
        <v>6147</v>
      </c>
      <c r="I1120" s="1">
        <v>2.0212516E7</v>
      </c>
      <c r="J1120" s="1">
        <v>41869.0</v>
      </c>
      <c r="K1120" s="1" t="s">
        <v>88</v>
      </c>
      <c r="L1120" s="1">
        <v>0.92</v>
      </c>
      <c r="M1120" s="1">
        <v>0.0</v>
      </c>
      <c r="N1120" s="1">
        <v>4.0</v>
      </c>
      <c r="O1120" s="1">
        <v>1.0</v>
      </c>
      <c r="P1120" s="1" t="s">
        <v>89</v>
      </c>
      <c r="Q1120" s="1" t="s">
        <v>90</v>
      </c>
      <c r="R1120" s="1">
        <v>40.73675</v>
      </c>
      <c r="S1120" s="1">
        <v>-73.998</v>
      </c>
      <c r="T1120" s="1" t="s">
        <v>91</v>
      </c>
      <c r="U1120" s="1" t="s">
        <v>113</v>
      </c>
      <c r="V1120" s="1">
        <v>1.0</v>
      </c>
      <c r="W1120" s="1">
        <v>1.0</v>
      </c>
      <c r="X1120" s="1">
        <v>1.0</v>
      </c>
      <c r="Y1120" s="1">
        <v>1.0</v>
      </c>
      <c r="Z1120" s="1" t="s">
        <v>93</v>
      </c>
      <c r="AA1120" s="1" t="s">
        <v>6148</v>
      </c>
      <c r="AB1120" s="1">
        <v>89.0</v>
      </c>
      <c r="AC1120" s="1">
        <v>1.0</v>
      </c>
      <c r="AD1120" s="1">
        <v>20.0</v>
      </c>
      <c r="AE1120" s="1">
        <v>1.0</v>
      </c>
      <c r="AF1120" s="1" t="s">
        <v>3892</v>
      </c>
      <c r="AG1120" s="1">
        <v>1.0</v>
      </c>
      <c r="AH1120" s="1">
        <v>5.0</v>
      </c>
      <c r="AI1120" s="1">
        <v>7.0</v>
      </c>
      <c r="AJ1120" s="1">
        <v>7.0</v>
      </c>
      <c r="AK1120" s="1">
        <v>7.0</v>
      </c>
      <c r="AL1120" s="1">
        <v>13.0</v>
      </c>
      <c r="AM1120" s="1">
        <v>13.0</v>
      </c>
      <c r="AN1120" s="1">
        <v>95.0</v>
      </c>
      <c r="AO1120" s="1">
        <v>10.0</v>
      </c>
      <c r="AP1120" s="1">
        <v>9.0</v>
      </c>
      <c r="AQ1120" s="1">
        <v>10.0</v>
      </c>
      <c r="AR1120" s="1">
        <v>10.0</v>
      </c>
      <c r="AS1120" s="1">
        <v>10.0</v>
      </c>
      <c r="AT1120" s="1">
        <v>10.0</v>
      </c>
      <c r="AU1120" s="1">
        <v>0.0</v>
      </c>
      <c r="AV1120" s="1" t="s">
        <v>117</v>
      </c>
      <c r="AW1120" s="1">
        <v>2.0</v>
      </c>
      <c r="AX1120" s="1">
        <v>0.0</v>
      </c>
      <c r="AY1120" s="1">
        <v>2.0</v>
      </c>
      <c r="AZ1120" s="1">
        <v>0.0</v>
      </c>
      <c r="BA1120" s="1">
        <v>1.2</v>
      </c>
      <c r="BB1120" s="1">
        <v>-1.0</v>
      </c>
      <c r="BC1120" s="1">
        <v>1.0</v>
      </c>
      <c r="BD1120" s="1">
        <v>-1.0</v>
      </c>
      <c r="BE1120" s="1">
        <v>-1.0</v>
      </c>
      <c r="BF1120" s="1">
        <v>-1.0</v>
      </c>
      <c r="BG1120" s="1">
        <v>-1.0</v>
      </c>
      <c r="BH1120" s="1">
        <v>-1.0</v>
      </c>
      <c r="BI1120" s="1">
        <v>-1.0</v>
      </c>
      <c r="BJ1120" s="1">
        <v>-1.0</v>
      </c>
      <c r="BK1120" s="1">
        <v>-1.0</v>
      </c>
      <c r="BL1120" s="1">
        <v>-1.0</v>
      </c>
      <c r="BM1120" s="1">
        <v>-1.0</v>
      </c>
      <c r="BN1120" s="1">
        <v>-1.0</v>
      </c>
      <c r="BO1120" s="1">
        <v>-1.0</v>
      </c>
      <c r="BP1120" s="1">
        <v>-1.0</v>
      </c>
      <c r="BQ1120" s="1">
        <v>-1.0</v>
      </c>
      <c r="BR1120" s="1">
        <v>-1.0</v>
      </c>
      <c r="BS1120" s="1">
        <v>1.0</v>
      </c>
      <c r="BT1120" s="1">
        <v>-1.0</v>
      </c>
      <c r="BU1120" s="1">
        <v>1.0</v>
      </c>
      <c r="BV1120" s="1">
        <v>-1.0</v>
      </c>
      <c r="BW1120" s="1">
        <v>-1.0</v>
      </c>
      <c r="BX1120" s="1">
        <v>-1.0</v>
      </c>
      <c r="BY1120" s="1">
        <v>-1.0</v>
      </c>
      <c r="BZ1120" s="1">
        <v>-1.0</v>
      </c>
      <c r="CA1120" s="1">
        <v>-1.0</v>
      </c>
      <c r="CB1120" s="1">
        <v>-1.0</v>
      </c>
      <c r="CC1120" s="1">
        <v>-1.0</v>
      </c>
      <c r="CD1120" s="1">
        <v>37562.0</v>
      </c>
    </row>
    <row r="1121">
      <c r="A1121" s="1">
        <v>3.5669345E7</v>
      </c>
      <c r="B1121" s="1" t="s">
        <v>6149</v>
      </c>
      <c r="C1121" s="1" t="s">
        <v>6150</v>
      </c>
      <c r="D1121" s="1" t="s">
        <v>6151</v>
      </c>
      <c r="E1121" s="1" t="s">
        <v>85</v>
      </c>
      <c r="F1121" s="1" t="s">
        <v>1232</v>
      </c>
      <c r="G1121" s="1" t="s">
        <v>6152</v>
      </c>
      <c r="H1121" s="1" t="s">
        <v>1234</v>
      </c>
      <c r="I1121" s="1">
        <v>1.59811367E8</v>
      </c>
      <c r="J1121" s="1">
        <v>43062.0</v>
      </c>
      <c r="K1121" s="1" t="s">
        <v>88</v>
      </c>
      <c r="L1121" s="1">
        <v>1.0</v>
      </c>
      <c r="M1121" s="1">
        <v>0.0</v>
      </c>
      <c r="N1121" s="1">
        <v>11.0</v>
      </c>
      <c r="O1121" s="1">
        <v>1.0</v>
      </c>
      <c r="P1121" s="1" t="s">
        <v>123</v>
      </c>
      <c r="Q1121" s="1" t="s">
        <v>157</v>
      </c>
      <c r="R1121" s="1">
        <v>40.69485</v>
      </c>
      <c r="S1121" s="1">
        <v>-73.94005</v>
      </c>
      <c r="T1121" s="1" t="s">
        <v>91</v>
      </c>
      <c r="U1121" s="1" t="s">
        <v>214</v>
      </c>
      <c r="V1121" s="1">
        <v>3.0</v>
      </c>
      <c r="W1121" s="1">
        <v>1.0</v>
      </c>
      <c r="X1121" s="1">
        <v>1.0</v>
      </c>
      <c r="Y1121" s="1">
        <v>3.0</v>
      </c>
      <c r="Z1121" s="1" t="s">
        <v>93</v>
      </c>
      <c r="AA1121" s="1" t="s">
        <v>6153</v>
      </c>
      <c r="AB1121" s="1">
        <v>34.0</v>
      </c>
      <c r="AC1121" s="1">
        <v>1.0</v>
      </c>
      <c r="AD1121" s="1">
        <v>34.0</v>
      </c>
      <c r="AE1121" s="1">
        <v>30.0</v>
      </c>
      <c r="AF1121" s="1" t="s">
        <v>2175</v>
      </c>
      <c r="AG1121" s="1">
        <v>1.0</v>
      </c>
      <c r="AH1121" s="1">
        <v>6.0</v>
      </c>
      <c r="AI1121" s="1">
        <v>36.0</v>
      </c>
      <c r="AJ1121" s="1">
        <v>66.0</v>
      </c>
      <c r="AK1121" s="1">
        <v>341.0</v>
      </c>
      <c r="AL1121" s="1">
        <v>0.0</v>
      </c>
      <c r="AM1121" s="1">
        <v>0.0</v>
      </c>
      <c r="AU1121" s="1">
        <v>0.0</v>
      </c>
      <c r="AV1121" s="1" t="s">
        <v>96</v>
      </c>
      <c r="AW1121" s="1">
        <v>10.0</v>
      </c>
      <c r="AX1121" s="1">
        <v>0.0</v>
      </c>
      <c r="AY1121" s="1">
        <v>5.0</v>
      </c>
      <c r="AZ1121" s="1">
        <v>5.0</v>
      </c>
      <c r="BB1121" s="1">
        <v>-1.0</v>
      </c>
      <c r="BC1121" s="1">
        <v>1.0</v>
      </c>
      <c r="BD1121" s="1">
        <v>-1.0</v>
      </c>
      <c r="BE1121" s="1">
        <v>-1.0</v>
      </c>
      <c r="BF1121" s="1">
        <v>-1.0</v>
      </c>
      <c r="BG1121" s="1">
        <v>-1.0</v>
      </c>
      <c r="BH1121" s="1">
        <v>-1.0</v>
      </c>
      <c r="BI1121" s="1">
        <v>-1.0</v>
      </c>
      <c r="BJ1121" s="1">
        <v>1.0</v>
      </c>
      <c r="BK1121" s="1">
        <v>-1.0</v>
      </c>
      <c r="BL1121" s="1">
        <v>-1.0</v>
      </c>
      <c r="BM1121" s="1">
        <v>1.0</v>
      </c>
      <c r="BN1121" s="1">
        <v>-1.0</v>
      </c>
      <c r="BO1121" s="1">
        <v>-1.0</v>
      </c>
      <c r="BP1121" s="1">
        <v>-1.0</v>
      </c>
      <c r="BQ1121" s="1">
        <v>1.0</v>
      </c>
      <c r="BR1121" s="1">
        <v>-1.0</v>
      </c>
      <c r="BS1121" s="1">
        <v>-1.0</v>
      </c>
      <c r="BT1121" s="1">
        <v>-1.0</v>
      </c>
      <c r="BU1121" s="1">
        <v>1.0</v>
      </c>
      <c r="BV1121" s="1">
        <v>-1.0</v>
      </c>
      <c r="BW1121" s="1">
        <v>-1.0</v>
      </c>
      <c r="BX1121" s="1">
        <v>-1.0</v>
      </c>
      <c r="BY1121" s="1">
        <v>1.0</v>
      </c>
      <c r="BZ1121" s="1">
        <v>1.0</v>
      </c>
      <c r="CA1121" s="1">
        <v>-1.0</v>
      </c>
      <c r="CB1121" s="1">
        <v>-1.0</v>
      </c>
      <c r="CC1121" s="1">
        <v>-1.0</v>
      </c>
      <c r="CD1121" s="1">
        <v>37569.0</v>
      </c>
    </row>
    <row r="1122">
      <c r="A1122" s="1">
        <v>2.5803944E7</v>
      </c>
      <c r="B1122" s="1" t="s">
        <v>6154</v>
      </c>
      <c r="C1122" s="1" t="s">
        <v>6155</v>
      </c>
      <c r="D1122" s="1" t="s">
        <v>6156</v>
      </c>
      <c r="E1122" s="1" t="s">
        <v>85</v>
      </c>
      <c r="H1122" s="1" t="s">
        <v>6157</v>
      </c>
      <c r="I1122" s="1">
        <v>1.19669058E8</v>
      </c>
      <c r="J1122" s="1">
        <v>42801.0</v>
      </c>
      <c r="K1122" s="1" t="s">
        <v>134</v>
      </c>
      <c r="L1122" s="1">
        <v>0.99</v>
      </c>
      <c r="M1122" s="1">
        <v>0.0</v>
      </c>
      <c r="N1122" s="1">
        <v>35.0</v>
      </c>
      <c r="O1122" s="1">
        <v>0.0</v>
      </c>
      <c r="P1122" s="1" t="s">
        <v>123</v>
      </c>
      <c r="Q1122" s="1" t="s">
        <v>157</v>
      </c>
      <c r="R1122" s="1">
        <v>40.6944</v>
      </c>
      <c r="S1122" s="1">
        <v>-73.95506</v>
      </c>
      <c r="T1122" s="1" t="s">
        <v>91</v>
      </c>
      <c r="U1122" s="1" t="s">
        <v>113</v>
      </c>
      <c r="V1122" s="1">
        <v>1.0</v>
      </c>
      <c r="W1122" s="1">
        <v>2.0</v>
      </c>
      <c r="X1122" s="1">
        <v>1.0</v>
      </c>
      <c r="Y1122" s="1">
        <v>1.0</v>
      </c>
      <c r="Z1122" s="1" t="s">
        <v>93</v>
      </c>
      <c r="AA1122" s="1" t="s">
        <v>6158</v>
      </c>
      <c r="AB1122" s="1">
        <v>60.0</v>
      </c>
      <c r="AC1122" s="1">
        <v>1.0</v>
      </c>
      <c r="AD1122" s="1">
        <v>0.0</v>
      </c>
      <c r="AE1122" s="1">
        <v>2.0</v>
      </c>
      <c r="AF1122" s="1" t="s">
        <v>95</v>
      </c>
      <c r="AG1122" s="1">
        <v>1.0</v>
      </c>
      <c r="AH1122" s="1">
        <v>0.0</v>
      </c>
      <c r="AI1122" s="1">
        <v>0.0</v>
      </c>
      <c r="AJ1122" s="1">
        <v>0.0</v>
      </c>
      <c r="AK1122" s="1">
        <v>0.0</v>
      </c>
      <c r="AL1122" s="1">
        <v>18.0</v>
      </c>
      <c r="AM1122" s="1">
        <v>18.0</v>
      </c>
      <c r="AN1122" s="1">
        <v>90.0</v>
      </c>
      <c r="AO1122" s="1">
        <v>9.0</v>
      </c>
      <c r="AP1122" s="1">
        <v>10.0</v>
      </c>
      <c r="AQ1122" s="1">
        <v>10.0</v>
      </c>
      <c r="AR1122" s="1">
        <v>10.0</v>
      </c>
      <c r="AS1122" s="1">
        <v>9.0</v>
      </c>
      <c r="AT1122" s="1">
        <v>9.0</v>
      </c>
      <c r="AU1122" s="1">
        <v>1.0</v>
      </c>
      <c r="AV1122" s="1" t="s">
        <v>105</v>
      </c>
      <c r="AW1122" s="1">
        <v>34.0</v>
      </c>
      <c r="AX1122" s="1">
        <v>1.0</v>
      </c>
      <c r="AY1122" s="1">
        <v>15.0</v>
      </c>
      <c r="AZ1122" s="1">
        <v>18.0</v>
      </c>
      <c r="BA1122" s="1">
        <v>1.63</v>
      </c>
      <c r="BB1122" s="1">
        <v>-1.0</v>
      </c>
      <c r="BC1122" s="1">
        <v>1.0</v>
      </c>
      <c r="BD1122" s="1">
        <v>-1.0</v>
      </c>
      <c r="BE1122" s="1">
        <v>-1.0</v>
      </c>
      <c r="BF1122" s="1">
        <v>-1.0</v>
      </c>
      <c r="BG1122" s="1">
        <v>-1.0</v>
      </c>
      <c r="BH1122" s="1">
        <v>1.0</v>
      </c>
      <c r="BI1122" s="1">
        <v>-1.0</v>
      </c>
      <c r="BJ1122" s="1">
        <v>-1.0</v>
      </c>
      <c r="BK1122" s="1">
        <v>-1.0</v>
      </c>
      <c r="BL1122" s="1">
        <v>1.0</v>
      </c>
      <c r="BM1122" s="1">
        <v>-1.0</v>
      </c>
      <c r="BN1122" s="1">
        <v>-1.0</v>
      </c>
      <c r="BO1122" s="1">
        <v>-1.0</v>
      </c>
      <c r="BP1122" s="1">
        <v>-1.0</v>
      </c>
      <c r="BQ1122" s="1">
        <v>1.0</v>
      </c>
      <c r="BR1122" s="1">
        <v>-1.0</v>
      </c>
      <c r="BS1122" s="1">
        <v>-1.0</v>
      </c>
      <c r="BT1122" s="1">
        <v>-1.0</v>
      </c>
      <c r="BU1122" s="1">
        <v>1.0</v>
      </c>
      <c r="BV1122" s="1">
        <v>-1.0</v>
      </c>
      <c r="BW1122" s="1">
        <v>-1.0</v>
      </c>
      <c r="BX1122" s="1">
        <v>-1.0</v>
      </c>
      <c r="BY1122" s="1">
        <v>-1.0</v>
      </c>
      <c r="BZ1122" s="1">
        <v>-1.0</v>
      </c>
      <c r="CA1122" s="1">
        <v>-1.0</v>
      </c>
      <c r="CB1122" s="1">
        <v>-1.0</v>
      </c>
      <c r="CC1122" s="1">
        <v>-1.0</v>
      </c>
      <c r="CD1122" s="1">
        <v>37579.0</v>
      </c>
    </row>
    <row r="1123">
      <c r="A1123" s="1">
        <v>3.0536087E7</v>
      </c>
      <c r="B1123" s="1" t="s">
        <v>6159</v>
      </c>
      <c r="C1123" s="1" t="s">
        <v>1242</v>
      </c>
      <c r="D1123" s="1" t="s">
        <v>1242</v>
      </c>
      <c r="E1123" s="1" t="s">
        <v>85</v>
      </c>
      <c r="H1123" s="1" t="s">
        <v>1243</v>
      </c>
      <c r="I1123" s="1">
        <v>2.24414117E8</v>
      </c>
      <c r="J1123" s="1">
        <v>43410.0</v>
      </c>
      <c r="K1123" s="1" t="s">
        <v>134</v>
      </c>
      <c r="L1123" s="1">
        <v>0.98</v>
      </c>
      <c r="M1123" s="1">
        <v>0.0</v>
      </c>
      <c r="N1123" s="1">
        <v>30.0</v>
      </c>
      <c r="O1123" s="1">
        <v>0.0</v>
      </c>
      <c r="P1123" s="1" t="s">
        <v>89</v>
      </c>
      <c r="Q1123" s="1" t="s">
        <v>370</v>
      </c>
      <c r="R1123" s="1">
        <v>40.75622</v>
      </c>
      <c r="S1123" s="1">
        <v>-73.99683</v>
      </c>
      <c r="T1123" s="1" t="s">
        <v>363</v>
      </c>
      <c r="U1123" s="1" t="s">
        <v>113</v>
      </c>
      <c r="V1123" s="1">
        <v>2.0</v>
      </c>
      <c r="W1123" s="1">
        <v>1.0</v>
      </c>
      <c r="X1123" s="1">
        <v>1.0</v>
      </c>
      <c r="Y1123" s="1">
        <v>1.0</v>
      </c>
      <c r="Z1123" s="1" t="s">
        <v>93</v>
      </c>
      <c r="AA1123" s="1" t="s">
        <v>6160</v>
      </c>
      <c r="AB1123" s="1">
        <v>179.0</v>
      </c>
      <c r="AC1123" s="1">
        <v>2.0</v>
      </c>
      <c r="AD1123" s="1">
        <v>50.0</v>
      </c>
      <c r="AE1123" s="1">
        <v>1.0</v>
      </c>
      <c r="AF1123" s="1" t="s">
        <v>95</v>
      </c>
      <c r="AG1123" s="1">
        <v>1.0</v>
      </c>
      <c r="AH1123" s="1">
        <v>29.0</v>
      </c>
      <c r="AI1123" s="1">
        <v>59.0</v>
      </c>
      <c r="AJ1123" s="1">
        <v>89.0</v>
      </c>
      <c r="AK1123" s="1">
        <v>175.0</v>
      </c>
      <c r="AL1123" s="1">
        <v>12.0</v>
      </c>
      <c r="AM1123" s="1">
        <v>12.0</v>
      </c>
      <c r="AN1123" s="1">
        <v>78.0</v>
      </c>
      <c r="AO1123" s="1">
        <v>8.0</v>
      </c>
      <c r="AP1123" s="1">
        <v>7.0</v>
      </c>
      <c r="AQ1123" s="1">
        <v>9.0</v>
      </c>
      <c r="AR1123" s="1">
        <v>8.0</v>
      </c>
      <c r="AS1123" s="1">
        <v>9.0</v>
      </c>
      <c r="AT1123" s="1">
        <v>8.0</v>
      </c>
      <c r="AU1123" s="1">
        <v>0.0</v>
      </c>
      <c r="AV1123" s="1" t="s">
        <v>96</v>
      </c>
      <c r="AW1123" s="1">
        <v>30.0</v>
      </c>
      <c r="AX1123" s="1">
        <v>0.0</v>
      </c>
      <c r="AY1123" s="1">
        <v>30.0</v>
      </c>
      <c r="AZ1123" s="1">
        <v>0.0</v>
      </c>
      <c r="BA1123" s="1">
        <v>1.69</v>
      </c>
      <c r="BB1123" s="1">
        <v>-1.0</v>
      </c>
      <c r="BC1123" s="1">
        <v>1.0</v>
      </c>
      <c r="BD1123" s="1">
        <v>-1.0</v>
      </c>
      <c r="BE1123" s="1">
        <v>-1.0</v>
      </c>
      <c r="BF1123" s="1">
        <v>-1.0</v>
      </c>
      <c r="BG1123" s="1">
        <v>-1.0</v>
      </c>
      <c r="BH1123" s="1">
        <v>1.0</v>
      </c>
      <c r="BI1123" s="1">
        <v>-1.0</v>
      </c>
      <c r="BJ1123" s="1">
        <v>1.0</v>
      </c>
      <c r="BK1123" s="1">
        <v>-1.0</v>
      </c>
      <c r="BL1123" s="1">
        <v>-1.0</v>
      </c>
      <c r="BM1123" s="1">
        <v>-1.0</v>
      </c>
      <c r="BN1123" s="1">
        <v>1.0</v>
      </c>
      <c r="BO1123" s="1">
        <v>-1.0</v>
      </c>
      <c r="BP1123" s="1">
        <v>-1.0</v>
      </c>
      <c r="BQ1123" s="1">
        <v>1.0</v>
      </c>
      <c r="BR1123" s="1">
        <v>-1.0</v>
      </c>
      <c r="BS1123" s="1">
        <v>-1.0</v>
      </c>
      <c r="BT1123" s="1">
        <v>-1.0</v>
      </c>
      <c r="BU1123" s="1">
        <v>1.0</v>
      </c>
      <c r="BV1123" s="1">
        <v>-1.0</v>
      </c>
      <c r="BW1123" s="1">
        <v>-1.0</v>
      </c>
      <c r="BX1123" s="1">
        <v>1.0</v>
      </c>
      <c r="BY1123" s="1">
        <v>-1.0</v>
      </c>
      <c r="BZ1123" s="1">
        <v>1.0</v>
      </c>
      <c r="CA1123" s="1">
        <v>-1.0</v>
      </c>
      <c r="CB1123" s="1">
        <v>-1.0</v>
      </c>
      <c r="CC1123" s="1">
        <v>-1.0</v>
      </c>
      <c r="CD1123" s="1">
        <v>37584.0</v>
      </c>
    </row>
    <row r="1124">
      <c r="A1124" s="1">
        <v>2.1729245E7</v>
      </c>
      <c r="B1124" s="1" t="s">
        <v>6161</v>
      </c>
      <c r="C1124" s="1" t="s">
        <v>6162</v>
      </c>
      <c r="D1124" s="1" t="s">
        <v>6162</v>
      </c>
      <c r="E1124" s="1" t="s">
        <v>85</v>
      </c>
      <c r="I1124" s="1">
        <v>1.58229004E8</v>
      </c>
      <c r="J1124" s="1">
        <v>43049.0</v>
      </c>
      <c r="M1124" s="1">
        <v>0.0</v>
      </c>
      <c r="N1124" s="1">
        <v>1.0</v>
      </c>
      <c r="O1124" s="1">
        <v>0.0</v>
      </c>
      <c r="P1124" s="1" t="s">
        <v>111</v>
      </c>
      <c r="Q1124" s="1" t="s">
        <v>1023</v>
      </c>
      <c r="R1124" s="1">
        <v>40.76919</v>
      </c>
      <c r="S1124" s="1">
        <v>-73.9305</v>
      </c>
      <c r="T1124" s="1" t="s">
        <v>150</v>
      </c>
      <c r="U1124" s="1" t="s">
        <v>92</v>
      </c>
      <c r="V1124" s="1">
        <v>2.0</v>
      </c>
      <c r="W1124" s="1">
        <v>1.0</v>
      </c>
      <c r="X1124" s="1">
        <v>1.0</v>
      </c>
      <c r="Y1124" s="1">
        <v>1.0</v>
      </c>
      <c r="Z1124" s="1" t="s">
        <v>93</v>
      </c>
      <c r="AA1124" s="1" t="s">
        <v>6163</v>
      </c>
      <c r="AB1124" s="1">
        <v>70.0</v>
      </c>
      <c r="AC1124" s="1">
        <v>1.0</v>
      </c>
      <c r="AD1124" s="1">
        <v>0.0</v>
      </c>
      <c r="AE1124" s="1">
        <v>1.0</v>
      </c>
      <c r="AF1124" s="1" t="s">
        <v>521</v>
      </c>
      <c r="AG1124" s="1">
        <v>1.0</v>
      </c>
      <c r="AH1124" s="1">
        <v>0.0</v>
      </c>
      <c r="AI1124" s="1">
        <v>0.0</v>
      </c>
      <c r="AJ1124" s="1">
        <v>0.0</v>
      </c>
      <c r="AK1124" s="1">
        <v>0.0</v>
      </c>
      <c r="AL1124" s="1">
        <v>0.0</v>
      </c>
      <c r="AM1124" s="1">
        <v>0.0</v>
      </c>
      <c r="AU1124" s="1">
        <v>1.0</v>
      </c>
      <c r="AV1124" s="1" t="s">
        <v>105</v>
      </c>
      <c r="AW1124" s="1">
        <v>1.0</v>
      </c>
      <c r="AX1124" s="1">
        <v>1.0</v>
      </c>
      <c r="AY1124" s="1">
        <v>0.0</v>
      </c>
      <c r="AZ1124" s="1">
        <v>0.0</v>
      </c>
      <c r="BB1124" s="1">
        <v>-1.0</v>
      </c>
      <c r="BC1124" s="1">
        <v>-1.0</v>
      </c>
      <c r="BD1124" s="1">
        <v>-1.0</v>
      </c>
      <c r="BE1124" s="1">
        <v>-1.0</v>
      </c>
      <c r="BF1124" s="1">
        <v>-1.0</v>
      </c>
      <c r="BG1124" s="1">
        <v>-1.0</v>
      </c>
      <c r="BH1124" s="1">
        <v>-1.0</v>
      </c>
      <c r="BI1124" s="1">
        <v>-1.0</v>
      </c>
      <c r="BJ1124" s="1">
        <v>-1.0</v>
      </c>
      <c r="BK1124" s="1">
        <v>-1.0</v>
      </c>
      <c r="BL1124" s="1">
        <v>-1.0</v>
      </c>
      <c r="BM1124" s="1">
        <v>-1.0</v>
      </c>
      <c r="BN1124" s="1">
        <v>-1.0</v>
      </c>
      <c r="BO1124" s="1">
        <v>-1.0</v>
      </c>
      <c r="BP1124" s="1">
        <v>-1.0</v>
      </c>
      <c r="BQ1124" s="1">
        <v>-1.0</v>
      </c>
      <c r="BR1124" s="1">
        <v>-1.0</v>
      </c>
      <c r="BS1124" s="1">
        <v>-1.0</v>
      </c>
      <c r="BT1124" s="1">
        <v>-1.0</v>
      </c>
      <c r="BU1124" s="1">
        <v>1.0</v>
      </c>
      <c r="BV1124" s="1">
        <v>-1.0</v>
      </c>
      <c r="BW1124" s="1">
        <v>1.0</v>
      </c>
      <c r="BX1124" s="1">
        <v>1.0</v>
      </c>
      <c r="BY1124" s="1">
        <v>-1.0</v>
      </c>
      <c r="BZ1124" s="1">
        <v>-1.0</v>
      </c>
      <c r="CA1124" s="1">
        <v>-1.0</v>
      </c>
      <c r="CB1124" s="1">
        <v>-1.0</v>
      </c>
      <c r="CC1124" s="1">
        <v>-1.0</v>
      </c>
      <c r="CD1124" s="1">
        <v>37616.0</v>
      </c>
    </row>
    <row r="1125">
      <c r="A1125" s="1">
        <v>7616651.0</v>
      </c>
      <c r="B1125" s="1" t="s">
        <v>6164</v>
      </c>
      <c r="C1125" s="1" t="s">
        <v>6165</v>
      </c>
      <c r="D1125" s="1" t="s">
        <v>6165</v>
      </c>
      <c r="E1125" s="1" t="s">
        <v>85</v>
      </c>
      <c r="I1125" s="1">
        <v>3663218.0</v>
      </c>
      <c r="J1125" s="1">
        <v>41176.0</v>
      </c>
      <c r="M1125" s="1">
        <v>0.0</v>
      </c>
      <c r="N1125" s="1">
        <v>2.0</v>
      </c>
      <c r="O1125" s="1">
        <v>0.0</v>
      </c>
      <c r="P1125" s="1" t="s">
        <v>123</v>
      </c>
      <c r="Q1125" s="1" t="s">
        <v>185</v>
      </c>
      <c r="R1125" s="1">
        <v>40.71405</v>
      </c>
      <c r="S1125" s="1">
        <v>-73.94129</v>
      </c>
      <c r="T1125" s="1" t="s">
        <v>91</v>
      </c>
      <c r="U1125" s="1" t="s">
        <v>113</v>
      </c>
      <c r="V1125" s="1">
        <v>1.0</v>
      </c>
      <c r="W1125" s="1">
        <v>1.0</v>
      </c>
      <c r="X1125" s="1">
        <v>1.0</v>
      </c>
      <c r="Y1125" s="1">
        <v>1.0</v>
      </c>
      <c r="Z1125" s="1" t="s">
        <v>93</v>
      </c>
      <c r="AA1125" s="1" t="s">
        <v>6166</v>
      </c>
      <c r="AB1125" s="1">
        <v>60.0</v>
      </c>
      <c r="AC1125" s="1">
        <v>1.0</v>
      </c>
      <c r="AD1125" s="1">
        <v>0.0</v>
      </c>
      <c r="AE1125" s="1">
        <v>1.0</v>
      </c>
      <c r="AF1125" s="1" t="s">
        <v>472</v>
      </c>
      <c r="AG1125" s="1">
        <v>1.0</v>
      </c>
      <c r="AH1125" s="1">
        <v>0.0</v>
      </c>
      <c r="AI1125" s="1">
        <v>0.0</v>
      </c>
      <c r="AJ1125" s="1">
        <v>0.0</v>
      </c>
      <c r="AK1125" s="1">
        <v>0.0</v>
      </c>
      <c r="AL1125" s="1">
        <v>1.0</v>
      </c>
      <c r="AM1125" s="1">
        <v>0.0</v>
      </c>
      <c r="AN1125" s="1">
        <v>80.0</v>
      </c>
      <c r="AO1125" s="1">
        <v>10.0</v>
      </c>
      <c r="AP1125" s="1">
        <v>10.0</v>
      </c>
      <c r="AQ1125" s="1">
        <v>10.0</v>
      </c>
      <c r="AR1125" s="1">
        <v>10.0</v>
      </c>
      <c r="AS1125" s="1">
        <v>10.0</v>
      </c>
      <c r="AT1125" s="1">
        <v>10.0</v>
      </c>
      <c r="AU1125" s="1">
        <v>0.0</v>
      </c>
      <c r="AV1125" s="1" t="s">
        <v>105</v>
      </c>
      <c r="AW1125" s="1">
        <v>2.0</v>
      </c>
      <c r="AX1125" s="1">
        <v>0.0</v>
      </c>
      <c r="AY1125" s="1">
        <v>2.0</v>
      </c>
      <c r="AZ1125" s="1">
        <v>0.0</v>
      </c>
      <c r="BA1125" s="1">
        <v>0.02</v>
      </c>
      <c r="BB1125" s="1">
        <v>-1.0</v>
      </c>
      <c r="BC1125" s="1">
        <v>1.0</v>
      </c>
      <c r="BD1125" s="1">
        <v>-1.0</v>
      </c>
      <c r="BE1125" s="1">
        <v>-1.0</v>
      </c>
      <c r="BF1125" s="1">
        <v>-1.0</v>
      </c>
      <c r="BG1125" s="1">
        <v>-1.0</v>
      </c>
      <c r="BH1125" s="1">
        <v>-1.0</v>
      </c>
      <c r="BI1125" s="1">
        <v>-1.0</v>
      </c>
      <c r="BJ1125" s="1">
        <v>1.0</v>
      </c>
      <c r="BK1125" s="1">
        <v>-1.0</v>
      </c>
      <c r="BL1125" s="1">
        <v>-1.0</v>
      </c>
      <c r="BM1125" s="1">
        <v>-1.0</v>
      </c>
      <c r="BN1125" s="1">
        <v>-1.0</v>
      </c>
      <c r="BO1125" s="1">
        <v>-1.0</v>
      </c>
      <c r="BP1125" s="1">
        <v>-1.0</v>
      </c>
      <c r="BQ1125" s="1">
        <v>1.0</v>
      </c>
      <c r="BR1125" s="1">
        <v>-1.0</v>
      </c>
      <c r="BS1125" s="1">
        <v>-1.0</v>
      </c>
      <c r="BT1125" s="1">
        <v>-1.0</v>
      </c>
      <c r="BU1125" s="1">
        <v>1.0</v>
      </c>
      <c r="BV1125" s="1">
        <v>-1.0</v>
      </c>
      <c r="BW1125" s="1">
        <v>-1.0</v>
      </c>
      <c r="BX1125" s="1">
        <v>-1.0</v>
      </c>
      <c r="BY1125" s="1">
        <v>-1.0</v>
      </c>
      <c r="BZ1125" s="1">
        <v>-1.0</v>
      </c>
      <c r="CA1125" s="1">
        <v>-1.0</v>
      </c>
      <c r="CB1125" s="1">
        <v>-1.0</v>
      </c>
      <c r="CC1125" s="1">
        <v>-1.0</v>
      </c>
      <c r="CD1125" s="1">
        <v>37634.0</v>
      </c>
    </row>
    <row r="1126">
      <c r="A1126" s="1">
        <v>2.3613174E7</v>
      </c>
      <c r="B1126" s="1" t="s">
        <v>6167</v>
      </c>
      <c r="C1126" s="1" t="s">
        <v>6168</v>
      </c>
      <c r="D1126" s="1" t="s">
        <v>6169</v>
      </c>
      <c r="E1126" s="1" t="s">
        <v>85</v>
      </c>
      <c r="F1126" s="1" t="s">
        <v>6170</v>
      </c>
      <c r="H1126" s="1" t="s">
        <v>6171</v>
      </c>
      <c r="I1126" s="1">
        <v>3741154.0</v>
      </c>
      <c r="J1126" s="1">
        <v>41184.0</v>
      </c>
      <c r="M1126" s="1">
        <v>0.0</v>
      </c>
      <c r="N1126" s="1">
        <v>1.0</v>
      </c>
      <c r="O1126" s="1">
        <v>1.0</v>
      </c>
      <c r="P1126" s="1" t="s">
        <v>123</v>
      </c>
      <c r="Q1126" s="1" t="s">
        <v>124</v>
      </c>
      <c r="R1126" s="1">
        <v>40.68892</v>
      </c>
      <c r="S1126" s="1">
        <v>-73.90495</v>
      </c>
      <c r="T1126" s="1" t="s">
        <v>91</v>
      </c>
      <c r="U1126" s="1" t="s">
        <v>113</v>
      </c>
      <c r="V1126" s="1">
        <v>2.0</v>
      </c>
      <c r="W1126" s="1">
        <v>1.0</v>
      </c>
      <c r="X1126" s="1">
        <v>1.0</v>
      </c>
      <c r="Y1126" s="1">
        <v>1.0</v>
      </c>
      <c r="Z1126" s="1" t="s">
        <v>93</v>
      </c>
      <c r="AA1126" s="1" t="s">
        <v>6172</v>
      </c>
      <c r="AB1126" s="1">
        <v>55.0</v>
      </c>
      <c r="AC1126" s="1">
        <v>1.0</v>
      </c>
      <c r="AD1126" s="1">
        <v>20.0</v>
      </c>
      <c r="AE1126" s="1">
        <v>2.0</v>
      </c>
      <c r="AF1126" s="1" t="s">
        <v>452</v>
      </c>
      <c r="AG1126" s="1">
        <v>1.0</v>
      </c>
      <c r="AH1126" s="1">
        <v>0.0</v>
      </c>
      <c r="AI1126" s="1">
        <v>0.0</v>
      </c>
      <c r="AJ1126" s="1">
        <v>0.0</v>
      </c>
      <c r="AK1126" s="1">
        <v>0.0</v>
      </c>
      <c r="AL1126" s="1">
        <v>1.0</v>
      </c>
      <c r="AM1126" s="1">
        <v>0.0</v>
      </c>
      <c r="AU1126" s="1">
        <v>0.0</v>
      </c>
      <c r="AV1126" s="1" t="s">
        <v>105</v>
      </c>
      <c r="AW1126" s="1">
        <v>1.0</v>
      </c>
      <c r="AX1126" s="1">
        <v>0.0</v>
      </c>
      <c r="AY1126" s="1">
        <v>1.0</v>
      </c>
      <c r="AZ1126" s="1">
        <v>0.0</v>
      </c>
      <c r="BA1126" s="1">
        <v>0.06</v>
      </c>
      <c r="BB1126" s="1">
        <v>-1.0</v>
      </c>
      <c r="BC1126" s="1">
        <v>1.0</v>
      </c>
      <c r="BD1126" s="1">
        <v>-1.0</v>
      </c>
      <c r="BE1126" s="1">
        <v>-1.0</v>
      </c>
      <c r="BF1126" s="1">
        <v>-1.0</v>
      </c>
      <c r="BG1126" s="1">
        <v>-1.0</v>
      </c>
      <c r="BH1126" s="1">
        <v>-1.0</v>
      </c>
      <c r="BI1126" s="1">
        <v>1.0</v>
      </c>
      <c r="BJ1126" s="1">
        <v>-1.0</v>
      </c>
      <c r="BK1126" s="1">
        <v>-1.0</v>
      </c>
      <c r="BL1126" s="1">
        <v>-1.0</v>
      </c>
      <c r="BM1126" s="1">
        <v>-1.0</v>
      </c>
      <c r="BN1126" s="1">
        <v>-1.0</v>
      </c>
      <c r="BO1126" s="1">
        <v>-1.0</v>
      </c>
      <c r="BP1126" s="1">
        <v>-1.0</v>
      </c>
      <c r="BQ1126" s="1">
        <v>-1.0</v>
      </c>
      <c r="BR1126" s="1">
        <v>-1.0</v>
      </c>
      <c r="BS1126" s="1">
        <v>-1.0</v>
      </c>
      <c r="BT1126" s="1">
        <v>-1.0</v>
      </c>
      <c r="BU1126" s="1">
        <v>1.0</v>
      </c>
      <c r="BV1126" s="1">
        <v>-1.0</v>
      </c>
      <c r="BW1126" s="1">
        <v>1.0</v>
      </c>
      <c r="BX1126" s="1">
        <v>1.0</v>
      </c>
      <c r="BY1126" s="1">
        <v>1.0</v>
      </c>
      <c r="BZ1126" s="1">
        <v>-1.0</v>
      </c>
      <c r="CA1126" s="1">
        <v>-1.0</v>
      </c>
      <c r="CB1126" s="1">
        <v>-1.0</v>
      </c>
      <c r="CC1126" s="1">
        <v>-1.0</v>
      </c>
      <c r="CD1126" s="1">
        <v>37694.0</v>
      </c>
    </row>
    <row r="1127">
      <c r="A1127" s="1">
        <v>1.9136921E7</v>
      </c>
      <c r="B1127" s="1" t="s">
        <v>6173</v>
      </c>
      <c r="C1127" s="1" t="s">
        <v>6174</v>
      </c>
      <c r="D1127" s="1" t="s">
        <v>6175</v>
      </c>
      <c r="E1127" s="1" t="s">
        <v>85</v>
      </c>
      <c r="I1127" s="1">
        <v>1.33762246E8</v>
      </c>
      <c r="J1127" s="1">
        <v>42892.0</v>
      </c>
      <c r="M1127" s="1">
        <v>0.0</v>
      </c>
      <c r="N1127" s="1">
        <v>1.0</v>
      </c>
      <c r="O1127" s="1">
        <v>0.0</v>
      </c>
      <c r="P1127" s="1" t="s">
        <v>89</v>
      </c>
      <c r="Q1127" s="1" t="s">
        <v>613</v>
      </c>
      <c r="R1127" s="1">
        <v>40.81644</v>
      </c>
      <c r="S1127" s="1">
        <v>-73.9412699999999</v>
      </c>
      <c r="T1127" s="1" t="s">
        <v>91</v>
      </c>
      <c r="U1127" s="1" t="s">
        <v>92</v>
      </c>
      <c r="V1127" s="1">
        <v>4.0</v>
      </c>
      <c r="W1127" s="1">
        <v>1.0</v>
      </c>
      <c r="X1127" s="1">
        <v>1.0</v>
      </c>
      <c r="Y1127" s="1">
        <v>1.0</v>
      </c>
      <c r="Z1127" s="1" t="s">
        <v>93</v>
      </c>
      <c r="AA1127" s="1" t="s">
        <v>6176</v>
      </c>
      <c r="AB1127" s="1">
        <v>90.0</v>
      </c>
      <c r="AC1127" s="1">
        <v>1.0</v>
      </c>
      <c r="AD1127" s="1">
        <v>15.0</v>
      </c>
      <c r="AE1127" s="1">
        <v>15.0</v>
      </c>
      <c r="AF1127" s="1" t="s">
        <v>2136</v>
      </c>
      <c r="AG1127" s="1">
        <v>1.0</v>
      </c>
      <c r="AH1127" s="1">
        <v>21.0</v>
      </c>
      <c r="AI1127" s="1">
        <v>21.0</v>
      </c>
      <c r="AJ1127" s="1">
        <v>44.0</v>
      </c>
      <c r="AK1127" s="1">
        <v>44.0</v>
      </c>
      <c r="AL1127" s="1">
        <v>8.0</v>
      </c>
      <c r="AM1127" s="1">
        <v>1.0</v>
      </c>
      <c r="AN1127" s="1">
        <v>100.0</v>
      </c>
      <c r="AO1127" s="1">
        <v>10.0</v>
      </c>
      <c r="AP1127" s="1">
        <v>10.0</v>
      </c>
      <c r="AQ1127" s="1">
        <v>10.0</v>
      </c>
      <c r="AR1127" s="1">
        <v>10.0</v>
      </c>
      <c r="AS1127" s="1">
        <v>10.0</v>
      </c>
      <c r="AT1127" s="1">
        <v>10.0</v>
      </c>
      <c r="AU1127" s="1">
        <v>1.0</v>
      </c>
      <c r="AV1127" s="1" t="s">
        <v>105</v>
      </c>
      <c r="AW1127" s="1">
        <v>1.0</v>
      </c>
      <c r="AX1127" s="1">
        <v>1.0</v>
      </c>
      <c r="AY1127" s="1">
        <v>0.0</v>
      </c>
      <c r="AZ1127" s="1">
        <v>0.0</v>
      </c>
      <c r="BA1127" s="1">
        <v>0.32</v>
      </c>
      <c r="BB1127" s="1">
        <v>-1.0</v>
      </c>
      <c r="BC1127" s="1">
        <v>-1.0</v>
      </c>
      <c r="BD1127" s="1">
        <v>-1.0</v>
      </c>
      <c r="BE1127" s="1">
        <v>-1.0</v>
      </c>
      <c r="BF1127" s="1">
        <v>-1.0</v>
      </c>
      <c r="BG1127" s="1">
        <v>-1.0</v>
      </c>
      <c r="BH1127" s="1">
        <v>-1.0</v>
      </c>
      <c r="BI1127" s="1">
        <v>-1.0</v>
      </c>
      <c r="BJ1127" s="1">
        <v>1.0</v>
      </c>
      <c r="BK1127" s="1">
        <v>-1.0</v>
      </c>
      <c r="BL1127" s="1">
        <v>-1.0</v>
      </c>
      <c r="BM1127" s="1">
        <v>-1.0</v>
      </c>
      <c r="BN1127" s="1">
        <v>1.0</v>
      </c>
      <c r="BO1127" s="1">
        <v>-1.0</v>
      </c>
      <c r="BP1127" s="1">
        <v>-1.0</v>
      </c>
      <c r="BQ1127" s="1">
        <v>1.0</v>
      </c>
      <c r="BR1127" s="1">
        <v>-1.0</v>
      </c>
      <c r="BS1127" s="1">
        <v>-1.0</v>
      </c>
      <c r="BT1127" s="1">
        <v>-1.0</v>
      </c>
      <c r="BU1127" s="1">
        <v>1.0</v>
      </c>
      <c r="BV1127" s="1">
        <v>1.0</v>
      </c>
      <c r="BW1127" s="1">
        <v>1.0</v>
      </c>
      <c r="BX1127" s="1">
        <v>-1.0</v>
      </c>
      <c r="BY1127" s="1">
        <v>-1.0</v>
      </c>
      <c r="BZ1127" s="1">
        <v>1.0</v>
      </c>
      <c r="CA1127" s="1">
        <v>1.0</v>
      </c>
      <c r="CB1127" s="1">
        <v>-1.0</v>
      </c>
      <c r="CC1127" s="1">
        <v>-1.0</v>
      </c>
      <c r="CD1127" s="1">
        <v>37698.0</v>
      </c>
    </row>
    <row r="1128">
      <c r="A1128" s="1">
        <v>3.630789E7</v>
      </c>
      <c r="B1128" s="1" t="s">
        <v>6177</v>
      </c>
      <c r="C1128" s="1" t="s">
        <v>6178</v>
      </c>
      <c r="D1128" s="1" t="s">
        <v>6179</v>
      </c>
      <c r="E1128" s="1" t="s">
        <v>85</v>
      </c>
      <c r="F1128" s="1" t="s">
        <v>6180</v>
      </c>
      <c r="H1128" s="1" t="s">
        <v>6181</v>
      </c>
      <c r="I1128" s="1">
        <v>1.39296591E8</v>
      </c>
      <c r="J1128" s="1">
        <v>42924.0</v>
      </c>
      <c r="K1128" s="1" t="s">
        <v>134</v>
      </c>
      <c r="L1128" s="1">
        <v>0.9</v>
      </c>
      <c r="M1128" s="1">
        <v>0.0</v>
      </c>
      <c r="N1128" s="1">
        <v>3.0</v>
      </c>
      <c r="O1128" s="1">
        <v>1.0</v>
      </c>
      <c r="P1128" s="1" t="s">
        <v>89</v>
      </c>
      <c r="Q1128" s="1" t="s">
        <v>90</v>
      </c>
      <c r="R1128" s="1">
        <v>40.83851</v>
      </c>
      <c r="S1128" s="1">
        <v>-73.94579</v>
      </c>
      <c r="T1128" s="1" t="s">
        <v>91</v>
      </c>
      <c r="U1128" s="1" t="s">
        <v>113</v>
      </c>
      <c r="V1128" s="1">
        <v>2.0</v>
      </c>
      <c r="W1128" s="1">
        <v>1.0</v>
      </c>
      <c r="X1128" s="1">
        <v>1.0</v>
      </c>
      <c r="Y1128" s="1">
        <v>1.0</v>
      </c>
      <c r="Z1128" s="1" t="s">
        <v>93</v>
      </c>
      <c r="AA1128" s="1" t="s">
        <v>6182</v>
      </c>
      <c r="AB1128" s="1">
        <v>120.0</v>
      </c>
      <c r="AC1128" s="1">
        <v>1.0</v>
      </c>
      <c r="AD1128" s="1">
        <v>0.0</v>
      </c>
      <c r="AE1128" s="1">
        <v>3.0</v>
      </c>
      <c r="AF1128" s="1" t="s">
        <v>127</v>
      </c>
      <c r="AG1128" s="1">
        <v>1.0</v>
      </c>
      <c r="AH1128" s="1">
        <v>9.0</v>
      </c>
      <c r="AI1128" s="1">
        <v>39.0</v>
      </c>
      <c r="AJ1128" s="1">
        <v>69.0</v>
      </c>
      <c r="AK1128" s="1">
        <v>344.0</v>
      </c>
      <c r="AL1128" s="1">
        <v>0.0</v>
      </c>
      <c r="AM1128" s="1">
        <v>0.0</v>
      </c>
      <c r="AU1128" s="1">
        <v>1.0</v>
      </c>
      <c r="AV1128" s="1" t="s">
        <v>105</v>
      </c>
      <c r="AW1128" s="1">
        <v>1.0</v>
      </c>
      <c r="AX1128" s="1">
        <v>0.0</v>
      </c>
      <c r="AY1128" s="1">
        <v>1.0</v>
      </c>
      <c r="AZ1128" s="1">
        <v>0.0</v>
      </c>
      <c r="BB1128" s="1">
        <v>-1.0</v>
      </c>
      <c r="BC1128" s="1">
        <v>1.0</v>
      </c>
      <c r="BD1128" s="1">
        <v>-1.0</v>
      </c>
      <c r="BE1128" s="1">
        <v>-1.0</v>
      </c>
      <c r="BF1128" s="1">
        <v>-1.0</v>
      </c>
      <c r="BG1128" s="1">
        <v>-1.0</v>
      </c>
      <c r="BH1128" s="1">
        <v>-1.0</v>
      </c>
      <c r="BI1128" s="1">
        <v>-1.0</v>
      </c>
      <c r="BJ1128" s="1">
        <v>1.0</v>
      </c>
      <c r="BK1128" s="1">
        <v>1.0</v>
      </c>
      <c r="BL1128" s="1">
        <v>-1.0</v>
      </c>
      <c r="BM1128" s="1">
        <v>1.0</v>
      </c>
      <c r="BN1128" s="1">
        <v>-1.0</v>
      </c>
      <c r="BO1128" s="1">
        <v>-1.0</v>
      </c>
      <c r="BP1128" s="1">
        <v>-1.0</v>
      </c>
      <c r="BQ1128" s="1">
        <v>-1.0</v>
      </c>
      <c r="BR1128" s="1">
        <v>-1.0</v>
      </c>
      <c r="BS1128" s="1">
        <v>-1.0</v>
      </c>
      <c r="BT1128" s="1">
        <v>-1.0</v>
      </c>
      <c r="BU1128" s="1">
        <v>1.0</v>
      </c>
      <c r="BV1128" s="1">
        <v>-1.0</v>
      </c>
      <c r="BW1128" s="1">
        <v>-1.0</v>
      </c>
      <c r="BX1128" s="1">
        <v>-1.0</v>
      </c>
      <c r="BY1128" s="1">
        <v>-1.0</v>
      </c>
      <c r="BZ1128" s="1">
        <v>-1.0</v>
      </c>
      <c r="CA1128" s="1">
        <v>-1.0</v>
      </c>
      <c r="CB1128" s="1">
        <v>-1.0</v>
      </c>
      <c r="CC1128" s="1">
        <v>-1.0</v>
      </c>
      <c r="CD1128" s="1">
        <v>37755.0</v>
      </c>
    </row>
    <row r="1129">
      <c r="A1129" s="1">
        <v>1.9459142E7</v>
      </c>
      <c r="B1129" s="1" t="s">
        <v>6183</v>
      </c>
      <c r="C1129" s="1" t="s">
        <v>6184</v>
      </c>
      <c r="D1129" s="1" t="s">
        <v>6184</v>
      </c>
      <c r="E1129" s="1" t="s">
        <v>85</v>
      </c>
      <c r="I1129" s="1">
        <v>1.35696084E8</v>
      </c>
      <c r="J1129" s="1">
        <v>42904.0</v>
      </c>
      <c r="M1129" s="1">
        <v>0.0</v>
      </c>
      <c r="N1129" s="1">
        <v>1.0</v>
      </c>
      <c r="O1129" s="1">
        <v>0.0</v>
      </c>
      <c r="P1129" s="1" t="s">
        <v>89</v>
      </c>
      <c r="Q1129" s="1" t="s">
        <v>90</v>
      </c>
      <c r="R1129" s="1">
        <v>40.74072</v>
      </c>
      <c r="S1129" s="1">
        <v>-73.98133</v>
      </c>
      <c r="T1129" s="1" t="s">
        <v>91</v>
      </c>
      <c r="U1129" s="1" t="s">
        <v>113</v>
      </c>
      <c r="V1129" s="1">
        <v>2.0</v>
      </c>
      <c r="W1129" s="1">
        <v>1.0</v>
      </c>
      <c r="X1129" s="1">
        <v>1.0</v>
      </c>
      <c r="Y1129" s="1">
        <v>1.0</v>
      </c>
      <c r="Z1129" s="1" t="s">
        <v>93</v>
      </c>
      <c r="AA1129" s="1" t="s">
        <v>6185</v>
      </c>
      <c r="AB1129" s="1">
        <v>100.0</v>
      </c>
      <c r="AC1129" s="1">
        <v>1.0</v>
      </c>
      <c r="AD1129" s="1">
        <v>0.0</v>
      </c>
      <c r="AE1129" s="1">
        <v>1.0</v>
      </c>
      <c r="AF1129" s="1" t="s">
        <v>703</v>
      </c>
      <c r="AG1129" s="1">
        <v>1.0</v>
      </c>
      <c r="AH1129" s="1">
        <v>0.0</v>
      </c>
      <c r="AI1129" s="1">
        <v>0.0</v>
      </c>
      <c r="AJ1129" s="1">
        <v>0.0</v>
      </c>
      <c r="AK1129" s="1">
        <v>0.0</v>
      </c>
      <c r="AL1129" s="1">
        <v>0.0</v>
      </c>
      <c r="AM1129" s="1">
        <v>0.0</v>
      </c>
      <c r="AU1129" s="1">
        <v>0.0</v>
      </c>
      <c r="AV1129" s="1" t="s">
        <v>105</v>
      </c>
      <c r="AW1129" s="1">
        <v>1.0</v>
      </c>
      <c r="AX1129" s="1">
        <v>0.0</v>
      </c>
      <c r="AY1129" s="1">
        <v>1.0</v>
      </c>
      <c r="AZ1129" s="1">
        <v>0.0</v>
      </c>
      <c r="BB1129" s="1">
        <v>-1.0</v>
      </c>
      <c r="BC1129" s="1">
        <v>1.0</v>
      </c>
      <c r="BD1129" s="1">
        <v>-1.0</v>
      </c>
      <c r="BE1129" s="1">
        <v>-1.0</v>
      </c>
      <c r="BF1129" s="1">
        <v>-1.0</v>
      </c>
      <c r="BG1129" s="1">
        <v>-1.0</v>
      </c>
      <c r="BH1129" s="1">
        <v>-1.0</v>
      </c>
      <c r="BI1129" s="1">
        <v>-1.0</v>
      </c>
      <c r="BJ1129" s="1">
        <v>1.0</v>
      </c>
      <c r="BK1129" s="1">
        <v>-1.0</v>
      </c>
      <c r="BL1129" s="1">
        <v>-1.0</v>
      </c>
      <c r="BM1129" s="1">
        <v>-1.0</v>
      </c>
      <c r="BN1129" s="1">
        <v>-1.0</v>
      </c>
      <c r="BO1129" s="1">
        <v>-1.0</v>
      </c>
      <c r="BP1129" s="1">
        <v>-1.0</v>
      </c>
      <c r="BQ1129" s="1">
        <v>-1.0</v>
      </c>
      <c r="BR1129" s="1">
        <v>-1.0</v>
      </c>
      <c r="BS1129" s="1">
        <v>-1.0</v>
      </c>
      <c r="BT1129" s="1">
        <v>-1.0</v>
      </c>
      <c r="BU1129" s="1">
        <v>1.0</v>
      </c>
      <c r="BV1129" s="1">
        <v>-1.0</v>
      </c>
      <c r="BW1129" s="1">
        <v>-1.0</v>
      </c>
      <c r="BX1129" s="1">
        <v>-1.0</v>
      </c>
      <c r="BY1129" s="1">
        <v>-1.0</v>
      </c>
      <c r="BZ1129" s="1">
        <v>-1.0</v>
      </c>
      <c r="CA1129" s="1">
        <v>-1.0</v>
      </c>
      <c r="CB1129" s="1">
        <v>-1.0</v>
      </c>
      <c r="CC1129" s="1">
        <v>-1.0</v>
      </c>
      <c r="CD1129" s="1">
        <v>37781.0</v>
      </c>
    </row>
    <row r="1130">
      <c r="A1130" s="1">
        <v>166983.0</v>
      </c>
      <c r="B1130" s="1" t="s">
        <v>6186</v>
      </c>
      <c r="D1130" s="1" t="s">
        <v>6187</v>
      </c>
      <c r="E1130" s="1" t="s">
        <v>85</v>
      </c>
      <c r="H1130" s="1" t="s">
        <v>6188</v>
      </c>
      <c r="I1130" s="1">
        <v>795640.0</v>
      </c>
      <c r="J1130" s="1">
        <v>40732.0</v>
      </c>
      <c r="M1130" s="1">
        <v>0.0</v>
      </c>
      <c r="N1130" s="1">
        <v>1.0</v>
      </c>
      <c r="O1130" s="1">
        <v>1.0</v>
      </c>
      <c r="P1130" s="1" t="s">
        <v>123</v>
      </c>
      <c r="Q1130" s="1" t="s">
        <v>819</v>
      </c>
      <c r="R1130" s="1">
        <v>40.68252</v>
      </c>
      <c r="S1130" s="1">
        <v>-73.99619</v>
      </c>
      <c r="T1130" s="1" t="s">
        <v>91</v>
      </c>
      <c r="U1130" s="1" t="s">
        <v>92</v>
      </c>
      <c r="V1130" s="1">
        <v>6.0</v>
      </c>
      <c r="W1130" s="1">
        <v>2.0</v>
      </c>
      <c r="X1130" s="1">
        <v>3.0</v>
      </c>
      <c r="Y1130" s="1">
        <v>4.0</v>
      </c>
      <c r="Z1130" s="1" t="s">
        <v>93</v>
      </c>
      <c r="AA1130" s="1" t="s">
        <v>6189</v>
      </c>
      <c r="AB1130" s="1">
        <v>350.0</v>
      </c>
      <c r="AC1130" s="1">
        <v>4.0</v>
      </c>
      <c r="AD1130" s="1">
        <v>75.0</v>
      </c>
      <c r="AE1130" s="1">
        <v>5.0</v>
      </c>
      <c r="AF1130" s="1" t="s">
        <v>1433</v>
      </c>
      <c r="AG1130" s="1">
        <v>1.0</v>
      </c>
      <c r="AH1130" s="1">
        <v>0.0</v>
      </c>
      <c r="AI1130" s="1">
        <v>0.0</v>
      </c>
      <c r="AJ1130" s="1">
        <v>0.0</v>
      </c>
      <c r="AK1130" s="1">
        <v>0.0</v>
      </c>
      <c r="AL1130" s="1">
        <v>6.0</v>
      </c>
      <c r="AM1130" s="1">
        <v>0.0</v>
      </c>
      <c r="AN1130" s="1">
        <v>97.0</v>
      </c>
      <c r="AO1130" s="1">
        <v>9.0</v>
      </c>
      <c r="AP1130" s="1">
        <v>10.0</v>
      </c>
      <c r="AQ1130" s="1">
        <v>10.0</v>
      </c>
      <c r="AR1130" s="1">
        <v>10.0</v>
      </c>
      <c r="AS1130" s="1">
        <v>9.0</v>
      </c>
      <c r="AT1130" s="1">
        <v>9.0</v>
      </c>
      <c r="AU1130" s="1">
        <v>0.0</v>
      </c>
      <c r="AV1130" s="1" t="s">
        <v>96</v>
      </c>
      <c r="AW1130" s="1">
        <v>1.0</v>
      </c>
      <c r="AX1130" s="1">
        <v>1.0</v>
      </c>
      <c r="AY1130" s="1">
        <v>0.0</v>
      </c>
      <c r="AZ1130" s="1">
        <v>0.0</v>
      </c>
      <c r="BA1130" s="1">
        <v>0.06</v>
      </c>
      <c r="BB1130" s="1">
        <v>-1.0</v>
      </c>
      <c r="BC1130" s="1">
        <v>1.0</v>
      </c>
      <c r="BD1130" s="1">
        <v>-1.0</v>
      </c>
      <c r="BE1130" s="1">
        <v>-1.0</v>
      </c>
      <c r="BF1130" s="1">
        <v>-1.0</v>
      </c>
      <c r="BG1130" s="1">
        <v>-1.0</v>
      </c>
      <c r="BH1130" s="1">
        <v>-1.0</v>
      </c>
      <c r="BI1130" s="1">
        <v>-1.0</v>
      </c>
      <c r="BJ1130" s="1">
        <v>1.0</v>
      </c>
      <c r="BK1130" s="1">
        <v>-1.0</v>
      </c>
      <c r="BL1130" s="1">
        <v>-1.0</v>
      </c>
      <c r="BM1130" s="1">
        <v>1.0</v>
      </c>
      <c r="BN1130" s="1">
        <v>-1.0</v>
      </c>
      <c r="BO1130" s="1">
        <v>-1.0</v>
      </c>
      <c r="BP1130" s="1">
        <v>1.0</v>
      </c>
      <c r="BQ1130" s="1">
        <v>-1.0</v>
      </c>
      <c r="BR1130" s="1">
        <v>-1.0</v>
      </c>
      <c r="BS1130" s="1">
        <v>-1.0</v>
      </c>
      <c r="BT1130" s="1">
        <v>-1.0</v>
      </c>
      <c r="BU1130" s="1">
        <v>1.0</v>
      </c>
      <c r="BV1130" s="1">
        <v>-1.0</v>
      </c>
      <c r="BW1130" s="1">
        <v>1.0</v>
      </c>
      <c r="BX1130" s="1">
        <v>-1.0</v>
      </c>
      <c r="BY1130" s="1">
        <v>-1.0</v>
      </c>
      <c r="BZ1130" s="1">
        <v>-1.0</v>
      </c>
      <c r="CA1130" s="1">
        <v>-1.0</v>
      </c>
      <c r="CB1130" s="1">
        <v>-1.0</v>
      </c>
      <c r="CC1130" s="1">
        <v>-1.0</v>
      </c>
      <c r="CD1130" s="1">
        <v>37790.0</v>
      </c>
    </row>
    <row r="1131">
      <c r="A1131" s="1">
        <v>2.8390924E7</v>
      </c>
      <c r="B1131" s="1" t="s">
        <v>6190</v>
      </c>
      <c r="C1131" s="1" t="s">
        <v>6191</v>
      </c>
      <c r="D1131" s="1" t="s">
        <v>6191</v>
      </c>
      <c r="E1131" s="1" t="s">
        <v>85</v>
      </c>
      <c r="H1131" s="2" t="str">
        <f>- no shoes - no SMOKING - no parties</f>
        <v>#ERROR!</v>
      </c>
      <c r="I1131" s="1">
        <v>4.956828E7</v>
      </c>
      <c r="J1131" s="1">
        <v>42329.0</v>
      </c>
      <c r="K1131" s="1" t="s">
        <v>134</v>
      </c>
      <c r="L1131" s="1">
        <v>1.0</v>
      </c>
      <c r="M1131" s="1">
        <v>1.0</v>
      </c>
      <c r="N1131" s="1">
        <v>3.0</v>
      </c>
      <c r="O1131" s="1">
        <v>1.0</v>
      </c>
      <c r="P1131" s="1" t="s">
        <v>111</v>
      </c>
      <c r="Q1131" s="1" t="s">
        <v>112</v>
      </c>
      <c r="R1131" s="1">
        <v>40.77699</v>
      </c>
      <c r="S1131" s="1">
        <v>-73.91354</v>
      </c>
      <c r="T1131" s="1" t="s">
        <v>125</v>
      </c>
      <c r="U1131" s="1" t="s">
        <v>113</v>
      </c>
      <c r="V1131" s="1">
        <v>4.0</v>
      </c>
      <c r="W1131" s="1">
        <v>1.0</v>
      </c>
      <c r="X1131" s="1">
        <v>2.0</v>
      </c>
      <c r="Y1131" s="1">
        <v>3.0</v>
      </c>
      <c r="Z1131" s="1" t="s">
        <v>93</v>
      </c>
      <c r="AA1131" s="1" t="s">
        <v>6192</v>
      </c>
      <c r="AB1131" s="1">
        <v>95.0</v>
      </c>
      <c r="AC1131" s="1">
        <v>1.0</v>
      </c>
      <c r="AD1131" s="1">
        <v>25.0</v>
      </c>
      <c r="AE1131" s="1">
        <v>1.0</v>
      </c>
      <c r="AF1131" s="1" t="s">
        <v>104</v>
      </c>
      <c r="AG1131" s="1">
        <v>1.0</v>
      </c>
      <c r="AH1131" s="1">
        <v>20.0</v>
      </c>
      <c r="AI1131" s="1">
        <v>20.0</v>
      </c>
      <c r="AJ1131" s="1">
        <v>20.0</v>
      </c>
      <c r="AK1131" s="1">
        <v>177.0</v>
      </c>
      <c r="AL1131" s="1">
        <v>0.0</v>
      </c>
      <c r="AM1131" s="1">
        <v>0.0</v>
      </c>
      <c r="AU1131" s="1">
        <v>0.0</v>
      </c>
      <c r="AV1131" s="1" t="s">
        <v>117</v>
      </c>
      <c r="AW1131" s="1">
        <v>3.0</v>
      </c>
      <c r="AX1131" s="1">
        <v>0.0</v>
      </c>
      <c r="AY1131" s="1">
        <v>3.0</v>
      </c>
      <c r="AZ1131" s="1">
        <v>0.0</v>
      </c>
      <c r="BB1131" s="1">
        <v>-1.0</v>
      </c>
      <c r="BC1131" s="1">
        <v>-1.0</v>
      </c>
      <c r="BD1131" s="1">
        <v>-1.0</v>
      </c>
      <c r="BE1131" s="1">
        <v>-1.0</v>
      </c>
      <c r="BF1131" s="1">
        <v>-1.0</v>
      </c>
      <c r="BG1131" s="1">
        <v>-1.0</v>
      </c>
      <c r="BH1131" s="1">
        <v>-1.0</v>
      </c>
      <c r="BI1131" s="1">
        <v>-1.0</v>
      </c>
      <c r="BJ1131" s="1">
        <v>-1.0</v>
      </c>
      <c r="BK1131" s="1">
        <v>-1.0</v>
      </c>
      <c r="BL1131" s="1">
        <v>-1.0</v>
      </c>
      <c r="BM1131" s="1">
        <v>-1.0</v>
      </c>
      <c r="BN1131" s="1">
        <v>-1.0</v>
      </c>
      <c r="BO1131" s="1">
        <v>-1.0</v>
      </c>
      <c r="BP1131" s="1">
        <v>1.0</v>
      </c>
      <c r="BQ1131" s="1">
        <v>-1.0</v>
      </c>
      <c r="BR1131" s="1">
        <v>-1.0</v>
      </c>
      <c r="BS1131" s="1">
        <v>-1.0</v>
      </c>
      <c r="BT1131" s="1">
        <v>-1.0</v>
      </c>
      <c r="BU1131" s="1">
        <v>1.0</v>
      </c>
      <c r="BV1131" s="1">
        <v>-1.0</v>
      </c>
      <c r="BW1131" s="1">
        <v>-1.0</v>
      </c>
      <c r="BX1131" s="1">
        <v>-1.0</v>
      </c>
      <c r="BY1131" s="1">
        <v>-1.0</v>
      </c>
      <c r="BZ1131" s="1">
        <v>-1.0</v>
      </c>
      <c r="CA1131" s="1">
        <v>-1.0</v>
      </c>
      <c r="CB1131" s="1">
        <v>-1.0</v>
      </c>
      <c r="CC1131" s="1">
        <v>-1.0</v>
      </c>
      <c r="CD1131" s="1">
        <v>37794.0</v>
      </c>
    </row>
    <row r="1132">
      <c r="A1132" s="1">
        <v>3.1177794E7</v>
      </c>
      <c r="B1132" s="1" t="s">
        <v>6193</v>
      </c>
      <c r="C1132" s="1" t="s">
        <v>6194</v>
      </c>
      <c r="D1132" s="1" t="s">
        <v>6195</v>
      </c>
      <c r="E1132" s="1" t="s">
        <v>85</v>
      </c>
      <c r="F1132" s="1" t="s">
        <v>6196</v>
      </c>
      <c r="I1132" s="1">
        <v>2.33066892E8</v>
      </c>
      <c r="J1132" s="1">
        <v>43463.0</v>
      </c>
      <c r="M1132" s="1">
        <v>0.0</v>
      </c>
      <c r="N1132" s="1">
        <v>1.0</v>
      </c>
      <c r="O1132" s="1">
        <v>0.0</v>
      </c>
      <c r="P1132" s="1" t="s">
        <v>89</v>
      </c>
      <c r="Q1132" s="1" t="s">
        <v>1802</v>
      </c>
      <c r="R1132" s="1">
        <v>40.6599099999999</v>
      </c>
      <c r="S1132" s="1">
        <v>-73.9970199999999</v>
      </c>
      <c r="T1132" s="1" t="s">
        <v>91</v>
      </c>
      <c r="U1132" s="1" t="s">
        <v>113</v>
      </c>
      <c r="V1132" s="1">
        <v>2.0</v>
      </c>
      <c r="W1132" s="1">
        <v>1.0</v>
      </c>
      <c r="X1132" s="1">
        <v>1.0</v>
      </c>
      <c r="Y1132" s="1">
        <v>1.0</v>
      </c>
      <c r="Z1132" s="1" t="s">
        <v>93</v>
      </c>
      <c r="AA1132" s="1" t="s">
        <v>6197</v>
      </c>
      <c r="AB1132" s="1">
        <v>36.0</v>
      </c>
      <c r="AC1132" s="1">
        <v>1.0</v>
      </c>
      <c r="AD1132" s="1">
        <v>0.0</v>
      </c>
      <c r="AE1132" s="1">
        <v>2.0</v>
      </c>
      <c r="AF1132" s="1" t="s">
        <v>302</v>
      </c>
      <c r="AG1132" s="1">
        <v>1.0</v>
      </c>
      <c r="AH1132" s="1">
        <v>0.0</v>
      </c>
      <c r="AI1132" s="1">
        <v>0.0</v>
      </c>
      <c r="AJ1132" s="1">
        <v>0.0</v>
      </c>
      <c r="AK1132" s="1">
        <v>0.0</v>
      </c>
      <c r="AL1132" s="1">
        <v>3.0</v>
      </c>
      <c r="AM1132" s="1">
        <v>3.0</v>
      </c>
      <c r="AN1132" s="1">
        <v>80.0</v>
      </c>
      <c r="AO1132" s="1">
        <v>8.0</v>
      </c>
      <c r="AP1132" s="1">
        <v>7.0</v>
      </c>
      <c r="AQ1132" s="1">
        <v>8.0</v>
      </c>
      <c r="AR1132" s="1">
        <v>9.0</v>
      </c>
      <c r="AS1132" s="1">
        <v>9.0</v>
      </c>
      <c r="AT1132" s="1">
        <v>9.0</v>
      </c>
      <c r="AU1132" s="1">
        <v>1.0</v>
      </c>
      <c r="AV1132" s="1" t="s">
        <v>105</v>
      </c>
      <c r="AW1132" s="1">
        <v>1.0</v>
      </c>
      <c r="AX1132" s="1">
        <v>0.0</v>
      </c>
      <c r="AY1132" s="1">
        <v>1.0</v>
      </c>
      <c r="AZ1132" s="1">
        <v>0.0</v>
      </c>
      <c r="BA1132" s="1">
        <v>0.51</v>
      </c>
      <c r="BB1132" s="1">
        <v>-1.0</v>
      </c>
      <c r="BC1132" s="1">
        <v>1.0</v>
      </c>
      <c r="BD1132" s="1">
        <v>-1.0</v>
      </c>
      <c r="BE1132" s="1">
        <v>-1.0</v>
      </c>
      <c r="BF1132" s="1">
        <v>-1.0</v>
      </c>
      <c r="BG1132" s="1">
        <v>-1.0</v>
      </c>
      <c r="BH1132" s="1">
        <v>-1.0</v>
      </c>
      <c r="BI1132" s="1">
        <v>-1.0</v>
      </c>
      <c r="BJ1132" s="1">
        <v>1.0</v>
      </c>
      <c r="BK1132" s="1">
        <v>-1.0</v>
      </c>
      <c r="BL1132" s="1">
        <v>-1.0</v>
      </c>
      <c r="BM1132" s="1">
        <v>-1.0</v>
      </c>
      <c r="BN1132" s="1">
        <v>-1.0</v>
      </c>
      <c r="BO1132" s="1">
        <v>-1.0</v>
      </c>
      <c r="BP1132" s="1">
        <v>-1.0</v>
      </c>
      <c r="BQ1132" s="1">
        <v>-1.0</v>
      </c>
      <c r="BR1132" s="1">
        <v>-1.0</v>
      </c>
      <c r="BS1132" s="1">
        <v>-1.0</v>
      </c>
      <c r="BT1132" s="1">
        <v>-1.0</v>
      </c>
      <c r="BU1132" s="1">
        <v>1.0</v>
      </c>
      <c r="BV1132" s="1">
        <v>-1.0</v>
      </c>
      <c r="BW1132" s="1">
        <v>-1.0</v>
      </c>
      <c r="BX1132" s="1">
        <v>-1.0</v>
      </c>
      <c r="BY1132" s="1">
        <v>-1.0</v>
      </c>
      <c r="BZ1132" s="1">
        <v>-1.0</v>
      </c>
      <c r="CA1132" s="1">
        <v>1.0</v>
      </c>
      <c r="CB1132" s="1">
        <v>-1.0</v>
      </c>
      <c r="CC1132" s="1">
        <v>1.0</v>
      </c>
      <c r="CD1132" s="1">
        <v>37815.0</v>
      </c>
    </row>
    <row r="1133">
      <c r="A1133" s="1">
        <v>3.0842262E7</v>
      </c>
      <c r="B1133" s="1" t="s">
        <v>6198</v>
      </c>
      <c r="C1133" s="1" t="s">
        <v>6199</v>
      </c>
      <c r="D1133" s="1" t="s">
        <v>6200</v>
      </c>
      <c r="E1133" s="1" t="s">
        <v>85</v>
      </c>
      <c r="F1133" s="1" t="s">
        <v>6201</v>
      </c>
      <c r="H1133" s="1" t="s">
        <v>1029</v>
      </c>
      <c r="I1133" s="1">
        <v>1.07434423E8</v>
      </c>
      <c r="J1133" s="1">
        <v>42720.0</v>
      </c>
      <c r="K1133" s="1" t="s">
        <v>88</v>
      </c>
      <c r="L1133" s="1">
        <v>1.0</v>
      </c>
      <c r="M1133" s="1">
        <v>0.0</v>
      </c>
      <c r="N1133" s="1">
        <v>687.0</v>
      </c>
      <c r="O1133" s="1">
        <v>0.0</v>
      </c>
      <c r="P1133" s="1" t="s">
        <v>89</v>
      </c>
      <c r="Q1133" s="1" t="s">
        <v>1270</v>
      </c>
      <c r="R1133" s="1">
        <v>40.74488</v>
      </c>
      <c r="S1133" s="1">
        <v>-73.97389</v>
      </c>
      <c r="T1133" s="1" t="s">
        <v>91</v>
      </c>
      <c r="U1133" s="1" t="s">
        <v>92</v>
      </c>
      <c r="V1133" s="1">
        <v>2.0</v>
      </c>
      <c r="W1133" s="1">
        <v>1.0</v>
      </c>
      <c r="X1133" s="1">
        <v>1.0</v>
      </c>
      <c r="Y1133" s="1">
        <v>1.0</v>
      </c>
      <c r="Z1133" s="1" t="s">
        <v>93</v>
      </c>
      <c r="AA1133" s="1" t="s">
        <v>6202</v>
      </c>
      <c r="AB1133" s="1">
        <v>271.0</v>
      </c>
      <c r="AC1133" s="1">
        <v>1.0</v>
      </c>
      <c r="AD1133" s="1">
        <v>0.0</v>
      </c>
      <c r="AE1133" s="1">
        <v>30.0</v>
      </c>
      <c r="AF1133" s="1" t="s">
        <v>95</v>
      </c>
      <c r="AG1133" s="1">
        <v>1.0</v>
      </c>
      <c r="AH1133" s="1">
        <v>0.0</v>
      </c>
      <c r="AI1133" s="1">
        <v>0.0</v>
      </c>
      <c r="AJ1133" s="1">
        <v>0.0</v>
      </c>
      <c r="AK1133" s="1">
        <v>60.0</v>
      </c>
      <c r="AL1133" s="1">
        <v>0.0</v>
      </c>
      <c r="AM1133" s="1">
        <v>0.0</v>
      </c>
      <c r="AU1133" s="1">
        <v>1.0</v>
      </c>
      <c r="AV1133" s="1" t="s">
        <v>105</v>
      </c>
      <c r="AW1133" s="1">
        <v>232.0</v>
      </c>
      <c r="AX1133" s="1">
        <v>232.0</v>
      </c>
      <c r="AY1133" s="1">
        <v>0.0</v>
      </c>
      <c r="AZ1133" s="1">
        <v>0.0</v>
      </c>
      <c r="BB1133" s="1">
        <v>-1.0</v>
      </c>
      <c r="BC1133" s="1">
        <v>1.0</v>
      </c>
      <c r="BD1133" s="1">
        <v>-1.0</v>
      </c>
      <c r="BE1133" s="1">
        <v>1.0</v>
      </c>
      <c r="BF1133" s="1">
        <v>1.0</v>
      </c>
      <c r="BG1133" s="1">
        <v>-1.0</v>
      </c>
      <c r="BH1133" s="1">
        <v>1.0</v>
      </c>
      <c r="BI1133" s="1">
        <v>-1.0</v>
      </c>
      <c r="BJ1133" s="1">
        <v>1.0</v>
      </c>
      <c r="BK1133" s="1">
        <v>1.0</v>
      </c>
      <c r="BL1133" s="1">
        <v>-1.0</v>
      </c>
      <c r="BM1133" s="1">
        <v>1.0</v>
      </c>
      <c r="BN1133" s="1">
        <v>1.0</v>
      </c>
      <c r="BO1133" s="1">
        <v>1.0</v>
      </c>
      <c r="BP1133" s="1">
        <v>-1.0</v>
      </c>
      <c r="BQ1133" s="1">
        <v>1.0</v>
      </c>
      <c r="BR1133" s="1">
        <v>1.0</v>
      </c>
      <c r="BS1133" s="1">
        <v>-1.0</v>
      </c>
      <c r="BT1133" s="1">
        <v>-1.0</v>
      </c>
      <c r="BU1133" s="1">
        <v>1.0</v>
      </c>
      <c r="BV1133" s="1">
        <v>1.0</v>
      </c>
      <c r="BW1133" s="1">
        <v>1.0</v>
      </c>
      <c r="BX1133" s="1">
        <v>1.0</v>
      </c>
      <c r="BY1133" s="1">
        <v>-1.0</v>
      </c>
      <c r="BZ1133" s="1">
        <v>1.0</v>
      </c>
      <c r="CA1133" s="1">
        <v>-1.0</v>
      </c>
      <c r="CB1133" s="1">
        <v>-1.0</v>
      </c>
      <c r="CC1133" s="1">
        <v>-1.0</v>
      </c>
      <c r="CD1133" s="1">
        <v>37819.0</v>
      </c>
    </row>
    <row r="1134">
      <c r="A1134" s="1">
        <v>2.2280482E7</v>
      </c>
      <c r="B1134" s="1" t="s">
        <v>6203</v>
      </c>
      <c r="C1134" s="1" t="s">
        <v>6204</v>
      </c>
      <c r="D1134" s="1" t="s">
        <v>6205</v>
      </c>
      <c r="E1134" s="1" t="s">
        <v>85</v>
      </c>
      <c r="F1134" s="1" t="s">
        <v>6206</v>
      </c>
      <c r="G1134" s="1" t="s">
        <v>6207</v>
      </c>
      <c r="I1134" s="1">
        <v>4.3756609E7</v>
      </c>
      <c r="J1134" s="1">
        <v>42256.0</v>
      </c>
      <c r="M1134" s="1">
        <v>0.0</v>
      </c>
      <c r="N1134" s="1">
        <v>2.0</v>
      </c>
      <c r="O1134" s="1">
        <v>0.0</v>
      </c>
      <c r="P1134" s="1" t="s">
        <v>123</v>
      </c>
      <c r="Q1134" s="1" t="s">
        <v>124</v>
      </c>
      <c r="R1134" s="1">
        <v>40.68847</v>
      </c>
      <c r="S1134" s="1">
        <v>-73.913</v>
      </c>
      <c r="T1134" s="1" t="s">
        <v>91</v>
      </c>
      <c r="U1134" s="1" t="s">
        <v>113</v>
      </c>
      <c r="V1134" s="1">
        <v>2.0</v>
      </c>
      <c r="W1134" s="1">
        <v>1.0</v>
      </c>
      <c r="X1134" s="1">
        <v>1.0</v>
      </c>
      <c r="Y1134" s="1">
        <v>1.0</v>
      </c>
      <c r="Z1134" s="1" t="s">
        <v>93</v>
      </c>
      <c r="AA1134" s="1" t="s">
        <v>6208</v>
      </c>
      <c r="AB1134" s="1">
        <v>70.0</v>
      </c>
      <c r="AC1134" s="1">
        <v>1.0</v>
      </c>
      <c r="AD1134" s="1">
        <v>35.0</v>
      </c>
      <c r="AE1134" s="1">
        <v>1.0</v>
      </c>
      <c r="AF1134" s="1" t="s">
        <v>521</v>
      </c>
      <c r="AG1134" s="1">
        <v>1.0</v>
      </c>
      <c r="AH1134" s="1">
        <v>0.0</v>
      </c>
      <c r="AI1134" s="1">
        <v>0.0</v>
      </c>
      <c r="AJ1134" s="1">
        <v>0.0</v>
      </c>
      <c r="AK1134" s="1">
        <v>0.0</v>
      </c>
      <c r="AL1134" s="1">
        <v>3.0</v>
      </c>
      <c r="AM1134" s="1">
        <v>0.0</v>
      </c>
      <c r="AN1134" s="1">
        <v>73.0</v>
      </c>
      <c r="AO1134" s="1">
        <v>9.0</v>
      </c>
      <c r="AP1134" s="1">
        <v>9.0</v>
      </c>
      <c r="AQ1134" s="1">
        <v>10.0</v>
      </c>
      <c r="AR1134" s="1">
        <v>9.0</v>
      </c>
      <c r="AS1134" s="1">
        <v>9.0</v>
      </c>
      <c r="AT1134" s="1">
        <v>7.0</v>
      </c>
      <c r="AU1134" s="1">
        <v>1.0</v>
      </c>
      <c r="AV1134" s="1" t="s">
        <v>96</v>
      </c>
      <c r="AW1134" s="1">
        <v>2.0</v>
      </c>
      <c r="AX1134" s="1">
        <v>0.0</v>
      </c>
      <c r="AY1134" s="1">
        <v>2.0</v>
      </c>
      <c r="AZ1134" s="1">
        <v>0.0</v>
      </c>
      <c r="BA1134" s="1">
        <v>0.16</v>
      </c>
      <c r="BB1134" s="1">
        <v>-1.0</v>
      </c>
      <c r="BC1134" s="1">
        <v>1.0</v>
      </c>
      <c r="BD1134" s="1">
        <v>-1.0</v>
      </c>
      <c r="BE1134" s="1">
        <v>-1.0</v>
      </c>
      <c r="BF1134" s="1">
        <v>-1.0</v>
      </c>
      <c r="BG1134" s="1">
        <v>-1.0</v>
      </c>
      <c r="BH1134" s="1">
        <v>-1.0</v>
      </c>
      <c r="BI1134" s="1">
        <v>1.0</v>
      </c>
      <c r="BJ1134" s="1">
        <v>1.0</v>
      </c>
      <c r="BK1134" s="1">
        <v>-1.0</v>
      </c>
      <c r="BL1134" s="1">
        <v>-1.0</v>
      </c>
      <c r="BM1134" s="1">
        <v>-1.0</v>
      </c>
      <c r="BN1134" s="1">
        <v>-1.0</v>
      </c>
      <c r="BO1134" s="1">
        <v>-1.0</v>
      </c>
      <c r="BP1134" s="1">
        <v>1.0</v>
      </c>
      <c r="BQ1134" s="1">
        <v>-1.0</v>
      </c>
      <c r="BR1134" s="1">
        <v>-1.0</v>
      </c>
      <c r="BS1134" s="1">
        <v>-1.0</v>
      </c>
      <c r="BT1134" s="1">
        <v>-1.0</v>
      </c>
      <c r="BU1134" s="1">
        <v>1.0</v>
      </c>
      <c r="BV1134" s="1">
        <v>-1.0</v>
      </c>
      <c r="BW1134" s="1">
        <v>1.0</v>
      </c>
      <c r="BX1134" s="1">
        <v>-1.0</v>
      </c>
      <c r="BY1134" s="1">
        <v>1.0</v>
      </c>
      <c r="BZ1134" s="1">
        <v>-1.0</v>
      </c>
      <c r="CA1134" s="1">
        <v>1.0</v>
      </c>
      <c r="CB1134" s="1">
        <v>-1.0</v>
      </c>
      <c r="CC1134" s="1">
        <v>-1.0</v>
      </c>
      <c r="CD1134" s="1">
        <v>37869.0</v>
      </c>
    </row>
    <row r="1135">
      <c r="A1135" s="1">
        <v>3.0314337E7</v>
      </c>
      <c r="B1135" s="1" t="s">
        <v>6209</v>
      </c>
      <c r="C1135" s="1" t="s">
        <v>6210</v>
      </c>
      <c r="D1135" s="1" t="s">
        <v>6211</v>
      </c>
      <c r="E1135" s="1" t="s">
        <v>85</v>
      </c>
      <c r="F1135" s="1" t="s">
        <v>6212</v>
      </c>
      <c r="G1135" s="1" t="s">
        <v>6213</v>
      </c>
      <c r="H1135" s="1" t="s">
        <v>6214</v>
      </c>
      <c r="I1135" s="1">
        <v>1.63251048E8</v>
      </c>
      <c r="J1135" s="1">
        <v>43088.0</v>
      </c>
      <c r="K1135" s="1" t="s">
        <v>272</v>
      </c>
      <c r="L1135" s="1">
        <v>0.79</v>
      </c>
      <c r="M1135" s="1">
        <v>0.0</v>
      </c>
      <c r="N1135" s="1">
        <v>114.0</v>
      </c>
      <c r="O1135" s="1">
        <v>0.0</v>
      </c>
      <c r="P1135" s="1" t="s">
        <v>89</v>
      </c>
      <c r="Q1135" s="1" t="s">
        <v>370</v>
      </c>
      <c r="R1135" s="1">
        <v>40.76214</v>
      </c>
      <c r="S1135" s="1">
        <v>-73.99899</v>
      </c>
      <c r="T1135" s="1" t="s">
        <v>274</v>
      </c>
      <c r="U1135" s="1" t="s">
        <v>92</v>
      </c>
      <c r="V1135" s="1">
        <v>3.0</v>
      </c>
      <c r="W1135" s="1">
        <v>1.0</v>
      </c>
      <c r="X1135" s="1">
        <v>1.0</v>
      </c>
      <c r="Y1135" s="1">
        <v>1.0</v>
      </c>
      <c r="Z1135" s="1" t="s">
        <v>93</v>
      </c>
      <c r="AA1135" s="1" t="s">
        <v>6215</v>
      </c>
      <c r="AB1135" s="1">
        <v>399.0</v>
      </c>
      <c r="AC1135" s="1">
        <v>1.0</v>
      </c>
      <c r="AD1135" s="1">
        <v>0.0</v>
      </c>
      <c r="AE1135" s="1">
        <v>30.0</v>
      </c>
      <c r="AF1135" s="1" t="s">
        <v>95</v>
      </c>
      <c r="AG1135" s="1">
        <v>1.0</v>
      </c>
      <c r="AH1135" s="1">
        <v>0.0</v>
      </c>
      <c r="AI1135" s="1">
        <v>0.0</v>
      </c>
      <c r="AJ1135" s="1">
        <v>0.0</v>
      </c>
      <c r="AK1135" s="1">
        <v>129.0</v>
      </c>
      <c r="AL1135" s="1">
        <v>0.0</v>
      </c>
      <c r="AM1135" s="1">
        <v>0.0</v>
      </c>
      <c r="AU1135" s="1">
        <v>0.0</v>
      </c>
      <c r="AV1135" s="1" t="s">
        <v>96</v>
      </c>
      <c r="AW1135" s="1">
        <v>8.0</v>
      </c>
      <c r="AX1135" s="1">
        <v>8.0</v>
      </c>
      <c r="AY1135" s="1">
        <v>0.0</v>
      </c>
      <c r="AZ1135" s="1">
        <v>0.0</v>
      </c>
      <c r="BB1135" s="1">
        <v>-1.0</v>
      </c>
      <c r="BC1135" s="1">
        <v>1.0</v>
      </c>
      <c r="BD1135" s="1">
        <v>-1.0</v>
      </c>
      <c r="BE1135" s="1">
        <v>-1.0</v>
      </c>
      <c r="BF1135" s="1">
        <v>-1.0</v>
      </c>
      <c r="BG1135" s="1">
        <v>-1.0</v>
      </c>
      <c r="BH1135" s="1">
        <v>1.0</v>
      </c>
      <c r="BI1135" s="1">
        <v>-1.0</v>
      </c>
      <c r="BJ1135" s="1">
        <v>1.0</v>
      </c>
      <c r="BK1135" s="1">
        <v>1.0</v>
      </c>
      <c r="BL1135" s="1">
        <v>-1.0</v>
      </c>
      <c r="BM1135" s="1">
        <v>1.0</v>
      </c>
      <c r="BN1135" s="1">
        <v>1.0</v>
      </c>
      <c r="BO1135" s="1">
        <v>1.0</v>
      </c>
      <c r="BP1135" s="1">
        <v>-1.0</v>
      </c>
      <c r="BQ1135" s="1">
        <v>1.0</v>
      </c>
      <c r="BR1135" s="1">
        <v>-1.0</v>
      </c>
      <c r="BS1135" s="1">
        <v>-1.0</v>
      </c>
      <c r="BT1135" s="1">
        <v>1.0</v>
      </c>
      <c r="BU1135" s="1">
        <v>1.0</v>
      </c>
      <c r="BV1135" s="1">
        <v>1.0</v>
      </c>
      <c r="BW1135" s="1">
        <v>1.0</v>
      </c>
      <c r="BX1135" s="1">
        <v>-1.0</v>
      </c>
      <c r="BY1135" s="1">
        <v>-1.0</v>
      </c>
      <c r="BZ1135" s="1">
        <v>1.0</v>
      </c>
      <c r="CA1135" s="1">
        <v>-1.0</v>
      </c>
      <c r="CB1135" s="1">
        <v>-1.0</v>
      </c>
      <c r="CC1135" s="1">
        <v>-1.0</v>
      </c>
      <c r="CD1135" s="1">
        <v>37881.0</v>
      </c>
    </row>
    <row r="1136">
      <c r="A1136" s="1">
        <v>7693124.0</v>
      </c>
      <c r="B1136" s="1" t="s">
        <v>6216</v>
      </c>
      <c r="C1136" s="1" t="s">
        <v>6217</v>
      </c>
      <c r="D1136" s="1" t="s">
        <v>6218</v>
      </c>
      <c r="E1136" s="1" t="s">
        <v>85</v>
      </c>
      <c r="F1136" s="1" t="s">
        <v>6219</v>
      </c>
      <c r="G1136" s="1" t="s">
        <v>6220</v>
      </c>
      <c r="I1136" s="1">
        <v>2.0691165E7</v>
      </c>
      <c r="J1136" s="1">
        <v>41880.0</v>
      </c>
      <c r="M1136" s="1">
        <v>0.0</v>
      </c>
      <c r="N1136" s="1">
        <v>1.0</v>
      </c>
      <c r="O1136" s="1">
        <v>1.0</v>
      </c>
      <c r="P1136" s="1" t="s">
        <v>89</v>
      </c>
      <c r="Q1136" s="1" t="s">
        <v>362</v>
      </c>
      <c r="R1136" s="1">
        <v>40.77368</v>
      </c>
      <c r="S1136" s="1">
        <v>-73.98704</v>
      </c>
      <c r="T1136" s="1" t="s">
        <v>91</v>
      </c>
      <c r="U1136" s="1" t="s">
        <v>113</v>
      </c>
      <c r="V1136" s="1">
        <v>1.0</v>
      </c>
      <c r="W1136" s="1">
        <v>1.0</v>
      </c>
      <c r="X1136" s="1">
        <v>1.0</v>
      </c>
      <c r="Y1136" s="1">
        <v>1.0</v>
      </c>
      <c r="Z1136" s="1" t="s">
        <v>93</v>
      </c>
      <c r="AA1136" s="1" t="s">
        <v>6221</v>
      </c>
      <c r="AB1136" s="1">
        <v>60.0</v>
      </c>
      <c r="AC1136" s="1">
        <v>1.0</v>
      </c>
      <c r="AD1136" s="1">
        <v>0.0</v>
      </c>
      <c r="AE1136" s="1">
        <v>3.0</v>
      </c>
      <c r="AF1136" s="1" t="s">
        <v>932</v>
      </c>
      <c r="AG1136" s="1">
        <v>1.0</v>
      </c>
      <c r="AH1136" s="1">
        <v>0.0</v>
      </c>
      <c r="AI1136" s="1">
        <v>0.0</v>
      </c>
      <c r="AJ1136" s="1">
        <v>0.0</v>
      </c>
      <c r="AK1136" s="1">
        <v>0.0</v>
      </c>
      <c r="AL1136" s="1">
        <v>4.0</v>
      </c>
      <c r="AM1136" s="1">
        <v>0.0</v>
      </c>
      <c r="AN1136" s="1">
        <v>87.0</v>
      </c>
      <c r="AO1136" s="1">
        <v>10.0</v>
      </c>
      <c r="AP1136" s="1">
        <v>9.0</v>
      </c>
      <c r="AQ1136" s="1">
        <v>10.0</v>
      </c>
      <c r="AR1136" s="1">
        <v>10.0</v>
      </c>
      <c r="AS1136" s="1">
        <v>8.0</v>
      </c>
      <c r="AT1136" s="1">
        <v>9.0</v>
      </c>
      <c r="AU1136" s="1">
        <v>0.0</v>
      </c>
      <c r="AV1136" s="1" t="s">
        <v>105</v>
      </c>
      <c r="AW1136" s="1">
        <v>1.0</v>
      </c>
      <c r="AX1136" s="1">
        <v>0.0</v>
      </c>
      <c r="AY1136" s="1">
        <v>1.0</v>
      </c>
      <c r="AZ1136" s="1">
        <v>0.0</v>
      </c>
      <c r="BA1136" s="1">
        <v>0.08</v>
      </c>
      <c r="BB1136" s="1">
        <v>-1.0</v>
      </c>
      <c r="BC1136" s="1">
        <v>1.0</v>
      </c>
      <c r="BD1136" s="1">
        <v>-1.0</v>
      </c>
      <c r="BE1136" s="1">
        <v>-1.0</v>
      </c>
      <c r="BF1136" s="1">
        <v>-1.0</v>
      </c>
      <c r="BG1136" s="1">
        <v>-1.0</v>
      </c>
      <c r="BH1136" s="1">
        <v>-1.0</v>
      </c>
      <c r="BI1136" s="1">
        <v>-1.0</v>
      </c>
      <c r="BJ1136" s="1">
        <v>-1.0</v>
      </c>
      <c r="BK1136" s="1">
        <v>-1.0</v>
      </c>
      <c r="BL1136" s="1">
        <v>-1.0</v>
      </c>
      <c r="BM1136" s="1">
        <v>1.0</v>
      </c>
      <c r="BN1136" s="1">
        <v>1.0</v>
      </c>
      <c r="BO1136" s="1">
        <v>1.0</v>
      </c>
      <c r="BP1136" s="1">
        <v>-1.0</v>
      </c>
      <c r="BQ1136" s="1">
        <v>-1.0</v>
      </c>
      <c r="BR1136" s="1">
        <v>-1.0</v>
      </c>
      <c r="BS1136" s="1">
        <v>-1.0</v>
      </c>
      <c r="BT1136" s="1">
        <v>-1.0</v>
      </c>
      <c r="BU1136" s="1">
        <v>1.0</v>
      </c>
      <c r="BV1136" s="1">
        <v>-1.0</v>
      </c>
      <c r="BW1136" s="1">
        <v>-1.0</v>
      </c>
      <c r="BX1136" s="1">
        <v>-1.0</v>
      </c>
      <c r="BY1136" s="1">
        <v>-1.0</v>
      </c>
      <c r="BZ1136" s="1">
        <v>-1.0</v>
      </c>
      <c r="CA1136" s="1">
        <v>-1.0</v>
      </c>
      <c r="CB1136" s="1">
        <v>1.0</v>
      </c>
      <c r="CC1136" s="1">
        <v>-1.0</v>
      </c>
      <c r="CD1136" s="1">
        <v>37925.0</v>
      </c>
    </row>
    <row r="1137">
      <c r="A1137" s="1">
        <v>3331279.0</v>
      </c>
      <c r="B1137" s="1" t="s">
        <v>6222</v>
      </c>
      <c r="C1137" s="1" t="s">
        <v>6223</v>
      </c>
      <c r="D1137" s="1" t="s">
        <v>6224</v>
      </c>
      <c r="E1137" s="1" t="s">
        <v>85</v>
      </c>
      <c r="F1137" s="1" t="s">
        <v>6225</v>
      </c>
      <c r="G1137" s="1" t="s">
        <v>6226</v>
      </c>
      <c r="H1137" s="1" t="s">
        <v>6227</v>
      </c>
      <c r="I1137" s="1">
        <v>3840659.0</v>
      </c>
      <c r="J1137" s="1">
        <v>41193.0</v>
      </c>
      <c r="K1137" s="1" t="s">
        <v>88</v>
      </c>
      <c r="L1137" s="1">
        <v>1.0</v>
      </c>
      <c r="M1137" s="1">
        <v>0.0</v>
      </c>
      <c r="N1137" s="1">
        <v>1.0</v>
      </c>
      <c r="O1137" s="1">
        <v>1.0</v>
      </c>
      <c r="P1137" s="1" t="s">
        <v>123</v>
      </c>
      <c r="Q1137" s="1" t="s">
        <v>124</v>
      </c>
      <c r="R1137" s="1">
        <v>40.6851</v>
      </c>
      <c r="S1137" s="1">
        <v>-73.95655</v>
      </c>
      <c r="T1137" s="1" t="s">
        <v>150</v>
      </c>
      <c r="U1137" s="1" t="s">
        <v>92</v>
      </c>
      <c r="V1137" s="1">
        <v>8.0</v>
      </c>
      <c r="W1137" s="1">
        <v>2.5</v>
      </c>
      <c r="X1137" s="1">
        <v>3.0</v>
      </c>
      <c r="Y1137" s="1">
        <v>2.0</v>
      </c>
      <c r="Z1137" s="1" t="s">
        <v>93</v>
      </c>
      <c r="AA1137" s="1" t="s">
        <v>6228</v>
      </c>
      <c r="AB1137" s="1">
        <v>215.0</v>
      </c>
      <c r="AC1137" s="1">
        <v>1.0</v>
      </c>
      <c r="AD1137" s="1">
        <v>0.0</v>
      </c>
      <c r="AE1137" s="1">
        <v>4.0</v>
      </c>
      <c r="AF1137" s="1" t="s">
        <v>127</v>
      </c>
      <c r="AG1137" s="1">
        <v>1.0</v>
      </c>
      <c r="AH1137" s="1">
        <v>0.0</v>
      </c>
      <c r="AI1137" s="1">
        <v>0.0</v>
      </c>
      <c r="AJ1137" s="1">
        <v>0.0</v>
      </c>
      <c r="AK1137" s="1">
        <v>0.0</v>
      </c>
      <c r="AL1137" s="1">
        <v>14.0</v>
      </c>
      <c r="AM1137" s="1">
        <v>0.0</v>
      </c>
      <c r="AN1137" s="1">
        <v>96.0</v>
      </c>
      <c r="AO1137" s="1">
        <v>10.0</v>
      </c>
      <c r="AP1137" s="1">
        <v>8.0</v>
      </c>
      <c r="AQ1137" s="1">
        <v>10.0</v>
      </c>
      <c r="AR1137" s="1">
        <v>10.0</v>
      </c>
      <c r="AS1137" s="1">
        <v>9.0</v>
      </c>
      <c r="AT1137" s="1">
        <v>10.0</v>
      </c>
      <c r="AU1137" s="1">
        <v>0.0</v>
      </c>
      <c r="AV1137" s="1" t="s">
        <v>117</v>
      </c>
      <c r="AW1137" s="1">
        <v>1.0</v>
      </c>
      <c r="AX1137" s="1">
        <v>1.0</v>
      </c>
      <c r="AY1137" s="1">
        <v>0.0</v>
      </c>
      <c r="AZ1137" s="1">
        <v>0.0</v>
      </c>
      <c r="BA1137" s="1">
        <v>0.23</v>
      </c>
      <c r="BB1137" s="1">
        <v>1.0</v>
      </c>
      <c r="BC1137" s="1">
        <v>1.0</v>
      </c>
      <c r="BD1137" s="1">
        <v>-1.0</v>
      </c>
      <c r="BE1137" s="1">
        <v>-1.0</v>
      </c>
      <c r="BF1137" s="1">
        <v>-1.0</v>
      </c>
      <c r="BG1137" s="1">
        <v>-1.0</v>
      </c>
      <c r="BH1137" s="1">
        <v>-1.0</v>
      </c>
      <c r="BI1137" s="1">
        <v>-1.0</v>
      </c>
      <c r="BJ1137" s="1">
        <v>1.0</v>
      </c>
      <c r="BK1137" s="1">
        <v>-1.0</v>
      </c>
      <c r="BL1137" s="1">
        <v>-1.0</v>
      </c>
      <c r="BM1137" s="1">
        <v>1.0</v>
      </c>
      <c r="BN1137" s="1">
        <v>-1.0</v>
      </c>
      <c r="BO1137" s="1">
        <v>-1.0</v>
      </c>
      <c r="BP1137" s="1">
        <v>1.0</v>
      </c>
      <c r="BQ1137" s="1">
        <v>1.0</v>
      </c>
      <c r="BR1137" s="1">
        <v>-1.0</v>
      </c>
      <c r="BS1137" s="1">
        <v>-1.0</v>
      </c>
      <c r="BT1137" s="1">
        <v>-1.0</v>
      </c>
      <c r="BU1137" s="1">
        <v>1.0</v>
      </c>
      <c r="BV1137" s="1">
        <v>-1.0</v>
      </c>
      <c r="BW1137" s="1">
        <v>1.0</v>
      </c>
      <c r="BX1137" s="1">
        <v>-1.0</v>
      </c>
      <c r="BY1137" s="1">
        <v>-1.0</v>
      </c>
      <c r="BZ1137" s="1">
        <v>1.0</v>
      </c>
      <c r="CA1137" s="1">
        <v>-1.0</v>
      </c>
      <c r="CB1137" s="1">
        <v>-1.0</v>
      </c>
      <c r="CC1137" s="1">
        <v>-1.0</v>
      </c>
      <c r="CD1137" s="1">
        <v>37943.0</v>
      </c>
    </row>
    <row r="1138">
      <c r="A1138" s="1">
        <v>6871251.0</v>
      </c>
      <c r="B1138" s="1" t="s">
        <v>6229</v>
      </c>
      <c r="C1138" s="1" t="s">
        <v>6230</v>
      </c>
      <c r="D1138" s="1" t="s">
        <v>6230</v>
      </c>
      <c r="E1138" s="1" t="s">
        <v>85</v>
      </c>
      <c r="I1138" s="1">
        <v>3.4780872E7</v>
      </c>
      <c r="J1138" s="1">
        <v>42156.0</v>
      </c>
      <c r="M1138" s="1">
        <v>0.0</v>
      </c>
      <c r="N1138" s="1">
        <v>1.0</v>
      </c>
      <c r="O1138" s="1">
        <v>1.0</v>
      </c>
      <c r="P1138" s="1" t="s">
        <v>89</v>
      </c>
      <c r="Q1138" s="1" t="s">
        <v>362</v>
      </c>
      <c r="R1138" s="1">
        <v>40.7787</v>
      </c>
      <c r="S1138" s="1">
        <v>-73.98088</v>
      </c>
      <c r="T1138" s="1" t="s">
        <v>91</v>
      </c>
      <c r="U1138" s="1" t="s">
        <v>92</v>
      </c>
      <c r="V1138" s="1">
        <v>4.0</v>
      </c>
      <c r="W1138" s="1">
        <v>1.0</v>
      </c>
      <c r="X1138" s="1">
        <v>1.0</v>
      </c>
      <c r="Y1138" s="1">
        <v>2.0</v>
      </c>
      <c r="Z1138" s="1" t="s">
        <v>93</v>
      </c>
      <c r="AA1138" s="1" t="s">
        <v>6231</v>
      </c>
      <c r="AB1138" s="1">
        <v>259.0</v>
      </c>
      <c r="AC1138" s="1">
        <v>1.0</v>
      </c>
      <c r="AD1138" s="1">
        <v>0.0</v>
      </c>
      <c r="AE1138" s="1">
        <v>3.0</v>
      </c>
      <c r="AF1138" s="1" t="s">
        <v>692</v>
      </c>
      <c r="AG1138" s="1">
        <v>1.0</v>
      </c>
      <c r="AH1138" s="1">
        <v>0.0</v>
      </c>
      <c r="AI1138" s="1">
        <v>0.0</v>
      </c>
      <c r="AJ1138" s="1">
        <v>0.0</v>
      </c>
      <c r="AK1138" s="1">
        <v>0.0</v>
      </c>
      <c r="AL1138" s="1">
        <v>20.0</v>
      </c>
      <c r="AM1138" s="1">
        <v>0.0</v>
      </c>
      <c r="AN1138" s="1">
        <v>93.0</v>
      </c>
      <c r="AO1138" s="1">
        <v>10.0</v>
      </c>
      <c r="AP1138" s="1">
        <v>8.0</v>
      </c>
      <c r="AQ1138" s="1">
        <v>9.0</v>
      </c>
      <c r="AR1138" s="1">
        <v>10.0</v>
      </c>
      <c r="AS1138" s="1">
        <v>10.0</v>
      </c>
      <c r="AT1138" s="1">
        <v>9.0</v>
      </c>
      <c r="AU1138" s="1">
        <v>0.0</v>
      </c>
      <c r="AV1138" s="1" t="s">
        <v>96</v>
      </c>
      <c r="AW1138" s="1">
        <v>1.0</v>
      </c>
      <c r="AX1138" s="1">
        <v>1.0</v>
      </c>
      <c r="AY1138" s="1">
        <v>0.0</v>
      </c>
      <c r="AZ1138" s="1">
        <v>0.0</v>
      </c>
      <c r="BA1138" s="1">
        <v>0.41</v>
      </c>
      <c r="BB1138" s="1">
        <v>-1.0</v>
      </c>
      <c r="BC1138" s="1">
        <v>1.0</v>
      </c>
      <c r="BD1138" s="1">
        <v>-1.0</v>
      </c>
      <c r="BE1138" s="1">
        <v>-1.0</v>
      </c>
      <c r="BF1138" s="1">
        <v>-1.0</v>
      </c>
      <c r="BG1138" s="1">
        <v>-1.0</v>
      </c>
      <c r="BH1138" s="1">
        <v>-1.0</v>
      </c>
      <c r="BI1138" s="1">
        <v>-1.0</v>
      </c>
      <c r="BJ1138" s="1">
        <v>1.0</v>
      </c>
      <c r="BK1138" s="1">
        <v>-1.0</v>
      </c>
      <c r="BL1138" s="1">
        <v>-1.0</v>
      </c>
      <c r="BM1138" s="1">
        <v>-1.0</v>
      </c>
      <c r="BN1138" s="1">
        <v>-1.0</v>
      </c>
      <c r="BO1138" s="1">
        <v>-1.0</v>
      </c>
      <c r="BP1138" s="1">
        <v>1.0</v>
      </c>
      <c r="BQ1138" s="1">
        <v>-1.0</v>
      </c>
      <c r="BR1138" s="1">
        <v>-1.0</v>
      </c>
      <c r="BS1138" s="1">
        <v>-1.0</v>
      </c>
      <c r="BT1138" s="1">
        <v>-1.0</v>
      </c>
      <c r="BU1138" s="1">
        <v>1.0</v>
      </c>
      <c r="BV1138" s="1">
        <v>-1.0</v>
      </c>
      <c r="BW1138" s="1">
        <v>-1.0</v>
      </c>
      <c r="BX1138" s="1">
        <v>-1.0</v>
      </c>
      <c r="BY1138" s="1">
        <v>-1.0</v>
      </c>
      <c r="BZ1138" s="1">
        <v>-1.0</v>
      </c>
      <c r="CA1138" s="1">
        <v>-1.0</v>
      </c>
      <c r="CB1138" s="1">
        <v>-1.0</v>
      </c>
      <c r="CC1138" s="1">
        <v>-1.0</v>
      </c>
      <c r="CD1138" s="1">
        <v>37974.0</v>
      </c>
    </row>
    <row r="1139">
      <c r="A1139" s="1">
        <v>4823910.0</v>
      </c>
      <c r="B1139" s="1" t="s">
        <v>6232</v>
      </c>
      <c r="C1139" s="1" t="s">
        <v>6233</v>
      </c>
      <c r="D1139" s="1" t="s">
        <v>6234</v>
      </c>
      <c r="E1139" s="1" t="s">
        <v>85</v>
      </c>
      <c r="F1139" s="1" t="s">
        <v>6235</v>
      </c>
      <c r="G1139" s="1" t="s">
        <v>6236</v>
      </c>
      <c r="I1139" s="1">
        <v>1.0503302E7</v>
      </c>
      <c r="J1139" s="1">
        <v>41616.0</v>
      </c>
      <c r="K1139" s="1" t="s">
        <v>88</v>
      </c>
      <c r="L1139" s="1">
        <v>1.0</v>
      </c>
      <c r="M1139" s="1">
        <v>0.0</v>
      </c>
      <c r="N1139" s="1">
        <v>2.0</v>
      </c>
      <c r="O1139" s="1">
        <v>1.0</v>
      </c>
      <c r="P1139" s="1" t="s">
        <v>89</v>
      </c>
      <c r="Q1139" s="1" t="s">
        <v>362</v>
      </c>
      <c r="R1139" s="1">
        <v>40.79228</v>
      </c>
      <c r="S1139" s="1">
        <v>-73.97414</v>
      </c>
      <c r="T1139" s="1" t="s">
        <v>91</v>
      </c>
      <c r="U1139" s="1" t="s">
        <v>92</v>
      </c>
      <c r="V1139" s="1">
        <v>4.0</v>
      </c>
      <c r="W1139" s="1">
        <v>1.0</v>
      </c>
      <c r="X1139" s="1">
        <v>1.0</v>
      </c>
      <c r="Y1139" s="1">
        <v>2.0</v>
      </c>
      <c r="Z1139" s="1" t="s">
        <v>93</v>
      </c>
      <c r="AA1139" s="1" t="s">
        <v>6237</v>
      </c>
      <c r="AB1139" s="1">
        <v>117.0</v>
      </c>
      <c r="AC1139" s="1">
        <v>1.0</v>
      </c>
      <c r="AD1139" s="1">
        <v>0.0</v>
      </c>
      <c r="AE1139" s="1">
        <v>14.0</v>
      </c>
      <c r="AF1139" s="1" t="s">
        <v>593</v>
      </c>
      <c r="AG1139" s="1">
        <v>1.0</v>
      </c>
      <c r="AH1139" s="1">
        <v>4.0</v>
      </c>
      <c r="AI1139" s="1">
        <v>15.0</v>
      </c>
      <c r="AJ1139" s="1">
        <v>15.0</v>
      </c>
      <c r="AK1139" s="1">
        <v>15.0</v>
      </c>
      <c r="AL1139" s="1">
        <v>0.0</v>
      </c>
      <c r="AM1139" s="1">
        <v>0.0</v>
      </c>
      <c r="AU1139" s="1">
        <v>0.0</v>
      </c>
      <c r="AV1139" s="1" t="s">
        <v>96</v>
      </c>
      <c r="AW1139" s="1">
        <v>1.0</v>
      </c>
      <c r="AX1139" s="1">
        <v>1.0</v>
      </c>
      <c r="AY1139" s="1">
        <v>0.0</v>
      </c>
      <c r="AZ1139" s="1">
        <v>0.0</v>
      </c>
      <c r="BB1139" s="1">
        <v>-1.0</v>
      </c>
      <c r="BC1139" s="1">
        <v>-1.0</v>
      </c>
      <c r="BD1139" s="1">
        <v>-1.0</v>
      </c>
      <c r="BE1139" s="1">
        <v>-1.0</v>
      </c>
      <c r="BF1139" s="1">
        <v>-1.0</v>
      </c>
      <c r="BG1139" s="1">
        <v>-1.0</v>
      </c>
      <c r="BH1139" s="1">
        <v>-1.0</v>
      </c>
      <c r="BI1139" s="1">
        <v>-1.0</v>
      </c>
      <c r="BJ1139" s="1">
        <v>1.0</v>
      </c>
      <c r="BK1139" s="1">
        <v>-1.0</v>
      </c>
      <c r="BL1139" s="1">
        <v>-1.0</v>
      </c>
      <c r="BM1139" s="1">
        <v>1.0</v>
      </c>
      <c r="BN1139" s="1">
        <v>1.0</v>
      </c>
      <c r="BO1139" s="1">
        <v>-1.0</v>
      </c>
      <c r="BP1139" s="1">
        <v>-1.0</v>
      </c>
      <c r="BQ1139" s="1">
        <v>1.0</v>
      </c>
      <c r="BR1139" s="1">
        <v>-1.0</v>
      </c>
      <c r="BS1139" s="1">
        <v>-1.0</v>
      </c>
      <c r="BT1139" s="1">
        <v>-1.0</v>
      </c>
      <c r="BU1139" s="1">
        <v>1.0</v>
      </c>
      <c r="BV1139" s="1">
        <v>1.0</v>
      </c>
      <c r="BW1139" s="1">
        <v>-1.0</v>
      </c>
      <c r="BX1139" s="1">
        <v>-1.0</v>
      </c>
      <c r="BY1139" s="1">
        <v>-1.0</v>
      </c>
      <c r="BZ1139" s="1">
        <v>-1.0</v>
      </c>
      <c r="CA1139" s="1">
        <v>-1.0</v>
      </c>
      <c r="CB1139" s="1">
        <v>-1.0</v>
      </c>
      <c r="CC1139" s="1">
        <v>-1.0</v>
      </c>
      <c r="CD1139" s="1">
        <v>38025.0</v>
      </c>
    </row>
    <row r="1140">
      <c r="A1140" s="1">
        <v>1.4169102E7</v>
      </c>
      <c r="B1140" s="1" t="s">
        <v>6238</v>
      </c>
      <c r="C1140" s="1" t="s">
        <v>6239</v>
      </c>
      <c r="D1140" s="1" t="s">
        <v>6239</v>
      </c>
      <c r="E1140" s="1" t="s">
        <v>85</v>
      </c>
      <c r="I1140" s="1">
        <v>1.3616538E7</v>
      </c>
      <c r="J1140" s="1">
        <v>41725.0</v>
      </c>
      <c r="M1140" s="1">
        <v>0.0</v>
      </c>
      <c r="N1140" s="1">
        <v>1.0</v>
      </c>
      <c r="O1140" s="1">
        <v>1.0</v>
      </c>
      <c r="P1140" s="1" t="s">
        <v>89</v>
      </c>
      <c r="Q1140" s="1" t="s">
        <v>90</v>
      </c>
      <c r="R1140" s="1">
        <v>40.7369999999999</v>
      </c>
      <c r="S1140" s="1">
        <v>-73.98231</v>
      </c>
      <c r="T1140" s="1" t="s">
        <v>91</v>
      </c>
      <c r="U1140" s="1" t="s">
        <v>113</v>
      </c>
      <c r="V1140" s="1">
        <v>1.0</v>
      </c>
      <c r="W1140" s="1">
        <v>1.0</v>
      </c>
      <c r="X1140" s="1">
        <v>1.0</v>
      </c>
      <c r="Y1140" s="1">
        <v>1.0</v>
      </c>
      <c r="Z1140" s="1" t="s">
        <v>93</v>
      </c>
      <c r="AA1140" s="1" t="s">
        <v>6240</v>
      </c>
      <c r="AB1140" s="1">
        <v>74.0</v>
      </c>
      <c r="AC1140" s="1">
        <v>1.0</v>
      </c>
      <c r="AD1140" s="1">
        <v>0.0</v>
      </c>
      <c r="AE1140" s="1">
        <v>2.0</v>
      </c>
      <c r="AF1140" s="1" t="s">
        <v>116</v>
      </c>
      <c r="AG1140" s="1">
        <v>1.0</v>
      </c>
      <c r="AH1140" s="1">
        <v>0.0</v>
      </c>
      <c r="AI1140" s="1">
        <v>0.0</v>
      </c>
      <c r="AJ1140" s="1">
        <v>0.0</v>
      </c>
      <c r="AK1140" s="1">
        <v>0.0</v>
      </c>
      <c r="AL1140" s="1">
        <v>8.0</v>
      </c>
      <c r="AM1140" s="1">
        <v>0.0</v>
      </c>
      <c r="AN1140" s="1">
        <v>71.0</v>
      </c>
      <c r="AO1140" s="1">
        <v>8.0</v>
      </c>
      <c r="AP1140" s="1">
        <v>7.0</v>
      </c>
      <c r="AQ1140" s="1">
        <v>9.0</v>
      </c>
      <c r="AR1140" s="1">
        <v>8.0</v>
      </c>
      <c r="AS1140" s="1">
        <v>9.0</v>
      </c>
      <c r="AT1140" s="1">
        <v>9.0</v>
      </c>
      <c r="AU1140" s="1">
        <v>1.0</v>
      </c>
      <c r="AV1140" s="1" t="s">
        <v>105</v>
      </c>
      <c r="AW1140" s="1">
        <v>1.0</v>
      </c>
      <c r="AX1140" s="1">
        <v>0.0</v>
      </c>
      <c r="AY1140" s="1">
        <v>1.0</v>
      </c>
      <c r="AZ1140" s="1">
        <v>0.0</v>
      </c>
      <c r="BA1140" s="1">
        <v>0.22</v>
      </c>
      <c r="BB1140" s="1">
        <v>-1.0</v>
      </c>
      <c r="BC1140" s="1">
        <v>1.0</v>
      </c>
      <c r="BD1140" s="1">
        <v>-1.0</v>
      </c>
      <c r="BE1140" s="1">
        <v>-1.0</v>
      </c>
      <c r="BF1140" s="1">
        <v>-1.0</v>
      </c>
      <c r="BG1140" s="1">
        <v>-1.0</v>
      </c>
      <c r="BH1140" s="1">
        <v>-1.0</v>
      </c>
      <c r="BI1140" s="1">
        <v>-1.0</v>
      </c>
      <c r="BJ1140" s="1">
        <v>-1.0</v>
      </c>
      <c r="BK1140" s="1">
        <v>-1.0</v>
      </c>
      <c r="BL1140" s="1">
        <v>-1.0</v>
      </c>
      <c r="BM1140" s="1">
        <v>-1.0</v>
      </c>
      <c r="BN1140" s="1">
        <v>-1.0</v>
      </c>
      <c r="BO1140" s="1">
        <v>-1.0</v>
      </c>
      <c r="BP1140" s="1">
        <v>-1.0</v>
      </c>
      <c r="BQ1140" s="1">
        <v>-1.0</v>
      </c>
      <c r="BR1140" s="1">
        <v>-1.0</v>
      </c>
      <c r="BS1140" s="1">
        <v>-1.0</v>
      </c>
      <c r="BT1140" s="1">
        <v>-1.0</v>
      </c>
      <c r="BU1140" s="1">
        <v>1.0</v>
      </c>
      <c r="BV1140" s="1">
        <v>-1.0</v>
      </c>
      <c r="BW1140" s="1">
        <v>-1.0</v>
      </c>
      <c r="BX1140" s="1">
        <v>-1.0</v>
      </c>
      <c r="BY1140" s="1">
        <v>-1.0</v>
      </c>
      <c r="BZ1140" s="1">
        <v>-1.0</v>
      </c>
      <c r="CA1140" s="1">
        <v>-1.0</v>
      </c>
      <c r="CB1140" s="1">
        <v>-1.0</v>
      </c>
      <c r="CC1140" s="1">
        <v>-1.0</v>
      </c>
      <c r="CD1140" s="1">
        <v>38036.0</v>
      </c>
    </row>
    <row r="1141">
      <c r="A1141" s="1">
        <v>1.5888227E7</v>
      </c>
      <c r="B1141" s="1" t="s">
        <v>6241</v>
      </c>
      <c r="C1141" s="1" t="s">
        <v>6242</v>
      </c>
      <c r="D1141" s="1" t="s">
        <v>6242</v>
      </c>
      <c r="E1141" s="1" t="s">
        <v>85</v>
      </c>
      <c r="I1141" s="1">
        <v>1.1917115E7</v>
      </c>
      <c r="J1141" s="1">
        <v>41673.0</v>
      </c>
      <c r="M1141" s="1">
        <v>0.0</v>
      </c>
      <c r="N1141" s="1">
        <v>1.0</v>
      </c>
      <c r="O1141" s="1">
        <v>1.0</v>
      </c>
      <c r="P1141" s="1" t="s">
        <v>123</v>
      </c>
      <c r="Q1141" s="1" t="s">
        <v>124</v>
      </c>
      <c r="R1141" s="1">
        <v>40.71497</v>
      </c>
      <c r="S1141" s="1">
        <v>-73.96145</v>
      </c>
      <c r="T1141" s="1" t="s">
        <v>91</v>
      </c>
      <c r="U1141" s="1" t="s">
        <v>113</v>
      </c>
      <c r="V1141" s="1">
        <v>2.0</v>
      </c>
      <c r="W1141" s="1">
        <v>1.0</v>
      </c>
      <c r="X1141" s="1">
        <v>1.0</v>
      </c>
      <c r="Y1141" s="1">
        <v>1.0</v>
      </c>
      <c r="Z1141" s="1" t="s">
        <v>93</v>
      </c>
      <c r="AA1141" s="1" t="s">
        <v>6243</v>
      </c>
      <c r="AB1141" s="1">
        <v>110.0</v>
      </c>
      <c r="AC1141" s="1">
        <v>1.0</v>
      </c>
      <c r="AD1141" s="1">
        <v>0.0</v>
      </c>
      <c r="AE1141" s="1">
        <v>3.0</v>
      </c>
      <c r="AF1141" s="1" t="s">
        <v>597</v>
      </c>
      <c r="AG1141" s="1">
        <v>1.0</v>
      </c>
      <c r="AH1141" s="1">
        <v>0.0</v>
      </c>
      <c r="AI1141" s="1">
        <v>0.0</v>
      </c>
      <c r="AJ1141" s="1">
        <v>0.0</v>
      </c>
      <c r="AK1141" s="1">
        <v>0.0</v>
      </c>
      <c r="AL1141" s="1">
        <v>0.0</v>
      </c>
      <c r="AM1141" s="1">
        <v>0.0</v>
      </c>
      <c r="AU1141" s="1">
        <v>1.0</v>
      </c>
      <c r="AV1141" s="1" t="s">
        <v>105</v>
      </c>
      <c r="AW1141" s="1">
        <v>1.0</v>
      </c>
      <c r="AX1141" s="1">
        <v>0.0</v>
      </c>
      <c r="AY1141" s="1">
        <v>1.0</v>
      </c>
      <c r="AZ1141" s="1">
        <v>0.0</v>
      </c>
      <c r="BB1141" s="1">
        <v>-1.0</v>
      </c>
      <c r="BC1141" s="1">
        <v>1.0</v>
      </c>
      <c r="BD1141" s="1">
        <v>-1.0</v>
      </c>
      <c r="BE1141" s="1">
        <v>-1.0</v>
      </c>
      <c r="BF1141" s="1">
        <v>-1.0</v>
      </c>
      <c r="BG1141" s="1">
        <v>-1.0</v>
      </c>
      <c r="BH1141" s="1">
        <v>-1.0</v>
      </c>
      <c r="BI1141" s="1">
        <v>-1.0</v>
      </c>
      <c r="BJ1141" s="1">
        <v>-1.0</v>
      </c>
      <c r="BK1141" s="1">
        <v>-1.0</v>
      </c>
      <c r="BL1141" s="1">
        <v>-1.0</v>
      </c>
      <c r="BM1141" s="1">
        <v>-1.0</v>
      </c>
      <c r="BN1141" s="1">
        <v>-1.0</v>
      </c>
      <c r="BO1141" s="1">
        <v>-1.0</v>
      </c>
      <c r="BP1141" s="1">
        <v>-1.0</v>
      </c>
      <c r="BQ1141" s="1">
        <v>-1.0</v>
      </c>
      <c r="BR1141" s="1">
        <v>-1.0</v>
      </c>
      <c r="BS1141" s="1">
        <v>-1.0</v>
      </c>
      <c r="BT1141" s="1">
        <v>-1.0</v>
      </c>
      <c r="BU1141" s="1">
        <v>1.0</v>
      </c>
      <c r="BV1141" s="1">
        <v>-1.0</v>
      </c>
      <c r="BW1141" s="1">
        <v>-1.0</v>
      </c>
      <c r="BX1141" s="1">
        <v>-1.0</v>
      </c>
      <c r="BY1141" s="1">
        <v>-1.0</v>
      </c>
      <c r="BZ1141" s="1">
        <v>-1.0</v>
      </c>
      <c r="CA1141" s="1">
        <v>-1.0</v>
      </c>
      <c r="CB1141" s="1">
        <v>-1.0</v>
      </c>
      <c r="CC1141" s="1">
        <v>-1.0</v>
      </c>
      <c r="CD1141" s="1">
        <v>38110.0</v>
      </c>
    </row>
    <row r="1142">
      <c r="A1142" s="1">
        <v>3.0153367E7</v>
      </c>
      <c r="B1142" s="1" t="s">
        <v>6244</v>
      </c>
      <c r="E1142" s="1" t="s">
        <v>85</v>
      </c>
      <c r="H1142" s="1" t="s">
        <v>6245</v>
      </c>
      <c r="I1142" s="1">
        <v>4.3981373E7</v>
      </c>
      <c r="J1142" s="1">
        <v>42259.0</v>
      </c>
      <c r="K1142" s="1" t="s">
        <v>134</v>
      </c>
      <c r="L1142" s="1">
        <v>1.0</v>
      </c>
      <c r="M1142" s="1">
        <v>0.0</v>
      </c>
      <c r="N1142" s="1">
        <v>1.0</v>
      </c>
      <c r="O1142" s="1">
        <v>1.0</v>
      </c>
      <c r="P1142" s="1" t="s">
        <v>621</v>
      </c>
      <c r="Q1142" s="1" t="s">
        <v>994</v>
      </c>
      <c r="R1142" s="1">
        <v>40.83488</v>
      </c>
      <c r="S1142" s="1">
        <v>-73.91988</v>
      </c>
      <c r="T1142" s="1" t="s">
        <v>91</v>
      </c>
      <c r="U1142" s="1" t="s">
        <v>113</v>
      </c>
      <c r="V1142" s="1">
        <v>2.0</v>
      </c>
      <c r="W1142" s="1">
        <v>1.0</v>
      </c>
      <c r="X1142" s="1">
        <v>1.0</v>
      </c>
      <c r="Y1142" s="1">
        <v>1.0</v>
      </c>
      <c r="Z1142" s="1" t="s">
        <v>93</v>
      </c>
      <c r="AA1142" s="1" t="s">
        <v>6246</v>
      </c>
      <c r="AB1142" s="1">
        <v>45.0</v>
      </c>
      <c r="AC1142" s="1">
        <v>1.0</v>
      </c>
      <c r="AD1142" s="1">
        <v>0.0</v>
      </c>
      <c r="AE1142" s="1">
        <v>2.0</v>
      </c>
      <c r="AF1142" s="1" t="s">
        <v>202</v>
      </c>
      <c r="AG1142" s="1">
        <v>1.0</v>
      </c>
      <c r="AH1142" s="1">
        <v>0.0</v>
      </c>
      <c r="AI1142" s="1">
        <v>0.0</v>
      </c>
      <c r="AJ1142" s="1">
        <v>0.0</v>
      </c>
      <c r="AK1142" s="1">
        <v>0.0</v>
      </c>
      <c r="AL1142" s="1">
        <v>3.0</v>
      </c>
      <c r="AM1142" s="1">
        <v>3.0</v>
      </c>
      <c r="AN1142" s="1">
        <v>100.0</v>
      </c>
      <c r="AO1142" s="1">
        <v>10.0</v>
      </c>
      <c r="AP1142" s="1">
        <v>10.0</v>
      </c>
      <c r="AQ1142" s="1">
        <v>10.0</v>
      </c>
      <c r="AR1142" s="1">
        <v>10.0</v>
      </c>
      <c r="AS1142" s="1">
        <v>10.0</v>
      </c>
      <c r="AT1142" s="1">
        <v>10.0</v>
      </c>
      <c r="AU1142" s="1">
        <v>1.0</v>
      </c>
      <c r="AV1142" s="1" t="s">
        <v>105</v>
      </c>
      <c r="AW1142" s="1">
        <v>1.0</v>
      </c>
      <c r="AX1142" s="1">
        <v>0.0</v>
      </c>
      <c r="AY1142" s="1">
        <v>1.0</v>
      </c>
      <c r="AZ1142" s="1">
        <v>0.0</v>
      </c>
      <c r="BA1142" s="1">
        <v>0.57</v>
      </c>
      <c r="BB1142" s="1">
        <v>-1.0</v>
      </c>
      <c r="BC1142" s="1">
        <v>1.0</v>
      </c>
      <c r="BD1142" s="1">
        <v>-1.0</v>
      </c>
      <c r="BE1142" s="1">
        <v>-1.0</v>
      </c>
      <c r="BF1142" s="1">
        <v>-1.0</v>
      </c>
      <c r="BG1142" s="1">
        <v>-1.0</v>
      </c>
      <c r="BH1142" s="1">
        <v>-1.0</v>
      </c>
      <c r="BI1142" s="1">
        <v>-1.0</v>
      </c>
      <c r="BJ1142" s="1">
        <v>-1.0</v>
      </c>
      <c r="BK1142" s="1">
        <v>-1.0</v>
      </c>
      <c r="BL1142" s="1">
        <v>-1.0</v>
      </c>
      <c r="BM1142" s="1">
        <v>-1.0</v>
      </c>
      <c r="BN1142" s="1">
        <v>1.0</v>
      </c>
      <c r="BO1142" s="1">
        <v>-1.0</v>
      </c>
      <c r="BP1142" s="1">
        <v>-1.0</v>
      </c>
      <c r="BQ1142" s="1">
        <v>-1.0</v>
      </c>
      <c r="BR1142" s="1">
        <v>-1.0</v>
      </c>
      <c r="BS1142" s="1">
        <v>-1.0</v>
      </c>
      <c r="BT1142" s="1">
        <v>-1.0</v>
      </c>
      <c r="BU1142" s="1">
        <v>1.0</v>
      </c>
      <c r="BV1142" s="1">
        <v>-1.0</v>
      </c>
      <c r="BW1142" s="1">
        <v>-1.0</v>
      </c>
      <c r="BX1142" s="1">
        <v>-1.0</v>
      </c>
      <c r="BY1142" s="1">
        <v>-1.0</v>
      </c>
      <c r="BZ1142" s="1">
        <v>-1.0</v>
      </c>
      <c r="CA1142" s="1">
        <v>-1.0</v>
      </c>
      <c r="CB1142" s="1">
        <v>-1.0</v>
      </c>
      <c r="CC1142" s="1">
        <v>-1.0</v>
      </c>
      <c r="CD1142" s="1">
        <v>38136.0</v>
      </c>
    </row>
    <row r="1143">
      <c r="A1143" s="1">
        <v>3.6441908E7</v>
      </c>
      <c r="B1143" s="1" t="s">
        <v>6247</v>
      </c>
      <c r="E1143" s="1" t="s">
        <v>85</v>
      </c>
      <c r="I1143" s="1">
        <v>1.12024431E8</v>
      </c>
      <c r="J1143" s="1">
        <v>42753.0</v>
      </c>
      <c r="M1143" s="1">
        <v>0.0</v>
      </c>
      <c r="N1143" s="1">
        <v>2.0</v>
      </c>
      <c r="O1143" s="1">
        <v>0.0</v>
      </c>
      <c r="P1143" s="1" t="s">
        <v>89</v>
      </c>
      <c r="Q1143" s="1" t="s">
        <v>90</v>
      </c>
      <c r="R1143" s="1">
        <v>40.70597</v>
      </c>
      <c r="S1143" s="1">
        <v>-74.01562</v>
      </c>
      <c r="T1143" s="1" t="s">
        <v>91</v>
      </c>
      <c r="U1143" s="1" t="s">
        <v>113</v>
      </c>
      <c r="V1143" s="1">
        <v>2.0</v>
      </c>
      <c r="W1143" s="1">
        <v>1.0</v>
      </c>
      <c r="X1143" s="1">
        <v>2.0</v>
      </c>
      <c r="Y1143" s="1">
        <v>1.0</v>
      </c>
      <c r="Z1143" s="1" t="s">
        <v>93</v>
      </c>
      <c r="AA1143" s="1" t="s">
        <v>6248</v>
      </c>
      <c r="AB1143" s="1">
        <v>99.0</v>
      </c>
      <c r="AC1143" s="1">
        <v>2.0</v>
      </c>
      <c r="AD1143" s="1">
        <v>45.0</v>
      </c>
      <c r="AE1143" s="1">
        <v>4.0</v>
      </c>
      <c r="AF1143" s="1" t="s">
        <v>137</v>
      </c>
      <c r="AG1143" s="1">
        <v>1.0</v>
      </c>
      <c r="AH1143" s="1">
        <v>0.0</v>
      </c>
      <c r="AI1143" s="1">
        <v>0.0</v>
      </c>
      <c r="AJ1143" s="1">
        <v>12.0</v>
      </c>
      <c r="AK1143" s="1">
        <v>22.0</v>
      </c>
      <c r="AL1143" s="1">
        <v>0.0</v>
      </c>
      <c r="AM1143" s="1">
        <v>0.0</v>
      </c>
      <c r="AU1143" s="1">
        <v>1.0</v>
      </c>
      <c r="AV1143" s="1" t="s">
        <v>96</v>
      </c>
      <c r="AW1143" s="1">
        <v>1.0</v>
      </c>
      <c r="AX1143" s="1">
        <v>0.0</v>
      </c>
      <c r="AY1143" s="1">
        <v>1.0</v>
      </c>
      <c r="AZ1143" s="1">
        <v>0.0</v>
      </c>
      <c r="BB1143" s="1">
        <v>-1.0</v>
      </c>
      <c r="BC1143" s="1">
        <v>1.0</v>
      </c>
      <c r="BD1143" s="1">
        <v>-1.0</v>
      </c>
      <c r="BE1143" s="1">
        <v>-1.0</v>
      </c>
      <c r="BF1143" s="1">
        <v>-1.0</v>
      </c>
      <c r="BG1143" s="1">
        <v>-1.0</v>
      </c>
      <c r="BH1143" s="1">
        <v>-1.0</v>
      </c>
      <c r="BI1143" s="1">
        <v>-1.0</v>
      </c>
      <c r="BJ1143" s="1">
        <v>-1.0</v>
      </c>
      <c r="BK1143" s="1">
        <v>-1.0</v>
      </c>
      <c r="BL1143" s="1">
        <v>-1.0</v>
      </c>
      <c r="BM1143" s="1">
        <v>1.0</v>
      </c>
      <c r="BN1143" s="1">
        <v>1.0</v>
      </c>
      <c r="BO1143" s="1">
        <v>1.0</v>
      </c>
      <c r="BP1143" s="1">
        <v>-1.0</v>
      </c>
      <c r="BQ1143" s="1">
        <v>-1.0</v>
      </c>
      <c r="BR1143" s="1">
        <v>-1.0</v>
      </c>
      <c r="BS1143" s="1">
        <v>-1.0</v>
      </c>
      <c r="BT1143" s="1">
        <v>-1.0</v>
      </c>
      <c r="BU1143" s="1">
        <v>1.0</v>
      </c>
      <c r="BV1143" s="1">
        <v>-1.0</v>
      </c>
      <c r="BW1143" s="1">
        <v>1.0</v>
      </c>
      <c r="BX1143" s="1">
        <v>1.0</v>
      </c>
      <c r="BY1143" s="1">
        <v>-1.0</v>
      </c>
      <c r="BZ1143" s="1">
        <v>-1.0</v>
      </c>
      <c r="CA1143" s="1">
        <v>-1.0</v>
      </c>
      <c r="CB1143" s="1">
        <v>-1.0</v>
      </c>
      <c r="CC1143" s="1">
        <v>-1.0</v>
      </c>
      <c r="CD1143" s="1">
        <v>38146.0</v>
      </c>
    </row>
    <row r="1144">
      <c r="A1144" s="1">
        <v>2.8111213E7</v>
      </c>
      <c r="B1144" s="1" t="s">
        <v>6249</v>
      </c>
      <c r="C1144" s="1" t="s">
        <v>6250</v>
      </c>
      <c r="D1144" s="1" t="s">
        <v>6251</v>
      </c>
      <c r="E1144" s="1" t="s">
        <v>85</v>
      </c>
      <c r="F1144" s="1" t="s">
        <v>6252</v>
      </c>
      <c r="G1144" s="1" t="s">
        <v>6253</v>
      </c>
      <c r="H1144" s="2" t="str">
        <f>- please feel to come and go at your own pace but I am hopeful that all my guests are courteous and respectful of my space and The Beautiful city of NYC</f>
        <v>#ERROR!</v>
      </c>
      <c r="I1144" s="1">
        <v>2.0359104E7</v>
      </c>
      <c r="J1144" s="1">
        <v>41872.0</v>
      </c>
      <c r="K1144" s="1" t="s">
        <v>134</v>
      </c>
      <c r="L1144" s="1">
        <v>1.0</v>
      </c>
      <c r="M1144" s="1">
        <v>1.0</v>
      </c>
      <c r="N1144" s="1">
        <v>1.0</v>
      </c>
      <c r="O1144" s="1">
        <v>1.0</v>
      </c>
      <c r="P1144" s="1" t="s">
        <v>621</v>
      </c>
      <c r="Q1144" s="1" t="s">
        <v>1608</v>
      </c>
      <c r="R1144" s="1">
        <v>40.8106</v>
      </c>
      <c r="S1144" s="1">
        <v>-73.91667</v>
      </c>
      <c r="T1144" s="1" t="s">
        <v>289</v>
      </c>
      <c r="U1144" s="1" t="s">
        <v>113</v>
      </c>
      <c r="V1144" s="1">
        <v>2.0</v>
      </c>
      <c r="W1144" s="1">
        <v>1.0</v>
      </c>
      <c r="X1144" s="1">
        <v>1.0</v>
      </c>
      <c r="Y1144" s="1">
        <v>1.0</v>
      </c>
      <c r="Z1144" s="1" t="s">
        <v>93</v>
      </c>
      <c r="AA1144" s="1" t="s">
        <v>6254</v>
      </c>
      <c r="AB1144" s="1">
        <v>68.0</v>
      </c>
      <c r="AC1144" s="1">
        <v>1.0</v>
      </c>
      <c r="AD1144" s="1">
        <v>0.0</v>
      </c>
      <c r="AE1144" s="1">
        <v>1.0</v>
      </c>
      <c r="AF1144" s="1" t="s">
        <v>407</v>
      </c>
      <c r="AG1144" s="1">
        <v>1.0</v>
      </c>
      <c r="AH1144" s="1">
        <v>23.0</v>
      </c>
      <c r="AI1144" s="1">
        <v>42.0</v>
      </c>
      <c r="AJ1144" s="1">
        <v>72.0</v>
      </c>
      <c r="AK1144" s="1">
        <v>347.0</v>
      </c>
      <c r="AL1144" s="1">
        <v>16.0</v>
      </c>
      <c r="AM1144" s="1">
        <v>16.0</v>
      </c>
      <c r="AN1144" s="1">
        <v>94.0</v>
      </c>
      <c r="AO1144" s="1">
        <v>10.0</v>
      </c>
      <c r="AP1144" s="1">
        <v>9.0</v>
      </c>
      <c r="AQ1144" s="1">
        <v>10.0</v>
      </c>
      <c r="AR1144" s="1">
        <v>9.0</v>
      </c>
      <c r="AS1144" s="1">
        <v>9.0</v>
      </c>
      <c r="AT1144" s="1">
        <v>9.0</v>
      </c>
      <c r="AU1144" s="1">
        <v>1.0</v>
      </c>
      <c r="AV1144" s="1" t="s">
        <v>117</v>
      </c>
      <c r="AW1144" s="1">
        <v>1.0</v>
      </c>
      <c r="AX1144" s="1">
        <v>0.0</v>
      </c>
      <c r="AY1144" s="1">
        <v>1.0</v>
      </c>
      <c r="AZ1144" s="1">
        <v>0.0</v>
      </c>
      <c r="BA1144" s="1">
        <v>1.55</v>
      </c>
      <c r="BB1144" s="1">
        <v>-1.0</v>
      </c>
      <c r="BC1144" s="1">
        <v>1.0</v>
      </c>
      <c r="BD1144" s="1">
        <v>-1.0</v>
      </c>
      <c r="BE1144" s="1">
        <v>-1.0</v>
      </c>
      <c r="BF1144" s="1">
        <v>-1.0</v>
      </c>
      <c r="BG1144" s="1">
        <v>-1.0</v>
      </c>
      <c r="BH1144" s="1">
        <v>-1.0</v>
      </c>
      <c r="BI1144" s="1">
        <v>1.0</v>
      </c>
      <c r="BJ1144" s="1">
        <v>1.0</v>
      </c>
      <c r="BK1144" s="1">
        <v>-1.0</v>
      </c>
      <c r="BL1144" s="1">
        <v>-1.0</v>
      </c>
      <c r="BM1144" s="1">
        <v>-1.0</v>
      </c>
      <c r="BN1144" s="1">
        <v>-1.0</v>
      </c>
      <c r="BO1144" s="1">
        <v>-1.0</v>
      </c>
      <c r="BP1144" s="1">
        <v>-1.0</v>
      </c>
      <c r="BQ1144" s="1">
        <v>-1.0</v>
      </c>
      <c r="BR1144" s="1">
        <v>-1.0</v>
      </c>
      <c r="BS1144" s="1">
        <v>-1.0</v>
      </c>
      <c r="BT1144" s="1">
        <v>-1.0</v>
      </c>
      <c r="BU1144" s="1">
        <v>1.0</v>
      </c>
      <c r="BV1144" s="1">
        <v>-1.0</v>
      </c>
      <c r="BW1144" s="1">
        <v>-1.0</v>
      </c>
      <c r="BX1144" s="1">
        <v>-1.0</v>
      </c>
      <c r="BY1144" s="1">
        <v>-1.0</v>
      </c>
      <c r="BZ1144" s="1">
        <v>-1.0</v>
      </c>
      <c r="CA1144" s="1">
        <v>-1.0</v>
      </c>
      <c r="CB1144" s="1">
        <v>1.0</v>
      </c>
      <c r="CC1144" s="1">
        <v>-1.0</v>
      </c>
      <c r="CD1144" s="1">
        <v>38158.0</v>
      </c>
    </row>
    <row r="1145">
      <c r="A1145" s="1">
        <v>2.1325114E7</v>
      </c>
      <c r="B1145" s="1" t="s">
        <v>6255</v>
      </c>
      <c r="C1145" s="1" t="s">
        <v>6256</v>
      </c>
      <c r="D1145" s="1" t="s">
        <v>6256</v>
      </c>
      <c r="E1145" s="1" t="s">
        <v>85</v>
      </c>
      <c r="I1145" s="1">
        <v>4.9582324E7</v>
      </c>
      <c r="J1145" s="1">
        <v>42329.0</v>
      </c>
      <c r="M1145" s="1">
        <v>0.0</v>
      </c>
      <c r="N1145" s="1">
        <v>1.0</v>
      </c>
      <c r="O1145" s="1">
        <v>0.0</v>
      </c>
      <c r="P1145" s="1" t="s">
        <v>123</v>
      </c>
      <c r="Q1145" s="1" t="s">
        <v>6257</v>
      </c>
      <c r="R1145" s="1">
        <v>40.69276</v>
      </c>
      <c r="S1145" s="1">
        <v>-73.98374</v>
      </c>
      <c r="T1145" s="1" t="s">
        <v>289</v>
      </c>
      <c r="U1145" s="1" t="s">
        <v>113</v>
      </c>
      <c r="V1145" s="1">
        <v>2.0</v>
      </c>
      <c r="W1145" s="1">
        <v>1.0</v>
      </c>
      <c r="X1145" s="1">
        <v>1.0</v>
      </c>
      <c r="Y1145" s="1">
        <v>1.0</v>
      </c>
      <c r="Z1145" s="1" t="s">
        <v>2866</v>
      </c>
      <c r="AA1145" s="1" t="s">
        <v>6258</v>
      </c>
      <c r="AB1145" s="1">
        <v>119.0</v>
      </c>
      <c r="AC1145" s="1">
        <v>1.0</v>
      </c>
      <c r="AD1145" s="1">
        <v>0.0</v>
      </c>
      <c r="AE1145" s="1">
        <v>1.0</v>
      </c>
      <c r="AF1145" s="1" t="s">
        <v>378</v>
      </c>
      <c r="AG1145" s="1">
        <v>1.0</v>
      </c>
      <c r="AH1145" s="1">
        <v>0.0</v>
      </c>
      <c r="AI1145" s="1">
        <v>0.0</v>
      </c>
      <c r="AJ1145" s="1">
        <v>0.0</v>
      </c>
      <c r="AK1145" s="1">
        <v>0.0</v>
      </c>
      <c r="AL1145" s="1">
        <v>0.0</v>
      </c>
      <c r="AM1145" s="1">
        <v>0.0</v>
      </c>
      <c r="AU1145" s="1">
        <v>0.0</v>
      </c>
      <c r="AV1145" s="1" t="s">
        <v>117</v>
      </c>
      <c r="AW1145" s="1">
        <v>1.0</v>
      </c>
      <c r="AX1145" s="1">
        <v>0.0</v>
      </c>
      <c r="AY1145" s="1">
        <v>1.0</v>
      </c>
      <c r="AZ1145" s="1">
        <v>0.0</v>
      </c>
      <c r="BB1145" s="1">
        <v>-1.0</v>
      </c>
      <c r="BC1145" s="1">
        <v>1.0</v>
      </c>
      <c r="BD1145" s="1">
        <v>-1.0</v>
      </c>
      <c r="BE1145" s="1">
        <v>-1.0</v>
      </c>
      <c r="BF1145" s="1">
        <v>-1.0</v>
      </c>
      <c r="BG1145" s="1">
        <v>-1.0</v>
      </c>
      <c r="BH1145" s="1">
        <v>-1.0</v>
      </c>
      <c r="BI1145" s="1">
        <v>-1.0</v>
      </c>
      <c r="BJ1145" s="1">
        <v>1.0</v>
      </c>
      <c r="BK1145" s="1">
        <v>-1.0</v>
      </c>
      <c r="BL1145" s="1">
        <v>-1.0</v>
      </c>
      <c r="BM1145" s="1">
        <v>1.0</v>
      </c>
      <c r="BN1145" s="1">
        <v>1.0</v>
      </c>
      <c r="BO1145" s="1">
        <v>1.0</v>
      </c>
      <c r="BP1145" s="1">
        <v>-1.0</v>
      </c>
      <c r="BQ1145" s="1">
        <v>-1.0</v>
      </c>
      <c r="BR1145" s="1">
        <v>-1.0</v>
      </c>
      <c r="BS1145" s="1">
        <v>-1.0</v>
      </c>
      <c r="BT1145" s="1">
        <v>1.0</v>
      </c>
      <c r="BU1145" s="1">
        <v>1.0</v>
      </c>
      <c r="BV1145" s="1">
        <v>-1.0</v>
      </c>
      <c r="BW1145" s="1">
        <v>-1.0</v>
      </c>
      <c r="BX1145" s="1">
        <v>-1.0</v>
      </c>
      <c r="BY1145" s="1">
        <v>1.0</v>
      </c>
      <c r="BZ1145" s="1">
        <v>-1.0</v>
      </c>
      <c r="CA1145" s="1">
        <v>-1.0</v>
      </c>
      <c r="CB1145" s="1">
        <v>-1.0</v>
      </c>
      <c r="CC1145" s="1">
        <v>-1.0</v>
      </c>
      <c r="CD1145" s="1">
        <v>38238.0</v>
      </c>
    </row>
    <row r="1146">
      <c r="A1146" s="1">
        <v>3.5031409E7</v>
      </c>
      <c r="B1146" s="1" t="s">
        <v>6259</v>
      </c>
      <c r="C1146" s="1" t="s">
        <v>6260</v>
      </c>
      <c r="D1146" s="1" t="s">
        <v>6261</v>
      </c>
      <c r="E1146" s="1" t="s">
        <v>85</v>
      </c>
      <c r="F1146" s="1" t="s">
        <v>6262</v>
      </c>
      <c r="G1146" s="1" t="s">
        <v>6263</v>
      </c>
      <c r="H1146" s="1" t="s">
        <v>6264</v>
      </c>
      <c r="I1146" s="1">
        <v>1.23936733E8</v>
      </c>
      <c r="J1146" s="1">
        <v>42827.0</v>
      </c>
      <c r="K1146" s="1" t="s">
        <v>134</v>
      </c>
      <c r="L1146" s="1">
        <v>1.0</v>
      </c>
      <c r="M1146" s="1">
        <v>0.0</v>
      </c>
      <c r="N1146" s="1">
        <v>1.0</v>
      </c>
      <c r="O1146" s="1">
        <v>0.0</v>
      </c>
      <c r="P1146" s="1" t="s">
        <v>89</v>
      </c>
      <c r="Q1146" s="1" t="s">
        <v>90</v>
      </c>
      <c r="R1146" s="1">
        <v>40.74847</v>
      </c>
      <c r="S1146" s="1">
        <v>-73.98629</v>
      </c>
      <c r="T1146" s="1" t="s">
        <v>91</v>
      </c>
      <c r="U1146" s="1" t="s">
        <v>92</v>
      </c>
      <c r="V1146" s="1">
        <v>2.0</v>
      </c>
      <c r="W1146" s="1">
        <v>1.0</v>
      </c>
      <c r="X1146" s="1">
        <v>1.0</v>
      </c>
      <c r="Y1146" s="1">
        <v>2.0</v>
      </c>
      <c r="Z1146" s="1" t="s">
        <v>93</v>
      </c>
      <c r="AA1146" s="1" t="s">
        <v>6265</v>
      </c>
      <c r="AB1146" s="1">
        <v>180.0</v>
      </c>
      <c r="AC1146" s="1">
        <v>1.0</v>
      </c>
      <c r="AD1146" s="1">
        <v>20.0</v>
      </c>
      <c r="AE1146" s="1">
        <v>1.0</v>
      </c>
      <c r="AF1146" s="1" t="s">
        <v>797</v>
      </c>
      <c r="AG1146" s="1">
        <v>1.0</v>
      </c>
      <c r="AH1146" s="1">
        <v>27.0</v>
      </c>
      <c r="AI1146" s="1">
        <v>57.0</v>
      </c>
      <c r="AJ1146" s="1">
        <v>81.0</v>
      </c>
      <c r="AK1146" s="1">
        <v>260.0</v>
      </c>
      <c r="AL1146" s="1">
        <v>5.0</v>
      </c>
      <c r="AM1146" s="1">
        <v>5.0</v>
      </c>
      <c r="AN1146" s="1">
        <v>88.0</v>
      </c>
      <c r="AO1146" s="1">
        <v>10.0</v>
      </c>
      <c r="AP1146" s="1">
        <v>10.0</v>
      </c>
      <c r="AQ1146" s="1">
        <v>10.0</v>
      </c>
      <c r="AR1146" s="1">
        <v>8.0</v>
      </c>
      <c r="AS1146" s="1">
        <v>9.0</v>
      </c>
      <c r="AT1146" s="1">
        <v>8.0</v>
      </c>
      <c r="AU1146" s="1">
        <v>0.0</v>
      </c>
      <c r="AV1146" s="1" t="s">
        <v>96</v>
      </c>
      <c r="AW1146" s="1">
        <v>1.0</v>
      </c>
      <c r="AX1146" s="1">
        <v>1.0</v>
      </c>
      <c r="AY1146" s="1">
        <v>0.0</v>
      </c>
      <c r="AZ1146" s="1">
        <v>0.0</v>
      </c>
      <c r="BA1146" s="1">
        <v>3.41</v>
      </c>
      <c r="BB1146" s="1">
        <v>-1.0</v>
      </c>
      <c r="BC1146" s="1">
        <v>1.0</v>
      </c>
      <c r="BD1146" s="1">
        <v>-1.0</v>
      </c>
      <c r="BE1146" s="1">
        <v>-1.0</v>
      </c>
      <c r="BF1146" s="1">
        <v>-1.0</v>
      </c>
      <c r="BG1146" s="1">
        <v>-1.0</v>
      </c>
      <c r="BH1146" s="1">
        <v>-1.0</v>
      </c>
      <c r="BI1146" s="1">
        <v>-1.0</v>
      </c>
      <c r="BJ1146" s="1">
        <v>1.0</v>
      </c>
      <c r="BK1146" s="1">
        <v>1.0</v>
      </c>
      <c r="BL1146" s="1">
        <v>-1.0</v>
      </c>
      <c r="BM1146" s="1">
        <v>-1.0</v>
      </c>
      <c r="BN1146" s="1">
        <v>-1.0</v>
      </c>
      <c r="BO1146" s="1">
        <v>-1.0</v>
      </c>
      <c r="BP1146" s="1">
        <v>1.0</v>
      </c>
      <c r="BQ1146" s="1">
        <v>-1.0</v>
      </c>
      <c r="BR1146" s="1">
        <v>-1.0</v>
      </c>
      <c r="BS1146" s="1">
        <v>-1.0</v>
      </c>
      <c r="BT1146" s="1">
        <v>-1.0</v>
      </c>
      <c r="BU1146" s="1">
        <v>1.0</v>
      </c>
      <c r="BV1146" s="1">
        <v>1.0</v>
      </c>
      <c r="BW1146" s="1">
        <v>-1.0</v>
      </c>
      <c r="BX1146" s="1">
        <v>-1.0</v>
      </c>
      <c r="BY1146" s="1">
        <v>-1.0</v>
      </c>
      <c r="BZ1146" s="1">
        <v>-1.0</v>
      </c>
      <c r="CA1146" s="1">
        <v>-1.0</v>
      </c>
      <c r="CB1146" s="1">
        <v>-1.0</v>
      </c>
      <c r="CC1146" s="1">
        <v>-1.0</v>
      </c>
      <c r="CD1146" s="1">
        <v>38248.0</v>
      </c>
    </row>
    <row r="1147">
      <c r="A1147" s="1">
        <v>9391541.0</v>
      </c>
      <c r="B1147" s="1" t="s">
        <v>6266</v>
      </c>
      <c r="C1147" s="1" t="s">
        <v>6267</v>
      </c>
      <c r="D1147" s="1" t="s">
        <v>6267</v>
      </c>
      <c r="E1147" s="1" t="s">
        <v>85</v>
      </c>
      <c r="H1147" s="1" t="s">
        <v>6268</v>
      </c>
      <c r="I1147" s="1">
        <v>1.6098958E7</v>
      </c>
      <c r="J1147" s="1">
        <v>41787.0</v>
      </c>
      <c r="K1147" s="1" t="s">
        <v>88</v>
      </c>
      <c r="L1147" s="1">
        <v>0.98</v>
      </c>
      <c r="M1147" s="1">
        <v>0.0</v>
      </c>
      <c r="N1147" s="1">
        <v>96.0</v>
      </c>
      <c r="O1147" s="1">
        <v>1.0</v>
      </c>
      <c r="P1147" s="1" t="s">
        <v>89</v>
      </c>
      <c r="Q1147" s="1" t="s">
        <v>90</v>
      </c>
      <c r="R1147" s="1">
        <v>40.79312</v>
      </c>
      <c r="S1147" s="1">
        <v>-73.96606</v>
      </c>
      <c r="T1147" s="1" t="s">
        <v>91</v>
      </c>
      <c r="U1147" s="1" t="s">
        <v>92</v>
      </c>
      <c r="V1147" s="1">
        <v>3.0</v>
      </c>
      <c r="W1147" s="1">
        <v>1.0</v>
      </c>
      <c r="X1147" s="1">
        <v>1.0</v>
      </c>
      <c r="Y1147" s="1">
        <v>1.0</v>
      </c>
      <c r="Z1147" s="1" t="s">
        <v>93</v>
      </c>
      <c r="AA1147" s="1" t="s">
        <v>5957</v>
      </c>
      <c r="AB1147" s="1">
        <v>156.0</v>
      </c>
      <c r="AC1147" s="1">
        <v>1.0</v>
      </c>
      <c r="AD1147" s="1">
        <v>0.0</v>
      </c>
      <c r="AE1147" s="1">
        <v>30.0</v>
      </c>
      <c r="AF1147" s="1" t="s">
        <v>95</v>
      </c>
      <c r="AG1147" s="1">
        <v>1.0</v>
      </c>
      <c r="AH1147" s="1">
        <v>0.0</v>
      </c>
      <c r="AI1147" s="1">
        <v>13.0</v>
      </c>
      <c r="AJ1147" s="1">
        <v>13.0</v>
      </c>
      <c r="AK1147" s="1">
        <v>252.0</v>
      </c>
      <c r="AL1147" s="1">
        <v>1.0</v>
      </c>
      <c r="AM1147" s="1">
        <v>1.0</v>
      </c>
      <c r="AN1147" s="1">
        <v>20.0</v>
      </c>
      <c r="AO1147" s="1">
        <v>2.0</v>
      </c>
      <c r="AP1147" s="1">
        <v>6.0</v>
      </c>
      <c r="AQ1147" s="1">
        <v>2.0</v>
      </c>
      <c r="AR1147" s="1">
        <v>4.0</v>
      </c>
      <c r="AS1147" s="1">
        <v>6.0</v>
      </c>
      <c r="AT1147" s="1">
        <v>2.0</v>
      </c>
      <c r="AU1147" s="1">
        <v>0.0</v>
      </c>
      <c r="AV1147" s="1" t="s">
        <v>96</v>
      </c>
      <c r="AW1147" s="1">
        <v>96.0</v>
      </c>
      <c r="AX1147" s="1">
        <v>95.0</v>
      </c>
      <c r="AY1147" s="1">
        <v>1.0</v>
      </c>
      <c r="AZ1147" s="1">
        <v>0.0</v>
      </c>
      <c r="BA1147" s="1">
        <v>0.1</v>
      </c>
      <c r="BB1147" s="1">
        <v>1.0</v>
      </c>
      <c r="BC1147" s="1">
        <v>1.0</v>
      </c>
      <c r="BD1147" s="1">
        <v>-1.0</v>
      </c>
      <c r="BE1147" s="1">
        <v>-1.0</v>
      </c>
      <c r="BF1147" s="1">
        <v>-1.0</v>
      </c>
      <c r="BG1147" s="1">
        <v>-1.0</v>
      </c>
      <c r="BH1147" s="1">
        <v>-1.0</v>
      </c>
      <c r="BI1147" s="1">
        <v>-1.0</v>
      </c>
      <c r="BJ1147" s="1">
        <v>1.0</v>
      </c>
      <c r="BK1147" s="1">
        <v>-1.0</v>
      </c>
      <c r="BL1147" s="1">
        <v>-1.0</v>
      </c>
      <c r="BM1147" s="1">
        <v>1.0</v>
      </c>
      <c r="BN1147" s="1">
        <v>1.0</v>
      </c>
      <c r="BO1147" s="1">
        <v>-1.0</v>
      </c>
      <c r="BP1147" s="1">
        <v>1.0</v>
      </c>
      <c r="BQ1147" s="1">
        <v>-1.0</v>
      </c>
      <c r="BR1147" s="1">
        <v>-1.0</v>
      </c>
      <c r="BS1147" s="1">
        <v>-1.0</v>
      </c>
      <c r="BT1147" s="1">
        <v>-1.0</v>
      </c>
      <c r="BU1147" s="1">
        <v>1.0</v>
      </c>
      <c r="BV1147" s="1">
        <v>-1.0</v>
      </c>
      <c r="BW1147" s="1">
        <v>1.0</v>
      </c>
      <c r="BX1147" s="1">
        <v>-1.0</v>
      </c>
      <c r="BY1147" s="1">
        <v>-1.0</v>
      </c>
      <c r="BZ1147" s="1">
        <v>1.0</v>
      </c>
      <c r="CA1147" s="1">
        <v>-1.0</v>
      </c>
      <c r="CB1147" s="1">
        <v>1.0</v>
      </c>
      <c r="CC1147" s="1">
        <v>-1.0</v>
      </c>
      <c r="CD1147" s="1">
        <v>38249.0</v>
      </c>
    </row>
    <row r="1148">
      <c r="A1148" s="1">
        <v>1.8226037E7</v>
      </c>
      <c r="B1148" s="1" t="s">
        <v>6269</v>
      </c>
      <c r="C1148" s="1" t="s">
        <v>6270</v>
      </c>
      <c r="D1148" s="1" t="s">
        <v>6270</v>
      </c>
      <c r="E1148" s="1" t="s">
        <v>85</v>
      </c>
      <c r="I1148" s="1">
        <v>2.995096E7</v>
      </c>
      <c r="J1148" s="1">
        <v>42087.0</v>
      </c>
      <c r="K1148" s="1" t="s">
        <v>88</v>
      </c>
      <c r="L1148" s="1">
        <v>1.0</v>
      </c>
      <c r="M1148" s="1">
        <v>0.0</v>
      </c>
      <c r="N1148" s="1">
        <v>1.0</v>
      </c>
      <c r="O1148" s="1">
        <v>0.0</v>
      </c>
      <c r="P1148" s="1" t="s">
        <v>123</v>
      </c>
      <c r="Q1148" s="1" t="s">
        <v>321</v>
      </c>
      <c r="R1148" s="1">
        <v>40.68697</v>
      </c>
      <c r="S1148" s="1">
        <v>-73.9615</v>
      </c>
      <c r="T1148" s="1" t="s">
        <v>91</v>
      </c>
      <c r="U1148" s="1" t="s">
        <v>113</v>
      </c>
      <c r="V1148" s="1">
        <v>1.0</v>
      </c>
      <c r="W1148" s="1">
        <v>1.0</v>
      </c>
      <c r="X1148" s="1">
        <v>1.0</v>
      </c>
      <c r="Y1148" s="1">
        <v>1.0</v>
      </c>
      <c r="Z1148" s="1" t="s">
        <v>93</v>
      </c>
      <c r="AA1148" s="1" t="s">
        <v>6271</v>
      </c>
      <c r="AB1148" s="1">
        <v>75.0</v>
      </c>
      <c r="AC1148" s="1">
        <v>1.0</v>
      </c>
      <c r="AD1148" s="1">
        <v>0.0</v>
      </c>
      <c r="AE1148" s="1">
        <v>4.0</v>
      </c>
      <c r="AF1148" s="1" t="s">
        <v>127</v>
      </c>
      <c r="AG1148" s="1">
        <v>1.0</v>
      </c>
      <c r="AH1148" s="1">
        <v>1.0</v>
      </c>
      <c r="AI1148" s="1">
        <v>1.0</v>
      </c>
      <c r="AJ1148" s="1">
        <v>10.0</v>
      </c>
      <c r="AK1148" s="1">
        <v>10.0</v>
      </c>
      <c r="AL1148" s="1">
        <v>14.0</v>
      </c>
      <c r="AM1148" s="1">
        <v>7.0</v>
      </c>
      <c r="AN1148" s="1">
        <v>96.0</v>
      </c>
      <c r="AO1148" s="1">
        <v>10.0</v>
      </c>
      <c r="AP1148" s="1">
        <v>9.0</v>
      </c>
      <c r="AQ1148" s="1">
        <v>9.0</v>
      </c>
      <c r="AR1148" s="1">
        <v>10.0</v>
      </c>
      <c r="AS1148" s="1">
        <v>9.0</v>
      </c>
      <c r="AT1148" s="1">
        <v>10.0</v>
      </c>
      <c r="AU1148" s="1">
        <v>0.0</v>
      </c>
      <c r="AV1148" s="1" t="s">
        <v>117</v>
      </c>
      <c r="AW1148" s="1">
        <v>1.0</v>
      </c>
      <c r="AX1148" s="1">
        <v>0.0</v>
      </c>
      <c r="AY1148" s="1">
        <v>1.0</v>
      </c>
      <c r="AZ1148" s="1">
        <v>0.0</v>
      </c>
      <c r="BA1148" s="1">
        <v>0.54</v>
      </c>
      <c r="BB1148" s="1">
        <v>-1.0</v>
      </c>
      <c r="BC1148" s="1">
        <v>1.0</v>
      </c>
      <c r="BD1148" s="1">
        <v>-1.0</v>
      </c>
      <c r="BE1148" s="1">
        <v>-1.0</v>
      </c>
      <c r="BF1148" s="1">
        <v>1.0</v>
      </c>
      <c r="BG1148" s="1">
        <v>-1.0</v>
      </c>
      <c r="BH1148" s="1">
        <v>-1.0</v>
      </c>
      <c r="BI1148" s="1">
        <v>-1.0</v>
      </c>
      <c r="BJ1148" s="1">
        <v>1.0</v>
      </c>
      <c r="BK1148" s="1">
        <v>-1.0</v>
      </c>
      <c r="BL1148" s="1">
        <v>1.0</v>
      </c>
      <c r="BM1148" s="1">
        <v>1.0</v>
      </c>
      <c r="BN1148" s="1">
        <v>1.0</v>
      </c>
      <c r="BO1148" s="1">
        <v>1.0</v>
      </c>
      <c r="BP1148" s="1">
        <v>-1.0</v>
      </c>
      <c r="BQ1148" s="1">
        <v>1.0</v>
      </c>
      <c r="BR1148" s="1">
        <v>1.0</v>
      </c>
      <c r="BS1148" s="1">
        <v>-1.0</v>
      </c>
      <c r="BT1148" s="1">
        <v>-1.0</v>
      </c>
      <c r="BU1148" s="1">
        <v>1.0</v>
      </c>
      <c r="BV1148" s="1">
        <v>-1.0</v>
      </c>
      <c r="BW1148" s="1">
        <v>-1.0</v>
      </c>
      <c r="BX1148" s="1">
        <v>-1.0</v>
      </c>
      <c r="BY1148" s="1">
        <v>-1.0</v>
      </c>
      <c r="BZ1148" s="1">
        <v>-1.0</v>
      </c>
      <c r="CA1148" s="1">
        <v>-1.0</v>
      </c>
      <c r="CB1148" s="1">
        <v>1.0</v>
      </c>
      <c r="CC1148" s="1">
        <v>-1.0</v>
      </c>
      <c r="CD1148" s="1">
        <v>38253.0</v>
      </c>
    </row>
    <row r="1149">
      <c r="A1149" s="1">
        <v>3.2722262E7</v>
      </c>
      <c r="B1149" s="1" t="s">
        <v>6272</v>
      </c>
      <c r="C1149" s="1" t="s">
        <v>6273</v>
      </c>
      <c r="D1149" s="1" t="s">
        <v>6273</v>
      </c>
      <c r="E1149" s="1" t="s">
        <v>85</v>
      </c>
      <c r="I1149" s="1">
        <v>2.12338108E8</v>
      </c>
      <c r="J1149" s="1">
        <v>43340.0</v>
      </c>
      <c r="K1149" s="1" t="s">
        <v>134</v>
      </c>
      <c r="L1149" s="1">
        <v>0.6</v>
      </c>
      <c r="M1149" s="1">
        <v>0.0</v>
      </c>
      <c r="N1149" s="1">
        <v>1.0</v>
      </c>
      <c r="O1149" s="1">
        <v>0.0</v>
      </c>
      <c r="P1149" s="1" t="s">
        <v>89</v>
      </c>
      <c r="Q1149" s="1" t="s">
        <v>90</v>
      </c>
      <c r="R1149" s="1">
        <v>40.82335</v>
      </c>
      <c r="S1149" s="1">
        <v>-73.9490199999999</v>
      </c>
      <c r="T1149" s="1" t="s">
        <v>91</v>
      </c>
      <c r="U1149" s="1" t="s">
        <v>113</v>
      </c>
      <c r="V1149" s="1">
        <v>2.0</v>
      </c>
      <c r="W1149" s="1">
        <v>1.0</v>
      </c>
      <c r="X1149" s="1">
        <v>1.0</v>
      </c>
      <c r="Y1149" s="1">
        <v>1.0</v>
      </c>
      <c r="Z1149" s="1" t="s">
        <v>93</v>
      </c>
      <c r="AA1149" s="1" t="s">
        <v>6274</v>
      </c>
      <c r="AB1149" s="1">
        <v>125.0</v>
      </c>
      <c r="AC1149" s="1">
        <v>1.0</v>
      </c>
      <c r="AD1149" s="1">
        <v>5.0</v>
      </c>
      <c r="AE1149" s="1">
        <v>1.0</v>
      </c>
      <c r="AF1149" s="1" t="s">
        <v>2136</v>
      </c>
      <c r="AG1149" s="1">
        <v>1.0</v>
      </c>
      <c r="AH1149" s="1">
        <v>13.0</v>
      </c>
      <c r="AI1149" s="1">
        <v>38.0</v>
      </c>
      <c r="AJ1149" s="1">
        <v>68.0</v>
      </c>
      <c r="AK1149" s="1">
        <v>139.0</v>
      </c>
      <c r="AL1149" s="1">
        <v>2.0</v>
      </c>
      <c r="AM1149" s="1">
        <v>2.0</v>
      </c>
      <c r="AN1149" s="1">
        <v>90.0</v>
      </c>
      <c r="AO1149" s="1">
        <v>8.0</v>
      </c>
      <c r="AP1149" s="1">
        <v>10.0</v>
      </c>
      <c r="AQ1149" s="1">
        <v>9.0</v>
      </c>
      <c r="AR1149" s="1">
        <v>9.0</v>
      </c>
      <c r="AS1149" s="1">
        <v>9.0</v>
      </c>
      <c r="AT1149" s="1">
        <v>9.0</v>
      </c>
      <c r="AU1149" s="1">
        <v>1.0</v>
      </c>
      <c r="AV1149" s="1" t="s">
        <v>105</v>
      </c>
      <c r="AW1149" s="1">
        <v>1.0</v>
      </c>
      <c r="AX1149" s="1">
        <v>0.0</v>
      </c>
      <c r="AY1149" s="1">
        <v>1.0</v>
      </c>
      <c r="AZ1149" s="1">
        <v>0.0</v>
      </c>
      <c r="BA1149" s="1">
        <v>2.0</v>
      </c>
      <c r="BB1149" s="1">
        <v>-1.0</v>
      </c>
      <c r="BC1149" s="1">
        <v>1.0</v>
      </c>
      <c r="BD1149" s="1">
        <v>-1.0</v>
      </c>
      <c r="BE1149" s="1">
        <v>-1.0</v>
      </c>
      <c r="BF1149" s="1">
        <v>-1.0</v>
      </c>
      <c r="BG1149" s="1">
        <v>-1.0</v>
      </c>
      <c r="BH1149" s="1">
        <v>-1.0</v>
      </c>
      <c r="BI1149" s="1">
        <v>-1.0</v>
      </c>
      <c r="BJ1149" s="1">
        <v>1.0</v>
      </c>
      <c r="BK1149" s="1">
        <v>1.0</v>
      </c>
      <c r="BL1149" s="1">
        <v>-1.0</v>
      </c>
      <c r="BM1149" s="1">
        <v>1.0</v>
      </c>
      <c r="BN1149" s="1">
        <v>1.0</v>
      </c>
      <c r="BO1149" s="1">
        <v>-1.0</v>
      </c>
      <c r="BP1149" s="1">
        <v>-1.0</v>
      </c>
      <c r="BQ1149" s="1">
        <v>-1.0</v>
      </c>
      <c r="BR1149" s="1">
        <v>-1.0</v>
      </c>
      <c r="BS1149" s="1">
        <v>-1.0</v>
      </c>
      <c r="BT1149" s="1">
        <v>-1.0</v>
      </c>
      <c r="BU1149" s="1">
        <v>1.0</v>
      </c>
      <c r="BV1149" s="1">
        <v>-1.0</v>
      </c>
      <c r="BW1149" s="1">
        <v>-1.0</v>
      </c>
      <c r="BX1149" s="1">
        <v>-1.0</v>
      </c>
      <c r="BY1149" s="1">
        <v>-1.0</v>
      </c>
      <c r="BZ1149" s="1">
        <v>-1.0</v>
      </c>
      <c r="CA1149" s="1">
        <v>-1.0</v>
      </c>
      <c r="CB1149" s="1">
        <v>-1.0</v>
      </c>
      <c r="CC1149" s="1">
        <v>-1.0</v>
      </c>
      <c r="CD1149" s="1">
        <v>38297.0</v>
      </c>
    </row>
    <row r="1150">
      <c r="A1150" s="1">
        <v>3.1931371E7</v>
      </c>
      <c r="B1150" s="1" t="s">
        <v>6275</v>
      </c>
      <c r="C1150" s="1" t="s">
        <v>6276</v>
      </c>
      <c r="D1150" s="1" t="s">
        <v>6277</v>
      </c>
      <c r="E1150" s="1" t="s">
        <v>85</v>
      </c>
      <c r="F1150" s="1" t="s">
        <v>6278</v>
      </c>
      <c r="G1150" s="1" t="s">
        <v>6279</v>
      </c>
      <c r="H1150" s="1" t="s">
        <v>6280</v>
      </c>
      <c r="I1150" s="1">
        <v>1.9408182E7</v>
      </c>
      <c r="J1150" s="1">
        <v>41854.0</v>
      </c>
      <c r="K1150" s="1" t="s">
        <v>88</v>
      </c>
      <c r="L1150" s="1">
        <v>1.0</v>
      </c>
      <c r="M1150" s="1">
        <v>0.0</v>
      </c>
      <c r="N1150" s="1">
        <v>2.0</v>
      </c>
      <c r="O1150" s="1">
        <v>0.0</v>
      </c>
      <c r="P1150" s="1" t="s">
        <v>89</v>
      </c>
      <c r="Q1150" s="1" t="s">
        <v>1298</v>
      </c>
      <c r="R1150" s="1">
        <v>40.71947</v>
      </c>
      <c r="S1150" s="1">
        <v>-73.99723</v>
      </c>
      <c r="T1150" s="1" t="s">
        <v>91</v>
      </c>
      <c r="U1150" s="1" t="s">
        <v>113</v>
      </c>
      <c r="V1150" s="1">
        <v>2.0</v>
      </c>
      <c r="W1150" s="1">
        <v>1.0</v>
      </c>
      <c r="X1150" s="1">
        <v>1.0</v>
      </c>
      <c r="Y1150" s="1">
        <v>1.0</v>
      </c>
      <c r="Z1150" s="1" t="s">
        <v>93</v>
      </c>
      <c r="AA1150" s="1" t="s">
        <v>6281</v>
      </c>
      <c r="AB1150" s="1">
        <v>120.0</v>
      </c>
      <c r="AC1150" s="1">
        <v>1.0</v>
      </c>
      <c r="AD1150" s="1">
        <v>0.0</v>
      </c>
      <c r="AE1150" s="1">
        <v>3.0</v>
      </c>
      <c r="AF1150" s="1" t="s">
        <v>904</v>
      </c>
      <c r="AG1150" s="1">
        <v>1.0</v>
      </c>
      <c r="AH1150" s="1">
        <v>0.0</v>
      </c>
      <c r="AI1150" s="1">
        <v>5.0</v>
      </c>
      <c r="AJ1150" s="1">
        <v>10.0</v>
      </c>
      <c r="AK1150" s="1">
        <v>10.0</v>
      </c>
      <c r="AL1150" s="1">
        <v>3.0</v>
      </c>
      <c r="AM1150" s="1">
        <v>3.0</v>
      </c>
      <c r="AN1150" s="1">
        <v>100.0</v>
      </c>
      <c r="AO1150" s="1">
        <v>10.0</v>
      </c>
      <c r="AP1150" s="1">
        <v>10.0</v>
      </c>
      <c r="AQ1150" s="1">
        <v>10.0</v>
      </c>
      <c r="AR1150" s="1">
        <v>10.0</v>
      </c>
      <c r="AS1150" s="1">
        <v>10.0</v>
      </c>
      <c r="AT1150" s="1">
        <v>10.0</v>
      </c>
      <c r="AU1150" s="1">
        <v>0.0</v>
      </c>
      <c r="AV1150" s="1" t="s">
        <v>96</v>
      </c>
      <c r="AW1150" s="1">
        <v>1.0</v>
      </c>
      <c r="AX1150" s="1">
        <v>0.0</v>
      </c>
      <c r="AY1150" s="1">
        <v>1.0</v>
      </c>
      <c r="AZ1150" s="1">
        <v>0.0</v>
      </c>
      <c r="BA1150" s="1">
        <v>0.7</v>
      </c>
      <c r="BB1150" s="1">
        <v>-1.0</v>
      </c>
      <c r="BC1150" s="1">
        <v>1.0</v>
      </c>
      <c r="BD1150" s="1">
        <v>-1.0</v>
      </c>
      <c r="BE1150" s="1">
        <v>-1.0</v>
      </c>
      <c r="BF1150" s="1">
        <v>-1.0</v>
      </c>
      <c r="BG1150" s="1">
        <v>-1.0</v>
      </c>
      <c r="BH1150" s="1">
        <v>-1.0</v>
      </c>
      <c r="BI1150" s="1">
        <v>-1.0</v>
      </c>
      <c r="BJ1150" s="1">
        <v>1.0</v>
      </c>
      <c r="BK1150" s="1">
        <v>-1.0</v>
      </c>
      <c r="BL1150" s="1">
        <v>-1.0</v>
      </c>
      <c r="BM1150" s="1">
        <v>-1.0</v>
      </c>
      <c r="BN1150" s="1">
        <v>-1.0</v>
      </c>
      <c r="BO1150" s="1">
        <v>-1.0</v>
      </c>
      <c r="BP1150" s="1">
        <v>-1.0</v>
      </c>
      <c r="BQ1150" s="1">
        <v>-1.0</v>
      </c>
      <c r="BR1150" s="1">
        <v>-1.0</v>
      </c>
      <c r="BS1150" s="1">
        <v>1.0</v>
      </c>
      <c r="BT1150" s="1">
        <v>-1.0</v>
      </c>
      <c r="BU1150" s="1">
        <v>1.0</v>
      </c>
      <c r="BV1150" s="1">
        <v>-1.0</v>
      </c>
      <c r="BW1150" s="1">
        <v>-1.0</v>
      </c>
      <c r="BX1150" s="1">
        <v>-1.0</v>
      </c>
      <c r="BY1150" s="1">
        <v>-1.0</v>
      </c>
      <c r="BZ1150" s="1">
        <v>-1.0</v>
      </c>
      <c r="CA1150" s="1">
        <v>-1.0</v>
      </c>
      <c r="CB1150" s="1">
        <v>-1.0</v>
      </c>
      <c r="CC1150" s="1">
        <v>-1.0</v>
      </c>
      <c r="CD1150" s="1">
        <v>38318.0</v>
      </c>
    </row>
    <row r="1151">
      <c r="A1151" s="1">
        <v>2.760672E7</v>
      </c>
      <c r="B1151" s="1" t="s">
        <v>6282</v>
      </c>
      <c r="C1151" s="1" t="s">
        <v>6283</v>
      </c>
      <c r="D1151" s="1" t="s">
        <v>6284</v>
      </c>
      <c r="E1151" s="1" t="s">
        <v>85</v>
      </c>
      <c r="F1151" s="1" t="s">
        <v>6285</v>
      </c>
      <c r="G1151" s="1" t="s">
        <v>6286</v>
      </c>
      <c r="H1151" s="1" t="s">
        <v>6287</v>
      </c>
      <c r="I1151" s="1">
        <v>1.6356851E7</v>
      </c>
      <c r="J1151" s="1">
        <v>41794.0</v>
      </c>
      <c r="K1151" s="1" t="s">
        <v>134</v>
      </c>
      <c r="L1151" s="1">
        <v>1.0</v>
      </c>
      <c r="M1151" s="1">
        <v>1.0</v>
      </c>
      <c r="N1151" s="1">
        <v>2.0</v>
      </c>
      <c r="O1151" s="1">
        <v>1.0</v>
      </c>
      <c r="P1151" s="1" t="s">
        <v>123</v>
      </c>
      <c r="Q1151" s="1" t="s">
        <v>124</v>
      </c>
      <c r="R1151" s="1">
        <v>40.73439</v>
      </c>
      <c r="S1151" s="1">
        <v>-73.95839</v>
      </c>
      <c r="T1151" s="1" t="s">
        <v>144</v>
      </c>
      <c r="U1151" s="1" t="s">
        <v>113</v>
      </c>
      <c r="V1151" s="1">
        <v>1.0</v>
      </c>
      <c r="W1151" s="1">
        <v>1.0</v>
      </c>
      <c r="X1151" s="1">
        <v>1.0</v>
      </c>
      <c r="Y1151" s="1">
        <v>1.0</v>
      </c>
      <c r="Z1151" s="1" t="s">
        <v>93</v>
      </c>
      <c r="AA1151" s="1" t="s">
        <v>6288</v>
      </c>
      <c r="AB1151" s="1">
        <v>120.0</v>
      </c>
      <c r="AC1151" s="1">
        <v>1.0</v>
      </c>
      <c r="AD1151" s="1">
        <v>30.0</v>
      </c>
      <c r="AE1151" s="1">
        <v>5.0</v>
      </c>
      <c r="AF1151" s="1" t="s">
        <v>95</v>
      </c>
      <c r="AG1151" s="1">
        <v>1.0</v>
      </c>
      <c r="AH1151" s="1">
        <v>29.0</v>
      </c>
      <c r="AI1151" s="1">
        <v>59.0</v>
      </c>
      <c r="AJ1151" s="1">
        <v>89.0</v>
      </c>
      <c r="AK1151" s="1">
        <v>179.0</v>
      </c>
      <c r="AL1151" s="1">
        <v>8.0</v>
      </c>
      <c r="AM1151" s="1">
        <v>8.0</v>
      </c>
      <c r="AN1151" s="1">
        <v>90.0</v>
      </c>
      <c r="AO1151" s="1">
        <v>10.0</v>
      </c>
      <c r="AP1151" s="1">
        <v>10.0</v>
      </c>
      <c r="AQ1151" s="1">
        <v>10.0</v>
      </c>
      <c r="AR1151" s="1">
        <v>10.0</v>
      </c>
      <c r="AS1151" s="1">
        <v>10.0</v>
      </c>
      <c r="AT1151" s="1">
        <v>9.0</v>
      </c>
      <c r="AU1151" s="1">
        <v>0.0</v>
      </c>
      <c r="AV1151" s="1" t="s">
        <v>117</v>
      </c>
      <c r="AW1151" s="1">
        <v>2.0</v>
      </c>
      <c r="AX1151" s="1">
        <v>0.0</v>
      </c>
      <c r="AY1151" s="1">
        <v>2.0</v>
      </c>
      <c r="AZ1151" s="1">
        <v>0.0</v>
      </c>
      <c r="BA1151" s="1">
        <v>0.79</v>
      </c>
      <c r="BB1151" s="1">
        <v>-1.0</v>
      </c>
      <c r="BC1151" s="1">
        <v>1.0</v>
      </c>
      <c r="BD1151" s="1">
        <v>-1.0</v>
      </c>
      <c r="BE1151" s="1">
        <v>-1.0</v>
      </c>
      <c r="BF1151" s="1">
        <v>-1.0</v>
      </c>
      <c r="BG1151" s="1">
        <v>-1.0</v>
      </c>
      <c r="BH1151" s="1">
        <v>1.0</v>
      </c>
      <c r="BI1151" s="1">
        <v>-1.0</v>
      </c>
      <c r="BJ1151" s="1">
        <v>1.0</v>
      </c>
      <c r="BK1151" s="1">
        <v>-1.0</v>
      </c>
      <c r="BL1151" s="1">
        <v>-1.0</v>
      </c>
      <c r="BM1151" s="1">
        <v>1.0</v>
      </c>
      <c r="BN1151" s="1">
        <v>-1.0</v>
      </c>
      <c r="BO1151" s="1">
        <v>-1.0</v>
      </c>
      <c r="BP1151" s="1">
        <v>1.0</v>
      </c>
      <c r="BQ1151" s="1">
        <v>1.0</v>
      </c>
      <c r="BR1151" s="1">
        <v>-1.0</v>
      </c>
      <c r="BS1151" s="1">
        <v>-1.0</v>
      </c>
      <c r="BT1151" s="1">
        <v>-1.0</v>
      </c>
      <c r="BU1151" s="1">
        <v>1.0</v>
      </c>
      <c r="BV1151" s="1">
        <v>-1.0</v>
      </c>
      <c r="BW1151" s="1">
        <v>-1.0</v>
      </c>
      <c r="BX1151" s="1">
        <v>1.0</v>
      </c>
      <c r="BY1151" s="1">
        <v>-1.0</v>
      </c>
      <c r="BZ1151" s="1">
        <v>1.0</v>
      </c>
      <c r="CA1151" s="1">
        <v>-1.0</v>
      </c>
      <c r="CB1151" s="1">
        <v>-1.0</v>
      </c>
      <c r="CC1151" s="1">
        <v>-1.0</v>
      </c>
      <c r="CD1151" s="1">
        <v>38397.0</v>
      </c>
    </row>
    <row r="1152">
      <c r="A1152" s="1">
        <v>2.2471517E7</v>
      </c>
      <c r="B1152" s="1" t="s">
        <v>6289</v>
      </c>
      <c r="C1152" s="1" t="s">
        <v>6290</v>
      </c>
      <c r="D1152" s="1" t="s">
        <v>6291</v>
      </c>
      <c r="E1152" s="1" t="s">
        <v>85</v>
      </c>
      <c r="G1152" s="1" t="s">
        <v>6292</v>
      </c>
      <c r="H1152" s="1" t="s">
        <v>6293</v>
      </c>
      <c r="I1152" s="1">
        <v>8.9363555E7</v>
      </c>
      <c r="J1152" s="1">
        <v>42593.0</v>
      </c>
      <c r="M1152" s="1">
        <v>0.0</v>
      </c>
      <c r="N1152" s="1">
        <v>1.0</v>
      </c>
      <c r="O1152" s="1">
        <v>0.0</v>
      </c>
      <c r="P1152" s="1" t="s">
        <v>123</v>
      </c>
      <c r="Q1152" s="1" t="s">
        <v>124</v>
      </c>
      <c r="R1152" s="1">
        <v>40.64149</v>
      </c>
      <c r="S1152" s="1">
        <v>-73.96157</v>
      </c>
      <c r="T1152" s="1" t="s">
        <v>91</v>
      </c>
      <c r="U1152" s="1" t="s">
        <v>92</v>
      </c>
      <c r="V1152" s="1">
        <v>3.0</v>
      </c>
      <c r="W1152" s="1">
        <v>1.0</v>
      </c>
      <c r="X1152" s="1">
        <v>1.0</v>
      </c>
      <c r="Y1152" s="1">
        <v>1.0</v>
      </c>
      <c r="Z1152" s="1" t="s">
        <v>93</v>
      </c>
      <c r="AA1152" s="1" t="s">
        <v>6294</v>
      </c>
      <c r="AB1152" s="1">
        <v>100.0</v>
      </c>
      <c r="AC1152" s="1">
        <v>1.0</v>
      </c>
      <c r="AD1152" s="1">
        <v>0.0</v>
      </c>
      <c r="AE1152" s="1">
        <v>1.0</v>
      </c>
      <c r="AF1152" s="1" t="s">
        <v>658</v>
      </c>
      <c r="AG1152" s="1">
        <v>1.0</v>
      </c>
      <c r="AH1152" s="1">
        <v>0.0</v>
      </c>
      <c r="AI1152" s="1">
        <v>0.0</v>
      </c>
      <c r="AJ1152" s="1">
        <v>0.0</v>
      </c>
      <c r="AK1152" s="1">
        <v>0.0</v>
      </c>
      <c r="AL1152" s="1">
        <v>5.0</v>
      </c>
      <c r="AM1152" s="1">
        <v>0.0</v>
      </c>
      <c r="AN1152" s="1">
        <v>100.0</v>
      </c>
      <c r="AO1152" s="1">
        <v>10.0</v>
      </c>
      <c r="AP1152" s="1">
        <v>10.0</v>
      </c>
      <c r="AQ1152" s="1">
        <v>10.0</v>
      </c>
      <c r="AR1152" s="1">
        <v>10.0</v>
      </c>
      <c r="AS1152" s="1">
        <v>10.0</v>
      </c>
      <c r="AT1152" s="1">
        <v>10.0</v>
      </c>
      <c r="AU1152" s="1">
        <v>0.0</v>
      </c>
      <c r="AV1152" s="1" t="s">
        <v>105</v>
      </c>
      <c r="AW1152" s="1">
        <v>1.0</v>
      </c>
      <c r="AX1152" s="1">
        <v>1.0</v>
      </c>
      <c r="AY1152" s="1">
        <v>0.0</v>
      </c>
      <c r="AZ1152" s="1">
        <v>0.0</v>
      </c>
      <c r="BA1152" s="1">
        <v>0.27</v>
      </c>
      <c r="BB1152" s="1">
        <v>-1.0</v>
      </c>
      <c r="BC1152" s="1">
        <v>1.0</v>
      </c>
      <c r="BD1152" s="1">
        <v>-1.0</v>
      </c>
      <c r="BE1152" s="1">
        <v>-1.0</v>
      </c>
      <c r="BF1152" s="1">
        <v>-1.0</v>
      </c>
      <c r="BG1152" s="1">
        <v>-1.0</v>
      </c>
      <c r="BH1152" s="1">
        <v>-1.0</v>
      </c>
      <c r="BI1152" s="1">
        <v>-1.0</v>
      </c>
      <c r="BJ1152" s="1">
        <v>1.0</v>
      </c>
      <c r="BK1152" s="1">
        <v>1.0</v>
      </c>
      <c r="BL1152" s="1">
        <v>1.0</v>
      </c>
      <c r="BM1152" s="1">
        <v>1.0</v>
      </c>
      <c r="BN1152" s="1">
        <v>1.0</v>
      </c>
      <c r="BO1152" s="1">
        <v>-1.0</v>
      </c>
      <c r="BP1152" s="1">
        <v>1.0</v>
      </c>
      <c r="BQ1152" s="1">
        <v>-1.0</v>
      </c>
      <c r="BR1152" s="1">
        <v>-1.0</v>
      </c>
      <c r="BS1152" s="1">
        <v>1.0</v>
      </c>
      <c r="BT1152" s="1">
        <v>-1.0</v>
      </c>
      <c r="BU1152" s="1">
        <v>1.0</v>
      </c>
      <c r="BV1152" s="1">
        <v>1.0</v>
      </c>
      <c r="BW1152" s="1">
        <v>-1.0</v>
      </c>
      <c r="BX1152" s="1">
        <v>1.0</v>
      </c>
      <c r="BY1152" s="1">
        <v>-1.0</v>
      </c>
      <c r="BZ1152" s="1">
        <v>-1.0</v>
      </c>
      <c r="CA1152" s="1">
        <v>-1.0</v>
      </c>
      <c r="CB1152" s="1">
        <v>-1.0</v>
      </c>
      <c r="CC1152" s="1">
        <v>-1.0</v>
      </c>
      <c r="CD1152" s="1">
        <v>38423.0</v>
      </c>
    </row>
    <row r="1153">
      <c r="A1153" s="1">
        <v>944840.0</v>
      </c>
      <c r="B1153" s="1" t="s">
        <v>6295</v>
      </c>
      <c r="C1153" s="1" t="s">
        <v>6296</v>
      </c>
      <c r="D1153" s="1" t="s">
        <v>6297</v>
      </c>
      <c r="E1153" s="1" t="s">
        <v>85</v>
      </c>
      <c r="F1153" s="1" t="s">
        <v>6298</v>
      </c>
      <c r="G1153" s="1" t="s">
        <v>6299</v>
      </c>
      <c r="H1153" s="1" t="s">
        <v>6300</v>
      </c>
      <c r="I1153" s="1">
        <v>5110818.0</v>
      </c>
      <c r="J1153" s="1">
        <v>41321.0</v>
      </c>
      <c r="K1153" s="1" t="s">
        <v>88</v>
      </c>
      <c r="L1153" s="1">
        <v>1.0</v>
      </c>
      <c r="M1153" s="1">
        <v>0.0</v>
      </c>
      <c r="N1153" s="1">
        <v>1.0</v>
      </c>
      <c r="O1153" s="1">
        <v>1.0</v>
      </c>
      <c r="P1153" s="1" t="s">
        <v>123</v>
      </c>
      <c r="Q1153" s="1" t="s">
        <v>124</v>
      </c>
      <c r="R1153" s="1">
        <v>40.70447</v>
      </c>
      <c r="S1153" s="1">
        <v>-73.98754</v>
      </c>
      <c r="T1153" s="1" t="s">
        <v>144</v>
      </c>
      <c r="U1153" s="1" t="s">
        <v>92</v>
      </c>
      <c r="V1153" s="1">
        <v>2.0</v>
      </c>
      <c r="W1153" s="1">
        <v>1.0</v>
      </c>
      <c r="X1153" s="1">
        <v>1.0</v>
      </c>
      <c r="Y1153" s="1">
        <v>1.0</v>
      </c>
      <c r="Z1153" s="1" t="s">
        <v>93</v>
      </c>
      <c r="AA1153" s="1" t="s">
        <v>6301</v>
      </c>
      <c r="AB1153" s="1">
        <v>134.0</v>
      </c>
      <c r="AC1153" s="1">
        <v>2.0</v>
      </c>
      <c r="AD1153" s="1">
        <v>0.0</v>
      </c>
      <c r="AE1153" s="1">
        <v>14.0</v>
      </c>
      <c r="AF1153" s="1" t="s">
        <v>255</v>
      </c>
      <c r="AG1153" s="1">
        <v>1.0</v>
      </c>
      <c r="AH1153" s="1">
        <v>0.0</v>
      </c>
      <c r="AI1153" s="1">
        <v>0.0</v>
      </c>
      <c r="AJ1153" s="1">
        <v>0.0</v>
      </c>
      <c r="AK1153" s="1">
        <v>0.0</v>
      </c>
      <c r="AL1153" s="1">
        <v>14.0</v>
      </c>
      <c r="AM1153" s="1">
        <v>2.0</v>
      </c>
      <c r="AN1153" s="1">
        <v>93.0</v>
      </c>
      <c r="AO1153" s="1">
        <v>10.0</v>
      </c>
      <c r="AP1153" s="1">
        <v>7.0</v>
      </c>
      <c r="AQ1153" s="1">
        <v>10.0</v>
      </c>
      <c r="AR1153" s="1">
        <v>10.0</v>
      </c>
      <c r="AS1153" s="1">
        <v>10.0</v>
      </c>
      <c r="AT1153" s="1">
        <v>10.0</v>
      </c>
      <c r="AU1153" s="1">
        <v>0.0</v>
      </c>
      <c r="AV1153" s="1" t="s">
        <v>96</v>
      </c>
      <c r="AW1153" s="1">
        <v>1.0</v>
      </c>
      <c r="AX1153" s="1">
        <v>1.0</v>
      </c>
      <c r="AY1153" s="1">
        <v>0.0</v>
      </c>
      <c r="AZ1153" s="1">
        <v>0.0</v>
      </c>
      <c r="BA1153" s="1">
        <v>0.18</v>
      </c>
      <c r="BB1153" s="1">
        <v>-1.0</v>
      </c>
      <c r="BC1153" s="1">
        <v>1.0</v>
      </c>
      <c r="BD1153" s="1">
        <v>-1.0</v>
      </c>
      <c r="BE1153" s="1">
        <v>-1.0</v>
      </c>
      <c r="BF1153" s="1">
        <v>-1.0</v>
      </c>
      <c r="BG1153" s="1">
        <v>-1.0</v>
      </c>
      <c r="BH1153" s="1">
        <v>-1.0</v>
      </c>
      <c r="BI1153" s="1">
        <v>-1.0</v>
      </c>
      <c r="BJ1153" s="1">
        <v>-1.0</v>
      </c>
      <c r="BK1153" s="1">
        <v>-1.0</v>
      </c>
      <c r="BL1153" s="1">
        <v>-1.0</v>
      </c>
      <c r="BM1153" s="1">
        <v>1.0</v>
      </c>
      <c r="BN1153" s="1">
        <v>1.0</v>
      </c>
      <c r="BO1153" s="1">
        <v>-1.0</v>
      </c>
      <c r="BP1153" s="1">
        <v>-1.0</v>
      </c>
      <c r="BQ1153" s="1">
        <v>1.0</v>
      </c>
      <c r="BR1153" s="1">
        <v>-1.0</v>
      </c>
      <c r="BS1153" s="1">
        <v>1.0</v>
      </c>
      <c r="BT1153" s="1">
        <v>-1.0</v>
      </c>
      <c r="BU1153" s="1">
        <v>1.0</v>
      </c>
      <c r="BV1153" s="1">
        <v>1.0</v>
      </c>
      <c r="BW1153" s="1">
        <v>-1.0</v>
      </c>
      <c r="BX1153" s="1">
        <v>-1.0</v>
      </c>
      <c r="BY1153" s="1">
        <v>-1.0</v>
      </c>
      <c r="BZ1153" s="1">
        <v>-1.0</v>
      </c>
      <c r="CA1153" s="1">
        <v>-1.0</v>
      </c>
      <c r="CB1153" s="1">
        <v>-1.0</v>
      </c>
      <c r="CC1153" s="1">
        <v>-1.0</v>
      </c>
      <c r="CD1153" s="1">
        <v>38447.0</v>
      </c>
    </row>
    <row r="1154">
      <c r="A1154" s="1">
        <v>1.1147376E7</v>
      </c>
      <c r="B1154" s="1" t="s">
        <v>6302</v>
      </c>
      <c r="C1154" s="1" t="s">
        <v>6303</v>
      </c>
      <c r="D1154" s="1" t="s">
        <v>6304</v>
      </c>
      <c r="E1154" s="1" t="s">
        <v>85</v>
      </c>
      <c r="F1154" s="1" t="s">
        <v>6305</v>
      </c>
      <c r="G1154" s="1" t="s">
        <v>6306</v>
      </c>
      <c r="I1154" s="1">
        <v>2.2218564E7</v>
      </c>
      <c r="J1154" s="1">
        <v>41918.0</v>
      </c>
      <c r="K1154" s="1" t="s">
        <v>134</v>
      </c>
      <c r="L1154" s="1">
        <v>1.0</v>
      </c>
      <c r="M1154" s="1">
        <v>0.0</v>
      </c>
      <c r="N1154" s="1">
        <v>1.0</v>
      </c>
      <c r="O1154" s="1">
        <v>1.0</v>
      </c>
      <c r="P1154" s="1" t="s">
        <v>123</v>
      </c>
      <c r="Q1154" s="1" t="s">
        <v>124</v>
      </c>
      <c r="R1154" s="1">
        <v>40.68675</v>
      </c>
      <c r="S1154" s="1">
        <v>-73.97923</v>
      </c>
      <c r="T1154" s="1" t="s">
        <v>91</v>
      </c>
      <c r="U1154" s="1" t="s">
        <v>92</v>
      </c>
      <c r="V1154" s="1">
        <v>2.0</v>
      </c>
      <c r="W1154" s="1">
        <v>1.0</v>
      </c>
      <c r="X1154" s="1">
        <v>1.0</v>
      </c>
      <c r="Y1154" s="1">
        <v>1.0</v>
      </c>
      <c r="Z1154" s="1" t="s">
        <v>93</v>
      </c>
      <c r="AA1154" s="1" t="s">
        <v>6307</v>
      </c>
      <c r="AB1154" s="1">
        <v>185.0</v>
      </c>
      <c r="AC1154" s="1">
        <v>1.0</v>
      </c>
      <c r="AD1154" s="1">
        <v>0.0</v>
      </c>
      <c r="AE1154" s="1">
        <v>30.0</v>
      </c>
      <c r="AF1154" s="1" t="s">
        <v>407</v>
      </c>
      <c r="AG1154" s="1">
        <v>1.0</v>
      </c>
      <c r="AH1154" s="1">
        <v>0.0</v>
      </c>
      <c r="AI1154" s="1">
        <v>0.0</v>
      </c>
      <c r="AJ1154" s="1">
        <v>28.0</v>
      </c>
      <c r="AK1154" s="1">
        <v>212.0</v>
      </c>
      <c r="AL1154" s="1">
        <v>13.0</v>
      </c>
      <c r="AM1154" s="1">
        <v>2.0</v>
      </c>
      <c r="AN1154" s="1">
        <v>95.0</v>
      </c>
      <c r="AO1154" s="1">
        <v>10.0</v>
      </c>
      <c r="AP1154" s="1">
        <v>10.0</v>
      </c>
      <c r="AQ1154" s="1">
        <v>10.0</v>
      </c>
      <c r="AR1154" s="1">
        <v>10.0</v>
      </c>
      <c r="AS1154" s="1">
        <v>9.0</v>
      </c>
      <c r="AT1154" s="1">
        <v>9.0</v>
      </c>
      <c r="AU1154" s="1">
        <v>0.0</v>
      </c>
      <c r="AV1154" s="1" t="s">
        <v>96</v>
      </c>
      <c r="AW1154" s="1">
        <v>1.0</v>
      </c>
      <c r="AX1154" s="1">
        <v>1.0</v>
      </c>
      <c r="AY1154" s="1">
        <v>0.0</v>
      </c>
      <c r="AZ1154" s="1">
        <v>0.0</v>
      </c>
      <c r="BA1154" s="1">
        <v>0.33</v>
      </c>
      <c r="BB1154" s="1">
        <v>1.0</v>
      </c>
      <c r="BC1154" s="1">
        <v>1.0</v>
      </c>
      <c r="BD1154" s="1">
        <v>-1.0</v>
      </c>
      <c r="BE1154" s="1">
        <v>-1.0</v>
      </c>
      <c r="BF1154" s="1">
        <v>1.0</v>
      </c>
      <c r="BG1154" s="1">
        <v>-1.0</v>
      </c>
      <c r="BH1154" s="1">
        <v>1.0</v>
      </c>
      <c r="BI1154" s="1">
        <v>-1.0</v>
      </c>
      <c r="BJ1154" s="1">
        <v>1.0</v>
      </c>
      <c r="BK1154" s="1">
        <v>1.0</v>
      </c>
      <c r="BL1154" s="1">
        <v>1.0</v>
      </c>
      <c r="BM1154" s="1">
        <v>1.0</v>
      </c>
      <c r="BN1154" s="1">
        <v>1.0</v>
      </c>
      <c r="BO1154" s="1">
        <v>-1.0</v>
      </c>
      <c r="BP1154" s="1">
        <v>1.0</v>
      </c>
      <c r="BQ1154" s="1">
        <v>1.0</v>
      </c>
      <c r="BR1154" s="1">
        <v>-1.0</v>
      </c>
      <c r="BS1154" s="1">
        <v>-1.0</v>
      </c>
      <c r="BT1154" s="1">
        <v>-1.0</v>
      </c>
      <c r="BU1154" s="1">
        <v>1.0</v>
      </c>
      <c r="BV1154" s="1">
        <v>1.0</v>
      </c>
      <c r="BW1154" s="1">
        <v>-1.0</v>
      </c>
      <c r="BX1154" s="1">
        <v>-1.0</v>
      </c>
      <c r="BY1154" s="1">
        <v>-1.0</v>
      </c>
      <c r="BZ1154" s="1">
        <v>1.0</v>
      </c>
      <c r="CA1154" s="1">
        <v>-1.0</v>
      </c>
      <c r="CB1154" s="1">
        <v>-1.0</v>
      </c>
      <c r="CC1154" s="1">
        <v>-1.0</v>
      </c>
      <c r="CD1154" s="1">
        <v>38459.0</v>
      </c>
    </row>
    <row r="1155">
      <c r="A1155" s="1">
        <v>2.5484515E7</v>
      </c>
      <c r="B1155" s="1" t="s">
        <v>6308</v>
      </c>
      <c r="C1155" s="1" t="s">
        <v>6309</v>
      </c>
      <c r="D1155" s="1" t="s">
        <v>6310</v>
      </c>
      <c r="E1155" s="1" t="s">
        <v>85</v>
      </c>
      <c r="F1155" s="1" t="s">
        <v>6311</v>
      </c>
      <c r="G1155" s="1" t="s">
        <v>6312</v>
      </c>
      <c r="H1155" s="1" t="s">
        <v>6313</v>
      </c>
      <c r="I1155" s="1">
        <v>1.92335868E8</v>
      </c>
      <c r="J1155" s="1">
        <v>43249.0</v>
      </c>
      <c r="M1155" s="1">
        <v>0.0</v>
      </c>
      <c r="N1155" s="1">
        <v>1.0</v>
      </c>
      <c r="O1155" s="1">
        <v>0.0</v>
      </c>
      <c r="P1155" s="1" t="s">
        <v>1149</v>
      </c>
      <c r="Q1155" s="1" t="s">
        <v>6314</v>
      </c>
      <c r="R1155" s="1">
        <v>40.8901</v>
      </c>
      <c r="S1155" s="1">
        <v>-73.84031</v>
      </c>
      <c r="T1155" s="1" t="s">
        <v>274</v>
      </c>
      <c r="U1155" s="1" t="s">
        <v>113</v>
      </c>
      <c r="V1155" s="1">
        <v>4.0</v>
      </c>
      <c r="W1155" s="1">
        <v>1.0</v>
      </c>
      <c r="X1155" s="1">
        <v>1.0</v>
      </c>
      <c r="Y1155" s="1">
        <v>2.0</v>
      </c>
      <c r="Z1155" s="1" t="s">
        <v>93</v>
      </c>
      <c r="AA1155" s="1" t="s">
        <v>6315</v>
      </c>
      <c r="AB1155" s="1">
        <v>125.0</v>
      </c>
      <c r="AC1155" s="1">
        <v>2.0</v>
      </c>
      <c r="AD1155" s="1">
        <v>30.0</v>
      </c>
      <c r="AE1155" s="1">
        <v>1.0</v>
      </c>
      <c r="AF1155" s="1" t="s">
        <v>302</v>
      </c>
      <c r="AG1155" s="1">
        <v>1.0</v>
      </c>
      <c r="AH1155" s="1">
        <v>0.0</v>
      </c>
      <c r="AI1155" s="1">
        <v>0.0</v>
      </c>
      <c r="AJ1155" s="1">
        <v>0.0</v>
      </c>
      <c r="AK1155" s="1">
        <v>189.0</v>
      </c>
      <c r="AL1155" s="1">
        <v>11.0</v>
      </c>
      <c r="AM1155" s="1">
        <v>8.0</v>
      </c>
      <c r="AN1155" s="1">
        <v>100.0</v>
      </c>
      <c r="AO1155" s="1">
        <v>10.0</v>
      </c>
      <c r="AP1155" s="1">
        <v>10.0</v>
      </c>
      <c r="AQ1155" s="1">
        <v>10.0</v>
      </c>
      <c r="AR1155" s="1">
        <v>10.0</v>
      </c>
      <c r="AS1155" s="1">
        <v>10.0</v>
      </c>
      <c r="AT1155" s="1">
        <v>10.0</v>
      </c>
      <c r="AU1155" s="1">
        <v>0.0</v>
      </c>
      <c r="AV1155" s="1" t="s">
        <v>105</v>
      </c>
      <c r="AW1155" s="1">
        <v>1.0</v>
      </c>
      <c r="AX1155" s="1">
        <v>0.0</v>
      </c>
      <c r="AY1155" s="1">
        <v>1.0</v>
      </c>
      <c r="AZ1155" s="1">
        <v>0.0</v>
      </c>
      <c r="BA1155" s="1">
        <v>0.88</v>
      </c>
      <c r="BB1155" s="1">
        <v>-1.0</v>
      </c>
      <c r="BC1155" s="1">
        <v>1.0</v>
      </c>
      <c r="BD1155" s="1">
        <v>-1.0</v>
      </c>
      <c r="BE1155" s="1">
        <v>-1.0</v>
      </c>
      <c r="BF1155" s="1">
        <v>-1.0</v>
      </c>
      <c r="BG1155" s="1">
        <v>-1.0</v>
      </c>
      <c r="BH1155" s="1">
        <v>1.0</v>
      </c>
      <c r="BI1155" s="1">
        <v>-1.0</v>
      </c>
      <c r="BJ1155" s="1">
        <v>1.0</v>
      </c>
      <c r="BK1155" s="1">
        <v>-1.0</v>
      </c>
      <c r="BL1155" s="1">
        <v>1.0</v>
      </c>
      <c r="BM1155" s="1">
        <v>-1.0</v>
      </c>
      <c r="BN1155" s="1">
        <v>-1.0</v>
      </c>
      <c r="BO1155" s="1">
        <v>-1.0</v>
      </c>
      <c r="BP1155" s="1">
        <v>-1.0</v>
      </c>
      <c r="BQ1155" s="1">
        <v>1.0</v>
      </c>
      <c r="BR1155" s="1">
        <v>-1.0</v>
      </c>
      <c r="BS1155" s="1">
        <v>1.0</v>
      </c>
      <c r="BT1155" s="1">
        <v>-1.0</v>
      </c>
      <c r="BU1155" s="1">
        <v>1.0</v>
      </c>
      <c r="BV1155" s="1">
        <v>1.0</v>
      </c>
      <c r="BW1155" s="1">
        <v>-1.0</v>
      </c>
      <c r="BX1155" s="1">
        <v>1.0</v>
      </c>
      <c r="BY1155" s="1">
        <v>-1.0</v>
      </c>
      <c r="BZ1155" s="1">
        <v>-1.0</v>
      </c>
      <c r="CA1155" s="1">
        <v>-1.0</v>
      </c>
      <c r="CB1155" s="1">
        <v>-1.0</v>
      </c>
      <c r="CC1155" s="1">
        <v>-1.0</v>
      </c>
      <c r="CD1155" s="1">
        <v>38568.0</v>
      </c>
    </row>
    <row r="1156">
      <c r="A1156" s="1">
        <v>3.0235118E7</v>
      </c>
      <c r="B1156" s="1" t="s">
        <v>6316</v>
      </c>
      <c r="C1156" s="1" t="s">
        <v>6317</v>
      </c>
      <c r="D1156" s="1" t="s">
        <v>6317</v>
      </c>
      <c r="E1156" s="1" t="s">
        <v>85</v>
      </c>
      <c r="H1156" s="1" t="s">
        <v>6318</v>
      </c>
      <c r="I1156" s="1">
        <v>2.26339724E8</v>
      </c>
      <c r="J1156" s="1">
        <v>43422.0</v>
      </c>
      <c r="K1156" s="1" t="s">
        <v>88</v>
      </c>
      <c r="L1156" s="1">
        <v>0.91</v>
      </c>
      <c r="M1156" s="1">
        <v>0.0</v>
      </c>
      <c r="N1156" s="1">
        <v>10.0</v>
      </c>
      <c r="O1156" s="1">
        <v>0.0</v>
      </c>
      <c r="P1156" s="1" t="s">
        <v>123</v>
      </c>
      <c r="Q1156" s="1" t="s">
        <v>124</v>
      </c>
      <c r="R1156" s="1">
        <v>40.68176</v>
      </c>
      <c r="S1156" s="1">
        <v>-73.91435</v>
      </c>
      <c r="T1156" s="1" t="s">
        <v>91</v>
      </c>
      <c r="U1156" s="1" t="s">
        <v>113</v>
      </c>
      <c r="V1156" s="1">
        <v>2.0</v>
      </c>
      <c r="W1156" s="1">
        <v>4.0</v>
      </c>
      <c r="X1156" s="1">
        <v>1.0</v>
      </c>
      <c r="Y1156" s="1">
        <v>1.0</v>
      </c>
      <c r="Z1156" s="1" t="s">
        <v>93</v>
      </c>
      <c r="AA1156" s="1" t="s">
        <v>1004</v>
      </c>
      <c r="AB1156" s="1">
        <v>40.0</v>
      </c>
      <c r="AC1156" s="1">
        <v>1.0</v>
      </c>
      <c r="AD1156" s="1">
        <v>8.0</v>
      </c>
      <c r="AE1156" s="1">
        <v>2.0</v>
      </c>
      <c r="AF1156" s="1" t="s">
        <v>95</v>
      </c>
      <c r="AG1156" s="1">
        <v>1.0</v>
      </c>
      <c r="AH1156" s="1">
        <v>28.0</v>
      </c>
      <c r="AI1156" s="1">
        <v>58.0</v>
      </c>
      <c r="AJ1156" s="1">
        <v>88.0</v>
      </c>
      <c r="AK1156" s="1">
        <v>363.0</v>
      </c>
      <c r="AL1156" s="1">
        <v>6.0</v>
      </c>
      <c r="AM1156" s="1">
        <v>6.0</v>
      </c>
      <c r="AN1156" s="1">
        <v>63.0</v>
      </c>
      <c r="AO1156" s="1">
        <v>8.0</v>
      </c>
      <c r="AP1156" s="1">
        <v>7.0</v>
      </c>
      <c r="AQ1156" s="1">
        <v>10.0</v>
      </c>
      <c r="AR1156" s="1">
        <v>8.0</v>
      </c>
      <c r="AS1156" s="1">
        <v>8.0</v>
      </c>
      <c r="AT1156" s="1">
        <v>7.0</v>
      </c>
      <c r="AU1156" s="1">
        <v>0.0</v>
      </c>
      <c r="AV1156" s="1" t="s">
        <v>96</v>
      </c>
      <c r="AW1156" s="1">
        <v>10.0</v>
      </c>
      <c r="AX1156" s="1">
        <v>0.0</v>
      </c>
      <c r="AY1156" s="1">
        <v>10.0</v>
      </c>
      <c r="AZ1156" s="1">
        <v>0.0</v>
      </c>
      <c r="BA1156" s="1">
        <v>1.67</v>
      </c>
      <c r="BB1156" s="1">
        <v>-1.0</v>
      </c>
      <c r="BC1156" s="1">
        <v>1.0</v>
      </c>
      <c r="BD1156" s="1">
        <v>-1.0</v>
      </c>
      <c r="BE1156" s="1">
        <v>-1.0</v>
      </c>
      <c r="BF1156" s="1">
        <v>-1.0</v>
      </c>
      <c r="BG1156" s="1">
        <v>-1.0</v>
      </c>
      <c r="BH1156" s="1">
        <v>-1.0</v>
      </c>
      <c r="BI1156" s="1">
        <v>-1.0</v>
      </c>
      <c r="BJ1156" s="1">
        <v>-1.0</v>
      </c>
      <c r="BK1156" s="1">
        <v>-1.0</v>
      </c>
      <c r="BL1156" s="1">
        <v>-1.0</v>
      </c>
      <c r="BM1156" s="1">
        <v>-1.0</v>
      </c>
      <c r="BN1156" s="1">
        <v>-1.0</v>
      </c>
      <c r="BO1156" s="1">
        <v>-1.0</v>
      </c>
      <c r="BP1156" s="1">
        <v>-1.0</v>
      </c>
      <c r="BQ1156" s="1">
        <v>-1.0</v>
      </c>
      <c r="BR1156" s="1">
        <v>-1.0</v>
      </c>
      <c r="BS1156" s="1">
        <v>-1.0</v>
      </c>
      <c r="BT1156" s="1">
        <v>-1.0</v>
      </c>
      <c r="BU1156" s="1">
        <v>1.0</v>
      </c>
      <c r="BV1156" s="1">
        <v>-1.0</v>
      </c>
      <c r="BW1156" s="1">
        <v>-1.0</v>
      </c>
      <c r="BX1156" s="1">
        <v>-1.0</v>
      </c>
      <c r="BY1156" s="1">
        <v>-1.0</v>
      </c>
      <c r="BZ1156" s="1">
        <v>-1.0</v>
      </c>
      <c r="CA1156" s="1">
        <v>-1.0</v>
      </c>
      <c r="CB1156" s="1">
        <v>-1.0</v>
      </c>
      <c r="CC1156" s="1">
        <v>-1.0</v>
      </c>
      <c r="CD1156" s="1">
        <v>38658.0</v>
      </c>
    </row>
    <row r="1157">
      <c r="A1157" s="1">
        <v>7820825.0</v>
      </c>
      <c r="B1157" s="1" t="s">
        <v>6319</v>
      </c>
      <c r="C1157" s="1" t="s">
        <v>6320</v>
      </c>
      <c r="D1157" s="1" t="s">
        <v>6320</v>
      </c>
      <c r="E1157" s="1" t="s">
        <v>85</v>
      </c>
      <c r="H1157" s="1" t="s">
        <v>6321</v>
      </c>
      <c r="I1157" s="1">
        <v>2327346.0</v>
      </c>
      <c r="J1157" s="1">
        <v>41038.0</v>
      </c>
      <c r="M1157" s="1">
        <v>0.0</v>
      </c>
      <c r="N1157" s="1">
        <v>1.0</v>
      </c>
      <c r="O1157" s="1">
        <v>1.0</v>
      </c>
      <c r="P1157" s="1" t="s">
        <v>89</v>
      </c>
      <c r="Q1157" s="1" t="s">
        <v>613</v>
      </c>
      <c r="R1157" s="1">
        <v>40.80689</v>
      </c>
      <c r="S1157" s="1">
        <v>-73.94784</v>
      </c>
      <c r="T1157" s="1" t="s">
        <v>91</v>
      </c>
      <c r="U1157" s="1" t="s">
        <v>113</v>
      </c>
      <c r="V1157" s="1">
        <v>1.0</v>
      </c>
      <c r="W1157" s="1">
        <v>1.0</v>
      </c>
      <c r="X1157" s="1">
        <v>1.0</v>
      </c>
      <c r="Y1157" s="1">
        <v>1.0</v>
      </c>
      <c r="Z1157" s="1" t="s">
        <v>93</v>
      </c>
      <c r="AA1157" s="1" t="s">
        <v>6322</v>
      </c>
      <c r="AB1157" s="1">
        <v>70.0</v>
      </c>
      <c r="AC1157" s="1">
        <v>1.0</v>
      </c>
      <c r="AD1157" s="1">
        <v>0.0</v>
      </c>
      <c r="AE1157" s="1">
        <v>1.0</v>
      </c>
      <c r="AF1157" s="1" t="s">
        <v>2527</v>
      </c>
      <c r="AG1157" s="1">
        <v>1.0</v>
      </c>
      <c r="AH1157" s="1">
        <v>0.0</v>
      </c>
      <c r="AI1157" s="1">
        <v>0.0</v>
      </c>
      <c r="AJ1157" s="1">
        <v>0.0</v>
      </c>
      <c r="AK1157" s="1">
        <v>0.0</v>
      </c>
      <c r="AL1157" s="1">
        <v>0.0</v>
      </c>
      <c r="AM1157" s="1">
        <v>0.0</v>
      </c>
      <c r="AU1157" s="1">
        <v>0.0</v>
      </c>
      <c r="AV1157" s="1" t="s">
        <v>117</v>
      </c>
      <c r="AW1157" s="1">
        <v>1.0</v>
      </c>
      <c r="AX1157" s="1">
        <v>0.0</v>
      </c>
      <c r="AY1157" s="1">
        <v>1.0</v>
      </c>
      <c r="AZ1157" s="1">
        <v>0.0</v>
      </c>
      <c r="BB1157" s="1">
        <v>-1.0</v>
      </c>
      <c r="BC1157" s="1">
        <v>-1.0</v>
      </c>
      <c r="BD1157" s="1">
        <v>-1.0</v>
      </c>
      <c r="BE1157" s="1">
        <v>-1.0</v>
      </c>
      <c r="BF1157" s="1">
        <v>-1.0</v>
      </c>
      <c r="BG1157" s="1">
        <v>-1.0</v>
      </c>
      <c r="BH1157" s="1">
        <v>-1.0</v>
      </c>
      <c r="BI1157" s="1">
        <v>-1.0</v>
      </c>
      <c r="BJ1157" s="1">
        <v>-1.0</v>
      </c>
      <c r="BK1157" s="1">
        <v>-1.0</v>
      </c>
      <c r="BL1157" s="1">
        <v>-1.0</v>
      </c>
      <c r="BM1157" s="1">
        <v>-1.0</v>
      </c>
      <c r="BN1157" s="1">
        <v>-1.0</v>
      </c>
      <c r="BO1157" s="1">
        <v>-1.0</v>
      </c>
      <c r="BP1157" s="1">
        <v>-1.0</v>
      </c>
      <c r="BQ1157" s="1">
        <v>-1.0</v>
      </c>
      <c r="BR1157" s="1">
        <v>-1.0</v>
      </c>
      <c r="BS1157" s="1">
        <v>-1.0</v>
      </c>
      <c r="BT1157" s="1">
        <v>-1.0</v>
      </c>
      <c r="BU1157" s="1">
        <v>1.0</v>
      </c>
      <c r="BV1157" s="1">
        <v>-1.0</v>
      </c>
      <c r="BW1157" s="1">
        <v>-1.0</v>
      </c>
      <c r="BX1157" s="1">
        <v>-1.0</v>
      </c>
      <c r="BY1157" s="1">
        <v>-1.0</v>
      </c>
      <c r="BZ1157" s="1">
        <v>-1.0</v>
      </c>
      <c r="CA1157" s="1">
        <v>-1.0</v>
      </c>
      <c r="CB1157" s="1">
        <v>-1.0</v>
      </c>
      <c r="CC1157" s="1">
        <v>-1.0</v>
      </c>
      <c r="CD1157" s="1">
        <v>38699.0</v>
      </c>
    </row>
    <row r="1158">
      <c r="A1158" s="1">
        <v>3.6226035E7</v>
      </c>
      <c r="B1158" s="1" t="s">
        <v>6323</v>
      </c>
      <c r="C1158" s="1" t="s">
        <v>6324</v>
      </c>
      <c r="D1158" s="1" t="s">
        <v>6325</v>
      </c>
      <c r="E1158" s="1" t="s">
        <v>85</v>
      </c>
      <c r="F1158" s="1" t="s">
        <v>6326</v>
      </c>
      <c r="G1158" s="1" t="s">
        <v>6327</v>
      </c>
      <c r="H1158" s="1" t="s">
        <v>6328</v>
      </c>
      <c r="I1158" s="1">
        <v>1.27388906E8</v>
      </c>
      <c r="J1158" s="1">
        <v>42849.0</v>
      </c>
      <c r="M1158" s="1">
        <v>0.0</v>
      </c>
      <c r="N1158" s="1">
        <v>1.0</v>
      </c>
      <c r="O1158" s="1">
        <v>1.0</v>
      </c>
      <c r="P1158" s="1" t="s">
        <v>6329</v>
      </c>
      <c r="Q1158" s="1" t="s">
        <v>112</v>
      </c>
      <c r="R1158" s="1">
        <v>40.759</v>
      </c>
      <c r="S1158" s="1">
        <v>-73.9159</v>
      </c>
      <c r="T1158" s="1" t="s">
        <v>91</v>
      </c>
      <c r="U1158" s="1" t="s">
        <v>92</v>
      </c>
      <c r="V1158" s="1">
        <v>3.0</v>
      </c>
      <c r="W1158" s="1">
        <v>1.0</v>
      </c>
      <c r="X1158" s="1">
        <v>1.0</v>
      </c>
      <c r="Y1158" s="1">
        <v>1.0</v>
      </c>
      <c r="Z1158" s="1" t="s">
        <v>93</v>
      </c>
      <c r="AA1158" s="1" t="s">
        <v>6330</v>
      </c>
      <c r="AB1158" s="1">
        <v>120.0</v>
      </c>
      <c r="AC1158" s="1">
        <v>2.0</v>
      </c>
      <c r="AD1158" s="1">
        <v>20.0</v>
      </c>
      <c r="AE1158" s="1">
        <v>3.0</v>
      </c>
      <c r="AF1158" s="1" t="s">
        <v>137</v>
      </c>
      <c r="AG1158" s="1">
        <v>1.0</v>
      </c>
      <c r="AH1158" s="1">
        <v>6.0</v>
      </c>
      <c r="AI1158" s="1">
        <v>30.0</v>
      </c>
      <c r="AJ1158" s="1">
        <v>32.0</v>
      </c>
      <c r="AK1158" s="1">
        <v>32.0</v>
      </c>
      <c r="AL1158" s="1">
        <v>0.0</v>
      </c>
      <c r="AM1158" s="1">
        <v>0.0</v>
      </c>
      <c r="AU1158" s="1">
        <v>0.0</v>
      </c>
      <c r="AV1158" s="1" t="s">
        <v>96</v>
      </c>
      <c r="AW1158" s="1">
        <v>1.0</v>
      </c>
      <c r="AX1158" s="1">
        <v>1.0</v>
      </c>
      <c r="AY1158" s="1">
        <v>0.0</v>
      </c>
      <c r="AZ1158" s="1">
        <v>0.0</v>
      </c>
      <c r="BB1158" s="1">
        <v>-1.0</v>
      </c>
      <c r="BC1158" s="1">
        <v>1.0</v>
      </c>
      <c r="BD1158" s="1">
        <v>-1.0</v>
      </c>
      <c r="BE1158" s="1">
        <v>-1.0</v>
      </c>
      <c r="BF1158" s="1">
        <v>-1.0</v>
      </c>
      <c r="BG1158" s="1">
        <v>-1.0</v>
      </c>
      <c r="BH1158" s="1">
        <v>-1.0</v>
      </c>
      <c r="BI1158" s="1">
        <v>1.0</v>
      </c>
      <c r="BJ1158" s="1">
        <v>1.0</v>
      </c>
      <c r="BK1158" s="1">
        <v>-1.0</v>
      </c>
      <c r="BL1158" s="1">
        <v>-1.0</v>
      </c>
      <c r="BM1158" s="1">
        <v>-1.0</v>
      </c>
      <c r="BN1158" s="1">
        <v>-1.0</v>
      </c>
      <c r="BO1158" s="1">
        <v>-1.0</v>
      </c>
      <c r="BP1158" s="1">
        <v>-1.0</v>
      </c>
      <c r="BQ1158" s="1">
        <v>-1.0</v>
      </c>
      <c r="BR1158" s="1">
        <v>-1.0</v>
      </c>
      <c r="BS1158" s="1">
        <v>-1.0</v>
      </c>
      <c r="BT1158" s="1">
        <v>-1.0</v>
      </c>
      <c r="BU1158" s="1">
        <v>1.0</v>
      </c>
      <c r="BV1158" s="1">
        <v>1.0</v>
      </c>
      <c r="BW1158" s="1">
        <v>-1.0</v>
      </c>
      <c r="BX1158" s="1">
        <v>-1.0</v>
      </c>
      <c r="BY1158" s="1">
        <v>-1.0</v>
      </c>
      <c r="BZ1158" s="1">
        <v>-1.0</v>
      </c>
      <c r="CA1158" s="1">
        <v>-1.0</v>
      </c>
      <c r="CB1158" s="1">
        <v>-1.0</v>
      </c>
      <c r="CC1158" s="1">
        <v>-1.0</v>
      </c>
      <c r="CD1158" s="1">
        <v>38770.0</v>
      </c>
    </row>
    <row r="1159">
      <c r="A1159" s="1">
        <v>3.4962946E7</v>
      </c>
      <c r="B1159" s="1" t="s">
        <v>6331</v>
      </c>
      <c r="C1159" s="1" t="s">
        <v>6332</v>
      </c>
      <c r="D1159" s="1" t="s">
        <v>6333</v>
      </c>
      <c r="E1159" s="1" t="s">
        <v>85</v>
      </c>
      <c r="F1159" s="1" t="s">
        <v>6334</v>
      </c>
      <c r="G1159" s="1" t="s">
        <v>6335</v>
      </c>
      <c r="H1159" s="1" t="s">
        <v>6336</v>
      </c>
      <c r="I1159" s="1">
        <v>4385683.0</v>
      </c>
      <c r="J1159" s="1">
        <v>41255.0</v>
      </c>
      <c r="K1159" s="1" t="s">
        <v>88</v>
      </c>
      <c r="L1159" s="1">
        <v>1.0</v>
      </c>
      <c r="M1159" s="1">
        <v>0.0</v>
      </c>
      <c r="N1159" s="1">
        <v>1.0</v>
      </c>
      <c r="O1159" s="1">
        <v>0.0</v>
      </c>
      <c r="P1159" s="1" t="s">
        <v>89</v>
      </c>
      <c r="Q1159" s="1" t="s">
        <v>370</v>
      </c>
      <c r="R1159" s="1">
        <v>40.76615</v>
      </c>
      <c r="S1159" s="1">
        <v>-73.9888199999999</v>
      </c>
      <c r="T1159" s="1" t="s">
        <v>289</v>
      </c>
      <c r="U1159" s="1" t="s">
        <v>92</v>
      </c>
      <c r="V1159" s="1">
        <v>4.0</v>
      </c>
      <c r="W1159" s="1">
        <v>1.0</v>
      </c>
      <c r="X1159" s="1">
        <v>1.0</v>
      </c>
      <c r="Y1159" s="1">
        <v>1.0</v>
      </c>
      <c r="Z1159" s="1" t="s">
        <v>93</v>
      </c>
      <c r="AA1159" s="1" t="s">
        <v>6337</v>
      </c>
      <c r="AB1159" s="1">
        <v>239.0</v>
      </c>
      <c r="AC1159" s="1">
        <v>1.0</v>
      </c>
      <c r="AD1159" s="1">
        <v>0.0</v>
      </c>
      <c r="AE1159" s="1">
        <v>2.0</v>
      </c>
      <c r="AF1159" s="1" t="s">
        <v>104</v>
      </c>
      <c r="AG1159" s="1">
        <v>1.0</v>
      </c>
      <c r="AH1159" s="1">
        <v>7.0</v>
      </c>
      <c r="AI1159" s="1">
        <v>22.0</v>
      </c>
      <c r="AJ1159" s="1">
        <v>22.0</v>
      </c>
      <c r="AK1159" s="1">
        <v>22.0</v>
      </c>
      <c r="AL1159" s="1">
        <v>7.0</v>
      </c>
      <c r="AM1159" s="1">
        <v>7.0</v>
      </c>
      <c r="AN1159" s="1">
        <v>100.0</v>
      </c>
      <c r="AO1159" s="1">
        <v>10.0</v>
      </c>
      <c r="AP1159" s="1">
        <v>10.0</v>
      </c>
      <c r="AQ1159" s="1">
        <v>10.0</v>
      </c>
      <c r="AR1159" s="1">
        <v>10.0</v>
      </c>
      <c r="AS1159" s="1">
        <v>10.0</v>
      </c>
      <c r="AT1159" s="1">
        <v>9.0</v>
      </c>
      <c r="AU1159" s="1">
        <v>0.0</v>
      </c>
      <c r="AV1159" s="1" t="s">
        <v>117</v>
      </c>
      <c r="AW1159" s="1">
        <v>1.0</v>
      </c>
      <c r="AX1159" s="1">
        <v>1.0</v>
      </c>
      <c r="AY1159" s="1">
        <v>0.0</v>
      </c>
      <c r="AZ1159" s="1">
        <v>0.0</v>
      </c>
      <c r="BA1159" s="1">
        <v>7.0</v>
      </c>
      <c r="BB1159" s="1">
        <v>-1.0</v>
      </c>
      <c r="BC1159" s="1">
        <v>1.0</v>
      </c>
      <c r="BD1159" s="1">
        <v>-1.0</v>
      </c>
      <c r="BE1159" s="1">
        <v>-1.0</v>
      </c>
      <c r="BF1159" s="1">
        <v>-1.0</v>
      </c>
      <c r="BG1159" s="1">
        <v>-1.0</v>
      </c>
      <c r="BH1159" s="1">
        <v>-1.0</v>
      </c>
      <c r="BI1159" s="1">
        <v>-1.0</v>
      </c>
      <c r="BJ1159" s="1">
        <v>1.0</v>
      </c>
      <c r="BK1159" s="1">
        <v>-1.0</v>
      </c>
      <c r="BL1159" s="1">
        <v>-1.0</v>
      </c>
      <c r="BM1159" s="1">
        <v>1.0</v>
      </c>
      <c r="BN1159" s="1">
        <v>1.0</v>
      </c>
      <c r="BO1159" s="1">
        <v>1.0</v>
      </c>
      <c r="BP1159" s="1">
        <v>-1.0</v>
      </c>
      <c r="BQ1159" s="1">
        <v>-1.0</v>
      </c>
      <c r="BR1159" s="1">
        <v>-1.0</v>
      </c>
      <c r="BS1159" s="1">
        <v>-1.0</v>
      </c>
      <c r="BT1159" s="1">
        <v>-1.0</v>
      </c>
      <c r="BU1159" s="1">
        <v>1.0</v>
      </c>
      <c r="BV1159" s="1">
        <v>-1.0</v>
      </c>
      <c r="BW1159" s="1">
        <v>-1.0</v>
      </c>
      <c r="BX1159" s="1">
        <v>-1.0</v>
      </c>
      <c r="BY1159" s="1">
        <v>-1.0</v>
      </c>
      <c r="BZ1159" s="1">
        <v>-1.0</v>
      </c>
      <c r="CA1159" s="1">
        <v>-1.0</v>
      </c>
      <c r="CB1159" s="1">
        <v>-1.0</v>
      </c>
      <c r="CC1159" s="1">
        <v>-1.0</v>
      </c>
      <c r="CD1159" s="1">
        <v>38904.0</v>
      </c>
    </row>
    <row r="1160">
      <c r="A1160" s="1">
        <v>1.2869561E7</v>
      </c>
      <c r="B1160" s="1" t="s">
        <v>6338</v>
      </c>
      <c r="C1160" s="1" t="s">
        <v>6339</v>
      </c>
      <c r="D1160" s="1" t="s">
        <v>6340</v>
      </c>
      <c r="E1160" s="1" t="s">
        <v>85</v>
      </c>
      <c r="H1160" s="2" t="str">
        <f>- building management requires each NEW guest complete a simple one page resident screening.</f>
        <v>#ERROR!</v>
      </c>
      <c r="I1160" s="1">
        <v>2.2541573E7</v>
      </c>
      <c r="J1160" s="1">
        <v>41926.0</v>
      </c>
      <c r="K1160" s="1" t="s">
        <v>88</v>
      </c>
      <c r="L1160" s="1">
        <v>1.0</v>
      </c>
      <c r="M1160" s="1">
        <v>0.0</v>
      </c>
      <c r="N1160" s="1">
        <v>149.0</v>
      </c>
      <c r="O1160" s="1">
        <v>1.0</v>
      </c>
      <c r="P1160" s="1" t="s">
        <v>89</v>
      </c>
      <c r="Q1160" s="1" t="s">
        <v>90</v>
      </c>
      <c r="R1160" s="1">
        <v>40.73887</v>
      </c>
      <c r="S1160" s="1">
        <v>-73.99983</v>
      </c>
      <c r="T1160" s="1" t="s">
        <v>274</v>
      </c>
      <c r="U1160" s="1" t="s">
        <v>92</v>
      </c>
      <c r="V1160" s="1">
        <v>3.0</v>
      </c>
      <c r="W1160" s="1">
        <v>1.0</v>
      </c>
      <c r="X1160" s="1">
        <v>1.0</v>
      </c>
      <c r="Y1160" s="1">
        <v>2.0</v>
      </c>
      <c r="Z1160" s="1" t="s">
        <v>93</v>
      </c>
      <c r="AA1160" s="1" t="s">
        <v>6341</v>
      </c>
      <c r="AB1160" s="1">
        <v>191.0</v>
      </c>
      <c r="AC1160" s="1">
        <v>1.0</v>
      </c>
      <c r="AD1160" s="1">
        <v>0.0</v>
      </c>
      <c r="AE1160" s="1">
        <v>30.0</v>
      </c>
      <c r="AF1160" s="1" t="s">
        <v>313</v>
      </c>
      <c r="AG1160" s="1">
        <v>1.0</v>
      </c>
      <c r="AH1160" s="1">
        <v>0.0</v>
      </c>
      <c r="AI1160" s="1">
        <v>18.0</v>
      </c>
      <c r="AJ1160" s="1">
        <v>48.0</v>
      </c>
      <c r="AK1160" s="1">
        <v>323.0</v>
      </c>
      <c r="AL1160" s="1">
        <v>1.0</v>
      </c>
      <c r="AM1160" s="1">
        <v>1.0</v>
      </c>
      <c r="AN1160" s="1">
        <v>80.0</v>
      </c>
      <c r="AO1160" s="1">
        <v>8.0</v>
      </c>
      <c r="AP1160" s="1">
        <v>10.0</v>
      </c>
      <c r="AQ1160" s="1">
        <v>10.0</v>
      </c>
      <c r="AR1160" s="1">
        <v>10.0</v>
      </c>
      <c r="AS1160" s="1">
        <v>10.0</v>
      </c>
      <c r="AT1160" s="1">
        <v>8.0</v>
      </c>
      <c r="AU1160" s="1">
        <v>0.0</v>
      </c>
      <c r="AV1160" s="1" t="s">
        <v>117</v>
      </c>
      <c r="AW1160" s="1">
        <v>87.0</v>
      </c>
      <c r="AX1160" s="1">
        <v>87.0</v>
      </c>
      <c r="AY1160" s="1">
        <v>0.0</v>
      </c>
      <c r="AZ1160" s="1">
        <v>0.0</v>
      </c>
      <c r="BA1160" s="1">
        <v>0.09</v>
      </c>
      <c r="BB1160" s="1">
        <v>1.0</v>
      </c>
      <c r="BC1160" s="1">
        <v>1.0</v>
      </c>
      <c r="BD1160" s="1">
        <v>-1.0</v>
      </c>
      <c r="BE1160" s="1">
        <v>-1.0</v>
      </c>
      <c r="BF1160" s="1">
        <v>-1.0</v>
      </c>
      <c r="BG1160" s="1">
        <v>-1.0</v>
      </c>
      <c r="BH1160" s="1">
        <v>1.0</v>
      </c>
      <c r="BI1160" s="1">
        <v>-1.0</v>
      </c>
      <c r="BJ1160" s="1">
        <v>1.0</v>
      </c>
      <c r="BK1160" s="1">
        <v>-1.0</v>
      </c>
      <c r="BL1160" s="1">
        <v>-1.0</v>
      </c>
      <c r="BM1160" s="1">
        <v>1.0</v>
      </c>
      <c r="BN1160" s="1">
        <v>-1.0</v>
      </c>
      <c r="BO1160" s="1">
        <v>-1.0</v>
      </c>
      <c r="BP1160" s="1">
        <v>1.0</v>
      </c>
      <c r="BQ1160" s="1">
        <v>-1.0</v>
      </c>
      <c r="BR1160" s="1">
        <v>-1.0</v>
      </c>
      <c r="BS1160" s="1">
        <v>-1.0</v>
      </c>
      <c r="BT1160" s="1">
        <v>-1.0</v>
      </c>
      <c r="BU1160" s="1">
        <v>1.0</v>
      </c>
      <c r="BV1160" s="1">
        <v>1.0</v>
      </c>
      <c r="BW1160" s="1">
        <v>-1.0</v>
      </c>
      <c r="BX1160" s="1">
        <v>-1.0</v>
      </c>
      <c r="BY1160" s="1">
        <v>-1.0</v>
      </c>
      <c r="BZ1160" s="1">
        <v>1.0</v>
      </c>
      <c r="CA1160" s="1">
        <v>-1.0</v>
      </c>
      <c r="CB1160" s="1">
        <v>-1.0</v>
      </c>
      <c r="CC1160" s="1">
        <v>-1.0</v>
      </c>
      <c r="CD1160" s="1">
        <v>38906.0</v>
      </c>
    </row>
    <row r="1161">
      <c r="A1161" s="1">
        <v>8682875.0</v>
      </c>
      <c r="B1161" s="1" t="s">
        <v>6342</v>
      </c>
      <c r="C1161" s="1" t="s">
        <v>6343</v>
      </c>
      <c r="D1161" s="1" t="s">
        <v>6344</v>
      </c>
      <c r="E1161" s="1" t="s">
        <v>85</v>
      </c>
      <c r="F1161" s="1" t="s">
        <v>6345</v>
      </c>
      <c r="G1161" s="1" t="s">
        <v>6346</v>
      </c>
      <c r="H1161" s="1" t="s">
        <v>6347</v>
      </c>
      <c r="I1161" s="1">
        <v>4.559598E7</v>
      </c>
      <c r="J1161" s="1">
        <v>42279.0</v>
      </c>
      <c r="K1161" s="1" t="s">
        <v>134</v>
      </c>
      <c r="L1161" s="1">
        <v>1.0</v>
      </c>
      <c r="M1161" s="1">
        <v>1.0</v>
      </c>
      <c r="N1161" s="1">
        <v>12.0</v>
      </c>
      <c r="O1161" s="1">
        <v>1.0</v>
      </c>
      <c r="P1161" s="1" t="s">
        <v>89</v>
      </c>
      <c r="Q1161" s="1" t="s">
        <v>587</v>
      </c>
      <c r="R1161" s="1">
        <v>40.76942</v>
      </c>
      <c r="S1161" s="1">
        <v>-73.96705</v>
      </c>
      <c r="T1161" s="1" t="s">
        <v>91</v>
      </c>
      <c r="U1161" s="1" t="s">
        <v>92</v>
      </c>
      <c r="V1161" s="1">
        <v>4.0</v>
      </c>
      <c r="W1161" s="1">
        <v>1.0</v>
      </c>
      <c r="X1161" s="1">
        <v>1.0</v>
      </c>
      <c r="Y1161" s="1">
        <v>2.0</v>
      </c>
      <c r="Z1161" s="1" t="s">
        <v>93</v>
      </c>
      <c r="AA1161" s="1" t="s">
        <v>6348</v>
      </c>
      <c r="AB1161" s="1">
        <v>155.0</v>
      </c>
      <c r="AC1161" s="1">
        <v>1.0</v>
      </c>
      <c r="AD1161" s="1">
        <v>0.0</v>
      </c>
      <c r="AE1161" s="1">
        <v>30.0</v>
      </c>
      <c r="AF1161" s="1" t="s">
        <v>2136</v>
      </c>
      <c r="AG1161" s="1">
        <v>1.0</v>
      </c>
      <c r="AH1161" s="1">
        <v>0.0</v>
      </c>
      <c r="AI1161" s="1">
        <v>27.0</v>
      </c>
      <c r="AJ1161" s="1">
        <v>52.0</v>
      </c>
      <c r="AK1161" s="1">
        <v>52.0</v>
      </c>
      <c r="AL1161" s="1">
        <v>7.0</v>
      </c>
      <c r="AM1161" s="1">
        <v>3.0</v>
      </c>
      <c r="AN1161" s="1">
        <v>100.0</v>
      </c>
      <c r="AO1161" s="1">
        <v>10.0</v>
      </c>
      <c r="AP1161" s="1">
        <v>9.0</v>
      </c>
      <c r="AQ1161" s="1">
        <v>10.0</v>
      </c>
      <c r="AR1161" s="1">
        <v>10.0</v>
      </c>
      <c r="AS1161" s="1">
        <v>10.0</v>
      </c>
      <c r="AT1161" s="1">
        <v>9.0</v>
      </c>
      <c r="AU1161" s="1">
        <v>0.0</v>
      </c>
      <c r="AV1161" s="1" t="s">
        <v>96</v>
      </c>
      <c r="AW1161" s="1">
        <v>12.0</v>
      </c>
      <c r="AX1161" s="1">
        <v>12.0</v>
      </c>
      <c r="AY1161" s="1">
        <v>0.0</v>
      </c>
      <c r="AZ1161" s="1">
        <v>0.0</v>
      </c>
      <c r="BA1161" s="1">
        <v>0.19</v>
      </c>
      <c r="BB1161" s="1">
        <v>-1.0</v>
      </c>
      <c r="BC1161" s="1">
        <v>1.0</v>
      </c>
      <c r="BD1161" s="1">
        <v>-1.0</v>
      </c>
      <c r="BE1161" s="1">
        <v>-1.0</v>
      </c>
      <c r="BF1161" s="1">
        <v>-1.0</v>
      </c>
      <c r="BG1161" s="1">
        <v>-1.0</v>
      </c>
      <c r="BH1161" s="1">
        <v>-1.0</v>
      </c>
      <c r="BI1161" s="1">
        <v>-1.0</v>
      </c>
      <c r="BJ1161" s="1">
        <v>1.0</v>
      </c>
      <c r="BK1161" s="1">
        <v>1.0</v>
      </c>
      <c r="BL1161" s="1">
        <v>1.0</v>
      </c>
      <c r="BM1161" s="1">
        <v>1.0</v>
      </c>
      <c r="BN1161" s="1">
        <v>-1.0</v>
      </c>
      <c r="BO1161" s="1">
        <v>-1.0</v>
      </c>
      <c r="BP1161" s="1">
        <v>1.0</v>
      </c>
      <c r="BQ1161" s="1">
        <v>1.0</v>
      </c>
      <c r="BR1161" s="1">
        <v>-1.0</v>
      </c>
      <c r="BS1161" s="1">
        <v>-1.0</v>
      </c>
      <c r="BT1161" s="1">
        <v>-1.0</v>
      </c>
      <c r="BU1161" s="1">
        <v>1.0</v>
      </c>
      <c r="BV1161" s="1">
        <v>1.0</v>
      </c>
      <c r="BW1161" s="1">
        <v>-1.0</v>
      </c>
      <c r="BX1161" s="1">
        <v>-1.0</v>
      </c>
      <c r="BY1161" s="1">
        <v>-1.0</v>
      </c>
      <c r="BZ1161" s="1">
        <v>-1.0</v>
      </c>
      <c r="CA1161" s="1">
        <v>-1.0</v>
      </c>
      <c r="CB1161" s="1">
        <v>-1.0</v>
      </c>
      <c r="CC1161" s="1">
        <v>-1.0</v>
      </c>
      <c r="CD1161" s="1">
        <v>38928.0</v>
      </c>
    </row>
    <row r="1162">
      <c r="A1162" s="1">
        <v>2965008.0</v>
      </c>
      <c r="B1162" s="1" t="s">
        <v>6349</v>
      </c>
      <c r="C1162" s="1" t="s">
        <v>6350</v>
      </c>
      <c r="D1162" s="1" t="s">
        <v>6351</v>
      </c>
      <c r="E1162" s="1" t="s">
        <v>85</v>
      </c>
      <c r="F1162" s="1" t="s">
        <v>6352</v>
      </c>
      <c r="G1162" s="1" t="s">
        <v>6353</v>
      </c>
      <c r="H1162" s="1" t="s">
        <v>6354</v>
      </c>
      <c r="I1162" s="1">
        <v>37879.0</v>
      </c>
      <c r="J1162" s="1">
        <v>40067.0</v>
      </c>
      <c r="K1162" s="1" t="s">
        <v>88</v>
      </c>
      <c r="L1162" s="1">
        <v>0.9</v>
      </c>
      <c r="M1162" s="1">
        <v>0.0</v>
      </c>
      <c r="N1162" s="1">
        <v>1.0</v>
      </c>
      <c r="O1162" s="1">
        <v>1.0</v>
      </c>
      <c r="P1162" s="1" t="s">
        <v>123</v>
      </c>
      <c r="Q1162" s="1" t="s">
        <v>124</v>
      </c>
      <c r="R1162" s="1">
        <v>40.67024</v>
      </c>
      <c r="S1162" s="1">
        <v>-73.99351</v>
      </c>
      <c r="T1162" s="1" t="s">
        <v>125</v>
      </c>
      <c r="U1162" s="1" t="s">
        <v>92</v>
      </c>
      <c r="V1162" s="1">
        <v>5.0</v>
      </c>
      <c r="W1162" s="1">
        <v>1.5</v>
      </c>
      <c r="X1162" s="1">
        <v>2.0</v>
      </c>
      <c r="Y1162" s="1">
        <v>3.0</v>
      </c>
      <c r="Z1162" s="1" t="s">
        <v>93</v>
      </c>
      <c r="AA1162" s="1" t="s">
        <v>6355</v>
      </c>
      <c r="AB1162" s="1">
        <v>299.0</v>
      </c>
      <c r="AC1162" s="1">
        <v>1.0</v>
      </c>
      <c r="AD1162" s="1">
        <v>0.0</v>
      </c>
      <c r="AE1162" s="1">
        <v>3.0</v>
      </c>
      <c r="AF1162" s="1" t="s">
        <v>127</v>
      </c>
      <c r="AG1162" s="1">
        <v>1.0</v>
      </c>
      <c r="AH1162" s="1">
        <v>30.0</v>
      </c>
      <c r="AI1162" s="1">
        <v>50.0</v>
      </c>
      <c r="AJ1162" s="1">
        <v>71.0</v>
      </c>
      <c r="AK1162" s="1">
        <v>346.0</v>
      </c>
      <c r="AL1162" s="1">
        <v>13.0</v>
      </c>
      <c r="AM1162" s="1">
        <v>6.0</v>
      </c>
      <c r="AN1162" s="1">
        <v>95.0</v>
      </c>
      <c r="AO1162" s="1">
        <v>9.0</v>
      </c>
      <c r="AP1162" s="1">
        <v>9.0</v>
      </c>
      <c r="AQ1162" s="1">
        <v>10.0</v>
      </c>
      <c r="AR1162" s="1">
        <v>10.0</v>
      </c>
      <c r="AS1162" s="1">
        <v>9.0</v>
      </c>
      <c r="AT1162" s="1">
        <v>10.0</v>
      </c>
      <c r="AU1162" s="1">
        <v>0.0</v>
      </c>
      <c r="AV1162" s="1" t="s">
        <v>117</v>
      </c>
      <c r="AW1162" s="1">
        <v>1.0</v>
      </c>
      <c r="AX1162" s="1">
        <v>1.0</v>
      </c>
      <c r="AY1162" s="1">
        <v>0.0</v>
      </c>
      <c r="AZ1162" s="1">
        <v>0.0</v>
      </c>
      <c r="BA1162" s="1">
        <v>0.56</v>
      </c>
      <c r="BB1162" s="1">
        <v>-1.0</v>
      </c>
      <c r="BC1162" s="1">
        <v>1.0</v>
      </c>
      <c r="BD1162" s="1">
        <v>-1.0</v>
      </c>
      <c r="BE1162" s="1">
        <v>-1.0</v>
      </c>
      <c r="BF1162" s="1">
        <v>-1.0</v>
      </c>
      <c r="BG1162" s="1">
        <v>-1.0</v>
      </c>
      <c r="BH1162" s="1">
        <v>-1.0</v>
      </c>
      <c r="BI1162" s="1">
        <v>-1.0</v>
      </c>
      <c r="BJ1162" s="1">
        <v>1.0</v>
      </c>
      <c r="BK1162" s="1">
        <v>-1.0</v>
      </c>
      <c r="BL1162" s="1">
        <v>-1.0</v>
      </c>
      <c r="BM1162" s="1">
        <v>1.0</v>
      </c>
      <c r="BN1162" s="1">
        <v>-1.0</v>
      </c>
      <c r="BO1162" s="1">
        <v>-1.0</v>
      </c>
      <c r="BP1162" s="1">
        <v>1.0</v>
      </c>
      <c r="BQ1162" s="1">
        <v>-1.0</v>
      </c>
      <c r="BR1162" s="1">
        <v>-1.0</v>
      </c>
      <c r="BS1162" s="1">
        <v>-1.0</v>
      </c>
      <c r="BT1162" s="1">
        <v>-1.0</v>
      </c>
      <c r="BU1162" s="1">
        <v>1.0</v>
      </c>
      <c r="BV1162" s="1">
        <v>-1.0</v>
      </c>
      <c r="BW1162" s="1">
        <v>-1.0</v>
      </c>
      <c r="BX1162" s="1">
        <v>-1.0</v>
      </c>
      <c r="BY1162" s="1">
        <v>-1.0</v>
      </c>
      <c r="BZ1162" s="1">
        <v>-1.0</v>
      </c>
      <c r="CA1162" s="1">
        <v>-1.0</v>
      </c>
      <c r="CB1162" s="1">
        <v>-1.0</v>
      </c>
      <c r="CC1162" s="1">
        <v>-1.0</v>
      </c>
      <c r="CD1162" s="1">
        <v>38962.0</v>
      </c>
    </row>
    <row r="1163">
      <c r="A1163" s="1">
        <v>1.0002428E7</v>
      </c>
      <c r="B1163" s="1" t="s">
        <v>6356</v>
      </c>
      <c r="C1163" s="1" t="s">
        <v>6357</v>
      </c>
      <c r="D1163" s="1" t="s">
        <v>6358</v>
      </c>
      <c r="E1163" s="1" t="s">
        <v>85</v>
      </c>
      <c r="F1163" s="1" t="s">
        <v>6359</v>
      </c>
      <c r="G1163" s="1" t="s">
        <v>6360</v>
      </c>
      <c r="H1163" s="1" t="s">
        <v>6361</v>
      </c>
      <c r="I1163" s="1">
        <v>5885714.0</v>
      </c>
      <c r="J1163" s="1">
        <v>41375.0</v>
      </c>
      <c r="K1163" s="1" t="s">
        <v>88</v>
      </c>
      <c r="L1163" s="1">
        <v>0.9</v>
      </c>
      <c r="M1163" s="1">
        <v>0.0</v>
      </c>
      <c r="N1163" s="1">
        <v>1.0</v>
      </c>
      <c r="O1163" s="1">
        <v>1.0</v>
      </c>
      <c r="P1163" s="1" t="s">
        <v>89</v>
      </c>
      <c r="Q1163" s="1" t="s">
        <v>90</v>
      </c>
      <c r="R1163" s="1">
        <v>40.71742</v>
      </c>
      <c r="S1163" s="1">
        <v>-74.0039599999999</v>
      </c>
      <c r="T1163" s="1" t="s">
        <v>144</v>
      </c>
      <c r="U1163" s="1" t="s">
        <v>92</v>
      </c>
      <c r="V1163" s="1">
        <v>4.0</v>
      </c>
      <c r="W1163" s="1">
        <v>2.0</v>
      </c>
      <c r="X1163" s="1">
        <v>2.0</v>
      </c>
      <c r="Y1163" s="1">
        <v>1.0</v>
      </c>
      <c r="Z1163" s="1" t="s">
        <v>93</v>
      </c>
      <c r="AA1163" s="1" t="s">
        <v>6362</v>
      </c>
      <c r="AB1163" s="1">
        <v>485.0</v>
      </c>
      <c r="AC1163" s="1">
        <v>2.0</v>
      </c>
      <c r="AD1163" s="1">
        <v>150.0</v>
      </c>
      <c r="AE1163" s="1">
        <v>3.0</v>
      </c>
      <c r="AF1163" s="1" t="s">
        <v>928</v>
      </c>
      <c r="AG1163" s="1">
        <v>1.0</v>
      </c>
      <c r="AH1163" s="1">
        <v>25.0</v>
      </c>
      <c r="AI1163" s="1">
        <v>49.0</v>
      </c>
      <c r="AJ1163" s="1">
        <v>54.0</v>
      </c>
      <c r="AK1163" s="1">
        <v>54.0</v>
      </c>
      <c r="AL1163" s="1">
        <v>14.0</v>
      </c>
      <c r="AM1163" s="1">
        <v>3.0</v>
      </c>
      <c r="AN1163" s="1">
        <v>99.0</v>
      </c>
      <c r="AO1163" s="1">
        <v>10.0</v>
      </c>
      <c r="AP1163" s="1">
        <v>10.0</v>
      </c>
      <c r="AQ1163" s="1">
        <v>10.0</v>
      </c>
      <c r="AR1163" s="1">
        <v>10.0</v>
      </c>
      <c r="AS1163" s="1">
        <v>10.0</v>
      </c>
      <c r="AT1163" s="1">
        <v>10.0</v>
      </c>
      <c r="AU1163" s="1">
        <v>1.0</v>
      </c>
      <c r="AV1163" s="1" t="s">
        <v>117</v>
      </c>
      <c r="AW1163" s="1">
        <v>1.0</v>
      </c>
      <c r="AX1163" s="1">
        <v>1.0</v>
      </c>
      <c r="AY1163" s="1">
        <v>0.0</v>
      </c>
      <c r="AZ1163" s="1">
        <v>0.0</v>
      </c>
      <c r="BA1163" s="1">
        <v>0.36</v>
      </c>
      <c r="BB1163" s="1">
        <v>1.0</v>
      </c>
      <c r="BC1163" s="1">
        <v>1.0</v>
      </c>
      <c r="BD1163" s="1">
        <v>-1.0</v>
      </c>
      <c r="BE1163" s="1">
        <v>-1.0</v>
      </c>
      <c r="BF1163" s="1">
        <v>-1.0</v>
      </c>
      <c r="BG1163" s="1">
        <v>-1.0</v>
      </c>
      <c r="BH1163" s="1">
        <v>-1.0</v>
      </c>
      <c r="BI1163" s="1">
        <v>-1.0</v>
      </c>
      <c r="BJ1163" s="1">
        <v>1.0</v>
      </c>
      <c r="BK1163" s="1">
        <v>-1.0</v>
      </c>
      <c r="BL1163" s="1">
        <v>-1.0</v>
      </c>
      <c r="BM1163" s="1">
        <v>1.0</v>
      </c>
      <c r="BN1163" s="1">
        <v>1.0</v>
      </c>
      <c r="BO1163" s="1">
        <v>-1.0</v>
      </c>
      <c r="BP1163" s="1">
        <v>1.0</v>
      </c>
      <c r="BQ1163" s="1">
        <v>-1.0</v>
      </c>
      <c r="BR1163" s="1">
        <v>-1.0</v>
      </c>
      <c r="BS1163" s="1">
        <v>1.0</v>
      </c>
      <c r="BT1163" s="1">
        <v>1.0</v>
      </c>
      <c r="BU1163" s="1">
        <v>1.0</v>
      </c>
      <c r="BV1163" s="1">
        <v>-1.0</v>
      </c>
      <c r="BW1163" s="1">
        <v>1.0</v>
      </c>
      <c r="BX1163" s="1">
        <v>1.0</v>
      </c>
      <c r="BY1163" s="1">
        <v>-1.0</v>
      </c>
      <c r="BZ1163" s="1">
        <v>-1.0</v>
      </c>
      <c r="CA1163" s="1">
        <v>-1.0</v>
      </c>
      <c r="CB1163" s="1">
        <v>1.0</v>
      </c>
      <c r="CC1163" s="1">
        <v>-1.0</v>
      </c>
      <c r="CD1163" s="1">
        <v>38996.0</v>
      </c>
    </row>
    <row r="1164">
      <c r="A1164" s="1">
        <v>3.6128584E7</v>
      </c>
      <c r="B1164" s="1" t="s">
        <v>6363</v>
      </c>
      <c r="C1164" s="1" t="s">
        <v>6364</v>
      </c>
      <c r="D1164" s="1" t="s">
        <v>6365</v>
      </c>
      <c r="E1164" s="1" t="s">
        <v>85</v>
      </c>
      <c r="F1164" s="1" t="s">
        <v>6366</v>
      </c>
      <c r="G1164" s="1" t="s">
        <v>6367</v>
      </c>
      <c r="H1164" s="1" t="s">
        <v>6368</v>
      </c>
      <c r="I1164" s="1">
        <v>1312063.0</v>
      </c>
      <c r="J1164" s="1">
        <v>40835.0</v>
      </c>
      <c r="K1164" s="1" t="s">
        <v>88</v>
      </c>
      <c r="L1164" s="1">
        <v>0.88</v>
      </c>
      <c r="M1164" s="1">
        <v>0.0</v>
      </c>
      <c r="N1164" s="1">
        <v>0.0</v>
      </c>
      <c r="O1164" s="1">
        <v>1.0</v>
      </c>
      <c r="P1164" s="1" t="s">
        <v>89</v>
      </c>
      <c r="Q1164" s="1" t="s">
        <v>90</v>
      </c>
      <c r="R1164" s="1">
        <v>40.72548</v>
      </c>
      <c r="S1164" s="1">
        <v>-74.0021</v>
      </c>
      <c r="T1164" s="1" t="s">
        <v>91</v>
      </c>
      <c r="U1164" s="1" t="s">
        <v>113</v>
      </c>
      <c r="V1164" s="1">
        <v>2.0</v>
      </c>
      <c r="W1164" s="1">
        <v>1.0</v>
      </c>
      <c r="X1164" s="1">
        <v>1.0</v>
      </c>
      <c r="Y1164" s="1">
        <v>1.0</v>
      </c>
      <c r="Z1164" s="1" t="s">
        <v>93</v>
      </c>
      <c r="AA1164" s="1" t="s">
        <v>6369</v>
      </c>
      <c r="AB1164" s="1">
        <v>200.0</v>
      </c>
      <c r="AC1164" s="1">
        <v>1.0</v>
      </c>
      <c r="AD1164" s="1">
        <v>0.0</v>
      </c>
      <c r="AE1164" s="1">
        <v>1.0</v>
      </c>
      <c r="AF1164" s="1" t="s">
        <v>2136</v>
      </c>
      <c r="AG1164" s="1">
        <v>1.0</v>
      </c>
      <c r="AH1164" s="1">
        <v>15.0</v>
      </c>
      <c r="AI1164" s="1">
        <v>15.0</v>
      </c>
      <c r="AJ1164" s="1">
        <v>15.0</v>
      </c>
      <c r="AK1164" s="1">
        <v>203.0</v>
      </c>
      <c r="AL1164" s="1">
        <v>1.0</v>
      </c>
      <c r="AM1164" s="1">
        <v>1.0</v>
      </c>
      <c r="AU1164" s="1">
        <v>0.0</v>
      </c>
      <c r="AV1164" s="1" t="s">
        <v>105</v>
      </c>
      <c r="AW1164" s="1">
        <v>1.0</v>
      </c>
      <c r="AX1164" s="1">
        <v>0.0</v>
      </c>
      <c r="AY1164" s="1">
        <v>1.0</v>
      </c>
      <c r="AZ1164" s="1">
        <v>0.0</v>
      </c>
      <c r="BA1164" s="1">
        <v>1.0</v>
      </c>
      <c r="BB1164" s="1">
        <v>-1.0</v>
      </c>
      <c r="BC1164" s="1">
        <v>1.0</v>
      </c>
      <c r="BD1164" s="1">
        <v>-1.0</v>
      </c>
      <c r="BE1164" s="1">
        <v>-1.0</v>
      </c>
      <c r="BF1164" s="1">
        <v>-1.0</v>
      </c>
      <c r="BG1164" s="1">
        <v>-1.0</v>
      </c>
      <c r="BH1164" s="1">
        <v>-1.0</v>
      </c>
      <c r="BI1164" s="1">
        <v>-1.0</v>
      </c>
      <c r="BJ1164" s="1">
        <v>-1.0</v>
      </c>
      <c r="BK1164" s="1">
        <v>-1.0</v>
      </c>
      <c r="BL1164" s="1">
        <v>-1.0</v>
      </c>
      <c r="BM1164" s="1">
        <v>1.0</v>
      </c>
      <c r="BN1164" s="1">
        <v>1.0</v>
      </c>
      <c r="BO1164" s="1">
        <v>-1.0</v>
      </c>
      <c r="BP1164" s="1">
        <v>-1.0</v>
      </c>
      <c r="BQ1164" s="1">
        <v>-1.0</v>
      </c>
      <c r="BR1164" s="1">
        <v>-1.0</v>
      </c>
      <c r="BS1164" s="1">
        <v>-1.0</v>
      </c>
      <c r="BT1164" s="1">
        <v>-1.0</v>
      </c>
      <c r="BU1164" s="1">
        <v>1.0</v>
      </c>
      <c r="BV1164" s="1">
        <v>-1.0</v>
      </c>
      <c r="BW1164" s="1">
        <v>-1.0</v>
      </c>
      <c r="BX1164" s="1">
        <v>-1.0</v>
      </c>
      <c r="BY1164" s="1">
        <v>-1.0</v>
      </c>
      <c r="BZ1164" s="1">
        <v>-1.0</v>
      </c>
      <c r="CA1164" s="1">
        <v>-1.0</v>
      </c>
      <c r="CB1164" s="1">
        <v>-1.0</v>
      </c>
      <c r="CC1164" s="1">
        <v>-1.0</v>
      </c>
      <c r="CD1164" s="1">
        <v>39019.0</v>
      </c>
    </row>
    <row r="1165">
      <c r="A1165" s="1">
        <v>1.3083221E7</v>
      </c>
      <c r="B1165" s="1" t="s">
        <v>6370</v>
      </c>
      <c r="C1165" s="1" t="s">
        <v>6371</v>
      </c>
      <c r="D1165" s="1" t="s">
        <v>6371</v>
      </c>
      <c r="E1165" s="1" t="s">
        <v>85</v>
      </c>
      <c r="I1165" s="1">
        <v>4.6407854E7</v>
      </c>
      <c r="J1165" s="1">
        <v>42289.0</v>
      </c>
      <c r="M1165" s="1">
        <v>0.0</v>
      </c>
      <c r="N1165" s="1">
        <v>1.0</v>
      </c>
      <c r="O1165" s="1">
        <v>0.0</v>
      </c>
      <c r="P1165" s="1" t="s">
        <v>123</v>
      </c>
      <c r="Q1165" s="1" t="s">
        <v>124</v>
      </c>
      <c r="R1165" s="1">
        <v>40.66117</v>
      </c>
      <c r="S1165" s="1">
        <v>-73.94317</v>
      </c>
      <c r="T1165" s="1" t="s">
        <v>91</v>
      </c>
      <c r="U1165" s="1" t="s">
        <v>113</v>
      </c>
      <c r="V1165" s="1">
        <v>1.0</v>
      </c>
      <c r="W1165" s="1">
        <v>1.0</v>
      </c>
      <c r="X1165" s="1">
        <v>1.0</v>
      </c>
      <c r="Y1165" s="1">
        <v>1.0</v>
      </c>
      <c r="Z1165" s="1" t="s">
        <v>93</v>
      </c>
      <c r="AA1165" s="1" t="s">
        <v>6372</v>
      </c>
      <c r="AB1165" s="1">
        <v>55.0</v>
      </c>
      <c r="AC1165" s="1">
        <v>1.0</v>
      </c>
      <c r="AD1165" s="1">
        <v>0.0</v>
      </c>
      <c r="AE1165" s="1">
        <v>1.0</v>
      </c>
      <c r="AF1165" s="1" t="s">
        <v>349</v>
      </c>
      <c r="AG1165" s="1">
        <v>1.0</v>
      </c>
      <c r="AH1165" s="1">
        <v>0.0</v>
      </c>
      <c r="AI1165" s="1">
        <v>0.0</v>
      </c>
      <c r="AJ1165" s="1">
        <v>0.0</v>
      </c>
      <c r="AK1165" s="1">
        <v>0.0</v>
      </c>
      <c r="AL1165" s="1">
        <v>0.0</v>
      </c>
      <c r="AM1165" s="1">
        <v>0.0</v>
      </c>
      <c r="AU1165" s="1">
        <v>0.0</v>
      </c>
      <c r="AV1165" s="1" t="s">
        <v>105</v>
      </c>
      <c r="AW1165" s="1">
        <v>1.0</v>
      </c>
      <c r="AX1165" s="1">
        <v>0.0</v>
      </c>
      <c r="AY1165" s="1">
        <v>1.0</v>
      </c>
      <c r="AZ1165" s="1">
        <v>0.0</v>
      </c>
      <c r="BB1165" s="1">
        <v>-1.0</v>
      </c>
      <c r="BC1165" s="1">
        <v>1.0</v>
      </c>
      <c r="BD1165" s="1">
        <v>-1.0</v>
      </c>
      <c r="BE1165" s="1">
        <v>-1.0</v>
      </c>
      <c r="BF1165" s="1">
        <v>-1.0</v>
      </c>
      <c r="BG1165" s="1">
        <v>-1.0</v>
      </c>
      <c r="BH1165" s="1">
        <v>-1.0</v>
      </c>
      <c r="BI1165" s="1">
        <v>-1.0</v>
      </c>
      <c r="BJ1165" s="1">
        <v>1.0</v>
      </c>
      <c r="BK1165" s="1">
        <v>-1.0</v>
      </c>
      <c r="BL1165" s="1">
        <v>-1.0</v>
      </c>
      <c r="BM1165" s="1">
        <v>1.0</v>
      </c>
      <c r="BN1165" s="1">
        <v>1.0</v>
      </c>
      <c r="BO1165" s="1">
        <v>1.0</v>
      </c>
      <c r="BP1165" s="1">
        <v>-1.0</v>
      </c>
      <c r="BQ1165" s="1">
        <v>-1.0</v>
      </c>
      <c r="BR1165" s="1">
        <v>-1.0</v>
      </c>
      <c r="BS1165" s="1">
        <v>-1.0</v>
      </c>
      <c r="BT1165" s="1">
        <v>-1.0</v>
      </c>
      <c r="BU1165" s="1">
        <v>1.0</v>
      </c>
      <c r="BV1165" s="1">
        <v>-1.0</v>
      </c>
      <c r="BW1165" s="1">
        <v>-1.0</v>
      </c>
      <c r="BX1165" s="1">
        <v>-1.0</v>
      </c>
      <c r="BY1165" s="1">
        <v>-1.0</v>
      </c>
      <c r="BZ1165" s="1">
        <v>-1.0</v>
      </c>
      <c r="CA1165" s="1">
        <v>-1.0</v>
      </c>
      <c r="CB1165" s="1">
        <v>-1.0</v>
      </c>
      <c r="CC1165" s="1">
        <v>-1.0</v>
      </c>
      <c r="CD1165" s="1">
        <v>39071.0</v>
      </c>
    </row>
    <row r="1166">
      <c r="A1166" s="1">
        <v>3.1875827E7</v>
      </c>
      <c r="B1166" s="1" t="s">
        <v>6373</v>
      </c>
      <c r="C1166" s="1" t="s">
        <v>6374</v>
      </c>
      <c r="D1166" s="1" t="s">
        <v>6375</v>
      </c>
      <c r="E1166" s="1" t="s">
        <v>85</v>
      </c>
      <c r="F1166" s="1" t="s">
        <v>5354</v>
      </c>
      <c r="G1166" s="1" t="s">
        <v>5355</v>
      </c>
      <c r="I1166" s="1">
        <v>2.38321374E8</v>
      </c>
      <c r="J1166" s="1">
        <v>43487.0</v>
      </c>
      <c r="K1166" s="1" t="s">
        <v>88</v>
      </c>
      <c r="L1166" s="1">
        <v>0.89</v>
      </c>
      <c r="M1166" s="1">
        <v>0.0</v>
      </c>
      <c r="N1166" s="1">
        <v>32.0</v>
      </c>
      <c r="O1166" s="1">
        <v>0.0</v>
      </c>
      <c r="P1166" s="1" t="s">
        <v>89</v>
      </c>
      <c r="Q1166" s="1" t="s">
        <v>362</v>
      </c>
      <c r="R1166" s="1">
        <v>40.80014</v>
      </c>
      <c r="S1166" s="1">
        <v>-73.96132</v>
      </c>
      <c r="T1166" s="1" t="s">
        <v>91</v>
      </c>
      <c r="U1166" s="1" t="s">
        <v>113</v>
      </c>
      <c r="V1166" s="1">
        <v>1.0</v>
      </c>
      <c r="W1166" s="1">
        <v>2.0</v>
      </c>
      <c r="X1166" s="1">
        <v>1.0</v>
      </c>
      <c r="Y1166" s="1">
        <v>1.0</v>
      </c>
      <c r="Z1166" s="1" t="s">
        <v>93</v>
      </c>
      <c r="AA1166" s="1" t="s">
        <v>6376</v>
      </c>
      <c r="AB1166" s="1">
        <v>60.0</v>
      </c>
      <c r="AC1166" s="1">
        <v>1.0</v>
      </c>
      <c r="AD1166" s="1">
        <v>0.0</v>
      </c>
      <c r="AE1166" s="1">
        <v>30.0</v>
      </c>
      <c r="AF1166" s="1" t="s">
        <v>127</v>
      </c>
      <c r="AG1166" s="1">
        <v>1.0</v>
      </c>
      <c r="AH1166" s="1">
        <v>12.0</v>
      </c>
      <c r="AI1166" s="1">
        <v>42.0</v>
      </c>
      <c r="AJ1166" s="1">
        <v>72.0</v>
      </c>
      <c r="AK1166" s="1">
        <v>347.0</v>
      </c>
      <c r="AL1166" s="1">
        <v>0.0</v>
      </c>
      <c r="AM1166" s="1">
        <v>0.0</v>
      </c>
      <c r="AU1166" s="1">
        <v>1.0</v>
      </c>
      <c r="AV1166" s="1" t="s">
        <v>96</v>
      </c>
      <c r="AW1166" s="1">
        <v>32.0</v>
      </c>
      <c r="AX1166" s="1">
        <v>0.0</v>
      </c>
      <c r="AY1166" s="1">
        <v>32.0</v>
      </c>
      <c r="AZ1166" s="1">
        <v>0.0</v>
      </c>
      <c r="BB1166" s="1">
        <v>-1.0</v>
      </c>
      <c r="BC1166" s="1">
        <v>1.0</v>
      </c>
      <c r="BD1166" s="1">
        <v>-1.0</v>
      </c>
      <c r="BE1166" s="1">
        <v>-1.0</v>
      </c>
      <c r="BF1166" s="1">
        <v>-1.0</v>
      </c>
      <c r="BG1166" s="1">
        <v>-1.0</v>
      </c>
      <c r="BH1166" s="1">
        <v>-1.0</v>
      </c>
      <c r="BI1166" s="1">
        <v>-1.0</v>
      </c>
      <c r="BJ1166" s="1">
        <v>1.0</v>
      </c>
      <c r="BK1166" s="1">
        <v>-1.0</v>
      </c>
      <c r="BL1166" s="1">
        <v>-1.0</v>
      </c>
      <c r="BM1166" s="1">
        <v>1.0</v>
      </c>
      <c r="BN1166" s="1">
        <v>-1.0</v>
      </c>
      <c r="BO1166" s="1">
        <v>-1.0</v>
      </c>
      <c r="BP1166" s="1">
        <v>-1.0</v>
      </c>
      <c r="BQ1166" s="1">
        <v>-1.0</v>
      </c>
      <c r="BR1166" s="1">
        <v>-1.0</v>
      </c>
      <c r="BS1166" s="1">
        <v>-1.0</v>
      </c>
      <c r="BT1166" s="1">
        <v>-1.0</v>
      </c>
      <c r="BU1166" s="1">
        <v>1.0</v>
      </c>
      <c r="BV1166" s="1">
        <v>1.0</v>
      </c>
      <c r="BW1166" s="1">
        <v>-1.0</v>
      </c>
      <c r="BX1166" s="1">
        <v>-1.0</v>
      </c>
      <c r="BY1166" s="1">
        <v>-1.0</v>
      </c>
      <c r="BZ1166" s="1">
        <v>-1.0</v>
      </c>
      <c r="CA1166" s="1">
        <v>-1.0</v>
      </c>
      <c r="CB1166" s="1">
        <v>-1.0</v>
      </c>
      <c r="CC1166" s="1">
        <v>-1.0</v>
      </c>
      <c r="CD1166" s="1">
        <v>39198.0</v>
      </c>
    </row>
    <row r="1167">
      <c r="A1167" s="1">
        <v>1.3520598E7</v>
      </c>
      <c r="B1167" s="1" t="s">
        <v>6377</v>
      </c>
      <c r="C1167" s="1" t="s">
        <v>6378</v>
      </c>
      <c r="D1167" s="1" t="s">
        <v>6379</v>
      </c>
      <c r="E1167" s="1" t="s">
        <v>85</v>
      </c>
      <c r="H1167" s="1" t="s">
        <v>6380</v>
      </c>
      <c r="I1167" s="1">
        <v>1.2267269E7</v>
      </c>
      <c r="J1167" s="1">
        <v>41685.0</v>
      </c>
      <c r="M1167" s="1">
        <v>0.0</v>
      </c>
      <c r="N1167" s="1">
        <v>1.0</v>
      </c>
      <c r="O1167" s="1">
        <v>1.0</v>
      </c>
      <c r="P1167" s="1" t="s">
        <v>123</v>
      </c>
      <c r="Q1167" s="1" t="s">
        <v>124</v>
      </c>
      <c r="R1167" s="1">
        <v>40.67671</v>
      </c>
      <c r="S1167" s="1">
        <v>-73.96466</v>
      </c>
      <c r="T1167" s="1" t="s">
        <v>91</v>
      </c>
      <c r="U1167" s="1" t="s">
        <v>92</v>
      </c>
      <c r="V1167" s="1">
        <v>4.0</v>
      </c>
      <c r="W1167" s="1">
        <v>2.0</v>
      </c>
      <c r="X1167" s="1">
        <v>2.0</v>
      </c>
      <c r="Y1167" s="1">
        <v>3.0</v>
      </c>
      <c r="Z1167" s="1" t="s">
        <v>93</v>
      </c>
      <c r="AA1167" s="1" t="s">
        <v>6381</v>
      </c>
      <c r="AB1167" s="1">
        <v>300.0</v>
      </c>
      <c r="AC1167" s="1">
        <v>1.0</v>
      </c>
      <c r="AD1167" s="1">
        <v>0.0</v>
      </c>
      <c r="AE1167" s="1">
        <v>3.0</v>
      </c>
      <c r="AF1167" s="1" t="s">
        <v>341</v>
      </c>
      <c r="AG1167" s="1">
        <v>1.0</v>
      </c>
      <c r="AH1167" s="1">
        <v>11.0</v>
      </c>
      <c r="AI1167" s="1">
        <v>11.0</v>
      </c>
      <c r="AJ1167" s="1">
        <v>11.0</v>
      </c>
      <c r="AK1167" s="1">
        <v>11.0</v>
      </c>
      <c r="AL1167" s="1">
        <v>17.0</v>
      </c>
      <c r="AM1167" s="1">
        <v>0.0</v>
      </c>
      <c r="AN1167" s="1">
        <v>95.0</v>
      </c>
      <c r="AO1167" s="1">
        <v>10.0</v>
      </c>
      <c r="AP1167" s="1">
        <v>10.0</v>
      </c>
      <c r="AQ1167" s="1">
        <v>10.0</v>
      </c>
      <c r="AR1167" s="1">
        <v>10.0</v>
      </c>
      <c r="AS1167" s="1">
        <v>10.0</v>
      </c>
      <c r="AT1167" s="1">
        <v>9.0</v>
      </c>
      <c r="AU1167" s="1">
        <v>0.0</v>
      </c>
      <c r="AV1167" s="1" t="s">
        <v>117</v>
      </c>
      <c r="AW1167" s="1">
        <v>1.0</v>
      </c>
      <c r="AX1167" s="1">
        <v>1.0</v>
      </c>
      <c r="AY1167" s="1">
        <v>0.0</v>
      </c>
      <c r="AZ1167" s="1">
        <v>0.0</v>
      </c>
      <c r="BA1167" s="1">
        <v>0.47</v>
      </c>
      <c r="BB1167" s="1">
        <v>1.0</v>
      </c>
      <c r="BC1167" s="1">
        <v>1.0</v>
      </c>
      <c r="BD1167" s="1">
        <v>-1.0</v>
      </c>
      <c r="BE1167" s="1">
        <v>-1.0</v>
      </c>
      <c r="BF1167" s="1">
        <v>-1.0</v>
      </c>
      <c r="BG1167" s="1">
        <v>-1.0</v>
      </c>
      <c r="BH1167" s="1">
        <v>-1.0</v>
      </c>
      <c r="BI1167" s="1">
        <v>-1.0</v>
      </c>
      <c r="BJ1167" s="1">
        <v>1.0</v>
      </c>
      <c r="BK1167" s="1">
        <v>-1.0</v>
      </c>
      <c r="BL1167" s="1">
        <v>-1.0</v>
      </c>
      <c r="BM1167" s="1">
        <v>1.0</v>
      </c>
      <c r="BN1167" s="1">
        <v>-1.0</v>
      </c>
      <c r="BO1167" s="1">
        <v>-1.0</v>
      </c>
      <c r="BP1167" s="1">
        <v>1.0</v>
      </c>
      <c r="BQ1167" s="1">
        <v>1.0</v>
      </c>
      <c r="BR1167" s="1">
        <v>-1.0</v>
      </c>
      <c r="BS1167" s="1">
        <v>-1.0</v>
      </c>
      <c r="BT1167" s="1">
        <v>-1.0</v>
      </c>
      <c r="BU1167" s="1">
        <v>1.0</v>
      </c>
      <c r="BV1167" s="1">
        <v>-1.0</v>
      </c>
      <c r="BW1167" s="1">
        <v>-1.0</v>
      </c>
      <c r="BX1167" s="1">
        <v>-1.0</v>
      </c>
      <c r="BY1167" s="1">
        <v>-1.0</v>
      </c>
      <c r="BZ1167" s="1">
        <v>1.0</v>
      </c>
      <c r="CA1167" s="1">
        <v>-1.0</v>
      </c>
      <c r="CB1167" s="1">
        <v>-1.0</v>
      </c>
      <c r="CC1167" s="1">
        <v>-1.0</v>
      </c>
      <c r="CD1167" s="1">
        <v>39229.0</v>
      </c>
    </row>
    <row r="1168">
      <c r="A1168" s="1">
        <v>2081408.0</v>
      </c>
      <c r="B1168" s="1" t="s">
        <v>6382</v>
      </c>
      <c r="C1168" s="1" t="s">
        <v>6383</v>
      </c>
      <c r="D1168" s="1" t="s">
        <v>6384</v>
      </c>
      <c r="E1168" s="1" t="s">
        <v>85</v>
      </c>
      <c r="F1168" s="1" t="s">
        <v>6385</v>
      </c>
      <c r="G1168" s="1" t="s">
        <v>6386</v>
      </c>
      <c r="H1168" s="1" t="s">
        <v>6387</v>
      </c>
      <c r="I1168" s="1">
        <v>318435.0</v>
      </c>
      <c r="J1168" s="1">
        <v>40526.0</v>
      </c>
      <c r="M1168" s="1">
        <v>0.0</v>
      </c>
      <c r="N1168" s="1">
        <v>1.0</v>
      </c>
      <c r="O1168" s="1">
        <v>1.0</v>
      </c>
      <c r="P1168" s="1" t="s">
        <v>123</v>
      </c>
      <c r="Q1168" s="1" t="s">
        <v>698</v>
      </c>
      <c r="R1168" s="1">
        <v>40.66646</v>
      </c>
      <c r="S1168" s="1">
        <v>-73.93605</v>
      </c>
      <c r="T1168" s="1" t="s">
        <v>91</v>
      </c>
      <c r="U1168" s="1" t="s">
        <v>92</v>
      </c>
      <c r="V1168" s="1">
        <v>3.0</v>
      </c>
      <c r="W1168" s="1">
        <v>1.0</v>
      </c>
      <c r="X1168" s="1">
        <v>1.0</v>
      </c>
      <c r="Y1168" s="1">
        <v>2.0</v>
      </c>
      <c r="Z1168" s="1" t="s">
        <v>93</v>
      </c>
      <c r="AA1168" s="1" t="s">
        <v>6388</v>
      </c>
      <c r="AB1168" s="1">
        <v>105.0</v>
      </c>
      <c r="AC1168" s="1">
        <v>1.0</v>
      </c>
      <c r="AD1168" s="1">
        <v>0.0</v>
      </c>
      <c r="AE1168" s="1">
        <v>5.0</v>
      </c>
      <c r="AF1168" s="1" t="s">
        <v>500</v>
      </c>
      <c r="AG1168" s="1">
        <v>1.0</v>
      </c>
      <c r="AH1168" s="1">
        <v>0.0</v>
      </c>
      <c r="AI1168" s="1">
        <v>0.0</v>
      </c>
      <c r="AJ1168" s="1">
        <v>0.0</v>
      </c>
      <c r="AK1168" s="1">
        <v>0.0</v>
      </c>
      <c r="AL1168" s="1">
        <v>1.0</v>
      </c>
      <c r="AM1168" s="1">
        <v>0.0</v>
      </c>
      <c r="AN1168" s="1">
        <v>80.0</v>
      </c>
      <c r="AO1168" s="1">
        <v>8.0</v>
      </c>
      <c r="AP1168" s="1">
        <v>8.0</v>
      </c>
      <c r="AQ1168" s="1">
        <v>10.0</v>
      </c>
      <c r="AR1168" s="1">
        <v>10.0</v>
      </c>
      <c r="AS1168" s="1">
        <v>6.0</v>
      </c>
      <c r="AT1168" s="1">
        <v>6.0</v>
      </c>
      <c r="AU1168" s="1">
        <v>0.0</v>
      </c>
      <c r="AV1168" s="1" t="s">
        <v>96</v>
      </c>
      <c r="AW1168" s="1">
        <v>1.0</v>
      </c>
      <c r="AX1168" s="1">
        <v>1.0</v>
      </c>
      <c r="AY1168" s="1">
        <v>0.0</v>
      </c>
      <c r="AZ1168" s="1">
        <v>0.0</v>
      </c>
      <c r="BA1168" s="1">
        <v>0.02</v>
      </c>
      <c r="BB1168" s="1">
        <v>-1.0</v>
      </c>
      <c r="BC1168" s="1">
        <v>-1.0</v>
      </c>
      <c r="BD1168" s="1">
        <v>-1.0</v>
      </c>
      <c r="BE1168" s="1">
        <v>-1.0</v>
      </c>
      <c r="BF1168" s="1">
        <v>-1.0</v>
      </c>
      <c r="BG1168" s="1">
        <v>-1.0</v>
      </c>
      <c r="BH1168" s="1">
        <v>-1.0</v>
      </c>
      <c r="BI1168" s="1">
        <v>-1.0</v>
      </c>
      <c r="BJ1168" s="1">
        <v>-1.0</v>
      </c>
      <c r="BK1168" s="1">
        <v>-1.0</v>
      </c>
      <c r="BL1168" s="1">
        <v>-1.0</v>
      </c>
      <c r="BM1168" s="1">
        <v>-1.0</v>
      </c>
      <c r="BN1168" s="1">
        <v>-1.0</v>
      </c>
      <c r="BO1168" s="1">
        <v>-1.0</v>
      </c>
      <c r="BP1168" s="1">
        <v>-1.0</v>
      </c>
      <c r="BQ1168" s="1">
        <v>-1.0</v>
      </c>
      <c r="BR1168" s="1">
        <v>-1.0</v>
      </c>
      <c r="BS1168" s="1">
        <v>-1.0</v>
      </c>
      <c r="BT1168" s="1">
        <v>-1.0</v>
      </c>
      <c r="BU1168" s="1">
        <v>1.0</v>
      </c>
      <c r="BV1168" s="1">
        <v>-1.0</v>
      </c>
      <c r="BW1168" s="1">
        <v>-1.0</v>
      </c>
      <c r="BX1168" s="1">
        <v>-1.0</v>
      </c>
      <c r="BY1168" s="1">
        <v>-1.0</v>
      </c>
      <c r="BZ1168" s="1">
        <v>-1.0</v>
      </c>
      <c r="CA1168" s="1">
        <v>-1.0</v>
      </c>
      <c r="CB1168" s="1">
        <v>-1.0</v>
      </c>
      <c r="CC1168" s="1">
        <v>-1.0</v>
      </c>
      <c r="CD1168" s="1">
        <v>39250.0</v>
      </c>
    </row>
    <row r="1169">
      <c r="A1169" s="1">
        <v>3.5257168E7</v>
      </c>
      <c r="B1169" s="1" t="s">
        <v>6389</v>
      </c>
      <c r="E1169" s="1" t="s">
        <v>85</v>
      </c>
      <c r="I1169" s="1">
        <v>967133.0</v>
      </c>
      <c r="J1169" s="1">
        <v>40769.0</v>
      </c>
      <c r="M1169" s="1">
        <v>0.0</v>
      </c>
      <c r="N1169" s="1">
        <v>1.0</v>
      </c>
      <c r="O1169" s="1">
        <v>1.0</v>
      </c>
      <c r="P1169" s="1" t="s">
        <v>123</v>
      </c>
      <c r="Q1169" s="1" t="s">
        <v>157</v>
      </c>
      <c r="R1169" s="1">
        <v>40.68213</v>
      </c>
      <c r="S1169" s="1">
        <v>-73.9538</v>
      </c>
      <c r="T1169" s="1" t="s">
        <v>91</v>
      </c>
      <c r="U1169" s="1" t="s">
        <v>113</v>
      </c>
      <c r="V1169" s="1">
        <v>2.0</v>
      </c>
      <c r="W1169" s="1">
        <v>1.0</v>
      </c>
      <c r="X1169" s="1">
        <v>1.0</v>
      </c>
      <c r="Y1169" s="1">
        <v>1.0</v>
      </c>
      <c r="Z1169" s="1" t="s">
        <v>93</v>
      </c>
      <c r="AA1169" s="1" t="s">
        <v>6390</v>
      </c>
      <c r="AB1169" s="1">
        <v>75.0</v>
      </c>
      <c r="AC1169" s="1">
        <v>1.0</v>
      </c>
      <c r="AD1169" s="1">
        <v>0.0</v>
      </c>
      <c r="AE1169" s="1">
        <v>4.0</v>
      </c>
      <c r="AF1169" s="1" t="s">
        <v>904</v>
      </c>
      <c r="AG1169" s="1">
        <v>1.0</v>
      </c>
      <c r="AH1169" s="1">
        <v>0.0</v>
      </c>
      <c r="AI1169" s="1">
        <v>9.0</v>
      </c>
      <c r="AJ1169" s="1">
        <v>38.0</v>
      </c>
      <c r="AK1169" s="1">
        <v>38.0</v>
      </c>
      <c r="AL1169" s="1">
        <v>0.0</v>
      </c>
      <c r="AM1169" s="1">
        <v>0.0</v>
      </c>
      <c r="AU1169" s="1">
        <v>0.0</v>
      </c>
      <c r="AV1169" s="1" t="s">
        <v>105</v>
      </c>
      <c r="AW1169" s="1">
        <v>1.0</v>
      </c>
      <c r="AX1169" s="1">
        <v>0.0</v>
      </c>
      <c r="AY1169" s="1">
        <v>1.0</v>
      </c>
      <c r="AZ1169" s="1">
        <v>0.0</v>
      </c>
      <c r="BB1169" s="1">
        <v>-1.0</v>
      </c>
      <c r="BC1169" s="1">
        <v>1.0</v>
      </c>
      <c r="BD1169" s="1">
        <v>-1.0</v>
      </c>
      <c r="BE1169" s="1">
        <v>-1.0</v>
      </c>
      <c r="BF1169" s="1">
        <v>1.0</v>
      </c>
      <c r="BG1169" s="1">
        <v>-1.0</v>
      </c>
      <c r="BH1169" s="1">
        <v>-1.0</v>
      </c>
      <c r="BI1169" s="1">
        <v>-1.0</v>
      </c>
      <c r="BJ1169" s="1">
        <v>1.0</v>
      </c>
      <c r="BK1169" s="1">
        <v>-1.0</v>
      </c>
      <c r="BL1169" s="1">
        <v>1.0</v>
      </c>
      <c r="BM1169" s="1">
        <v>1.0</v>
      </c>
      <c r="BN1169" s="1">
        <v>-1.0</v>
      </c>
      <c r="BO1169" s="1">
        <v>-1.0</v>
      </c>
      <c r="BP1169" s="1">
        <v>1.0</v>
      </c>
      <c r="BQ1169" s="1">
        <v>1.0</v>
      </c>
      <c r="BR1169" s="1">
        <v>1.0</v>
      </c>
      <c r="BS1169" s="1">
        <v>-1.0</v>
      </c>
      <c r="BT1169" s="1">
        <v>-1.0</v>
      </c>
      <c r="BU1169" s="1">
        <v>1.0</v>
      </c>
      <c r="BV1169" s="1">
        <v>-1.0</v>
      </c>
      <c r="BW1169" s="1">
        <v>-1.0</v>
      </c>
      <c r="BX1169" s="1">
        <v>-1.0</v>
      </c>
      <c r="BY1169" s="1">
        <v>-1.0</v>
      </c>
      <c r="BZ1169" s="1">
        <v>-1.0</v>
      </c>
      <c r="CA1169" s="1">
        <v>-1.0</v>
      </c>
      <c r="CB1169" s="1">
        <v>-1.0</v>
      </c>
      <c r="CC1169" s="1">
        <v>-1.0</v>
      </c>
      <c r="CD1169" s="1">
        <v>39291.0</v>
      </c>
    </row>
    <row r="1170">
      <c r="A1170" s="1">
        <v>8152985.0</v>
      </c>
      <c r="B1170" s="1" t="s">
        <v>6391</v>
      </c>
      <c r="C1170" s="1" t="s">
        <v>6392</v>
      </c>
      <c r="D1170" s="1" t="s">
        <v>6393</v>
      </c>
      <c r="E1170" s="1" t="s">
        <v>85</v>
      </c>
      <c r="F1170" s="1" t="s">
        <v>6394</v>
      </c>
      <c r="G1170" s="1" t="s">
        <v>6395</v>
      </c>
      <c r="H1170" s="1" t="s">
        <v>6396</v>
      </c>
      <c r="I1170" s="1">
        <v>1.0134825E7</v>
      </c>
      <c r="J1170" s="1">
        <v>41597.0</v>
      </c>
      <c r="M1170" s="1">
        <v>0.0</v>
      </c>
      <c r="N1170" s="1">
        <v>4.0</v>
      </c>
      <c r="O1170" s="1">
        <v>1.0</v>
      </c>
      <c r="P1170" s="1" t="s">
        <v>89</v>
      </c>
      <c r="Q1170" s="1" t="s">
        <v>90</v>
      </c>
      <c r="R1170" s="1">
        <v>40.7146</v>
      </c>
      <c r="S1170" s="1">
        <v>-73.98423</v>
      </c>
      <c r="T1170" s="1" t="s">
        <v>91</v>
      </c>
      <c r="U1170" s="1" t="s">
        <v>113</v>
      </c>
      <c r="V1170" s="1">
        <v>2.0</v>
      </c>
      <c r="W1170" s="1">
        <v>1.0</v>
      </c>
      <c r="X1170" s="1">
        <v>1.0</v>
      </c>
      <c r="Y1170" s="1">
        <v>1.0</v>
      </c>
      <c r="Z1170" s="1" t="s">
        <v>93</v>
      </c>
      <c r="AA1170" s="1" t="s">
        <v>6397</v>
      </c>
      <c r="AB1170" s="1">
        <v>89.0</v>
      </c>
      <c r="AC1170" s="1">
        <v>2.0</v>
      </c>
      <c r="AD1170" s="1">
        <v>50.0</v>
      </c>
      <c r="AE1170" s="1">
        <v>3.0</v>
      </c>
      <c r="AF1170" s="1" t="s">
        <v>187</v>
      </c>
      <c r="AG1170" s="1">
        <v>1.0</v>
      </c>
      <c r="AH1170" s="1">
        <v>0.0</v>
      </c>
      <c r="AI1170" s="1">
        <v>0.0</v>
      </c>
      <c r="AJ1170" s="1">
        <v>0.0</v>
      </c>
      <c r="AK1170" s="1">
        <v>0.0</v>
      </c>
      <c r="AL1170" s="1">
        <v>5.0</v>
      </c>
      <c r="AM1170" s="1">
        <v>0.0</v>
      </c>
      <c r="AN1170" s="1">
        <v>92.0</v>
      </c>
      <c r="AO1170" s="1">
        <v>9.0</v>
      </c>
      <c r="AP1170" s="1">
        <v>10.0</v>
      </c>
      <c r="AQ1170" s="1">
        <v>10.0</v>
      </c>
      <c r="AR1170" s="1">
        <v>10.0</v>
      </c>
      <c r="AS1170" s="1">
        <v>9.0</v>
      </c>
      <c r="AT1170" s="1">
        <v>9.0</v>
      </c>
      <c r="AU1170" s="1">
        <v>0.0</v>
      </c>
      <c r="AV1170" s="1" t="s">
        <v>105</v>
      </c>
      <c r="AW1170" s="1">
        <v>4.0</v>
      </c>
      <c r="AX1170" s="1">
        <v>1.0</v>
      </c>
      <c r="AY1170" s="1">
        <v>3.0</v>
      </c>
      <c r="AZ1170" s="1">
        <v>0.0</v>
      </c>
      <c r="BA1170" s="1">
        <v>0.11</v>
      </c>
      <c r="BB1170" s="1">
        <v>-1.0</v>
      </c>
      <c r="BC1170" s="1">
        <v>-1.0</v>
      </c>
      <c r="BD1170" s="1">
        <v>-1.0</v>
      </c>
      <c r="BE1170" s="1">
        <v>-1.0</v>
      </c>
      <c r="BF1170" s="1">
        <v>-1.0</v>
      </c>
      <c r="BG1170" s="1">
        <v>-1.0</v>
      </c>
      <c r="BH1170" s="1">
        <v>-1.0</v>
      </c>
      <c r="BI1170" s="1">
        <v>-1.0</v>
      </c>
      <c r="BJ1170" s="1">
        <v>1.0</v>
      </c>
      <c r="BK1170" s="1">
        <v>-1.0</v>
      </c>
      <c r="BL1170" s="1">
        <v>-1.0</v>
      </c>
      <c r="BM1170" s="1">
        <v>-1.0</v>
      </c>
      <c r="BN1170" s="1">
        <v>-1.0</v>
      </c>
      <c r="BO1170" s="1">
        <v>-1.0</v>
      </c>
      <c r="BP1170" s="1">
        <v>1.0</v>
      </c>
      <c r="BQ1170" s="1">
        <v>1.0</v>
      </c>
      <c r="BR1170" s="1">
        <v>-1.0</v>
      </c>
      <c r="BS1170" s="1">
        <v>-1.0</v>
      </c>
      <c r="BT1170" s="1">
        <v>-1.0</v>
      </c>
      <c r="BU1170" s="1">
        <v>1.0</v>
      </c>
      <c r="BV1170" s="1">
        <v>-1.0</v>
      </c>
      <c r="BW1170" s="1">
        <v>-1.0</v>
      </c>
      <c r="BX1170" s="1">
        <v>-1.0</v>
      </c>
      <c r="BY1170" s="1">
        <v>-1.0</v>
      </c>
      <c r="BZ1170" s="1">
        <v>-1.0</v>
      </c>
      <c r="CA1170" s="1">
        <v>-1.0</v>
      </c>
      <c r="CB1170" s="1">
        <v>-1.0</v>
      </c>
      <c r="CC1170" s="1">
        <v>-1.0</v>
      </c>
      <c r="CD1170" s="1">
        <v>39295.0</v>
      </c>
    </row>
    <row r="1171">
      <c r="A1171" s="1">
        <v>7573430.0</v>
      </c>
      <c r="B1171" s="1" t="s">
        <v>6398</v>
      </c>
      <c r="C1171" s="1" t="s">
        <v>6399</v>
      </c>
      <c r="D1171" s="1" t="s">
        <v>6399</v>
      </c>
      <c r="E1171" s="1" t="s">
        <v>85</v>
      </c>
      <c r="H1171" s="1" t="s">
        <v>6400</v>
      </c>
      <c r="I1171" s="1">
        <v>6031454.0</v>
      </c>
      <c r="J1171" s="1">
        <v>41385.0</v>
      </c>
      <c r="M1171" s="1">
        <v>0.0</v>
      </c>
      <c r="N1171" s="1">
        <v>1.0</v>
      </c>
      <c r="O1171" s="1">
        <v>0.0</v>
      </c>
      <c r="P1171" s="1" t="s">
        <v>123</v>
      </c>
      <c r="Q1171" s="1" t="s">
        <v>2112</v>
      </c>
      <c r="R1171" s="1">
        <v>40.65591</v>
      </c>
      <c r="S1171" s="1">
        <v>-73.95866</v>
      </c>
      <c r="T1171" s="1" t="s">
        <v>125</v>
      </c>
      <c r="U1171" s="1" t="s">
        <v>113</v>
      </c>
      <c r="V1171" s="1">
        <v>1.0</v>
      </c>
      <c r="W1171" s="1">
        <v>1.0</v>
      </c>
      <c r="X1171" s="1">
        <v>1.0</v>
      </c>
      <c r="Y1171" s="1">
        <v>1.0</v>
      </c>
      <c r="Z1171" s="1" t="s">
        <v>93</v>
      </c>
      <c r="AA1171" s="1" t="s">
        <v>6401</v>
      </c>
      <c r="AB1171" s="1">
        <v>40.0</v>
      </c>
      <c r="AC1171" s="1">
        <v>1.0</v>
      </c>
      <c r="AD1171" s="1">
        <v>0.0</v>
      </c>
      <c r="AE1171" s="1">
        <v>15.0</v>
      </c>
      <c r="AF1171" s="1" t="s">
        <v>266</v>
      </c>
      <c r="AG1171" s="1">
        <v>1.0</v>
      </c>
      <c r="AH1171" s="1">
        <v>0.0</v>
      </c>
      <c r="AI1171" s="1">
        <v>0.0</v>
      </c>
      <c r="AJ1171" s="1">
        <v>0.0</v>
      </c>
      <c r="AK1171" s="1">
        <v>0.0</v>
      </c>
      <c r="AL1171" s="1">
        <v>2.0</v>
      </c>
      <c r="AM1171" s="1">
        <v>0.0</v>
      </c>
      <c r="AN1171" s="1">
        <v>100.0</v>
      </c>
      <c r="AO1171" s="1">
        <v>10.0</v>
      </c>
      <c r="AP1171" s="1">
        <v>9.0</v>
      </c>
      <c r="AQ1171" s="1">
        <v>10.0</v>
      </c>
      <c r="AR1171" s="1">
        <v>10.0</v>
      </c>
      <c r="AS1171" s="1">
        <v>10.0</v>
      </c>
      <c r="AT1171" s="1">
        <v>10.0</v>
      </c>
      <c r="AU1171" s="1">
        <v>1.0</v>
      </c>
      <c r="AV1171" s="1" t="s">
        <v>105</v>
      </c>
      <c r="AW1171" s="1">
        <v>1.0</v>
      </c>
      <c r="AX1171" s="1">
        <v>0.0</v>
      </c>
      <c r="AY1171" s="1">
        <v>1.0</v>
      </c>
      <c r="AZ1171" s="1">
        <v>0.0</v>
      </c>
      <c r="BA1171" s="1">
        <v>0.04</v>
      </c>
      <c r="BB1171" s="1">
        <v>-1.0</v>
      </c>
      <c r="BC1171" s="1">
        <v>1.0</v>
      </c>
      <c r="BD1171" s="1">
        <v>-1.0</v>
      </c>
      <c r="BE1171" s="1">
        <v>-1.0</v>
      </c>
      <c r="BF1171" s="1">
        <v>-1.0</v>
      </c>
      <c r="BG1171" s="1">
        <v>-1.0</v>
      </c>
      <c r="BH1171" s="1">
        <v>-1.0</v>
      </c>
      <c r="BI1171" s="1">
        <v>-1.0</v>
      </c>
      <c r="BJ1171" s="1">
        <v>1.0</v>
      </c>
      <c r="BK1171" s="1">
        <v>-1.0</v>
      </c>
      <c r="BL1171" s="1">
        <v>-1.0</v>
      </c>
      <c r="BM1171" s="1">
        <v>-1.0</v>
      </c>
      <c r="BN1171" s="1">
        <v>-1.0</v>
      </c>
      <c r="BO1171" s="1">
        <v>-1.0</v>
      </c>
      <c r="BP1171" s="1">
        <v>-1.0</v>
      </c>
      <c r="BQ1171" s="1">
        <v>-1.0</v>
      </c>
      <c r="BR1171" s="1">
        <v>-1.0</v>
      </c>
      <c r="BS1171" s="1">
        <v>-1.0</v>
      </c>
      <c r="BT1171" s="1">
        <v>-1.0</v>
      </c>
      <c r="BU1171" s="1">
        <v>1.0</v>
      </c>
      <c r="BV1171" s="1">
        <v>-1.0</v>
      </c>
      <c r="BW1171" s="1">
        <v>1.0</v>
      </c>
      <c r="BX1171" s="1">
        <v>-1.0</v>
      </c>
      <c r="BY1171" s="1">
        <v>-1.0</v>
      </c>
      <c r="BZ1171" s="1">
        <v>-1.0</v>
      </c>
      <c r="CA1171" s="1">
        <v>-1.0</v>
      </c>
      <c r="CB1171" s="1">
        <v>-1.0</v>
      </c>
      <c r="CC1171" s="1">
        <v>-1.0</v>
      </c>
      <c r="CD1171" s="1">
        <v>39318.0</v>
      </c>
    </row>
    <row r="1172">
      <c r="A1172" s="1">
        <v>3.4278532E7</v>
      </c>
      <c r="B1172" s="1" t="s">
        <v>6402</v>
      </c>
      <c r="C1172" s="1" t="s">
        <v>6403</v>
      </c>
      <c r="D1172" s="1" t="s">
        <v>6404</v>
      </c>
      <c r="E1172" s="1" t="s">
        <v>85</v>
      </c>
      <c r="I1172" s="1">
        <v>2.58795923E8</v>
      </c>
      <c r="J1172" s="1">
        <v>43584.0</v>
      </c>
      <c r="K1172" s="1" t="s">
        <v>88</v>
      </c>
      <c r="L1172" s="1">
        <v>1.0</v>
      </c>
      <c r="M1172" s="1">
        <v>0.0</v>
      </c>
      <c r="N1172" s="1">
        <v>1.0</v>
      </c>
      <c r="O1172" s="1">
        <v>0.0</v>
      </c>
      <c r="P1172" s="1" t="s">
        <v>123</v>
      </c>
      <c r="Q1172" s="1" t="s">
        <v>6405</v>
      </c>
      <c r="R1172" s="1">
        <v>40.59145</v>
      </c>
      <c r="S1172" s="1">
        <v>-73.98546</v>
      </c>
      <c r="T1172" s="1" t="s">
        <v>91</v>
      </c>
      <c r="U1172" s="1" t="s">
        <v>92</v>
      </c>
      <c r="V1172" s="1">
        <v>8.0</v>
      </c>
      <c r="W1172" s="1">
        <v>1.0</v>
      </c>
      <c r="X1172" s="1">
        <v>3.0</v>
      </c>
      <c r="Y1172" s="1">
        <v>4.0</v>
      </c>
      <c r="Z1172" s="1" t="s">
        <v>93</v>
      </c>
      <c r="AA1172" s="1" t="s">
        <v>6406</v>
      </c>
      <c r="AB1172" s="1">
        <v>129.0</v>
      </c>
      <c r="AC1172" s="1">
        <v>5.0</v>
      </c>
      <c r="AD1172" s="1">
        <v>10.0</v>
      </c>
      <c r="AE1172" s="1">
        <v>3.0</v>
      </c>
      <c r="AF1172" s="1" t="s">
        <v>904</v>
      </c>
      <c r="AG1172" s="1">
        <v>1.0</v>
      </c>
      <c r="AH1172" s="1">
        <v>17.0</v>
      </c>
      <c r="AI1172" s="1">
        <v>47.0</v>
      </c>
      <c r="AJ1172" s="1">
        <v>77.0</v>
      </c>
      <c r="AK1172" s="1">
        <v>167.0</v>
      </c>
      <c r="AL1172" s="1">
        <v>4.0</v>
      </c>
      <c r="AM1172" s="1">
        <v>4.0</v>
      </c>
      <c r="AN1172" s="1">
        <v>90.0</v>
      </c>
      <c r="AO1172" s="1">
        <v>10.0</v>
      </c>
      <c r="AP1172" s="1">
        <v>10.0</v>
      </c>
      <c r="AQ1172" s="1">
        <v>10.0</v>
      </c>
      <c r="AR1172" s="1">
        <v>10.0</v>
      </c>
      <c r="AS1172" s="1">
        <v>9.0</v>
      </c>
      <c r="AT1172" s="1">
        <v>9.0</v>
      </c>
      <c r="AU1172" s="1">
        <v>0.0</v>
      </c>
      <c r="AV1172" s="1" t="s">
        <v>96</v>
      </c>
      <c r="AW1172" s="1">
        <v>1.0</v>
      </c>
      <c r="AX1172" s="1">
        <v>1.0</v>
      </c>
      <c r="AY1172" s="1">
        <v>0.0</v>
      </c>
      <c r="AZ1172" s="1">
        <v>0.0</v>
      </c>
      <c r="BA1172" s="1">
        <v>3.0</v>
      </c>
      <c r="BB1172" s="1">
        <v>-1.0</v>
      </c>
      <c r="BC1172" s="1">
        <v>1.0</v>
      </c>
      <c r="BD1172" s="1">
        <v>-1.0</v>
      </c>
      <c r="BE1172" s="1">
        <v>-1.0</v>
      </c>
      <c r="BF1172" s="1">
        <v>-1.0</v>
      </c>
      <c r="BG1172" s="1">
        <v>-1.0</v>
      </c>
      <c r="BH1172" s="1">
        <v>1.0</v>
      </c>
      <c r="BI1172" s="1">
        <v>-1.0</v>
      </c>
      <c r="BJ1172" s="1">
        <v>1.0</v>
      </c>
      <c r="BK1172" s="1">
        <v>1.0</v>
      </c>
      <c r="BL1172" s="1">
        <v>1.0</v>
      </c>
      <c r="BM1172" s="1">
        <v>1.0</v>
      </c>
      <c r="BN1172" s="1">
        <v>-1.0</v>
      </c>
      <c r="BO1172" s="1">
        <v>-1.0</v>
      </c>
      <c r="BP1172" s="1">
        <v>-1.0</v>
      </c>
      <c r="BQ1172" s="1">
        <v>1.0</v>
      </c>
      <c r="BR1172" s="1">
        <v>-1.0</v>
      </c>
      <c r="BS1172" s="1">
        <v>-1.0</v>
      </c>
      <c r="BT1172" s="1">
        <v>-1.0</v>
      </c>
      <c r="BU1172" s="1">
        <v>1.0</v>
      </c>
      <c r="BV1172" s="1">
        <v>-1.0</v>
      </c>
      <c r="BW1172" s="1">
        <v>-1.0</v>
      </c>
      <c r="BX1172" s="1">
        <v>1.0</v>
      </c>
      <c r="BY1172" s="1">
        <v>-1.0</v>
      </c>
      <c r="BZ1172" s="1">
        <v>1.0</v>
      </c>
      <c r="CA1172" s="1">
        <v>-1.0</v>
      </c>
      <c r="CB1172" s="1">
        <v>-1.0</v>
      </c>
      <c r="CC1172" s="1">
        <v>-1.0</v>
      </c>
      <c r="CD1172" s="1">
        <v>39414.0</v>
      </c>
    </row>
    <row r="1173">
      <c r="A1173" s="1">
        <v>2.6814599E7</v>
      </c>
      <c r="B1173" s="1" t="s">
        <v>6407</v>
      </c>
      <c r="C1173" s="1" t="s">
        <v>6408</v>
      </c>
      <c r="D1173" s="1" t="s">
        <v>6409</v>
      </c>
      <c r="E1173" s="1" t="s">
        <v>85</v>
      </c>
      <c r="F1173" s="1" t="s">
        <v>6410</v>
      </c>
      <c r="G1173" s="1" t="s">
        <v>6411</v>
      </c>
      <c r="I1173" s="1">
        <v>1.56200633E8</v>
      </c>
      <c r="J1173" s="1">
        <v>43033.0</v>
      </c>
      <c r="M1173" s="1">
        <v>0.0</v>
      </c>
      <c r="N1173" s="1">
        <v>1.0</v>
      </c>
      <c r="O1173" s="1">
        <v>0.0</v>
      </c>
      <c r="P1173" s="1" t="s">
        <v>89</v>
      </c>
      <c r="Q1173" s="1" t="s">
        <v>90</v>
      </c>
      <c r="R1173" s="1">
        <v>40.81747</v>
      </c>
      <c r="S1173" s="1">
        <v>-73.95249</v>
      </c>
      <c r="T1173" s="1" t="s">
        <v>91</v>
      </c>
      <c r="U1173" s="1" t="s">
        <v>113</v>
      </c>
      <c r="V1173" s="1">
        <v>2.0</v>
      </c>
      <c r="W1173" s="1">
        <v>1.0</v>
      </c>
      <c r="X1173" s="1">
        <v>1.0</v>
      </c>
      <c r="Y1173" s="1">
        <v>1.0</v>
      </c>
      <c r="Z1173" s="1" t="s">
        <v>93</v>
      </c>
      <c r="AA1173" s="1" t="s">
        <v>6412</v>
      </c>
      <c r="AB1173" s="1">
        <v>52.0</v>
      </c>
      <c r="AC1173" s="1">
        <v>1.0</v>
      </c>
      <c r="AD1173" s="1">
        <v>0.0</v>
      </c>
      <c r="AE1173" s="1">
        <v>3.0</v>
      </c>
      <c r="AF1173" s="1" t="s">
        <v>170</v>
      </c>
      <c r="AG1173" s="1">
        <v>1.0</v>
      </c>
      <c r="AH1173" s="1">
        <v>0.0</v>
      </c>
      <c r="AI1173" s="1">
        <v>0.0</v>
      </c>
      <c r="AJ1173" s="1">
        <v>0.0</v>
      </c>
      <c r="AK1173" s="1">
        <v>0.0</v>
      </c>
      <c r="AL1173" s="1">
        <v>10.0</v>
      </c>
      <c r="AM1173" s="1">
        <v>10.0</v>
      </c>
      <c r="AN1173" s="1">
        <v>94.0</v>
      </c>
      <c r="AO1173" s="1">
        <v>9.0</v>
      </c>
      <c r="AP1173" s="1">
        <v>9.0</v>
      </c>
      <c r="AQ1173" s="1">
        <v>9.0</v>
      </c>
      <c r="AR1173" s="1">
        <v>10.0</v>
      </c>
      <c r="AS1173" s="1">
        <v>9.0</v>
      </c>
      <c r="AT1173" s="1">
        <v>9.0</v>
      </c>
      <c r="AU1173" s="1">
        <v>1.0</v>
      </c>
      <c r="AV1173" s="1" t="s">
        <v>105</v>
      </c>
      <c r="AW1173" s="1">
        <v>1.0</v>
      </c>
      <c r="AX1173" s="1">
        <v>0.0</v>
      </c>
      <c r="AY1173" s="1">
        <v>1.0</v>
      </c>
      <c r="AZ1173" s="1">
        <v>0.0</v>
      </c>
      <c r="BA1173" s="1">
        <v>0.85</v>
      </c>
      <c r="BB1173" s="1">
        <v>-1.0</v>
      </c>
      <c r="BC1173" s="1">
        <v>-1.0</v>
      </c>
      <c r="BD1173" s="1">
        <v>-1.0</v>
      </c>
      <c r="BE1173" s="1">
        <v>-1.0</v>
      </c>
      <c r="BF1173" s="1">
        <v>-1.0</v>
      </c>
      <c r="BG1173" s="1">
        <v>-1.0</v>
      </c>
      <c r="BH1173" s="1">
        <v>1.0</v>
      </c>
      <c r="BI1173" s="1">
        <v>-1.0</v>
      </c>
      <c r="BJ1173" s="1">
        <v>-1.0</v>
      </c>
      <c r="BK1173" s="1">
        <v>-1.0</v>
      </c>
      <c r="BL1173" s="1">
        <v>-1.0</v>
      </c>
      <c r="BM1173" s="1">
        <v>-1.0</v>
      </c>
      <c r="BN1173" s="1">
        <v>-1.0</v>
      </c>
      <c r="BO1173" s="1">
        <v>-1.0</v>
      </c>
      <c r="BP1173" s="1">
        <v>-1.0</v>
      </c>
      <c r="BQ1173" s="1">
        <v>-1.0</v>
      </c>
      <c r="BR1173" s="1">
        <v>-1.0</v>
      </c>
      <c r="BS1173" s="1">
        <v>-1.0</v>
      </c>
      <c r="BT1173" s="1">
        <v>-1.0</v>
      </c>
      <c r="BU1173" s="1">
        <v>1.0</v>
      </c>
      <c r="BV1173" s="1">
        <v>-1.0</v>
      </c>
      <c r="BW1173" s="1">
        <v>-1.0</v>
      </c>
      <c r="BX1173" s="1">
        <v>-1.0</v>
      </c>
      <c r="BY1173" s="1">
        <v>-1.0</v>
      </c>
      <c r="BZ1173" s="1">
        <v>-1.0</v>
      </c>
      <c r="CA1173" s="1">
        <v>-1.0</v>
      </c>
      <c r="CB1173" s="1">
        <v>-1.0</v>
      </c>
      <c r="CC1173" s="1">
        <v>-1.0</v>
      </c>
      <c r="CD1173" s="1">
        <v>39447.0</v>
      </c>
    </row>
    <row r="1174">
      <c r="A1174" s="1">
        <v>2.8697632E7</v>
      </c>
      <c r="B1174" s="1" t="s">
        <v>6413</v>
      </c>
      <c r="E1174" s="1" t="s">
        <v>85</v>
      </c>
      <c r="I1174" s="1">
        <v>2.1649233E8</v>
      </c>
      <c r="J1174" s="1">
        <v>43363.0</v>
      </c>
      <c r="K1174" s="1" t="s">
        <v>272</v>
      </c>
      <c r="L1174" s="1">
        <v>0.6</v>
      </c>
      <c r="M1174" s="1">
        <v>0.0</v>
      </c>
      <c r="N1174" s="1">
        <v>1.0</v>
      </c>
      <c r="O1174" s="1">
        <v>0.0</v>
      </c>
      <c r="P1174" s="1" t="s">
        <v>89</v>
      </c>
      <c r="Q1174" s="1" t="s">
        <v>90</v>
      </c>
      <c r="R1174" s="1">
        <v>40.8542799999999</v>
      </c>
      <c r="S1174" s="1">
        <v>-73.93204</v>
      </c>
      <c r="T1174" s="1" t="s">
        <v>91</v>
      </c>
      <c r="U1174" s="1" t="s">
        <v>92</v>
      </c>
      <c r="V1174" s="1">
        <v>4.0</v>
      </c>
      <c r="W1174" s="1">
        <v>1.0</v>
      </c>
      <c r="X1174" s="1">
        <v>1.0</v>
      </c>
      <c r="Y1174" s="1">
        <v>1.0</v>
      </c>
      <c r="Z1174" s="1" t="s">
        <v>93</v>
      </c>
      <c r="AA1174" s="1" t="s">
        <v>6414</v>
      </c>
      <c r="AB1174" s="1">
        <v>189.0</v>
      </c>
      <c r="AC1174" s="1">
        <v>3.0</v>
      </c>
      <c r="AD1174" s="1">
        <v>39.0</v>
      </c>
      <c r="AE1174" s="1">
        <v>3.0</v>
      </c>
      <c r="AF1174" s="1" t="s">
        <v>1554</v>
      </c>
      <c r="AG1174" s="1">
        <v>1.0</v>
      </c>
      <c r="AH1174" s="1">
        <v>30.0</v>
      </c>
      <c r="AI1174" s="1">
        <v>53.0</v>
      </c>
      <c r="AJ1174" s="1">
        <v>83.0</v>
      </c>
      <c r="AK1174" s="1">
        <v>358.0</v>
      </c>
      <c r="AL1174" s="1">
        <v>8.0</v>
      </c>
      <c r="AM1174" s="1">
        <v>8.0</v>
      </c>
      <c r="AN1174" s="1">
        <v>94.0</v>
      </c>
      <c r="AO1174" s="1">
        <v>10.0</v>
      </c>
      <c r="AP1174" s="1">
        <v>9.0</v>
      </c>
      <c r="AQ1174" s="1">
        <v>9.0</v>
      </c>
      <c r="AR1174" s="1">
        <v>10.0</v>
      </c>
      <c r="AS1174" s="1">
        <v>10.0</v>
      </c>
      <c r="AT1174" s="1">
        <v>9.0</v>
      </c>
      <c r="AU1174" s="1">
        <v>0.0</v>
      </c>
      <c r="AV1174" s="1" t="s">
        <v>105</v>
      </c>
      <c r="AW1174" s="1">
        <v>1.0</v>
      </c>
      <c r="AX1174" s="1">
        <v>1.0</v>
      </c>
      <c r="AY1174" s="1">
        <v>0.0</v>
      </c>
      <c r="AZ1174" s="1">
        <v>0.0</v>
      </c>
      <c r="BA1174" s="1">
        <v>0.88</v>
      </c>
      <c r="BB1174" s="1">
        <v>-1.0</v>
      </c>
      <c r="BC1174" s="1">
        <v>1.0</v>
      </c>
      <c r="BD1174" s="1">
        <v>-1.0</v>
      </c>
      <c r="BE1174" s="1">
        <v>-1.0</v>
      </c>
      <c r="BF1174" s="1">
        <v>-1.0</v>
      </c>
      <c r="BG1174" s="1">
        <v>-1.0</v>
      </c>
      <c r="BH1174" s="1">
        <v>-1.0</v>
      </c>
      <c r="BI1174" s="1">
        <v>-1.0</v>
      </c>
      <c r="BJ1174" s="1">
        <v>1.0</v>
      </c>
      <c r="BK1174" s="1">
        <v>-1.0</v>
      </c>
      <c r="BL1174" s="1">
        <v>-1.0</v>
      </c>
      <c r="BM1174" s="1">
        <v>1.0</v>
      </c>
      <c r="BN1174" s="1">
        <v>1.0</v>
      </c>
      <c r="BO1174" s="1">
        <v>-1.0</v>
      </c>
      <c r="BP1174" s="1">
        <v>-1.0</v>
      </c>
      <c r="BQ1174" s="1">
        <v>-1.0</v>
      </c>
      <c r="BR1174" s="1">
        <v>-1.0</v>
      </c>
      <c r="BS1174" s="1">
        <v>-1.0</v>
      </c>
      <c r="BT1174" s="1">
        <v>-1.0</v>
      </c>
      <c r="BU1174" s="1">
        <v>1.0</v>
      </c>
      <c r="BV1174" s="1">
        <v>-1.0</v>
      </c>
      <c r="BW1174" s="1">
        <v>-1.0</v>
      </c>
      <c r="BX1174" s="1">
        <v>-1.0</v>
      </c>
      <c r="BY1174" s="1">
        <v>-1.0</v>
      </c>
      <c r="BZ1174" s="1">
        <v>-1.0</v>
      </c>
      <c r="CA1174" s="1">
        <v>-1.0</v>
      </c>
      <c r="CB1174" s="1">
        <v>-1.0</v>
      </c>
      <c r="CC1174" s="1">
        <v>-1.0</v>
      </c>
      <c r="CD1174" s="1">
        <v>39455.0</v>
      </c>
    </row>
    <row r="1175">
      <c r="A1175" s="1">
        <v>3.1758029E7</v>
      </c>
      <c r="B1175" s="1" t="s">
        <v>6415</v>
      </c>
      <c r="C1175" s="1" t="s">
        <v>6416</v>
      </c>
      <c r="D1175" s="1" t="s">
        <v>6417</v>
      </c>
      <c r="E1175" s="1" t="s">
        <v>85</v>
      </c>
      <c r="F1175" s="1" t="s">
        <v>6418</v>
      </c>
      <c r="G1175" s="1" t="s">
        <v>6419</v>
      </c>
      <c r="I1175" s="1">
        <v>2690800.0</v>
      </c>
      <c r="J1175" s="1">
        <v>41080.0</v>
      </c>
      <c r="M1175" s="1">
        <v>0.0</v>
      </c>
      <c r="N1175" s="1">
        <v>1.0</v>
      </c>
      <c r="O1175" s="1">
        <v>1.0</v>
      </c>
      <c r="P1175" s="1" t="s">
        <v>89</v>
      </c>
      <c r="Q1175" s="1" t="s">
        <v>206</v>
      </c>
      <c r="R1175" s="1">
        <v>40.7221</v>
      </c>
      <c r="S1175" s="1">
        <v>-73.98304</v>
      </c>
      <c r="T1175" s="1" t="s">
        <v>91</v>
      </c>
      <c r="U1175" s="1" t="s">
        <v>92</v>
      </c>
      <c r="V1175" s="1">
        <v>3.0</v>
      </c>
      <c r="W1175" s="1">
        <v>1.0</v>
      </c>
      <c r="X1175" s="1">
        <v>2.0</v>
      </c>
      <c r="Y1175" s="1">
        <v>2.0</v>
      </c>
      <c r="Z1175" s="1" t="s">
        <v>93</v>
      </c>
      <c r="AA1175" s="1" t="s">
        <v>6420</v>
      </c>
      <c r="AB1175" s="1">
        <v>117.0</v>
      </c>
      <c r="AC1175" s="1">
        <v>2.0</v>
      </c>
      <c r="AD1175" s="1">
        <v>10.0</v>
      </c>
      <c r="AE1175" s="1">
        <v>5.0</v>
      </c>
      <c r="AF1175" s="1" t="s">
        <v>443</v>
      </c>
      <c r="AG1175" s="1">
        <v>1.0</v>
      </c>
      <c r="AH1175" s="1">
        <v>0.0</v>
      </c>
      <c r="AI1175" s="1">
        <v>0.0</v>
      </c>
      <c r="AJ1175" s="1">
        <v>0.0</v>
      </c>
      <c r="AK1175" s="1">
        <v>0.0</v>
      </c>
      <c r="AL1175" s="1">
        <v>6.0</v>
      </c>
      <c r="AM1175" s="1">
        <v>6.0</v>
      </c>
      <c r="AN1175" s="1">
        <v>97.0</v>
      </c>
      <c r="AO1175" s="1">
        <v>10.0</v>
      </c>
      <c r="AP1175" s="1">
        <v>9.0</v>
      </c>
      <c r="AQ1175" s="1">
        <v>10.0</v>
      </c>
      <c r="AR1175" s="1">
        <v>10.0</v>
      </c>
      <c r="AS1175" s="1">
        <v>10.0</v>
      </c>
      <c r="AT1175" s="1">
        <v>9.0</v>
      </c>
      <c r="AU1175" s="1">
        <v>1.0</v>
      </c>
      <c r="AV1175" s="1" t="s">
        <v>96</v>
      </c>
      <c r="AW1175" s="1">
        <v>1.0</v>
      </c>
      <c r="AX1175" s="1">
        <v>1.0</v>
      </c>
      <c r="AY1175" s="1">
        <v>0.0</v>
      </c>
      <c r="AZ1175" s="1">
        <v>0.0</v>
      </c>
      <c r="BA1175" s="1">
        <v>1.22</v>
      </c>
      <c r="BB1175" s="1">
        <v>-1.0</v>
      </c>
      <c r="BC1175" s="1">
        <v>1.0</v>
      </c>
      <c r="BD1175" s="1">
        <v>-1.0</v>
      </c>
      <c r="BE1175" s="1">
        <v>-1.0</v>
      </c>
      <c r="BF1175" s="1">
        <v>-1.0</v>
      </c>
      <c r="BG1175" s="1">
        <v>-1.0</v>
      </c>
      <c r="BH1175" s="1">
        <v>-1.0</v>
      </c>
      <c r="BI1175" s="1">
        <v>-1.0</v>
      </c>
      <c r="BJ1175" s="1">
        <v>-1.0</v>
      </c>
      <c r="BK1175" s="1">
        <v>-1.0</v>
      </c>
      <c r="BL1175" s="1">
        <v>1.0</v>
      </c>
      <c r="BM1175" s="1">
        <v>-1.0</v>
      </c>
      <c r="BN1175" s="1">
        <v>-1.0</v>
      </c>
      <c r="BO1175" s="1">
        <v>-1.0</v>
      </c>
      <c r="BP1175" s="1">
        <v>-1.0</v>
      </c>
      <c r="BQ1175" s="1">
        <v>1.0</v>
      </c>
      <c r="BR1175" s="1">
        <v>-1.0</v>
      </c>
      <c r="BS1175" s="1">
        <v>-1.0</v>
      </c>
      <c r="BT1175" s="1">
        <v>-1.0</v>
      </c>
      <c r="BU1175" s="1">
        <v>1.0</v>
      </c>
      <c r="BV1175" s="1">
        <v>1.0</v>
      </c>
      <c r="BW1175" s="1">
        <v>-1.0</v>
      </c>
      <c r="BX1175" s="1">
        <v>1.0</v>
      </c>
      <c r="BY1175" s="1">
        <v>-1.0</v>
      </c>
      <c r="BZ1175" s="1">
        <v>-1.0</v>
      </c>
      <c r="CA1175" s="1">
        <v>-1.0</v>
      </c>
      <c r="CB1175" s="1">
        <v>-1.0</v>
      </c>
      <c r="CC1175" s="1">
        <v>-1.0</v>
      </c>
      <c r="CD1175" s="1">
        <v>39487.0</v>
      </c>
    </row>
    <row r="1176">
      <c r="A1176" s="1">
        <v>1.6575852E7</v>
      </c>
      <c r="B1176" s="1" t="s">
        <v>6421</v>
      </c>
      <c r="C1176" s="1" t="s">
        <v>6422</v>
      </c>
      <c r="D1176" s="1" t="s">
        <v>6423</v>
      </c>
      <c r="E1176" s="1" t="s">
        <v>85</v>
      </c>
      <c r="F1176" s="1" t="s">
        <v>6424</v>
      </c>
      <c r="G1176" s="1" t="s">
        <v>6425</v>
      </c>
      <c r="H1176" s="1" t="s">
        <v>6426</v>
      </c>
      <c r="I1176" s="1">
        <v>4.2076125E7</v>
      </c>
      <c r="J1176" s="1">
        <v>42236.0</v>
      </c>
      <c r="K1176" s="1" t="s">
        <v>134</v>
      </c>
      <c r="L1176" s="1">
        <v>1.0</v>
      </c>
      <c r="M1176" s="1">
        <v>0.0</v>
      </c>
      <c r="N1176" s="1">
        <v>2.0</v>
      </c>
      <c r="O1176" s="1">
        <v>1.0</v>
      </c>
      <c r="P1176" s="1" t="s">
        <v>6427</v>
      </c>
      <c r="Q1176" s="1" t="s">
        <v>112</v>
      </c>
      <c r="R1176" s="1">
        <v>40.71764</v>
      </c>
      <c r="S1176" s="1">
        <v>-73.76402</v>
      </c>
      <c r="T1176" s="1" t="s">
        <v>91</v>
      </c>
      <c r="U1176" s="1" t="s">
        <v>214</v>
      </c>
      <c r="V1176" s="1">
        <v>2.0</v>
      </c>
      <c r="W1176" s="1">
        <v>1.0</v>
      </c>
      <c r="X1176" s="1">
        <v>1.0</v>
      </c>
      <c r="Y1176" s="1">
        <v>1.0</v>
      </c>
      <c r="Z1176" s="1" t="s">
        <v>93</v>
      </c>
      <c r="AA1176" s="1" t="s">
        <v>6428</v>
      </c>
      <c r="AB1176" s="1">
        <v>120.0</v>
      </c>
      <c r="AC1176" s="1">
        <v>1.0</v>
      </c>
      <c r="AD1176" s="1">
        <v>50.0</v>
      </c>
      <c r="AE1176" s="1">
        <v>1.0</v>
      </c>
      <c r="AF1176" s="1" t="s">
        <v>597</v>
      </c>
      <c r="AG1176" s="1">
        <v>1.0</v>
      </c>
      <c r="AH1176" s="1">
        <v>30.0</v>
      </c>
      <c r="AI1176" s="1">
        <v>60.0</v>
      </c>
      <c r="AJ1176" s="1">
        <v>90.0</v>
      </c>
      <c r="AK1176" s="1">
        <v>365.0</v>
      </c>
      <c r="AL1176" s="1">
        <v>0.0</v>
      </c>
      <c r="AM1176" s="1">
        <v>0.0</v>
      </c>
      <c r="AU1176" s="1">
        <v>1.0</v>
      </c>
      <c r="AV1176" s="1" t="s">
        <v>105</v>
      </c>
      <c r="AW1176" s="1">
        <v>2.0</v>
      </c>
      <c r="AX1176" s="1">
        <v>0.0</v>
      </c>
      <c r="AY1176" s="1">
        <v>1.0</v>
      </c>
      <c r="AZ1176" s="1">
        <v>1.0</v>
      </c>
      <c r="BB1176" s="1">
        <v>-1.0</v>
      </c>
      <c r="BC1176" s="1">
        <v>-1.0</v>
      </c>
      <c r="BD1176" s="1">
        <v>-1.0</v>
      </c>
      <c r="BE1176" s="1">
        <v>-1.0</v>
      </c>
      <c r="BF1176" s="1">
        <v>-1.0</v>
      </c>
      <c r="BG1176" s="1">
        <v>-1.0</v>
      </c>
      <c r="BH1176" s="1">
        <v>-1.0</v>
      </c>
      <c r="BI1176" s="1">
        <v>-1.0</v>
      </c>
      <c r="BJ1176" s="1">
        <v>-1.0</v>
      </c>
      <c r="BK1176" s="1">
        <v>-1.0</v>
      </c>
      <c r="BL1176" s="1">
        <v>-1.0</v>
      </c>
      <c r="BM1176" s="1">
        <v>-1.0</v>
      </c>
      <c r="BN1176" s="1">
        <v>-1.0</v>
      </c>
      <c r="BO1176" s="1">
        <v>-1.0</v>
      </c>
      <c r="BP1176" s="1">
        <v>-1.0</v>
      </c>
      <c r="BQ1176" s="1">
        <v>1.0</v>
      </c>
      <c r="BR1176" s="1">
        <v>-1.0</v>
      </c>
      <c r="BS1176" s="1">
        <v>-1.0</v>
      </c>
      <c r="BT1176" s="1">
        <v>1.0</v>
      </c>
      <c r="BU1176" s="1">
        <v>1.0</v>
      </c>
      <c r="BV1176" s="1">
        <v>-1.0</v>
      </c>
      <c r="BW1176" s="1">
        <v>-1.0</v>
      </c>
      <c r="BX1176" s="1">
        <v>-1.0</v>
      </c>
      <c r="BY1176" s="1">
        <v>-1.0</v>
      </c>
      <c r="BZ1176" s="1">
        <v>-1.0</v>
      </c>
      <c r="CA1176" s="1">
        <v>-1.0</v>
      </c>
      <c r="CB1176" s="1">
        <v>-1.0</v>
      </c>
      <c r="CC1176" s="1">
        <v>-1.0</v>
      </c>
      <c r="CD1176" s="1">
        <v>39495.0</v>
      </c>
    </row>
    <row r="1177">
      <c r="A1177" s="1">
        <v>3.6188485E7</v>
      </c>
      <c r="B1177" s="1" t="s">
        <v>6429</v>
      </c>
      <c r="C1177" s="1" t="s">
        <v>6430</v>
      </c>
      <c r="D1177" s="1" t="s">
        <v>6431</v>
      </c>
      <c r="E1177" s="1" t="s">
        <v>85</v>
      </c>
      <c r="F1177" s="1" t="s">
        <v>6432</v>
      </c>
      <c r="G1177" s="1" t="s">
        <v>6433</v>
      </c>
      <c r="I1177" s="1">
        <v>4.7604405E7</v>
      </c>
      <c r="J1177" s="1">
        <v>42305.0</v>
      </c>
      <c r="M1177" s="1">
        <v>0.0</v>
      </c>
      <c r="N1177" s="1">
        <v>0.0</v>
      </c>
      <c r="O1177" s="1">
        <v>0.0</v>
      </c>
      <c r="P1177" s="1" t="s">
        <v>123</v>
      </c>
      <c r="Q1177" s="1" t="s">
        <v>124</v>
      </c>
      <c r="R1177" s="1">
        <v>40.70957</v>
      </c>
      <c r="S1177" s="1">
        <v>-73.94995</v>
      </c>
      <c r="T1177" s="1" t="s">
        <v>91</v>
      </c>
      <c r="U1177" s="1" t="s">
        <v>92</v>
      </c>
      <c r="V1177" s="1">
        <v>1.0</v>
      </c>
      <c r="W1177" s="1">
        <v>1.0</v>
      </c>
      <c r="X1177" s="1">
        <v>1.0</v>
      </c>
      <c r="Y1177" s="1">
        <v>1.0</v>
      </c>
      <c r="Z1177" s="1" t="s">
        <v>93</v>
      </c>
      <c r="AA1177" s="1" t="s">
        <v>6434</v>
      </c>
      <c r="AB1177" s="1">
        <v>50.0</v>
      </c>
      <c r="AC1177" s="1">
        <v>1.0</v>
      </c>
      <c r="AD1177" s="1">
        <v>0.0</v>
      </c>
      <c r="AE1177" s="1">
        <v>28.0</v>
      </c>
      <c r="AF1177" s="1" t="s">
        <v>127</v>
      </c>
      <c r="AG1177" s="1">
        <v>1.0</v>
      </c>
      <c r="AH1177" s="1">
        <v>17.0</v>
      </c>
      <c r="AI1177" s="1">
        <v>41.0</v>
      </c>
      <c r="AJ1177" s="1">
        <v>41.0</v>
      </c>
      <c r="AK1177" s="1">
        <v>274.0</v>
      </c>
      <c r="AL1177" s="1">
        <v>0.0</v>
      </c>
      <c r="AM1177" s="1">
        <v>0.0</v>
      </c>
      <c r="AU1177" s="1">
        <v>0.0</v>
      </c>
      <c r="AV1177" s="1" t="s">
        <v>105</v>
      </c>
      <c r="AW1177" s="1">
        <v>1.0</v>
      </c>
      <c r="AX1177" s="1">
        <v>1.0</v>
      </c>
      <c r="AY1177" s="1">
        <v>0.0</v>
      </c>
      <c r="AZ1177" s="1">
        <v>0.0</v>
      </c>
      <c r="BB1177" s="1">
        <v>-1.0</v>
      </c>
      <c r="BC1177" s="1">
        <v>1.0</v>
      </c>
      <c r="BD1177" s="1">
        <v>-1.0</v>
      </c>
      <c r="BE1177" s="1">
        <v>-1.0</v>
      </c>
      <c r="BF1177" s="1">
        <v>-1.0</v>
      </c>
      <c r="BG1177" s="1">
        <v>-1.0</v>
      </c>
      <c r="BH1177" s="1">
        <v>-1.0</v>
      </c>
      <c r="BI1177" s="1">
        <v>-1.0</v>
      </c>
      <c r="BJ1177" s="1">
        <v>1.0</v>
      </c>
      <c r="BK1177" s="1">
        <v>-1.0</v>
      </c>
      <c r="BL1177" s="1">
        <v>-1.0</v>
      </c>
      <c r="BM1177" s="1">
        <v>1.0</v>
      </c>
      <c r="BN1177" s="1">
        <v>-1.0</v>
      </c>
      <c r="BO1177" s="1">
        <v>-1.0</v>
      </c>
      <c r="BP1177" s="1">
        <v>-1.0</v>
      </c>
      <c r="BQ1177" s="1">
        <v>-1.0</v>
      </c>
      <c r="BR1177" s="1">
        <v>-1.0</v>
      </c>
      <c r="BS1177" s="1">
        <v>-1.0</v>
      </c>
      <c r="BT1177" s="1">
        <v>-1.0</v>
      </c>
      <c r="BU1177" s="1">
        <v>1.0</v>
      </c>
      <c r="BV1177" s="1">
        <v>-1.0</v>
      </c>
      <c r="BW1177" s="1">
        <v>-1.0</v>
      </c>
      <c r="BX1177" s="1">
        <v>-1.0</v>
      </c>
      <c r="BY1177" s="1">
        <v>-1.0</v>
      </c>
      <c r="BZ1177" s="1">
        <v>-1.0</v>
      </c>
      <c r="CA1177" s="1">
        <v>-1.0</v>
      </c>
      <c r="CB1177" s="1">
        <v>-1.0</v>
      </c>
      <c r="CC1177" s="1">
        <v>-1.0</v>
      </c>
      <c r="CD1177" s="1">
        <v>39497.0</v>
      </c>
    </row>
    <row r="1178">
      <c r="A1178" s="1">
        <v>3.4464505E7</v>
      </c>
      <c r="B1178" s="1" t="s">
        <v>6435</v>
      </c>
      <c r="C1178" s="1" t="s">
        <v>6436</v>
      </c>
      <c r="D1178" s="1" t="s">
        <v>6437</v>
      </c>
      <c r="E1178" s="1" t="s">
        <v>85</v>
      </c>
      <c r="I1178" s="1">
        <v>8033432.0</v>
      </c>
      <c r="J1178" s="1">
        <v>41494.0</v>
      </c>
      <c r="K1178" s="1" t="s">
        <v>134</v>
      </c>
      <c r="L1178" s="1">
        <v>1.0</v>
      </c>
      <c r="M1178" s="1">
        <v>0.0</v>
      </c>
      <c r="N1178" s="1">
        <v>4.0</v>
      </c>
      <c r="O1178" s="1">
        <v>1.0</v>
      </c>
      <c r="P1178" s="1" t="s">
        <v>89</v>
      </c>
      <c r="Q1178" s="1" t="s">
        <v>90</v>
      </c>
      <c r="R1178" s="1">
        <v>40.75865</v>
      </c>
      <c r="S1178" s="1">
        <v>-73.99</v>
      </c>
      <c r="T1178" s="1" t="s">
        <v>91</v>
      </c>
      <c r="U1178" s="1" t="s">
        <v>113</v>
      </c>
      <c r="V1178" s="1">
        <v>2.0</v>
      </c>
      <c r="W1178" s="1">
        <v>1.0</v>
      </c>
      <c r="X1178" s="1">
        <v>1.0</v>
      </c>
      <c r="Y1178" s="1">
        <v>1.0</v>
      </c>
      <c r="Z1178" s="1" t="s">
        <v>93</v>
      </c>
      <c r="AA1178" s="1" t="s">
        <v>6438</v>
      </c>
      <c r="AB1178" s="1">
        <v>100.0</v>
      </c>
      <c r="AC1178" s="1">
        <v>1.0</v>
      </c>
      <c r="AD1178" s="1">
        <v>15.0</v>
      </c>
      <c r="AE1178" s="1">
        <v>1.0</v>
      </c>
      <c r="AF1178" s="1" t="s">
        <v>2136</v>
      </c>
      <c r="AG1178" s="1">
        <v>1.0</v>
      </c>
      <c r="AH1178" s="1">
        <v>8.0</v>
      </c>
      <c r="AI1178" s="1">
        <v>19.0</v>
      </c>
      <c r="AJ1178" s="1">
        <v>27.0</v>
      </c>
      <c r="AK1178" s="1">
        <v>116.0</v>
      </c>
      <c r="AL1178" s="1">
        <v>6.0</v>
      </c>
      <c r="AM1178" s="1">
        <v>6.0</v>
      </c>
      <c r="AN1178" s="1">
        <v>97.0</v>
      </c>
      <c r="AO1178" s="1">
        <v>10.0</v>
      </c>
      <c r="AP1178" s="1">
        <v>10.0</v>
      </c>
      <c r="AQ1178" s="1">
        <v>10.0</v>
      </c>
      <c r="AR1178" s="1">
        <v>10.0</v>
      </c>
      <c r="AS1178" s="1">
        <v>10.0</v>
      </c>
      <c r="AT1178" s="1">
        <v>10.0</v>
      </c>
      <c r="AU1178" s="1">
        <v>0.0</v>
      </c>
      <c r="AV1178" s="1" t="s">
        <v>96</v>
      </c>
      <c r="AW1178" s="1">
        <v>4.0</v>
      </c>
      <c r="AX1178" s="1">
        <v>2.0</v>
      </c>
      <c r="AY1178" s="1">
        <v>2.0</v>
      </c>
      <c r="AZ1178" s="1">
        <v>0.0</v>
      </c>
      <c r="BA1178" s="1">
        <v>3.4</v>
      </c>
      <c r="BB1178" s="1">
        <v>-1.0</v>
      </c>
      <c r="BC1178" s="1">
        <v>1.0</v>
      </c>
      <c r="BD1178" s="1">
        <v>-1.0</v>
      </c>
      <c r="BE1178" s="1">
        <v>-1.0</v>
      </c>
      <c r="BF1178" s="1">
        <v>-1.0</v>
      </c>
      <c r="BG1178" s="1">
        <v>-1.0</v>
      </c>
      <c r="BH1178" s="1">
        <v>-1.0</v>
      </c>
      <c r="BI1178" s="1">
        <v>-1.0</v>
      </c>
      <c r="BJ1178" s="1">
        <v>1.0</v>
      </c>
      <c r="BK1178" s="1">
        <v>-1.0</v>
      </c>
      <c r="BL1178" s="1">
        <v>-1.0</v>
      </c>
      <c r="BM1178" s="1">
        <v>-1.0</v>
      </c>
      <c r="BN1178" s="1">
        <v>-1.0</v>
      </c>
      <c r="BO1178" s="1">
        <v>-1.0</v>
      </c>
      <c r="BP1178" s="1">
        <v>-1.0</v>
      </c>
      <c r="BQ1178" s="1">
        <v>-1.0</v>
      </c>
      <c r="BR1178" s="1">
        <v>-1.0</v>
      </c>
      <c r="BS1178" s="1">
        <v>-1.0</v>
      </c>
      <c r="BT1178" s="1">
        <v>-1.0</v>
      </c>
      <c r="BU1178" s="1">
        <v>1.0</v>
      </c>
      <c r="BV1178" s="1">
        <v>-1.0</v>
      </c>
      <c r="BW1178" s="1">
        <v>-1.0</v>
      </c>
      <c r="BX1178" s="1">
        <v>-1.0</v>
      </c>
      <c r="BY1178" s="1">
        <v>-1.0</v>
      </c>
      <c r="BZ1178" s="1">
        <v>-1.0</v>
      </c>
      <c r="CA1178" s="1">
        <v>-1.0</v>
      </c>
      <c r="CB1178" s="1">
        <v>-1.0</v>
      </c>
      <c r="CC1178" s="1">
        <v>-1.0</v>
      </c>
      <c r="CD1178" s="1">
        <v>39517.0</v>
      </c>
    </row>
    <row r="1179">
      <c r="A1179" s="1">
        <v>6451892.0</v>
      </c>
      <c r="B1179" s="1" t="s">
        <v>6439</v>
      </c>
      <c r="C1179" s="1" t="s">
        <v>6440</v>
      </c>
      <c r="D1179" s="1" t="s">
        <v>6441</v>
      </c>
      <c r="E1179" s="1" t="s">
        <v>85</v>
      </c>
      <c r="G1179" s="1" t="s">
        <v>6442</v>
      </c>
      <c r="I1179" s="1">
        <v>2.0192028E7</v>
      </c>
      <c r="J1179" s="1">
        <v>41869.0</v>
      </c>
      <c r="M1179" s="1">
        <v>0.0</v>
      </c>
      <c r="N1179" s="1">
        <v>1.0</v>
      </c>
      <c r="O1179" s="1">
        <v>1.0</v>
      </c>
      <c r="P1179" s="1" t="s">
        <v>123</v>
      </c>
      <c r="Q1179" s="1" t="s">
        <v>1466</v>
      </c>
      <c r="R1179" s="1">
        <v>40.66683</v>
      </c>
      <c r="S1179" s="1">
        <v>-73.99308</v>
      </c>
      <c r="T1179" s="1" t="s">
        <v>91</v>
      </c>
      <c r="U1179" s="1" t="s">
        <v>113</v>
      </c>
      <c r="V1179" s="1">
        <v>1.0</v>
      </c>
      <c r="W1179" s="1">
        <v>1.0</v>
      </c>
      <c r="X1179" s="1">
        <v>1.0</v>
      </c>
      <c r="Y1179" s="1">
        <v>1.0</v>
      </c>
      <c r="Z1179" s="1" t="s">
        <v>93</v>
      </c>
      <c r="AA1179" s="1" t="s">
        <v>6443</v>
      </c>
      <c r="AB1179" s="1">
        <v>55.0</v>
      </c>
      <c r="AC1179" s="1">
        <v>1.0</v>
      </c>
      <c r="AD1179" s="1">
        <v>0.0</v>
      </c>
      <c r="AE1179" s="1">
        <v>1.0</v>
      </c>
      <c r="AF1179" s="1" t="s">
        <v>1779</v>
      </c>
      <c r="AG1179" s="1">
        <v>1.0</v>
      </c>
      <c r="AH1179" s="1">
        <v>0.0</v>
      </c>
      <c r="AI1179" s="1">
        <v>0.0</v>
      </c>
      <c r="AJ1179" s="1">
        <v>0.0</v>
      </c>
      <c r="AK1179" s="1">
        <v>0.0</v>
      </c>
      <c r="AL1179" s="1">
        <v>1.0</v>
      </c>
      <c r="AM1179" s="1">
        <v>0.0</v>
      </c>
      <c r="AN1179" s="1">
        <v>100.0</v>
      </c>
      <c r="AO1179" s="1">
        <v>10.0</v>
      </c>
      <c r="AP1179" s="1">
        <v>10.0</v>
      </c>
      <c r="AQ1179" s="1">
        <v>10.0</v>
      </c>
      <c r="AR1179" s="1">
        <v>10.0</v>
      </c>
      <c r="AS1179" s="1">
        <v>10.0</v>
      </c>
      <c r="AT1179" s="1">
        <v>10.0</v>
      </c>
      <c r="AU1179" s="1">
        <v>0.0</v>
      </c>
      <c r="AV1179" s="1" t="s">
        <v>105</v>
      </c>
      <c r="AW1179" s="1">
        <v>1.0</v>
      </c>
      <c r="AX1179" s="1">
        <v>0.0</v>
      </c>
      <c r="AY1179" s="1">
        <v>1.0</v>
      </c>
      <c r="AZ1179" s="1">
        <v>0.0</v>
      </c>
      <c r="BA1179" s="1">
        <v>0.02</v>
      </c>
      <c r="BB1179" s="1">
        <v>-1.0</v>
      </c>
      <c r="BC1179" s="1">
        <v>1.0</v>
      </c>
      <c r="BD1179" s="1">
        <v>-1.0</v>
      </c>
      <c r="BE1179" s="1">
        <v>-1.0</v>
      </c>
      <c r="BF1179" s="1">
        <v>-1.0</v>
      </c>
      <c r="BG1179" s="1">
        <v>-1.0</v>
      </c>
      <c r="BH1179" s="1">
        <v>-1.0</v>
      </c>
      <c r="BI1179" s="1">
        <v>-1.0</v>
      </c>
      <c r="BJ1179" s="1">
        <v>-1.0</v>
      </c>
      <c r="BK1179" s="1">
        <v>-1.0</v>
      </c>
      <c r="BL1179" s="1">
        <v>-1.0</v>
      </c>
      <c r="BM1179" s="1">
        <v>-1.0</v>
      </c>
      <c r="BN1179" s="1">
        <v>-1.0</v>
      </c>
      <c r="BO1179" s="1">
        <v>-1.0</v>
      </c>
      <c r="BP1179" s="1">
        <v>-1.0</v>
      </c>
      <c r="BQ1179" s="1">
        <v>1.0</v>
      </c>
      <c r="BR1179" s="1">
        <v>-1.0</v>
      </c>
      <c r="BS1179" s="1">
        <v>-1.0</v>
      </c>
      <c r="BT1179" s="1">
        <v>-1.0</v>
      </c>
      <c r="BU1179" s="1">
        <v>1.0</v>
      </c>
      <c r="BV1179" s="1">
        <v>-1.0</v>
      </c>
      <c r="BW1179" s="1">
        <v>1.0</v>
      </c>
      <c r="BX1179" s="1">
        <v>-1.0</v>
      </c>
      <c r="BY1179" s="1">
        <v>-1.0</v>
      </c>
      <c r="BZ1179" s="1">
        <v>-1.0</v>
      </c>
      <c r="CA1179" s="1">
        <v>-1.0</v>
      </c>
      <c r="CB1179" s="1">
        <v>-1.0</v>
      </c>
      <c r="CC1179" s="1">
        <v>-1.0</v>
      </c>
      <c r="CD1179" s="1">
        <v>39520.0</v>
      </c>
    </row>
    <row r="1180">
      <c r="A1180" s="1">
        <v>1.9532157E7</v>
      </c>
      <c r="B1180" s="1" t="s">
        <v>6444</v>
      </c>
      <c r="C1180" s="1" t="s">
        <v>6445</v>
      </c>
      <c r="D1180" s="1" t="s">
        <v>6445</v>
      </c>
      <c r="E1180" s="1" t="s">
        <v>85</v>
      </c>
      <c r="I1180" s="1">
        <v>1.24976906E8</v>
      </c>
      <c r="J1180" s="1">
        <v>42834.0</v>
      </c>
      <c r="M1180" s="1">
        <v>0.0</v>
      </c>
      <c r="N1180" s="1">
        <v>1.0</v>
      </c>
      <c r="O1180" s="1">
        <v>0.0</v>
      </c>
      <c r="P1180" s="1" t="s">
        <v>89</v>
      </c>
      <c r="Q1180" s="1" t="s">
        <v>90</v>
      </c>
      <c r="R1180" s="1">
        <v>40.76959</v>
      </c>
      <c r="S1180" s="1">
        <v>-73.95338</v>
      </c>
      <c r="T1180" s="1" t="s">
        <v>91</v>
      </c>
      <c r="U1180" s="1" t="s">
        <v>113</v>
      </c>
      <c r="V1180" s="1">
        <v>2.0</v>
      </c>
      <c r="W1180" s="1">
        <v>1.0</v>
      </c>
      <c r="X1180" s="1">
        <v>2.0</v>
      </c>
      <c r="Y1180" s="1">
        <v>1.0</v>
      </c>
      <c r="Z1180" s="1" t="s">
        <v>93</v>
      </c>
      <c r="AA1180" s="1" t="s">
        <v>6446</v>
      </c>
      <c r="AB1180" s="1">
        <v>75.0</v>
      </c>
      <c r="AC1180" s="1">
        <v>1.0</v>
      </c>
      <c r="AD1180" s="1">
        <v>5.0</v>
      </c>
      <c r="AE1180" s="1">
        <v>3.0</v>
      </c>
      <c r="AF1180" s="1" t="s">
        <v>669</v>
      </c>
      <c r="AG1180" s="1">
        <v>1.0</v>
      </c>
      <c r="AH1180" s="1">
        <v>0.0</v>
      </c>
      <c r="AI1180" s="1">
        <v>0.0</v>
      </c>
      <c r="AJ1180" s="1">
        <v>0.0</v>
      </c>
      <c r="AK1180" s="1">
        <v>0.0</v>
      </c>
      <c r="AL1180" s="1">
        <v>17.0</v>
      </c>
      <c r="AM1180" s="1">
        <v>2.0</v>
      </c>
      <c r="AN1180" s="1">
        <v>88.0</v>
      </c>
      <c r="AO1180" s="1">
        <v>10.0</v>
      </c>
      <c r="AP1180" s="1">
        <v>8.0</v>
      </c>
      <c r="AQ1180" s="1">
        <v>9.0</v>
      </c>
      <c r="AR1180" s="1">
        <v>10.0</v>
      </c>
      <c r="AS1180" s="1">
        <v>10.0</v>
      </c>
      <c r="AT1180" s="1">
        <v>9.0</v>
      </c>
      <c r="AU1180" s="1">
        <v>1.0</v>
      </c>
      <c r="AV1180" s="1" t="s">
        <v>96</v>
      </c>
      <c r="AW1180" s="1">
        <v>1.0</v>
      </c>
      <c r="AX1180" s="1">
        <v>0.0</v>
      </c>
      <c r="AY1180" s="1">
        <v>1.0</v>
      </c>
      <c r="AZ1180" s="1">
        <v>0.0</v>
      </c>
      <c r="BA1180" s="1">
        <v>0.74</v>
      </c>
      <c r="BB1180" s="1">
        <v>-1.0</v>
      </c>
      <c r="BC1180" s="1">
        <v>1.0</v>
      </c>
      <c r="BD1180" s="1">
        <v>-1.0</v>
      </c>
      <c r="BE1180" s="1">
        <v>-1.0</v>
      </c>
      <c r="BF1180" s="1">
        <v>-1.0</v>
      </c>
      <c r="BG1180" s="1">
        <v>-1.0</v>
      </c>
      <c r="BH1180" s="1">
        <v>-1.0</v>
      </c>
      <c r="BI1180" s="1">
        <v>-1.0</v>
      </c>
      <c r="BJ1180" s="1">
        <v>-1.0</v>
      </c>
      <c r="BK1180" s="1">
        <v>-1.0</v>
      </c>
      <c r="BL1180" s="1">
        <v>-1.0</v>
      </c>
      <c r="BM1180" s="1">
        <v>-1.0</v>
      </c>
      <c r="BN1180" s="1">
        <v>1.0</v>
      </c>
      <c r="BO1180" s="1">
        <v>-1.0</v>
      </c>
      <c r="BP1180" s="1">
        <v>-1.0</v>
      </c>
      <c r="BQ1180" s="1">
        <v>1.0</v>
      </c>
      <c r="BR1180" s="1">
        <v>-1.0</v>
      </c>
      <c r="BS1180" s="1">
        <v>1.0</v>
      </c>
      <c r="BT1180" s="1">
        <v>-1.0</v>
      </c>
      <c r="BU1180" s="1">
        <v>1.0</v>
      </c>
      <c r="BV1180" s="1">
        <v>-1.0</v>
      </c>
      <c r="BW1180" s="1">
        <v>-1.0</v>
      </c>
      <c r="BX1180" s="1">
        <v>-1.0</v>
      </c>
      <c r="BY1180" s="1">
        <v>-1.0</v>
      </c>
      <c r="BZ1180" s="1">
        <v>-1.0</v>
      </c>
      <c r="CA1180" s="1">
        <v>-1.0</v>
      </c>
      <c r="CB1180" s="1">
        <v>-1.0</v>
      </c>
      <c r="CC1180" s="1">
        <v>-1.0</v>
      </c>
      <c r="CD1180" s="1">
        <v>39559.0</v>
      </c>
    </row>
    <row r="1181">
      <c r="A1181" s="1">
        <v>3.0512146E7</v>
      </c>
      <c r="B1181" s="1" t="s">
        <v>6447</v>
      </c>
      <c r="C1181" s="1" t="s">
        <v>6448</v>
      </c>
      <c r="D1181" s="1" t="s">
        <v>6448</v>
      </c>
      <c r="E1181" s="1" t="s">
        <v>85</v>
      </c>
      <c r="I1181" s="1">
        <v>2.1296382E7</v>
      </c>
      <c r="J1181" s="1">
        <v>41895.0</v>
      </c>
      <c r="K1181" s="1" t="s">
        <v>134</v>
      </c>
      <c r="L1181" s="1">
        <v>1.0</v>
      </c>
      <c r="M1181" s="1">
        <v>0.0</v>
      </c>
      <c r="N1181" s="1">
        <v>1.0</v>
      </c>
      <c r="O1181" s="1">
        <v>0.0</v>
      </c>
      <c r="P1181" s="1" t="s">
        <v>89</v>
      </c>
      <c r="Q1181" s="1" t="s">
        <v>587</v>
      </c>
      <c r="R1181" s="1">
        <v>40.76703</v>
      </c>
      <c r="S1181" s="1">
        <v>-73.95957</v>
      </c>
      <c r="T1181" s="1" t="s">
        <v>91</v>
      </c>
      <c r="U1181" s="1" t="s">
        <v>92</v>
      </c>
      <c r="V1181" s="1">
        <v>3.0</v>
      </c>
      <c r="W1181" s="1">
        <v>1.0</v>
      </c>
      <c r="X1181" s="1">
        <v>1.0</v>
      </c>
      <c r="Y1181" s="1">
        <v>2.0</v>
      </c>
      <c r="Z1181" s="1" t="s">
        <v>93</v>
      </c>
      <c r="AA1181" s="1" t="s">
        <v>6449</v>
      </c>
      <c r="AB1181" s="1">
        <v>200.0</v>
      </c>
      <c r="AC1181" s="1">
        <v>2.0</v>
      </c>
      <c r="AD1181" s="1">
        <v>0.0</v>
      </c>
      <c r="AE1181" s="1">
        <v>3.0</v>
      </c>
      <c r="AF1181" s="1" t="s">
        <v>255</v>
      </c>
      <c r="AG1181" s="1">
        <v>1.0</v>
      </c>
      <c r="AH1181" s="1">
        <v>0.0</v>
      </c>
      <c r="AI1181" s="1">
        <v>0.0</v>
      </c>
      <c r="AJ1181" s="1">
        <v>0.0</v>
      </c>
      <c r="AK1181" s="1">
        <v>188.0</v>
      </c>
      <c r="AL1181" s="1">
        <v>3.0</v>
      </c>
      <c r="AM1181" s="1">
        <v>3.0</v>
      </c>
      <c r="AN1181" s="1">
        <v>100.0</v>
      </c>
      <c r="AO1181" s="1">
        <v>10.0</v>
      </c>
      <c r="AP1181" s="1">
        <v>10.0</v>
      </c>
      <c r="AQ1181" s="1">
        <v>10.0</v>
      </c>
      <c r="AR1181" s="1">
        <v>9.0</v>
      </c>
      <c r="AS1181" s="1">
        <v>10.0</v>
      </c>
      <c r="AT1181" s="1">
        <v>10.0</v>
      </c>
      <c r="AU1181" s="1">
        <v>1.0</v>
      </c>
      <c r="AV1181" s="1" t="s">
        <v>105</v>
      </c>
      <c r="AW1181" s="1">
        <v>1.0</v>
      </c>
      <c r="AX1181" s="1">
        <v>1.0</v>
      </c>
      <c r="AY1181" s="1">
        <v>0.0</v>
      </c>
      <c r="AZ1181" s="1">
        <v>0.0</v>
      </c>
      <c r="BA1181" s="1">
        <v>0.46</v>
      </c>
      <c r="BB1181" s="1">
        <v>-1.0</v>
      </c>
      <c r="BC1181" s="1">
        <v>1.0</v>
      </c>
      <c r="BD1181" s="1">
        <v>-1.0</v>
      </c>
      <c r="BE1181" s="1">
        <v>-1.0</v>
      </c>
      <c r="BF1181" s="1">
        <v>-1.0</v>
      </c>
      <c r="BG1181" s="1">
        <v>-1.0</v>
      </c>
      <c r="BH1181" s="1">
        <v>1.0</v>
      </c>
      <c r="BI1181" s="1">
        <v>-1.0</v>
      </c>
      <c r="BJ1181" s="1">
        <v>1.0</v>
      </c>
      <c r="BK1181" s="1">
        <v>1.0</v>
      </c>
      <c r="BL1181" s="1">
        <v>1.0</v>
      </c>
      <c r="BM1181" s="1">
        <v>-1.0</v>
      </c>
      <c r="BN1181" s="1">
        <v>-1.0</v>
      </c>
      <c r="BO1181" s="1">
        <v>-1.0</v>
      </c>
      <c r="BP1181" s="1">
        <v>-1.0</v>
      </c>
      <c r="BQ1181" s="1">
        <v>-1.0</v>
      </c>
      <c r="BR1181" s="1">
        <v>-1.0</v>
      </c>
      <c r="BS1181" s="1">
        <v>-1.0</v>
      </c>
      <c r="BT1181" s="1">
        <v>-1.0</v>
      </c>
      <c r="BU1181" s="1">
        <v>1.0</v>
      </c>
      <c r="BV1181" s="1">
        <v>-1.0</v>
      </c>
      <c r="BW1181" s="1">
        <v>-1.0</v>
      </c>
      <c r="BX1181" s="1">
        <v>-1.0</v>
      </c>
      <c r="BY1181" s="1">
        <v>-1.0</v>
      </c>
      <c r="BZ1181" s="1">
        <v>1.0</v>
      </c>
      <c r="CA1181" s="1">
        <v>-1.0</v>
      </c>
      <c r="CB1181" s="1">
        <v>-1.0</v>
      </c>
      <c r="CC1181" s="1">
        <v>-1.0</v>
      </c>
      <c r="CD1181" s="1">
        <v>39602.0</v>
      </c>
    </row>
    <row r="1182">
      <c r="A1182" s="1">
        <v>5482031.0</v>
      </c>
      <c r="B1182" s="1" t="s">
        <v>6450</v>
      </c>
      <c r="C1182" s="1" t="s">
        <v>6451</v>
      </c>
      <c r="D1182" s="1" t="s">
        <v>6451</v>
      </c>
      <c r="E1182" s="1" t="s">
        <v>85</v>
      </c>
      <c r="I1182" s="1">
        <v>8817100.0</v>
      </c>
      <c r="J1182" s="1">
        <v>41530.0</v>
      </c>
      <c r="M1182" s="1">
        <v>0.0</v>
      </c>
      <c r="N1182" s="1">
        <v>1.0</v>
      </c>
      <c r="O1182" s="1">
        <v>1.0</v>
      </c>
      <c r="P1182" s="1" t="s">
        <v>89</v>
      </c>
      <c r="Q1182" s="1" t="s">
        <v>1014</v>
      </c>
      <c r="R1182" s="1">
        <v>40.8434</v>
      </c>
      <c r="S1182" s="1">
        <v>-73.94139</v>
      </c>
      <c r="T1182" s="1" t="s">
        <v>91</v>
      </c>
      <c r="U1182" s="1" t="s">
        <v>92</v>
      </c>
      <c r="V1182" s="1">
        <v>4.0</v>
      </c>
      <c r="W1182" s="1">
        <v>1.0</v>
      </c>
      <c r="X1182" s="1">
        <v>2.0</v>
      </c>
      <c r="Y1182" s="1">
        <v>2.0</v>
      </c>
      <c r="Z1182" s="1" t="s">
        <v>93</v>
      </c>
      <c r="AA1182" s="1" t="s">
        <v>6452</v>
      </c>
      <c r="AB1182" s="1">
        <v>200.0</v>
      </c>
      <c r="AC1182" s="1">
        <v>1.0</v>
      </c>
      <c r="AD1182" s="1">
        <v>0.0</v>
      </c>
      <c r="AE1182" s="1">
        <v>2.0</v>
      </c>
      <c r="AF1182" s="1" t="s">
        <v>472</v>
      </c>
      <c r="AG1182" s="1">
        <v>1.0</v>
      </c>
      <c r="AH1182" s="1">
        <v>0.0</v>
      </c>
      <c r="AI1182" s="1">
        <v>0.0</v>
      </c>
      <c r="AJ1182" s="1">
        <v>0.0</v>
      </c>
      <c r="AK1182" s="1">
        <v>0.0</v>
      </c>
      <c r="AL1182" s="1">
        <v>0.0</v>
      </c>
      <c r="AM1182" s="1">
        <v>0.0</v>
      </c>
      <c r="AU1182" s="1">
        <v>0.0</v>
      </c>
      <c r="AV1182" s="1" t="s">
        <v>105</v>
      </c>
      <c r="AW1182" s="1">
        <v>1.0</v>
      </c>
      <c r="AX1182" s="1">
        <v>1.0</v>
      </c>
      <c r="AY1182" s="1">
        <v>0.0</v>
      </c>
      <c r="AZ1182" s="1">
        <v>0.0</v>
      </c>
      <c r="BB1182" s="1">
        <v>-1.0</v>
      </c>
      <c r="BC1182" s="1">
        <v>1.0</v>
      </c>
      <c r="BD1182" s="1">
        <v>-1.0</v>
      </c>
      <c r="BE1182" s="1">
        <v>-1.0</v>
      </c>
      <c r="BF1182" s="1">
        <v>-1.0</v>
      </c>
      <c r="BG1182" s="1">
        <v>-1.0</v>
      </c>
      <c r="BH1182" s="1">
        <v>-1.0</v>
      </c>
      <c r="BI1182" s="1">
        <v>-1.0</v>
      </c>
      <c r="BJ1182" s="1">
        <v>1.0</v>
      </c>
      <c r="BK1182" s="1">
        <v>-1.0</v>
      </c>
      <c r="BL1182" s="1">
        <v>-1.0</v>
      </c>
      <c r="BM1182" s="1">
        <v>-1.0</v>
      </c>
      <c r="BN1182" s="1">
        <v>-1.0</v>
      </c>
      <c r="BO1182" s="1">
        <v>-1.0</v>
      </c>
      <c r="BP1182" s="1">
        <v>1.0</v>
      </c>
      <c r="BQ1182" s="1">
        <v>-1.0</v>
      </c>
      <c r="BR1182" s="1">
        <v>-1.0</v>
      </c>
      <c r="BS1182" s="1">
        <v>-1.0</v>
      </c>
      <c r="BT1182" s="1">
        <v>-1.0</v>
      </c>
      <c r="BU1182" s="1">
        <v>1.0</v>
      </c>
      <c r="BV1182" s="1">
        <v>-1.0</v>
      </c>
      <c r="BW1182" s="1">
        <v>-1.0</v>
      </c>
      <c r="BX1182" s="1">
        <v>-1.0</v>
      </c>
      <c r="BY1182" s="1">
        <v>-1.0</v>
      </c>
      <c r="BZ1182" s="1">
        <v>-1.0</v>
      </c>
      <c r="CA1182" s="1">
        <v>-1.0</v>
      </c>
      <c r="CB1182" s="1">
        <v>-1.0</v>
      </c>
      <c r="CC1182" s="1">
        <v>-1.0</v>
      </c>
      <c r="CD1182" s="1">
        <v>39603.0</v>
      </c>
    </row>
    <row r="1183">
      <c r="A1183" s="1">
        <v>2.4633732E7</v>
      </c>
      <c r="B1183" s="1" t="s">
        <v>6453</v>
      </c>
      <c r="C1183" s="1" t="s">
        <v>6454</v>
      </c>
      <c r="D1183" s="1" t="s">
        <v>6455</v>
      </c>
      <c r="E1183" s="1" t="s">
        <v>85</v>
      </c>
      <c r="F1183" s="1" t="s">
        <v>6456</v>
      </c>
      <c r="G1183" s="1" t="s">
        <v>6457</v>
      </c>
      <c r="H1183" s="1" t="s">
        <v>6458</v>
      </c>
      <c r="I1183" s="1">
        <v>2903817.0</v>
      </c>
      <c r="J1183" s="1">
        <v>41101.0</v>
      </c>
      <c r="M1183" s="1">
        <v>1.0</v>
      </c>
      <c r="N1183" s="1">
        <v>1.0</v>
      </c>
      <c r="O1183" s="1">
        <v>1.0</v>
      </c>
      <c r="P1183" s="1" t="s">
        <v>123</v>
      </c>
      <c r="Q1183" s="1" t="s">
        <v>124</v>
      </c>
      <c r="R1183" s="1">
        <v>40.66185</v>
      </c>
      <c r="S1183" s="1">
        <v>-73.9821</v>
      </c>
      <c r="T1183" s="1" t="s">
        <v>91</v>
      </c>
      <c r="U1183" s="1" t="s">
        <v>113</v>
      </c>
      <c r="V1183" s="1">
        <v>2.0</v>
      </c>
      <c r="W1183" s="1">
        <v>1.0</v>
      </c>
      <c r="X1183" s="1">
        <v>1.0</v>
      </c>
      <c r="Y1183" s="1">
        <v>1.0</v>
      </c>
      <c r="Z1183" s="1" t="s">
        <v>93</v>
      </c>
      <c r="AA1183" s="1" t="s">
        <v>6459</v>
      </c>
      <c r="AB1183" s="1">
        <v>149.0</v>
      </c>
      <c r="AC1183" s="1">
        <v>2.0</v>
      </c>
      <c r="AD1183" s="1">
        <v>30.0</v>
      </c>
      <c r="AE1183" s="1">
        <v>2.0</v>
      </c>
      <c r="AF1183" s="1" t="s">
        <v>170</v>
      </c>
      <c r="AG1183" s="1">
        <v>1.0</v>
      </c>
      <c r="AH1183" s="1">
        <v>0.0</v>
      </c>
      <c r="AI1183" s="1">
        <v>0.0</v>
      </c>
      <c r="AJ1183" s="1">
        <v>0.0</v>
      </c>
      <c r="AK1183" s="1">
        <v>0.0</v>
      </c>
      <c r="AL1183" s="1">
        <v>16.0</v>
      </c>
      <c r="AM1183" s="1">
        <v>14.0</v>
      </c>
      <c r="AN1183" s="1">
        <v>100.0</v>
      </c>
      <c r="AO1183" s="1">
        <v>10.0</v>
      </c>
      <c r="AP1183" s="1">
        <v>10.0</v>
      </c>
      <c r="AQ1183" s="1">
        <v>10.0</v>
      </c>
      <c r="AR1183" s="1">
        <v>10.0</v>
      </c>
      <c r="AS1183" s="1">
        <v>10.0</v>
      </c>
      <c r="AT1183" s="1">
        <v>10.0</v>
      </c>
      <c r="AU1183" s="1">
        <v>0.0</v>
      </c>
      <c r="AV1183" s="1" t="s">
        <v>117</v>
      </c>
      <c r="AW1183" s="1">
        <v>1.0</v>
      </c>
      <c r="AX1183" s="1">
        <v>0.0</v>
      </c>
      <c r="AY1183" s="1">
        <v>1.0</v>
      </c>
      <c r="AZ1183" s="1">
        <v>0.0</v>
      </c>
      <c r="BA1183" s="1">
        <v>1.26</v>
      </c>
      <c r="BB1183" s="1">
        <v>-1.0</v>
      </c>
      <c r="BC1183" s="1">
        <v>-1.0</v>
      </c>
      <c r="BD1183" s="1">
        <v>-1.0</v>
      </c>
      <c r="BE1183" s="1">
        <v>-1.0</v>
      </c>
      <c r="BF1183" s="1">
        <v>-1.0</v>
      </c>
      <c r="BG1183" s="1">
        <v>-1.0</v>
      </c>
      <c r="BH1183" s="1">
        <v>-1.0</v>
      </c>
      <c r="BI1183" s="1">
        <v>1.0</v>
      </c>
      <c r="BJ1183" s="1">
        <v>1.0</v>
      </c>
      <c r="BK1183" s="1">
        <v>-1.0</v>
      </c>
      <c r="BL1183" s="1">
        <v>-1.0</v>
      </c>
      <c r="BM1183" s="1">
        <v>-1.0</v>
      </c>
      <c r="BN1183" s="1">
        <v>-1.0</v>
      </c>
      <c r="BO1183" s="1">
        <v>-1.0</v>
      </c>
      <c r="BP1183" s="1">
        <v>1.0</v>
      </c>
      <c r="BQ1183" s="1">
        <v>1.0</v>
      </c>
      <c r="BR1183" s="1">
        <v>-1.0</v>
      </c>
      <c r="BS1183" s="1">
        <v>-1.0</v>
      </c>
      <c r="BT1183" s="1">
        <v>-1.0</v>
      </c>
      <c r="BU1183" s="1">
        <v>1.0</v>
      </c>
      <c r="BV1183" s="1">
        <v>-1.0</v>
      </c>
      <c r="BW1183" s="1">
        <v>-1.0</v>
      </c>
      <c r="BX1183" s="1">
        <v>-1.0</v>
      </c>
      <c r="BY1183" s="1">
        <v>-1.0</v>
      </c>
      <c r="BZ1183" s="1">
        <v>1.0</v>
      </c>
      <c r="CA1183" s="1">
        <v>-1.0</v>
      </c>
      <c r="CB1183" s="1">
        <v>-1.0</v>
      </c>
      <c r="CC1183" s="1">
        <v>-1.0</v>
      </c>
      <c r="CD1183" s="1">
        <v>39644.0</v>
      </c>
    </row>
    <row r="1184">
      <c r="A1184" s="1">
        <v>8100914.0</v>
      </c>
      <c r="B1184" s="1" t="s">
        <v>6460</v>
      </c>
      <c r="C1184" s="1" t="s">
        <v>6461</v>
      </c>
      <c r="D1184" s="1" t="s">
        <v>6462</v>
      </c>
      <c r="E1184" s="1" t="s">
        <v>85</v>
      </c>
      <c r="F1184" s="1" t="s">
        <v>6463</v>
      </c>
      <c r="G1184" s="1" t="s">
        <v>6464</v>
      </c>
      <c r="H1184" s="1" t="s">
        <v>6465</v>
      </c>
      <c r="I1184" s="1">
        <v>2.0739852E7</v>
      </c>
      <c r="J1184" s="1">
        <v>41881.0</v>
      </c>
      <c r="M1184" s="1">
        <v>0.0</v>
      </c>
      <c r="N1184" s="1">
        <v>1.0</v>
      </c>
      <c r="O1184" s="1">
        <v>0.0</v>
      </c>
      <c r="P1184" s="1" t="s">
        <v>89</v>
      </c>
      <c r="Q1184" s="1" t="s">
        <v>90</v>
      </c>
      <c r="R1184" s="1">
        <v>40.79494</v>
      </c>
      <c r="S1184" s="1">
        <v>-73.97221</v>
      </c>
      <c r="T1184" s="1" t="s">
        <v>91</v>
      </c>
      <c r="U1184" s="1" t="s">
        <v>92</v>
      </c>
      <c r="V1184" s="1">
        <v>4.0</v>
      </c>
      <c r="W1184" s="1">
        <v>1.0</v>
      </c>
      <c r="X1184" s="1">
        <v>1.0</v>
      </c>
      <c r="Y1184" s="1">
        <v>2.0</v>
      </c>
      <c r="Z1184" s="1" t="s">
        <v>93</v>
      </c>
      <c r="AA1184" s="1" t="s">
        <v>6466</v>
      </c>
      <c r="AB1184" s="1">
        <v>168.0</v>
      </c>
      <c r="AC1184" s="1">
        <v>1.0</v>
      </c>
      <c r="AD1184" s="1">
        <v>0.0</v>
      </c>
      <c r="AE1184" s="1">
        <v>1.0</v>
      </c>
      <c r="AF1184" s="1" t="s">
        <v>1421</v>
      </c>
      <c r="AG1184" s="1">
        <v>1.0</v>
      </c>
      <c r="AH1184" s="1">
        <v>0.0</v>
      </c>
      <c r="AI1184" s="1">
        <v>0.0</v>
      </c>
      <c r="AJ1184" s="1">
        <v>0.0</v>
      </c>
      <c r="AK1184" s="1">
        <v>0.0</v>
      </c>
      <c r="AL1184" s="1">
        <v>2.0</v>
      </c>
      <c r="AM1184" s="1">
        <v>0.0</v>
      </c>
      <c r="AN1184" s="1">
        <v>80.0</v>
      </c>
      <c r="AO1184" s="1">
        <v>9.0</v>
      </c>
      <c r="AP1184" s="1">
        <v>8.0</v>
      </c>
      <c r="AQ1184" s="1">
        <v>8.0</v>
      </c>
      <c r="AR1184" s="1">
        <v>10.0</v>
      </c>
      <c r="AS1184" s="1">
        <v>9.0</v>
      </c>
      <c r="AT1184" s="1">
        <v>9.0</v>
      </c>
      <c r="AU1184" s="1">
        <v>0.0</v>
      </c>
      <c r="AV1184" s="1" t="s">
        <v>96</v>
      </c>
      <c r="AW1184" s="1">
        <v>1.0</v>
      </c>
      <c r="AX1184" s="1">
        <v>1.0</v>
      </c>
      <c r="AY1184" s="1">
        <v>0.0</v>
      </c>
      <c r="AZ1184" s="1">
        <v>0.0</v>
      </c>
      <c r="BA1184" s="1">
        <v>0.04</v>
      </c>
      <c r="BB1184" s="1">
        <v>1.0</v>
      </c>
      <c r="BC1184" s="1">
        <v>1.0</v>
      </c>
      <c r="BD1184" s="1">
        <v>-1.0</v>
      </c>
      <c r="BE1184" s="1">
        <v>-1.0</v>
      </c>
      <c r="BF1184" s="1">
        <v>-1.0</v>
      </c>
      <c r="BG1184" s="1">
        <v>-1.0</v>
      </c>
      <c r="BH1184" s="1">
        <v>-1.0</v>
      </c>
      <c r="BI1184" s="1">
        <v>-1.0</v>
      </c>
      <c r="BJ1184" s="1">
        <v>-1.0</v>
      </c>
      <c r="BK1184" s="1">
        <v>-1.0</v>
      </c>
      <c r="BL1184" s="1">
        <v>-1.0</v>
      </c>
      <c r="BM1184" s="1">
        <v>1.0</v>
      </c>
      <c r="BN1184" s="1">
        <v>1.0</v>
      </c>
      <c r="BO1184" s="1">
        <v>-1.0</v>
      </c>
      <c r="BP1184" s="1">
        <v>1.0</v>
      </c>
      <c r="BQ1184" s="1">
        <v>-1.0</v>
      </c>
      <c r="BR1184" s="1">
        <v>-1.0</v>
      </c>
      <c r="BS1184" s="1">
        <v>-1.0</v>
      </c>
      <c r="BT1184" s="1">
        <v>-1.0</v>
      </c>
      <c r="BU1184" s="1">
        <v>1.0</v>
      </c>
      <c r="BV1184" s="1">
        <v>-1.0</v>
      </c>
      <c r="BW1184" s="1">
        <v>-1.0</v>
      </c>
      <c r="BX1184" s="1">
        <v>-1.0</v>
      </c>
      <c r="BY1184" s="1">
        <v>-1.0</v>
      </c>
      <c r="BZ1184" s="1">
        <v>-1.0</v>
      </c>
      <c r="CA1184" s="1">
        <v>-1.0</v>
      </c>
      <c r="CB1184" s="1">
        <v>-1.0</v>
      </c>
      <c r="CC1184" s="1">
        <v>-1.0</v>
      </c>
      <c r="CD1184" s="1">
        <v>39778.0</v>
      </c>
    </row>
    <row r="1185">
      <c r="A1185" s="1">
        <v>1100753.0</v>
      </c>
      <c r="B1185" s="1" t="s">
        <v>6467</v>
      </c>
      <c r="C1185" s="1" t="s">
        <v>6468</v>
      </c>
      <c r="D1185" s="1" t="s">
        <v>6469</v>
      </c>
      <c r="E1185" s="1" t="s">
        <v>85</v>
      </c>
      <c r="F1185" s="1" t="s">
        <v>6470</v>
      </c>
      <c r="G1185" s="1" t="s">
        <v>6471</v>
      </c>
      <c r="H1185" s="1" t="s">
        <v>6472</v>
      </c>
      <c r="I1185" s="1">
        <v>6046616.0</v>
      </c>
      <c r="J1185" s="1">
        <v>41386.0</v>
      </c>
      <c r="K1185" s="1" t="s">
        <v>88</v>
      </c>
      <c r="L1185" s="1">
        <v>1.0</v>
      </c>
      <c r="M1185" s="1">
        <v>0.0</v>
      </c>
      <c r="N1185" s="1">
        <v>1.0</v>
      </c>
      <c r="O1185" s="1">
        <v>0.0</v>
      </c>
      <c r="P1185" s="1" t="s">
        <v>89</v>
      </c>
      <c r="Q1185" s="1" t="s">
        <v>1014</v>
      </c>
      <c r="R1185" s="1">
        <v>40.83695</v>
      </c>
      <c r="S1185" s="1">
        <v>-73.94124</v>
      </c>
      <c r="T1185" s="1" t="s">
        <v>91</v>
      </c>
      <c r="U1185" s="1" t="s">
        <v>92</v>
      </c>
      <c r="V1185" s="1">
        <v>2.0</v>
      </c>
      <c r="W1185" s="1">
        <v>1.0</v>
      </c>
      <c r="X1185" s="1">
        <v>1.0</v>
      </c>
      <c r="Y1185" s="1">
        <v>1.0</v>
      </c>
      <c r="Z1185" s="1" t="s">
        <v>93</v>
      </c>
      <c r="AA1185" s="1" t="s">
        <v>6473</v>
      </c>
      <c r="AB1185" s="1">
        <v>175.0</v>
      </c>
      <c r="AC1185" s="1">
        <v>2.0</v>
      </c>
      <c r="AD1185" s="1">
        <v>150.0</v>
      </c>
      <c r="AE1185" s="1">
        <v>2.0</v>
      </c>
      <c r="AF1185" s="1" t="s">
        <v>904</v>
      </c>
      <c r="AG1185" s="1">
        <v>1.0</v>
      </c>
      <c r="AH1185" s="1">
        <v>0.0</v>
      </c>
      <c r="AI1185" s="1">
        <v>0.0</v>
      </c>
      <c r="AJ1185" s="1">
        <v>5.0</v>
      </c>
      <c r="AK1185" s="1">
        <v>280.0</v>
      </c>
      <c r="AL1185" s="1">
        <v>0.0</v>
      </c>
      <c r="AM1185" s="1">
        <v>0.0</v>
      </c>
      <c r="AU1185" s="1">
        <v>0.0</v>
      </c>
      <c r="AV1185" s="1" t="s">
        <v>96</v>
      </c>
      <c r="AW1185" s="1">
        <v>1.0</v>
      </c>
      <c r="AX1185" s="1">
        <v>1.0</v>
      </c>
      <c r="AY1185" s="1">
        <v>0.0</v>
      </c>
      <c r="AZ1185" s="1">
        <v>0.0</v>
      </c>
      <c r="BB1185" s="1">
        <v>-1.0</v>
      </c>
      <c r="BC1185" s="1">
        <v>1.0</v>
      </c>
      <c r="BD1185" s="1">
        <v>-1.0</v>
      </c>
      <c r="BE1185" s="1">
        <v>-1.0</v>
      </c>
      <c r="BF1185" s="1">
        <v>-1.0</v>
      </c>
      <c r="BG1185" s="1">
        <v>-1.0</v>
      </c>
      <c r="BH1185" s="1">
        <v>1.0</v>
      </c>
      <c r="BI1185" s="1">
        <v>-1.0</v>
      </c>
      <c r="BJ1185" s="1">
        <v>-1.0</v>
      </c>
      <c r="BK1185" s="1">
        <v>1.0</v>
      </c>
      <c r="BL1185" s="1">
        <v>1.0</v>
      </c>
      <c r="BM1185" s="1">
        <v>1.0</v>
      </c>
      <c r="BN1185" s="1">
        <v>-1.0</v>
      </c>
      <c r="BO1185" s="1">
        <v>-1.0</v>
      </c>
      <c r="BP1185" s="1">
        <v>-1.0</v>
      </c>
      <c r="BQ1185" s="1">
        <v>1.0</v>
      </c>
      <c r="BR1185" s="1">
        <v>1.0</v>
      </c>
      <c r="BS1185" s="1">
        <v>1.0</v>
      </c>
      <c r="BT1185" s="1">
        <v>-1.0</v>
      </c>
      <c r="BU1185" s="1">
        <v>1.0</v>
      </c>
      <c r="BV1185" s="1">
        <v>-1.0</v>
      </c>
      <c r="BW1185" s="1">
        <v>1.0</v>
      </c>
      <c r="BX1185" s="1">
        <v>-1.0</v>
      </c>
      <c r="BY1185" s="1">
        <v>-1.0</v>
      </c>
      <c r="BZ1185" s="1">
        <v>-1.0</v>
      </c>
      <c r="CA1185" s="1">
        <v>-1.0</v>
      </c>
      <c r="CB1185" s="1">
        <v>-1.0</v>
      </c>
      <c r="CC1185" s="1">
        <v>-1.0</v>
      </c>
      <c r="CD1185" s="1">
        <v>39827.0</v>
      </c>
    </row>
    <row r="1186">
      <c r="A1186" s="1">
        <v>2.0896775E7</v>
      </c>
      <c r="B1186" s="1" t="s">
        <v>6474</v>
      </c>
      <c r="C1186" s="1" t="s">
        <v>6475</v>
      </c>
      <c r="D1186" s="1" t="s">
        <v>6476</v>
      </c>
      <c r="E1186" s="1" t="s">
        <v>85</v>
      </c>
      <c r="F1186" s="1" t="s">
        <v>6477</v>
      </c>
      <c r="G1186" s="1" t="s">
        <v>6478</v>
      </c>
      <c r="I1186" s="1">
        <v>8.3798461E7</v>
      </c>
      <c r="J1186" s="1">
        <v>42565.0</v>
      </c>
      <c r="M1186" s="1">
        <v>0.0</v>
      </c>
      <c r="N1186" s="1">
        <v>1.0</v>
      </c>
      <c r="O1186" s="1">
        <v>0.0</v>
      </c>
      <c r="P1186" s="1" t="s">
        <v>123</v>
      </c>
      <c r="Q1186" s="1" t="s">
        <v>450</v>
      </c>
      <c r="R1186" s="1">
        <v>40.67518</v>
      </c>
      <c r="S1186" s="1">
        <v>-73.98119</v>
      </c>
      <c r="T1186" s="1" t="s">
        <v>91</v>
      </c>
      <c r="U1186" s="1" t="s">
        <v>113</v>
      </c>
      <c r="V1186" s="1">
        <v>2.0</v>
      </c>
      <c r="W1186" s="1">
        <v>1.0</v>
      </c>
      <c r="X1186" s="1">
        <v>1.0</v>
      </c>
      <c r="Y1186" s="1">
        <v>1.0</v>
      </c>
      <c r="Z1186" s="1" t="s">
        <v>93</v>
      </c>
      <c r="AA1186" s="1" t="s">
        <v>6479</v>
      </c>
      <c r="AB1186" s="1">
        <v>70.0</v>
      </c>
      <c r="AC1186" s="1">
        <v>1.0</v>
      </c>
      <c r="AD1186" s="1">
        <v>15.0</v>
      </c>
      <c r="AE1186" s="1">
        <v>1.0</v>
      </c>
      <c r="AF1186" s="1" t="s">
        <v>393</v>
      </c>
      <c r="AG1186" s="1">
        <v>1.0</v>
      </c>
      <c r="AH1186" s="1">
        <v>0.0</v>
      </c>
      <c r="AI1186" s="1">
        <v>0.0</v>
      </c>
      <c r="AJ1186" s="1">
        <v>0.0</v>
      </c>
      <c r="AK1186" s="1">
        <v>0.0</v>
      </c>
      <c r="AL1186" s="1">
        <v>4.0</v>
      </c>
      <c r="AM1186" s="1">
        <v>0.0</v>
      </c>
      <c r="AN1186" s="1">
        <v>90.0</v>
      </c>
      <c r="AO1186" s="1">
        <v>9.0</v>
      </c>
      <c r="AP1186" s="1">
        <v>8.0</v>
      </c>
      <c r="AQ1186" s="1">
        <v>8.0</v>
      </c>
      <c r="AR1186" s="1">
        <v>10.0</v>
      </c>
      <c r="AS1186" s="1">
        <v>9.0</v>
      </c>
      <c r="AT1186" s="1">
        <v>9.0</v>
      </c>
      <c r="AU1186" s="1">
        <v>0.0</v>
      </c>
      <c r="AV1186" s="1" t="s">
        <v>105</v>
      </c>
      <c r="AW1186" s="1">
        <v>1.0</v>
      </c>
      <c r="AX1186" s="1">
        <v>0.0</v>
      </c>
      <c r="AY1186" s="1">
        <v>1.0</v>
      </c>
      <c r="AZ1186" s="1">
        <v>0.0</v>
      </c>
      <c r="BA1186" s="1">
        <v>0.18</v>
      </c>
      <c r="BB1186" s="1">
        <v>-1.0</v>
      </c>
      <c r="BC1186" s="1">
        <v>1.0</v>
      </c>
      <c r="BD1186" s="1">
        <v>-1.0</v>
      </c>
      <c r="BE1186" s="1">
        <v>-1.0</v>
      </c>
      <c r="BF1186" s="1">
        <v>-1.0</v>
      </c>
      <c r="BG1186" s="1">
        <v>-1.0</v>
      </c>
      <c r="BH1186" s="1">
        <v>-1.0</v>
      </c>
      <c r="BI1186" s="1">
        <v>1.0</v>
      </c>
      <c r="BJ1186" s="1">
        <v>1.0</v>
      </c>
      <c r="BK1186" s="1">
        <v>-1.0</v>
      </c>
      <c r="BL1186" s="1">
        <v>-1.0</v>
      </c>
      <c r="BM1186" s="1">
        <v>-1.0</v>
      </c>
      <c r="BN1186" s="1">
        <v>-1.0</v>
      </c>
      <c r="BO1186" s="1">
        <v>-1.0</v>
      </c>
      <c r="BP1186" s="1">
        <v>-1.0</v>
      </c>
      <c r="BQ1186" s="1">
        <v>-1.0</v>
      </c>
      <c r="BR1186" s="1">
        <v>-1.0</v>
      </c>
      <c r="BS1186" s="1">
        <v>-1.0</v>
      </c>
      <c r="BT1186" s="1">
        <v>-1.0</v>
      </c>
      <c r="BU1186" s="1">
        <v>1.0</v>
      </c>
      <c r="BV1186" s="1">
        <v>-1.0</v>
      </c>
      <c r="BW1186" s="1">
        <v>-1.0</v>
      </c>
      <c r="BX1186" s="1">
        <v>-1.0</v>
      </c>
      <c r="BY1186" s="1">
        <v>-1.0</v>
      </c>
      <c r="BZ1186" s="1">
        <v>-1.0</v>
      </c>
      <c r="CA1186" s="1">
        <v>-1.0</v>
      </c>
      <c r="CB1186" s="1">
        <v>-1.0</v>
      </c>
      <c r="CC1186" s="1">
        <v>-1.0</v>
      </c>
      <c r="CD1186" s="1">
        <v>39831.0</v>
      </c>
    </row>
    <row r="1187">
      <c r="A1187" s="1">
        <v>3.1668199E7</v>
      </c>
      <c r="B1187" s="1" t="s">
        <v>6480</v>
      </c>
      <c r="D1187" s="1" t="s">
        <v>6481</v>
      </c>
      <c r="E1187" s="1" t="s">
        <v>85</v>
      </c>
      <c r="G1187" s="1" t="s">
        <v>6482</v>
      </c>
      <c r="H1187" s="1" t="s">
        <v>6483</v>
      </c>
      <c r="I1187" s="1">
        <v>130023.0</v>
      </c>
      <c r="J1187" s="1">
        <v>40320.0</v>
      </c>
      <c r="K1187" s="1" t="s">
        <v>134</v>
      </c>
      <c r="L1187" s="1">
        <v>0.9</v>
      </c>
      <c r="M1187" s="1">
        <v>0.0</v>
      </c>
      <c r="N1187" s="1">
        <v>2.0</v>
      </c>
      <c r="O1187" s="1">
        <v>1.0</v>
      </c>
      <c r="P1187" s="1" t="s">
        <v>123</v>
      </c>
      <c r="Q1187" s="1" t="s">
        <v>124</v>
      </c>
      <c r="R1187" s="1">
        <v>40.68306</v>
      </c>
      <c r="S1187" s="1">
        <v>-73.93104</v>
      </c>
      <c r="T1187" s="1" t="s">
        <v>91</v>
      </c>
      <c r="U1187" s="1" t="s">
        <v>92</v>
      </c>
      <c r="V1187" s="1">
        <v>5.0</v>
      </c>
      <c r="W1187" s="1">
        <v>1.0</v>
      </c>
      <c r="X1187" s="1">
        <v>2.0</v>
      </c>
      <c r="Y1187" s="1">
        <v>5.0</v>
      </c>
      <c r="Z1187" s="1" t="s">
        <v>93</v>
      </c>
      <c r="AA1187" s="1" t="s">
        <v>6484</v>
      </c>
      <c r="AB1187" s="1">
        <v>145.0</v>
      </c>
      <c r="AC1187" s="1">
        <v>5.0</v>
      </c>
      <c r="AD1187" s="1">
        <v>0.0</v>
      </c>
      <c r="AE1187" s="1">
        <v>5.0</v>
      </c>
      <c r="AF1187" s="1" t="s">
        <v>104</v>
      </c>
      <c r="AG1187" s="1">
        <v>1.0</v>
      </c>
      <c r="AH1187" s="1">
        <v>2.0</v>
      </c>
      <c r="AI1187" s="1">
        <v>2.0</v>
      </c>
      <c r="AJ1187" s="1">
        <v>15.0</v>
      </c>
      <c r="AK1187" s="1">
        <v>244.0</v>
      </c>
      <c r="AL1187" s="1">
        <v>5.0</v>
      </c>
      <c r="AM1187" s="1">
        <v>5.0</v>
      </c>
      <c r="AN1187" s="1">
        <v>84.0</v>
      </c>
      <c r="AO1187" s="1">
        <v>9.0</v>
      </c>
      <c r="AP1187" s="1">
        <v>8.0</v>
      </c>
      <c r="AQ1187" s="1">
        <v>10.0</v>
      </c>
      <c r="AR1187" s="1">
        <v>10.0</v>
      </c>
      <c r="AS1187" s="1">
        <v>9.0</v>
      </c>
      <c r="AT1187" s="1">
        <v>10.0</v>
      </c>
      <c r="AU1187" s="1">
        <v>1.0</v>
      </c>
      <c r="AV1187" s="1" t="s">
        <v>96</v>
      </c>
      <c r="AW1187" s="1">
        <v>2.0</v>
      </c>
      <c r="AX1187" s="1">
        <v>2.0</v>
      </c>
      <c r="AY1187" s="1">
        <v>0.0</v>
      </c>
      <c r="AZ1187" s="1">
        <v>0.0</v>
      </c>
      <c r="BA1187" s="1">
        <v>1.43</v>
      </c>
      <c r="BB1187" s="1">
        <v>-1.0</v>
      </c>
      <c r="BC1187" s="1">
        <v>1.0</v>
      </c>
      <c r="BD1187" s="1">
        <v>-1.0</v>
      </c>
      <c r="BE1187" s="1">
        <v>-1.0</v>
      </c>
      <c r="BF1187" s="1">
        <v>-1.0</v>
      </c>
      <c r="BG1187" s="1">
        <v>-1.0</v>
      </c>
      <c r="BH1187" s="1">
        <v>1.0</v>
      </c>
      <c r="BI1187" s="1">
        <v>-1.0</v>
      </c>
      <c r="BJ1187" s="1">
        <v>1.0</v>
      </c>
      <c r="BK1187" s="1">
        <v>-1.0</v>
      </c>
      <c r="BL1187" s="1">
        <v>-1.0</v>
      </c>
      <c r="BM1187" s="1">
        <v>1.0</v>
      </c>
      <c r="BN1187" s="1">
        <v>-1.0</v>
      </c>
      <c r="BO1187" s="1">
        <v>-1.0</v>
      </c>
      <c r="BP1187" s="1">
        <v>1.0</v>
      </c>
      <c r="BQ1187" s="1">
        <v>-1.0</v>
      </c>
      <c r="BR1187" s="1">
        <v>-1.0</v>
      </c>
      <c r="BS1187" s="1">
        <v>1.0</v>
      </c>
      <c r="BT1187" s="1">
        <v>-1.0</v>
      </c>
      <c r="BU1187" s="1">
        <v>1.0</v>
      </c>
      <c r="BV1187" s="1">
        <v>-1.0</v>
      </c>
      <c r="BW1187" s="1">
        <v>1.0</v>
      </c>
      <c r="BX1187" s="1">
        <v>1.0</v>
      </c>
      <c r="BY1187" s="1">
        <v>-1.0</v>
      </c>
      <c r="BZ1187" s="1">
        <v>-1.0</v>
      </c>
      <c r="CA1187" s="1">
        <v>-1.0</v>
      </c>
      <c r="CB1187" s="1">
        <v>-1.0</v>
      </c>
      <c r="CC1187" s="1">
        <v>-1.0</v>
      </c>
      <c r="CD1187" s="1">
        <v>39885.0</v>
      </c>
    </row>
    <row r="1188">
      <c r="A1188" s="1">
        <v>2.227868E7</v>
      </c>
      <c r="B1188" s="1" t="s">
        <v>6485</v>
      </c>
      <c r="C1188" s="1" t="s">
        <v>6486</v>
      </c>
      <c r="D1188" s="1" t="s">
        <v>6487</v>
      </c>
      <c r="E1188" s="1" t="s">
        <v>85</v>
      </c>
      <c r="I1188" s="1">
        <v>6.8945394E7</v>
      </c>
      <c r="J1188" s="1">
        <v>42485.0</v>
      </c>
      <c r="M1188" s="1">
        <v>0.0</v>
      </c>
      <c r="N1188" s="1">
        <v>1.0</v>
      </c>
      <c r="O1188" s="1">
        <v>0.0</v>
      </c>
      <c r="P1188" s="1" t="s">
        <v>89</v>
      </c>
      <c r="Q1188" s="1" t="s">
        <v>2870</v>
      </c>
      <c r="R1188" s="1">
        <v>40.7617599999999</v>
      </c>
      <c r="S1188" s="1">
        <v>-73.94999</v>
      </c>
      <c r="T1188" s="1" t="s">
        <v>1010</v>
      </c>
      <c r="U1188" s="1" t="s">
        <v>214</v>
      </c>
      <c r="V1188" s="1">
        <v>1.0</v>
      </c>
      <c r="W1188" s="1">
        <v>1.5</v>
      </c>
      <c r="X1188" s="1">
        <v>1.0</v>
      </c>
      <c r="Y1188" s="1">
        <v>1.0</v>
      </c>
      <c r="Z1188" s="1" t="s">
        <v>93</v>
      </c>
      <c r="AA1188" s="1" t="s">
        <v>6488</v>
      </c>
      <c r="AB1188" s="1">
        <v>30.0</v>
      </c>
      <c r="AC1188" s="1">
        <v>1.0</v>
      </c>
      <c r="AD1188" s="1">
        <v>0.0</v>
      </c>
      <c r="AE1188" s="1">
        <v>4.0</v>
      </c>
      <c r="AF1188" s="1" t="s">
        <v>521</v>
      </c>
      <c r="AG1188" s="1">
        <v>1.0</v>
      </c>
      <c r="AH1188" s="1">
        <v>0.0</v>
      </c>
      <c r="AI1188" s="1">
        <v>0.0</v>
      </c>
      <c r="AJ1188" s="1">
        <v>0.0</v>
      </c>
      <c r="AK1188" s="1">
        <v>0.0</v>
      </c>
      <c r="AL1188" s="1">
        <v>1.0</v>
      </c>
      <c r="AM1188" s="1">
        <v>0.0</v>
      </c>
      <c r="AN1188" s="1">
        <v>100.0</v>
      </c>
      <c r="AO1188" s="1">
        <v>10.0</v>
      </c>
      <c r="AP1188" s="1">
        <v>10.0</v>
      </c>
      <c r="AQ1188" s="1">
        <v>10.0</v>
      </c>
      <c r="AR1188" s="1">
        <v>10.0</v>
      </c>
      <c r="AS1188" s="1">
        <v>10.0</v>
      </c>
      <c r="AT1188" s="1">
        <v>10.0</v>
      </c>
      <c r="AU1188" s="1">
        <v>1.0</v>
      </c>
      <c r="AV1188" s="1" t="s">
        <v>117</v>
      </c>
      <c r="AW1188" s="1">
        <v>1.0</v>
      </c>
      <c r="AX1188" s="1">
        <v>0.0</v>
      </c>
      <c r="AY1188" s="1">
        <v>0.0</v>
      </c>
      <c r="AZ1188" s="1">
        <v>1.0</v>
      </c>
      <c r="BA1188" s="1">
        <v>0.06</v>
      </c>
      <c r="BB1188" s="1">
        <v>-1.0</v>
      </c>
      <c r="BC1188" s="1">
        <v>-1.0</v>
      </c>
      <c r="BD1188" s="1">
        <v>-1.0</v>
      </c>
      <c r="BE1188" s="1">
        <v>-1.0</v>
      </c>
      <c r="BF1188" s="1">
        <v>-1.0</v>
      </c>
      <c r="BG1188" s="1">
        <v>-1.0</v>
      </c>
      <c r="BH1188" s="1">
        <v>-1.0</v>
      </c>
      <c r="BI1188" s="1">
        <v>-1.0</v>
      </c>
      <c r="BJ1188" s="1">
        <v>-1.0</v>
      </c>
      <c r="BK1188" s="1">
        <v>-1.0</v>
      </c>
      <c r="BL1188" s="1">
        <v>-1.0</v>
      </c>
      <c r="BM1188" s="1">
        <v>1.0</v>
      </c>
      <c r="BN1188" s="1">
        <v>1.0</v>
      </c>
      <c r="BO1188" s="1">
        <v>-1.0</v>
      </c>
      <c r="BP1188" s="1">
        <v>-1.0</v>
      </c>
      <c r="BQ1188" s="1">
        <v>-1.0</v>
      </c>
      <c r="BR1188" s="1">
        <v>-1.0</v>
      </c>
      <c r="BS1188" s="1">
        <v>-1.0</v>
      </c>
      <c r="BT1188" s="1">
        <v>-1.0</v>
      </c>
      <c r="BU1188" s="1">
        <v>1.0</v>
      </c>
      <c r="BV1188" s="1">
        <v>-1.0</v>
      </c>
      <c r="BW1188" s="1">
        <v>-1.0</v>
      </c>
      <c r="BX1188" s="1">
        <v>-1.0</v>
      </c>
      <c r="BY1188" s="1">
        <v>-1.0</v>
      </c>
      <c r="BZ1188" s="1">
        <v>-1.0</v>
      </c>
      <c r="CA1188" s="1">
        <v>-1.0</v>
      </c>
      <c r="CB1188" s="1">
        <v>-1.0</v>
      </c>
      <c r="CC1188" s="1">
        <v>-1.0</v>
      </c>
      <c r="CD1188" s="1">
        <v>39906.0</v>
      </c>
    </row>
    <row r="1189">
      <c r="A1189" s="1">
        <v>3.2012198E7</v>
      </c>
      <c r="B1189" s="1" t="s">
        <v>6489</v>
      </c>
      <c r="C1189" s="1" t="s">
        <v>6490</v>
      </c>
      <c r="D1189" s="1" t="s">
        <v>6491</v>
      </c>
      <c r="E1189" s="1" t="s">
        <v>85</v>
      </c>
      <c r="I1189" s="1">
        <v>5.0760546E7</v>
      </c>
      <c r="J1189" s="1">
        <v>42345.0</v>
      </c>
      <c r="K1189" s="1" t="s">
        <v>272</v>
      </c>
      <c r="L1189" s="1">
        <v>0.68</v>
      </c>
      <c r="M1189" s="1">
        <v>0.0</v>
      </c>
      <c r="N1189" s="1">
        <v>31.0</v>
      </c>
      <c r="O1189" s="1">
        <v>0.0</v>
      </c>
      <c r="P1189" s="1" t="s">
        <v>89</v>
      </c>
      <c r="Q1189" s="1" t="s">
        <v>2825</v>
      </c>
      <c r="R1189" s="1">
        <v>40.74657</v>
      </c>
      <c r="S1189" s="1">
        <v>-73.97685</v>
      </c>
      <c r="T1189" s="1" t="s">
        <v>91</v>
      </c>
      <c r="U1189" s="1" t="s">
        <v>92</v>
      </c>
      <c r="V1189" s="1">
        <v>3.0</v>
      </c>
      <c r="W1189" s="1">
        <v>1.0</v>
      </c>
      <c r="X1189" s="1">
        <v>1.0</v>
      </c>
      <c r="Y1189" s="1">
        <v>2.0</v>
      </c>
      <c r="Z1189" s="1" t="s">
        <v>93</v>
      </c>
      <c r="AA1189" s="1" t="s">
        <v>6492</v>
      </c>
      <c r="AB1189" s="1">
        <v>139.0</v>
      </c>
      <c r="AC1189" s="1">
        <v>1.0</v>
      </c>
      <c r="AD1189" s="1">
        <v>0.0</v>
      </c>
      <c r="AE1189" s="1">
        <v>29.0</v>
      </c>
      <c r="AF1189" s="1" t="s">
        <v>904</v>
      </c>
      <c r="AG1189" s="1">
        <v>1.0</v>
      </c>
      <c r="AH1189" s="1">
        <v>0.0</v>
      </c>
      <c r="AI1189" s="1">
        <v>10.0</v>
      </c>
      <c r="AJ1189" s="1">
        <v>40.0</v>
      </c>
      <c r="AK1189" s="1">
        <v>130.0</v>
      </c>
      <c r="AL1189" s="1">
        <v>0.0</v>
      </c>
      <c r="AM1189" s="1">
        <v>0.0</v>
      </c>
      <c r="AU1189" s="1">
        <v>0.0</v>
      </c>
      <c r="AV1189" s="1" t="s">
        <v>105</v>
      </c>
      <c r="AW1189" s="1">
        <v>31.0</v>
      </c>
      <c r="AX1189" s="1">
        <v>31.0</v>
      </c>
      <c r="AY1189" s="1">
        <v>0.0</v>
      </c>
      <c r="AZ1189" s="1">
        <v>0.0</v>
      </c>
      <c r="BB1189" s="1">
        <v>-1.0</v>
      </c>
      <c r="BC1189" s="1">
        <v>1.0</v>
      </c>
      <c r="BD1189" s="1">
        <v>-1.0</v>
      </c>
      <c r="BE1189" s="1">
        <v>-1.0</v>
      </c>
      <c r="BF1189" s="1">
        <v>-1.0</v>
      </c>
      <c r="BG1189" s="1">
        <v>-1.0</v>
      </c>
      <c r="BH1189" s="1">
        <v>-1.0</v>
      </c>
      <c r="BI1189" s="1">
        <v>-1.0</v>
      </c>
      <c r="BJ1189" s="1">
        <v>1.0</v>
      </c>
      <c r="BK1189" s="1">
        <v>-1.0</v>
      </c>
      <c r="BL1189" s="1">
        <v>-1.0</v>
      </c>
      <c r="BM1189" s="1">
        <v>-1.0</v>
      </c>
      <c r="BN1189" s="1">
        <v>-1.0</v>
      </c>
      <c r="BO1189" s="1">
        <v>-1.0</v>
      </c>
      <c r="BP1189" s="1">
        <v>-1.0</v>
      </c>
      <c r="BQ1189" s="1">
        <v>-1.0</v>
      </c>
      <c r="BR1189" s="1">
        <v>-1.0</v>
      </c>
      <c r="BS1189" s="1">
        <v>-1.0</v>
      </c>
      <c r="BT1189" s="1">
        <v>-1.0</v>
      </c>
      <c r="BU1189" s="1">
        <v>1.0</v>
      </c>
      <c r="BV1189" s="1">
        <v>-1.0</v>
      </c>
      <c r="BW1189" s="1">
        <v>1.0</v>
      </c>
      <c r="BX1189" s="1">
        <v>1.0</v>
      </c>
      <c r="BY1189" s="1">
        <v>-1.0</v>
      </c>
      <c r="BZ1189" s="1">
        <v>-1.0</v>
      </c>
      <c r="CA1189" s="1">
        <v>-1.0</v>
      </c>
      <c r="CB1189" s="1">
        <v>-1.0</v>
      </c>
      <c r="CC1189" s="1">
        <v>-1.0</v>
      </c>
      <c r="CD1189" s="1">
        <v>39965.0</v>
      </c>
    </row>
    <row r="1190">
      <c r="A1190" s="1">
        <v>2.9684573E7</v>
      </c>
      <c r="B1190" s="1" t="s">
        <v>6493</v>
      </c>
      <c r="C1190" s="1" t="s">
        <v>6494</v>
      </c>
      <c r="D1190" s="1" t="s">
        <v>6495</v>
      </c>
      <c r="E1190" s="1" t="s">
        <v>85</v>
      </c>
      <c r="F1190" s="1" t="s">
        <v>6496</v>
      </c>
      <c r="G1190" s="1" t="s">
        <v>6497</v>
      </c>
      <c r="H1190" s="1" t="s">
        <v>6498</v>
      </c>
      <c r="I1190" s="1">
        <v>3.1039254E7</v>
      </c>
      <c r="J1190" s="1">
        <v>42105.0</v>
      </c>
      <c r="K1190" s="1" t="s">
        <v>134</v>
      </c>
      <c r="L1190" s="1">
        <v>1.0</v>
      </c>
      <c r="M1190" s="1">
        <v>1.0</v>
      </c>
      <c r="N1190" s="1">
        <v>1.0</v>
      </c>
      <c r="O1190" s="1">
        <v>0.0</v>
      </c>
      <c r="P1190" s="1" t="s">
        <v>123</v>
      </c>
      <c r="Q1190" s="1" t="s">
        <v>124</v>
      </c>
      <c r="R1190" s="1">
        <v>40.64843</v>
      </c>
      <c r="S1190" s="1">
        <v>-73.93549</v>
      </c>
      <c r="T1190" s="1" t="s">
        <v>125</v>
      </c>
      <c r="U1190" s="1" t="s">
        <v>113</v>
      </c>
      <c r="V1190" s="1">
        <v>2.0</v>
      </c>
      <c r="W1190" s="1">
        <v>1.0</v>
      </c>
      <c r="X1190" s="1">
        <v>1.0</v>
      </c>
      <c r="Y1190" s="1">
        <v>1.0</v>
      </c>
      <c r="Z1190" s="1" t="s">
        <v>93</v>
      </c>
      <c r="AA1190" s="1" t="s">
        <v>6499</v>
      </c>
      <c r="AB1190" s="1">
        <v>45.0</v>
      </c>
      <c r="AC1190" s="1">
        <v>1.0</v>
      </c>
      <c r="AD1190" s="1">
        <v>25.0</v>
      </c>
      <c r="AE1190" s="1">
        <v>1.0</v>
      </c>
      <c r="AF1190" s="1" t="s">
        <v>95</v>
      </c>
      <c r="AG1190" s="1">
        <v>1.0</v>
      </c>
      <c r="AH1190" s="1">
        <v>17.0</v>
      </c>
      <c r="AI1190" s="1">
        <v>47.0</v>
      </c>
      <c r="AJ1190" s="1">
        <v>66.0</v>
      </c>
      <c r="AK1190" s="1">
        <v>334.0</v>
      </c>
      <c r="AL1190" s="1">
        <v>8.0</v>
      </c>
      <c r="AM1190" s="1">
        <v>8.0</v>
      </c>
      <c r="AN1190" s="1">
        <v>100.0</v>
      </c>
      <c r="AO1190" s="1">
        <v>10.0</v>
      </c>
      <c r="AP1190" s="1">
        <v>10.0</v>
      </c>
      <c r="AQ1190" s="1">
        <v>10.0</v>
      </c>
      <c r="AR1190" s="1">
        <v>10.0</v>
      </c>
      <c r="AS1190" s="1">
        <v>10.0</v>
      </c>
      <c r="AT1190" s="1">
        <v>10.0</v>
      </c>
      <c r="AU1190" s="1">
        <v>0.0</v>
      </c>
      <c r="AV1190" s="1" t="s">
        <v>105</v>
      </c>
      <c r="AW1190" s="1">
        <v>1.0</v>
      </c>
      <c r="AX1190" s="1">
        <v>0.0</v>
      </c>
      <c r="AY1190" s="1">
        <v>1.0</v>
      </c>
      <c r="AZ1190" s="1">
        <v>0.0</v>
      </c>
      <c r="BA1190" s="1">
        <v>5.0</v>
      </c>
      <c r="BB1190" s="1">
        <v>-1.0</v>
      </c>
      <c r="BC1190" s="1">
        <v>1.0</v>
      </c>
      <c r="BD1190" s="1">
        <v>-1.0</v>
      </c>
      <c r="BE1190" s="1">
        <v>-1.0</v>
      </c>
      <c r="BF1190" s="1">
        <v>-1.0</v>
      </c>
      <c r="BG1190" s="1">
        <v>-1.0</v>
      </c>
      <c r="BH1190" s="1">
        <v>1.0</v>
      </c>
      <c r="BI1190" s="1">
        <v>-1.0</v>
      </c>
      <c r="BJ1190" s="1">
        <v>1.0</v>
      </c>
      <c r="BK1190" s="1">
        <v>1.0</v>
      </c>
      <c r="BL1190" s="1">
        <v>-1.0</v>
      </c>
      <c r="BM1190" s="1">
        <v>-1.0</v>
      </c>
      <c r="BN1190" s="1">
        <v>-1.0</v>
      </c>
      <c r="BO1190" s="1">
        <v>-1.0</v>
      </c>
      <c r="BP1190" s="1">
        <v>-1.0</v>
      </c>
      <c r="BQ1190" s="1">
        <v>-1.0</v>
      </c>
      <c r="BR1190" s="1">
        <v>-1.0</v>
      </c>
      <c r="BS1190" s="1">
        <v>1.0</v>
      </c>
      <c r="BT1190" s="1">
        <v>-1.0</v>
      </c>
      <c r="BU1190" s="1">
        <v>1.0</v>
      </c>
      <c r="BV1190" s="1">
        <v>-1.0</v>
      </c>
      <c r="BW1190" s="1">
        <v>-1.0</v>
      </c>
      <c r="BX1190" s="1">
        <v>-1.0</v>
      </c>
      <c r="BY1190" s="1">
        <v>-1.0</v>
      </c>
      <c r="BZ1190" s="1">
        <v>-1.0</v>
      </c>
      <c r="CA1190" s="1">
        <v>-1.0</v>
      </c>
      <c r="CB1190" s="1">
        <v>-1.0</v>
      </c>
      <c r="CC1190" s="1">
        <v>-1.0</v>
      </c>
      <c r="CD1190" s="1">
        <v>40000.0</v>
      </c>
    </row>
    <row r="1191">
      <c r="A1191" s="1">
        <v>2.7704712E7</v>
      </c>
      <c r="B1191" s="1" t="s">
        <v>6500</v>
      </c>
      <c r="C1191" s="1" t="s">
        <v>6501</v>
      </c>
      <c r="D1191" s="1" t="s">
        <v>6502</v>
      </c>
      <c r="E1191" s="1" t="s">
        <v>85</v>
      </c>
      <c r="F1191" s="1" t="s">
        <v>6503</v>
      </c>
      <c r="G1191" s="1" t="s">
        <v>6504</v>
      </c>
      <c r="H1191" s="1" t="s">
        <v>6505</v>
      </c>
      <c r="I1191" s="1">
        <v>9793059.0</v>
      </c>
      <c r="J1191" s="1">
        <v>41581.0</v>
      </c>
      <c r="K1191" s="1" t="s">
        <v>134</v>
      </c>
      <c r="L1191" s="1">
        <v>1.0</v>
      </c>
      <c r="M1191" s="1">
        <v>1.0</v>
      </c>
      <c r="N1191" s="1">
        <v>1.0</v>
      </c>
      <c r="O1191" s="1">
        <v>1.0</v>
      </c>
      <c r="P1191" s="1" t="s">
        <v>89</v>
      </c>
      <c r="Q1191" s="1" t="s">
        <v>90</v>
      </c>
      <c r="R1191" s="1">
        <v>40.71586</v>
      </c>
      <c r="S1191" s="1">
        <v>-73.98908</v>
      </c>
      <c r="T1191" s="1" t="s">
        <v>91</v>
      </c>
      <c r="U1191" s="1" t="s">
        <v>92</v>
      </c>
      <c r="V1191" s="1">
        <v>6.0</v>
      </c>
      <c r="W1191" s="1">
        <v>1.0</v>
      </c>
      <c r="X1191" s="1">
        <v>2.0</v>
      </c>
      <c r="Y1191" s="1">
        <v>3.0</v>
      </c>
      <c r="Z1191" s="1" t="s">
        <v>93</v>
      </c>
      <c r="AA1191" s="1" t="s">
        <v>6506</v>
      </c>
      <c r="AB1191" s="1">
        <v>200.0</v>
      </c>
      <c r="AC1191" s="1">
        <v>4.0</v>
      </c>
      <c r="AD1191" s="1">
        <v>55.0</v>
      </c>
      <c r="AE1191" s="1">
        <v>4.0</v>
      </c>
      <c r="AF1191" s="1" t="s">
        <v>127</v>
      </c>
      <c r="AG1191" s="1">
        <v>1.0</v>
      </c>
      <c r="AH1191" s="1">
        <v>24.0</v>
      </c>
      <c r="AI1191" s="1">
        <v>54.0</v>
      </c>
      <c r="AJ1191" s="1">
        <v>56.0</v>
      </c>
      <c r="AK1191" s="1">
        <v>56.0</v>
      </c>
      <c r="AL1191" s="1">
        <v>16.0</v>
      </c>
      <c r="AM1191" s="1">
        <v>16.0</v>
      </c>
      <c r="AN1191" s="1">
        <v>99.0</v>
      </c>
      <c r="AO1191" s="1">
        <v>10.0</v>
      </c>
      <c r="AP1191" s="1">
        <v>10.0</v>
      </c>
      <c r="AQ1191" s="1">
        <v>10.0</v>
      </c>
      <c r="AR1191" s="1">
        <v>10.0</v>
      </c>
      <c r="AS1191" s="1">
        <v>10.0</v>
      </c>
      <c r="AT1191" s="1">
        <v>10.0</v>
      </c>
      <c r="AU1191" s="1">
        <v>0.0</v>
      </c>
      <c r="AV1191" s="1" t="s">
        <v>96</v>
      </c>
      <c r="AW1191" s="1">
        <v>1.0</v>
      </c>
      <c r="AX1191" s="1">
        <v>1.0</v>
      </c>
      <c r="AY1191" s="1">
        <v>0.0</v>
      </c>
      <c r="AZ1191" s="1">
        <v>0.0</v>
      </c>
      <c r="BA1191" s="1">
        <v>1.46</v>
      </c>
      <c r="BB1191" s="1">
        <v>-1.0</v>
      </c>
      <c r="BC1191" s="1">
        <v>1.0</v>
      </c>
      <c r="BD1191" s="1">
        <v>-1.0</v>
      </c>
      <c r="BE1191" s="1">
        <v>-1.0</v>
      </c>
      <c r="BF1191" s="1">
        <v>1.0</v>
      </c>
      <c r="BG1191" s="1">
        <v>-1.0</v>
      </c>
      <c r="BH1191" s="1">
        <v>1.0</v>
      </c>
      <c r="BI1191" s="1">
        <v>-1.0</v>
      </c>
      <c r="BJ1191" s="1">
        <v>1.0</v>
      </c>
      <c r="BK1191" s="1">
        <v>1.0</v>
      </c>
      <c r="BL1191" s="1">
        <v>1.0</v>
      </c>
      <c r="BM1191" s="1">
        <v>1.0</v>
      </c>
      <c r="BN1191" s="1">
        <v>-1.0</v>
      </c>
      <c r="BO1191" s="1">
        <v>-1.0</v>
      </c>
      <c r="BP1191" s="1">
        <v>-1.0</v>
      </c>
      <c r="BQ1191" s="1">
        <v>-1.0</v>
      </c>
      <c r="BR1191" s="1">
        <v>1.0</v>
      </c>
      <c r="BS1191" s="1">
        <v>-1.0</v>
      </c>
      <c r="BT1191" s="1">
        <v>-1.0</v>
      </c>
      <c r="BU1191" s="1">
        <v>1.0</v>
      </c>
      <c r="BV1191" s="1">
        <v>1.0</v>
      </c>
      <c r="BW1191" s="1">
        <v>-1.0</v>
      </c>
      <c r="BX1191" s="1">
        <v>-1.0</v>
      </c>
      <c r="BY1191" s="1">
        <v>-1.0</v>
      </c>
      <c r="BZ1191" s="1">
        <v>1.0</v>
      </c>
      <c r="CA1191" s="1">
        <v>-1.0</v>
      </c>
      <c r="CB1191" s="1">
        <v>-1.0</v>
      </c>
      <c r="CC1191" s="1">
        <v>-1.0</v>
      </c>
      <c r="CD1191" s="1">
        <v>40022.0</v>
      </c>
    </row>
    <row r="1192">
      <c r="A1192" s="1">
        <v>3.5711828E7</v>
      </c>
      <c r="B1192" s="1" t="s">
        <v>6507</v>
      </c>
      <c r="C1192" s="1" t="s">
        <v>6508</v>
      </c>
      <c r="D1192" s="1" t="s">
        <v>6509</v>
      </c>
      <c r="E1192" s="1" t="s">
        <v>85</v>
      </c>
      <c r="F1192" s="1" t="s">
        <v>6510</v>
      </c>
      <c r="G1192" s="1" t="s">
        <v>6511</v>
      </c>
      <c r="H1192" s="1" t="s">
        <v>6512</v>
      </c>
      <c r="I1192" s="1">
        <v>2.68276813E8</v>
      </c>
      <c r="J1192" s="1">
        <v>43629.0</v>
      </c>
      <c r="K1192" s="1" t="s">
        <v>134</v>
      </c>
      <c r="L1192" s="1">
        <v>0.93</v>
      </c>
      <c r="M1192" s="1">
        <v>0.0</v>
      </c>
      <c r="N1192" s="1">
        <v>3.0</v>
      </c>
      <c r="O1192" s="1">
        <v>0.0</v>
      </c>
      <c r="P1192" s="1" t="s">
        <v>89</v>
      </c>
      <c r="Q1192" s="1" t="s">
        <v>273</v>
      </c>
      <c r="R1192" s="1">
        <v>40.76565</v>
      </c>
      <c r="S1192" s="1">
        <v>-73.9939199999999</v>
      </c>
      <c r="T1192" s="1" t="s">
        <v>91</v>
      </c>
      <c r="U1192" s="1" t="s">
        <v>113</v>
      </c>
      <c r="V1192" s="1">
        <v>2.0</v>
      </c>
      <c r="W1192" s="1">
        <v>1.0</v>
      </c>
      <c r="X1192" s="1">
        <v>1.0</v>
      </c>
      <c r="Y1192" s="1">
        <v>1.0</v>
      </c>
      <c r="Z1192" s="1" t="s">
        <v>93</v>
      </c>
      <c r="AA1192" s="1" t="s">
        <v>6513</v>
      </c>
      <c r="AB1192" s="1">
        <v>150.0</v>
      </c>
      <c r="AC1192" s="1">
        <v>1.0</v>
      </c>
      <c r="AD1192" s="1">
        <v>0.0</v>
      </c>
      <c r="AE1192" s="1">
        <v>1.0</v>
      </c>
      <c r="AF1192" s="1" t="s">
        <v>127</v>
      </c>
      <c r="AG1192" s="1">
        <v>1.0</v>
      </c>
      <c r="AH1192" s="1">
        <v>30.0</v>
      </c>
      <c r="AI1192" s="1">
        <v>60.0</v>
      </c>
      <c r="AJ1192" s="1">
        <v>90.0</v>
      </c>
      <c r="AK1192" s="1">
        <v>365.0</v>
      </c>
      <c r="AL1192" s="1">
        <v>0.0</v>
      </c>
      <c r="AM1192" s="1">
        <v>0.0</v>
      </c>
      <c r="AU1192" s="1">
        <v>0.0</v>
      </c>
      <c r="AV1192" s="1" t="s">
        <v>96</v>
      </c>
      <c r="AW1192" s="1">
        <v>3.0</v>
      </c>
      <c r="AX1192" s="1">
        <v>1.0</v>
      </c>
      <c r="AY1192" s="1">
        <v>2.0</v>
      </c>
      <c r="AZ1192" s="1">
        <v>0.0</v>
      </c>
      <c r="BB1192" s="1">
        <v>-1.0</v>
      </c>
      <c r="BC1192" s="1">
        <v>1.0</v>
      </c>
      <c r="BD1192" s="1">
        <v>-1.0</v>
      </c>
      <c r="BE1192" s="1">
        <v>-1.0</v>
      </c>
      <c r="BF1192" s="1">
        <v>-1.0</v>
      </c>
      <c r="BG1192" s="1">
        <v>-1.0</v>
      </c>
      <c r="BH1192" s="1">
        <v>-1.0</v>
      </c>
      <c r="BI1192" s="1">
        <v>-1.0</v>
      </c>
      <c r="BJ1192" s="1">
        <v>-1.0</v>
      </c>
      <c r="BK1192" s="1">
        <v>-1.0</v>
      </c>
      <c r="BL1192" s="1">
        <v>1.0</v>
      </c>
      <c r="BM1192" s="1">
        <v>-1.0</v>
      </c>
      <c r="BN1192" s="1">
        <v>-1.0</v>
      </c>
      <c r="BO1192" s="1">
        <v>-1.0</v>
      </c>
      <c r="BP1192" s="1">
        <v>-1.0</v>
      </c>
      <c r="BQ1192" s="1">
        <v>-1.0</v>
      </c>
      <c r="BR1192" s="1">
        <v>-1.0</v>
      </c>
      <c r="BS1192" s="1">
        <v>-1.0</v>
      </c>
      <c r="BT1192" s="1">
        <v>-1.0</v>
      </c>
      <c r="BU1192" s="1">
        <v>1.0</v>
      </c>
      <c r="BV1192" s="1">
        <v>1.0</v>
      </c>
      <c r="BW1192" s="1">
        <v>-1.0</v>
      </c>
      <c r="BX1192" s="1">
        <v>1.0</v>
      </c>
      <c r="BY1192" s="1">
        <v>-1.0</v>
      </c>
      <c r="BZ1192" s="1">
        <v>-1.0</v>
      </c>
      <c r="CA1192" s="1">
        <v>-1.0</v>
      </c>
      <c r="CB1192" s="1">
        <v>-1.0</v>
      </c>
      <c r="CC1192" s="1">
        <v>-1.0</v>
      </c>
      <c r="CD1192" s="1">
        <v>40061.0</v>
      </c>
    </row>
    <row r="1193">
      <c r="A1193" s="1">
        <v>1.1164047E7</v>
      </c>
      <c r="B1193" s="1" t="s">
        <v>6514</v>
      </c>
      <c r="C1193" s="1" t="s">
        <v>6515</v>
      </c>
      <c r="D1193" s="1" t="s">
        <v>6516</v>
      </c>
      <c r="E1193" s="1" t="s">
        <v>85</v>
      </c>
      <c r="F1193" s="1" t="s">
        <v>6517</v>
      </c>
      <c r="G1193" s="1" t="s">
        <v>6518</v>
      </c>
      <c r="I1193" s="1">
        <v>5.8070616E7</v>
      </c>
      <c r="J1193" s="1">
        <v>42409.0</v>
      </c>
      <c r="M1193" s="1">
        <v>0.0</v>
      </c>
      <c r="N1193" s="1">
        <v>1.0</v>
      </c>
      <c r="O1193" s="1">
        <v>1.0</v>
      </c>
      <c r="P1193" s="1" t="s">
        <v>123</v>
      </c>
      <c r="Q1193" s="1" t="s">
        <v>124</v>
      </c>
      <c r="R1193" s="1">
        <v>40.69032</v>
      </c>
      <c r="S1193" s="1">
        <v>-73.93699</v>
      </c>
      <c r="T1193" s="1" t="s">
        <v>150</v>
      </c>
      <c r="U1193" s="1" t="s">
        <v>113</v>
      </c>
      <c r="V1193" s="1">
        <v>2.0</v>
      </c>
      <c r="W1193" s="1">
        <v>2.5</v>
      </c>
      <c r="X1193" s="1">
        <v>1.0</v>
      </c>
      <c r="Y1193" s="1">
        <v>1.0</v>
      </c>
      <c r="Z1193" s="1" t="s">
        <v>93</v>
      </c>
      <c r="AA1193" s="1" t="s">
        <v>6519</v>
      </c>
      <c r="AB1193" s="1">
        <v>40.0</v>
      </c>
      <c r="AC1193" s="1">
        <v>1.0</v>
      </c>
      <c r="AD1193" s="1">
        <v>25.0</v>
      </c>
      <c r="AE1193" s="1">
        <v>1.0</v>
      </c>
      <c r="AF1193" s="1" t="s">
        <v>179</v>
      </c>
      <c r="AG1193" s="1">
        <v>1.0</v>
      </c>
      <c r="AH1193" s="1">
        <v>0.0</v>
      </c>
      <c r="AI1193" s="1">
        <v>0.0</v>
      </c>
      <c r="AJ1193" s="1">
        <v>0.0</v>
      </c>
      <c r="AK1193" s="1">
        <v>0.0</v>
      </c>
      <c r="AL1193" s="1">
        <v>5.0</v>
      </c>
      <c r="AM1193" s="1">
        <v>0.0</v>
      </c>
      <c r="AN1193" s="1">
        <v>88.0</v>
      </c>
      <c r="AO1193" s="1">
        <v>10.0</v>
      </c>
      <c r="AP1193" s="1">
        <v>10.0</v>
      </c>
      <c r="AQ1193" s="1">
        <v>10.0</v>
      </c>
      <c r="AR1193" s="1">
        <v>10.0</v>
      </c>
      <c r="AS1193" s="1">
        <v>9.0</v>
      </c>
      <c r="AT1193" s="1">
        <v>10.0</v>
      </c>
      <c r="AU1193" s="1">
        <v>1.0</v>
      </c>
      <c r="AV1193" s="1" t="s">
        <v>117</v>
      </c>
      <c r="AW1193" s="1">
        <v>1.0</v>
      </c>
      <c r="AX1193" s="1">
        <v>0.0</v>
      </c>
      <c r="AY1193" s="1">
        <v>1.0</v>
      </c>
      <c r="AZ1193" s="1">
        <v>0.0</v>
      </c>
      <c r="BA1193" s="1">
        <v>0.12</v>
      </c>
      <c r="BB1193" s="1">
        <v>1.0</v>
      </c>
      <c r="BC1193" s="1">
        <v>1.0</v>
      </c>
      <c r="BD1193" s="1">
        <v>-1.0</v>
      </c>
      <c r="BE1193" s="1">
        <v>-1.0</v>
      </c>
      <c r="BF1193" s="1">
        <v>-1.0</v>
      </c>
      <c r="BG1193" s="1">
        <v>-1.0</v>
      </c>
      <c r="BH1193" s="1">
        <v>-1.0</v>
      </c>
      <c r="BI1193" s="1">
        <v>-1.0</v>
      </c>
      <c r="BJ1193" s="1">
        <v>1.0</v>
      </c>
      <c r="BK1193" s="1">
        <v>-1.0</v>
      </c>
      <c r="BL1193" s="1">
        <v>-1.0</v>
      </c>
      <c r="BM1193" s="1">
        <v>1.0</v>
      </c>
      <c r="BN1193" s="1">
        <v>-1.0</v>
      </c>
      <c r="BO1193" s="1">
        <v>-1.0</v>
      </c>
      <c r="BP1193" s="1">
        <v>-1.0</v>
      </c>
      <c r="BQ1193" s="1">
        <v>1.0</v>
      </c>
      <c r="BR1193" s="1">
        <v>-1.0</v>
      </c>
      <c r="BS1193" s="1">
        <v>1.0</v>
      </c>
      <c r="BT1193" s="1">
        <v>-1.0</v>
      </c>
      <c r="BU1193" s="1">
        <v>1.0</v>
      </c>
      <c r="BV1193" s="1">
        <v>-1.0</v>
      </c>
      <c r="BW1193" s="1">
        <v>-1.0</v>
      </c>
      <c r="BX1193" s="1">
        <v>-1.0</v>
      </c>
      <c r="BY1193" s="1">
        <v>1.0</v>
      </c>
      <c r="BZ1193" s="1">
        <v>-1.0</v>
      </c>
      <c r="CA1193" s="1">
        <v>-1.0</v>
      </c>
      <c r="CB1193" s="1">
        <v>-1.0</v>
      </c>
      <c r="CC1193" s="1">
        <v>-1.0</v>
      </c>
      <c r="CD1193" s="1">
        <v>40088.0</v>
      </c>
    </row>
    <row r="1194">
      <c r="A1194" s="1">
        <v>2.1633327E7</v>
      </c>
      <c r="B1194" s="1" t="s">
        <v>6520</v>
      </c>
      <c r="C1194" s="1" t="s">
        <v>6521</v>
      </c>
      <c r="D1194" s="1" t="s">
        <v>6522</v>
      </c>
      <c r="E1194" s="1" t="s">
        <v>85</v>
      </c>
      <c r="F1194" s="1" t="s">
        <v>6523</v>
      </c>
      <c r="G1194" s="1" t="s">
        <v>6524</v>
      </c>
      <c r="H1194" s="1" t="s">
        <v>253</v>
      </c>
      <c r="I1194" s="1">
        <v>7.0412965E7</v>
      </c>
      <c r="J1194" s="1">
        <v>42494.0</v>
      </c>
      <c r="K1194" s="1" t="s">
        <v>134</v>
      </c>
      <c r="L1194" s="1">
        <v>1.0</v>
      </c>
      <c r="M1194" s="1">
        <v>0.0</v>
      </c>
      <c r="N1194" s="1">
        <v>1.0</v>
      </c>
      <c r="O1194" s="1">
        <v>1.0</v>
      </c>
      <c r="P1194" s="1" t="s">
        <v>89</v>
      </c>
      <c r="Q1194" s="1" t="s">
        <v>273</v>
      </c>
      <c r="R1194" s="1">
        <v>40.7637099999999</v>
      </c>
      <c r="S1194" s="1">
        <v>-73.99346</v>
      </c>
      <c r="T1194" s="1" t="s">
        <v>91</v>
      </c>
      <c r="U1194" s="1" t="s">
        <v>92</v>
      </c>
      <c r="V1194" s="1">
        <v>4.0</v>
      </c>
      <c r="W1194" s="1">
        <v>1.0</v>
      </c>
      <c r="X1194" s="1">
        <v>2.0</v>
      </c>
      <c r="Y1194" s="1">
        <v>3.0</v>
      </c>
      <c r="Z1194" s="1" t="s">
        <v>93</v>
      </c>
      <c r="AA1194" s="1" t="s">
        <v>6525</v>
      </c>
      <c r="AB1194" s="1">
        <v>200.0</v>
      </c>
      <c r="AC1194" s="1">
        <v>5.0</v>
      </c>
      <c r="AD1194" s="1">
        <v>10.0</v>
      </c>
      <c r="AE1194" s="1">
        <v>2.0</v>
      </c>
      <c r="AF1194" s="1" t="s">
        <v>95</v>
      </c>
      <c r="AG1194" s="1">
        <v>1.0</v>
      </c>
      <c r="AH1194" s="1">
        <v>14.0</v>
      </c>
      <c r="AI1194" s="1">
        <v>34.0</v>
      </c>
      <c r="AJ1194" s="1">
        <v>50.0</v>
      </c>
      <c r="AK1194" s="1">
        <v>140.0</v>
      </c>
      <c r="AL1194" s="1">
        <v>9.0</v>
      </c>
      <c r="AM1194" s="1">
        <v>9.0</v>
      </c>
      <c r="AN1194" s="1">
        <v>80.0</v>
      </c>
      <c r="AO1194" s="1">
        <v>9.0</v>
      </c>
      <c r="AP1194" s="1">
        <v>7.0</v>
      </c>
      <c r="AQ1194" s="1">
        <v>8.0</v>
      </c>
      <c r="AR1194" s="1">
        <v>7.0</v>
      </c>
      <c r="AS1194" s="1">
        <v>10.0</v>
      </c>
      <c r="AT1194" s="1">
        <v>8.0</v>
      </c>
      <c r="AU1194" s="1">
        <v>1.0</v>
      </c>
      <c r="AV1194" s="1" t="s">
        <v>96</v>
      </c>
      <c r="AW1194" s="1">
        <v>1.0</v>
      </c>
      <c r="AX1194" s="1">
        <v>1.0</v>
      </c>
      <c r="AY1194" s="1">
        <v>0.0</v>
      </c>
      <c r="AZ1194" s="1">
        <v>0.0</v>
      </c>
      <c r="BA1194" s="1">
        <v>2.7</v>
      </c>
      <c r="BB1194" s="1">
        <v>-1.0</v>
      </c>
      <c r="BC1194" s="1">
        <v>1.0</v>
      </c>
      <c r="BD1194" s="1">
        <v>-1.0</v>
      </c>
      <c r="BE1194" s="1">
        <v>-1.0</v>
      </c>
      <c r="BF1194" s="1">
        <v>-1.0</v>
      </c>
      <c r="BG1194" s="1">
        <v>-1.0</v>
      </c>
      <c r="BH1194" s="1">
        <v>-1.0</v>
      </c>
      <c r="BI1194" s="1">
        <v>-1.0</v>
      </c>
      <c r="BJ1194" s="1">
        <v>1.0</v>
      </c>
      <c r="BK1194" s="1">
        <v>-1.0</v>
      </c>
      <c r="BL1194" s="1">
        <v>-1.0</v>
      </c>
      <c r="BM1194" s="1">
        <v>-1.0</v>
      </c>
      <c r="BN1194" s="1">
        <v>-1.0</v>
      </c>
      <c r="BO1194" s="1">
        <v>-1.0</v>
      </c>
      <c r="BP1194" s="1">
        <v>1.0</v>
      </c>
      <c r="BQ1194" s="1">
        <v>-1.0</v>
      </c>
      <c r="BR1194" s="1">
        <v>-1.0</v>
      </c>
      <c r="BS1194" s="1">
        <v>-1.0</v>
      </c>
      <c r="BT1194" s="1">
        <v>-1.0</v>
      </c>
      <c r="BU1194" s="1">
        <v>1.0</v>
      </c>
      <c r="BV1194" s="1">
        <v>-1.0</v>
      </c>
      <c r="BW1194" s="1">
        <v>-1.0</v>
      </c>
      <c r="BX1194" s="1">
        <v>-1.0</v>
      </c>
      <c r="BY1194" s="1">
        <v>-1.0</v>
      </c>
      <c r="BZ1194" s="1">
        <v>1.0</v>
      </c>
      <c r="CA1194" s="1">
        <v>-1.0</v>
      </c>
      <c r="CB1194" s="1">
        <v>-1.0</v>
      </c>
      <c r="CC1194" s="1">
        <v>-1.0</v>
      </c>
      <c r="CD1194" s="1">
        <v>40195.0</v>
      </c>
    </row>
    <row r="1195">
      <c r="A1195" s="1">
        <v>2.3054329E7</v>
      </c>
      <c r="B1195" s="1" t="s">
        <v>6526</v>
      </c>
      <c r="C1195" s="1" t="s">
        <v>6527</v>
      </c>
      <c r="D1195" s="1" t="s">
        <v>6528</v>
      </c>
      <c r="E1195" s="1" t="s">
        <v>85</v>
      </c>
      <c r="F1195" s="1" t="s">
        <v>6529</v>
      </c>
      <c r="G1195" s="1" t="s">
        <v>6530</v>
      </c>
      <c r="I1195" s="1">
        <v>1.6963843E7</v>
      </c>
      <c r="J1195" s="1">
        <v>41808.0</v>
      </c>
      <c r="M1195" s="1">
        <v>0.0</v>
      </c>
      <c r="N1195" s="1">
        <v>2.0</v>
      </c>
      <c r="O1195" s="1">
        <v>1.0</v>
      </c>
      <c r="P1195" s="1" t="s">
        <v>184</v>
      </c>
      <c r="Q1195" s="1" t="s">
        <v>124</v>
      </c>
      <c r="R1195" s="1">
        <v>40.69842</v>
      </c>
      <c r="S1195" s="1">
        <v>-73.92378</v>
      </c>
      <c r="T1195" s="1" t="s">
        <v>91</v>
      </c>
      <c r="U1195" s="1" t="s">
        <v>113</v>
      </c>
      <c r="V1195" s="1">
        <v>2.0</v>
      </c>
      <c r="W1195" s="1">
        <v>1.0</v>
      </c>
      <c r="X1195" s="1">
        <v>1.0</v>
      </c>
      <c r="Y1195" s="1">
        <v>1.0</v>
      </c>
      <c r="Z1195" s="1" t="s">
        <v>93</v>
      </c>
      <c r="AA1195" s="1" t="s">
        <v>6531</v>
      </c>
      <c r="AB1195" s="1">
        <v>50.0</v>
      </c>
      <c r="AC1195" s="1">
        <v>1.0</v>
      </c>
      <c r="AD1195" s="1">
        <v>20.0</v>
      </c>
      <c r="AE1195" s="1">
        <v>5.0</v>
      </c>
      <c r="AF1195" s="1" t="s">
        <v>593</v>
      </c>
      <c r="AG1195" s="1">
        <v>1.0</v>
      </c>
      <c r="AH1195" s="1">
        <v>0.0</v>
      </c>
      <c r="AI1195" s="1">
        <v>0.0</v>
      </c>
      <c r="AJ1195" s="1">
        <v>0.0</v>
      </c>
      <c r="AK1195" s="1">
        <v>0.0</v>
      </c>
      <c r="AL1195" s="1">
        <v>14.0</v>
      </c>
      <c r="AM1195" s="1">
        <v>4.0</v>
      </c>
      <c r="AN1195" s="1">
        <v>96.0</v>
      </c>
      <c r="AO1195" s="1">
        <v>10.0</v>
      </c>
      <c r="AP1195" s="1">
        <v>10.0</v>
      </c>
      <c r="AQ1195" s="1">
        <v>9.0</v>
      </c>
      <c r="AR1195" s="1">
        <v>10.0</v>
      </c>
      <c r="AS1195" s="1">
        <v>10.0</v>
      </c>
      <c r="AT1195" s="1">
        <v>10.0</v>
      </c>
      <c r="AU1195" s="1">
        <v>1.0</v>
      </c>
      <c r="AV1195" s="1" t="s">
        <v>105</v>
      </c>
      <c r="AW1195" s="1">
        <v>2.0</v>
      </c>
      <c r="AX1195" s="1">
        <v>0.0</v>
      </c>
      <c r="AY1195" s="1">
        <v>2.0</v>
      </c>
      <c r="AZ1195" s="1">
        <v>0.0</v>
      </c>
      <c r="BA1195" s="1">
        <v>0.88</v>
      </c>
      <c r="BB1195" s="1">
        <v>-1.0</v>
      </c>
      <c r="BC1195" s="1">
        <v>1.0</v>
      </c>
      <c r="BD1195" s="1">
        <v>-1.0</v>
      </c>
      <c r="BE1195" s="1">
        <v>-1.0</v>
      </c>
      <c r="BF1195" s="1">
        <v>-1.0</v>
      </c>
      <c r="BG1195" s="1">
        <v>-1.0</v>
      </c>
      <c r="BH1195" s="1">
        <v>-1.0</v>
      </c>
      <c r="BI1195" s="1">
        <v>-1.0</v>
      </c>
      <c r="BJ1195" s="1">
        <v>1.0</v>
      </c>
      <c r="BK1195" s="1">
        <v>-1.0</v>
      </c>
      <c r="BL1195" s="1">
        <v>-1.0</v>
      </c>
      <c r="BM1195" s="1">
        <v>-1.0</v>
      </c>
      <c r="BN1195" s="1">
        <v>-1.0</v>
      </c>
      <c r="BO1195" s="1">
        <v>-1.0</v>
      </c>
      <c r="BP1195" s="1">
        <v>-1.0</v>
      </c>
      <c r="BQ1195" s="1">
        <v>1.0</v>
      </c>
      <c r="BR1195" s="1">
        <v>-1.0</v>
      </c>
      <c r="BS1195" s="1">
        <v>-1.0</v>
      </c>
      <c r="BT1195" s="1">
        <v>-1.0</v>
      </c>
      <c r="BU1195" s="1">
        <v>1.0</v>
      </c>
      <c r="BV1195" s="1">
        <v>-1.0</v>
      </c>
      <c r="BW1195" s="1">
        <v>1.0</v>
      </c>
      <c r="BX1195" s="1">
        <v>-1.0</v>
      </c>
      <c r="BY1195" s="1">
        <v>-1.0</v>
      </c>
      <c r="BZ1195" s="1">
        <v>1.0</v>
      </c>
      <c r="CA1195" s="1">
        <v>-1.0</v>
      </c>
      <c r="CB1195" s="1">
        <v>-1.0</v>
      </c>
      <c r="CC1195" s="1">
        <v>-1.0</v>
      </c>
      <c r="CD1195" s="1">
        <v>40237.0</v>
      </c>
    </row>
    <row r="1196">
      <c r="A1196" s="1">
        <v>2.1982618E7</v>
      </c>
      <c r="B1196" s="1" t="s">
        <v>6532</v>
      </c>
      <c r="C1196" s="1" t="s">
        <v>6533</v>
      </c>
      <c r="D1196" s="1" t="s">
        <v>6533</v>
      </c>
      <c r="E1196" s="1" t="s">
        <v>85</v>
      </c>
      <c r="H1196" s="1" t="s">
        <v>6534</v>
      </c>
      <c r="I1196" s="1">
        <v>3.4320483E7</v>
      </c>
      <c r="J1196" s="1">
        <v>42150.0</v>
      </c>
      <c r="M1196" s="1">
        <v>0.0</v>
      </c>
      <c r="N1196" s="1">
        <v>1.0</v>
      </c>
      <c r="O1196" s="1">
        <v>1.0</v>
      </c>
      <c r="P1196" s="1" t="s">
        <v>89</v>
      </c>
      <c r="Q1196" s="1" t="s">
        <v>90</v>
      </c>
      <c r="R1196" s="1">
        <v>40.8262</v>
      </c>
      <c r="S1196" s="1">
        <v>-73.95035</v>
      </c>
      <c r="T1196" s="1" t="s">
        <v>91</v>
      </c>
      <c r="U1196" s="1" t="s">
        <v>113</v>
      </c>
      <c r="V1196" s="1">
        <v>1.0</v>
      </c>
      <c r="W1196" s="1">
        <v>1.0</v>
      </c>
      <c r="X1196" s="1">
        <v>1.0</v>
      </c>
      <c r="Y1196" s="1">
        <v>1.0</v>
      </c>
      <c r="Z1196" s="1" t="s">
        <v>93</v>
      </c>
      <c r="AA1196" s="1" t="s">
        <v>6535</v>
      </c>
      <c r="AB1196" s="1">
        <v>43.0</v>
      </c>
      <c r="AC1196" s="1">
        <v>1.0</v>
      </c>
      <c r="AD1196" s="1">
        <v>0.0</v>
      </c>
      <c r="AE1196" s="1">
        <v>3.0</v>
      </c>
      <c r="AF1196" s="1" t="s">
        <v>521</v>
      </c>
      <c r="AG1196" s="1">
        <v>1.0</v>
      </c>
      <c r="AH1196" s="1">
        <v>0.0</v>
      </c>
      <c r="AI1196" s="1">
        <v>0.0</v>
      </c>
      <c r="AJ1196" s="1">
        <v>0.0</v>
      </c>
      <c r="AK1196" s="1">
        <v>0.0</v>
      </c>
      <c r="AL1196" s="1">
        <v>1.0</v>
      </c>
      <c r="AM1196" s="1">
        <v>0.0</v>
      </c>
      <c r="AU1196" s="1">
        <v>0.0</v>
      </c>
      <c r="AV1196" s="1" t="s">
        <v>105</v>
      </c>
      <c r="AW1196" s="1">
        <v>1.0</v>
      </c>
      <c r="AX1196" s="1">
        <v>0.0</v>
      </c>
      <c r="AY1196" s="1">
        <v>1.0</v>
      </c>
      <c r="AZ1196" s="1">
        <v>0.0</v>
      </c>
      <c r="BA1196" s="1">
        <v>0.05</v>
      </c>
      <c r="BB1196" s="1">
        <v>-1.0</v>
      </c>
      <c r="BC1196" s="1">
        <v>1.0</v>
      </c>
      <c r="BD1196" s="1">
        <v>-1.0</v>
      </c>
      <c r="BE1196" s="1">
        <v>-1.0</v>
      </c>
      <c r="BF1196" s="1">
        <v>-1.0</v>
      </c>
      <c r="BG1196" s="1">
        <v>-1.0</v>
      </c>
      <c r="BH1196" s="1">
        <v>-1.0</v>
      </c>
      <c r="BI1196" s="1">
        <v>-1.0</v>
      </c>
      <c r="BJ1196" s="1">
        <v>1.0</v>
      </c>
      <c r="BK1196" s="1">
        <v>-1.0</v>
      </c>
      <c r="BL1196" s="1">
        <v>-1.0</v>
      </c>
      <c r="BM1196" s="1">
        <v>-1.0</v>
      </c>
      <c r="BN1196" s="1">
        <v>-1.0</v>
      </c>
      <c r="BO1196" s="1">
        <v>-1.0</v>
      </c>
      <c r="BP1196" s="1">
        <v>-1.0</v>
      </c>
      <c r="BQ1196" s="1">
        <v>-1.0</v>
      </c>
      <c r="BR1196" s="1">
        <v>-1.0</v>
      </c>
      <c r="BS1196" s="1">
        <v>-1.0</v>
      </c>
      <c r="BT1196" s="1">
        <v>-1.0</v>
      </c>
      <c r="BU1196" s="1">
        <v>1.0</v>
      </c>
      <c r="BV1196" s="1">
        <v>-1.0</v>
      </c>
      <c r="BW1196" s="1">
        <v>-1.0</v>
      </c>
      <c r="BX1196" s="1">
        <v>-1.0</v>
      </c>
      <c r="BY1196" s="1">
        <v>-1.0</v>
      </c>
      <c r="BZ1196" s="1">
        <v>-1.0</v>
      </c>
      <c r="CA1196" s="1">
        <v>-1.0</v>
      </c>
      <c r="CB1196" s="1">
        <v>-1.0</v>
      </c>
      <c r="CC1196" s="1">
        <v>-1.0</v>
      </c>
      <c r="CD1196" s="1">
        <v>40244.0</v>
      </c>
    </row>
    <row r="1197">
      <c r="A1197" s="1">
        <v>3.3524941E7</v>
      </c>
      <c r="B1197" s="1" t="s">
        <v>6536</v>
      </c>
      <c r="C1197" s="1" t="s">
        <v>6537</v>
      </c>
      <c r="D1197" s="1" t="s">
        <v>6538</v>
      </c>
      <c r="E1197" s="1" t="s">
        <v>85</v>
      </c>
      <c r="H1197" s="1" t="s">
        <v>6539</v>
      </c>
      <c r="I1197" s="1">
        <v>2.52607014E8</v>
      </c>
      <c r="J1197" s="1">
        <v>43556.0</v>
      </c>
      <c r="K1197" s="1" t="s">
        <v>134</v>
      </c>
      <c r="L1197" s="1">
        <v>0.9</v>
      </c>
      <c r="M1197" s="1">
        <v>0.0</v>
      </c>
      <c r="N1197" s="1">
        <v>1.0</v>
      </c>
      <c r="O1197" s="1">
        <v>0.0</v>
      </c>
      <c r="P1197" s="1" t="s">
        <v>89</v>
      </c>
      <c r="Q1197" s="1" t="s">
        <v>90</v>
      </c>
      <c r="R1197" s="1">
        <v>40.81325</v>
      </c>
      <c r="S1197" s="1">
        <v>-73.9398</v>
      </c>
      <c r="T1197" s="1" t="s">
        <v>289</v>
      </c>
      <c r="U1197" s="1" t="s">
        <v>92</v>
      </c>
      <c r="V1197" s="1">
        <v>3.0</v>
      </c>
      <c r="W1197" s="1">
        <v>1.5</v>
      </c>
      <c r="X1197" s="1">
        <v>1.0</v>
      </c>
      <c r="Y1197" s="1">
        <v>1.0</v>
      </c>
      <c r="Z1197" s="1" t="s">
        <v>93</v>
      </c>
      <c r="AA1197" s="1" t="s">
        <v>6540</v>
      </c>
      <c r="AB1197" s="1">
        <v>150.0</v>
      </c>
      <c r="AC1197" s="1">
        <v>2.0</v>
      </c>
      <c r="AD1197" s="1">
        <v>20.0</v>
      </c>
      <c r="AE1197" s="1">
        <v>3.0</v>
      </c>
      <c r="AF1197" s="1" t="s">
        <v>95</v>
      </c>
      <c r="AG1197" s="1">
        <v>1.0</v>
      </c>
      <c r="AH1197" s="1">
        <v>8.0</v>
      </c>
      <c r="AI1197" s="1">
        <v>25.0</v>
      </c>
      <c r="AJ1197" s="1">
        <v>25.0</v>
      </c>
      <c r="AK1197" s="1">
        <v>25.0</v>
      </c>
      <c r="AL1197" s="1">
        <v>6.0</v>
      </c>
      <c r="AM1197" s="1">
        <v>6.0</v>
      </c>
      <c r="AN1197" s="1">
        <v>100.0</v>
      </c>
      <c r="AO1197" s="1">
        <v>10.0</v>
      </c>
      <c r="AP1197" s="1">
        <v>10.0</v>
      </c>
      <c r="AQ1197" s="1">
        <v>10.0</v>
      </c>
      <c r="AR1197" s="1">
        <v>10.0</v>
      </c>
      <c r="AS1197" s="1">
        <v>10.0</v>
      </c>
      <c r="AT1197" s="1">
        <v>10.0</v>
      </c>
      <c r="AU1197" s="1">
        <v>1.0</v>
      </c>
      <c r="AV1197" s="1" t="s">
        <v>96</v>
      </c>
      <c r="AW1197" s="1">
        <v>1.0</v>
      </c>
      <c r="AX1197" s="1">
        <v>1.0</v>
      </c>
      <c r="AY1197" s="1">
        <v>0.0</v>
      </c>
      <c r="AZ1197" s="1">
        <v>0.0</v>
      </c>
      <c r="BA1197" s="1">
        <v>2.31</v>
      </c>
      <c r="BB1197" s="1">
        <v>-1.0</v>
      </c>
      <c r="BC1197" s="1">
        <v>1.0</v>
      </c>
      <c r="BD1197" s="1">
        <v>-1.0</v>
      </c>
      <c r="BE1197" s="1">
        <v>-1.0</v>
      </c>
      <c r="BF1197" s="1">
        <v>-1.0</v>
      </c>
      <c r="BG1197" s="1">
        <v>-1.0</v>
      </c>
      <c r="BH1197" s="1">
        <v>-1.0</v>
      </c>
      <c r="BI1197" s="1">
        <v>-1.0</v>
      </c>
      <c r="BJ1197" s="1">
        <v>1.0</v>
      </c>
      <c r="BK1197" s="1">
        <v>-1.0</v>
      </c>
      <c r="BL1197" s="1">
        <v>-1.0</v>
      </c>
      <c r="BM1197" s="1">
        <v>-1.0</v>
      </c>
      <c r="BN1197" s="1">
        <v>1.0</v>
      </c>
      <c r="BO1197" s="1">
        <v>-1.0</v>
      </c>
      <c r="BP1197" s="1">
        <v>-1.0</v>
      </c>
      <c r="BQ1197" s="1">
        <v>-1.0</v>
      </c>
      <c r="BR1197" s="1">
        <v>-1.0</v>
      </c>
      <c r="BS1197" s="1">
        <v>-1.0</v>
      </c>
      <c r="BT1197" s="1">
        <v>-1.0</v>
      </c>
      <c r="BU1197" s="1">
        <v>1.0</v>
      </c>
      <c r="BV1197" s="1">
        <v>-1.0</v>
      </c>
      <c r="BW1197" s="1">
        <v>-1.0</v>
      </c>
      <c r="BX1197" s="1">
        <v>1.0</v>
      </c>
      <c r="BY1197" s="1">
        <v>-1.0</v>
      </c>
      <c r="BZ1197" s="1">
        <v>-1.0</v>
      </c>
      <c r="CA1197" s="1">
        <v>-1.0</v>
      </c>
      <c r="CB1197" s="1">
        <v>-1.0</v>
      </c>
      <c r="CC1197" s="1">
        <v>-1.0</v>
      </c>
      <c r="CD1197" s="1">
        <v>40246.0</v>
      </c>
    </row>
    <row r="1198">
      <c r="A1198" s="1">
        <v>1.8025228E7</v>
      </c>
      <c r="B1198" s="1" t="s">
        <v>6541</v>
      </c>
      <c r="C1198" s="1" t="s">
        <v>6542</v>
      </c>
      <c r="D1198" s="1" t="s">
        <v>6543</v>
      </c>
      <c r="E1198" s="1" t="s">
        <v>85</v>
      </c>
      <c r="F1198" s="1" t="s">
        <v>6544</v>
      </c>
      <c r="G1198" s="1" t="s">
        <v>6545</v>
      </c>
      <c r="H1198" s="1" t="s">
        <v>6546</v>
      </c>
      <c r="I1198" s="1">
        <v>1.01736132E8</v>
      </c>
      <c r="J1198" s="1">
        <v>42672.0</v>
      </c>
      <c r="K1198" s="1" t="s">
        <v>272</v>
      </c>
      <c r="L1198" s="1">
        <v>0.5</v>
      </c>
      <c r="M1198" s="1">
        <v>0.0</v>
      </c>
      <c r="N1198" s="1">
        <v>2.0</v>
      </c>
      <c r="O1198" s="1">
        <v>0.0</v>
      </c>
      <c r="P1198" s="1" t="s">
        <v>123</v>
      </c>
      <c r="Q1198" s="1" t="s">
        <v>519</v>
      </c>
      <c r="R1198" s="1">
        <v>40.69045</v>
      </c>
      <c r="S1198" s="1">
        <v>-73.91507</v>
      </c>
      <c r="T1198" s="1" t="s">
        <v>91</v>
      </c>
      <c r="U1198" s="1" t="s">
        <v>113</v>
      </c>
      <c r="V1198" s="1">
        <v>1.0</v>
      </c>
      <c r="W1198" s="1">
        <v>1.0</v>
      </c>
      <c r="X1198" s="1">
        <v>1.0</v>
      </c>
      <c r="Y1198" s="1">
        <v>1.0</v>
      </c>
      <c r="Z1198" s="1" t="s">
        <v>93</v>
      </c>
      <c r="AA1198" s="1" t="s">
        <v>6547</v>
      </c>
      <c r="AB1198" s="1">
        <v>40.0</v>
      </c>
      <c r="AC1198" s="1">
        <v>1.0</v>
      </c>
      <c r="AD1198" s="1">
        <v>75.0</v>
      </c>
      <c r="AE1198" s="1">
        <v>2.0</v>
      </c>
      <c r="AF1198" s="1" t="s">
        <v>302</v>
      </c>
      <c r="AG1198" s="1">
        <v>1.0</v>
      </c>
      <c r="AH1198" s="1">
        <v>0.0</v>
      </c>
      <c r="AI1198" s="1">
        <v>0.0</v>
      </c>
      <c r="AJ1198" s="1">
        <v>6.0</v>
      </c>
      <c r="AK1198" s="1">
        <v>281.0</v>
      </c>
      <c r="AL1198" s="1">
        <v>12.0</v>
      </c>
      <c r="AM1198" s="1">
        <v>0.0</v>
      </c>
      <c r="AN1198" s="1">
        <v>87.0</v>
      </c>
      <c r="AO1198" s="1">
        <v>9.0</v>
      </c>
      <c r="AP1198" s="1">
        <v>9.0</v>
      </c>
      <c r="AQ1198" s="1">
        <v>9.0</v>
      </c>
      <c r="AR1198" s="1">
        <v>9.0</v>
      </c>
      <c r="AS1198" s="1">
        <v>8.0</v>
      </c>
      <c r="AT1198" s="1">
        <v>9.0</v>
      </c>
      <c r="AU1198" s="1">
        <v>1.0</v>
      </c>
      <c r="AV1198" s="1" t="s">
        <v>96</v>
      </c>
      <c r="AW1198" s="1">
        <v>2.0</v>
      </c>
      <c r="AX1198" s="1">
        <v>0.0</v>
      </c>
      <c r="AY1198" s="1">
        <v>2.0</v>
      </c>
      <c r="AZ1198" s="1">
        <v>0.0</v>
      </c>
      <c r="BA1198" s="1">
        <v>0.44</v>
      </c>
      <c r="BB1198" s="1">
        <v>1.0</v>
      </c>
      <c r="BC1198" s="1">
        <v>1.0</v>
      </c>
      <c r="BD1198" s="1">
        <v>-1.0</v>
      </c>
      <c r="BE1198" s="1">
        <v>-1.0</v>
      </c>
      <c r="BF1198" s="1">
        <v>-1.0</v>
      </c>
      <c r="BG1198" s="1">
        <v>-1.0</v>
      </c>
      <c r="BH1198" s="1">
        <v>-1.0</v>
      </c>
      <c r="BI1198" s="1">
        <v>-1.0</v>
      </c>
      <c r="BJ1198" s="1">
        <v>1.0</v>
      </c>
      <c r="BK1198" s="1">
        <v>-1.0</v>
      </c>
      <c r="BL1198" s="1">
        <v>1.0</v>
      </c>
      <c r="BM1198" s="1">
        <v>-1.0</v>
      </c>
      <c r="BN1198" s="1">
        <v>-1.0</v>
      </c>
      <c r="BO1198" s="1">
        <v>-1.0</v>
      </c>
      <c r="BP1198" s="1">
        <v>-1.0</v>
      </c>
      <c r="BQ1198" s="1">
        <v>1.0</v>
      </c>
      <c r="BR1198" s="1">
        <v>-1.0</v>
      </c>
      <c r="BS1198" s="1">
        <v>-1.0</v>
      </c>
      <c r="BT1198" s="1">
        <v>-1.0</v>
      </c>
      <c r="BU1198" s="1">
        <v>1.0</v>
      </c>
      <c r="BV1198" s="1">
        <v>1.0</v>
      </c>
      <c r="BW1198" s="1">
        <v>-1.0</v>
      </c>
      <c r="BX1198" s="1">
        <v>-1.0</v>
      </c>
      <c r="BY1198" s="1">
        <v>-1.0</v>
      </c>
      <c r="BZ1198" s="1">
        <v>-1.0</v>
      </c>
      <c r="CA1198" s="1">
        <v>-1.0</v>
      </c>
      <c r="CB1198" s="1">
        <v>-1.0</v>
      </c>
      <c r="CC1198" s="1">
        <v>-1.0</v>
      </c>
      <c r="CD1198" s="1">
        <v>40326.0</v>
      </c>
    </row>
    <row r="1199">
      <c r="A1199" s="1">
        <v>1.6465638E7</v>
      </c>
      <c r="B1199" s="1" t="s">
        <v>6548</v>
      </c>
      <c r="C1199" s="1" t="s">
        <v>6549</v>
      </c>
      <c r="D1199" s="1" t="s">
        <v>6550</v>
      </c>
      <c r="E1199" s="1" t="s">
        <v>85</v>
      </c>
      <c r="H1199" s="1" t="s">
        <v>6551</v>
      </c>
      <c r="I1199" s="1">
        <v>794727.0</v>
      </c>
      <c r="J1199" s="1">
        <v>40732.0</v>
      </c>
      <c r="K1199" s="1" t="s">
        <v>134</v>
      </c>
      <c r="L1199" s="1">
        <v>1.0</v>
      </c>
      <c r="M1199" s="1">
        <v>0.0</v>
      </c>
      <c r="N1199" s="1">
        <v>1.0</v>
      </c>
      <c r="O1199" s="1">
        <v>1.0</v>
      </c>
      <c r="P1199" s="1" t="s">
        <v>123</v>
      </c>
      <c r="Q1199" s="1" t="s">
        <v>157</v>
      </c>
      <c r="R1199" s="1">
        <v>40.69022</v>
      </c>
      <c r="S1199" s="1">
        <v>-73.94298</v>
      </c>
      <c r="T1199" s="1" t="s">
        <v>91</v>
      </c>
      <c r="U1199" s="1" t="s">
        <v>92</v>
      </c>
      <c r="V1199" s="1">
        <v>2.0</v>
      </c>
      <c r="W1199" s="1">
        <v>1.0</v>
      </c>
      <c r="X1199" s="1">
        <v>1.0</v>
      </c>
      <c r="Y1199" s="1">
        <v>1.0</v>
      </c>
      <c r="Z1199" s="1" t="s">
        <v>93</v>
      </c>
      <c r="AA1199" s="1" t="s">
        <v>6552</v>
      </c>
      <c r="AB1199" s="1">
        <v>60.0</v>
      </c>
      <c r="AC1199" s="1">
        <v>1.0</v>
      </c>
      <c r="AD1199" s="1">
        <v>30.0</v>
      </c>
      <c r="AE1199" s="1">
        <v>4.0</v>
      </c>
      <c r="AF1199" s="1" t="s">
        <v>179</v>
      </c>
      <c r="AG1199" s="1">
        <v>1.0</v>
      </c>
      <c r="AH1199" s="1">
        <v>0.0</v>
      </c>
      <c r="AI1199" s="1">
        <v>0.0</v>
      </c>
      <c r="AJ1199" s="1">
        <v>0.0</v>
      </c>
      <c r="AK1199" s="1">
        <v>0.0</v>
      </c>
      <c r="AL1199" s="1">
        <v>11.0</v>
      </c>
      <c r="AM1199" s="1">
        <v>5.0</v>
      </c>
      <c r="AN1199" s="1">
        <v>96.0</v>
      </c>
      <c r="AO1199" s="1">
        <v>10.0</v>
      </c>
      <c r="AP1199" s="1">
        <v>10.0</v>
      </c>
      <c r="AQ1199" s="1">
        <v>10.0</v>
      </c>
      <c r="AR1199" s="1">
        <v>10.0</v>
      </c>
      <c r="AS1199" s="1">
        <v>9.0</v>
      </c>
      <c r="AT1199" s="1">
        <v>10.0</v>
      </c>
      <c r="AU1199" s="1">
        <v>0.0</v>
      </c>
      <c r="AV1199" s="1" t="s">
        <v>96</v>
      </c>
      <c r="AW1199" s="1">
        <v>1.0</v>
      </c>
      <c r="AX1199" s="1">
        <v>1.0</v>
      </c>
      <c r="AY1199" s="1">
        <v>0.0</v>
      </c>
      <c r="AZ1199" s="1">
        <v>0.0</v>
      </c>
      <c r="BA1199" s="1">
        <v>0.36</v>
      </c>
      <c r="BB1199" s="1">
        <v>-1.0</v>
      </c>
      <c r="BC1199" s="1">
        <v>1.0</v>
      </c>
      <c r="BD1199" s="1">
        <v>-1.0</v>
      </c>
      <c r="BE1199" s="1">
        <v>-1.0</v>
      </c>
      <c r="BF1199" s="1">
        <v>-1.0</v>
      </c>
      <c r="BG1199" s="1">
        <v>-1.0</v>
      </c>
      <c r="BH1199" s="1">
        <v>-1.0</v>
      </c>
      <c r="BI1199" s="1">
        <v>-1.0</v>
      </c>
      <c r="BJ1199" s="1">
        <v>1.0</v>
      </c>
      <c r="BK1199" s="1">
        <v>-1.0</v>
      </c>
      <c r="BL1199" s="1">
        <v>-1.0</v>
      </c>
      <c r="BM1199" s="1">
        <v>-1.0</v>
      </c>
      <c r="BN1199" s="1">
        <v>-1.0</v>
      </c>
      <c r="BO1199" s="1">
        <v>-1.0</v>
      </c>
      <c r="BP1199" s="1">
        <v>-1.0</v>
      </c>
      <c r="BQ1199" s="1">
        <v>1.0</v>
      </c>
      <c r="BR1199" s="1">
        <v>-1.0</v>
      </c>
      <c r="BS1199" s="1">
        <v>-1.0</v>
      </c>
      <c r="BT1199" s="1">
        <v>-1.0</v>
      </c>
      <c r="BU1199" s="1">
        <v>1.0</v>
      </c>
      <c r="BV1199" s="1">
        <v>-1.0</v>
      </c>
      <c r="BW1199" s="1">
        <v>-1.0</v>
      </c>
      <c r="BX1199" s="1">
        <v>-1.0</v>
      </c>
      <c r="BY1199" s="1">
        <v>-1.0</v>
      </c>
      <c r="BZ1199" s="1">
        <v>-1.0</v>
      </c>
      <c r="CA1199" s="1">
        <v>-1.0</v>
      </c>
      <c r="CB1199" s="1">
        <v>-1.0</v>
      </c>
      <c r="CC1199" s="1">
        <v>-1.0</v>
      </c>
      <c r="CD1199" s="1">
        <v>40332.0</v>
      </c>
    </row>
    <row r="1200">
      <c r="A1200" s="1">
        <v>2.4431214E7</v>
      </c>
      <c r="B1200" s="1" t="s">
        <v>6553</v>
      </c>
      <c r="C1200" s="1" t="s">
        <v>6554</v>
      </c>
      <c r="D1200" s="1" t="s">
        <v>6554</v>
      </c>
      <c r="E1200" s="1" t="s">
        <v>85</v>
      </c>
      <c r="I1200" s="1">
        <v>3.2168079E7</v>
      </c>
      <c r="J1200" s="1">
        <v>42123.0</v>
      </c>
      <c r="K1200" s="1" t="s">
        <v>134</v>
      </c>
      <c r="L1200" s="1">
        <v>1.0</v>
      </c>
      <c r="M1200" s="1">
        <v>0.0</v>
      </c>
      <c r="N1200" s="1">
        <v>3.0</v>
      </c>
      <c r="O1200" s="1">
        <v>1.0</v>
      </c>
      <c r="P1200" s="1" t="s">
        <v>123</v>
      </c>
      <c r="Q1200" s="1" t="s">
        <v>2034</v>
      </c>
      <c r="R1200" s="1">
        <v>40.58765</v>
      </c>
      <c r="S1200" s="1">
        <v>-73.94881</v>
      </c>
      <c r="T1200" s="1" t="s">
        <v>91</v>
      </c>
      <c r="U1200" s="1" t="s">
        <v>214</v>
      </c>
      <c r="V1200" s="1">
        <v>2.0</v>
      </c>
      <c r="W1200" s="1">
        <v>1.0</v>
      </c>
      <c r="X1200" s="1">
        <v>1.0</v>
      </c>
      <c r="Y1200" s="1">
        <v>2.0</v>
      </c>
      <c r="Z1200" s="1" t="s">
        <v>93</v>
      </c>
      <c r="AA1200" s="1" t="s">
        <v>6555</v>
      </c>
      <c r="AB1200" s="1">
        <v>37.0</v>
      </c>
      <c r="AC1200" s="1">
        <v>1.0</v>
      </c>
      <c r="AD1200" s="1">
        <v>0.0</v>
      </c>
      <c r="AE1200" s="1">
        <v>30.0</v>
      </c>
      <c r="AF1200" s="1" t="s">
        <v>179</v>
      </c>
      <c r="AG1200" s="1">
        <v>1.0</v>
      </c>
      <c r="AH1200" s="1">
        <v>24.0</v>
      </c>
      <c r="AI1200" s="1">
        <v>54.0</v>
      </c>
      <c r="AJ1200" s="1">
        <v>84.0</v>
      </c>
      <c r="AK1200" s="1">
        <v>84.0</v>
      </c>
      <c r="AL1200" s="1">
        <v>0.0</v>
      </c>
      <c r="AM1200" s="1">
        <v>0.0</v>
      </c>
      <c r="AU1200" s="1">
        <v>0.0</v>
      </c>
      <c r="AV1200" s="1" t="s">
        <v>105</v>
      </c>
      <c r="AW1200" s="1">
        <v>3.0</v>
      </c>
      <c r="AX1200" s="1">
        <v>0.0</v>
      </c>
      <c r="AY1200" s="1">
        <v>2.0</v>
      </c>
      <c r="AZ1200" s="1">
        <v>1.0</v>
      </c>
      <c r="BB1200" s="1">
        <v>-1.0</v>
      </c>
      <c r="BC1200" s="1">
        <v>-1.0</v>
      </c>
      <c r="BD1200" s="1">
        <v>-1.0</v>
      </c>
      <c r="BE1200" s="1">
        <v>-1.0</v>
      </c>
      <c r="BF1200" s="1">
        <v>-1.0</v>
      </c>
      <c r="BG1200" s="1">
        <v>-1.0</v>
      </c>
      <c r="BH1200" s="1">
        <v>-1.0</v>
      </c>
      <c r="BI1200" s="1">
        <v>-1.0</v>
      </c>
      <c r="BJ1200" s="1">
        <v>-1.0</v>
      </c>
      <c r="BK1200" s="1">
        <v>-1.0</v>
      </c>
      <c r="BL1200" s="1">
        <v>-1.0</v>
      </c>
      <c r="BM1200" s="1">
        <v>1.0</v>
      </c>
      <c r="BN1200" s="1">
        <v>-1.0</v>
      </c>
      <c r="BO1200" s="1">
        <v>-1.0</v>
      </c>
      <c r="BP1200" s="1">
        <v>1.0</v>
      </c>
      <c r="BQ1200" s="1">
        <v>-1.0</v>
      </c>
      <c r="BR1200" s="1">
        <v>-1.0</v>
      </c>
      <c r="BS1200" s="1">
        <v>-1.0</v>
      </c>
      <c r="BT1200" s="1">
        <v>-1.0</v>
      </c>
      <c r="BU1200" s="1">
        <v>1.0</v>
      </c>
      <c r="BV1200" s="1">
        <v>-1.0</v>
      </c>
      <c r="BW1200" s="1">
        <v>-1.0</v>
      </c>
      <c r="BX1200" s="1">
        <v>-1.0</v>
      </c>
      <c r="BY1200" s="1">
        <v>-1.0</v>
      </c>
      <c r="BZ1200" s="1">
        <v>-1.0</v>
      </c>
      <c r="CA1200" s="1">
        <v>-1.0</v>
      </c>
      <c r="CB1200" s="1">
        <v>-1.0</v>
      </c>
      <c r="CC1200" s="1">
        <v>-1.0</v>
      </c>
      <c r="CD1200" s="1">
        <v>40351.0</v>
      </c>
    </row>
    <row r="1201">
      <c r="A1201" s="1">
        <v>1.5308517E7</v>
      </c>
      <c r="B1201" s="1" t="s">
        <v>6556</v>
      </c>
      <c r="C1201" s="1" t="s">
        <v>6557</v>
      </c>
      <c r="D1201" s="1" t="s">
        <v>6557</v>
      </c>
      <c r="E1201" s="1" t="s">
        <v>85</v>
      </c>
      <c r="I1201" s="1">
        <v>2910527.0</v>
      </c>
      <c r="J1201" s="1">
        <v>41102.0</v>
      </c>
      <c r="M1201" s="1">
        <v>0.0</v>
      </c>
      <c r="N1201" s="1">
        <v>1.0</v>
      </c>
      <c r="O1201" s="1">
        <v>1.0</v>
      </c>
      <c r="P1201" s="1" t="s">
        <v>123</v>
      </c>
      <c r="Q1201" s="1" t="s">
        <v>124</v>
      </c>
      <c r="R1201" s="1">
        <v>40.68725</v>
      </c>
      <c r="S1201" s="1">
        <v>-73.97458</v>
      </c>
      <c r="T1201" s="1" t="s">
        <v>91</v>
      </c>
      <c r="U1201" s="1" t="s">
        <v>92</v>
      </c>
      <c r="V1201" s="1">
        <v>3.0</v>
      </c>
      <c r="W1201" s="1">
        <v>1.0</v>
      </c>
      <c r="X1201" s="1">
        <v>2.0</v>
      </c>
      <c r="Y1201" s="1">
        <v>2.0</v>
      </c>
      <c r="Z1201" s="1" t="s">
        <v>93</v>
      </c>
      <c r="AA1201" s="1" t="s">
        <v>6558</v>
      </c>
      <c r="AB1201" s="1">
        <v>150.0</v>
      </c>
      <c r="AC1201" s="1">
        <v>3.0</v>
      </c>
      <c r="AD1201" s="1">
        <v>0.0</v>
      </c>
      <c r="AE1201" s="1">
        <v>2.0</v>
      </c>
      <c r="AF1201" s="1" t="s">
        <v>1228</v>
      </c>
      <c r="AG1201" s="1">
        <v>1.0</v>
      </c>
      <c r="AH1201" s="1">
        <v>0.0</v>
      </c>
      <c r="AI1201" s="1">
        <v>0.0</v>
      </c>
      <c r="AJ1201" s="1">
        <v>0.0</v>
      </c>
      <c r="AK1201" s="1">
        <v>0.0</v>
      </c>
      <c r="AL1201" s="1">
        <v>4.0</v>
      </c>
      <c r="AM1201" s="1">
        <v>0.0</v>
      </c>
      <c r="AN1201" s="1">
        <v>100.0</v>
      </c>
      <c r="AO1201" s="1">
        <v>10.0</v>
      </c>
      <c r="AP1201" s="1">
        <v>10.0</v>
      </c>
      <c r="AQ1201" s="1">
        <v>10.0</v>
      </c>
      <c r="AR1201" s="1">
        <v>10.0</v>
      </c>
      <c r="AS1201" s="1">
        <v>10.0</v>
      </c>
      <c r="AT1201" s="1">
        <v>10.0</v>
      </c>
      <c r="AU1201" s="1">
        <v>0.0</v>
      </c>
      <c r="AV1201" s="1" t="s">
        <v>96</v>
      </c>
      <c r="AW1201" s="1">
        <v>1.0</v>
      </c>
      <c r="AX1201" s="1">
        <v>1.0</v>
      </c>
      <c r="AY1201" s="1">
        <v>0.0</v>
      </c>
      <c r="AZ1201" s="1">
        <v>0.0</v>
      </c>
      <c r="BA1201" s="1">
        <v>0.12</v>
      </c>
      <c r="BB1201" s="1">
        <v>-1.0</v>
      </c>
      <c r="BC1201" s="1">
        <v>1.0</v>
      </c>
      <c r="BD1201" s="1">
        <v>-1.0</v>
      </c>
      <c r="BE1201" s="1">
        <v>-1.0</v>
      </c>
      <c r="BF1201" s="1">
        <v>-1.0</v>
      </c>
      <c r="BG1201" s="1">
        <v>-1.0</v>
      </c>
      <c r="BH1201" s="1">
        <v>-1.0</v>
      </c>
      <c r="BI1201" s="1">
        <v>1.0</v>
      </c>
      <c r="BJ1201" s="1">
        <v>1.0</v>
      </c>
      <c r="BK1201" s="1">
        <v>-1.0</v>
      </c>
      <c r="BL1201" s="1">
        <v>-1.0</v>
      </c>
      <c r="BM1201" s="1">
        <v>1.0</v>
      </c>
      <c r="BN1201" s="1">
        <v>-1.0</v>
      </c>
      <c r="BO1201" s="1">
        <v>-1.0</v>
      </c>
      <c r="BP1201" s="1">
        <v>1.0</v>
      </c>
      <c r="BQ1201" s="1">
        <v>-1.0</v>
      </c>
      <c r="BR1201" s="1">
        <v>-1.0</v>
      </c>
      <c r="BS1201" s="1">
        <v>-1.0</v>
      </c>
      <c r="BT1201" s="1">
        <v>-1.0</v>
      </c>
      <c r="BU1201" s="1">
        <v>1.0</v>
      </c>
      <c r="BV1201" s="1">
        <v>-1.0</v>
      </c>
      <c r="BW1201" s="1">
        <v>-1.0</v>
      </c>
      <c r="BX1201" s="1">
        <v>-1.0</v>
      </c>
      <c r="BY1201" s="1">
        <v>-1.0</v>
      </c>
      <c r="BZ1201" s="1">
        <v>-1.0</v>
      </c>
      <c r="CA1201" s="1">
        <v>-1.0</v>
      </c>
      <c r="CB1201" s="1">
        <v>-1.0</v>
      </c>
      <c r="CC1201" s="1">
        <v>-1.0</v>
      </c>
      <c r="CD1201" s="1">
        <v>40369.0</v>
      </c>
    </row>
    <row r="1202">
      <c r="A1202" s="1">
        <v>1.5377806E7</v>
      </c>
      <c r="B1202" s="1" t="s">
        <v>6559</v>
      </c>
      <c r="C1202" s="1" t="s">
        <v>6560</v>
      </c>
      <c r="D1202" s="1" t="s">
        <v>6560</v>
      </c>
      <c r="E1202" s="1" t="s">
        <v>85</v>
      </c>
      <c r="I1202" s="1">
        <v>8903368.0</v>
      </c>
      <c r="J1202" s="1">
        <v>41534.0</v>
      </c>
      <c r="M1202" s="1">
        <v>0.0</v>
      </c>
      <c r="N1202" s="1">
        <v>1.0</v>
      </c>
      <c r="O1202" s="1">
        <v>0.0</v>
      </c>
      <c r="P1202" s="1" t="s">
        <v>89</v>
      </c>
      <c r="Q1202" s="1" t="s">
        <v>613</v>
      </c>
      <c r="R1202" s="1">
        <v>40.81668</v>
      </c>
      <c r="S1202" s="1">
        <v>-73.94407</v>
      </c>
      <c r="T1202" s="1" t="s">
        <v>91</v>
      </c>
      <c r="U1202" s="1" t="s">
        <v>113</v>
      </c>
      <c r="V1202" s="1">
        <v>2.0</v>
      </c>
      <c r="W1202" s="1">
        <v>1.0</v>
      </c>
      <c r="X1202" s="1">
        <v>1.0</v>
      </c>
      <c r="Y1202" s="1">
        <v>1.0</v>
      </c>
      <c r="Z1202" s="1" t="s">
        <v>93</v>
      </c>
      <c r="AA1202" s="1" t="s">
        <v>6561</v>
      </c>
      <c r="AB1202" s="1">
        <v>100.0</v>
      </c>
      <c r="AC1202" s="1">
        <v>1.0</v>
      </c>
      <c r="AD1202" s="1">
        <v>0.0</v>
      </c>
      <c r="AE1202" s="1">
        <v>1.0</v>
      </c>
      <c r="AF1202" s="1" t="s">
        <v>703</v>
      </c>
      <c r="AG1202" s="1">
        <v>1.0</v>
      </c>
      <c r="AH1202" s="1">
        <v>0.0</v>
      </c>
      <c r="AI1202" s="1">
        <v>0.0</v>
      </c>
      <c r="AJ1202" s="1">
        <v>0.0</v>
      </c>
      <c r="AK1202" s="1">
        <v>0.0</v>
      </c>
      <c r="AL1202" s="1">
        <v>3.0</v>
      </c>
      <c r="AM1202" s="1">
        <v>0.0</v>
      </c>
      <c r="AN1202" s="1">
        <v>93.0</v>
      </c>
      <c r="AO1202" s="1">
        <v>9.0</v>
      </c>
      <c r="AP1202" s="1">
        <v>10.0</v>
      </c>
      <c r="AQ1202" s="1">
        <v>9.0</v>
      </c>
      <c r="AR1202" s="1">
        <v>10.0</v>
      </c>
      <c r="AS1202" s="1">
        <v>8.0</v>
      </c>
      <c r="AT1202" s="1">
        <v>9.0</v>
      </c>
      <c r="AU1202" s="1">
        <v>0.0</v>
      </c>
      <c r="AV1202" s="1" t="s">
        <v>105</v>
      </c>
      <c r="AW1202" s="1">
        <v>1.0</v>
      </c>
      <c r="AX1202" s="1">
        <v>0.0</v>
      </c>
      <c r="AY1202" s="1">
        <v>1.0</v>
      </c>
      <c r="AZ1202" s="1">
        <v>0.0</v>
      </c>
      <c r="BA1202" s="1">
        <v>0.09</v>
      </c>
      <c r="BB1202" s="1">
        <v>-1.0</v>
      </c>
      <c r="BC1202" s="1">
        <v>-1.0</v>
      </c>
      <c r="BD1202" s="1">
        <v>-1.0</v>
      </c>
      <c r="BE1202" s="1">
        <v>-1.0</v>
      </c>
      <c r="BF1202" s="1">
        <v>-1.0</v>
      </c>
      <c r="BG1202" s="1">
        <v>-1.0</v>
      </c>
      <c r="BH1202" s="1">
        <v>-1.0</v>
      </c>
      <c r="BI1202" s="1">
        <v>-1.0</v>
      </c>
      <c r="BJ1202" s="1">
        <v>-1.0</v>
      </c>
      <c r="BK1202" s="1">
        <v>-1.0</v>
      </c>
      <c r="BL1202" s="1">
        <v>-1.0</v>
      </c>
      <c r="BM1202" s="1">
        <v>-1.0</v>
      </c>
      <c r="BN1202" s="1">
        <v>-1.0</v>
      </c>
      <c r="BO1202" s="1">
        <v>-1.0</v>
      </c>
      <c r="BP1202" s="1">
        <v>-1.0</v>
      </c>
      <c r="BQ1202" s="1">
        <v>-1.0</v>
      </c>
      <c r="BR1202" s="1">
        <v>-1.0</v>
      </c>
      <c r="BS1202" s="1">
        <v>-1.0</v>
      </c>
      <c r="BT1202" s="1">
        <v>-1.0</v>
      </c>
      <c r="BU1202" s="1">
        <v>1.0</v>
      </c>
      <c r="BV1202" s="1">
        <v>-1.0</v>
      </c>
      <c r="BW1202" s="1">
        <v>-1.0</v>
      </c>
      <c r="BX1202" s="1">
        <v>-1.0</v>
      </c>
      <c r="BY1202" s="1">
        <v>-1.0</v>
      </c>
      <c r="BZ1202" s="1">
        <v>-1.0</v>
      </c>
      <c r="CA1202" s="1">
        <v>-1.0</v>
      </c>
      <c r="CB1202" s="1">
        <v>-1.0</v>
      </c>
      <c r="CC1202" s="1">
        <v>-1.0</v>
      </c>
      <c r="CD1202" s="1">
        <v>40398.0</v>
      </c>
    </row>
    <row r="1203">
      <c r="A1203" s="1">
        <v>3.5185876E7</v>
      </c>
      <c r="B1203" s="1" t="s">
        <v>6562</v>
      </c>
      <c r="C1203" s="1" t="s">
        <v>6563</v>
      </c>
      <c r="D1203" s="1" t="s">
        <v>6564</v>
      </c>
      <c r="E1203" s="1" t="s">
        <v>85</v>
      </c>
      <c r="F1203" s="1" t="s">
        <v>6565</v>
      </c>
      <c r="G1203" s="1" t="s">
        <v>6566</v>
      </c>
      <c r="I1203" s="1">
        <v>205909.0</v>
      </c>
      <c r="J1203" s="1">
        <v>40409.0</v>
      </c>
      <c r="K1203" s="1" t="s">
        <v>134</v>
      </c>
      <c r="L1203" s="1">
        <v>0.9</v>
      </c>
      <c r="M1203" s="1">
        <v>1.0</v>
      </c>
      <c r="N1203" s="1">
        <v>1.0</v>
      </c>
      <c r="O1203" s="1">
        <v>0.0</v>
      </c>
      <c r="P1203" s="1" t="s">
        <v>89</v>
      </c>
      <c r="Q1203" s="1" t="s">
        <v>391</v>
      </c>
      <c r="R1203" s="1">
        <v>40.74042</v>
      </c>
      <c r="S1203" s="1">
        <v>-73.99883</v>
      </c>
      <c r="T1203" s="1" t="s">
        <v>91</v>
      </c>
      <c r="U1203" s="1" t="s">
        <v>92</v>
      </c>
      <c r="V1203" s="1">
        <v>4.0</v>
      </c>
      <c r="W1203" s="1">
        <v>1.0</v>
      </c>
      <c r="X1203" s="1">
        <v>1.0</v>
      </c>
      <c r="Y1203" s="1">
        <v>1.0</v>
      </c>
      <c r="Z1203" s="1" t="s">
        <v>93</v>
      </c>
      <c r="AA1203" s="1" t="s">
        <v>6567</v>
      </c>
      <c r="AB1203" s="1">
        <v>225.0</v>
      </c>
      <c r="AC1203" s="1">
        <v>1.0</v>
      </c>
      <c r="AD1203" s="1">
        <v>50.0</v>
      </c>
      <c r="AE1203" s="1">
        <v>1.0</v>
      </c>
      <c r="AF1203" s="1" t="s">
        <v>407</v>
      </c>
      <c r="AG1203" s="1">
        <v>1.0</v>
      </c>
      <c r="AH1203" s="1">
        <v>16.0</v>
      </c>
      <c r="AI1203" s="1">
        <v>42.0</v>
      </c>
      <c r="AJ1203" s="1">
        <v>63.0</v>
      </c>
      <c r="AK1203" s="1">
        <v>228.0</v>
      </c>
      <c r="AL1203" s="1">
        <v>0.0</v>
      </c>
      <c r="AM1203" s="1">
        <v>0.0</v>
      </c>
      <c r="AU1203" s="1">
        <v>1.0</v>
      </c>
      <c r="AV1203" s="1" t="s">
        <v>105</v>
      </c>
      <c r="AW1203" s="1">
        <v>1.0</v>
      </c>
      <c r="AX1203" s="1">
        <v>1.0</v>
      </c>
      <c r="AY1203" s="1">
        <v>0.0</v>
      </c>
      <c r="AZ1203" s="1">
        <v>0.0</v>
      </c>
      <c r="BB1203" s="1">
        <v>-1.0</v>
      </c>
      <c r="BC1203" s="1">
        <v>1.0</v>
      </c>
      <c r="BD1203" s="1">
        <v>-1.0</v>
      </c>
      <c r="BE1203" s="1">
        <v>-1.0</v>
      </c>
      <c r="BF1203" s="1">
        <v>-1.0</v>
      </c>
      <c r="BG1203" s="1">
        <v>-1.0</v>
      </c>
      <c r="BH1203" s="1">
        <v>1.0</v>
      </c>
      <c r="BI1203" s="1">
        <v>-1.0</v>
      </c>
      <c r="BJ1203" s="1">
        <v>1.0</v>
      </c>
      <c r="BK1203" s="1">
        <v>-1.0</v>
      </c>
      <c r="BL1203" s="1">
        <v>-1.0</v>
      </c>
      <c r="BM1203" s="1">
        <v>-1.0</v>
      </c>
      <c r="BN1203" s="1">
        <v>-1.0</v>
      </c>
      <c r="BO1203" s="1">
        <v>-1.0</v>
      </c>
      <c r="BP1203" s="1">
        <v>-1.0</v>
      </c>
      <c r="BQ1203" s="1">
        <v>-1.0</v>
      </c>
      <c r="BR1203" s="1">
        <v>-1.0</v>
      </c>
      <c r="BS1203" s="1">
        <v>-1.0</v>
      </c>
      <c r="BT1203" s="1">
        <v>-1.0</v>
      </c>
      <c r="BU1203" s="1">
        <v>1.0</v>
      </c>
      <c r="BV1203" s="1">
        <v>1.0</v>
      </c>
      <c r="BW1203" s="1">
        <v>-1.0</v>
      </c>
      <c r="BX1203" s="1">
        <v>-1.0</v>
      </c>
      <c r="BY1203" s="1">
        <v>-1.0</v>
      </c>
      <c r="BZ1203" s="1">
        <v>-1.0</v>
      </c>
      <c r="CA1203" s="1">
        <v>-1.0</v>
      </c>
      <c r="CB1203" s="1">
        <v>-1.0</v>
      </c>
      <c r="CC1203" s="1">
        <v>-1.0</v>
      </c>
      <c r="CD1203" s="1">
        <v>40461.0</v>
      </c>
    </row>
    <row r="1204">
      <c r="A1204" s="1">
        <v>2.612927E7</v>
      </c>
      <c r="B1204" s="1" t="s">
        <v>6568</v>
      </c>
      <c r="C1204" s="1" t="s">
        <v>6569</v>
      </c>
      <c r="D1204" s="1" t="s">
        <v>6570</v>
      </c>
      <c r="E1204" s="1" t="s">
        <v>85</v>
      </c>
      <c r="F1204" s="1" t="s">
        <v>6571</v>
      </c>
      <c r="G1204" s="1" t="s">
        <v>6572</v>
      </c>
      <c r="H1204" s="1" t="s">
        <v>6573</v>
      </c>
      <c r="I1204" s="1">
        <v>6724903.0</v>
      </c>
      <c r="J1204" s="1">
        <v>41428.0</v>
      </c>
      <c r="K1204" s="1" t="s">
        <v>134</v>
      </c>
      <c r="L1204" s="1">
        <v>1.0</v>
      </c>
      <c r="M1204" s="1">
        <v>0.0</v>
      </c>
      <c r="N1204" s="1">
        <v>1.0</v>
      </c>
      <c r="O1204" s="1">
        <v>0.0</v>
      </c>
      <c r="P1204" s="1" t="s">
        <v>111</v>
      </c>
      <c r="Q1204" s="1" t="s">
        <v>6574</v>
      </c>
      <c r="R1204" s="1">
        <v>40.71293</v>
      </c>
      <c r="S1204" s="1">
        <v>-73.8840199999999</v>
      </c>
      <c r="T1204" s="1" t="s">
        <v>91</v>
      </c>
      <c r="U1204" s="1" t="s">
        <v>113</v>
      </c>
      <c r="V1204" s="1">
        <v>2.0</v>
      </c>
      <c r="W1204" s="1">
        <v>1.0</v>
      </c>
      <c r="X1204" s="1">
        <v>1.0</v>
      </c>
      <c r="Y1204" s="1">
        <v>2.0</v>
      </c>
      <c r="Z1204" s="1" t="s">
        <v>93</v>
      </c>
      <c r="AA1204" s="1" t="s">
        <v>6575</v>
      </c>
      <c r="AB1204" s="1">
        <v>70.0</v>
      </c>
      <c r="AC1204" s="1">
        <v>1.0</v>
      </c>
      <c r="AD1204" s="1">
        <v>0.0</v>
      </c>
      <c r="AE1204" s="1">
        <v>2.0</v>
      </c>
      <c r="AF1204" s="1" t="s">
        <v>95</v>
      </c>
      <c r="AG1204" s="1">
        <v>1.0</v>
      </c>
      <c r="AH1204" s="1">
        <v>25.0</v>
      </c>
      <c r="AI1204" s="1">
        <v>40.0</v>
      </c>
      <c r="AJ1204" s="1">
        <v>50.0</v>
      </c>
      <c r="AK1204" s="1">
        <v>224.0</v>
      </c>
      <c r="AL1204" s="1">
        <v>20.0</v>
      </c>
      <c r="AM1204" s="1">
        <v>20.0</v>
      </c>
      <c r="AN1204" s="1">
        <v>98.0</v>
      </c>
      <c r="AO1204" s="1">
        <v>10.0</v>
      </c>
      <c r="AP1204" s="1">
        <v>10.0</v>
      </c>
      <c r="AQ1204" s="1">
        <v>10.0</v>
      </c>
      <c r="AR1204" s="1">
        <v>10.0</v>
      </c>
      <c r="AS1204" s="1">
        <v>10.0</v>
      </c>
      <c r="AT1204" s="1">
        <v>10.0</v>
      </c>
      <c r="AU1204" s="1">
        <v>0.0</v>
      </c>
      <c r="AV1204" s="1" t="s">
        <v>117</v>
      </c>
      <c r="AW1204" s="1">
        <v>1.0</v>
      </c>
      <c r="AX1204" s="1">
        <v>0.0</v>
      </c>
      <c r="AY1204" s="1">
        <v>1.0</v>
      </c>
      <c r="AZ1204" s="1">
        <v>0.0</v>
      </c>
      <c r="BA1204" s="1">
        <v>1.82</v>
      </c>
      <c r="BB1204" s="1">
        <v>-1.0</v>
      </c>
      <c r="BC1204" s="1">
        <v>1.0</v>
      </c>
      <c r="BD1204" s="1">
        <v>-1.0</v>
      </c>
      <c r="BE1204" s="1">
        <v>-1.0</v>
      </c>
      <c r="BF1204" s="1">
        <v>-1.0</v>
      </c>
      <c r="BG1204" s="1">
        <v>-1.0</v>
      </c>
      <c r="BH1204" s="1">
        <v>-1.0</v>
      </c>
      <c r="BI1204" s="1">
        <v>-1.0</v>
      </c>
      <c r="BJ1204" s="1">
        <v>-1.0</v>
      </c>
      <c r="BK1204" s="1">
        <v>-1.0</v>
      </c>
      <c r="BL1204" s="1">
        <v>-1.0</v>
      </c>
      <c r="BM1204" s="1">
        <v>-1.0</v>
      </c>
      <c r="BN1204" s="1">
        <v>-1.0</v>
      </c>
      <c r="BO1204" s="1">
        <v>-1.0</v>
      </c>
      <c r="BP1204" s="1">
        <v>-1.0</v>
      </c>
      <c r="BQ1204" s="1">
        <v>1.0</v>
      </c>
      <c r="BR1204" s="1">
        <v>-1.0</v>
      </c>
      <c r="BS1204" s="1">
        <v>1.0</v>
      </c>
      <c r="BT1204" s="1">
        <v>-1.0</v>
      </c>
      <c r="BU1204" s="1">
        <v>1.0</v>
      </c>
      <c r="BV1204" s="1">
        <v>-1.0</v>
      </c>
      <c r="BW1204" s="1">
        <v>-1.0</v>
      </c>
      <c r="BX1204" s="1">
        <v>-1.0</v>
      </c>
      <c r="BY1204" s="1">
        <v>-1.0</v>
      </c>
      <c r="BZ1204" s="1">
        <v>-1.0</v>
      </c>
      <c r="CA1204" s="1">
        <v>-1.0</v>
      </c>
      <c r="CB1204" s="1">
        <v>-1.0</v>
      </c>
      <c r="CC1204" s="1">
        <v>-1.0</v>
      </c>
      <c r="CD1204" s="1">
        <v>40469.0</v>
      </c>
    </row>
    <row r="1205">
      <c r="A1205" s="1">
        <v>2.9331258E7</v>
      </c>
      <c r="B1205" s="1" t="s">
        <v>6576</v>
      </c>
      <c r="C1205" s="1" t="s">
        <v>6577</v>
      </c>
      <c r="D1205" s="1" t="s">
        <v>6578</v>
      </c>
      <c r="E1205" s="1" t="s">
        <v>85</v>
      </c>
      <c r="F1205" s="1" t="s">
        <v>6579</v>
      </c>
      <c r="I1205" s="1">
        <v>1.78826661E8</v>
      </c>
      <c r="J1205" s="1">
        <v>43175.0</v>
      </c>
      <c r="M1205" s="1">
        <v>0.0</v>
      </c>
      <c r="N1205" s="1">
        <v>2.0</v>
      </c>
      <c r="O1205" s="1">
        <v>1.0</v>
      </c>
      <c r="P1205" s="1" t="s">
        <v>123</v>
      </c>
      <c r="Q1205" s="1" t="s">
        <v>185</v>
      </c>
      <c r="R1205" s="1">
        <v>40.70635</v>
      </c>
      <c r="S1205" s="1">
        <v>-73.9465599999999</v>
      </c>
      <c r="T1205" s="1" t="s">
        <v>91</v>
      </c>
      <c r="U1205" s="1" t="s">
        <v>92</v>
      </c>
      <c r="V1205" s="1">
        <v>4.0</v>
      </c>
      <c r="W1205" s="1">
        <v>1.0</v>
      </c>
      <c r="X1205" s="1">
        <v>2.0</v>
      </c>
      <c r="Y1205" s="1">
        <v>2.0</v>
      </c>
      <c r="Z1205" s="1" t="s">
        <v>93</v>
      </c>
      <c r="AA1205" s="1" t="s">
        <v>6580</v>
      </c>
      <c r="AB1205" s="1">
        <v>200.0</v>
      </c>
      <c r="AC1205" s="1">
        <v>2.0</v>
      </c>
      <c r="AD1205" s="1">
        <v>0.0</v>
      </c>
      <c r="AE1205" s="1">
        <v>4.0</v>
      </c>
      <c r="AF1205" s="1" t="s">
        <v>231</v>
      </c>
      <c r="AG1205" s="1">
        <v>1.0</v>
      </c>
      <c r="AH1205" s="1">
        <v>0.0</v>
      </c>
      <c r="AI1205" s="1">
        <v>0.0</v>
      </c>
      <c r="AJ1205" s="1">
        <v>0.0</v>
      </c>
      <c r="AK1205" s="1">
        <v>0.0</v>
      </c>
      <c r="AL1205" s="1">
        <v>0.0</v>
      </c>
      <c r="AM1205" s="1">
        <v>0.0</v>
      </c>
      <c r="AU1205" s="1">
        <v>1.0</v>
      </c>
      <c r="AV1205" s="1" t="s">
        <v>96</v>
      </c>
      <c r="AW1205" s="1">
        <v>1.0</v>
      </c>
      <c r="AX1205" s="1">
        <v>1.0</v>
      </c>
      <c r="AY1205" s="1">
        <v>0.0</v>
      </c>
      <c r="AZ1205" s="1">
        <v>0.0</v>
      </c>
      <c r="BB1205" s="1">
        <v>-1.0</v>
      </c>
      <c r="BC1205" s="1">
        <v>1.0</v>
      </c>
      <c r="BD1205" s="1">
        <v>-1.0</v>
      </c>
      <c r="BE1205" s="1">
        <v>-1.0</v>
      </c>
      <c r="BF1205" s="1">
        <v>-1.0</v>
      </c>
      <c r="BG1205" s="1">
        <v>-1.0</v>
      </c>
      <c r="BH1205" s="1">
        <v>-1.0</v>
      </c>
      <c r="BI1205" s="1">
        <v>-1.0</v>
      </c>
      <c r="BJ1205" s="1">
        <v>1.0</v>
      </c>
      <c r="BK1205" s="1">
        <v>-1.0</v>
      </c>
      <c r="BL1205" s="1">
        <v>-1.0</v>
      </c>
      <c r="BM1205" s="1">
        <v>1.0</v>
      </c>
      <c r="BN1205" s="1">
        <v>1.0</v>
      </c>
      <c r="BO1205" s="1">
        <v>1.0</v>
      </c>
      <c r="BP1205" s="1">
        <v>-1.0</v>
      </c>
      <c r="BQ1205" s="1">
        <v>1.0</v>
      </c>
      <c r="BR1205" s="1">
        <v>-1.0</v>
      </c>
      <c r="BS1205" s="1">
        <v>-1.0</v>
      </c>
      <c r="BT1205" s="1">
        <v>-1.0</v>
      </c>
      <c r="BU1205" s="1">
        <v>1.0</v>
      </c>
      <c r="BV1205" s="1">
        <v>-1.0</v>
      </c>
      <c r="BW1205" s="1">
        <v>-1.0</v>
      </c>
      <c r="BX1205" s="1">
        <v>-1.0</v>
      </c>
      <c r="BY1205" s="1">
        <v>-1.0</v>
      </c>
      <c r="BZ1205" s="1">
        <v>-1.0</v>
      </c>
      <c r="CA1205" s="1">
        <v>-1.0</v>
      </c>
      <c r="CB1205" s="1">
        <v>-1.0</v>
      </c>
      <c r="CC1205" s="1">
        <v>-1.0</v>
      </c>
      <c r="CD1205" s="1">
        <v>40528.0</v>
      </c>
    </row>
    <row r="1206">
      <c r="A1206" s="1">
        <v>2.7786837E7</v>
      </c>
      <c r="B1206" s="1" t="s">
        <v>6581</v>
      </c>
      <c r="C1206" s="1" t="s">
        <v>6582</v>
      </c>
      <c r="D1206" s="1" t="s">
        <v>6583</v>
      </c>
      <c r="E1206" s="1" t="s">
        <v>85</v>
      </c>
      <c r="F1206" s="1" t="s">
        <v>6584</v>
      </c>
      <c r="G1206" s="1" t="s">
        <v>6585</v>
      </c>
      <c r="H1206" s="1" t="s">
        <v>6586</v>
      </c>
      <c r="I1206" s="1">
        <v>5.421799E7</v>
      </c>
      <c r="J1206" s="1">
        <v>42380.0</v>
      </c>
      <c r="K1206" s="1" t="s">
        <v>134</v>
      </c>
      <c r="L1206" s="1">
        <v>1.0</v>
      </c>
      <c r="M1206" s="1">
        <v>0.0</v>
      </c>
      <c r="N1206" s="1">
        <v>1.0</v>
      </c>
      <c r="O1206" s="1">
        <v>1.0</v>
      </c>
      <c r="P1206" s="1" t="s">
        <v>123</v>
      </c>
      <c r="Q1206" s="1" t="s">
        <v>124</v>
      </c>
      <c r="R1206" s="1">
        <v>40.71315</v>
      </c>
      <c r="S1206" s="1">
        <v>-73.94993</v>
      </c>
      <c r="T1206" s="1" t="s">
        <v>91</v>
      </c>
      <c r="U1206" s="1" t="s">
        <v>113</v>
      </c>
      <c r="V1206" s="1">
        <v>2.0</v>
      </c>
      <c r="W1206" s="1">
        <v>1.5</v>
      </c>
      <c r="X1206" s="1">
        <v>1.0</v>
      </c>
      <c r="Y1206" s="1">
        <v>1.0</v>
      </c>
      <c r="Z1206" s="1" t="s">
        <v>93</v>
      </c>
      <c r="AA1206" s="1" t="s">
        <v>6587</v>
      </c>
      <c r="AB1206" s="1">
        <v>105.0</v>
      </c>
      <c r="AC1206" s="1">
        <v>1.0</v>
      </c>
      <c r="AD1206" s="1">
        <v>0.0</v>
      </c>
      <c r="AE1206" s="1">
        <v>3.0</v>
      </c>
      <c r="AF1206" s="1" t="s">
        <v>202</v>
      </c>
      <c r="AG1206" s="1">
        <v>1.0</v>
      </c>
      <c r="AH1206" s="1">
        <v>0.0</v>
      </c>
      <c r="AI1206" s="1">
        <v>0.0</v>
      </c>
      <c r="AJ1206" s="1">
        <v>0.0</v>
      </c>
      <c r="AK1206" s="1">
        <v>0.0</v>
      </c>
      <c r="AL1206" s="1">
        <v>12.0</v>
      </c>
      <c r="AM1206" s="1">
        <v>12.0</v>
      </c>
      <c r="AN1206" s="1">
        <v>88.0</v>
      </c>
      <c r="AO1206" s="1">
        <v>9.0</v>
      </c>
      <c r="AP1206" s="1">
        <v>8.0</v>
      </c>
      <c r="AQ1206" s="1">
        <v>10.0</v>
      </c>
      <c r="AR1206" s="1">
        <v>10.0</v>
      </c>
      <c r="AS1206" s="1">
        <v>10.0</v>
      </c>
      <c r="AT1206" s="1">
        <v>9.0</v>
      </c>
      <c r="AU1206" s="1">
        <v>1.0</v>
      </c>
      <c r="AV1206" s="1" t="s">
        <v>105</v>
      </c>
      <c r="AW1206" s="1">
        <v>1.0</v>
      </c>
      <c r="AX1206" s="1">
        <v>0.0</v>
      </c>
      <c r="AY1206" s="1">
        <v>1.0</v>
      </c>
      <c r="AZ1206" s="1">
        <v>0.0</v>
      </c>
      <c r="BA1206" s="1">
        <v>1.34</v>
      </c>
      <c r="BB1206" s="1">
        <v>-1.0</v>
      </c>
      <c r="BC1206" s="1">
        <v>1.0</v>
      </c>
      <c r="BD1206" s="1">
        <v>-1.0</v>
      </c>
      <c r="BE1206" s="1">
        <v>-1.0</v>
      </c>
      <c r="BF1206" s="1">
        <v>-1.0</v>
      </c>
      <c r="BG1206" s="1">
        <v>-1.0</v>
      </c>
      <c r="BH1206" s="1">
        <v>-1.0</v>
      </c>
      <c r="BI1206" s="1">
        <v>-1.0</v>
      </c>
      <c r="BJ1206" s="1">
        <v>1.0</v>
      </c>
      <c r="BK1206" s="1">
        <v>-1.0</v>
      </c>
      <c r="BL1206" s="1">
        <v>-1.0</v>
      </c>
      <c r="BM1206" s="1">
        <v>1.0</v>
      </c>
      <c r="BN1206" s="1">
        <v>-1.0</v>
      </c>
      <c r="BO1206" s="1">
        <v>-1.0</v>
      </c>
      <c r="BP1206" s="1">
        <v>-1.0</v>
      </c>
      <c r="BQ1206" s="1">
        <v>1.0</v>
      </c>
      <c r="BR1206" s="1">
        <v>1.0</v>
      </c>
      <c r="BS1206" s="1">
        <v>-1.0</v>
      </c>
      <c r="BT1206" s="1">
        <v>-1.0</v>
      </c>
      <c r="BU1206" s="1">
        <v>1.0</v>
      </c>
      <c r="BV1206" s="1">
        <v>-1.0</v>
      </c>
      <c r="BW1206" s="1">
        <v>-1.0</v>
      </c>
      <c r="BX1206" s="1">
        <v>-1.0</v>
      </c>
      <c r="BY1206" s="1">
        <v>-1.0</v>
      </c>
      <c r="BZ1206" s="1">
        <v>1.0</v>
      </c>
      <c r="CA1206" s="1">
        <v>-1.0</v>
      </c>
      <c r="CB1206" s="1">
        <v>-1.0</v>
      </c>
      <c r="CC1206" s="1">
        <v>-1.0</v>
      </c>
      <c r="CD1206" s="1">
        <v>40572.0</v>
      </c>
    </row>
    <row r="1207">
      <c r="A1207" s="1">
        <v>2.1289758E7</v>
      </c>
      <c r="B1207" s="1" t="s">
        <v>6588</v>
      </c>
      <c r="C1207" s="1" t="s">
        <v>6589</v>
      </c>
      <c r="D1207" s="1" t="s">
        <v>6590</v>
      </c>
      <c r="E1207" s="1" t="s">
        <v>85</v>
      </c>
      <c r="F1207" s="1" t="s">
        <v>6591</v>
      </c>
      <c r="G1207" s="1" t="s">
        <v>6592</v>
      </c>
      <c r="H1207" s="1" t="s">
        <v>6593</v>
      </c>
      <c r="I1207" s="1">
        <v>5791944.0</v>
      </c>
      <c r="J1207" s="1">
        <v>41369.0</v>
      </c>
      <c r="M1207" s="1">
        <v>0.0</v>
      </c>
      <c r="N1207" s="1">
        <v>1.0</v>
      </c>
      <c r="O1207" s="1">
        <v>1.0</v>
      </c>
      <c r="P1207" s="1" t="s">
        <v>89</v>
      </c>
      <c r="Q1207" s="1" t="s">
        <v>90</v>
      </c>
      <c r="R1207" s="1">
        <v>40.82096</v>
      </c>
      <c r="S1207" s="1">
        <v>-73.9531</v>
      </c>
      <c r="T1207" s="1" t="s">
        <v>91</v>
      </c>
      <c r="U1207" s="1" t="s">
        <v>113</v>
      </c>
      <c r="V1207" s="1">
        <v>1.0</v>
      </c>
      <c r="W1207" s="1">
        <v>1.0</v>
      </c>
      <c r="X1207" s="1">
        <v>1.0</v>
      </c>
      <c r="Y1207" s="1">
        <v>1.0</v>
      </c>
      <c r="Z1207" s="1" t="s">
        <v>93</v>
      </c>
      <c r="AA1207" s="1" t="s">
        <v>6594</v>
      </c>
      <c r="AB1207" s="1">
        <v>55.0</v>
      </c>
      <c r="AC1207" s="1">
        <v>1.0</v>
      </c>
      <c r="AD1207" s="1">
        <v>30.0</v>
      </c>
      <c r="AE1207" s="1">
        <v>2.0</v>
      </c>
      <c r="AF1207" s="1" t="s">
        <v>378</v>
      </c>
      <c r="AG1207" s="1">
        <v>1.0</v>
      </c>
      <c r="AH1207" s="1">
        <v>0.0</v>
      </c>
      <c r="AI1207" s="1">
        <v>0.0</v>
      </c>
      <c r="AJ1207" s="1">
        <v>0.0</v>
      </c>
      <c r="AK1207" s="1">
        <v>0.0</v>
      </c>
      <c r="AL1207" s="1">
        <v>1.0</v>
      </c>
      <c r="AM1207" s="1">
        <v>0.0</v>
      </c>
      <c r="AN1207" s="1">
        <v>100.0</v>
      </c>
      <c r="AO1207" s="1">
        <v>8.0</v>
      </c>
      <c r="AP1207" s="1">
        <v>2.0</v>
      </c>
      <c r="AQ1207" s="1">
        <v>10.0</v>
      </c>
      <c r="AR1207" s="1">
        <v>10.0</v>
      </c>
      <c r="AS1207" s="1">
        <v>10.0</v>
      </c>
      <c r="AT1207" s="1">
        <v>10.0</v>
      </c>
      <c r="AU1207" s="1">
        <v>0.0</v>
      </c>
      <c r="AV1207" s="1" t="s">
        <v>105</v>
      </c>
      <c r="AW1207" s="1">
        <v>1.0</v>
      </c>
      <c r="AX1207" s="1">
        <v>0.0</v>
      </c>
      <c r="AY1207" s="1">
        <v>1.0</v>
      </c>
      <c r="AZ1207" s="1">
        <v>0.0</v>
      </c>
      <c r="BA1207" s="1">
        <v>0.05</v>
      </c>
      <c r="BB1207" s="1">
        <v>-1.0</v>
      </c>
      <c r="BC1207" s="1">
        <v>1.0</v>
      </c>
      <c r="BD1207" s="1">
        <v>-1.0</v>
      </c>
      <c r="BE1207" s="1">
        <v>-1.0</v>
      </c>
      <c r="BF1207" s="1">
        <v>-1.0</v>
      </c>
      <c r="BG1207" s="1">
        <v>-1.0</v>
      </c>
      <c r="BH1207" s="1">
        <v>-1.0</v>
      </c>
      <c r="BI1207" s="1">
        <v>-1.0</v>
      </c>
      <c r="BJ1207" s="1">
        <v>1.0</v>
      </c>
      <c r="BK1207" s="1">
        <v>1.0</v>
      </c>
      <c r="BL1207" s="1">
        <v>1.0</v>
      </c>
      <c r="BM1207" s="1">
        <v>-1.0</v>
      </c>
      <c r="BN1207" s="1">
        <v>-1.0</v>
      </c>
      <c r="BO1207" s="1">
        <v>-1.0</v>
      </c>
      <c r="BP1207" s="1">
        <v>-1.0</v>
      </c>
      <c r="BQ1207" s="1">
        <v>-1.0</v>
      </c>
      <c r="BR1207" s="1">
        <v>-1.0</v>
      </c>
      <c r="BS1207" s="1">
        <v>-1.0</v>
      </c>
      <c r="BT1207" s="1">
        <v>-1.0</v>
      </c>
      <c r="BU1207" s="1">
        <v>1.0</v>
      </c>
      <c r="BV1207" s="1">
        <v>-1.0</v>
      </c>
      <c r="BW1207" s="1">
        <v>-1.0</v>
      </c>
      <c r="BX1207" s="1">
        <v>-1.0</v>
      </c>
      <c r="BY1207" s="1">
        <v>-1.0</v>
      </c>
      <c r="BZ1207" s="1">
        <v>-1.0</v>
      </c>
      <c r="CA1207" s="1">
        <v>-1.0</v>
      </c>
      <c r="CB1207" s="1">
        <v>-1.0</v>
      </c>
      <c r="CC1207" s="1">
        <v>-1.0</v>
      </c>
      <c r="CD1207" s="1">
        <v>40581.0</v>
      </c>
    </row>
    <row r="1208">
      <c r="A1208" s="1">
        <v>1.3018811E7</v>
      </c>
      <c r="B1208" s="1" t="s">
        <v>6595</v>
      </c>
      <c r="C1208" s="1" t="s">
        <v>6596</v>
      </c>
      <c r="D1208" s="1" t="s">
        <v>6596</v>
      </c>
      <c r="E1208" s="1" t="s">
        <v>85</v>
      </c>
      <c r="I1208" s="1">
        <v>7.1865037E7</v>
      </c>
      <c r="J1208" s="1">
        <v>42503.0</v>
      </c>
      <c r="M1208" s="1">
        <v>0.0</v>
      </c>
      <c r="N1208" s="1">
        <v>1.0</v>
      </c>
      <c r="O1208" s="1">
        <v>0.0</v>
      </c>
      <c r="P1208" s="1" t="s">
        <v>89</v>
      </c>
      <c r="Q1208" s="1" t="s">
        <v>90</v>
      </c>
      <c r="R1208" s="1">
        <v>40.82032</v>
      </c>
      <c r="S1208" s="1">
        <v>-73.94457</v>
      </c>
      <c r="T1208" s="1" t="s">
        <v>91</v>
      </c>
      <c r="U1208" s="1" t="s">
        <v>113</v>
      </c>
      <c r="V1208" s="1">
        <v>2.0</v>
      </c>
      <c r="W1208" s="1">
        <v>1.0</v>
      </c>
      <c r="X1208" s="1">
        <v>1.0</v>
      </c>
      <c r="Y1208" s="1">
        <v>1.0</v>
      </c>
      <c r="Z1208" s="1" t="s">
        <v>93</v>
      </c>
      <c r="AA1208" s="1" t="s">
        <v>6597</v>
      </c>
      <c r="AB1208" s="1">
        <v>49.0</v>
      </c>
      <c r="AC1208" s="1">
        <v>1.0</v>
      </c>
      <c r="AD1208" s="1">
        <v>0.0</v>
      </c>
      <c r="AE1208" s="1">
        <v>3.0</v>
      </c>
      <c r="AF1208" s="1" t="s">
        <v>349</v>
      </c>
      <c r="AG1208" s="1">
        <v>1.0</v>
      </c>
      <c r="AH1208" s="1">
        <v>0.0</v>
      </c>
      <c r="AI1208" s="1">
        <v>0.0</v>
      </c>
      <c r="AJ1208" s="1">
        <v>0.0</v>
      </c>
      <c r="AK1208" s="1">
        <v>0.0</v>
      </c>
      <c r="AL1208" s="1">
        <v>0.0</v>
      </c>
      <c r="AM1208" s="1">
        <v>0.0</v>
      </c>
      <c r="AU1208" s="1">
        <v>0.0</v>
      </c>
      <c r="AV1208" s="1" t="s">
        <v>105</v>
      </c>
      <c r="AW1208" s="1">
        <v>1.0</v>
      </c>
      <c r="AX1208" s="1">
        <v>0.0</v>
      </c>
      <c r="AY1208" s="1">
        <v>1.0</v>
      </c>
      <c r="AZ1208" s="1">
        <v>0.0</v>
      </c>
      <c r="BB1208" s="1">
        <v>-1.0</v>
      </c>
      <c r="BC1208" s="1">
        <v>1.0</v>
      </c>
      <c r="BD1208" s="1">
        <v>-1.0</v>
      </c>
      <c r="BE1208" s="1">
        <v>-1.0</v>
      </c>
      <c r="BF1208" s="1">
        <v>-1.0</v>
      </c>
      <c r="BG1208" s="1">
        <v>-1.0</v>
      </c>
      <c r="BH1208" s="1">
        <v>-1.0</v>
      </c>
      <c r="BI1208" s="1">
        <v>-1.0</v>
      </c>
      <c r="BJ1208" s="1">
        <v>1.0</v>
      </c>
      <c r="BK1208" s="1">
        <v>-1.0</v>
      </c>
      <c r="BL1208" s="1">
        <v>-1.0</v>
      </c>
      <c r="BM1208" s="1">
        <v>-1.0</v>
      </c>
      <c r="BN1208" s="1">
        <v>-1.0</v>
      </c>
      <c r="BO1208" s="1">
        <v>-1.0</v>
      </c>
      <c r="BP1208" s="1">
        <v>-1.0</v>
      </c>
      <c r="BQ1208" s="1">
        <v>-1.0</v>
      </c>
      <c r="BR1208" s="1">
        <v>-1.0</v>
      </c>
      <c r="BS1208" s="1">
        <v>-1.0</v>
      </c>
      <c r="BT1208" s="1">
        <v>-1.0</v>
      </c>
      <c r="BU1208" s="1">
        <v>1.0</v>
      </c>
      <c r="BV1208" s="1">
        <v>-1.0</v>
      </c>
      <c r="BW1208" s="1">
        <v>-1.0</v>
      </c>
      <c r="BX1208" s="1">
        <v>-1.0</v>
      </c>
      <c r="BY1208" s="1">
        <v>-1.0</v>
      </c>
      <c r="BZ1208" s="1">
        <v>-1.0</v>
      </c>
      <c r="CA1208" s="1">
        <v>1.0</v>
      </c>
      <c r="CB1208" s="1">
        <v>-1.0</v>
      </c>
      <c r="CC1208" s="1">
        <v>1.0</v>
      </c>
      <c r="CD1208" s="1">
        <v>40583.0</v>
      </c>
    </row>
    <row r="1209">
      <c r="A1209" s="1">
        <v>2.0541408E7</v>
      </c>
      <c r="B1209" s="1" t="s">
        <v>6598</v>
      </c>
      <c r="C1209" s="1" t="s">
        <v>6599</v>
      </c>
      <c r="D1209" s="1" t="s">
        <v>6600</v>
      </c>
      <c r="E1209" s="1" t="s">
        <v>85</v>
      </c>
      <c r="F1209" s="1" t="s">
        <v>6601</v>
      </c>
      <c r="G1209" s="1" t="s">
        <v>6602</v>
      </c>
      <c r="H1209" s="1" t="s">
        <v>6603</v>
      </c>
      <c r="I1209" s="1">
        <v>8.7951927E7</v>
      </c>
      <c r="J1209" s="1">
        <v>42586.0</v>
      </c>
      <c r="M1209" s="1">
        <v>0.0</v>
      </c>
      <c r="N1209" s="1">
        <v>1.0</v>
      </c>
      <c r="O1209" s="1">
        <v>1.0</v>
      </c>
      <c r="P1209" s="1" t="s">
        <v>89</v>
      </c>
      <c r="Q1209" s="1" t="s">
        <v>90</v>
      </c>
      <c r="R1209" s="1">
        <v>40.80046</v>
      </c>
      <c r="S1209" s="1">
        <v>-73.96598</v>
      </c>
      <c r="T1209" s="1" t="s">
        <v>91</v>
      </c>
      <c r="U1209" s="1" t="s">
        <v>113</v>
      </c>
      <c r="V1209" s="1">
        <v>2.0</v>
      </c>
      <c r="W1209" s="1">
        <v>1.0</v>
      </c>
      <c r="X1209" s="1">
        <v>1.0</v>
      </c>
      <c r="Y1209" s="1">
        <v>1.0</v>
      </c>
      <c r="Z1209" s="1" t="s">
        <v>93</v>
      </c>
      <c r="AA1209" s="1" t="s">
        <v>6604</v>
      </c>
      <c r="AB1209" s="1">
        <v>75.0</v>
      </c>
      <c r="AC1209" s="1">
        <v>1.0</v>
      </c>
      <c r="AD1209" s="1">
        <v>10.0</v>
      </c>
      <c r="AE1209" s="1">
        <v>1.0</v>
      </c>
      <c r="AF1209" s="1" t="s">
        <v>692</v>
      </c>
      <c r="AG1209" s="1">
        <v>1.0</v>
      </c>
      <c r="AH1209" s="1">
        <v>0.0</v>
      </c>
      <c r="AI1209" s="1">
        <v>0.0</v>
      </c>
      <c r="AJ1209" s="1">
        <v>0.0</v>
      </c>
      <c r="AK1209" s="1">
        <v>0.0</v>
      </c>
      <c r="AL1209" s="1">
        <v>5.0</v>
      </c>
      <c r="AM1209" s="1">
        <v>0.0</v>
      </c>
      <c r="AN1209" s="1">
        <v>90.0</v>
      </c>
      <c r="AO1209" s="1">
        <v>10.0</v>
      </c>
      <c r="AP1209" s="1">
        <v>9.0</v>
      </c>
      <c r="AQ1209" s="1">
        <v>10.0</v>
      </c>
      <c r="AR1209" s="1">
        <v>10.0</v>
      </c>
      <c r="AS1209" s="1">
        <v>10.0</v>
      </c>
      <c r="AT1209" s="1">
        <v>10.0</v>
      </c>
      <c r="AU1209" s="1">
        <v>1.0</v>
      </c>
      <c r="AV1209" s="1" t="s">
        <v>105</v>
      </c>
      <c r="AW1209" s="1">
        <v>1.0</v>
      </c>
      <c r="AX1209" s="1">
        <v>0.0</v>
      </c>
      <c r="AY1209" s="1">
        <v>1.0</v>
      </c>
      <c r="AZ1209" s="1">
        <v>0.0</v>
      </c>
      <c r="BA1209" s="1">
        <v>0.22</v>
      </c>
      <c r="BB1209" s="1">
        <v>-1.0</v>
      </c>
      <c r="BC1209" s="1">
        <v>1.0</v>
      </c>
      <c r="BD1209" s="1">
        <v>-1.0</v>
      </c>
      <c r="BE1209" s="1">
        <v>-1.0</v>
      </c>
      <c r="BF1209" s="1">
        <v>-1.0</v>
      </c>
      <c r="BG1209" s="1">
        <v>-1.0</v>
      </c>
      <c r="BH1209" s="1">
        <v>-1.0</v>
      </c>
      <c r="BI1209" s="1">
        <v>-1.0</v>
      </c>
      <c r="BJ1209" s="1">
        <v>-1.0</v>
      </c>
      <c r="BK1209" s="1">
        <v>-1.0</v>
      </c>
      <c r="BL1209" s="1">
        <v>-1.0</v>
      </c>
      <c r="BM1209" s="1">
        <v>-1.0</v>
      </c>
      <c r="BN1209" s="1">
        <v>1.0</v>
      </c>
      <c r="BO1209" s="1">
        <v>-1.0</v>
      </c>
      <c r="BP1209" s="1">
        <v>-1.0</v>
      </c>
      <c r="BQ1209" s="1">
        <v>-1.0</v>
      </c>
      <c r="BR1209" s="1">
        <v>-1.0</v>
      </c>
      <c r="BS1209" s="1">
        <v>-1.0</v>
      </c>
      <c r="BT1209" s="1">
        <v>-1.0</v>
      </c>
      <c r="BU1209" s="1">
        <v>1.0</v>
      </c>
      <c r="BV1209" s="1">
        <v>-1.0</v>
      </c>
      <c r="BW1209" s="1">
        <v>1.0</v>
      </c>
      <c r="BX1209" s="1">
        <v>-1.0</v>
      </c>
      <c r="BY1209" s="1">
        <v>-1.0</v>
      </c>
      <c r="BZ1209" s="1">
        <v>1.0</v>
      </c>
      <c r="CA1209" s="1">
        <v>-1.0</v>
      </c>
      <c r="CB1209" s="1">
        <v>-1.0</v>
      </c>
      <c r="CC1209" s="1">
        <v>-1.0</v>
      </c>
      <c r="CD1209" s="1">
        <v>40677.0</v>
      </c>
    </row>
    <row r="1210">
      <c r="A1210" s="1">
        <v>2.9775749E7</v>
      </c>
      <c r="B1210" s="1" t="s">
        <v>6605</v>
      </c>
      <c r="C1210" s="1" t="s">
        <v>6606</v>
      </c>
      <c r="D1210" s="1" t="s">
        <v>6607</v>
      </c>
      <c r="E1210" s="1" t="s">
        <v>85</v>
      </c>
      <c r="F1210" s="1" t="s">
        <v>6608</v>
      </c>
      <c r="G1210" s="1" t="s">
        <v>6609</v>
      </c>
      <c r="I1210" s="1">
        <v>3.9607226E7</v>
      </c>
      <c r="J1210" s="1">
        <v>42211.0</v>
      </c>
      <c r="K1210" s="1" t="s">
        <v>134</v>
      </c>
      <c r="L1210" s="1">
        <v>1.0</v>
      </c>
      <c r="M1210" s="1">
        <v>0.0</v>
      </c>
      <c r="N1210" s="1">
        <v>1.0</v>
      </c>
      <c r="O1210" s="1">
        <v>0.0</v>
      </c>
      <c r="P1210" s="1" t="s">
        <v>184</v>
      </c>
      <c r="Q1210" s="1" t="s">
        <v>124</v>
      </c>
      <c r="R1210" s="1">
        <v>40.6885599999999</v>
      </c>
      <c r="S1210" s="1">
        <v>-73.91903</v>
      </c>
      <c r="T1210" s="1" t="s">
        <v>91</v>
      </c>
      <c r="U1210" s="1" t="s">
        <v>92</v>
      </c>
      <c r="V1210" s="1">
        <v>3.0</v>
      </c>
      <c r="W1210" s="1">
        <v>1.0</v>
      </c>
      <c r="X1210" s="1">
        <v>1.0</v>
      </c>
      <c r="Y1210" s="1">
        <v>1.0</v>
      </c>
      <c r="Z1210" s="1" t="s">
        <v>93</v>
      </c>
      <c r="AA1210" s="1" t="s">
        <v>6610</v>
      </c>
      <c r="AB1210" s="1">
        <v>119.0</v>
      </c>
      <c r="AC1210" s="1">
        <v>1.0</v>
      </c>
      <c r="AD1210" s="1">
        <v>0.0</v>
      </c>
      <c r="AE1210" s="1">
        <v>3.0</v>
      </c>
      <c r="AF1210" s="1" t="s">
        <v>104</v>
      </c>
      <c r="AG1210" s="1">
        <v>1.0</v>
      </c>
      <c r="AH1210" s="1">
        <v>3.0</v>
      </c>
      <c r="AI1210" s="1">
        <v>3.0</v>
      </c>
      <c r="AJ1210" s="1">
        <v>4.0</v>
      </c>
      <c r="AK1210" s="1">
        <v>4.0</v>
      </c>
      <c r="AL1210" s="1">
        <v>6.0</v>
      </c>
      <c r="AM1210" s="1">
        <v>6.0</v>
      </c>
      <c r="AN1210" s="1">
        <v>97.0</v>
      </c>
      <c r="AO1210" s="1">
        <v>10.0</v>
      </c>
      <c r="AP1210" s="1">
        <v>10.0</v>
      </c>
      <c r="AQ1210" s="1">
        <v>10.0</v>
      </c>
      <c r="AR1210" s="1">
        <v>10.0</v>
      </c>
      <c r="AS1210" s="1">
        <v>9.0</v>
      </c>
      <c r="AT1210" s="1">
        <v>10.0</v>
      </c>
      <c r="AU1210" s="1">
        <v>1.0</v>
      </c>
      <c r="AV1210" s="1" t="s">
        <v>117</v>
      </c>
      <c r="AW1210" s="1">
        <v>1.0</v>
      </c>
      <c r="AX1210" s="1">
        <v>1.0</v>
      </c>
      <c r="AY1210" s="1">
        <v>0.0</v>
      </c>
      <c r="AZ1210" s="1">
        <v>0.0</v>
      </c>
      <c r="BA1210" s="1">
        <v>0.79</v>
      </c>
      <c r="BB1210" s="1">
        <v>-1.0</v>
      </c>
      <c r="BC1210" s="1">
        <v>1.0</v>
      </c>
      <c r="BD1210" s="1">
        <v>-1.0</v>
      </c>
      <c r="BE1210" s="1">
        <v>-1.0</v>
      </c>
      <c r="BF1210" s="1">
        <v>-1.0</v>
      </c>
      <c r="BG1210" s="1">
        <v>-1.0</v>
      </c>
      <c r="BH1210" s="1">
        <v>-1.0</v>
      </c>
      <c r="BI1210" s="1">
        <v>-1.0</v>
      </c>
      <c r="BJ1210" s="1">
        <v>1.0</v>
      </c>
      <c r="BK1210" s="1">
        <v>-1.0</v>
      </c>
      <c r="BL1210" s="1">
        <v>-1.0</v>
      </c>
      <c r="BM1210" s="1">
        <v>1.0</v>
      </c>
      <c r="BN1210" s="1">
        <v>-1.0</v>
      </c>
      <c r="BO1210" s="1">
        <v>-1.0</v>
      </c>
      <c r="BP1210" s="1">
        <v>-1.0</v>
      </c>
      <c r="BQ1210" s="1">
        <v>-1.0</v>
      </c>
      <c r="BR1210" s="1">
        <v>-1.0</v>
      </c>
      <c r="BS1210" s="1">
        <v>-1.0</v>
      </c>
      <c r="BT1210" s="1">
        <v>-1.0</v>
      </c>
      <c r="BU1210" s="1">
        <v>1.0</v>
      </c>
      <c r="BV1210" s="1">
        <v>-1.0</v>
      </c>
      <c r="BW1210" s="1">
        <v>-1.0</v>
      </c>
      <c r="BX1210" s="1">
        <v>-1.0</v>
      </c>
      <c r="BY1210" s="1">
        <v>-1.0</v>
      </c>
      <c r="BZ1210" s="1">
        <v>1.0</v>
      </c>
      <c r="CA1210" s="1">
        <v>-1.0</v>
      </c>
      <c r="CB1210" s="1">
        <v>-1.0</v>
      </c>
      <c r="CC1210" s="1">
        <v>-1.0</v>
      </c>
      <c r="CD1210" s="1">
        <v>40719.0</v>
      </c>
    </row>
    <row r="1211">
      <c r="A1211" s="1">
        <v>3.1623508E7</v>
      </c>
      <c r="B1211" s="1" t="s">
        <v>6611</v>
      </c>
      <c r="E1211" s="1" t="s">
        <v>85</v>
      </c>
      <c r="H1211" s="1" t="s">
        <v>6612</v>
      </c>
      <c r="I1211" s="1">
        <v>2.6738513E7</v>
      </c>
      <c r="J1211" s="1">
        <v>42030.0</v>
      </c>
      <c r="K1211" s="1" t="s">
        <v>134</v>
      </c>
      <c r="L1211" s="1">
        <v>1.0</v>
      </c>
      <c r="M1211" s="1">
        <v>0.0</v>
      </c>
      <c r="N1211" s="1">
        <v>3.0</v>
      </c>
      <c r="O1211" s="1">
        <v>0.0</v>
      </c>
      <c r="P1211" s="1" t="s">
        <v>184</v>
      </c>
      <c r="Q1211" s="1" t="s">
        <v>124</v>
      </c>
      <c r="R1211" s="1">
        <v>40.69187</v>
      </c>
      <c r="S1211" s="1">
        <v>-73.91464</v>
      </c>
      <c r="T1211" s="1" t="s">
        <v>91</v>
      </c>
      <c r="U1211" s="1" t="s">
        <v>92</v>
      </c>
      <c r="V1211" s="1">
        <v>7.0</v>
      </c>
      <c r="W1211" s="1">
        <v>1.0</v>
      </c>
      <c r="X1211" s="1">
        <v>3.0</v>
      </c>
      <c r="Y1211" s="1">
        <v>3.0</v>
      </c>
      <c r="Z1211" s="1" t="s">
        <v>93</v>
      </c>
      <c r="AA1211" s="1" t="s">
        <v>6613</v>
      </c>
      <c r="AB1211" s="1">
        <v>135.0</v>
      </c>
      <c r="AC1211" s="1">
        <v>1.0</v>
      </c>
      <c r="AD1211" s="1">
        <v>0.0</v>
      </c>
      <c r="AE1211" s="1">
        <v>7.0</v>
      </c>
      <c r="AF1211" s="1" t="s">
        <v>443</v>
      </c>
      <c r="AG1211" s="1">
        <v>1.0</v>
      </c>
      <c r="AH1211" s="1">
        <v>0.0</v>
      </c>
      <c r="AI1211" s="1">
        <v>0.0</v>
      </c>
      <c r="AJ1211" s="1">
        <v>16.0</v>
      </c>
      <c r="AK1211" s="1">
        <v>204.0</v>
      </c>
      <c r="AL1211" s="1">
        <v>0.0</v>
      </c>
      <c r="AM1211" s="1">
        <v>0.0</v>
      </c>
      <c r="AU1211" s="1">
        <v>0.0</v>
      </c>
      <c r="AV1211" s="1" t="s">
        <v>105</v>
      </c>
      <c r="AW1211" s="1">
        <v>3.0</v>
      </c>
      <c r="AX1211" s="1">
        <v>1.0</v>
      </c>
      <c r="AY1211" s="1">
        <v>2.0</v>
      </c>
      <c r="AZ1211" s="1">
        <v>0.0</v>
      </c>
      <c r="BB1211" s="1">
        <v>-1.0</v>
      </c>
      <c r="BC1211" s="1">
        <v>-1.0</v>
      </c>
      <c r="BD1211" s="1">
        <v>-1.0</v>
      </c>
      <c r="BE1211" s="1">
        <v>-1.0</v>
      </c>
      <c r="BF1211" s="1">
        <v>-1.0</v>
      </c>
      <c r="BG1211" s="1">
        <v>-1.0</v>
      </c>
      <c r="BH1211" s="1">
        <v>-1.0</v>
      </c>
      <c r="BI1211" s="1">
        <v>-1.0</v>
      </c>
      <c r="BJ1211" s="1">
        <v>1.0</v>
      </c>
      <c r="BK1211" s="1">
        <v>-1.0</v>
      </c>
      <c r="BL1211" s="1">
        <v>-1.0</v>
      </c>
      <c r="BM1211" s="1">
        <v>-1.0</v>
      </c>
      <c r="BN1211" s="1">
        <v>-1.0</v>
      </c>
      <c r="BO1211" s="1">
        <v>-1.0</v>
      </c>
      <c r="BP1211" s="1">
        <v>-1.0</v>
      </c>
      <c r="BQ1211" s="1">
        <v>-1.0</v>
      </c>
      <c r="BR1211" s="1">
        <v>-1.0</v>
      </c>
      <c r="BS1211" s="1">
        <v>-1.0</v>
      </c>
      <c r="BT1211" s="1">
        <v>-1.0</v>
      </c>
      <c r="BU1211" s="1">
        <v>1.0</v>
      </c>
      <c r="BV1211" s="1">
        <v>-1.0</v>
      </c>
      <c r="BW1211" s="1">
        <v>-1.0</v>
      </c>
      <c r="BX1211" s="1">
        <v>-1.0</v>
      </c>
      <c r="BY1211" s="1">
        <v>-1.0</v>
      </c>
      <c r="BZ1211" s="1">
        <v>-1.0</v>
      </c>
      <c r="CA1211" s="1">
        <v>1.0</v>
      </c>
      <c r="CB1211" s="1">
        <v>-1.0</v>
      </c>
      <c r="CC1211" s="1">
        <v>-1.0</v>
      </c>
      <c r="CD1211" s="1">
        <v>40762.0</v>
      </c>
    </row>
    <row r="1212">
      <c r="A1212" s="1">
        <v>2.965348E7</v>
      </c>
      <c r="B1212" s="1" t="s">
        <v>6614</v>
      </c>
      <c r="C1212" s="1" t="s">
        <v>6615</v>
      </c>
      <c r="D1212" s="1" t="s">
        <v>6616</v>
      </c>
      <c r="E1212" s="1" t="s">
        <v>85</v>
      </c>
      <c r="F1212" s="1" t="s">
        <v>6617</v>
      </c>
      <c r="G1212" s="1" t="s">
        <v>6618</v>
      </c>
      <c r="H1212" s="1" t="s">
        <v>1785</v>
      </c>
      <c r="I1212" s="1">
        <v>1.37358866E8</v>
      </c>
      <c r="J1212" s="1">
        <v>42913.0</v>
      </c>
      <c r="K1212" s="1" t="s">
        <v>134</v>
      </c>
      <c r="L1212" s="1">
        <v>1.0</v>
      </c>
      <c r="M1212" s="1">
        <v>1.0</v>
      </c>
      <c r="N1212" s="1">
        <v>115.0</v>
      </c>
      <c r="O1212" s="1">
        <v>0.0</v>
      </c>
      <c r="P1212" s="1" t="s">
        <v>111</v>
      </c>
      <c r="Q1212" s="1" t="s">
        <v>112</v>
      </c>
      <c r="R1212" s="1">
        <v>40.74293</v>
      </c>
      <c r="S1212" s="1">
        <v>-73.87908</v>
      </c>
      <c r="T1212" s="1" t="s">
        <v>150</v>
      </c>
      <c r="U1212" s="1" t="s">
        <v>113</v>
      </c>
      <c r="V1212" s="1">
        <v>1.0</v>
      </c>
      <c r="W1212" s="1">
        <v>2.0</v>
      </c>
      <c r="X1212" s="1">
        <v>1.0</v>
      </c>
      <c r="Y1212" s="1">
        <v>1.0</v>
      </c>
      <c r="Z1212" s="1" t="s">
        <v>93</v>
      </c>
      <c r="AA1212" s="1" t="s">
        <v>6619</v>
      </c>
      <c r="AB1212" s="1">
        <v>42.0</v>
      </c>
      <c r="AC1212" s="1">
        <v>1.0</v>
      </c>
      <c r="AD1212" s="1">
        <v>0.0</v>
      </c>
      <c r="AE1212" s="1">
        <v>30.0</v>
      </c>
      <c r="AF1212" s="1" t="s">
        <v>95</v>
      </c>
      <c r="AG1212" s="1">
        <v>1.0</v>
      </c>
      <c r="AH1212" s="1">
        <v>0.0</v>
      </c>
      <c r="AI1212" s="1">
        <v>0.0</v>
      </c>
      <c r="AJ1212" s="1">
        <v>0.0</v>
      </c>
      <c r="AK1212" s="1">
        <v>0.0</v>
      </c>
      <c r="AL1212" s="1">
        <v>0.0</v>
      </c>
      <c r="AM1212" s="1">
        <v>0.0</v>
      </c>
      <c r="AU1212" s="1">
        <v>0.0</v>
      </c>
      <c r="AV1212" s="1" t="s">
        <v>117</v>
      </c>
      <c r="AW1212" s="1">
        <v>103.0</v>
      </c>
      <c r="AX1212" s="1">
        <v>2.0</v>
      </c>
      <c r="AY1212" s="1">
        <v>101.0</v>
      </c>
      <c r="AZ1212" s="1">
        <v>0.0</v>
      </c>
      <c r="BB1212" s="1">
        <v>-1.0</v>
      </c>
      <c r="BC1212" s="1">
        <v>1.0</v>
      </c>
      <c r="BD1212" s="1">
        <v>-1.0</v>
      </c>
      <c r="BE1212" s="1">
        <v>-1.0</v>
      </c>
      <c r="BF1212" s="1">
        <v>-1.0</v>
      </c>
      <c r="BG1212" s="1">
        <v>-1.0</v>
      </c>
      <c r="BH1212" s="1">
        <v>1.0</v>
      </c>
      <c r="BI1212" s="1">
        <v>-1.0</v>
      </c>
      <c r="BJ1212" s="1">
        <v>-1.0</v>
      </c>
      <c r="BK1212" s="1">
        <v>-1.0</v>
      </c>
      <c r="BL1212" s="1">
        <v>-1.0</v>
      </c>
      <c r="BM1212" s="1">
        <v>-1.0</v>
      </c>
      <c r="BN1212" s="1">
        <v>-1.0</v>
      </c>
      <c r="BO1212" s="1">
        <v>-1.0</v>
      </c>
      <c r="BP1212" s="1">
        <v>-1.0</v>
      </c>
      <c r="BQ1212" s="1">
        <v>-1.0</v>
      </c>
      <c r="BR1212" s="1">
        <v>-1.0</v>
      </c>
      <c r="BS1212" s="1">
        <v>1.0</v>
      </c>
      <c r="BT1212" s="1">
        <v>-1.0</v>
      </c>
      <c r="BU1212" s="1">
        <v>1.0</v>
      </c>
      <c r="BV1212" s="1">
        <v>1.0</v>
      </c>
      <c r="BW1212" s="1">
        <v>-1.0</v>
      </c>
      <c r="BX1212" s="1">
        <v>-1.0</v>
      </c>
      <c r="BY1212" s="1">
        <v>-1.0</v>
      </c>
      <c r="BZ1212" s="1">
        <v>-1.0</v>
      </c>
      <c r="CA1212" s="1">
        <v>-1.0</v>
      </c>
      <c r="CB1212" s="1">
        <v>-1.0</v>
      </c>
      <c r="CC1212" s="1">
        <v>-1.0</v>
      </c>
      <c r="CD1212" s="1">
        <v>40786.0</v>
      </c>
    </row>
    <row r="1213">
      <c r="A1213" s="1">
        <v>9897418.0</v>
      </c>
      <c r="B1213" s="1" t="s">
        <v>6620</v>
      </c>
      <c r="C1213" s="1" t="s">
        <v>6621</v>
      </c>
      <c r="D1213" s="1" t="s">
        <v>6621</v>
      </c>
      <c r="E1213" s="1" t="s">
        <v>85</v>
      </c>
      <c r="I1213" s="1">
        <v>4.9120239E7</v>
      </c>
      <c r="J1213" s="1">
        <v>42323.0</v>
      </c>
      <c r="M1213" s="1">
        <v>0.0</v>
      </c>
      <c r="N1213" s="1">
        <v>1.0</v>
      </c>
      <c r="O1213" s="1">
        <v>1.0</v>
      </c>
      <c r="P1213" s="1" t="s">
        <v>89</v>
      </c>
      <c r="Q1213" s="1" t="s">
        <v>613</v>
      </c>
      <c r="R1213" s="1">
        <v>40.81437</v>
      </c>
      <c r="S1213" s="1">
        <v>-73.93833</v>
      </c>
      <c r="T1213" s="1" t="s">
        <v>91</v>
      </c>
      <c r="U1213" s="1" t="s">
        <v>92</v>
      </c>
      <c r="V1213" s="1">
        <v>2.0</v>
      </c>
      <c r="W1213" s="1">
        <v>1.0</v>
      </c>
      <c r="X1213" s="1">
        <v>1.0</v>
      </c>
      <c r="Y1213" s="1">
        <v>1.0</v>
      </c>
      <c r="Z1213" s="1" t="s">
        <v>93</v>
      </c>
      <c r="AA1213" s="1" t="s">
        <v>6622</v>
      </c>
      <c r="AB1213" s="1">
        <v>120.0</v>
      </c>
      <c r="AC1213" s="1">
        <v>1.0</v>
      </c>
      <c r="AD1213" s="1">
        <v>0.0</v>
      </c>
      <c r="AE1213" s="1">
        <v>7.0</v>
      </c>
      <c r="AF1213" s="1" t="s">
        <v>1779</v>
      </c>
      <c r="AG1213" s="1">
        <v>1.0</v>
      </c>
      <c r="AH1213" s="1">
        <v>0.0</v>
      </c>
      <c r="AI1213" s="1">
        <v>0.0</v>
      </c>
      <c r="AJ1213" s="1">
        <v>0.0</v>
      </c>
      <c r="AK1213" s="1">
        <v>0.0</v>
      </c>
      <c r="AL1213" s="1">
        <v>0.0</v>
      </c>
      <c r="AM1213" s="1">
        <v>0.0</v>
      </c>
      <c r="AU1213" s="1">
        <v>0.0</v>
      </c>
      <c r="AV1213" s="1" t="s">
        <v>117</v>
      </c>
      <c r="AW1213" s="1">
        <v>1.0</v>
      </c>
      <c r="AX1213" s="1">
        <v>1.0</v>
      </c>
      <c r="AY1213" s="1">
        <v>0.0</v>
      </c>
      <c r="AZ1213" s="1">
        <v>0.0</v>
      </c>
      <c r="BB1213" s="1">
        <v>-1.0</v>
      </c>
      <c r="BC1213" s="1">
        <v>1.0</v>
      </c>
      <c r="BD1213" s="1">
        <v>-1.0</v>
      </c>
      <c r="BE1213" s="1">
        <v>-1.0</v>
      </c>
      <c r="BF1213" s="1">
        <v>-1.0</v>
      </c>
      <c r="BG1213" s="1">
        <v>-1.0</v>
      </c>
      <c r="BH1213" s="1">
        <v>-1.0</v>
      </c>
      <c r="BI1213" s="1">
        <v>-1.0</v>
      </c>
      <c r="BJ1213" s="1">
        <v>-1.0</v>
      </c>
      <c r="BK1213" s="1">
        <v>-1.0</v>
      </c>
      <c r="BL1213" s="1">
        <v>-1.0</v>
      </c>
      <c r="BM1213" s="1">
        <v>-1.0</v>
      </c>
      <c r="BN1213" s="1">
        <v>-1.0</v>
      </c>
      <c r="BO1213" s="1">
        <v>-1.0</v>
      </c>
      <c r="BP1213" s="1">
        <v>-1.0</v>
      </c>
      <c r="BQ1213" s="1">
        <v>-1.0</v>
      </c>
      <c r="BR1213" s="1">
        <v>-1.0</v>
      </c>
      <c r="BS1213" s="1">
        <v>-1.0</v>
      </c>
      <c r="BT1213" s="1">
        <v>-1.0</v>
      </c>
      <c r="BU1213" s="1">
        <v>1.0</v>
      </c>
      <c r="BV1213" s="1">
        <v>-1.0</v>
      </c>
      <c r="BW1213" s="1">
        <v>-1.0</v>
      </c>
      <c r="BX1213" s="1">
        <v>-1.0</v>
      </c>
      <c r="BY1213" s="1">
        <v>-1.0</v>
      </c>
      <c r="BZ1213" s="1">
        <v>-1.0</v>
      </c>
      <c r="CA1213" s="1">
        <v>-1.0</v>
      </c>
      <c r="CB1213" s="1">
        <v>-1.0</v>
      </c>
      <c r="CC1213" s="1">
        <v>-1.0</v>
      </c>
      <c r="CD1213" s="1">
        <v>40802.0</v>
      </c>
    </row>
    <row r="1214">
      <c r="A1214" s="1">
        <v>1444924.0</v>
      </c>
      <c r="B1214" s="1" t="s">
        <v>6623</v>
      </c>
      <c r="C1214" s="1" t="s">
        <v>6624</v>
      </c>
      <c r="D1214" s="1" t="s">
        <v>6625</v>
      </c>
      <c r="E1214" s="1" t="s">
        <v>85</v>
      </c>
      <c r="F1214" s="1" t="s">
        <v>6626</v>
      </c>
      <c r="G1214" s="1" t="s">
        <v>6627</v>
      </c>
      <c r="H1214" s="1" t="s">
        <v>6628</v>
      </c>
      <c r="I1214" s="1">
        <v>926743.0</v>
      </c>
      <c r="J1214" s="1">
        <v>40760.0</v>
      </c>
      <c r="K1214" s="1" t="s">
        <v>339</v>
      </c>
      <c r="L1214" s="1">
        <v>0.33</v>
      </c>
      <c r="M1214" s="1">
        <v>0.0</v>
      </c>
      <c r="N1214" s="1">
        <v>1.0</v>
      </c>
      <c r="O1214" s="1">
        <v>1.0</v>
      </c>
      <c r="P1214" s="1" t="s">
        <v>123</v>
      </c>
      <c r="Q1214" s="1" t="s">
        <v>124</v>
      </c>
      <c r="R1214" s="1">
        <v>40.67947</v>
      </c>
      <c r="S1214" s="1">
        <v>-73.99709</v>
      </c>
      <c r="T1214" s="1" t="s">
        <v>91</v>
      </c>
      <c r="U1214" s="1" t="s">
        <v>92</v>
      </c>
      <c r="V1214" s="1">
        <v>1.0</v>
      </c>
      <c r="W1214" s="1">
        <v>1.0</v>
      </c>
      <c r="X1214" s="1">
        <v>1.0</v>
      </c>
      <c r="Y1214" s="1">
        <v>1.0</v>
      </c>
      <c r="Z1214" s="1" t="s">
        <v>93</v>
      </c>
      <c r="AA1214" s="1" t="s">
        <v>6629</v>
      </c>
      <c r="AB1214" s="1">
        <v>100.0</v>
      </c>
      <c r="AC1214" s="1">
        <v>1.0</v>
      </c>
      <c r="AD1214" s="1">
        <v>55.0</v>
      </c>
      <c r="AE1214" s="1">
        <v>30.0</v>
      </c>
      <c r="AF1214" s="1" t="s">
        <v>291</v>
      </c>
      <c r="AG1214" s="1">
        <v>1.0</v>
      </c>
      <c r="AH1214" s="1">
        <v>30.0</v>
      </c>
      <c r="AI1214" s="1">
        <v>60.0</v>
      </c>
      <c r="AJ1214" s="1">
        <v>84.0</v>
      </c>
      <c r="AK1214" s="1">
        <v>321.0</v>
      </c>
      <c r="AL1214" s="1">
        <v>4.0</v>
      </c>
      <c r="AM1214" s="1">
        <v>1.0</v>
      </c>
      <c r="AN1214" s="1">
        <v>90.0</v>
      </c>
      <c r="AO1214" s="1">
        <v>10.0</v>
      </c>
      <c r="AP1214" s="1">
        <v>10.0</v>
      </c>
      <c r="AQ1214" s="1">
        <v>10.0</v>
      </c>
      <c r="AR1214" s="1">
        <v>9.0</v>
      </c>
      <c r="AS1214" s="1">
        <v>9.0</v>
      </c>
      <c r="AT1214" s="1">
        <v>9.0</v>
      </c>
      <c r="AU1214" s="1">
        <v>0.0</v>
      </c>
      <c r="AV1214" s="1" t="s">
        <v>96</v>
      </c>
      <c r="AW1214" s="1">
        <v>1.0</v>
      </c>
      <c r="AX1214" s="1">
        <v>1.0</v>
      </c>
      <c r="AY1214" s="1">
        <v>0.0</v>
      </c>
      <c r="AZ1214" s="1">
        <v>0.0</v>
      </c>
      <c r="BA1214" s="1">
        <v>0.06</v>
      </c>
      <c r="BB1214" s="1">
        <v>-1.0</v>
      </c>
      <c r="BC1214" s="1">
        <v>1.0</v>
      </c>
      <c r="BD1214" s="1">
        <v>-1.0</v>
      </c>
      <c r="BE1214" s="1">
        <v>-1.0</v>
      </c>
      <c r="BF1214" s="1">
        <v>-1.0</v>
      </c>
      <c r="BG1214" s="1">
        <v>-1.0</v>
      </c>
      <c r="BH1214" s="1">
        <v>1.0</v>
      </c>
      <c r="BI1214" s="1">
        <v>-1.0</v>
      </c>
      <c r="BJ1214" s="1">
        <v>1.0</v>
      </c>
      <c r="BK1214" s="1">
        <v>-1.0</v>
      </c>
      <c r="BL1214" s="1">
        <v>1.0</v>
      </c>
      <c r="BM1214" s="1">
        <v>-1.0</v>
      </c>
      <c r="BN1214" s="1">
        <v>-1.0</v>
      </c>
      <c r="BO1214" s="1">
        <v>-1.0</v>
      </c>
      <c r="BP1214" s="1">
        <v>-1.0</v>
      </c>
      <c r="BQ1214" s="1">
        <v>-1.0</v>
      </c>
      <c r="BR1214" s="1">
        <v>-1.0</v>
      </c>
      <c r="BS1214" s="1">
        <v>-1.0</v>
      </c>
      <c r="BT1214" s="1">
        <v>-1.0</v>
      </c>
      <c r="BU1214" s="1">
        <v>-1.0</v>
      </c>
      <c r="BV1214" s="1">
        <v>-1.0</v>
      </c>
      <c r="BW1214" s="1">
        <v>-1.0</v>
      </c>
      <c r="BX1214" s="1">
        <v>-1.0</v>
      </c>
      <c r="BY1214" s="1">
        <v>-1.0</v>
      </c>
      <c r="BZ1214" s="1">
        <v>-1.0</v>
      </c>
      <c r="CA1214" s="1">
        <v>-1.0</v>
      </c>
      <c r="CB1214" s="1">
        <v>-1.0</v>
      </c>
      <c r="CC1214" s="1">
        <v>-1.0</v>
      </c>
      <c r="CD1214" s="1">
        <v>40822.0</v>
      </c>
    </row>
    <row r="1215">
      <c r="A1215" s="1">
        <v>3.4390308E7</v>
      </c>
      <c r="B1215" s="1" t="s">
        <v>6630</v>
      </c>
      <c r="C1215" s="1" t="s">
        <v>6631</v>
      </c>
      <c r="D1215" s="1" t="s">
        <v>6632</v>
      </c>
      <c r="E1215" s="1" t="s">
        <v>85</v>
      </c>
      <c r="F1215" s="1" t="s">
        <v>6633</v>
      </c>
      <c r="H1215" s="1" t="s">
        <v>6634</v>
      </c>
      <c r="I1215" s="1">
        <v>2.7973267E7</v>
      </c>
      <c r="J1215" s="1">
        <v>42053.0</v>
      </c>
      <c r="K1215" s="1" t="s">
        <v>134</v>
      </c>
      <c r="L1215" s="1">
        <v>1.0</v>
      </c>
      <c r="M1215" s="1">
        <v>0.0</v>
      </c>
      <c r="N1215" s="1">
        <v>5.0</v>
      </c>
      <c r="O1215" s="1">
        <v>0.0</v>
      </c>
      <c r="P1215" s="1" t="s">
        <v>89</v>
      </c>
      <c r="Q1215" s="1" t="s">
        <v>90</v>
      </c>
      <c r="R1215" s="1">
        <v>40.8509</v>
      </c>
      <c r="S1215" s="1">
        <v>-73.93345</v>
      </c>
      <c r="T1215" s="1" t="s">
        <v>150</v>
      </c>
      <c r="U1215" s="1" t="s">
        <v>113</v>
      </c>
      <c r="V1215" s="1">
        <v>2.0</v>
      </c>
      <c r="W1215" s="1">
        <v>2.0</v>
      </c>
      <c r="X1215" s="1">
        <v>1.0</v>
      </c>
      <c r="Y1215" s="1">
        <v>1.0</v>
      </c>
      <c r="Z1215" s="1" t="s">
        <v>93</v>
      </c>
      <c r="AA1215" s="1" t="s">
        <v>6635</v>
      </c>
      <c r="AB1215" s="1">
        <v>75.0</v>
      </c>
      <c r="AC1215" s="1">
        <v>2.0</v>
      </c>
      <c r="AD1215" s="1">
        <v>35.0</v>
      </c>
      <c r="AE1215" s="1">
        <v>1.0</v>
      </c>
      <c r="AF1215" s="1" t="s">
        <v>904</v>
      </c>
      <c r="AG1215" s="1">
        <v>1.0</v>
      </c>
      <c r="AH1215" s="1">
        <v>7.0</v>
      </c>
      <c r="AI1215" s="1">
        <v>14.0</v>
      </c>
      <c r="AJ1215" s="1">
        <v>26.0</v>
      </c>
      <c r="AK1215" s="1">
        <v>84.0</v>
      </c>
      <c r="AL1215" s="1">
        <v>9.0</v>
      </c>
      <c r="AM1215" s="1">
        <v>9.0</v>
      </c>
      <c r="AN1215" s="1">
        <v>100.0</v>
      </c>
      <c r="AO1215" s="1">
        <v>10.0</v>
      </c>
      <c r="AP1215" s="1">
        <v>10.0</v>
      </c>
      <c r="AQ1215" s="1">
        <v>10.0</v>
      </c>
      <c r="AR1215" s="1">
        <v>10.0</v>
      </c>
      <c r="AS1215" s="1">
        <v>9.0</v>
      </c>
      <c r="AT1215" s="1">
        <v>9.0</v>
      </c>
      <c r="AU1215" s="1">
        <v>0.0</v>
      </c>
      <c r="AV1215" s="1" t="s">
        <v>117</v>
      </c>
      <c r="AW1215" s="1">
        <v>5.0</v>
      </c>
      <c r="AX1215" s="1">
        <v>1.0</v>
      </c>
      <c r="AY1215" s="1">
        <v>4.0</v>
      </c>
      <c r="AZ1215" s="1">
        <v>0.0</v>
      </c>
      <c r="BA1215" s="1">
        <v>5.19</v>
      </c>
      <c r="BB1215" s="1">
        <v>-1.0</v>
      </c>
      <c r="BC1215" s="1">
        <v>1.0</v>
      </c>
      <c r="BD1215" s="1">
        <v>-1.0</v>
      </c>
      <c r="BE1215" s="1">
        <v>-1.0</v>
      </c>
      <c r="BF1215" s="1">
        <v>-1.0</v>
      </c>
      <c r="BG1215" s="1">
        <v>-1.0</v>
      </c>
      <c r="BH1215" s="1">
        <v>-1.0</v>
      </c>
      <c r="BI1215" s="1">
        <v>-1.0</v>
      </c>
      <c r="BJ1215" s="1">
        <v>1.0</v>
      </c>
      <c r="BK1215" s="1">
        <v>-1.0</v>
      </c>
      <c r="BL1215" s="1">
        <v>-1.0</v>
      </c>
      <c r="BM1215" s="1">
        <v>1.0</v>
      </c>
      <c r="BN1215" s="1">
        <v>-1.0</v>
      </c>
      <c r="BO1215" s="1">
        <v>-1.0</v>
      </c>
      <c r="BP1215" s="1">
        <v>-1.0</v>
      </c>
      <c r="BQ1215" s="1">
        <v>-1.0</v>
      </c>
      <c r="BR1215" s="1">
        <v>-1.0</v>
      </c>
      <c r="BS1215" s="1">
        <v>-1.0</v>
      </c>
      <c r="BT1215" s="1">
        <v>-1.0</v>
      </c>
      <c r="BU1215" s="1">
        <v>1.0</v>
      </c>
      <c r="BV1215" s="1">
        <v>1.0</v>
      </c>
      <c r="BW1215" s="1">
        <v>-1.0</v>
      </c>
      <c r="BX1215" s="1">
        <v>-1.0</v>
      </c>
      <c r="BY1215" s="1">
        <v>-1.0</v>
      </c>
      <c r="BZ1215" s="1">
        <v>1.0</v>
      </c>
      <c r="CA1215" s="1">
        <v>-1.0</v>
      </c>
      <c r="CB1215" s="1">
        <v>1.0</v>
      </c>
      <c r="CC1215" s="1">
        <v>-1.0</v>
      </c>
      <c r="CD1215" s="1">
        <v>40858.0</v>
      </c>
    </row>
    <row r="1216">
      <c r="A1216" s="1">
        <v>8126777.0</v>
      </c>
      <c r="B1216" s="1" t="s">
        <v>6636</v>
      </c>
      <c r="C1216" s="1" t="s">
        <v>6637</v>
      </c>
      <c r="D1216" s="1" t="s">
        <v>6638</v>
      </c>
      <c r="E1216" s="1" t="s">
        <v>85</v>
      </c>
      <c r="F1216" s="1" t="s">
        <v>5420</v>
      </c>
      <c r="G1216" s="1" t="s">
        <v>5421</v>
      </c>
      <c r="H1216" s="1" t="s">
        <v>6639</v>
      </c>
      <c r="I1216" s="1">
        <v>4.1059169E7</v>
      </c>
      <c r="J1216" s="1">
        <v>42226.0</v>
      </c>
      <c r="K1216" s="1" t="s">
        <v>134</v>
      </c>
      <c r="L1216" s="1">
        <v>1.0</v>
      </c>
      <c r="M1216" s="1">
        <v>1.0</v>
      </c>
      <c r="N1216" s="1">
        <v>3.0</v>
      </c>
      <c r="O1216" s="1">
        <v>0.0</v>
      </c>
      <c r="P1216" s="1" t="s">
        <v>123</v>
      </c>
      <c r="Q1216" s="1" t="s">
        <v>124</v>
      </c>
      <c r="R1216" s="1">
        <v>40.7124</v>
      </c>
      <c r="S1216" s="1">
        <v>-73.96314</v>
      </c>
      <c r="T1216" s="1" t="s">
        <v>91</v>
      </c>
      <c r="U1216" s="1" t="s">
        <v>92</v>
      </c>
      <c r="V1216" s="1">
        <v>4.0</v>
      </c>
      <c r="W1216" s="1">
        <v>1.0</v>
      </c>
      <c r="X1216" s="1">
        <v>2.0</v>
      </c>
      <c r="Y1216" s="1">
        <v>2.0</v>
      </c>
      <c r="Z1216" s="1" t="s">
        <v>93</v>
      </c>
      <c r="AA1216" s="1" t="s">
        <v>6640</v>
      </c>
      <c r="AB1216" s="1">
        <v>90.0</v>
      </c>
      <c r="AC1216" s="1">
        <v>4.0</v>
      </c>
      <c r="AD1216" s="1">
        <v>50.0</v>
      </c>
      <c r="AE1216" s="1">
        <v>3.0</v>
      </c>
      <c r="AF1216" s="1" t="s">
        <v>127</v>
      </c>
      <c r="AG1216" s="1">
        <v>1.0</v>
      </c>
      <c r="AH1216" s="1">
        <v>9.0</v>
      </c>
      <c r="AI1216" s="1">
        <v>13.0</v>
      </c>
      <c r="AJ1216" s="1">
        <v>27.0</v>
      </c>
      <c r="AK1216" s="1">
        <v>77.0</v>
      </c>
      <c r="AL1216" s="1">
        <v>17.0</v>
      </c>
      <c r="AM1216" s="1">
        <v>5.0</v>
      </c>
      <c r="AN1216" s="1">
        <v>97.0</v>
      </c>
      <c r="AO1216" s="1">
        <v>10.0</v>
      </c>
      <c r="AP1216" s="1">
        <v>10.0</v>
      </c>
      <c r="AQ1216" s="1">
        <v>10.0</v>
      </c>
      <c r="AR1216" s="1">
        <v>10.0</v>
      </c>
      <c r="AS1216" s="1">
        <v>10.0</v>
      </c>
      <c r="AT1216" s="1">
        <v>10.0</v>
      </c>
      <c r="AU1216" s="1">
        <v>0.0</v>
      </c>
      <c r="AV1216" s="1" t="s">
        <v>96</v>
      </c>
      <c r="AW1216" s="1">
        <v>3.0</v>
      </c>
      <c r="AX1216" s="1">
        <v>1.0</v>
      </c>
      <c r="AY1216" s="1">
        <v>2.0</v>
      </c>
      <c r="AZ1216" s="1">
        <v>0.0</v>
      </c>
      <c r="BA1216" s="1">
        <v>0.36</v>
      </c>
      <c r="BB1216" s="1">
        <v>-1.0</v>
      </c>
      <c r="BC1216" s="1">
        <v>1.0</v>
      </c>
      <c r="BD1216" s="1">
        <v>-1.0</v>
      </c>
      <c r="BE1216" s="1">
        <v>-1.0</v>
      </c>
      <c r="BF1216" s="1">
        <v>-1.0</v>
      </c>
      <c r="BG1216" s="1">
        <v>-1.0</v>
      </c>
      <c r="BH1216" s="1">
        <v>1.0</v>
      </c>
      <c r="BI1216" s="1">
        <v>-1.0</v>
      </c>
      <c r="BJ1216" s="1">
        <v>1.0</v>
      </c>
      <c r="BK1216" s="1">
        <v>-1.0</v>
      </c>
      <c r="BL1216" s="1">
        <v>1.0</v>
      </c>
      <c r="BM1216" s="1">
        <v>-1.0</v>
      </c>
      <c r="BN1216" s="1">
        <v>-1.0</v>
      </c>
      <c r="BO1216" s="1">
        <v>-1.0</v>
      </c>
      <c r="BP1216" s="1">
        <v>-1.0</v>
      </c>
      <c r="BQ1216" s="1">
        <v>1.0</v>
      </c>
      <c r="BR1216" s="1">
        <v>-1.0</v>
      </c>
      <c r="BS1216" s="1">
        <v>-1.0</v>
      </c>
      <c r="BT1216" s="1">
        <v>-1.0</v>
      </c>
      <c r="BU1216" s="1">
        <v>1.0</v>
      </c>
      <c r="BV1216" s="1">
        <v>-1.0</v>
      </c>
      <c r="BW1216" s="1">
        <v>-1.0</v>
      </c>
      <c r="BX1216" s="1">
        <v>-1.0</v>
      </c>
      <c r="BY1216" s="1">
        <v>1.0</v>
      </c>
      <c r="BZ1216" s="1">
        <v>1.0</v>
      </c>
      <c r="CA1216" s="1">
        <v>-1.0</v>
      </c>
      <c r="CB1216" s="1">
        <v>-1.0</v>
      </c>
      <c r="CC1216" s="1">
        <v>-1.0</v>
      </c>
      <c r="CD1216" s="1">
        <v>40872.0</v>
      </c>
    </row>
    <row r="1217">
      <c r="A1217" s="1">
        <v>3.0770478E7</v>
      </c>
      <c r="B1217" s="1" t="s">
        <v>6641</v>
      </c>
      <c r="C1217" s="1" t="s">
        <v>6642</v>
      </c>
      <c r="D1217" s="1" t="s">
        <v>6643</v>
      </c>
      <c r="E1217" s="1" t="s">
        <v>85</v>
      </c>
      <c r="F1217" s="1" t="s">
        <v>6644</v>
      </c>
      <c r="G1217" s="1" t="s">
        <v>6645</v>
      </c>
      <c r="I1217" s="1">
        <v>9288052.0</v>
      </c>
      <c r="J1217" s="1">
        <v>41554.0</v>
      </c>
      <c r="K1217" s="1" t="s">
        <v>272</v>
      </c>
      <c r="L1217" s="1">
        <v>1.0</v>
      </c>
      <c r="M1217" s="1">
        <v>0.0</v>
      </c>
      <c r="N1217" s="1">
        <v>2.0</v>
      </c>
      <c r="O1217" s="1">
        <v>1.0</v>
      </c>
      <c r="P1217" s="1" t="s">
        <v>123</v>
      </c>
      <c r="Q1217" s="1" t="s">
        <v>124</v>
      </c>
      <c r="R1217" s="1">
        <v>40.68527</v>
      </c>
      <c r="S1217" s="1">
        <v>-73.9657</v>
      </c>
      <c r="T1217" s="1" t="s">
        <v>91</v>
      </c>
      <c r="U1217" s="1" t="s">
        <v>113</v>
      </c>
      <c r="V1217" s="1">
        <v>1.0</v>
      </c>
      <c r="W1217" s="1">
        <v>1.0</v>
      </c>
      <c r="X1217" s="1">
        <v>1.0</v>
      </c>
      <c r="Y1217" s="1">
        <v>1.0</v>
      </c>
      <c r="Z1217" s="1" t="s">
        <v>93</v>
      </c>
      <c r="AA1217" s="1" t="s">
        <v>6646</v>
      </c>
      <c r="AB1217" s="1">
        <v>60.0</v>
      </c>
      <c r="AC1217" s="1">
        <v>1.0</v>
      </c>
      <c r="AD1217" s="1">
        <v>0.0</v>
      </c>
      <c r="AE1217" s="1">
        <v>7.0</v>
      </c>
      <c r="AF1217" s="1" t="s">
        <v>95</v>
      </c>
      <c r="AG1217" s="1">
        <v>1.0</v>
      </c>
      <c r="AH1217" s="1">
        <v>0.0</v>
      </c>
      <c r="AI1217" s="1">
        <v>0.0</v>
      </c>
      <c r="AJ1217" s="1">
        <v>0.0</v>
      </c>
      <c r="AK1217" s="1">
        <v>0.0</v>
      </c>
      <c r="AL1217" s="1">
        <v>2.0</v>
      </c>
      <c r="AM1217" s="1">
        <v>2.0</v>
      </c>
      <c r="AN1217" s="1">
        <v>100.0</v>
      </c>
      <c r="AO1217" s="1">
        <v>10.0</v>
      </c>
      <c r="AP1217" s="1">
        <v>10.0</v>
      </c>
      <c r="AQ1217" s="1">
        <v>10.0</v>
      </c>
      <c r="AR1217" s="1">
        <v>8.0</v>
      </c>
      <c r="AS1217" s="1">
        <v>10.0</v>
      </c>
      <c r="AT1217" s="1">
        <v>10.0</v>
      </c>
      <c r="AU1217" s="1">
        <v>0.0</v>
      </c>
      <c r="AV1217" s="1" t="s">
        <v>96</v>
      </c>
      <c r="AW1217" s="1">
        <v>2.0</v>
      </c>
      <c r="AX1217" s="1">
        <v>0.0</v>
      </c>
      <c r="AY1217" s="1">
        <v>2.0</v>
      </c>
      <c r="AZ1217" s="1">
        <v>0.0</v>
      </c>
      <c r="BA1217" s="1">
        <v>0.34</v>
      </c>
      <c r="BB1217" s="1">
        <v>-1.0</v>
      </c>
      <c r="BC1217" s="1">
        <v>1.0</v>
      </c>
      <c r="BD1217" s="1">
        <v>-1.0</v>
      </c>
      <c r="BE1217" s="1">
        <v>-1.0</v>
      </c>
      <c r="BF1217" s="1">
        <v>-1.0</v>
      </c>
      <c r="BG1217" s="1">
        <v>-1.0</v>
      </c>
      <c r="BH1217" s="1">
        <v>-1.0</v>
      </c>
      <c r="BI1217" s="1">
        <v>-1.0</v>
      </c>
      <c r="BJ1217" s="1">
        <v>-1.0</v>
      </c>
      <c r="BK1217" s="1">
        <v>-1.0</v>
      </c>
      <c r="BL1217" s="1">
        <v>-1.0</v>
      </c>
      <c r="BM1217" s="1">
        <v>1.0</v>
      </c>
      <c r="BN1217" s="1">
        <v>1.0</v>
      </c>
      <c r="BO1217" s="1">
        <v>-1.0</v>
      </c>
      <c r="BP1217" s="1">
        <v>-1.0</v>
      </c>
      <c r="BQ1217" s="1">
        <v>-1.0</v>
      </c>
      <c r="BR1217" s="1">
        <v>-1.0</v>
      </c>
      <c r="BS1217" s="1">
        <v>-1.0</v>
      </c>
      <c r="BT1217" s="1">
        <v>-1.0</v>
      </c>
      <c r="BU1217" s="1">
        <v>1.0</v>
      </c>
      <c r="BV1217" s="1">
        <v>-1.0</v>
      </c>
      <c r="BW1217" s="1">
        <v>-1.0</v>
      </c>
      <c r="BX1217" s="1">
        <v>-1.0</v>
      </c>
      <c r="BY1217" s="1">
        <v>-1.0</v>
      </c>
      <c r="BZ1217" s="1">
        <v>-1.0</v>
      </c>
      <c r="CA1217" s="1">
        <v>-1.0</v>
      </c>
      <c r="CB1217" s="1">
        <v>-1.0</v>
      </c>
      <c r="CC1217" s="1">
        <v>-1.0</v>
      </c>
      <c r="CD1217" s="1">
        <v>40997.0</v>
      </c>
    </row>
    <row r="1218">
      <c r="A1218" s="1">
        <v>2.0991704E7</v>
      </c>
      <c r="B1218" s="1" t="s">
        <v>6647</v>
      </c>
      <c r="C1218" s="1" t="s">
        <v>6648</v>
      </c>
      <c r="D1218" s="1" t="s">
        <v>6648</v>
      </c>
      <c r="E1218" s="1" t="s">
        <v>85</v>
      </c>
      <c r="H1218" s="1" t="s">
        <v>6649</v>
      </c>
      <c r="I1218" s="1">
        <v>1.7742578E7</v>
      </c>
      <c r="J1218" s="1">
        <v>41827.0</v>
      </c>
      <c r="M1218" s="1">
        <v>0.0</v>
      </c>
      <c r="N1218" s="1">
        <v>1.0</v>
      </c>
      <c r="O1218" s="1">
        <v>1.0</v>
      </c>
      <c r="P1218" s="1" t="s">
        <v>123</v>
      </c>
      <c r="Q1218" s="1" t="s">
        <v>2374</v>
      </c>
      <c r="R1218" s="1">
        <v>40.6229</v>
      </c>
      <c r="S1218" s="1">
        <v>-73.96169</v>
      </c>
      <c r="T1218" s="1" t="s">
        <v>125</v>
      </c>
      <c r="U1218" s="1" t="s">
        <v>92</v>
      </c>
      <c r="V1218" s="1">
        <v>2.0</v>
      </c>
      <c r="W1218" s="1">
        <v>1.0</v>
      </c>
      <c r="X1218" s="1">
        <v>1.0</v>
      </c>
      <c r="Y1218" s="1">
        <v>1.0</v>
      </c>
      <c r="Z1218" s="1" t="s">
        <v>93</v>
      </c>
      <c r="AA1218" s="1" t="s">
        <v>6650</v>
      </c>
      <c r="AB1218" s="1">
        <v>79.0</v>
      </c>
      <c r="AC1218" s="1">
        <v>1.0</v>
      </c>
      <c r="AD1218" s="1">
        <v>30.0</v>
      </c>
      <c r="AE1218" s="1">
        <v>1.0</v>
      </c>
      <c r="AF1218" s="1" t="s">
        <v>378</v>
      </c>
      <c r="AG1218" s="1">
        <v>1.0</v>
      </c>
      <c r="AH1218" s="1">
        <v>0.0</v>
      </c>
      <c r="AI1218" s="1">
        <v>0.0</v>
      </c>
      <c r="AJ1218" s="1">
        <v>0.0</v>
      </c>
      <c r="AK1218" s="1">
        <v>0.0</v>
      </c>
      <c r="AL1218" s="1">
        <v>0.0</v>
      </c>
      <c r="AM1218" s="1">
        <v>0.0</v>
      </c>
      <c r="AU1218" s="1">
        <v>0.0</v>
      </c>
      <c r="AV1218" s="1" t="s">
        <v>96</v>
      </c>
      <c r="AW1218" s="1">
        <v>1.0</v>
      </c>
      <c r="AX1218" s="1">
        <v>1.0</v>
      </c>
      <c r="AY1218" s="1">
        <v>0.0</v>
      </c>
      <c r="AZ1218" s="1">
        <v>0.0</v>
      </c>
      <c r="BB1218" s="1">
        <v>-1.0</v>
      </c>
      <c r="BC1218" s="1">
        <v>1.0</v>
      </c>
      <c r="BD1218" s="1">
        <v>-1.0</v>
      </c>
      <c r="BE1218" s="1">
        <v>-1.0</v>
      </c>
      <c r="BF1218" s="1">
        <v>-1.0</v>
      </c>
      <c r="BG1218" s="1">
        <v>-1.0</v>
      </c>
      <c r="BH1218" s="1">
        <v>-1.0</v>
      </c>
      <c r="BI1218" s="1">
        <v>-1.0</v>
      </c>
      <c r="BJ1218" s="1">
        <v>-1.0</v>
      </c>
      <c r="BK1218" s="1">
        <v>-1.0</v>
      </c>
      <c r="BL1218" s="1">
        <v>-1.0</v>
      </c>
      <c r="BM1218" s="1">
        <v>1.0</v>
      </c>
      <c r="BN1218" s="1">
        <v>-1.0</v>
      </c>
      <c r="BO1218" s="1">
        <v>-1.0</v>
      </c>
      <c r="BP1218" s="1">
        <v>-1.0</v>
      </c>
      <c r="BQ1218" s="1">
        <v>-1.0</v>
      </c>
      <c r="BR1218" s="1">
        <v>-1.0</v>
      </c>
      <c r="BS1218" s="1">
        <v>-1.0</v>
      </c>
      <c r="BT1218" s="1">
        <v>-1.0</v>
      </c>
      <c r="BU1218" s="1">
        <v>1.0</v>
      </c>
      <c r="BV1218" s="1">
        <v>-1.0</v>
      </c>
      <c r="BW1218" s="1">
        <v>-1.0</v>
      </c>
      <c r="BX1218" s="1">
        <v>-1.0</v>
      </c>
      <c r="BY1218" s="1">
        <v>-1.0</v>
      </c>
      <c r="BZ1218" s="1">
        <v>-1.0</v>
      </c>
      <c r="CA1218" s="1">
        <v>-1.0</v>
      </c>
      <c r="CB1218" s="1">
        <v>-1.0</v>
      </c>
      <c r="CC1218" s="1">
        <v>-1.0</v>
      </c>
      <c r="CD1218" s="1">
        <v>41054.0</v>
      </c>
    </row>
    <row r="1219">
      <c r="A1219" s="1">
        <v>1071743.0</v>
      </c>
      <c r="B1219" s="1" t="s">
        <v>6651</v>
      </c>
      <c r="C1219" s="1" t="s">
        <v>6652</v>
      </c>
      <c r="D1219" s="1" t="s">
        <v>6652</v>
      </c>
      <c r="E1219" s="1" t="s">
        <v>85</v>
      </c>
      <c r="I1219" s="1">
        <v>5895535.0</v>
      </c>
      <c r="J1219" s="1">
        <v>41376.0</v>
      </c>
      <c r="M1219" s="1">
        <v>0.0</v>
      </c>
      <c r="N1219" s="1">
        <v>1.0</v>
      </c>
      <c r="O1219" s="1">
        <v>1.0</v>
      </c>
      <c r="P1219" s="1" t="s">
        <v>123</v>
      </c>
      <c r="Q1219" s="1" t="s">
        <v>698</v>
      </c>
      <c r="R1219" s="1">
        <v>40.67151</v>
      </c>
      <c r="S1219" s="1">
        <v>-73.94885</v>
      </c>
      <c r="T1219" s="1" t="s">
        <v>91</v>
      </c>
      <c r="U1219" s="1" t="s">
        <v>92</v>
      </c>
      <c r="V1219" s="1">
        <v>6.0</v>
      </c>
      <c r="W1219" s="1">
        <v>2.5</v>
      </c>
      <c r="X1219" s="1">
        <v>3.0</v>
      </c>
      <c r="Y1219" s="1">
        <v>4.0</v>
      </c>
      <c r="Z1219" s="1" t="s">
        <v>93</v>
      </c>
      <c r="AA1219" s="1" t="s">
        <v>6653</v>
      </c>
      <c r="AB1219" s="1">
        <v>200.0</v>
      </c>
      <c r="AC1219" s="1">
        <v>1.0</v>
      </c>
      <c r="AD1219" s="1">
        <v>0.0</v>
      </c>
      <c r="AE1219" s="1">
        <v>2.0</v>
      </c>
      <c r="AF1219" s="1" t="s">
        <v>2201</v>
      </c>
      <c r="AG1219" s="1">
        <v>1.0</v>
      </c>
      <c r="AH1219" s="1">
        <v>0.0</v>
      </c>
      <c r="AI1219" s="1">
        <v>0.0</v>
      </c>
      <c r="AJ1219" s="1">
        <v>0.0</v>
      </c>
      <c r="AK1219" s="1">
        <v>0.0</v>
      </c>
      <c r="AL1219" s="1">
        <v>3.0</v>
      </c>
      <c r="AM1219" s="1">
        <v>0.0</v>
      </c>
      <c r="AN1219" s="1">
        <v>100.0</v>
      </c>
      <c r="AO1219" s="1">
        <v>10.0</v>
      </c>
      <c r="AP1219" s="1">
        <v>10.0</v>
      </c>
      <c r="AQ1219" s="1">
        <v>9.0</v>
      </c>
      <c r="AR1219" s="1">
        <v>10.0</v>
      </c>
      <c r="AS1219" s="1">
        <v>9.0</v>
      </c>
      <c r="AT1219" s="1">
        <v>10.0</v>
      </c>
      <c r="AU1219" s="1">
        <v>0.0</v>
      </c>
      <c r="AV1219" s="1" t="s">
        <v>117</v>
      </c>
      <c r="AW1219" s="1">
        <v>1.0</v>
      </c>
      <c r="AX1219" s="1">
        <v>1.0</v>
      </c>
      <c r="AY1219" s="1">
        <v>0.0</v>
      </c>
      <c r="AZ1219" s="1">
        <v>0.0</v>
      </c>
      <c r="BA1219" s="1">
        <v>0.08</v>
      </c>
      <c r="BB1219" s="1">
        <v>-1.0</v>
      </c>
      <c r="BC1219" s="1">
        <v>1.0</v>
      </c>
      <c r="BD1219" s="1">
        <v>-1.0</v>
      </c>
      <c r="BE1219" s="1">
        <v>-1.0</v>
      </c>
      <c r="BF1219" s="1">
        <v>-1.0</v>
      </c>
      <c r="BG1219" s="1">
        <v>-1.0</v>
      </c>
      <c r="BH1219" s="1">
        <v>-1.0</v>
      </c>
      <c r="BI1219" s="1">
        <v>1.0</v>
      </c>
      <c r="BJ1219" s="1">
        <v>1.0</v>
      </c>
      <c r="BK1219" s="1">
        <v>-1.0</v>
      </c>
      <c r="BL1219" s="1">
        <v>-1.0</v>
      </c>
      <c r="BM1219" s="1">
        <v>1.0</v>
      </c>
      <c r="BN1219" s="1">
        <v>-1.0</v>
      </c>
      <c r="BO1219" s="1">
        <v>-1.0</v>
      </c>
      <c r="BP1219" s="1">
        <v>1.0</v>
      </c>
      <c r="BQ1219" s="1">
        <v>-1.0</v>
      </c>
      <c r="BR1219" s="1">
        <v>-1.0</v>
      </c>
      <c r="BS1219" s="1">
        <v>-1.0</v>
      </c>
      <c r="BT1219" s="1">
        <v>-1.0</v>
      </c>
      <c r="BU1219" s="1">
        <v>1.0</v>
      </c>
      <c r="BV1219" s="1">
        <v>-1.0</v>
      </c>
      <c r="BW1219" s="1">
        <v>-1.0</v>
      </c>
      <c r="BX1219" s="1">
        <v>-1.0</v>
      </c>
      <c r="BY1219" s="1">
        <v>1.0</v>
      </c>
      <c r="BZ1219" s="1">
        <v>-1.0</v>
      </c>
      <c r="CA1219" s="1">
        <v>-1.0</v>
      </c>
      <c r="CB1219" s="1">
        <v>-1.0</v>
      </c>
      <c r="CC1219" s="1">
        <v>-1.0</v>
      </c>
      <c r="CD1219" s="1">
        <v>41063.0</v>
      </c>
    </row>
    <row r="1220">
      <c r="A1220" s="1">
        <v>1.9660325E7</v>
      </c>
      <c r="B1220" s="1" t="s">
        <v>6654</v>
      </c>
      <c r="C1220" s="1" t="s">
        <v>6655</v>
      </c>
      <c r="D1220" s="1" t="s">
        <v>6656</v>
      </c>
      <c r="E1220" s="1" t="s">
        <v>85</v>
      </c>
      <c r="F1220" s="1" t="s">
        <v>6657</v>
      </c>
      <c r="G1220" s="1" t="s">
        <v>6658</v>
      </c>
      <c r="H1220" s="2" t="str">
        <f>- no shoes in The house please. We enjoy a Quiet, peaceful environment and hope that our guests are Looking for The same.</f>
        <v>#ERROR!</v>
      </c>
      <c r="I1220" s="1">
        <v>1609077.0</v>
      </c>
      <c r="J1220" s="1">
        <v>40923.0</v>
      </c>
      <c r="K1220" s="1" t="s">
        <v>134</v>
      </c>
      <c r="L1220" s="1">
        <v>1.0</v>
      </c>
      <c r="M1220" s="1">
        <v>0.0</v>
      </c>
      <c r="N1220" s="1">
        <v>7.0</v>
      </c>
      <c r="O1220" s="1">
        <v>0.0</v>
      </c>
      <c r="P1220" s="1" t="s">
        <v>111</v>
      </c>
      <c r="Q1220" s="1" t="s">
        <v>1171</v>
      </c>
      <c r="R1220" s="1">
        <v>40.71127</v>
      </c>
      <c r="S1220" s="1">
        <v>-73.84278</v>
      </c>
      <c r="T1220" s="1" t="s">
        <v>125</v>
      </c>
      <c r="U1220" s="1" t="s">
        <v>113</v>
      </c>
      <c r="V1220" s="1">
        <v>2.0</v>
      </c>
      <c r="W1220" s="1">
        <v>1.5</v>
      </c>
      <c r="X1220" s="1">
        <v>1.0</v>
      </c>
      <c r="Y1220" s="1">
        <v>1.0</v>
      </c>
      <c r="Z1220" s="1" t="s">
        <v>93</v>
      </c>
      <c r="AA1220" s="1" t="s">
        <v>6659</v>
      </c>
      <c r="AB1220" s="1">
        <v>125.0</v>
      </c>
      <c r="AC1220" s="1">
        <v>1.0</v>
      </c>
      <c r="AD1220" s="1">
        <v>50.0</v>
      </c>
      <c r="AE1220" s="1">
        <v>2.0</v>
      </c>
      <c r="AF1220" s="1" t="s">
        <v>202</v>
      </c>
      <c r="AG1220" s="1">
        <v>1.0</v>
      </c>
      <c r="AH1220" s="1">
        <v>29.0</v>
      </c>
      <c r="AI1220" s="1">
        <v>59.0</v>
      </c>
      <c r="AJ1220" s="1">
        <v>89.0</v>
      </c>
      <c r="AK1220" s="1">
        <v>364.0</v>
      </c>
      <c r="AL1220" s="1">
        <v>3.0</v>
      </c>
      <c r="AM1220" s="1">
        <v>1.0</v>
      </c>
      <c r="AN1220" s="1">
        <v>93.0</v>
      </c>
      <c r="AO1220" s="1">
        <v>10.0</v>
      </c>
      <c r="AP1220" s="1">
        <v>10.0</v>
      </c>
      <c r="AQ1220" s="1">
        <v>10.0</v>
      </c>
      <c r="AR1220" s="1">
        <v>10.0</v>
      </c>
      <c r="AS1220" s="1">
        <v>10.0</v>
      </c>
      <c r="AT1220" s="1">
        <v>8.0</v>
      </c>
      <c r="AU1220" s="1">
        <v>0.0</v>
      </c>
      <c r="AV1220" s="1" t="s">
        <v>117</v>
      </c>
      <c r="AW1220" s="1">
        <v>3.0</v>
      </c>
      <c r="AX1220" s="1">
        <v>1.0</v>
      </c>
      <c r="AY1220" s="1">
        <v>2.0</v>
      </c>
      <c r="AZ1220" s="1">
        <v>0.0</v>
      </c>
      <c r="BA1220" s="1">
        <v>0.13</v>
      </c>
      <c r="BB1220" s="1">
        <v>-1.0</v>
      </c>
      <c r="BC1220" s="1">
        <v>1.0</v>
      </c>
      <c r="BD1220" s="1">
        <v>-1.0</v>
      </c>
      <c r="BE1220" s="1">
        <v>1.0</v>
      </c>
      <c r="BF1220" s="1">
        <v>1.0</v>
      </c>
      <c r="BG1220" s="1">
        <v>-1.0</v>
      </c>
      <c r="BH1220" s="1">
        <v>1.0</v>
      </c>
      <c r="BI1220" s="1">
        <v>-1.0</v>
      </c>
      <c r="BJ1220" s="1">
        <v>1.0</v>
      </c>
      <c r="BK1220" s="1">
        <v>1.0</v>
      </c>
      <c r="BL1220" s="1">
        <v>1.0</v>
      </c>
      <c r="BM1220" s="1">
        <v>1.0</v>
      </c>
      <c r="BN1220" s="1">
        <v>-1.0</v>
      </c>
      <c r="BO1220" s="1">
        <v>-1.0</v>
      </c>
      <c r="BP1220" s="1">
        <v>-1.0</v>
      </c>
      <c r="BQ1220" s="1">
        <v>1.0</v>
      </c>
      <c r="BR1220" s="1">
        <v>1.0</v>
      </c>
      <c r="BS1220" s="1">
        <v>1.0</v>
      </c>
      <c r="BT1220" s="1">
        <v>-1.0</v>
      </c>
      <c r="BU1220" s="1">
        <v>1.0</v>
      </c>
      <c r="BV1220" s="1">
        <v>1.0</v>
      </c>
      <c r="BW1220" s="1">
        <v>1.0</v>
      </c>
      <c r="BX1220" s="1">
        <v>1.0</v>
      </c>
      <c r="BY1220" s="1">
        <v>-1.0</v>
      </c>
      <c r="BZ1220" s="1">
        <v>-1.0</v>
      </c>
      <c r="CA1220" s="1">
        <v>-1.0</v>
      </c>
      <c r="CB1220" s="1">
        <v>1.0</v>
      </c>
      <c r="CC1220" s="1">
        <v>-1.0</v>
      </c>
      <c r="CD1220" s="1">
        <v>41076.0</v>
      </c>
    </row>
    <row r="1221">
      <c r="A1221" s="1">
        <v>2.3108435E7</v>
      </c>
      <c r="B1221" s="1" t="s">
        <v>6660</v>
      </c>
      <c r="C1221" s="1" t="s">
        <v>6661</v>
      </c>
      <c r="D1221" s="1" t="s">
        <v>6662</v>
      </c>
      <c r="E1221" s="1" t="s">
        <v>85</v>
      </c>
      <c r="H1221" s="1" t="s">
        <v>6663</v>
      </c>
      <c r="I1221" s="1">
        <v>1.46172048E8</v>
      </c>
      <c r="J1221" s="1">
        <v>42962.0</v>
      </c>
      <c r="K1221" s="1" t="s">
        <v>339</v>
      </c>
      <c r="L1221" s="1">
        <v>0.0</v>
      </c>
      <c r="M1221" s="1">
        <v>0.0</v>
      </c>
      <c r="N1221" s="1">
        <v>1.0</v>
      </c>
      <c r="O1221" s="1">
        <v>0.0</v>
      </c>
      <c r="P1221" s="1" t="s">
        <v>111</v>
      </c>
      <c r="Q1221" s="1" t="s">
        <v>112</v>
      </c>
      <c r="R1221" s="1">
        <v>40.75524</v>
      </c>
      <c r="S1221" s="1">
        <v>-73.90701</v>
      </c>
      <c r="T1221" s="1" t="s">
        <v>91</v>
      </c>
      <c r="U1221" s="1" t="s">
        <v>113</v>
      </c>
      <c r="V1221" s="1">
        <v>2.0</v>
      </c>
      <c r="W1221" s="1">
        <v>1.0</v>
      </c>
      <c r="X1221" s="1">
        <v>1.0</v>
      </c>
      <c r="Y1221" s="1">
        <v>1.0</v>
      </c>
      <c r="Z1221" s="1" t="s">
        <v>93</v>
      </c>
      <c r="AA1221" s="1" t="s">
        <v>6664</v>
      </c>
      <c r="AB1221" s="1">
        <v>49.0</v>
      </c>
      <c r="AC1221" s="1">
        <v>1.0</v>
      </c>
      <c r="AD1221" s="1">
        <v>0.0</v>
      </c>
      <c r="AE1221" s="1">
        <v>4.0</v>
      </c>
      <c r="AF1221" s="1" t="s">
        <v>170</v>
      </c>
      <c r="AG1221" s="1">
        <v>1.0</v>
      </c>
      <c r="AH1221" s="1">
        <v>27.0</v>
      </c>
      <c r="AI1221" s="1">
        <v>57.0</v>
      </c>
      <c r="AJ1221" s="1">
        <v>87.0</v>
      </c>
      <c r="AK1221" s="1">
        <v>87.0</v>
      </c>
      <c r="AL1221" s="1">
        <v>5.0</v>
      </c>
      <c r="AM1221" s="1">
        <v>1.0</v>
      </c>
      <c r="AN1221" s="1">
        <v>95.0</v>
      </c>
      <c r="AO1221" s="1">
        <v>10.0</v>
      </c>
      <c r="AP1221" s="1">
        <v>10.0</v>
      </c>
      <c r="AQ1221" s="1">
        <v>10.0</v>
      </c>
      <c r="AR1221" s="1">
        <v>10.0</v>
      </c>
      <c r="AS1221" s="1">
        <v>10.0</v>
      </c>
      <c r="AT1221" s="1">
        <v>10.0</v>
      </c>
      <c r="AU1221" s="1">
        <v>0.0</v>
      </c>
      <c r="AV1221" s="1" t="s">
        <v>96</v>
      </c>
      <c r="AW1221" s="1">
        <v>1.0</v>
      </c>
      <c r="AX1221" s="1">
        <v>0.0</v>
      </c>
      <c r="AY1221" s="1">
        <v>1.0</v>
      </c>
      <c r="AZ1221" s="1">
        <v>0.0</v>
      </c>
      <c r="BA1221" s="1">
        <v>0.36</v>
      </c>
      <c r="BB1221" s="1">
        <v>-1.0</v>
      </c>
      <c r="BC1221" s="1">
        <v>1.0</v>
      </c>
      <c r="BD1221" s="1">
        <v>-1.0</v>
      </c>
      <c r="BE1221" s="1">
        <v>-1.0</v>
      </c>
      <c r="BF1221" s="1">
        <v>-1.0</v>
      </c>
      <c r="BG1221" s="1">
        <v>-1.0</v>
      </c>
      <c r="BH1221" s="1">
        <v>1.0</v>
      </c>
      <c r="BI1221" s="1">
        <v>-1.0</v>
      </c>
      <c r="BJ1221" s="1">
        <v>1.0</v>
      </c>
      <c r="BK1221" s="1">
        <v>1.0</v>
      </c>
      <c r="BL1221" s="1">
        <v>1.0</v>
      </c>
      <c r="BM1221" s="1">
        <v>1.0</v>
      </c>
      <c r="BN1221" s="1">
        <v>1.0</v>
      </c>
      <c r="BO1221" s="1">
        <v>-1.0</v>
      </c>
      <c r="BP1221" s="1">
        <v>1.0</v>
      </c>
      <c r="BQ1221" s="1">
        <v>1.0</v>
      </c>
      <c r="BR1221" s="1">
        <v>-1.0</v>
      </c>
      <c r="BS1221" s="1">
        <v>1.0</v>
      </c>
      <c r="BT1221" s="1">
        <v>-1.0</v>
      </c>
      <c r="BU1221" s="1">
        <v>1.0</v>
      </c>
      <c r="BV1221" s="1">
        <v>-1.0</v>
      </c>
      <c r="BW1221" s="1">
        <v>-1.0</v>
      </c>
      <c r="BX1221" s="1">
        <v>1.0</v>
      </c>
      <c r="BY1221" s="1">
        <v>-1.0</v>
      </c>
      <c r="BZ1221" s="1">
        <v>-1.0</v>
      </c>
      <c r="CA1221" s="1">
        <v>-1.0</v>
      </c>
      <c r="CB1221" s="1">
        <v>-1.0</v>
      </c>
      <c r="CC1221" s="1">
        <v>-1.0</v>
      </c>
      <c r="CD1221" s="1">
        <v>41086.0</v>
      </c>
    </row>
    <row r="1222">
      <c r="A1222" s="1">
        <v>2.6108084E7</v>
      </c>
      <c r="B1222" s="1" t="s">
        <v>6665</v>
      </c>
      <c r="C1222" s="1" t="s">
        <v>6666</v>
      </c>
      <c r="D1222" s="1" t="s">
        <v>6667</v>
      </c>
      <c r="E1222" s="1" t="s">
        <v>85</v>
      </c>
      <c r="F1222" s="1" t="s">
        <v>6668</v>
      </c>
      <c r="G1222" s="1" t="s">
        <v>6669</v>
      </c>
      <c r="H1222" s="1" t="s">
        <v>6670</v>
      </c>
      <c r="I1222" s="1">
        <v>1.1121151E7</v>
      </c>
      <c r="J1222" s="1">
        <v>41647.0</v>
      </c>
      <c r="M1222" s="1">
        <v>0.0</v>
      </c>
      <c r="N1222" s="1">
        <v>1.0</v>
      </c>
      <c r="O1222" s="1">
        <v>1.0</v>
      </c>
      <c r="P1222" s="1" t="s">
        <v>89</v>
      </c>
      <c r="Q1222" s="1" t="s">
        <v>90</v>
      </c>
      <c r="R1222" s="1">
        <v>40.7958</v>
      </c>
      <c r="S1222" s="1">
        <v>-73.97163</v>
      </c>
      <c r="T1222" s="1" t="s">
        <v>91</v>
      </c>
      <c r="U1222" s="1" t="s">
        <v>113</v>
      </c>
      <c r="V1222" s="1">
        <v>1.0</v>
      </c>
      <c r="W1222" s="1">
        <v>1.0</v>
      </c>
      <c r="X1222" s="1">
        <v>1.0</v>
      </c>
      <c r="Y1222" s="1">
        <v>1.0</v>
      </c>
      <c r="Z1222" s="1" t="s">
        <v>93</v>
      </c>
      <c r="AA1222" s="1" t="s">
        <v>6671</v>
      </c>
      <c r="AB1222" s="1">
        <v>69.0</v>
      </c>
      <c r="AC1222" s="1">
        <v>1.0</v>
      </c>
      <c r="AD1222" s="1">
        <v>0.0</v>
      </c>
      <c r="AE1222" s="1">
        <v>2.0</v>
      </c>
      <c r="AF1222" s="1" t="s">
        <v>593</v>
      </c>
      <c r="AG1222" s="1">
        <v>1.0</v>
      </c>
      <c r="AH1222" s="1">
        <v>0.0</v>
      </c>
      <c r="AI1222" s="1">
        <v>0.0</v>
      </c>
      <c r="AJ1222" s="1">
        <v>0.0</v>
      </c>
      <c r="AK1222" s="1">
        <v>0.0</v>
      </c>
      <c r="AL1222" s="1">
        <v>0.0</v>
      </c>
      <c r="AM1222" s="1">
        <v>0.0</v>
      </c>
      <c r="AU1222" s="1">
        <v>0.0</v>
      </c>
      <c r="AV1222" s="1" t="s">
        <v>117</v>
      </c>
      <c r="AW1222" s="1">
        <v>1.0</v>
      </c>
      <c r="AX1222" s="1">
        <v>0.0</v>
      </c>
      <c r="AY1222" s="1">
        <v>1.0</v>
      </c>
      <c r="AZ1222" s="1">
        <v>0.0</v>
      </c>
      <c r="BB1222" s="1">
        <v>-1.0</v>
      </c>
      <c r="BC1222" s="1">
        <v>1.0</v>
      </c>
      <c r="BD1222" s="1">
        <v>-1.0</v>
      </c>
      <c r="BE1222" s="1">
        <v>-1.0</v>
      </c>
      <c r="BF1222" s="1">
        <v>-1.0</v>
      </c>
      <c r="BG1222" s="1">
        <v>-1.0</v>
      </c>
      <c r="BH1222" s="1">
        <v>-1.0</v>
      </c>
      <c r="BI1222" s="1">
        <v>-1.0</v>
      </c>
      <c r="BJ1222" s="1">
        <v>-1.0</v>
      </c>
      <c r="BK1222" s="1">
        <v>-1.0</v>
      </c>
      <c r="BL1222" s="1">
        <v>-1.0</v>
      </c>
      <c r="BM1222" s="1">
        <v>1.0</v>
      </c>
      <c r="BN1222" s="1">
        <v>1.0</v>
      </c>
      <c r="BO1222" s="1">
        <v>-1.0</v>
      </c>
      <c r="BP1222" s="1">
        <v>-1.0</v>
      </c>
      <c r="BQ1222" s="1">
        <v>-1.0</v>
      </c>
      <c r="BR1222" s="1">
        <v>-1.0</v>
      </c>
      <c r="BS1222" s="1">
        <v>-1.0</v>
      </c>
      <c r="BT1222" s="1">
        <v>-1.0</v>
      </c>
      <c r="BU1222" s="1">
        <v>1.0</v>
      </c>
      <c r="BV1222" s="1">
        <v>-1.0</v>
      </c>
      <c r="BW1222" s="1">
        <v>-1.0</v>
      </c>
      <c r="BX1222" s="1">
        <v>-1.0</v>
      </c>
      <c r="BY1222" s="1">
        <v>-1.0</v>
      </c>
      <c r="BZ1222" s="1">
        <v>-1.0</v>
      </c>
      <c r="CA1222" s="1">
        <v>-1.0</v>
      </c>
      <c r="CB1222" s="1">
        <v>1.0</v>
      </c>
      <c r="CC1222" s="1">
        <v>-1.0</v>
      </c>
      <c r="CD1222" s="1">
        <v>41091.0</v>
      </c>
    </row>
    <row r="1223">
      <c r="A1223" s="1">
        <v>3.5008478E7</v>
      </c>
      <c r="B1223" s="1" t="s">
        <v>6672</v>
      </c>
      <c r="C1223" s="1" t="s">
        <v>6673</v>
      </c>
      <c r="D1223" s="1" t="s">
        <v>6674</v>
      </c>
      <c r="E1223" s="1" t="s">
        <v>85</v>
      </c>
      <c r="F1223" s="1" t="s">
        <v>6675</v>
      </c>
      <c r="G1223" s="1" t="s">
        <v>6676</v>
      </c>
      <c r="I1223" s="1">
        <v>2.63744711E8</v>
      </c>
      <c r="J1223" s="1">
        <v>43608.0</v>
      </c>
      <c r="K1223" s="1" t="s">
        <v>134</v>
      </c>
      <c r="L1223" s="1">
        <v>1.0</v>
      </c>
      <c r="M1223" s="1">
        <v>0.0</v>
      </c>
      <c r="N1223" s="1">
        <v>1.0</v>
      </c>
      <c r="O1223" s="1">
        <v>0.0</v>
      </c>
      <c r="P1223" s="1" t="s">
        <v>89</v>
      </c>
      <c r="Q1223" s="1" t="s">
        <v>273</v>
      </c>
      <c r="R1223" s="1">
        <v>40.76299</v>
      </c>
      <c r="S1223" s="1">
        <v>-73.99478</v>
      </c>
      <c r="T1223" s="1" t="s">
        <v>91</v>
      </c>
      <c r="U1223" s="1" t="s">
        <v>92</v>
      </c>
      <c r="V1223" s="1">
        <v>8.0</v>
      </c>
      <c r="W1223" s="1">
        <v>1.0</v>
      </c>
      <c r="X1223" s="1">
        <v>3.0</v>
      </c>
      <c r="Y1223" s="1">
        <v>3.0</v>
      </c>
      <c r="Z1223" s="1" t="s">
        <v>93</v>
      </c>
      <c r="AA1223" s="1" t="s">
        <v>6677</v>
      </c>
      <c r="AB1223" s="1">
        <v>400.0</v>
      </c>
      <c r="AC1223" s="1">
        <v>4.0</v>
      </c>
      <c r="AD1223" s="1">
        <v>30.0</v>
      </c>
      <c r="AE1223" s="1">
        <v>3.0</v>
      </c>
      <c r="AF1223" s="1" t="s">
        <v>95</v>
      </c>
      <c r="AG1223" s="1">
        <v>1.0</v>
      </c>
      <c r="AH1223" s="1">
        <v>5.0</v>
      </c>
      <c r="AI1223" s="1">
        <v>23.0</v>
      </c>
      <c r="AJ1223" s="1">
        <v>42.0</v>
      </c>
      <c r="AK1223" s="1">
        <v>278.0</v>
      </c>
      <c r="AL1223" s="1">
        <v>1.0</v>
      </c>
      <c r="AM1223" s="1">
        <v>1.0</v>
      </c>
      <c r="AN1223" s="1">
        <v>100.0</v>
      </c>
      <c r="AO1223" s="1">
        <v>10.0</v>
      </c>
      <c r="AP1223" s="1">
        <v>10.0</v>
      </c>
      <c r="AQ1223" s="1">
        <v>10.0</v>
      </c>
      <c r="AR1223" s="1">
        <v>10.0</v>
      </c>
      <c r="AS1223" s="1">
        <v>10.0</v>
      </c>
      <c r="AT1223" s="1">
        <v>10.0</v>
      </c>
      <c r="AU1223" s="1">
        <v>1.0</v>
      </c>
      <c r="AV1223" s="1" t="s">
        <v>96</v>
      </c>
      <c r="AW1223" s="1">
        <v>1.0</v>
      </c>
      <c r="AX1223" s="1">
        <v>1.0</v>
      </c>
      <c r="AY1223" s="1">
        <v>0.0</v>
      </c>
      <c r="AZ1223" s="1">
        <v>0.0</v>
      </c>
      <c r="BA1223" s="1">
        <v>1.0</v>
      </c>
      <c r="BB1223" s="1">
        <v>-1.0</v>
      </c>
      <c r="BC1223" s="1">
        <v>1.0</v>
      </c>
      <c r="BD1223" s="1">
        <v>-1.0</v>
      </c>
      <c r="BE1223" s="1">
        <v>-1.0</v>
      </c>
      <c r="BF1223" s="1">
        <v>-1.0</v>
      </c>
      <c r="BG1223" s="1">
        <v>-1.0</v>
      </c>
      <c r="BH1223" s="1">
        <v>1.0</v>
      </c>
      <c r="BI1223" s="1">
        <v>-1.0</v>
      </c>
      <c r="BJ1223" s="1">
        <v>1.0</v>
      </c>
      <c r="BK1223" s="1">
        <v>-1.0</v>
      </c>
      <c r="BL1223" s="1">
        <v>-1.0</v>
      </c>
      <c r="BM1223" s="1">
        <v>1.0</v>
      </c>
      <c r="BN1223" s="1">
        <v>1.0</v>
      </c>
      <c r="BO1223" s="1">
        <v>-1.0</v>
      </c>
      <c r="BP1223" s="1">
        <v>-1.0</v>
      </c>
      <c r="BQ1223" s="1">
        <v>-1.0</v>
      </c>
      <c r="BR1223" s="1">
        <v>-1.0</v>
      </c>
      <c r="BS1223" s="1">
        <v>-1.0</v>
      </c>
      <c r="BT1223" s="1">
        <v>-1.0</v>
      </c>
      <c r="BU1223" s="1">
        <v>1.0</v>
      </c>
      <c r="BV1223" s="1">
        <v>-1.0</v>
      </c>
      <c r="BW1223" s="1">
        <v>-1.0</v>
      </c>
      <c r="BX1223" s="1">
        <v>1.0</v>
      </c>
      <c r="BY1223" s="1">
        <v>-1.0</v>
      </c>
      <c r="BZ1223" s="1">
        <v>-1.0</v>
      </c>
      <c r="CA1223" s="1">
        <v>-1.0</v>
      </c>
      <c r="CB1223" s="1">
        <v>-1.0</v>
      </c>
      <c r="CC1223" s="1">
        <v>-1.0</v>
      </c>
      <c r="CD1223" s="1">
        <v>41189.0</v>
      </c>
    </row>
    <row r="1224">
      <c r="A1224" s="1">
        <v>1.5342056E7</v>
      </c>
      <c r="B1224" s="1" t="s">
        <v>6678</v>
      </c>
      <c r="C1224" s="1" t="s">
        <v>6679</v>
      </c>
      <c r="D1224" s="1" t="s">
        <v>6679</v>
      </c>
      <c r="E1224" s="1" t="s">
        <v>85</v>
      </c>
      <c r="I1224" s="1">
        <v>918668.0</v>
      </c>
      <c r="J1224" s="1">
        <v>40758.0</v>
      </c>
      <c r="M1224" s="1">
        <v>0.0</v>
      </c>
      <c r="N1224" s="1">
        <v>1.0</v>
      </c>
      <c r="O1224" s="1">
        <v>1.0</v>
      </c>
      <c r="P1224" s="1" t="s">
        <v>123</v>
      </c>
      <c r="Q1224" s="1" t="s">
        <v>698</v>
      </c>
      <c r="R1224" s="1">
        <v>40.677</v>
      </c>
      <c r="S1224" s="1">
        <v>-73.95923</v>
      </c>
      <c r="T1224" s="1" t="s">
        <v>91</v>
      </c>
      <c r="U1224" s="1" t="s">
        <v>113</v>
      </c>
      <c r="V1224" s="1">
        <v>2.0</v>
      </c>
      <c r="W1224" s="1">
        <v>1.0</v>
      </c>
      <c r="X1224" s="1">
        <v>1.0</v>
      </c>
      <c r="Y1224" s="1">
        <v>1.0</v>
      </c>
      <c r="Z1224" s="1" t="s">
        <v>93</v>
      </c>
      <c r="AA1224" s="1" t="s">
        <v>6680</v>
      </c>
      <c r="AB1224" s="1">
        <v>200.0</v>
      </c>
      <c r="AC1224" s="1">
        <v>1.0</v>
      </c>
      <c r="AD1224" s="1">
        <v>0.0</v>
      </c>
      <c r="AE1224" s="1">
        <v>30.0</v>
      </c>
      <c r="AF1224" s="1" t="s">
        <v>393</v>
      </c>
      <c r="AG1224" s="1">
        <v>1.0</v>
      </c>
      <c r="AH1224" s="1">
        <v>29.0</v>
      </c>
      <c r="AI1224" s="1">
        <v>59.0</v>
      </c>
      <c r="AJ1224" s="1">
        <v>88.0</v>
      </c>
      <c r="AK1224" s="1">
        <v>88.0</v>
      </c>
      <c r="AL1224" s="1">
        <v>0.0</v>
      </c>
      <c r="AM1224" s="1">
        <v>0.0</v>
      </c>
      <c r="AU1224" s="1">
        <v>0.0</v>
      </c>
      <c r="AV1224" s="1" t="s">
        <v>96</v>
      </c>
      <c r="AW1224" s="1">
        <v>1.0</v>
      </c>
      <c r="AX1224" s="1">
        <v>0.0</v>
      </c>
      <c r="AY1224" s="1">
        <v>1.0</v>
      </c>
      <c r="AZ1224" s="1">
        <v>0.0</v>
      </c>
      <c r="BB1224" s="1">
        <v>-1.0</v>
      </c>
      <c r="BC1224" s="1">
        <v>1.0</v>
      </c>
      <c r="BD1224" s="1">
        <v>-1.0</v>
      </c>
      <c r="BE1224" s="1">
        <v>-1.0</v>
      </c>
      <c r="BF1224" s="1">
        <v>-1.0</v>
      </c>
      <c r="BG1224" s="1">
        <v>-1.0</v>
      </c>
      <c r="BH1224" s="1">
        <v>-1.0</v>
      </c>
      <c r="BI1224" s="1">
        <v>-1.0</v>
      </c>
      <c r="BJ1224" s="1">
        <v>-1.0</v>
      </c>
      <c r="BK1224" s="1">
        <v>-1.0</v>
      </c>
      <c r="BL1224" s="1">
        <v>-1.0</v>
      </c>
      <c r="BM1224" s="1">
        <v>-1.0</v>
      </c>
      <c r="BN1224" s="1">
        <v>-1.0</v>
      </c>
      <c r="BO1224" s="1">
        <v>-1.0</v>
      </c>
      <c r="BP1224" s="1">
        <v>-1.0</v>
      </c>
      <c r="BQ1224" s="1">
        <v>-1.0</v>
      </c>
      <c r="BR1224" s="1">
        <v>-1.0</v>
      </c>
      <c r="BS1224" s="1">
        <v>-1.0</v>
      </c>
      <c r="BT1224" s="1">
        <v>-1.0</v>
      </c>
      <c r="BU1224" s="1">
        <v>1.0</v>
      </c>
      <c r="BV1224" s="1">
        <v>-1.0</v>
      </c>
      <c r="BW1224" s="1">
        <v>-1.0</v>
      </c>
      <c r="BX1224" s="1">
        <v>-1.0</v>
      </c>
      <c r="BY1224" s="1">
        <v>-1.0</v>
      </c>
      <c r="BZ1224" s="1">
        <v>-1.0</v>
      </c>
      <c r="CA1224" s="1">
        <v>-1.0</v>
      </c>
      <c r="CB1224" s="1">
        <v>-1.0</v>
      </c>
      <c r="CC1224" s="1">
        <v>-1.0</v>
      </c>
      <c r="CD1224" s="1">
        <v>41244.0</v>
      </c>
    </row>
    <row r="1225">
      <c r="A1225" s="1">
        <v>1.5470678E7</v>
      </c>
      <c r="B1225" s="1" t="s">
        <v>6681</v>
      </c>
      <c r="C1225" s="1" t="s">
        <v>6682</v>
      </c>
      <c r="D1225" s="1" t="s">
        <v>6683</v>
      </c>
      <c r="E1225" s="1" t="s">
        <v>85</v>
      </c>
      <c r="G1225" s="1" t="s">
        <v>6684</v>
      </c>
      <c r="I1225" s="1">
        <v>4.6322461E7</v>
      </c>
      <c r="J1225" s="1">
        <v>42288.0</v>
      </c>
      <c r="M1225" s="1">
        <v>0.0</v>
      </c>
      <c r="N1225" s="1">
        <v>1.0</v>
      </c>
      <c r="O1225" s="1">
        <v>1.0</v>
      </c>
      <c r="P1225" s="1" t="s">
        <v>123</v>
      </c>
      <c r="Q1225" s="1" t="s">
        <v>124</v>
      </c>
      <c r="R1225" s="1">
        <v>40.71996</v>
      </c>
      <c r="S1225" s="1">
        <v>-73.95767</v>
      </c>
      <c r="T1225" s="1" t="s">
        <v>91</v>
      </c>
      <c r="U1225" s="1" t="s">
        <v>113</v>
      </c>
      <c r="V1225" s="1">
        <v>2.0</v>
      </c>
      <c r="W1225" s="1">
        <v>1.0</v>
      </c>
      <c r="X1225" s="1">
        <v>1.0</v>
      </c>
      <c r="Y1225" s="1">
        <v>1.0</v>
      </c>
      <c r="Z1225" s="1" t="s">
        <v>93</v>
      </c>
      <c r="AA1225" s="1" t="s">
        <v>6685</v>
      </c>
      <c r="AB1225" s="1">
        <v>100.0</v>
      </c>
      <c r="AC1225" s="1">
        <v>1.0</v>
      </c>
      <c r="AD1225" s="1">
        <v>20.0</v>
      </c>
      <c r="AE1225" s="1">
        <v>1.0</v>
      </c>
      <c r="AF1225" s="1" t="s">
        <v>821</v>
      </c>
      <c r="AG1225" s="1">
        <v>1.0</v>
      </c>
      <c r="AH1225" s="1">
        <v>0.0</v>
      </c>
      <c r="AI1225" s="1">
        <v>0.0</v>
      </c>
      <c r="AJ1225" s="1">
        <v>0.0</v>
      </c>
      <c r="AK1225" s="1">
        <v>0.0</v>
      </c>
      <c r="AL1225" s="1">
        <v>7.0</v>
      </c>
      <c r="AM1225" s="1">
        <v>0.0</v>
      </c>
      <c r="AN1225" s="1">
        <v>77.0</v>
      </c>
      <c r="AO1225" s="1">
        <v>8.0</v>
      </c>
      <c r="AP1225" s="1">
        <v>7.0</v>
      </c>
      <c r="AQ1225" s="1">
        <v>10.0</v>
      </c>
      <c r="AR1225" s="1">
        <v>9.0</v>
      </c>
      <c r="AS1225" s="1">
        <v>10.0</v>
      </c>
      <c r="AT1225" s="1">
        <v>8.0</v>
      </c>
      <c r="AU1225" s="1">
        <v>1.0</v>
      </c>
      <c r="AV1225" s="1" t="s">
        <v>105</v>
      </c>
      <c r="AW1225" s="1">
        <v>1.0</v>
      </c>
      <c r="AX1225" s="1">
        <v>0.0</v>
      </c>
      <c r="AY1225" s="1">
        <v>1.0</v>
      </c>
      <c r="AZ1225" s="1">
        <v>0.0</v>
      </c>
      <c r="BA1225" s="1">
        <v>0.21</v>
      </c>
      <c r="BB1225" s="1">
        <v>-1.0</v>
      </c>
      <c r="BC1225" s="1">
        <v>1.0</v>
      </c>
      <c r="BD1225" s="1">
        <v>-1.0</v>
      </c>
      <c r="BE1225" s="1">
        <v>-1.0</v>
      </c>
      <c r="BF1225" s="1">
        <v>-1.0</v>
      </c>
      <c r="BG1225" s="1">
        <v>-1.0</v>
      </c>
      <c r="BH1225" s="1">
        <v>-1.0</v>
      </c>
      <c r="BI1225" s="1">
        <v>-1.0</v>
      </c>
      <c r="BJ1225" s="1">
        <v>-1.0</v>
      </c>
      <c r="BK1225" s="1">
        <v>-1.0</v>
      </c>
      <c r="BL1225" s="1">
        <v>-1.0</v>
      </c>
      <c r="BM1225" s="1">
        <v>-1.0</v>
      </c>
      <c r="BN1225" s="1">
        <v>-1.0</v>
      </c>
      <c r="BO1225" s="1">
        <v>-1.0</v>
      </c>
      <c r="BP1225" s="1">
        <v>1.0</v>
      </c>
      <c r="BQ1225" s="1">
        <v>-1.0</v>
      </c>
      <c r="BR1225" s="1">
        <v>-1.0</v>
      </c>
      <c r="BS1225" s="1">
        <v>-1.0</v>
      </c>
      <c r="BT1225" s="1">
        <v>-1.0</v>
      </c>
      <c r="BU1225" s="1">
        <v>1.0</v>
      </c>
      <c r="BV1225" s="1">
        <v>-1.0</v>
      </c>
      <c r="BW1225" s="1">
        <v>1.0</v>
      </c>
      <c r="BX1225" s="1">
        <v>-1.0</v>
      </c>
      <c r="BY1225" s="1">
        <v>-1.0</v>
      </c>
      <c r="BZ1225" s="1">
        <v>-1.0</v>
      </c>
      <c r="CA1225" s="1">
        <v>-1.0</v>
      </c>
      <c r="CB1225" s="1">
        <v>-1.0</v>
      </c>
      <c r="CC1225" s="1">
        <v>-1.0</v>
      </c>
      <c r="CD1225" s="1">
        <v>41314.0</v>
      </c>
    </row>
    <row r="1226">
      <c r="A1226" s="1">
        <v>3.1920075E7</v>
      </c>
      <c r="B1226" s="1" t="s">
        <v>6686</v>
      </c>
      <c r="C1226" s="1" t="s">
        <v>6687</v>
      </c>
      <c r="D1226" s="1" t="s">
        <v>6688</v>
      </c>
      <c r="E1226" s="1" t="s">
        <v>85</v>
      </c>
      <c r="F1226" s="1" t="s">
        <v>6689</v>
      </c>
      <c r="H1226" s="1" t="s">
        <v>6690</v>
      </c>
      <c r="I1226" s="1">
        <v>15977.0</v>
      </c>
      <c r="J1226" s="1">
        <v>39939.0</v>
      </c>
      <c r="K1226" s="1" t="s">
        <v>134</v>
      </c>
      <c r="L1226" s="1">
        <v>0.9</v>
      </c>
      <c r="M1226" s="1">
        <v>0.0</v>
      </c>
      <c r="N1226" s="1">
        <v>1.0</v>
      </c>
      <c r="O1226" s="1">
        <v>1.0</v>
      </c>
      <c r="P1226" s="1" t="s">
        <v>89</v>
      </c>
      <c r="Q1226" s="1" t="s">
        <v>613</v>
      </c>
      <c r="R1226" s="1">
        <v>40.80385</v>
      </c>
      <c r="S1226" s="1">
        <v>-73.95294</v>
      </c>
      <c r="T1226" s="1" t="s">
        <v>91</v>
      </c>
      <c r="U1226" s="1" t="s">
        <v>113</v>
      </c>
      <c r="V1226" s="1">
        <v>2.0</v>
      </c>
      <c r="W1226" s="1">
        <v>1.0</v>
      </c>
      <c r="X1226" s="1">
        <v>1.0</v>
      </c>
      <c r="Y1226" s="1">
        <v>2.0</v>
      </c>
      <c r="Z1226" s="1" t="s">
        <v>93</v>
      </c>
      <c r="AA1226" s="1" t="s">
        <v>6691</v>
      </c>
      <c r="AB1226" s="1">
        <v>60.0</v>
      </c>
      <c r="AC1226" s="1">
        <v>1.0</v>
      </c>
      <c r="AD1226" s="1">
        <v>0.0</v>
      </c>
      <c r="AE1226" s="1">
        <v>7.0</v>
      </c>
      <c r="AF1226" s="1" t="s">
        <v>255</v>
      </c>
      <c r="AG1226" s="1">
        <v>1.0</v>
      </c>
      <c r="AH1226" s="1">
        <v>2.0</v>
      </c>
      <c r="AI1226" s="1">
        <v>18.0</v>
      </c>
      <c r="AJ1226" s="1">
        <v>24.0</v>
      </c>
      <c r="AK1226" s="1">
        <v>254.0</v>
      </c>
      <c r="AL1226" s="1">
        <v>6.0</v>
      </c>
      <c r="AM1226" s="1">
        <v>6.0</v>
      </c>
      <c r="AN1226" s="1">
        <v>100.0</v>
      </c>
      <c r="AO1226" s="1">
        <v>10.0</v>
      </c>
      <c r="AP1226" s="1">
        <v>10.0</v>
      </c>
      <c r="AQ1226" s="1">
        <v>10.0</v>
      </c>
      <c r="AR1226" s="1">
        <v>10.0</v>
      </c>
      <c r="AS1226" s="1">
        <v>10.0</v>
      </c>
      <c r="AT1226" s="1">
        <v>10.0</v>
      </c>
      <c r="AU1226" s="1">
        <v>1.0</v>
      </c>
      <c r="AV1226" s="1" t="s">
        <v>117</v>
      </c>
      <c r="AW1226" s="1">
        <v>1.0</v>
      </c>
      <c r="AX1226" s="1">
        <v>0.0</v>
      </c>
      <c r="AY1226" s="1">
        <v>1.0</v>
      </c>
      <c r="AZ1226" s="1">
        <v>0.0</v>
      </c>
      <c r="BA1226" s="1">
        <v>1.32</v>
      </c>
      <c r="BB1226" s="1">
        <v>-1.0</v>
      </c>
      <c r="BC1226" s="1">
        <v>1.0</v>
      </c>
      <c r="BD1226" s="1">
        <v>-1.0</v>
      </c>
      <c r="BE1226" s="1">
        <v>-1.0</v>
      </c>
      <c r="BF1226" s="1">
        <v>-1.0</v>
      </c>
      <c r="BG1226" s="1">
        <v>-1.0</v>
      </c>
      <c r="BH1226" s="1">
        <v>-1.0</v>
      </c>
      <c r="BI1226" s="1">
        <v>-1.0</v>
      </c>
      <c r="BJ1226" s="1">
        <v>1.0</v>
      </c>
      <c r="BK1226" s="1">
        <v>-1.0</v>
      </c>
      <c r="BL1226" s="1">
        <v>-1.0</v>
      </c>
      <c r="BM1226" s="1">
        <v>-1.0</v>
      </c>
      <c r="BN1226" s="1">
        <v>-1.0</v>
      </c>
      <c r="BO1226" s="1">
        <v>-1.0</v>
      </c>
      <c r="BP1226" s="1">
        <v>-1.0</v>
      </c>
      <c r="BQ1226" s="1">
        <v>-1.0</v>
      </c>
      <c r="BR1226" s="1">
        <v>-1.0</v>
      </c>
      <c r="BS1226" s="1">
        <v>-1.0</v>
      </c>
      <c r="BT1226" s="1">
        <v>-1.0</v>
      </c>
      <c r="BU1226" s="1">
        <v>1.0</v>
      </c>
      <c r="BV1226" s="1">
        <v>-1.0</v>
      </c>
      <c r="BW1226" s="1">
        <v>-1.0</v>
      </c>
      <c r="BX1226" s="1">
        <v>-1.0</v>
      </c>
      <c r="BY1226" s="1">
        <v>-1.0</v>
      </c>
      <c r="BZ1226" s="1">
        <v>-1.0</v>
      </c>
      <c r="CA1226" s="1">
        <v>-1.0</v>
      </c>
      <c r="CB1226" s="1">
        <v>-1.0</v>
      </c>
      <c r="CC1226" s="1">
        <v>-1.0</v>
      </c>
      <c r="CD1226" s="1">
        <v>41321.0</v>
      </c>
    </row>
    <row r="1227">
      <c r="A1227" s="1">
        <v>2.6469342E7</v>
      </c>
      <c r="B1227" s="1" t="s">
        <v>6692</v>
      </c>
      <c r="C1227" s="1" t="s">
        <v>6693</v>
      </c>
      <c r="D1227" s="1" t="s">
        <v>6694</v>
      </c>
      <c r="E1227" s="1" t="s">
        <v>85</v>
      </c>
      <c r="F1227" s="1" t="s">
        <v>6695</v>
      </c>
      <c r="I1227" s="1">
        <v>7.140408E7</v>
      </c>
      <c r="J1227" s="1">
        <v>42501.0</v>
      </c>
      <c r="K1227" s="1" t="s">
        <v>134</v>
      </c>
      <c r="L1227" s="1">
        <v>1.0</v>
      </c>
      <c r="M1227" s="1">
        <v>0.0</v>
      </c>
      <c r="N1227" s="1">
        <v>3.0</v>
      </c>
      <c r="O1227" s="1">
        <v>1.0</v>
      </c>
      <c r="P1227" s="1" t="s">
        <v>89</v>
      </c>
      <c r="Q1227" s="1" t="s">
        <v>90</v>
      </c>
      <c r="R1227" s="1">
        <v>40.76117</v>
      </c>
      <c r="S1227" s="1">
        <v>-73.99169</v>
      </c>
      <c r="T1227" s="1" t="s">
        <v>91</v>
      </c>
      <c r="U1227" s="1" t="s">
        <v>113</v>
      </c>
      <c r="V1227" s="1">
        <v>2.0</v>
      </c>
      <c r="W1227" s="1">
        <v>1.0</v>
      </c>
      <c r="X1227" s="1">
        <v>1.0</v>
      </c>
      <c r="Y1227" s="1">
        <v>1.0</v>
      </c>
      <c r="Z1227" s="1" t="s">
        <v>93</v>
      </c>
      <c r="AA1227" s="1" t="s">
        <v>6696</v>
      </c>
      <c r="AB1227" s="1">
        <v>80.0</v>
      </c>
      <c r="AC1227" s="1">
        <v>1.0</v>
      </c>
      <c r="AD1227" s="1">
        <v>0.0</v>
      </c>
      <c r="AE1227" s="1">
        <v>22.0</v>
      </c>
      <c r="AF1227" s="1" t="s">
        <v>127</v>
      </c>
      <c r="AG1227" s="1">
        <v>1.0</v>
      </c>
      <c r="AH1227" s="1">
        <v>0.0</v>
      </c>
      <c r="AI1227" s="1">
        <v>0.0</v>
      </c>
      <c r="AJ1227" s="1">
        <v>0.0</v>
      </c>
      <c r="AK1227" s="1">
        <v>187.0</v>
      </c>
      <c r="AL1227" s="1">
        <v>1.0</v>
      </c>
      <c r="AM1227" s="1">
        <v>1.0</v>
      </c>
      <c r="AN1227" s="1">
        <v>100.0</v>
      </c>
      <c r="AO1227" s="1">
        <v>10.0</v>
      </c>
      <c r="AP1227" s="1">
        <v>10.0</v>
      </c>
      <c r="AQ1227" s="1">
        <v>10.0</v>
      </c>
      <c r="AR1227" s="1">
        <v>10.0</v>
      </c>
      <c r="AS1227" s="1">
        <v>8.0</v>
      </c>
      <c r="AT1227" s="1">
        <v>10.0</v>
      </c>
      <c r="AU1227" s="1">
        <v>1.0</v>
      </c>
      <c r="AV1227" s="1" t="s">
        <v>96</v>
      </c>
      <c r="AW1227" s="1">
        <v>1.0</v>
      </c>
      <c r="AX1227" s="1">
        <v>0.0</v>
      </c>
      <c r="AY1227" s="1">
        <v>1.0</v>
      </c>
      <c r="AZ1227" s="1">
        <v>0.0</v>
      </c>
      <c r="BA1227" s="1">
        <v>0.09</v>
      </c>
      <c r="BB1227" s="1">
        <v>-1.0</v>
      </c>
      <c r="BC1227" s="1">
        <v>1.0</v>
      </c>
      <c r="BD1227" s="1">
        <v>-1.0</v>
      </c>
      <c r="BE1227" s="1">
        <v>-1.0</v>
      </c>
      <c r="BF1227" s="1">
        <v>-1.0</v>
      </c>
      <c r="BG1227" s="1">
        <v>-1.0</v>
      </c>
      <c r="BH1227" s="1">
        <v>-1.0</v>
      </c>
      <c r="BI1227" s="1">
        <v>-1.0</v>
      </c>
      <c r="BJ1227" s="1">
        <v>1.0</v>
      </c>
      <c r="BK1227" s="1">
        <v>1.0</v>
      </c>
      <c r="BL1227" s="1">
        <v>1.0</v>
      </c>
      <c r="BM1227" s="1">
        <v>1.0</v>
      </c>
      <c r="BN1227" s="1">
        <v>-1.0</v>
      </c>
      <c r="BO1227" s="1">
        <v>-1.0</v>
      </c>
      <c r="BP1227" s="1">
        <v>-1.0</v>
      </c>
      <c r="BQ1227" s="1">
        <v>-1.0</v>
      </c>
      <c r="BR1227" s="1">
        <v>-1.0</v>
      </c>
      <c r="BS1227" s="1">
        <v>-1.0</v>
      </c>
      <c r="BT1227" s="1">
        <v>-1.0</v>
      </c>
      <c r="BU1227" s="1">
        <v>1.0</v>
      </c>
      <c r="BV1227" s="1">
        <v>1.0</v>
      </c>
      <c r="BW1227" s="1">
        <v>-1.0</v>
      </c>
      <c r="BX1227" s="1">
        <v>-1.0</v>
      </c>
      <c r="BY1227" s="1">
        <v>1.0</v>
      </c>
      <c r="BZ1227" s="1">
        <v>-1.0</v>
      </c>
      <c r="CA1227" s="1">
        <v>-1.0</v>
      </c>
      <c r="CB1227" s="1">
        <v>-1.0</v>
      </c>
      <c r="CC1227" s="1">
        <v>-1.0</v>
      </c>
      <c r="CD1227" s="1">
        <v>41399.0</v>
      </c>
    </row>
    <row r="1228">
      <c r="A1228" s="1">
        <v>2.6516462E7</v>
      </c>
      <c r="B1228" s="1" t="s">
        <v>6697</v>
      </c>
      <c r="D1228" s="1" t="s">
        <v>6698</v>
      </c>
      <c r="E1228" s="1" t="s">
        <v>85</v>
      </c>
      <c r="F1228" s="1" t="s">
        <v>6699</v>
      </c>
      <c r="G1228" s="1" t="s">
        <v>6700</v>
      </c>
      <c r="H1228" s="1" t="s">
        <v>6701</v>
      </c>
      <c r="I1228" s="1">
        <v>295128.0</v>
      </c>
      <c r="J1228" s="1">
        <v>40504.0</v>
      </c>
      <c r="K1228" s="1" t="s">
        <v>134</v>
      </c>
      <c r="L1228" s="1">
        <v>1.0</v>
      </c>
      <c r="M1228" s="1">
        <v>0.0</v>
      </c>
      <c r="N1228" s="1">
        <v>7.0</v>
      </c>
      <c r="O1228" s="1">
        <v>1.0</v>
      </c>
      <c r="P1228" s="1" t="s">
        <v>621</v>
      </c>
      <c r="Q1228" s="1" t="s">
        <v>1608</v>
      </c>
      <c r="R1228" s="1">
        <v>40.81309</v>
      </c>
      <c r="S1228" s="1">
        <v>-73.85367</v>
      </c>
      <c r="T1228" s="1" t="s">
        <v>125</v>
      </c>
      <c r="U1228" s="1" t="s">
        <v>113</v>
      </c>
      <c r="V1228" s="1">
        <v>2.0</v>
      </c>
      <c r="W1228" s="1">
        <v>1.0</v>
      </c>
      <c r="X1228" s="1">
        <v>1.0</v>
      </c>
      <c r="Y1228" s="1">
        <v>2.0</v>
      </c>
      <c r="Z1228" s="1" t="s">
        <v>93</v>
      </c>
      <c r="AA1228" s="1" t="s">
        <v>6702</v>
      </c>
      <c r="AB1228" s="1">
        <v>70.0</v>
      </c>
      <c r="AC1228" s="1">
        <v>1.0</v>
      </c>
      <c r="AD1228" s="1">
        <v>10.0</v>
      </c>
      <c r="AE1228" s="1">
        <v>1.0</v>
      </c>
      <c r="AF1228" s="1" t="s">
        <v>95</v>
      </c>
      <c r="AG1228" s="1">
        <v>1.0</v>
      </c>
      <c r="AH1228" s="1">
        <v>25.0</v>
      </c>
      <c r="AI1228" s="1">
        <v>55.0</v>
      </c>
      <c r="AJ1228" s="1">
        <v>85.0</v>
      </c>
      <c r="AK1228" s="1">
        <v>360.0</v>
      </c>
      <c r="AL1228" s="1">
        <v>3.0</v>
      </c>
      <c r="AM1228" s="1">
        <v>3.0</v>
      </c>
      <c r="AN1228" s="1">
        <v>100.0</v>
      </c>
      <c r="AO1228" s="1">
        <v>10.0</v>
      </c>
      <c r="AP1228" s="1">
        <v>10.0</v>
      </c>
      <c r="AQ1228" s="1">
        <v>10.0</v>
      </c>
      <c r="AR1228" s="1">
        <v>10.0</v>
      </c>
      <c r="AS1228" s="1">
        <v>10.0</v>
      </c>
      <c r="AT1228" s="1">
        <v>9.0</v>
      </c>
      <c r="AU1228" s="1">
        <v>0.0</v>
      </c>
      <c r="AV1228" s="1" t="s">
        <v>105</v>
      </c>
      <c r="AW1228" s="1">
        <v>7.0</v>
      </c>
      <c r="AX1228" s="1">
        <v>2.0</v>
      </c>
      <c r="AY1228" s="1">
        <v>4.0</v>
      </c>
      <c r="AZ1228" s="1">
        <v>1.0</v>
      </c>
      <c r="BA1228" s="1">
        <v>0.47</v>
      </c>
      <c r="BB1228" s="1">
        <v>-1.0</v>
      </c>
      <c r="BC1228" s="1">
        <v>1.0</v>
      </c>
      <c r="BD1228" s="1">
        <v>-1.0</v>
      </c>
      <c r="BE1228" s="1">
        <v>1.0</v>
      </c>
      <c r="BF1228" s="1">
        <v>-1.0</v>
      </c>
      <c r="BG1228" s="1">
        <v>-1.0</v>
      </c>
      <c r="BH1228" s="1">
        <v>1.0</v>
      </c>
      <c r="BI1228" s="1">
        <v>-1.0</v>
      </c>
      <c r="BJ1228" s="1">
        <v>1.0</v>
      </c>
      <c r="BK1228" s="1">
        <v>1.0</v>
      </c>
      <c r="BL1228" s="1">
        <v>-1.0</v>
      </c>
      <c r="BM1228" s="1">
        <v>-1.0</v>
      </c>
      <c r="BN1228" s="1">
        <v>-1.0</v>
      </c>
      <c r="BO1228" s="1">
        <v>-1.0</v>
      </c>
      <c r="BP1228" s="1">
        <v>-1.0</v>
      </c>
      <c r="BQ1228" s="1">
        <v>1.0</v>
      </c>
      <c r="BR1228" s="1">
        <v>-1.0</v>
      </c>
      <c r="BS1228" s="1">
        <v>-1.0</v>
      </c>
      <c r="BT1228" s="1">
        <v>-1.0</v>
      </c>
      <c r="BU1228" s="1">
        <v>1.0</v>
      </c>
      <c r="BV1228" s="1">
        <v>1.0</v>
      </c>
      <c r="BW1228" s="1">
        <v>-1.0</v>
      </c>
      <c r="BX1228" s="1">
        <v>1.0</v>
      </c>
      <c r="BY1228" s="1">
        <v>1.0</v>
      </c>
      <c r="BZ1228" s="1">
        <v>1.0</v>
      </c>
      <c r="CA1228" s="1">
        <v>-1.0</v>
      </c>
      <c r="CB1228" s="1">
        <v>1.0</v>
      </c>
      <c r="CC1228" s="1">
        <v>-1.0</v>
      </c>
      <c r="CD1228" s="1">
        <v>41416.0</v>
      </c>
    </row>
    <row r="1229">
      <c r="A1229" s="1">
        <v>2.1997763E7</v>
      </c>
      <c r="B1229" s="1" t="s">
        <v>6703</v>
      </c>
      <c r="C1229" s="1" t="s">
        <v>6704</v>
      </c>
      <c r="D1229" s="1" t="s">
        <v>6704</v>
      </c>
      <c r="E1229" s="1" t="s">
        <v>85</v>
      </c>
      <c r="I1229" s="1">
        <v>621266.0</v>
      </c>
      <c r="J1229" s="1">
        <v>40687.0</v>
      </c>
      <c r="M1229" s="1">
        <v>0.0</v>
      </c>
      <c r="N1229" s="1">
        <v>2.0</v>
      </c>
      <c r="O1229" s="1">
        <v>1.0</v>
      </c>
      <c r="P1229" s="1" t="s">
        <v>123</v>
      </c>
      <c r="Q1229" s="1" t="s">
        <v>124</v>
      </c>
      <c r="R1229" s="1">
        <v>40.67912</v>
      </c>
      <c r="S1229" s="1">
        <v>-74.00227</v>
      </c>
      <c r="T1229" s="1" t="s">
        <v>91</v>
      </c>
      <c r="U1229" s="1" t="s">
        <v>92</v>
      </c>
      <c r="V1229" s="1">
        <v>3.0</v>
      </c>
      <c r="W1229" s="1">
        <v>1.0</v>
      </c>
      <c r="X1229" s="1">
        <v>1.0</v>
      </c>
      <c r="Y1229" s="1">
        <v>1.0</v>
      </c>
      <c r="Z1229" s="1" t="s">
        <v>93</v>
      </c>
      <c r="AA1229" s="1" t="s">
        <v>6705</v>
      </c>
      <c r="AB1229" s="1">
        <v>180.0</v>
      </c>
      <c r="AC1229" s="1">
        <v>1.0</v>
      </c>
      <c r="AD1229" s="1">
        <v>0.0</v>
      </c>
      <c r="AE1229" s="1">
        <v>7.0</v>
      </c>
      <c r="AF1229" s="1" t="s">
        <v>521</v>
      </c>
      <c r="AG1229" s="1">
        <v>1.0</v>
      </c>
      <c r="AH1229" s="1">
        <v>0.0</v>
      </c>
      <c r="AI1229" s="1">
        <v>0.0</v>
      </c>
      <c r="AJ1229" s="1">
        <v>0.0</v>
      </c>
      <c r="AK1229" s="1">
        <v>0.0</v>
      </c>
      <c r="AL1229" s="1">
        <v>0.0</v>
      </c>
      <c r="AM1229" s="1">
        <v>0.0</v>
      </c>
      <c r="AU1229" s="1">
        <v>0.0</v>
      </c>
      <c r="AV1229" s="1" t="s">
        <v>105</v>
      </c>
      <c r="AW1229" s="1">
        <v>1.0</v>
      </c>
      <c r="AX1229" s="1">
        <v>1.0</v>
      </c>
      <c r="AY1229" s="1">
        <v>0.0</v>
      </c>
      <c r="AZ1229" s="1">
        <v>0.0</v>
      </c>
      <c r="BB1229" s="1">
        <v>-1.0</v>
      </c>
      <c r="BC1229" s="1">
        <v>-1.0</v>
      </c>
      <c r="BD1229" s="1">
        <v>-1.0</v>
      </c>
      <c r="BE1229" s="1">
        <v>-1.0</v>
      </c>
      <c r="BF1229" s="1">
        <v>-1.0</v>
      </c>
      <c r="BG1229" s="1">
        <v>-1.0</v>
      </c>
      <c r="BH1229" s="1">
        <v>-1.0</v>
      </c>
      <c r="BI1229" s="1">
        <v>-1.0</v>
      </c>
      <c r="BJ1229" s="1">
        <v>1.0</v>
      </c>
      <c r="BK1229" s="1">
        <v>-1.0</v>
      </c>
      <c r="BL1229" s="1">
        <v>-1.0</v>
      </c>
      <c r="BM1229" s="1">
        <v>-1.0</v>
      </c>
      <c r="BN1229" s="1">
        <v>-1.0</v>
      </c>
      <c r="BO1229" s="1">
        <v>-1.0</v>
      </c>
      <c r="BP1229" s="1">
        <v>1.0</v>
      </c>
      <c r="BQ1229" s="1">
        <v>-1.0</v>
      </c>
      <c r="BR1229" s="1">
        <v>-1.0</v>
      </c>
      <c r="BS1229" s="1">
        <v>-1.0</v>
      </c>
      <c r="BT1229" s="1">
        <v>-1.0</v>
      </c>
      <c r="BU1229" s="1">
        <v>1.0</v>
      </c>
      <c r="BV1229" s="1">
        <v>-1.0</v>
      </c>
      <c r="BW1229" s="1">
        <v>-1.0</v>
      </c>
      <c r="BX1229" s="1">
        <v>-1.0</v>
      </c>
      <c r="BY1229" s="1">
        <v>-1.0</v>
      </c>
      <c r="BZ1229" s="1">
        <v>-1.0</v>
      </c>
      <c r="CA1229" s="1">
        <v>-1.0</v>
      </c>
      <c r="CB1229" s="1">
        <v>-1.0</v>
      </c>
      <c r="CC1229" s="1">
        <v>-1.0</v>
      </c>
      <c r="CD1229" s="1">
        <v>41424.0</v>
      </c>
    </row>
    <row r="1230">
      <c r="A1230" s="1">
        <v>1.1963123E7</v>
      </c>
      <c r="B1230" s="1" t="s">
        <v>6706</v>
      </c>
      <c r="C1230" s="1" t="s">
        <v>6707</v>
      </c>
      <c r="D1230" s="1" t="s">
        <v>6708</v>
      </c>
      <c r="E1230" s="1" t="s">
        <v>85</v>
      </c>
      <c r="F1230" s="1" t="s">
        <v>6709</v>
      </c>
      <c r="G1230" s="1" t="s">
        <v>6710</v>
      </c>
      <c r="H1230" s="1" t="s">
        <v>6711</v>
      </c>
      <c r="I1230" s="1">
        <v>7306184.0</v>
      </c>
      <c r="J1230" s="1">
        <v>41460.0</v>
      </c>
      <c r="M1230" s="1">
        <v>0.0</v>
      </c>
      <c r="N1230" s="1">
        <v>1.0</v>
      </c>
      <c r="O1230" s="1">
        <v>1.0</v>
      </c>
      <c r="P1230" s="1" t="s">
        <v>123</v>
      </c>
      <c r="Q1230" s="1" t="s">
        <v>124</v>
      </c>
      <c r="R1230" s="1">
        <v>40.68517</v>
      </c>
      <c r="S1230" s="1">
        <v>-73.9666</v>
      </c>
      <c r="T1230" s="1" t="s">
        <v>91</v>
      </c>
      <c r="U1230" s="1" t="s">
        <v>92</v>
      </c>
      <c r="V1230" s="1">
        <v>3.0</v>
      </c>
      <c r="W1230" s="1">
        <v>1.0</v>
      </c>
      <c r="X1230" s="1">
        <v>1.0</v>
      </c>
      <c r="Y1230" s="1">
        <v>1.0</v>
      </c>
      <c r="Z1230" s="1" t="s">
        <v>93</v>
      </c>
      <c r="AA1230" s="1" t="s">
        <v>6712</v>
      </c>
      <c r="AB1230" s="1">
        <v>179.0</v>
      </c>
      <c r="AC1230" s="1">
        <v>2.0</v>
      </c>
      <c r="AD1230" s="1">
        <v>30.0</v>
      </c>
      <c r="AE1230" s="1">
        <v>5.0</v>
      </c>
      <c r="AF1230" s="1" t="s">
        <v>2201</v>
      </c>
      <c r="AG1230" s="1">
        <v>1.0</v>
      </c>
      <c r="AH1230" s="1">
        <v>0.0</v>
      </c>
      <c r="AI1230" s="1">
        <v>0.0</v>
      </c>
      <c r="AJ1230" s="1">
        <v>0.0</v>
      </c>
      <c r="AK1230" s="1">
        <v>0.0</v>
      </c>
      <c r="AL1230" s="1">
        <v>0.0</v>
      </c>
      <c r="AM1230" s="1">
        <v>0.0</v>
      </c>
      <c r="AU1230" s="1">
        <v>0.0</v>
      </c>
      <c r="AV1230" s="1" t="s">
        <v>96</v>
      </c>
      <c r="AW1230" s="1">
        <v>1.0</v>
      </c>
      <c r="AX1230" s="1">
        <v>1.0</v>
      </c>
      <c r="AY1230" s="1">
        <v>0.0</v>
      </c>
      <c r="AZ1230" s="1">
        <v>0.0</v>
      </c>
      <c r="BB1230" s="1">
        <v>-1.0</v>
      </c>
      <c r="BC1230" s="1">
        <v>1.0</v>
      </c>
      <c r="BD1230" s="1">
        <v>-1.0</v>
      </c>
      <c r="BE1230" s="1">
        <v>-1.0</v>
      </c>
      <c r="BF1230" s="1">
        <v>-1.0</v>
      </c>
      <c r="BG1230" s="1">
        <v>-1.0</v>
      </c>
      <c r="BH1230" s="1">
        <v>-1.0</v>
      </c>
      <c r="BI1230" s="1">
        <v>-1.0</v>
      </c>
      <c r="BJ1230" s="1">
        <v>-1.0</v>
      </c>
      <c r="BK1230" s="1">
        <v>-1.0</v>
      </c>
      <c r="BL1230" s="1">
        <v>-1.0</v>
      </c>
      <c r="BM1230" s="1">
        <v>-1.0</v>
      </c>
      <c r="BN1230" s="1">
        <v>-1.0</v>
      </c>
      <c r="BO1230" s="1">
        <v>-1.0</v>
      </c>
      <c r="BP1230" s="1">
        <v>-1.0</v>
      </c>
      <c r="BQ1230" s="1">
        <v>-1.0</v>
      </c>
      <c r="BR1230" s="1">
        <v>-1.0</v>
      </c>
      <c r="BS1230" s="1">
        <v>-1.0</v>
      </c>
      <c r="BT1230" s="1">
        <v>-1.0</v>
      </c>
      <c r="BU1230" s="1">
        <v>1.0</v>
      </c>
      <c r="BV1230" s="1">
        <v>-1.0</v>
      </c>
      <c r="BW1230" s="1">
        <v>-1.0</v>
      </c>
      <c r="BX1230" s="1">
        <v>-1.0</v>
      </c>
      <c r="BY1230" s="1">
        <v>-1.0</v>
      </c>
      <c r="BZ1230" s="1">
        <v>-1.0</v>
      </c>
      <c r="CA1230" s="1">
        <v>-1.0</v>
      </c>
      <c r="CB1230" s="1">
        <v>-1.0</v>
      </c>
      <c r="CC1230" s="1">
        <v>-1.0</v>
      </c>
      <c r="CD1230" s="1">
        <v>41459.0</v>
      </c>
    </row>
    <row r="1231">
      <c r="A1231" s="1">
        <v>2.1230106E7</v>
      </c>
      <c r="B1231" s="1" t="s">
        <v>6713</v>
      </c>
      <c r="C1231" s="1" t="s">
        <v>6714</v>
      </c>
      <c r="D1231" s="1" t="s">
        <v>6715</v>
      </c>
      <c r="E1231" s="1" t="s">
        <v>85</v>
      </c>
      <c r="F1231" s="1" t="s">
        <v>6716</v>
      </c>
      <c r="I1231" s="1">
        <v>525698.0</v>
      </c>
      <c r="J1231" s="1">
        <v>40654.0</v>
      </c>
      <c r="M1231" s="1">
        <v>0.0</v>
      </c>
      <c r="N1231" s="1">
        <v>1.0</v>
      </c>
      <c r="O1231" s="1">
        <v>1.0</v>
      </c>
      <c r="P1231" s="1" t="s">
        <v>123</v>
      </c>
      <c r="Q1231" s="1" t="s">
        <v>519</v>
      </c>
      <c r="R1231" s="1">
        <v>40.69237</v>
      </c>
      <c r="S1231" s="1">
        <v>-73.9190699999999</v>
      </c>
      <c r="T1231" s="1" t="s">
        <v>289</v>
      </c>
      <c r="U1231" s="1" t="s">
        <v>92</v>
      </c>
      <c r="V1231" s="1">
        <v>6.0</v>
      </c>
      <c r="W1231" s="1">
        <v>2.5</v>
      </c>
      <c r="X1231" s="1">
        <v>3.0</v>
      </c>
      <c r="Y1231" s="1">
        <v>2.0</v>
      </c>
      <c r="Z1231" s="1" t="s">
        <v>93</v>
      </c>
      <c r="AA1231" s="1" t="s">
        <v>6717</v>
      </c>
      <c r="AB1231" s="1">
        <v>325.0</v>
      </c>
      <c r="AC1231" s="1">
        <v>1.0</v>
      </c>
      <c r="AD1231" s="1">
        <v>0.0</v>
      </c>
      <c r="AE1231" s="1">
        <v>3.0</v>
      </c>
      <c r="AF1231" s="1" t="s">
        <v>521</v>
      </c>
      <c r="AG1231" s="1">
        <v>1.0</v>
      </c>
      <c r="AH1231" s="1">
        <v>0.0</v>
      </c>
      <c r="AI1231" s="1">
        <v>0.0</v>
      </c>
      <c r="AJ1231" s="1">
        <v>0.0</v>
      </c>
      <c r="AK1231" s="1">
        <v>0.0</v>
      </c>
      <c r="AL1231" s="1">
        <v>0.0</v>
      </c>
      <c r="AM1231" s="1">
        <v>0.0</v>
      </c>
      <c r="AU1231" s="1">
        <v>1.0</v>
      </c>
      <c r="AV1231" s="1" t="s">
        <v>117</v>
      </c>
      <c r="AW1231" s="1">
        <v>1.0</v>
      </c>
      <c r="AX1231" s="1">
        <v>1.0</v>
      </c>
      <c r="AY1231" s="1">
        <v>0.0</v>
      </c>
      <c r="AZ1231" s="1">
        <v>0.0</v>
      </c>
      <c r="BB1231" s="1">
        <v>-1.0</v>
      </c>
      <c r="BC1231" s="1">
        <v>1.0</v>
      </c>
      <c r="BD1231" s="1">
        <v>-1.0</v>
      </c>
      <c r="BE1231" s="1">
        <v>-1.0</v>
      </c>
      <c r="BF1231" s="1">
        <v>-1.0</v>
      </c>
      <c r="BG1231" s="1">
        <v>-1.0</v>
      </c>
      <c r="BH1231" s="1">
        <v>-1.0</v>
      </c>
      <c r="BI1231" s="1">
        <v>1.0</v>
      </c>
      <c r="BJ1231" s="1">
        <v>1.0</v>
      </c>
      <c r="BK1231" s="1">
        <v>-1.0</v>
      </c>
      <c r="BL1231" s="1">
        <v>-1.0</v>
      </c>
      <c r="BM1231" s="1">
        <v>1.0</v>
      </c>
      <c r="BN1231" s="1">
        <v>-1.0</v>
      </c>
      <c r="BO1231" s="1">
        <v>-1.0</v>
      </c>
      <c r="BP1231" s="1">
        <v>1.0</v>
      </c>
      <c r="BQ1231" s="1">
        <v>-1.0</v>
      </c>
      <c r="BR1231" s="1">
        <v>-1.0</v>
      </c>
      <c r="BS1231" s="1">
        <v>-1.0</v>
      </c>
      <c r="BT1231" s="1">
        <v>1.0</v>
      </c>
      <c r="BU1231" s="1">
        <v>1.0</v>
      </c>
      <c r="BV1231" s="1">
        <v>-1.0</v>
      </c>
      <c r="BW1231" s="1">
        <v>1.0</v>
      </c>
      <c r="BX1231" s="1">
        <v>-1.0</v>
      </c>
      <c r="BY1231" s="1">
        <v>-1.0</v>
      </c>
      <c r="BZ1231" s="1">
        <v>-1.0</v>
      </c>
      <c r="CA1231" s="1">
        <v>-1.0</v>
      </c>
      <c r="CB1231" s="1">
        <v>-1.0</v>
      </c>
      <c r="CC1231" s="1">
        <v>-1.0</v>
      </c>
      <c r="CD1231" s="1">
        <v>41485.0</v>
      </c>
    </row>
    <row r="1232">
      <c r="A1232" s="1">
        <v>3.3133919E7</v>
      </c>
      <c r="B1232" s="1" t="s">
        <v>6718</v>
      </c>
      <c r="C1232" s="1" t="s">
        <v>6719</v>
      </c>
      <c r="D1232" s="1" t="s">
        <v>6720</v>
      </c>
      <c r="E1232" s="1" t="s">
        <v>85</v>
      </c>
      <c r="F1232" s="1" t="s">
        <v>6721</v>
      </c>
      <c r="G1232" s="1" t="s">
        <v>6722</v>
      </c>
      <c r="H1232" s="2" t="str">
        <f>- This is a  Quiet space, no parties, no External VISITORS and no smokers - please take out The trash before check-out</f>
        <v>#ERROR!</v>
      </c>
      <c r="I1232" s="1">
        <v>1.20296922E8</v>
      </c>
      <c r="J1232" s="1">
        <v>42805.0</v>
      </c>
      <c r="K1232" s="1" t="s">
        <v>134</v>
      </c>
      <c r="L1232" s="1">
        <v>1.0</v>
      </c>
      <c r="M1232" s="1">
        <v>0.0</v>
      </c>
      <c r="N1232" s="1">
        <v>1.0</v>
      </c>
      <c r="O1232" s="1">
        <v>1.0</v>
      </c>
      <c r="P1232" s="1" t="s">
        <v>123</v>
      </c>
      <c r="Q1232" s="1" t="s">
        <v>819</v>
      </c>
      <c r="R1232" s="1">
        <v>40.67716</v>
      </c>
      <c r="S1232" s="1">
        <v>-74.00074</v>
      </c>
      <c r="T1232" s="1" t="s">
        <v>91</v>
      </c>
      <c r="U1232" s="1" t="s">
        <v>92</v>
      </c>
      <c r="V1232" s="1">
        <v>1.0</v>
      </c>
      <c r="W1232" s="1">
        <v>1.0</v>
      </c>
      <c r="X1232" s="1">
        <v>1.0</v>
      </c>
      <c r="Y1232" s="1">
        <v>1.0</v>
      </c>
      <c r="Z1232" s="1" t="s">
        <v>93</v>
      </c>
      <c r="AA1232" s="1" t="s">
        <v>6723</v>
      </c>
      <c r="AB1232" s="1">
        <v>110.0</v>
      </c>
      <c r="AC1232" s="1">
        <v>1.0</v>
      </c>
      <c r="AD1232" s="1">
        <v>0.0</v>
      </c>
      <c r="AE1232" s="1">
        <v>3.0</v>
      </c>
      <c r="AF1232" s="1" t="s">
        <v>407</v>
      </c>
      <c r="AG1232" s="1">
        <v>1.0</v>
      </c>
      <c r="AH1232" s="1">
        <v>0.0</v>
      </c>
      <c r="AI1232" s="1">
        <v>0.0</v>
      </c>
      <c r="AJ1232" s="1">
        <v>0.0</v>
      </c>
      <c r="AK1232" s="1">
        <v>0.0</v>
      </c>
      <c r="AL1232" s="1">
        <v>7.0</v>
      </c>
      <c r="AM1232" s="1">
        <v>7.0</v>
      </c>
      <c r="AN1232" s="1">
        <v>93.0</v>
      </c>
      <c r="AO1232" s="1">
        <v>9.0</v>
      </c>
      <c r="AP1232" s="1">
        <v>8.0</v>
      </c>
      <c r="AQ1232" s="1">
        <v>10.0</v>
      </c>
      <c r="AR1232" s="1">
        <v>10.0</v>
      </c>
      <c r="AS1232" s="1">
        <v>10.0</v>
      </c>
      <c r="AT1232" s="1">
        <v>9.0</v>
      </c>
      <c r="AU1232" s="1">
        <v>0.0</v>
      </c>
      <c r="AV1232" s="1" t="s">
        <v>96</v>
      </c>
      <c r="AW1232" s="1">
        <v>1.0</v>
      </c>
      <c r="AX1232" s="1">
        <v>1.0</v>
      </c>
      <c r="AY1232" s="1">
        <v>0.0</v>
      </c>
      <c r="AZ1232" s="1">
        <v>0.0</v>
      </c>
      <c r="BA1232" s="1">
        <v>2.08</v>
      </c>
      <c r="BB1232" s="1">
        <v>-1.0</v>
      </c>
      <c r="BC1232" s="1">
        <v>-1.0</v>
      </c>
      <c r="BD1232" s="1">
        <v>-1.0</v>
      </c>
      <c r="BE1232" s="1">
        <v>-1.0</v>
      </c>
      <c r="BF1232" s="1">
        <v>-1.0</v>
      </c>
      <c r="BG1232" s="1">
        <v>-1.0</v>
      </c>
      <c r="BH1232" s="1">
        <v>-1.0</v>
      </c>
      <c r="BI1232" s="1">
        <v>-1.0</v>
      </c>
      <c r="BJ1232" s="1">
        <v>-1.0</v>
      </c>
      <c r="BK1232" s="1">
        <v>-1.0</v>
      </c>
      <c r="BL1232" s="1">
        <v>-1.0</v>
      </c>
      <c r="BM1232" s="1">
        <v>-1.0</v>
      </c>
      <c r="BN1232" s="1">
        <v>-1.0</v>
      </c>
      <c r="BO1232" s="1">
        <v>-1.0</v>
      </c>
      <c r="BP1232" s="1">
        <v>-1.0</v>
      </c>
      <c r="BQ1232" s="1">
        <v>-1.0</v>
      </c>
      <c r="BR1232" s="1">
        <v>-1.0</v>
      </c>
      <c r="BS1232" s="1">
        <v>-1.0</v>
      </c>
      <c r="BT1232" s="1">
        <v>-1.0</v>
      </c>
      <c r="BU1232" s="1">
        <v>1.0</v>
      </c>
      <c r="BV1232" s="1">
        <v>-1.0</v>
      </c>
      <c r="BW1232" s="1">
        <v>-1.0</v>
      </c>
      <c r="BX1232" s="1">
        <v>1.0</v>
      </c>
      <c r="BY1232" s="1">
        <v>-1.0</v>
      </c>
      <c r="BZ1232" s="1">
        <v>-1.0</v>
      </c>
      <c r="CA1232" s="1">
        <v>-1.0</v>
      </c>
      <c r="CB1232" s="1">
        <v>-1.0</v>
      </c>
      <c r="CC1232" s="1">
        <v>-1.0</v>
      </c>
      <c r="CD1232" s="1">
        <v>41523.0</v>
      </c>
    </row>
    <row r="1233">
      <c r="A1233" s="1">
        <v>1.3346741E7</v>
      </c>
      <c r="B1233" s="1" t="s">
        <v>6724</v>
      </c>
      <c r="C1233" s="1" t="s">
        <v>6725</v>
      </c>
      <c r="D1233" s="1" t="s">
        <v>6726</v>
      </c>
      <c r="E1233" s="1" t="s">
        <v>85</v>
      </c>
      <c r="I1233" s="1">
        <v>3256433.0</v>
      </c>
      <c r="J1233" s="1">
        <v>41135.0</v>
      </c>
      <c r="K1233" s="1" t="s">
        <v>134</v>
      </c>
      <c r="L1233" s="1">
        <v>0.67</v>
      </c>
      <c r="M1233" s="1">
        <v>0.0</v>
      </c>
      <c r="N1233" s="1">
        <v>9.0</v>
      </c>
      <c r="O1233" s="1">
        <v>0.0</v>
      </c>
      <c r="P1233" s="1" t="s">
        <v>89</v>
      </c>
      <c r="Q1233" s="1" t="s">
        <v>362</v>
      </c>
      <c r="R1233" s="1">
        <v>40.7942599999999</v>
      </c>
      <c r="S1233" s="1">
        <v>-73.96914</v>
      </c>
      <c r="T1233" s="1" t="s">
        <v>91</v>
      </c>
      <c r="U1233" s="1" t="s">
        <v>92</v>
      </c>
      <c r="V1233" s="1">
        <v>2.0</v>
      </c>
      <c r="W1233" s="1">
        <v>1.0</v>
      </c>
      <c r="X1233" s="1">
        <v>1.0</v>
      </c>
      <c r="Y1233" s="1">
        <v>1.0</v>
      </c>
      <c r="Z1233" s="1" t="s">
        <v>93</v>
      </c>
      <c r="AA1233" s="1" t="s">
        <v>6727</v>
      </c>
      <c r="AB1233" s="1">
        <v>200.0</v>
      </c>
      <c r="AC1233" s="1">
        <v>1.0</v>
      </c>
      <c r="AD1233" s="1">
        <v>0.0</v>
      </c>
      <c r="AE1233" s="1">
        <v>10.0</v>
      </c>
      <c r="AF1233" s="1" t="s">
        <v>202</v>
      </c>
      <c r="AG1233" s="1">
        <v>1.0</v>
      </c>
      <c r="AH1233" s="1">
        <v>0.0</v>
      </c>
      <c r="AI1233" s="1">
        <v>0.0</v>
      </c>
      <c r="AJ1233" s="1">
        <v>0.0</v>
      </c>
      <c r="AK1233" s="1">
        <v>154.0</v>
      </c>
      <c r="AL1233" s="1">
        <v>4.0</v>
      </c>
      <c r="AM1233" s="1">
        <v>2.0</v>
      </c>
      <c r="AN1233" s="1">
        <v>90.0</v>
      </c>
      <c r="AO1233" s="1">
        <v>10.0</v>
      </c>
      <c r="AP1233" s="1">
        <v>10.0</v>
      </c>
      <c r="AQ1233" s="1">
        <v>10.0</v>
      </c>
      <c r="AR1233" s="1">
        <v>10.0</v>
      </c>
      <c r="AS1233" s="1">
        <v>10.0</v>
      </c>
      <c r="AT1233" s="1">
        <v>9.0</v>
      </c>
      <c r="AU1233" s="1">
        <v>0.0</v>
      </c>
      <c r="AV1233" s="1" t="s">
        <v>96</v>
      </c>
      <c r="AW1233" s="1">
        <v>7.0</v>
      </c>
      <c r="AX1233" s="1">
        <v>7.0</v>
      </c>
      <c r="AY1233" s="1">
        <v>0.0</v>
      </c>
      <c r="AZ1233" s="1">
        <v>0.0</v>
      </c>
      <c r="BA1233" s="1">
        <v>0.12</v>
      </c>
      <c r="BB1233" s="1">
        <v>1.0</v>
      </c>
      <c r="BC1233" s="1">
        <v>1.0</v>
      </c>
      <c r="BD1233" s="1">
        <v>-1.0</v>
      </c>
      <c r="BE1233" s="1">
        <v>-1.0</v>
      </c>
      <c r="BF1233" s="1">
        <v>-1.0</v>
      </c>
      <c r="BG1233" s="1">
        <v>-1.0</v>
      </c>
      <c r="BH1233" s="1">
        <v>-1.0</v>
      </c>
      <c r="BI1233" s="1">
        <v>-1.0</v>
      </c>
      <c r="BJ1233" s="1">
        <v>1.0</v>
      </c>
      <c r="BK1233" s="1">
        <v>-1.0</v>
      </c>
      <c r="BL1233" s="1">
        <v>-1.0</v>
      </c>
      <c r="BM1233" s="1">
        <v>-1.0</v>
      </c>
      <c r="BN1233" s="1">
        <v>-1.0</v>
      </c>
      <c r="BO1233" s="1">
        <v>-1.0</v>
      </c>
      <c r="BP1233" s="1">
        <v>-1.0</v>
      </c>
      <c r="BQ1233" s="1">
        <v>-1.0</v>
      </c>
      <c r="BR1233" s="1">
        <v>-1.0</v>
      </c>
      <c r="BS1233" s="1">
        <v>1.0</v>
      </c>
      <c r="BT1233" s="1">
        <v>-1.0</v>
      </c>
      <c r="BU1233" s="1">
        <v>1.0</v>
      </c>
      <c r="BV1233" s="1">
        <v>-1.0</v>
      </c>
      <c r="BW1233" s="1">
        <v>-1.0</v>
      </c>
      <c r="BX1233" s="1">
        <v>-1.0</v>
      </c>
      <c r="BY1233" s="1">
        <v>-1.0</v>
      </c>
      <c r="BZ1233" s="1">
        <v>-1.0</v>
      </c>
      <c r="CA1233" s="1">
        <v>-1.0</v>
      </c>
      <c r="CB1233" s="1">
        <v>-1.0</v>
      </c>
      <c r="CC1233" s="1">
        <v>-1.0</v>
      </c>
      <c r="CD1233" s="1">
        <v>41561.0</v>
      </c>
    </row>
    <row r="1234">
      <c r="A1234" s="1">
        <v>3.5618225E7</v>
      </c>
      <c r="B1234" s="1" t="s">
        <v>6728</v>
      </c>
      <c r="C1234" s="1" t="s">
        <v>6729</v>
      </c>
      <c r="D1234" s="1" t="s">
        <v>6730</v>
      </c>
      <c r="E1234" s="1" t="s">
        <v>85</v>
      </c>
      <c r="H1234" s="1" t="s">
        <v>6731</v>
      </c>
      <c r="I1234" s="1">
        <v>4481028.0</v>
      </c>
      <c r="J1234" s="1">
        <v>41267.0</v>
      </c>
      <c r="K1234" s="1" t="s">
        <v>88</v>
      </c>
      <c r="L1234" s="1">
        <v>1.0</v>
      </c>
      <c r="M1234" s="1">
        <v>0.0</v>
      </c>
      <c r="N1234" s="1">
        <v>1.0</v>
      </c>
      <c r="O1234" s="1">
        <v>1.0</v>
      </c>
      <c r="P1234" s="1" t="s">
        <v>89</v>
      </c>
      <c r="Q1234" s="1" t="s">
        <v>273</v>
      </c>
      <c r="R1234" s="1">
        <v>40.75249</v>
      </c>
      <c r="S1234" s="1">
        <v>-73.9689</v>
      </c>
      <c r="T1234" s="1" t="s">
        <v>91</v>
      </c>
      <c r="U1234" s="1" t="s">
        <v>92</v>
      </c>
      <c r="V1234" s="1">
        <v>3.0</v>
      </c>
      <c r="W1234" s="1">
        <v>1.0</v>
      </c>
      <c r="X1234" s="1">
        <v>1.0</v>
      </c>
      <c r="Y1234" s="1">
        <v>2.0</v>
      </c>
      <c r="Z1234" s="1" t="s">
        <v>93</v>
      </c>
      <c r="AA1234" s="1" t="s">
        <v>6732</v>
      </c>
      <c r="AB1234" s="1">
        <v>140.0</v>
      </c>
      <c r="AC1234" s="1">
        <v>2.0</v>
      </c>
      <c r="AD1234" s="1">
        <v>35.0</v>
      </c>
      <c r="AE1234" s="1">
        <v>3.0</v>
      </c>
      <c r="AF1234" s="1" t="s">
        <v>3892</v>
      </c>
      <c r="AG1234" s="1">
        <v>1.0</v>
      </c>
      <c r="AH1234" s="1">
        <v>2.0</v>
      </c>
      <c r="AI1234" s="1">
        <v>5.0</v>
      </c>
      <c r="AJ1234" s="1">
        <v>5.0</v>
      </c>
      <c r="AK1234" s="1">
        <v>5.0</v>
      </c>
      <c r="AL1234" s="1">
        <v>1.0</v>
      </c>
      <c r="AM1234" s="1">
        <v>1.0</v>
      </c>
      <c r="AU1234" s="1">
        <v>0.0</v>
      </c>
      <c r="AV1234" s="1" t="s">
        <v>117</v>
      </c>
      <c r="AW1234" s="1">
        <v>1.0</v>
      </c>
      <c r="AX1234" s="1">
        <v>1.0</v>
      </c>
      <c r="AY1234" s="1">
        <v>0.0</v>
      </c>
      <c r="AZ1234" s="1">
        <v>0.0</v>
      </c>
      <c r="BA1234" s="1">
        <v>1.0</v>
      </c>
      <c r="BB1234" s="1">
        <v>-1.0</v>
      </c>
      <c r="BC1234" s="1">
        <v>1.0</v>
      </c>
      <c r="BD1234" s="1">
        <v>-1.0</v>
      </c>
      <c r="BE1234" s="1">
        <v>-1.0</v>
      </c>
      <c r="BF1234" s="1">
        <v>-1.0</v>
      </c>
      <c r="BG1234" s="1">
        <v>-1.0</v>
      </c>
      <c r="BH1234" s="1">
        <v>-1.0</v>
      </c>
      <c r="BI1234" s="1">
        <v>-1.0</v>
      </c>
      <c r="BJ1234" s="1">
        <v>1.0</v>
      </c>
      <c r="BK1234" s="1">
        <v>1.0</v>
      </c>
      <c r="BL1234" s="1">
        <v>1.0</v>
      </c>
      <c r="BM1234" s="1">
        <v>1.0</v>
      </c>
      <c r="BN1234" s="1">
        <v>1.0</v>
      </c>
      <c r="BO1234" s="1">
        <v>-1.0</v>
      </c>
      <c r="BP1234" s="1">
        <v>-1.0</v>
      </c>
      <c r="BQ1234" s="1">
        <v>-1.0</v>
      </c>
      <c r="BR1234" s="1">
        <v>-1.0</v>
      </c>
      <c r="BS1234" s="1">
        <v>-1.0</v>
      </c>
      <c r="BT1234" s="1">
        <v>-1.0</v>
      </c>
      <c r="BU1234" s="1">
        <v>1.0</v>
      </c>
      <c r="BV1234" s="1">
        <v>-1.0</v>
      </c>
      <c r="BW1234" s="1">
        <v>-1.0</v>
      </c>
      <c r="BX1234" s="1">
        <v>-1.0</v>
      </c>
      <c r="BY1234" s="1">
        <v>-1.0</v>
      </c>
      <c r="BZ1234" s="1">
        <v>1.0</v>
      </c>
      <c r="CA1234" s="1">
        <v>-1.0</v>
      </c>
      <c r="CB1234" s="1">
        <v>-1.0</v>
      </c>
      <c r="CC1234" s="1">
        <v>-1.0</v>
      </c>
      <c r="CD1234" s="1">
        <v>41573.0</v>
      </c>
    </row>
    <row r="1235">
      <c r="A1235" s="1">
        <v>2.301655E7</v>
      </c>
      <c r="B1235" s="1" t="s">
        <v>6733</v>
      </c>
      <c r="C1235" s="1" t="s">
        <v>6734</v>
      </c>
      <c r="D1235" s="1" t="s">
        <v>6735</v>
      </c>
      <c r="E1235" s="1" t="s">
        <v>85</v>
      </c>
      <c r="F1235" s="1" t="s">
        <v>6736</v>
      </c>
      <c r="G1235" s="1" t="s">
        <v>6737</v>
      </c>
      <c r="H1235" s="1" t="s">
        <v>6738</v>
      </c>
      <c r="I1235" s="1">
        <v>2317952.0</v>
      </c>
      <c r="J1235" s="1">
        <v>41037.0</v>
      </c>
      <c r="K1235" s="1" t="s">
        <v>134</v>
      </c>
      <c r="L1235" s="1">
        <v>1.0</v>
      </c>
      <c r="M1235" s="1">
        <v>0.0</v>
      </c>
      <c r="N1235" s="1">
        <v>1.0</v>
      </c>
      <c r="O1235" s="1">
        <v>1.0</v>
      </c>
      <c r="P1235" s="1" t="s">
        <v>89</v>
      </c>
      <c r="Q1235" s="1" t="s">
        <v>2416</v>
      </c>
      <c r="R1235" s="1">
        <v>40.73573</v>
      </c>
      <c r="S1235" s="1">
        <v>-73.98755</v>
      </c>
      <c r="T1235" s="1" t="s">
        <v>91</v>
      </c>
      <c r="U1235" s="1" t="s">
        <v>92</v>
      </c>
      <c r="V1235" s="1">
        <v>2.0</v>
      </c>
      <c r="W1235" s="1">
        <v>1.0</v>
      </c>
      <c r="X1235" s="1">
        <v>1.0</v>
      </c>
      <c r="Y1235" s="1">
        <v>1.0</v>
      </c>
      <c r="Z1235" s="1" t="s">
        <v>93</v>
      </c>
      <c r="AA1235" s="1" t="s">
        <v>6739</v>
      </c>
      <c r="AB1235" s="1">
        <v>150.0</v>
      </c>
      <c r="AC1235" s="1">
        <v>1.0</v>
      </c>
      <c r="AD1235" s="1">
        <v>30.0</v>
      </c>
      <c r="AE1235" s="1">
        <v>30.0</v>
      </c>
      <c r="AF1235" s="1" t="s">
        <v>179</v>
      </c>
      <c r="AG1235" s="1">
        <v>1.0</v>
      </c>
      <c r="AH1235" s="1">
        <v>7.0</v>
      </c>
      <c r="AI1235" s="1">
        <v>37.0</v>
      </c>
      <c r="AJ1235" s="1">
        <v>53.0</v>
      </c>
      <c r="AK1235" s="1">
        <v>53.0</v>
      </c>
      <c r="AL1235" s="1">
        <v>5.0</v>
      </c>
      <c r="AM1235" s="1">
        <v>2.0</v>
      </c>
      <c r="AN1235" s="1">
        <v>92.0</v>
      </c>
      <c r="AO1235" s="1">
        <v>9.0</v>
      </c>
      <c r="AP1235" s="1">
        <v>9.0</v>
      </c>
      <c r="AQ1235" s="1">
        <v>10.0</v>
      </c>
      <c r="AR1235" s="1">
        <v>10.0</v>
      </c>
      <c r="AS1235" s="1">
        <v>10.0</v>
      </c>
      <c r="AT1235" s="1">
        <v>9.0</v>
      </c>
      <c r="AU1235" s="1">
        <v>0.0</v>
      </c>
      <c r="AV1235" s="1" t="s">
        <v>96</v>
      </c>
      <c r="AW1235" s="1">
        <v>1.0</v>
      </c>
      <c r="AX1235" s="1">
        <v>1.0</v>
      </c>
      <c r="AY1235" s="1">
        <v>0.0</v>
      </c>
      <c r="AZ1235" s="1">
        <v>0.0</v>
      </c>
      <c r="BA1235" s="1">
        <v>0.3</v>
      </c>
      <c r="BB1235" s="1">
        <v>-1.0</v>
      </c>
      <c r="BC1235" s="1">
        <v>1.0</v>
      </c>
      <c r="BD1235" s="1">
        <v>-1.0</v>
      </c>
      <c r="BE1235" s="1">
        <v>-1.0</v>
      </c>
      <c r="BF1235" s="1">
        <v>-1.0</v>
      </c>
      <c r="BG1235" s="1">
        <v>-1.0</v>
      </c>
      <c r="BH1235" s="1">
        <v>-1.0</v>
      </c>
      <c r="BI1235" s="1">
        <v>1.0</v>
      </c>
      <c r="BJ1235" s="1">
        <v>-1.0</v>
      </c>
      <c r="BK1235" s="1">
        <v>-1.0</v>
      </c>
      <c r="BL1235" s="1">
        <v>-1.0</v>
      </c>
      <c r="BM1235" s="1">
        <v>-1.0</v>
      </c>
      <c r="BN1235" s="1">
        <v>-1.0</v>
      </c>
      <c r="BO1235" s="1">
        <v>-1.0</v>
      </c>
      <c r="BP1235" s="1">
        <v>-1.0</v>
      </c>
      <c r="BQ1235" s="1">
        <v>-1.0</v>
      </c>
      <c r="BR1235" s="1">
        <v>-1.0</v>
      </c>
      <c r="BS1235" s="1">
        <v>-1.0</v>
      </c>
      <c r="BT1235" s="1">
        <v>-1.0</v>
      </c>
      <c r="BU1235" s="1">
        <v>1.0</v>
      </c>
      <c r="BV1235" s="1">
        <v>1.0</v>
      </c>
      <c r="BW1235" s="1">
        <v>-1.0</v>
      </c>
      <c r="BX1235" s="1">
        <v>-1.0</v>
      </c>
      <c r="BY1235" s="1">
        <v>-1.0</v>
      </c>
      <c r="BZ1235" s="1">
        <v>1.0</v>
      </c>
      <c r="CA1235" s="1">
        <v>-1.0</v>
      </c>
      <c r="CB1235" s="1">
        <v>-1.0</v>
      </c>
      <c r="CC1235" s="1">
        <v>-1.0</v>
      </c>
      <c r="CD1235" s="1">
        <v>41577.0</v>
      </c>
    </row>
    <row r="1236">
      <c r="A1236" s="1">
        <v>3.2636494E7</v>
      </c>
      <c r="B1236" s="1" t="s">
        <v>6740</v>
      </c>
      <c r="C1236" s="1" t="s">
        <v>6741</v>
      </c>
      <c r="D1236" s="1" t="s">
        <v>6741</v>
      </c>
      <c r="E1236" s="1" t="s">
        <v>85</v>
      </c>
      <c r="H1236" s="1" t="s">
        <v>6742</v>
      </c>
      <c r="I1236" s="1">
        <v>3901955.0</v>
      </c>
      <c r="J1236" s="1">
        <v>41199.0</v>
      </c>
      <c r="M1236" s="1">
        <v>0.0</v>
      </c>
      <c r="N1236" s="1">
        <v>0.0</v>
      </c>
      <c r="O1236" s="1">
        <v>1.0</v>
      </c>
      <c r="P1236" s="1" t="s">
        <v>89</v>
      </c>
      <c r="Q1236" s="1" t="s">
        <v>613</v>
      </c>
      <c r="R1236" s="1">
        <v>40.80556</v>
      </c>
      <c r="S1236" s="1">
        <v>-73.9549699999999</v>
      </c>
      <c r="T1236" s="1" t="s">
        <v>91</v>
      </c>
      <c r="U1236" s="1" t="s">
        <v>92</v>
      </c>
      <c r="V1236" s="1">
        <v>4.0</v>
      </c>
      <c r="W1236" s="1">
        <v>2.0</v>
      </c>
      <c r="X1236" s="1">
        <v>2.0</v>
      </c>
      <c r="Y1236" s="1">
        <v>2.0</v>
      </c>
      <c r="Z1236" s="1" t="s">
        <v>93</v>
      </c>
      <c r="AA1236" s="1" t="s">
        <v>6743</v>
      </c>
      <c r="AB1236" s="1">
        <v>134.0</v>
      </c>
      <c r="AC1236" s="1">
        <v>1.0</v>
      </c>
      <c r="AD1236" s="1">
        <v>0.0</v>
      </c>
      <c r="AE1236" s="1">
        <v>7.0</v>
      </c>
      <c r="AF1236" s="1" t="s">
        <v>2136</v>
      </c>
      <c r="AG1236" s="1">
        <v>1.0</v>
      </c>
      <c r="AH1236" s="1">
        <v>0.0</v>
      </c>
      <c r="AI1236" s="1">
        <v>0.0</v>
      </c>
      <c r="AJ1236" s="1">
        <v>0.0</v>
      </c>
      <c r="AK1236" s="1">
        <v>9.0</v>
      </c>
      <c r="AL1236" s="1">
        <v>0.0</v>
      </c>
      <c r="AM1236" s="1">
        <v>0.0</v>
      </c>
      <c r="AU1236" s="1">
        <v>1.0</v>
      </c>
      <c r="AV1236" s="1" t="s">
        <v>105</v>
      </c>
      <c r="AW1236" s="1">
        <v>1.0</v>
      </c>
      <c r="AX1236" s="1">
        <v>1.0</v>
      </c>
      <c r="AY1236" s="1">
        <v>0.0</v>
      </c>
      <c r="AZ1236" s="1">
        <v>0.0</v>
      </c>
      <c r="BB1236" s="1">
        <v>-1.0</v>
      </c>
      <c r="BC1236" s="1">
        <v>1.0</v>
      </c>
      <c r="BD1236" s="1">
        <v>-1.0</v>
      </c>
      <c r="BE1236" s="1">
        <v>-1.0</v>
      </c>
      <c r="BF1236" s="1">
        <v>-1.0</v>
      </c>
      <c r="BG1236" s="1">
        <v>-1.0</v>
      </c>
      <c r="BH1236" s="1">
        <v>-1.0</v>
      </c>
      <c r="BI1236" s="1">
        <v>-1.0</v>
      </c>
      <c r="BJ1236" s="1">
        <v>1.0</v>
      </c>
      <c r="BK1236" s="1">
        <v>-1.0</v>
      </c>
      <c r="BL1236" s="1">
        <v>-1.0</v>
      </c>
      <c r="BM1236" s="1">
        <v>1.0</v>
      </c>
      <c r="BN1236" s="1">
        <v>1.0</v>
      </c>
      <c r="BO1236" s="1">
        <v>1.0</v>
      </c>
      <c r="BP1236" s="1">
        <v>-1.0</v>
      </c>
      <c r="BQ1236" s="1">
        <v>-1.0</v>
      </c>
      <c r="BR1236" s="1">
        <v>-1.0</v>
      </c>
      <c r="BS1236" s="1">
        <v>-1.0</v>
      </c>
      <c r="BT1236" s="1">
        <v>-1.0</v>
      </c>
      <c r="BU1236" s="1">
        <v>1.0</v>
      </c>
      <c r="BV1236" s="1">
        <v>-1.0</v>
      </c>
      <c r="BW1236" s="1">
        <v>-1.0</v>
      </c>
      <c r="BX1236" s="1">
        <v>-1.0</v>
      </c>
      <c r="BY1236" s="1">
        <v>-1.0</v>
      </c>
      <c r="BZ1236" s="1">
        <v>-1.0</v>
      </c>
      <c r="CA1236" s="1">
        <v>-1.0</v>
      </c>
      <c r="CB1236" s="1">
        <v>-1.0</v>
      </c>
      <c r="CC1236" s="1">
        <v>-1.0</v>
      </c>
      <c r="CD1236" s="1">
        <v>41605.0</v>
      </c>
    </row>
    <row r="1237">
      <c r="A1237" s="1">
        <v>2.6417485E7</v>
      </c>
      <c r="B1237" s="1" t="s">
        <v>6744</v>
      </c>
      <c r="C1237" s="1" t="s">
        <v>6745</v>
      </c>
      <c r="D1237" s="1" t="s">
        <v>6746</v>
      </c>
      <c r="E1237" s="1" t="s">
        <v>85</v>
      </c>
      <c r="F1237" s="1" t="s">
        <v>6747</v>
      </c>
      <c r="G1237" s="1" t="s">
        <v>6748</v>
      </c>
      <c r="H1237" s="1" t="s">
        <v>6749</v>
      </c>
      <c r="I1237" s="1">
        <v>1.45721354E8</v>
      </c>
      <c r="J1237" s="1">
        <v>42959.0</v>
      </c>
      <c r="K1237" s="1" t="s">
        <v>88</v>
      </c>
      <c r="L1237" s="1">
        <v>0.9</v>
      </c>
      <c r="M1237" s="1">
        <v>0.0</v>
      </c>
      <c r="N1237" s="1">
        <v>1.0</v>
      </c>
      <c r="O1237" s="1">
        <v>0.0</v>
      </c>
      <c r="P1237" s="1" t="s">
        <v>184</v>
      </c>
      <c r="Q1237" s="1" t="s">
        <v>124</v>
      </c>
      <c r="R1237" s="1">
        <v>40.65912</v>
      </c>
      <c r="S1237" s="1">
        <v>-73.94735</v>
      </c>
      <c r="T1237" s="1" t="s">
        <v>289</v>
      </c>
      <c r="U1237" s="1" t="s">
        <v>92</v>
      </c>
      <c r="V1237" s="1">
        <v>2.0</v>
      </c>
      <c r="W1237" s="1">
        <v>1.0</v>
      </c>
      <c r="X1237" s="1">
        <v>1.0</v>
      </c>
      <c r="Y1237" s="1">
        <v>1.0</v>
      </c>
      <c r="Z1237" s="1" t="s">
        <v>93</v>
      </c>
      <c r="AA1237" s="1" t="s">
        <v>6750</v>
      </c>
      <c r="AB1237" s="1">
        <v>44.0</v>
      </c>
      <c r="AC1237" s="1">
        <v>1.0</v>
      </c>
      <c r="AD1237" s="1">
        <v>50.0</v>
      </c>
      <c r="AE1237" s="1">
        <v>1.0</v>
      </c>
      <c r="AF1237" s="1" t="s">
        <v>202</v>
      </c>
      <c r="AG1237" s="1">
        <v>1.0</v>
      </c>
      <c r="AH1237" s="1">
        <v>29.0</v>
      </c>
      <c r="AI1237" s="1">
        <v>59.0</v>
      </c>
      <c r="AJ1237" s="1">
        <v>89.0</v>
      </c>
      <c r="AK1237" s="1">
        <v>89.0</v>
      </c>
      <c r="AL1237" s="1">
        <v>9.0</v>
      </c>
      <c r="AM1237" s="1">
        <v>9.0</v>
      </c>
      <c r="AN1237" s="1">
        <v>98.0</v>
      </c>
      <c r="AO1237" s="1">
        <v>10.0</v>
      </c>
      <c r="AP1237" s="1">
        <v>10.0</v>
      </c>
      <c r="AQ1237" s="1">
        <v>10.0</v>
      </c>
      <c r="AR1237" s="1">
        <v>10.0</v>
      </c>
      <c r="AS1237" s="1">
        <v>10.0</v>
      </c>
      <c r="AT1237" s="1">
        <v>9.0</v>
      </c>
      <c r="AU1237" s="1">
        <v>0.0</v>
      </c>
      <c r="AV1237" s="1" t="s">
        <v>105</v>
      </c>
      <c r="AW1237" s="1">
        <v>1.0</v>
      </c>
      <c r="AX1237" s="1">
        <v>1.0</v>
      </c>
      <c r="AY1237" s="1">
        <v>0.0</v>
      </c>
      <c r="AZ1237" s="1">
        <v>0.0</v>
      </c>
      <c r="BA1237" s="1">
        <v>0.77</v>
      </c>
      <c r="BB1237" s="1">
        <v>-1.0</v>
      </c>
      <c r="BC1237" s="1">
        <v>1.0</v>
      </c>
      <c r="BD1237" s="1">
        <v>-1.0</v>
      </c>
      <c r="BE1237" s="1">
        <v>-1.0</v>
      </c>
      <c r="BF1237" s="1">
        <v>-1.0</v>
      </c>
      <c r="BG1237" s="1">
        <v>-1.0</v>
      </c>
      <c r="BH1237" s="1">
        <v>-1.0</v>
      </c>
      <c r="BI1237" s="1">
        <v>1.0</v>
      </c>
      <c r="BJ1237" s="1">
        <v>1.0</v>
      </c>
      <c r="BK1237" s="1">
        <v>-1.0</v>
      </c>
      <c r="BL1237" s="1">
        <v>-1.0</v>
      </c>
      <c r="BM1237" s="1">
        <v>-1.0</v>
      </c>
      <c r="BN1237" s="1">
        <v>1.0</v>
      </c>
      <c r="BO1237" s="1">
        <v>1.0</v>
      </c>
      <c r="BP1237" s="1">
        <v>-1.0</v>
      </c>
      <c r="BQ1237" s="1">
        <v>-1.0</v>
      </c>
      <c r="BR1237" s="1">
        <v>-1.0</v>
      </c>
      <c r="BS1237" s="1">
        <v>-1.0</v>
      </c>
      <c r="BT1237" s="1">
        <v>-1.0</v>
      </c>
      <c r="BU1237" s="1">
        <v>1.0</v>
      </c>
      <c r="BV1237" s="1">
        <v>-1.0</v>
      </c>
      <c r="BW1237" s="1">
        <v>-1.0</v>
      </c>
      <c r="BX1237" s="1">
        <v>-1.0</v>
      </c>
      <c r="BY1237" s="1">
        <v>1.0</v>
      </c>
      <c r="BZ1237" s="1">
        <v>1.0</v>
      </c>
      <c r="CA1237" s="1">
        <v>-1.0</v>
      </c>
      <c r="CB1237" s="1">
        <v>-1.0</v>
      </c>
      <c r="CC1237" s="1">
        <v>-1.0</v>
      </c>
      <c r="CD1237" s="1">
        <v>41624.0</v>
      </c>
    </row>
    <row r="1238">
      <c r="A1238" s="1">
        <v>3.5341842E7</v>
      </c>
      <c r="B1238" s="1" t="s">
        <v>6751</v>
      </c>
      <c r="C1238" s="1" t="s">
        <v>6752</v>
      </c>
      <c r="D1238" s="1" t="s">
        <v>6753</v>
      </c>
      <c r="E1238" s="1" t="s">
        <v>85</v>
      </c>
      <c r="F1238" s="1" t="s">
        <v>6754</v>
      </c>
      <c r="G1238" s="1" t="s">
        <v>6755</v>
      </c>
      <c r="H1238" s="1" t="s">
        <v>6756</v>
      </c>
      <c r="I1238" s="1">
        <v>6.38666E7</v>
      </c>
      <c r="J1238" s="1">
        <v>42450.0</v>
      </c>
      <c r="K1238" s="1" t="s">
        <v>134</v>
      </c>
      <c r="L1238" s="1">
        <v>1.0</v>
      </c>
      <c r="M1238" s="1">
        <v>0.0</v>
      </c>
      <c r="N1238" s="1">
        <v>4.0</v>
      </c>
      <c r="O1238" s="1">
        <v>1.0</v>
      </c>
      <c r="P1238" s="1" t="s">
        <v>123</v>
      </c>
      <c r="Q1238" s="1" t="s">
        <v>124</v>
      </c>
      <c r="R1238" s="1">
        <v>40.63066</v>
      </c>
      <c r="S1238" s="1">
        <v>-74.0313599999999</v>
      </c>
      <c r="T1238" s="1" t="s">
        <v>91</v>
      </c>
      <c r="U1238" s="1" t="s">
        <v>113</v>
      </c>
      <c r="V1238" s="1">
        <v>2.0</v>
      </c>
      <c r="W1238" s="1">
        <v>1.0</v>
      </c>
      <c r="X1238" s="1">
        <v>1.0</v>
      </c>
      <c r="Y1238" s="1">
        <v>1.0</v>
      </c>
      <c r="Z1238" s="1" t="s">
        <v>93</v>
      </c>
      <c r="AA1238" s="1" t="s">
        <v>6757</v>
      </c>
      <c r="AB1238" s="1">
        <v>80.0</v>
      </c>
      <c r="AC1238" s="1">
        <v>1.0</v>
      </c>
      <c r="AD1238" s="1">
        <v>25.0</v>
      </c>
      <c r="AE1238" s="1">
        <v>1.0</v>
      </c>
      <c r="AF1238" s="1" t="s">
        <v>95</v>
      </c>
      <c r="AG1238" s="1">
        <v>1.0</v>
      </c>
      <c r="AH1238" s="1">
        <v>30.0</v>
      </c>
      <c r="AI1238" s="1">
        <v>56.0</v>
      </c>
      <c r="AJ1238" s="1">
        <v>86.0</v>
      </c>
      <c r="AK1238" s="1">
        <v>361.0</v>
      </c>
      <c r="AL1238" s="1">
        <v>5.0</v>
      </c>
      <c r="AM1238" s="1">
        <v>5.0</v>
      </c>
      <c r="AN1238" s="1">
        <v>100.0</v>
      </c>
      <c r="AO1238" s="1">
        <v>10.0</v>
      </c>
      <c r="AP1238" s="1">
        <v>10.0</v>
      </c>
      <c r="AQ1238" s="1">
        <v>10.0</v>
      </c>
      <c r="AR1238" s="1">
        <v>10.0</v>
      </c>
      <c r="AS1238" s="1">
        <v>10.0</v>
      </c>
      <c r="AT1238" s="1">
        <v>10.0</v>
      </c>
      <c r="AU1238" s="1">
        <v>1.0</v>
      </c>
      <c r="AV1238" s="1" t="s">
        <v>96</v>
      </c>
      <c r="AW1238" s="1">
        <v>3.0</v>
      </c>
      <c r="AX1238" s="1">
        <v>0.0</v>
      </c>
      <c r="AY1238" s="1">
        <v>3.0</v>
      </c>
      <c r="AZ1238" s="1">
        <v>0.0</v>
      </c>
      <c r="BA1238" s="1">
        <v>4.69</v>
      </c>
      <c r="BB1238" s="1">
        <v>-1.0</v>
      </c>
      <c r="BC1238" s="1">
        <v>1.0</v>
      </c>
      <c r="BD1238" s="1">
        <v>-1.0</v>
      </c>
      <c r="BE1238" s="1">
        <v>-1.0</v>
      </c>
      <c r="BF1238" s="1">
        <v>-1.0</v>
      </c>
      <c r="BG1238" s="1">
        <v>-1.0</v>
      </c>
      <c r="BH1238" s="1">
        <v>1.0</v>
      </c>
      <c r="BI1238" s="1">
        <v>-1.0</v>
      </c>
      <c r="BJ1238" s="1">
        <v>1.0</v>
      </c>
      <c r="BK1238" s="1">
        <v>1.0</v>
      </c>
      <c r="BL1238" s="1">
        <v>1.0</v>
      </c>
      <c r="BM1238" s="1">
        <v>-1.0</v>
      </c>
      <c r="BN1238" s="1">
        <v>-1.0</v>
      </c>
      <c r="BO1238" s="1">
        <v>1.0</v>
      </c>
      <c r="BP1238" s="1">
        <v>-1.0</v>
      </c>
      <c r="BQ1238" s="1">
        <v>1.0</v>
      </c>
      <c r="BR1238" s="1">
        <v>-1.0</v>
      </c>
      <c r="BS1238" s="1">
        <v>1.0</v>
      </c>
      <c r="BT1238" s="1">
        <v>-1.0</v>
      </c>
      <c r="BU1238" s="1">
        <v>1.0</v>
      </c>
      <c r="BV1238" s="1">
        <v>1.0</v>
      </c>
      <c r="BW1238" s="1">
        <v>-1.0</v>
      </c>
      <c r="BX1238" s="1">
        <v>1.0</v>
      </c>
      <c r="BY1238" s="1">
        <v>-1.0</v>
      </c>
      <c r="BZ1238" s="1">
        <v>-1.0</v>
      </c>
      <c r="CA1238" s="1">
        <v>-1.0</v>
      </c>
      <c r="CB1238" s="1">
        <v>-1.0</v>
      </c>
      <c r="CC1238" s="1">
        <v>-1.0</v>
      </c>
      <c r="CD1238" s="1">
        <v>41626.0</v>
      </c>
    </row>
    <row r="1239">
      <c r="A1239" s="1">
        <v>3.0517097E7</v>
      </c>
      <c r="B1239" s="1" t="s">
        <v>6758</v>
      </c>
      <c r="C1239" s="1" t="s">
        <v>6759</v>
      </c>
      <c r="D1239" s="1" t="s">
        <v>6760</v>
      </c>
      <c r="E1239" s="1" t="s">
        <v>85</v>
      </c>
      <c r="F1239" s="1" t="s">
        <v>6761</v>
      </c>
      <c r="G1239" s="1" t="s">
        <v>6762</v>
      </c>
      <c r="I1239" s="1">
        <v>1.15193518E8</v>
      </c>
      <c r="J1239" s="1">
        <v>42772.0</v>
      </c>
      <c r="M1239" s="1">
        <v>0.0</v>
      </c>
      <c r="N1239" s="1">
        <v>3.0</v>
      </c>
      <c r="O1239" s="1">
        <v>0.0</v>
      </c>
      <c r="P1239" s="1" t="s">
        <v>6763</v>
      </c>
      <c r="Q1239" s="1" t="s">
        <v>124</v>
      </c>
      <c r="R1239" s="1">
        <v>40.7046799999999</v>
      </c>
      <c r="S1239" s="1">
        <v>-73.92443</v>
      </c>
      <c r="T1239" s="1" t="s">
        <v>91</v>
      </c>
      <c r="U1239" s="1" t="s">
        <v>113</v>
      </c>
      <c r="V1239" s="1">
        <v>2.0</v>
      </c>
      <c r="W1239" s="1">
        <v>1.5</v>
      </c>
      <c r="X1239" s="1">
        <v>1.0</v>
      </c>
      <c r="Y1239" s="1">
        <v>1.0</v>
      </c>
      <c r="Z1239" s="1" t="s">
        <v>93</v>
      </c>
      <c r="AA1239" s="1" t="s">
        <v>6764</v>
      </c>
      <c r="AB1239" s="1">
        <v>45.0</v>
      </c>
      <c r="AC1239" s="1">
        <v>1.0</v>
      </c>
      <c r="AD1239" s="1">
        <v>0.0</v>
      </c>
      <c r="AE1239" s="1">
        <v>5.0</v>
      </c>
      <c r="AF1239" s="1" t="s">
        <v>452</v>
      </c>
      <c r="AG1239" s="1">
        <v>1.0</v>
      </c>
      <c r="AH1239" s="1">
        <v>0.0</v>
      </c>
      <c r="AI1239" s="1">
        <v>0.0</v>
      </c>
      <c r="AJ1239" s="1">
        <v>0.0</v>
      </c>
      <c r="AK1239" s="1">
        <v>0.0</v>
      </c>
      <c r="AL1239" s="1">
        <v>0.0</v>
      </c>
      <c r="AM1239" s="1">
        <v>0.0</v>
      </c>
      <c r="AU1239" s="1">
        <v>1.0</v>
      </c>
      <c r="AV1239" s="1" t="s">
        <v>105</v>
      </c>
      <c r="AW1239" s="1">
        <v>3.0</v>
      </c>
      <c r="AX1239" s="1">
        <v>0.0</v>
      </c>
      <c r="AY1239" s="1">
        <v>3.0</v>
      </c>
      <c r="AZ1239" s="1">
        <v>0.0</v>
      </c>
      <c r="BB1239" s="1">
        <v>-1.0</v>
      </c>
      <c r="BC1239" s="1">
        <v>-1.0</v>
      </c>
      <c r="BD1239" s="1">
        <v>-1.0</v>
      </c>
      <c r="BE1239" s="1">
        <v>-1.0</v>
      </c>
      <c r="BF1239" s="1">
        <v>-1.0</v>
      </c>
      <c r="BG1239" s="1">
        <v>-1.0</v>
      </c>
      <c r="BH1239" s="1">
        <v>-1.0</v>
      </c>
      <c r="BI1239" s="1">
        <v>-1.0</v>
      </c>
      <c r="BJ1239" s="1">
        <v>1.0</v>
      </c>
      <c r="BK1239" s="1">
        <v>-1.0</v>
      </c>
      <c r="BL1239" s="1">
        <v>-1.0</v>
      </c>
      <c r="BM1239" s="1">
        <v>-1.0</v>
      </c>
      <c r="BN1239" s="1">
        <v>-1.0</v>
      </c>
      <c r="BO1239" s="1">
        <v>-1.0</v>
      </c>
      <c r="BP1239" s="1">
        <v>-1.0</v>
      </c>
      <c r="BQ1239" s="1">
        <v>-1.0</v>
      </c>
      <c r="BR1239" s="1">
        <v>-1.0</v>
      </c>
      <c r="BS1239" s="1">
        <v>-1.0</v>
      </c>
      <c r="BT1239" s="1">
        <v>-1.0</v>
      </c>
      <c r="BU1239" s="1">
        <v>1.0</v>
      </c>
      <c r="BV1239" s="1">
        <v>-1.0</v>
      </c>
      <c r="BW1239" s="1">
        <v>-1.0</v>
      </c>
      <c r="BX1239" s="1">
        <v>-1.0</v>
      </c>
      <c r="BY1239" s="1">
        <v>-1.0</v>
      </c>
      <c r="BZ1239" s="1">
        <v>-1.0</v>
      </c>
      <c r="CA1239" s="1">
        <v>-1.0</v>
      </c>
      <c r="CB1239" s="1">
        <v>-1.0</v>
      </c>
      <c r="CC1239" s="1">
        <v>-1.0</v>
      </c>
      <c r="CD1239" s="1">
        <v>41691.0</v>
      </c>
    </row>
    <row r="1240">
      <c r="A1240" s="1">
        <v>2.9393808E7</v>
      </c>
      <c r="B1240" s="1" t="s">
        <v>6765</v>
      </c>
      <c r="C1240" s="1" t="s">
        <v>6766</v>
      </c>
      <c r="D1240" s="1" t="s">
        <v>6767</v>
      </c>
      <c r="E1240" s="1" t="s">
        <v>85</v>
      </c>
      <c r="F1240" s="1" t="s">
        <v>6768</v>
      </c>
      <c r="G1240" s="1" t="s">
        <v>6769</v>
      </c>
      <c r="I1240" s="1">
        <v>1.721801E7</v>
      </c>
      <c r="J1240" s="1">
        <v>41814.0</v>
      </c>
      <c r="K1240" s="1" t="s">
        <v>88</v>
      </c>
      <c r="L1240" s="1">
        <v>1.0</v>
      </c>
      <c r="M1240" s="1">
        <v>0.0</v>
      </c>
      <c r="N1240" s="1">
        <v>1.0</v>
      </c>
      <c r="O1240" s="1">
        <v>1.0</v>
      </c>
      <c r="P1240" s="1" t="s">
        <v>89</v>
      </c>
      <c r="Q1240" s="1" t="s">
        <v>391</v>
      </c>
      <c r="R1240" s="1">
        <v>40.7401099999999</v>
      </c>
      <c r="S1240" s="1">
        <v>-73.99745</v>
      </c>
      <c r="T1240" s="1" t="s">
        <v>91</v>
      </c>
      <c r="U1240" s="1" t="s">
        <v>92</v>
      </c>
      <c r="V1240" s="1">
        <v>2.0</v>
      </c>
      <c r="W1240" s="1">
        <v>1.0</v>
      </c>
      <c r="X1240" s="1">
        <v>1.0</v>
      </c>
      <c r="Y1240" s="1">
        <v>2.0</v>
      </c>
      <c r="Z1240" s="1" t="s">
        <v>93</v>
      </c>
      <c r="AA1240" s="1" t="s">
        <v>6770</v>
      </c>
      <c r="AB1240" s="1">
        <v>175.0</v>
      </c>
      <c r="AC1240" s="1">
        <v>2.0</v>
      </c>
      <c r="AD1240" s="1">
        <v>0.0</v>
      </c>
      <c r="AE1240" s="1">
        <v>2.0</v>
      </c>
      <c r="AF1240" s="1" t="s">
        <v>255</v>
      </c>
      <c r="AG1240" s="1">
        <v>1.0</v>
      </c>
      <c r="AH1240" s="1">
        <v>0.0</v>
      </c>
      <c r="AI1240" s="1">
        <v>0.0</v>
      </c>
      <c r="AJ1240" s="1">
        <v>0.0</v>
      </c>
      <c r="AK1240" s="1">
        <v>0.0</v>
      </c>
      <c r="AL1240" s="1">
        <v>17.0</v>
      </c>
      <c r="AM1240" s="1">
        <v>17.0</v>
      </c>
      <c r="AN1240" s="1">
        <v>100.0</v>
      </c>
      <c r="AO1240" s="1">
        <v>10.0</v>
      </c>
      <c r="AP1240" s="1">
        <v>10.0</v>
      </c>
      <c r="AQ1240" s="1">
        <v>10.0</v>
      </c>
      <c r="AR1240" s="1">
        <v>10.0</v>
      </c>
      <c r="AS1240" s="1">
        <v>10.0</v>
      </c>
      <c r="AT1240" s="1">
        <v>10.0</v>
      </c>
      <c r="AU1240" s="1">
        <v>1.0</v>
      </c>
      <c r="AV1240" s="1" t="s">
        <v>105</v>
      </c>
      <c r="AW1240" s="1">
        <v>1.0</v>
      </c>
      <c r="AX1240" s="1">
        <v>1.0</v>
      </c>
      <c r="AY1240" s="1">
        <v>0.0</v>
      </c>
      <c r="AZ1240" s="1">
        <v>0.0</v>
      </c>
      <c r="BA1240" s="1">
        <v>2.08</v>
      </c>
      <c r="BB1240" s="1">
        <v>-1.0</v>
      </c>
      <c r="BC1240" s="1">
        <v>1.0</v>
      </c>
      <c r="BD1240" s="1">
        <v>-1.0</v>
      </c>
      <c r="BE1240" s="1">
        <v>-1.0</v>
      </c>
      <c r="BF1240" s="1">
        <v>-1.0</v>
      </c>
      <c r="BG1240" s="1">
        <v>-1.0</v>
      </c>
      <c r="BH1240" s="1">
        <v>1.0</v>
      </c>
      <c r="BI1240" s="1">
        <v>-1.0</v>
      </c>
      <c r="BJ1240" s="1">
        <v>1.0</v>
      </c>
      <c r="BK1240" s="1">
        <v>1.0</v>
      </c>
      <c r="BL1240" s="1">
        <v>1.0</v>
      </c>
      <c r="BM1240" s="1">
        <v>-1.0</v>
      </c>
      <c r="BN1240" s="1">
        <v>-1.0</v>
      </c>
      <c r="BO1240" s="1">
        <v>-1.0</v>
      </c>
      <c r="BP1240" s="1">
        <v>-1.0</v>
      </c>
      <c r="BQ1240" s="1">
        <v>-1.0</v>
      </c>
      <c r="BR1240" s="1">
        <v>-1.0</v>
      </c>
      <c r="BS1240" s="1">
        <v>-1.0</v>
      </c>
      <c r="BT1240" s="1">
        <v>-1.0</v>
      </c>
      <c r="BU1240" s="1">
        <v>1.0</v>
      </c>
      <c r="BV1240" s="1">
        <v>-1.0</v>
      </c>
      <c r="BW1240" s="1">
        <v>-1.0</v>
      </c>
      <c r="BX1240" s="1">
        <v>-1.0</v>
      </c>
      <c r="BY1240" s="1">
        <v>-1.0</v>
      </c>
      <c r="BZ1240" s="1">
        <v>1.0</v>
      </c>
      <c r="CA1240" s="1">
        <v>-1.0</v>
      </c>
      <c r="CB1240" s="1">
        <v>-1.0</v>
      </c>
      <c r="CC1240" s="1">
        <v>-1.0</v>
      </c>
      <c r="CD1240" s="1">
        <v>41706.0</v>
      </c>
    </row>
    <row r="1241">
      <c r="A1241" s="1">
        <v>1.5560258E7</v>
      </c>
      <c r="B1241" s="1" t="s">
        <v>6771</v>
      </c>
      <c r="C1241" s="1" t="s">
        <v>6772</v>
      </c>
      <c r="D1241" s="1" t="s">
        <v>6772</v>
      </c>
      <c r="E1241" s="1" t="s">
        <v>85</v>
      </c>
      <c r="H1241" s="2" t="str">
        <f>- Why so inexpensive? We need someone who will take good care of two small birds. it is really important that We have a Quiet person who like animals.</f>
        <v>#ERROR!</v>
      </c>
      <c r="I1241" s="1">
        <v>2.4297098E7</v>
      </c>
      <c r="J1241" s="1">
        <v>41972.0</v>
      </c>
      <c r="M1241" s="1">
        <v>0.0</v>
      </c>
      <c r="N1241" s="1">
        <v>1.0</v>
      </c>
      <c r="O1241" s="1">
        <v>0.0</v>
      </c>
      <c r="P1241" s="1" t="s">
        <v>89</v>
      </c>
      <c r="Q1241" s="1" t="s">
        <v>90</v>
      </c>
      <c r="R1241" s="1">
        <v>40.71807</v>
      </c>
      <c r="S1241" s="1">
        <v>-74.00215</v>
      </c>
      <c r="T1241" s="1" t="s">
        <v>91</v>
      </c>
      <c r="U1241" s="1" t="s">
        <v>92</v>
      </c>
      <c r="V1241" s="1">
        <v>2.0</v>
      </c>
      <c r="W1241" s="1">
        <v>1.0</v>
      </c>
      <c r="X1241" s="1">
        <v>1.0</v>
      </c>
      <c r="Y1241" s="1">
        <v>1.0</v>
      </c>
      <c r="Z1241" s="1" t="s">
        <v>93</v>
      </c>
      <c r="AA1241" s="1" t="s">
        <v>6773</v>
      </c>
      <c r="AB1241" s="1">
        <v>100.0</v>
      </c>
      <c r="AC1241" s="1">
        <v>1.0</v>
      </c>
      <c r="AD1241" s="1">
        <v>0.0</v>
      </c>
      <c r="AE1241" s="1">
        <v>6.0</v>
      </c>
      <c r="AF1241" s="1" t="s">
        <v>429</v>
      </c>
      <c r="AG1241" s="1">
        <v>1.0</v>
      </c>
      <c r="AH1241" s="1">
        <v>0.0</v>
      </c>
      <c r="AI1241" s="1">
        <v>0.0</v>
      </c>
      <c r="AJ1241" s="1">
        <v>0.0</v>
      </c>
      <c r="AK1241" s="1">
        <v>0.0</v>
      </c>
      <c r="AL1241" s="1">
        <v>1.0</v>
      </c>
      <c r="AM1241" s="1">
        <v>0.0</v>
      </c>
      <c r="AU1241" s="1">
        <v>0.0</v>
      </c>
      <c r="AV1241" s="1" t="s">
        <v>105</v>
      </c>
      <c r="AW1241" s="1">
        <v>1.0</v>
      </c>
      <c r="AX1241" s="1">
        <v>1.0</v>
      </c>
      <c r="AY1241" s="1">
        <v>0.0</v>
      </c>
      <c r="AZ1241" s="1">
        <v>0.0</v>
      </c>
      <c r="BA1241" s="1">
        <v>0.03</v>
      </c>
      <c r="BB1241" s="1">
        <v>-1.0</v>
      </c>
      <c r="BC1241" s="1">
        <v>1.0</v>
      </c>
      <c r="BD1241" s="1">
        <v>-1.0</v>
      </c>
      <c r="BE1241" s="1">
        <v>-1.0</v>
      </c>
      <c r="BF1241" s="1">
        <v>-1.0</v>
      </c>
      <c r="BG1241" s="1">
        <v>-1.0</v>
      </c>
      <c r="BH1241" s="1">
        <v>-1.0</v>
      </c>
      <c r="BI1241" s="1">
        <v>-1.0</v>
      </c>
      <c r="BJ1241" s="1">
        <v>1.0</v>
      </c>
      <c r="BK1241" s="1">
        <v>-1.0</v>
      </c>
      <c r="BL1241" s="1">
        <v>-1.0</v>
      </c>
      <c r="BM1241" s="1">
        <v>-1.0</v>
      </c>
      <c r="BN1241" s="1">
        <v>1.0</v>
      </c>
      <c r="BO1241" s="1">
        <v>-1.0</v>
      </c>
      <c r="BP1241" s="1">
        <v>-1.0</v>
      </c>
      <c r="BQ1241" s="1">
        <v>-1.0</v>
      </c>
      <c r="BR1241" s="1">
        <v>-1.0</v>
      </c>
      <c r="BS1241" s="1">
        <v>-1.0</v>
      </c>
      <c r="BT1241" s="1">
        <v>-1.0</v>
      </c>
      <c r="BU1241" s="1">
        <v>1.0</v>
      </c>
      <c r="BV1241" s="1">
        <v>-1.0</v>
      </c>
      <c r="BW1241" s="1">
        <v>-1.0</v>
      </c>
      <c r="BX1241" s="1">
        <v>-1.0</v>
      </c>
      <c r="BY1241" s="1">
        <v>-1.0</v>
      </c>
      <c r="BZ1241" s="1">
        <v>-1.0</v>
      </c>
      <c r="CA1241" s="1">
        <v>-1.0</v>
      </c>
      <c r="CB1241" s="1">
        <v>-1.0</v>
      </c>
      <c r="CC1241" s="1">
        <v>-1.0</v>
      </c>
      <c r="CD1241" s="1">
        <v>41747.0</v>
      </c>
    </row>
    <row r="1242">
      <c r="A1242" s="1">
        <v>2.1353639E7</v>
      </c>
      <c r="B1242" s="1" t="s">
        <v>6774</v>
      </c>
      <c r="C1242" s="1" t="s">
        <v>6775</v>
      </c>
      <c r="D1242" s="1" t="s">
        <v>6776</v>
      </c>
      <c r="E1242" s="1" t="s">
        <v>85</v>
      </c>
      <c r="F1242" s="1" t="s">
        <v>6777</v>
      </c>
      <c r="G1242" s="1" t="s">
        <v>6778</v>
      </c>
      <c r="I1242" s="1">
        <v>4.4379772E7</v>
      </c>
      <c r="J1242" s="1">
        <v>42263.0</v>
      </c>
      <c r="K1242" s="1" t="s">
        <v>134</v>
      </c>
      <c r="L1242" s="1">
        <v>1.0</v>
      </c>
      <c r="M1242" s="1">
        <v>0.0</v>
      </c>
      <c r="N1242" s="1">
        <v>1.0</v>
      </c>
      <c r="O1242" s="1">
        <v>1.0</v>
      </c>
      <c r="P1242" s="1" t="s">
        <v>89</v>
      </c>
      <c r="Q1242" s="1" t="s">
        <v>90</v>
      </c>
      <c r="R1242" s="1">
        <v>40.87312</v>
      </c>
      <c r="S1242" s="1">
        <v>-73.9179</v>
      </c>
      <c r="T1242" s="1" t="s">
        <v>91</v>
      </c>
      <c r="U1242" s="1" t="s">
        <v>113</v>
      </c>
      <c r="V1242" s="1">
        <v>4.0</v>
      </c>
      <c r="W1242" s="1">
        <v>1.0</v>
      </c>
      <c r="X1242" s="1">
        <v>1.0</v>
      </c>
      <c r="Y1242" s="1">
        <v>2.0</v>
      </c>
      <c r="Z1242" s="1" t="s">
        <v>93</v>
      </c>
      <c r="AA1242" s="1" t="s">
        <v>6779</v>
      </c>
      <c r="AB1242" s="1">
        <v>85.0</v>
      </c>
      <c r="AC1242" s="1">
        <v>1.0</v>
      </c>
      <c r="AD1242" s="1">
        <v>5.0</v>
      </c>
      <c r="AE1242" s="1">
        <v>1.0</v>
      </c>
      <c r="AF1242" s="1" t="s">
        <v>104</v>
      </c>
      <c r="AG1242" s="1">
        <v>1.0</v>
      </c>
      <c r="AH1242" s="1">
        <v>7.0</v>
      </c>
      <c r="AI1242" s="1">
        <v>19.0</v>
      </c>
      <c r="AJ1242" s="1">
        <v>49.0</v>
      </c>
      <c r="AK1242" s="1">
        <v>317.0</v>
      </c>
      <c r="AL1242" s="1">
        <v>0.0</v>
      </c>
      <c r="AM1242" s="1">
        <v>0.0</v>
      </c>
      <c r="AU1242" s="1">
        <v>1.0</v>
      </c>
      <c r="AV1242" s="1" t="s">
        <v>96</v>
      </c>
      <c r="AW1242" s="1">
        <v>1.0</v>
      </c>
      <c r="AX1242" s="1">
        <v>0.0</v>
      </c>
      <c r="AY1242" s="1">
        <v>1.0</v>
      </c>
      <c r="AZ1242" s="1">
        <v>0.0</v>
      </c>
      <c r="BB1242" s="1">
        <v>-1.0</v>
      </c>
      <c r="BC1242" s="1">
        <v>1.0</v>
      </c>
      <c r="BD1242" s="1">
        <v>-1.0</v>
      </c>
      <c r="BE1242" s="1">
        <v>-1.0</v>
      </c>
      <c r="BF1242" s="1">
        <v>-1.0</v>
      </c>
      <c r="BG1242" s="1">
        <v>1.0</v>
      </c>
      <c r="BH1242" s="1">
        <v>1.0</v>
      </c>
      <c r="BI1242" s="1">
        <v>-1.0</v>
      </c>
      <c r="BJ1242" s="1">
        <v>-1.0</v>
      </c>
      <c r="BK1242" s="1">
        <v>1.0</v>
      </c>
      <c r="BL1242" s="1">
        <v>1.0</v>
      </c>
      <c r="BM1242" s="1">
        <v>1.0</v>
      </c>
      <c r="BN1242" s="1">
        <v>1.0</v>
      </c>
      <c r="BO1242" s="1">
        <v>-1.0</v>
      </c>
      <c r="BP1242" s="1">
        <v>-1.0</v>
      </c>
      <c r="BQ1242" s="1">
        <v>1.0</v>
      </c>
      <c r="BR1242" s="1">
        <v>-1.0</v>
      </c>
      <c r="BS1242" s="1">
        <v>-1.0</v>
      </c>
      <c r="BT1242" s="1">
        <v>-1.0</v>
      </c>
      <c r="BU1242" s="1">
        <v>1.0</v>
      </c>
      <c r="BV1242" s="1">
        <v>-1.0</v>
      </c>
      <c r="BW1242" s="1">
        <v>1.0</v>
      </c>
      <c r="BX1242" s="1">
        <v>-1.0</v>
      </c>
      <c r="BY1242" s="1">
        <v>1.0</v>
      </c>
      <c r="BZ1242" s="1">
        <v>-1.0</v>
      </c>
      <c r="CA1242" s="1">
        <v>-1.0</v>
      </c>
      <c r="CB1242" s="1">
        <v>-1.0</v>
      </c>
      <c r="CC1242" s="1">
        <v>-1.0</v>
      </c>
      <c r="CD1242" s="1">
        <v>41749.0</v>
      </c>
    </row>
    <row r="1243">
      <c r="A1243" s="1">
        <v>1834738.0</v>
      </c>
      <c r="B1243" s="1" t="s">
        <v>6780</v>
      </c>
      <c r="C1243" s="1" t="s">
        <v>6781</v>
      </c>
      <c r="D1243" s="1" t="s">
        <v>6782</v>
      </c>
      <c r="E1243" s="1" t="s">
        <v>85</v>
      </c>
      <c r="F1243" s="1" t="s">
        <v>6783</v>
      </c>
      <c r="G1243" s="1" t="s">
        <v>6784</v>
      </c>
      <c r="H1243" s="1" t="s">
        <v>6785</v>
      </c>
      <c r="I1243" s="1">
        <v>9593224.0</v>
      </c>
      <c r="J1243" s="1">
        <v>41570.0</v>
      </c>
      <c r="M1243" s="1">
        <v>0.0</v>
      </c>
      <c r="N1243" s="1">
        <v>2.0</v>
      </c>
      <c r="O1243" s="1">
        <v>0.0</v>
      </c>
      <c r="P1243" s="1" t="s">
        <v>89</v>
      </c>
      <c r="Q1243" s="1" t="s">
        <v>90</v>
      </c>
      <c r="R1243" s="1">
        <v>40.73865</v>
      </c>
      <c r="S1243" s="1">
        <v>-73.9962</v>
      </c>
      <c r="T1243" s="1" t="s">
        <v>91</v>
      </c>
      <c r="U1243" s="1" t="s">
        <v>92</v>
      </c>
      <c r="V1243" s="1">
        <v>4.0</v>
      </c>
      <c r="W1243" s="1">
        <v>1.0</v>
      </c>
      <c r="X1243" s="1">
        <v>1.0</v>
      </c>
      <c r="Y1243" s="1">
        <v>2.0</v>
      </c>
      <c r="Z1243" s="1" t="s">
        <v>93</v>
      </c>
      <c r="AA1243" s="1" t="s">
        <v>6786</v>
      </c>
      <c r="AB1243" s="1">
        <v>300.0</v>
      </c>
      <c r="AC1243" s="1">
        <v>2.0</v>
      </c>
      <c r="AD1243" s="1">
        <v>25.0</v>
      </c>
      <c r="AE1243" s="1">
        <v>5.0</v>
      </c>
      <c r="AF1243" s="1" t="s">
        <v>2358</v>
      </c>
      <c r="AG1243" s="1">
        <v>1.0</v>
      </c>
      <c r="AH1243" s="1">
        <v>0.0</v>
      </c>
      <c r="AI1243" s="1">
        <v>0.0</v>
      </c>
      <c r="AJ1243" s="1">
        <v>0.0</v>
      </c>
      <c r="AK1243" s="1">
        <v>0.0</v>
      </c>
      <c r="AL1243" s="1">
        <v>0.0</v>
      </c>
      <c r="AM1243" s="1">
        <v>0.0</v>
      </c>
      <c r="AU1243" s="1">
        <v>0.0</v>
      </c>
      <c r="AV1243" s="1" t="s">
        <v>117</v>
      </c>
      <c r="AW1243" s="1">
        <v>1.0</v>
      </c>
      <c r="AX1243" s="1">
        <v>1.0</v>
      </c>
      <c r="AY1243" s="1">
        <v>0.0</v>
      </c>
      <c r="AZ1243" s="1">
        <v>0.0</v>
      </c>
      <c r="BB1243" s="1">
        <v>-1.0</v>
      </c>
      <c r="BC1243" s="1">
        <v>1.0</v>
      </c>
      <c r="BD1243" s="1">
        <v>-1.0</v>
      </c>
      <c r="BE1243" s="1">
        <v>-1.0</v>
      </c>
      <c r="BF1243" s="1">
        <v>-1.0</v>
      </c>
      <c r="BG1243" s="1">
        <v>-1.0</v>
      </c>
      <c r="BH1243" s="1">
        <v>-1.0</v>
      </c>
      <c r="BI1243" s="1">
        <v>-1.0</v>
      </c>
      <c r="BJ1243" s="1">
        <v>1.0</v>
      </c>
      <c r="BK1243" s="1">
        <v>-1.0</v>
      </c>
      <c r="BL1243" s="1">
        <v>-1.0</v>
      </c>
      <c r="BM1243" s="1">
        <v>1.0</v>
      </c>
      <c r="BN1243" s="1">
        <v>1.0</v>
      </c>
      <c r="BO1243" s="1">
        <v>1.0</v>
      </c>
      <c r="BP1243" s="1">
        <v>1.0</v>
      </c>
      <c r="BQ1243" s="1">
        <v>-1.0</v>
      </c>
      <c r="BR1243" s="1">
        <v>-1.0</v>
      </c>
      <c r="BS1243" s="1">
        <v>-1.0</v>
      </c>
      <c r="BT1243" s="1">
        <v>-1.0</v>
      </c>
      <c r="BU1243" s="1">
        <v>1.0</v>
      </c>
      <c r="BV1243" s="1">
        <v>-1.0</v>
      </c>
      <c r="BW1243" s="1">
        <v>1.0</v>
      </c>
      <c r="BX1243" s="1">
        <v>-1.0</v>
      </c>
      <c r="BY1243" s="1">
        <v>-1.0</v>
      </c>
      <c r="BZ1243" s="1">
        <v>-1.0</v>
      </c>
      <c r="CA1243" s="1">
        <v>-1.0</v>
      </c>
      <c r="CB1243" s="1">
        <v>-1.0</v>
      </c>
      <c r="CC1243" s="1">
        <v>-1.0</v>
      </c>
      <c r="CD1243" s="1">
        <v>41786.0</v>
      </c>
    </row>
    <row r="1244">
      <c r="A1244" s="1">
        <v>1.6604568E7</v>
      </c>
      <c r="B1244" s="1" t="s">
        <v>6787</v>
      </c>
      <c r="E1244" s="1" t="s">
        <v>85</v>
      </c>
      <c r="H1244" s="1" t="s">
        <v>6788</v>
      </c>
      <c r="I1244" s="1">
        <v>4.1878998E7</v>
      </c>
      <c r="J1244" s="1">
        <v>42235.0</v>
      </c>
      <c r="K1244" s="1" t="s">
        <v>134</v>
      </c>
      <c r="L1244" s="1">
        <v>1.0</v>
      </c>
      <c r="M1244" s="1">
        <v>0.0</v>
      </c>
      <c r="N1244" s="1">
        <v>1.0</v>
      </c>
      <c r="O1244" s="1">
        <v>0.0</v>
      </c>
      <c r="P1244" s="1" t="s">
        <v>123</v>
      </c>
      <c r="Q1244" s="1" t="s">
        <v>450</v>
      </c>
      <c r="R1244" s="1">
        <v>40.66812</v>
      </c>
      <c r="S1244" s="1">
        <v>-73.98595</v>
      </c>
      <c r="T1244" s="1" t="s">
        <v>150</v>
      </c>
      <c r="U1244" s="1" t="s">
        <v>113</v>
      </c>
      <c r="V1244" s="1">
        <v>2.0</v>
      </c>
      <c r="W1244" s="1">
        <v>1.0</v>
      </c>
      <c r="X1244" s="1">
        <v>1.0</v>
      </c>
      <c r="Y1244" s="1">
        <v>1.0</v>
      </c>
      <c r="Z1244" s="1" t="s">
        <v>93</v>
      </c>
      <c r="AA1244" s="1" t="s">
        <v>6789</v>
      </c>
      <c r="AB1244" s="1">
        <v>90.0</v>
      </c>
      <c r="AC1244" s="1">
        <v>1.0</v>
      </c>
      <c r="AD1244" s="1">
        <v>0.0</v>
      </c>
      <c r="AE1244" s="1">
        <v>3.0</v>
      </c>
      <c r="AF1244" s="1" t="s">
        <v>407</v>
      </c>
      <c r="AG1244" s="1">
        <v>1.0</v>
      </c>
      <c r="AH1244" s="1">
        <v>0.0</v>
      </c>
      <c r="AI1244" s="1">
        <v>0.0</v>
      </c>
      <c r="AJ1244" s="1">
        <v>5.0</v>
      </c>
      <c r="AK1244" s="1">
        <v>5.0</v>
      </c>
      <c r="AL1244" s="1">
        <v>3.0</v>
      </c>
      <c r="AM1244" s="1">
        <v>3.0</v>
      </c>
      <c r="AN1244" s="1">
        <v>93.0</v>
      </c>
      <c r="AO1244" s="1">
        <v>10.0</v>
      </c>
      <c r="AP1244" s="1">
        <v>10.0</v>
      </c>
      <c r="AQ1244" s="1">
        <v>10.0</v>
      </c>
      <c r="AR1244" s="1">
        <v>10.0</v>
      </c>
      <c r="AS1244" s="1">
        <v>10.0</v>
      </c>
      <c r="AT1244" s="1">
        <v>10.0</v>
      </c>
      <c r="AU1244" s="1">
        <v>1.0</v>
      </c>
      <c r="AV1244" s="1" t="s">
        <v>105</v>
      </c>
      <c r="AW1244" s="1">
        <v>1.0</v>
      </c>
      <c r="AX1244" s="1">
        <v>0.0</v>
      </c>
      <c r="AY1244" s="1">
        <v>1.0</v>
      </c>
      <c r="AZ1244" s="1">
        <v>0.0</v>
      </c>
      <c r="BA1244" s="1">
        <v>0.4</v>
      </c>
      <c r="BB1244" s="1">
        <v>-1.0</v>
      </c>
      <c r="BC1244" s="1">
        <v>1.0</v>
      </c>
      <c r="BD1244" s="1">
        <v>-1.0</v>
      </c>
      <c r="BE1244" s="1">
        <v>-1.0</v>
      </c>
      <c r="BF1244" s="1">
        <v>-1.0</v>
      </c>
      <c r="BG1244" s="1">
        <v>-1.0</v>
      </c>
      <c r="BH1244" s="1">
        <v>-1.0</v>
      </c>
      <c r="BI1244" s="1">
        <v>1.0</v>
      </c>
      <c r="BJ1244" s="1">
        <v>1.0</v>
      </c>
      <c r="BK1244" s="1">
        <v>-1.0</v>
      </c>
      <c r="BL1244" s="1">
        <v>-1.0</v>
      </c>
      <c r="BM1244" s="1">
        <v>-1.0</v>
      </c>
      <c r="BN1244" s="1">
        <v>-1.0</v>
      </c>
      <c r="BO1244" s="1">
        <v>-1.0</v>
      </c>
      <c r="BP1244" s="1">
        <v>-1.0</v>
      </c>
      <c r="BQ1244" s="1">
        <v>1.0</v>
      </c>
      <c r="BR1244" s="1">
        <v>-1.0</v>
      </c>
      <c r="BS1244" s="1">
        <v>1.0</v>
      </c>
      <c r="BT1244" s="1">
        <v>-1.0</v>
      </c>
      <c r="BU1244" s="1">
        <v>1.0</v>
      </c>
      <c r="BV1244" s="1">
        <v>-1.0</v>
      </c>
      <c r="BW1244" s="1">
        <v>-1.0</v>
      </c>
      <c r="BX1244" s="1">
        <v>1.0</v>
      </c>
      <c r="BY1244" s="1">
        <v>-1.0</v>
      </c>
      <c r="BZ1244" s="1">
        <v>-1.0</v>
      </c>
      <c r="CA1244" s="1">
        <v>-1.0</v>
      </c>
      <c r="CB1244" s="1">
        <v>-1.0</v>
      </c>
      <c r="CC1244" s="1">
        <v>-1.0</v>
      </c>
      <c r="CD1244" s="1">
        <v>41809.0</v>
      </c>
    </row>
    <row r="1245">
      <c r="A1245" s="1">
        <v>2.2164078E7</v>
      </c>
      <c r="B1245" s="1" t="s">
        <v>6790</v>
      </c>
      <c r="C1245" s="1" t="s">
        <v>6791</v>
      </c>
      <c r="D1245" s="1" t="s">
        <v>6792</v>
      </c>
      <c r="E1245" s="1" t="s">
        <v>85</v>
      </c>
      <c r="F1245" s="1" t="s">
        <v>6793</v>
      </c>
      <c r="G1245" s="1" t="s">
        <v>6794</v>
      </c>
      <c r="I1245" s="1">
        <v>3.5509609E7</v>
      </c>
      <c r="J1245" s="1">
        <v>42165.0</v>
      </c>
      <c r="M1245" s="1">
        <v>0.0</v>
      </c>
      <c r="N1245" s="1">
        <v>1.0</v>
      </c>
      <c r="O1245" s="1">
        <v>1.0</v>
      </c>
      <c r="P1245" s="1" t="s">
        <v>89</v>
      </c>
      <c r="Q1245" s="1" t="s">
        <v>90</v>
      </c>
      <c r="R1245" s="1">
        <v>40.7478</v>
      </c>
      <c r="S1245" s="1">
        <v>-73.99995</v>
      </c>
      <c r="T1245" s="1" t="s">
        <v>91</v>
      </c>
      <c r="U1245" s="1" t="s">
        <v>92</v>
      </c>
      <c r="V1245" s="1">
        <v>2.0</v>
      </c>
      <c r="W1245" s="1">
        <v>1.0</v>
      </c>
      <c r="X1245" s="1">
        <v>1.0</v>
      </c>
      <c r="Y1245" s="1">
        <v>2.0</v>
      </c>
      <c r="Z1245" s="1" t="s">
        <v>93</v>
      </c>
      <c r="AA1245" s="1" t="s">
        <v>6795</v>
      </c>
      <c r="AB1245" s="1">
        <v>149.0</v>
      </c>
      <c r="AC1245" s="1">
        <v>2.0</v>
      </c>
      <c r="AD1245" s="1">
        <v>25.0</v>
      </c>
      <c r="AE1245" s="1">
        <v>4.0</v>
      </c>
      <c r="AF1245" s="1" t="s">
        <v>231</v>
      </c>
      <c r="AG1245" s="1">
        <v>1.0</v>
      </c>
      <c r="AH1245" s="1">
        <v>0.0</v>
      </c>
      <c r="AI1245" s="1">
        <v>0.0</v>
      </c>
      <c r="AJ1245" s="1">
        <v>0.0</v>
      </c>
      <c r="AK1245" s="1">
        <v>0.0</v>
      </c>
      <c r="AL1245" s="1">
        <v>3.0</v>
      </c>
      <c r="AM1245" s="1">
        <v>3.0</v>
      </c>
      <c r="AN1245" s="1">
        <v>100.0</v>
      </c>
      <c r="AO1245" s="1">
        <v>10.0</v>
      </c>
      <c r="AP1245" s="1">
        <v>9.0</v>
      </c>
      <c r="AQ1245" s="1">
        <v>10.0</v>
      </c>
      <c r="AR1245" s="1">
        <v>9.0</v>
      </c>
      <c r="AS1245" s="1">
        <v>10.0</v>
      </c>
      <c r="AT1245" s="1">
        <v>10.0</v>
      </c>
      <c r="AU1245" s="1">
        <v>0.0</v>
      </c>
      <c r="AV1245" s="1" t="s">
        <v>117</v>
      </c>
      <c r="AW1245" s="1">
        <v>1.0</v>
      </c>
      <c r="AX1245" s="1">
        <v>1.0</v>
      </c>
      <c r="AY1245" s="1">
        <v>0.0</v>
      </c>
      <c r="AZ1245" s="1">
        <v>0.0</v>
      </c>
      <c r="BA1245" s="1">
        <v>0.32</v>
      </c>
      <c r="BB1245" s="1">
        <v>-1.0</v>
      </c>
      <c r="BC1245" s="1">
        <v>1.0</v>
      </c>
      <c r="BD1245" s="1">
        <v>-1.0</v>
      </c>
      <c r="BE1245" s="1">
        <v>-1.0</v>
      </c>
      <c r="BF1245" s="1">
        <v>-1.0</v>
      </c>
      <c r="BG1245" s="1">
        <v>-1.0</v>
      </c>
      <c r="BH1245" s="1">
        <v>-1.0</v>
      </c>
      <c r="BI1245" s="1">
        <v>-1.0</v>
      </c>
      <c r="BJ1245" s="1">
        <v>1.0</v>
      </c>
      <c r="BK1245" s="1">
        <v>-1.0</v>
      </c>
      <c r="BL1245" s="1">
        <v>-1.0</v>
      </c>
      <c r="BM1245" s="1">
        <v>1.0</v>
      </c>
      <c r="BN1245" s="1">
        <v>1.0</v>
      </c>
      <c r="BO1245" s="1">
        <v>-1.0</v>
      </c>
      <c r="BP1245" s="1">
        <v>1.0</v>
      </c>
      <c r="BQ1245" s="1">
        <v>-1.0</v>
      </c>
      <c r="BR1245" s="1">
        <v>-1.0</v>
      </c>
      <c r="BS1245" s="1">
        <v>1.0</v>
      </c>
      <c r="BT1245" s="1">
        <v>-1.0</v>
      </c>
      <c r="BU1245" s="1">
        <v>1.0</v>
      </c>
      <c r="BV1245" s="1">
        <v>-1.0</v>
      </c>
      <c r="BW1245" s="1">
        <v>-1.0</v>
      </c>
      <c r="BX1245" s="1">
        <v>-1.0</v>
      </c>
      <c r="BY1245" s="1">
        <v>-1.0</v>
      </c>
      <c r="BZ1245" s="1">
        <v>-1.0</v>
      </c>
      <c r="CA1245" s="1">
        <v>-1.0</v>
      </c>
      <c r="CB1245" s="1">
        <v>-1.0</v>
      </c>
      <c r="CC1245" s="1">
        <v>-1.0</v>
      </c>
      <c r="CD1245" s="1">
        <v>41836.0</v>
      </c>
    </row>
    <row r="1246">
      <c r="A1246" s="1">
        <v>2.3955297E7</v>
      </c>
      <c r="B1246" s="1" t="s">
        <v>6796</v>
      </c>
      <c r="C1246" s="1" t="s">
        <v>6797</v>
      </c>
      <c r="D1246" s="1" t="s">
        <v>6798</v>
      </c>
      <c r="E1246" s="1" t="s">
        <v>85</v>
      </c>
      <c r="G1246" s="1" t="s">
        <v>6799</v>
      </c>
      <c r="H1246" s="1" t="s">
        <v>6800</v>
      </c>
      <c r="I1246" s="1">
        <v>3.0021975E7</v>
      </c>
      <c r="J1246" s="1">
        <v>42088.0</v>
      </c>
      <c r="K1246" s="1" t="s">
        <v>134</v>
      </c>
      <c r="L1246" s="1">
        <v>1.0</v>
      </c>
      <c r="M1246" s="1">
        <v>0.0</v>
      </c>
      <c r="N1246" s="1">
        <v>1.0</v>
      </c>
      <c r="O1246" s="1">
        <v>1.0</v>
      </c>
      <c r="P1246" s="1" t="s">
        <v>89</v>
      </c>
      <c r="Q1246" s="1" t="s">
        <v>90</v>
      </c>
      <c r="R1246" s="1">
        <v>40.80731</v>
      </c>
      <c r="S1246" s="1">
        <v>-73.95155</v>
      </c>
      <c r="T1246" s="1" t="s">
        <v>91</v>
      </c>
      <c r="U1246" s="1" t="s">
        <v>113</v>
      </c>
      <c r="V1246" s="1">
        <v>1.0</v>
      </c>
      <c r="W1246" s="1">
        <v>1.0</v>
      </c>
      <c r="X1246" s="1">
        <v>1.0</v>
      </c>
      <c r="Y1246" s="1">
        <v>1.0</v>
      </c>
      <c r="Z1246" s="1" t="s">
        <v>93</v>
      </c>
      <c r="AA1246" s="1" t="s">
        <v>6801</v>
      </c>
      <c r="AB1246" s="1">
        <v>49.0</v>
      </c>
      <c r="AC1246" s="1">
        <v>1.0</v>
      </c>
      <c r="AD1246" s="1">
        <v>10.0</v>
      </c>
      <c r="AE1246" s="1">
        <v>2.0</v>
      </c>
      <c r="AF1246" s="1" t="s">
        <v>179</v>
      </c>
      <c r="AG1246" s="1">
        <v>1.0</v>
      </c>
      <c r="AH1246" s="1">
        <v>1.0</v>
      </c>
      <c r="AI1246" s="1">
        <v>1.0</v>
      </c>
      <c r="AJ1246" s="1">
        <v>1.0</v>
      </c>
      <c r="AK1246" s="1">
        <v>1.0</v>
      </c>
      <c r="AL1246" s="1">
        <v>2.0</v>
      </c>
      <c r="AM1246" s="1">
        <v>1.0</v>
      </c>
      <c r="AN1246" s="1">
        <v>100.0</v>
      </c>
      <c r="AO1246" s="1">
        <v>10.0</v>
      </c>
      <c r="AP1246" s="1">
        <v>9.0</v>
      </c>
      <c r="AQ1246" s="1">
        <v>10.0</v>
      </c>
      <c r="AR1246" s="1">
        <v>10.0</v>
      </c>
      <c r="AS1246" s="1">
        <v>8.0</v>
      </c>
      <c r="AT1246" s="1">
        <v>10.0</v>
      </c>
      <c r="AU1246" s="1">
        <v>0.0</v>
      </c>
      <c r="AV1246" s="1" t="s">
        <v>96</v>
      </c>
      <c r="AW1246" s="1">
        <v>1.0</v>
      </c>
      <c r="AX1246" s="1">
        <v>0.0</v>
      </c>
      <c r="AY1246" s="1">
        <v>1.0</v>
      </c>
      <c r="AZ1246" s="1">
        <v>0.0</v>
      </c>
      <c r="BA1246" s="1">
        <v>0.15</v>
      </c>
      <c r="BB1246" s="1">
        <v>-1.0</v>
      </c>
      <c r="BC1246" s="1">
        <v>1.0</v>
      </c>
      <c r="BD1246" s="1">
        <v>-1.0</v>
      </c>
      <c r="BE1246" s="1">
        <v>-1.0</v>
      </c>
      <c r="BF1246" s="1">
        <v>-1.0</v>
      </c>
      <c r="BG1246" s="1">
        <v>-1.0</v>
      </c>
      <c r="BH1246" s="1">
        <v>1.0</v>
      </c>
      <c r="BI1246" s="1">
        <v>-1.0</v>
      </c>
      <c r="BJ1246" s="1">
        <v>-1.0</v>
      </c>
      <c r="BK1246" s="1">
        <v>-1.0</v>
      </c>
      <c r="BL1246" s="1">
        <v>-1.0</v>
      </c>
      <c r="BM1246" s="1">
        <v>1.0</v>
      </c>
      <c r="BN1246" s="1">
        <v>-1.0</v>
      </c>
      <c r="BO1246" s="1">
        <v>-1.0</v>
      </c>
      <c r="BP1246" s="1">
        <v>1.0</v>
      </c>
      <c r="BQ1246" s="1">
        <v>-1.0</v>
      </c>
      <c r="BR1246" s="1">
        <v>-1.0</v>
      </c>
      <c r="BS1246" s="1">
        <v>-1.0</v>
      </c>
      <c r="BT1246" s="1">
        <v>-1.0</v>
      </c>
      <c r="BU1246" s="1">
        <v>1.0</v>
      </c>
      <c r="BV1246" s="1">
        <v>-1.0</v>
      </c>
      <c r="BW1246" s="1">
        <v>-1.0</v>
      </c>
      <c r="BX1246" s="1">
        <v>1.0</v>
      </c>
      <c r="BY1246" s="1">
        <v>-1.0</v>
      </c>
      <c r="BZ1246" s="1">
        <v>-1.0</v>
      </c>
      <c r="CA1246" s="1">
        <v>-1.0</v>
      </c>
      <c r="CB1246" s="1">
        <v>-1.0</v>
      </c>
      <c r="CC1246" s="1">
        <v>1.0</v>
      </c>
      <c r="CD1246" s="1">
        <v>41881.0</v>
      </c>
    </row>
    <row r="1247">
      <c r="A1247" s="1">
        <v>4033300.0</v>
      </c>
      <c r="B1247" s="1" t="s">
        <v>6802</v>
      </c>
      <c r="C1247" s="1" t="s">
        <v>6803</v>
      </c>
      <c r="D1247" s="1" t="s">
        <v>6804</v>
      </c>
      <c r="E1247" s="1" t="s">
        <v>85</v>
      </c>
      <c r="F1247" s="1" t="s">
        <v>6805</v>
      </c>
      <c r="G1247" s="1" t="s">
        <v>6806</v>
      </c>
      <c r="H1247" s="1" t="s">
        <v>6807</v>
      </c>
      <c r="I1247" s="1">
        <v>2155917.0</v>
      </c>
      <c r="J1247" s="1">
        <v>41015.0</v>
      </c>
      <c r="K1247" s="1" t="s">
        <v>134</v>
      </c>
      <c r="L1247" s="1">
        <v>1.0</v>
      </c>
      <c r="M1247" s="1">
        <v>0.0</v>
      </c>
      <c r="N1247" s="1">
        <v>3.0</v>
      </c>
      <c r="O1247" s="1">
        <v>1.0</v>
      </c>
      <c r="P1247" s="1" t="s">
        <v>123</v>
      </c>
      <c r="Q1247" s="1" t="s">
        <v>321</v>
      </c>
      <c r="R1247" s="1">
        <v>40.68693</v>
      </c>
      <c r="S1247" s="1">
        <v>-73.95725</v>
      </c>
      <c r="T1247" s="1" t="s">
        <v>91</v>
      </c>
      <c r="U1247" s="1" t="s">
        <v>92</v>
      </c>
      <c r="V1247" s="1">
        <v>4.0</v>
      </c>
      <c r="W1247" s="1">
        <v>1.0</v>
      </c>
      <c r="X1247" s="1">
        <v>2.0</v>
      </c>
      <c r="Y1247" s="1">
        <v>3.0</v>
      </c>
      <c r="Z1247" s="1" t="s">
        <v>93</v>
      </c>
      <c r="AA1247" s="1" t="s">
        <v>6808</v>
      </c>
      <c r="AB1247" s="1">
        <v>150.0</v>
      </c>
      <c r="AC1247" s="1">
        <v>1.0</v>
      </c>
      <c r="AD1247" s="1">
        <v>0.0</v>
      </c>
      <c r="AE1247" s="1">
        <v>5.0</v>
      </c>
      <c r="AF1247" s="1" t="s">
        <v>255</v>
      </c>
      <c r="AG1247" s="1">
        <v>1.0</v>
      </c>
      <c r="AH1247" s="1">
        <v>1.0</v>
      </c>
      <c r="AI1247" s="1">
        <v>5.0</v>
      </c>
      <c r="AJ1247" s="1">
        <v>5.0</v>
      </c>
      <c r="AK1247" s="1">
        <v>254.0</v>
      </c>
      <c r="AL1247" s="1">
        <v>18.0</v>
      </c>
      <c r="AM1247" s="1">
        <v>18.0</v>
      </c>
      <c r="AN1247" s="1">
        <v>93.0</v>
      </c>
      <c r="AO1247" s="1">
        <v>10.0</v>
      </c>
      <c r="AP1247" s="1">
        <v>9.0</v>
      </c>
      <c r="AQ1247" s="1">
        <v>10.0</v>
      </c>
      <c r="AR1247" s="1">
        <v>10.0</v>
      </c>
      <c r="AS1247" s="1">
        <v>9.0</v>
      </c>
      <c r="AT1247" s="1">
        <v>9.0</v>
      </c>
      <c r="AU1247" s="1">
        <v>0.0</v>
      </c>
      <c r="AV1247" s="1" t="s">
        <v>96</v>
      </c>
      <c r="AW1247" s="1">
        <v>3.0</v>
      </c>
      <c r="AX1247" s="1">
        <v>3.0</v>
      </c>
      <c r="AY1247" s="1">
        <v>0.0</v>
      </c>
      <c r="AZ1247" s="1">
        <v>0.0</v>
      </c>
      <c r="BA1247" s="1">
        <v>2.57</v>
      </c>
      <c r="BB1247" s="1">
        <v>-1.0</v>
      </c>
      <c r="BC1247" s="1">
        <v>1.0</v>
      </c>
      <c r="BD1247" s="1">
        <v>-1.0</v>
      </c>
      <c r="BE1247" s="1">
        <v>-1.0</v>
      </c>
      <c r="BF1247" s="1">
        <v>-1.0</v>
      </c>
      <c r="BG1247" s="1">
        <v>-1.0</v>
      </c>
      <c r="BH1247" s="1">
        <v>1.0</v>
      </c>
      <c r="BI1247" s="1">
        <v>-1.0</v>
      </c>
      <c r="BJ1247" s="1">
        <v>1.0</v>
      </c>
      <c r="BK1247" s="1">
        <v>1.0</v>
      </c>
      <c r="BL1247" s="1">
        <v>1.0</v>
      </c>
      <c r="BM1247" s="1">
        <v>1.0</v>
      </c>
      <c r="BN1247" s="1">
        <v>-1.0</v>
      </c>
      <c r="BO1247" s="1">
        <v>-1.0</v>
      </c>
      <c r="BP1247" s="1">
        <v>1.0</v>
      </c>
      <c r="BQ1247" s="1">
        <v>1.0</v>
      </c>
      <c r="BR1247" s="1">
        <v>-1.0</v>
      </c>
      <c r="BS1247" s="1">
        <v>-1.0</v>
      </c>
      <c r="BT1247" s="1">
        <v>-1.0</v>
      </c>
      <c r="BU1247" s="1">
        <v>1.0</v>
      </c>
      <c r="BV1247" s="1">
        <v>1.0</v>
      </c>
      <c r="BW1247" s="1">
        <v>-1.0</v>
      </c>
      <c r="BX1247" s="1">
        <v>-1.0</v>
      </c>
      <c r="BY1247" s="1">
        <v>1.0</v>
      </c>
      <c r="BZ1247" s="1">
        <v>1.0</v>
      </c>
      <c r="CA1247" s="1">
        <v>-1.0</v>
      </c>
      <c r="CB1247" s="1">
        <v>-1.0</v>
      </c>
      <c r="CC1247" s="1">
        <v>-1.0</v>
      </c>
      <c r="CD1247" s="1">
        <v>41922.0</v>
      </c>
    </row>
    <row r="1248">
      <c r="A1248" s="1">
        <v>1.986317E7</v>
      </c>
      <c r="B1248" s="1" t="s">
        <v>6809</v>
      </c>
      <c r="C1248" s="1" t="s">
        <v>6810</v>
      </c>
      <c r="D1248" s="1" t="s">
        <v>6811</v>
      </c>
      <c r="E1248" s="1" t="s">
        <v>85</v>
      </c>
      <c r="F1248" s="1" t="s">
        <v>6812</v>
      </c>
      <c r="G1248" s="1" t="s">
        <v>6813</v>
      </c>
      <c r="I1248" s="1">
        <v>1.4048811E8</v>
      </c>
      <c r="J1248" s="1">
        <v>42930.0</v>
      </c>
      <c r="M1248" s="1">
        <v>0.0</v>
      </c>
      <c r="N1248" s="1">
        <v>1.0</v>
      </c>
      <c r="O1248" s="1">
        <v>0.0</v>
      </c>
      <c r="P1248" s="1" t="s">
        <v>123</v>
      </c>
      <c r="Q1248" s="1" t="s">
        <v>185</v>
      </c>
      <c r="R1248" s="1">
        <v>40.70823</v>
      </c>
      <c r="S1248" s="1">
        <v>-73.96081</v>
      </c>
      <c r="T1248" s="1" t="s">
        <v>91</v>
      </c>
      <c r="U1248" s="1" t="s">
        <v>113</v>
      </c>
      <c r="V1248" s="1">
        <v>2.0</v>
      </c>
      <c r="W1248" s="1">
        <v>1.0</v>
      </c>
      <c r="X1248" s="1">
        <v>1.0</v>
      </c>
      <c r="Y1248" s="1">
        <v>2.0</v>
      </c>
      <c r="Z1248" s="1" t="s">
        <v>93</v>
      </c>
      <c r="AA1248" s="1" t="s">
        <v>6814</v>
      </c>
      <c r="AB1248" s="1">
        <v>60.0</v>
      </c>
      <c r="AC1248" s="1">
        <v>1.0</v>
      </c>
      <c r="AD1248" s="1">
        <v>0.0</v>
      </c>
      <c r="AE1248" s="1">
        <v>2.0</v>
      </c>
      <c r="AF1248" s="1" t="s">
        <v>2201</v>
      </c>
      <c r="AG1248" s="1">
        <v>1.0</v>
      </c>
      <c r="AH1248" s="1">
        <v>0.0</v>
      </c>
      <c r="AI1248" s="1">
        <v>0.0</v>
      </c>
      <c r="AJ1248" s="1">
        <v>0.0</v>
      </c>
      <c r="AK1248" s="1">
        <v>0.0</v>
      </c>
      <c r="AL1248" s="1">
        <v>0.0</v>
      </c>
      <c r="AM1248" s="1">
        <v>0.0</v>
      </c>
      <c r="AU1248" s="1">
        <v>1.0</v>
      </c>
      <c r="AV1248" s="1" t="s">
        <v>105</v>
      </c>
      <c r="AW1248" s="1">
        <v>1.0</v>
      </c>
      <c r="AX1248" s="1">
        <v>0.0</v>
      </c>
      <c r="AY1248" s="1">
        <v>1.0</v>
      </c>
      <c r="AZ1248" s="1">
        <v>0.0</v>
      </c>
      <c r="BB1248" s="1">
        <v>-1.0</v>
      </c>
      <c r="BC1248" s="1">
        <v>1.0</v>
      </c>
      <c r="BD1248" s="1">
        <v>-1.0</v>
      </c>
      <c r="BE1248" s="1">
        <v>-1.0</v>
      </c>
      <c r="BF1248" s="1">
        <v>-1.0</v>
      </c>
      <c r="BG1248" s="1">
        <v>-1.0</v>
      </c>
      <c r="BH1248" s="1">
        <v>-1.0</v>
      </c>
      <c r="BI1248" s="1">
        <v>-1.0</v>
      </c>
      <c r="BJ1248" s="1">
        <v>1.0</v>
      </c>
      <c r="BK1248" s="1">
        <v>-1.0</v>
      </c>
      <c r="BL1248" s="1">
        <v>-1.0</v>
      </c>
      <c r="BM1248" s="1">
        <v>1.0</v>
      </c>
      <c r="BN1248" s="1">
        <v>-1.0</v>
      </c>
      <c r="BO1248" s="1">
        <v>-1.0</v>
      </c>
      <c r="BP1248" s="1">
        <v>-1.0</v>
      </c>
      <c r="BQ1248" s="1">
        <v>-1.0</v>
      </c>
      <c r="BR1248" s="1">
        <v>-1.0</v>
      </c>
      <c r="BS1248" s="1">
        <v>-1.0</v>
      </c>
      <c r="BT1248" s="1">
        <v>-1.0</v>
      </c>
      <c r="BU1248" s="1">
        <v>1.0</v>
      </c>
      <c r="BV1248" s="1">
        <v>-1.0</v>
      </c>
      <c r="BW1248" s="1">
        <v>-1.0</v>
      </c>
      <c r="BX1248" s="1">
        <v>-1.0</v>
      </c>
      <c r="BY1248" s="1">
        <v>-1.0</v>
      </c>
      <c r="BZ1248" s="1">
        <v>-1.0</v>
      </c>
      <c r="CA1248" s="1">
        <v>-1.0</v>
      </c>
      <c r="CB1248" s="1">
        <v>-1.0</v>
      </c>
      <c r="CC1248" s="1">
        <v>-1.0</v>
      </c>
      <c r="CD1248" s="1">
        <v>41967.0</v>
      </c>
    </row>
    <row r="1249">
      <c r="A1249" s="1">
        <v>6601606.0</v>
      </c>
      <c r="B1249" s="1" t="s">
        <v>6815</v>
      </c>
      <c r="C1249" s="1" t="s">
        <v>6816</v>
      </c>
      <c r="D1249" s="1" t="s">
        <v>6817</v>
      </c>
      <c r="E1249" s="1" t="s">
        <v>85</v>
      </c>
      <c r="F1249" s="1" t="s">
        <v>6818</v>
      </c>
      <c r="G1249" s="1" t="s">
        <v>6819</v>
      </c>
      <c r="I1249" s="1">
        <v>6864230.0</v>
      </c>
      <c r="J1249" s="1">
        <v>41436.0</v>
      </c>
      <c r="M1249" s="1">
        <v>0.0</v>
      </c>
      <c r="N1249" s="1">
        <v>1.0</v>
      </c>
      <c r="O1249" s="1">
        <v>1.0</v>
      </c>
      <c r="P1249" s="1" t="s">
        <v>89</v>
      </c>
      <c r="Q1249" s="1" t="s">
        <v>90</v>
      </c>
      <c r="R1249" s="1">
        <v>40.7134299999999</v>
      </c>
      <c r="S1249" s="1">
        <v>-73.98826</v>
      </c>
      <c r="T1249" s="1" t="s">
        <v>91</v>
      </c>
      <c r="U1249" s="1" t="s">
        <v>113</v>
      </c>
      <c r="V1249" s="1">
        <v>2.0</v>
      </c>
      <c r="W1249" s="1">
        <v>1.0</v>
      </c>
      <c r="X1249" s="1">
        <v>1.0</v>
      </c>
      <c r="Y1249" s="1">
        <v>1.0</v>
      </c>
      <c r="Z1249" s="1" t="s">
        <v>93</v>
      </c>
      <c r="AA1249" s="1" t="s">
        <v>6820</v>
      </c>
      <c r="AB1249" s="1">
        <v>125.0</v>
      </c>
      <c r="AC1249" s="1">
        <v>1.0</v>
      </c>
      <c r="AD1249" s="1">
        <v>0.0</v>
      </c>
      <c r="AE1249" s="1">
        <v>1.0</v>
      </c>
      <c r="AF1249" s="1" t="s">
        <v>692</v>
      </c>
      <c r="AG1249" s="1">
        <v>1.0</v>
      </c>
      <c r="AH1249" s="1">
        <v>0.0</v>
      </c>
      <c r="AI1249" s="1">
        <v>0.0</v>
      </c>
      <c r="AJ1249" s="1">
        <v>0.0</v>
      </c>
      <c r="AK1249" s="1">
        <v>0.0</v>
      </c>
      <c r="AL1249" s="1">
        <v>0.0</v>
      </c>
      <c r="AM1249" s="1">
        <v>0.0</v>
      </c>
      <c r="AU1249" s="1">
        <v>1.0</v>
      </c>
      <c r="AV1249" s="1" t="s">
        <v>105</v>
      </c>
      <c r="AW1249" s="1">
        <v>1.0</v>
      </c>
      <c r="AX1249" s="1">
        <v>0.0</v>
      </c>
      <c r="AY1249" s="1">
        <v>1.0</v>
      </c>
      <c r="AZ1249" s="1">
        <v>0.0</v>
      </c>
      <c r="BB1249" s="1">
        <v>-1.0</v>
      </c>
      <c r="BC1249" s="1">
        <v>-1.0</v>
      </c>
      <c r="BD1249" s="1">
        <v>-1.0</v>
      </c>
      <c r="BE1249" s="1">
        <v>1.0</v>
      </c>
      <c r="BF1249" s="1">
        <v>1.0</v>
      </c>
      <c r="BG1249" s="1">
        <v>-1.0</v>
      </c>
      <c r="BH1249" s="1">
        <v>1.0</v>
      </c>
      <c r="BI1249" s="1">
        <v>-1.0</v>
      </c>
      <c r="BJ1249" s="1">
        <v>-1.0</v>
      </c>
      <c r="BK1249" s="1">
        <v>-1.0</v>
      </c>
      <c r="BL1249" s="1">
        <v>1.0</v>
      </c>
      <c r="BM1249" s="1">
        <v>-1.0</v>
      </c>
      <c r="BN1249" s="1">
        <v>1.0</v>
      </c>
      <c r="BO1249" s="1">
        <v>-1.0</v>
      </c>
      <c r="BP1249" s="1">
        <v>-1.0</v>
      </c>
      <c r="BQ1249" s="1">
        <v>-1.0</v>
      </c>
      <c r="BR1249" s="1">
        <v>-1.0</v>
      </c>
      <c r="BS1249" s="1">
        <v>-1.0</v>
      </c>
      <c r="BT1249" s="1">
        <v>-1.0</v>
      </c>
      <c r="BU1249" s="1">
        <v>1.0</v>
      </c>
      <c r="BV1249" s="1">
        <v>-1.0</v>
      </c>
      <c r="BW1249" s="1">
        <v>-1.0</v>
      </c>
      <c r="BX1249" s="1">
        <v>-1.0</v>
      </c>
      <c r="BY1249" s="1">
        <v>-1.0</v>
      </c>
      <c r="BZ1249" s="1">
        <v>-1.0</v>
      </c>
      <c r="CA1249" s="1">
        <v>-1.0</v>
      </c>
      <c r="CB1249" s="1">
        <v>1.0</v>
      </c>
      <c r="CC1249" s="1">
        <v>-1.0</v>
      </c>
      <c r="CD1249" s="1">
        <v>41982.0</v>
      </c>
    </row>
    <row r="1250">
      <c r="A1250" s="1">
        <v>4538901.0</v>
      </c>
      <c r="B1250" s="1" t="s">
        <v>6821</v>
      </c>
      <c r="C1250" s="1" t="s">
        <v>6822</v>
      </c>
      <c r="D1250" s="1" t="s">
        <v>6823</v>
      </c>
      <c r="E1250" s="1" t="s">
        <v>85</v>
      </c>
      <c r="F1250" s="1" t="s">
        <v>6824</v>
      </c>
      <c r="G1250" s="1" t="s">
        <v>6825</v>
      </c>
      <c r="H1250" s="1" t="s">
        <v>6826</v>
      </c>
      <c r="I1250" s="1">
        <v>4806989.0</v>
      </c>
      <c r="J1250" s="1">
        <v>41296.0</v>
      </c>
      <c r="M1250" s="1">
        <v>0.0</v>
      </c>
      <c r="N1250" s="1">
        <v>1.0</v>
      </c>
      <c r="O1250" s="1">
        <v>0.0</v>
      </c>
      <c r="P1250" s="1" t="s">
        <v>123</v>
      </c>
      <c r="Q1250" s="1" t="s">
        <v>124</v>
      </c>
      <c r="R1250" s="1">
        <v>40.7082599999999</v>
      </c>
      <c r="S1250" s="1">
        <v>-73.94059</v>
      </c>
      <c r="T1250" s="1" t="s">
        <v>91</v>
      </c>
      <c r="U1250" s="1" t="s">
        <v>92</v>
      </c>
      <c r="V1250" s="1">
        <v>2.0</v>
      </c>
      <c r="W1250" s="1">
        <v>1.0</v>
      </c>
      <c r="X1250" s="1">
        <v>1.0</v>
      </c>
      <c r="Y1250" s="1">
        <v>1.0</v>
      </c>
      <c r="Z1250" s="1" t="s">
        <v>93</v>
      </c>
      <c r="AA1250" s="1" t="s">
        <v>1218</v>
      </c>
      <c r="AB1250" s="1">
        <v>189.0</v>
      </c>
      <c r="AC1250" s="1">
        <v>1.0</v>
      </c>
      <c r="AD1250" s="1">
        <v>50.0</v>
      </c>
      <c r="AE1250" s="1">
        <v>1.0</v>
      </c>
      <c r="AF1250" s="1" t="s">
        <v>456</v>
      </c>
      <c r="AG1250" s="1">
        <v>1.0</v>
      </c>
      <c r="AH1250" s="1">
        <v>0.0</v>
      </c>
      <c r="AI1250" s="1">
        <v>0.0</v>
      </c>
      <c r="AJ1250" s="1">
        <v>0.0</v>
      </c>
      <c r="AK1250" s="1">
        <v>0.0</v>
      </c>
      <c r="AL1250" s="1">
        <v>0.0</v>
      </c>
      <c r="AM1250" s="1">
        <v>0.0</v>
      </c>
      <c r="AU1250" s="1">
        <v>0.0</v>
      </c>
      <c r="AV1250" s="1" t="s">
        <v>105</v>
      </c>
      <c r="AW1250" s="1">
        <v>1.0</v>
      </c>
      <c r="AX1250" s="1">
        <v>1.0</v>
      </c>
      <c r="AY1250" s="1">
        <v>0.0</v>
      </c>
      <c r="AZ1250" s="1">
        <v>0.0</v>
      </c>
      <c r="BB1250" s="1">
        <v>-1.0</v>
      </c>
      <c r="BC1250" s="1">
        <v>-1.0</v>
      </c>
      <c r="BD1250" s="1">
        <v>-1.0</v>
      </c>
      <c r="BE1250" s="1">
        <v>-1.0</v>
      </c>
      <c r="BF1250" s="1">
        <v>-1.0</v>
      </c>
      <c r="BG1250" s="1">
        <v>-1.0</v>
      </c>
      <c r="BH1250" s="1">
        <v>-1.0</v>
      </c>
      <c r="BI1250" s="1">
        <v>-1.0</v>
      </c>
      <c r="BJ1250" s="1">
        <v>-1.0</v>
      </c>
      <c r="BK1250" s="1">
        <v>-1.0</v>
      </c>
      <c r="BL1250" s="1">
        <v>-1.0</v>
      </c>
      <c r="BM1250" s="1">
        <v>-1.0</v>
      </c>
      <c r="BN1250" s="1">
        <v>-1.0</v>
      </c>
      <c r="BO1250" s="1">
        <v>-1.0</v>
      </c>
      <c r="BP1250" s="1">
        <v>-1.0</v>
      </c>
      <c r="BQ1250" s="1">
        <v>-1.0</v>
      </c>
      <c r="BR1250" s="1">
        <v>-1.0</v>
      </c>
      <c r="BS1250" s="1">
        <v>-1.0</v>
      </c>
      <c r="BT1250" s="1">
        <v>-1.0</v>
      </c>
      <c r="BU1250" s="1">
        <v>-1.0</v>
      </c>
      <c r="BV1250" s="1">
        <v>-1.0</v>
      </c>
      <c r="BW1250" s="1">
        <v>-1.0</v>
      </c>
      <c r="BX1250" s="1">
        <v>-1.0</v>
      </c>
      <c r="BY1250" s="1">
        <v>-1.0</v>
      </c>
      <c r="BZ1250" s="1">
        <v>-1.0</v>
      </c>
      <c r="CA1250" s="1">
        <v>-1.0</v>
      </c>
      <c r="CB1250" s="1">
        <v>-1.0</v>
      </c>
      <c r="CC1250" s="1">
        <v>-1.0</v>
      </c>
      <c r="CD1250" s="1">
        <v>42021.0</v>
      </c>
    </row>
    <row r="1251">
      <c r="A1251" s="1">
        <v>12299.0</v>
      </c>
      <c r="B1251" s="1" t="s">
        <v>6827</v>
      </c>
      <c r="D1251" s="1" t="s">
        <v>6828</v>
      </c>
      <c r="E1251" s="1" t="s">
        <v>85</v>
      </c>
      <c r="I1251" s="1">
        <v>47610.0</v>
      </c>
      <c r="J1251" s="1">
        <v>40108.0</v>
      </c>
      <c r="K1251" s="1" t="s">
        <v>339</v>
      </c>
      <c r="L1251" s="1">
        <v>0.3</v>
      </c>
      <c r="M1251" s="1">
        <v>0.0</v>
      </c>
      <c r="N1251" s="1">
        <v>1.0</v>
      </c>
      <c r="O1251" s="1">
        <v>1.0</v>
      </c>
      <c r="P1251" s="1" t="s">
        <v>123</v>
      </c>
      <c r="Q1251" s="1" t="s">
        <v>124</v>
      </c>
      <c r="R1251" s="1">
        <v>40.66278</v>
      </c>
      <c r="S1251" s="1">
        <v>-73.97966</v>
      </c>
      <c r="T1251" s="1" t="s">
        <v>91</v>
      </c>
      <c r="U1251" s="1" t="s">
        <v>92</v>
      </c>
      <c r="V1251" s="1">
        <v>2.0</v>
      </c>
      <c r="W1251" s="1">
        <v>1.0</v>
      </c>
      <c r="X1251" s="1">
        <v>1.0</v>
      </c>
      <c r="Y1251" s="1">
        <v>1.0</v>
      </c>
      <c r="Z1251" s="1" t="s">
        <v>93</v>
      </c>
      <c r="AA1251" s="1" t="s">
        <v>6829</v>
      </c>
      <c r="AB1251" s="1">
        <v>120.0</v>
      </c>
      <c r="AC1251" s="1">
        <v>1.0</v>
      </c>
      <c r="AD1251" s="1">
        <v>0.0</v>
      </c>
      <c r="AE1251" s="1">
        <v>3.0</v>
      </c>
      <c r="AF1251" s="1" t="s">
        <v>904</v>
      </c>
      <c r="AG1251" s="1">
        <v>1.0</v>
      </c>
      <c r="AH1251" s="1">
        <v>29.0</v>
      </c>
      <c r="AI1251" s="1">
        <v>59.0</v>
      </c>
      <c r="AJ1251" s="1">
        <v>70.0</v>
      </c>
      <c r="AK1251" s="1">
        <v>345.0</v>
      </c>
      <c r="AL1251" s="1">
        <v>15.0</v>
      </c>
      <c r="AM1251" s="1">
        <v>10.0</v>
      </c>
      <c r="AN1251" s="1">
        <v>97.0</v>
      </c>
      <c r="AO1251" s="1">
        <v>10.0</v>
      </c>
      <c r="AP1251" s="1">
        <v>10.0</v>
      </c>
      <c r="AQ1251" s="1">
        <v>10.0</v>
      </c>
      <c r="AR1251" s="1">
        <v>10.0</v>
      </c>
      <c r="AS1251" s="1">
        <v>10.0</v>
      </c>
      <c r="AT1251" s="1">
        <v>10.0</v>
      </c>
      <c r="AU1251" s="1">
        <v>0.0</v>
      </c>
      <c r="AV1251" s="1" t="s">
        <v>96</v>
      </c>
      <c r="AW1251" s="1">
        <v>1.0</v>
      </c>
      <c r="AX1251" s="1">
        <v>1.0</v>
      </c>
      <c r="AY1251" s="1">
        <v>0.0</v>
      </c>
      <c r="AZ1251" s="1">
        <v>0.0</v>
      </c>
      <c r="BA1251" s="1">
        <v>0.39</v>
      </c>
      <c r="BB1251" s="1">
        <v>-1.0</v>
      </c>
      <c r="BC1251" s="1">
        <v>1.0</v>
      </c>
      <c r="BD1251" s="1">
        <v>-1.0</v>
      </c>
      <c r="BE1251" s="1">
        <v>-1.0</v>
      </c>
      <c r="BF1251" s="1">
        <v>-1.0</v>
      </c>
      <c r="BG1251" s="1">
        <v>-1.0</v>
      </c>
      <c r="BH1251" s="1">
        <v>1.0</v>
      </c>
      <c r="BI1251" s="1">
        <v>-1.0</v>
      </c>
      <c r="BJ1251" s="1">
        <v>1.0</v>
      </c>
      <c r="BK1251" s="1">
        <v>-1.0</v>
      </c>
      <c r="BL1251" s="1">
        <v>1.0</v>
      </c>
      <c r="BM1251" s="1">
        <v>-1.0</v>
      </c>
      <c r="BN1251" s="1">
        <v>-1.0</v>
      </c>
      <c r="BO1251" s="1">
        <v>-1.0</v>
      </c>
      <c r="BP1251" s="1">
        <v>1.0</v>
      </c>
      <c r="BQ1251" s="1">
        <v>-1.0</v>
      </c>
      <c r="BR1251" s="1">
        <v>-1.0</v>
      </c>
      <c r="BS1251" s="1">
        <v>-1.0</v>
      </c>
      <c r="BT1251" s="1">
        <v>-1.0</v>
      </c>
      <c r="BU1251" s="1">
        <v>1.0</v>
      </c>
      <c r="BV1251" s="1">
        <v>-1.0</v>
      </c>
      <c r="BW1251" s="1">
        <v>-1.0</v>
      </c>
      <c r="BX1251" s="1">
        <v>-1.0</v>
      </c>
      <c r="BY1251" s="1">
        <v>-1.0</v>
      </c>
      <c r="BZ1251" s="1">
        <v>-1.0</v>
      </c>
      <c r="CA1251" s="1">
        <v>-1.0</v>
      </c>
      <c r="CB1251" s="1">
        <v>-1.0</v>
      </c>
      <c r="CC1251" s="1">
        <v>-1.0</v>
      </c>
      <c r="CD1251" s="1">
        <v>42031.0</v>
      </c>
    </row>
    <row r="1252">
      <c r="A1252" s="1">
        <v>2.5781295E7</v>
      </c>
      <c r="B1252" s="1" t="s">
        <v>6830</v>
      </c>
      <c r="C1252" s="1" t="s">
        <v>6831</v>
      </c>
      <c r="D1252" s="1" t="s">
        <v>6832</v>
      </c>
      <c r="E1252" s="1" t="s">
        <v>85</v>
      </c>
      <c r="F1252" s="1" t="s">
        <v>5547</v>
      </c>
      <c r="G1252" s="1" t="s">
        <v>6833</v>
      </c>
      <c r="H1252" s="1" t="s">
        <v>6834</v>
      </c>
      <c r="I1252" s="1">
        <v>5.8234433E7</v>
      </c>
      <c r="J1252" s="1">
        <v>42410.0</v>
      </c>
      <c r="K1252" s="1" t="s">
        <v>134</v>
      </c>
      <c r="L1252" s="1">
        <v>1.0</v>
      </c>
      <c r="M1252" s="1">
        <v>0.0</v>
      </c>
      <c r="N1252" s="1">
        <v>8.0</v>
      </c>
      <c r="O1252" s="1">
        <v>0.0</v>
      </c>
      <c r="P1252" s="1" t="s">
        <v>111</v>
      </c>
      <c r="Q1252" s="1" t="s">
        <v>222</v>
      </c>
      <c r="R1252" s="1">
        <v>40.73575</v>
      </c>
      <c r="S1252" s="1">
        <v>-73.9206</v>
      </c>
      <c r="T1252" s="1" t="s">
        <v>125</v>
      </c>
      <c r="U1252" s="1" t="s">
        <v>113</v>
      </c>
      <c r="V1252" s="1">
        <v>2.0</v>
      </c>
      <c r="W1252" s="1">
        <v>1.0</v>
      </c>
      <c r="X1252" s="1">
        <v>1.0</v>
      </c>
      <c r="Y1252" s="1">
        <v>1.0</v>
      </c>
      <c r="Z1252" s="1" t="s">
        <v>93</v>
      </c>
      <c r="AA1252" s="1" t="s">
        <v>6835</v>
      </c>
      <c r="AB1252" s="1">
        <v>89.0</v>
      </c>
      <c r="AC1252" s="1">
        <v>1.0</v>
      </c>
      <c r="AD1252" s="1">
        <v>20.0</v>
      </c>
      <c r="AE1252" s="1">
        <v>1.0</v>
      </c>
      <c r="AF1252" s="1" t="s">
        <v>137</v>
      </c>
      <c r="AG1252" s="1">
        <v>1.0</v>
      </c>
      <c r="AH1252" s="1">
        <v>6.0</v>
      </c>
      <c r="AI1252" s="1">
        <v>16.0</v>
      </c>
      <c r="AJ1252" s="1">
        <v>25.0</v>
      </c>
      <c r="AK1252" s="1">
        <v>282.0</v>
      </c>
      <c r="AL1252" s="1">
        <v>12.0</v>
      </c>
      <c r="AM1252" s="1">
        <v>11.0</v>
      </c>
      <c r="AN1252" s="1">
        <v>92.0</v>
      </c>
      <c r="AO1252" s="1">
        <v>10.0</v>
      </c>
      <c r="AP1252" s="1">
        <v>9.0</v>
      </c>
      <c r="AQ1252" s="1">
        <v>10.0</v>
      </c>
      <c r="AR1252" s="1">
        <v>10.0</v>
      </c>
      <c r="AS1252" s="1">
        <v>9.0</v>
      </c>
      <c r="AT1252" s="1">
        <v>9.0</v>
      </c>
      <c r="AU1252" s="1">
        <v>1.0</v>
      </c>
      <c r="AV1252" s="1" t="s">
        <v>96</v>
      </c>
      <c r="AW1252" s="1">
        <v>8.0</v>
      </c>
      <c r="AX1252" s="1">
        <v>2.0</v>
      </c>
      <c r="AY1252" s="1">
        <v>6.0</v>
      </c>
      <c r="AZ1252" s="1">
        <v>0.0</v>
      </c>
      <c r="BA1252" s="1">
        <v>0.93</v>
      </c>
      <c r="BB1252" s="1">
        <v>-1.0</v>
      </c>
      <c r="BC1252" s="1">
        <v>1.0</v>
      </c>
      <c r="BD1252" s="1">
        <v>-1.0</v>
      </c>
      <c r="BE1252" s="1">
        <v>-1.0</v>
      </c>
      <c r="BF1252" s="1">
        <v>-1.0</v>
      </c>
      <c r="BG1252" s="1">
        <v>-1.0</v>
      </c>
      <c r="BH1252" s="1">
        <v>-1.0</v>
      </c>
      <c r="BI1252" s="1">
        <v>-1.0</v>
      </c>
      <c r="BJ1252" s="1">
        <v>1.0</v>
      </c>
      <c r="BK1252" s="1">
        <v>-1.0</v>
      </c>
      <c r="BL1252" s="1">
        <v>-1.0</v>
      </c>
      <c r="BM1252" s="1">
        <v>-1.0</v>
      </c>
      <c r="BN1252" s="1">
        <v>-1.0</v>
      </c>
      <c r="BO1252" s="1">
        <v>-1.0</v>
      </c>
      <c r="BP1252" s="1">
        <v>-1.0</v>
      </c>
      <c r="BQ1252" s="1">
        <v>1.0</v>
      </c>
      <c r="BR1252" s="1">
        <v>-1.0</v>
      </c>
      <c r="BS1252" s="1">
        <v>1.0</v>
      </c>
      <c r="BT1252" s="1">
        <v>-1.0</v>
      </c>
      <c r="BU1252" s="1">
        <v>1.0</v>
      </c>
      <c r="BV1252" s="1">
        <v>-1.0</v>
      </c>
      <c r="BW1252" s="1">
        <v>-1.0</v>
      </c>
      <c r="BX1252" s="1">
        <v>1.0</v>
      </c>
      <c r="BY1252" s="1">
        <v>-1.0</v>
      </c>
      <c r="BZ1252" s="1">
        <v>-1.0</v>
      </c>
      <c r="CA1252" s="1">
        <v>-1.0</v>
      </c>
      <c r="CB1252" s="1">
        <v>-1.0</v>
      </c>
      <c r="CC1252" s="1">
        <v>-1.0</v>
      </c>
      <c r="CD1252" s="1">
        <v>42090.0</v>
      </c>
    </row>
    <row r="1253">
      <c r="A1253" s="1">
        <v>9733227.0</v>
      </c>
      <c r="B1253" s="1" t="s">
        <v>6836</v>
      </c>
      <c r="C1253" s="1" t="s">
        <v>6837</v>
      </c>
      <c r="D1253" s="1" t="s">
        <v>6837</v>
      </c>
      <c r="E1253" s="1" t="s">
        <v>85</v>
      </c>
      <c r="I1253" s="1">
        <v>4396337.0</v>
      </c>
      <c r="J1253" s="1">
        <v>41256.0</v>
      </c>
      <c r="K1253" s="1" t="s">
        <v>134</v>
      </c>
      <c r="L1253" s="1">
        <v>1.0</v>
      </c>
      <c r="M1253" s="1">
        <v>0.0</v>
      </c>
      <c r="N1253" s="1">
        <v>1.0</v>
      </c>
      <c r="O1253" s="1">
        <v>1.0</v>
      </c>
      <c r="P1253" s="1" t="s">
        <v>123</v>
      </c>
      <c r="Q1253" s="1" t="s">
        <v>185</v>
      </c>
      <c r="R1253" s="1">
        <v>40.71964</v>
      </c>
      <c r="S1253" s="1">
        <v>-73.95538</v>
      </c>
      <c r="T1253" s="1" t="s">
        <v>91</v>
      </c>
      <c r="U1253" s="1" t="s">
        <v>92</v>
      </c>
      <c r="V1253" s="1">
        <v>2.0</v>
      </c>
      <c r="W1253" s="1">
        <v>1.0</v>
      </c>
      <c r="X1253" s="1">
        <v>1.0</v>
      </c>
      <c r="Y1253" s="1">
        <v>1.0</v>
      </c>
      <c r="Z1253" s="1" t="s">
        <v>93</v>
      </c>
      <c r="AA1253" s="1" t="s">
        <v>6838</v>
      </c>
      <c r="AB1253" s="1">
        <v>159.0</v>
      </c>
      <c r="AC1253" s="1">
        <v>2.0</v>
      </c>
      <c r="AD1253" s="1">
        <v>45.0</v>
      </c>
      <c r="AE1253" s="1">
        <v>28.0</v>
      </c>
      <c r="AF1253" s="1" t="s">
        <v>407</v>
      </c>
      <c r="AG1253" s="1">
        <v>1.0</v>
      </c>
      <c r="AH1253" s="1">
        <v>0.0</v>
      </c>
      <c r="AI1253" s="1">
        <v>0.0</v>
      </c>
      <c r="AJ1253" s="1">
        <v>0.0</v>
      </c>
      <c r="AK1253" s="1">
        <v>0.0</v>
      </c>
      <c r="AL1253" s="1">
        <v>4.0</v>
      </c>
      <c r="AM1253" s="1">
        <v>0.0</v>
      </c>
      <c r="AN1253" s="1">
        <v>100.0</v>
      </c>
      <c r="AO1253" s="1">
        <v>10.0</v>
      </c>
      <c r="AP1253" s="1">
        <v>9.0</v>
      </c>
      <c r="AQ1253" s="1">
        <v>10.0</v>
      </c>
      <c r="AR1253" s="1">
        <v>10.0</v>
      </c>
      <c r="AS1253" s="1">
        <v>10.0</v>
      </c>
      <c r="AT1253" s="1">
        <v>10.0</v>
      </c>
      <c r="AU1253" s="1">
        <v>0.0</v>
      </c>
      <c r="AV1253" s="1" t="s">
        <v>96</v>
      </c>
      <c r="AW1253" s="1">
        <v>1.0</v>
      </c>
      <c r="AX1253" s="1">
        <v>1.0</v>
      </c>
      <c r="AY1253" s="1">
        <v>0.0</v>
      </c>
      <c r="AZ1253" s="1">
        <v>0.0</v>
      </c>
      <c r="BA1253" s="1">
        <v>0.1</v>
      </c>
      <c r="BB1253" s="1">
        <v>1.0</v>
      </c>
      <c r="BC1253" s="1">
        <v>1.0</v>
      </c>
      <c r="BD1253" s="1">
        <v>-1.0</v>
      </c>
      <c r="BE1253" s="1">
        <v>-1.0</v>
      </c>
      <c r="BF1253" s="1">
        <v>-1.0</v>
      </c>
      <c r="BG1253" s="1">
        <v>-1.0</v>
      </c>
      <c r="BH1253" s="1">
        <v>-1.0</v>
      </c>
      <c r="BI1253" s="1">
        <v>-1.0</v>
      </c>
      <c r="BJ1253" s="1">
        <v>-1.0</v>
      </c>
      <c r="BK1253" s="1">
        <v>-1.0</v>
      </c>
      <c r="BL1253" s="1">
        <v>-1.0</v>
      </c>
      <c r="BM1253" s="1">
        <v>1.0</v>
      </c>
      <c r="BN1253" s="1">
        <v>1.0</v>
      </c>
      <c r="BO1253" s="1">
        <v>-1.0</v>
      </c>
      <c r="BP1253" s="1">
        <v>1.0</v>
      </c>
      <c r="BQ1253" s="1">
        <v>-1.0</v>
      </c>
      <c r="BR1253" s="1">
        <v>-1.0</v>
      </c>
      <c r="BS1253" s="1">
        <v>-1.0</v>
      </c>
      <c r="BT1253" s="1">
        <v>-1.0</v>
      </c>
      <c r="BU1253" s="1">
        <v>1.0</v>
      </c>
      <c r="BV1253" s="1">
        <v>-1.0</v>
      </c>
      <c r="BW1253" s="1">
        <v>-1.0</v>
      </c>
      <c r="BX1253" s="1">
        <v>-1.0</v>
      </c>
      <c r="BY1253" s="1">
        <v>-1.0</v>
      </c>
      <c r="BZ1253" s="1">
        <v>-1.0</v>
      </c>
      <c r="CA1253" s="1">
        <v>-1.0</v>
      </c>
      <c r="CB1253" s="1">
        <v>-1.0</v>
      </c>
      <c r="CC1253" s="1">
        <v>-1.0</v>
      </c>
      <c r="CD1253" s="1">
        <v>42125.0</v>
      </c>
    </row>
    <row r="1254">
      <c r="A1254" s="1">
        <v>2.8014733E7</v>
      </c>
      <c r="B1254" s="1" t="s">
        <v>6839</v>
      </c>
      <c r="C1254" s="1" t="s">
        <v>6840</v>
      </c>
      <c r="D1254" s="1" t="s">
        <v>6841</v>
      </c>
      <c r="E1254" s="1" t="s">
        <v>85</v>
      </c>
      <c r="F1254" s="1" t="s">
        <v>6842</v>
      </c>
      <c r="G1254" s="1" t="s">
        <v>6843</v>
      </c>
      <c r="H1254" s="1" t="s">
        <v>1785</v>
      </c>
      <c r="I1254" s="1">
        <v>1.37358866E8</v>
      </c>
      <c r="J1254" s="1">
        <v>42913.0</v>
      </c>
      <c r="K1254" s="1" t="s">
        <v>134</v>
      </c>
      <c r="L1254" s="1">
        <v>1.0</v>
      </c>
      <c r="M1254" s="1">
        <v>1.0</v>
      </c>
      <c r="N1254" s="1">
        <v>115.0</v>
      </c>
      <c r="O1254" s="1">
        <v>0.0</v>
      </c>
      <c r="P1254" s="1" t="s">
        <v>111</v>
      </c>
      <c r="Q1254" s="1" t="s">
        <v>222</v>
      </c>
      <c r="R1254" s="1">
        <v>40.73703</v>
      </c>
      <c r="S1254" s="1">
        <v>-73.92179</v>
      </c>
      <c r="T1254" s="1" t="s">
        <v>150</v>
      </c>
      <c r="U1254" s="1" t="s">
        <v>113</v>
      </c>
      <c r="V1254" s="1">
        <v>1.0</v>
      </c>
      <c r="W1254" s="1">
        <v>2.0</v>
      </c>
      <c r="X1254" s="1">
        <v>1.0</v>
      </c>
      <c r="Y1254" s="1">
        <v>1.0</v>
      </c>
      <c r="Z1254" s="1" t="s">
        <v>93</v>
      </c>
      <c r="AA1254" s="1" t="s">
        <v>6844</v>
      </c>
      <c r="AB1254" s="1">
        <v>38.0</v>
      </c>
      <c r="AC1254" s="1">
        <v>1.0</v>
      </c>
      <c r="AD1254" s="1">
        <v>0.0</v>
      </c>
      <c r="AE1254" s="1">
        <v>30.0</v>
      </c>
      <c r="AF1254" s="1" t="s">
        <v>95</v>
      </c>
      <c r="AG1254" s="1">
        <v>1.0</v>
      </c>
      <c r="AH1254" s="1">
        <v>5.0</v>
      </c>
      <c r="AI1254" s="1">
        <v>35.0</v>
      </c>
      <c r="AJ1254" s="1">
        <v>65.0</v>
      </c>
      <c r="AK1254" s="1">
        <v>245.0</v>
      </c>
      <c r="AL1254" s="1">
        <v>0.0</v>
      </c>
      <c r="AM1254" s="1">
        <v>0.0</v>
      </c>
      <c r="AU1254" s="1">
        <v>0.0</v>
      </c>
      <c r="AV1254" s="1" t="s">
        <v>117</v>
      </c>
      <c r="AW1254" s="1">
        <v>103.0</v>
      </c>
      <c r="AX1254" s="1">
        <v>2.0</v>
      </c>
      <c r="AY1254" s="1">
        <v>101.0</v>
      </c>
      <c r="AZ1254" s="1">
        <v>0.0</v>
      </c>
      <c r="BB1254" s="1">
        <v>-1.0</v>
      </c>
      <c r="BC1254" s="1">
        <v>1.0</v>
      </c>
      <c r="BD1254" s="1">
        <v>-1.0</v>
      </c>
      <c r="BE1254" s="1">
        <v>-1.0</v>
      </c>
      <c r="BF1254" s="1">
        <v>-1.0</v>
      </c>
      <c r="BG1254" s="1">
        <v>-1.0</v>
      </c>
      <c r="BH1254" s="1">
        <v>1.0</v>
      </c>
      <c r="BI1254" s="1">
        <v>-1.0</v>
      </c>
      <c r="BJ1254" s="1">
        <v>1.0</v>
      </c>
      <c r="BK1254" s="1">
        <v>-1.0</v>
      </c>
      <c r="BL1254" s="1">
        <v>-1.0</v>
      </c>
      <c r="BM1254" s="1">
        <v>-1.0</v>
      </c>
      <c r="BN1254" s="1">
        <v>-1.0</v>
      </c>
      <c r="BO1254" s="1">
        <v>-1.0</v>
      </c>
      <c r="BP1254" s="1">
        <v>-1.0</v>
      </c>
      <c r="BQ1254" s="1">
        <v>1.0</v>
      </c>
      <c r="BR1254" s="1">
        <v>-1.0</v>
      </c>
      <c r="BS1254" s="1">
        <v>-1.0</v>
      </c>
      <c r="BT1254" s="1">
        <v>-1.0</v>
      </c>
      <c r="BU1254" s="1">
        <v>1.0</v>
      </c>
      <c r="BV1254" s="1">
        <v>1.0</v>
      </c>
      <c r="BW1254" s="1">
        <v>-1.0</v>
      </c>
      <c r="BX1254" s="1">
        <v>-1.0</v>
      </c>
      <c r="BY1254" s="1">
        <v>-1.0</v>
      </c>
      <c r="BZ1254" s="1">
        <v>-1.0</v>
      </c>
      <c r="CA1254" s="1">
        <v>-1.0</v>
      </c>
      <c r="CB1254" s="1">
        <v>-1.0</v>
      </c>
      <c r="CC1254" s="1">
        <v>-1.0</v>
      </c>
      <c r="CD1254" s="1">
        <v>42151.0</v>
      </c>
    </row>
    <row r="1255">
      <c r="A1255" s="1">
        <v>2.7088022E7</v>
      </c>
      <c r="B1255" s="1" t="s">
        <v>6845</v>
      </c>
      <c r="E1255" s="1" t="s">
        <v>85</v>
      </c>
      <c r="H1255" s="2" t="str">
        <f>- This is a Quiet house. please no loud music or parties</f>
        <v>#ERROR!</v>
      </c>
      <c r="I1255" s="1">
        <v>1.15827173E8</v>
      </c>
      <c r="J1255" s="1">
        <v>42776.0</v>
      </c>
      <c r="K1255" s="1" t="s">
        <v>88</v>
      </c>
      <c r="L1255" s="1">
        <v>1.0</v>
      </c>
      <c r="M1255" s="1">
        <v>1.0</v>
      </c>
      <c r="N1255" s="1">
        <v>2.0</v>
      </c>
      <c r="O1255" s="1">
        <v>0.0</v>
      </c>
      <c r="P1255" s="1" t="s">
        <v>813</v>
      </c>
      <c r="Q1255" s="1" t="s">
        <v>814</v>
      </c>
      <c r="R1255" s="1">
        <v>40.5988599999999</v>
      </c>
      <c r="S1255" s="1">
        <v>-74.13217</v>
      </c>
      <c r="T1255" s="1" t="s">
        <v>125</v>
      </c>
      <c r="U1255" s="1" t="s">
        <v>92</v>
      </c>
      <c r="V1255" s="1">
        <v>8.0</v>
      </c>
      <c r="W1255" s="1">
        <v>2.5</v>
      </c>
      <c r="X1255" s="1">
        <v>4.0</v>
      </c>
      <c r="Y1255" s="1">
        <v>6.0</v>
      </c>
      <c r="Z1255" s="1" t="s">
        <v>93</v>
      </c>
      <c r="AA1255" s="1" t="s">
        <v>6846</v>
      </c>
      <c r="AB1255" s="1">
        <v>249.0</v>
      </c>
      <c r="AC1255" s="1">
        <v>4.0</v>
      </c>
      <c r="AD1255" s="1">
        <v>25.0</v>
      </c>
      <c r="AE1255" s="1">
        <v>4.0</v>
      </c>
      <c r="AF1255" s="1" t="s">
        <v>95</v>
      </c>
      <c r="AG1255" s="1">
        <v>1.0</v>
      </c>
      <c r="AH1255" s="1">
        <v>16.0</v>
      </c>
      <c r="AI1255" s="1">
        <v>46.0</v>
      </c>
      <c r="AJ1255" s="1">
        <v>76.0</v>
      </c>
      <c r="AK1255" s="1">
        <v>351.0</v>
      </c>
      <c r="AL1255" s="1">
        <v>9.0</v>
      </c>
      <c r="AM1255" s="1">
        <v>9.0</v>
      </c>
      <c r="AN1255" s="1">
        <v>100.0</v>
      </c>
      <c r="AO1255" s="1">
        <v>10.0</v>
      </c>
      <c r="AP1255" s="1">
        <v>10.0</v>
      </c>
      <c r="AQ1255" s="1">
        <v>10.0</v>
      </c>
      <c r="AR1255" s="1">
        <v>10.0</v>
      </c>
      <c r="AS1255" s="1">
        <v>9.0</v>
      </c>
      <c r="AT1255" s="1">
        <v>9.0</v>
      </c>
      <c r="AU1255" s="1">
        <v>1.0</v>
      </c>
      <c r="AV1255" s="1" t="s">
        <v>96</v>
      </c>
      <c r="AW1255" s="1">
        <v>2.0</v>
      </c>
      <c r="AX1255" s="1">
        <v>2.0</v>
      </c>
      <c r="AY1255" s="1">
        <v>0.0</v>
      </c>
      <c r="AZ1255" s="1">
        <v>0.0</v>
      </c>
      <c r="BA1255" s="1">
        <v>0.8</v>
      </c>
      <c r="BB1255" s="1">
        <v>-1.0</v>
      </c>
      <c r="BC1255" s="1">
        <v>1.0</v>
      </c>
      <c r="BD1255" s="1">
        <v>-1.0</v>
      </c>
      <c r="BE1255" s="1">
        <v>-1.0</v>
      </c>
      <c r="BF1255" s="1">
        <v>-1.0</v>
      </c>
      <c r="BG1255" s="1">
        <v>-1.0</v>
      </c>
      <c r="BH1255" s="1">
        <v>-1.0</v>
      </c>
      <c r="BI1255" s="1">
        <v>-1.0</v>
      </c>
      <c r="BJ1255" s="1">
        <v>1.0</v>
      </c>
      <c r="BK1255" s="1">
        <v>-1.0</v>
      </c>
      <c r="BL1255" s="1">
        <v>-1.0</v>
      </c>
      <c r="BM1255" s="1">
        <v>-1.0</v>
      </c>
      <c r="BN1255" s="1">
        <v>-1.0</v>
      </c>
      <c r="BO1255" s="1">
        <v>-1.0</v>
      </c>
      <c r="BP1255" s="1">
        <v>-1.0</v>
      </c>
      <c r="BQ1255" s="1">
        <v>1.0</v>
      </c>
      <c r="BR1255" s="1">
        <v>-1.0</v>
      </c>
      <c r="BS1255" s="1">
        <v>-1.0</v>
      </c>
      <c r="BT1255" s="1">
        <v>-1.0</v>
      </c>
      <c r="BU1255" s="1">
        <v>1.0</v>
      </c>
      <c r="BV1255" s="1">
        <v>-1.0</v>
      </c>
      <c r="BW1255" s="1">
        <v>-1.0</v>
      </c>
      <c r="BX1255" s="1">
        <v>1.0</v>
      </c>
      <c r="BY1255" s="1">
        <v>-1.0</v>
      </c>
      <c r="BZ1255" s="1">
        <v>-1.0</v>
      </c>
      <c r="CA1255" s="1">
        <v>-1.0</v>
      </c>
      <c r="CB1255" s="1">
        <v>-1.0</v>
      </c>
      <c r="CC1255" s="1">
        <v>-1.0</v>
      </c>
      <c r="CD1255" s="1">
        <v>42154.0</v>
      </c>
    </row>
    <row r="1256">
      <c r="A1256" s="1">
        <v>3.1974197E7</v>
      </c>
      <c r="B1256" s="1" t="s">
        <v>6847</v>
      </c>
      <c r="C1256" s="1" t="s">
        <v>6848</v>
      </c>
      <c r="D1256" s="1" t="s">
        <v>6849</v>
      </c>
      <c r="E1256" s="1" t="s">
        <v>85</v>
      </c>
      <c r="F1256" s="1" t="s">
        <v>6850</v>
      </c>
      <c r="G1256" s="1" t="s">
        <v>6851</v>
      </c>
      <c r="I1256" s="1">
        <v>6.5631015E7</v>
      </c>
      <c r="J1256" s="1">
        <v>42463.0</v>
      </c>
      <c r="K1256" s="1" t="s">
        <v>134</v>
      </c>
      <c r="L1256" s="1">
        <v>1.0</v>
      </c>
      <c r="M1256" s="1">
        <v>0.0</v>
      </c>
      <c r="N1256" s="1">
        <v>1.0</v>
      </c>
      <c r="O1256" s="1">
        <v>0.0</v>
      </c>
      <c r="P1256" s="1" t="s">
        <v>123</v>
      </c>
      <c r="Q1256" s="1" t="s">
        <v>157</v>
      </c>
      <c r="R1256" s="1">
        <v>40.69043</v>
      </c>
      <c r="S1256" s="1">
        <v>-73.9558699999999</v>
      </c>
      <c r="T1256" s="1" t="s">
        <v>91</v>
      </c>
      <c r="U1256" s="1" t="s">
        <v>113</v>
      </c>
      <c r="V1256" s="1">
        <v>2.0</v>
      </c>
      <c r="W1256" s="1">
        <v>1.0</v>
      </c>
      <c r="X1256" s="1">
        <v>1.0</v>
      </c>
      <c r="Y1256" s="1">
        <v>1.0</v>
      </c>
      <c r="Z1256" s="1" t="s">
        <v>93</v>
      </c>
      <c r="AA1256" s="1" t="s">
        <v>6852</v>
      </c>
      <c r="AB1256" s="1">
        <v>75.0</v>
      </c>
      <c r="AC1256" s="1">
        <v>1.0</v>
      </c>
      <c r="AD1256" s="1">
        <v>15.0</v>
      </c>
      <c r="AE1256" s="1">
        <v>2.0</v>
      </c>
      <c r="AF1256" s="1" t="s">
        <v>179</v>
      </c>
      <c r="AG1256" s="1">
        <v>1.0</v>
      </c>
      <c r="AH1256" s="1">
        <v>9.0</v>
      </c>
      <c r="AI1256" s="1">
        <v>33.0</v>
      </c>
      <c r="AJ1256" s="1">
        <v>33.0</v>
      </c>
      <c r="AK1256" s="1">
        <v>33.0</v>
      </c>
      <c r="AL1256" s="1">
        <v>2.0</v>
      </c>
      <c r="AM1256" s="1">
        <v>2.0</v>
      </c>
      <c r="AN1256" s="1">
        <v>90.0</v>
      </c>
      <c r="AO1256" s="1">
        <v>10.0</v>
      </c>
      <c r="AP1256" s="1">
        <v>9.0</v>
      </c>
      <c r="AQ1256" s="1">
        <v>10.0</v>
      </c>
      <c r="AR1256" s="1">
        <v>10.0</v>
      </c>
      <c r="AS1256" s="1">
        <v>10.0</v>
      </c>
      <c r="AT1256" s="1">
        <v>10.0</v>
      </c>
      <c r="AU1256" s="1">
        <v>1.0</v>
      </c>
      <c r="AV1256" s="1" t="s">
        <v>105</v>
      </c>
      <c r="AW1256" s="1">
        <v>1.0</v>
      </c>
      <c r="AX1256" s="1">
        <v>0.0</v>
      </c>
      <c r="AY1256" s="1">
        <v>1.0</v>
      </c>
      <c r="AZ1256" s="1">
        <v>0.0</v>
      </c>
      <c r="BA1256" s="1">
        <v>0.42</v>
      </c>
      <c r="BB1256" s="1">
        <v>-1.0</v>
      </c>
      <c r="BC1256" s="1">
        <v>1.0</v>
      </c>
      <c r="BD1256" s="1">
        <v>-1.0</v>
      </c>
      <c r="BE1256" s="1">
        <v>-1.0</v>
      </c>
      <c r="BF1256" s="1">
        <v>-1.0</v>
      </c>
      <c r="BG1256" s="1">
        <v>-1.0</v>
      </c>
      <c r="BH1256" s="1">
        <v>1.0</v>
      </c>
      <c r="BI1256" s="1">
        <v>-1.0</v>
      </c>
      <c r="BJ1256" s="1">
        <v>-1.0</v>
      </c>
      <c r="BK1256" s="1">
        <v>1.0</v>
      </c>
      <c r="BL1256" s="1">
        <v>1.0</v>
      </c>
      <c r="BM1256" s="1">
        <v>1.0</v>
      </c>
      <c r="BN1256" s="1">
        <v>-1.0</v>
      </c>
      <c r="BO1256" s="1">
        <v>-1.0</v>
      </c>
      <c r="BP1256" s="1">
        <v>-1.0</v>
      </c>
      <c r="BQ1256" s="1">
        <v>-1.0</v>
      </c>
      <c r="BR1256" s="1">
        <v>-1.0</v>
      </c>
      <c r="BS1256" s="1">
        <v>-1.0</v>
      </c>
      <c r="BT1256" s="1">
        <v>-1.0</v>
      </c>
      <c r="BU1256" s="1">
        <v>1.0</v>
      </c>
      <c r="BV1256" s="1">
        <v>-1.0</v>
      </c>
      <c r="BW1256" s="1">
        <v>-1.0</v>
      </c>
      <c r="BX1256" s="1">
        <v>1.0</v>
      </c>
      <c r="BY1256" s="1">
        <v>-1.0</v>
      </c>
      <c r="BZ1256" s="1">
        <v>1.0</v>
      </c>
      <c r="CA1256" s="1">
        <v>-1.0</v>
      </c>
      <c r="CB1256" s="1">
        <v>-1.0</v>
      </c>
      <c r="CC1256" s="1">
        <v>-1.0</v>
      </c>
      <c r="CD1256" s="1">
        <v>42186.0</v>
      </c>
    </row>
    <row r="1257">
      <c r="A1257" s="1">
        <v>2.4454304E7</v>
      </c>
      <c r="B1257" s="1" t="s">
        <v>6853</v>
      </c>
      <c r="C1257" s="1" t="s">
        <v>6854</v>
      </c>
      <c r="D1257" s="1" t="s">
        <v>6855</v>
      </c>
      <c r="E1257" s="1" t="s">
        <v>85</v>
      </c>
      <c r="F1257" s="1" t="s">
        <v>6856</v>
      </c>
      <c r="G1257" s="1" t="s">
        <v>6857</v>
      </c>
      <c r="H1257" s="1" t="s">
        <v>6858</v>
      </c>
      <c r="I1257" s="1">
        <v>1.4176551E8</v>
      </c>
      <c r="J1257" s="1">
        <v>42937.0</v>
      </c>
      <c r="M1257" s="1">
        <v>0.0</v>
      </c>
      <c r="N1257" s="1">
        <v>1.0</v>
      </c>
      <c r="O1257" s="1">
        <v>0.0</v>
      </c>
      <c r="P1257" s="1" t="s">
        <v>111</v>
      </c>
      <c r="Q1257" s="1" t="s">
        <v>1023</v>
      </c>
      <c r="R1257" s="1">
        <v>40.76343</v>
      </c>
      <c r="S1257" s="1">
        <v>-73.92248</v>
      </c>
      <c r="T1257" s="1" t="s">
        <v>91</v>
      </c>
      <c r="U1257" s="1" t="s">
        <v>214</v>
      </c>
      <c r="V1257" s="1">
        <v>1.0</v>
      </c>
      <c r="W1257" s="1">
        <v>1.0</v>
      </c>
      <c r="X1257" s="1">
        <v>1.0</v>
      </c>
      <c r="Y1257" s="1">
        <v>1.0</v>
      </c>
      <c r="Z1257" s="1" t="s">
        <v>93</v>
      </c>
      <c r="AA1257" s="1" t="s">
        <v>6859</v>
      </c>
      <c r="AB1257" s="1">
        <v>110.0</v>
      </c>
      <c r="AC1257" s="1">
        <v>1.0</v>
      </c>
      <c r="AD1257" s="1">
        <v>20.0</v>
      </c>
      <c r="AE1257" s="1">
        <v>4.0</v>
      </c>
      <c r="AF1257" s="1" t="s">
        <v>179</v>
      </c>
      <c r="AG1257" s="1">
        <v>1.0</v>
      </c>
      <c r="AH1257" s="1">
        <v>0.0</v>
      </c>
      <c r="AI1257" s="1">
        <v>0.0</v>
      </c>
      <c r="AJ1257" s="1">
        <v>0.0</v>
      </c>
      <c r="AK1257" s="1">
        <v>0.0</v>
      </c>
      <c r="AL1257" s="1">
        <v>3.0</v>
      </c>
      <c r="AM1257" s="1">
        <v>2.0</v>
      </c>
      <c r="AN1257" s="1">
        <v>100.0</v>
      </c>
      <c r="AO1257" s="1">
        <v>10.0</v>
      </c>
      <c r="AP1257" s="1">
        <v>10.0</v>
      </c>
      <c r="AQ1257" s="1">
        <v>10.0</v>
      </c>
      <c r="AR1257" s="1">
        <v>10.0</v>
      </c>
      <c r="AS1257" s="1">
        <v>10.0</v>
      </c>
      <c r="AT1257" s="1">
        <v>10.0</v>
      </c>
      <c r="AU1257" s="1">
        <v>0.0</v>
      </c>
      <c r="AV1257" s="1" t="s">
        <v>96</v>
      </c>
      <c r="AW1257" s="1">
        <v>1.0</v>
      </c>
      <c r="AX1257" s="1">
        <v>0.0</v>
      </c>
      <c r="AY1257" s="1">
        <v>0.0</v>
      </c>
      <c r="AZ1257" s="1">
        <v>1.0</v>
      </c>
      <c r="BA1257" s="1">
        <v>0.22</v>
      </c>
      <c r="BB1257" s="1">
        <v>-1.0</v>
      </c>
      <c r="BC1257" s="1">
        <v>1.0</v>
      </c>
      <c r="BD1257" s="1">
        <v>-1.0</v>
      </c>
      <c r="BE1257" s="1">
        <v>-1.0</v>
      </c>
      <c r="BF1257" s="1">
        <v>-1.0</v>
      </c>
      <c r="BG1257" s="1">
        <v>-1.0</v>
      </c>
      <c r="BH1257" s="1">
        <v>1.0</v>
      </c>
      <c r="BI1257" s="1">
        <v>-1.0</v>
      </c>
      <c r="BJ1257" s="1">
        <v>1.0</v>
      </c>
      <c r="BK1257" s="1">
        <v>1.0</v>
      </c>
      <c r="BL1257" s="1">
        <v>1.0</v>
      </c>
      <c r="BM1257" s="1">
        <v>-1.0</v>
      </c>
      <c r="BN1257" s="1">
        <v>-1.0</v>
      </c>
      <c r="BO1257" s="1">
        <v>-1.0</v>
      </c>
      <c r="BP1257" s="1">
        <v>-1.0</v>
      </c>
      <c r="BQ1257" s="1">
        <v>1.0</v>
      </c>
      <c r="BR1257" s="1">
        <v>-1.0</v>
      </c>
      <c r="BS1257" s="1">
        <v>1.0</v>
      </c>
      <c r="BT1257" s="1">
        <v>-1.0</v>
      </c>
      <c r="BU1257" s="1">
        <v>1.0</v>
      </c>
      <c r="BV1257" s="1">
        <v>-1.0</v>
      </c>
      <c r="BW1257" s="1">
        <v>-1.0</v>
      </c>
      <c r="BX1257" s="1">
        <v>-1.0</v>
      </c>
      <c r="BY1257" s="1">
        <v>-1.0</v>
      </c>
      <c r="BZ1257" s="1">
        <v>-1.0</v>
      </c>
      <c r="CA1257" s="1">
        <v>-1.0</v>
      </c>
      <c r="CB1257" s="1">
        <v>1.0</v>
      </c>
      <c r="CC1257" s="1">
        <v>-1.0</v>
      </c>
      <c r="CD1257" s="1">
        <v>42186.0</v>
      </c>
    </row>
    <row r="1258">
      <c r="A1258" s="1">
        <v>3.5842576E7</v>
      </c>
      <c r="B1258" s="1" t="s">
        <v>6860</v>
      </c>
      <c r="C1258" s="1" t="s">
        <v>6861</v>
      </c>
      <c r="D1258" s="1" t="s">
        <v>6862</v>
      </c>
      <c r="E1258" s="1" t="s">
        <v>85</v>
      </c>
      <c r="G1258" s="1" t="s">
        <v>6863</v>
      </c>
      <c r="H1258" s="1" t="s">
        <v>6864</v>
      </c>
      <c r="I1258" s="1">
        <v>2.00782217E8</v>
      </c>
      <c r="J1258" s="1">
        <v>43289.0</v>
      </c>
      <c r="K1258" s="1" t="s">
        <v>134</v>
      </c>
      <c r="L1258" s="1">
        <v>1.0</v>
      </c>
      <c r="M1258" s="1">
        <v>0.0</v>
      </c>
      <c r="N1258" s="1">
        <v>1.0</v>
      </c>
      <c r="O1258" s="1">
        <v>0.0</v>
      </c>
      <c r="P1258" s="1" t="s">
        <v>89</v>
      </c>
      <c r="Q1258" s="1" t="s">
        <v>391</v>
      </c>
      <c r="R1258" s="1">
        <v>40.74325</v>
      </c>
      <c r="S1258" s="1">
        <v>-73.99528</v>
      </c>
      <c r="T1258" s="1" t="s">
        <v>91</v>
      </c>
      <c r="U1258" s="1" t="s">
        <v>92</v>
      </c>
      <c r="V1258" s="1">
        <v>5.0</v>
      </c>
      <c r="W1258" s="1">
        <v>1.0</v>
      </c>
      <c r="X1258" s="1">
        <v>2.0</v>
      </c>
      <c r="Y1258" s="1">
        <v>3.0</v>
      </c>
      <c r="Z1258" s="1" t="s">
        <v>93</v>
      </c>
      <c r="AA1258" s="1" t="s">
        <v>6865</v>
      </c>
      <c r="AB1258" s="1">
        <v>223.0</v>
      </c>
      <c r="AC1258" s="1">
        <v>1.0</v>
      </c>
      <c r="AD1258" s="1">
        <v>0.0</v>
      </c>
      <c r="AE1258" s="1">
        <v>3.0</v>
      </c>
      <c r="AF1258" s="1" t="s">
        <v>104</v>
      </c>
      <c r="AG1258" s="1">
        <v>1.0</v>
      </c>
      <c r="AH1258" s="1">
        <v>0.0</v>
      </c>
      <c r="AI1258" s="1">
        <v>0.0</v>
      </c>
      <c r="AJ1258" s="1">
        <v>0.0</v>
      </c>
      <c r="AK1258" s="1">
        <v>169.0</v>
      </c>
      <c r="AL1258" s="1">
        <v>0.0</v>
      </c>
      <c r="AM1258" s="1">
        <v>0.0</v>
      </c>
      <c r="AU1258" s="1">
        <v>0.0</v>
      </c>
      <c r="AV1258" s="1" t="s">
        <v>96</v>
      </c>
      <c r="AW1258" s="1">
        <v>1.0</v>
      </c>
      <c r="AX1258" s="1">
        <v>1.0</v>
      </c>
      <c r="AY1258" s="1">
        <v>0.0</v>
      </c>
      <c r="AZ1258" s="1">
        <v>0.0</v>
      </c>
      <c r="BB1258" s="1">
        <v>-1.0</v>
      </c>
      <c r="BC1258" s="1">
        <v>1.0</v>
      </c>
      <c r="BD1258" s="1">
        <v>-1.0</v>
      </c>
      <c r="BE1258" s="1">
        <v>-1.0</v>
      </c>
      <c r="BF1258" s="1">
        <v>-1.0</v>
      </c>
      <c r="BG1258" s="1">
        <v>-1.0</v>
      </c>
      <c r="BH1258" s="1">
        <v>-1.0</v>
      </c>
      <c r="BI1258" s="1">
        <v>-1.0</v>
      </c>
      <c r="BJ1258" s="1">
        <v>1.0</v>
      </c>
      <c r="BK1258" s="1">
        <v>-1.0</v>
      </c>
      <c r="BL1258" s="1">
        <v>-1.0</v>
      </c>
      <c r="BM1258" s="1">
        <v>1.0</v>
      </c>
      <c r="BN1258" s="1">
        <v>1.0</v>
      </c>
      <c r="BO1258" s="1">
        <v>-1.0</v>
      </c>
      <c r="BP1258" s="1">
        <v>1.0</v>
      </c>
      <c r="BQ1258" s="1">
        <v>-1.0</v>
      </c>
      <c r="BR1258" s="1">
        <v>-1.0</v>
      </c>
      <c r="BS1258" s="1">
        <v>-1.0</v>
      </c>
      <c r="BT1258" s="1">
        <v>-1.0</v>
      </c>
      <c r="BU1258" s="1">
        <v>1.0</v>
      </c>
      <c r="BV1258" s="1">
        <v>-1.0</v>
      </c>
      <c r="BW1258" s="1">
        <v>1.0</v>
      </c>
      <c r="BX1258" s="1">
        <v>-1.0</v>
      </c>
      <c r="BY1258" s="1">
        <v>-1.0</v>
      </c>
      <c r="BZ1258" s="1">
        <v>-1.0</v>
      </c>
      <c r="CA1258" s="1">
        <v>-1.0</v>
      </c>
      <c r="CB1258" s="1">
        <v>-1.0</v>
      </c>
      <c r="CC1258" s="1">
        <v>-1.0</v>
      </c>
      <c r="CD1258" s="1">
        <v>42212.0</v>
      </c>
    </row>
    <row r="1259">
      <c r="A1259" s="1">
        <v>7801783.0</v>
      </c>
      <c r="B1259" s="1" t="s">
        <v>6866</v>
      </c>
      <c r="C1259" s="1" t="s">
        <v>6867</v>
      </c>
      <c r="D1259" s="1" t="s">
        <v>6868</v>
      </c>
      <c r="E1259" s="1" t="s">
        <v>85</v>
      </c>
      <c r="G1259" s="1" t="s">
        <v>6869</v>
      </c>
      <c r="H1259" s="1" t="s">
        <v>6870</v>
      </c>
      <c r="I1259" s="1">
        <v>2033003.0</v>
      </c>
      <c r="J1259" s="1">
        <v>40997.0</v>
      </c>
      <c r="K1259" s="1" t="s">
        <v>272</v>
      </c>
      <c r="L1259" s="1">
        <v>0.63</v>
      </c>
      <c r="M1259" s="1">
        <v>0.0</v>
      </c>
      <c r="N1259" s="1">
        <v>2.0</v>
      </c>
      <c r="O1259" s="1">
        <v>1.0</v>
      </c>
      <c r="P1259" s="1" t="s">
        <v>89</v>
      </c>
      <c r="Q1259" s="1" t="s">
        <v>206</v>
      </c>
      <c r="R1259" s="1">
        <v>40.72935</v>
      </c>
      <c r="S1259" s="1">
        <v>-73.98465</v>
      </c>
      <c r="T1259" s="1" t="s">
        <v>91</v>
      </c>
      <c r="U1259" s="1" t="s">
        <v>92</v>
      </c>
      <c r="V1259" s="1">
        <v>5.0</v>
      </c>
      <c r="W1259" s="1">
        <v>1.0</v>
      </c>
      <c r="X1259" s="1">
        <v>2.0</v>
      </c>
      <c r="Y1259" s="1">
        <v>2.0</v>
      </c>
      <c r="Z1259" s="1" t="s">
        <v>93</v>
      </c>
      <c r="AA1259" s="1" t="s">
        <v>6871</v>
      </c>
      <c r="AB1259" s="1">
        <v>200.0</v>
      </c>
      <c r="AC1259" s="1">
        <v>4.0</v>
      </c>
      <c r="AD1259" s="1">
        <v>30.0</v>
      </c>
      <c r="AE1259" s="1">
        <v>2.0</v>
      </c>
      <c r="AF1259" s="1" t="s">
        <v>104</v>
      </c>
      <c r="AG1259" s="1">
        <v>1.0</v>
      </c>
      <c r="AH1259" s="1">
        <v>0.0</v>
      </c>
      <c r="AI1259" s="1">
        <v>0.0</v>
      </c>
      <c r="AJ1259" s="1">
        <v>0.0</v>
      </c>
      <c r="AK1259" s="1">
        <v>134.0</v>
      </c>
      <c r="AL1259" s="1">
        <v>6.0</v>
      </c>
      <c r="AM1259" s="1">
        <v>4.0</v>
      </c>
      <c r="AN1259" s="1">
        <v>90.0</v>
      </c>
      <c r="AO1259" s="1">
        <v>10.0</v>
      </c>
      <c r="AP1259" s="1">
        <v>10.0</v>
      </c>
      <c r="AQ1259" s="1">
        <v>9.0</v>
      </c>
      <c r="AR1259" s="1">
        <v>10.0</v>
      </c>
      <c r="AS1259" s="1">
        <v>10.0</v>
      </c>
      <c r="AT1259" s="1">
        <v>10.0</v>
      </c>
      <c r="AU1259" s="1">
        <v>1.0</v>
      </c>
      <c r="AV1259" s="1" t="s">
        <v>117</v>
      </c>
      <c r="AW1259" s="1">
        <v>2.0</v>
      </c>
      <c r="AX1259" s="1">
        <v>1.0</v>
      </c>
      <c r="AY1259" s="1">
        <v>1.0</v>
      </c>
      <c r="AZ1259" s="1">
        <v>0.0</v>
      </c>
      <c r="BA1259" s="1">
        <v>0.13</v>
      </c>
      <c r="BB1259" s="1">
        <v>-1.0</v>
      </c>
      <c r="BC1259" s="1">
        <v>1.0</v>
      </c>
      <c r="BD1259" s="1">
        <v>-1.0</v>
      </c>
      <c r="BE1259" s="1">
        <v>-1.0</v>
      </c>
      <c r="BF1259" s="1">
        <v>-1.0</v>
      </c>
      <c r="BG1259" s="1">
        <v>-1.0</v>
      </c>
      <c r="BH1259" s="1">
        <v>-1.0</v>
      </c>
      <c r="BI1259" s="1">
        <v>-1.0</v>
      </c>
      <c r="BJ1259" s="1">
        <v>-1.0</v>
      </c>
      <c r="BK1259" s="1">
        <v>-1.0</v>
      </c>
      <c r="BL1259" s="1">
        <v>-1.0</v>
      </c>
      <c r="BM1259" s="1">
        <v>-1.0</v>
      </c>
      <c r="BN1259" s="1">
        <v>-1.0</v>
      </c>
      <c r="BO1259" s="1">
        <v>-1.0</v>
      </c>
      <c r="BP1259" s="1">
        <v>-1.0</v>
      </c>
      <c r="BQ1259" s="1">
        <v>-1.0</v>
      </c>
      <c r="BR1259" s="1">
        <v>-1.0</v>
      </c>
      <c r="BS1259" s="1">
        <v>-1.0</v>
      </c>
      <c r="BT1259" s="1">
        <v>-1.0</v>
      </c>
      <c r="BU1259" s="1">
        <v>1.0</v>
      </c>
      <c r="BV1259" s="1">
        <v>-1.0</v>
      </c>
      <c r="BW1259" s="1">
        <v>-1.0</v>
      </c>
      <c r="BX1259" s="1">
        <v>-1.0</v>
      </c>
      <c r="BY1259" s="1">
        <v>-1.0</v>
      </c>
      <c r="BZ1259" s="1">
        <v>-1.0</v>
      </c>
      <c r="CA1259" s="1">
        <v>-1.0</v>
      </c>
      <c r="CB1259" s="1">
        <v>-1.0</v>
      </c>
      <c r="CC1259" s="1">
        <v>-1.0</v>
      </c>
      <c r="CD1259" s="1">
        <v>42259.0</v>
      </c>
    </row>
    <row r="1260">
      <c r="A1260" s="1">
        <v>3.3741107E7</v>
      </c>
      <c r="B1260" s="1" t="s">
        <v>6872</v>
      </c>
      <c r="E1260" s="1" t="s">
        <v>85</v>
      </c>
      <c r="H1260" s="1" t="s">
        <v>6873</v>
      </c>
      <c r="I1260" s="1">
        <v>2.16274333E8</v>
      </c>
      <c r="J1260" s="1">
        <v>43362.0</v>
      </c>
      <c r="K1260" s="1" t="s">
        <v>134</v>
      </c>
      <c r="L1260" s="1">
        <v>1.0</v>
      </c>
      <c r="M1260" s="1">
        <v>0.0</v>
      </c>
      <c r="N1260" s="1">
        <v>1.0</v>
      </c>
      <c r="O1260" s="1">
        <v>1.0</v>
      </c>
      <c r="P1260" s="1" t="s">
        <v>111</v>
      </c>
      <c r="Q1260" s="1" t="s">
        <v>6874</v>
      </c>
      <c r="R1260" s="1">
        <v>40.72894</v>
      </c>
      <c r="S1260" s="1">
        <v>-73.78003</v>
      </c>
      <c r="T1260" s="1" t="s">
        <v>125</v>
      </c>
      <c r="U1260" s="1" t="s">
        <v>113</v>
      </c>
      <c r="V1260" s="1">
        <v>1.0</v>
      </c>
      <c r="W1260" s="1">
        <v>1.0</v>
      </c>
      <c r="X1260" s="1">
        <v>1.0</v>
      </c>
      <c r="Y1260" s="1">
        <v>1.0</v>
      </c>
      <c r="Z1260" s="1" t="s">
        <v>93</v>
      </c>
      <c r="AA1260" s="1" t="s">
        <v>6875</v>
      </c>
      <c r="AB1260" s="1">
        <v>80.0</v>
      </c>
      <c r="AC1260" s="1">
        <v>1.0</v>
      </c>
      <c r="AD1260" s="1">
        <v>0.0</v>
      </c>
      <c r="AE1260" s="1">
        <v>1.0</v>
      </c>
      <c r="AF1260" s="1" t="s">
        <v>407</v>
      </c>
      <c r="AG1260" s="1">
        <v>1.0</v>
      </c>
      <c r="AH1260" s="1">
        <v>0.0</v>
      </c>
      <c r="AI1260" s="1">
        <v>0.0</v>
      </c>
      <c r="AJ1260" s="1">
        <v>0.0</v>
      </c>
      <c r="AK1260" s="1">
        <v>0.0</v>
      </c>
      <c r="AL1260" s="1">
        <v>2.0</v>
      </c>
      <c r="AM1260" s="1">
        <v>2.0</v>
      </c>
      <c r="AN1260" s="1">
        <v>100.0</v>
      </c>
      <c r="AO1260" s="1">
        <v>10.0</v>
      </c>
      <c r="AP1260" s="1">
        <v>10.0</v>
      </c>
      <c r="AQ1260" s="1">
        <v>10.0</v>
      </c>
      <c r="AR1260" s="1">
        <v>10.0</v>
      </c>
      <c r="AS1260" s="1">
        <v>10.0</v>
      </c>
      <c r="AT1260" s="1">
        <v>10.0</v>
      </c>
      <c r="AU1260" s="1">
        <v>0.0</v>
      </c>
      <c r="AV1260" s="1" t="s">
        <v>117</v>
      </c>
      <c r="AW1260" s="1">
        <v>1.0</v>
      </c>
      <c r="AX1260" s="1">
        <v>0.0</v>
      </c>
      <c r="AY1260" s="1">
        <v>1.0</v>
      </c>
      <c r="AZ1260" s="1">
        <v>0.0</v>
      </c>
      <c r="BA1260" s="1">
        <v>1.22</v>
      </c>
      <c r="BB1260" s="1">
        <v>-1.0</v>
      </c>
      <c r="BC1260" s="1">
        <v>1.0</v>
      </c>
      <c r="BD1260" s="1">
        <v>-1.0</v>
      </c>
      <c r="BE1260" s="1">
        <v>-1.0</v>
      </c>
      <c r="BF1260" s="1">
        <v>-1.0</v>
      </c>
      <c r="BG1260" s="1">
        <v>-1.0</v>
      </c>
      <c r="BH1260" s="1">
        <v>1.0</v>
      </c>
      <c r="BI1260" s="1">
        <v>-1.0</v>
      </c>
      <c r="BJ1260" s="1">
        <v>1.0</v>
      </c>
      <c r="BK1260" s="1">
        <v>-1.0</v>
      </c>
      <c r="BL1260" s="1">
        <v>-1.0</v>
      </c>
      <c r="BM1260" s="1">
        <v>1.0</v>
      </c>
      <c r="BN1260" s="1">
        <v>-1.0</v>
      </c>
      <c r="BO1260" s="1">
        <v>-1.0</v>
      </c>
      <c r="BP1260" s="1">
        <v>-1.0</v>
      </c>
      <c r="BQ1260" s="1">
        <v>1.0</v>
      </c>
      <c r="BR1260" s="1">
        <v>-1.0</v>
      </c>
      <c r="BS1260" s="1">
        <v>1.0</v>
      </c>
      <c r="BT1260" s="1">
        <v>-1.0</v>
      </c>
      <c r="BU1260" s="1">
        <v>1.0</v>
      </c>
      <c r="BV1260" s="1">
        <v>-1.0</v>
      </c>
      <c r="BW1260" s="1">
        <v>-1.0</v>
      </c>
      <c r="BX1260" s="1">
        <v>-1.0</v>
      </c>
      <c r="BY1260" s="1">
        <v>-1.0</v>
      </c>
      <c r="BZ1260" s="1">
        <v>-1.0</v>
      </c>
      <c r="CA1260" s="1">
        <v>-1.0</v>
      </c>
      <c r="CB1260" s="1">
        <v>-1.0</v>
      </c>
      <c r="CC1260" s="1">
        <v>-1.0</v>
      </c>
      <c r="CD1260" s="1">
        <v>42309.0</v>
      </c>
    </row>
    <row r="1261">
      <c r="A1261" s="1">
        <v>1.8043457E7</v>
      </c>
      <c r="B1261" s="1" t="s">
        <v>6876</v>
      </c>
      <c r="C1261" s="1" t="s">
        <v>6877</v>
      </c>
      <c r="D1261" s="1" t="s">
        <v>6878</v>
      </c>
      <c r="E1261" s="1" t="s">
        <v>85</v>
      </c>
      <c r="F1261" s="1" t="s">
        <v>750</v>
      </c>
      <c r="H1261" s="1" t="s">
        <v>6879</v>
      </c>
      <c r="I1261" s="1">
        <v>1.5651644E7</v>
      </c>
      <c r="J1261" s="1">
        <v>41776.0</v>
      </c>
      <c r="M1261" s="1">
        <v>0.0</v>
      </c>
      <c r="N1261" s="1">
        <v>1.0</v>
      </c>
      <c r="O1261" s="1">
        <v>1.0</v>
      </c>
      <c r="P1261" s="1" t="s">
        <v>89</v>
      </c>
      <c r="Q1261" s="1" t="s">
        <v>90</v>
      </c>
      <c r="R1261" s="1">
        <v>40.71866</v>
      </c>
      <c r="S1261" s="1">
        <v>-73.99633</v>
      </c>
      <c r="T1261" s="1" t="s">
        <v>91</v>
      </c>
      <c r="U1261" s="1" t="s">
        <v>113</v>
      </c>
      <c r="V1261" s="1">
        <v>2.0</v>
      </c>
      <c r="W1261" s="1">
        <v>1.0</v>
      </c>
      <c r="X1261" s="1">
        <v>1.0</v>
      </c>
      <c r="Y1261" s="1">
        <v>1.0</v>
      </c>
      <c r="Z1261" s="1" t="s">
        <v>93</v>
      </c>
      <c r="AA1261" s="1" t="s">
        <v>6880</v>
      </c>
      <c r="AB1261" s="1">
        <v>120.0</v>
      </c>
      <c r="AC1261" s="1">
        <v>1.0</v>
      </c>
      <c r="AD1261" s="1">
        <v>0.0</v>
      </c>
      <c r="AE1261" s="1">
        <v>3.0</v>
      </c>
      <c r="AF1261" s="1" t="s">
        <v>1421</v>
      </c>
      <c r="AG1261" s="1">
        <v>1.0</v>
      </c>
      <c r="AH1261" s="1">
        <v>0.0</v>
      </c>
      <c r="AI1261" s="1">
        <v>0.0</v>
      </c>
      <c r="AJ1261" s="1">
        <v>0.0</v>
      </c>
      <c r="AK1261" s="1">
        <v>0.0</v>
      </c>
      <c r="AL1261" s="1">
        <v>1.0</v>
      </c>
      <c r="AM1261" s="1">
        <v>0.0</v>
      </c>
      <c r="AN1261" s="1">
        <v>80.0</v>
      </c>
      <c r="AO1261" s="1">
        <v>8.0</v>
      </c>
      <c r="AP1261" s="1">
        <v>8.0</v>
      </c>
      <c r="AQ1261" s="1">
        <v>10.0</v>
      </c>
      <c r="AR1261" s="1">
        <v>10.0</v>
      </c>
      <c r="AS1261" s="1">
        <v>10.0</v>
      </c>
      <c r="AT1261" s="1">
        <v>10.0</v>
      </c>
      <c r="AU1261" s="1">
        <v>0.0</v>
      </c>
      <c r="AV1261" s="1" t="s">
        <v>105</v>
      </c>
      <c r="AW1261" s="1">
        <v>1.0</v>
      </c>
      <c r="AX1261" s="1">
        <v>0.0</v>
      </c>
      <c r="AY1261" s="1">
        <v>1.0</v>
      </c>
      <c r="AZ1261" s="1">
        <v>0.0</v>
      </c>
      <c r="BA1261" s="1">
        <v>0.04</v>
      </c>
      <c r="BB1261" s="1">
        <v>-1.0</v>
      </c>
      <c r="BC1261" s="1">
        <v>1.0</v>
      </c>
      <c r="BD1261" s="1">
        <v>-1.0</v>
      </c>
      <c r="BE1261" s="1">
        <v>-1.0</v>
      </c>
      <c r="BF1261" s="1">
        <v>-1.0</v>
      </c>
      <c r="BG1261" s="1">
        <v>-1.0</v>
      </c>
      <c r="BH1261" s="1">
        <v>-1.0</v>
      </c>
      <c r="BI1261" s="1">
        <v>-1.0</v>
      </c>
      <c r="BJ1261" s="1">
        <v>1.0</v>
      </c>
      <c r="BK1261" s="1">
        <v>-1.0</v>
      </c>
      <c r="BL1261" s="1">
        <v>-1.0</v>
      </c>
      <c r="BM1261" s="1">
        <v>-1.0</v>
      </c>
      <c r="BN1261" s="1">
        <v>-1.0</v>
      </c>
      <c r="BO1261" s="1">
        <v>-1.0</v>
      </c>
      <c r="BP1261" s="1">
        <v>1.0</v>
      </c>
      <c r="BQ1261" s="1">
        <v>-1.0</v>
      </c>
      <c r="BR1261" s="1">
        <v>-1.0</v>
      </c>
      <c r="BS1261" s="1">
        <v>-1.0</v>
      </c>
      <c r="BT1261" s="1">
        <v>-1.0</v>
      </c>
      <c r="BU1261" s="1">
        <v>1.0</v>
      </c>
      <c r="BV1261" s="1">
        <v>-1.0</v>
      </c>
      <c r="BW1261" s="1">
        <v>-1.0</v>
      </c>
      <c r="BX1261" s="1">
        <v>-1.0</v>
      </c>
      <c r="BY1261" s="1">
        <v>-1.0</v>
      </c>
      <c r="BZ1261" s="1">
        <v>-1.0</v>
      </c>
      <c r="CA1261" s="1">
        <v>-1.0</v>
      </c>
      <c r="CB1261" s="1">
        <v>-1.0</v>
      </c>
      <c r="CC1261" s="1">
        <v>1.0</v>
      </c>
      <c r="CD1261" s="1">
        <v>42380.0</v>
      </c>
    </row>
    <row r="1262">
      <c r="A1262" s="1">
        <v>2.8411594E7</v>
      </c>
      <c r="B1262" s="1" t="s">
        <v>6881</v>
      </c>
      <c r="C1262" s="1" t="s">
        <v>6882</v>
      </c>
      <c r="D1262" s="1" t="s">
        <v>6882</v>
      </c>
      <c r="E1262" s="1" t="s">
        <v>85</v>
      </c>
      <c r="I1262" s="1">
        <v>2.2685487E7</v>
      </c>
      <c r="J1262" s="1">
        <v>41930.0</v>
      </c>
      <c r="K1262" s="1" t="s">
        <v>134</v>
      </c>
      <c r="L1262" s="1">
        <v>1.0</v>
      </c>
      <c r="M1262" s="1">
        <v>1.0</v>
      </c>
      <c r="N1262" s="1">
        <v>2.0</v>
      </c>
      <c r="O1262" s="1">
        <v>1.0</v>
      </c>
      <c r="P1262" s="1" t="s">
        <v>967</v>
      </c>
      <c r="Q1262" s="1" t="s">
        <v>112</v>
      </c>
      <c r="R1262" s="1">
        <v>40.72962</v>
      </c>
      <c r="S1262" s="1">
        <v>-73.88053</v>
      </c>
      <c r="T1262" s="1" t="s">
        <v>289</v>
      </c>
      <c r="U1262" s="1" t="s">
        <v>113</v>
      </c>
      <c r="V1262" s="1">
        <v>2.0</v>
      </c>
      <c r="W1262" s="1">
        <v>1.0</v>
      </c>
      <c r="X1262" s="1">
        <v>1.0</v>
      </c>
      <c r="Y1262" s="1">
        <v>1.0</v>
      </c>
      <c r="Z1262" s="1" t="s">
        <v>93</v>
      </c>
      <c r="AA1262" s="1" t="s">
        <v>6883</v>
      </c>
      <c r="AB1262" s="1">
        <v>45.0</v>
      </c>
      <c r="AC1262" s="1">
        <v>1.0</v>
      </c>
      <c r="AD1262" s="1">
        <v>15.0</v>
      </c>
      <c r="AE1262" s="1">
        <v>2.0</v>
      </c>
      <c r="AF1262" s="1" t="s">
        <v>95</v>
      </c>
      <c r="AG1262" s="1">
        <v>1.0</v>
      </c>
      <c r="AH1262" s="1">
        <v>3.0</v>
      </c>
      <c r="AI1262" s="1">
        <v>19.0</v>
      </c>
      <c r="AJ1262" s="1">
        <v>49.0</v>
      </c>
      <c r="AK1262" s="1">
        <v>324.0</v>
      </c>
      <c r="AL1262" s="1">
        <v>3.0</v>
      </c>
      <c r="AM1262" s="1">
        <v>3.0</v>
      </c>
      <c r="AN1262" s="1">
        <v>100.0</v>
      </c>
      <c r="AO1262" s="1">
        <v>10.0</v>
      </c>
      <c r="AP1262" s="1">
        <v>10.0</v>
      </c>
      <c r="AQ1262" s="1">
        <v>10.0</v>
      </c>
      <c r="AR1262" s="1">
        <v>10.0</v>
      </c>
      <c r="AS1262" s="1">
        <v>10.0</v>
      </c>
      <c r="AT1262" s="1">
        <v>10.0</v>
      </c>
      <c r="AU1262" s="1">
        <v>1.0</v>
      </c>
      <c r="AV1262" s="1" t="s">
        <v>117</v>
      </c>
      <c r="AW1262" s="1">
        <v>2.0</v>
      </c>
      <c r="AX1262" s="1">
        <v>0.0</v>
      </c>
      <c r="AY1262" s="1">
        <v>2.0</v>
      </c>
      <c r="AZ1262" s="1">
        <v>0.0</v>
      </c>
      <c r="BA1262" s="1">
        <v>0.31</v>
      </c>
      <c r="BB1262" s="1">
        <v>-1.0</v>
      </c>
      <c r="BC1262" s="1">
        <v>1.0</v>
      </c>
      <c r="BD1262" s="1">
        <v>-1.0</v>
      </c>
      <c r="BE1262" s="1">
        <v>-1.0</v>
      </c>
      <c r="BF1262" s="1">
        <v>1.0</v>
      </c>
      <c r="BG1262" s="1">
        <v>-1.0</v>
      </c>
      <c r="BH1262" s="1">
        <v>-1.0</v>
      </c>
      <c r="BI1262" s="1">
        <v>-1.0</v>
      </c>
      <c r="BJ1262" s="1">
        <v>-1.0</v>
      </c>
      <c r="BK1262" s="1">
        <v>-1.0</v>
      </c>
      <c r="BL1262" s="1">
        <v>1.0</v>
      </c>
      <c r="BM1262" s="1">
        <v>1.0</v>
      </c>
      <c r="BN1262" s="1">
        <v>-1.0</v>
      </c>
      <c r="BO1262" s="1">
        <v>-1.0</v>
      </c>
      <c r="BP1262" s="1">
        <v>-1.0</v>
      </c>
      <c r="BQ1262" s="1">
        <v>1.0</v>
      </c>
      <c r="BR1262" s="1">
        <v>-1.0</v>
      </c>
      <c r="BS1262" s="1">
        <v>-1.0</v>
      </c>
      <c r="BT1262" s="1">
        <v>-1.0</v>
      </c>
      <c r="BU1262" s="1">
        <v>1.0</v>
      </c>
      <c r="BV1262" s="1">
        <v>-1.0</v>
      </c>
      <c r="BW1262" s="1">
        <v>-1.0</v>
      </c>
      <c r="BX1262" s="1">
        <v>-1.0</v>
      </c>
      <c r="BY1262" s="1">
        <v>-1.0</v>
      </c>
      <c r="BZ1262" s="1">
        <v>-1.0</v>
      </c>
      <c r="CA1262" s="1">
        <v>-1.0</v>
      </c>
      <c r="CB1262" s="1">
        <v>-1.0</v>
      </c>
      <c r="CC1262" s="1">
        <v>-1.0</v>
      </c>
      <c r="CD1262" s="1">
        <v>42397.0</v>
      </c>
    </row>
    <row r="1263">
      <c r="A1263" s="1">
        <v>3.3493942E7</v>
      </c>
      <c r="B1263" s="1" t="s">
        <v>6884</v>
      </c>
      <c r="C1263" s="1" t="s">
        <v>6885</v>
      </c>
      <c r="D1263" s="1" t="s">
        <v>6886</v>
      </c>
      <c r="E1263" s="1" t="s">
        <v>85</v>
      </c>
      <c r="F1263" s="1" t="s">
        <v>6887</v>
      </c>
      <c r="G1263" s="1" t="s">
        <v>6888</v>
      </c>
      <c r="H1263" s="1" t="s">
        <v>6889</v>
      </c>
      <c r="I1263" s="1">
        <v>2.51817531E8</v>
      </c>
      <c r="J1263" s="1">
        <v>43552.0</v>
      </c>
      <c r="K1263" s="1" t="s">
        <v>134</v>
      </c>
      <c r="L1263" s="1">
        <v>1.0</v>
      </c>
      <c r="M1263" s="1">
        <v>0.0</v>
      </c>
      <c r="N1263" s="1">
        <v>4.0</v>
      </c>
      <c r="O1263" s="1">
        <v>0.0</v>
      </c>
      <c r="P1263" s="1" t="s">
        <v>123</v>
      </c>
      <c r="Q1263" s="1" t="s">
        <v>157</v>
      </c>
      <c r="R1263" s="1">
        <v>40.68913</v>
      </c>
      <c r="S1263" s="1">
        <v>-73.95639</v>
      </c>
      <c r="T1263" s="1" t="s">
        <v>91</v>
      </c>
      <c r="U1263" s="1" t="s">
        <v>113</v>
      </c>
      <c r="V1263" s="1">
        <v>2.0</v>
      </c>
      <c r="W1263" s="1">
        <v>1.5</v>
      </c>
      <c r="X1263" s="1">
        <v>1.0</v>
      </c>
      <c r="Y1263" s="1">
        <v>1.0</v>
      </c>
      <c r="Z1263" s="1" t="s">
        <v>93</v>
      </c>
      <c r="AA1263" s="1" t="s">
        <v>6890</v>
      </c>
      <c r="AB1263" s="1">
        <v>72.0</v>
      </c>
      <c r="AC1263" s="1">
        <v>1.0</v>
      </c>
      <c r="AD1263" s="1">
        <v>0.0</v>
      </c>
      <c r="AE1263" s="1">
        <v>2.0</v>
      </c>
      <c r="AF1263" s="1" t="s">
        <v>127</v>
      </c>
      <c r="AG1263" s="1">
        <v>1.0</v>
      </c>
      <c r="AH1263" s="1">
        <v>22.0</v>
      </c>
      <c r="AI1263" s="1">
        <v>34.0</v>
      </c>
      <c r="AJ1263" s="1">
        <v>49.0</v>
      </c>
      <c r="AK1263" s="1">
        <v>316.0</v>
      </c>
      <c r="AL1263" s="1">
        <v>6.0</v>
      </c>
      <c r="AM1263" s="1">
        <v>6.0</v>
      </c>
      <c r="AN1263" s="1">
        <v>97.0</v>
      </c>
      <c r="AO1263" s="1">
        <v>10.0</v>
      </c>
      <c r="AP1263" s="1">
        <v>10.0</v>
      </c>
      <c r="AQ1263" s="1">
        <v>10.0</v>
      </c>
      <c r="AR1263" s="1">
        <v>10.0</v>
      </c>
      <c r="AS1263" s="1">
        <v>10.0</v>
      </c>
      <c r="AT1263" s="1">
        <v>10.0</v>
      </c>
      <c r="AU1263" s="1">
        <v>0.0</v>
      </c>
      <c r="AV1263" s="1" t="s">
        <v>96</v>
      </c>
      <c r="AW1263" s="1">
        <v>4.0</v>
      </c>
      <c r="AX1263" s="1">
        <v>1.0</v>
      </c>
      <c r="AY1263" s="1">
        <v>3.0</v>
      </c>
      <c r="AZ1263" s="1">
        <v>0.0</v>
      </c>
      <c r="BA1263" s="1">
        <v>4.74</v>
      </c>
      <c r="BB1263" s="1">
        <v>-1.0</v>
      </c>
      <c r="BC1263" s="1">
        <v>1.0</v>
      </c>
      <c r="BD1263" s="1">
        <v>-1.0</v>
      </c>
      <c r="BE1263" s="1">
        <v>-1.0</v>
      </c>
      <c r="BF1263" s="1">
        <v>-1.0</v>
      </c>
      <c r="BG1263" s="1">
        <v>-1.0</v>
      </c>
      <c r="BH1263" s="1">
        <v>-1.0</v>
      </c>
      <c r="BI1263" s="1">
        <v>-1.0</v>
      </c>
      <c r="BJ1263" s="1">
        <v>1.0</v>
      </c>
      <c r="BK1263" s="1">
        <v>1.0</v>
      </c>
      <c r="BL1263" s="1">
        <v>1.0</v>
      </c>
      <c r="BM1263" s="1">
        <v>1.0</v>
      </c>
      <c r="BN1263" s="1">
        <v>-1.0</v>
      </c>
      <c r="BO1263" s="1">
        <v>-1.0</v>
      </c>
      <c r="BP1263" s="1">
        <v>-1.0</v>
      </c>
      <c r="BQ1263" s="1">
        <v>1.0</v>
      </c>
      <c r="BR1263" s="1">
        <v>-1.0</v>
      </c>
      <c r="BS1263" s="1">
        <v>-1.0</v>
      </c>
      <c r="BT1263" s="1">
        <v>-1.0</v>
      </c>
      <c r="BU1263" s="1">
        <v>1.0</v>
      </c>
      <c r="BV1263" s="1">
        <v>-1.0</v>
      </c>
      <c r="BW1263" s="1">
        <v>-1.0</v>
      </c>
      <c r="BX1263" s="1">
        <v>-1.0</v>
      </c>
      <c r="BY1263" s="1">
        <v>-1.0</v>
      </c>
      <c r="BZ1263" s="1">
        <v>1.0</v>
      </c>
      <c r="CA1263" s="1">
        <v>-1.0</v>
      </c>
      <c r="CB1263" s="1">
        <v>-1.0</v>
      </c>
      <c r="CC1263" s="1">
        <v>-1.0</v>
      </c>
      <c r="CD1263" s="1">
        <v>42418.0</v>
      </c>
    </row>
    <row r="1264">
      <c r="A1264" s="1">
        <v>3.2575757E7</v>
      </c>
      <c r="B1264" s="1" t="s">
        <v>6891</v>
      </c>
      <c r="C1264" s="1" t="s">
        <v>6892</v>
      </c>
      <c r="D1264" s="1" t="s">
        <v>6892</v>
      </c>
      <c r="E1264" s="1" t="s">
        <v>85</v>
      </c>
      <c r="I1264" s="1">
        <v>2.44817841E8</v>
      </c>
      <c r="J1264" s="1">
        <v>43518.0</v>
      </c>
      <c r="K1264" s="1" t="s">
        <v>134</v>
      </c>
      <c r="L1264" s="1">
        <v>1.0</v>
      </c>
      <c r="M1264" s="1">
        <v>1.0</v>
      </c>
      <c r="N1264" s="1">
        <v>13.0</v>
      </c>
      <c r="O1264" s="1">
        <v>0.0</v>
      </c>
      <c r="P1264" s="1" t="s">
        <v>123</v>
      </c>
      <c r="Q1264" s="1" t="s">
        <v>124</v>
      </c>
      <c r="R1264" s="1">
        <v>40.66954</v>
      </c>
      <c r="S1264" s="1">
        <v>-73.89539</v>
      </c>
      <c r="T1264" s="1" t="s">
        <v>150</v>
      </c>
      <c r="U1264" s="1" t="s">
        <v>113</v>
      </c>
      <c r="V1264" s="1">
        <v>1.0</v>
      </c>
      <c r="W1264" s="1">
        <v>2.0</v>
      </c>
      <c r="X1264" s="1">
        <v>1.0</v>
      </c>
      <c r="Y1264" s="1">
        <v>1.0</v>
      </c>
      <c r="Z1264" s="1" t="s">
        <v>93</v>
      </c>
      <c r="AA1264" s="1" t="s">
        <v>6893</v>
      </c>
      <c r="AB1264" s="1">
        <v>35.0</v>
      </c>
      <c r="AC1264" s="1">
        <v>1.0</v>
      </c>
      <c r="AD1264" s="1">
        <v>0.0</v>
      </c>
      <c r="AE1264" s="1">
        <v>7.0</v>
      </c>
      <c r="AF1264" s="1" t="s">
        <v>104</v>
      </c>
      <c r="AG1264" s="1">
        <v>1.0</v>
      </c>
      <c r="AH1264" s="1">
        <v>0.0</v>
      </c>
      <c r="AI1264" s="1">
        <v>0.0</v>
      </c>
      <c r="AJ1264" s="1">
        <v>0.0</v>
      </c>
      <c r="AK1264" s="1">
        <v>260.0</v>
      </c>
      <c r="AL1264" s="1">
        <v>4.0</v>
      </c>
      <c r="AM1264" s="1">
        <v>4.0</v>
      </c>
      <c r="AN1264" s="1">
        <v>100.0</v>
      </c>
      <c r="AO1264" s="1">
        <v>10.0</v>
      </c>
      <c r="AP1264" s="1">
        <v>10.0</v>
      </c>
      <c r="AQ1264" s="1">
        <v>10.0</v>
      </c>
      <c r="AR1264" s="1">
        <v>10.0</v>
      </c>
      <c r="AS1264" s="1">
        <v>10.0</v>
      </c>
      <c r="AT1264" s="1">
        <v>10.0</v>
      </c>
      <c r="AU1264" s="1">
        <v>1.0</v>
      </c>
      <c r="AV1264" s="1" t="s">
        <v>96</v>
      </c>
      <c r="AW1264" s="1">
        <v>13.0</v>
      </c>
      <c r="AX1264" s="1">
        <v>0.0</v>
      </c>
      <c r="AY1264" s="1">
        <v>13.0</v>
      </c>
      <c r="AZ1264" s="1">
        <v>0.0</v>
      </c>
      <c r="BA1264" s="1">
        <v>1.19</v>
      </c>
      <c r="BB1264" s="1">
        <v>-1.0</v>
      </c>
      <c r="BC1264" s="1">
        <v>1.0</v>
      </c>
      <c r="BD1264" s="1">
        <v>-1.0</v>
      </c>
      <c r="BE1264" s="1">
        <v>-1.0</v>
      </c>
      <c r="BF1264" s="1">
        <v>-1.0</v>
      </c>
      <c r="BG1264" s="1">
        <v>-1.0</v>
      </c>
      <c r="BH1264" s="1">
        <v>-1.0</v>
      </c>
      <c r="BI1264" s="1">
        <v>-1.0</v>
      </c>
      <c r="BJ1264" s="1">
        <v>-1.0</v>
      </c>
      <c r="BK1264" s="1">
        <v>1.0</v>
      </c>
      <c r="BL1264" s="1">
        <v>1.0</v>
      </c>
      <c r="BM1264" s="1">
        <v>-1.0</v>
      </c>
      <c r="BN1264" s="1">
        <v>-1.0</v>
      </c>
      <c r="BO1264" s="1">
        <v>-1.0</v>
      </c>
      <c r="BP1264" s="1">
        <v>-1.0</v>
      </c>
      <c r="BQ1264" s="1">
        <v>1.0</v>
      </c>
      <c r="BR1264" s="1">
        <v>-1.0</v>
      </c>
      <c r="BS1264" s="1">
        <v>-1.0</v>
      </c>
      <c r="BT1264" s="1">
        <v>-1.0</v>
      </c>
      <c r="BU1264" s="1">
        <v>1.0</v>
      </c>
      <c r="BV1264" s="1">
        <v>1.0</v>
      </c>
      <c r="BW1264" s="1">
        <v>-1.0</v>
      </c>
      <c r="BX1264" s="1">
        <v>-1.0</v>
      </c>
      <c r="BY1264" s="1">
        <v>-1.0</v>
      </c>
      <c r="BZ1264" s="1">
        <v>1.0</v>
      </c>
      <c r="CA1264" s="1">
        <v>-1.0</v>
      </c>
      <c r="CB1264" s="1">
        <v>1.0</v>
      </c>
      <c r="CC1264" s="1">
        <v>-1.0</v>
      </c>
      <c r="CD1264" s="1">
        <v>42433.0</v>
      </c>
    </row>
    <row r="1265">
      <c r="A1265" s="1">
        <v>3.4341994E7</v>
      </c>
      <c r="B1265" s="1" t="s">
        <v>6894</v>
      </c>
      <c r="C1265" s="1" t="s">
        <v>1937</v>
      </c>
      <c r="D1265" s="1" t="s">
        <v>1938</v>
      </c>
      <c r="E1265" s="1" t="s">
        <v>85</v>
      </c>
      <c r="F1265" s="1" t="s">
        <v>1939</v>
      </c>
      <c r="H1265" s="1" t="s">
        <v>1940</v>
      </c>
      <c r="I1265" s="1">
        <v>2.19517861E8</v>
      </c>
      <c r="J1265" s="1">
        <v>43381.0</v>
      </c>
      <c r="K1265" s="1" t="s">
        <v>134</v>
      </c>
      <c r="L1265" s="1">
        <v>0.98</v>
      </c>
      <c r="M1265" s="1">
        <v>0.0</v>
      </c>
      <c r="N1265" s="1">
        <v>328.0</v>
      </c>
      <c r="O1265" s="1">
        <v>0.0</v>
      </c>
      <c r="P1265" s="1" t="s">
        <v>89</v>
      </c>
      <c r="Q1265" s="1" t="s">
        <v>90</v>
      </c>
      <c r="R1265" s="1">
        <v>40.7078099999999</v>
      </c>
      <c r="S1265" s="1">
        <v>-74.00525</v>
      </c>
      <c r="T1265" s="1" t="s">
        <v>91</v>
      </c>
      <c r="U1265" s="1" t="s">
        <v>92</v>
      </c>
      <c r="V1265" s="1">
        <v>6.0</v>
      </c>
      <c r="W1265" s="1">
        <v>2.0</v>
      </c>
      <c r="X1265" s="1">
        <v>2.0</v>
      </c>
      <c r="Y1265" s="1">
        <v>3.0</v>
      </c>
      <c r="Z1265" s="1" t="s">
        <v>93</v>
      </c>
      <c r="AA1265" s="1" t="s">
        <v>1941</v>
      </c>
      <c r="AB1265" s="1">
        <v>179.0</v>
      </c>
      <c r="AC1265" s="1">
        <v>4.0</v>
      </c>
      <c r="AD1265" s="1">
        <v>5.0</v>
      </c>
      <c r="AE1265" s="1">
        <v>29.0</v>
      </c>
      <c r="AF1265" s="1" t="s">
        <v>95</v>
      </c>
      <c r="AG1265" s="1">
        <v>1.0</v>
      </c>
      <c r="AH1265" s="1">
        <v>4.0</v>
      </c>
      <c r="AI1265" s="1">
        <v>34.0</v>
      </c>
      <c r="AJ1265" s="1">
        <v>64.0</v>
      </c>
      <c r="AK1265" s="1">
        <v>339.0</v>
      </c>
      <c r="AL1265" s="1">
        <v>1.0</v>
      </c>
      <c r="AM1265" s="1">
        <v>1.0</v>
      </c>
      <c r="AN1265" s="1">
        <v>100.0</v>
      </c>
      <c r="AO1265" s="1">
        <v>10.0</v>
      </c>
      <c r="AP1265" s="1">
        <v>10.0</v>
      </c>
      <c r="AQ1265" s="1">
        <v>10.0</v>
      </c>
      <c r="AR1265" s="1">
        <v>10.0</v>
      </c>
      <c r="AS1265" s="1">
        <v>10.0</v>
      </c>
      <c r="AT1265" s="1">
        <v>8.0</v>
      </c>
      <c r="AU1265" s="1">
        <v>1.0</v>
      </c>
      <c r="AV1265" s="1" t="s">
        <v>96</v>
      </c>
      <c r="AW1265" s="1">
        <v>327.0</v>
      </c>
      <c r="AX1265" s="1">
        <v>319.0</v>
      </c>
      <c r="AY1265" s="1">
        <v>8.0</v>
      </c>
      <c r="AZ1265" s="1">
        <v>0.0</v>
      </c>
      <c r="BA1265" s="1">
        <v>1.0</v>
      </c>
      <c r="BB1265" s="1">
        <v>-1.0</v>
      </c>
      <c r="BC1265" s="1">
        <v>1.0</v>
      </c>
      <c r="BD1265" s="1">
        <v>-1.0</v>
      </c>
      <c r="BE1265" s="1">
        <v>1.0</v>
      </c>
      <c r="BF1265" s="1">
        <v>-1.0</v>
      </c>
      <c r="BG1265" s="1">
        <v>-1.0</v>
      </c>
      <c r="BH1265" s="1">
        <v>1.0</v>
      </c>
      <c r="BI1265" s="1">
        <v>-1.0</v>
      </c>
      <c r="BJ1265" s="1">
        <v>1.0</v>
      </c>
      <c r="BK1265" s="1">
        <v>1.0</v>
      </c>
      <c r="BL1265" s="1">
        <v>1.0</v>
      </c>
      <c r="BM1265" s="1">
        <v>1.0</v>
      </c>
      <c r="BN1265" s="1">
        <v>1.0</v>
      </c>
      <c r="BO1265" s="1">
        <v>1.0</v>
      </c>
      <c r="BP1265" s="1">
        <v>-1.0</v>
      </c>
      <c r="BQ1265" s="1">
        <v>-1.0</v>
      </c>
      <c r="BR1265" s="1">
        <v>-1.0</v>
      </c>
      <c r="BS1265" s="1">
        <v>1.0</v>
      </c>
      <c r="BT1265" s="1">
        <v>-1.0</v>
      </c>
      <c r="BU1265" s="1">
        <v>1.0</v>
      </c>
      <c r="BV1265" s="1">
        <v>1.0</v>
      </c>
      <c r="BW1265" s="1">
        <v>1.0</v>
      </c>
      <c r="BX1265" s="1">
        <v>-1.0</v>
      </c>
      <c r="BY1265" s="1">
        <v>-1.0</v>
      </c>
      <c r="BZ1265" s="1">
        <v>-1.0</v>
      </c>
      <c r="CA1265" s="1">
        <v>-1.0</v>
      </c>
      <c r="CB1265" s="1">
        <v>-1.0</v>
      </c>
      <c r="CC1265" s="1">
        <v>-1.0</v>
      </c>
      <c r="CD1265" s="1">
        <v>42443.0</v>
      </c>
    </row>
    <row r="1266">
      <c r="A1266" s="1">
        <v>2453730.0</v>
      </c>
      <c r="B1266" s="1" t="s">
        <v>6895</v>
      </c>
      <c r="C1266" s="1" t="s">
        <v>6896</v>
      </c>
      <c r="D1266" s="1" t="s">
        <v>6897</v>
      </c>
      <c r="E1266" s="1" t="s">
        <v>85</v>
      </c>
      <c r="F1266" s="1" t="s">
        <v>6898</v>
      </c>
      <c r="G1266" s="1" t="s">
        <v>6899</v>
      </c>
      <c r="I1266" s="1">
        <v>1.0232293E7</v>
      </c>
      <c r="J1266" s="1">
        <v>41602.0</v>
      </c>
      <c r="K1266" s="1" t="s">
        <v>272</v>
      </c>
      <c r="L1266" s="1">
        <v>1.0</v>
      </c>
      <c r="M1266" s="1">
        <v>0.0</v>
      </c>
      <c r="N1266" s="1">
        <v>1.0</v>
      </c>
      <c r="O1266" s="1">
        <v>1.0</v>
      </c>
      <c r="P1266" s="1" t="s">
        <v>123</v>
      </c>
      <c r="Q1266" s="1" t="s">
        <v>1466</v>
      </c>
      <c r="R1266" s="1">
        <v>40.67906</v>
      </c>
      <c r="S1266" s="1">
        <v>-73.99093</v>
      </c>
      <c r="T1266" s="1" t="s">
        <v>91</v>
      </c>
      <c r="U1266" s="1" t="s">
        <v>92</v>
      </c>
      <c r="V1266" s="1">
        <v>5.0</v>
      </c>
      <c r="W1266" s="1">
        <v>1.0</v>
      </c>
      <c r="X1266" s="1">
        <v>2.0</v>
      </c>
      <c r="Y1266" s="1">
        <v>5.0</v>
      </c>
      <c r="Z1266" s="1" t="s">
        <v>93</v>
      </c>
      <c r="AA1266" s="1" t="s">
        <v>6900</v>
      </c>
      <c r="AB1266" s="1">
        <v>180.0</v>
      </c>
      <c r="AC1266" s="1">
        <v>1.0</v>
      </c>
      <c r="AD1266" s="1">
        <v>0.0</v>
      </c>
      <c r="AE1266" s="1">
        <v>6.0</v>
      </c>
      <c r="AF1266" s="1" t="s">
        <v>179</v>
      </c>
      <c r="AG1266" s="1">
        <v>1.0</v>
      </c>
      <c r="AH1266" s="1">
        <v>7.0</v>
      </c>
      <c r="AI1266" s="1">
        <v>7.0</v>
      </c>
      <c r="AJ1266" s="1">
        <v>7.0</v>
      </c>
      <c r="AK1266" s="1">
        <v>26.0</v>
      </c>
      <c r="AL1266" s="1">
        <v>1.0</v>
      </c>
      <c r="AM1266" s="1">
        <v>1.0</v>
      </c>
      <c r="AN1266" s="1">
        <v>100.0</v>
      </c>
      <c r="AO1266" s="1">
        <v>10.0</v>
      </c>
      <c r="AP1266" s="1">
        <v>8.0</v>
      </c>
      <c r="AQ1266" s="1">
        <v>10.0</v>
      </c>
      <c r="AR1266" s="1">
        <v>10.0</v>
      </c>
      <c r="AS1266" s="1">
        <v>10.0</v>
      </c>
      <c r="AT1266" s="1">
        <v>8.0</v>
      </c>
      <c r="AU1266" s="1">
        <v>0.0</v>
      </c>
      <c r="AV1266" s="1" t="s">
        <v>96</v>
      </c>
      <c r="AW1266" s="1">
        <v>1.0</v>
      </c>
      <c r="AX1266" s="1">
        <v>1.0</v>
      </c>
      <c r="AY1266" s="1">
        <v>0.0</v>
      </c>
      <c r="AZ1266" s="1">
        <v>0.0</v>
      </c>
      <c r="BA1266" s="1">
        <v>1.0</v>
      </c>
      <c r="BB1266" s="1">
        <v>-1.0</v>
      </c>
      <c r="BC1266" s="1">
        <v>1.0</v>
      </c>
      <c r="BD1266" s="1">
        <v>-1.0</v>
      </c>
      <c r="BE1266" s="1">
        <v>-1.0</v>
      </c>
      <c r="BF1266" s="1">
        <v>-1.0</v>
      </c>
      <c r="BG1266" s="1">
        <v>-1.0</v>
      </c>
      <c r="BH1266" s="1">
        <v>-1.0</v>
      </c>
      <c r="BI1266" s="1">
        <v>-1.0</v>
      </c>
      <c r="BJ1266" s="1">
        <v>1.0</v>
      </c>
      <c r="BK1266" s="1">
        <v>-1.0</v>
      </c>
      <c r="BL1266" s="1">
        <v>-1.0</v>
      </c>
      <c r="BM1266" s="1">
        <v>1.0</v>
      </c>
      <c r="BN1266" s="1">
        <v>-1.0</v>
      </c>
      <c r="BO1266" s="1">
        <v>-1.0</v>
      </c>
      <c r="BP1266" s="1">
        <v>1.0</v>
      </c>
      <c r="BQ1266" s="1">
        <v>-1.0</v>
      </c>
      <c r="BR1266" s="1">
        <v>-1.0</v>
      </c>
      <c r="BS1266" s="1">
        <v>-1.0</v>
      </c>
      <c r="BT1266" s="1">
        <v>-1.0</v>
      </c>
      <c r="BU1266" s="1">
        <v>1.0</v>
      </c>
      <c r="BV1266" s="1">
        <v>-1.0</v>
      </c>
      <c r="BW1266" s="1">
        <v>1.0</v>
      </c>
      <c r="BX1266" s="1">
        <v>-1.0</v>
      </c>
      <c r="BY1266" s="1">
        <v>-1.0</v>
      </c>
      <c r="BZ1266" s="1">
        <v>-1.0</v>
      </c>
      <c r="CA1266" s="1">
        <v>-1.0</v>
      </c>
      <c r="CB1266" s="1">
        <v>-1.0</v>
      </c>
      <c r="CC1266" s="1">
        <v>-1.0</v>
      </c>
      <c r="CD1266" s="1">
        <v>42621.0</v>
      </c>
    </row>
    <row r="1267">
      <c r="A1267" s="1">
        <v>3.05887E7</v>
      </c>
      <c r="B1267" s="1" t="s">
        <v>6901</v>
      </c>
      <c r="C1267" s="1" t="s">
        <v>6902</v>
      </c>
      <c r="D1267" s="1" t="s">
        <v>6902</v>
      </c>
      <c r="E1267" s="1" t="s">
        <v>85</v>
      </c>
      <c r="H1267" s="2" t="str">
        <f>- you may smoke but Only on The balcony</f>
        <v>#ERROR!</v>
      </c>
      <c r="I1267" s="1">
        <v>9.2612757E7</v>
      </c>
      <c r="J1267" s="1">
        <v>42612.0</v>
      </c>
      <c r="M1267" s="1">
        <v>0.0</v>
      </c>
      <c r="N1267" s="1">
        <v>1.0</v>
      </c>
      <c r="O1267" s="1">
        <v>0.0</v>
      </c>
      <c r="P1267" s="1" t="s">
        <v>123</v>
      </c>
      <c r="Q1267" s="1" t="s">
        <v>185</v>
      </c>
      <c r="R1267" s="1">
        <v>40.71716</v>
      </c>
      <c r="S1267" s="1">
        <v>-73.95183</v>
      </c>
      <c r="T1267" s="1" t="s">
        <v>91</v>
      </c>
      <c r="U1267" s="1" t="s">
        <v>92</v>
      </c>
      <c r="V1267" s="1">
        <v>4.0</v>
      </c>
      <c r="W1267" s="1">
        <v>1.0</v>
      </c>
      <c r="X1267" s="1">
        <v>1.0</v>
      </c>
      <c r="Y1267" s="1">
        <v>2.0</v>
      </c>
      <c r="Z1267" s="1" t="s">
        <v>93</v>
      </c>
      <c r="AA1267" s="1" t="s">
        <v>6903</v>
      </c>
      <c r="AB1267" s="1">
        <v>200.0</v>
      </c>
      <c r="AC1267" s="1">
        <v>2.0</v>
      </c>
      <c r="AD1267" s="1">
        <v>50.0</v>
      </c>
      <c r="AE1267" s="1">
        <v>2.0</v>
      </c>
      <c r="AF1267" s="1" t="s">
        <v>452</v>
      </c>
      <c r="AG1267" s="1">
        <v>1.0</v>
      </c>
      <c r="AH1267" s="1">
        <v>0.0</v>
      </c>
      <c r="AI1267" s="1">
        <v>0.0</v>
      </c>
      <c r="AJ1267" s="1">
        <v>0.0</v>
      </c>
      <c r="AK1267" s="1">
        <v>219.0</v>
      </c>
      <c r="AL1267" s="1">
        <v>1.0</v>
      </c>
      <c r="AM1267" s="1">
        <v>1.0</v>
      </c>
      <c r="AN1267" s="1">
        <v>100.0</v>
      </c>
      <c r="AO1267" s="1">
        <v>10.0</v>
      </c>
      <c r="AP1267" s="1">
        <v>10.0</v>
      </c>
      <c r="AQ1267" s="1">
        <v>10.0</v>
      </c>
      <c r="AR1267" s="1">
        <v>10.0</v>
      </c>
      <c r="AS1267" s="1">
        <v>10.0</v>
      </c>
      <c r="AT1267" s="1">
        <v>10.0</v>
      </c>
      <c r="AU1267" s="1">
        <v>0.0</v>
      </c>
      <c r="AV1267" s="1" t="s">
        <v>117</v>
      </c>
      <c r="AW1267" s="1">
        <v>1.0</v>
      </c>
      <c r="AX1267" s="1">
        <v>1.0</v>
      </c>
      <c r="AY1267" s="1">
        <v>0.0</v>
      </c>
      <c r="AZ1267" s="1">
        <v>0.0</v>
      </c>
      <c r="BA1267" s="1">
        <v>0.16</v>
      </c>
      <c r="BB1267" s="1">
        <v>-1.0</v>
      </c>
      <c r="BC1267" s="1">
        <v>1.0</v>
      </c>
      <c r="BD1267" s="1">
        <v>-1.0</v>
      </c>
      <c r="BE1267" s="1">
        <v>-1.0</v>
      </c>
      <c r="BF1267" s="1">
        <v>-1.0</v>
      </c>
      <c r="BG1267" s="1">
        <v>-1.0</v>
      </c>
      <c r="BH1267" s="1">
        <v>-1.0</v>
      </c>
      <c r="BI1267" s="1">
        <v>-1.0</v>
      </c>
      <c r="BJ1267" s="1">
        <v>1.0</v>
      </c>
      <c r="BK1267" s="1">
        <v>-1.0</v>
      </c>
      <c r="BL1267" s="1">
        <v>-1.0</v>
      </c>
      <c r="BM1267" s="1">
        <v>1.0</v>
      </c>
      <c r="BN1267" s="1">
        <v>1.0</v>
      </c>
      <c r="BO1267" s="1">
        <v>1.0</v>
      </c>
      <c r="BP1267" s="1">
        <v>-1.0</v>
      </c>
      <c r="BQ1267" s="1">
        <v>-1.0</v>
      </c>
      <c r="BR1267" s="1">
        <v>-1.0</v>
      </c>
      <c r="BS1267" s="1">
        <v>-1.0</v>
      </c>
      <c r="BT1267" s="1">
        <v>-1.0</v>
      </c>
      <c r="BU1267" s="1">
        <v>1.0</v>
      </c>
      <c r="BV1267" s="1">
        <v>-1.0</v>
      </c>
      <c r="BW1267" s="1">
        <v>-1.0</v>
      </c>
      <c r="BX1267" s="1">
        <v>-1.0</v>
      </c>
      <c r="BY1267" s="1">
        <v>-1.0</v>
      </c>
      <c r="BZ1267" s="1">
        <v>-1.0</v>
      </c>
      <c r="CA1267" s="1">
        <v>-1.0</v>
      </c>
      <c r="CB1267" s="1">
        <v>-1.0</v>
      </c>
      <c r="CC1267" s="1">
        <v>-1.0</v>
      </c>
      <c r="CD1267" s="1">
        <v>42672.0</v>
      </c>
    </row>
    <row r="1268">
      <c r="A1268" s="1">
        <v>3.256088E7</v>
      </c>
      <c r="B1268" s="1" t="s">
        <v>6904</v>
      </c>
      <c r="C1268" s="1" t="s">
        <v>6905</v>
      </c>
      <c r="D1268" s="1" t="s">
        <v>6906</v>
      </c>
      <c r="E1268" s="1" t="s">
        <v>85</v>
      </c>
      <c r="F1268" s="1" t="s">
        <v>6907</v>
      </c>
      <c r="G1268" s="1" t="s">
        <v>6908</v>
      </c>
      <c r="H1268" s="1" t="s">
        <v>6909</v>
      </c>
      <c r="I1268" s="1">
        <v>1.23745971E8</v>
      </c>
      <c r="J1268" s="1">
        <v>42826.0</v>
      </c>
      <c r="K1268" s="1" t="s">
        <v>134</v>
      </c>
      <c r="L1268" s="1">
        <v>1.0</v>
      </c>
      <c r="M1268" s="1">
        <v>0.0</v>
      </c>
      <c r="N1268" s="1">
        <v>67.0</v>
      </c>
      <c r="O1268" s="1">
        <v>0.0</v>
      </c>
      <c r="P1268" s="1" t="s">
        <v>89</v>
      </c>
      <c r="Q1268" s="1" t="s">
        <v>587</v>
      </c>
      <c r="R1268" s="1">
        <v>40.78187</v>
      </c>
      <c r="S1268" s="1">
        <v>-73.94699</v>
      </c>
      <c r="T1268" s="1" t="s">
        <v>91</v>
      </c>
      <c r="U1268" s="1" t="s">
        <v>113</v>
      </c>
      <c r="V1268" s="1">
        <v>3.0</v>
      </c>
      <c r="W1268" s="1">
        <v>1.0</v>
      </c>
      <c r="X1268" s="1">
        <v>1.0</v>
      </c>
      <c r="Y1268" s="1">
        <v>2.0</v>
      </c>
      <c r="Z1268" s="1" t="s">
        <v>93</v>
      </c>
      <c r="AA1268" s="1" t="s">
        <v>6910</v>
      </c>
      <c r="AB1268" s="1">
        <v>500.0</v>
      </c>
      <c r="AC1268" s="1">
        <v>2.0</v>
      </c>
      <c r="AD1268" s="1">
        <v>70.0</v>
      </c>
      <c r="AE1268" s="1">
        <v>2.0</v>
      </c>
      <c r="AF1268" s="1" t="s">
        <v>95</v>
      </c>
      <c r="AG1268" s="1">
        <v>1.0</v>
      </c>
      <c r="AH1268" s="1">
        <v>19.0</v>
      </c>
      <c r="AI1268" s="1">
        <v>46.0</v>
      </c>
      <c r="AJ1268" s="1">
        <v>76.0</v>
      </c>
      <c r="AK1268" s="1">
        <v>351.0</v>
      </c>
      <c r="AL1268" s="1">
        <v>0.0</v>
      </c>
      <c r="AM1268" s="1">
        <v>0.0</v>
      </c>
      <c r="AU1268" s="1">
        <v>0.0</v>
      </c>
      <c r="AV1268" s="1" t="s">
        <v>96</v>
      </c>
      <c r="AW1268" s="1">
        <v>6.0</v>
      </c>
      <c r="AX1268" s="1">
        <v>0.0</v>
      </c>
      <c r="AY1268" s="1">
        <v>6.0</v>
      </c>
      <c r="AZ1268" s="1">
        <v>0.0</v>
      </c>
      <c r="BB1268" s="1">
        <v>-1.0</v>
      </c>
      <c r="BC1268" s="1">
        <v>1.0</v>
      </c>
      <c r="BD1268" s="1">
        <v>-1.0</v>
      </c>
      <c r="BE1268" s="1">
        <v>-1.0</v>
      </c>
      <c r="BF1268" s="1">
        <v>1.0</v>
      </c>
      <c r="BG1268" s="1">
        <v>-1.0</v>
      </c>
      <c r="BH1268" s="1">
        <v>1.0</v>
      </c>
      <c r="BI1268" s="1">
        <v>-1.0</v>
      </c>
      <c r="BJ1268" s="1">
        <v>1.0</v>
      </c>
      <c r="BK1268" s="1">
        <v>1.0</v>
      </c>
      <c r="BL1268" s="1">
        <v>1.0</v>
      </c>
      <c r="BM1268" s="1">
        <v>1.0</v>
      </c>
      <c r="BN1268" s="1">
        <v>1.0</v>
      </c>
      <c r="BO1268" s="1">
        <v>1.0</v>
      </c>
      <c r="BP1268" s="1">
        <v>-1.0</v>
      </c>
      <c r="BQ1268" s="1">
        <v>-1.0</v>
      </c>
      <c r="BR1268" s="1">
        <v>-1.0</v>
      </c>
      <c r="BS1268" s="1">
        <v>-1.0</v>
      </c>
      <c r="BT1268" s="1">
        <v>-1.0</v>
      </c>
      <c r="BU1268" s="1">
        <v>1.0</v>
      </c>
      <c r="BV1268" s="1">
        <v>1.0</v>
      </c>
      <c r="BW1268" s="1">
        <v>1.0</v>
      </c>
      <c r="BX1268" s="1">
        <v>-1.0</v>
      </c>
      <c r="BY1268" s="1">
        <v>-1.0</v>
      </c>
      <c r="BZ1268" s="1">
        <v>-1.0</v>
      </c>
      <c r="CA1268" s="1">
        <v>-1.0</v>
      </c>
      <c r="CB1268" s="1">
        <v>-1.0</v>
      </c>
      <c r="CC1268" s="1">
        <v>-1.0</v>
      </c>
      <c r="CD1268" s="1">
        <v>42724.0</v>
      </c>
    </row>
    <row r="1269">
      <c r="A1269" s="1">
        <v>2.2552956E7</v>
      </c>
      <c r="B1269" s="1" t="s">
        <v>6911</v>
      </c>
      <c r="C1269" s="1" t="s">
        <v>6912</v>
      </c>
      <c r="D1269" s="1" t="s">
        <v>6913</v>
      </c>
      <c r="E1269" s="1" t="s">
        <v>85</v>
      </c>
      <c r="F1269" s="1" t="s">
        <v>6914</v>
      </c>
      <c r="G1269" s="1" t="s">
        <v>6915</v>
      </c>
      <c r="H1269" s="1" t="s">
        <v>6916</v>
      </c>
      <c r="I1269" s="1">
        <v>1.65695294E8</v>
      </c>
      <c r="J1269" s="1">
        <v>43103.0</v>
      </c>
      <c r="M1269" s="1">
        <v>0.0</v>
      </c>
      <c r="N1269" s="1">
        <v>1.0</v>
      </c>
      <c r="O1269" s="1">
        <v>0.0</v>
      </c>
      <c r="P1269" s="1" t="s">
        <v>123</v>
      </c>
      <c r="Q1269" s="1" t="s">
        <v>519</v>
      </c>
      <c r="R1269" s="1">
        <v>40.6994599999999</v>
      </c>
      <c r="S1269" s="1">
        <v>-73.9268599999999</v>
      </c>
      <c r="T1269" s="1" t="s">
        <v>91</v>
      </c>
      <c r="U1269" s="1" t="s">
        <v>113</v>
      </c>
      <c r="V1269" s="1">
        <v>2.0</v>
      </c>
      <c r="W1269" s="1">
        <v>1.0</v>
      </c>
      <c r="X1269" s="1">
        <v>1.0</v>
      </c>
      <c r="Y1269" s="1">
        <v>1.0</v>
      </c>
      <c r="Z1269" s="1" t="s">
        <v>93</v>
      </c>
      <c r="AA1269" s="1" t="s">
        <v>6917</v>
      </c>
      <c r="AB1269" s="1">
        <v>85.0</v>
      </c>
      <c r="AC1269" s="1">
        <v>1.0</v>
      </c>
      <c r="AD1269" s="1">
        <v>0.0</v>
      </c>
      <c r="AE1269" s="1">
        <v>1.0</v>
      </c>
      <c r="AF1269" s="1" t="s">
        <v>323</v>
      </c>
      <c r="AG1269" s="1">
        <v>1.0</v>
      </c>
      <c r="AH1269" s="1">
        <v>0.0</v>
      </c>
      <c r="AI1269" s="1">
        <v>0.0</v>
      </c>
      <c r="AJ1269" s="1">
        <v>0.0</v>
      </c>
      <c r="AK1269" s="1">
        <v>0.0</v>
      </c>
      <c r="AL1269" s="1">
        <v>0.0</v>
      </c>
      <c r="AM1269" s="1">
        <v>0.0</v>
      </c>
      <c r="AU1269" s="1">
        <v>0.0</v>
      </c>
      <c r="AV1269" s="1" t="s">
        <v>105</v>
      </c>
      <c r="AW1269" s="1">
        <v>1.0</v>
      </c>
      <c r="AX1269" s="1">
        <v>0.0</v>
      </c>
      <c r="AY1269" s="1">
        <v>1.0</v>
      </c>
      <c r="AZ1269" s="1">
        <v>0.0</v>
      </c>
      <c r="BB1269" s="1">
        <v>-1.0</v>
      </c>
      <c r="BC1269" s="1">
        <v>1.0</v>
      </c>
      <c r="BD1269" s="1">
        <v>-1.0</v>
      </c>
      <c r="BE1269" s="1">
        <v>-1.0</v>
      </c>
      <c r="BF1269" s="1">
        <v>-1.0</v>
      </c>
      <c r="BG1269" s="1">
        <v>-1.0</v>
      </c>
      <c r="BH1269" s="1">
        <v>-1.0</v>
      </c>
      <c r="BI1269" s="1">
        <v>-1.0</v>
      </c>
      <c r="BJ1269" s="1">
        <v>-1.0</v>
      </c>
      <c r="BK1269" s="1">
        <v>-1.0</v>
      </c>
      <c r="BL1269" s="1">
        <v>-1.0</v>
      </c>
      <c r="BM1269" s="1">
        <v>-1.0</v>
      </c>
      <c r="BN1269" s="1">
        <v>-1.0</v>
      </c>
      <c r="BO1269" s="1">
        <v>-1.0</v>
      </c>
      <c r="BP1269" s="1">
        <v>-1.0</v>
      </c>
      <c r="BQ1269" s="1">
        <v>-1.0</v>
      </c>
      <c r="BR1269" s="1">
        <v>-1.0</v>
      </c>
      <c r="BS1269" s="1">
        <v>1.0</v>
      </c>
      <c r="BT1269" s="1">
        <v>-1.0</v>
      </c>
      <c r="BU1269" s="1">
        <v>1.0</v>
      </c>
      <c r="BV1269" s="1">
        <v>-1.0</v>
      </c>
      <c r="BW1269" s="1">
        <v>-1.0</v>
      </c>
      <c r="BX1269" s="1">
        <v>-1.0</v>
      </c>
      <c r="BY1269" s="1">
        <v>-1.0</v>
      </c>
      <c r="BZ1269" s="1">
        <v>-1.0</v>
      </c>
      <c r="CA1269" s="1">
        <v>1.0</v>
      </c>
      <c r="CB1269" s="1">
        <v>-1.0</v>
      </c>
      <c r="CC1269" s="1">
        <v>-1.0</v>
      </c>
      <c r="CD1269" s="1">
        <v>42763.0</v>
      </c>
    </row>
    <row r="1270">
      <c r="A1270" s="1">
        <v>1.6525573E7</v>
      </c>
      <c r="B1270" s="1" t="s">
        <v>6918</v>
      </c>
      <c r="C1270" s="1" t="s">
        <v>6919</v>
      </c>
      <c r="D1270" s="1" t="s">
        <v>6920</v>
      </c>
      <c r="E1270" s="1" t="s">
        <v>85</v>
      </c>
      <c r="G1270" s="1" t="s">
        <v>6921</v>
      </c>
      <c r="I1270" s="1">
        <v>5.0760546E7</v>
      </c>
      <c r="J1270" s="1">
        <v>42345.0</v>
      </c>
      <c r="K1270" s="1" t="s">
        <v>272</v>
      </c>
      <c r="L1270" s="1">
        <v>0.68</v>
      </c>
      <c r="M1270" s="1">
        <v>0.0</v>
      </c>
      <c r="N1270" s="1">
        <v>31.0</v>
      </c>
      <c r="O1270" s="1">
        <v>0.0</v>
      </c>
      <c r="P1270" s="1" t="s">
        <v>89</v>
      </c>
      <c r="Q1270" s="1" t="s">
        <v>90</v>
      </c>
      <c r="R1270" s="1">
        <v>40.7450599999999</v>
      </c>
      <c r="S1270" s="1">
        <v>-73.9820199999999</v>
      </c>
      <c r="T1270" s="1" t="s">
        <v>91</v>
      </c>
      <c r="U1270" s="1" t="s">
        <v>92</v>
      </c>
      <c r="V1270" s="1">
        <v>3.0</v>
      </c>
      <c r="W1270" s="1">
        <v>1.0</v>
      </c>
      <c r="X1270" s="1">
        <v>1.0</v>
      </c>
      <c r="Y1270" s="1">
        <v>2.0</v>
      </c>
      <c r="Z1270" s="1" t="s">
        <v>93</v>
      </c>
      <c r="AA1270" s="1" t="s">
        <v>6922</v>
      </c>
      <c r="AB1270" s="1">
        <v>99.0</v>
      </c>
      <c r="AC1270" s="1">
        <v>1.0</v>
      </c>
      <c r="AD1270" s="1">
        <v>0.0</v>
      </c>
      <c r="AE1270" s="1">
        <v>30.0</v>
      </c>
      <c r="AF1270" s="1" t="s">
        <v>291</v>
      </c>
      <c r="AG1270" s="1">
        <v>1.0</v>
      </c>
      <c r="AH1270" s="1">
        <v>0.0</v>
      </c>
      <c r="AI1270" s="1">
        <v>12.0</v>
      </c>
      <c r="AJ1270" s="1">
        <v>42.0</v>
      </c>
      <c r="AK1270" s="1">
        <v>132.0</v>
      </c>
      <c r="AL1270" s="1">
        <v>2.0</v>
      </c>
      <c r="AM1270" s="1">
        <v>1.0</v>
      </c>
      <c r="AN1270" s="1">
        <v>90.0</v>
      </c>
      <c r="AO1270" s="1">
        <v>8.0</v>
      </c>
      <c r="AP1270" s="1">
        <v>9.0</v>
      </c>
      <c r="AQ1270" s="1">
        <v>10.0</v>
      </c>
      <c r="AR1270" s="1">
        <v>10.0</v>
      </c>
      <c r="AS1270" s="1">
        <v>9.0</v>
      </c>
      <c r="AT1270" s="1">
        <v>8.0</v>
      </c>
      <c r="AU1270" s="1">
        <v>0.0</v>
      </c>
      <c r="AV1270" s="1" t="s">
        <v>96</v>
      </c>
      <c r="AW1270" s="1">
        <v>31.0</v>
      </c>
      <c r="AX1270" s="1">
        <v>31.0</v>
      </c>
      <c r="AY1270" s="1">
        <v>0.0</v>
      </c>
      <c r="AZ1270" s="1">
        <v>0.0</v>
      </c>
      <c r="BA1270" s="1">
        <v>0.11</v>
      </c>
      <c r="BB1270" s="1">
        <v>-1.0</v>
      </c>
      <c r="BC1270" s="1">
        <v>1.0</v>
      </c>
      <c r="BD1270" s="1">
        <v>-1.0</v>
      </c>
      <c r="BE1270" s="1">
        <v>-1.0</v>
      </c>
      <c r="BF1270" s="1">
        <v>-1.0</v>
      </c>
      <c r="BG1270" s="1">
        <v>-1.0</v>
      </c>
      <c r="BH1270" s="1">
        <v>-1.0</v>
      </c>
      <c r="BI1270" s="1">
        <v>-1.0</v>
      </c>
      <c r="BJ1270" s="1">
        <v>1.0</v>
      </c>
      <c r="BK1270" s="1">
        <v>-1.0</v>
      </c>
      <c r="BL1270" s="1">
        <v>-1.0</v>
      </c>
      <c r="BM1270" s="1">
        <v>-1.0</v>
      </c>
      <c r="BN1270" s="1">
        <v>-1.0</v>
      </c>
      <c r="BO1270" s="1">
        <v>-1.0</v>
      </c>
      <c r="BP1270" s="1">
        <v>1.0</v>
      </c>
      <c r="BQ1270" s="1">
        <v>1.0</v>
      </c>
      <c r="BR1270" s="1">
        <v>-1.0</v>
      </c>
      <c r="BS1270" s="1">
        <v>1.0</v>
      </c>
      <c r="BT1270" s="1">
        <v>-1.0</v>
      </c>
      <c r="BU1270" s="1">
        <v>1.0</v>
      </c>
      <c r="BV1270" s="1">
        <v>1.0</v>
      </c>
      <c r="BW1270" s="1">
        <v>-1.0</v>
      </c>
      <c r="BX1270" s="1">
        <v>-1.0</v>
      </c>
      <c r="BY1270" s="1">
        <v>-1.0</v>
      </c>
      <c r="BZ1270" s="1">
        <v>-1.0</v>
      </c>
      <c r="CA1270" s="1">
        <v>-1.0</v>
      </c>
      <c r="CB1270" s="1">
        <v>-1.0</v>
      </c>
      <c r="CC1270" s="1">
        <v>-1.0</v>
      </c>
      <c r="CD1270" s="1">
        <v>42779.0</v>
      </c>
    </row>
    <row r="1271">
      <c r="A1271" s="1">
        <v>2.2586049E7</v>
      </c>
      <c r="B1271" s="1" t="s">
        <v>6923</v>
      </c>
      <c r="C1271" s="1" t="s">
        <v>6924</v>
      </c>
      <c r="D1271" s="1" t="s">
        <v>6925</v>
      </c>
      <c r="E1271" s="1" t="s">
        <v>85</v>
      </c>
      <c r="F1271" s="1" t="s">
        <v>6926</v>
      </c>
      <c r="G1271" s="1" t="s">
        <v>6927</v>
      </c>
      <c r="I1271" s="1">
        <v>1.0057035E7</v>
      </c>
      <c r="J1271" s="1">
        <v>41594.0</v>
      </c>
      <c r="M1271" s="1">
        <v>0.0</v>
      </c>
      <c r="N1271" s="1">
        <v>1.0</v>
      </c>
      <c r="O1271" s="1">
        <v>1.0</v>
      </c>
      <c r="P1271" s="1" t="s">
        <v>123</v>
      </c>
      <c r="Q1271" s="1" t="s">
        <v>124</v>
      </c>
      <c r="R1271" s="1">
        <v>40.71412</v>
      </c>
      <c r="S1271" s="1">
        <v>-73.93829</v>
      </c>
      <c r="T1271" s="1" t="s">
        <v>91</v>
      </c>
      <c r="U1271" s="1" t="s">
        <v>92</v>
      </c>
      <c r="V1271" s="1">
        <v>3.0</v>
      </c>
      <c r="W1271" s="1">
        <v>1.0</v>
      </c>
      <c r="X1271" s="1">
        <v>1.0</v>
      </c>
      <c r="Y1271" s="1">
        <v>1.0</v>
      </c>
      <c r="Z1271" s="1" t="s">
        <v>93</v>
      </c>
      <c r="AA1271" s="1" t="s">
        <v>6928</v>
      </c>
      <c r="AB1271" s="1">
        <v>120.0</v>
      </c>
      <c r="AC1271" s="1">
        <v>2.0</v>
      </c>
      <c r="AD1271" s="1">
        <v>25.0</v>
      </c>
      <c r="AE1271" s="1">
        <v>2.0</v>
      </c>
      <c r="AF1271" s="1" t="s">
        <v>443</v>
      </c>
      <c r="AG1271" s="1">
        <v>1.0</v>
      </c>
      <c r="AH1271" s="1">
        <v>0.0</v>
      </c>
      <c r="AI1271" s="1">
        <v>0.0</v>
      </c>
      <c r="AJ1271" s="1">
        <v>0.0</v>
      </c>
      <c r="AK1271" s="1">
        <v>0.0</v>
      </c>
      <c r="AL1271" s="1">
        <v>6.0</v>
      </c>
      <c r="AM1271" s="1">
        <v>6.0</v>
      </c>
      <c r="AN1271" s="1">
        <v>100.0</v>
      </c>
      <c r="AO1271" s="1">
        <v>9.0</v>
      </c>
      <c r="AP1271" s="1">
        <v>10.0</v>
      </c>
      <c r="AQ1271" s="1">
        <v>10.0</v>
      </c>
      <c r="AR1271" s="1">
        <v>10.0</v>
      </c>
      <c r="AS1271" s="1">
        <v>10.0</v>
      </c>
      <c r="AT1271" s="1">
        <v>10.0</v>
      </c>
      <c r="AU1271" s="1">
        <v>1.0</v>
      </c>
      <c r="AV1271" s="1" t="s">
        <v>96</v>
      </c>
      <c r="AW1271" s="1">
        <v>1.0</v>
      </c>
      <c r="AX1271" s="1">
        <v>1.0</v>
      </c>
      <c r="AY1271" s="1">
        <v>0.0</v>
      </c>
      <c r="AZ1271" s="1">
        <v>0.0</v>
      </c>
      <c r="BA1271" s="1">
        <v>0.5</v>
      </c>
      <c r="BB1271" s="1">
        <v>-1.0</v>
      </c>
      <c r="BC1271" s="1">
        <v>1.0</v>
      </c>
      <c r="BD1271" s="1">
        <v>-1.0</v>
      </c>
      <c r="BE1271" s="1">
        <v>-1.0</v>
      </c>
      <c r="BF1271" s="1">
        <v>-1.0</v>
      </c>
      <c r="BG1271" s="1">
        <v>-1.0</v>
      </c>
      <c r="BH1271" s="1">
        <v>-1.0</v>
      </c>
      <c r="BI1271" s="1">
        <v>-1.0</v>
      </c>
      <c r="BJ1271" s="1">
        <v>1.0</v>
      </c>
      <c r="BK1271" s="1">
        <v>-1.0</v>
      </c>
      <c r="BL1271" s="1">
        <v>-1.0</v>
      </c>
      <c r="BM1271" s="1">
        <v>-1.0</v>
      </c>
      <c r="BN1271" s="1">
        <v>-1.0</v>
      </c>
      <c r="BO1271" s="1">
        <v>-1.0</v>
      </c>
      <c r="BP1271" s="1">
        <v>-1.0</v>
      </c>
      <c r="BQ1271" s="1">
        <v>1.0</v>
      </c>
      <c r="BR1271" s="1">
        <v>-1.0</v>
      </c>
      <c r="BS1271" s="1">
        <v>-1.0</v>
      </c>
      <c r="BT1271" s="1">
        <v>-1.0</v>
      </c>
      <c r="BU1271" s="1">
        <v>1.0</v>
      </c>
      <c r="BV1271" s="1">
        <v>-1.0</v>
      </c>
      <c r="BW1271" s="1">
        <v>-1.0</v>
      </c>
      <c r="BX1271" s="1">
        <v>1.0</v>
      </c>
      <c r="BY1271" s="1">
        <v>-1.0</v>
      </c>
      <c r="BZ1271" s="1">
        <v>-1.0</v>
      </c>
      <c r="CA1271" s="1">
        <v>-1.0</v>
      </c>
      <c r="CB1271" s="1">
        <v>-1.0</v>
      </c>
      <c r="CC1271" s="1">
        <v>-1.0</v>
      </c>
      <c r="CD1271" s="1">
        <v>42784.0</v>
      </c>
    </row>
    <row r="1272">
      <c r="A1272" s="1">
        <v>3.477787E7</v>
      </c>
      <c r="B1272" s="1" t="s">
        <v>6929</v>
      </c>
      <c r="C1272" s="1" t="s">
        <v>6930</v>
      </c>
      <c r="D1272" s="1" t="s">
        <v>6931</v>
      </c>
      <c r="E1272" s="1" t="s">
        <v>85</v>
      </c>
      <c r="F1272" s="1" t="s">
        <v>6932</v>
      </c>
      <c r="G1272" s="1" t="s">
        <v>6933</v>
      </c>
      <c r="H1272" s="1" t="s">
        <v>6934</v>
      </c>
      <c r="I1272" s="1">
        <v>4.1348157E7</v>
      </c>
      <c r="J1272" s="1">
        <v>42229.0</v>
      </c>
      <c r="K1272" s="1" t="s">
        <v>134</v>
      </c>
      <c r="L1272" s="1">
        <v>1.0</v>
      </c>
      <c r="M1272" s="1">
        <v>0.0</v>
      </c>
      <c r="N1272" s="1">
        <v>3.0</v>
      </c>
      <c r="O1272" s="1">
        <v>0.0</v>
      </c>
      <c r="P1272" s="1" t="s">
        <v>89</v>
      </c>
      <c r="Q1272" s="1" t="s">
        <v>613</v>
      </c>
      <c r="R1272" s="1">
        <v>40.7927</v>
      </c>
      <c r="S1272" s="1">
        <v>-73.94033</v>
      </c>
      <c r="T1272" s="1" t="s">
        <v>91</v>
      </c>
      <c r="U1272" s="1" t="s">
        <v>92</v>
      </c>
      <c r="V1272" s="1">
        <v>4.0</v>
      </c>
      <c r="W1272" s="1">
        <v>1.0</v>
      </c>
      <c r="X1272" s="1">
        <v>2.0</v>
      </c>
      <c r="Y1272" s="1">
        <v>3.0</v>
      </c>
      <c r="Z1272" s="1" t="s">
        <v>93</v>
      </c>
      <c r="AA1272" s="1" t="s">
        <v>6935</v>
      </c>
      <c r="AB1272" s="1">
        <v>300.0</v>
      </c>
      <c r="AC1272" s="1">
        <v>1.0</v>
      </c>
      <c r="AD1272" s="1">
        <v>0.0</v>
      </c>
      <c r="AE1272" s="1">
        <v>3.0</v>
      </c>
      <c r="AF1272" s="1" t="s">
        <v>928</v>
      </c>
      <c r="AG1272" s="1">
        <v>1.0</v>
      </c>
      <c r="AH1272" s="1">
        <v>7.0</v>
      </c>
      <c r="AI1272" s="1">
        <v>17.0</v>
      </c>
      <c r="AJ1272" s="1">
        <v>17.0</v>
      </c>
      <c r="AK1272" s="1">
        <v>17.0</v>
      </c>
      <c r="AL1272" s="1">
        <v>0.0</v>
      </c>
      <c r="AM1272" s="1">
        <v>0.0</v>
      </c>
      <c r="AU1272" s="1">
        <v>1.0</v>
      </c>
      <c r="AV1272" s="1" t="s">
        <v>105</v>
      </c>
      <c r="AW1272" s="1">
        <v>3.0</v>
      </c>
      <c r="AX1272" s="1">
        <v>1.0</v>
      </c>
      <c r="AY1272" s="1">
        <v>2.0</v>
      </c>
      <c r="AZ1272" s="1">
        <v>0.0</v>
      </c>
      <c r="BB1272" s="1">
        <v>-1.0</v>
      </c>
      <c r="BC1272" s="1">
        <v>-1.0</v>
      </c>
      <c r="BD1272" s="1">
        <v>-1.0</v>
      </c>
      <c r="BE1272" s="1">
        <v>-1.0</v>
      </c>
      <c r="BF1272" s="1">
        <v>-1.0</v>
      </c>
      <c r="BG1272" s="1">
        <v>-1.0</v>
      </c>
      <c r="BH1272" s="1">
        <v>-1.0</v>
      </c>
      <c r="BI1272" s="1">
        <v>-1.0</v>
      </c>
      <c r="BJ1272" s="1">
        <v>1.0</v>
      </c>
      <c r="BK1272" s="1">
        <v>-1.0</v>
      </c>
      <c r="BL1272" s="1">
        <v>-1.0</v>
      </c>
      <c r="BM1272" s="1">
        <v>-1.0</v>
      </c>
      <c r="BN1272" s="1">
        <v>-1.0</v>
      </c>
      <c r="BO1272" s="1">
        <v>-1.0</v>
      </c>
      <c r="BP1272" s="1">
        <v>-1.0</v>
      </c>
      <c r="BQ1272" s="1">
        <v>-1.0</v>
      </c>
      <c r="BR1272" s="1">
        <v>-1.0</v>
      </c>
      <c r="BS1272" s="1">
        <v>-1.0</v>
      </c>
      <c r="BT1272" s="1">
        <v>-1.0</v>
      </c>
      <c r="BU1272" s="1">
        <v>1.0</v>
      </c>
      <c r="BV1272" s="1">
        <v>-1.0</v>
      </c>
      <c r="BW1272" s="1">
        <v>-1.0</v>
      </c>
      <c r="BX1272" s="1">
        <v>-1.0</v>
      </c>
      <c r="BY1272" s="1">
        <v>-1.0</v>
      </c>
      <c r="BZ1272" s="1">
        <v>-1.0</v>
      </c>
      <c r="CA1272" s="1">
        <v>-1.0</v>
      </c>
      <c r="CB1272" s="1">
        <v>-1.0</v>
      </c>
      <c r="CC1272" s="1">
        <v>-1.0</v>
      </c>
      <c r="CD1272" s="1">
        <v>42867.0</v>
      </c>
    </row>
    <row r="1273">
      <c r="A1273" s="1">
        <v>9846616.0</v>
      </c>
      <c r="B1273" s="1" t="s">
        <v>6936</v>
      </c>
      <c r="D1273" s="1" t="s">
        <v>6937</v>
      </c>
      <c r="E1273" s="1" t="s">
        <v>85</v>
      </c>
      <c r="F1273" s="1" t="s">
        <v>6938</v>
      </c>
      <c r="I1273" s="1">
        <v>2.1269488E7</v>
      </c>
      <c r="J1273" s="1">
        <v>41895.0</v>
      </c>
      <c r="M1273" s="1">
        <v>0.0</v>
      </c>
      <c r="N1273" s="1">
        <v>1.0</v>
      </c>
      <c r="O1273" s="1">
        <v>1.0</v>
      </c>
      <c r="P1273" s="1" t="s">
        <v>89</v>
      </c>
      <c r="Q1273" s="1" t="s">
        <v>90</v>
      </c>
      <c r="R1273" s="1">
        <v>40.73145</v>
      </c>
      <c r="S1273" s="1">
        <v>-73.98384</v>
      </c>
      <c r="T1273" s="1" t="s">
        <v>91</v>
      </c>
      <c r="U1273" s="1" t="s">
        <v>113</v>
      </c>
      <c r="V1273" s="1">
        <v>2.0</v>
      </c>
      <c r="W1273" s="1">
        <v>1.0</v>
      </c>
      <c r="X1273" s="1">
        <v>1.0</v>
      </c>
      <c r="Y1273" s="1">
        <v>1.0</v>
      </c>
      <c r="Z1273" s="1" t="s">
        <v>93</v>
      </c>
      <c r="AA1273" s="1" t="s">
        <v>6939</v>
      </c>
      <c r="AB1273" s="1">
        <v>100.0</v>
      </c>
      <c r="AC1273" s="1">
        <v>1.0</v>
      </c>
      <c r="AD1273" s="1">
        <v>0.0</v>
      </c>
      <c r="AE1273" s="1">
        <v>3.0</v>
      </c>
      <c r="AF1273" s="1" t="s">
        <v>703</v>
      </c>
      <c r="AG1273" s="1">
        <v>1.0</v>
      </c>
      <c r="AH1273" s="1">
        <v>0.0</v>
      </c>
      <c r="AI1273" s="1">
        <v>0.0</v>
      </c>
      <c r="AJ1273" s="1">
        <v>0.0</v>
      </c>
      <c r="AK1273" s="1">
        <v>0.0</v>
      </c>
      <c r="AL1273" s="1">
        <v>1.0</v>
      </c>
      <c r="AM1273" s="1">
        <v>0.0</v>
      </c>
      <c r="AN1273" s="1">
        <v>100.0</v>
      </c>
      <c r="AO1273" s="1">
        <v>10.0</v>
      </c>
      <c r="AP1273" s="1">
        <v>10.0</v>
      </c>
      <c r="AQ1273" s="1">
        <v>10.0</v>
      </c>
      <c r="AR1273" s="1">
        <v>10.0</v>
      </c>
      <c r="AS1273" s="1">
        <v>10.0</v>
      </c>
      <c r="AT1273" s="1">
        <v>10.0</v>
      </c>
      <c r="AU1273" s="1">
        <v>0.0</v>
      </c>
      <c r="AV1273" s="1" t="s">
        <v>117</v>
      </c>
      <c r="AW1273" s="1">
        <v>1.0</v>
      </c>
      <c r="AX1273" s="1">
        <v>0.0</v>
      </c>
      <c r="AY1273" s="1">
        <v>1.0</v>
      </c>
      <c r="AZ1273" s="1">
        <v>0.0</v>
      </c>
      <c r="BA1273" s="1">
        <v>0.02</v>
      </c>
      <c r="BB1273" s="1">
        <v>-1.0</v>
      </c>
      <c r="BC1273" s="1">
        <v>1.0</v>
      </c>
      <c r="BD1273" s="1">
        <v>-1.0</v>
      </c>
      <c r="BE1273" s="1">
        <v>-1.0</v>
      </c>
      <c r="BF1273" s="1">
        <v>-1.0</v>
      </c>
      <c r="BG1273" s="1">
        <v>-1.0</v>
      </c>
      <c r="BH1273" s="1">
        <v>-1.0</v>
      </c>
      <c r="BI1273" s="1">
        <v>-1.0</v>
      </c>
      <c r="BJ1273" s="1">
        <v>-1.0</v>
      </c>
      <c r="BK1273" s="1">
        <v>-1.0</v>
      </c>
      <c r="BL1273" s="1">
        <v>-1.0</v>
      </c>
      <c r="BM1273" s="1">
        <v>1.0</v>
      </c>
      <c r="BN1273" s="1">
        <v>1.0</v>
      </c>
      <c r="BO1273" s="1">
        <v>-1.0</v>
      </c>
      <c r="BP1273" s="1">
        <v>1.0</v>
      </c>
      <c r="BQ1273" s="1">
        <v>-1.0</v>
      </c>
      <c r="BR1273" s="1">
        <v>-1.0</v>
      </c>
      <c r="BS1273" s="1">
        <v>-1.0</v>
      </c>
      <c r="BT1273" s="1">
        <v>-1.0</v>
      </c>
      <c r="BU1273" s="1">
        <v>1.0</v>
      </c>
      <c r="BV1273" s="1">
        <v>-1.0</v>
      </c>
      <c r="BW1273" s="1">
        <v>-1.0</v>
      </c>
      <c r="BX1273" s="1">
        <v>-1.0</v>
      </c>
      <c r="BY1273" s="1">
        <v>-1.0</v>
      </c>
      <c r="BZ1273" s="1">
        <v>-1.0</v>
      </c>
      <c r="CA1273" s="1">
        <v>1.0</v>
      </c>
      <c r="CB1273" s="1">
        <v>-1.0</v>
      </c>
      <c r="CC1273" s="1">
        <v>-1.0</v>
      </c>
      <c r="CD1273" s="1">
        <v>43019.0</v>
      </c>
    </row>
    <row r="1274">
      <c r="A1274" s="1">
        <v>2.230535E7</v>
      </c>
      <c r="B1274" s="1" t="s">
        <v>6940</v>
      </c>
      <c r="C1274" s="1" t="s">
        <v>6941</v>
      </c>
      <c r="D1274" s="1" t="s">
        <v>6942</v>
      </c>
      <c r="E1274" s="1" t="s">
        <v>85</v>
      </c>
      <c r="F1274" s="1" t="s">
        <v>6943</v>
      </c>
      <c r="G1274" s="1" t="s">
        <v>6944</v>
      </c>
      <c r="H1274" s="1" t="s">
        <v>6945</v>
      </c>
      <c r="I1274" s="1">
        <v>335016.0</v>
      </c>
      <c r="J1274" s="1">
        <v>40547.0</v>
      </c>
      <c r="M1274" s="1">
        <v>0.0</v>
      </c>
      <c r="N1274" s="1">
        <v>1.0</v>
      </c>
      <c r="O1274" s="1">
        <v>1.0</v>
      </c>
      <c r="P1274" s="1" t="s">
        <v>123</v>
      </c>
      <c r="Q1274" s="1" t="s">
        <v>519</v>
      </c>
      <c r="R1274" s="1">
        <v>40.70398</v>
      </c>
      <c r="S1274" s="1">
        <v>-73.92403</v>
      </c>
      <c r="T1274" s="1" t="s">
        <v>91</v>
      </c>
      <c r="U1274" s="1" t="s">
        <v>113</v>
      </c>
      <c r="V1274" s="1">
        <v>2.0</v>
      </c>
      <c r="W1274" s="1">
        <v>1.0</v>
      </c>
      <c r="X1274" s="1">
        <v>1.0</v>
      </c>
      <c r="Y1274" s="1">
        <v>1.0</v>
      </c>
      <c r="Z1274" s="1" t="s">
        <v>93</v>
      </c>
      <c r="AA1274" s="1" t="s">
        <v>6946</v>
      </c>
      <c r="AB1274" s="1">
        <v>29.0</v>
      </c>
      <c r="AC1274" s="1">
        <v>1.0</v>
      </c>
      <c r="AD1274" s="1">
        <v>10.0</v>
      </c>
      <c r="AE1274" s="1">
        <v>2.0</v>
      </c>
      <c r="AF1274" s="1" t="s">
        <v>549</v>
      </c>
      <c r="AG1274" s="1">
        <v>1.0</v>
      </c>
      <c r="AH1274" s="1">
        <v>0.0</v>
      </c>
      <c r="AI1274" s="1">
        <v>0.0</v>
      </c>
      <c r="AJ1274" s="1">
        <v>0.0</v>
      </c>
      <c r="AK1274" s="1">
        <v>0.0</v>
      </c>
      <c r="AL1274" s="1">
        <v>7.0</v>
      </c>
      <c r="AM1274" s="1">
        <v>2.0</v>
      </c>
      <c r="AN1274" s="1">
        <v>100.0</v>
      </c>
      <c r="AO1274" s="1">
        <v>10.0</v>
      </c>
      <c r="AP1274" s="1">
        <v>10.0</v>
      </c>
      <c r="AQ1274" s="1">
        <v>10.0</v>
      </c>
      <c r="AR1274" s="1">
        <v>10.0</v>
      </c>
      <c r="AS1274" s="1">
        <v>9.0</v>
      </c>
      <c r="AT1274" s="1">
        <v>10.0</v>
      </c>
      <c r="AU1274" s="1">
        <v>0.0</v>
      </c>
      <c r="AV1274" s="1" t="s">
        <v>117</v>
      </c>
      <c r="AW1274" s="1">
        <v>1.0</v>
      </c>
      <c r="AX1274" s="1">
        <v>0.0</v>
      </c>
      <c r="AY1274" s="1">
        <v>1.0</v>
      </c>
      <c r="AZ1274" s="1">
        <v>0.0</v>
      </c>
      <c r="BA1274" s="1">
        <v>0.38</v>
      </c>
      <c r="BB1274" s="1">
        <v>-1.0</v>
      </c>
      <c r="BC1274" s="1">
        <v>1.0</v>
      </c>
      <c r="BD1274" s="1">
        <v>-1.0</v>
      </c>
      <c r="BE1274" s="1">
        <v>-1.0</v>
      </c>
      <c r="BF1274" s="1">
        <v>-1.0</v>
      </c>
      <c r="BG1274" s="1">
        <v>-1.0</v>
      </c>
      <c r="BH1274" s="1">
        <v>-1.0</v>
      </c>
      <c r="BI1274" s="1">
        <v>-1.0</v>
      </c>
      <c r="BJ1274" s="1">
        <v>-1.0</v>
      </c>
      <c r="BK1274" s="1">
        <v>-1.0</v>
      </c>
      <c r="BL1274" s="1">
        <v>-1.0</v>
      </c>
      <c r="BM1274" s="1">
        <v>1.0</v>
      </c>
      <c r="BN1274" s="1">
        <v>-1.0</v>
      </c>
      <c r="BO1274" s="1">
        <v>-1.0</v>
      </c>
      <c r="BP1274" s="1">
        <v>-1.0</v>
      </c>
      <c r="BQ1274" s="1">
        <v>1.0</v>
      </c>
      <c r="BR1274" s="1">
        <v>-1.0</v>
      </c>
      <c r="BS1274" s="1">
        <v>1.0</v>
      </c>
      <c r="BT1274" s="1">
        <v>-1.0</v>
      </c>
      <c r="BU1274" s="1">
        <v>1.0</v>
      </c>
      <c r="BV1274" s="1">
        <v>-1.0</v>
      </c>
      <c r="BW1274" s="1">
        <v>-1.0</v>
      </c>
      <c r="BX1274" s="1">
        <v>-1.0</v>
      </c>
      <c r="BY1274" s="1">
        <v>-1.0</v>
      </c>
      <c r="BZ1274" s="1">
        <v>-1.0</v>
      </c>
      <c r="CA1274" s="1">
        <v>-1.0</v>
      </c>
      <c r="CB1274" s="1">
        <v>-1.0</v>
      </c>
      <c r="CC1274" s="1">
        <v>-1.0</v>
      </c>
      <c r="CD1274" s="1">
        <v>43058.0</v>
      </c>
    </row>
    <row r="1275">
      <c r="A1275" s="1">
        <v>3.3998291E7</v>
      </c>
      <c r="B1275" s="1" t="s">
        <v>6947</v>
      </c>
      <c r="C1275" s="1" t="s">
        <v>6948</v>
      </c>
      <c r="D1275" s="1" t="s">
        <v>6949</v>
      </c>
      <c r="E1275" s="1" t="s">
        <v>85</v>
      </c>
      <c r="F1275" s="1" t="s">
        <v>6950</v>
      </c>
      <c r="H1275" s="1" t="s">
        <v>328</v>
      </c>
      <c r="I1275" s="1">
        <v>2.19517861E8</v>
      </c>
      <c r="J1275" s="1">
        <v>43381.0</v>
      </c>
      <c r="K1275" s="1" t="s">
        <v>134</v>
      </c>
      <c r="L1275" s="1">
        <v>0.98</v>
      </c>
      <c r="M1275" s="1">
        <v>0.0</v>
      </c>
      <c r="N1275" s="1">
        <v>328.0</v>
      </c>
      <c r="O1275" s="1">
        <v>0.0</v>
      </c>
      <c r="P1275" s="1" t="s">
        <v>89</v>
      </c>
      <c r="Q1275" s="1" t="s">
        <v>1472</v>
      </c>
      <c r="R1275" s="1">
        <v>40.70756</v>
      </c>
      <c r="S1275" s="1">
        <v>-74.0110699999999</v>
      </c>
      <c r="T1275" s="1" t="s">
        <v>1062</v>
      </c>
      <c r="U1275" s="1" t="s">
        <v>113</v>
      </c>
      <c r="V1275" s="1">
        <v>4.0</v>
      </c>
      <c r="W1275" s="1">
        <v>1.0</v>
      </c>
      <c r="X1275" s="1">
        <v>1.0</v>
      </c>
      <c r="Y1275" s="1">
        <v>2.0</v>
      </c>
      <c r="Z1275" s="1" t="s">
        <v>93</v>
      </c>
      <c r="AA1275" s="1" t="s">
        <v>3361</v>
      </c>
      <c r="AB1275" s="1">
        <v>264.0</v>
      </c>
      <c r="AC1275" s="1">
        <v>2.0</v>
      </c>
      <c r="AD1275" s="1">
        <v>5.0</v>
      </c>
      <c r="AE1275" s="1">
        <v>2.0</v>
      </c>
      <c r="AF1275" s="1" t="s">
        <v>95</v>
      </c>
      <c r="AG1275" s="1">
        <v>1.0</v>
      </c>
      <c r="AH1275" s="1">
        <v>13.0</v>
      </c>
      <c r="AI1275" s="1">
        <v>43.0</v>
      </c>
      <c r="AJ1275" s="1">
        <v>73.0</v>
      </c>
      <c r="AK1275" s="1">
        <v>348.0</v>
      </c>
      <c r="AL1275" s="1">
        <v>2.0</v>
      </c>
      <c r="AM1275" s="1">
        <v>2.0</v>
      </c>
      <c r="AN1275" s="1">
        <v>100.0</v>
      </c>
      <c r="AO1275" s="1">
        <v>10.0</v>
      </c>
      <c r="AP1275" s="1">
        <v>10.0</v>
      </c>
      <c r="AQ1275" s="1">
        <v>10.0</v>
      </c>
      <c r="AR1275" s="1">
        <v>10.0</v>
      </c>
      <c r="AS1275" s="1">
        <v>10.0</v>
      </c>
      <c r="AT1275" s="1">
        <v>10.0</v>
      </c>
      <c r="AU1275" s="1">
        <v>1.0</v>
      </c>
      <c r="AV1275" s="1" t="s">
        <v>96</v>
      </c>
      <c r="AW1275" s="1">
        <v>327.0</v>
      </c>
      <c r="AX1275" s="1">
        <v>319.0</v>
      </c>
      <c r="AY1275" s="1">
        <v>8.0</v>
      </c>
      <c r="AZ1275" s="1">
        <v>0.0</v>
      </c>
      <c r="BA1275" s="1">
        <v>0.83</v>
      </c>
      <c r="BB1275" s="1">
        <v>-1.0</v>
      </c>
      <c r="BC1275" s="1">
        <v>1.0</v>
      </c>
      <c r="BD1275" s="1">
        <v>-1.0</v>
      </c>
      <c r="BE1275" s="1">
        <v>-1.0</v>
      </c>
      <c r="BF1275" s="1">
        <v>-1.0</v>
      </c>
      <c r="BG1275" s="1">
        <v>-1.0</v>
      </c>
      <c r="BH1275" s="1">
        <v>1.0</v>
      </c>
      <c r="BI1275" s="1">
        <v>-1.0</v>
      </c>
      <c r="BJ1275" s="1">
        <v>1.0</v>
      </c>
      <c r="BK1275" s="1">
        <v>1.0</v>
      </c>
      <c r="BL1275" s="1">
        <v>1.0</v>
      </c>
      <c r="BM1275" s="1">
        <v>1.0</v>
      </c>
      <c r="BN1275" s="1">
        <v>1.0</v>
      </c>
      <c r="BO1275" s="1">
        <v>-1.0</v>
      </c>
      <c r="BP1275" s="1">
        <v>-1.0</v>
      </c>
      <c r="BQ1275" s="1">
        <v>-1.0</v>
      </c>
      <c r="BR1275" s="1">
        <v>-1.0</v>
      </c>
      <c r="BS1275" s="1">
        <v>-1.0</v>
      </c>
      <c r="BT1275" s="1">
        <v>-1.0</v>
      </c>
      <c r="BU1275" s="1">
        <v>1.0</v>
      </c>
      <c r="BV1275" s="1">
        <v>1.0</v>
      </c>
      <c r="BW1275" s="1">
        <v>-1.0</v>
      </c>
      <c r="BX1275" s="1">
        <v>-1.0</v>
      </c>
      <c r="BY1275" s="1">
        <v>-1.0</v>
      </c>
      <c r="BZ1275" s="1">
        <v>1.0</v>
      </c>
      <c r="CA1275" s="1">
        <v>-1.0</v>
      </c>
      <c r="CB1275" s="1">
        <v>-1.0</v>
      </c>
      <c r="CC1275" s="1">
        <v>-1.0</v>
      </c>
      <c r="CD1275" s="1">
        <v>43061.0</v>
      </c>
    </row>
    <row r="1276">
      <c r="A1276" s="1">
        <v>3.0392874E7</v>
      </c>
      <c r="B1276" s="1" t="s">
        <v>6951</v>
      </c>
      <c r="C1276" s="1" t="s">
        <v>6952</v>
      </c>
      <c r="D1276" s="1" t="s">
        <v>6953</v>
      </c>
      <c r="E1276" s="1" t="s">
        <v>85</v>
      </c>
      <c r="F1276" s="1" t="s">
        <v>6954</v>
      </c>
      <c r="H1276" s="1" t="s">
        <v>1029</v>
      </c>
      <c r="I1276" s="1">
        <v>1.07434423E8</v>
      </c>
      <c r="J1276" s="1">
        <v>42720.0</v>
      </c>
      <c r="K1276" s="1" t="s">
        <v>88</v>
      </c>
      <c r="L1276" s="1">
        <v>1.0</v>
      </c>
      <c r="M1276" s="1">
        <v>0.0</v>
      </c>
      <c r="N1276" s="1">
        <v>687.0</v>
      </c>
      <c r="O1276" s="1">
        <v>0.0</v>
      </c>
      <c r="P1276" s="1" t="s">
        <v>89</v>
      </c>
      <c r="Q1276" s="1" t="s">
        <v>273</v>
      </c>
      <c r="R1276" s="1">
        <v>40.75963</v>
      </c>
      <c r="S1276" s="1">
        <v>-73.98595</v>
      </c>
      <c r="T1276" s="1" t="s">
        <v>91</v>
      </c>
      <c r="U1276" s="1" t="s">
        <v>92</v>
      </c>
      <c r="V1276" s="1">
        <v>2.0</v>
      </c>
      <c r="W1276" s="1">
        <v>1.0</v>
      </c>
      <c r="X1276" s="1">
        <v>1.0</v>
      </c>
      <c r="Y1276" s="1">
        <v>1.0</v>
      </c>
      <c r="Z1276" s="1" t="s">
        <v>93</v>
      </c>
      <c r="AA1276" s="1" t="s">
        <v>6955</v>
      </c>
      <c r="AB1276" s="1">
        <v>316.0</v>
      </c>
      <c r="AC1276" s="1">
        <v>1.0</v>
      </c>
      <c r="AD1276" s="1">
        <v>0.0</v>
      </c>
      <c r="AE1276" s="1">
        <v>30.0</v>
      </c>
      <c r="AF1276" s="1" t="s">
        <v>95</v>
      </c>
      <c r="AG1276" s="1">
        <v>1.0</v>
      </c>
      <c r="AH1276" s="1">
        <v>0.0</v>
      </c>
      <c r="AI1276" s="1">
        <v>0.0</v>
      </c>
      <c r="AJ1276" s="1">
        <v>0.0</v>
      </c>
      <c r="AK1276" s="1">
        <v>262.0</v>
      </c>
      <c r="AL1276" s="1">
        <v>0.0</v>
      </c>
      <c r="AM1276" s="1">
        <v>0.0</v>
      </c>
      <c r="AU1276" s="1">
        <v>1.0</v>
      </c>
      <c r="AV1276" s="1" t="s">
        <v>105</v>
      </c>
      <c r="AW1276" s="1">
        <v>232.0</v>
      </c>
      <c r="AX1276" s="1">
        <v>232.0</v>
      </c>
      <c r="AY1276" s="1">
        <v>0.0</v>
      </c>
      <c r="AZ1276" s="1">
        <v>0.0</v>
      </c>
      <c r="BB1276" s="1">
        <v>-1.0</v>
      </c>
      <c r="BC1276" s="1">
        <v>1.0</v>
      </c>
      <c r="BD1276" s="1">
        <v>-1.0</v>
      </c>
      <c r="BE1276" s="1">
        <v>1.0</v>
      </c>
      <c r="BF1276" s="1">
        <v>1.0</v>
      </c>
      <c r="BG1276" s="1">
        <v>-1.0</v>
      </c>
      <c r="BH1276" s="1">
        <v>1.0</v>
      </c>
      <c r="BI1276" s="1">
        <v>-1.0</v>
      </c>
      <c r="BJ1276" s="1">
        <v>1.0</v>
      </c>
      <c r="BK1276" s="1">
        <v>1.0</v>
      </c>
      <c r="BL1276" s="1">
        <v>-1.0</v>
      </c>
      <c r="BM1276" s="1">
        <v>1.0</v>
      </c>
      <c r="BN1276" s="1">
        <v>1.0</v>
      </c>
      <c r="BO1276" s="1">
        <v>1.0</v>
      </c>
      <c r="BP1276" s="1">
        <v>-1.0</v>
      </c>
      <c r="BQ1276" s="1">
        <v>-1.0</v>
      </c>
      <c r="BR1276" s="1">
        <v>1.0</v>
      </c>
      <c r="BS1276" s="1">
        <v>-1.0</v>
      </c>
      <c r="BT1276" s="1">
        <v>1.0</v>
      </c>
      <c r="BU1276" s="1">
        <v>1.0</v>
      </c>
      <c r="BV1276" s="1">
        <v>1.0</v>
      </c>
      <c r="BW1276" s="1">
        <v>1.0</v>
      </c>
      <c r="BX1276" s="1">
        <v>1.0</v>
      </c>
      <c r="BY1276" s="1">
        <v>-1.0</v>
      </c>
      <c r="BZ1276" s="1">
        <v>1.0</v>
      </c>
      <c r="CA1276" s="1">
        <v>-1.0</v>
      </c>
      <c r="CB1276" s="1">
        <v>-1.0</v>
      </c>
      <c r="CC1276" s="1">
        <v>-1.0</v>
      </c>
      <c r="CD1276" s="1">
        <v>43068.0</v>
      </c>
    </row>
    <row r="1277">
      <c r="A1277" s="1">
        <v>1.0340849E7</v>
      </c>
      <c r="B1277" s="1" t="s">
        <v>6956</v>
      </c>
      <c r="C1277" s="1" t="s">
        <v>6957</v>
      </c>
      <c r="D1277" s="1" t="s">
        <v>6957</v>
      </c>
      <c r="E1277" s="1" t="s">
        <v>85</v>
      </c>
      <c r="I1277" s="1">
        <v>5836431.0</v>
      </c>
      <c r="J1277" s="1">
        <v>41372.0</v>
      </c>
      <c r="M1277" s="1">
        <v>0.0</v>
      </c>
      <c r="N1277" s="1">
        <v>1.0</v>
      </c>
      <c r="O1277" s="1">
        <v>1.0</v>
      </c>
      <c r="P1277" s="1" t="s">
        <v>89</v>
      </c>
      <c r="Q1277" s="1" t="s">
        <v>90</v>
      </c>
      <c r="R1277" s="1">
        <v>40.76367</v>
      </c>
      <c r="S1277" s="1">
        <v>-73.98613</v>
      </c>
      <c r="T1277" s="1" t="s">
        <v>91</v>
      </c>
      <c r="U1277" s="1" t="s">
        <v>92</v>
      </c>
      <c r="V1277" s="1">
        <v>2.0</v>
      </c>
      <c r="W1277" s="1">
        <v>1.5</v>
      </c>
      <c r="X1277" s="1">
        <v>1.0</v>
      </c>
      <c r="Y1277" s="1">
        <v>1.0</v>
      </c>
      <c r="Z1277" s="1" t="s">
        <v>93</v>
      </c>
      <c r="AA1277" s="1" t="s">
        <v>6958</v>
      </c>
      <c r="AB1277" s="1">
        <v>400.0</v>
      </c>
      <c r="AC1277" s="1">
        <v>1.0</v>
      </c>
      <c r="AD1277" s="1">
        <v>0.0</v>
      </c>
      <c r="AE1277" s="1">
        <v>3.0</v>
      </c>
      <c r="AF1277" s="1" t="s">
        <v>479</v>
      </c>
      <c r="AG1277" s="1">
        <v>1.0</v>
      </c>
      <c r="AH1277" s="1">
        <v>0.0</v>
      </c>
      <c r="AI1277" s="1">
        <v>0.0</v>
      </c>
      <c r="AJ1277" s="1">
        <v>0.0</v>
      </c>
      <c r="AK1277" s="1">
        <v>0.0</v>
      </c>
      <c r="AL1277" s="1">
        <v>0.0</v>
      </c>
      <c r="AM1277" s="1">
        <v>0.0</v>
      </c>
      <c r="AU1277" s="1">
        <v>0.0</v>
      </c>
      <c r="AV1277" s="1" t="s">
        <v>96</v>
      </c>
      <c r="AW1277" s="1">
        <v>1.0</v>
      </c>
      <c r="AX1277" s="1">
        <v>1.0</v>
      </c>
      <c r="AY1277" s="1">
        <v>0.0</v>
      </c>
      <c r="AZ1277" s="1">
        <v>0.0</v>
      </c>
      <c r="BB1277" s="1">
        <v>-1.0</v>
      </c>
      <c r="BC1277" s="1">
        <v>1.0</v>
      </c>
      <c r="BD1277" s="1">
        <v>-1.0</v>
      </c>
      <c r="BE1277" s="1">
        <v>-1.0</v>
      </c>
      <c r="BF1277" s="1">
        <v>-1.0</v>
      </c>
      <c r="BG1277" s="1">
        <v>-1.0</v>
      </c>
      <c r="BH1277" s="1">
        <v>-1.0</v>
      </c>
      <c r="BI1277" s="1">
        <v>-1.0</v>
      </c>
      <c r="BJ1277" s="1">
        <v>1.0</v>
      </c>
      <c r="BK1277" s="1">
        <v>-1.0</v>
      </c>
      <c r="BL1277" s="1">
        <v>-1.0</v>
      </c>
      <c r="BM1277" s="1">
        <v>1.0</v>
      </c>
      <c r="BN1277" s="1">
        <v>1.0</v>
      </c>
      <c r="BO1277" s="1">
        <v>1.0</v>
      </c>
      <c r="BP1277" s="1">
        <v>-1.0</v>
      </c>
      <c r="BQ1277" s="1">
        <v>-1.0</v>
      </c>
      <c r="BR1277" s="1">
        <v>-1.0</v>
      </c>
      <c r="BS1277" s="1">
        <v>-1.0</v>
      </c>
      <c r="BT1277" s="1">
        <v>-1.0</v>
      </c>
      <c r="BU1277" s="1">
        <v>1.0</v>
      </c>
      <c r="BV1277" s="1">
        <v>-1.0</v>
      </c>
      <c r="BW1277" s="1">
        <v>-1.0</v>
      </c>
      <c r="BX1277" s="1">
        <v>-1.0</v>
      </c>
      <c r="BY1277" s="1">
        <v>-1.0</v>
      </c>
      <c r="BZ1277" s="1">
        <v>-1.0</v>
      </c>
      <c r="CA1277" s="1">
        <v>-1.0</v>
      </c>
      <c r="CB1277" s="1">
        <v>-1.0</v>
      </c>
      <c r="CC1277" s="1">
        <v>-1.0</v>
      </c>
      <c r="CD1277" s="1">
        <v>43159.0</v>
      </c>
    </row>
    <row r="1278">
      <c r="A1278" s="1">
        <v>4738406.0</v>
      </c>
      <c r="B1278" s="1" t="s">
        <v>6959</v>
      </c>
      <c r="C1278" s="1" t="s">
        <v>6960</v>
      </c>
      <c r="D1278" s="1" t="s">
        <v>6961</v>
      </c>
      <c r="E1278" s="1" t="s">
        <v>85</v>
      </c>
      <c r="F1278" s="1" t="s">
        <v>6962</v>
      </c>
      <c r="I1278" s="1">
        <v>2.4462091E7</v>
      </c>
      <c r="J1278" s="1">
        <v>41976.0</v>
      </c>
      <c r="M1278" s="1">
        <v>0.0</v>
      </c>
      <c r="N1278" s="1">
        <v>1.0</v>
      </c>
      <c r="O1278" s="1">
        <v>0.0</v>
      </c>
      <c r="P1278" s="1" t="s">
        <v>89</v>
      </c>
      <c r="Q1278" s="1" t="s">
        <v>90</v>
      </c>
      <c r="R1278" s="1">
        <v>40.84749</v>
      </c>
      <c r="S1278" s="1">
        <v>-73.9391</v>
      </c>
      <c r="T1278" s="1" t="s">
        <v>91</v>
      </c>
      <c r="U1278" s="1" t="s">
        <v>113</v>
      </c>
      <c r="V1278" s="1">
        <v>2.0</v>
      </c>
      <c r="W1278" s="1">
        <v>1.0</v>
      </c>
      <c r="X1278" s="1">
        <v>1.0</v>
      </c>
      <c r="Y1278" s="1">
        <v>1.0</v>
      </c>
      <c r="Z1278" s="1" t="s">
        <v>93</v>
      </c>
      <c r="AA1278" s="1" t="s">
        <v>6963</v>
      </c>
      <c r="AB1278" s="1">
        <v>40.0</v>
      </c>
      <c r="AC1278" s="1">
        <v>1.0</v>
      </c>
      <c r="AD1278" s="1">
        <v>0.0</v>
      </c>
      <c r="AE1278" s="1">
        <v>6.0</v>
      </c>
      <c r="AF1278" s="1" t="s">
        <v>479</v>
      </c>
      <c r="AG1278" s="1">
        <v>1.0</v>
      </c>
      <c r="AH1278" s="1">
        <v>0.0</v>
      </c>
      <c r="AI1278" s="1">
        <v>0.0</v>
      </c>
      <c r="AJ1278" s="1">
        <v>0.0</v>
      </c>
      <c r="AK1278" s="1">
        <v>0.0</v>
      </c>
      <c r="AL1278" s="1">
        <v>0.0</v>
      </c>
      <c r="AM1278" s="1">
        <v>0.0</v>
      </c>
      <c r="AU1278" s="1">
        <v>0.0</v>
      </c>
      <c r="AV1278" s="1" t="s">
        <v>96</v>
      </c>
      <c r="AW1278" s="1">
        <v>1.0</v>
      </c>
      <c r="AX1278" s="1">
        <v>0.0</v>
      </c>
      <c r="AY1278" s="1">
        <v>1.0</v>
      </c>
      <c r="AZ1278" s="1">
        <v>0.0</v>
      </c>
      <c r="BB1278" s="1">
        <v>-1.0</v>
      </c>
      <c r="BC1278" s="1">
        <v>-1.0</v>
      </c>
      <c r="BD1278" s="1">
        <v>-1.0</v>
      </c>
      <c r="BE1278" s="1">
        <v>-1.0</v>
      </c>
      <c r="BF1278" s="1">
        <v>-1.0</v>
      </c>
      <c r="BG1278" s="1">
        <v>-1.0</v>
      </c>
      <c r="BH1278" s="1">
        <v>-1.0</v>
      </c>
      <c r="BI1278" s="1">
        <v>-1.0</v>
      </c>
      <c r="BJ1278" s="1">
        <v>-1.0</v>
      </c>
      <c r="BK1278" s="1">
        <v>-1.0</v>
      </c>
      <c r="BL1278" s="1">
        <v>-1.0</v>
      </c>
      <c r="BM1278" s="1">
        <v>-1.0</v>
      </c>
      <c r="BN1278" s="1">
        <v>1.0</v>
      </c>
      <c r="BO1278" s="1">
        <v>-1.0</v>
      </c>
      <c r="BP1278" s="1">
        <v>-1.0</v>
      </c>
      <c r="BQ1278" s="1">
        <v>-1.0</v>
      </c>
      <c r="BR1278" s="1">
        <v>-1.0</v>
      </c>
      <c r="BS1278" s="1">
        <v>-1.0</v>
      </c>
      <c r="BT1278" s="1">
        <v>-1.0</v>
      </c>
      <c r="BU1278" s="1">
        <v>1.0</v>
      </c>
      <c r="BV1278" s="1">
        <v>-1.0</v>
      </c>
      <c r="BW1278" s="1">
        <v>-1.0</v>
      </c>
      <c r="BX1278" s="1">
        <v>-1.0</v>
      </c>
      <c r="BY1278" s="1">
        <v>-1.0</v>
      </c>
      <c r="BZ1278" s="1">
        <v>-1.0</v>
      </c>
      <c r="CA1278" s="1">
        <v>-1.0</v>
      </c>
      <c r="CB1278" s="1">
        <v>-1.0</v>
      </c>
      <c r="CC1278" s="1">
        <v>-1.0</v>
      </c>
      <c r="CD1278" s="1">
        <v>43278.0</v>
      </c>
    </row>
    <row r="1279">
      <c r="A1279" s="1">
        <v>3.2613752E7</v>
      </c>
      <c r="B1279" s="1" t="s">
        <v>6964</v>
      </c>
      <c r="C1279" s="1" t="s">
        <v>6965</v>
      </c>
      <c r="D1279" s="1" t="s">
        <v>6966</v>
      </c>
      <c r="E1279" s="1" t="s">
        <v>85</v>
      </c>
      <c r="F1279" s="1" t="s">
        <v>6967</v>
      </c>
      <c r="G1279" s="1" t="s">
        <v>6968</v>
      </c>
      <c r="H1279" s="1" t="s">
        <v>6969</v>
      </c>
      <c r="I1279" s="1">
        <v>5.9089761E7</v>
      </c>
      <c r="J1279" s="1">
        <v>42416.0</v>
      </c>
      <c r="K1279" s="1" t="s">
        <v>339</v>
      </c>
      <c r="L1279" s="1">
        <v>0.0</v>
      </c>
      <c r="M1279" s="1">
        <v>0.0</v>
      </c>
      <c r="N1279" s="1">
        <v>1.0</v>
      </c>
      <c r="O1279" s="1">
        <v>0.0</v>
      </c>
      <c r="P1279" s="1" t="s">
        <v>123</v>
      </c>
      <c r="Q1279" s="1" t="s">
        <v>185</v>
      </c>
      <c r="R1279" s="1">
        <v>40.71107</v>
      </c>
      <c r="S1279" s="1">
        <v>-73.96449</v>
      </c>
      <c r="T1279" s="1" t="s">
        <v>144</v>
      </c>
      <c r="U1279" s="1" t="s">
        <v>113</v>
      </c>
      <c r="V1279" s="1">
        <v>1.0</v>
      </c>
      <c r="W1279" s="1">
        <v>1.0</v>
      </c>
      <c r="X1279" s="1">
        <v>1.0</v>
      </c>
      <c r="Y1279" s="1">
        <v>1.0</v>
      </c>
      <c r="Z1279" s="1" t="s">
        <v>93</v>
      </c>
      <c r="AA1279" s="1" t="s">
        <v>6970</v>
      </c>
      <c r="AB1279" s="1">
        <v>55.0</v>
      </c>
      <c r="AC1279" s="1">
        <v>1.0</v>
      </c>
      <c r="AD1279" s="1">
        <v>0.0</v>
      </c>
      <c r="AE1279" s="1">
        <v>30.0</v>
      </c>
      <c r="AF1279" s="1" t="s">
        <v>443</v>
      </c>
      <c r="AG1279" s="1">
        <v>1.0</v>
      </c>
      <c r="AH1279" s="1">
        <v>27.0</v>
      </c>
      <c r="AI1279" s="1">
        <v>57.0</v>
      </c>
      <c r="AJ1279" s="1">
        <v>87.0</v>
      </c>
      <c r="AK1279" s="1">
        <v>87.0</v>
      </c>
      <c r="AL1279" s="1">
        <v>0.0</v>
      </c>
      <c r="AM1279" s="1">
        <v>0.0</v>
      </c>
      <c r="AU1279" s="1">
        <v>0.0</v>
      </c>
      <c r="AV1279" s="1" t="s">
        <v>96</v>
      </c>
      <c r="AW1279" s="1">
        <v>1.0</v>
      </c>
      <c r="AX1279" s="1">
        <v>0.0</v>
      </c>
      <c r="AY1279" s="1">
        <v>1.0</v>
      </c>
      <c r="AZ1279" s="1">
        <v>0.0</v>
      </c>
      <c r="BB1279" s="1">
        <v>1.0</v>
      </c>
      <c r="BC1279" s="1">
        <v>-1.0</v>
      </c>
      <c r="BD1279" s="1">
        <v>-1.0</v>
      </c>
      <c r="BE1279" s="1">
        <v>-1.0</v>
      </c>
      <c r="BF1279" s="1">
        <v>-1.0</v>
      </c>
      <c r="BG1279" s="1">
        <v>-1.0</v>
      </c>
      <c r="BH1279" s="1">
        <v>-1.0</v>
      </c>
      <c r="BI1279" s="1">
        <v>-1.0</v>
      </c>
      <c r="BJ1279" s="1">
        <v>1.0</v>
      </c>
      <c r="BK1279" s="1">
        <v>-1.0</v>
      </c>
      <c r="BL1279" s="1">
        <v>-1.0</v>
      </c>
      <c r="BM1279" s="1">
        <v>1.0</v>
      </c>
      <c r="BN1279" s="1">
        <v>1.0</v>
      </c>
      <c r="BO1279" s="1">
        <v>-1.0</v>
      </c>
      <c r="BP1279" s="1">
        <v>-1.0</v>
      </c>
      <c r="BQ1279" s="1">
        <v>-1.0</v>
      </c>
      <c r="BR1279" s="1">
        <v>-1.0</v>
      </c>
      <c r="BS1279" s="1">
        <v>-1.0</v>
      </c>
      <c r="BT1279" s="1">
        <v>-1.0</v>
      </c>
      <c r="BU1279" s="1">
        <v>1.0</v>
      </c>
      <c r="BV1279" s="1">
        <v>-1.0</v>
      </c>
      <c r="BW1279" s="1">
        <v>-1.0</v>
      </c>
      <c r="BX1279" s="1">
        <v>-1.0</v>
      </c>
      <c r="BY1279" s="1">
        <v>-1.0</v>
      </c>
      <c r="BZ1279" s="1">
        <v>-1.0</v>
      </c>
      <c r="CA1279" s="1">
        <v>-1.0</v>
      </c>
      <c r="CB1279" s="1">
        <v>1.0</v>
      </c>
      <c r="CC1279" s="1">
        <v>-1.0</v>
      </c>
      <c r="CD1279" s="1">
        <v>43286.0</v>
      </c>
    </row>
    <row r="1280">
      <c r="A1280" s="1">
        <v>1.6123657E7</v>
      </c>
      <c r="B1280" s="1" t="s">
        <v>6971</v>
      </c>
      <c r="C1280" s="1" t="s">
        <v>6972</v>
      </c>
      <c r="D1280" s="1" t="s">
        <v>6973</v>
      </c>
      <c r="E1280" s="1" t="s">
        <v>85</v>
      </c>
      <c r="F1280" s="1" t="s">
        <v>6974</v>
      </c>
      <c r="G1280" s="1" t="s">
        <v>6975</v>
      </c>
      <c r="H1280" s="1" t="s">
        <v>6976</v>
      </c>
      <c r="I1280" s="1">
        <v>6984985.0</v>
      </c>
      <c r="J1280" s="1">
        <v>41443.0</v>
      </c>
      <c r="M1280" s="1">
        <v>0.0</v>
      </c>
      <c r="N1280" s="1">
        <v>1.0</v>
      </c>
      <c r="O1280" s="1">
        <v>0.0</v>
      </c>
      <c r="P1280" s="1" t="s">
        <v>89</v>
      </c>
      <c r="Q1280" s="1" t="s">
        <v>329</v>
      </c>
      <c r="R1280" s="1">
        <v>40.75574</v>
      </c>
      <c r="S1280" s="1">
        <v>-73.9705</v>
      </c>
      <c r="T1280" s="1" t="s">
        <v>91</v>
      </c>
      <c r="U1280" s="1" t="s">
        <v>92</v>
      </c>
      <c r="V1280" s="1">
        <v>4.0</v>
      </c>
      <c r="W1280" s="1">
        <v>1.0</v>
      </c>
      <c r="X1280" s="1">
        <v>1.0</v>
      </c>
      <c r="Y1280" s="1">
        <v>2.0</v>
      </c>
      <c r="Z1280" s="1" t="s">
        <v>93</v>
      </c>
      <c r="AA1280" s="1" t="s">
        <v>6977</v>
      </c>
      <c r="AB1280" s="1">
        <v>279.0</v>
      </c>
      <c r="AC1280" s="1">
        <v>4.0</v>
      </c>
      <c r="AD1280" s="1">
        <v>25.0</v>
      </c>
      <c r="AE1280" s="1">
        <v>5.0</v>
      </c>
      <c r="AF1280" s="1" t="s">
        <v>658</v>
      </c>
      <c r="AG1280" s="1">
        <v>1.0</v>
      </c>
      <c r="AH1280" s="1">
        <v>0.0</v>
      </c>
      <c r="AI1280" s="1">
        <v>0.0</v>
      </c>
      <c r="AJ1280" s="1">
        <v>0.0</v>
      </c>
      <c r="AK1280" s="1">
        <v>0.0</v>
      </c>
      <c r="AL1280" s="1">
        <v>3.0</v>
      </c>
      <c r="AM1280" s="1">
        <v>0.0</v>
      </c>
      <c r="AN1280" s="1">
        <v>100.0</v>
      </c>
      <c r="AO1280" s="1">
        <v>10.0</v>
      </c>
      <c r="AP1280" s="1">
        <v>10.0</v>
      </c>
      <c r="AQ1280" s="1">
        <v>10.0</v>
      </c>
      <c r="AR1280" s="1">
        <v>10.0</v>
      </c>
      <c r="AS1280" s="1">
        <v>10.0</v>
      </c>
      <c r="AT1280" s="1">
        <v>10.0</v>
      </c>
      <c r="AU1280" s="1">
        <v>0.0</v>
      </c>
      <c r="AV1280" s="1" t="s">
        <v>96</v>
      </c>
      <c r="AW1280" s="1">
        <v>1.0</v>
      </c>
      <c r="AX1280" s="1">
        <v>1.0</v>
      </c>
      <c r="AY1280" s="1">
        <v>0.0</v>
      </c>
      <c r="AZ1280" s="1">
        <v>0.0</v>
      </c>
      <c r="BA1280" s="1">
        <v>0.1</v>
      </c>
      <c r="BB1280" s="1">
        <v>-1.0</v>
      </c>
      <c r="BC1280" s="1">
        <v>1.0</v>
      </c>
      <c r="BD1280" s="1">
        <v>-1.0</v>
      </c>
      <c r="BE1280" s="1">
        <v>-1.0</v>
      </c>
      <c r="BF1280" s="1">
        <v>-1.0</v>
      </c>
      <c r="BG1280" s="1">
        <v>-1.0</v>
      </c>
      <c r="BH1280" s="1">
        <v>-1.0</v>
      </c>
      <c r="BI1280" s="1">
        <v>-1.0</v>
      </c>
      <c r="BJ1280" s="1">
        <v>1.0</v>
      </c>
      <c r="BK1280" s="1">
        <v>-1.0</v>
      </c>
      <c r="BL1280" s="1">
        <v>-1.0</v>
      </c>
      <c r="BM1280" s="1">
        <v>1.0</v>
      </c>
      <c r="BN1280" s="1">
        <v>1.0</v>
      </c>
      <c r="BO1280" s="1">
        <v>1.0</v>
      </c>
      <c r="BP1280" s="1">
        <v>1.0</v>
      </c>
      <c r="BQ1280" s="1">
        <v>-1.0</v>
      </c>
      <c r="BR1280" s="1">
        <v>-1.0</v>
      </c>
      <c r="BS1280" s="1">
        <v>-1.0</v>
      </c>
      <c r="BT1280" s="1">
        <v>-1.0</v>
      </c>
      <c r="BU1280" s="1">
        <v>1.0</v>
      </c>
      <c r="BV1280" s="1">
        <v>-1.0</v>
      </c>
      <c r="BW1280" s="1">
        <v>-1.0</v>
      </c>
      <c r="BX1280" s="1">
        <v>-1.0</v>
      </c>
      <c r="BY1280" s="1">
        <v>-1.0</v>
      </c>
      <c r="BZ1280" s="1">
        <v>1.0</v>
      </c>
      <c r="CA1280" s="1">
        <v>-1.0</v>
      </c>
      <c r="CB1280" s="1">
        <v>-1.0</v>
      </c>
      <c r="CC1280" s="1">
        <v>-1.0</v>
      </c>
      <c r="CD1280" s="1">
        <v>43327.0</v>
      </c>
    </row>
    <row r="1281">
      <c r="A1281" s="1">
        <v>3.0857261E7</v>
      </c>
      <c r="B1281" s="1" t="s">
        <v>6978</v>
      </c>
      <c r="C1281" s="1" t="s">
        <v>6979</v>
      </c>
      <c r="D1281" s="1" t="s">
        <v>6980</v>
      </c>
      <c r="E1281" s="1" t="s">
        <v>85</v>
      </c>
      <c r="F1281" s="1" t="s">
        <v>6981</v>
      </c>
      <c r="H1281" s="1" t="s">
        <v>6982</v>
      </c>
      <c r="I1281" s="1">
        <v>2.30108889E8</v>
      </c>
      <c r="J1281" s="1">
        <v>43444.0</v>
      </c>
      <c r="K1281" s="1" t="s">
        <v>88</v>
      </c>
      <c r="L1281" s="1">
        <v>1.0</v>
      </c>
      <c r="M1281" s="1">
        <v>1.0</v>
      </c>
      <c r="N1281" s="1">
        <v>2.0</v>
      </c>
      <c r="O1281" s="1">
        <v>0.0</v>
      </c>
      <c r="P1281" s="1" t="s">
        <v>111</v>
      </c>
      <c r="Q1281" s="1" t="s">
        <v>112</v>
      </c>
      <c r="R1281" s="1">
        <v>40.71843</v>
      </c>
      <c r="S1281" s="1">
        <v>-73.81266</v>
      </c>
      <c r="T1281" s="1" t="s">
        <v>150</v>
      </c>
      <c r="U1281" s="1" t="s">
        <v>113</v>
      </c>
      <c r="V1281" s="1">
        <v>1.0</v>
      </c>
      <c r="W1281" s="1">
        <v>1.0</v>
      </c>
      <c r="X1281" s="1">
        <v>1.0</v>
      </c>
      <c r="Y1281" s="1">
        <v>1.0</v>
      </c>
      <c r="Z1281" s="1" t="s">
        <v>93</v>
      </c>
      <c r="AA1281" s="1" t="s">
        <v>6983</v>
      </c>
      <c r="AB1281" s="1">
        <v>49.0</v>
      </c>
      <c r="AC1281" s="1">
        <v>1.0</v>
      </c>
      <c r="AD1281" s="1">
        <v>15.0</v>
      </c>
      <c r="AE1281" s="1">
        <v>4.0</v>
      </c>
      <c r="AF1281" s="1" t="s">
        <v>95</v>
      </c>
      <c r="AG1281" s="1">
        <v>1.0</v>
      </c>
      <c r="AH1281" s="1">
        <v>0.0</v>
      </c>
      <c r="AI1281" s="1">
        <v>0.0</v>
      </c>
      <c r="AJ1281" s="1">
        <v>21.0</v>
      </c>
      <c r="AK1281" s="1">
        <v>111.0</v>
      </c>
      <c r="AL1281" s="1">
        <v>6.0</v>
      </c>
      <c r="AM1281" s="1">
        <v>6.0</v>
      </c>
      <c r="AN1281" s="1">
        <v>100.0</v>
      </c>
      <c r="AO1281" s="1">
        <v>10.0</v>
      </c>
      <c r="AP1281" s="1">
        <v>10.0</v>
      </c>
      <c r="AQ1281" s="1">
        <v>10.0</v>
      </c>
      <c r="AR1281" s="1">
        <v>10.0</v>
      </c>
      <c r="AS1281" s="1">
        <v>10.0</v>
      </c>
      <c r="AT1281" s="1">
        <v>9.0</v>
      </c>
      <c r="AU1281" s="1">
        <v>1.0</v>
      </c>
      <c r="AV1281" s="1" t="s">
        <v>105</v>
      </c>
      <c r="AW1281" s="1">
        <v>2.0</v>
      </c>
      <c r="AX1281" s="1">
        <v>0.0</v>
      </c>
      <c r="AY1281" s="1">
        <v>2.0</v>
      </c>
      <c r="AZ1281" s="1">
        <v>0.0</v>
      </c>
      <c r="BA1281" s="1">
        <v>0.95</v>
      </c>
      <c r="BB1281" s="1">
        <v>-1.0</v>
      </c>
      <c r="BC1281" s="1">
        <v>1.0</v>
      </c>
      <c r="BD1281" s="1">
        <v>-1.0</v>
      </c>
      <c r="BE1281" s="1">
        <v>-1.0</v>
      </c>
      <c r="BF1281" s="1">
        <v>-1.0</v>
      </c>
      <c r="BG1281" s="1">
        <v>-1.0</v>
      </c>
      <c r="BH1281" s="1">
        <v>-1.0</v>
      </c>
      <c r="BI1281" s="1">
        <v>-1.0</v>
      </c>
      <c r="BJ1281" s="1">
        <v>-1.0</v>
      </c>
      <c r="BK1281" s="1">
        <v>-1.0</v>
      </c>
      <c r="BL1281" s="1">
        <v>-1.0</v>
      </c>
      <c r="BM1281" s="1">
        <v>-1.0</v>
      </c>
      <c r="BN1281" s="1">
        <v>-1.0</v>
      </c>
      <c r="BO1281" s="1">
        <v>-1.0</v>
      </c>
      <c r="BP1281" s="1">
        <v>-1.0</v>
      </c>
      <c r="BQ1281" s="1">
        <v>-1.0</v>
      </c>
      <c r="BR1281" s="1">
        <v>-1.0</v>
      </c>
      <c r="BS1281" s="1">
        <v>-1.0</v>
      </c>
      <c r="BT1281" s="1">
        <v>-1.0</v>
      </c>
      <c r="BU1281" s="1">
        <v>1.0</v>
      </c>
      <c r="BV1281" s="1">
        <v>-1.0</v>
      </c>
      <c r="BW1281" s="1">
        <v>-1.0</v>
      </c>
      <c r="BX1281" s="1">
        <v>-1.0</v>
      </c>
      <c r="BY1281" s="1">
        <v>-1.0</v>
      </c>
      <c r="BZ1281" s="1">
        <v>-1.0</v>
      </c>
      <c r="CA1281" s="1">
        <v>-1.0</v>
      </c>
      <c r="CB1281" s="1">
        <v>-1.0</v>
      </c>
      <c r="CC1281" s="1">
        <v>-1.0</v>
      </c>
      <c r="CD1281" s="1">
        <v>43410.0</v>
      </c>
    </row>
    <row r="1282">
      <c r="A1282" s="1">
        <v>3.3334633E7</v>
      </c>
      <c r="B1282" s="1" t="s">
        <v>6984</v>
      </c>
      <c r="C1282" s="1" t="s">
        <v>6985</v>
      </c>
      <c r="D1282" s="1" t="s">
        <v>6986</v>
      </c>
      <c r="E1282" s="1" t="s">
        <v>85</v>
      </c>
      <c r="F1282" s="1" t="s">
        <v>6987</v>
      </c>
      <c r="G1282" s="1" t="s">
        <v>6988</v>
      </c>
      <c r="I1282" s="1">
        <v>2.46331794E8</v>
      </c>
      <c r="J1282" s="1">
        <v>43526.0</v>
      </c>
      <c r="K1282" s="1" t="s">
        <v>134</v>
      </c>
      <c r="L1282" s="1">
        <v>1.0</v>
      </c>
      <c r="M1282" s="1">
        <v>0.0</v>
      </c>
      <c r="N1282" s="1">
        <v>2.0</v>
      </c>
      <c r="O1282" s="1">
        <v>0.0</v>
      </c>
      <c r="P1282" s="1" t="s">
        <v>89</v>
      </c>
      <c r="Q1282" s="1" t="s">
        <v>2825</v>
      </c>
      <c r="R1282" s="1">
        <v>40.7476</v>
      </c>
      <c r="S1282" s="1">
        <v>-73.97632</v>
      </c>
      <c r="T1282" s="1" t="s">
        <v>144</v>
      </c>
      <c r="U1282" s="1" t="s">
        <v>92</v>
      </c>
      <c r="V1282" s="1">
        <v>6.0</v>
      </c>
      <c r="W1282" s="1">
        <v>1.0</v>
      </c>
      <c r="X1282" s="1">
        <v>1.0</v>
      </c>
      <c r="Y1282" s="1">
        <v>6.0</v>
      </c>
      <c r="Z1282" s="1" t="s">
        <v>93</v>
      </c>
      <c r="AA1282" s="1" t="s">
        <v>6989</v>
      </c>
      <c r="AB1282" s="1">
        <v>320.0</v>
      </c>
      <c r="AC1282" s="1">
        <v>1.0</v>
      </c>
      <c r="AD1282" s="1">
        <v>0.0</v>
      </c>
      <c r="AE1282" s="1">
        <v>1.0</v>
      </c>
      <c r="AF1282" s="1" t="s">
        <v>137</v>
      </c>
      <c r="AG1282" s="1">
        <v>1.0</v>
      </c>
      <c r="AH1282" s="1">
        <v>2.0</v>
      </c>
      <c r="AI1282" s="1">
        <v>9.0</v>
      </c>
      <c r="AJ1282" s="1">
        <v>21.0</v>
      </c>
      <c r="AK1282" s="1">
        <v>236.0</v>
      </c>
      <c r="AL1282" s="1">
        <v>5.0</v>
      </c>
      <c r="AM1282" s="1">
        <v>5.0</v>
      </c>
      <c r="AN1282" s="1">
        <v>100.0</v>
      </c>
      <c r="AO1282" s="1">
        <v>10.0</v>
      </c>
      <c r="AP1282" s="1">
        <v>10.0</v>
      </c>
      <c r="AQ1282" s="1">
        <v>10.0</v>
      </c>
      <c r="AR1282" s="1">
        <v>10.0</v>
      </c>
      <c r="AS1282" s="1">
        <v>10.0</v>
      </c>
      <c r="AT1282" s="1">
        <v>10.0</v>
      </c>
      <c r="AU1282" s="1">
        <v>1.0</v>
      </c>
      <c r="AV1282" s="1" t="s">
        <v>117</v>
      </c>
      <c r="AW1282" s="1">
        <v>2.0</v>
      </c>
      <c r="AX1282" s="1">
        <v>2.0</v>
      </c>
      <c r="AY1282" s="1">
        <v>0.0</v>
      </c>
      <c r="AZ1282" s="1">
        <v>0.0</v>
      </c>
      <c r="BA1282" s="1">
        <v>1.72</v>
      </c>
      <c r="BB1282" s="1">
        <v>-1.0</v>
      </c>
      <c r="BC1282" s="1">
        <v>1.0</v>
      </c>
      <c r="BD1282" s="1">
        <v>-1.0</v>
      </c>
      <c r="BE1282" s="1">
        <v>-1.0</v>
      </c>
      <c r="BF1282" s="1">
        <v>-1.0</v>
      </c>
      <c r="BG1282" s="1">
        <v>-1.0</v>
      </c>
      <c r="BH1282" s="1">
        <v>-1.0</v>
      </c>
      <c r="BI1282" s="1">
        <v>-1.0</v>
      </c>
      <c r="BJ1282" s="1">
        <v>1.0</v>
      </c>
      <c r="BK1282" s="1">
        <v>1.0</v>
      </c>
      <c r="BL1282" s="1">
        <v>1.0</v>
      </c>
      <c r="BM1282" s="1">
        <v>1.0</v>
      </c>
      <c r="BN1282" s="1">
        <v>-1.0</v>
      </c>
      <c r="BO1282" s="1">
        <v>-1.0</v>
      </c>
      <c r="BP1282" s="1">
        <v>-1.0</v>
      </c>
      <c r="BQ1282" s="1">
        <v>-1.0</v>
      </c>
      <c r="BR1282" s="1">
        <v>-1.0</v>
      </c>
      <c r="BS1282" s="1">
        <v>-1.0</v>
      </c>
      <c r="BT1282" s="1">
        <v>-1.0</v>
      </c>
      <c r="BU1282" s="1">
        <v>1.0</v>
      </c>
      <c r="BV1282" s="1">
        <v>1.0</v>
      </c>
      <c r="BW1282" s="1">
        <v>-1.0</v>
      </c>
      <c r="BX1282" s="1">
        <v>-1.0</v>
      </c>
      <c r="BY1282" s="1">
        <v>-1.0</v>
      </c>
      <c r="BZ1282" s="1">
        <v>1.0</v>
      </c>
      <c r="CA1282" s="1">
        <v>-1.0</v>
      </c>
      <c r="CB1282" s="1">
        <v>-1.0</v>
      </c>
      <c r="CC1282" s="1">
        <v>-1.0</v>
      </c>
      <c r="CD1282" s="1">
        <v>43464.0</v>
      </c>
    </row>
    <row r="1283">
      <c r="A1283" s="1">
        <v>3.1119139E7</v>
      </c>
      <c r="B1283" s="1" t="s">
        <v>6990</v>
      </c>
      <c r="C1283" s="1" t="s">
        <v>6991</v>
      </c>
      <c r="D1283" s="1" t="s">
        <v>6992</v>
      </c>
      <c r="E1283" s="1" t="s">
        <v>85</v>
      </c>
      <c r="H1283" s="1" t="s">
        <v>6993</v>
      </c>
      <c r="I1283" s="1">
        <v>3.3839663E7</v>
      </c>
      <c r="J1283" s="1">
        <v>42144.0</v>
      </c>
      <c r="K1283" s="1" t="s">
        <v>134</v>
      </c>
      <c r="L1283" s="1">
        <v>0.91</v>
      </c>
      <c r="M1283" s="1">
        <v>0.0</v>
      </c>
      <c r="N1283" s="1">
        <v>2.0</v>
      </c>
      <c r="O1283" s="1">
        <v>1.0</v>
      </c>
      <c r="P1283" s="1" t="s">
        <v>123</v>
      </c>
      <c r="Q1283" s="1" t="s">
        <v>124</v>
      </c>
      <c r="R1283" s="1">
        <v>40.72663</v>
      </c>
      <c r="S1283" s="1">
        <v>-73.93819</v>
      </c>
      <c r="T1283" s="1" t="s">
        <v>91</v>
      </c>
      <c r="U1283" s="1" t="s">
        <v>113</v>
      </c>
      <c r="V1283" s="1">
        <v>1.0</v>
      </c>
      <c r="W1283" s="1">
        <v>1.0</v>
      </c>
      <c r="X1283" s="1">
        <v>1.0</v>
      </c>
      <c r="Y1283" s="1">
        <v>1.0</v>
      </c>
      <c r="Z1283" s="1" t="s">
        <v>93</v>
      </c>
      <c r="AA1283" s="1" t="s">
        <v>6994</v>
      </c>
      <c r="AB1283" s="1">
        <v>70.0</v>
      </c>
      <c r="AC1283" s="1">
        <v>1.0</v>
      </c>
      <c r="AD1283" s="1">
        <v>25.0</v>
      </c>
      <c r="AE1283" s="1">
        <v>7.0</v>
      </c>
      <c r="AF1283" s="1" t="s">
        <v>904</v>
      </c>
      <c r="AG1283" s="1">
        <v>1.0</v>
      </c>
      <c r="AH1283" s="1">
        <v>3.0</v>
      </c>
      <c r="AI1283" s="1">
        <v>33.0</v>
      </c>
      <c r="AJ1283" s="1">
        <v>63.0</v>
      </c>
      <c r="AK1283" s="1">
        <v>63.0</v>
      </c>
      <c r="AL1283" s="1">
        <v>2.0</v>
      </c>
      <c r="AM1283" s="1">
        <v>2.0</v>
      </c>
      <c r="AN1283" s="1">
        <v>100.0</v>
      </c>
      <c r="AO1283" s="1">
        <v>10.0</v>
      </c>
      <c r="AP1283" s="1">
        <v>10.0</v>
      </c>
      <c r="AQ1283" s="1">
        <v>10.0</v>
      </c>
      <c r="AR1283" s="1">
        <v>10.0</v>
      </c>
      <c r="AS1283" s="1">
        <v>10.0</v>
      </c>
      <c r="AT1283" s="1">
        <v>10.0</v>
      </c>
      <c r="AU1283" s="1">
        <v>0.0</v>
      </c>
      <c r="AV1283" s="1" t="s">
        <v>105</v>
      </c>
      <c r="AW1283" s="1">
        <v>2.0</v>
      </c>
      <c r="AX1283" s="1">
        <v>0.0</v>
      </c>
      <c r="AY1283" s="1">
        <v>2.0</v>
      </c>
      <c r="AZ1283" s="1">
        <v>0.0</v>
      </c>
      <c r="BA1283" s="1">
        <v>0.32</v>
      </c>
      <c r="BB1283" s="1">
        <v>-1.0</v>
      </c>
      <c r="BC1283" s="1">
        <v>1.0</v>
      </c>
      <c r="BD1283" s="1">
        <v>-1.0</v>
      </c>
      <c r="BE1283" s="1">
        <v>-1.0</v>
      </c>
      <c r="BF1283" s="1">
        <v>-1.0</v>
      </c>
      <c r="BG1283" s="1">
        <v>-1.0</v>
      </c>
      <c r="BH1283" s="1">
        <v>-1.0</v>
      </c>
      <c r="BI1283" s="1">
        <v>-1.0</v>
      </c>
      <c r="BJ1283" s="1">
        <v>-1.0</v>
      </c>
      <c r="BK1283" s="1">
        <v>-1.0</v>
      </c>
      <c r="BL1283" s="1">
        <v>-1.0</v>
      </c>
      <c r="BM1283" s="1">
        <v>-1.0</v>
      </c>
      <c r="BN1283" s="1">
        <v>-1.0</v>
      </c>
      <c r="BO1283" s="1">
        <v>-1.0</v>
      </c>
      <c r="BP1283" s="1">
        <v>-1.0</v>
      </c>
      <c r="BQ1283" s="1">
        <v>-1.0</v>
      </c>
      <c r="BR1283" s="1">
        <v>-1.0</v>
      </c>
      <c r="BS1283" s="1">
        <v>-1.0</v>
      </c>
      <c r="BT1283" s="1">
        <v>-1.0</v>
      </c>
      <c r="BU1283" s="1">
        <v>1.0</v>
      </c>
      <c r="BV1283" s="1">
        <v>-1.0</v>
      </c>
      <c r="BW1283" s="1">
        <v>1.0</v>
      </c>
      <c r="BX1283" s="1">
        <v>-1.0</v>
      </c>
      <c r="BY1283" s="1">
        <v>-1.0</v>
      </c>
      <c r="BZ1283" s="1">
        <v>-1.0</v>
      </c>
      <c r="CA1283" s="1">
        <v>-1.0</v>
      </c>
      <c r="CB1283" s="1">
        <v>-1.0</v>
      </c>
      <c r="CC1283" s="1">
        <v>-1.0</v>
      </c>
      <c r="CD1283" s="1">
        <v>43465.0</v>
      </c>
    </row>
    <row r="1284">
      <c r="A1284" s="1">
        <v>2.2016391E7</v>
      </c>
      <c r="B1284" s="1" t="s">
        <v>6995</v>
      </c>
      <c r="C1284" s="1" t="s">
        <v>6996</v>
      </c>
      <c r="D1284" s="1" t="s">
        <v>6996</v>
      </c>
      <c r="E1284" s="1" t="s">
        <v>85</v>
      </c>
      <c r="I1284" s="1">
        <v>4.3872938E7</v>
      </c>
      <c r="J1284" s="1">
        <v>42257.0</v>
      </c>
      <c r="M1284" s="1">
        <v>0.0</v>
      </c>
      <c r="N1284" s="1">
        <v>1.0</v>
      </c>
      <c r="O1284" s="1">
        <v>0.0</v>
      </c>
      <c r="P1284" s="1" t="s">
        <v>184</v>
      </c>
      <c r="Q1284" s="1" t="s">
        <v>124</v>
      </c>
      <c r="R1284" s="1">
        <v>40.69264</v>
      </c>
      <c r="S1284" s="1">
        <v>-73.90485</v>
      </c>
      <c r="T1284" s="1" t="s">
        <v>144</v>
      </c>
      <c r="U1284" s="1" t="s">
        <v>113</v>
      </c>
      <c r="V1284" s="1">
        <v>1.0</v>
      </c>
      <c r="W1284" s="1">
        <v>1.0</v>
      </c>
      <c r="X1284" s="1">
        <v>1.0</v>
      </c>
      <c r="Y1284" s="1">
        <v>1.0</v>
      </c>
      <c r="Z1284" s="1" t="s">
        <v>93</v>
      </c>
      <c r="AA1284" s="1" t="s">
        <v>6997</v>
      </c>
      <c r="AB1284" s="1">
        <v>49.0</v>
      </c>
      <c r="AC1284" s="1">
        <v>1.0</v>
      </c>
      <c r="AD1284" s="1">
        <v>0.0</v>
      </c>
      <c r="AE1284" s="1">
        <v>4.0</v>
      </c>
      <c r="AF1284" s="1" t="s">
        <v>658</v>
      </c>
      <c r="AG1284" s="1">
        <v>1.0</v>
      </c>
      <c r="AH1284" s="1">
        <v>0.0</v>
      </c>
      <c r="AI1284" s="1">
        <v>0.0</v>
      </c>
      <c r="AJ1284" s="1">
        <v>0.0</v>
      </c>
      <c r="AK1284" s="1">
        <v>0.0</v>
      </c>
      <c r="AL1284" s="1">
        <v>3.0</v>
      </c>
      <c r="AM1284" s="1">
        <v>0.0</v>
      </c>
      <c r="AN1284" s="1">
        <v>20.0</v>
      </c>
      <c r="AO1284" s="1">
        <v>2.0</v>
      </c>
      <c r="AP1284" s="1">
        <v>2.0</v>
      </c>
      <c r="AQ1284" s="1">
        <v>2.0</v>
      </c>
      <c r="AR1284" s="1">
        <v>2.0</v>
      </c>
      <c r="AS1284" s="1">
        <v>2.0</v>
      </c>
      <c r="AT1284" s="1">
        <v>2.0</v>
      </c>
      <c r="AU1284" s="1">
        <v>1.0</v>
      </c>
      <c r="AV1284" s="1" t="s">
        <v>96</v>
      </c>
      <c r="AW1284" s="1">
        <v>1.0</v>
      </c>
      <c r="AX1284" s="1">
        <v>0.0</v>
      </c>
      <c r="AY1284" s="1">
        <v>1.0</v>
      </c>
      <c r="AZ1284" s="1">
        <v>0.0</v>
      </c>
      <c r="BA1284" s="1">
        <v>0.17</v>
      </c>
      <c r="BB1284" s="1">
        <v>-1.0</v>
      </c>
      <c r="BC1284" s="1">
        <v>1.0</v>
      </c>
      <c r="BD1284" s="1">
        <v>-1.0</v>
      </c>
      <c r="BE1284" s="1">
        <v>-1.0</v>
      </c>
      <c r="BF1284" s="1">
        <v>-1.0</v>
      </c>
      <c r="BG1284" s="1">
        <v>-1.0</v>
      </c>
      <c r="BH1284" s="1">
        <v>-1.0</v>
      </c>
      <c r="BI1284" s="1">
        <v>-1.0</v>
      </c>
      <c r="BJ1284" s="1">
        <v>1.0</v>
      </c>
      <c r="BK1284" s="1">
        <v>-1.0</v>
      </c>
      <c r="BL1284" s="1">
        <v>-1.0</v>
      </c>
      <c r="BM1284" s="1">
        <v>1.0</v>
      </c>
      <c r="BN1284" s="1">
        <v>1.0</v>
      </c>
      <c r="BO1284" s="1">
        <v>1.0</v>
      </c>
      <c r="BP1284" s="1">
        <v>-1.0</v>
      </c>
      <c r="BQ1284" s="1">
        <v>1.0</v>
      </c>
      <c r="BR1284" s="1">
        <v>-1.0</v>
      </c>
      <c r="BS1284" s="1">
        <v>-1.0</v>
      </c>
      <c r="BT1284" s="1">
        <v>1.0</v>
      </c>
      <c r="BU1284" s="1">
        <v>1.0</v>
      </c>
      <c r="BV1284" s="1">
        <v>-1.0</v>
      </c>
      <c r="BW1284" s="1">
        <v>-1.0</v>
      </c>
      <c r="BX1284" s="1">
        <v>1.0</v>
      </c>
      <c r="BY1284" s="1">
        <v>-1.0</v>
      </c>
      <c r="BZ1284" s="1">
        <v>1.0</v>
      </c>
      <c r="CA1284" s="1">
        <v>1.0</v>
      </c>
      <c r="CB1284" s="1">
        <v>-1.0</v>
      </c>
      <c r="CC1284" s="1">
        <v>-1.0</v>
      </c>
      <c r="CD1284" s="1">
        <v>43479.0</v>
      </c>
    </row>
    <row r="1285">
      <c r="A1285" s="1">
        <v>95883.0</v>
      </c>
      <c r="B1285" s="1" t="s">
        <v>6998</v>
      </c>
      <c r="D1285" s="1" t="s">
        <v>6999</v>
      </c>
      <c r="E1285" s="1" t="s">
        <v>85</v>
      </c>
      <c r="F1285" s="1" t="s">
        <v>7000</v>
      </c>
      <c r="G1285" s="1" t="s">
        <v>7001</v>
      </c>
      <c r="H1285" s="1" t="s">
        <v>7002</v>
      </c>
      <c r="I1285" s="1">
        <v>509918.0</v>
      </c>
      <c r="J1285" s="1">
        <v>40647.0</v>
      </c>
      <c r="M1285" s="1">
        <v>0.0</v>
      </c>
      <c r="N1285" s="1">
        <v>1.0</v>
      </c>
      <c r="O1285" s="1">
        <v>1.0</v>
      </c>
      <c r="P1285" s="1" t="s">
        <v>123</v>
      </c>
      <c r="Q1285" s="1" t="s">
        <v>157</v>
      </c>
      <c r="R1285" s="1">
        <v>40.69465</v>
      </c>
      <c r="S1285" s="1">
        <v>-73.95458</v>
      </c>
      <c r="T1285" s="1" t="s">
        <v>144</v>
      </c>
      <c r="U1285" s="1" t="s">
        <v>92</v>
      </c>
      <c r="V1285" s="1">
        <v>6.0</v>
      </c>
      <c r="W1285" s="1">
        <v>1.0</v>
      </c>
      <c r="X1285" s="1">
        <v>2.0</v>
      </c>
      <c r="Y1285" s="1">
        <v>4.0</v>
      </c>
      <c r="Z1285" s="1" t="s">
        <v>93</v>
      </c>
      <c r="AA1285" s="1" t="s">
        <v>7003</v>
      </c>
      <c r="AB1285" s="1">
        <v>200.0</v>
      </c>
      <c r="AC1285" s="1">
        <v>4.0</v>
      </c>
      <c r="AD1285" s="1">
        <v>20.0</v>
      </c>
      <c r="AE1285" s="1">
        <v>5.0</v>
      </c>
      <c r="AF1285" s="1" t="s">
        <v>95</v>
      </c>
      <c r="AG1285" s="1">
        <v>1.0</v>
      </c>
      <c r="AH1285" s="1">
        <v>0.0</v>
      </c>
      <c r="AI1285" s="1">
        <v>2.0</v>
      </c>
      <c r="AJ1285" s="1">
        <v>2.0</v>
      </c>
      <c r="AK1285" s="1">
        <v>9.0</v>
      </c>
      <c r="AL1285" s="1">
        <v>4.0</v>
      </c>
      <c r="AM1285" s="1">
        <v>2.0</v>
      </c>
      <c r="AN1285" s="1">
        <v>90.0</v>
      </c>
      <c r="AO1285" s="1">
        <v>10.0</v>
      </c>
      <c r="AP1285" s="1">
        <v>10.0</v>
      </c>
      <c r="AQ1285" s="1">
        <v>10.0</v>
      </c>
      <c r="AR1285" s="1">
        <v>10.0</v>
      </c>
      <c r="AS1285" s="1">
        <v>9.0</v>
      </c>
      <c r="AT1285" s="1">
        <v>9.0</v>
      </c>
      <c r="AU1285" s="1">
        <v>0.0</v>
      </c>
      <c r="AV1285" s="1" t="s">
        <v>117</v>
      </c>
      <c r="AW1285" s="1">
        <v>1.0</v>
      </c>
      <c r="AX1285" s="1">
        <v>1.0</v>
      </c>
      <c r="AY1285" s="1">
        <v>0.0</v>
      </c>
      <c r="AZ1285" s="1">
        <v>0.0</v>
      </c>
      <c r="BA1285" s="1">
        <v>0.07</v>
      </c>
      <c r="BB1285" s="1">
        <v>-1.0</v>
      </c>
      <c r="BC1285" s="1">
        <v>1.0</v>
      </c>
      <c r="BD1285" s="1">
        <v>-1.0</v>
      </c>
      <c r="BE1285" s="1">
        <v>-1.0</v>
      </c>
      <c r="BF1285" s="1">
        <v>-1.0</v>
      </c>
      <c r="BG1285" s="1">
        <v>-1.0</v>
      </c>
      <c r="BH1285" s="1">
        <v>-1.0</v>
      </c>
      <c r="BI1285" s="1">
        <v>-1.0</v>
      </c>
      <c r="BJ1285" s="1">
        <v>1.0</v>
      </c>
      <c r="BK1285" s="1">
        <v>-1.0</v>
      </c>
      <c r="BL1285" s="1">
        <v>-1.0</v>
      </c>
      <c r="BM1285" s="1">
        <v>1.0</v>
      </c>
      <c r="BN1285" s="1">
        <v>1.0</v>
      </c>
      <c r="BO1285" s="1">
        <v>-1.0</v>
      </c>
      <c r="BP1285" s="1">
        <v>1.0</v>
      </c>
      <c r="BQ1285" s="1">
        <v>1.0</v>
      </c>
      <c r="BR1285" s="1">
        <v>-1.0</v>
      </c>
      <c r="BS1285" s="1">
        <v>1.0</v>
      </c>
      <c r="BT1285" s="1">
        <v>-1.0</v>
      </c>
      <c r="BU1285" s="1">
        <v>1.0</v>
      </c>
      <c r="BV1285" s="1">
        <v>-1.0</v>
      </c>
      <c r="BW1285" s="1">
        <v>-1.0</v>
      </c>
      <c r="BX1285" s="1">
        <v>-1.0</v>
      </c>
      <c r="BY1285" s="1">
        <v>-1.0</v>
      </c>
      <c r="BZ1285" s="1">
        <v>-1.0</v>
      </c>
      <c r="CA1285" s="1">
        <v>-1.0</v>
      </c>
      <c r="CB1285" s="1">
        <v>1.0</v>
      </c>
      <c r="CC1285" s="1">
        <v>-1.0</v>
      </c>
      <c r="CD1285" s="1">
        <v>43603.0</v>
      </c>
    </row>
    <row r="1286">
      <c r="A1286" s="1">
        <v>2.20881E7</v>
      </c>
      <c r="B1286" s="1" t="s">
        <v>7004</v>
      </c>
      <c r="C1286" s="1" t="s">
        <v>7005</v>
      </c>
      <c r="D1286" s="1" t="s">
        <v>7005</v>
      </c>
      <c r="E1286" s="1" t="s">
        <v>85</v>
      </c>
      <c r="H1286" s="1" t="s">
        <v>7006</v>
      </c>
      <c r="I1286" s="1">
        <v>1.61351021E8</v>
      </c>
      <c r="J1286" s="1">
        <v>43073.0</v>
      </c>
      <c r="M1286" s="1">
        <v>0.0</v>
      </c>
      <c r="N1286" s="1">
        <v>2.0</v>
      </c>
      <c r="O1286" s="1">
        <v>0.0</v>
      </c>
      <c r="P1286" s="1" t="s">
        <v>6024</v>
      </c>
      <c r="Q1286" s="1" t="s">
        <v>7007</v>
      </c>
      <c r="R1286" s="1">
        <v>40.75593</v>
      </c>
      <c r="S1286" s="1">
        <v>-73.90268</v>
      </c>
      <c r="T1286" s="1" t="s">
        <v>125</v>
      </c>
      <c r="U1286" s="1" t="s">
        <v>113</v>
      </c>
      <c r="V1286" s="1">
        <v>1.0</v>
      </c>
      <c r="W1286" s="1">
        <v>1.0</v>
      </c>
      <c r="X1286" s="1">
        <v>1.0</v>
      </c>
      <c r="Y1286" s="1">
        <v>1.0</v>
      </c>
      <c r="Z1286" s="1" t="s">
        <v>93</v>
      </c>
      <c r="AA1286" s="1" t="s">
        <v>7008</v>
      </c>
      <c r="AB1286" s="1">
        <v>425.0</v>
      </c>
      <c r="AC1286" s="1">
        <v>1.0</v>
      </c>
      <c r="AD1286" s="1">
        <v>0.0</v>
      </c>
      <c r="AE1286" s="1">
        <v>1.0</v>
      </c>
      <c r="AF1286" s="1" t="s">
        <v>323</v>
      </c>
      <c r="AG1286" s="1">
        <v>1.0</v>
      </c>
      <c r="AH1286" s="1">
        <v>0.0</v>
      </c>
      <c r="AI1286" s="1">
        <v>0.0</v>
      </c>
      <c r="AJ1286" s="1">
        <v>0.0</v>
      </c>
      <c r="AK1286" s="1">
        <v>0.0</v>
      </c>
      <c r="AL1286" s="1">
        <v>11.0</v>
      </c>
      <c r="AM1286" s="1">
        <v>0.0</v>
      </c>
      <c r="AN1286" s="1">
        <v>98.0</v>
      </c>
      <c r="AO1286" s="1">
        <v>10.0</v>
      </c>
      <c r="AP1286" s="1">
        <v>9.0</v>
      </c>
      <c r="AQ1286" s="1">
        <v>10.0</v>
      </c>
      <c r="AR1286" s="1">
        <v>10.0</v>
      </c>
      <c r="AS1286" s="1">
        <v>10.0</v>
      </c>
      <c r="AT1286" s="1">
        <v>10.0</v>
      </c>
      <c r="AU1286" s="1">
        <v>0.0</v>
      </c>
      <c r="AV1286" s="1" t="s">
        <v>105</v>
      </c>
      <c r="AW1286" s="1">
        <v>2.0</v>
      </c>
      <c r="AX1286" s="1">
        <v>0.0</v>
      </c>
      <c r="AY1286" s="1">
        <v>2.0</v>
      </c>
      <c r="AZ1286" s="1">
        <v>0.0</v>
      </c>
      <c r="BA1286" s="1">
        <v>0.58</v>
      </c>
      <c r="BB1286" s="1">
        <v>-1.0</v>
      </c>
      <c r="BC1286" s="1">
        <v>1.0</v>
      </c>
      <c r="BD1286" s="1">
        <v>-1.0</v>
      </c>
      <c r="BE1286" s="1">
        <v>-1.0</v>
      </c>
      <c r="BF1286" s="1">
        <v>-1.0</v>
      </c>
      <c r="BG1286" s="1">
        <v>-1.0</v>
      </c>
      <c r="BH1286" s="1">
        <v>-1.0</v>
      </c>
      <c r="BI1286" s="1">
        <v>-1.0</v>
      </c>
      <c r="BJ1286" s="1">
        <v>-1.0</v>
      </c>
      <c r="BK1286" s="1">
        <v>-1.0</v>
      </c>
      <c r="BL1286" s="1">
        <v>1.0</v>
      </c>
      <c r="BM1286" s="1">
        <v>-1.0</v>
      </c>
      <c r="BN1286" s="1">
        <v>-1.0</v>
      </c>
      <c r="BO1286" s="1">
        <v>-1.0</v>
      </c>
      <c r="BP1286" s="1">
        <v>-1.0</v>
      </c>
      <c r="BQ1286" s="1">
        <v>-1.0</v>
      </c>
      <c r="BR1286" s="1">
        <v>-1.0</v>
      </c>
      <c r="BS1286" s="1">
        <v>-1.0</v>
      </c>
      <c r="BT1286" s="1">
        <v>-1.0</v>
      </c>
      <c r="BU1286" s="1">
        <v>-1.0</v>
      </c>
      <c r="BV1286" s="1">
        <v>-1.0</v>
      </c>
      <c r="BW1286" s="1">
        <v>-1.0</v>
      </c>
      <c r="BX1286" s="1">
        <v>-1.0</v>
      </c>
      <c r="BY1286" s="1">
        <v>-1.0</v>
      </c>
      <c r="BZ1286" s="1">
        <v>-1.0</v>
      </c>
      <c r="CA1286" s="1">
        <v>-1.0</v>
      </c>
      <c r="CB1286" s="1">
        <v>-1.0</v>
      </c>
      <c r="CC1286" s="1">
        <v>-1.0</v>
      </c>
      <c r="CD1286" s="1">
        <v>43619.0</v>
      </c>
    </row>
    <row r="1287">
      <c r="A1287" s="1">
        <v>3.2789884E7</v>
      </c>
      <c r="B1287" s="1" t="s">
        <v>7009</v>
      </c>
      <c r="C1287" s="1" t="s">
        <v>7010</v>
      </c>
      <c r="D1287" s="1" t="s">
        <v>7011</v>
      </c>
      <c r="E1287" s="1" t="s">
        <v>85</v>
      </c>
      <c r="F1287" s="1" t="s">
        <v>7012</v>
      </c>
      <c r="G1287" s="1" t="s">
        <v>7013</v>
      </c>
      <c r="H1287" s="1" t="s">
        <v>7014</v>
      </c>
      <c r="I1287" s="1">
        <v>4361061.0</v>
      </c>
      <c r="J1287" s="1">
        <v>41252.0</v>
      </c>
      <c r="K1287" s="1" t="s">
        <v>134</v>
      </c>
      <c r="L1287" s="1">
        <v>0.9</v>
      </c>
      <c r="M1287" s="1">
        <v>0.0</v>
      </c>
      <c r="N1287" s="1">
        <v>2.0</v>
      </c>
      <c r="O1287" s="1">
        <v>1.0</v>
      </c>
      <c r="P1287" s="1" t="s">
        <v>2653</v>
      </c>
      <c r="Q1287" s="1" t="s">
        <v>112</v>
      </c>
      <c r="R1287" s="1">
        <v>40.77122</v>
      </c>
      <c r="S1287" s="1">
        <v>-73.92326</v>
      </c>
      <c r="T1287" s="1" t="s">
        <v>91</v>
      </c>
      <c r="U1287" s="1" t="s">
        <v>113</v>
      </c>
      <c r="V1287" s="1">
        <v>1.0</v>
      </c>
      <c r="W1287" s="1">
        <v>1.0</v>
      </c>
      <c r="X1287" s="1">
        <v>1.0</v>
      </c>
      <c r="Y1287" s="1">
        <v>1.0</v>
      </c>
      <c r="Z1287" s="1" t="s">
        <v>93</v>
      </c>
      <c r="AA1287" s="1" t="s">
        <v>7015</v>
      </c>
      <c r="AB1287" s="1">
        <v>62.0</v>
      </c>
      <c r="AC1287" s="1">
        <v>1.0</v>
      </c>
      <c r="AD1287" s="1">
        <v>35.0</v>
      </c>
      <c r="AE1287" s="1">
        <v>1.0</v>
      </c>
      <c r="AF1287" s="1" t="s">
        <v>797</v>
      </c>
      <c r="AG1287" s="1">
        <v>1.0</v>
      </c>
      <c r="AH1287" s="1">
        <v>25.0</v>
      </c>
      <c r="AI1287" s="1">
        <v>25.0</v>
      </c>
      <c r="AJ1287" s="1">
        <v>25.0</v>
      </c>
      <c r="AK1287" s="1">
        <v>25.0</v>
      </c>
      <c r="AL1287" s="1">
        <v>7.0</v>
      </c>
      <c r="AM1287" s="1">
        <v>7.0</v>
      </c>
      <c r="AN1287" s="1">
        <v>100.0</v>
      </c>
      <c r="AO1287" s="1">
        <v>10.0</v>
      </c>
      <c r="AP1287" s="1">
        <v>10.0</v>
      </c>
      <c r="AQ1287" s="1">
        <v>10.0</v>
      </c>
      <c r="AR1287" s="1">
        <v>10.0</v>
      </c>
      <c r="AS1287" s="1">
        <v>10.0</v>
      </c>
      <c r="AT1287" s="1">
        <v>10.0</v>
      </c>
      <c r="AU1287" s="1">
        <v>0.0</v>
      </c>
      <c r="AV1287" s="1" t="s">
        <v>105</v>
      </c>
      <c r="AW1287" s="1">
        <v>2.0</v>
      </c>
      <c r="AX1287" s="1">
        <v>1.0</v>
      </c>
      <c r="AY1287" s="1">
        <v>1.0</v>
      </c>
      <c r="AZ1287" s="1">
        <v>0.0</v>
      </c>
      <c r="BA1287" s="1">
        <v>2.1</v>
      </c>
      <c r="BB1287" s="1">
        <v>-1.0</v>
      </c>
      <c r="BC1287" s="1">
        <v>1.0</v>
      </c>
      <c r="BD1287" s="1">
        <v>-1.0</v>
      </c>
      <c r="BE1287" s="1">
        <v>-1.0</v>
      </c>
      <c r="BF1287" s="1">
        <v>-1.0</v>
      </c>
      <c r="BG1287" s="1">
        <v>-1.0</v>
      </c>
      <c r="BH1287" s="1">
        <v>1.0</v>
      </c>
      <c r="BI1287" s="1">
        <v>-1.0</v>
      </c>
      <c r="BJ1287" s="1">
        <v>-1.0</v>
      </c>
      <c r="BK1287" s="1">
        <v>-1.0</v>
      </c>
      <c r="BL1287" s="1">
        <v>1.0</v>
      </c>
      <c r="BM1287" s="1">
        <v>-1.0</v>
      </c>
      <c r="BN1287" s="1">
        <v>-1.0</v>
      </c>
      <c r="BO1287" s="1">
        <v>-1.0</v>
      </c>
      <c r="BP1287" s="1">
        <v>-1.0</v>
      </c>
      <c r="BQ1287" s="1">
        <v>1.0</v>
      </c>
      <c r="BR1287" s="1">
        <v>-1.0</v>
      </c>
      <c r="BS1287" s="1">
        <v>-1.0</v>
      </c>
      <c r="BT1287" s="1">
        <v>-1.0</v>
      </c>
      <c r="BU1287" s="1">
        <v>1.0</v>
      </c>
      <c r="BV1287" s="1">
        <v>-1.0</v>
      </c>
      <c r="BW1287" s="1">
        <v>-1.0</v>
      </c>
      <c r="BX1287" s="1">
        <v>1.0</v>
      </c>
      <c r="BY1287" s="1">
        <v>-1.0</v>
      </c>
      <c r="BZ1287" s="1">
        <v>-1.0</v>
      </c>
      <c r="CA1287" s="1">
        <v>-1.0</v>
      </c>
      <c r="CB1287" s="1">
        <v>-1.0</v>
      </c>
      <c r="CC1287" s="1">
        <v>-1.0</v>
      </c>
      <c r="CD1287" s="1">
        <v>43645.0</v>
      </c>
    </row>
    <row r="1288">
      <c r="A1288" s="1">
        <v>2.7029402E7</v>
      </c>
      <c r="B1288" s="1" t="s">
        <v>7016</v>
      </c>
      <c r="C1288" s="1" t="s">
        <v>7017</v>
      </c>
      <c r="D1288" s="1" t="s">
        <v>7018</v>
      </c>
      <c r="E1288" s="1" t="s">
        <v>85</v>
      </c>
      <c r="I1288" s="1">
        <v>1.94843581E8</v>
      </c>
      <c r="J1288" s="1">
        <v>43262.0</v>
      </c>
      <c r="K1288" s="1" t="s">
        <v>134</v>
      </c>
      <c r="L1288" s="1">
        <v>1.0</v>
      </c>
      <c r="M1288" s="1">
        <v>0.0</v>
      </c>
      <c r="N1288" s="1">
        <v>4.0</v>
      </c>
      <c r="O1288" s="1">
        <v>0.0</v>
      </c>
      <c r="P1288" s="1" t="s">
        <v>89</v>
      </c>
      <c r="Q1288" s="1" t="s">
        <v>90</v>
      </c>
      <c r="R1288" s="1">
        <v>40.79908</v>
      </c>
      <c r="S1288" s="1">
        <v>-73.96215</v>
      </c>
      <c r="T1288" s="1" t="s">
        <v>289</v>
      </c>
      <c r="U1288" s="1" t="s">
        <v>113</v>
      </c>
      <c r="V1288" s="1">
        <v>2.0</v>
      </c>
      <c r="W1288" s="1">
        <v>2.0</v>
      </c>
      <c r="X1288" s="1">
        <v>1.0</v>
      </c>
      <c r="Y1288" s="1">
        <v>1.0</v>
      </c>
      <c r="Z1288" s="1" t="s">
        <v>93</v>
      </c>
      <c r="AA1288" s="1" t="s">
        <v>7019</v>
      </c>
      <c r="AB1288" s="1">
        <v>87.0</v>
      </c>
      <c r="AC1288" s="1">
        <v>1.0</v>
      </c>
      <c r="AD1288" s="1">
        <v>0.0</v>
      </c>
      <c r="AE1288" s="1">
        <v>1.0</v>
      </c>
      <c r="AF1288" s="1" t="s">
        <v>356</v>
      </c>
      <c r="AG1288" s="1">
        <v>1.0</v>
      </c>
      <c r="AH1288" s="1">
        <v>0.0</v>
      </c>
      <c r="AI1288" s="1">
        <v>0.0</v>
      </c>
      <c r="AJ1288" s="1">
        <v>0.0</v>
      </c>
      <c r="AK1288" s="1">
        <v>0.0</v>
      </c>
      <c r="AL1288" s="1">
        <v>14.0</v>
      </c>
      <c r="AM1288" s="1">
        <v>14.0</v>
      </c>
      <c r="AN1288" s="1">
        <v>89.0</v>
      </c>
      <c r="AO1288" s="1">
        <v>10.0</v>
      </c>
      <c r="AP1288" s="1">
        <v>8.0</v>
      </c>
      <c r="AQ1288" s="1">
        <v>10.0</v>
      </c>
      <c r="AR1288" s="1">
        <v>10.0</v>
      </c>
      <c r="AS1288" s="1">
        <v>10.0</v>
      </c>
      <c r="AT1288" s="1">
        <v>9.0</v>
      </c>
      <c r="AU1288" s="1">
        <v>1.0</v>
      </c>
      <c r="AV1288" s="1" t="s">
        <v>96</v>
      </c>
      <c r="AW1288" s="1">
        <v>4.0</v>
      </c>
      <c r="AX1288" s="1">
        <v>0.0</v>
      </c>
      <c r="AY1288" s="1">
        <v>4.0</v>
      </c>
      <c r="AZ1288" s="1">
        <v>0.0</v>
      </c>
      <c r="BA1288" s="1">
        <v>1.19</v>
      </c>
      <c r="BB1288" s="1">
        <v>-1.0</v>
      </c>
      <c r="BC1288" s="1">
        <v>-1.0</v>
      </c>
      <c r="BD1288" s="1">
        <v>-1.0</v>
      </c>
      <c r="BE1288" s="1">
        <v>-1.0</v>
      </c>
      <c r="BF1288" s="1">
        <v>-1.0</v>
      </c>
      <c r="BG1288" s="1">
        <v>-1.0</v>
      </c>
      <c r="BH1288" s="1">
        <v>-1.0</v>
      </c>
      <c r="BI1288" s="1">
        <v>-1.0</v>
      </c>
      <c r="BJ1288" s="1">
        <v>-1.0</v>
      </c>
      <c r="BK1288" s="1">
        <v>-1.0</v>
      </c>
      <c r="BL1288" s="1">
        <v>-1.0</v>
      </c>
      <c r="BM1288" s="1">
        <v>1.0</v>
      </c>
      <c r="BN1288" s="1">
        <v>-1.0</v>
      </c>
      <c r="BO1288" s="1">
        <v>-1.0</v>
      </c>
      <c r="BP1288" s="1">
        <v>-1.0</v>
      </c>
      <c r="BQ1288" s="1">
        <v>-1.0</v>
      </c>
      <c r="BR1288" s="1">
        <v>-1.0</v>
      </c>
      <c r="BS1288" s="1">
        <v>-1.0</v>
      </c>
      <c r="BT1288" s="1">
        <v>-1.0</v>
      </c>
      <c r="BU1288" s="1">
        <v>1.0</v>
      </c>
      <c r="BV1288" s="1">
        <v>-1.0</v>
      </c>
      <c r="BW1288" s="1">
        <v>-1.0</v>
      </c>
      <c r="BX1288" s="1">
        <v>-1.0</v>
      </c>
      <c r="BY1288" s="1">
        <v>-1.0</v>
      </c>
      <c r="BZ1288" s="1">
        <v>-1.0</v>
      </c>
      <c r="CA1288" s="1">
        <v>-1.0</v>
      </c>
      <c r="CB1288" s="1">
        <v>-1.0</v>
      </c>
      <c r="CC1288" s="1">
        <v>-1.0</v>
      </c>
      <c r="CD1288" s="1">
        <v>43667.0</v>
      </c>
    </row>
    <row r="1289">
      <c r="A1289" s="1">
        <v>3.5001013E7</v>
      </c>
      <c r="B1289" s="1" t="s">
        <v>7020</v>
      </c>
      <c r="C1289" s="1" t="s">
        <v>7021</v>
      </c>
      <c r="D1289" s="1" t="s">
        <v>7022</v>
      </c>
      <c r="E1289" s="1" t="s">
        <v>85</v>
      </c>
      <c r="I1289" s="1">
        <v>2.2120042E8</v>
      </c>
      <c r="J1289" s="1">
        <v>43390.0</v>
      </c>
      <c r="K1289" s="1" t="s">
        <v>88</v>
      </c>
      <c r="L1289" s="1">
        <v>0.92</v>
      </c>
      <c r="M1289" s="1">
        <v>0.0</v>
      </c>
      <c r="N1289" s="1">
        <v>20.0</v>
      </c>
      <c r="O1289" s="1">
        <v>0.0</v>
      </c>
      <c r="P1289" s="1" t="s">
        <v>89</v>
      </c>
      <c r="Q1289" s="1" t="s">
        <v>1270</v>
      </c>
      <c r="R1289" s="1">
        <v>40.74458</v>
      </c>
      <c r="S1289" s="1">
        <v>-73.97146</v>
      </c>
      <c r="T1289" s="1" t="s">
        <v>91</v>
      </c>
      <c r="U1289" s="1" t="s">
        <v>92</v>
      </c>
      <c r="V1289" s="1">
        <v>3.0</v>
      </c>
      <c r="W1289" s="1">
        <v>1.0</v>
      </c>
      <c r="X1289" s="1">
        <v>1.0</v>
      </c>
      <c r="Y1289" s="1">
        <v>1.0</v>
      </c>
      <c r="Z1289" s="1" t="s">
        <v>93</v>
      </c>
      <c r="AA1289" s="1" t="s">
        <v>2836</v>
      </c>
      <c r="AB1289" s="1">
        <v>200.0</v>
      </c>
      <c r="AC1289" s="1">
        <v>1.0</v>
      </c>
      <c r="AD1289" s="1">
        <v>0.0</v>
      </c>
      <c r="AE1289" s="1">
        <v>30.0</v>
      </c>
      <c r="AF1289" s="1" t="s">
        <v>2136</v>
      </c>
      <c r="AG1289" s="1">
        <v>1.0</v>
      </c>
      <c r="AH1289" s="1">
        <v>4.0</v>
      </c>
      <c r="AI1289" s="1">
        <v>34.0</v>
      </c>
      <c r="AJ1289" s="1">
        <v>64.0</v>
      </c>
      <c r="AK1289" s="1">
        <v>339.0</v>
      </c>
      <c r="AL1289" s="1">
        <v>0.0</v>
      </c>
      <c r="AM1289" s="1">
        <v>0.0</v>
      </c>
      <c r="AU1289" s="1">
        <v>1.0</v>
      </c>
      <c r="AV1289" s="1" t="s">
        <v>105</v>
      </c>
      <c r="AW1289" s="1">
        <v>23.0</v>
      </c>
      <c r="AX1289" s="1">
        <v>23.0</v>
      </c>
      <c r="AY1289" s="1">
        <v>0.0</v>
      </c>
      <c r="AZ1289" s="1">
        <v>0.0</v>
      </c>
      <c r="BB1289" s="1">
        <v>-1.0</v>
      </c>
      <c r="BC1289" s="1">
        <v>1.0</v>
      </c>
      <c r="BD1289" s="1">
        <v>-1.0</v>
      </c>
      <c r="BE1289" s="1">
        <v>-1.0</v>
      </c>
      <c r="BF1289" s="1">
        <v>-1.0</v>
      </c>
      <c r="BG1289" s="1">
        <v>-1.0</v>
      </c>
      <c r="BH1289" s="1">
        <v>-1.0</v>
      </c>
      <c r="BI1289" s="1">
        <v>-1.0</v>
      </c>
      <c r="BJ1289" s="1">
        <v>1.0</v>
      </c>
      <c r="BK1289" s="1">
        <v>-1.0</v>
      </c>
      <c r="BL1289" s="1">
        <v>-1.0</v>
      </c>
      <c r="BM1289" s="1">
        <v>-1.0</v>
      </c>
      <c r="BN1289" s="1">
        <v>1.0</v>
      </c>
      <c r="BO1289" s="1">
        <v>1.0</v>
      </c>
      <c r="BP1289" s="1">
        <v>-1.0</v>
      </c>
      <c r="BQ1289" s="1">
        <v>-1.0</v>
      </c>
      <c r="BR1289" s="1">
        <v>-1.0</v>
      </c>
      <c r="BS1289" s="1">
        <v>-1.0</v>
      </c>
      <c r="BT1289" s="1">
        <v>-1.0</v>
      </c>
      <c r="BU1289" s="1">
        <v>1.0</v>
      </c>
      <c r="BV1289" s="1">
        <v>-1.0</v>
      </c>
      <c r="BW1289" s="1">
        <v>1.0</v>
      </c>
      <c r="BX1289" s="1">
        <v>-1.0</v>
      </c>
      <c r="BY1289" s="1">
        <v>-1.0</v>
      </c>
      <c r="BZ1289" s="1">
        <v>-1.0</v>
      </c>
      <c r="CA1289" s="1">
        <v>-1.0</v>
      </c>
      <c r="CB1289" s="1">
        <v>-1.0</v>
      </c>
      <c r="CC1289" s="1">
        <v>-1.0</v>
      </c>
      <c r="CD1289" s="1">
        <v>43772.0</v>
      </c>
    </row>
    <row r="1290">
      <c r="A1290" s="1">
        <v>3.6037964E7</v>
      </c>
      <c r="B1290" s="1" t="s">
        <v>7023</v>
      </c>
      <c r="C1290" s="1" t="s">
        <v>7024</v>
      </c>
      <c r="D1290" s="1" t="s">
        <v>7024</v>
      </c>
      <c r="E1290" s="1" t="s">
        <v>85</v>
      </c>
      <c r="I1290" s="1">
        <v>2.22287033E8</v>
      </c>
      <c r="J1290" s="1">
        <v>43396.0</v>
      </c>
      <c r="K1290" s="1" t="s">
        <v>134</v>
      </c>
      <c r="L1290" s="1">
        <v>0.79</v>
      </c>
      <c r="M1290" s="1">
        <v>0.0</v>
      </c>
      <c r="N1290" s="1">
        <v>5.0</v>
      </c>
      <c r="O1290" s="1">
        <v>0.0</v>
      </c>
      <c r="P1290" s="1" t="s">
        <v>123</v>
      </c>
      <c r="Q1290" s="1" t="s">
        <v>124</v>
      </c>
      <c r="R1290" s="1">
        <v>40.71129</v>
      </c>
      <c r="S1290" s="1">
        <v>-73.96555</v>
      </c>
      <c r="T1290" s="1" t="s">
        <v>91</v>
      </c>
      <c r="U1290" s="1" t="s">
        <v>113</v>
      </c>
      <c r="V1290" s="1">
        <v>2.0</v>
      </c>
      <c r="W1290" s="1">
        <v>1.0</v>
      </c>
      <c r="X1290" s="1">
        <v>1.0</v>
      </c>
      <c r="Y1290" s="1">
        <v>1.0</v>
      </c>
      <c r="Z1290" s="1" t="s">
        <v>93</v>
      </c>
      <c r="AA1290" s="1" t="s">
        <v>7025</v>
      </c>
      <c r="AB1290" s="1">
        <v>90.0</v>
      </c>
      <c r="AC1290" s="1">
        <v>1.0</v>
      </c>
      <c r="AD1290" s="1">
        <v>10.0</v>
      </c>
      <c r="AE1290" s="1">
        <v>2.0</v>
      </c>
      <c r="AF1290" s="1" t="s">
        <v>3892</v>
      </c>
      <c r="AG1290" s="1">
        <v>1.0</v>
      </c>
      <c r="AH1290" s="1">
        <v>24.0</v>
      </c>
      <c r="AI1290" s="1">
        <v>24.0</v>
      </c>
      <c r="AJ1290" s="1">
        <v>24.0</v>
      </c>
      <c r="AK1290" s="1">
        <v>211.0</v>
      </c>
      <c r="AL1290" s="1">
        <v>0.0</v>
      </c>
      <c r="AM1290" s="1">
        <v>0.0</v>
      </c>
      <c r="AU1290" s="1">
        <v>0.0</v>
      </c>
      <c r="AV1290" s="1" t="s">
        <v>96</v>
      </c>
      <c r="AW1290" s="1">
        <v>5.0</v>
      </c>
      <c r="AX1290" s="1">
        <v>1.0</v>
      </c>
      <c r="AY1290" s="1">
        <v>4.0</v>
      </c>
      <c r="AZ1290" s="1">
        <v>0.0</v>
      </c>
      <c r="BB1290" s="1">
        <v>-1.0</v>
      </c>
      <c r="BC1290" s="1">
        <v>1.0</v>
      </c>
      <c r="BD1290" s="1">
        <v>-1.0</v>
      </c>
      <c r="BE1290" s="1">
        <v>-1.0</v>
      </c>
      <c r="BF1290" s="1">
        <v>-1.0</v>
      </c>
      <c r="BG1290" s="1">
        <v>-1.0</v>
      </c>
      <c r="BH1290" s="1">
        <v>1.0</v>
      </c>
      <c r="BI1290" s="1">
        <v>-1.0</v>
      </c>
      <c r="BJ1290" s="1">
        <v>-1.0</v>
      </c>
      <c r="BK1290" s="1">
        <v>1.0</v>
      </c>
      <c r="BL1290" s="1">
        <v>1.0</v>
      </c>
      <c r="BM1290" s="1">
        <v>-1.0</v>
      </c>
      <c r="BN1290" s="1">
        <v>-1.0</v>
      </c>
      <c r="BO1290" s="1">
        <v>-1.0</v>
      </c>
      <c r="BP1290" s="1">
        <v>-1.0</v>
      </c>
      <c r="BQ1290" s="1">
        <v>1.0</v>
      </c>
      <c r="BR1290" s="1">
        <v>-1.0</v>
      </c>
      <c r="BS1290" s="1">
        <v>-1.0</v>
      </c>
      <c r="BT1290" s="1">
        <v>-1.0</v>
      </c>
      <c r="BU1290" s="1">
        <v>1.0</v>
      </c>
      <c r="BV1290" s="1">
        <v>-1.0</v>
      </c>
      <c r="BW1290" s="1">
        <v>-1.0</v>
      </c>
      <c r="BX1290" s="1">
        <v>-1.0</v>
      </c>
      <c r="BY1290" s="1">
        <v>-1.0</v>
      </c>
      <c r="BZ1290" s="1">
        <v>-1.0</v>
      </c>
      <c r="CA1290" s="1">
        <v>-1.0</v>
      </c>
      <c r="CB1290" s="1">
        <v>-1.0</v>
      </c>
      <c r="CC1290" s="1">
        <v>-1.0</v>
      </c>
      <c r="CD1290" s="1">
        <v>43844.0</v>
      </c>
    </row>
    <row r="1291">
      <c r="A1291" s="1">
        <v>3.5277302E7</v>
      </c>
      <c r="B1291" s="1" t="s">
        <v>7026</v>
      </c>
      <c r="C1291" s="1" t="s">
        <v>7027</v>
      </c>
      <c r="D1291" s="1" t="s">
        <v>7028</v>
      </c>
      <c r="E1291" s="1" t="s">
        <v>85</v>
      </c>
      <c r="G1291" s="1" t="s">
        <v>7029</v>
      </c>
      <c r="I1291" s="1">
        <v>6057887.0</v>
      </c>
      <c r="J1291" s="1">
        <v>41387.0</v>
      </c>
      <c r="K1291" s="1" t="s">
        <v>272</v>
      </c>
      <c r="L1291" s="1">
        <v>0.86</v>
      </c>
      <c r="M1291" s="1">
        <v>0.0</v>
      </c>
      <c r="N1291" s="1">
        <v>2.0</v>
      </c>
      <c r="O1291" s="1">
        <v>1.0</v>
      </c>
      <c r="P1291" s="1" t="s">
        <v>89</v>
      </c>
      <c r="Q1291" s="1" t="s">
        <v>1014</v>
      </c>
      <c r="R1291" s="1">
        <v>40.84853</v>
      </c>
      <c r="S1291" s="1">
        <v>-73.93805</v>
      </c>
      <c r="T1291" s="1" t="s">
        <v>91</v>
      </c>
      <c r="U1291" s="1" t="s">
        <v>113</v>
      </c>
      <c r="V1291" s="1">
        <v>2.0</v>
      </c>
      <c r="W1291" s="1">
        <v>1.0</v>
      </c>
      <c r="X1291" s="1">
        <v>1.0</v>
      </c>
      <c r="Y1291" s="1">
        <v>1.0</v>
      </c>
      <c r="Z1291" s="1" t="s">
        <v>93</v>
      </c>
      <c r="AA1291" s="1" t="s">
        <v>7030</v>
      </c>
      <c r="AB1291" s="1">
        <v>79.0</v>
      </c>
      <c r="AC1291" s="1">
        <v>1.0</v>
      </c>
      <c r="AD1291" s="1">
        <v>15.0</v>
      </c>
      <c r="AE1291" s="1">
        <v>4.0</v>
      </c>
      <c r="AF1291" s="1" t="s">
        <v>127</v>
      </c>
      <c r="AG1291" s="1">
        <v>1.0</v>
      </c>
      <c r="AH1291" s="1">
        <v>16.0</v>
      </c>
      <c r="AI1291" s="1">
        <v>16.0</v>
      </c>
      <c r="AJ1291" s="1">
        <v>16.0</v>
      </c>
      <c r="AK1291" s="1">
        <v>16.0</v>
      </c>
      <c r="AL1291" s="1">
        <v>2.0</v>
      </c>
      <c r="AM1291" s="1">
        <v>2.0</v>
      </c>
      <c r="AN1291" s="1">
        <v>100.0</v>
      </c>
      <c r="AO1291" s="1">
        <v>10.0</v>
      </c>
      <c r="AP1291" s="1">
        <v>9.0</v>
      </c>
      <c r="AQ1291" s="1">
        <v>10.0</v>
      </c>
      <c r="AR1291" s="1">
        <v>10.0</v>
      </c>
      <c r="AS1291" s="1">
        <v>9.0</v>
      </c>
      <c r="AT1291" s="1">
        <v>10.0</v>
      </c>
      <c r="AU1291" s="1">
        <v>1.0</v>
      </c>
      <c r="AV1291" s="1" t="s">
        <v>96</v>
      </c>
      <c r="AW1291" s="1">
        <v>5.0</v>
      </c>
      <c r="AX1291" s="1">
        <v>0.0</v>
      </c>
      <c r="AY1291" s="1">
        <v>5.0</v>
      </c>
      <c r="AZ1291" s="1">
        <v>0.0</v>
      </c>
      <c r="BA1291" s="1">
        <v>1.87</v>
      </c>
      <c r="BB1291" s="1">
        <v>1.0</v>
      </c>
      <c r="BC1291" s="1">
        <v>1.0</v>
      </c>
      <c r="BD1291" s="1">
        <v>-1.0</v>
      </c>
      <c r="BE1291" s="1">
        <v>-1.0</v>
      </c>
      <c r="BF1291" s="1">
        <v>-1.0</v>
      </c>
      <c r="BG1291" s="1">
        <v>-1.0</v>
      </c>
      <c r="BH1291" s="1">
        <v>-1.0</v>
      </c>
      <c r="BI1291" s="1">
        <v>1.0</v>
      </c>
      <c r="BJ1291" s="1">
        <v>1.0</v>
      </c>
      <c r="BK1291" s="1">
        <v>-1.0</v>
      </c>
      <c r="BL1291" s="1">
        <v>-1.0</v>
      </c>
      <c r="BM1291" s="1">
        <v>1.0</v>
      </c>
      <c r="BN1291" s="1">
        <v>1.0</v>
      </c>
      <c r="BO1291" s="1">
        <v>-1.0</v>
      </c>
      <c r="BP1291" s="1">
        <v>1.0</v>
      </c>
      <c r="BQ1291" s="1">
        <v>-1.0</v>
      </c>
      <c r="BR1291" s="1">
        <v>-1.0</v>
      </c>
      <c r="BS1291" s="1">
        <v>-1.0</v>
      </c>
      <c r="BT1291" s="1">
        <v>-1.0</v>
      </c>
      <c r="BU1291" s="1">
        <v>1.0</v>
      </c>
      <c r="BV1291" s="1">
        <v>-1.0</v>
      </c>
      <c r="BW1291" s="1">
        <v>-1.0</v>
      </c>
      <c r="BX1291" s="1">
        <v>-1.0</v>
      </c>
      <c r="BY1291" s="1">
        <v>-1.0</v>
      </c>
      <c r="BZ1291" s="1">
        <v>-1.0</v>
      </c>
      <c r="CA1291" s="1">
        <v>-1.0</v>
      </c>
      <c r="CB1291" s="1">
        <v>-1.0</v>
      </c>
      <c r="CC1291" s="1">
        <v>-1.0</v>
      </c>
      <c r="CD1291" s="1">
        <v>43896.0</v>
      </c>
    </row>
    <row r="1292">
      <c r="A1292" s="1">
        <v>2.8009721E7</v>
      </c>
      <c r="B1292" s="1" t="s">
        <v>7031</v>
      </c>
      <c r="C1292" s="1" t="s">
        <v>7032</v>
      </c>
      <c r="D1292" s="1" t="s">
        <v>7033</v>
      </c>
      <c r="E1292" s="1" t="s">
        <v>85</v>
      </c>
      <c r="F1292" s="1" t="s">
        <v>7034</v>
      </c>
      <c r="G1292" s="1" t="s">
        <v>7035</v>
      </c>
      <c r="H1292" s="1" t="s">
        <v>7036</v>
      </c>
      <c r="I1292" s="1">
        <v>5.1992385E7</v>
      </c>
      <c r="J1292" s="1">
        <v>42360.0</v>
      </c>
      <c r="K1292" s="1" t="s">
        <v>272</v>
      </c>
      <c r="L1292" s="1">
        <v>0.86</v>
      </c>
      <c r="M1292" s="1">
        <v>0.0</v>
      </c>
      <c r="N1292" s="1">
        <v>1.0</v>
      </c>
      <c r="O1292" s="1">
        <v>1.0</v>
      </c>
      <c r="P1292" s="1" t="s">
        <v>89</v>
      </c>
      <c r="Q1292" s="1" t="s">
        <v>90</v>
      </c>
      <c r="R1292" s="1">
        <v>40.84536</v>
      </c>
      <c r="S1292" s="1">
        <v>-73.93564</v>
      </c>
      <c r="T1292" s="1" t="s">
        <v>91</v>
      </c>
      <c r="U1292" s="1" t="s">
        <v>113</v>
      </c>
      <c r="V1292" s="1">
        <v>2.0</v>
      </c>
      <c r="W1292" s="1">
        <v>1.0</v>
      </c>
      <c r="X1292" s="1">
        <v>1.0</v>
      </c>
      <c r="Y1292" s="1">
        <v>1.0</v>
      </c>
      <c r="Z1292" s="1" t="s">
        <v>93</v>
      </c>
      <c r="AA1292" s="1" t="s">
        <v>7037</v>
      </c>
      <c r="AB1292" s="1">
        <v>72.0</v>
      </c>
      <c r="AC1292" s="1">
        <v>1.0</v>
      </c>
      <c r="AD1292" s="1">
        <v>49.0</v>
      </c>
      <c r="AE1292" s="1">
        <v>6.0</v>
      </c>
      <c r="AF1292" s="1" t="s">
        <v>255</v>
      </c>
      <c r="AG1292" s="1">
        <v>1.0</v>
      </c>
      <c r="AH1292" s="1">
        <v>29.0</v>
      </c>
      <c r="AI1292" s="1">
        <v>56.0</v>
      </c>
      <c r="AJ1292" s="1">
        <v>86.0</v>
      </c>
      <c r="AK1292" s="1">
        <v>361.0</v>
      </c>
      <c r="AL1292" s="1">
        <v>5.0</v>
      </c>
      <c r="AM1292" s="1">
        <v>5.0</v>
      </c>
      <c r="AN1292" s="1">
        <v>100.0</v>
      </c>
      <c r="AO1292" s="1">
        <v>10.0</v>
      </c>
      <c r="AP1292" s="1">
        <v>10.0</v>
      </c>
      <c r="AQ1292" s="1">
        <v>10.0</v>
      </c>
      <c r="AR1292" s="1">
        <v>10.0</v>
      </c>
      <c r="AS1292" s="1">
        <v>10.0</v>
      </c>
      <c r="AT1292" s="1">
        <v>10.0</v>
      </c>
      <c r="AU1292" s="1">
        <v>0.0</v>
      </c>
      <c r="AV1292" s="1" t="s">
        <v>96</v>
      </c>
      <c r="AW1292" s="1">
        <v>1.0</v>
      </c>
      <c r="AX1292" s="1">
        <v>0.0</v>
      </c>
      <c r="AY1292" s="1">
        <v>1.0</v>
      </c>
      <c r="AZ1292" s="1">
        <v>0.0</v>
      </c>
      <c r="BA1292" s="1">
        <v>0.53</v>
      </c>
      <c r="BB1292" s="1">
        <v>-1.0</v>
      </c>
      <c r="BC1292" s="1">
        <v>1.0</v>
      </c>
      <c r="BD1292" s="1">
        <v>-1.0</v>
      </c>
      <c r="BE1292" s="1">
        <v>-1.0</v>
      </c>
      <c r="BF1292" s="1">
        <v>-1.0</v>
      </c>
      <c r="BG1292" s="1">
        <v>-1.0</v>
      </c>
      <c r="BH1292" s="1">
        <v>-1.0</v>
      </c>
      <c r="BI1292" s="1">
        <v>-1.0</v>
      </c>
      <c r="BJ1292" s="1">
        <v>-1.0</v>
      </c>
      <c r="BK1292" s="1">
        <v>-1.0</v>
      </c>
      <c r="BL1292" s="1">
        <v>-1.0</v>
      </c>
      <c r="BM1292" s="1">
        <v>1.0</v>
      </c>
      <c r="BN1292" s="1">
        <v>1.0</v>
      </c>
      <c r="BO1292" s="1">
        <v>-1.0</v>
      </c>
      <c r="BP1292" s="1">
        <v>-1.0</v>
      </c>
      <c r="BQ1292" s="1">
        <v>-1.0</v>
      </c>
      <c r="BR1292" s="1">
        <v>-1.0</v>
      </c>
      <c r="BS1292" s="1">
        <v>1.0</v>
      </c>
      <c r="BT1292" s="1">
        <v>-1.0</v>
      </c>
      <c r="BU1292" s="1">
        <v>1.0</v>
      </c>
      <c r="BV1292" s="1">
        <v>1.0</v>
      </c>
      <c r="BW1292" s="1">
        <v>-1.0</v>
      </c>
      <c r="BX1292" s="1">
        <v>-1.0</v>
      </c>
      <c r="BY1292" s="1">
        <v>-1.0</v>
      </c>
      <c r="BZ1292" s="1">
        <v>-1.0</v>
      </c>
      <c r="CA1292" s="1">
        <v>-1.0</v>
      </c>
      <c r="CB1292" s="1">
        <v>-1.0</v>
      </c>
      <c r="CC1292" s="1">
        <v>-1.0</v>
      </c>
      <c r="CD1292" s="1">
        <v>43919.0</v>
      </c>
    </row>
    <row r="1293">
      <c r="A1293" s="1">
        <v>5556358.0</v>
      </c>
      <c r="B1293" s="1" t="s">
        <v>7038</v>
      </c>
      <c r="C1293" s="1" t="s">
        <v>7039</v>
      </c>
      <c r="D1293" s="1" t="s">
        <v>7040</v>
      </c>
      <c r="E1293" s="1" t="s">
        <v>85</v>
      </c>
      <c r="F1293" s="1" t="s">
        <v>7041</v>
      </c>
      <c r="G1293" s="1" t="s">
        <v>7042</v>
      </c>
      <c r="H1293" s="1" t="s">
        <v>7043</v>
      </c>
      <c r="I1293" s="1">
        <v>2.8513635E7</v>
      </c>
      <c r="J1293" s="1">
        <v>42063.0</v>
      </c>
      <c r="M1293" s="1">
        <v>0.0</v>
      </c>
      <c r="N1293" s="1">
        <v>1.0</v>
      </c>
      <c r="O1293" s="1">
        <v>1.0</v>
      </c>
      <c r="P1293" s="1" t="s">
        <v>123</v>
      </c>
      <c r="Q1293" s="1" t="s">
        <v>185</v>
      </c>
      <c r="R1293" s="1">
        <v>40.71755</v>
      </c>
      <c r="S1293" s="1">
        <v>-73.95437</v>
      </c>
      <c r="T1293" s="1" t="s">
        <v>91</v>
      </c>
      <c r="U1293" s="1" t="s">
        <v>113</v>
      </c>
      <c r="V1293" s="1">
        <v>2.0</v>
      </c>
      <c r="W1293" s="1">
        <v>1.0</v>
      </c>
      <c r="X1293" s="1">
        <v>1.0</v>
      </c>
      <c r="Y1293" s="1">
        <v>1.0</v>
      </c>
      <c r="Z1293" s="1" t="s">
        <v>93</v>
      </c>
      <c r="AA1293" s="1" t="s">
        <v>7044</v>
      </c>
      <c r="AB1293" s="1">
        <v>110.0</v>
      </c>
      <c r="AC1293" s="1">
        <v>2.0</v>
      </c>
      <c r="AD1293" s="1">
        <v>20.0</v>
      </c>
      <c r="AE1293" s="1">
        <v>6.0</v>
      </c>
      <c r="AF1293" s="1" t="s">
        <v>443</v>
      </c>
      <c r="AG1293" s="1">
        <v>1.0</v>
      </c>
      <c r="AH1293" s="1">
        <v>0.0</v>
      </c>
      <c r="AI1293" s="1">
        <v>0.0</v>
      </c>
      <c r="AJ1293" s="1">
        <v>0.0</v>
      </c>
      <c r="AK1293" s="1">
        <v>0.0</v>
      </c>
      <c r="AL1293" s="1">
        <v>0.0</v>
      </c>
      <c r="AM1293" s="1">
        <v>0.0</v>
      </c>
      <c r="AU1293" s="1">
        <v>0.0</v>
      </c>
      <c r="AV1293" s="1" t="s">
        <v>117</v>
      </c>
      <c r="AW1293" s="1">
        <v>1.0</v>
      </c>
      <c r="AX1293" s="1">
        <v>0.0</v>
      </c>
      <c r="AY1293" s="1">
        <v>1.0</v>
      </c>
      <c r="AZ1293" s="1">
        <v>0.0</v>
      </c>
      <c r="BB1293" s="1">
        <v>-1.0</v>
      </c>
      <c r="BC1293" s="1">
        <v>1.0</v>
      </c>
      <c r="BD1293" s="1">
        <v>-1.0</v>
      </c>
      <c r="BE1293" s="1">
        <v>-1.0</v>
      </c>
      <c r="BF1293" s="1">
        <v>-1.0</v>
      </c>
      <c r="BG1293" s="1">
        <v>-1.0</v>
      </c>
      <c r="BH1293" s="1">
        <v>-1.0</v>
      </c>
      <c r="BI1293" s="1">
        <v>-1.0</v>
      </c>
      <c r="BJ1293" s="1">
        <v>1.0</v>
      </c>
      <c r="BK1293" s="1">
        <v>-1.0</v>
      </c>
      <c r="BL1293" s="1">
        <v>-1.0</v>
      </c>
      <c r="BM1293" s="1">
        <v>1.0</v>
      </c>
      <c r="BN1293" s="1">
        <v>-1.0</v>
      </c>
      <c r="BO1293" s="1">
        <v>-1.0</v>
      </c>
      <c r="BP1293" s="1">
        <v>-1.0</v>
      </c>
      <c r="BQ1293" s="1">
        <v>1.0</v>
      </c>
      <c r="BR1293" s="1">
        <v>-1.0</v>
      </c>
      <c r="BS1293" s="1">
        <v>-1.0</v>
      </c>
      <c r="BT1293" s="1">
        <v>-1.0</v>
      </c>
      <c r="BU1293" s="1">
        <v>1.0</v>
      </c>
      <c r="BV1293" s="1">
        <v>1.0</v>
      </c>
      <c r="BW1293" s="1">
        <v>-1.0</v>
      </c>
      <c r="BX1293" s="1">
        <v>-1.0</v>
      </c>
      <c r="BY1293" s="1">
        <v>-1.0</v>
      </c>
      <c r="BZ1293" s="1">
        <v>1.0</v>
      </c>
      <c r="CA1293" s="1">
        <v>-1.0</v>
      </c>
      <c r="CB1293" s="1">
        <v>-1.0</v>
      </c>
      <c r="CC1293" s="1">
        <v>-1.0</v>
      </c>
      <c r="CD1293" s="1">
        <v>43952.0</v>
      </c>
    </row>
    <row r="1294">
      <c r="A1294" s="1">
        <v>1.3795455E7</v>
      </c>
      <c r="B1294" s="1" t="s">
        <v>7045</v>
      </c>
      <c r="C1294" s="1" t="s">
        <v>7046</v>
      </c>
      <c r="D1294" s="1" t="s">
        <v>7046</v>
      </c>
      <c r="E1294" s="1" t="s">
        <v>85</v>
      </c>
      <c r="I1294" s="1">
        <v>2.2161599E7</v>
      </c>
      <c r="J1294" s="1">
        <v>41917.0</v>
      </c>
      <c r="K1294" s="1" t="s">
        <v>272</v>
      </c>
      <c r="L1294" s="1">
        <v>0.67</v>
      </c>
      <c r="M1294" s="1">
        <v>0.0</v>
      </c>
      <c r="N1294" s="1">
        <v>1.0</v>
      </c>
      <c r="O1294" s="1">
        <v>0.0</v>
      </c>
      <c r="P1294" s="1" t="s">
        <v>111</v>
      </c>
      <c r="Q1294" s="1" t="s">
        <v>135</v>
      </c>
      <c r="R1294" s="1">
        <v>40.6997</v>
      </c>
      <c r="S1294" s="1">
        <v>-73.90243</v>
      </c>
      <c r="T1294" s="1" t="s">
        <v>91</v>
      </c>
      <c r="U1294" s="1" t="s">
        <v>113</v>
      </c>
      <c r="V1294" s="1">
        <v>2.0</v>
      </c>
      <c r="W1294" s="1">
        <v>1.5</v>
      </c>
      <c r="X1294" s="1">
        <v>1.0</v>
      </c>
      <c r="Y1294" s="1">
        <v>1.0</v>
      </c>
      <c r="Z1294" s="1" t="s">
        <v>93</v>
      </c>
      <c r="AA1294" s="1" t="s">
        <v>7047</v>
      </c>
      <c r="AB1294" s="1">
        <v>75.0</v>
      </c>
      <c r="AC1294" s="1">
        <v>1.0</v>
      </c>
      <c r="AD1294" s="1">
        <v>40.0</v>
      </c>
      <c r="AE1294" s="1">
        <v>3.0</v>
      </c>
      <c r="AF1294" s="1" t="s">
        <v>593</v>
      </c>
      <c r="AG1294" s="1">
        <v>1.0</v>
      </c>
      <c r="AH1294" s="1">
        <v>21.0</v>
      </c>
      <c r="AI1294" s="1">
        <v>51.0</v>
      </c>
      <c r="AJ1294" s="1">
        <v>81.0</v>
      </c>
      <c r="AK1294" s="1">
        <v>81.0</v>
      </c>
      <c r="AL1294" s="1">
        <v>8.0</v>
      </c>
      <c r="AM1294" s="1">
        <v>2.0</v>
      </c>
      <c r="AN1294" s="1">
        <v>55.0</v>
      </c>
      <c r="AO1294" s="1">
        <v>6.0</v>
      </c>
      <c r="AP1294" s="1">
        <v>4.0</v>
      </c>
      <c r="AQ1294" s="1">
        <v>6.0</v>
      </c>
      <c r="AR1294" s="1">
        <v>6.0</v>
      </c>
      <c r="AS1294" s="1">
        <v>5.0</v>
      </c>
      <c r="AT1294" s="1">
        <v>6.0</v>
      </c>
      <c r="AU1294" s="1">
        <v>1.0</v>
      </c>
      <c r="AV1294" s="1" t="s">
        <v>96</v>
      </c>
      <c r="AW1294" s="1">
        <v>1.0</v>
      </c>
      <c r="AX1294" s="1">
        <v>0.0</v>
      </c>
      <c r="AY1294" s="1">
        <v>1.0</v>
      </c>
      <c r="AZ1294" s="1">
        <v>0.0</v>
      </c>
      <c r="BA1294" s="1">
        <v>0.22</v>
      </c>
      <c r="BB1294" s="1">
        <v>-1.0</v>
      </c>
      <c r="BC1294" s="1">
        <v>-1.0</v>
      </c>
      <c r="BD1294" s="1">
        <v>-1.0</v>
      </c>
      <c r="BE1294" s="1">
        <v>-1.0</v>
      </c>
      <c r="BF1294" s="1">
        <v>-1.0</v>
      </c>
      <c r="BG1294" s="1">
        <v>-1.0</v>
      </c>
      <c r="BH1294" s="1">
        <v>-1.0</v>
      </c>
      <c r="BI1294" s="1">
        <v>-1.0</v>
      </c>
      <c r="BJ1294" s="1">
        <v>-1.0</v>
      </c>
      <c r="BK1294" s="1">
        <v>-1.0</v>
      </c>
      <c r="BL1294" s="1">
        <v>-1.0</v>
      </c>
      <c r="BM1294" s="1">
        <v>1.0</v>
      </c>
      <c r="BN1294" s="1">
        <v>-1.0</v>
      </c>
      <c r="BO1294" s="1">
        <v>-1.0</v>
      </c>
      <c r="BP1294" s="1">
        <v>-1.0</v>
      </c>
      <c r="BQ1294" s="1">
        <v>-1.0</v>
      </c>
      <c r="BR1294" s="1">
        <v>-1.0</v>
      </c>
      <c r="BS1294" s="1">
        <v>-1.0</v>
      </c>
      <c r="BT1294" s="1">
        <v>-1.0</v>
      </c>
      <c r="BU1294" s="1">
        <v>1.0</v>
      </c>
      <c r="BV1294" s="1">
        <v>-1.0</v>
      </c>
      <c r="BW1294" s="1">
        <v>1.0</v>
      </c>
      <c r="BX1294" s="1">
        <v>-1.0</v>
      </c>
      <c r="BY1294" s="1">
        <v>-1.0</v>
      </c>
      <c r="BZ1294" s="1">
        <v>-1.0</v>
      </c>
      <c r="CA1294" s="1">
        <v>-1.0</v>
      </c>
      <c r="CB1294" s="1">
        <v>-1.0</v>
      </c>
      <c r="CC1294" s="1">
        <v>-1.0</v>
      </c>
      <c r="CD1294" s="1">
        <v>43954.0</v>
      </c>
    </row>
    <row r="1295">
      <c r="A1295" s="1">
        <v>2.3901118E7</v>
      </c>
      <c r="B1295" s="1" t="s">
        <v>7048</v>
      </c>
      <c r="C1295" s="1" t="s">
        <v>7049</v>
      </c>
      <c r="D1295" s="1" t="s">
        <v>7050</v>
      </c>
      <c r="E1295" s="1" t="s">
        <v>85</v>
      </c>
      <c r="F1295" s="1" t="s">
        <v>7051</v>
      </c>
      <c r="G1295" s="1" t="s">
        <v>7052</v>
      </c>
      <c r="H1295" s="1" t="s">
        <v>7053</v>
      </c>
      <c r="I1295" s="1">
        <v>1.79619904E8</v>
      </c>
      <c r="J1295" s="1">
        <v>43179.0</v>
      </c>
      <c r="K1295" s="1" t="s">
        <v>134</v>
      </c>
      <c r="L1295" s="1">
        <v>0.98</v>
      </c>
      <c r="M1295" s="1">
        <v>1.0</v>
      </c>
      <c r="N1295" s="1">
        <v>3.0</v>
      </c>
      <c r="O1295" s="1">
        <v>0.0</v>
      </c>
      <c r="P1295" s="1" t="s">
        <v>111</v>
      </c>
      <c r="Q1295" s="1" t="s">
        <v>7054</v>
      </c>
      <c r="R1295" s="1">
        <v>40.6736</v>
      </c>
      <c r="S1295" s="1">
        <v>-73.82092</v>
      </c>
      <c r="T1295" s="1" t="s">
        <v>91</v>
      </c>
      <c r="U1295" s="1" t="s">
        <v>113</v>
      </c>
      <c r="V1295" s="1">
        <v>2.0</v>
      </c>
      <c r="W1295" s="1">
        <v>1.0</v>
      </c>
      <c r="X1295" s="1">
        <v>1.0</v>
      </c>
      <c r="Y1295" s="1">
        <v>1.0</v>
      </c>
      <c r="Z1295" s="1" t="s">
        <v>93</v>
      </c>
      <c r="AA1295" s="1" t="s">
        <v>7055</v>
      </c>
      <c r="AB1295" s="1">
        <v>65.0</v>
      </c>
      <c r="AC1295" s="1">
        <v>2.0</v>
      </c>
      <c r="AD1295" s="1">
        <v>25.0</v>
      </c>
      <c r="AE1295" s="1">
        <v>2.0</v>
      </c>
      <c r="AF1295" s="1" t="s">
        <v>127</v>
      </c>
      <c r="AG1295" s="1">
        <v>1.0</v>
      </c>
      <c r="AH1295" s="1">
        <v>30.0</v>
      </c>
      <c r="AI1295" s="1">
        <v>60.0</v>
      </c>
      <c r="AJ1295" s="1">
        <v>90.0</v>
      </c>
      <c r="AK1295" s="1">
        <v>180.0</v>
      </c>
      <c r="AL1295" s="1">
        <v>16.0</v>
      </c>
      <c r="AM1295" s="1">
        <v>14.0</v>
      </c>
      <c r="AN1295" s="1">
        <v>100.0</v>
      </c>
      <c r="AO1295" s="1">
        <v>10.0</v>
      </c>
      <c r="AP1295" s="1">
        <v>10.0</v>
      </c>
      <c r="AQ1295" s="1">
        <v>10.0</v>
      </c>
      <c r="AR1295" s="1">
        <v>10.0</v>
      </c>
      <c r="AS1295" s="1">
        <v>10.0</v>
      </c>
      <c r="AT1295" s="1">
        <v>10.0</v>
      </c>
      <c r="AU1295" s="1">
        <v>1.0</v>
      </c>
      <c r="AV1295" s="1" t="s">
        <v>105</v>
      </c>
      <c r="AW1295" s="1">
        <v>3.0</v>
      </c>
      <c r="AX1295" s="1">
        <v>0.0</v>
      </c>
      <c r="AY1295" s="1">
        <v>3.0</v>
      </c>
      <c r="AZ1295" s="1">
        <v>0.0</v>
      </c>
      <c r="BA1295" s="1">
        <v>1.15</v>
      </c>
      <c r="BB1295" s="1">
        <v>-1.0</v>
      </c>
      <c r="BC1295" s="1">
        <v>1.0</v>
      </c>
      <c r="BD1295" s="1">
        <v>-1.0</v>
      </c>
      <c r="BE1295" s="1">
        <v>-1.0</v>
      </c>
      <c r="BF1295" s="1">
        <v>-1.0</v>
      </c>
      <c r="BG1295" s="1">
        <v>-1.0</v>
      </c>
      <c r="BH1295" s="1">
        <v>-1.0</v>
      </c>
      <c r="BI1295" s="1">
        <v>-1.0</v>
      </c>
      <c r="BJ1295" s="1">
        <v>1.0</v>
      </c>
      <c r="BK1295" s="1">
        <v>1.0</v>
      </c>
      <c r="BL1295" s="1">
        <v>1.0</v>
      </c>
      <c r="BM1295" s="1">
        <v>-1.0</v>
      </c>
      <c r="BN1295" s="1">
        <v>-1.0</v>
      </c>
      <c r="BO1295" s="1">
        <v>-1.0</v>
      </c>
      <c r="BP1295" s="1">
        <v>1.0</v>
      </c>
      <c r="BQ1295" s="1">
        <v>1.0</v>
      </c>
      <c r="BR1295" s="1">
        <v>-1.0</v>
      </c>
      <c r="BS1295" s="1">
        <v>1.0</v>
      </c>
      <c r="BT1295" s="1">
        <v>-1.0</v>
      </c>
      <c r="BU1295" s="1">
        <v>1.0</v>
      </c>
      <c r="BV1295" s="1">
        <v>-1.0</v>
      </c>
      <c r="BW1295" s="1">
        <v>-1.0</v>
      </c>
      <c r="BX1295" s="1">
        <v>-1.0</v>
      </c>
      <c r="BY1295" s="1">
        <v>-1.0</v>
      </c>
      <c r="BZ1295" s="1">
        <v>-1.0</v>
      </c>
      <c r="CA1295" s="1">
        <v>-1.0</v>
      </c>
      <c r="CB1295" s="1">
        <v>-1.0</v>
      </c>
      <c r="CC1295" s="1">
        <v>-1.0</v>
      </c>
      <c r="CD1295" s="1">
        <v>43986.0</v>
      </c>
    </row>
    <row r="1296">
      <c r="A1296" s="1">
        <v>9696139.0</v>
      </c>
      <c r="B1296" s="1" t="s">
        <v>7056</v>
      </c>
      <c r="C1296" s="1" t="s">
        <v>7057</v>
      </c>
      <c r="D1296" s="1" t="s">
        <v>7058</v>
      </c>
      <c r="E1296" s="1" t="s">
        <v>85</v>
      </c>
      <c r="F1296" s="1" t="s">
        <v>7059</v>
      </c>
      <c r="G1296" s="1" t="s">
        <v>7060</v>
      </c>
      <c r="I1296" s="1">
        <v>2024620.0</v>
      </c>
      <c r="J1296" s="1">
        <v>40996.0</v>
      </c>
      <c r="K1296" s="1" t="s">
        <v>339</v>
      </c>
      <c r="L1296" s="1">
        <v>0.0</v>
      </c>
      <c r="M1296" s="1">
        <v>0.0</v>
      </c>
      <c r="N1296" s="1">
        <v>1.0</v>
      </c>
      <c r="O1296" s="1">
        <v>1.0</v>
      </c>
      <c r="P1296" s="1" t="s">
        <v>123</v>
      </c>
      <c r="Q1296" s="1" t="s">
        <v>124</v>
      </c>
      <c r="R1296" s="1">
        <v>40.71753</v>
      </c>
      <c r="S1296" s="1">
        <v>-73.95742</v>
      </c>
      <c r="T1296" s="1" t="s">
        <v>91</v>
      </c>
      <c r="U1296" s="1" t="s">
        <v>92</v>
      </c>
      <c r="V1296" s="1">
        <v>3.0</v>
      </c>
      <c r="W1296" s="1">
        <v>1.0</v>
      </c>
      <c r="X1296" s="1">
        <v>1.0</v>
      </c>
      <c r="Y1296" s="1">
        <v>1.0</v>
      </c>
      <c r="Z1296" s="1" t="s">
        <v>93</v>
      </c>
      <c r="AA1296" s="1" t="s">
        <v>7061</v>
      </c>
      <c r="AB1296" s="1">
        <v>350.0</v>
      </c>
      <c r="AC1296" s="1">
        <v>2.0</v>
      </c>
      <c r="AD1296" s="1">
        <v>100.0</v>
      </c>
      <c r="AE1296" s="1">
        <v>2.0</v>
      </c>
      <c r="AF1296" s="1" t="s">
        <v>137</v>
      </c>
      <c r="AG1296" s="1">
        <v>1.0</v>
      </c>
      <c r="AH1296" s="1">
        <v>2.0</v>
      </c>
      <c r="AI1296" s="1">
        <v>10.0</v>
      </c>
      <c r="AJ1296" s="1">
        <v>40.0</v>
      </c>
      <c r="AK1296" s="1">
        <v>130.0</v>
      </c>
      <c r="AL1296" s="1">
        <v>9.0</v>
      </c>
      <c r="AM1296" s="1">
        <v>0.0</v>
      </c>
      <c r="AN1296" s="1">
        <v>100.0</v>
      </c>
      <c r="AO1296" s="1">
        <v>10.0</v>
      </c>
      <c r="AP1296" s="1">
        <v>10.0</v>
      </c>
      <c r="AQ1296" s="1">
        <v>10.0</v>
      </c>
      <c r="AR1296" s="1">
        <v>10.0</v>
      </c>
      <c r="AS1296" s="1">
        <v>10.0</v>
      </c>
      <c r="AT1296" s="1">
        <v>10.0</v>
      </c>
      <c r="AU1296" s="1">
        <v>0.0</v>
      </c>
      <c r="AV1296" s="1" t="s">
        <v>96</v>
      </c>
      <c r="AW1296" s="1">
        <v>1.0</v>
      </c>
      <c r="AX1296" s="1">
        <v>1.0</v>
      </c>
      <c r="AY1296" s="1">
        <v>0.0</v>
      </c>
      <c r="AZ1296" s="1">
        <v>0.0</v>
      </c>
      <c r="BA1296" s="1">
        <v>0.27</v>
      </c>
      <c r="BB1296" s="1">
        <v>1.0</v>
      </c>
      <c r="BC1296" s="1">
        <v>1.0</v>
      </c>
      <c r="BD1296" s="1">
        <v>-1.0</v>
      </c>
      <c r="BE1296" s="1">
        <v>-1.0</v>
      </c>
      <c r="BF1296" s="1">
        <v>1.0</v>
      </c>
      <c r="BG1296" s="1">
        <v>-1.0</v>
      </c>
      <c r="BH1296" s="1">
        <v>-1.0</v>
      </c>
      <c r="BI1296" s="1">
        <v>-1.0</v>
      </c>
      <c r="BJ1296" s="1">
        <v>1.0</v>
      </c>
      <c r="BK1296" s="1">
        <v>-1.0</v>
      </c>
      <c r="BL1296" s="1">
        <v>1.0</v>
      </c>
      <c r="BM1296" s="1">
        <v>-1.0</v>
      </c>
      <c r="BN1296" s="1">
        <v>-1.0</v>
      </c>
      <c r="BO1296" s="1">
        <v>-1.0</v>
      </c>
      <c r="BP1296" s="1">
        <v>1.0</v>
      </c>
      <c r="BQ1296" s="1">
        <v>1.0</v>
      </c>
      <c r="BR1296" s="1">
        <v>1.0</v>
      </c>
      <c r="BS1296" s="1">
        <v>1.0</v>
      </c>
      <c r="BT1296" s="1">
        <v>-1.0</v>
      </c>
      <c r="BU1296" s="1">
        <v>1.0</v>
      </c>
      <c r="BV1296" s="1">
        <v>-1.0</v>
      </c>
      <c r="BW1296" s="1">
        <v>-1.0</v>
      </c>
      <c r="BX1296" s="1">
        <v>-1.0</v>
      </c>
      <c r="BY1296" s="1">
        <v>-1.0</v>
      </c>
      <c r="BZ1296" s="1">
        <v>-1.0</v>
      </c>
      <c r="CA1296" s="1">
        <v>-1.0</v>
      </c>
      <c r="CB1296" s="1">
        <v>1.0</v>
      </c>
      <c r="CC1296" s="1">
        <v>-1.0</v>
      </c>
      <c r="CD1296" s="1">
        <v>44020.0</v>
      </c>
    </row>
    <row r="1297">
      <c r="A1297" s="1">
        <v>3904135.0</v>
      </c>
      <c r="B1297" s="1" t="s">
        <v>7062</v>
      </c>
      <c r="C1297" s="1" t="s">
        <v>7063</v>
      </c>
      <c r="D1297" s="1" t="s">
        <v>7064</v>
      </c>
      <c r="E1297" s="1" t="s">
        <v>85</v>
      </c>
      <c r="G1297" s="1" t="s">
        <v>7065</v>
      </c>
      <c r="H1297" s="1" t="s">
        <v>7066</v>
      </c>
      <c r="I1297" s="1">
        <v>2316267.0</v>
      </c>
      <c r="J1297" s="1">
        <v>41036.0</v>
      </c>
      <c r="K1297" s="1" t="s">
        <v>272</v>
      </c>
      <c r="L1297" s="1">
        <v>0.9</v>
      </c>
      <c r="M1297" s="1">
        <v>0.0</v>
      </c>
      <c r="N1297" s="1">
        <v>1.0</v>
      </c>
      <c r="O1297" s="1">
        <v>1.0</v>
      </c>
      <c r="P1297" s="1" t="s">
        <v>123</v>
      </c>
      <c r="Q1297" s="1" t="s">
        <v>124</v>
      </c>
      <c r="R1297" s="1">
        <v>40.7083</v>
      </c>
      <c r="S1297" s="1">
        <v>-73.94846</v>
      </c>
      <c r="T1297" s="1" t="s">
        <v>91</v>
      </c>
      <c r="U1297" s="1" t="s">
        <v>113</v>
      </c>
      <c r="V1297" s="1">
        <v>1.0</v>
      </c>
      <c r="W1297" s="1">
        <v>1.0</v>
      </c>
      <c r="X1297" s="1">
        <v>1.0</v>
      </c>
      <c r="Y1297" s="1">
        <v>1.0</v>
      </c>
      <c r="Z1297" s="1" t="s">
        <v>93</v>
      </c>
      <c r="AA1297" s="1" t="s">
        <v>7067</v>
      </c>
      <c r="AB1297" s="1">
        <v>90.0</v>
      </c>
      <c r="AC1297" s="1">
        <v>1.0</v>
      </c>
      <c r="AD1297" s="1">
        <v>15.0</v>
      </c>
      <c r="AE1297" s="1">
        <v>1.0</v>
      </c>
      <c r="AF1297" s="1" t="s">
        <v>2136</v>
      </c>
      <c r="AG1297" s="1">
        <v>1.0</v>
      </c>
      <c r="AH1297" s="1">
        <v>30.0</v>
      </c>
      <c r="AI1297" s="1">
        <v>60.0</v>
      </c>
      <c r="AJ1297" s="1">
        <v>90.0</v>
      </c>
      <c r="AK1297" s="1">
        <v>365.0</v>
      </c>
      <c r="AL1297" s="1">
        <v>10.0</v>
      </c>
      <c r="AM1297" s="1">
        <v>6.0</v>
      </c>
      <c r="AN1297" s="1">
        <v>100.0</v>
      </c>
      <c r="AO1297" s="1">
        <v>10.0</v>
      </c>
      <c r="AP1297" s="1">
        <v>10.0</v>
      </c>
      <c r="AQ1297" s="1">
        <v>10.0</v>
      </c>
      <c r="AR1297" s="1">
        <v>10.0</v>
      </c>
      <c r="AS1297" s="1">
        <v>10.0</v>
      </c>
      <c r="AT1297" s="1">
        <v>10.0</v>
      </c>
      <c r="AU1297" s="1">
        <v>0.0</v>
      </c>
      <c r="AV1297" s="1" t="s">
        <v>96</v>
      </c>
      <c r="AW1297" s="1">
        <v>1.0</v>
      </c>
      <c r="AX1297" s="1">
        <v>0.0</v>
      </c>
      <c r="AY1297" s="1">
        <v>1.0</v>
      </c>
      <c r="AZ1297" s="1">
        <v>0.0</v>
      </c>
      <c r="BA1297" s="1">
        <v>0.17</v>
      </c>
      <c r="BB1297" s="1">
        <v>-1.0</v>
      </c>
      <c r="BC1297" s="1">
        <v>-1.0</v>
      </c>
      <c r="BD1297" s="1">
        <v>-1.0</v>
      </c>
      <c r="BE1297" s="1">
        <v>-1.0</v>
      </c>
      <c r="BF1297" s="1">
        <v>-1.0</v>
      </c>
      <c r="BG1297" s="1">
        <v>-1.0</v>
      </c>
      <c r="BH1297" s="1">
        <v>-1.0</v>
      </c>
      <c r="BI1297" s="1">
        <v>-1.0</v>
      </c>
      <c r="BJ1297" s="1">
        <v>1.0</v>
      </c>
      <c r="BK1297" s="1">
        <v>1.0</v>
      </c>
      <c r="BL1297" s="1">
        <v>1.0</v>
      </c>
      <c r="BM1297" s="1">
        <v>-1.0</v>
      </c>
      <c r="BN1297" s="1">
        <v>-1.0</v>
      </c>
      <c r="BO1297" s="1">
        <v>-1.0</v>
      </c>
      <c r="BP1297" s="1">
        <v>1.0</v>
      </c>
      <c r="BQ1297" s="1">
        <v>1.0</v>
      </c>
      <c r="BR1297" s="1">
        <v>-1.0</v>
      </c>
      <c r="BS1297" s="1">
        <v>-1.0</v>
      </c>
      <c r="BT1297" s="1">
        <v>-1.0</v>
      </c>
      <c r="BU1297" s="1">
        <v>1.0</v>
      </c>
      <c r="BV1297" s="1">
        <v>-1.0</v>
      </c>
      <c r="BW1297" s="1">
        <v>1.0</v>
      </c>
      <c r="BX1297" s="1">
        <v>-1.0</v>
      </c>
      <c r="BY1297" s="1">
        <v>-1.0</v>
      </c>
      <c r="BZ1297" s="1">
        <v>1.0</v>
      </c>
      <c r="CA1297" s="1">
        <v>-1.0</v>
      </c>
      <c r="CB1297" s="1">
        <v>-1.0</v>
      </c>
      <c r="CC1297" s="1">
        <v>-1.0</v>
      </c>
      <c r="CD1297" s="1">
        <v>44024.0</v>
      </c>
    </row>
    <row r="1298">
      <c r="A1298" s="1">
        <v>3.3140984E7</v>
      </c>
      <c r="B1298" s="1" t="s">
        <v>7068</v>
      </c>
      <c r="C1298" s="1" t="s">
        <v>7069</v>
      </c>
      <c r="D1298" s="1" t="s">
        <v>7069</v>
      </c>
      <c r="E1298" s="1" t="s">
        <v>85</v>
      </c>
      <c r="I1298" s="1">
        <v>1.28369561E8</v>
      </c>
      <c r="J1298" s="1">
        <v>42856.0</v>
      </c>
      <c r="K1298" s="1" t="s">
        <v>134</v>
      </c>
      <c r="L1298" s="1">
        <v>0.6</v>
      </c>
      <c r="M1298" s="1">
        <v>0.0</v>
      </c>
      <c r="N1298" s="1">
        <v>1.0</v>
      </c>
      <c r="O1298" s="1">
        <v>0.0</v>
      </c>
      <c r="P1298" s="1" t="s">
        <v>123</v>
      </c>
      <c r="Q1298" s="1" t="s">
        <v>519</v>
      </c>
      <c r="R1298" s="1">
        <v>40.69544</v>
      </c>
      <c r="S1298" s="1">
        <v>-73.9101199999999</v>
      </c>
      <c r="T1298" s="1" t="s">
        <v>144</v>
      </c>
      <c r="U1298" s="1" t="s">
        <v>113</v>
      </c>
      <c r="V1298" s="1">
        <v>2.0</v>
      </c>
      <c r="W1298" s="1">
        <v>1.0</v>
      </c>
      <c r="X1298" s="1">
        <v>1.0</v>
      </c>
      <c r="Y1298" s="1">
        <v>1.0</v>
      </c>
      <c r="Z1298" s="1" t="s">
        <v>93</v>
      </c>
      <c r="AA1298" s="1" t="s">
        <v>7070</v>
      </c>
      <c r="AB1298" s="1">
        <v>46.0</v>
      </c>
      <c r="AC1298" s="1">
        <v>1.0</v>
      </c>
      <c r="AD1298" s="1">
        <v>5.0</v>
      </c>
      <c r="AE1298" s="1">
        <v>1.0</v>
      </c>
      <c r="AF1298" s="1" t="s">
        <v>202</v>
      </c>
      <c r="AG1298" s="1">
        <v>1.0</v>
      </c>
      <c r="AH1298" s="1">
        <v>5.0</v>
      </c>
      <c r="AI1298" s="1">
        <v>25.0</v>
      </c>
      <c r="AJ1298" s="1">
        <v>41.0</v>
      </c>
      <c r="AK1298" s="1">
        <v>130.0</v>
      </c>
      <c r="AL1298" s="1">
        <v>7.0</v>
      </c>
      <c r="AM1298" s="1">
        <v>7.0</v>
      </c>
      <c r="AN1298" s="1">
        <v>80.0</v>
      </c>
      <c r="AO1298" s="1">
        <v>9.0</v>
      </c>
      <c r="AP1298" s="1">
        <v>7.0</v>
      </c>
      <c r="AQ1298" s="1">
        <v>10.0</v>
      </c>
      <c r="AR1298" s="1">
        <v>9.0</v>
      </c>
      <c r="AS1298" s="1">
        <v>10.0</v>
      </c>
      <c r="AT1298" s="1">
        <v>9.0</v>
      </c>
      <c r="AU1298" s="1">
        <v>1.0</v>
      </c>
      <c r="AV1298" s="1" t="s">
        <v>105</v>
      </c>
      <c r="AW1298" s="1">
        <v>1.0</v>
      </c>
      <c r="AX1298" s="1">
        <v>0.0</v>
      </c>
      <c r="AY1298" s="1">
        <v>1.0</v>
      </c>
      <c r="AZ1298" s="1">
        <v>0.0</v>
      </c>
      <c r="BA1298" s="1">
        <v>2.04</v>
      </c>
      <c r="BB1298" s="1">
        <v>-1.0</v>
      </c>
      <c r="BC1298" s="1">
        <v>-1.0</v>
      </c>
      <c r="BD1298" s="1">
        <v>-1.0</v>
      </c>
      <c r="BE1298" s="1">
        <v>-1.0</v>
      </c>
      <c r="BF1298" s="1">
        <v>-1.0</v>
      </c>
      <c r="BG1298" s="1">
        <v>-1.0</v>
      </c>
      <c r="BH1298" s="1">
        <v>-1.0</v>
      </c>
      <c r="BI1298" s="1">
        <v>1.0</v>
      </c>
      <c r="BJ1298" s="1">
        <v>-1.0</v>
      </c>
      <c r="BK1298" s="1">
        <v>-1.0</v>
      </c>
      <c r="BL1298" s="1">
        <v>-1.0</v>
      </c>
      <c r="BM1298" s="1">
        <v>-1.0</v>
      </c>
      <c r="BN1298" s="1">
        <v>-1.0</v>
      </c>
      <c r="BO1298" s="1">
        <v>-1.0</v>
      </c>
      <c r="BP1298" s="1">
        <v>-1.0</v>
      </c>
      <c r="BQ1298" s="1">
        <v>-1.0</v>
      </c>
      <c r="BR1298" s="1">
        <v>-1.0</v>
      </c>
      <c r="BS1298" s="1">
        <v>-1.0</v>
      </c>
      <c r="BT1298" s="1">
        <v>-1.0</v>
      </c>
      <c r="BU1298" s="1">
        <v>1.0</v>
      </c>
      <c r="BV1298" s="1">
        <v>-1.0</v>
      </c>
      <c r="BW1298" s="1">
        <v>-1.0</v>
      </c>
      <c r="BX1298" s="1">
        <v>-1.0</v>
      </c>
      <c r="BY1298" s="1">
        <v>-1.0</v>
      </c>
      <c r="BZ1298" s="1">
        <v>-1.0</v>
      </c>
      <c r="CA1298" s="1">
        <v>1.0</v>
      </c>
      <c r="CB1298" s="1">
        <v>-1.0</v>
      </c>
      <c r="CC1298" s="1">
        <v>-1.0</v>
      </c>
      <c r="CD1298" s="1">
        <v>44047.0</v>
      </c>
    </row>
    <row r="1299">
      <c r="A1299" s="1">
        <v>3319483.0</v>
      </c>
      <c r="B1299" s="1" t="s">
        <v>7071</v>
      </c>
      <c r="C1299" s="1" t="s">
        <v>7072</v>
      </c>
      <c r="D1299" s="1" t="s">
        <v>7073</v>
      </c>
      <c r="E1299" s="1" t="s">
        <v>85</v>
      </c>
      <c r="F1299" s="1" t="s">
        <v>7074</v>
      </c>
      <c r="G1299" s="1" t="s">
        <v>7075</v>
      </c>
      <c r="H1299" s="1" t="s">
        <v>7076</v>
      </c>
      <c r="I1299" s="1">
        <v>1498951.0</v>
      </c>
      <c r="J1299" s="1">
        <v>40889.0</v>
      </c>
      <c r="K1299" s="1" t="s">
        <v>272</v>
      </c>
      <c r="L1299" s="1">
        <v>1.0</v>
      </c>
      <c r="M1299" s="1">
        <v>0.0</v>
      </c>
      <c r="N1299" s="1">
        <v>1.0</v>
      </c>
      <c r="O1299" s="1">
        <v>0.0</v>
      </c>
      <c r="P1299" s="1" t="s">
        <v>123</v>
      </c>
      <c r="Q1299" s="1" t="s">
        <v>124</v>
      </c>
      <c r="R1299" s="1">
        <v>40.70247</v>
      </c>
      <c r="S1299" s="1">
        <v>-73.92061</v>
      </c>
      <c r="T1299" s="1" t="s">
        <v>91</v>
      </c>
      <c r="U1299" s="1" t="s">
        <v>113</v>
      </c>
      <c r="V1299" s="1">
        <v>2.0</v>
      </c>
      <c r="W1299" s="1">
        <v>1.0</v>
      </c>
      <c r="X1299" s="1">
        <v>1.0</v>
      </c>
      <c r="Y1299" s="1">
        <v>1.0</v>
      </c>
      <c r="Z1299" s="1" t="s">
        <v>93</v>
      </c>
      <c r="AA1299" s="1" t="s">
        <v>7077</v>
      </c>
      <c r="AB1299" s="1">
        <v>65.0</v>
      </c>
      <c r="AC1299" s="1">
        <v>1.0</v>
      </c>
      <c r="AD1299" s="1">
        <v>0.0</v>
      </c>
      <c r="AE1299" s="1">
        <v>1.0</v>
      </c>
      <c r="AF1299" s="1" t="s">
        <v>104</v>
      </c>
      <c r="AG1299" s="1">
        <v>1.0</v>
      </c>
      <c r="AH1299" s="1">
        <v>0.0</v>
      </c>
      <c r="AI1299" s="1">
        <v>0.0</v>
      </c>
      <c r="AJ1299" s="1">
        <v>5.0</v>
      </c>
      <c r="AK1299" s="1">
        <v>5.0</v>
      </c>
      <c r="AL1299" s="1">
        <v>0.0</v>
      </c>
      <c r="AM1299" s="1">
        <v>0.0</v>
      </c>
      <c r="AU1299" s="1">
        <v>0.0</v>
      </c>
      <c r="AV1299" s="1" t="s">
        <v>96</v>
      </c>
      <c r="AW1299" s="1">
        <v>1.0</v>
      </c>
      <c r="AX1299" s="1">
        <v>0.0</v>
      </c>
      <c r="AY1299" s="1">
        <v>1.0</v>
      </c>
      <c r="AZ1299" s="1">
        <v>0.0</v>
      </c>
      <c r="BB1299" s="1">
        <v>-1.0</v>
      </c>
      <c r="BC1299" s="1">
        <v>1.0</v>
      </c>
      <c r="BD1299" s="1">
        <v>-1.0</v>
      </c>
      <c r="BE1299" s="1">
        <v>-1.0</v>
      </c>
      <c r="BF1299" s="1">
        <v>-1.0</v>
      </c>
      <c r="BG1299" s="1">
        <v>-1.0</v>
      </c>
      <c r="BH1299" s="1">
        <v>1.0</v>
      </c>
      <c r="BI1299" s="1">
        <v>-1.0</v>
      </c>
      <c r="BJ1299" s="1">
        <v>-1.0</v>
      </c>
      <c r="BK1299" s="1">
        <v>-1.0</v>
      </c>
      <c r="BL1299" s="1">
        <v>1.0</v>
      </c>
      <c r="BM1299" s="1">
        <v>1.0</v>
      </c>
      <c r="BN1299" s="1">
        <v>-1.0</v>
      </c>
      <c r="BO1299" s="1">
        <v>-1.0</v>
      </c>
      <c r="BP1299" s="1">
        <v>-1.0</v>
      </c>
      <c r="BQ1299" s="1">
        <v>-1.0</v>
      </c>
      <c r="BR1299" s="1">
        <v>-1.0</v>
      </c>
      <c r="BS1299" s="1">
        <v>-1.0</v>
      </c>
      <c r="BT1299" s="1">
        <v>-1.0</v>
      </c>
      <c r="BU1299" s="1">
        <v>1.0</v>
      </c>
      <c r="BV1299" s="1">
        <v>-1.0</v>
      </c>
      <c r="BW1299" s="1">
        <v>1.0</v>
      </c>
      <c r="BX1299" s="1">
        <v>-1.0</v>
      </c>
      <c r="BY1299" s="1">
        <v>-1.0</v>
      </c>
      <c r="BZ1299" s="1">
        <v>-1.0</v>
      </c>
      <c r="CA1299" s="1">
        <v>-1.0</v>
      </c>
      <c r="CB1299" s="1">
        <v>-1.0</v>
      </c>
      <c r="CC1299" s="1">
        <v>-1.0</v>
      </c>
      <c r="CD1299" s="1">
        <v>44075.0</v>
      </c>
    </row>
    <row r="1300">
      <c r="A1300" s="1">
        <v>2.6251173E7</v>
      </c>
      <c r="B1300" s="1" t="s">
        <v>7078</v>
      </c>
      <c r="C1300" s="1" t="s">
        <v>7079</v>
      </c>
      <c r="D1300" s="1" t="s">
        <v>7080</v>
      </c>
      <c r="E1300" s="1" t="s">
        <v>85</v>
      </c>
      <c r="F1300" s="1" t="s">
        <v>7081</v>
      </c>
      <c r="G1300" s="1" t="s">
        <v>7082</v>
      </c>
      <c r="H1300" s="1" t="s">
        <v>7083</v>
      </c>
      <c r="I1300" s="1">
        <v>7.174205E7</v>
      </c>
      <c r="J1300" s="1">
        <v>42502.0</v>
      </c>
      <c r="M1300" s="1">
        <v>0.0</v>
      </c>
      <c r="N1300" s="1">
        <v>1.0</v>
      </c>
      <c r="O1300" s="1">
        <v>1.0</v>
      </c>
      <c r="P1300" s="1" t="s">
        <v>123</v>
      </c>
      <c r="Q1300" s="1" t="s">
        <v>124</v>
      </c>
      <c r="R1300" s="1">
        <v>40.70057</v>
      </c>
      <c r="S1300" s="1">
        <v>-73.91414</v>
      </c>
      <c r="T1300" s="1" t="s">
        <v>91</v>
      </c>
      <c r="U1300" s="1" t="s">
        <v>113</v>
      </c>
      <c r="V1300" s="1">
        <v>1.0</v>
      </c>
      <c r="W1300" s="1">
        <v>1.5</v>
      </c>
      <c r="X1300" s="1">
        <v>1.0</v>
      </c>
      <c r="Y1300" s="1">
        <v>1.0</v>
      </c>
      <c r="Z1300" s="1" t="s">
        <v>93</v>
      </c>
      <c r="AA1300" s="1" t="s">
        <v>7084</v>
      </c>
      <c r="AB1300" s="1">
        <v>35.0</v>
      </c>
      <c r="AC1300" s="1">
        <v>1.0</v>
      </c>
      <c r="AD1300" s="1">
        <v>20.0</v>
      </c>
      <c r="AE1300" s="1">
        <v>3.0</v>
      </c>
      <c r="AF1300" s="1" t="s">
        <v>593</v>
      </c>
      <c r="AG1300" s="1">
        <v>1.0</v>
      </c>
      <c r="AH1300" s="1">
        <v>0.0</v>
      </c>
      <c r="AI1300" s="1">
        <v>0.0</v>
      </c>
      <c r="AJ1300" s="1">
        <v>0.0</v>
      </c>
      <c r="AK1300" s="1">
        <v>3.0</v>
      </c>
      <c r="AL1300" s="1">
        <v>0.0</v>
      </c>
      <c r="AM1300" s="1">
        <v>0.0</v>
      </c>
      <c r="AU1300" s="1">
        <v>1.0</v>
      </c>
      <c r="AV1300" s="1" t="s">
        <v>105</v>
      </c>
      <c r="AW1300" s="1">
        <v>1.0</v>
      </c>
      <c r="AX1300" s="1">
        <v>0.0</v>
      </c>
      <c r="AY1300" s="1">
        <v>1.0</v>
      </c>
      <c r="AZ1300" s="1">
        <v>0.0</v>
      </c>
      <c r="BB1300" s="1">
        <v>-1.0</v>
      </c>
      <c r="BC1300" s="1">
        <v>1.0</v>
      </c>
      <c r="BD1300" s="1">
        <v>-1.0</v>
      </c>
      <c r="BE1300" s="1">
        <v>-1.0</v>
      </c>
      <c r="BF1300" s="1">
        <v>-1.0</v>
      </c>
      <c r="BG1300" s="1">
        <v>-1.0</v>
      </c>
      <c r="BH1300" s="1">
        <v>-1.0</v>
      </c>
      <c r="BI1300" s="1">
        <v>-1.0</v>
      </c>
      <c r="BJ1300" s="1">
        <v>1.0</v>
      </c>
      <c r="BK1300" s="1">
        <v>-1.0</v>
      </c>
      <c r="BL1300" s="1">
        <v>-1.0</v>
      </c>
      <c r="BM1300" s="1">
        <v>-1.0</v>
      </c>
      <c r="BN1300" s="1">
        <v>-1.0</v>
      </c>
      <c r="BO1300" s="1">
        <v>-1.0</v>
      </c>
      <c r="BP1300" s="1">
        <v>-1.0</v>
      </c>
      <c r="BQ1300" s="1">
        <v>-1.0</v>
      </c>
      <c r="BR1300" s="1">
        <v>-1.0</v>
      </c>
      <c r="BS1300" s="1">
        <v>-1.0</v>
      </c>
      <c r="BT1300" s="1">
        <v>-1.0</v>
      </c>
      <c r="BU1300" s="1">
        <v>1.0</v>
      </c>
      <c r="BV1300" s="1">
        <v>-1.0</v>
      </c>
      <c r="BW1300" s="1">
        <v>-1.0</v>
      </c>
      <c r="BX1300" s="1">
        <v>-1.0</v>
      </c>
      <c r="BY1300" s="1">
        <v>-1.0</v>
      </c>
      <c r="BZ1300" s="1">
        <v>1.0</v>
      </c>
      <c r="CA1300" s="1">
        <v>-1.0</v>
      </c>
      <c r="CB1300" s="1">
        <v>-1.0</v>
      </c>
      <c r="CC1300" s="1">
        <v>-1.0</v>
      </c>
      <c r="CD1300" s="1">
        <v>44088.0</v>
      </c>
    </row>
    <row r="1301">
      <c r="A1301" s="1">
        <v>328744.0</v>
      </c>
      <c r="B1301" s="1" t="s">
        <v>7085</v>
      </c>
      <c r="C1301" s="1" t="s">
        <v>7086</v>
      </c>
      <c r="D1301" s="1" t="s">
        <v>7087</v>
      </c>
      <c r="E1301" s="1" t="s">
        <v>85</v>
      </c>
      <c r="F1301" s="1" t="s">
        <v>7088</v>
      </c>
      <c r="G1301" s="1" t="s">
        <v>7089</v>
      </c>
      <c r="H1301" s="1" t="s">
        <v>7090</v>
      </c>
      <c r="I1301" s="1">
        <v>890215.0</v>
      </c>
      <c r="J1301" s="1">
        <v>40753.0</v>
      </c>
      <c r="K1301" s="1" t="s">
        <v>134</v>
      </c>
      <c r="L1301" s="1">
        <v>0.86</v>
      </c>
      <c r="M1301" s="1">
        <v>0.0</v>
      </c>
      <c r="N1301" s="1">
        <v>2.0</v>
      </c>
      <c r="O1301" s="1">
        <v>1.0</v>
      </c>
      <c r="P1301" s="1" t="s">
        <v>123</v>
      </c>
      <c r="Q1301" s="1" t="s">
        <v>124</v>
      </c>
      <c r="R1301" s="1">
        <v>40.66604</v>
      </c>
      <c r="S1301" s="1">
        <v>-73.95914</v>
      </c>
      <c r="T1301" s="1" t="s">
        <v>91</v>
      </c>
      <c r="U1301" s="1" t="s">
        <v>92</v>
      </c>
      <c r="V1301" s="1">
        <v>6.0</v>
      </c>
      <c r="W1301" s="1">
        <v>1.0</v>
      </c>
      <c r="X1301" s="1">
        <v>2.0</v>
      </c>
      <c r="Y1301" s="1">
        <v>3.0</v>
      </c>
      <c r="Z1301" s="1" t="s">
        <v>93</v>
      </c>
      <c r="AA1301" s="1" t="s">
        <v>7091</v>
      </c>
      <c r="AB1301" s="1">
        <v>165.0</v>
      </c>
      <c r="AC1301" s="1">
        <v>2.0</v>
      </c>
      <c r="AD1301" s="1">
        <v>25.0</v>
      </c>
      <c r="AE1301" s="1">
        <v>3.0</v>
      </c>
      <c r="AF1301" s="1" t="s">
        <v>313</v>
      </c>
      <c r="AG1301" s="1">
        <v>1.0</v>
      </c>
      <c r="AH1301" s="1">
        <v>19.0</v>
      </c>
      <c r="AI1301" s="1">
        <v>41.0</v>
      </c>
      <c r="AJ1301" s="1">
        <v>68.0</v>
      </c>
      <c r="AK1301" s="1">
        <v>343.0</v>
      </c>
      <c r="AL1301" s="1">
        <v>12.0</v>
      </c>
      <c r="AM1301" s="1">
        <v>2.0</v>
      </c>
      <c r="AN1301" s="1">
        <v>87.0</v>
      </c>
      <c r="AO1301" s="1">
        <v>9.0</v>
      </c>
      <c r="AP1301" s="1">
        <v>9.0</v>
      </c>
      <c r="AQ1301" s="1">
        <v>9.0</v>
      </c>
      <c r="AR1301" s="1">
        <v>9.0</v>
      </c>
      <c r="AS1301" s="1">
        <v>8.0</v>
      </c>
      <c r="AT1301" s="1">
        <v>8.0</v>
      </c>
      <c r="AU1301" s="1">
        <v>0.0</v>
      </c>
      <c r="AV1301" s="1" t="s">
        <v>96</v>
      </c>
      <c r="AW1301" s="1">
        <v>1.0</v>
      </c>
      <c r="AX1301" s="1">
        <v>1.0</v>
      </c>
      <c r="AY1301" s="1">
        <v>0.0</v>
      </c>
      <c r="AZ1301" s="1">
        <v>0.0</v>
      </c>
      <c r="BA1301" s="1">
        <v>0.13</v>
      </c>
      <c r="BB1301" s="1">
        <v>-1.0</v>
      </c>
      <c r="BC1301" s="1">
        <v>1.0</v>
      </c>
      <c r="BD1301" s="1">
        <v>-1.0</v>
      </c>
      <c r="BE1301" s="1">
        <v>-1.0</v>
      </c>
      <c r="BF1301" s="1">
        <v>-1.0</v>
      </c>
      <c r="BG1301" s="1">
        <v>-1.0</v>
      </c>
      <c r="BH1301" s="1">
        <v>1.0</v>
      </c>
      <c r="BI1301" s="1">
        <v>-1.0</v>
      </c>
      <c r="BJ1301" s="1">
        <v>1.0</v>
      </c>
      <c r="BK1301" s="1">
        <v>-1.0</v>
      </c>
      <c r="BL1301" s="1">
        <v>1.0</v>
      </c>
      <c r="BM1301" s="1">
        <v>1.0</v>
      </c>
      <c r="BN1301" s="1">
        <v>-1.0</v>
      </c>
      <c r="BO1301" s="1">
        <v>-1.0</v>
      </c>
      <c r="BP1301" s="1">
        <v>-1.0</v>
      </c>
      <c r="BQ1301" s="1">
        <v>1.0</v>
      </c>
      <c r="BR1301" s="1">
        <v>-1.0</v>
      </c>
      <c r="BS1301" s="1">
        <v>-1.0</v>
      </c>
      <c r="BT1301" s="1">
        <v>-1.0</v>
      </c>
      <c r="BU1301" s="1">
        <v>1.0</v>
      </c>
      <c r="BV1301" s="1">
        <v>1.0</v>
      </c>
      <c r="BW1301" s="1">
        <v>-1.0</v>
      </c>
      <c r="BX1301" s="1">
        <v>1.0</v>
      </c>
      <c r="BY1301" s="1">
        <v>-1.0</v>
      </c>
      <c r="BZ1301" s="1">
        <v>-1.0</v>
      </c>
      <c r="CA1301" s="1">
        <v>-1.0</v>
      </c>
      <c r="CB1301" s="1">
        <v>-1.0</v>
      </c>
      <c r="CC1301" s="1">
        <v>-1.0</v>
      </c>
      <c r="CD1301" s="1">
        <v>44117.0</v>
      </c>
    </row>
    <row r="1302">
      <c r="A1302" s="1">
        <v>3.3987887E7</v>
      </c>
      <c r="B1302" s="1" t="s">
        <v>7092</v>
      </c>
      <c r="C1302" s="1" t="s">
        <v>7093</v>
      </c>
      <c r="D1302" s="1" t="s">
        <v>7094</v>
      </c>
      <c r="E1302" s="1" t="s">
        <v>85</v>
      </c>
      <c r="F1302" s="1" t="s">
        <v>7095</v>
      </c>
      <c r="G1302" s="1" t="s">
        <v>7096</v>
      </c>
      <c r="H1302" s="1" t="s">
        <v>7097</v>
      </c>
      <c r="I1302" s="1">
        <v>2.04244117E8</v>
      </c>
      <c r="J1302" s="1">
        <v>43303.0</v>
      </c>
      <c r="K1302" s="1" t="s">
        <v>88</v>
      </c>
      <c r="L1302" s="1">
        <v>0.93</v>
      </c>
      <c r="M1302" s="1">
        <v>0.0</v>
      </c>
      <c r="N1302" s="1">
        <v>2.0</v>
      </c>
      <c r="O1302" s="1">
        <v>0.0</v>
      </c>
      <c r="P1302" s="1" t="s">
        <v>89</v>
      </c>
      <c r="Q1302" s="1" t="s">
        <v>1535</v>
      </c>
      <c r="R1302" s="1">
        <v>40.82609</v>
      </c>
      <c r="S1302" s="1">
        <v>-73.94948</v>
      </c>
      <c r="T1302" s="1" t="s">
        <v>91</v>
      </c>
      <c r="U1302" s="1" t="s">
        <v>113</v>
      </c>
      <c r="V1302" s="1">
        <v>2.0</v>
      </c>
      <c r="W1302" s="1">
        <v>1.0</v>
      </c>
      <c r="X1302" s="1">
        <v>1.0</v>
      </c>
      <c r="Y1302" s="1">
        <v>2.0</v>
      </c>
      <c r="Z1302" s="1" t="s">
        <v>93</v>
      </c>
      <c r="AA1302" s="1" t="s">
        <v>7098</v>
      </c>
      <c r="AB1302" s="1">
        <v>49.0</v>
      </c>
      <c r="AC1302" s="1">
        <v>1.0</v>
      </c>
      <c r="AD1302" s="1">
        <v>30.0</v>
      </c>
      <c r="AE1302" s="1">
        <v>1.0</v>
      </c>
      <c r="AF1302" s="1" t="s">
        <v>313</v>
      </c>
      <c r="AG1302" s="1">
        <v>1.0</v>
      </c>
      <c r="AH1302" s="1">
        <v>30.0</v>
      </c>
      <c r="AI1302" s="1">
        <v>60.0</v>
      </c>
      <c r="AJ1302" s="1">
        <v>90.0</v>
      </c>
      <c r="AK1302" s="1">
        <v>180.0</v>
      </c>
      <c r="AL1302" s="1">
        <v>11.0</v>
      </c>
      <c r="AM1302" s="1">
        <v>11.0</v>
      </c>
      <c r="AN1302" s="1">
        <v>95.0</v>
      </c>
      <c r="AO1302" s="1">
        <v>10.0</v>
      </c>
      <c r="AP1302" s="1">
        <v>10.0</v>
      </c>
      <c r="AQ1302" s="1">
        <v>10.0</v>
      </c>
      <c r="AR1302" s="1">
        <v>10.0</v>
      </c>
      <c r="AS1302" s="1">
        <v>9.0</v>
      </c>
      <c r="AT1302" s="1">
        <v>10.0</v>
      </c>
      <c r="AU1302" s="1">
        <v>0.0</v>
      </c>
      <c r="AV1302" s="1" t="s">
        <v>96</v>
      </c>
      <c r="AW1302" s="1">
        <v>2.0</v>
      </c>
      <c r="AX1302" s="1">
        <v>0.0</v>
      </c>
      <c r="AY1302" s="1">
        <v>2.0</v>
      </c>
      <c r="AZ1302" s="1">
        <v>0.0</v>
      </c>
      <c r="BA1302" s="1">
        <v>5.5</v>
      </c>
      <c r="BB1302" s="1">
        <v>-1.0</v>
      </c>
      <c r="BC1302" s="1">
        <v>1.0</v>
      </c>
      <c r="BD1302" s="1">
        <v>-1.0</v>
      </c>
      <c r="BE1302" s="1">
        <v>-1.0</v>
      </c>
      <c r="BF1302" s="1">
        <v>-1.0</v>
      </c>
      <c r="BG1302" s="1">
        <v>-1.0</v>
      </c>
      <c r="BH1302" s="1">
        <v>1.0</v>
      </c>
      <c r="BI1302" s="1">
        <v>-1.0</v>
      </c>
      <c r="BJ1302" s="1">
        <v>1.0</v>
      </c>
      <c r="BK1302" s="1">
        <v>1.0</v>
      </c>
      <c r="BL1302" s="1">
        <v>1.0</v>
      </c>
      <c r="BM1302" s="1">
        <v>-1.0</v>
      </c>
      <c r="BN1302" s="1">
        <v>1.0</v>
      </c>
      <c r="BO1302" s="1">
        <v>-1.0</v>
      </c>
      <c r="BP1302" s="1">
        <v>-1.0</v>
      </c>
      <c r="BQ1302" s="1">
        <v>-1.0</v>
      </c>
      <c r="BR1302" s="1">
        <v>-1.0</v>
      </c>
      <c r="BS1302" s="1">
        <v>1.0</v>
      </c>
      <c r="BT1302" s="1">
        <v>-1.0</v>
      </c>
      <c r="BU1302" s="1">
        <v>1.0</v>
      </c>
      <c r="BV1302" s="1">
        <v>-1.0</v>
      </c>
      <c r="BW1302" s="1">
        <v>-1.0</v>
      </c>
      <c r="BX1302" s="1">
        <v>-1.0</v>
      </c>
      <c r="BY1302" s="1">
        <v>-1.0</v>
      </c>
      <c r="BZ1302" s="1">
        <v>-1.0</v>
      </c>
      <c r="CA1302" s="1">
        <v>-1.0</v>
      </c>
      <c r="CB1302" s="1">
        <v>-1.0</v>
      </c>
      <c r="CC1302" s="1">
        <v>-1.0</v>
      </c>
      <c r="CD1302" s="1">
        <v>44155.0</v>
      </c>
    </row>
    <row r="1303">
      <c r="A1303" s="1">
        <v>2.2584277E7</v>
      </c>
      <c r="B1303" s="1" t="s">
        <v>7099</v>
      </c>
      <c r="C1303" s="1" t="s">
        <v>7100</v>
      </c>
      <c r="D1303" s="1" t="s">
        <v>7100</v>
      </c>
      <c r="E1303" s="1" t="s">
        <v>85</v>
      </c>
      <c r="I1303" s="1">
        <v>7.3377818E7</v>
      </c>
      <c r="J1303" s="1">
        <v>42512.0</v>
      </c>
      <c r="K1303" s="1" t="s">
        <v>339</v>
      </c>
      <c r="L1303" s="1">
        <v>0.0</v>
      </c>
      <c r="M1303" s="1">
        <v>0.0</v>
      </c>
      <c r="N1303" s="1">
        <v>1.0</v>
      </c>
      <c r="O1303" s="1">
        <v>1.0</v>
      </c>
      <c r="P1303" s="1" t="s">
        <v>89</v>
      </c>
      <c r="Q1303" s="1" t="s">
        <v>613</v>
      </c>
      <c r="R1303" s="1">
        <v>40.8168</v>
      </c>
      <c r="S1303" s="1">
        <v>-73.95413</v>
      </c>
      <c r="T1303" s="1" t="s">
        <v>91</v>
      </c>
      <c r="U1303" s="1" t="s">
        <v>113</v>
      </c>
      <c r="V1303" s="1">
        <v>1.0</v>
      </c>
      <c r="W1303" s="1">
        <v>1.0</v>
      </c>
      <c r="X1303" s="1">
        <v>1.0</v>
      </c>
      <c r="Y1303" s="1">
        <v>1.0</v>
      </c>
      <c r="Z1303" s="1" t="s">
        <v>93</v>
      </c>
      <c r="AA1303" s="1" t="s">
        <v>7101</v>
      </c>
      <c r="AB1303" s="1">
        <v>35.0</v>
      </c>
      <c r="AC1303" s="1">
        <v>1.0</v>
      </c>
      <c r="AD1303" s="1">
        <v>0.0</v>
      </c>
      <c r="AE1303" s="1">
        <v>1.0</v>
      </c>
      <c r="AF1303" s="1" t="s">
        <v>692</v>
      </c>
      <c r="AG1303" s="1">
        <v>1.0</v>
      </c>
      <c r="AH1303" s="1">
        <v>29.0</v>
      </c>
      <c r="AI1303" s="1">
        <v>59.0</v>
      </c>
      <c r="AJ1303" s="1">
        <v>89.0</v>
      </c>
      <c r="AK1303" s="1">
        <v>89.0</v>
      </c>
      <c r="AL1303" s="1">
        <v>0.0</v>
      </c>
      <c r="AM1303" s="1">
        <v>0.0</v>
      </c>
      <c r="AU1303" s="1">
        <v>1.0</v>
      </c>
      <c r="AV1303" s="1" t="s">
        <v>105</v>
      </c>
      <c r="AW1303" s="1">
        <v>1.0</v>
      </c>
      <c r="AX1303" s="1">
        <v>0.0</v>
      </c>
      <c r="AY1303" s="1">
        <v>1.0</v>
      </c>
      <c r="AZ1303" s="1">
        <v>0.0</v>
      </c>
      <c r="BB1303" s="1">
        <v>-1.0</v>
      </c>
      <c r="BC1303" s="1">
        <v>-1.0</v>
      </c>
      <c r="BD1303" s="1">
        <v>-1.0</v>
      </c>
      <c r="BE1303" s="1">
        <v>-1.0</v>
      </c>
      <c r="BF1303" s="1">
        <v>-1.0</v>
      </c>
      <c r="BG1303" s="1">
        <v>-1.0</v>
      </c>
      <c r="BH1303" s="1">
        <v>-1.0</v>
      </c>
      <c r="BI1303" s="1">
        <v>-1.0</v>
      </c>
      <c r="BJ1303" s="1">
        <v>-1.0</v>
      </c>
      <c r="BK1303" s="1">
        <v>-1.0</v>
      </c>
      <c r="BL1303" s="1">
        <v>-1.0</v>
      </c>
      <c r="BM1303" s="1">
        <v>-1.0</v>
      </c>
      <c r="BN1303" s="1">
        <v>-1.0</v>
      </c>
      <c r="BO1303" s="1">
        <v>-1.0</v>
      </c>
      <c r="BP1303" s="1">
        <v>-1.0</v>
      </c>
      <c r="BQ1303" s="1">
        <v>-1.0</v>
      </c>
      <c r="BR1303" s="1">
        <v>-1.0</v>
      </c>
      <c r="BS1303" s="1">
        <v>-1.0</v>
      </c>
      <c r="BT1303" s="1">
        <v>-1.0</v>
      </c>
      <c r="BU1303" s="1">
        <v>1.0</v>
      </c>
      <c r="BV1303" s="1">
        <v>-1.0</v>
      </c>
      <c r="BW1303" s="1">
        <v>-1.0</v>
      </c>
      <c r="BX1303" s="1">
        <v>-1.0</v>
      </c>
      <c r="BY1303" s="1">
        <v>-1.0</v>
      </c>
      <c r="BZ1303" s="1">
        <v>-1.0</v>
      </c>
      <c r="CA1303" s="1">
        <v>-1.0</v>
      </c>
      <c r="CB1303" s="1">
        <v>-1.0</v>
      </c>
      <c r="CC1303" s="1">
        <v>-1.0</v>
      </c>
      <c r="CD1303" s="1">
        <v>44162.0</v>
      </c>
    </row>
    <row r="1304">
      <c r="A1304" s="1">
        <v>8522756.0</v>
      </c>
      <c r="B1304" s="1" t="s">
        <v>7102</v>
      </c>
      <c r="C1304" s="1" t="s">
        <v>7103</v>
      </c>
      <c r="D1304" s="1" t="s">
        <v>7104</v>
      </c>
      <c r="E1304" s="1" t="s">
        <v>85</v>
      </c>
      <c r="I1304" s="1">
        <v>4.4875359E7</v>
      </c>
      <c r="J1304" s="1">
        <v>42269.0</v>
      </c>
      <c r="M1304" s="1">
        <v>0.0</v>
      </c>
      <c r="N1304" s="1">
        <v>2.0</v>
      </c>
      <c r="O1304" s="1">
        <v>0.0</v>
      </c>
      <c r="P1304" s="1" t="s">
        <v>89</v>
      </c>
      <c r="Q1304" s="1" t="s">
        <v>206</v>
      </c>
      <c r="R1304" s="1">
        <v>40.72184</v>
      </c>
      <c r="S1304" s="1">
        <v>-73.98165</v>
      </c>
      <c r="T1304" s="1" t="s">
        <v>91</v>
      </c>
      <c r="U1304" s="1" t="s">
        <v>214</v>
      </c>
      <c r="V1304" s="1">
        <v>2.0</v>
      </c>
      <c r="W1304" s="1">
        <v>1.0</v>
      </c>
      <c r="X1304" s="1">
        <v>1.0</v>
      </c>
      <c r="Y1304" s="1">
        <v>1.0</v>
      </c>
      <c r="Z1304" s="1" t="s">
        <v>2866</v>
      </c>
      <c r="AA1304" s="1" t="s">
        <v>7105</v>
      </c>
      <c r="AB1304" s="1">
        <v>60.0</v>
      </c>
      <c r="AC1304" s="1">
        <v>1.0</v>
      </c>
      <c r="AD1304" s="1">
        <v>0.0</v>
      </c>
      <c r="AE1304" s="1">
        <v>10.0</v>
      </c>
      <c r="AF1304" s="1" t="s">
        <v>1074</v>
      </c>
      <c r="AG1304" s="1">
        <v>1.0</v>
      </c>
      <c r="AH1304" s="1">
        <v>0.0</v>
      </c>
      <c r="AI1304" s="1">
        <v>0.0</v>
      </c>
      <c r="AJ1304" s="1">
        <v>0.0</v>
      </c>
      <c r="AK1304" s="1">
        <v>0.0</v>
      </c>
      <c r="AL1304" s="1">
        <v>0.0</v>
      </c>
      <c r="AM1304" s="1">
        <v>0.0</v>
      </c>
      <c r="AU1304" s="1">
        <v>0.0</v>
      </c>
      <c r="AV1304" s="1" t="s">
        <v>105</v>
      </c>
      <c r="AW1304" s="1">
        <v>2.0</v>
      </c>
      <c r="AX1304" s="1">
        <v>0.0</v>
      </c>
      <c r="AY1304" s="1">
        <v>0.0</v>
      </c>
      <c r="AZ1304" s="1">
        <v>2.0</v>
      </c>
      <c r="BB1304" s="1">
        <v>-1.0</v>
      </c>
      <c r="BC1304" s="1">
        <v>1.0</v>
      </c>
      <c r="BD1304" s="1">
        <v>-1.0</v>
      </c>
      <c r="BE1304" s="1">
        <v>-1.0</v>
      </c>
      <c r="BF1304" s="1">
        <v>-1.0</v>
      </c>
      <c r="BG1304" s="1">
        <v>-1.0</v>
      </c>
      <c r="BH1304" s="1">
        <v>-1.0</v>
      </c>
      <c r="BI1304" s="1">
        <v>-1.0</v>
      </c>
      <c r="BJ1304" s="1">
        <v>-1.0</v>
      </c>
      <c r="BK1304" s="1">
        <v>-1.0</v>
      </c>
      <c r="BL1304" s="1">
        <v>-1.0</v>
      </c>
      <c r="BM1304" s="1">
        <v>1.0</v>
      </c>
      <c r="BN1304" s="1">
        <v>1.0</v>
      </c>
      <c r="BO1304" s="1">
        <v>-1.0</v>
      </c>
      <c r="BP1304" s="1">
        <v>-1.0</v>
      </c>
      <c r="BQ1304" s="1">
        <v>-1.0</v>
      </c>
      <c r="BR1304" s="1">
        <v>-1.0</v>
      </c>
      <c r="BS1304" s="1">
        <v>-1.0</v>
      </c>
      <c r="BT1304" s="1">
        <v>-1.0</v>
      </c>
      <c r="BU1304" s="1">
        <v>1.0</v>
      </c>
      <c r="BV1304" s="1">
        <v>-1.0</v>
      </c>
      <c r="BW1304" s="1">
        <v>1.0</v>
      </c>
      <c r="BX1304" s="1">
        <v>-1.0</v>
      </c>
      <c r="BY1304" s="1">
        <v>-1.0</v>
      </c>
      <c r="BZ1304" s="1">
        <v>-1.0</v>
      </c>
      <c r="CA1304" s="1">
        <v>-1.0</v>
      </c>
      <c r="CB1304" s="1">
        <v>-1.0</v>
      </c>
      <c r="CC1304" s="1">
        <v>-1.0</v>
      </c>
      <c r="CD1304" s="1">
        <v>44163.0</v>
      </c>
    </row>
    <row r="1305">
      <c r="A1305" s="1">
        <v>3.2716275E7</v>
      </c>
      <c r="B1305" s="1" t="s">
        <v>7106</v>
      </c>
      <c r="C1305" s="1" t="s">
        <v>7107</v>
      </c>
      <c r="D1305" s="1" t="s">
        <v>7108</v>
      </c>
      <c r="E1305" s="1" t="s">
        <v>85</v>
      </c>
      <c r="F1305" s="1" t="s">
        <v>7109</v>
      </c>
      <c r="G1305" s="1" t="s">
        <v>7110</v>
      </c>
      <c r="H1305" s="2" t="str">
        <f>- please remove shoes at The Door</f>
        <v>#ERROR!</v>
      </c>
      <c r="I1305" s="1">
        <v>2.05764159E8</v>
      </c>
      <c r="J1305" s="1">
        <v>43309.0</v>
      </c>
      <c r="K1305" s="1" t="s">
        <v>134</v>
      </c>
      <c r="L1305" s="1">
        <v>1.0</v>
      </c>
      <c r="M1305" s="1">
        <v>0.0</v>
      </c>
      <c r="N1305" s="1">
        <v>1.0</v>
      </c>
      <c r="O1305" s="1">
        <v>0.0</v>
      </c>
      <c r="P1305" s="1" t="s">
        <v>89</v>
      </c>
      <c r="Q1305" s="1" t="s">
        <v>177</v>
      </c>
      <c r="R1305" s="1">
        <v>40.72202</v>
      </c>
      <c r="S1305" s="1">
        <v>-73.98858</v>
      </c>
      <c r="T1305" s="1" t="s">
        <v>91</v>
      </c>
      <c r="U1305" s="1" t="s">
        <v>92</v>
      </c>
      <c r="V1305" s="1">
        <v>4.0</v>
      </c>
      <c r="W1305" s="1">
        <v>1.0</v>
      </c>
      <c r="X1305" s="1">
        <v>1.0</v>
      </c>
      <c r="Y1305" s="1">
        <v>2.0</v>
      </c>
      <c r="Z1305" s="1" t="s">
        <v>93</v>
      </c>
      <c r="AA1305" s="1" t="s">
        <v>7111</v>
      </c>
      <c r="AB1305" s="1">
        <v>170.0</v>
      </c>
      <c r="AC1305" s="1">
        <v>1.0</v>
      </c>
      <c r="AD1305" s="1">
        <v>0.0</v>
      </c>
      <c r="AE1305" s="1">
        <v>2.0</v>
      </c>
      <c r="AF1305" s="1" t="s">
        <v>1554</v>
      </c>
      <c r="AG1305" s="1">
        <v>1.0</v>
      </c>
      <c r="AH1305" s="1">
        <v>0.0</v>
      </c>
      <c r="AI1305" s="1">
        <v>3.0</v>
      </c>
      <c r="AJ1305" s="1">
        <v>8.0</v>
      </c>
      <c r="AK1305" s="1">
        <v>8.0</v>
      </c>
      <c r="AL1305" s="1">
        <v>1.0</v>
      </c>
      <c r="AM1305" s="1">
        <v>1.0</v>
      </c>
      <c r="AN1305" s="1">
        <v>100.0</v>
      </c>
      <c r="AO1305" s="1">
        <v>10.0</v>
      </c>
      <c r="AP1305" s="1">
        <v>10.0</v>
      </c>
      <c r="AQ1305" s="1">
        <v>10.0</v>
      </c>
      <c r="AR1305" s="1">
        <v>10.0</v>
      </c>
      <c r="AS1305" s="1">
        <v>10.0</v>
      </c>
      <c r="AT1305" s="1">
        <v>10.0</v>
      </c>
      <c r="AU1305" s="1">
        <v>0.0</v>
      </c>
      <c r="AV1305" s="1" t="s">
        <v>96</v>
      </c>
      <c r="AW1305" s="1">
        <v>1.0</v>
      </c>
      <c r="AX1305" s="1">
        <v>1.0</v>
      </c>
      <c r="AY1305" s="1">
        <v>0.0</v>
      </c>
      <c r="AZ1305" s="1">
        <v>0.0</v>
      </c>
      <c r="BA1305" s="1">
        <v>0.7</v>
      </c>
      <c r="BB1305" s="1">
        <v>-1.0</v>
      </c>
      <c r="BC1305" s="1">
        <v>1.0</v>
      </c>
      <c r="BD1305" s="1">
        <v>-1.0</v>
      </c>
      <c r="BE1305" s="1">
        <v>-1.0</v>
      </c>
      <c r="BF1305" s="1">
        <v>-1.0</v>
      </c>
      <c r="BG1305" s="1">
        <v>-1.0</v>
      </c>
      <c r="BH1305" s="1">
        <v>-1.0</v>
      </c>
      <c r="BI1305" s="1">
        <v>-1.0</v>
      </c>
      <c r="BJ1305" s="1">
        <v>1.0</v>
      </c>
      <c r="BK1305" s="1">
        <v>-1.0</v>
      </c>
      <c r="BL1305" s="1">
        <v>-1.0</v>
      </c>
      <c r="BM1305" s="1">
        <v>1.0</v>
      </c>
      <c r="BN1305" s="1">
        <v>-1.0</v>
      </c>
      <c r="BO1305" s="1">
        <v>-1.0</v>
      </c>
      <c r="BP1305" s="1">
        <v>-1.0</v>
      </c>
      <c r="BQ1305" s="1">
        <v>-1.0</v>
      </c>
      <c r="BR1305" s="1">
        <v>-1.0</v>
      </c>
      <c r="BS1305" s="1">
        <v>-1.0</v>
      </c>
      <c r="BT1305" s="1">
        <v>-1.0</v>
      </c>
      <c r="BU1305" s="1">
        <v>1.0</v>
      </c>
      <c r="BV1305" s="1">
        <v>-1.0</v>
      </c>
      <c r="BW1305" s="1">
        <v>-1.0</v>
      </c>
      <c r="BX1305" s="1">
        <v>-1.0</v>
      </c>
      <c r="BY1305" s="1">
        <v>-1.0</v>
      </c>
      <c r="BZ1305" s="1">
        <v>-1.0</v>
      </c>
      <c r="CA1305" s="1">
        <v>-1.0</v>
      </c>
      <c r="CB1305" s="1">
        <v>-1.0</v>
      </c>
      <c r="CC1305" s="1">
        <v>-1.0</v>
      </c>
      <c r="CD1305" s="1">
        <v>44178.0</v>
      </c>
    </row>
    <row r="1306">
      <c r="A1306" s="1">
        <v>2.960919E7</v>
      </c>
      <c r="B1306" s="1" t="s">
        <v>7112</v>
      </c>
      <c r="C1306" s="1" t="s">
        <v>7113</v>
      </c>
      <c r="D1306" s="1" t="s">
        <v>7114</v>
      </c>
      <c r="E1306" s="1" t="s">
        <v>85</v>
      </c>
      <c r="F1306" s="1" t="s">
        <v>7115</v>
      </c>
      <c r="G1306" s="1" t="s">
        <v>7116</v>
      </c>
      <c r="H1306" s="2" t="str">
        <f>- no shoes in The house please</f>
        <v>#ERROR!</v>
      </c>
      <c r="I1306" s="1">
        <v>1.3758411E7</v>
      </c>
      <c r="J1306" s="1">
        <v>41730.0</v>
      </c>
      <c r="M1306" s="1">
        <v>0.0</v>
      </c>
      <c r="N1306" s="1">
        <v>1.0</v>
      </c>
      <c r="O1306" s="1">
        <v>1.0</v>
      </c>
      <c r="P1306" s="1" t="s">
        <v>89</v>
      </c>
      <c r="Q1306" s="1" t="s">
        <v>90</v>
      </c>
      <c r="R1306" s="1">
        <v>40.77807</v>
      </c>
      <c r="S1306" s="1">
        <v>-73.95003</v>
      </c>
      <c r="T1306" s="1" t="s">
        <v>91</v>
      </c>
      <c r="U1306" s="1" t="s">
        <v>92</v>
      </c>
      <c r="V1306" s="1">
        <v>1.0</v>
      </c>
      <c r="W1306" s="1">
        <v>1.0</v>
      </c>
      <c r="X1306" s="1">
        <v>1.0</v>
      </c>
      <c r="Y1306" s="1">
        <v>1.0</v>
      </c>
      <c r="Z1306" s="1" t="s">
        <v>93</v>
      </c>
      <c r="AA1306" s="1" t="s">
        <v>7117</v>
      </c>
      <c r="AB1306" s="1">
        <v>160.0</v>
      </c>
      <c r="AC1306" s="1">
        <v>1.0</v>
      </c>
      <c r="AD1306" s="1">
        <v>0.0</v>
      </c>
      <c r="AE1306" s="1">
        <v>1.0</v>
      </c>
      <c r="AF1306" s="1" t="s">
        <v>1554</v>
      </c>
      <c r="AG1306" s="1">
        <v>1.0</v>
      </c>
      <c r="AH1306" s="1">
        <v>11.0</v>
      </c>
      <c r="AI1306" s="1">
        <v>41.0</v>
      </c>
      <c r="AJ1306" s="1">
        <v>71.0</v>
      </c>
      <c r="AK1306" s="1">
        <v>71.0</v>
      </c>
      <c r="AL1306" s="1">
        <v>1.0</v>
      </c>
      <c r="AM1306" s="1">
        <v>1.0</v>
      </c>
      <c r="AU1306" s="1">
        <v>0.0</v>
      </c>
      <c r="AV1306" s="1" t="s">
        <v>96</v>
      </c>
      <c r="AW1306" s="1">
        <v>1.0</v>
      </c>
      <c r="AX1306" s="1">
        <v>1.0</v>
      </c>
      <c r="AY1306" s="1">
        <v>0.0</v>
      </c>
      <c r="AZ1306" s="1">
        <v>0.0</v>
      </c>
      <c r="BA1306" s="1">
        <v>0.15</v>
      </c>
      <c r="BB1306" s="1">
        <v>-1.0</v>
      </c>
      <c r="BC1306" s="1">
        <v>1.0</v>
      </c>
      <c r="BD1306" s="1">
        <v>-1.0</v>
      </c>
      <c r="BE1306" s="1">
        <v>-1.0</v>
      </c>
      <c r="BF1306" s="1">
        <v>-1.0</v>
      </c>
      <c r="BG1306" s="1">
        <v>-1.0</v>
      </c>
      <c r="BH1306" s="1">
        <v>1.0</v>
      </c>
      <c r="BI1306" s="1">
        <v>-1.0</v>
      </c>
      <c r="BJ1306" s="1">
        <v>-1.0</v>
      </c>
      <c r="BK1306" s="1">
        <v>-1.0</v>
      </c>
      <c r="BL1306" s="1">
        <v>1.0</v>
      </c>
      <c r="BM1306" s="1">
        <v>-1.0</v>
      </c>
      <c r="BN1306" s="1">
        <v>-1.0</v>
      </c>
      <c r="BO1306" s="1">
        <v>-1.0</v>
      </c>
      <c r="BP1306" s="1">
        <v>-1.0</v>
      </c>
      <c r="BQ1306" s="1">
        <v>-1.0</v>
      </c>
      <c r="BR1306" s="1">
        <v>-1.0</v>
      </c>
      <c r="BS1306" s="1">
        <v>-1.0</v>
      </c>
      <c r="BT1306" s="1">
        <v>-1.0</v>
      </c>
      <c r="BU1306" s="1">
        <v>1.0</v>
      </c>
      <c r="BV1306" s="1">
        <v>-1.0</v>
      </c>
      <c r="BW1306" s="1">
        <v>-1.0</v>
      </c>
      <c r="BX1306" s="1">
        <v>-1.0</v>
      </c>
      <c r="BY1306" s="1">
        <v>-1.0</v>
      </c>
      <c r="BZ1306" s="1">
        <v>1.0</v>
      </c>
      <c r="CA1306" s="1">
        <v>-1.0</v>
      </c>
      <c r="CB1306" s="1">
        <v>-1.0</v>
      </c>
      <c r="CC1306" s="1">
        <v>-1.0</v>
      </c>
      <c r="CD1306" s="1">
        <v>44196.0</v>
      </c>
    </row>
    <row r="1307">
      <c r="A1307" s="1">
        <v>3.5658004E7</v>
      </c>
      <c r="B1307" s="1" t="s">
        <v>7118</v>
      </c>
      <c r="C1307" s="1" t="s">
        <v>7119</v>
      </c>
      <c r="D1307" s="1" t="s">
        <v>7120</v>
      </c>
      <c r="E1307" s="1" t="s">
        <v>85</v>
      </c>
      <c r="F1307" s="1" t="s">
        <v>7121</v>
      </c>
      <c r="G1307" s="1" t="s">
        <v>7122</v>
      </c>
      <c r="H1307" s="1" t="s">
        <v>7123</v>
      </c>
      <c r="I1307" s="1">
        <v>7768807.0</v>
      </c>
      <c r="J1307" s="1">
        <v>41483.0</v>
      </c>
      <c r="K1307" s="1" t="s">
        <v>134</v>
      </c>
      <c r="L1307" s="1">
        <v>1.0</v>
      </c>
      <c r="M1307" s="1">
        <v>0.0</v>
      </c>
      <c r="N1307" s="1">
        <v>1.0</v>
      </c>
      <c r="O1307" s="1">
        <v>0.0</v>
      </c>
      <c r="P1307" s="1" t="s">
        <v>89</v>
      </c>
      <c r="Q1307" s="1" t="s">
        <v>90</v>
      </c>
      <c r="R1307" s="1">
        <v>40.7195</v>
      </c>
      <c r="S1307" s="1">
        <v>-73.98558</v>
      </c>
      <c r="T1307" s="1" t="s">
        <v>91</v>
      </c>
      <c r="U1307" s="1" t="s">
        <v>92</v>
      </c>
      <c r="V1307" s="1">
        <v>4.0</v>
      </c>
      <c r="W1307" s="1">
        <v>1.0</v>
      </c>
      <c r="X1307" s="1">
        <v>1.0</v>
      </c>
      <c r="Y1307" s="1">
        <v>2.0</v>
      </c>
      <c r="Z1307" s="1" t="s">
        <v>93</v>
      </c>
      <c r="AA1307" s="1" t="s">
        <v>7124</v>
      </c>
      <c r="AB1307" s="1">
        <v>200.0</v>
      </c>
      <c r="AC1307" s="1">
        <v>3.0</v>
      </c>
      <c r="AD1307" s="1">
        <v>20.0</v>
      </c>
      <c r="AE1307" s="1">
        <v>1.0</v>
      </c>
      <c r="AF1307" s="1" t="s">
        <v>2136</v>
      </c>
      <c r="AG1307" s="1">
        <v>1.0</v>
      </c>
      <c r="AH1307" s="1">
        <v>2.0</v>
      </c>
      <c r="AI1307" s="1">
        <v>8.0</v>
      </c>
      <c r="AJ1307" s="1">
        <v>21.0</v>
      </c>
      <c r="AK1307" s="1">
        <v>270.0</v>
      </c>
      <c r="AL1307" s="1">
        <v>1.0</v>
      </c>
      <c r="AM1307" s="1">
        <v>1.0</v>
      </c>
      <c r="AN1307" s="1">
        <v>100.0</v>
      </c>
      <c r="AO1307" s="1">
        <v>10.0</v>
      </c>
      <c r="AP1307" s="1">
        <v>10.0</v>
      </c>
      <c r="AQ1307" s="1">
        <v>10.0</v>
      </c>
      <c r="AR1307" s="1">
        <v>10.0</v>
      </c>
      <c r="AS1307" s="1">
        <v>10.0</v>
      </c>
      <c r="AT1307" s="1">
        <v>10.0</v>
      </c>
      <c r="AU1307" s="1">
        <v>1.0</v>
      </c>
      <c r="AV1307" s="1" t="s">
        <v>117</v>
      </c>
      <c r="AW1307" s="1">
        <v>1.0</v>
      </c>
      <c r="AX1307" s="1">
        <v>1.0</v>
      </c>
      <c r="AY1307" s="1">
        <v>0.0</v>
      </c>
      <c r="AZ1307" s="1">
        <v>0.0</v>
      </c>
      <c r="BA1307" s="1">
        <v>1.0</v>
      </c>
      <c r="BB1307" s="1">
        <v>-1.0</v>
      </c>
      <c r="BC1307" s="1">
        <v>1.0</v>
      </c>
      <c r="BD1307" s="1">
        <v>-1.0</v>
      </c>
      <c r="BE1307" s="1">
        <v>-1.0</v>
      </c>
      <c r="BF1307" s="1">
        <v>-1.0</v>
      </c>
      <c r="BG1307" s="1">
        <v>-1.0</v>
      </c>
      <c r="BH1307" s="1">
        <v>-1.0</v>
      </c>
      <c r="BI1307" s="1">
        <v>1.0</v>
      </c>
      <c r="BJ1307" s="1">
        <v>1.0</v>
      </c>
      <c r="BK1307" s="1">
        <v>-1.0</v>
      </c>
      <c r="BL1307" s="1">
        <v>-1.0</v>
      </c>
      <c r="BM1307" s="1">
        <v>1.0</v>
      </c>
      <c r="BN1307" s="1">
        <v>-1.0</v>
      </c>
      <c r="BO1307" s="1">
        <v>-1.0</v>
      </c>
      <c r="BP1307" s="1">
        <v>-1.0</v>
      </c>
      <c r="BQ1307" s="1">
        <v>1.0</v>
      </c>
      <c r="BR1307" s="1">
        <v>-1.0</v>
      </c>
      <c r="BS1307" s="1">
        <v>-1.0</v>
      </c>
      <c r="BT1307" s="1">
        <v>-1.0</v>
      </c>
      <c r="BU1307" s="1">
        <v>1.0</v>
      </c>
      <c r="BV1307" s="1">
        <v>1.0</v>
      </c>
      <c r="BW1307" s="1">
        <v>-1.0</v>
      </c>
      <c r="BX1307" s="1">
        <v>-1.0</v>
      </c>
      <c r="BY1307" s="1">
        <v>-1.0</v>
      </c>
      <c r="BZ1307" s="1">
        <v>1.0</v>
      </c>
      <c r="CA1307" s="1">
        <v>-1.0</v>
      </c>
      <c r="CB1307" s="1">
        <v>1.0</v>
      </c>
      <c r="CC1307" s="1">
        <v>-1.0</v>
      </c>
      <c r="CD1307" s="1">
        <v>44213.0</v>
      </c>
    </row>
    <row r="1308">
      <c r="A1308" s="1">
        <v>3.1511088E7</v>
      </c>
      <c r="B1308" s="1" t="s">
        <v>7125</v>
      </c>
      <c r="C1308" s="1" t="s">
        <v>7126</v>
      </c>
      <c r="D1308" s="1" t="s">
        <v>7127</v>
      </c>
      <c r="E1308" s="1" t="s">
        <v>85</v>
      </c>
      <c r="F1308" s="1" t="s">
        <v>7128</v>
      </c>
      <c r="G1308" s="1" t="s">
        <v>7129</v>
      </c>
      <c r="H1308" s="1" t="s">
        <v>7130</v>
      </c>
      <c r="I1308" s="1">
        <v>1.6738356E8</v>
      </c>
      <c r="J1308" s="1">
        <v>43112.0</v>
      </c>
      <c r="K1308" s="1" t="s">
        <v>88</v>
      </c>
      <c r="L1308" s="1">
        <v>1.0</v>
      </c>
      <c r="M1308" s="1">
        <v>0.0</v>
      </c>
      <c r="N1308" s="1">
        <v>1.0</v>
      </c>
      <c r="O1308" s="1">
        <v>0.0</v>
      </c>
      <c r="P1308" s="1" t="s">
        <v>123</v>
      </c>
      <c r="Q1308" s="1" t="s">
        <v>124</v>
      </c>
      <c r="R1308" s="1">
        <v>40.68069</v>
      </c>
      <c r="S1308" s="1">
        <v>-73.94264</v>
      </c>
      <c r="T1308" s="1" t="s">
        <v>91</v>
      </c>
      <c r="U1308" s="1" t="s">
        <v>113</v>
      </c>
      <c r="V1308" s="1">
        <v>2.0</v>
      </c>
      <c r="W1308" s="1">
        <v>1.0</v>
      </c>
      <c r="X1308" s="1">
        <v>1.0</v>
      </c>
      <c r="Y1308" s="1">
        <v>1.0</v>
      </c>
      <c r="Z1308" s="1" t="s">
        <v>93</v>
      </c>
      <c r="AA1308" s="1" t="s">
        <v>7131</v>
      </c>
      <c r="AB1308" s="1">
        <v>125.0</v>
      </c>
      <c r="AC1308" s="1">
        <v>2.0</v>
      </c>
      <c r="AD1308" s="1">
        <v>25.0</v>
      </c>
      <c r="AE1308" s="1">
        <v>1.0</v>
      </c>
      <c r="AF1308" s="1" t="s">
        <v>904</v>
      </c>
      <c r="AG1308" s="1">
        <v>1.0</v>
      </c>
      <c r="AH1308" s="1">
        <v>0.0</v>
      </c>
      <c r="AI1308" s="1">
        <v>1.0</v>
      </c>
      <c r="AJ1308" s="1">
        <v>1.0</v>
      </c>
      <c r="AK1308" s="1">
        <v>199.0</v>
      </c>
      <c r="AL1308" s="1">
        <v>2.0</v>
      </c>
      <c r="AM1308" s="1">
        <v>2.0</v>
      </c>
      <c r="AN1308" s="1">
        <v>60.0</v>
      </c>
      <c r="AO1308" s="1">
        <v>9.0</v>
      </c>
      <c r="AP1308" s="1">
        <v>9.0</v>
      </c>
      <c r="AQ1308" s="1">
        <v>9.0</v>
      </c>
      <c r="AR1308" s="1">
        <v>9.0</v>
      </c>
      <c r="AS1308" s="1">
        <v>8.0</v>
      </c>
      <c r="AT1308" s="1">
        <v>9.0</v>
      </c>
      <c r="AU1308" s="1">
        <v>0.0</v>
      </c>
      <c r="AV1308" s="1" t="s">
        <v>105</v>
      </c>
      <c r="AW1308" s="1">
        <v>1.0</v>
      </c>
      <c r="AX1308" s="1">
        <v>0.0</v>
      </c>
      <c r="AY1308" s="1">
        <v>1.0</v>
      </c>
      <c r="AZ1308" s="1">
        <v>0.0</v>
      </c>
      <c r="BA1308" s="1">
        <v>1.02</v>
      </c>
      <c r="BB1308" s="1">
        <v>-1.0</v>
      </c>
      <c r="BC1308" s="1">
        <v>1.0</v>
      </c>
      <c r="BD1308" s="1">
        <v>-1.0</v>
      </c>
      <c r="BE1308" s="1">
        <v>-1.0</v>
      </c>
      <c r="BF1308" s="1">
        <v>-1.0</v>
      </c>
      <c r="BG1308" s="1">
        <v>-1.0</v>
      </c>
      <c r="BH1308" s="1">
        <v>-1.0</v>
      </c>
      <c r="BI1308" s="1">
        <v>-1.0</v>
      </c>
      <c r="BJ1308" s="1">
        <v>1.0</v>
      </c>
      <c r="BK1308" s="1">
        <v>1.0</v>
      </c>
      <c r="BL1308" s="1">
        <v>1.0</v>
      </c>
      <c r="BM1308" s="1">
        <v>-1.0</v>
      </c>
      <c r="BN1308" s="1">
        <v>-1.0</v>
      </c>
      <c r="BO1308" s="1">
        <v>-1.0</v>
      </c>
      <c r="BP1308" s="1">
        <v>-1.0</v>
      </c>
      <c r="BQ1308" s="1">
        <v>1.0</v>
      </c>
      <c r="BR1308" s="1">
        <v>-1.0</v>
      </c>
      <c r="BS1308" s="1">
        <v>1.0</v>
      </c>
      <c r="BT1308" s="1">
        <v>-1.0</v>
      </c>
      <c r="BU1308" s="1">
        <v>1.0</v>
      </c>
      <c r="BV1308" s="1">
        <v>1.0</v>
      </c>
      <c r="BW1308" s="1">
        <v>-1.0</v>
      </c>
      <c r="BX1308" s="1">
        <v>-1.0</v>
      </c>
      <c r="BY1308" s="1">
        <v>-1.0</v>
      </c>
      <c r="BZ1308" s="1">
        <v>-1.0</v>
      </c>
      <c r="CA1308" s="1">
        <v>-1.0</v>
      </c>
      <c r="CB1308" s="1">
        <v>-1.0</v>
      </c>
      <c r="CC1308" s="1">
        <v>-1.0</v>
      </c>
      <c r="CD1308" s="1">
        <v>44269.0</v>
      </c>
    </row>
    <row r="1309">
      <c r="A1309" s="1">
        <v>3.3907731E7</v>
      </c>
      <c r="B1309" s="1" t="s">
        <v>7132</v>
      </c>
      <c r="C1309" s="1" t="s">
        <v>7133</v>
      </c>
      <c r="D1309" s="1" t="s">
        <v>7134</v>
      </c>
      <c r="E1309" s="1" t="s">
        <v>85</v>
      </c>
      <c r="G1309" s="1" t="s">
        <v>7135</v>
      </c>
      <c r="H1309" s="2" t="str">
        <f>- no shoes in The house</f>
        <v>#ERROR!</v>
      </c>
      <c r="I1309" s="1">
        <v>53621.0</v>
      </c>
      <c r="J1309" s="1">
        <v>40129.0</v>
      </c>
      <c r="K1309" s="1" t="s">
        <v>134</v>
      </c>
      <c r="L1309" s="1">
        <v>0.97</v>
      </c>
      <c r="M1309" s="1">
        <v>0.0</v>
      </c>
      <c r="N1309" s="1">
        <v>2.0</v>
      </c>
      <c r="O1309" s="1">
        <v>1.0</v>
      </c>
      <c r="P1309" s="1" t="s">
        <v>123</v>
      </c>
      <c r="Q1309" s="1" t="s">
        <v>124</v>
      </c>
      <c r="R1309" s="1">
        <v>40.69258</v>
      </c>
      <c r="S1309" s="1">
        <v>-73.93638</v>
      </c>
      <c r="T1309" s="1" t="s">
        <v>91</v>
      </c>
      <c r="U1309" s="1" t="s">
        <v>92</v>
      </c>
      <c r="V1309" s="1">
        <v>2.0</v>
      </c>
      <c r="W1309" s="1">
        <v>1.0</v>
      </c>
      <c r="X1309" s="1">
        <v>1.0</v>
      </c>
      <c r="Y1309" s="1">
        <v>1.0</v>
      </c>
      <c r="Z1309" s="1" t="s">
        <v>93</v>
      </c>
      <c r="AA1309" s="1" t="s">
        <v>7136</v>
      </c>
      <c r="AB1309" s="1">
        <v>95.0</v>
      </c>
      <c r="AC1309" s="1">
        <v>2.0</v>
      </c>
      <c r="AD1309" s="1">
        <v>40.0</v>
      </c>
      <c r="AE1309" s="1">
        <v>5.0</v>
      </c>
      <c r="AF1309" s="1" t="s">
        <v>1554</v>
      </c>
      <c r="AG1309" s="1">
        <v>1.0</v>
      </c>
      <c r="AH1309" s="1">
        <v>4.0</v>
      </c>
      <c r="AI1309" s="1">
        <v>10.0</v>
      </c>
      <c r="AJ1309" s="1">
        <v>20.0</v>
      </c>
      <c r="AK1309" s="1">
        <v>120.0</v>
      </c>
      <c r="AL1309" s="1">
        <v>3.0</v>
      </c>
      <c r="AM1309" s="1">
        <v>3.0</v>
      </c>
      <c r="AN1309" s="1">
        <v>93.0</v>
      </c>
      <c r="AO1309" s="1">
        <v>9.0</v>
      </c>
      <c r="AP1309" s="1">
        <v>9.0</v>
      </c>
      <c r="AQ1309" s="1">
        <v>10.0</v>
      </c>
      <c r="AR1309" s="1">
        <v>10.0</v>
      </c>
      <c r="AS1309" s="1">
        <v>9.0</v>
      </c>
      <c r="AT1309" s="1">
        <v>9.0</v>
      </c>
      <c r="AU1309" s="1">
        <v>0.0</v>
      </c>
      <c r="AV1309" s="1" t="s">
        <v>96</v>
      </c>
      <c r="AW1309" s="1">
        <v>2.0</v>
      </c>
      <c r="AX1309" s="1">
        <v>2.0</v>
      </c>
      <c r="AY1309" s="1">
        <v>0.0</v>
      </c>
      <c r="AZ1309" s="1">
        <v>0.0</v>
      </c>
      <c r="BA1309" s="1">
        <v>2.09</v>
      </c>
      <c r="BB1309" s="1">
        <v>-1.0</v>
      </c>
      <c r="BC1309" s="1">
        <v>1.0</v>
      </c>
      <c r="BD1309" s="1">
        <v>-1.0</v>
      </c>
      <c r="BE1309" s="1">
        <v>-1.0</v>
      </c>
      <c r="BF1309" s="1">
        <v>-1.0</v>
      </c>
      <c r="BG1309" s="1">
        <v>-1.0</v>
      </c>
      <c r="BH1309" s="1">
        <v>1.0</v>
      </c>
      <c r="BI1309" s="1">
        <v>-1.0</v>
      </c>
      <c r="BJ1309" s="1">
        <v>1.0</v>
      </c>
      <c r="BK1309" s="1">
        <v>1.0</v>
      </c>
      <c r="BL1309" s="1">
        <v>1.0</v>
      </c>
      <c r="BM1309" s="1">
        <v>1.0</v>
      </c>
      <c r="BN1309" s="1">
        <v>-1.0</v>
      </c>
      <c r="BO1309" s="1">
        <v>-1.0</v>
      </c>
      <c r="BP1309" s="1">
        <v>-1.0</v>
      </c>
      <c r="BQ1309" s="1">
        <v>1.0</v>
      </c>
      <c r="BR1309" s="1">
        <v>1.0</v>
      </c>
      <c r="BS1309" s="1">
        <v>-1.0</v>
      </c>
      <c r="BT1309" s="1">
        <v>-1.0</v>
      </c>
      <c r="BU1309" s="1">
        <v>1.0</v>
      </c>
      <c r="BV1309" s="1">
        <v>1.0</v>
      </c>
      <c r="BW1309" s="1">
        <v>-1.0</v>
      </c>
      <c r="BX1309" s="1">
        <v>1.0</v>
      </c>
      <c r="BY1309" s="1">
        <v>-1.0</v>
      </c>
      <c r="BZ1309" s="1">
        <v>1.0</v>
      </c>
      <c r="CA1309" s="1">
        <v>-1.0</v>
      </c>
      <c r="CB1309" s="1">
        <v>-1.0</v>
      </c>
      <c r="CC1309" s="1">
        <v>-1.0</v>
      </c>
      <c r="CD1309" s="1">
        <v>44285.0</v>
      </c>
    </row>
    <row r="1310">
      <c r="A1310" s="1">
        <v>8368928.0</v>
      </c>
      <c r="B1310" s="1" t="s">
        <v>7137</v>
      </c>
      <c r="C1310" s="1" t="s">
        <v>7138</v>
      </c>
      <c r="D1310" s="1" t="s">
        <v>7139</v>
      </c>
      <c r="E1310" s="1" t="s">
        <v>85</v>
      </c>
      <c r="F1310" s="1" t="s">
        <v>7140</v>
      </c>
      <c r="G1310" s="1" t="s">
        <v>7141</v>
      </c>
      <c r="I1310" s="1">
        <v>1.5789077E7</v>
      </c>
      <c r="J1310" s="1">
        <v>41779.0</v>
      </c>
      <c r="M1310" s="1">
        <v>0.0</v>
      </c>
      <c r="N1310" s="1">
        <v>1.0</v>
      </c>
      <c r="O1310" s="1">
        <v>1.0</v>
      </c>
      <c r="P1310" s="1" t="s">
        <v>89</v>
      </c>
      <c r="Q1310" s="1" t="s">
        <v>273</v>
      </c>
      <c r="R1310" s="1">
        <v>40.74716</v>
      </c>
      <c r="S1310" s="1">
        <v>-73.9760699999999</v>
      </c>
      <c r="T1310" s="1" t="s">
        <v>91</v>
      </c>
      <c r="U1310" s="1" t="s">
        <v>92</v>
      </c>
      <c r="V1310" s="1">
        <v>5.0</v>
      </c>
      <c r="W1310" s="1">
        <v>1.0</v>
      </c>
      <c r="X1310" s="1">
        <v>2.0</v>
      </c>
      <c r="Y1310" s="1">
        <v>2.0</v>
      </c>
      <c r="Z1310" s="1" t="s">
        <v>93</v>
      </c>
      <c r="AA1310" s="1" t="s">
        <v>7142</v>
      </c>
      <c r="AB1310" s="1">
        <v>500.0</v>
      </c>
      <c r="AC1310" s="1">
        <v>1.0</v>
      </c>
      <c r="AD1310" s="1">
        <v>0.0</v>
      </c>
      <c r="AE1310" s="1">
        <v>1.0</v>
      </c>
      <c r="AF1310" s="1" t="s">
        <v>640</v>
      </c>
      <c r="AG1310" s="1">
        <v>1.0</v>
      </c>
      <c r="AH1310" s="1">
        <v>0.0</v>
      </c>
      <c r="AI1310" s="1">
        <v>0.0</v>
      </c>
      <c r="AJ1310" s="1">
        <v>0.0</v>
      </c>
      <c r="AK1310" s="1">
        <v>0.0</v>
      </c>
      <c r="AL1310" s="1">
        <v>1.0</v>
      </c>
      <c r="AM1310" s="1">
        <v>0.0</v>
      </c>
      <c r="AN1310" s="1">
        <v>100.0</v>
      </c>
      <c r="AO1310" s="1">
        <v>10.0</v>
      </c>
      <c r="AP1310" s="1">
        <v>10.0</v>
      </c>
      <c r="AQ1310" s="1">
        <v>10.0</v>
      </c>
      <c r="AR1310" s="1">
        <v>10.0</v>
      </c>
      <c r="AS1310" s="1">
        <v>10.0</v>
      </c>
      <c r="AT1310" s="1">
        <v>10.0</v>
      </c>
      <c r="AU1310" s="1">
        <v>0.0</v>
      </c>
      <c r="AV1310" s="1" t="s">
        <v>117</v>
      </c>
      <c r="AW1310" s="1">
        <v>1.0</v>
      </c>
      <c r="AX1310" s="1">
        <v>1.0</v>
      </c>
      <c r="AY1310" s="1">
        <v>0.0</v>
      </c>
      <c r="AZ1310" s="1">
        <v>0.0</v>
      </c>
      <c r="BA1310" s="1">
        <v>0.02</v>
      </c>
      <c r="BB1310" s="1">
        <v>-1.0</v>
      </c>
      <c r="BC1310" s="1">
        <v>1.0</v>
      </c>
      <c r="BD1310" s="1">
        <v>-1.0</v>
      </c>
      <c r="BE1310" s="1">
        <v>-1.0</v>
      </c>
      <c r="BF1310" s="1">
        <v>-1.0</v>
      </c>
      <c r="BG1310" s="1">
        <v>-1.0</v>
      </c>
      <c r="BH1310" s="1">
        <v>-1.0</v>
      </c>
      <c r="BI1310" s="1">
        <v>-1.0</v>
      </c>
      <c r="BJ1310" s="1">
        <v>1.0</v>
      </c>
      <c r="BK1310" s="1">
        <v>-1.0</v>
      </c>
      <c r="BL1310" s="1">
        <v>-1.0</v>
      </c>
      <c r="BM1310" s="1">
        <v>-1.0</v>
      </c>
      <c r="BN1310" s="1">
        <v>1.0</v>
      </c>
      <c r="BO1310" s="1">
        <v>-1.0</v>
      </c>
      <c r="BP1310" s="1">
        <v>-1.0</v>
      </c>
      <c r="BQ1310" s="1">
        <v>-1.0</v>
      </c>
      <c r="BR1310" s="1">
        <v>-1.0</v>
      </c>
      <c r="BS1310" s="1">
        <v>-1.0</v>
      </c>
      <c r="BT1310" s="1">
        <v>-1.0</v>
      </c>
      <c r="BU1310" s="1">
        <v>1.0</v>
      </c>
      <c r="BV1310" s="1">
        <v>-1.0</v>
      </c>
      <c r="BW1310" s="1">
        <v>-1.0</v>
      </c>
      <c r="BX1310" s="1">
        <v>-1.0</v>
      </c>
      <c r="BY1310" s="1">
        <v>-1.0</v>
      </c>
      <c r="BZ1310" s="1">
        <v>-1.0</v>
      </c>
      <c r="CA1310" s="1">
        <v>-1.0</v>
      </c>
      <c r="CB1310" s="1">
        <v>-1.0</v>
      </c>
      <c r="CC1310" s="1">
        <v>-1.0</v>
      </c>
      <c r="CD1310" s="1">
        <v>44293.0</v>
      </c>
    </row>
    <row r="1311">
      <c r="A1311" s="1">
        <v>1.1602574E7</v>
      </c>
      <c r="B1311" s="1" t="s">
        <v>7143</v>
      </c>
      <c r="C1311" s="1" t="s">
        <v>7144</v>
      </c>
      <c r="D1311" s="1" t="s">
        <v>7145</v>
      </c>
      <c r="E1311" s="1" t="s">
        <v>85</v>
      </c>
      <c r="F1311" s="1" t="s">
        <v>7146</v>
      </c>
      <c r="G1311" s="1" t="s">
        <v>7147</v>
      </c>
      <c r="H1311" s="1" t="s">
        <v>7148</v>
      </c>
      <c r="I1311" s="1">
        <v>1.6899697E7</v>
      </c>
      <c r="J1311" s="1">
        <v>41807.0</v>
      </c>
      <c r="M1311" s="1">
        <v>0.0</v>
      </c>
      <c r="N1311" s="1">
        <v>1.0</v>
      </c>
      <c r="O1311" s="1">
        <v>0.0</v>
      </c>
      <c r="P1311" s="1" t="s">
        <v>89</v>
      </c>
      <c r="Q1311" s="1" t="s">
        <v>90</v>
      </c>
      <c r="R1311" s="1">
        <v>40.71854</v>
      </c>
      <c r="S1311" s="1">
        <v>-73.98362</v>
      </c>
      <c r="T1311" s="1" t="s">
        <v>91</v>
      </c>
      <c r="U1311" s="1" t="s">
        <v>113</v>
      </c>
      <c r="V1311" s="1">
        <v>2.0</v>
      </c>
      <c r="W1311" s="1">
        <v>1.0</v>
      </c>
      <c r="X1311" s="1">
        <v>1.0</v>
      </c>
      <c r="Y1311" s="1">
        <v>1.0</v>
      </c>
      <c r="Z1311" s="1" t="s">
        <v>93</v>
      </c>
      <c r="AA1311" s="1" t="s">
        <v>7149</v>
      </c>
      <c r="AB1311" s="1">
        <v>250.0</v>
      </c>
      <c r="AC1311" s="1">
        <v>1.0</v>
      </c>
      <c r="AD1311" s="1">
        <v>0.0</v>
      </c>
      <c r="AE1311" s="1">
        <v>2.0</v>
      </c>
      <c r="AF1311" s="1" t="s">
        <v>393</v>
      </c>
      <c r="AG1311" s="1">
        <v>1.0</v>
      </c>
      <c r="AH1311" s="1">
        <v>0.0</v>
      </c>
      <c r="AI1311" s="1">
        <v>0.0</v>
      </c>
      <c r="AJ1311" s="1">
        <v>0.0</v>
      </c>
      <c r="AK1311" s="1">
        <v>0.0</v>
      </c>
      <c r="AL1311" s="1">
        <v>2.0</v>
      </c>
      <c r="AM1311" s="1">
        <v>0.0</v>
      </c>
      <c r="AN1311" s="1">
        <v>80.0</v>
      </c>
      <c r="AO1311" s="1">
        <v>9.0</v>
      </c>
      <c r="AP1311" s="1">
        <v>7.0</v>
      </c>
      <c r="AQ1311" s="1">
        <v>8.0</v>
      </c>
      <c r="AR1311" s="1">
        <v>9.0</v>
      </c>
      <c r="AS1311" s="1">
        <v>8.0</v>
      </c>
      <c r="AT1311" s="1">
        <v>7.0</v>
      </c>
      <c r="AU1311" s="1">
        <v>1.0</v>
      </c>
      <c r="AV1311" s="1" t="s">
        <v>117</v>
      </c>
      <c r="AW1311" s="1">
        <v>1.0</v>
      </c>
      <c r="AX1311" s="1">
        <v>0.0</v>
      </c>
      <c r="AY1311" s="1">
        <v>1.0</v>
      </c>
      <c r="AZ1311" s="1">
        <v>0.0</v>
      </c>
      <c r="BA1311" s="1">
        <v>0.07</v>
      </c>
      <c r="BB1311" s="1">
        <v>1.0</v>
      </c>
      <c r="BC1311" s="1">
        <v>-1.0</v>
      </c>
      <c r="BD1311" s="1">
        <v>-1.0</v>
      </c>
      <c r="BE1311" s="1">
        <v>-1.0</v>
      </c>
      <c r="BF1311" s="1">
        <v>-1.0</v>
      </c>
      <c r="BG1311" s="1">
        <v>-1.0</v>
      </c>
      <c r="BH1311" s="1">
        <v>-1.0</v>
      </c>
      <c r="BI1311" s="1">
        <v>-1.0</v>
      </c>
      <c r="BJ1311" s="1">
        <v>1.0</v>
      </c>
      <c r="BK1311" s="1">
        <v>-1.0</v>
      </c>
      <c r="BL1311" s="1">
        <v>-1.0</v>
      </c>
      <c r="BM1311" s="1">
        <v>1.0</v>
      </c>
      <c r="BN1311" s="1">
        <v>-1.0</v>
      </c>
      <c r="BO1311" s="1">
        <v>-1.0</v>
      </c>
      <c r="BP1311" s="1">
        <v>-1.0</v>
      </c>
      <c r="BQ1311" s="1">
        <v>-1.0</v>
      </c>
      <c r="BR1311" s="1">
        <v>-1.0</v>
      </c>
      <c r="BS1311" s="1">
        <v>-1.0</v>
      </c>
      <c r="BT1311" s="1">
        <v>-1.0</v>
      </c>
      <c r="BU1311" s="1">
        <v>1.0</v>
      </c>
      <c r="BV1311" s="1">
        <v>-1.0</v>
      </c>
      <c r="BW1311" s="1">
        <v>-1.0</v>
      </c>
      <c r="BX1311" s="1">
        <v>-1.0</v>
      </c>
      <c r="BY1311" s="1">
        <v>-1.0</v>
      </c>
      <c r="BZ1311" s="1">
        <v>-1.0</v>
      </c>
      <c r="CA1311" s="1">
        <v>-1.0</v>
      </c>
      <c r="CB1311" s="1">
        <v>-1.0</v>
      </c>
      <c r="CC1311" s="1">
        <v>-1.0</v>
      </c>
      <c r="CD1311" s="1">
        <v>44307.0</v>
      </c>
    </row>
    <row r="1312">
      <c r="A1312" s="1">
        <v>3.4338645E7</v>
      </c>
      <c r="B1312" s="1" t="s">
        <v>7150</v>
      </c>
      <c r="C1312" s="1" t="s">
        <v>7151</v>
      </c>
      <c r="D1312" s="1" t="s">
        <v>7152</v>
      </c>
      <c r="E1312" s="1" t="s">
        <v>85</v>
      </c>
      <c r="F1312" s="1" t="s">
        <v>7153</v>
      </c>
      <c r="G1312" s="1" t="s">
        <v>7154</v>
      </c>
      <c r="I1312" s="1">
        <v>2.3327018E8</v>
      </c>
      <c r="J1312" s="1">
        <v>43464.0</v>
      </c>
      <c r="K1312" s="1" t="s">
        <v>339</v>
      </c>
      <c r="L1312" s="1">
        <v>0.25</v>
      </c>
      <c r="M1312" s="1">
        <v>0.0</v>
      </c>
      <c r="N1312" s="1">
        <v>1.0</v>
      </c>
      <c r="O1312" s="1">
        <v>1.0</v>
      </c>
      <c r="P1312" s="1" t="s">
        <v>89</v>
      </c>
      <c r="Q1312" s="1" t="s">
        <v>391</v>
      </c>
      <c r="R1312" s="1">
        <v>40.74386</v>
      </c>
      <c r="S1312" s="1">
        <v>-73.99344</v>
      </c>
      <c r="T1312" s="1" t="s">
        <v>91</v>
      </c>
      <c r="U1312" s="1" t="s">
        <v>113</v>
      </c>
      <c r="V1312" s="1">
        <v>1.0</v>
      </c>
      <c r="W1312" s="1">
        <v>1.0</v>
      </c>
      <c r="X1312" s="1">
        <v>1.0</v>
      </c>
      <c r="Y1312" s="1">
        <v>1.0</v>
      </c>
      <c r="Z1312" s="1" t="s">
        <v>93</v>
      </c>
      <c r="AA1312" s="1" t="s">
        <v>7155</v>
      </c>
      <c r="AB1312" s="1">
        <v>85.0</v>
      </c>
      <c r="AC1312" s="1">
        <v>1.0</v>
      </c>
      <c r="AD1312" s="1">
        <v>0.0</v>
      </c>
      <c r="AE1312" s="1">
        <v>30.0</v>
      </c>
      <c r="AF1312" s="1" t="s">
        <v>179</v>
      </c>
      <c r="AG1312" s="1">
        <v>1.0</v>
      </c>
      <c r="AH1312" s="1">
        <v>2.0</v>
      </c>
      <c r="AI1312" s="1">
        <v>2.0</v>
      </c>
      <c r="AJ1312" s="1">
        <v>2.0</v>
      </c>
      <c r="AK1312" s="1">
        <v>69.0</v>
      </c>
      <c r="AL1312" s="1">
        <v>1.0</v>
      </c>
      <c r="AM1312" s="1">
        <v>1.0</v>
      </c>
      <c r="AU1312" s="1">
        <v>1.0</v>
      </c>
      <c r="AV1312" s="1" t="s">
        <v>105</v>
      </c>
      <c r="AW1312" s="1">
        <v>1.0</v>
      </c>
      <c r="AX1312" s="1">
        <v>0.0</v>
      </c>
      <c r="AY1312" s="1">
        <v>1.0</v>
      </c>
      <c r="AZ1312" s="1">
        <v>0.0</v>
      </c>
      <c r="BA1312" s="1">
        <v>0.48</v>
      </c>
      <c r="BB1312" s="1">
        <v>-1.0</v>
      </c>
      <c r="BC1312" s="1">
        <v>1.0</v>
      </c>
      <c r="BD1312" s="1">
        <v>-1.0</v>
      </c>
      <c r="BE1312" s="1">
        <v>-1.0</v>
      </c>
      <c r="BF1312" s="1">
        <v>-1.0</v>
      </c>
      <c r="BG1312" s="1">
        <v>-1.0</v>
      </c>
      <c r="BH1312" s="1">
        <v>-1.0</v>
      </c>
      <c r="BI1312" s="1">
        <v>-1.0</v>
      </c>
      <c r="BJ1312" s="1">
        <v>1.0</v>
      </c>
      <c r="BK1312" s="1">
        <v>-1.0</v>
      </c>
      <c r="BL1312" s="1">
        <v>-1.0</v>
      </c>
      <c r="BM1312" s="1">
        <v>1.0</v>
      </c>
      <c r="BN1312" s="1">
        <v>-1.0</v>
      </c>
      <c r="BO1312" s="1">
        <v>-1.0</v>
      </c>
      <c r="BP1312" s="1">
        <v>-1.0</v>
      </c>
      <c r="BQ1312" s="1">
        <v>-1.0</v>
      </c>
      <c r="BR1312" s="1">
        <v>-1.0</v>
      </c>
      <c r="BS1312" s="1">
        <v>-1.0</v>
      </c>
      <c r="BT1312" s="1">
        <v>-1.0</v>
      </c>
      <c r="BU1312" s="1">
        <v>1.0</v>
      </c>
      <c r="BV1312" s="1">
        <v>-1.0</v>
      </c>
      <c r="BW1312" s="1">
        <v>-1.0</v>
      </c>
      <c r="BX1312" s="1">
        <v>-1.0</v>
      </c>
      <c r="BY1312" s="1">
        <v>-1.0</v>
      </c>
      <c r="BZ1312" s="1">
        <v>-1.0</v>
      </c>
      <c r="CA1312" s="1">
        <v>1.0</v>
      </c>
      <c r="CB1312" s="1">
        <v>-1.0</v>
      </c>
      <c r="CC1312" s="1">
        <v>1.0</v>
      </c>
      <c r="CD1312" s="1">
        <v>44312.0</v>
      </c>
    </row>
    <row r="1313">
      <c r="A1313" s="1">
        <v>9298895.0</v>
      </c>
      <c r="B1313" s="1" t="s">
        <v>7156</v>
      </c>
      <c r="C1313" s="1" t="s">
        <v>7157</v>
      </c>
      <c r="D1313" s="1" t="s">
        <v>7158</v>
      </c>
      <c r="E1313" s="1" t="s">
        <v>85</v>
      </c>
      <c r="F1313" s="1" t="s">
        <v>7159</v>
      </c>
      <c r="G1313" s="1" t="s">
        <v>7160</v>
      </c>
      <c r="H1313" s="1" t="s">
        <v>7161</v>
      </c>
      <c r="I1313" s="1">
        <v>3856750.0</v>
      </c>
      <c r="J1313" s="1">
        <v>41195.0</v>
      </c>
      <c r="M1313" s="1">
        <v>0.0</v>
      </c>
      <c r="N1313" s="1">
        <v>2.0</v>
      </c>
      <c r="O1313" s="1">
        <v>0.0</v>
      </c>
      <c r="P1313" s="1" t="s">
        <v>89</v>
      </c>
      <c r="Q1313" s="1" t="s">
        <v>206</v>
      </c>
      <c r="R1313" s="1">
        <v>40.72283</v>
      </c>
      <c r="S1313" s="1">
        <v>-73.98356</v>
      </c>
      <c r="T1313" s="1" t="s">
        <v>91</v>
      </c>
      <c r="U1313" s="1" t="s">
        <v>113</v>
      </c>
      <c r="V1313" s="1">
        <v>1.0</v>
      </c>
      <c r="W1313" s="1">
        <v>1.0</v>
      </c>
      <c r="X1313" s="1">
        <v>1.0</v>
      </c>
      <c r="Y1313" s="1">
        <v>1.0</v>
      </c>
      <c r="Z1313" s="1" t="s">
        <v>93</v>
      </c>
      <c r="AA1313" s="1" t="s">
        <v>7162</v>
      </c>
      <c r="AB1313" s="1">
        <v>60.0</v>
      </c>
      <c r="AC1313" s="1">
        <v>1.0</v>
      </c>
      <c r="AD1313" s="1">
        <v>0.0</v>
      </c>
      <c r="AE1313" s="1">
        <v>7.0</v>
      </c>
      <c r="AF1313" s="1" t="s">
        <v>452</v>
      </c>
      <c r="AG1313" s="1">
        <v>1.0</v>
      </c>
      <c r="AH1313" s="1">
        <v>0.0</v>
      </c>
      <c r="AI1313" s="1">
        <v>0.0</v>
      </c>
      <c r="AJ1313" s="1">
        <v>0.0</v>
      </c>
      <c r="AK1313" s="1">
        <v>0.0</v>
      </c>
      <c r="AL1313" s="1">
        <v>6.0</v>
      </c>
      <c r="AM1313" s="1">
        <v>0.0</v>
      </c>
      <c r="AN1313" s="1">
        <v>93.0</v>
      </c>
      <c r="AO1313" s="1">
        <v>10.0</v>
      </c>
      <c r="AP1313" s="1">
        <v>9.0</v>
      </c>
      <c r="AQ1313" s="1">
        <v>10.0</v>
      </c>
      <c r="AR1313" s="1">
        <v>10.0</v>
      </c>
      <c r="AS1313" s="1">
        <v>10.0</v>
      </c>
      <c r="AT1313" s="1">
        <v>10.0</v>
      </c>
      <c r="AU1313" s="1">
        <v>1.0</v>
      </c>
      <c r="AV1313" s="1" t="s">
        <v>96</v>
      </c>
      <c r="AW1313" s="1">
        <v>2.0</v>
      </c>
      <c r="AX1313" s="1">
        <v>0.0</v>
      </c>
      <c r="AY1313" s="1">
        <v>2.0</v>
      </c>
      <c r="AZ1313" s="1">
        <v>0.0</v>
      </c>
      <c r="BA1313" s="1">
        <v>0.18</v>
      </c>
      <c r="BB1313" s="1">
        <v>-1.0</v>
      </c>
      <c r="BC1313" s="1">
        <v>1.0</v>
      </c>
      <c r="BD1313" s="1">
        <v>-1.0</v>
      </c>
      <c r="BE1313" s="1">
        <v>-1.0</v>
      </c>
      <c r="BF1313" s="1">
        <v>-1.0</v>
      </c>
      <c r="BG1313" s="1">
        <v>-1.0</v>
      </c>
      <c r="BH1313" s="1">
        <v>-1.0</v>
      </c>
      <c r="BI1313" s="1">
        <v>-1.0</v>
      </c>
      <c r="BJ1313" s="1">
        <v>-1.0</v>
      </c>
      <c r="BK1313" s="1">
        <v>-1.0</v>
      </c>
      <c r="BL1313" s="1">
        <v>-1.0</v>
      </c>
      <c r="BM1313" s="1">
        <v>1.0</v>
      </c>
      <c r="BN1313" s="1">
        <v>1.0</v>
      </c>
      <c r="BO1313" s="1">
        <v>-1.0</v>
      </c>
      <c r="BP1313" s="1">
        <v>-1.0</v>
      </c>
      <c r="BQ1313" s="1">
        <v>-1.0</v>
      </c>
      <c r="BR1313" s="1">
        <v>-1.0</v>
      </c>
      <c r="BS1313" s="1">
        <v>-1.0</v>
      </c>
      <c r="BT1313" s="1">
        <v>-1.0</v>
      </c>
      <c r="BU1313" s="1">
        <v>1.0</v>
      </c>
      <c r="BV1313" s="1">
        <v>-1.0</v>
      </c>
      <c r="BW1313" s="1">
        <v>-1.0</v>
      </c>
      <c r="BX1313" s="1">
        <v>-1.0</v>
      </c>
      <c r="BY1313" s="1">
        <v>-1.0</v>
      </c>
      <c r="BZ1313" s="1">
        <v>-1.0</v>
      </c>
      <c r="CA1313" s="1">
        <v>-1.0</v>
      </c>
      <c r="CB1313" s="1">
        <v>-1.0</v>
      </c>
      <c r="CC1313" s="1">
        <v>-1.0</v>
      </c>
      <c r="CD1313" s="1">
        <v>44332.0</v>
      </c>
    </row>
    <row r="1314">
      <c r="A1314" s="1">
        <v>2.1925948E7</v>
      </c>
      <c r="B1314" s="1" t="s">
        <v>7163</v>
      </c>
      <c r="C1314" s="1" t="s">
        <v>7164</v>
      </c>
      <c r="D1314" s="1" t="s">
        <v>7164</v>
      </c>
      <c r="E1314" s="1" t="s">
        <v>85</v>
      </c>
      <c r="H1314" s="1" t="s">
        <v>7165</v>
      </c>
      <c r="I1314" s="1">
        <v>8.3004119E7</v>
      </c>
      <c r="J1314" s="1">
        <v>42562.0</v>
      </c>
      <c r="M1314" s="1">
        <v>0.0</v>
      </c>
      <c r="N1314" s="1">
        <v>1.0</v>
      </c>
      <c r="O1314" s="1">
        <v>0.0</v>
      </c>
      <c r="P1314" s="1" t="s">
        <v>123</v>
      </c>
      <c r="Q1314" s="1" t="s">
        <v>296</v>
      </c>
      <c r="R1314" s="1">
        <v>40.73307</v>
      </c>
      <c r="S1314" s="1">
        <v>-73.95275</v>
      </c>
      <c r="T1314" s="1" t="s">
        <v>91</v>
      </c>
      <c r="U1314" s="1" t="s">
        <v>92</v>
      </c>
      <c r="V1314" s="1">
        <v>2.0</v>
      </c>
      <c r="W1314" s="1">
        <v>1.0</v>
      </c>
      <c r="X1314" s="1">
        <v>2.0</v>
      </c>
      <c r="Y1314" s="1">
        <v>1.0</v>
      </c>
      <c r="Z1314" s="1" t="s">
        <v>93</v>
      </c>
      <c r="AA1314" s="1" t="s">
        <v>7166</v>
      </c>
      <c r="AB1314" s="1">
        <v>120.0</v>
      </c>
      <c r="AC1314" s="1">
        <v>1.0</v>
      </c>
      <c r="AD1314" s="1">
        <v>0.0</v>
      </c>
      <c r="AE1314" s="1">
        <v>1.0</v>
      </c>
      <c r="AF1314" s="1" t="s">
        <v>429</v>
      </c>
      <c r="AG1314" s="1">
        <v>1.0</v>
      </c>
      <c r="AH1314" s="1">
        <v>0.0</v>
      </c>
      <c r="AI1314" s="1">
        <v>0.0</v>
      </c>
      <c r="AJ1314" s="1">
        <v>0.0</v>
      </c>
      <c r="AK1314" s="1">
        <v>0.0</v>
      </c>
      <c r="AL1314" s="1">
        <v>0.0</v>
      </c>
      <c r="AM1314" s="1">
        <v>0.0</v>
      </c>
      <c r="AU1314" s="1">
        <v>1.0</v>
      </c>
      <c r="AV1314" s="1" t="s">
        <v>105</v>
      </c>
      <c r="AW1314" s="1">
        <v>1.0</v>
      </c>
      <c r="AX1314" s="1">
        <v>1.0</v>
      </c>
      <c r="AY1314" s="1">
        <v>0.0</v>
      </c>
      <c r="AZ1314" s="1">
        <v>0.0</v>
      </c>
      <c r="BB1314" s="1">
        <v>-1.0</v>
      </c>
      <c r="BC1314" s="1">
        <v>1.0</v>
      </c>
      <c r="BD1314" s="1">
        <v>-1.0</v>
      </c>
      <c r="BE1314" s="1">
        <v>-1.0</v>
      </c>
      <c r="BF1314" s="1">
        <v>-1.0</v>
      </c>
      <c r="BG1314" s="1">
        <v>-1.0</v>
      </c>
      <c r="BH1314" s="1">
        <v>-1.0</v>
      </c>
      <c r="BI1314" s="1">
        <v>1.0</v>
      </c>
      <c r="BJ1314" s="1">
        <v>1.0</v>
      </c>
      <c r="BK1314" s="1">
        <v>-1.0</v>
      </c>
      <c r="BL1314" s="1">
        <v>-1.0</v>
      </c>
      <c r="BM1314" s="1">
        <v>-1.0</v>
      </c>
      <c r="BN1314" s="1">
        <v>-1.0</v>
      </c>
      <c r="BO1314" s="1">
        <v>-1.0</v>
      </c>
      <c r="BP1314" s="1">
        <v>-1.0</v>
      </c>
      <c r="BQ1314" s="1">
        <v>-1.0</v>
      </c>
      <c r="BR1314" s="1">
        <v>-1.0</v>
      </c>
      <c r="BS1314" s="1">
        <v>-1.0</v>
      </c>
      <c r="BT1314" s="1">
        <v>-1.0</v>
      </c>
      <c r="BU1314" s="1">
        <v>1.0</v>
      </c>
      <c r="BV1314" s="1">
        <v>-1.0</v>
      </c>
      <c r="BW1314" s="1">
        <v>-1.0</v>
      </c>
      <c r="BX1314" s="1">
        <v>-1.0</v>
      </c>
      <c r="BY1314" s="1">
        <v>-1.0</v>
      </c>
      <c r="BZ1314" s="1">
        <v>-1.0</v>
      </c>
      <c r="CA1314" s="1">
        <v>-1.0</v>
      </c>
      <c r="CB1314" s="1">
        <v>-1.0</v>
      </c>
      <c r="CC1314" s="1">
        <v>-1.0</v>
      </c>
      <c r="CD1314" s="1">
        <v>44408.0</v>
      </c>
    </row>
    <row r="1315">
      <c r="A1315" s="1">
        <v>9824807.0</v>
      </c>
      <c r="B1315" s="1" t="s">
        <v>7167</v>
      </c>
      <c r="C1315" s="1" t="s">
        <v>7168</v>
      </c>
      <c r="D1315" s="1" t="s">
        <v>7169</v>
      </c>
      <c r="E1315" s="1" t="s">
        <v>85</v>
      </c>
      <c r="F1315" s="1" t="s">
        <v>7170</v>
      </c>
      <c r="G1315" s="1" t="s">
        <v>7171</v>
      </c>
      <c r="H1315" s="2" t="str">
        <f>- no visitors. This means no parties, events or gatherings. - no additional or overnight guests. if We discover additional guests We will notify AIRBNB of The infraction and may pursue penalty fees.  - no smoking. no drugs.  - no Pets or any type of animal. - no access to Roof top or fire escapes except for emergencies.  - always turn off lights and electrical appliances(especially air conditioners) when leaving and Lock doors behind you.</f>
        <v>#ERROR!</v>
      </c>
      <c r="I1315" s="1">
        <v>1583768.0</v>
      </c>
      <c r="J1315" s="1">
        <v>40916.0</v>
      </c>
      <c r="M1315" s="1">
        <v>0.0</v>
      </c>
      <c r="N1315" s="1">
        <v>1.0</v>
      </c>
      <c r="O1315" s="1">
        <v>1.0</v>
      </c>
      <c r="P1315" s="1" t="s">
        <v>89</v>
      </c>
      <c r="Q1315" s="1" t="s">
        <v>613</v>
      </c>
      <c r="R1315" s="1">
        <v>40.79982</v>
      </c>
      <c r="S1315" s="1">
        <v>-73.95375</v>
      </c>
      <c r="T1315" s="1" t="s">
        <v>91</v>
      </c>
      <c r="U1315" s="1" t="s">
        <v>92</v>
      </c>
      <c r="V1315" s="1">
        <v>3.0</v>
      </c>
      <c r="W1315" s="1">
        <v>1.0</v>
      </c>
      <c r="X1315" s="1">
        <v>1.0</v>
      </c>
      <c r="Y1315" s="1">
        <v>1.0</v>
      </c>
      <c r="Z1315" s="1" t="s">
        <v>93</v>
      </c>
      <c r="AA1315" s="1" t="s">
        <v>7172</v>
      </c>
      <c r="AB1315" s="1">
        <v>130.0</v>
      </c>
      <c r="AC1315" s="1">
        <v>1.0</v>
      </c>
      <c r="AD1315" s="1">
        <v>15.0</v>
      </c>
      <c r="AE1315" s="1">
        <v>2.0</v>
      </c>
      <c r="AF1315" s="1" t="s">
        <v>2201</v>
      </c>
      <c r="AG1315" s="1">
        <v>1.0</v>
      </c>
      <c r="AH1315" s="1">
        <v>0.0</v>
      </c>
      <c r="AI1315" s="1">
        <v>0.0</v>
      </c>
      <c r="AJ1315" s="1">
        <v>0.0</v>
      </c>
      <c r="AK1315" s="1">
        <v>0.0</v>
      </c>
      <c r="AL1315" s="1">
        <v>18.0</v>
      </c>
      <c r="AM1315" s="1">
        <v>0.0</v>
      </c>
      <c r="AN1315" s="1">
        <v>99.0</v>
      </c>
      <c r="AO1315" s="1">
        <v>10.0</v>
      </c>
      <c r="AP1315" s="1">
        <v>9.0</v>
      </c>
      <c r="AQ1315" s="1">
        <v>10.0</v>
      </c>
      <c r="AR1315" s="1">
        <v>10.0</v>
      </c>
      <c r="AS1315" s="1">
        <v>10.0</v>
      </c>
      <c r="AT1315" s="1">
        <v>10.0</v>
      </c>
      <c r="AU1315" s="1">
        <v>0.0</v>
      </c>
      <c r="AV1315" s="1" t="s">
        <v>117</v>
      </c>
      <c r="AW1315" s="1">
        <v>1.0</v>
      </c>
      <c r="AX1315" s="1">
        <v>1.0</v>
      </c>
      <c r="AY1315" s="1">
        <v>0.0</v>
      </c>
      <c r="AZ1315" s="1">
        <v>0.0</v>
      </c>
      <c r="BA1315" s="1">
        <v>0.42</v>
      </c>
      <c r="BB1315" s="1">
        <v>1.0</v>
      </c>
      <c r="BC1315" s="1">
        <v>1.0</v>
      </c>
      <c r="BD1315" s="1">
        <v>-1.0</v>
      </c>
      <c r="BE1315" s="1">
        <v>-1.0</v>
      </c>
      <c r="BF1315" s="1">
        <v>-1.0</v>
      </c>
      <c r="BG1315" s="1">
        <v>-1.0</v>
      </c>
      <c r="BH1315" s="1">
        <v>-1.0</v>
      </c>
      <c r="BI1315" s="1">
        <v>-1.0</v>
      </c>
      <c r="BJ1315" s="1">
        <v>1.0</v>
      </c>
      <c r="BK1315" s="1">
        <v>-1.0</v>
      </c>
      <c r="BL1315" s="1">
        <v>-1.0</v>
      </c>
      <c r="BM1315" s="1">
        <v>1.0</v>
      </c>
      <c r="BN1315" s="1">
        <v>1.0</v>
      </c>
      <c r="BO1315" s="1">
        <v>-1.0</v>
      </c>
      <c r="BP1315" s="1">
        <v>1.0</v>
      </c>
      <c r="BQ1315" s="1">
        <v>-1.0</v>
      </c>
      <c r="BR1315" s="1">
        <v>-1.0</v>
      </c>
      <c r="BS1315" s="1">
        <v>-1.0</v>
      </c>
      <c r="BT1315" s="1">
        <v>-1.0</v>
      </c>
      <c r="BU1315" s="1">
        <v>1.0</v>
      </c>
      <c r="BV1315" s="1">
        <v>-1.0</v>
      </c>
      <c r="BW1315" s="1">
        <v>-1.0</v>
      </c>
      <c r="BX1315" s="1">
        <v>-1.0</v>
      </c>
      <c r="BY1315" s="1">
        <v>1.0</v>
      </c>
      <c r="BZ1315" s="1">
        <v>-1.0</v>
      </c>
      <c r="CA1315" s="1">
        <v>-1.0</v>
      </c>
      <c r="CB1315" s="1">
        <v>-1.0</v>
      </c>
      <c r="CC1315" s="1">
        <v>-1.0</v>
      </c>
      <c r="CD1315" s="1">
        <v>44426.0</v>
      </c>
    </row>
    <row r="1316">
      <c r="A1316" s="1">
        <v>3.0963889E7</v>
      </c>
      <c r="B1316" s="1" t="s">
        <v>7173</v>
      </c>
      <c r="C1316" s="1" t="s">
        <v>7174</v>
      </c>
      <c r="D1316" s="1" t="s">
        <v>7175</v>
      </c>
      <c r="E1316" s="1" t="s">
        <v>85</v>
      </c>
      <c r="H1316" s="1" t="s">
        <v>7176</v>
      </c>
      <c r="I1316" s="1">
        <v>2.31216524E8</v>
      </c>
      <c r="J1316" s="1">
        <v>43452.0</v>
      </c>
      <c r="K1316" s="1" t="s">
        <v>134</v>
      </c>
      <c r="L1316" s="1">
        <v>1.0</v>
      </c>
      <c r="M1316" s="1">
        <v>1.0</v>
      </c>
      <c r="N1316" s="1">
        <v>5.0</v>
      </c>
      <c r="O1316" s="1">
        <v>0.0</v>
      </c>
      <c r="P1316" s="1" t="s">
        <v>89</v>
      </c>
      <c r="Q1316" s="1" t="s">
        <v>370</v>
      </c>
      <c r="R1316" s="1">
        <v>40.76481</v>
      </c>
      <c r="S1316" s="1">
        <v>-73.98724</v>
      </c>
      <c r="T1316" s="1" t="s">
        <v>91</v>
      </c>
      <c r="U1316" s="1" t="s">
        <v>214</v>
      </c>
      <c r="V1316" s="1">
        <v>1.0</v>
      </c>
      <c r="W1316" s="1">
        <v>1.0</v>
      </c>
      <c r="X1316" s="1">
        <v>1.0</v>
      </c>
      <c r="Y1316" s="1">
        <v>4.0</v>
      </c>
      <c r="Z1316" s="1" t="s">
        <v>93</v>
      </c>
      <c r="AA1316" s="1" t="s">
        <v>7177</v>
      </c>
      <c r="AB1316" s="1">
        <v>80.0</v>
      </c>
      <c r="AC1316" s="1">
        <v>1.0</v>
      </c>
      <c r="AD1316" s="1">
        <v>85.0</v>
      </c>
      <c r="AE1316" s="1">
        <v>1.0</v>
      </c>
      <c r="AF1316" s="1" t="s">
        <v>95</v>
      </c>
      <c r="AG1316" s="1">
        <v>1.0</v>
      </c>
      <c r="AH1316" s="1">
        <v>27.0</v>
      </c>
      <c r="AI1316" s="1">
        <v>52.0</v>
      </c>
      <c r="AJ1316" s="1">
        <v>52.0</v>
      </c>
      <c r="AK1316" s="1">
        <v>52.0</v>
      </c>
      <c r="AL1316" s="1">
        <v>19.0</v>
      </c>
      <c r="AM1316" s="1">
        <v>19.0</v>
      </c>
      <c r="AN1316" s="1">
        <v>98.0</v>
      </c>
      <c r="AO1316" s="1">
        <v>10.0</v>
      </c>
      <c r="AP1316" s="1">
        <v>10.0</v>
      </c>
      <c r="AQ1316" s="1">
        <v>10.0</v>
      </c>
      <c r="AR1316" s="1">
        <v>10.0</v>
      </c>
      <c r="AS1316" s="1">
        <v>10.0</v>
      </c>
      <c r="AT1316" s="1">
        <v>9.0</v>
      </c>
      <c r="AU1316" s="1">
        <v>1.0</v>
      </c>
      <c r="AV1316" s="1" t="s">
        <v>96</v>
      </c>
      <c r="AW1316" s="1">
        <v>5.0</v>
      </c>
      <c r="AX1316" s="1">
        <v>0.0</v>
      </c>
      <c r="AY1316" s="1">
        <v>1.0</v>
      </c>
      <c r="AZ1316" s="1">
        <v>4.0</v>
      </c>
      <c r="BA1316" s="1">
        <v>2.82</v>
      </c>
      <c r="BB1316" s="1">
        <v>-1.0</v>
      </c>
      <c r="BC1316" s="1">
        <v>1.0</v>
      </c>
      <c r="BD1316" s="1">
        <v>-1.0</v>
      </c>
      <c r="BE1316" s="1">
        <v>-1.0</v>
      </c>
      <c r="BF1316" s="1">
        <v>-1.0</v>
      </c>
      <c r="BG1316" s="1">
        <v>-1.0</v>
      </c>
      <c r="BH1316" s="1">
        <v>-1.0</v>
      </c>
      <c r="BI1316" s="1">
        <v>-1.0</v>
      </c>
      <c r="BJ1316" s="1">
        <v>1.0</v>
      </c>
      <c r="BK1316" s="1">
        <v>-1.0</v>
      </c>
      <c r="BL1316" s="1">
        <v>-1.0</v>
      </c>
      <c r="BM1316" s="1">
        <v>-1.0</v>
      </c>
      <c r="BN1316" s="1">
        <v>-1.0</v>
      </c>
      <c r="BO1316" s="1">
        <v>-1.0</v>
      </c>
      <c r="BP1316" s="1">
        <v>-1.0</v>
      </c>
      <c r="BQ1316" s="1">
        <v>-1.0</v>
      </c>
      <c r="BR1316" s="1">
        <v>-1.0</v>
      </c>
      <c r="BS1316" s="1">
        <v>-1.0</v>
      </c>
      <c r="BT1316" s="1">
        <v>-1.0</v>
      </c>
      <c r="BU1316" s="1">
        <v>1.0</v>
      </c>
      <c r="BV1316" s="1">
        <v>1.0</v>
      </c>
      <c r="BW1316" s="1">
        <v>-1.0</v>
      </c>
      <c r="BX1316" s="1">
        <v>-1.0</v>
      </c>
      <c r="BY1316" s="1">
        <v>-1.0</v>
      </c>
      <c r="BZ1316" s="1">
        <v>-1.0</v>
      </c>
      <c r="CA1316" s="1">
        <v>-1.0</v>
      </c>
      <c r="CB1316" s="1">
        <v>-1.0</v>
      </c>
      <c r="CC1316" s="1">
        <v>-1.0</v>
      </c>
      <c r="CD1316" s="1">
        <v>44478.0</v>
      </c>
    </row>
    <row r="1317">
      <c r="A1317" s="1">
        <v>3.0816604E7</v>
      </c>
      <c r="B1317" s="1" t="s">
        <v>7178</v>
      </c>
      <c r="C1317" s="1" t="s">
        <v>7179</v>
      </c>
      <c r="D1317" s="1" t="s">
        <v>7180</v>
      </c>
      <c r="E1317" s="1" t="s">
        <v>85</v>
      </c>
      <c r="F1317" s="1" t="s">
        <v>7181</v>
      </c>
      <c r="G1317" s="1" t="s">
        <v>7182</v>
      </c>
      <c r="I1317" s="1">
        <v>3312111.0</v>
      </c>
      <c r="J1317" s="1">
        <v>41140.0</v>
      </c>
      <c r="M1317" s="1">
        <v>0.0</v>
      </c>
      <c r="N1317" s="1">
        <v>1.0</v>
      </c>
      <c r="O1317" s="1">
        <v>0.0</v>
      </c>
      <c r="P1317" s="1" t="s">
        <v>123</v>
      </c>
      <c r="Q1317" s="1" t="s">
        <v>450</v>
      </c>
      <c r="R1317" s="1">
        <v>40.66146</v>
      </c>
      <c r="S1317" s="1">
        <v>-73.98371</v>
      </c>
      <c r="T1317" s="1" t="s">
        <v>91</v>
      </c>
      <c r="U1317" s="1" t="s">
        <v>92</v>
      </c>
      <c r="V1317" s="1">
        <v>4.0</v>
      </c>
      <c r="W1317" s="1">
        <v>1.0</v>
      </c>
      <c r="X1317" s="1">
        <v>1.0</v>
      </c>
      <c r="Y1317" s="1">
        <v>2.0</v>
      </c>
      <c r="Z1317" s="1" t="s">
        <v>93</v>
      </c>
      <c r="AA1317" s="1" t="s">
        <v>7183</v>
      </c>
      <c r="AB1317" s="1">
        <v>150.0</v>
      </c>
      <c r="AC1317" s="1">
        <v>2.0</v>
      </c>
      <c r="AD1317" s="1">
        <v>25.0</v>
      </c>
      <c r="AE1317" s="1">
        <v>2.0</v>
      </c>
      <c r="AF1317" s="1" t="s">
        <v>452</v>
      </c>
      <c r="AG1317" s="1">
        <v>1.0</v>
      </c>
      <c r="AH1317" s="1">
        <v>0.0</v>
      </c>
      <c r="AI1317" s="1">
        <v>0.0</v>
      </c>
      <c r="AJ1317" s="1">
        <v>0.0</v>
      </c>
      <c r="AK1317" s="1">
        <v>34.0</v>
      </c>
      <c r="AL1317" s="1">
        <v>3.0</v>
      </c>
      <c r="AM1317" s="1">
        <v>3.0</v>
      </c>
      <c r="AN1317" s="1">
        <v>100.0</v>
      </c>
      <c r="AO1317" s="1">
        <v>10.0</v>
      </c>
      <c r="AP1317" s="1">
        <v>10.0</v>
      </c>
      <c r="AQ1317" s="1">
        <v>10.0</v>
      </c>
      <c r="AR1317" s="1">
        <v>10.0</v>
      </c>
      <c r="AS1317" s="1">
        <v>10.0</v>
      </c>
      <c r="AT1317" s="1">
        <v>10.0</v>
      </c>
      <c r="AU1317" s="1">
        <v>0.0</v>
      </c>
      <c r="AV1317" s="1" t="s">
        <v>117</v>
      </c>
      <c r="AW1317" s="1">
        <v>1.0</v>
      </c>
      <c r="AX1317" s="1">
        <v>1.0</v>
      </c>
      <c r="AY1317" s="1">
        <v>0.0</v>
      </c>
      <c r="AZ1317" s="1">
        <v>0.0</v>
      </c>
      <c r="BA1317" s="1">
        <v>0.47</v>
      </c>
      <c r="BB1317" s="1">
        <v>-1.0</v>
      </c>
      <c r="BC1317" s="1">
        <v>1.0</v>
      </c>
      <c r="BD1317" s="1">
        <v>-1.0</v>
      </c>
      <c r="BE1317" s="1">
        <v>-1.0</v>
      </c>
      <c r="BF1317" s="1">
        <v>-1.0</v>
      </c>
      <c r="BG1317" s="1">
        <v>-1.0</v>
      </c>
      <c r="BH1317" s="1">
        <v>-1.0</v>
      </c>
      <c r="BI1317" s="1">
        <v>1.0</v>
      </c>
      <c r="BJ1317" s="1">
        <v>1.0</v>
      </c>
      <c r="BK1317" s="1">
        <v>-1.0</v>
      </c>
      <c r="BL1317" s="1">
        <v>-1.0</v>
      </c>
      <c r="BM1317" s="1">
        <v>1.0</v>
      </c>
      <c r="BN1317" s="1">
        <v>-1.0</v>
      </c>
      <c r="BO1317" s="1">
        <v>-1.0</v>
      </c>
      <c r="BP1317" s="1">
        <v>-1.0</v>
      </c>
      <c r="BQ1317" s="1">
        <v>-1.0</v>
      </c>
      <c r="BR1317" s="1">
        <v>-1.0</v>
      </c>
      <c r="BS1317" s="1">
        <v>-1.0</v>
      </c>
      <c r="BT1317" s="1">
        <v>-1.0</v>
      </c>
      <c r="BU1317" s="1">
        <v>1.0</v>
      </c>
      <c r="BV1317" s="1">
        <v>-1.0</v>
      </c>
      <c r="BW1317" s="1">
        <v>-1.0</v>
      </c>
      <c r="BX1317" s="1">
        <v>1.0</v>
      </c>
      <c r="BY1317" s="1">
        <v>-1.0</v>
      </c>
      <c r="BZ1317" s="1">
        <v>-1.0</v>
      </c>
      <c r="CA1317" s="1">
        <v>-1.0</v>
      </c>
      <c r="CB1317" s="1">
        <v>-1.0</v>
      </c>
      <c r="CC1317" s="1">
        <v>-1.0</v>
      </c>
      <c r="CD1317" s="1">
        <v>44516.0</v>
      </c>
    </row>
    <row r="1318">
      <c r="A1318" s="1">
        <v>1.6559061E7</v>
      </c>
      <c r="B1318" s="1" t="s">
        <v>7184</v>
      </c>
      <c r="C1318" s="1" t="s">
        <v>7185</v>
      </c>
      <c r="D1318" s="1" t="s">
        <v>7186</v>
      </c>
      <c r="E1318" s="1" t="s">
        <v>85</v>
      </c>
      <c r="F1318" s="1" t="s">
        <v>7187</v>
      </c>
      <c r="I1318" s="1">
        <v>9.1744449E7</v>
      </c>
      <c r="J1318" s="1">
        <v>42606.0</v>
      </c>
      <c r="M1318" s="1">
        <v>0.0</v>
      </c>
      <c r="N1318" s="1">
        <v>1.0</v>
      </c>
      <c r="O1318" s="1">
        <v>1.0</v>
      </c>
      <c r="P1318" s="1" t="s">
        <v>89</v>
      </c>
      <c r="Q1318" s="1" t="s">
        <v>613</v>
      </c>
      <c r="R1318" s="1">
        <v>40.81488</v>
      </c>
      <c r="S1318" s="1">
        <v>-73.94221</v>
      </c>
      <c r="T1318" s="1" t="s">
        <v>91</v>
      </c>
      <c r="U1318" s="1" t="s">
        <v>113</v>
      </c>
      <c r="V1318" s="1">
        <v>3.0</v>
      </c>
      <c r="W1318" s="1">
        <v>1.0</v>
      </c>
      <c r="X1318" s="1">
        <v>1.0</v>
      </c>
      <c r="Y1318" s="1">
        <v>1.0</v>
      </c>
      <c r="Z1318" s="1" t="s">
        <v>93</v>
      </c>
      <c r="AA1318" s="1" t="s">
        <v>7188</v>
      </c>
      <c r="AB1318" s="1">
        <v>85.0</v>
      </c>
      <c r="AC1318" s="1">
        <v>2.0</v>
      </c>
      <c r="AD1318" s="1">
        <v>35.0</v>
      </c>
      <c r="AE1318" s="1">
        <v>1.0</v>
      </c>
      <c r="AF1318" s="1" t="s">
        <v>429</v>
      </c>
      <c r="AG1318" s="1">
        <v>1.0</v>
      </c>
      <c r="AH1318" s="1">
        <v>0.0</v>
      </c>
      <c r="AI1318" s="1">
        <v>0.0</v>
      </c>
      <c r="AJ1318" s="1">
        <v>0.0</v>
      </c>
      <c r="AK1318" s="1">
        <v>0.0</v>
      </c>
      <c r="AL1318" s="1">
        <v>3.0</v>
      </c>
      <c r="AM1318" s="1">
        <v>0.0</v>
      </c>
      <c r="AN1318" s="1">
        <v>100.0</v>
      </c>
      <c r="AO1318" s="1">
        <v>10.0</v>
      </c>
      <c r="AP1318" s="1">
        <v>10.0</v>
      </c>
      <c r="AQ1318" s="1">
        <v>10.0</v>
      </c>
      <c r="AR1318" s="1">
        <v>10.0</v>
      </c>
      <c r="AS1318" s="1">
        <v>10.0</v>
      </c>
      <c r="AT1318" s="1">
        <v>10.0</v>
      </c>
      <c r="AU1318" s="1">
        <v>1.0</v>
      </c>
      <c r="AV1318" s="1" t="s">
        <v>105</v>
      </c>
      <c r="AW1318" s="1">
        <v>1.0</v>
      </c>
      <c r="AX1318" s="1">
        <v>0.0</v>
      </c>
      <c r="AY1318" s="1">
        <v>1.0</v>
      </c>
      <c r="AZ1318" s="1">
        <v>0.0</v>
      </c>
      <c r="BA1318" s="1">
        <v>0.1</v>
      </c>
      <c r="BB1318" s="1">
        <v>-1.0</v>
      </c>
      <c r="BC1318" s="1">
        <v>1.0</v>
      </c>
      <c r="BD1318" s="1">
        <v>-1.0</v>
      </c>
      <c r="BE1318" s="1">
        <v>-1.0</v>
      </c>
      <c r="BF1318" s="1">
        <v>1.0</v>
      </c>
      <c r="BG1318" s="1">
        <v>-1.0</v>
      </c>
      <c r="BH1318" s="1">
        <v>-1.0</v>
      </c>
      <c r="BI1318" s="1">
        <v>-1.0</v>
      </c>
      <c r="BJ1318" s="1">
        <v>1.0</v>
      </c>
      <c r="BK1318" s="1">
        <v>-1.0</v>
      </c>
      <c r="BL1318" s="1">
        <v>1.0</v>
      </c>
      <c r="BM1318" s="1">
        <v>1.0</v>
      </c>
      <c r="BN1318" s="1">
        <v>-1.0</v>
      </c>
      <c r="BO1318" s="1">
        <v>-1.0</v>
      </c>
      <c r="BP1318" s="1">
        <v>1.0</v>
      </c>
      <c r="BQ1318" s="1">
        <v>1.0</v>
      </c>
      <c r="BR1318" s="1">
        <v>-1.0</v>
      </c>
      <c r="BS1318" s="1">
        <v>-1.0</v>
      </c>
      <c r="BT1318" s="1">
        <v>-1.0</v>
      </c>
      <c r="BU1318" s="1">
        <v>1.0</v>
      </c>
      <c r="BV1318" s="1">
        <v>-1.0</v>
      </c>
      <c r="BW1318" s="1">
        <v>1.0</v>
      </c>
      <c r="BX1318" s="1">
        <v>-1.0</v>
      </c>
      <c r="BY1318" s="1">
        <v>-1.0</v>
      </c>
      <c r="BZ1318" s="1">
        <v>-1.0</v>
      </c>
      <c r="CA1318" s="1">
        <v>-1.0</v>
      </c>
      <c r="CB1318" s="1">
        <v>-1.0</v>
      </c>
      <c r="CC1318" s="1">
        <v>-1.0</v>
      </c>
      <c r="CD1318" s="1">
        <v>44526.0</v>
      </c>
    </row>
    <row r="1319">
      <c r="A1319" s="1">
        <v>5443581.0</v>
      </c>
      <c r="B1319" s="1" t="s">
        <v>7189</v>
      </c>
      <c r="C1319" s="1" t="s">
        <v>7190</v>
      </c>
      <c r="D1319" s="1" t="s">
        <v>7191</v>
      </c>
      <c r="E1319" s="1" t="s">
        <v>85</v>
      </c>
      <c r="G1319" s="1" t="s">
        <v>7192</v>
      </c>
      <c r="I1319" s="1">
        <v>2.823475E7</v>
      </c>
      <c r="J1319" s="1">
        <v>42058.0</v>
      </c>
      <c r="M1319" s="1">
        <v>0.0</v>
      </c>
      <c r="N1319" s="1">
        <v>1.0</v>
      </c>
      <c r="O1319" s="1">
        <v>1.0</v>
      </c>
      <c r="P1319" s="1" t="s">
        <v>184</v>
      </c>
      <c r="Q1319" s="1" t="s">
        <v>185</v>
      </c>
      <c r="R1319" s="1">
        <v>40.70892</v>
      </c>
      <c r="S1319" s="1">
        <v>-73.9498199999999</v>
      </c>
      <c r="T1319" s="1" t="s">
        <v>91</v>
      </c>
      <c r="U1319" s="1" t="s">
        <v>92</v>
      </c>
      <c r="V1319" s="1">
        <v>2.0</v>
      </c>
      <c r="W1319" s="1">
        <v>1.0</v>
      </c>
      <c r="X1319" s="1">
        <v>1.0</v>
      </c>
      <c r="Y1319" s="1">
        <v>2.0</v>
      </c>
      <c r="Z1319" s="1" t="s">
        <v>93</v>
      </c>
      <c r="AA1319" s="1" t="s">
        <v>7193</v>
      </c>
      <c r="AB1319" s="1">
        <v>200.0</v>
      </c>
      <c r="AC1319" s="1">
        <v>1.0</v>
      </c>
      <c r="AD1319" s="1">
        <v>0.0</v>
      </c>
      <c r="AE1319" s="1">
        <v>14.0</v>
      </c>
      <c r="AF1319" s="1" t="s">
        <v>393</v>
      </c>
      <c r="AG1319" s="1">
        <v>1.0</v>
      </c>
      <c r="AH1319" s="1">
        <v>0.0</v>
      </c>
      <c r="AI1319" s="1">
        <v>0.0</v>
      </c>
      <c r="AJ1319" s="1">
        <v>0.0</v>
      </c>
      <c r="AK1319" s="1">
        <v>0.0</v>
      </c>
      <c r="AL1319" s="1">
        <v>14.0</v>
      </c>
      <c r="AM1319" s="1">
        <v>0.0</v>
      </c>
      <c r="AN1319" s="1">
        <v>100.0</v>
      </c>
      <c r="AO1319" s="1">
        <v>10.0</v>
      </c>
      <c r="AP1319" s="1">
        <v>10.0</v>
      </c>
      <c r="AQ1319" s="1">
        <v>10.0</v>
      </c>
      <c r="AR1319" s="1">
        <v>10.0</v>
      </c>
      <c r="AS1319" s="1">
        <v>10.0</v>
      </c>
      <c r="AT1319" s="1">
        <v>10.0</v>
      </c>
      <c r="AU1319" s="1">
        <v>0.0</v>
      </c>
      <c r="AV1319" s="1" t="s">
        <v>96</v>
      </c>
      <c r="AW1319" s="1">
        <v>1.0</v>
      </c>
      <c r="AX1319" s="1">
        <v>1.0</v>
      </c>
      <c r="AY1319" s="1">
        <v>0.0</v>
      </c>
      <c r="AZ1319" s="1">
        <v>0.0</v>
      </c>
      <c r="BA1319" s="1">
        <v>0.28</v>
      </c>
      <c r="BB1319" s="1">
        <v>-1.0</v>
      </c>
      <c r="BC1319" s="1">
        <v>1.0</v>
      </c>
      <c r="BD1319" s="1">
        <v>-1.0</v>
      </c>
      <c r="BE1319" s="1">
        <v>-1.0</v>
      </c>
      <c r="BF1319" s="1">
        <v>-1.0</v>
      </c>
      <c r="BG1319" s="1">
        <v>-1.0</v>
      </c>
      <c r="BH1319" s="1">
        <v>-1.0</v>
      </c>
      <c r="BI1319" s="1">
        <v>-1.0</v>
      </c>
      <c r="BJ1319" s="1">
        <v>1.0</v>
      </c>
      <c r="BK1319" s="1">
        <v>-1.0</v>
      </c>
      <c r="BL1319" s="1">
        <v>-1.0</v>
      </c>
      <c r="BM1319" s="1">
        <v>1.0</v>
      </c>
      <c r="BN1319" s="1">
        <v>1.0</v>
      </c>
      <c r="BO1319" s="1">
        <v>1.0</v>
      </c>
      <c r="BP1319" s="1">
        <v>-1.0</v>
      </c>
      <c r="BQ1319" s="1">
        <v>-1.0</v>
      </c>
      <c r="BR1319" s="1">
        <v>-1.0</v>
      </c>
      <c r="BS1319" s="1">
        <v>-1.0</v>
      </c>
      <c r="BT1319" s="1">
        <v>-1.0</v>
      </c>
      <c r="BU1319" s="1">
        <v>1.0</v>
      </c>
      <c r="BV1319" s="1">
        <v>-1.0</v>
      </c>
      <c r="BW1319" s="1">
        <v>-1.0</v>
      </c>
      <c r="BX1319" s="1">
        <v>-1.0</v>
      </c>
      <c r="BY1319" s="1">
        <v>1.0</v>
      </c>
      <c r="BZ1319" s="1">
        <v>-1.0</v>
      </c>
      <c r="CA1319" s="1">
        <v>-1.0</v>
      </c>
      <c r="CB1319" s="1">
        <v>-1.0</v>
      </c>
      <c r="CC1319" s="1">
        <v>-1.0</v>
      </c>
      <c r="CD1319" s="1">
        <v>44562.0</v>
      </c>
    </row>
    <row r="1320">
      <c r="A1320" s="1">
        <v>1.2727438E7</v>
      </c>
      <c r="B1320" s="1" t="s">
        <v>7194</v>
      </c>
      <c r="C1320" s="1" t="s">
        <v>7195</v>
      </c>
      <c r="D1320" s="1" t="s">
        <v>7195</v>
      </c>
      <c r="E1320" s="1" t="s">
        <v>85</v>
      </c>
      <c r="I1320" s="1">
        <v>6.9203926E7</v>
      </c>
      <c r="J1320" s="1">
        <v>42487.0</v>
      </c>
      <c r="M1320" s="1">
        <v>0.0</v>
      </c>
      <c r="N1320" s="1">
        <v>1.0</v>
      </c>
      <c r="O1320" s="1">
        <v>0.0</v>
      </c>
      <c r="P1320" s="1" t="s">
        <v>123</v>
      </c>
      <c r="Q1320" s="1" t="s">
        <v>124</v>
      </c>
      <c r="R1320" s="1">
        <v>40.70614</v>
      </c>
      <c r="S1320" s="1">
        <v>-73.94983</v>
      </c>
      <c r="T1320" s="1" t="s">
        <v>91</v>
      </c>
      <c r="U1320" s="1" t="s">
        <v>92</v>
      </c>
      <c r="V1320" s="1">
        <v>3.0</v>
      </c>
      <c r="W1320" s="1">
        <v>1.0</v>
      </c>
      <c r="X1320" s="1">
        <v>1.0</v>
      </c>
      <c r="Y1320" s="1">
        <v>1.0</v>
      </c>
      <c r="Z1320" s="1" t="s">
        <v>93</v>
      </c>
      <c r="AA1320" s="1" t="s">
        <v>7196</v>
      </c>
      <c r="AB1320" s="1">
        <v>150.0</v>
      </c>
      <c r="AC1320" s="1">
        <v>1.0</v>
      </c>
      <c r="AD1320" s="1">
        <v>0.0</v>
      </c>
      <c r="AE1320" s="1">
        <v>7.0</v>
      </c>
      <c r="AF1320" s="1" t="s">
        <v>1421</v>
      </c>
      <c r="AG1320" s="1">
        <v>1.0</v>
      </c>
      <c r="AH1320" s="1">
        <v>0.0</v>
      </c>
      <c r="AI1320" s="1">
        <v>0.0</v>
      </c>
      <c r="AJ1320" s="1">
        <v>0.0</v>
      </c>
      <c r="AK1320" s="1">
        <v>0.0</v>
      </c>
      <c r="AL1320" s="1">
        <v>0.0</v>
      </c>
      <c r="AM1320" s="1">
        <v>0.0</v>
      </c>
      <c r="AU1320" s="1">
        <v>0.0</v>
      </c>
      <c r="AV1320" s="1" t="s">
        <v>96</v>
      </c>
      <c r="AW1320" s="1">
        <v>1.0</v>
      </c>
      <c r="AX1320" s="1">
        <v>1.0</v>
      </c>
      <c r="AY1320" s="1">
        <v>0.0</v>
      </c>
      <c r="AZ1320" s="1">
        <v>0.0</v>
      </c>
      <c r="BB1320" s="1">
        <v>-1.0</v>
      </c>
      <c r="BC1320" s="1">
        <v>1.0</v>
      </c>
      <c r="BD1320" s="1">
        <v>-1.0</v>
      </c>
      <c r="BE1320" s="1">
        <v>-1.0</v>
      </c>
      <c r="BF1320" s="1">
        <v>-1.0</v>
      </c>
      <c r="BG1320" s="1">
        <v>-1.0</v>
      </c>
      <c r="BH1320" s="1">
        <v>-1.0</v>
      </c>
      <c r="BI1320" s="1">
        <v>-1.0</v>
      </c>
      <c r="BJ1320" s="1">
        <v>1.0</v>
      </c>
      <c r="BK1320" s="1">
        <v>-1.0</v>
      </c>
      <c r="BL1320" s="1">
        <v>-1.0</v>
      </c>
      <c r="BM1320" s="1">
        <v>-1.0</v>
      </c>
      <c r="BN1320" s="1">
        <v>-1.0</v>
      </c>
      <c r="BO1320" s="1">
        <v>-1.0</v>
      </c>
      <c r="BP1320" s="1">
        <v>-1.0</v>
      </c>
      <c r="BQ1320" s="1">
        <v>-1.0</v>
      </c>
      <c r="BR1320" s="1">
        <v>-1.0</v>
      </c>
      <c r="BS1320" s="1">
        <v>-1.0</v>
      </c>
      <c r="BT1320" s="1">
        <v>-1.0</v>
      </c>
      <c r="BU1320" s="1">
        <v>1.0</v>
      </c>
      <c r="BV1320" s="1">
        <v>-1.0</v>
      </c>
      <c r="BW1320" s="1">
        <v>-1.0</v>
      </c>
      <c r="BX1320" s="1">
        <v>-1.0</v>
      </c>
      <c r="BY1320" s="1">
        <v>-1.0</v>
      </c>
      <c r="BZ1320" s="1">
        <v>-1.0</v>
      </c>
      <c r="CA1320" s="1">
        <v>-1.0</v>
      </c>
      <c r="CB1320" s="1">
        <v>-1.0</v>
      </c>
      <c r="CC1320" s="1">
        <v>-1.0</v>
      </c>
      <c r="CD1320" s="1">
        <v>44572.0</v>
      </c>
    </row>
    <row r="1321">
      <c r="A1321" s="1">
        <v>3378404.0</v>
      </c>
      <c r="B1321" s="1" t="s">
        <v>7197</v>
      </c>
      <c r="C1321" s="1" t="s">
        <v>7198</v>
      </c>
      <c r="D1321" s="1" t="s">
        <v>7199</v>
      </c>
      <c r="E1321" s="1" t="s">
        <v>85</v>
      </c>
      <c r="F1321" s="1" t="s">
        <v>7200</v>
      </c>
      <c r="G1321" s="1" t="s">
        <v>7201</v>
      </c>
      <c r="H1321" s="2" t="str">
        <f>- guests cannot invite Other people over - Replace food &amp; beverages that are consumed. please REFRAIN from consuming my alcohol.</f>
        <v>#ERROR!</v>
      </c>
      <c r="I1321" s="1">
        <v>3463555.0</v>
      </c>
      <c r="J1321" s="1">
        <v>41155.0</v>
      </c>
      <c r="M1321" s="1">
        <v>0.0</v>
      </c>
      <c r="N1321" s="1">
        <v>1.0</v>
      </c>
      <c r="O1321" s="1">
        <v>0.0</v>
      </c>
      <c r="P1321" s="1" t="s">
        <v>89</v>
      </c>
      <c r="Q1321" s="1" t="s">
        <v>1014</v>
      </c>
      <c r="R1321" s="1">
        <v>40.85304</v>
      </c>
      <c r="S1321" s="1">
        <v>-73.93555</v>
      </c>
      <c r="T1321" s="1" t="s">
        <v>91</v>
      </c>
      <c r="U1321" s="1" t="s">
        <v>92</v>
      </c>
      <c r="V1321" s="1">
        <v>5.0</v>
      </c>
      <c r="W1321" s="1">
        <v>1.0</v>
      </c>
      <c r="X1321" s="1">
        <v>1.0</v>
      </c>
      <c r="Y1321" s="1">
        <v>2.0</v>
      </c>
      <c r="Z1321" s="1" t="s">
        <v>114</v>
      </c>
      <c r="AA1321" s="1" t="s">
        <v>7202</v>
      </c>
      <c r="AB1321" s="1">
        <v>88.0</v>
      </c>
      <c r="AC1321" s="1">
        <v>2.0</v>
      </c>
      <c r="AD1321" s="1">
        <v>0.0</v>
      </c>
      <c r="AE1321" s="1">
        <v>2.0</v>
      </c>
      <c r="AF1321" s="1" t="s">
        <v>456</v>
      </c>
      <c r="AG1321" s="1">
        <v>1.0</v>
      </c>
      <c r="AH1321" s="1">
        <v>0.0</v>
      </c>
      <c r="AI1321" s="1">
        <v>0.0</v>
      </c>
      <c r="AJ1321" s="1">
        <v>0.0</v>
      </c>
      <c r="AK1321" s="1">
        <v>0.0</v>
      </c>
      <c r="AL1321" s="1">
        <v>0.0</v>
      </c>
      <c r="AM1321" s="1">
        <v>0.0</v>
      </c>
      <c r="AU1321" s="1">
        <v>0.0</v>
      </c>
      <c r="AV1321" s="1" t="s">
        <v>117</v>
      </c>
      <c r="AW1321" s="1">
        <v>1.0</v>
      </c>
      <c r="AX1321" s="1">
        <v>1.0</v>
      </c>
      <c r="AY1321" s="1">
        <v>0.0</v>
      </c>
      <c r="AZ1321" s="1">
        <v>0.0</v>
      </c>
      <c r="BB1321" s="1">
        <v>1.0</v>
      </c>
      <c r="BC1321" s="1">
        <v>1.0</v>
      </c>
      <c r="BD1321" s="1">
        <v>-1.0</v>
      </c>
      <c r="BE1321" s="1">
        <v>-1.0</v>
      </c>
      <c r="BF1321" s="1">
        <v>-1.0</v>
      </c>
      <c r="BG1321" s="1">
        <v>-1.0</v>
      </c>
      <c r="BH1321" s="1">
        <v>-1.0</v>
      </c>
      <c r="BI1321" s="1">
        <v>-1.0</v>
      </c>
      <c r="BJ1321" s="1">
        <v>1.0</v>
      </c>
      <c r="BK1321" s="1">
        <v>-1.0</v>
      </c>
      <c r="BL1321" s="1">
        <v>-1.0</v>
      </c>
      <c r="BM1321" s="1">
        <v>1.0</v>
      </c>
      <c r="BN1321" s="1">
        <v>1.0</v>
      </c>
      <c r="BO1321" s="1">
        <v>-1.0</v>
      </c>
      <c r="BP1321" s="1">
        <v>-1.0</v>
      </c>
      <c r="BQ1321" s="1">
        <v>1.0</v>
      </c>
      <c r="BR1321" s="1">
        <v>-1.0</v>
      </c>
      <c r="BS1321" s="1">
        <v>-1.0</v>
      </c>
      <c r="BT1321" s="1">
        <v>-1.0</v>
      </c>
      <c r="BU1321" s="1">
        <v>1.0</v>
      </c>
      <c r="BV1321" s="1">
        <v>-1.0</v>
      </c>
      <c r="BW1321" s="1">
        <v>1.0</v>
      </c>
      <c r="BX1321" s="1">
        <v>-1.0</v>
      </c>
      <c r="BY1321" s="1">
        <v>1.0</v>
      </c>
      <c r="BZ1321" s="1">
        <v>-1.0</v>
      </c>
      <c r="CA1321" s="1">
        <v>-1.0</v>
      </c>
      <c r="CB1321" s="1">
        <v>-1.0</v>
      </c>
      <c r="CC1321" s="1">
        <v>-1.0</v>
      </c>
      <c r="CD1321" s="1">
        <v>44577.0</v>
      </c>
    </row>
    <row r="1322">
      <c r="A1322" s="1">
        <v>1.5021635E7</v>
      </c>
      <c r="B1322" s="1" t="s">
        <v>7203</v>
      </c>
      <c r="D1322" s="1" t="s">
        <v>7204</v>
      </c>
      <c r="E1322" s="1" t="s">
        <v>85</v>
      </c>
      <c r="F1322" s="1" t="s">
        <v>7205</v>
      </c>
      <c r="G1322" s="1" t="s">
        <v>7206</v>
      </c>
      <c r="I1322" s="1">
        <v>6.1140228E7</v>
      </c>
      <c r="J1322" s="1">
        <v>42430.0</v>
      </c>
      <c r="M1322" s="1">
        <v>0.0</v>
      </c>
      <c r="N1322" s="1">
        <v>1.0</v>
      </c>
      <c r="O1322" s="1">
        <v>0.0</v>
      </c>
      <c r="P1322" s="1" t="s">
        <v>7207</v>
      </c>
      <c r="Q1322" s="1" t="s">
        <v>519</v>
      </c>
      <c r="R1322" s="1">
        <v>40.7005</v>
      </c>
      <c r="S1322" s="1">
        <v>-73.9144</v>
      </c>
      <c r="T1322" s="1" t="s">
        <v>91</v>
      </c>
      <c r="U1322" s="1" t="s">
        <v>113</v>
      </c>
      <c r="V1322" s="1">
        <v>2.0</v>
      </c>
      <c r="W1322" s="1">
        <v>1.0</v>
      </c>
      <c r="X1322" s="1">
        <v>1.0</v>
      </c>
      <c r="Y1322" s="1">
        <v>1.0</v>
      </c>
      <c r="Z1322" s="1" t="s">
        <v>93</v>
      </c>
      <c r="AA1322" s="1" t="s">
        <v>7208</v>
      </c>
      <c r="AB1322" s="1">
        <v>75.0</v>
      </c>
      <c r="AC1322" s="1">
        <v>1.0</v>
      </c>
      <c r="AD1322" s="1">
        <v>0.0</v>
      </c>
      <c r="AE1322" s="1">
        <v>2.0</v>
      </c>
      <c r="AF1322" s="1" t="s">
        <v>452</v>
      </c>
      <c r="AG1322" s="1">
        <v>1.0</v>
      </c>
      <c r="AH1322" s="1">
        <v>0.0</v>
      </c>
      <c r="AI1322" s="1">
        <v>0.0</v>
      </c>
      <c r="AJ1322" s="1">
        <v>0.0</v>
      </c>
      <c r="AK1322" s="1">
        <v>0.0</v>
      </c>
      <c r="AL1322" s="1">
        <v>2.0</v>
      </c>
      <c r="AM1322" s="1">
        <v>2.0</v>
      </c>
      <c r="AN1322" s="1">
        <v>80.0</v>
      </c>
      <c r="AO1322" s="1">
        <v>8.0</v>
      </c>
      <c r="AP1322" s="1">
        <v>8.0</v>
      </c>
      <c r="AQ1322" s="1">
        <v>10.0</v>
      </c>
      <c r="AR1322" s="1">
        <v>8.0</v>
      </c>
      <c r="AS1322" s="1">
        <v>10.0</v>
      </c>
      <c r="AT1322" s="1">
        <v>10.0</v>
      </c>
      <c r="AU1322" s="1">
        <v>0.0</v>
      </c>
      <c r="AV1322" s="1" t="s">
        <v>105</v>
      </c>
      <c r="AW1322" s="1">
        <v>1.0</v>
      </c>
      <c r="AX1322" s="1">
        <v>0.0</v>
      </c>
      <c r="AY1322" s="1">
        <v>1.0</v>
      </c>
      <c r="AZ1322" s="1">
        <v>0.0</v>
      </c>
      <c r="BA1322" s="1">
        <v>0.29</v>
      </c>
      <c r="BB1322" s="1">
        <v>-1.0</v>
      </c>
      <c r="BC1322" s="1">
        <v>1.0</v>
      </c>
      <c r="BD1322" s="1">
        <v>-1.0</v>
      </c>
      <c r="BE1322" s="1">
        <v>-1.0</v>
      </c>
      <c r="BF1322" s="1">
        <v>-1.0</v>
      </c>
      <c r="BG1322" s="1">
        <v>-1.0</v>
      </c>
      <c r="BH1322" s="1">
        <v>-1.0</v>
      </c>
      <c r="BI1322" s="1">
        <v>-1.0</v>
      </c>
      <c r="BJ1322" s="1">
        <v>1.0</v>
      </c>
      <c r="BK1322" s="1">
        <v>-1.0</v>
      </c>
      <c r="BL1322" s="1">
        <v>-1.0</v>
      </c>
      <c r="BM1322" s="1">
        <v>-1.0</v>
      </c>
      <c r="BN1322" s="1">
        <v>-1.0</v>
      </c>
      <c r="BO1322" s="1">
        <v>-1.0</v>
      </c>
      <c r="BP1322" s="1">
        <v>-1.0</v>
      </c>
      <c r="BQ1322" s="1">
        <v>1.0</v>
      </c>
      <c r="BR1322" s="1">
        <v>-1.0</v>
      </c>
      <c r="BS1322" s="1">
        <v>1.0</v>
      </c>
      <c r="BT1322" s="1">
        <v>-1.0</v>
      </c>
      <c r="BU1322" s="1">
        <v>1.0</v>
      </c>
      <c r="BV1322" s="1">
        <v>1.0</v>
      </c>
      <c r="BW1322" s="1">
        <v>-1.0</v>
      </c>
      <c r="BX1322" s="1">
        <v>-1.0</v>
      </c>
      <c r="BY1322" s="1">
        <v>-1.0</v>
      </c>
      <c r="BZ1322" s="1">
        <v>-1.0</v>
      </c>
      <c r="CA1322" s="1">
        <v>-1.0</v>
      </c>
      <c r="CB1322" s="1">
        <v>-1.0</v>
      </c>
      <c r="CC1322" s="1">
        <v>-1.0</v>
      </c>
      <c r="CD1322" s="1">
        <v>44597.0</v>
      </c>
    </row>
    <row r="1323">
      <c r="A1323" s="1">
        <v>2.8220182E7</v>
      </c>
      <c r="B1323" s="1" t="s">
        <v>7209</v>
      </c>
      <c r="C1323" s="1" t="s">
        <v>7210</v>
      </c>
      <c r="D1323" s="1" t="s">
        <v>7211</v>
      </c>
      <c r="E1323" s="1" t="s">
        <v>85</v>
      </c>
      <c r="F1323" s="1" t="s">
        <v>7212</v>
      </c>
      <c r="I1323" s="1">
        <v>3.5387196E7</v>
      </c>
      <c r="J1323" s="1">
        <v>42164.0</v>
      </c>
      <c r="K1323" s="1" t="s">
        <v>272</v>
      </c>
      <c r="L1323" s="1">
        <v>0.8</v>
      </c>
      <c r="M1323" s="1">
        <v>0.0</v>
      </c>
      <c r="N1323" s="1">
        <v>4.0</v>
      </c>
      <c r="O1323" s="1">
        <v>0.0</v>
      </c>
      <c r="P1323" s="1" t="s">
        <v>123</v>
      </c>
      <c r="Q1323" s="1" t="s">
        <v>124</v>
      </c>
      <c r="R1323" s="1">
        <v>40.66249</v>
      </c>
      <c r="S1323" s="1">
        <v>-73.95311</v>
      </c>
      <c r="T1323" s="1" t="s">
        <v>91</v>
      </c>
      <c r="U1323" s="1" t="s">
        <v>92</v>
      </c>
      <c r="V1323" s="1">
        <v>2.0</v>
      </c>
      <c r="W1323" s="1">
        <v>1.0</v>
      </c>
      <c r="X1323" s="1">
        <v>1.0</v>
      </c>
      <c r="Y1323" s="1">
        <v>1.0</v>
      </c>
      <c r="Z1323" s="1" t="s">
        <v>93</v>
      </c>
      <c r="AA1323" s="1" t="s">
        <v>7213</v>
      </c>
      <c r="AB1323" s="1">
        <v>85.0</v>
      </c>
      <c r="AC1323" s="1">
        <v>1.0</v>
      </c>
      <c r="AD1323" s="1">
        <v>0.0</v>
      </c>
      <c r="AE1323" s="1">
        <v>7.0</v>
      </c>
      <c r="AF1323" s="1" t="s">
        <v>104</v>
      </c>
      <c r="AG1323" s="1">
        <v>1.0</v>
      </c>
      <c r="AH1323" s="1">
        <v>0.0</v>
      </c>
      <c r="AI1323" s="1">
        <v>0.0</v>
      </c>
      <c r="AJ1323" s="1">
        <v>0.0</v>
      </c>
      <c r="AK1323" s="1">
        <v>0.0</v>
      </c>
      <c r="AL1323" s="1">
        <v>6.0</v>
      </c>
      <c r="AM1323" s="1">
        <v>6.0</v>
      </c>
      <c r="AN1323" s="1">
        <v>84.0</v>
      </c>
      <c r="AO1323" s="1">
        <v>8.0</v>
      </c>
      <c r="AP1323" s="1">
        <v>8.0</v>
      </c>
      <c r="AQ1323" s="1">
        <v>9.0</v>
      </c>
      <c r="AR1323" s="1">
        <v>9.0</v>
      </c>
      <c r="AS1323" s="1">
        <v>9.0</v>
      </c>
      <c r="AT1323" s="1">
        <v>9.0</v>
      </c>
      <c r="AU1323" s="1">
        <v>0.0</v>
      </c>
      <c r="AV1323" s="1" t="s">
        <v>105</v>
      </c>
      <c r="AW1323" s="1">
        <v>4.0</v>
      </c>
      <c r="AX1323" s="1">
        <v>4.0</v>
      </c>
      <c r="AY1323" s="1">
        <v>0.0</v>
      </c>
      <c r="AZ1323" s="1">
        <v>0.0</v>
      </c>
      <c r="BA1323" s="1">
        <v>0.62</v>
      </c>
      <c r="BB1323" s="1">
        <v>-1.0</v>
      </c>
      <c r="BC1323" s="1">
        <v>-1.0</v>
      </c>
      <c r="BD1323" s="1">
        <v>-1.0</v>
      </c>
      <c r="BE1323" s="1">
        <v>-1.0</v>
      </c>
      <c r="BF1323" s="1">
        <v>-1.0</v>
      </c>
      <c r="BG1323" s="1">
        <v>-1.0</v>
      </c>
      <c r="BH1323" s="1">
        <v>-1.0</v>
      </c>
      <c r="BI1323" s="1">
        <v>-1.0</v>
      </c>
      <c r="BJ1323" s="1">
        <v>1.0</v>
      </c>
      <c r="BK1323" s="1">
        <v>-1.0</v>
      </c>
      <c r="BL1323" s="1">
        <v>-1.0</v>
      </c>
      <c r="BM1323" s="1">
        <v>-1.0</v>
      </c>
      <c r="BN1323" s="1">
        <v>-1.0</v>
      </c>
      <c r="BO1323" s="1">
        <v>-1.0</v>
      </c>
      <c r="BP1323" s="1">
        <v>-1.0</v>
      </c>
      <c r="BQ1323" s="1">
        <v>-1.0</v>
      </c>
      <c r="BR1323" s="1">
        <v>-1.0</v>
      </c>
      <c r="BS1323" s="1">
        <v>-1.0</v>
      </c>
      <c r="BT1323" s="1">
        <v>-1.0</v>
      </c>
      <c r="BU1323" s="1">
        <v>1.0</v>
      </c>
      <c r="BV1323" s="1">
        <v>-1.0</v>
      </c>
      <c r="BW1323" s="1">
        <v>-1.0</v>
      </c>
      <c r="BX1323" s="1">
        <v>1.0</v>
      </c>
      <c r="BY1323" s="1">
        <v>-1.0</v>
      </c>
      <c r="BZ1323" s="1">
        <v>-1.0</v>
      </c>
      <c r="CA1323" s="1">
        <v>-1.0</v>
      </c>
      <c r="CB1323" s="1">
        <v>-1.0</v>
      </c>
      <c r="CC1323" s="1">
        <v>-1.0</v>
      </c>
      <c r="CD1323" s="1">
        <v>44598.0</v>
      </c>
    </row>
    <row r="1324">
      <c r="A1324" s="1">
        <v>3.0468177E7</v>
      </c>
      <c r="B1324" s="1" t="s">
        <v>7214</v>
      </c>
      <c r="C1324" s="1" t="s">
        <v>7214</v>
      </c>
      <c r="D1324" s="1" t="s">
        <v>7215</v>
      </c>
      <c r="E1324" s="1" t="s">
        <v>85</v>
      </c>
      <c r="F1324" s="1" t="s">
        <v>7216</v>
      </c>
      <c r="G1324" s="1" t="s">
        <v>7217</v>
      </c>
      <c r="I1324" s="1">
        <v>4765019.0</v>
      </c>
      <c r="J1324" s="1">
        <v>41293.0</v>
      </c>
      <c r="K1324" s="1" t="s">
        <v>134</v>
      </c>
      <c r="L1324" s="1">
        <v>1.0</v>
      </c>
      <c r="M1324" s="1">
        <v>0.0</v>
      </c>
      <c r="N1324" s="1">
        <v>1.0</v>
      </c>
      <c r="O1324" s="1">
        <v>0.0</v>
      </c>
      <c r="P1324" s="1" t="s">
        <v>123</v>
      </c>
      <c r="Q1324" s="1" t="s">
        <v>185</v>
      </c>
      <c r="R1324" s="1">
        <v>40.7198</v>
      </c>
      <c r="S1324" s="1">
        <v>-73.95741</v>
      </c>
      <c r="T1324" s="1" t="s">
        <v>91</v>
      </c>
      <c r="U1324" s="1" t="s">
        <v>92</v>
      </c>
      <c r="V1324" s="1">
        <v>4.0</v>
      </c>
      <c r="W1324" s="1">
        <v>1.0</v>
      </c>
      <c r="X1324" s="1">
        <v>1.0</v>
      </c>
      <c r="Y1324" s="1">
        <v>1.0</v>
      </c>
      <c r="Z1324" s="1" t="s">
        <v>93</v>
      </c>
      <c r="AA1324" s="1" t="s">
        <v>7218</v>
      </c>
      <c r="AB1324" s="1">
        <v>150.0</v>
      </c>
      <c r="AC1324" s="1">
        <v>2.0</v>
      </c>
      <c r="AD1324" s="1">
        <v>30.0</v>
      </c>
      <c r="AE1324" s="1">
        <v>3.0</v>
      </c>
      <c r="AF1324" s="1" t="s">
        <v>137</v>
      </c>
      <c r="AG1324" s="1">
        <v>1.0</v>
      </c>
      <c r="AH1324" s="1">
        <v>0.0</v>
      </c>
      <c r="AI1324" s="1">
        <v>0.0</v>
      </c>
      <c r="AJ1324" s="1">
        <v>0.0</v>
      </c>
      <c r="AK1324" s="1">
        <v>0.0</v>
      </c>
      <c r="AL1324" s="1">
        <v>9.0</v>
      </c>
      <c r="AM1324" s="1">
        <v>9.0</v>
      </c>
      <c r="AN1324" s="1">
        <v>87.0</v>
      </c>
      <c r="AO1324" s="1">
        <v>10.0</v>
      </c>
      <c r="AP1324" s="1">
        <v>9.0</v>
      </c>
      <c r="AQ1324" s="1">
        <v>10.0</v>
      </c>
      <c r="AR1324" s="1">
        <v>10.0</v>
      </c>
      <c r="AS1324" s="1">
        <v>10.0</v>
      </c>
      <c r="AT1324" s="1">
        <v>9.0</v>
      </c>
      <c r="AU1324" s="1">
        <v>0.0</v>
      </c>
      <c r="AV1324" s="1" t="s">
        <v>105</v>
      </c>
      <c r="AW1324" s="1">
        <v>1.0</v>
      </c>
      <c r="AX1324" s="1">
        <v>1.0</v>
      </c>
      <c r="AY1324" s="1">
        <v>0.0</v>
      </c>
      <c r="AZ1324" s="1">
        <v>0.0</v>
      </c>
      <c r="BA1324" s="1">
        <v>1.44</v>
      </c>
      <c r="BB1324" s="1">
        <v>-1.0</v>
      </c>
      <c r="BC1324" s="1">
        <v>1.0</v>
      </c>
      <c r="BD1324" s="1">
        <v>-1.0</v>
      </c>
      <c r="BE1324" s="1">
        <v>-1.0</v>
      </c>
      <c r="BF1324" s="1">
        <v>-1.0</v>
      </c>
      <c r="BG1324" s="1">
        <v>-1.0</v>
      </c>
      <c r="BH1324" s="1">
        <v>-1.0</v>
      </c>
      <c r="BI1324" s="1">
        <v>-1.0</v>
      </c>
      <c r="BJ1324" s="1">
        <v>1.0</v>
      </c>
      <c r="BK1324" s="1">
        <v>1.0</v>
      </c>
      <c r="BL1324" s="1">
        <v>1.0</v>
      </c>
      <c r="BM1324" s="1">
        <v>1.0</v>
      </c>
      <c r="BN1324" s="1">
        <v>-1.0</v>
      </c>
      <c r="BO1324" s="1">
        <v>-1.0</v>
      </c>
      <c r="BP1324" s="1">
        <v>-1.0</v>
      </c>
      <c r="BQ1324" s="1">
        <v>1.0</v>
      </c>
      <c r="BR1324" s="1">
        <v>-1.0</v>
      </c>
      <c r="BS1324" s="1">
        <v>-1.0</v>
      </c>
      <c r="BT1324" s="1">
        <v>-1.0</v>
      </c>
      <c r="BU1324" s="1">
        <v>1.0</v>
      </c>
      <c r="BV1324" s="1">
        <v>-1.0</v>
      </c>
      <c r="BW1324" s="1">
        <v>-1.0</v>
      </c>
      <c r="BX1324" s="1">
        <v>-1.0</v>
      </c>
      <c r="BY1324" s="1">
        <v>-1.0</v>
      </c>
      <c r="BZ1324" s="1">
        <v>-1.0</v>
      </c>
      <c r="CA1324" s="1">
        <v>-1.0</v>
      </c>
      <c r="CB1324" s="1">
        <v>-1.0</v>
      </c>
      <c r="CC1324" s="1">
        <v>-1.0</v>
      </c>
      <c r="CD1324" s="1">
        <v>44696.0</v>
      </c>
    </row>
    <row r="1325">
      <c r="A1325" s="1">
        <v>1781697.0</v>
      </c>
      <c r="B1325" s="1" t="s">
        <v>7219</v>
      </c>
      <c r="C1325" s="1" t="s">
        <v>7220</v>
      </c>
      <c r="D1325" s="1" t="s">
        <v>7221</v>
      </c>
      <c r="E1325" s="1" t="s">
        <v>85</v>
      </c>
      <c r="F1325" s="1" t="s">
        <v>7222</v>
      </c>
      <c r="G1325" s="1" t="s">
        <v>7223</v>
      </c>
      <c r="H1325" s="1" t="s">
        <v>7224</v>
      </c>
      <c r="I1325" s="1">
        <v>1482208.0</v>
      </c>
      <c r="J1325" s="1">
        <v>40884.0</v>
      </c>
      <c r="K1325" s="1" t="s">
        <v>272</v>
      </c>
      <c r="L1325" s="1">
        <v>1.0</v>
      </c>
      <c r="M1325" s="1">
        <v>1.0</v>
      </c>
      <c r="N1325" s="1">
        <v>3.0</v>
      </c>
      <c r="O1325" s="1">
        <v>1.0</v>
      </c>
      <c r="P1325" s="1" t="s">
        <v>123</v>
      </c>
      <c r="Q1325" s="1" t="s">
        <v>185</v>
      </c>
      <c r="R1325" s="1">
        <v>40.71284</v>
      </c>
      <c r="S1325" s="1">
        <v>-73.93965</v>
      </c>
      <c r="T1325" s="1" t="s">
        <v>91</v>
      </c>
      <c r="U1325" s="1" t="s">
        <v>113</v>
      </c>
      <c r="V1325" s="1">
        <v>2.0</v>
      </c>
      <c r="W1325" s="1">
        <v>1.0</v>
      </c>
      <c r="X1325" s="1">
        <v>1.0</v>
      </c>
      <c r="Y1325" s="1">
        <v>1.0</v>
      </c>
      <c r="Z1325" s="1" t="s">
        <v>93</v>
      </c>
      <c r="AA1325" s="1" t="s">
        <v>7225</v>
      </c>
      <c r="AB1325" s="1">
        <v>99.0</v>
      </c>
      <c r="AC1325" s="1">
        <v>1.0</v>
      </c>
      <c r="AD1325" s="1">
        <v>15.0</v>
      </c>
      <c r="AE1325" s="1">
        <v>3.0</v>
      </c>
      <c r="AF1325" s="1" t="s">
        <v>1554</v>
      </c>
      <c r="AG1325" s="1">
        <v>1.0</v>
      </c>
      <c r="AH1325" s="1">
        <v>4.0</v>
      </c>
      <c r="AI1325" s="1">
        <v>34.0</v>
      </c>
      <c r="AJ1325" s="1">
        <v>50.0</v>
      </c>
      <c r="AK1325" s="1">
        <v>310.0</v>
      </c>
      <c r="AL1325" s="1">
        <v>19.0</v>
      </c>
      <c r="AM1325" s="1">
        <v>0.0</v>
      </c>
      <c r="AN1325" s="1">
        <v>96.0</v>
      </c>
      <c r="AO1325" s="1">
        <v>10.0</v>
      </c>
      <c r="AP1325" s="1">
        <v>10.0</v>
      </c>
      <c r="AQ1325" s="1">
        <v>10.0</v>
      </c>
      <c r="AR1325" s="1">
        <v>10.0</v>
      </c>
      <c r="AS1325" s="1">
        <v>10.0</v>
      </c>
      <c r="AT1325" s="1">
        <v>9.0</v>
      </c>
      <c r="AU1325" s="1">
        <v>0.0</v>
      </c>
      <c r="AV1325" s="1" t="s">
        <v>105</v>
      </c>
      <c r="AW1325" s="1">
        <v>2.0</v>
      </c>
      <c r="AX1325" s="1">
        <v>1.0</v>
      </c>
      <c r="AY1325" s="1">
        <v>1.0</v>
      </c>
      <c r="AZ1325" s="1">
        <v>0.0</v>
      </c>
      <c r="BA1325" s="1">
        <v>0.41</v>
      </c>
      <c r="BB1325" s="1">
        <v>-1.0</v>
      </c>
      <c r="BC1325" s="1">
        <v>1.0</v>
      </c>
      <c r="BD1325" s="1">
        <v>-1.0</v>
      </c>
      <c r="BE1325" s="1">
        <v>-1.0</v>
      </c>
      <c r="BF1325" s="1">
        <v>-1.0</v>
      </c>
      <c r="BG1325" s="1">
        <v>-1.0</v>
      </c>
      <c r="BH1325" s="1">
        <v>-1.0</v>
      </c>
      <c r="BI1325" s="1">
        <v>-1.0</v>
      </c>
      <c r="BJ1325" s="1">
        <v>1.0</v>
      </c>
      <c r="BK1325" s="1">
        <v>-1.0</v>
      </c>
      <c r="BL1325" s="1">
        <v>-1.0</v>
      </c>
      <c r="BM1325" s="1">
        <v>-1.0</v>
      </c>
      <c r="BN1325" s="1">
        <v>-1.0</v>
      </c>
      <c r="BO1325" s="1">
        <v>-1.0</v>
      </c>
      <c r="BP1325" s="1">
        <v>1.0</v>
      </c>
      <c r="BQ1325" s="1">
        <v>-1.0</v>
      </c>
      <c r="BR1325" s="1">
        <v>-1.0</v>
      </c>
      <c r="BS1325" s="1">
        <v>-1.0</v>
      </c>
      <c r="BT1325" s="1">
        <v>-1.0</v>
      </c>
      <c r="BU1325" s="1">
        <v>1.0</v>
      </c>
      <c r="BV1325" s="1">
        <v>-1.0</v>
      </c>
      <c r="BW1325" s="1">
        <v>-1.0</v>
      </c>
      <c r="BX1325" s="1">
        <v>-1.0</v>
      </c>
      <c r="BY1325" s="1">
        <v>-1.0</v>
      </c>
      <c r="BZ1325" s="1">
        <v>-1.0</v>
      </c>
      <c r="CA1325" s="1">
        <v>-1.0</v>
      </c>
      <c r="CB1325" s="1">
        <v>-1.0</v>
      </c>
      <c r="CC1325" s="1">
        <v>-1.0</v>
      </c>
      <c r="CD1325" s="1">
        <v>44696.0</v>
      </c>
    </row>
    <row r="1326">
      <c r="A1326" s="1">
        <v>2.8668879E7</v>
      </c>
      <c r="B1326" s="1" t="s">
        <v>7226</v>
      </c>
      <c r="C1326" s="1" t="s">
        <v>7227</v>
      </c>
      <c r="D1326" s="1" t="s">
        <v>7228</v>
      </c>
      <c r="E1326" s="1" t="s">
        <v>85</v>
      </c>
      <c r="G1326" s="1" t="s">
        <v>7229</v>
      </c>
      <c r="I1326" s="1">
        <v>330123.0</v>
      </c>
      <c r="J1326" s="1">
        <v>40541.0</v>
      </c>
      <c r="M1326" s="1">
        <v>0.0</v>
      </c>
      <c r="N1326" s="1">
        <v>1.0</v>
      </c>
      <c r="O1326" s="1">
        <v>0.0</v>
      </c>
      <c r="P1326" s="1" t="s">
        <v>123</v>
      </c>
      <c r="Q1326" s="1" t="s">
        <v>124</v>
      </c>
      <c r="R1326" s="1">
        <v>40.6545799999999</v>
      </c>
      <c r="S1326" s="1">
        <v>-73.9567699999999</v>
      </c>
      <c r="T1326" s="1" t="s">
        <v>91</v>
      </c>
      <c r="U1326" s="1" t="s">
        <v>92</v>
      </c>
      <c r="V1326" s="1">
        <v>2.0</v>
      </c>
      <c r="W1326" s="1">
        <v>1.0</v>
      </c>
      <c r="X1326" s="1">
        <v>1.0</v>
      </c>
      <c r="Y1326" s="1">
        <v>1.0</v>
      </c>
      <c r="Z1326" s="1" t="s">
        <v>93</v>
      </c>
      <c r="AA1326" s="1" t="s">
        <v>7230</v>
      </c>
      <c r="AB1326" s="1">
        <v>80.0</v>
      </c>
      <c r="AC1326" s="1">
        <v>2.0</v>
      </c>
      <c r="AD1326" s="1">
        <v>10.0</v>
      </c>
      <c r="AE1326" s="1">
        <v>5.0</v>
      </c>
      <c r="AF1326" s="1" t="s">
        <v>231</v>
      </c>
      <c r="AG1326" s="1">
        <v>1.0</v>
      </c>
      <c r="AH1326" s="1">
        <v>0.0</v>
      </c>
      <c r="AI1326" s="1">
        <v>0.0</v>
      </c>
      <c r="AJ1326" s="1">
        <v>0.0</v>
      </c>
      <c r="AK1326" s="1">
        <v>0.0</v>
      </c>
      <c r="AL1326" s="1">
        <v>3.0</v>
      </c>
      <c r="AM1326" s="1">
        <v>3.0</v>
      </c>
      <c r="AN1326" s="1">
        <v>100.0</v>
      </c>
      <c r="AO1326" s="1">
        <v>10.0</v>
      </c>
      <c r="AP1326" s="1">
        <v>9.0</v>
      </c>
      <c r="AQ1326" s="1">
        <v>9.0</v>
      </c>
      <c r="AR1326" s="1">
        <v>10.0</v>
      </c>
      <c r="AS1326" s="1">
        <v>9.0</v>
      </c>
      <c r="AT1326" s="1">
        <v>9.0</v>
      </c>
      <c r="AU1326" s="1">
        <v>1.0</v>
      </c>
      <c r="AV1326" s="1" t="s">
        <v>105</v>
      </c>
      <c r="AW1326" s="1">
        <v>1.0</v>
      </c>
      <c r="AX1326" s="1">
        <v>1.0</v>
      </c>
      <c r="AY1326" s="1">
        <v>0.0</v>
      </c>
      <c r="AZ1326" s="1">
        <v>0.0</v>
      </c>
      <c r="BA1326" s="1">
        <v>0.33</v>
      </c>
      <c r="BB1326" s="1">
        <v>-1.0</v>
      </c>
      <c r="BC1326" s="1">
        <v>1.0</v>
      </c>
      <c r="BD1326" s="1">
        <v>-1.0</v>
      </c>
      <c r="BE1326" s="1">
        <v>-1.0</v>
      </c>
      <c r="BF1326" s="1">
        <v>-1.0</v>
      </c>
      <c r="BG1326" s="1">
        <v>-1.0</v>
      </c>
      <c r="BH1326" s="1">
        <v>-1.0</v>
      </c>
      <c r="BI1326" s="1">
        <v>-1.0</v>
      </c>
      <c r="BJ1326" s="1">
        <v>-1.0</v>
      </c>
      <c r="BK1326" s="1">
        <v>-1.0</v>
      </c>
      <c r="BL1326" s="1">
        <v>-1.0</v>
      </c>
      <c r="BM1326" s="1">
        <v>-1.0</v>
      </c>
      <c r="BN1326" s="1">
        <v>1.0</v>
      </c>
      <c r="BO1326" s="1">
        <v>-1.0</v>
      </c>
      <c r="BP1326" s="1">
        <v>-1.0</v>
      </c>
      <c r="BQ1326" s="1">
        <v>-1.0</v>
      </c>
      <c r="BR1326" s="1">
        <v>-1.0</v>
      </c>
      <c r="BS1326" s="1">
        <v>-1.0</v>
      </c>
      <c r="BT1326" s="1">
        <v>-1.0</v>
      </c>
      <c r="BU1326" s="1">
        <v>1.0</v>
      </c>
      <c r="BV1326" s="1">
        <v>-1.0</v>
      </c>
      <c r="BW1326" s="1">
        <v>-1.0</v>
      </c>
      <c r="BX1326" s="1">
        <v>-1.0</v>
      </c>
      <c r="BY1326" s="1">
        <v>-1.0</v>
      </c>
      <c r="BZ1326" s="1">
        <v>1.0</v>
      </c>
      <c r="CA1326" s="1">
        <v>-1.0</v>
      </c>
      <c r="CB1326" s="1">
        <v>-1.0</v>
      </c>
      <c r="CC1326" s="1">
        <v>-1.0</v>
      </c>
      <c r="CD1326" s="1">
        <v>44739.0</v>
      </c>
    </row>
    <row r="1327">
      <c r="A1327" s="1">
        <v>3.641725E7</v>
      </c>
      <c r="B1327" s="1" t="s">
        <v>7231</v>
      </c>
      <c r="C1327" s="1" t="s">
        <v>7232</v>
      </c>
      <c r="D1327" s="1" t="s">
        <v>7233</v>
      </c>
      <c r="E1327" s="1" t="s">
        <v>85</v>
      </c>
      <c r="F1327" s="1" t="s">
        <v>7234</v>
      </c>
      <c r="G1327" s="1" t="s">
        <v>7235</v>
      </c>
      <c r="H1327" s="1" t="s">
        <v>7236</v>
      </c>
      <c r="I1327" s="1">
        <v>1.33288905E8</v>
      </c>
      <c r="J1327" s="1">
        <v>42889.0</v>
      </c>
      <c r="K1327" s="1" t="s">
        <v>134</v>
      </c>
      <c r="L1327" s="1">
        <v>1.0</v>
      </c>
      <c r="M1327" s="1">
        <v>1.0</v>
      </c>
      <c r="N1327" s="1">
        <v>7.0</v>
      </c>
      <c r="O1327" s="1">
        <v>1.0</v>
      </c>
      <c r="P1327" s="1" t="s">
        <v>89</v>
      </c>
      <c r="Q1327" s="1" t="s">
        <v>273</v>
      </c>
      <c r="R1327" s="1">
        <v>40.75174</v>
      </c>
      <c r="S1327" s="1">
        <v>-73.97343</v>
      </c>
      <c r="T1327" s="1" t="s">
        <v>289</v>
      </c>
      <c r="U1327" s="1" t="s">
        <v>92</v>
      </c>
      <c r="V1327" s="1">
        <v>6.0</v>
      </c>
      <c r="W1327" s="1">
        <v>2.0</v>
      </c>
      <c r="X1327" s="1">
        <v>2.0</v>
      </c>
      <c r="Y1327" s="1">
        <v>2.0</v>
      </c>
      <c r="Z1327" s="1" t="s">
        <v>93</v>
      </c>
      <c r="AA1327" s="1" t="s">
        <v>7237</v>
      </c>
      <c r="AB1327" s="1">
        <v>369.0</v>
      </c>
      <c r="AC1327" s="1">
        <v>1.0</v>
      </c>
      <c r="AD1327" s="1">
        <v>0.0</v>
      </c>
      <c r="AE1327" s="1">
        <v>4.0</v>
      </c>
      <c r="AF1327" s="1" t="s">
        <v>313</v>
      </c>
      <c r="AG1327" s="1">
        <v>1.0</v>
      </c>
      <c r="AH1327" s="1">
        <v>0.0</v>
      </c>
      <c r="AI1327" s="1">
        <v>4.0</v>
      </c>
      <c r="AJ1327" s="1">
        <v>4.0</v>
      </c>
      <c r="AK1327" s="1">
        <v>4.0</v>
      </c>
      <c r="AL1327" s="1">
        <v>0.0</v>
      </c>
      <c r="AM1327" s="1">
        <v>0.0</v>
      </c>
      <c r="AU1327" s="1">
        <v>1.0</v>
      </c>
      <c r="AV1327" s="1" t="s">
        <v>96</v>
      </c>
      <c r="AW1327" s="1">
        <v>3.0</v>
      </c>
      <c r="AX1327" s="1">
        <v>3.0</v>
      </c>
      <c r="AY1327" s="1">
        <v>0.0</v>
      </c>
      <c r="AZ1327" s="1">
        <v>0.0</v>
      </c>
      <c r="BB1327" s="1">
        <v>-1.0</v>
      </c>
      <c r="BC1327" s="1">
        <v>1.0</v>
      </c>
      <c r="BD1327" s="1">
        <v>-1.0</v>
      </c>
      <c r="BE1327" s="1">
        <v>-1.0</v>
      </c>
      <c r="BF1327" s="1">
        <v>-1.0</v>
      </c>
      <c r="BG1327" s="1">
        <v>-1.0</v>
      </c>
      <c r="BH1327" s="1">
        <v>-1.0</v>
      </c>
      <c r="BI1327" s="1">
        <v>-1.0</v>
      </c>
      <c r="BJ1327" s="1">
        <v>1.0</v>
      </c>
      <c r="BK1327" s="1">
        <v>-1.0</v>
      </c>
      <c r="BL1327" s="1">
        <v>-1.0</v>
      </c>
      <c r="BM1327" s="1">
        <v>1.0</v>
      </c>
      <c r="BN1327" s="1">
        <v>1.0</v>
      </c>
      <c r="BO1327" s="1">
        <v>1.0</v>
      </c>
      <c r="BP1327" s="1">
        <v>-1.0</v>
      </c>
      <c r="BQ1327" s="1">
        <v>-1.0</v>
      </c>
      <c r="BR1327" s="1">
        <v>-1.0</v>
      </c>
      <c r="BS1327" s="1">
        <v>-1.0</v>
      </c>
      <c r="BT1327" s="1">
        <v>-1.0</v>
      </c>
      <c r="BU1327" s="1">
        <v>1.0</v>
      </c>
      <c r="BV1327" s="1">
        <v>-1.0</v>
      </c>
      <c r="BW1327" s="1">
        <v>-1.0</v>
      </c>
      <c r="BX1327" s="1">
        <v>-1.0</v>
      </c>
      <c r="BY1327" s="1">
        <v>-1.0</v>
      </c>
      <c r="BZ1327" s="1">
        <v>-1.0</v>
      </c>
      <c r="CA1327" s="1">
        <v>-1.0</v>
      </c>
      <c r="CB1327" s="1">
        <v>-1.0</v>
      </c>
      <c r="CC1327" s="1">
        <v>-1.0</v>
      </c>
      <c r="CD1327" s="1">
        <v>44766.0</v>
      </c>
    </row>
    <row r="1328">
      <c r="A1328" s="1">
        <v>2.8129744E7</v>
      </c>
      <c r="B1328" s="1" t="s">
        <v>7238</v>
      </c>
      <c r="C1328" s="1" t="s">
        <v>7239</v>
      </c>
      <c r="D1328" s="1" t="s">
        <v>7239</v>
      </c>
      <c r="E1328" s="1" t="s">
        <v>85</v>
      </c>
      <c r="I1328" s="1">
        <v>2.12472679E8</v>
      </c>
      <c r="J1328" s="1">
        <v>43341.0</v>
      </c>
      <c r="K1328" s="1" t="s">
        <v>272</v>
      </c>
      <c r="L1328" s="1">
        <v>1.0</v>
      </c>
      <c r="M1328" s="1">
        <v>0.0</v>
      </c>
      <c r="N1328" s="1">
        <v>1.0</v>
      </c>
      <c r="O1328" s="1">
        <v>0.0</v>
      </c>
      <c r="P1328" s="1" t="s">
        <v>123</v>
      </c>
      <c r="Q1328" s="1" t="s">
        <v>124</v>
      </c>
      <c r="R1328" s="1">
        <v>40.71201</v>
      </c>
      <c r="S1328" s="1">
        <v>-73.94474</v>
      </c>
      <c r="T1328" s="1" t="s">
        <v>91</v>
      </c>
      <c r="U1328" s="1" t="s">
        <v>92</v>
      </c>
      <c r="V1328" s="1">
        <v>4.0</v>
      </c>
      <c r="W1328" s="1">
        <v>1.0</v>
      </c>
      <c r="X1328" s="1">
        <v>2.0</v>
      </c>
      <c r="Y1328" s="1">
        <v>2.0</v>
      </c>
      <c r="Z1328" s="1" t="s">
        <v>93</v>
      </c>
      <c r="AA1328" s="1" t="s">
        <v>7240</v>
      </c>
      <c r="AB1328" s="1">
        <v>275.0</v>
      </c>
      <c r="AC1328" s="1">
        <v>1.0</v>
      </c>
      <c r="AD1328" s="1">
        <v>0.0</v>
      </c>
      <c r="AE1328" s="1">
        <v>3.0</v>
      </c>
      <c r="AF1328" s="1" t="s">
        <v>407</v>
      </c>
      <c r="AG1328" s="1">
        <v>1.0</v>
      </c>
      <c r="AH1328" s="1">
        <v>0.0</v>
      </c>
      <c r="AI1328" s="1">
        <v>0.0</v>
      </c>
      <c r="AJ1328" s="1">
        <v>0.0</v>
      </c>
      <c r="AK1328" s="1">
        <v>0.0</v>
      </c>
      <c r="AL1328" s="1">
        <v>1.0</v>
      </c>
      <c r="AM1328" s="1">
        <v>1.0</v>
      </c>
      <c r="AN1328" s="1">
        <v>100.0</v>
      </c>
      <c r="AO1328" s="1">
        <v>10.0</v>
      </c>
      <c r="AP1328" s="1">
        <v>6.0</v>
      </c>
      <c r="AQ1328" s="1">
        <v>10.0</v>
      </c>
      <c r="AR1328" s="1">
        <v>10.0</v>
      </c>
      <c r="AS1328" s="1">
        <v>10.0</v>
      </c>
      <c r="AT1328" s="1">
        <v>10.0</v>
      </c>
      <c r="AU1328" s="1">
        <v>1.0</v>
      </c>
      <c r="AV1328" s="1" t="s">
        <v>96</v>
      </c>
      <c r="AW1328" s="1">
        <v>1.0</v>
      </c>
      <c r="AX1328" s="1">
        <v>1.0</v>
      </c>
      <c r="AY1328" s="1">
        <v>0.0</v>
      </c>
      <c r="AZ1328" s="1">
        <v>0.0</v>
      </c>
      <c r="BA1328" s="1">
        <v>0.11</v>
      </c>
      <c r="BB1328" s="1">
        <v>-1.0</v>
      </c>
      <c r="BC1328" s="1">
        <v>1.0</v>
      </c>
      <c r="BD1328" s="1">
        <v>-1.0</v>
      </c>
      <c r="BE1328" s="1">
        <v>-1.0</v>
      </c>
      <c r="BF1328" s="1">
        <v>-1.0</v>
      </c>
      <c r="BG1328" s="1">
        <v>-1.0</v>
      </c>
      <c r="BH1328" s="1">
        <v>-1.0</v>
      </c>
      <c r="BI1328" s="1">
        <v>-1.0</v>
      </c>
      <c r="BJ1328" s="1">
        <v>1.0</v>
      </c>
      <c r="BK1328" s="1">
        <v>-1.0</v>
      </c>
      <c r="BL1328" s="1">
        <v>-1.0</v>
      </c>
      <c r="BM1328" s="1">
        <v>-1.0</v>
      </c>
      <c r="BN1328" s="1">
        <v>-1.0</v>
      </c>
      <c r="BO1328" s="1">
        <v>1.0</v>
      </c>
      <c r="BP1328" s="1">
        <v>-1.0</v>
      </c>
      <c r="BQ1328" s="1">
        <v>-1.0</v>
      </c>
      <c r="BR1328" s="1">
        <v>-1.0</v>
      </c>
      <c r="BS1328" s="1">
        <v>-1.0</v>
      </c>
      <c r="BT1328" s="1">
        <v>-1.0</v>
      </c>
      <c r="BU1328" s="1">
        <v>1.0</v>
      </c>
      <c r="BV1328" s="1">
        <v>-1.0</v>
      </c>
      <c r="BW1328" s="1">
        <v>-1.0</v>
      </c>
      <c r="BX1328" s="1">
        <v>-1.0</v>
      </c>
      <c r="BY1328" s="1">
        <v>-1.0</v>
      </c>
      <c r="BZ1328" s="1">
        <v>-1.0</v>
      </c>
      <c r="CA1328" s="1">
        <v>-1.0</v>
      </c>
      <c r="CB1328" s="1">
        <v>-1.0</v>
      </c>
      <c r="CC1328" s="1">
        <v>-1.0</v>
      </c>
      <c r="CD1328" s="1">
        <v>44796.0</v>
      </c>
    </row>
    <row r="1329">
      <c r="A1329" s="1">
        <v>2.7414303E7</v>
      </c>
      <c r="B1329" s="1" t="s">
        <v>7241</v>
      </c>
      <c r="C1329" s="1" t="s">
        <v>7242</v>
      </c>
      <c r="D1329" s="1" t="s">
        <v>7243</v>
      </c>
      <c r="E1329" s="1" t="s">
        <v>85</v>
      </c>
      <c r="F1329" s="1" t="s">
        <v>7244</v>
      </c>
      <c r="G1329" s="1" t="s">
        <v>7245</v>
      </c>
      <c r="I1329" s="1">
        <v>2.06509509E8</v>
      </c>
      <c r="J1329" s="1">
        <v>43312.0</v>
      </c>
      <c r="K1329" s="1" t="s">
        <v>88</v>
      </c>
      <c r="L1329" s="1">
        <v>1.0</v>
      </c>
      <c r="M1329" s="1">
        <v>0.0</v>
      </c>
      <c r="N1329" s="1">
        <v>1.0</v>
      </c>
      <c r="O1329" s="1">
        <v>1.0</v>
      </c>
      <c r="P1329" s="1" t="s">
        <v>123</v>
      </c>
      <c r="Q1329" s="1" t="s">
        <v>1428</v>
      </c>
      <c r="R1329" s="1">
        <v>40.6987</v>
      </c>
      <c r="S1329" s="1">
        <v>-73.99275</v>
      </c>
      <c r="T1329" s="1" t="s">
        <v>91</v>
      </c>
      <c r="U1329" s="1" t="s">
        <v>92</v>
      </c>
      <c r="V1329" s="1">
        <v>2.0</v>
      </c>
      <c r="W1329" s="1">
        <v>1.0</v>
      </c>
      <c r="X1329" s="1">
        <v>1.0</v>
      </c>
      <c r="Y1329" s="1">
        <v>1.0</v>
      </c>
      <c r="Z1329" s="1" t="s">
        <v>93</v>
      </c>
      <c r="AA1329" s="1" t="s">
        <v>7246</v>
      </c>
      <c r="AB1329" s="1">
        <v>155.0</v>
      </c>
      <c r="AC1329" s="1">
        <v>1.0</v>
      </c>
      <c r="AD1329" s="1">
        <v>0.0</v>
      </c>
      <c r="AE1329" s="1">
        <v>1.0</v>
      </c>
      <c r="AF1329" s="1" t="s">
        <v>137</v>
      </c>
      <c r="AG1329" s="1">
        <v>1.0</v>
      </c>
      <c r="AH1329" s="1">
        <v>2.0</v>
      </c>
      <c r="AI1329" s="1">
        <v>3.0</v>
      </c>
      <c r="AJ1329" s="1">
        <v>6.0</v>
      </c>
      <c r="AK1329" s="1">
        <v>6.0</v>
      </c>
      <c r="AL1329" s="1">
        <v>12.0</v>
      </c>
      <c r="AM1329" s="1">
        <v>12.0</v>
      </c>
      <c r="AN1329" s="1">
        <v>91.0</v>
      </c>
      <c r="AO1329" s="1">
        <v>9.0</v>
      </c>
      <c r="AP1329" s="1">
        <v>8.0</v>
      </c>
      <c r="AQ1329" s="1">
        <v>10.0</v>
      </c>
      <c r="AR1329" s="1">
        <v>10.0</v>
      </c>
      <c r="AS1329" s="1">
        <v>10.0</v>
      </c>
      <c r="AT1329" s="1">
        <v>9.0</v>
      </c>
      <c r="AU1329" s="1">
        <v>0.0</v>
      </c>
      <c r="AV1329" s="1" t="s">
        <v>105</v>
      </c>
      <c r="AW1329" s="1">
        <v>1.0</v>
      </c>
      <c r="AX1329" s="1">
        <v>1.0</v>
      </c>
      <c r="AY1329" s="1">
        <v>0.0</v>
      </c>
      <c r="AZ1329" s="1">
        <v>0.0</v>
      </c>
      <c r="BA1329" s="1">
        <v>1.16</v>
      </c>
      <c r="BB1329" s="1">
        <v>-1.0</v>
      </c>
      <c r="BC1329" s="1">
        <v>1.0</v>
      </c>
      <c r="BD1329" s="1">
        <v>-1.0</v>
      </c>
      <c r="BE1329" s="1">
        <v>-1.0</v>
      </c>
      <c r="BF1329" s="1">
        <v>-1.0</v>
      </c>
      <c r="BG1329" s="1">
        <v>-1.0</v>
      </c>
      <c r="BH1329" s="1">
        <v>-1.0</v>
      </c>
      <c r="BI1329" s="1">
        <v>-1.0</v>
      </c>
      <c r="BJ1329" s="1">
        <v>1.0</v>
      </c>
      <c r="BK1329" s="1">
        <v>-1.0</v>
      </c>
      <c r="BL1329" s="1">
        <v>-1.0</v>
      </c>
      <c r="BM1329" s="1">
        <v>-1.0</v>
      </c>
      <c r="BN1329" s="1">
        <v>1.0</v>
      </c>
      <c r="BO1329" s="1">
        <v>-1.0</v>
      </c>
      <c r="BP1329" s="1">
        <v>-1.0</v>
      </c>
      <c r="BQ1329" s="1">
        <v>-1.0</v>
      </c>
      <c r="BR1329" s="1">
        <v>-1.0</v>
      </c>
      <c r="BS1329" s="1">
        <v>-1.0</v>
      </c>
      <c r="BT1329" s="1">
        <v>-1.0</v>
      </c>
      <c r="BU1329" s="1">
        <v>1.0</v>
      </c>
      <c r="BV1329" s="1">
        <v>-1.0</v>
      </c>
      <c r="BW1329" s="1">
        <v>-1.0</v>
      </c>
      <c r="BX1329" s="1">
        <v>-1.0</v>
      </c>
      <c r="BY1329" s="1">
        <v>-1.0</v>
      </c>
      <c r="BZ1329" s="1">
        <v>-1.0</v>
      </c>
      <c r="CA1329" s="1">
        <v>-1.0</v>
      </c>
      <c r="CB1329" s="1">
        <v>-1.0</v>
      </c>
      <c r="CC1329" s="1">
        <v>-1.0</v>
      </c>
      <c r="CD1329" s="1">
        <v>44835.0</v>
      </c>
    </row>
    <row r="1330">
      <c r="A1330" s="1">
        <v>1.7542694E7</v>
      </c>
      <c r="B1330" s="1" t="s">
        <v>7247</v>
      </c>
      <c r="C1330" s="1" t="s">
        <v>7248</v>
      </c>
      <c r="D1330" s="1" t="s">
        <v>7249</v>
      </c>
      <c r="E1330" s="1" t="s">
        <v>85</v>
      </c>
      <c r="G1330" s="1" t="s">
        <v>7250</v>
      </c>
      <c r="I1330" s="1">
        <v>4.1191579E7</v>
      </c>
      <c r="J1330" s="1">
        <v>42227.0</v>
      </c>
      <c r="M1330" s="1">
        <v>1.0</v>
      </c>
      <c r="N1330" s="1">
        <v>3.0</v>
      </c>
      <c r="O1330" s="1">
        <v>0.0</v>
      </c>
      <c r="P1330" s="1" t="s">
        <v>123</v>
      </c>
      <c r="Q1330" s="1" t="s">
        <v>124</v>
      </c>
      <c r="R1330" s="1">
        <v>40.66945</v>
      </c>
      <c r="S1330" s="1">
        <v>-73.93899</v>
      </c>
      <c r="T1330" s="1" t="s">
        <v>91</v>
      </c>
      <c r="U1330" s="1" t="s">
        <v>113</v>
      </c>
      <c r="V1330" s="1">
        <v>1.0</v>
      </c>
      <c r="W1330" s="1">
        <v>1.0</v>
      </c>
      <c r="X1330" s="1">
        <v>1.0</v>
      </c>
      <c r="Y1330" s="1">
        <v>1.0</v>
      </c>
      <c r="Z1330" s="1" t="s">
        <v>93</v>
      </c>
      <c r="AA1330" s="1" t="s">
        <v>7251</v>
      </c>
      <c r="AB1330" s="1">
        <v>45.0</v>
      </c>
      <c r="AC1330" s="1">
        <v>1.0</v>
      </c>
      <c r="AD1330" s="1">
        <v>20.0</v>
      </c>
      <c r="AE1330" s="1">
        <v>1.0</v>
      </c>
      <c r="AF1330" s="1" t="s">
        <v>231</v>
      </c>
      <c r="AG1330" s="1">
        <v>1.0</v>
      </c>
      <c r="AH1330" s="1">
        <v>0.0</v>
      </c>
      <c r="AI1330" s="1">
        <v>0.0</v>
      </c>
      <c r="AJ1330" s="1">
        <v>0.0</v>
      </c>
      <c r="AK1330" s="1">
        <v>0.0</v>
      </c>
      <c r="AL1330" s="1">
        <v>4.0</v>
      </c>
      <c r="AM1330" s="1">
        <v>4.0</v>
      </c>
      <c r="AN1330" s="1">
        <v>90.0</v>
      </c>
      <c r="AO1330" s="1">
        <v>10.0</v>
      </c>
      <c r="AP1330" s="1">
        <v>10.0</v>
      </c>
      <c r="AQ1330" s="1">
        <v>10.0</v>
      </c>
      <c r="AR1330" s="1">
        <v>10.0</v>
      </c>
      <c r="AS1330" s="1">
        <v>10.0</v>
      </c>
      <c r="AT1330" s="1">
        <v>10.0</v>
      </c>
      <c r="AU1330" s="1">
        <v>1.0</v>
      </c>
      <c r="AV1330" s="1" t="s">
        <v>117</v>
      </c>
      <c r="AW1330" s="1">
        <v>3.0</v>
      </c>
      <c r="AX1330" s="1">
        <v>2.0</v>
      </c>
      <c r="AY1330" s="1">
        <v>1.0</v>
      </c>
      <c r="AZ1330" s="1">
        <v>0.0</v>
      </c>
      <c r="BA1330" s="1">
        <v>0.44</v>
      </c>
      <c r="BB1330" s="1">
        <v>-1.0</v>
      </c>
      <c r="BC1330" s="1">
        <v>-1.0</v>
      </c>
      <c r="BD1330" s="1">
        <v>-1.0</v>
      </c>
      <c r="BE1330" s="1">
        <v>-1.0</v>
      </c>
      <c r="BF1330" s="1">
        <v>-1.0</v>
      </c>
      <c r="BG1330" s="1">
        <v>-1.0</v>
      </c>
      <c r="BH1330" s="1">
        <v>1.0</v>
      </c>
      <c r="BI1330" s="1">
        <v>-1.0</v>
      </c>
      <c r="BJ1330" s="1">
        <v>1.0</v>
      </c>
      <c r="BK1330" s="1">
        <v>-1.0</v>
      </c>
      <c r="BL1330" s="1">
        <v>-1.0</v>
      </c>
      <c r="BM1330" s="1">
        <v>1.0</v>
      </c>
      <c r="BN1330" s="1">
        <v>-1.0</v>
      </c>
      <c r="BO1330" s="1">
        <v>-1.0</v>
      </c>
      <c r="BP1330" s="1">
        <v>-1.0</v>
      </c>
      <c r="BQ1330" s="1">
        <v>1.0</v>
      </c>
      <c r="BR1330" s="1">
        <v>-1.0</v>
      </c>
      <c r="BS1330" s="1">
        <v>-1.0</v>
      </c>
      <c r="BT1330" s="1">
        <v>-1.0</v>
      </c>
      <c r="BU1330" s="1">
        <v>1.0</v>
      </c>
      <c r="BV1330" s="1">
        <v>-1.0</v>
      </c>
      <c r="BW1330" s="1">
        <v>-1.0</v>
      </c>
      <c r="BX1330" s="1">
        <v>-1.0</v>
      </c>
      <c r="BY1330" s="1">
        <v>-1.0</v>
      </c>
      <c r="BZ1330" s="1">
        <v>1.0</v>
      </c>
      <c r="CA1330" s="1">
        <v>-1.0</v>
      </c>
      <c r="CB1330" s="1">
        <v>-1.0</v>
      </c>
      <c r="CC1330" s="1">
        <v>1.0</v>
      </c>
      <c r="CD1330" s="1">
        <v>44837.0</v>
      </c>
    </row>
    <row r="1331">
      <c r="A1331" s="1">
        <v>2.9903363E7</v>
      </c>
      <c r="B1331" s="1" t="s">
        <v>7252</v>
      </c>
      <c r="C1331" s="1" t="s">
        <v>7253</v>
      </c>
      <c r="D1331" s="1" t="s">
        <v>7254</v>
      </c>
      <c r="E1331" s="1" t="s">
        <v>85</v>
      </c>
      <c r="G1331" s="1" t="s">
        <v>7255</v>
      </c>
      <c r="H1331" s="1" t="s">
        <v>7256</v>
      </c>
      <c r="I1331" s="1">
        <v>9.6647029E7</v>
      </c>
      <c r="J1331" s="1">
        <v>42638.0</v>
      </c>
      <c r="K1331" s="1" t="s">
        <v>134</v>
      </c>
      <c r="L1331" s="1">
        <v>1.0</v>
      </c>
      <c r="M1331" s="1">
        <v>0.0</v>
      </c>
      <c r="N1331" s="1">
        <v>1.0</v>
      </c>
      <c r="O1331" s="1">
        <v>0.0</v>
      </c>
      <c r="P1331" s="1" t="s">
        <v>89</v>
      </c>
      <c r="Q1331" s="1" t="s">
        <v>362</v>
      </c>
      <c r="R1331" s="1">
        <v>40.79481</v>
      </c>
      <c r="S1331" s="1">
        <v>-73.96437</v>
      </c>
      <c r="T1331" s="1" t="s">
        <v>91</v>
      </c>
      <c r="U1331" s="1" t="s">
        <v>113</v>
      </c>
      <c r="V1331" s="1">
        <v>2.0</v>
      </c>
      <c r="W1331" s="1">
        <v>1.0</v>
      </c>
      <c r="X1331" s="1">
        <v>1.0</v>
      </c>
      <c r="Y1331" s="1">
        <v>2.0</v>
      </c>
      <c r="Z1331" s="1" t="s">
        <v>93</v>
      </c>
      <c r="AA1331" s="1" t="s">
        <v>7257</v>
      </c>
      <c r="AB1331" s="1">
        <v>84.0</v>
      </c>
      <c r="AC1331" s="1">
        <v>2.0</v>
      </c>
      <c r="AD1331" s="1">
        <v>30.0</v>
      </c>
      <c r="AE1331" s="1">
        <v>6.0</v>
      </c>
      <c r="AF1331" s="1" t="s">
        <v>179</v>
      </c>
      <c r="AG1331" s="1">
        <v>1.0</v>
      </c>
      <c r="AH1331" s="1">
        <v>3.0</v>
      </c>
      <c r="AI1331" s="1">
        <v>6.0</v>
      </c>
      <c r="AJ1331" s="1">
        <v>6.0</v>
      </c>
      <c r="AK1331" s="1">
        <v>6.0</v>
      </c>
      <c r="AL1331" s="1">
        <v>3.0</v>
      </c>
      <c r="AM1331" s="1">
        <v>3.0</v>
      </c>
      <c r="AN1331" s="1">
        <v>70.0</v>
      </c>
      <c r="AO1331" s="1">
        <v>8.0</v>
      </c>
      <c r="AP1331" s="1">
        <v>6.0</v>
      </c>
      <c r="AQ1331" s="1">
        <v>6.0</v>
      </c>
      <c r="AR1331" s="1">
        <v>6.0</v>
      </c>
      <c r="AS1331" s="1">
        <v>9.0</v>
      </c>
      <c r="AT1331" s="1">
        <v>6.0</v>
      </c>
      <c r="AU1331" s="1">
        <v>1.0</v>
      </c>
      <c r="AV1331" s="1" t="s">
        <v>105</v>
      </c>
      <c r="AW1331" s="1">
        <v>1.0</v>
      </c>
      <c r="AX1331" s="1">
        <v>0.0</v>
      </c>
      <c r="AY1331" s="1">
        <v>1.0</v>
      </c>
      <c r="AZ1331" s="1">
        <v>0.0</v>
      </c>
      <c r="BA1331" s="1">
        <v>0.37</v>
      </c>
      <c r="BB1331" s="1">
        <v>-1.0</v>
      </c>
      <c r="BC1331" s="1">
        <v>-1.0</v>
      </c>
      <c r="BD1331" s="1">
        <v>-1.0</v>
      </c>
      <c r="BE1331" s="1">
        <v>-1.0</v>
      </c>
      <c r="BF1331" s="1">
        <v>-1.0</v>
      </c>
      <c r="BG1331" s="1">
        <v>-1.0</v>
      </c>
      <c r="BH1331" s="1">
        <v>-1.0</v>
      </c>
      <c r="BI1331" s="1">
        <v>1.0</v>
      </c>
      <c r="BJ1331" s="1">
        <v>-1.0</v>
      </c>
      <c r="BK1331" s="1">
        <v>-1.0</v>
      </c>
      <c r="BL1331" s="1">
        <v>-1.0</v>
      </c>
      <c r="BM1331" s="1">
        <v>-1.0</v>
      </c>
      <c r="BN1331" s="1">
        <v>1.0</v>
      </c>
      <c r="BO1331" s="1">
        <v>-1.0</v>
      </c>
      <c r="BP1331" s="1">
        <v>-1.0</v>
      </c>
      <c r="BQ1331" s="1">
        <v>-1.0</v>
      </c>
      <c r="BR1331" s="1">
        <v>-1.0</v>
      </c>
      <c r="BS1331" s="1">
        <v>-1.0</v>
      </c>
      <c r="BT1331" s="1">
        <v>-1.0</v>
      </c>
      <c r="BU1331" s="1">
        <v>1.0</v>
      </c>
      <c r="BV1331" s="1">
        <v>-1.0</v>
      </c>
      <c r="BW1331" s="1">
        <v>-1.0</v>
      </c>
      <c r="BX1331" s="1">
        <v>-1.0</v>
      </c>
      <c r="BY1331" s="1">
        <v>-1.0</v>
      </c>
      <c r="BZ1331" s="1">
        <v>-1.0</v>
      </c>
      <c r="CA1331" s="1">
        <v>-1.0</v>
      </c>
      <c r="CB1331" s="1">
        <v>-1.0</v>
      </c>
      <c r="CC1331" s="1">
        <v>-1.0</v>
      </c>
      <c r="CD1331" s="1">
        <v>44853.0</v>
      </c>
    </row>
    <row r="1332">
      <c r="A1332" s="1">
        <v>2.8718446E7</v>
      </c>
      <c r="B1332" s="1" t="s">
        <v>7258</v>
      </c>
      <c r="C1332" s="1" t="s">
        <v>7259</v>
      </c>
      <c r="D1332" s="1" t="s">
        <v>7260</v>
      </c>
      <c r="E1332" s="1" t="s">
        <v>85</v>
      </c>
      <c r="F1332" s="1" t="s">
        <v>7261</v>
      </c>
      <c r="G1332" s="1" t="s">
        <v>7262</v>
      </c>
      <c r="I1332" s="1">
        <v>9155419.0</v>
      </c>
      <c r="J1332" s="1">
        <v>41548.0</v>
      </c>
      <c r="K1332" s="1" t="s">
        <v>88</v>
      </c>
      <c r="L1332" s="1">
        <v>0.7</v>
      </c>
      <c r="M1332" s="1">
        <v>0.0</v>
      </c>
      <c r="N1332" s="1">
        <v>1.0</v>
      </c>
      <c r="O1332" s="1">
        <v>1.0</v>
      </c>
      <c r="P1332" s="1" t="s">
        <v>89</v>
      </c>
      <c r="Q1332" s="1" t="s">
        <v>90</v>
      </c>
      <c r="R1332" s="1">
        <v>40.72615</v>
      </c>
      <c r="S1332" s="1">
        <v>-73.98905</v>
      </c>
      <c r="T1332" s="1" t="s">
        <v>91</v>
      </c>
      <c r="U1332" s="1" t="s">
        <v>113</v>
      </c>
      <c r="V1332" s="1">
        <v>1.0</v>
      </c>
      <c r="W1332" s="1">
        <v>1.5</v>
      </c>
      <c r="X1332" s="1">
        <v>1.0</v>
      </c>
      <c r="Y1332" s="1">
        <v>1.0</v>
      </c>
      <c r="Z1332" s="1" t="s">
        <v>93</v>
      </c>
      <c r="AA1332" s="1" t="s">
        <v>7263</v>
      </c>
      <c r="AB1332" s="1">
        <v>140.0</v>
      </c>
      <c r="AC1332" s="1">
        <v>1.0</v>
      </c>
      <c r="AD1332" s="1">
        <v>50.0</v>
      </c>
      <c r="AE1332" s="1">
        <v>2.0</v>
      </c>
      <c r="AF1332" s="1" t="s">
        <v>179</v>
      </c>
      <c r="AG1332" s="1">
        <v>1.0</v>
      </c>
      <c r="AH1332" s="1">
        <v>24.0</v>
      </c>
      <c r="AI1332" s="1">
        <v>29.0</v>
      </c>
      <c r="AJ1332" s="1">
        <v>59.0</v>
      </c>
      <c r="AK1332" s="1">
        <v>149.0</v>
      </c>
      <c r="AL1332" s="1">
        <v>5.0</v>
      </c>
      <c r="AM1332" s="1">
        <v>5.0</v>
      </c>
      <c r="AN1332" s="1">
        <v>100.0</v>
      </c>
      <c r="AO1332" s="1">
        <v>10.0</v>
      </c>
      <c r="AP1332" s="1">
        <v>10.0</v>
      </c>
      <c r="AQ1332" s="1">
        <v>10.0</v>
      </c>
      <c r="AR1332" s="1">
        <v>10.0</v>
      </c>
      <c r="AS1332" s="1">
        <v>10.0</v>
      </c>
      <c r="AT1332" s="1">
        <v>9.0</v>
      </c>
      <c r="AU1332" s="1">
        <v>0.0</v>
      </c>
      <c r="AV1332" s="1" t="s">
        <v>117</v>
      </c>
      <c r="AW1332" s="1">
        <v>1.0</v>
      </c>
      <c r="AX1332" s="1">
        <v>0.0</v>
      </c>
      <c r="AY1332" s="1">
        <v>1.0</v>
      </c>
      <c r="AZ1332" s="1">
        <v>0.0</v>
      </c>
      <c r="BA1332" s="1">
        <v>0.55</v>
      </c>
      <c r="BB1332" s="1">
        <v>-1.0</v>
      </c>
      <c r="BC1332" s="1">
        <v>1.0</v>
      </c>
      <c r="BD1332" s="1">
        <v>-1.0</v>
      </c>
      <c r="BE1332" s="1">
        <v>-1.0</v>
      </c>
      <c r="BF1332" s="1">
        <v>-1.0</v>
      </c>
      <c r="BG1332" s="1">
        <v>-1.0</v>
      </c>
      <c r="BH1332" s="1">
        <v>-1.0</v>
      </c>
      <c r="BI1332" s="1">
        <v>-1.0</v>
      </c>
      <c r="BJ1332" s="1">
        <v>-1.0</v>
      </c>
      <c r="BK1332" s="1">
        <v>-1.0</v>
      </c>
      <c r="BL1332" s="1">
        <v>-1.0</v>
      </c>
      <c r="BM1332" s="1">
        <v>1.0</v>
      </c>
      <c r="BN1332" s="1">
        <v>-1.0</v>
      </c>
      <c r="BO1332" s="1">
        <v>-1.0</v>
      </c>
      <c r="BP1332" s="1">
        <v>-1.0</v>
      </c>
      <c r="BQ1332" s="1">
        <v>1.0</v>
      </c>
      <c r="BR1332" s="1">
        <v>-1.0</v>
      </c>
      <c r="BS1332" s="1">
        <v>-1.0</v>
      </c>
      <c r="BT1332" s="1">
        <v>-1.0</v>
      </c>
      <c r="BU1332" s="1">
        <v>1.0</v>
      </c>
      <c r="BV1332" s="1">
        <v>-1.0</v>
      </c>
      <c r="BW1332" s="1">
        <v>-1.0</v>
      </c>
      <c r="BX1332" s="1">
        <v>-1.0</v>
      </c>
      <c r="BY1332" s="1">
        <v>-1.0</v>
      </c>
      <c r="BZ1332" s="1">
        <v>-1.0</v>
      </c>
      <c r="CA1332" s="1">
        <v>-1.0</v>
      </c>
      <c r="CB1332" s="1">
        <v>-1.0</v>
      </c>
      <c r="CC1332" s="1">
        <v>-1.0</v>
      </c>
      <c r="CD1332" s="1">
        <v>44899.0</v>
      </c>
    </row>
    <row r="1333">
      <c r="A1333" s="1">
        <v>1.3492353E7</v>
      </c>
      <c r="B1333" s="1" t="s">
        <v>7264</v>
      </c>
      <c r="C1333" s="1" t="s">
        <v>7265</v>
      </c>
      <c r="D1333" s="1" t="s">
        <v>7266</v>
      </c>
      <c r="E1333" s="1" t="s">
        <v>85</v>
      </c>
      <c r="F1333" s="1" t="s">
        <v>7267</v>
      </c>
      <c r="G1333" s="1" t="s">
        <v>7268</v>
      </c>
      <c r="H1333" s="2" t="str">
        <f>- There is a male roommate in The Other room - take your shoes off inside of The apartment</f>
        <v>#ERROR!</v>
      </c>
      <c r="I1333" s="1">
        <v>6.9706365E7</v>
      </c>
      <c r="J1333" s="1">
        <v>42490.0</v>
      </c>
      <c r="M1333" s="1">
        <v>0.0</v>
      </c>
      <c r="N1333" s="1">
        <v>3.0</v>
      </c>
      <c r="O1333" s="1">
        <v>1.0</v>
      </c>
      <c r="P1333" s="1" t="s">
        <v>89</v>
      </c>
      <c r="Q1333" s="1" t="s">
        <v>90</v>
      </c>
      <c r="R1333" s="1">
        <v>40.79201</v>
      </c>
      <c r="S1333" s="1">
        <v>-73.97423</v>
      </c>
      <c r="T1333" s="1" t="s">
        <v>91</v>
      </c>
      <c r="U1333" s="1" t="s">
        <v>113</v>
      </c>
      <c r="V1333" s="1">
        <v>1.0</v>
      </c>
      <c r="W1333" s="1">
        <v>1.0</v>
      </c>
      <c r="X1333" s="1">
        <v>1.0</v>
      </c>
      <c r="Y1333" s="1">
        <v>1.0</v>
      </c>
      <c r="Z1333" s="1" t="s">
        <v>93</v>
      </c>
      <c r="AA1333" s="1" t="s">
        <v>7269</v>
      </c>
      <c r="AB1333" s="1">
        <v>65.0</v>
      </c>
      <c r="AC1333" s="1">
        <v>1.0</v>
      </c>
      <c r="AD1333" s="1">
        <v>0.0</v>
      </c>
      <c r="AE1333" s="1">
        <v>3.0</v>
      </c>
      <c r="AF1333" s="1" t="s">
        <v>231</v>
      </c>
      <c r="AG1333" s="1">
        <v>1.0</v>
      </c>
      <c r="AH1333" s="1">
        <v>0.0</v>
      </c>
      <c r="AI1333" s="1">
        <v>0.0</v>
      </c>
      <c r="AJ1333" s="1">
        <v>0.0</v>
      </c>
      <c r="AK1333" s="1">
        <v>0.0</v>
      </c>
      <c r="AL1333" s="1">
        <v>5.0</v>
      </c>
      <c r="AM1333" s="1">
        <v>0.0</v>
      </c>
      <c r="AN1333" s="1">
        <v>100.0</v>
      </c>
      <c r="AO1333" s="1">
        <v>10.0</v>
      </c>
      <c r="AP1333" s="1">
        <v>9.0</v>
      </c>
      <c r="AQ1333" s="1">
        <v>10.0</v>
      </c>
      <c r="AR1333" s="1">
        <v>10.0</v>
      </c>
      <c r="AS1333" s="1">
        <v>10.0</v>
      </c>
      <c r="AT1333" s="1">
        <v>10.0</v>
      </c>
      <c r="AU1333" s="1">
        <v>0.0</v>
      </c>
      <c r="AV1333" s="1" t="s">
        <v>105</v>
      </c>
      <c r="AW1333" s="1">
        <v>2.0</v>
      </c>
      <c r="AX1333" s="1">
        <v>0.0</v>
      </c>
      <c r="AY1333" s="1">
        <v>2.0</v>
      </c>
      <c r="AZ1333" s="1">
        <v>0.0</v>
      </c>
      <c r="BA1333" s="1">
        <v>0.14</v>
      </c>
      <c r="BB1333" s="1">
        <v>-1.0</v>
      </c>
      <c r="BC1333" s="1">
        <v>1.0</v>
      </c>
      <c r="BD1333" s="1">
        <v>-1.0</v>
      </c>
      <c r="BE1333" s="1">
        <v>-1.0</v>
      </c>
      <c r="BF1333" s="1">
        <v>-1.0</v>
      </c>
      <c r="BG1333" s="1">
        <v>-1.0</v>
      </c>
      <c r="BH1333" s="1">
        <v>-1.0</v>
      </c>
      <c r="BI1333" s="1">
        <v>-1.0</v>
      </c>
      <c r="BJ1333" s="1">
        <v>1.0</v>
      </c>
      <c r="BK1333" s="1">
        <v>-1.0</v>
      </c>
      <c r="BL1333" s="1">
        <v>-1.0</v>
      </c>
      <c r="BM1333" s="1">
        <v>-1.0</v>
      </c>
      <c r="BN1333" s="1">
        <v>-1.0</v>
      </c>
      <c r="BO1333" s="1">
        <v>-1.0</v>
      </c>
      <c r="BP1333" s="1">
        <v>-1.0</v>
      </c>
      <c r="BQ1333" s="1">
        <v>-1.0</v>
      </c>
      <c r="BR1333" s="1">
        <v>-1.0</v>
      </c>
      <c r="BS1333" s="1">
        <v>-1.0</v>
      </c>
      <c r="BT1333" s="1">
        <v>-1.0</v>
      </c>
      <c r="BU1333" s="1">
        <v>1.0</v>
      </c>
      <c r="BV1333" s="1">
        <v>-1.0</v>
      </c>
      <c r="BW1333" s="1">
        <v>-1.0</v>
      </c>
      <c r="BX1333" s="1">
        <v>-1.0</v>
      </c>
      <c r="BY1333" s="1">
        <v>-1.0</v>
      </c>
      <c r="BZ1333" s="1">
        <v>1.0</v>
      </c>
      <c r="CA1333" s="1">
        <v>-1.0</v>
      </c>
      <c r="CB1333" s="1">
        <v>-1.0</v>
      </c>
      <c r="CC1333" s="1">
        <v>-1.0</v>
      </c>
      <c r="CD1333" s="1">
        <v>44911.0</v>
      </c>
    </row>
    <row r="1334">
      <c r="A1334" s="1">
        <v>2.9781238E7</v>
      </c>
      <c r="B1334" s="1" t="s">
        <v>7270</v>
      </c>
      <c r="C1334" s="1" t="s">
        <v>7271</v>
      </c>
      <c r="D1334" s="1" t="s">
        <v>7272</v>
      </c>
      <c r="E1334" s="1" t="s">
        <v>85</v>
      </c>
      <c r="F1334" s="1" t="s">
        <v>7273</v>
      </c>
      <c r="G1334" s="1" t="s">
        <v>7274</v>
      </c>
      <c r="I1334" s="1">
        <v>3335791.0</v>
      </c>
      <c r="J1334" s="1">
        <v>41143.0</v>
      </c>
      <c r="K1334" s="1" t="s">
        <v>88</v>
      </c>
      <c r="L1334" s="1">
        <v>1.0</v>
      </c>
      <c r="M1334" s="1">
        <v>0.0</v>
      </c>
      <c r="N1334" s="1">
        <v>1.0</v>
      </c>
      <c r="O1334" s="1">
        <v>1.0</v>
      </c>
      <c r="P1334" s="1" t="s">
        <v>89</v>
      </c>
      <c r="Q1334" s="1" t="s">
        <v>90</v>
      </c>
      <c r="R1334" s="1">
        <v>40.74406</v>
      </c>
      <c r="S1334" s="1">
        <v>-73.98003</v>
      </c>
      <c r="T1334" s="1" t="s">
        <v>91</v>
      </c>
      <c r="U1334" s="1" t="s">
        <v>113</v>
      </c>
      <c r="V1334" s="1">
        <v>2.0</v>
      </c>
      <c r="W1334" s="1">
        <v>1.0</v>
      </c>
      <c r="X1334" s="1">
        <v>1.0</v>
      </c>
      <c r="Y1334" s="1">
        <v>1.0</v>
      </c>
      <c r="Z1334" s="1" t="s">
        <v>93</v>
      </c>
      <c r="AA1334" s="1" t="s">
        <v>7275</v>
      </c>
      <c r="AB1334" s="1">
        <v>99.0</v>
      </c>
      <c r="AC1334" s="1">
        <v>1.0</v>
      </c>
      <c r="AD1334" s="1">
        <v>40.0</v>
      </c>
      <c r="AE1334" s="1">
        <v>3.0</v>
      </c>
      <c r="AF1334" s="1" t="s">
        <v>407</v>
      </c>
      <c r="AG1334" s="1">
        <v>1.0</v>
      </c>
      <c r="AH1334" s="1">
        <v>0.0</v>
      </c>
      <c r="AI1334" s="1">
        <v>0.0</v>
      </c>
      <c r="AJ1334" s="1">
        <v>0.0</v>
      </c>
      <c r="AK1334" s="1">
        <v>0.0</v>
      </c>
      <c r="AL1334" s="1">
        <v>7.0</v>
      </c>
      <c r="AM1334" s="1">
        <v>7.0</v>
      </c>
      <c r="AN1334" s="1">
        <v>100.0</v>
      </c>
      <c r="AO1334" s="1">
        <v>10.0</v>
      </c>
      <c r="AP1334" s="1">
        <v>10.0</v>
      </c>
      <c r="AQ1334" s="1">
        <v>10.0</v>
      </c>
      <c r="AR1334" s="1">
        <v>10.0</v>
      </c>
      <c r="AS1334" s="1">
        <v>10.0</v>
      </c>
      <c r="AT1334" s="1">
        <v>10.0</v>
      </c>
      <c r="AU1334" s="1">
        <v>1.0</v>
      </c>
      <c r="AV1334" s="1" t="s">
        <v>117</v>
      </c>
      <c r="AW1334" s="1">
        <v>1.0</v>
      </c>
      <c r="AX1334" s="1">
        <v>0.0</v>
      </c>
      <c r="AY1334" s="1">
        <v>1.0</v>
      </c>
      <c r="AZ1334" s="1">
        <v>0.0</v>
      </c>
      <c r="BA1334" s="1">
        <v>0.93</v>
      </c>
      <c r="BB1334" s="1">
        <v>-1.0</v>
      </c>
      <c r="BC1334" s="1">
        <v>-1.0</v>
      </c>
      <c r="BD1334" s="1">
        <v>-1.0</v>
      </c>
      <c r="BE1334" s="1">
        <v>-1.0</v>
      </c>
      <c r="BF1334" s="1">
        <v>-1.0</v>
      </c>
      <c r="BG1334" s="1">
        <v>-1.0</v>
      </c>
      <c r="BH1334" s="1">
        <v>-1.0</v>
      </c>
      <c r="BI1334" s="1">
        <v>-1.0</v>
      </c>
      <c r="BJ1334" s="1">
        <v>-1.0</v>
      </c>
      <c r="BK1334" s="1">
        <v>-1.0</v>
      </c>
      <c r="BL1334" s="1">
        <v>-1.0</v>
      </c>
      <c r="BM1334" s="1">
        <v>-1.0</v>
      </c>
      <c r="BN1334" s="1">
        <v>-1.0</v>
      </c>
      <c r="BO1334" s="1">
        <v>-1.0</v>
      </c>
      <c r="BP1334" s="1">
        <v>-1.0</v>
      </c>
      <c r="BQ1334" s="1">
        <v>-1.0</v>
      </c>
      <c r="BR1334" s="1">
        <v>-1.0</v>
      </c>
      <c r="BS1334" s="1">
        <v>1.0</v>
      </c>
      <c r="BT1334" s="1">
        <v>-1.0</v>
      </c>
      <c r="BU1334" s="1">
        <v>1.0</v>
      </c>
      <c r="BV1334" s="1">
        <v>-1.0</v>
      </c>
      <c r="BW1334" s="1">
        <v>-1.0</v>
      </c>
      <c r="BX1334" s="1">
        <v>-1.0</v>
      </c>
      <c r="BY1334" s="1">
        <v>-1.0</v>
      </c>
      <c r="BZ1334" s="1">
        <v>-1.0</v>
      </c>
      <c r="CA1334" s="1">
        <v>-1.0</v>
      </c>
      <c r="CB1334" s="1">
        <v>-1.0</v>
      </c>
      <c r="CC1334" s="1">
        <v>-1.0</v>
      </c>
      <c r="CD1334" s="1">
        <v>44964.0</v>
      </c>
    </row>
    <row r="1335">
      <c r="A1335" s="1">
        <v>9211534.0</v>
      </c>
      <c r="B1335" s="1" t="s">
        <v>7276</v>
      </c>
      <c r="C1335" s="1" t="s">
        <v>7277</v>
      </c>
      <c r="D1335" s="1" t="s">
        <v>7278</v>
      </c>
      <c r="E1335" s="1" t="s">
        <v>85</v>
      </c>
      <c r="F1335" s="1" t="s">
        <v>7279</v>
      </c>
      <c r="G1335" s="1" t="s">
        <v>7280</v>
      </c>
      <c r="H1335" s="1" t="s">
        <v>7281</v>
      </c>
      <c r="I1335" s="1">
        <v>4.3846246E7</v>
      </c>
      <c r="J1335" s="1">
        <v>42257.0</v>
      </c>
      <c r="M1335" s="1">
        <v>0.0</v>
      </c>
      <c r="N1335" s="1">
        <v>1.0</v>
      </c>
      <c r="O1335" s="1">
        <v>0.0</v>
      </c>
      <c r="P1335" s="1" t="s">
        <v>111</v>
      </c>
      <c r="Q1335" s="1" t="s">
        <v>1023</v>
      </c>
      <c r="R1335" s="1">
        <v>40.76547</v>
      </c>
      <c r="S1335" s="1">
        <v>-73.92079</v>
      </c>
      <c r="T1335" s="1" t="s">
        <v>91</v>
      </c>
      <c r="U1335" s="1" t="s">
        <v>113</v>
      </c>
      <c r="V1335" s="1">
        <v>1.0</v>
      </c>
      <c r="W1335" s="1">
        <v>1.0</v>
      </c>
      <c r="X1335" s="1">
        <v>1.0</v>
      </c>
      <c r="Y1335" s="1">
        <v>1.0</v>
      </c>
      <c r="Z1335" s="1" t="s">
        <v>93</v>
      </c>
      <c r="AA1335" s="1" t="s">
        <v>7282</v>
      </c>
      <c r="AB1335" s="1">
        <v>70.0</v>
      </c>
      <c r="AC1335" s="1">
        <v>1.0</v>
      </c>
      <c r="AD1335" s="1">
        <v>0.0</v>
      </c>
      <c r="AE1335" s="1">
        <v>1.0</v>
      </c>
      <c r="AF1335" s="1" t="s">
        <v>1512</v>
      </c>
      <c r="AG1335" s="1">
        <v>1.0</v>
      </c>
      <c r="AH1335" s="1">
        <v>0.0</v>
      </c>
      <c r="AI1335" s="1">
        <v>0.0</v>
      </c>
      <c r="AJ1335" s="1">
        <v>0.0</v>
      </c>
      <c r="AK1335" s="1">
        <v>0.0</v>
      </c>
      <c r="AL1335" s="1">
        <v>0.0</v>
      </c>
      <c r="AM1335" s="1">
        <v>0.0</v>
      </c>
      <c r="AU1335" s="1">
        <v>0.0</v>
      </c>
      <c r="AV1335" s="1" t="s">
        <v>96</v>
      </c>
      <c r="AW1335" s="1">
        <v>1.0</v>
      </c>
      <c r="AX1335" s="1">
        <v>0.0</v>
      </c>
      <c r="AY1335" s="1">
        <v>1.0</v>
      </c>
      <c r="AZ1335" s="1">
        <v>0.0</v>
      </c>
      <c r="BB1335" s="1">
        <v>-1.0</v>
      </c>
      <c r="BC1335" s="1">
        <v>-1.0</v>
      </c>
      <c r="BD1335" s="1">
        <v>-1.0</v>
      </c>
      <c r="BE1335" s="1">
        <v>-1.0</v>
      </c>
      <c r="BF1335" s="1">
        <v>-1.0</v>
      </c>
      <c r="BG1335" s="1">
        <v>-1.0</v>
      </c>
      <c r="BH1335" s="1">
        <v>-1.0</v>
      </c>
      <c r="BI1335" s="1">
        <v>-1.0</v>
      </c>
      <c r="BJ1335" s="1">
        <v>1.0</v>
      </c>
      <c r="BK1335" s="1">
        <v>-1.0</v>
      </c>
      <c r="BL1335" s="1">
        <v>-1.0</v>
      </c>
      <c r="BM1335" s="1">
        <v>-1.0</v>
      </c>
      <c r="BN1335" s="1">
        <v>-1.0</v>
      </c>
      <c r="BO1335" s="1">
        <v>-1.0</v>
      </c>
      <c r="BP1335" s="1">
        <v>-1.0</v>
      </c>
      <c r="BQ1335" s="1">
        <v>-1.0</v>
      </c>
      <c r="BR1335" s="1">
        <v>-1.0</v>
      </c>
      <c r="BS1335" s="1">
        <v>-1.0</v>
      </c>
      <c r="BT1335" s="1">
        <v>-1.0</v>
      </c>
      <c r="BU1335" s="1">
        <v>1.0</v>
      </c>
      <c r="BV1335" s="1">
        <v>-1.0</v>
      </c>
      <c r="BW1335" s="1">
        <v>-1.0</v>
      </c>
      <c r="BX1335" s="1">
        <v>-1.0</v>
      </c>
      <c r="BY1335" s="1">
        <v>-1.0</v>
      </c>
      <c r="BZ1335" s="1">
        <v>-1.0</v>
      </c>
      <c r="CA1335" s="1">
        <v>-1.0</v>
      </c>
      <c r="CB1335" s="1">
        <v>-1.0</v>
      </c>
      <c r="CC1335" s="1">
        <v>-1.0</v>
      </c>
      <c r="CD1335" s="1">
        <v>44984.0</v>
      </c>
    </row>
    <row r="1336">
      <c r="A1336" s="1">
        <v>3.5941974E7</v>
      </c>
      <c r="B1336" s="1" t="s">
        <v>7283</v>
      </c>
      <c r="C1336" s="1" t="s">
        <v>7284</v>
      </c>
      <c r="D1336" s="1" t="s">
        <v>7285</v>
      </c>
      <c r="E1336" s="1" t="s">
        <v>85</v>
      </c>
      <c r="G1336" s="1" t="s">
        <v>7286</v>
      </c>
      <c r="H1336" s="1" t="s">
        <v>7287</v>
      </c>
      <c r="I1336" s="1">
        <v>2.69822492E8</v>
      </c>
      <c r="J1336" s="1">
        <v>43635.0</v>
      </c>
      <c r="K1336" s="1" t="s">
        <v>134</v>
      </c>
      <c r="L1336" s="1">
        <v>1.0</v>
      </c>
      <c r="M1336" s="1">
        <v>0.0</v>
      </c>
      <c r="N1336" s="1">
        <v>0.0</v>
      </c>
      <c r="O1336" s="1">
        <v>0.0</v>
      </c>
      <c r="P1336" s="1" t="s">
        <v>89</v>
      </c>
      <c r="Q1336" s="1" t="s">
        <v>90</v>
      </c>
      <c r="R1336" s="1">
        <v>40.74497</v>
      </c>
      <c r="S1336" s="1">
        <v>-73.9844</v>
      </c>
      <c r="T1336" s="1" t="s">
        <v>91</v>
      </c>
      <c r="U1336" s="1" t="s">
        <v>92</v>
      </c>
      <c r="V1336" s="1">
        <v>5.0</v>
      </c>
      <c r="W1336" s="1">
        <v>1.0</v>
      </c>
      <c r="X1336" s="1">
        <v>2.0</v>
      </c>
      <c r="Y1336" s="1">
        <v>2.0</v>
      </c>
      <c r="Z1336" s="1" t="s">
        <v>93</v>
      </c>
      <c r="AA1336" s="1" t="s">
        <v>7288</v>
      </c>
      <c r="AB1336" s="1">
        <v>290.0</v>
      </c>
      <c r="AC1336" s="1">
        <v>4.0</v>
      </c>
      <c r="AD1336" s="1">
        <v>25.0</v>
      </c>
      <c r="AE1336" s="1">
        <v>7.0</v>
      </c>
      <c r="AF1336" s="1" t="s">
        <v>3892</v>
      </c>
      <c r="AG1336" s="1">
        <v>1.0</v>
      </c>
      <c r="AH1336" s="1">
        <v>1.0</v>
      </c>
      <c r="AI1336" s="1">
        <v>24.0</v>
      </c>
      <c r="AJ1336" s="1">
        <v>38.0</v>
      </c>
      <c r="AK1336" s="1">
        <v>199.0</v>
      </c>
      <c r="AL1336" s="1">
        <v>0.0</v>
      </c>
      <c r="AM1336" s="1">
        <v>0.0</v>
      </c>
      <c r="AU1336" s="1">
        <v>1.0</v>
      </c>
      <c r="AV1336" s="1" t="s">
        <v>96</v>
      </c>
      <c r="AW1336" s="1">
        <v>1.0</v>
      </c>
      <c r="AX1336" s="1">
        <v>1.0</v>
      </c>
      <c r="AY1336" s="1">
        <v>0.0</v>
      </c>
      <c r="AZ1336" s="1">
        <v>0.0</v>
      </c>
      <c r="BB1336" s="1">
        <v>-1.0</v>
      </c>
      <c r="BC1336" s="1">
        <v>1.0</v>
      </c>
      <c r="BD1336" s="1">
        <v>-1.0</v>
      </c>
      <c r="BE1336" s="1">
        <v>-1.0</v>
      </c>
      <c r="BF1336" s="1">
        <v>-1.0</v>
      </c>
      <c r="BG1336" s="1">
        <v>-1.0</v>
      </c>
      <c r="BH1336" s="1">
        <v>-1.0</v>
      </c>
      <c r="BI1336" s="1">
        <v>-1.0</v>
      </c>
      <c r="BJ1336" s="1">
        <v>1.0</v>
      </c>
      <c r="BK1336" s="1">
        <v>-1.0</v>
      </c>
      <c r="BL1336" s="1">
        <v>-1.0</v>
      </c>
      <c r="BM1336" s="1">
        <v>-1.0</v>
      </c>
      <c r="BN1336" s="1">
        <v>-1.0</v>
      </c>
      <c r="BO1336" s="1">
        <v>-1.0</v>
      </c>
      <c r="BP1336" s="1">
        <v>-1.0</v>
      </c>
      <c r="BQ1336" s="1">
        <v>-1.0</v>
      </c>
      <c r="BR1336" s="1">
        <v>-1.0</v>
      </c>
      <c r="BS1336" s="1">
        <v>-1.0</v>
      </c>
      <c r="BT1336" s="1">
        <v>-1.0</v>
      </c>
      <c r="BU1336" s="1">
        <v>1.0</v>
      </c>
      <c r="BV1336" s="1">
        <v>-1.0</v>
      </c>
      <c r="BW1336" s="1">
        <v>-1.0</v>
      </c>
      <c r="BX1336" s="1">
        <v>1.0</v>
      </c>
      <c r="BY1336" s="1">
        <v>-1.0</v>
      </c>
      <c r="BZ1336" s="1">
        <v>-1.0</v>
      </c>
      <c r="CA1336" s="1">
        <v>-1.0</v>
      </c>
      <c r="CB1336" s="1">
        <v>-1.0</v>
      </c>
      <c r="CC1336" s="1">
        <v>-1.0</v>
      </c>
      <c r="CD1336" s="1">
        <v>45045.0</v>
      </c>
    </row>
    <row r="1337">
      <c r="A1337" s="1">
        <v>3.112349E7</v>
      </c>
      <c r="B1337" s="1" t="s">
        <v>7289</v>
      </c>
      <c r="C1337" s="1" t="s">
        <v>7290</v>
      </c>
      <c r="D1337" s="1" t="s">
        <v>7291</v>
      </c>
      <c r="E1337" s="1" t="s">
        <v>85</v>
      </c>
      <c r="F1337" s="1" t="s">
        <v>7292</v>
      </c>
      <c r="G1337" s="1" t="s">
        <v>7293</v>
      </c>
      <c r="H1337" s="1" t="s">
        <v>7294</v>
      </c>
      <c r="I1337" s="1">
        <v>6.5294078E7</v>
      </c>
      <c r="J1337" s="1">
        <v>42460.0</v>
      </c>
      <c r="K1337" s="1" t="s">
        <v>88</v>
      </c>
      <c r="L1337" s="1">
        <v>1.0</v>
      </c>
      <c r="M1337" s="1">
        <v>0.0</v>
      </c>
      <c r="N1337" s="1">
        <v>1.0</v>
      </c>
      <c r="O1337" s="1">
        <v>1.0</v>
      </c>
      <c r="P1337" s="1" t="s">
        <v>89</v>
      </c>
      <c r="Q1337" s="1" t="s">
        <v>273</v>
      </c>
      <c r="R1337" s="1">
        <v>40.76792</v>
      </c>
      <c r="S1337" s="1">
        <v>-73.98453</v>
      </c>
      <c r="T1337" s="1" t="s">
        <v>289</v>
      </c>
      <c r="U1337" s="1" t="s">
        <v>92</v>
      </c>
      <c r="V1337" s="1">
        <v>2.0</v>
      </c>
      <c r="W1337" s="1">
        <v>1.0</v>
      </c>
      <c r="X1337" s="1">
        <v>1.0</v>
      </c>
      <c r="Y1337" s="1">
        <v>1.0</v>
      </c>
      <c r="Z1337" s="1" t="s">
        <v>93</v>
      </c>
      <c r="AA1337" s="1" t="s">
        <v>7295</v>
      </c>
      <c r="AB1337" s="1">
        <v>279.0</v>
      </c>
      <c r="AC1337" s="1">
        <v>1.0</v>
      </c>
      <c r="AD1337" s="1">
        <v>0.0</v>
      </c>
      <c r="AE1337" s="1">
        <v>1.0</v>
      </c>
      <c r="AF1337" s="1" t="s">
        <v>127</v>
      </c>
      <c r="AG1337" s="1">
        <v>1.0</v>
      </c>
      <c r="AH1337" s="1">
        <v>0.0</v>
      </c>
      <c r="AI1337" s="1">
        <v>0.0</v>
      </c>
      <c r="AJ1337" s="1">
        <v>0.0</v>
      </c>
      <c r="AK1337" s="1">
        <v>0.0</v>
      </c>
      <c r="AL1337" s="1">
        <v>12.0</v>
      </c>
      <c r="AM1337" s="1">
        <v>12.0</v>
      </c>
      <c r="AN1337" s="1">
        <v>100.0</v>
      </c>
      <c r="AO1337" s="1">
        <v>10.0</v>
      </c>
      <c r="AP1337" s="1">
        <v>10.0</v>
      </c>
      <c r="AQ1337" s="1">
        <v>10.0</v>
      </c>
      <c r="AR1337" s="1">
        <v>10.0</v>
      </c>
      <c r="AS1337" s="1">
        <v>10.0</v>
      </c>
      <c r="AT1337" s="1">
        <v>10.0</v>
      </c>
      <c r="AU1337" s="1">
        <v>0.0</v>
      </c>
      <c r="AV1337" s="1" t="s">
        <v>105</v>
      </c>
      <c r="AW1337" s="1">
        <v>1.0</v>
      </c>
      <c r="AX1337" s="1">
        <v>1.0</v>
      </c>
      <c r="AY1337" s="1">
        <v>0.0</v>
      </c>
      <c r="AZ1337" s="1">
        <v>0.0</v>
      </c>
      <c r="BA1337" s="1">
        <v>3.27</v>
      </c>
      <c r="BB1337" s="1">
        <v>-1.0</v>
      </c>
      <c r="BC1337" s="1">
        <v>1.0</v>
      </c>
      <c r="BD1337" s="1">
        <v>-1.0</v>
      </c>
      <c r="BE1337" s="1">
        <v>-1.0</v>
      </c>
      <c r="BF1337" s="1">
        <v>-1.0</v>
      </c>
      <c r="BG1337" s="1">
        <v>-1.0</v>
      </c>
      <c r="BH1337" s="1">
        <v>-1.0</v>
      </c>
      <c r="BI1337" s="1">
        <v>-1.0</v>
      </c>
      <c r="BJ1337" s="1">
        <v>1.0</v>
      </c>
      <c r="BK1337" s="1">
        <v>-1.0</v>
      </c>
      <c r="BL1337" s="1">
        <v>-1.0</v>
      </c>
      <c r="BM1337" s="1">
        <v>1.0</v>
      </c>
      <c r="BN1337" s="1">
        <v>1.0</v>
      </c>
      <c r="BO1337" s="1">
        <v>-1.0</v>
      </c>
      <c r="BP1337" s="1">
        <v>-1.0</v>
      </c>
      <c r="BQ1337" s="1">
        <v>-1.0</v>
      </c>
      <c r="BR1337" s="1">
        <v>-1.0</v>
      </c>
      <c r="BS1337" s="1">
        <v>-1.0</v>
      </c>
      <c r="BT1337" s="1">
        <v>-1.0</v>
      </c>
      <c r="BU1337" s="1">
        <v>1.0</v>
      </c>
      <c r="BV1337" s="1">
        <v>-1.0</v>
      </c>
      <c r="BW1337" s="1">
        <v>-1.0</v>
      </c>
      <c r="BX1337" s="1">
        <v>-1.0</v>
      </c>
      <c r="BY1337" s="1">
        <v>-1.0</v>
      </c>
      <c r="BZ1337" s="1">
        <v>1.0</v>
      </c>
      <c r="CA1337" s="1">
        <v>-1.0</v>
      </c>
      <c r="CB1337" s="1">
        <v>-1.0</v>
      </c>
      <c r="CC1337" s="1">
        <v>-1.0</v>
      </c>
      <c r="CD1337" s="1">
        <v>45091.0</v>
      </c>
    </row>
    <row r="1338">
      <c r="A1338" s="1">
        <v>1.9912535E7</v>
      </c>
      <c r="B1338" s="1" t="s">
        <v>7296</v>
      </c>
      <c r="C1338" s="1" t="s">
        <v>7297</v>
      </c>
      <c r="D1338" s="1" t="s">
        <v>7297</v>
      </c>
      <c r="E1338" s="1" t="s">
        <v>85</v>
      </c>
      <c r="I1338" s="1">
        <v>1.9863077E7</v>
      </c>
      <c r="J1338" s="1">
        <v>41862.0</v>
      </c>
      <c r="M1338" s="1">
        <v>0.0</v>
      </c>
      <c r="N1338" s="1">
        <v>1.0</v>
      </c>
      <c r="O1338" s="1">
        <v>1.0</v>
      </c>
      <c r="P1338" s="1" t="s">
        <v>89</v>
      </c>
      <c r="Q1338" s="1" t="s">
        <v>90</v>
      </c>
      <c r="R1338" s="1">
        <v>40.72574</v>
      </c>
      <c r="S1338" s="1">
        <v>-73.98498</v>
      </c>
      <c r="T1338" s="1" t="s">
        <v>91</v>
      </c>
      <c r="U1338" s="1" t="s">
        <v>92</v>
      </c>
      <c r="V1338" s="1">
        <v>4.0</v>
      </c>
      <c r="W1338" s="1">
        <v>1.0</v>
      </c>
      <c r="X1338" s="1">
        <v>1.0</v>
      </c>
      <c r="Y1338" s="1">
        <v>1.0</v>
      </c>
      <c r="Z1338" s="1" t="s">
        <v>93</v>
      </c>
      <c r="AA1338" s="1" t="s">
        <v>7298</v>
      </c>
      <c r="AB1338" s="1">
        <v>192.0</v>
      </c>
      <c r="AC1338" s="1">
        <v>1.0</v>
      </c>
      <c r="AD1338" s="1">
        <v>0.0</v>
      </c>
      <c r="AE1338" s="1">
        <v>1.0</v>
      </c>
      <c r="AF1338" s="1" t="s">
        <v>393</v>
      </c>
      <c r="AG1338" s="1">
        <v>1.0</v>
      </c>
      <c r="AH1338" s="1">
        <v>0.0</v>
      </c>
      <c r="AI1338" s="1">
        <v>0.0</v>
      </c>
      <c r="AJ1338" s="1">
        <v>0.0</v>
      </c>
      <c r="AK1338" s="1">
        <v>0.0</v>
      </c>
      <c r="AL1338" s="1">
        <v>0.0</v>
      </c>
      <c r="AM1338" s="1">
        <v>0.0</v>
      </c>
      <c r="AU1338" s="1">
        <v>1.0</v>
      </c>
      <c r="AV1338" s="1" t="s">
        <v>105</v>
      </c>
      <c r="AW1338" s="1">
        <v>1.0</v>
      </c>
      <c r="AX1338" s="1">
        <v>1.0</v>
      </c>
      <c r="AY1338" s="1">
        <v>0.0</v>
      </c>
      <c r="AZ1338" s="1">
        <v>0.0</v>
      </c>
      <c r="BB1338" s="1">
        <v>-1.0</v>
      </c>
      <c r="BC1338" s="1">
        <v>1.0</v>
      </c>
      <c r="BD1338" s="1">
        <v>-1.0</v>
      </c>
      <c r="BE1338" s="1">
        <v>-1.0</v>
      </c>
      <c r="BF1338" s="1">
        <v>-1.0</v>
      </c>
      <c r="BG1338" s="1">
        <v>-1.0</v>
      </c>
      <c r="BH1338" s="1">
        <v>-1.0</v>
      </c>
      <c r="BI1338" s="1">
        <v>-1.0</v>
      </c>
      <c r="BJ1338" s="1">
        <v>-1.0</v>
      </c>
      <c r="BK1338" s="1">
        <v>-1.0</v>
      </c>
      <c r="BL1338" s="1">
        <v>-1.0</v>
      </c>
      <c r="BM1338" s="1">
        <v>-1.0</v>
      </c>
      <c r="BN1338" s="1">
        <v>-1.0</v>
      </c>
      <c r="BO1338" s="1">
        <v>-1.0</v>
      </c>
      <c r="BP1338" s="1">
        <v>-1.0</v>
      </c>
      <c r="BQ1338" s="1">
        <v>-1.0</v>
      </c>
      <c r="BR1338" s="1">
        <v>-1.0</v>
      </c>
      <c r="BS1338" s="1">
        <v>-1.0</v>
      </c>
      <c r="BT1338" s="1">
        <v>-1.0</v>
      </c>
      <c r="BU1338" s="1">
        <v>1.0</v>
      </c>
      <c r="BV1338" s="1">
        <v>-1.0</v>
      </c>
      <c r="BW1338" s="1">
        <v>-1.0</v>
      </c>
      <c r="BX1338" s="1">
        <v>-1.0</v>
      </c>
      <c r="BY1338" s="1">
        <v>1.0</v>
      </c>
      <c r="BZ1338" s="1">
        <v>-1.0</v>
      </c>
      <c r="CA1338" s="1">
        <v>-1.0</v>
      </c>
      <c r="CB1338" s="1">
        <v>-1.0</v>
      </c>
      <c r="CC1338" s="1">
        <v>-1.0</v>
      </c>
      <c r="CD1338" s="1">
        <v>45102.0</v>
      </c>
    </row>
    <row r="1339">
      <c r="A1339" s="1">
        <v>1.2053637E7</v>
      </c>
      <c r="B1339" s="1" t="s">
        <v>7299</v>
      </c>
      <c r="C1339" s="1" t="s">
        <v>7300</v>
      </c>
      <c r="D1339" s="1" t="s">
        <v>7301</v>
      </c>
      <c r="E1339" s="1" t="s">
        <v>85</v>
      </c>
      <c r="F1339" s="1" t="s">
        <v>7302</v>
      </c>
      <c r="G1339" s="1" t="s">
        <v>7303</v>
      </c>
      <c r="H1339" s="1" t="s">
        <v>7304</v>
      </c>
      <c r="I1339" s="1">
        <v>8456000.0</v>
      </c>
      <c r="J1339" s="1">
        <v>41513.0</v>
      </c>
      <c r="K1339" s="1" t="s">
        <v>134</v>
      </c>
      <c r="L1339" s="1">
        <v>0.9</v>
      </c>
      <c r="M1339" s="1">
        <v>1.0</v>
      </c>
      <c r="N1339" s="1">
        <v>2.0</v>
      </c>
      <c r="O1339" s="1">
        <v>1.0</v>
      </c>
      <c r="P1339" s="1" t="s">
        <v>123</v>
      </c>
      <c r="Q1339" s="1" t="s">
        <v>4896</v>
      </c>
      <c r="R1339" s="1">
        <v>40.69619</v>
      </c>
      <c r="S1339" s="1">
        <v>-73.96944</v>
      </c>
      <c r="T1339" s="1" t="s">
        <v>150</v>
      </c>
      <c r="U1339" s="1" t="s">
        <v>113</v>
      </c>
      <c r="V1339" s="1">
        <v>2.0</v>
      </c>
      <c r="W1339" s="1">
        <v>1.0</v>
      </c>
      <c r="X1339" s="1">
        <v>1.0</v>
      </c>
      <c r="Y1339" s="1">
        <v>1.0</v>
      </c>
      <c r="Z1339" s="1" t="s">
        <v>93</v>
      </c>
      <c r="AA1339" s="1" t="s">
        <v>7305</v>
      </c>
      <c r="AB1339" s="1">
        <v>175.0</v>
      </c>
      <c r="AC1339" s="1">
        <v>1.0</v>
      </c>
      <c r="AD1339" s="1">
        <v>0.0</v>
      </c>
      <c r="AE1339" s="1">
        <v>1.0</v>
      </c>
      <c r="AF1339" s="1" t="s">
        <v>904</v>
      </c>
      <c r="AG1339" s="1">
        <v>1.0</v>
      </c>
      <c r="AH1339" s="1">
        <v>30.0</v>
      </c>
      <c r="AI1339" s="1">
        <v>59.0</v>
      </c>
      <c r="AJ1339" s="1">
        <v>89.0</v>
      </c>
      <c r="AK1339" s="1">
        <v>179.0</v>
      </c>
      <c r="AL1339" s="1">
        <v>17.0</v>
      </c>
      <c r="AM1339" s="1">
        <v>17.0</v>
      </c>
      <c r="AN1339" s="1">
        <v>99.0</v>
      </c>
      <c r="AO1339" s="1">
        <v>10.0</v>
      </c>
      <c r="AP1339" s="1">
        <v>10.0</v>
      </c>
      <c r="AQ1339" s="1">
        <v>10.0</v>
      </c>
      <c r="AR1339" s="1">
        <v>10.0</v>
      </c>
      <c r="AS1339" s="1">
        <v>10.0</v>
      </c>
      <c r="AT1339" s="1">
        <v>9.0</v>
      </c>
      <c r="AU1339" s="1">
        <v>1.0</v>
      </c>
      <c r="AV1339" s="1" t="s">
        <v>105</v>
      </c>
      <c r="AW1339" s="1">
        <v>2.0</v>
      </c>
      <c r="AX1339" s="1">
        <v>0.0</v>
      </c>
      <c r="AY1339" s="1">
        <v>2.0</v>
      </c>
      <c r="AZ1339" s="1">
        <v>0.0</v>
      </c>
      <c r="BA1339" s="1">
        <v>1.51</v>
      </c>
      <c r="BB1339" s="1">
        <v>1.0</v>
      </c>
      <c r="BC1339" s="1">
        <v>1.0</v>
      </c>
      <c r="BD1339" s="1">
        <v>-1.0</v>
      </c>
      <c r="BE1339" s="1">
        <v>-1.0</v>
      </c>
      <c r="BF1339" s="1">
        <v>-1.0</v>
      </c>
      <c r="BG1339" s="1">
        <v>-1.0</v>
      </c>
      <c r="BH1339" s="1">
        <v>-1.0</v>
      </c>
      <c r="BI1339" s="1">
        <v>-1.0</v>
      </c>
      <c r="BJ1339" s="1">
        <v>1.0</v>
      </c>
      <c r="BK1339" s="1">
        <v>-1.0</v>
      </c>
      <c r="BL1339" s="1">
        <v>-1.0</v>
      </c>
      <c r="BM1339" s="1">
        <v>1.0</v>
      </c>
      <c r="BN1339" s="1">
        <v>-1.0</v>
      </c>
      <c r="BO1339" s="1">
        <v>-1.0</v>
      </c>
      <c r="BP1339" s="1">
        <v>1.0</v>
      </c>
      <c r="BQ1339" s="1">
        <v>-1.0</v>
      </c>
      <c r="BR1339" s="1">
        <v>-1.0</v>
      </c>
      <c r="BS1339" s="1">
        <v>-1.0</v>
      </c>
      <c r="BT1339" s="1">
        <v>-1.0</v>
      </c>
      <c r="BU1339" s="1">
        <v>1.0</v>
      </c>
      <c r="BV1339" s="1">
        <v>-1.0</v>
      </c>
      <c r="BW1339" s="1">
        <v>-1.0</v>
      </c>
      <c r="BX1339" s="1">
        <v>-1.0</v>
      </c>
      <c r="BY1339" s="1">
        <v>-1.0</v>
      </c>
      <c r="BZ1339" s="1">
        <v>-1.0</v>
      </c>
      <c r="CA1339" s="1">
        <v>-1.0</v>
      </c>
      <c r="CB1339" s="1">
        <v>-1.0</v>
      </c>
      <c r="CC1339" s="1">
        <v>-1.0</v>
      </c>
      <c r="CD1339" s="1">
        <v>45111.0</v>
      </c>
    </row>
    <row r="1340">
      <c r="A1340" s="1">
        <v>9366256.0</v>
      </c>
      <c r="B1340" s="1" t="s">
        <v>7306</v>
      </c>
      <c r="C1340" s="1" t="s">
        <v>7307</v>
      </c>
      <c r="D1340" s="1" t="s">
        <v>7308</v>
      </c>
      <c r="E1340" s="1" t="s">
        <v>85</v>
      </c>
      <c r="F1340" s="1" t="s">
        <v>7309</v>
      </c>
      <c r="G1340" s="1" t="s">
        <v>7310</v>
      </c>
      <c r="H1340" s="1" t="s">
        <v>7311</v>
      </c>
      <c r="I1340" s="1">
        <v>1.0549294E7</v>
      </c>
      <c r="J1340" s="1">
        <v>41618.0</v>
      </c>
      <c r="K1340" s="1" t="s">
        <v>272</v>
      </c>
      <c r="L1340" s="1">
        <v>1.0</v>
      </c>
      <c r="M1340" s="1">
        <v>0.0</v>
      </c>
      <c r="N1340" s="1">
        <v>2.0</v>
      </c>
      <c r="O1340" s="1">
        <v>1.0</v>
      </c>
      <c r="P1340" s="1" t="s">
        <v>89</v>
      </c>
      <c r="Q1340" s="1" t="s">
        <v>587</v>
      </c>
      <c r="R1340" s="1">
        <v>40.76999</v>
      </c>
      <c r="S1340" s="1">
        <v>-73.9477</v>
      </c>
      <c r="T1340" s="1" t="s">
        <v>91</v>
      </c>
      <c r="U1340" s="1" t="s">
        <v>113</v>
      </c>
      <c r="V1340" s="1">
        <v>1.0</v>
      </c>
      <c r="W1340" s="1">
        <v>1.0</v>
      </c>
      <c r="X1340" s="1">
        <v>1.0</v>
      </c>
      <c r="Y1340" s="1">
        <v>1.0</v>
      </c>
      <c r="Z1340" s="1" t="s">
        <v>93</v>
      </c>
      <c r="AA1340" s="1" t="s">
        <v>7312</v>
      </c>
      <c r="AB1340" s="1">
        <v>55.0</v>
      </c>
      <c r="AC1340" s="1">
        <v>1.0</v>
      </c>
      <c r="AD1340" s="1">
        <v>5.0</v>
      </c>
      <c r="AE1340" s="1">
        <v>4.0</v>
      </c>
      <c r="AF1340" s="1" t="s">
        <v>2136</v>
      </c>
      <c r="AG1340" s="1">
        <v>1.0</v>
      </c>
      <c r="AH1340" s="1">
        <v>8.0</v>
      </c>
      <c r="AI1340" s="1">
        <v>8.0</v>
      </c>
      <c r="AJ1340" s="1">
        <v>8.0</v>
      </c>
      <c r="AK1340" s="1">
        <v>8.0</v>
      </c>
      <c r="AL1340" s="1">
        <v>14.0</v>
      </c>
      <c r="AM1340" s="1">
        <v>2.0</v>
      </c>
      <c r="AN1340" s="1">
        <v>98.0</v>
      </c>
      <c r="AO1340" s="1">
        <v>10.0</v>
      </c>
      <c r="AP1340" s="1">
        <v>10.0</v>
      </c>
      <c r="AQ1340" s="1">
        <v>10.0</v>
      </c>
      <c r="AR1340" s="1">
        <v>10.0</v>
      </c>
      <c r="AS1340" s="1">
        <v>10.0</v>
      </c>
      <c r="AT1340" s="1">
        <v>10.0</v>
      </c>
      <c r="AU1340" s="1">
        <v>0.0</v>
      </c>
      <c r="AV1340" s="1" t="s">
        <v>96</v>
      </c>
      <c r="AW1340" s="1">
        <v>1.0</v>
      </c>
      <c r="AX1340" s="1">
        <v>0.0</v>
      </c>
      <c r="AY1340" s="1">
        <v>1.0</v>
      </c>
      <c r="AZ1340" s="1">
        <v>0.0</v>
      </c>
      <c r="BA1340" s="1">
        <v>0.33</v>
      </c>
      <c r="BB1340" s="1">
        <v>1.0</v>
      </c>
      <c r="BC1340" s="1">
        <v>1.0</v>
      </c>
      <c r="BD1340" s="1">
        <v>-1.0</v>
      </c>
      <c r="BE1340" s="1">
        <v>-1.0</v>
      </c>
      <c r="BF1340" s="1">
        <v>-1.0</v>
      </c>
      <c r="BG1340" s="1">
        <v>-1.0</v>
      </c>
      <c r="BH1340" s="1">
        <v>1.0</v>
      </c>
      <c r="BI1340" s="1">
        <v>-1.0</v>
      </c>
      <c r="BJ1340" s="1">
        <v>-1.0</v>
      </c>
      <c r="BK1340" s="1">
        <v>1.0</v>
      </c>
      <c r="BL1340" s="1">
        <v>1.0</v>
      </c>
      <c r="BM1340" s="1">
        <v>1.0</v>
      </c>
      <c r="BN1340" s="1">
        <v>-1.0</v>
      </c>
      <c r="BO1340" s="1">
        <v>-1.0</v>
      </c>
      <c r="BP1340" s="1">
        <v>-1.0</v>
      </c>
      <c r="BQ1340" s="1">
        <v>1.0</v>
      </c>
      <c r="BR1340" s="1">
        <v>-1.0</v>
      </c>
      <c r="BS1340" s="1">
        <v>-1.0</v>
      </c>
      <c r="BT1340" s="1">
        <v>1.0</v>
      </c>
      <c r="BU1340" s="1">
        <v>1.0</v>
      </c>
      <c r="BV1340" s="1">
        <v>1.0</v>
      </c>
      <c r="BW1340" s="1">
        <v>-1.0</v>
      </c>
      <c r="BX1340" s="1">
        <v>-1.0</v>
      </c>
      <c r="BY1340" s="1">
        <v>1.0</v>
      </c>
      <c r="BZ1340" s="1">
        <v>1.0</v>
      </c>
      <c r="CA1340" s="1">
        <v>-1.0</v>
      </c>
      <c r="CB1340" s="1">
        <v>-1.0</v>
      </c>
      <c r="CC1340" s="1">
        <v>-1.0</v>
      </c>
      <c r="CD1340" s="1">
        <v>45223.0</v>
      </c>
    </row>
    <row r="1341">
      <c r="A1341" s="1">
        <v>3.6237529E7</v>
      </c>
      <c r="B1341" s="1" t="s">
        <v>7313</v>
      </c>
      <c r="C1341" s="1" t="s">
        <v>7314</v>
      </c>
      <c r="D1341" s="1" t="s">
        <v>7315</v>
      </c>
      <c r="E1341" s="1" t="s">
        <v>85</v>
      </c>
      <c r="F1341" s="1" t="s">
        <v>7316</v>
      </c>
      <c r="H1341" s="1" t="s">
        <v>7317</v>
      </c>
      <c r="I1341" s="1">
        <v>2.72557707E8</v>
      </c>
      <c r="J1341" s="1">
        <v>43646.0</v>
      </c>
      <c r="M1341" s="1">
        <v>0.0</v>
      </c>
      <c r="N1341" s="1">
        <v>1.0</v>
      </c>
      <c r="O1341" s="1">
        <v>0.0</v>
      </c>
      <c r="P1341" s="1" t="s">
        <v>813</v>
      </c>
      <c r="Q1341" s="1" t="s">
        <v>7318</v>
      </c>
      <c r="R1341" s="1">
        <v>40.6075</v>
      </c>
      <c r="S1341" s="1">
        <v>-74.07979</v>
      </c>
      <c r="T1341" s="1" t="s">
        <v>125</v>
      </c>
      <c r="U1341" s="1" t="s">
        <v>113</v>
      </c>
      <c r="V1341" s="1">
        <v>2.0</v>
      </c>
      <c r="W1341" s="1">
        <v>1.5</v>
      </c>
      <c r="X1341" s="1">
        <v>1.0</v>
      </c>
      <c r="Y1341" s="1">
        <v>1.0</v>
      </c>
      <c r="Z1341" s="1" t="s">
        <v>93</v>
      </c>
      <c r="AA1341" s="1" t="s">
        <v>7319</v>
      </c>
      <c r="AB1341" s="1">
        <v>65.0</v>
      </c>
      <c r="AC1341" s="1">
        <v>1.0</v>
      </c>
      <c r="AD1341" s="1">
        <v>5.0</v>
      </c>
      <c r="AE1341" s="1">
        <v>1.0</v>
      </c>
      <c r="AF1341" s="1" t="s">
        <v>127</v>
      </c>
      <c r="AG1341" s="1">
        <v>1.0</v>
      </c>
      <c r="AH1341" s="1">
        <v>30.0</v>
      </c>
      <c r="AI1341" s="1">
        <v>60.0</v>
      </c>
      <c r="AJ1341" s="1">
        <v>90.0</v>
      </c>
      <c r="AK1341" s="1">
        <v>179.0</v>
      </c>
      <c r="AL1341" s="1">
        <v>1.0</v>
      </c>
      <c r="AM1341" s="1">
        <v>1.0</v>
      </c>
      <c r="AN1341" s="1">
        <v>100.0</v>
      </c>
      <c r="AO1341" s="1">
        <v>8.0</v>
      </c>
      <c r="AP1341" s="1">
        <v>10.0</v>
      </c>
      <c r="AQ1341" s="1">
        <v>10.0</v>
      </c>
      <c r="AR1341" s="1">
        <v>10.0</v>
      </c>
      <c r="AS1341" s="1">
        <v>10.0</v>
      </c>
      <c r="AT1341" s="1">
        <v>10.0</v>
      </c>
      <c r="AU1341" s="1">
        <v>0.0</v>
      </c>
      <c r="AV1341" s="1" t="s">
        <v>105</v>
      </c>
      <c r="AW1341" s="1">
        <v>1.0</v>
      </c>
      <c r="AX1341" s="1">
        <v>0.0</v>
      </c>
      <c r="AY1341" s="1">
        <v>1.0</v>
      </c>
      <c r="AZ1341" s="1">
        <v>0.0</v>
      </c>
      <c r="BA1341" s="1">
        <v>1.0</v>
      </c>
      <c r="BB1341" s="1">
        <v>-1.0</v>
      </c>
      <c r="BC1341" s="1">
        <v>1.0</v>
      </c>
      <c r="BD1341" s="1">
        <v>-1.0</v>
      </c>
      <c r="BE1341" s="1">
        <v>-1.0</v>
      </c>
      <c r="BF1341" s="1">
        <v>-1.0</v>
      </c>
      <c r="BG1341" s="1">
        <v>-1.0</v>
      </c>
      <c r="BH1341" s="1">
        <v>-1.0</v>
      </c>
      <c r="BI1341" s="1">
        <v>-1.0</v>
      </c>
      <c r="BJ1341" s="1">
        <v>1.0</v>
      </c>
      <c r="BK1341" s="1">
        <v>-1.0</v>
      </c>
      <c r="BL1341" s="1">
        <v>-1.0</v>
      </c>
      <c r="BM1341" s="1">
        <v>-1.0</v>
      </c>
      <c r="BN1341" s="1">
        <v>-1.0</v>
      </c>
      <c r="BO1341" s="1">
        <v>-1.0</v>
      </c>
      <c r="BP1341" s="1">
        <v>-1.0</v>
      </c>
      <c r="BQ1341" s="1">
        <v>1.0</v>
      </c>
      <c r="BR1341" s="1">
        <v>-1.0</v>
      </c>
      <c r="BS1341" s="1">
        <v>-1.0</v>
      </c>
      <c r="BT1341" s="1">
        <v>-1.0</v>
      </c>
      <c r="BU1341" s="1">
        <v>1.0</v>
      </c>
      <c r="BV1341" s="1">
        <v>-1.0</v>
      </c>
      <c r="BW1341" s="1">
        <v>-1.0</v>
      </c>
      <c r="BX1341" s="1">
        <v>1.0</v>
      </c>
      <c r="BY1341" s="1">
        <v>-1.0</v>
      </c>
      <c r="BZ1341" s="1">
        <v>-1.0</v>
      </c>
      <c r="CA1341" s="1">
        <v>-1.0</v>
      </c>
      <c r="CB1341" s="1">
        <v>-1.0</v>
      </c>
      <c r="CC1341" s="1">
        <v>-1.0</v>
      </c>
      <c r="CD1341" s="1">
        <v>45224.0</v>
      </c>
    </row>
    <row r="1342">
      <c r="A1342" s="1">
        <v>2.9327591E7</v>
      </c>
      <c r="B1342" s="1" t="s">
        <v>7320</v>
      </c>
      <c r="C1342" s="1" t="s">
        <v>7321</v>
      </c>
      <c r="D1342" s="1" t="s">
        <v>7322</v>
      </c>
      <c r="E1342" s="1" t="s">
        <v>85</v>
      </c>
      <c r="F1342" s="1" t="s">
        <v>1028</v>
      </c>
      <c r="H1342" s="1" t="s">
        <v>1029</v>
      </c>
      <c r="I1342" s="1">
        <v>1.07434423E8</v>
      </c>
      <c r="J1342" s="1">
        <v>42720.0</v>
      </c>
      <c r="K1342" s="1" t="s">
        <v>88</v>
      </c>
      <c r="L1342" s="1">
        <v>1.0</v>
      </c>
      <c r="M1342" s="1">
        <v>0.0</v>
      </c>
      <c r="N1342" s="1">
        <v>687.0</v>
      </c>
      <c r="O1342" s="1">
        <v>0.0</v>
      </c>
      <c r="P1342" s="1" t="s">
        <v>89</v>
      </c>
      <c r="Q1342" s="1" t="s">
        <v>90</v>
      </c>
      <c r="R1342" s="1">
        <v>40.73769</v>
      </c>
      <c r="S1342" s="1">
        <v>-73.99734</v>
      </c>
      <c r="T1342" s="1" t="s">
        <v>91</v>
      </c>
      <c r="U1342" s="1" t="s">
        <v>92</v>
      </c>
      <c r="V1342" s="1">
        <v>2.0</v>
      </c>
      <c r="W1342" s="1">
        <v>1.0</v>
      </c>
      <c r="X1342" s="1">
        <v>1.0</v>
      </c>
      <c r="Y1342" s="1">
        <v>1.0</v>
      </c>
      <c r="Z1342" s="1" t="s">
        <v>93</v>
      </c>
      <c r="AA1342" s="1" t="s">
        <v>2663</v>
      </c>
      <c r="AB1342" s="1">
        <v>374.0</v>
      </c>
      <c r="AC1342" s="1">
        <v>1.0</v>
      </c>
      <c r="AD1342" s="1">
        <v>0.0</v>
      </c>
      <c r="AE1342" s="1">
        <v>30.0</v>
      </c>
      <c r="AF1342" s="1" t="s">
        <v>95</v>
      </c>
      <c r="AG1342" s="1">
        <v>1.0</v>
      </c>
      <c r="AH1342" s="1">
        <v>0.0</v>
      </c>
      <c r="AI1342" s="1">
        <v>0.0</v>
      </c>
      <c r="AJ1342" s="1">
        <v>0.0</v>
      </c>
      <c r="AK1342" s="1">
        <v>263.0</v>
      </c>
      <c r="AL1342" s="1">
        <v>0.0</v>
      </c>
      <c r="AM1342" s="1">
        <v>0.0</v>
      </c>
      <c r="AU1342" s="1">
        <v>1.0</v>
      </c>
      <c r="AV1342" s="1" t="s">
        <v>105</v>
      </c>
      <c r="AW1342" s="1">
        <v>232.0</v>
      </c>
      <c r="AX1342" s="1">
        <v>232.0</v>
      </c>
      <c r="AY1342" s="1">
        <v>0.0</v>
      </c>
      <c r="AZ1342" s="1">
        <v>0.0</v>
      </c>
      <c r="BB1342" s="1">
        <v>-1.0</v>
      </c>
      <c r="BC1342" s="1">
        <v>1.0</v>
      </c>
      <c r="BD1342" s="1">
        <v>-1.0</v>
      </c>
      <c r="BE1342" s="1">
        <v>1.0</v>
      </c>
      <c r="BF1342" s="1">
        <v>1.0</v>
      </c>
      <c r="BG1342" s="1">
        <v>-1.0</v>
      </c>
      <c r="BH1342" s="1">
        <v>1.0</v>
      </c>
      <c r="BI1342" s="1">
        <v>-1.0</v>
      </c>
      <c r="BJ1342" s="1">
        <v>1.0</v>
      </c>
      <c r="BK1342" s="1">
        <v>1.0</v>
      </c>
      <c r="BL1342" s="1">
        <v>-1.0</v>
      </c>
      <c r="BM1342" s="1">
        <v>1.0</v>
      </c>
      <c r="BN1342" s="1">
        <v>1.0</v>
      </c>
      <c r="BO1342" s="1">
        <v>1.0</v>
      </c>
      <c r="BP1342" s="1">
        <v>-1.0</v>
      </c>
      <c r="BQ1342" s="1">
        <v>-1.0</v>
      </c>
      <c r="BR1342" s="1">
        <v>1.0</v>
      </c>
      <c r="BS1342" s="1">
        <v>-1.0</v>
      </c>
      <c r="BT1342" s="1">
        <v>-1.0</v>
      </c>
      <c r="BU1342" s="1">
        <v>1.0</v>
      </c>
      <c r="BV1342" s="1">
        <v>1.0</v>
      </c>
      <c r="BW1342" s="1">
        <v>1.0</v>
      </c>
      <c r="BX1342" s="1">
        <v>1.0</v>
      </c>
      <c r="BY1342" s="1">
        <v>-1.0</v>
      </c>
      <c r="BZ1342" s="1">
        <v>1.0</v>
      </c>
      <c r="CA1342" s="1">
        <v>-1.0</v>
      </c>
      <c r="CB1342" s="1">
        <v>-1.0</v>
      </c>
      <c r="CC1342" s="1">
        <v>-1.0</v>
      </c>
      <c r="CD1342" s="1">
        <v>45230.0</v>
      </c>
    </row>
    <row r="1343">
      <c r="A1343" s="1">
        <v>6262339.0</v>
      </c>
      <c r="B1343" s="1" t="s">
        <v>7323</v>
      </c>
      <c r="C1343" s="1" t="s">
        <v>7324</v>
      </c>
      <c r="D1343" s="1" t="s">
        <v>7324</v>
      </c>
      <c r="E1343" s="1" t="s">
        <v>85</v>
      </c>
      <c r="I1343" s="1">
        <v>4153233.0</v>
      </c>
      <c r="J1343" s="1">
        <v>41227.0</v>
      </c>
      <c r="M1343" s="1">
        <v>0.0</v>
      </c>
      <c r="N1343" s="1">
        <v>2.0</v>
      </c>
      <c r="O1343" s="1">
        <v>1.0</v>
      </c>
      <c r="P1343" s="1" t="s">
        <v>89</v>
      </c>
      <c r="Q1343" s="1" t="s">
        <v>1014</v>
      </c>
      <c r="R1343" s="1">
        <v>40.85457</v>
      </c>
      <c r="S1343" s="1">
        <v>-73.94062</v>
      </c>
      <c r="T1343" s="1" t="s">
        <v>91</v>
      </c>
      <c r="U1343" s="1" t="s">
        <v>113</v>
      </c>
      <c r="V1343" s="1">
        <v>2.0</v>
      </c>
      <c r="W1343" s="1">
        <v>1.0</v>
      </c>
      <c r="X1343" s="1">
        <v>1.0</v>
      </c>
      <c r="Y1343" s="1">
        <v>1.0</v>
      </c>
      <c r="Z1343" s="1" t="s">
        <v>93</v>
      </c>
      <c r="AA1343" s="1" t="s">
        <v>7325</v>
      </c>
      <c r="AB1343" s="1">
        <v>90.0</v>
      </c>
      <c r="AC1343" s="1">
        <v>1.0</v>
      </c>
      <c r="AD1343" s="1">
        <v>0.0</v>
      </c>
      <c r="AE1343" s="1">
        <v>2.0</v>
      </c>
      <c r="AF1343" s="1" t="s">
        <v>673</v>
      </c>
      <c r="AG1343" s="1">
        <v>1.0</v>
      </c>
      <c r="AH1343" s="1">
        <v>0.0</v>
      </c>
      <c r="AI1343" s="1">
        <v>0.0</v>
      </c>
      <c r="AJ1343" s="1">
        <v>0.0</v>
      </c>
      <c r="AK1343" s="1">
        <v>0.0</v>
      </c>
      <c r="AL1343" s="1">
        <v>2.0</v>
      </c>
      <c r="AM1343" s="1">
        <v>0.0</v>
      </c>
      <c r="AN1343" s="1">
        <v>100.0</v>
      </c>
      <c r="AO1343" s="1">
        <v>10.0</v>
      </c>
      <c r="AP1343" s="1">
        <v>10.0</v>
      </c>
      <c r="AQ1343" s="1">
        <v>10.0</v>
      </c>
      <c r="AR1343" s="1">
        <v>10.0</v>
      </c>
      <c r="AS1343" s="1">
        <v>10.0</v>
      </c>
      <c r="AT1343" s="1">
        <v>10.0</v>
      </c>
      <c r="AU1343" s="1">
        <v>0.0</v>
      </c>
      <c r="AV1343" s="1" t="s">
        <v>105</v>
      </c>
      <c r="AW1343" s="1">
        <v>2.0</v>
      </c>
      <c r="AX1343" s="1">
        <v>1.0</v>
      </c>
      <c r="AY1343" s="1">
        <v>1.0</v>
      </c>
      <c r="AZ1343" s="1">
        <v>0.0</v>
      </c>
      <c r="BA1343" s="1">
        <v>0.08</v>
      </c>
      <c r="BB1343" s="1">
        <v>-1.0</v>
      </c>
      <c r="BC1343" s="1">
        <v>1.0</v>
      </c>
      <c r="BD1343" s="1">
        <v>-1.0</v>
      </c>
      <c r="BE1343" s="1">
        <v>-1.0</v>
      </c>
      <c r="BF1343" s="1">
        <v>-1.0</v>
      </c>
      <c r="BG1343" s="1">
        <v>-1.0</v>
      </c>
      <c r="BH1343" s="1">
        <v>-1.0</v>
      </c>
      <c r="BI1343" s="1">
        <v>-1.0</v>
      </c>
      <c r="BJ1343" s="1">
        <v>-1.0</v>
      </c>
      <c r="BK1343" s="1">
        <v>-1.0</v>
      </c>
      <c r="BL1343" s="1">
        <v>-1.0</v>
      </c>
      <c r="BM1343" s="1">
        <v>1.0</v>
      </c>
      <c r="BN1343" s="1">
        <v>1.0</v>
      </c>
      <c r="BO1343" s="1">
        <v>-1.0</v>
      </c>
      <c r="BP1343" s="1">
        <v>1.0</v>
      </c>
      <c r="BQ1343" s="1">
        <v>-1.0</v>
      </c>
      <c r="BR1343" s="1">
        <v>-1.0</v>
      </c>
      <c r="BS1343" s="1">
        <v>-1.0</v>
      </c>
      <c r="BT1343" s="1">
        <v>-1.0</v>
      </c>
      <c r="BU1343" s="1">
        <v>1.0</v>
      </c>
      <c r="BV1343" s="1">
        <v>-1.0</v>
      </c>
      <c r="BW1343" s="1">
        <v>1.0</v>
      </c>
      <c r="BX1343" s="1">
        <v>-1.0</v>
      </c>
      <c r="BY1343" s="1">
        <v>-1.0</v>
      </c>
      <c r="BZ1343" s="1">
        <v>-1.0</v>
      </c>
      <c r="CA1343" s="1">
        <v>-1.0</v>
      </c>
      <c r="CB1343" s="1">
        <v>-1.0</v>
      </c>
      <c r="CC1343" s="1">
        <v>-1.0</v>
      </c>
      <c r="CD1343" s="1">
        <v>45265.0</v>
      </c>
    </row>
    <row r="1344">
      <c r="A1344" s="1">
        <v>2.5971425E7</v>
      </c>
      <c r="B1344" s="1" t="s">
        <v>7326</v>
      </c>
      <c r="C1344" s="1" t="s">
        <v>7327</v>
      </c>
      <c r="D1344" s="1" t="s">
        <v>7328</v>
      </c>
      <c r="E1344" s="1" t="s">
        <v>85</v>
      </c>
      <c r="F1344" s="1" t="s">
        <v>7329</v>
      </c>
      <c r="G1344" s="1" t="s">
        <v>7330</v>
      </c>
      <c r="H1344" s="1" t="s">
        <v>7331</v>
      </c>
      <c r="I1344" s="1">
        <v>5.4369863E7</v>
      </c>
      <c r="J1344" s="1">
        <v>42381.0</v>
      </c>
      <c r="M1344" s="1">
        <v>0.0</v>
      </c>
      <c r="N1344" s="1">
        <v>1.0</v>
      </c>
      <c r="O1344" s="1">
        <v>1.0</v>
      </c>
      <c r="P1344" s="1" t="s">
        <v>89</v>
      </c>
      <c r="Q1344" s="1" t="s">
        <v>1535</v>
      </c>
      <c r="R1344" s="1">
        <v>40.82567</v>
      </c>
      <c r="S1344" s="1">
        <v>-73.9526099999999</v>
      </c>
      <c r="T1344" s="1" t="s">
        <v>91</v>
      </c>
      <c r="U1344" s="1" t="s">
        <v>113</v>
      </c>
      <c r="V1344" s="1">
        <v>2.0</v>
      </c>
      <c r="W1344" s="1">
        <v>1.0</v>
      </c>
      <c r="X1344" s="1">
        <v>1.0</v>
      </c>
      <c r="Y1344" s="1">
        <v>1.0</v>
      </c>
      <c r="Z1344" s="1" t="s">
        <v>93</v>
      </c>
      <c r="AA1344" s="1" t="s">
        <v>7332</v>
      </c>
      <c r="AB1344" s="1">
        <v>70.0</v>
      </c>
      <c r="AC1344" s="1">
        <v>1.0</v>
      </c>
      <c r="AD1344" s="1">
        <v>20.0</v>
      </c>
      <c r="AE1344" s="1">
        <v>1.0</v>
      </c>
      <c r="AF1344" s="1" t="s">
        <v>593</v>
      </c>
      <c r="AG1344" s="1">
        <v>1.0</v>
      </c>
      <c r="AH1344" s="1">
        <v>0.0</v>
      </c>
      <c r="AI1344" s="1">
        <v>0.0</v>
      </c>
      <c r="AJ1344" s="1">
        <v>0.0</v>
      </c>
      <c r="AK1344" s="1">
        <v>0.0</v>
      </c>
      <c r="AL1344" s="1">
        <v>1.0</v>
      </c>
      <c r="AM1344" s="1">
        <v>1.0</v>
      </c>
      <c r="AN1344" s="1">
        <v>80.0</v>
      </c>
      <c r="AO1344" s="1">
        <v>10.0</v>
      </c>
      <c r="AP1344" s="1">
        <v>10.0</v>
      </c>
      <c r="AQ1344" s="1">
        <v>10.0</v>
      </c>
      <c r="AR1344" s="1">
        <v>10.0</v>
      </c>
      <c r="AS1344" s="1">
        <v>10.0</v>
      </c>
      <c r="AT1344" s="1">
        <v>10.0</v>
      </c>
      <c r="AU1344" s="1">
        <v>0.0</v>
      </c>
      <c r="AV1344" s="1" t="s">
        <v>117</v>
      </c>
      <c r="AW1344" s="1">
        <v>1.0</v>
      </c>
      <c r="AX1344" s="1">
        <v>0.0</v>
      </c>
      <c r="AY1344" s="1">
        <v>1.0</v>
      </c>
      <c r="AZ1344" s="1">
        <v>0.0</v>
      </c>
      <c r="BA1344" s="1">
        <v>0.08</v>
      </c>
      <c r="BB1344" s="1">
        <v>-1.0</v>
      </c>
      <c r="BC1344" s="1">
        <v>1.0</v>
      </c>
      <c r="BD1344" s="1">
        <v>-1.0</v>
      </c>
      <c r="BE1344" s="1">
        <v>-1.0</v>
      </c>
      <c r="BF1344" s="1">
        <v>-1.0</v>
      </c>
      <c r="BG1344" s="1">
        <v>-1.0</v>
      </c>
      <c r="BH1344" s="1">
        <v>-1.0</v>
      </c>
      <c r="BI1344" s="1">
        <v>-1.0</v>
      </c>
      <c r="BJ1344" s="1">
        <v>-1.0</v>
      </c>
      <c r="BK1344" s="1">
        <v>-1.0</v>
      </c>
      <c r="BL1344" s="1">
        <v>-1.0</v>
      </c>
      <c r="BM1344" s="1">
        <v>1.0</v>
      </c>
      <c r="BN1344" s="1">
        <v>1.0</v>
      </c>
      <c r="BO1344" s="1">
        <v>-1.0</v>
      </c>
      <c r="BP1344" s="1">
        <v>-1.0</v>
      </c>
      <c r="BQ1344" s="1">
        <v>-1.0</v>
      </c>
      <c r="BR1344" s="1">
        <v>-1.0</v>
      </c>
      <c r="BS1344" s="1">
        <v>-1.0</v>
      </c>
      <c r="BT1344" s="1">
        <v>-1.0</v>
      </c>
      <c r="BU1344" s="1">
        <v>1.0</v>
      </c>
      <c r="BV1344" s="1">
        <v>-1.0</v>
      </c>
      <c r="BW1344" s="1">
        <v>-1.0</v>
      </c>
      <c r="BX1344" s="1">
        <v>-1.0</v>
      </c>
      <c r="BY1344" s="1">
        <v>-1.0</v>
      </c>
      <c r="BZ1344" s="1">
        <v>-1.0</v>
      </c>
      <c r="CA1344" s="1">
        <v>-1.0</v>
      </c>
      <c r="CB1344" s="1">
        <v>-1.0</v>
      </c>
      <c r="CC1344" s="1">
        <v>-1.0</v>
      </c>
      <c r="CD1344" s="1">
        <v>45266.0</v>
      </c>
    </row>
    <row r="1345">
      <c r="A1345" s="1">
        <v>3.5770104E7</v>
      </c>
      <c r="B1345" s="1" t="s">
        <v>7333</v>
      </c>
      <c r="C1345" s="1" t="s">
        <v>7334</v>
      </c>
      <c r="D1345" s="1" t="s">
        <v>7335</v>
      </c>
      <c r="E1345" s="1" t="s">
        <v>85</v>
      </c>
      <c r="F1345" s="1" t="s">
        <v>7336</v>
      </c>
      <c r="G1345" s="1" t="s">
        <v>7337</v>
      </c>
      <c r="I1345" s="1">
        <v>1.8142449E7</v>
      </c>
      <c r="J1345" s="1">
        <v>41835.0</v>
      </c>
      <c r="M1345" s="1">
        <v>0.0</v>
      </c>
      <c r="N1345" s="1">
        <v>0.0</v>
      </c>
      <c r="O1345" s="1">
        <v>0.0</v>
      </c>
      <c r="P1345" s="1" t="s">
        <v>123</v>
      </c>
      <c r="Q1345" s="1" t="s">
        <v>157</v>
      </c>
      <c r="R1345" s="1">
        <v>40.68743</v>
      </c>
      <c r="S1345" s="1">
        <v>-73.95257</v>
      </c>
      <c r="T1345" s="1" t="s">
        <v>150</v>
      </c>
      <c r="U1345" s="1" t="s">
        <v>92</v>
      </c>
      <c r="V1345" s="1">
        <v>6.0</v>
      </c>
      <c r="W1345" s="1">
        <v>2.5</v>
      </c>
      <c r="X1345" s="1">
        <v>3.0</v>
      </c>
      <c r="Y1345" s="1">
        <v>4.0</v>
      </c>
      <c r="Z1345" s="1" t="s">
        <v>93</v>
      </c>
      <c r="AA1345" s="1" t="s">
        <v>7338</v>
      </c>
      <c r="AB1345" s="1">
        <v>350.0</v>
      </c>
      <c r="AC1345" s="1">
        <v>1.0</v>
      </c>
      <c r="AD1345" s="1">
        <v>0.0</v>
      </c>
      <c r="AE1345" s="1">
        <v>5.0</v>
      </c>
      <c r="AF1345" s="1" t="s">
        <v>137</v>
      </c>
      <c r="AG1345" s="1">
        <v>1.0</v>
      </c>
      <c r="AH1345" s="1">
        <v>4.0</v>
      </c>
      <c r="AI1345" s="1">
        <v>22.0</v>
      </c>
      <c r="AJ1345" s="1">
        <v>22.0</v>
      </c>
      <c r="AK1345" s="1">
        <v>22.0</v>
      </c>
      <c r="AL1345" s="1">
        <v>0.0</v>
      </c>
      <c r="AM1345" s="1">
        <v>0.0</v>
      </c>
      <c r="AU1345" s="1">
        <v>0.0</v>
      </c>
      <c r="AV1345" s="1" t="s">
        <v>105</v>
      </c>
      <c r="AW1345" s="1">
        <v>1.0</v>
      </c>
      <c r="AX1345" s="1">
        <v>1.0</v>
      </c>
      <c r="AY1345" s="1">
        <v>0.0</v>
      </c>
      <c r="AZ1345" s="1">
        <v>0.0</v>
      </c>
      <c r="BB1345" s="1">
        <v>-1.0</v>
      </c>
      <c r="BC1345" s="1">
        <v>1.0</v>
      </c>
      <c r="BD1345" s="1">
        <v>-1.0</v>
      </c>
      <c r="BE1345" s="1">
        <v>-1.0</v>
      </c>
      <c r="BF1345" s="1">
        <v>-1.0</v>
      </c>
      <c r="BG1345" s="1">
        <v>-1.0</v>
      </c>
      <c r="BH1345" s="1">
        <v>-1.0</v>
      </c>
      <c r="BI1345" s="1">
        <v>-1.0</v>
      </c>
      <c r="BJ1345" s="1">
        <v>1.0</v>
      </c>
      <c r="BK1345" s="1">
        <v>-1.0</v>
      </c>
      <c r="BL1345" s="1">
        <v>-1.0</v>
      </c>
      <c r="BM1345" s="1">
        <v>1.0</v>
      </c>
      <c r="BN1345" s="1">
        <v>-1.0</v>
      </c>
      <c r="BO1345" s="1">
        <v>-1.0</v>
      </c>
      <c r="BP1345" s="1">
        <v>-1.0</v>
      </c>
      <c r="BQ1345" s="1">
        <v>-1.0</v>
      </c>
      <c r="BR1345" s="1">
        <v>-1.0</v>
      </c>
      <c r="BS1345" s="1">
        <v>-1.0</v>
      </c>
      <c r="BT1345" s="1">
        <v>-1.0</v>
      </c>
      <c r="BU1345" s="1">
        <v>1.0</v>
      </c>
      <c r="BV1345" s="1">
        <v>-1.0</v>
      </c>
      <c r="BW1345" s="1">
        <v>-1.0</v>
      </c>
      <c r="BX1345" s="1">
        <v>1.0</v>
      </c>
      <c r="BY1345" s="1">
        <v>-1.0</v>
      </c>
      <c r="BZ1345" s="1">
        <v>-1.0</v>
      </c>
      <c r="CA1345" s="1">
        <v>-1.0</v>
      </c>
      <c r="CB1345" s="1">
        <v>-1.0</v>
      </c>
      <c r="CC1345" s="1">
        <v>-1.0</v>
      </c>
      <c r="CD1345" s="1">
        <v>45295.0</v>
      </c>
    </row>
    <row r="1346">
      <c r="A1346" s="1">
        <v>1.7625824E7</v>
      </c>
      <c r="B1346" s="1" t="s">
        <v>7339</v>
      </c>
      <c r="C1346" s="1" t="s">
        <v>7340</v>
      </c>
      <c r="D1346" s="1" t="s">
        <v>7341</v>
      </c>
      <c r="E1346" s="1" t="s">
        <v>85</v>
      </c>
      <c r="F1346" s="1" t="s">
        <v>7342</v>
      </c>
      <c r="G1346" s="1" t="s">
        <v>7343</v>
      </c>
      <c r="I1346" s="1">
        <v>7.9882333E7</v>
      </c>
      <c r="J1346" s="1">
        <v>42546.0</v>
      </c>
      <c r="M1346" s="1">
        <v>0.0</v>
      </c>
      <c r="N1346" s="1">
        <v>1.0</v>
      </c>
      <c r="O1346" s="1">
        <v>1.0</v>
      </c>
      <c r="P1346" s="1" t="s">
        <v>123</v>
      </c>
      <c r="Q1346" s="1" t="s">
        <v>157</v>
      </c>
      <c r="R1346" s="1">
        <v>40.68119</v>
      </c>
      <c r="S1346" s="1">
        <v>-73.93722</v>
      </c>
      <c r="T1346" s="1" t="s">
        <v>91</v>
      </c>
      <c r="U1346" s="1" t="s">
        <v>113</v>
      </c>
      <c r="V1346" s="1">
        <v>2.0</v>
      </c>
      <c r="W1346" s="1">
        <v>1.0</v>
      </c>
      <c r="X1346" s="1">
        <v>1.0</v>
      </c>
      <c r="Y1346" s="1">
        <v>1.0</v>
      </c>
      <c r="Z1346" s="1" t="s">
        <v>93</v>
      </c>
      <c r="AA1346" s="1" t="s">
        <v>7344</v>
      </c>
      <c r="AB1346" s="1">
        <v>39.0</v>
      </c>
      <c r="AC1346" s="1">
        <v>1.0</v>
      </c>
      <c r="AD1346" s="1">
        <v>0.0</v>
      </c>
      <c r="AE1346" s="1">
        <v>2.0</v>
      </c>
      <c r="AF1346" s="1" t="s">
        <v>1228</v>
      </c>
      <c r="AG1346" s="1">
        <v>1.0</v>
      </c>
      <c r="AH1346" s="1">
        <v>0.0</v>
      </c>
      <c r="AI1346" s="1">
        <v>0.0</v>
      </c>
      <c r="AJ1346" s="1">
        <v>0.0</v>
      </c>
      <c r="AK1346" s="1">
        <v>0.0</v>
      </c>
      <c r="AL1346" s="1">
        <v>2.0</v>
      </c>
      <c r="AM1346" s="1">
        <v>0.0</v>
      </c>
      <c r="AN1346" s="1">
        <v>80.0</v>
      </c>
      <c r="AO1346" s="1">
        <v>10.0</v>
      </c>
      <c r="AP1346" s="1">
        <v>8.0</v>
      </c>
      <c r="AQ1346" s="1">
        <v>10.0</v>
      </c>
      <c r="AR1346" s="1">
        <v>8.0</v>
      </c>
      <c r="AS1346" s="1">
        <v>8.0</v>
      </c>
      <c r="AT1346" s="1">
        <v>10.0</v>
      </c>
      <c r="AU1346" s="1">
        <v>0.0</v>
      </c>
      <c r="AV1346" s="1" t="s">
        <v>105</v>
      </c>
      <c r="AW1346" s="1">
        <v>1.0</v>
      </c>
      <c r="AX1346" s="1">
        <v>0.0</v>
      </c>
      <c r="AY1346" s="1">
        <v>1.0</v>
      </c>
      <c r="AZ1346" s="1">
        <v>0.0</v>
      </c>
      <c r="BA1346" s="1">
        <v>0.07</v>
      </c>
      <c r="BB1346" s="1">
        <v>-1.0</v>
      </c>
      <c r="BC1346" s="1">
        <v>1.0</v>
      </c>
      <c r="BD1346" s="1">
        <v>-1.0</v>
      </c>
      <c r="BE1346" s="1">
        <v>-1.0</v>
      </c>
      <c r="BF1346" s="1">
        <v>-1.0</v>
      </c>
      <c r="BG1346" s="1">
        <v>-1.0</v>
      </c>
      <c r="BH1346" s="1">
        <v>-1.0</v>
      </c>
      <c r="BI1346" s="1">
        <v>-1.0</v>
      </c>
      <c r="BJ1346" s="1">
        <v>-1.0</v>
      </c>
      <c r="BK1346" s="1">
        <v>-1.0</v>
      </c>
      <c r="BL1346" s="1">
        <v>-1.0</v>
      </c>
      <c r="BM1346" s="1">
        <v>-1.0</v>
      </c>
      <c r="BN1346" s="1">
        <v>-1.0</v>
      </c>
      <c r="BO1346" s="1">
        <v>-1.0</v>
      </c>
      <c r="BP1346" s="1">
        <v>-1.0</v>
      </c>
      <c r="BQ1346" s="1">
        <v>-1.0</v>
      </c>
      <c r="BR1346" s="1">
        <v>-1.0</v>
      </c>
      <c r="BS1346" s="1">
        <v>-1.0</v>
      </c>
      <c r="BT1346" s="1">
        <v>-1.0</v>
      </c>
      <c r="BU1346" s="1">
        <v>1.0</v>
      </c>
      <c r="BV1346" s="1">
        <v>-1.0</v>
      </c>
      <c r="BW1346" s="1">
        <v>-1.0</v>
      </c>
      <c r="BX1346" s="1">
        <v>-1.0</v>
      </c>
      <c r="BY1346" s="1">
        <v>-1.0</v>
      </c>
      <c r="BZ1346" s="1">
        <v>-1.0</v>
      </c>
      <c r="CA1346" s="1">
        <v>-1.0</v>
      </c>
      <c r="CB1346" s="1">
        <v>-1.0</v>
      </c>
      <c r="CC1346" s="1">
        <v>-1.0</v>
      </c>
      <c r="CD1346" s="1">
        <v>45324.0</v>
      </c>
    </row>
    <row r="1347">
      <c r="A1347" s="1">
        <v>2519255.0</v>
      </c>
      <c r="B1347" s="1" t="s">
        <v>7345</v>
      </c>
      <c r="C1347" s="1" t="s">
        <v>7346</v>
      </c>
      <c r="D1347" s="1" t="s">
        <v>7346</v>
      </c>
      <c r="E1347" s="1" t="s">
        <v>85</v>
      </c>
      <c r="I1347" s="1">
        <v>808206.0</v>
      </c>
      <c r="J1347" s="1">
        <v>40736.0</v>
      </c>
      <c r="M1347" s="1">
        <v>0.0</v>
      </c>
      <c r="N1347" s="1">
        <v>1.0</v>
      </c>
      <c r="O1347" s="1">
        <v>1.0</v>
      </c>
      <c r="P1347" s="1" t="s">
        <v>123</v>
      </c>
      <c r="Q1347" s="1" t="s">
        <v>519</v>
      </c>
      <c r="R1347" s="1">
        <v>40.70365</v>
      </c>
      <c r="S1347" s="1">
        <v>-73.92711</v>
      </c>
      <c r="T1347" s="1" t="s">
        <v>91</v>
      </c>
      <c r="U1347" s="1" t="s">
        <v>113</v>
      </c>
      <c r="V1347" s="1">
        <v>2.0</v>
      </c>
      <c r="W1347" s="1">
        <v>1.0</v>
      </c>
      <c r="X1347" s="1">
        <v>1.0</v>
      </c>
      <c r="Y1347" s="1">
        <v>1.0</v>
      </c>
      <c r="Z1347" s="1" t="s">
        <v>93</v>
      </c>
      <c r="AA1347" s="1" t="s">
        <v>7347</v>
      </c>
      <c r="AB1347" s="1">
        <v>50.0</v>
      </c>
      <c r="AC1347" s="1">
        <v>1.0</v>
      </c>
      <c r="AD1347" s="1">
        <v>0.0</v>
      </c>
      <c r="AE1347" s="1">
        <v>1.0</v>
      </c>
      <c r="AF1347" s="1" t="s">
        <v>658</v>
      </c>
      <c r="AG1347" s="1">
        <v>1.0</v>
      </c>
      <c r="AH1347" s="1">
        <v>0.0</v>
      </c>
      <c r="AI1347" s="1">
        <v>0.0</v>
      </c>
      <c r="AJ1347" s="1">
        <v>0.0</v>
      </c>
      <c r="AK1347" s="1">
        <v>0.0</v>
      </c>
      <c r="AL1347" s="1">
        <v>1.0</v>
      </c>
      <c r="AM1347" s="1">
        <v>0.0</v>
      </c>
      <c r="AU1347" s="1">
        <v>0.0</v>
      </c>
      <c r="AV1347" s="1" t="s">
        <v>105</v>
      </c>
      <c r="AW1347" s="1">
        <v>1.0</v>
      </c>
      <c r="AX1347" s="1">
        <v>0.0</v>
      </c>
      <c r="AY1347" s="1">
        <v>1.0</v>
      </c>
      <c r="AZ1347" s="1">
        <v>0.0</v>
      </c>
      <c r="BA1347" s="1">
        <v>0.02</v>
      </c>
      <c r="BB1347" s="1">
        <v>-1.0</v>
      </c>
      <c r="BC1347" s="1">
        <v>-1.0</v>
      </c>
      <c r="BD1347" s="1">
        <v>-1.0</v>
      </c>
      <c r="BE1347" s="1">
        <v>-1.0</v>
      </c>
      <c r="BF1347" s="1">
        <v>-1.0</v>
      </c>
      <c r="BG1347" s="1">
        <v>-1.0</v>
      </c>
      <c r="BH1347" s="1">
        <v>-1.0</v>
      </c>
      <c r="BI1347" s="1">
        <v>-1.0</v>
      </c>
      <c r="BJ1347" s="1">
        <v>-1.0</v>
      </c>
      <c r="BK1347" s="1">
        <v>-1.0</v>
      </c>
      <c r="BL1347" s="1">
        <v>-1.0</v>
      </c>
      <c r="BM1347" s="1">
        <v>1.0</v>
      </c>
      <c r="BN1347" s="1">
        <v>-1.0</v>
      </c>
      <c r="BO1347" s="1">
        <v>-1.0</v>
      </c>
      <c r="BP1347" s="1">
        <v>-1.0</v>
      </c>
      <c r="BQ1347" s="1">
        <v>-1.0</v>
      </c>
      <c r="BR1347" s="1">
        <v>-1.0</v>
      </c>
      <c r="BS1347" s="1">
        <v>-1.0</v>
      </c>
      <c r="BT1347" s="1">
        <v>-1.0</v>
      </c>
      <c r="BU1347" s="1">
        <v>1.0</v>
      </c>
      <c r="BV1347" s="1">
        <v>-1.0</v>
      </c>
      <c r="BW1347" s="1">
        <v>-1.0</v>
      </c>
      <c r="BX1347" s="1">
        <v>-1.0</v>
      </c>
      <c r="BY1347" s="1">
        <v>-1.0</v>
      </c>
      <c r="BZ1347" s="1">
        <v>-1.0</v>
      </c>
      <c r="CA1347" s="1">
        <v>-1.0</v>
      </c>
      <c r="CB1347" s="1">
        <v>-1.0</v>
      </c>
      <c r="CC1347" s="1">
        <v>-1.0</v>
      </c>
      <c r="CD1347" s="1">
        <v>45338.0</v>
      </c>
    </row>
    <row r="1348">
      <c r="A1348" s="1">
        <v>8488615.0</v>
      </c>
      <c r="B1348" s="1" t="s">
        <v>7348</v>
      </c>
      <c r="C1348" s="1" t="s">
        <v>7349</v>
      </c>
      <c r="D1348" s="1" t="s">
        <v>7350</v>
      </c>
      <c r="E1348" s="1" t="s">
        <v>85</v>
      </c>
      <c r="F1348" s="1" t="s">
        <v>7351</v>
      </c>
      <c r="G1348" s="1" t="s">
        <v>7352</v>
      </c>
      <c r="H1348" s="1" t="s">
        <v>7353</v>
      </c>
      <c r="I1348" s="1">
        <v>3969780.0</v>
      </c>
      <c r="J1348" s="1">
        <v>41207.0</v>
      </c>
      <c r="M1348" s="1">
        <v>0.0</v>
      </c>
      <c r="N1348" s="1">
        <v>1.0</v>
      </c>
      <c r="O1348" s="1">
        <v>1.0</v>
      </c>
      <c r="P1348" s="1" t="s">
        <v>89</v>
      </c>
      <c r="Q1348" s="1" t="s">
        <v>90</v>
      </c>
      <c r="R1348" s="1">
        <v>40.77843</v>
      </c>
      <c r="S1348" s="1">
        <v>-73.95191</v>
      </c>
      <c r="T1348" s="1" t="s">
        <v>91</v>
      </c>
      <c r="U1348" s="1" t="s">
        <v>92</v>
      </c>
      <c r="V1348" s="1">
        <v>3.0</v>
      </c>
      <c r="W1348" s="1">
        <v>1.0</v>
      </c>
      <c r="X1348" s="1">
        <v>1.0</v>
      </c>
      <c r="Y1348" s="1">
        <v>1.0</v>
      </c>
      <c r="Z1348" s="1" t="s">
        <v>93</v>
      </c>
      <c r="AA1348" s="1" t="s">
        <v>7354</v>
      </c>
      <c r="AB1348" s="1">
        <v>175.0</v>
      </c>
      <c r="AC1348" s="1">
        <v>1.0</v>
      </c>
      <c r="AD1348" s="1">
        <v>0.0</v>
      </c>
      <c r="AE1348" s="1">
        <v>2.0</v>
      </c>
      <c r="AF1348" s="1" t="s">
        <v>1512</v>
      </c>
      <c r="AG1348" s="1">
        <v>1.0</v>
      </c>
      <c r="AH1348" s="1">
        <v>0.0</v>
      </c>
      <c r="AI1348" s="1">
        <v>0.0</v>
      </c>
      <c r="AJ1348" s="1">
        <v>0.0</v>
      </c>
      <c r="AK1348" s="1">
        <v>0.0</v>
      </c>
      <c r="AL1348" s="1">
        <v>1.0</v>
      </c>
      <c r="AM1348" s="1">
        <v>0.0</v>
      </c>
      <c r="AN1348" s="1">
        <v>100.0</v>
      </c>
      <c r="AO1348" s="1">
        <v>10.0</v>
      </c>
      <c r="AP1348" s="1">
        <v>10.0</v>
      </c>
      <c r="AQ1348" s="1">
        <v>10.0</v>
      </c>
      <c r="AR1348" s="1">
        <v>10.0</v>
      </c>
      <c r="AS1348" s="1">
        <v>10.0</v>
      </c>
      <c r="AT1348" s="1">
        <v>10.0</v>
      </c>
      <c r="AU1348" s="1">
        <v>0.0</v>
      </c>
      <c r="AV1348" s="1" t="s">
        <v>117</v>
      </c>
      <c r="AW1348" s="1">
        <v>1.0</v>
      </c>
      <c r="AX1348" s="1">
        <v>1.0</v>
      </c>
      <c r="AY1348" s="1">
        <v>0.0</v>
      </c>
      <c r="AZ1348" s="1">
        <v>0.0</v>
      </c>
      <c r="BA1348" s="1">
        <v>0.02</v>
      </c>
      <c r="BB1348" s="1">
        <v>-1.0</v>
      </c>
      <c r="BC1348" s="1">
        <v>1.0</v>
      </c>
      <c r="BD1348" s="1">
        <v>-1.0</v>
      </c>
      <c r="BE1348" s="1">
        <v>-1.0</v>
      </c>
      <c r="BF1348" s="1">
        <v>-1.0</v>
      </c>
      <c r="BG1348" s="1">
        <v>-1.0</v>
      </c>
      <c r="BH1348" s="1">
        <v>-1.0</v>
      </c>
      <c r="BI1348" s="1">
        <v>-1.0</v>
      </c>
      <c r="BJ1348" s="1">
        <v>1.0</v>
      </c>
      <c r="BK1348" s="1">
        <v>-1.0</v>
      </c>
      <c r="BL1348" s="1">
        <v>-1.0</v>
      </c>
      <c r="BM1348" s="1">
        <v>1.0</v>
      </c>
      <c r="BN1348" s="1">
        <v>1.0</v>
      </c>
      <c r="BO1348" s="1">
        <v>-1.0</v>
      </c>
      <c r="BP1348" s="1">
        <v>1.0</v>
      </c>
      <c r="BQ1348" s="1">
        <v>-1.0</v>
      </c>
      <c r="BR1348" s="1">
        <v>-1.0</v>
      </c>
      <c r="BS1348" s="1">
        <v>-1.0</v>
      </c>
      <c r="BT1348" s="1">
        <v>-1.0</v>
      </c>
      <c r="BU1348" s="1">
        <v>1.0</v>
      </c>
      <c r="BV1348" s="1">
        <v>-1.0</v>
      </c>
      <c r="BW1348" s="1">
        <v>-1.0</v>
      </c>
      <c r="BX1348" s="1">
        <v>-1.0</v>
      </c>
      <c r="BY1348" s="1">
        <v>-1.0</v>
      </c>
      <c r="BZ1348" s="1">
        <v>-1.0</v>
      </c>
      <c r="CA1348" s="1">
        <v>-1.0</v>
      </c>
      <c r="CB1348" s="1">
        <v>1.0</v>
      </c>
      <c r="CC1348" s="1">
        <v>-1.0</v>
      </c>
      <c r="CD1348" s="1">
        <v>45407.0</v>
      </c>
    </row>
    <row r="1349">
      <c r="A1349" s="1">
        <v>2.9631258E7</v>
      </c>
      <c r="B1349" s="1" t="s">
        <v>7355</v>
      </c>
      <c r="C1349" s="1" t="s">
        <v>7356</v>
      </c>
      <c r="D1349" s="1" t="s">
        <v>7357</v>
      </c>
      <c r="E1349" s="1" t="s">
        <v>85</v>
      </c>
      <c r="F1349" s="1" t="s">
        <v>7358</v>
      </c>
      <c r="G1349" s="1" t="s">
        <v>7359</v>
      </c>
      <c r="I1349" s="1">
        <v>2.3788168E7</v>
      </c>
      <c r="J1349" s="1">
        <v>41958.0</v>
      </c>
      <c r="K1349" s="1" t="s">
        <v>88</v>
      </c>
      <c r="L1349" s="1">
        <v>1.0</v>
      </c>
      <c r="M1349" s="1">
        <v>0.0</v>
      </c>
      <c r="N1349" s="1">
        <v>1.0</v>
      </c>
      <c r="O1349" s="1">
        <v>1.0</v>
      </c>
      <c r="P1349" s="1" t="s">
        <v>123</v>
      </c>
      <c r="Q1349" s="1" t="s">
        <v>124</v>
      </c>
      <c r="R1349" s="1">
        <v>40.68522</v>
      </c>
      <c r="S1349" s="1">
        <v>-73.93711</v>
      </c>
      <c r="T1349" s="1" t="s">
        <v>91</v>
      </c>
      <c r="U1349" s="1" t="s">
        <v>113</v>
      </c>
      <c r="V1349" s="1">
        <v>1.0</v>
      </c>
      <c r="W1349" s="1">
        <v>1.5</v>
      </c>
      <c r="X1349" s="1">
        <v>1.0</v>
      </c>
      <c r="Y1349" s="1">
        <v>1.0</v>
      </c>
      <c r="Z1349" s="1" t="s">
        <v>93</v>
      </c>
      <c r="AA1349" s="1" t="s">
        <v>7360</v>
      </c>
      <c r="AB1349" s="1">
        <v>45.0</v>
      </c>
      <c r="AC1349" s="1">
        <v>1.0</v>
      </c>
      <c r="AD1349" s="1">
        <v>0.0</v>
      </c>
      <c r="AE1349" s="1">
        <v>10.0</v>
      </c>
      <c r="AF1349" s="1" t="s">
        <v>104</v>
      </c>
      <c r="AG1349" s="1">
        <v>1.0</v>
      </c>
      <c r="AH1349" s="1">
        <v>7.0</v>
      </c>
      <c r="AI1349" s="1">
        <v>37.0</v>
      </c>
      <c r="AJ1349" s="1">
        <v>61.0</v>
      </c>
      <c r="AK1349" s="1">
        <v>61.0</v>
      </c>
      <c r="AL1349" s="1">
        <v>8.0</v>
      </c>
      <c r="AM1349" s="1">
        <v>8.0</v>
      </c>
      <c r="AN1349" s="1">
        <v>100.0</v>
      </c>
      <c r="AO1349" s="1">
        <v>10.0</v>
      </c>
      <c r="AP1349" s="1">
        <v>10.0</v>
      </c>
      <c r="AQ1349" s="1">
        <v>10.0</v>
      </c>
      <c r="AR1349" s="1">
        <v>10.0</v>
      </c>
      <c r="AS1349" s="1">
        <v>10.0</v>
      </c>
      <c r="AT1349" s="1">
        <v>10.0</v>
      </c>
      <c r="AU1349" s="1">
        <v>0.0</v>
      </c>
      <c r="AV1349" s="1" t="s">
        <v>117</v>
      </c>
      <c r="AW1349" s="1">
        <v>1.0</v>
      </c>
      <c r="AX1349" s="1">
        <v>0.0</v>
      </c>
      <c r="AY1349" s="1">
        <v>1.0</v>
      </c>
      <c r="AZ1349" s="1">
        <v>0.0</v>
      </c>
      <c r="BA1349" s="1">
        <v>0.96</v>
      </c>
      <c r="BB1349" s="1">
        <v>-1.0</v>
      </c>
      <c r="BC1349" s="1">
        <v>-1.0</v>
      </c>
      <c r="BD1349" s="1">
        <v>-1.0</v>
      </c>
      <c r="BE1349" s="1">
        <v>-1.0</v>
      </c>
      <c r="BF1349" s="1">
        <v>-1.0</v>
      </c>
      <c r="BG1349" s="1">
        <v>-1.0</v>
      </c>
      <c r="BH1349" s="1">
        <v>-1.0</v>
      </c>
      <c r="BI1349" s="1">
        <v>-1.0</v>
      </c>
      <c r="BJ1349" s="1">
        <v>-1.0</v>
      </c>
      <c r="BK1349" s="1">
        <v>-1.0</v>
      </c>
      <c r="BL1349" s="1">
        <v>-1.0</v>
      </c>
      <c r="BM1349" s="1">
        <v>-1.0</v>
      </c>
      <c r="BN1349" s="1">
        <v>-1.0</v>
      </c>
      <c r="BO1349" s="1">
        <v>-1.0</v>
      </c>
      <c r="BP1349" s="1">
        <v>-1.0</v>
      </c>
      <c r="BQ1349" s="1">
        <v>-1.0</v>
      </c>
      <c r="BR1349" s="1">
        <v>-1.0</v>
      </c>
      <c r="BS1349" s="1">
        <v>-1.0</v>
      </c>
      <c r="BT1349" s="1">
        <v>-1.0</v>
      </c>
      <c r="BU1349" s="1">
        <v>1.0</v>
      </c>
      <c r="BV1349" s="1">
        <v>-1.0</v>
      </c>
      <c r="BW1349" s="1">
        <v>-1.0</v>
      </c>
      <c r="BX1349" s="1">
        <v>-1.0</v>
      </c>
      <c r="BY1349" s="1">
        <v>-1.0</v>
      </c>
      <c r="BZ1349" s="1">
        <v>-1.0</v>
      </c>
      <c r="CA1349" s="1">
        <v>-1.0</v>
      </c>
      <c r="CB1349" s="1">
        <v>-1.0</v>
      </c>
      <c r="CC1349" s="1">
        <v>-1.0</v>
      </c>
      <c r="CD1349" s="1">
        <v>45407.0</v>
      </c>
    </row>
    <row r="1350">
      <c r="A1350" s="1">
        <v>1950318.0</v>
      </c>
      <c r="B1350" s="1" t="s">
        <v>7361</v>
      </c>
      <c r="C1350" s="1" t="s">
        <v>7362</v>
      </c>
      <c r="D1350" s="1" t="s">
        <v>7363</v>
      </c>
      <c r="E1350" s="1" t="s">
        <v>85</v>
      </c>
      <c r="G1350" s="1" t="s">
        <v>7364</v>
      </c>
      <c r="H1350" s="1" t="s">
        <v>7365</v>
      </c>
      <c r="I1350" s="1">
        <v>1.0074602E7</v>
      </c>
      <c r="J1350" s="1">
        <v>41595.0</v>
      </c>
      <c r="M1350" s="1">
        <v>0.0</v>
      </c>
      <c r="N1350" s="1">
        <v>1.0</v>
      </c>
      <c r="O1350" s="1">
        <v>1.0</v>
      </c>
      <c r="P1350" s="1" t="s">
        <v>89</v>
      </c>
      <c r="Q1350" s="1" t="s">
        <v>370</v>
      </c>
      <c r="R1350" s="1">
        <v>40.76435</v>
      </c>
      <c r="S1350" s="1">
        <v>-73.99054</v>
      </c>
      <c r="T1350" s="1" t="s">
        <v>91</v>
      </c>
      <c r="U1350" s="1" t="s">
        <v>92</v>
      </c>
      <c r="V1350" s="1">
        <v>2.0</v>
      </c>
      <c r="W1350" s="1">
        <v>2.0</v>
      </c>
      <c r="X1350" s="1">
        <v>1.0</v>
      </c>
      <c r="Y1350" s="1">
        <v>1.0</v>
      </c>
      <c r="Z1350" s="1" t="s">
        <v>93</v>
      </c>
      <c r="AA1350" s="1" t="s">
        <v>7366</v>
      </c>
      <c r="AB1350" s="1">
        <v>200.0</v>
      </c>
      <c r="AC1350" s="1">
        <v>1.0</v>
      </c>
      <c r="AD1350" s="1">
        <v>0.0</v>
      </c>
      <c r="AE1350" s="1">
        <v>5.0</v>
      </c>
      <c r="AF1350" s="1" t="s">
        <v>2175</v>
      </c>
      <c r="AG1350" s="1">
        <v>1.0</v>
      </c>
      <c r="AH1350" s="1">
        <v>0.0</v>
      </c>
      <c r="AI1350" s="1">
        <v>0.0</v>
      </c>
      <c r="AJ1350" s="1">
        <v>0.0</v>
      </c>
      <c r="AK1350" s="1">
        <v>0.0</v>
      </c>
      <c r="AL1350" s="1">
        <v>0.0</v>
      </c>
      <c r="AM1350" s="1">
        <v>0.0</v>
      </c>
      <c r="AU1350" s="1">
        <v>0.0</v>
      </c>
      <c r="AV1350" s="1" t="s">
        <v>96</v>
      </c>
      <c r="AW1350" s="1">
        <v>1.0</v>
      </c>
      <c r="AX1350" s="1">
        <v>1.0</v>
      </c>
      <c r="AY1350" s="1">
        <v>0.0</v>
      </c>
      <c r="AZ1350" s="1">
        <v>0.0</v>
      </c>
      <c r="BB1350" s="1">
        <v>-1.0</v>
      </c>
      <c r="BC1350" s="1">
        <v>1.0</v>
      </c>
      <c r="BD1350" s="1">
        <v>-1.0</v>
      </c>
      <c r="BE1350" s="1">
        <v>-1.0</v>
      </c>
      <c r="BF1350" s="1">
        <v>-1.0</v>
      </c>
      <c r="BG1350" s="1">
        <v>-1.0</v>
      </c>
      <c r="BH1350" s="1">
        <v>-1.0</v>
      </c>
      <c r="BI1350" s="1">
        <v>-1.0</v>
      </c>
      <c r="BJ1350" s="1">
        <v>1.0</v>
      </c>
      <c r="BK1350" s="1">
        <v>-1.0</v>
      </c>
      <c r="BL1350" s="1">
        <v>-1.0</v>
      </c>
      <c r="BM1350" s="1">
        <v>1.0</v>
      </c>
      <c r="BN1350" s="1">
        <v>-1.0</v>
      </c>
      <c r="BO1350" s="1">
        <v>-1.0</v>
      </c>
      <c r="BP1350" s="1">
        <v>-1.0</v>
      </c>
      <c r="BQ1350" s="1">
        <v>-1.0</v>
      </c>
      <c r="BR1350" s="1">
        <v>-1.0</v>
      </c>
      <c r="BS1350" s="1">
        <v>-1.0</v>
      </c>
      <c r="BT1350" s="1">
        <v>-1.0</v>
      </c>
      <c r="BU1350" s="1">
        <v>1.0</v>
      </c>
      <c r="BV1350" s="1">
        <v>-1.0</v>
      </c>
      <c r="BW1350" s="1">
        <v>-1.0</v>
      </c>
      <c r="BX1350" s="1">
        <v>-1.0</v>
      </c>
      <c r="BY1350" s="1">
        <v>-1.0</v>
      </c>
      <c r="BZ1350" s="1">
        <v>-1.0</v>
      </c>
      <c r="CA1350" s="1">
        <v>-1.0</v>
      </c>
      <c r="CB1350" s="1">
        <v>-1.0</v>
      </c>
      <c r="CC1350" s="1">
        <v>-1.0</v>
      </c>
      <c r="CD1350" s="1">
        <v>45431.0</v>
      </c>
    </row>
    <row r="1351">
      <c r="A1351" s="1">
        <v>3.4480144E7</v>
      </c>
      <c r="B1351" s="1" t="s">
        <v>7367</v>
      </c>
      <c r="E1351" s="1" t="s">
        <v>85</v>
      </c>
      <c r="I1351" s="1">
        <v>2.44817841E8</v>
      </c>
      <c r="J1351" s="1">
        <v>43518.0</v>
      </c>
      <c r="K1351" s="1" t="s">
        <v>134</v>
      </c>
      <c r="L1351" s="1">
        <v>1.0</v>
      </c>
      <c r="M1351" s="1">
        <v>1.0</v>
      </c>
      <c r="N1351" s="1">
        <v>13.0</v>
      </c>
      <c r="O1351" s="1">
        <v>0.0</v>
      </c>
      <c r="P1351" s="1" t="s">
        <v>123</v>
      </c>
      <c r="Q1351" s="1" t="s">
        <v>124</v>
      </c>
      <c r="R1351" s="1">
        <v>40.66816</v>
      </c>
      <c r="S1351" s="1">
        <v>-73.89577</v>
      </c>
      <c r="T1351" s="1" t="s">
        <v>91</v>
      </c>
      <c r="U1351" s="1" t="s">
        <v>113</v>
      </c>
      <c r="V1351" s="1">
        <v>2.0</v>
      </c>
      <c r="W1351" s="1">
        <v>2.0</v>
      </c>
      <c r="X1351" s="1">
        <v>1.0</v>
      </c>
      <c r="Y1351" s="1">
        <v>1.0</v>
      </c>
      <c r="Z1351" s="1" t="s">
        <v>93</v>
      </c>
      <c r="AA1351" s="1" t="s">
        <v>7368</v>
      </c>
      <c r="AB1351" s="1">
        <v>38.0</v>
      </c>
      <c r="AC1351" s="1">
        <v>1.0</v>
      </c>
      <c r="AD1351" s="1">
        <v>10.0</v>
      </c>
      <c r="AE1351" s="1">
        <v>7.0</v>
      </c>
      <c r="AF1351" s="1" t="s">
        <v>104</v>
      </c>
      <c r="AG1351" s="1">
        <v>1.0</v>
      </c>
      <c r="AH1351" s="1">
        <v>0.0</v>
      </c>
      <c r="AI1351" s="1">
        <v>0.0</v>
      </c>
      <c r="AJ1351" s="1">
        <v>0.0</v>
      </c>
      <c r="AK1351" s="1">
        <v>239.0</v>
      </c>
      <c r="AL1351" s="1">
        <v>3.0</v>
      </c>
      <c r="AM1351" s="1">
        <v>3.0</v>
      </c>
      <c r="AN1351" s="1">
        <v>100.0</v>
      </c>
      <c r="AO1351" s="1">
        <v>10.0</v>
      </c>
      <c r="AP1351" s="1">
        <v>10.0</v>
      </c>
      <c r="AQ1351" s="1">
        <v>10.0</v>
      </c>
      <c r="AR1351" s="1">
        <v>10.0</v>
      </c>
      <c r="AS1351" s="1">
        <v>10.0</v>
      </c>
      <c r="AT1351" s="1">
        <v>10.0</v>
      </c>
      <c r="AU1351" s="1">
        <v>1.0</v>
      </c>
      <c r="AV1351" s="1" t="s">
        <v>96</v>
      </c>
      <c r="AW1351" s="1">
        <v>13.0</v>
      </c>
      <c r="AX1351" s="1">
        <v>0.0</v>
      </c>
      <c r="AY1351" s="1">
        <v>13.0</v>
      </c>
      <c r="AZ1351" s="1">
        <v>0.0</v>
      </c>
      <c r="BA1351" s="1">
        <v>1.61</v>
      </c>
      <c r="BB1351" s="1">
        <v>-1.0</v>
      </c>
      <c r="BC1351" s="1">
        <v>1.0</v>
      </c>
      <c r="BD1351" s="1">
        <v>-1.0</v>
      </c>
      <c r="BE1351" s="1">
        <v>-1.0</v>
      </c>
      <c r="BF1351" s="1">
        <v>-1.0</v>
      </c>
      <c r="BG1351" s="1">
        <v>-1.0</v>
      </c>
      <c r="BH1351" s="1">
        <v>-1.0</v>
      </c>
      <c r="BI1351" s="1">
        <v>-1.0</v>
      </c>
      <c r="BJ1351" s="1">
        <v>-1.0</v>
      </c>
      <c r="BK1351" s="1">
        <v>1.0</v>
      </c>
      <c r="BL1351" s="1">
        <v>1.0</v>
      </c>
      <c r="BM1351" s="1">
        <v>-1.0</v>
      </c>
      <c r="BN1351" s="1">
        <v>-1.0</v>
      </c>
      <c r="BO1351" s="1">
        <v>-1.0</v>
      </c>
      <c r="BP1351" s="1">
        <v>-1.0</v>
      </c>
      <c r="BQ1351" s="1">
        <v>1.0</v>
      </c>
      <c r="BR1351" s="1">
        <v>-1.0</v>
      </c>
      <c r="BS1351" s="1">
        <v>-1.0</v>
      </c>
      <c r="BT1351" s="1">
        <v>-1.0</v>
      </c>
      <c r="BU1351" s="1">
        <v>1.0</v>
      </c>
      <c r="BV1351" s="1">
        <v>1.0</v>
      </c>
      <c r="BW1351" s="1">
        <v>-1.0</v>
      </c>
      <c r="BX1351" s="1">
        <v>1.0</v>
      </c>
      <c r="BY1351" s="1">
        <v>-1.0</v>
      </c>
      <c r="BZ1351" s="1">
        <v>1.0</v>
      </c>
      <c r="CA1351" s="1">
        <v>-1.0</v>
      </c>
      <c r="CB1351" s="1">
        <v>1.0</v>
      </c>
      <c r="CC1351" s="1">
        <v>-1.0</v>
      </c>
      <c r="CD1351" s="1">
        <v>45435.0</v>
      </c>
    </row>
    <row r="1352">
      <c r="A1352" s="1">
        <v>1801036.0</v>
      </c>
      <c r="B1352" s="1" t="s">
        <v>7369</v>
      </c>
      <c r="C1352" s="1" t="s">
        <v>7370</v>
      </c>
      <c r="D1352" s="1" t="s">
        <v>7371</v>
      </c>
      <c r="E1352" s="1" t="s">
        <v>85</v>
      </c>
      <c r="F1352" s="1" t="s">
        <v>7372</v>
      </c>
      <c r="G1352" s="1" t="s">
        <v>7373</v>
      </c>
      <c r="H1352" s="1" t="s">
        <v>7374</v>
      </c>
      <c r="I1352" s="1">
        <v>8200820.0</v>
      </c>
      <c r="J1352" s="1">
        <v>41502.0</v>
      </c>
      <c r="M1352" s="1">
        <v>0.0</v>
      </c>
      <c r="N1352" s="1">
        <v>2.0</v>
      </c>
      <c r="O1352" s="1">
        <v>1.0</v>
      </c>
      <c r="P1352" s="1" t="s">
        <v>123</v>
      </c>
      <c r="Q1352" s="1" t="s">
        <v>185</v>
      </c>
      <c r="R1352" s="1">
        <v>40.7187</v>
      </c>
      <c r="S1352" s="1">
        <v>-73.95133</v>
      </c>
      <c r="T1352" s="1" t="s">
        <v>91</v>
      </c>
      <c r="U1352" s="1" t="s">
        <v>113</v>
      </c>
      <c r="V1352" s="1">
        <v>2.0</v>
      </c>
      <c r="W1352" s="1">
        <v>1.0</v>
      </c>
      <c r="X1352" s="1">
        <v>1.0</v>
      </c>
      <c r="Y1352" s="1">
        <v>1.0</v>
      </c>
      <c r="Z1352" s="1" t="s">
        <v>93</v>
      </c>
      <c r="AA1352" s="1" t="s">
        <v>7375</v>
      </c>
      <c r="AB1352" s="1">
        <v>45.0</v>
      </c>
      <c r="AC1352" s="1">
        <v>1.0</v>
      </c>
      <c r="AD1352" s="1">
        <v>20.0</v>
      </c>
      <c r="AE1352" s="1">
        <v>2.0</v>
      </c>
      <c r="AF1352" s="1" t="s">
        <v>452</v>
      </c>
      <c r="AG1352" s="1">
        <v>1.0</v>
      </c>
      <c r="AH1352" s="1">
        <v>0.0</v>
      </c>
      <c r="AI1352" s="1">
        <v>0.0</v>
      </c>
      <c r="AJ1352" s="1">
        <v>0.0</v>
      </c>
      <c r="AK1352" s="1">
        <v>36.0</v>
      </c>
      <c r="AL1352" s="1">
        <v>14.0</v>
      </c>
      <c r="AM1352" s="1">
        <v>0.0</v>
      </c>
      <c r="AN1352" s="1">
        <v>94.0</v>
      </c>
      <c r="AO1352" s="1">
        <v>9.0</v>
      </c>
      <c r="AP1352" s="1">
        <v>9.0</v>
      </c>
      <c r="AQ1352" s="1">
        <v>10.0</v>
      </c>
      <c r="AR1352" s="1">
        <v>10.0</v>
      </c>
      <c r="AS1352" s="1">
        <v>10.0</v>
      </c>
      <c r="AT1352" s="1">
        <v>9.0</v>
      </c>
      <c r="AU1352" s="1">
        <v>0.0</v>
      </c>
      <c r="AV1352" s="1" t="s">
        <v>105</v>
      </c>
      <c r="AW1352" s="1">
        <v>2.0</v>
      </c>
      <c r="AX1352" s="1">
        <v>0.0</v>
      </c>
      <c r="AY1352" s="1">
        <v>2.0</v>
      </c>
      <c r="AZ1352" s="1">
        <v>0.0</v>
      </c>
      <c r="BA1352" s="1">
        <v>0.2</v>
      </c>
      <c r="BB1352" s="1">
        <v>-1.0</v>
      </c>
      <c r="BC1352" s="1">
        <v>1.0</v>
      </c>
      <c r="BD1352" s="1">
        <v>-1.0</v>
      </c>
      <c r="BE1352" s="1">
        <v>-1.0</v>
      </c>
      <c r="BF1352" s="1">
        <v>-1.0</v>
      </c>
      <c r="BG1352" s="1">
        <v>-1.0</v>
      </c>
      <c r="BH1352" s="1">
        <v>-1.0</v>
      </c>
      <c r="BI1352" s="1">
        <v>-1.0</v>
      </c>
      <c r="BJ1352" s="1">
        <v>1.0</v>
      </c>
      <c r="BK1352" s="1">
        <v>-1.0</v>
      </c>
      <c r="BL1352" s="1">
        <v>-1.0</v>
      </c>
      <c r="BM1352" s="1">
        <v>-1.0</v>
      </c>
      <c r="BN1352" s="1">
        <v>-1.0</v>
      </c>
      <c r="BO1352" s="1">
        <v>-1.0</v>
      </c>
      <c r="BP1352" s="1">
        <v>1.0</v>
      </c>
      <c r="BQ1352" s="1">
        <v>-1.0</v>
      </c>
      <c r="BR1352" s="1">
        <v>-1.0</v>
      </c>
      <c r="BS1352" s="1">
        <v>-1.0</v>
      </c>
      <c r="BT1352" s="1">
        <v>-1.0</v>
      </c>
      <c r="BU1352" s="1">
        <v>1.0</v>
      </c>
      <c r="BV1352" s="1">
        <v>-1.0</v>
      </c>
      <c r="BW1352" s="1">
        <v>-1.0</v>
      </c>
      <c r="BX1352" s="1">
        <v>-1.0</v>
      </c>
      <c r="BY1352" s="1">
        <v>-1.0</v>
      </c>
      <c r="BZ1352" s="1">
        <v>-1.0</v>
      </c>
      <c r="CA1352" s="1">
        <v>-1.0</v>
      </c>
      <c r="CB1352" s="1">
        <v>-1.0</v>
      </c>
      <c r="CC1352" s="1">
        <v>-1.0</v>
      </c>
      <c r="CD1352" s="1">
        <v>45612.0</v>
      </c>
    </row>
    <row r="1353">
      <c r="A1353" s="1">
        <v>3.3897838E7</v>
      </c>
      <c r="B1353" s="1" t="s">
        <v>7376</v>
      </c>
      <c r="C1353" s="1" t="s">
        <v>7377</v>
      </c>
      <c r="D1353" s="1" t="s">
        <v>7378</v>
      </c>
      <c r="E1353" s="1" t="s">
        <v>85</v>
      </c>
      <c r="F1353" s="1" t="s">
        <v>7379</v>
      </c>
      <c r="G1353" s="1" t="s">
        <v>7380</v>
      </c>
      <c r="H1353" s="1" t="s">
        <v>7381</v>
      </c>
      <c r="I1353" s="1">
        <v>2.55980743E8</v>
      </c>
      <c r="J1353" s="1">
        <v>43570.0</v>
      </c>
      <c r="K1353" s="1" t="s">
        <v>134</v>
      </c>
      <c r="L1353" s="1">
        <v>1.0</v>
      </c>
      <c r="M1353" s="1">
        <v>0.0</v>
      </c>
      <c r="N1353" s="1">
        <v>1.0</v>
      </c>
      <c r="O1353" s="1">
        <v>0.0</v>
      </c>
      <c r="P1353" s="1" t="s">
        <v>123</v>
      </c>
      <c r="Q1353" s="1" t="s">
        <v>124</v>
      </c>
      <c r="R1353" s="1">
        <v>40.68834</v>
      </c>
      <c r="S1353" s="1">
        <v>-73.9989</v>
      </c>
      <c r="T1353" s="1" t="s">
        <v>91</v>
      </c>
      <c r="U1353" s="1" t="s">
        <v>92</v>
      </c>
      <c r="V1353" s="1">
        <v>3.0</v>
      </c>
      <c r="W1353" s="1">
        <v>1.0</v>
      </c>
      <c r="X1353" s="1">
        <v>1.0</v>
      </c>
      <c r="Y1353" s="1">
        <v>1.0</v>
      </c>
      <c r="Z1353" s="1" t="s">
        <v>93</v>
      </c>
      <c r="AA1353" s="1" t="s">
        <v>7382</v>
      </c>
      <c r="AB1353" s="1">
        <v>170.0</v>
      </c>
      <c r="AC1353" s="1">
        <v>2.0</v>
      </c>
      <c r="AD1353" s="1">
        <v>25.0</v>
      </c>
      <c r="AE1353" s="1">
        <v>2.0</v>
      </c>
      <c r="AF1353" s="1" t="s">
        <v>95</v>
      </c>
      <c r="AG1353" s="1">
        <v>1.0</v>
      </c>
      <c r="AH1353" s="1">
        <v>14.0</v>
      </c>
      <c r="AI1353" s="1">
        <v>22.0</v>
      </c>
      <c r="AJ1353" s="1">
        <v>22.0</v>
      </c>
      <c r="AK1353" s="1">
        <v>43.0</v>
      </c>
      <c r="AL1353" s="1">
        <v>5.0</v>
      </c>
      <c r="AM1353" s="1">
        <v>5.0</v>
      </c>
      <c r="AN1353" s="1">
        <v>96.0</v>
      </c>
      <c r="AO1353" s="1">
        <v>10.0</v>
      </c>
      <c r="AP1353" s="1">
        <v>10.0</v>
      </c>
      <c r="AQ1353" s="1">
        <v>9.0</v>
      </c>
      <c r="AR1353" s="1">
        <v>9.0</v>
      </c>
      <c r="AS1353" s="1">
        <v>9.0</v>
      </c>
      <c r="AT1353" s="1">
        <v>9.0</v>
      </c>
      <c r="AU1353" s="1">
        <v>0.0</v>
      </c>
      <c r="AV1353" s="1" t="s">
        <v>96</v>
      </c>
      <c r="AW1353" s="1">
        <v>1.0</v>
      </c>
      <c r="AX1353" s="1">
        <v>1.0</v>
      </c>
      <c r="AY1353" s="1">
        <v>0.0</v>
      </c>
      <c r="AZ1353" s="1">
        <v>0.0</v>
      </c>
      <c r="BA1353" s="1">
        <v>2.31</v>
      </c>
      <c r="BB1353" s="1">
        <v>-1.0</v>
      </c>
      <c r="BC1353" s="1">
        <v>1.0</v>
      </c>
      <c r="BD1353" s="1">
        <v>-1.0</v>
      </c>
      <c r="BE1353" s="1">
        <v>-1.0</v>
      </c>
      <c r="BF1353" s="1">
        <v>-1.0</v>
      </c>
      <c r="BG1353" s="1">
        <v>-1.0</v>
      </c>
      <c r="BH1353" s="1">
        <v>1.0</v>
      </c>
      <c r="BI1353" s="1">
        <v>-1.0</v>
      </c>
      <c r="BJ1353" s="1">
        <v>1.0</v>
      </c>
      <c r="BK1353" s="1">
        <v>-1.0</v>
      </c>
      <c r="BL1353" s="1">
        <v>1.0</v>
      </c>
      <c r="BM1353" s="1">
        <v>-1.0</v>
      </c>
      <c r="BN1353" s="1">
        <v>-1.0</v>
      </c>
      <c r="BO1353" s="1">
        <v>-1.0</v>
      </c>
      <c r="BP1353" s="1">
        <v>-1.0</v>
      </c>
      <c r="BQ1353" s="1">
        <v>-1.0</v>
      </c>
      <c r="BR1353" s="1">
        <v>-1.0</v>
      </c>
      <c r="BS1353" s="1">
        <v>-1.0</v>
      </c>
      <c r="BT1353" s="1">
        <v>-1.0</v>
      </c>
      <c r="BU1353" s="1">
        <v>1.0</v>
      </c>
      <c r="BV1353" s="1">
        <v>-1.0</v>
      </c>
      <c r="BW1353" s="1">
        <v>-1.0</v>
      </c>
      <c r="BX1353" s="1">
        <v>-1.0</v>
      </c>
      <c r="BY1353" s="1">
        <v>-1.0</v>
      </c>
      <c r="BZ1353" s="1">
        <v>-1.0</v>
      </c>
      <c r="CA1353" s="1">
        <v>-1.0</v>
      </c>
      <c r="CB1353" s="1">
        <v>-1.0</v>
      </c>
      <c r="CC1353" s="1">
        <v>-1.0</v>
      </c>
      <c r="CD1353" s="1">
        <v>45632.0</v>
      </c>
    </row>
    <row r="1354">
      <c r="A1354" s="1">
        <v>3.5237543E7</v>
      </c>
      <c r="B1354" s="1" t="s">
        <v>7383</v>
      </c>
      <c r="C1354" s="1" t="s">
        <v>7384</v>
      </c>
      <c r="D1354" s="1" t="s">
        <v>7385</v>
      </c>
      <c r="E1354" s="1" t="s">
        <v>85</v>
      </c>
      <c r="F1354" s="1" t="s">
        <v>7386</v>
      </c>
      <c r="G1354" s="1" t="s">
        <v>7387</v>
      </c>
      <c r="I1354" s="1">
        <v>2.63266237E8</v>
      </c>
      <c r="J1354" s="1">
        <v>43606.0</v>
      </c>
      <c r="K1354" s="1" t="s">
        <v>134</v>
      </c>
      <c r="L1354" s="1">
        <v>1.0</v>
      </c>
      <c r="M1354" s="1">
        <v>0.0</v>
      </c>
      <c r="N1354" s="1">
        <v>4.0</v>
      </c>
      <c r="O1354" s="1">
        <v>0.0</v>
      </c>
      <c r="P1354" s="1" t="s">
        <v>993</v>
      </c>
      <c r="Q1354" s="1" t="s">
        <v>1608</v>
      </c>
      <c r="R1354" s="1">
        <v>40.86871</v>
      </c>
      <c r="S1354" s="1">
        <v>-73.8474</v>
      </c>
      <c r="T1354" s="1" t="s">
        <v>1015</v>
      </c>
      <c r="U1354" s="1" t="s">
        <v>113</v>
      </c>
      <c r="V1354" s="1">
        <v>1.0</v>
      </c>
      <c r="W1354" s="1">
        <v>1.0</v>
      </c>
      <c r="X1354" s="1">
        <v>1.0</v>
      </c>
      <c r="Y1354" s="1">
        <v>1.0</v>
      </c>
      <c r="Z1354" s="1" t="s">
        <v>93</v>
      </c>
      <c r="AA1354" s="1" t="s">
        <v>7388</v>
      </c>
      <c r="AB1354" s="1">
        <v>40.0</v>
      </c>
      <c r="AC1354" s="1">
        <v>1.0</v>
      </c>
      <c r="AD1354" s="1">
        <v>15.0</v>
      </c>
      <c r="AE1354" s="1">
        <v>2.0</v>
      </c>
      <c r="AF1354" s="1" t="s">
        <v>291</v>
      </c>
      <c r="AG1354" s="1">
        <v>1.0</v>
      </c>
      <c r="AH1354" s="1">
        <v>30.0</v>
      </c>
      <c r="AI1354" s="1">
        <v>60.0</v>
      </c>
      <c r="AJ1354" s="1">
        <v>90.0</v>
      </c>
      <c r="AK1354" s="1">
        <v>90.0</v>
      </c>
      <c r="AL1354" s="1">
        <v>0.0</v>
      </c>
      <c r="AM1354" s="1">
        <v>0.0</v>
      </c>
      <c r="AU1354" s="1">
        <v>0.0</v>
      </c>
      <c r="AV1354" s="1" t="s">
        <v>105</v>
      </c>
      <c r="AW1354" s="1">
        <v>4.0</v>
      </c>
      <c r="AX1354" s="1">
        <v>0.0</v>
      </c>
      <c r="AY1354" s="1">
        <v>4.0</v>
      </c>
      <c r="AZ1354" s="1">
        <v>0.0</v>
      </c>
      <c r="BB1354" s="1">
        <v>-1.0</v>
      </c>
      <c r="BC1354" s="1">
        <v>-1.0</v>
      </c>
      <c r="BD1354" s="1">
        <v>-1.0</v>
      </c>
      <c r="BE1354" s="1">
        <v>-1.0</v>
      </c>
      <c r="BF1354" s="1">
        <v>-1.0</v>
      </c>
      <c r="BG1354" s="1">
        <v>-1.0</v>
      </c>
      <c r="BH1354" s="1">
        <v>-1.0</v>
      </c>
      <c r="BI1354" s="1">
        <v>-1.0</v>
      </c>
      <c r="BJ1354" s="1">
        <v>-1.0</v>
      </c>
      <c r="BK1354" s="1">
        <v>-1.0</v>
      </c>
      <c r="BL1354" s="1">
        <v>-1.0</v>
      </c>
      <c r="BM1354" s="1">
        <v>-1.0</v>
      </c>
      <c r="BN1354" s="1">
        <v>-1.0</v>
      </c>
      <c r="BO1354" s="1">
        <v>-1.0</v>
      </c>
      <c r="BP1354" s="1">
        <v>-1.0</v>
      </c>
      <c r="BQ1354" s="1">
        <v>-1.0</v>
      </c>
      <c r="BR1354" s="1">
        <v>-1.0</v>
      </c>
      <c r="BS1354" s="1">
        <v>-1.0</v>
      </c>
      <c r="BT1354" s="1">
        <v>-1.0</v>
      </c>
      <c r="BU1354" s="1">
        <v>-1.0</v>
      </c>
      <c r="BV1354" s="1">
        <v>-1.0</v>
      </c>
      <c r="BW1354" s="1">
        <v>-1.0</v>
      </c>
      <c r="BX1354" s="1">
        <v>-1.0</v>
      </c>
      <c r="BY1354" s="1">
        <v>-1.0</v>
      </c>
      <c r="BZ1354" s="1">
        <v>-1.0</v>
      </c>
      <c r="CA1354" s="1">
        <v>-1.0</v>
      </c>
      <c r="CB1354" s="1">
        <v>-1.0</v>
      </c>
      <c r="CC1354" s="1">
        <v>-1.0</v>
      </c>
      <c r="CD1354" s="1">
        <v>45668.0</v>
      </c>
    </row>
    <row r="1355">
      <c r="A1355" s="1">
        <v>9683486.0</v>
      </c>
      <c r="B1355" s="1" t="s">
        <v>7389</v>
      </c>
      <c r="C1355" s="1" t="s">
        <v>7390</v>
      </c>
      <c r="D1355" s="1" t="s">
        <v>7390</v>
      </c>
      <c r="E1355" s="1" t="s">
        <v>85</v>
      </c>
      <c r="I1355" s="1">
        <v>3.9093118E7</v>
      </c>
      <c r="J1355" s="1">
        <v>42206.0</v>
      </c>
      <c r="M1355" s="1">
        <v>0.0</v>
      </c>
      <c r="N1355" s="1">
        <v>1.0</v>
      </c>
      <c r="O1355" s="1">
        <v>0.0</v>
      </c>
      <c r="P1355" s="1" t="s">
        <v>89</v>
      </c>
      <c r="Q1355" s="1" t="s">
        <v>2870</v>
      </c>
      <c r="R1355" s="1">
        <v>40.75965</v>
      </c>
      <c r="S1355" s="1">
        <v>-73.95125</v>
      </c>
      <c r="T1355" s="1" t="s">
        <v>91</v>
      </c>
      <c r="U1355" s="1" t="s">
        <v>113</v>
      </c>
      <c r="V1355" s="1">
        <v>1.0</v>
      </c>
      <c r="W1355" s="1">
        <v>1.0</v>
      </c>
      <c r="X1355" s="1">
        <v>1.0</v>
      </c>
      <c r="Y1355" s="1">
        <v>1.0</v>
      </c>
      <c r="Z1355" s="1" t="s">
        <v>93</v>
      </c>
      <c r="AA1355" s="1" t="s">
        <v>7391</v>
      </c>
      <c r="AB1355" s="1">
        <v>100.0</v>
      </c>
      <c r="AC1355" s="1">
        <v>1.0</v>
      </c>
      <c r="AD1355" s="1">
        <v>20.0</v>
      </c>
      <c r="AE1355" s="1">
        <v>1.0</v>
      </c>
      <c r="AF1355" s="1" t="s">
        <v>479</v>
      </c>
      <c r="AG1355" s="1">
        <v>1.0</v>
      </c>
      <c r="AH1355" s="1">
        <v>0.0</v>
      </c>
      <c r="AI1355" s="1">
        <v>0.0</v>
      </c>
      <c r="AJ1355" s="1">
        <v>0.0</v>
      </c>
      <c r="AK1355" s="1">
        <v>0.0</v>
      </c>
      <c r="AL1355" s="1">
        <v>0.0</v>
      </c>
      <c r="AM1355" s="1">
        <v>0.0</v>
      </c>
      <c r="AU1355" s="1">
        <v>1.0</v>
      </c>
      <c r="AV1355" s="1" t="s">
        <v>117</v>
      </c>
      <c r="AW1355" s="1">
        <v>1.0</v>
      </c>
      <c r="AX1355" s="1">
        <v>0.0</v>
      </c>
      <c r="AY1355" s="1">
        <v>1.0</v>
      </c>
      <c r="AZ1355" s="1">
        <v>0.0</v>
      </c>
      <c r="BB1355" s="1">
        <v>-1.0</v>
      </c>
      <c r="BC1355" s="1">
        <v>1.0</v>
      </c>
      <c r="BD1355" s="1">
        <v>-1.0</v>
      </c>
      <c r="BE1355" s="1">
        <v>-1.0</v>
      </c>
      <c r="BF1355" s="1">
        <v>-1.0</v>
      </c>
      <c r="BG1355" s="1">
        <v>-1.0</v>
      </c>
      <c r="BH1355" s="1">
        <v>-1.0</v>
      </c>
      <c r="BI1355" s="1">
        <v>-1.0</v>
      </c>
      <c r="BJ1355" s="1">
        <v>-1.0</v>
      </c>
      <c r="BK1355" s="1">
        <v>-1.0</v>
      </c>
      <c r="BL1355" s="1">
        <v>-1.0</v>
      </c>
      <c r="BM1355" s="1">
        <v>-1.0</v>
      </c>
      <c r="BN1355" s="1">
        <v>1.0</v>
      </c>
      <c r="BO1355" s="1">
        <v>-1.0</v>
      </c>
      <c r="BP1355" s="1">
        <v>1.0</v>
      </c>
      <c r="BQ1355" s="1">
        <v>-1.0</v>
      </c>
      <c r="BR1355" s="1">
        <v>-1.0</v>
      </c>
      <c r="BS1355" s="1">
        <v>-1.0</v>
      </c>
      <c r="BT1355" s="1">
        <v>-1.0</v>
      </c>
      <c r="BU1355" s="1">
        <v>1.0</v>
      </c>
      <c r="BV1355" s="1">
        <v>-1.0</v>
      </c>
      <c r="BW1355" s="1">
        <v>-1.0</v>
      </c>
      <c r="BX1355" s="1">
        <v>-1.0</v>
      </c>
      <c r="BY1355" s="1">
        <v>-1.0</v>
      </c>
      <c r="BZ1355" s="1">
        <v>-1.0</v>
      </c>
      <c r="CA1355" s="1">
        <v>-1.0</v>
      </c>
      <c r="CB1355" s="1">
        <v>-1.0</v>
      </c>
      <c r="CC1355" s="1">
        <v>-1.0</v>
      </c>
      <c r="CD1355" s="1">
        <v>45673.0</v>
      </c>
    </row>
    <row r="1356">
      <c r="A1356" s="1">
        <v>1.5234771E7</v>
      </c>
      <c r="B1356" s="1" t="s">
        <v>7392</v>
      </c>
      <c r="C1356" s="1" t="s">
        <v>7393</v>
      </c>
      <c r="D1356" s="1" t="s">
        <v>7394</v>
      </c>
      <c r="E1356" s="1" t="s">
        <v>85</v>
      </c>
      <c r="F1356" s="1" t="s">
        <v>7395</v>
      </c>
      <c r="G1356" s="1" t="s">
        <v>7396</v>
      </c>
      <c r="H1356" s="1" t="s">
        <v>7397</v>
      </c>
      <c r="I1356" s="1">
        <v>8.5923274E7</v>
      </c>
      <c r="J1356" s="1">
        <v>42576.0</v>
      </c>
      <c r="K1356" s="1" t="s">
        <v>134</v>
      </c>
      <c r="L1356" s="1">
        <v>1.0</v>
      </c>
      <c r="M1356" s="1">
        <v>0.0</v>
      </c>
      <c r="N1356" s="1">
        <v>1.0</v>
      </c>
      <c r="O1356" s="1">
        <v>1.0</v>
      </c>
      <c r="P1356" s="1" t="s">
        <v>89</v>
      </c>
      <c r="Q1356" s="1" t="s">
        <v>177</v>
      </c>
      <c r="R1356" s="1">
        <v>40.72195</v>
      </c>
      <c r="S1356" s="1">
        <v>-73.98698</v>
      </c>
      <c r="T1356" s="1" t="s">
        <v>91</v>
      </c>
      <c r="U1356" s="1" t="s">
        <v>92</v>
      </c>
      <c r="V1356" s="1">
        <v>2.0</v>
      </c>
      <c r="W1356" s="1">
        <v>1.0</v>
      </c>
      <c r="X1356" s="1">
        <v>1.0</v>
      </c>
      <c r="Y1356" s="1">
        <v>1.0</v>
      </c>
      <c r="Z1356" s="1" t="s">
        <v>93</v>
      </c>
      <c r="AA1356" s="1" t="s">
        <v>7398</v>
      </c>
      <c r="AB1356" s="1">
        <v>214.0</v>
      </c>
      <c r="AC1356" s="1">
        <v>2.0</v>
      </c>
      <c r="AD1356" s="1">
        <v>50.0</v>
      </c>
      <c r="AE1356" s="1">
        <v>2.0</v>
      </c>
      <c r="AF1356" s="1" t="s">
        <v>104</v>
      </c>
      <c r="AG1356" s="1">
        <v>1.0</v>
      </c>
      <c r="AH1356" s="1">
        <v>17.0</v>
      </c>
      <c r="AI1356" s="1">
        <v>17.0</v>
      </c>
      <c r="AJ1356" s="1">
        <v>17.0</v>
      </c>
      <c r="AK1356" s="1">
        <v>17.0</v>
      </c>
      <c r="AL1356" s="1">
        <v>15.0</v>
      </c>
      <c r="AM1356" s="1">
        <v>7.0</v>
      </c>
      <c r="AN1356" s="1">
        <v>95.0</v>
      </c>
      <c r="AO1356" s="1">
        <v>10.0</v>
      </c>
      <c r="AP1356" s="1">
        <v>9.0</v>
      </c>
      <c r="AQ1356" s="1">
        <v>10.0</v>
      </c>
      <c r="AR1356" s="1">
        <v>10.0</v>
      </c>
      <c r="AS1356" s="1">
        <v>10.0</v>
      </c>
      <c r="AT1356" s="1">
        <v>9.0</v>
      </c>
      <c r="AU1356" s="1">
        <v>1.0</v>
      </c>
      <c r="AV1356" s="1" t="s">
        <v>96</v>
      </c>
      <c r="AW1356" s="1">
        <v>1.0</v>
      </c>
      <c r="AX1356" s="1">
        <v>1.0</v>
      </c>
      <c r="AY1356" s="1">
        <v>0.0</v>
      </c>
      <c r="AZ1356" s="1">
        <v>0.0</v>
      </c>
      <c r="BA1356" s="1">
        <v>0.48</v>
      </c>
      <c r="BB1356" s="1">
        <v>-1.0</v>
      </c>
      <c r="BC1356" s="1">
        <v>1.0</v>
      </c>
      <c r="BD1356" s="1">
        <v>-1.0</v>
      </c>
      <c r="BE1356" s="1">
        <v>-1.0</v>
      </c>
      <c r="BF1356" s="1">
        <v>-1.0</v>
      </c>
      <c r="BG1356" s="1">
        <v>-1.0</v>
      </c>
      <c r="BH1356" s="1">
        <v>1.0</v>
      </c>
      <c r="BI1356" s="1">
        <v>-1.0</v>
      </c>
      <c r="BJ1356" s="1">
        <v>1.0</v>
      </c>
      <c r="BK1356" s="1">
        <v>1.0</v>
      </c>
      <c r="BL1356" s="1">
        <v>1.0</v>
      </c>
      <c r="BM1356" s="1">
        <v>1.0</v>
      </c>
      <c r="BN1356" s="1">
        <v>1.0</v>
      </c>
      <c r="BO1356" s="1">
        <v>-1.0</v>
      </c>
      <c r="BP1356" s="1">
        <v>-1.0</v>
      </c>
      <c r="BQ1356" s="1">
        <v>-1.0</v>
      </c>
      <c r="BR1356" s="1">
        <v>-1.0</v>
      </c>
      <c r="BS1356" s="1">
        <v>-1.0</v>
      </c>
      <c r="BT1356" s="1">
        <v>-1.0</v>
      </c>
      <c r="BU1356" s="1">
        <v>1.0</v>
      </c>
      <c r="BV1356" s="1">
        <v>-1.0</v>
      </c>
      <c r="BW1356" s="1">
        <v>-1.0</v>
      </c>
      <c r="BX1356" s="1">
        <v>-1.0</v>
      </c>
      <c r="BY1356" s="1">
        <v>-1.0</v>
      </c>
      <c r="BZ1356" s="1">
        <v>1.0</v>
      </c>
      <c r="CA1356" s="1">
        <v>-1.0</v>
      </c>
      <c r="CB1356" s="1">
        <v>1.0</v>
      </c>
      <c r="CC1356" s="1">
        <v>-1.0</v>
      </c>
      <c r="CD1356" s="1">
        <v>45705.0</v>
      </c>
    </row>
    <row r="1357">
      <c r="A1357" s="1">
        <v>1.8503779E7</v>
      </c>
      <c r="B1357" s="1" t="s">
        <v>7399</v>
      </c>
      <c r="C1357" s="1" t="s">
        <v>7400</v>
      </c>
      <c r="D1357" s="1" t="s">
        <v>7401</v>
      </c>
      <c r="E1357" s="1" t="s">
        <v>85</v>
      </c>
      <c r="F1357" s="1" t="s">
        <v>7402</v>
      </c>
      <c r="G1357" s="1" t="s">
        <v>7403</v>
      </c>
      <c r="H1357" s="1" t="s">
        <v>7404</v>
      </c>
      <c r="I1357" s="1">
        <v>1.28414475E8</v>
      </c>
      <c r="J1357" s="1">
        <v>42856.0</v>
      </c>
      <c r="M1357" s="1">
        <v>0.0</v>
      </c>
      <c r="N1357" s="1">
        <v>3.0</v>
      </c>
      <c r="O1357" s="1">
        <v>0.0</v>
      </c>
      <c r="P1357" s="1" t="s">
        <v>123</v>
      </c>
      <c r="Q1357" s="1" t="s">
        <v>185</v>
      </c>
      <c r="R1357" s="1">
        <v>40.70728</v>
      </c>
      <c r="S1357" s="1">
        <v>-73.92989</v>
      </c>
      <c r="T1357" s="1" t="s">
        <v>91</v>
      </c>
      <c r="U1357" s="1" t="s">
        <v>113</v>
      </c>
      <c r="V1357" s="1">
        <v>2.0</v>
      </c>
      <c r="W1357" s="1">
        <v>2.0</v>
      </c>
      <c r="X1357" s="1">
        <v>1.0</v>
      </c>
      <c r="Y1357" s="1">
        <v>1.0</v>
      </c>
      <c r="Z1357" s="1" t="s">
        <v>93</v>
      </c>
      <c r="AA1357" s="1" t="s">
        <v>7405</v>
      </c>
      <c r="AB1357" s="1">
        <v>79.0</v>
      </c>
      <c r="AC1357" s="1">
        <v>1.0</v>
      </c>
      <c r="AD1357" s="1">
        <v>25.0</v>
      </c>
      <c r="AE1357" s="1">
        <v>1.0</v>
      </c>
      <c r="AF1357" s="1" t="s">
        <v>932</v>
      </c>
      <c r="AG1357" s="1">
        <v>1.0</v>
      </c>
      <c r="AH1357" s="1">
        <v>0.0</v>
      </c>
      <c r="AI1357" s="1">
        <v>0.0</v>
      </c>
      <c r="AJ1357" s="1">
        <v>0.0</v>
      </c>
      <c r="AK1357" s="1">
        <v>0.0</v>
      </c>
      <c r="AL1357" s="1">
        <v>11.0</v>
      </c>
      <c r="AM1357" s="1">
        <v>0.0</v>
      </c>
      <c r="AN1357" s="1">
        <v>98.0</v>
      </c>
      <c r="AO1357" s="1">
        <v>10.0</v>
      </c>
      <c r="AP1357" s="1">
        <v>10.0</v>
      </c>
      <c r="AQ1357" s="1">
        <v>10.0</v>
      </c>
      <c r="AR1357" s="1">
        <v>10.0</v>
      </c>
      <c r="AS1357" s="1">
        <v>9.0</v>
      </c>
      <c r="AT1357" s="1">
        <v>10.0</v>
      </c>
      <c r="AU1357" s="1">
        <v>1.0</v>
      </c>
      <c r="AV1357" s="1" t="s">
        <v>117</v>
      </c>
      <c r="AW1357" s="1">
        <v>3.0</v>
      </c>
      <c r="AX1357" s="1">
        <v>0.0</v>
      </c>
      <c r="AY1357" s="1">
        <v>3.0</v>
      </c>
      <c r="AZ1357" s="1">
        <v>0.0</v>
      </c>
      <c r="BA1357" s="1">
        <v>0.42</v>
      </c>
      <c r="BB1357" s="1">
        <v>-1.0</v>
      </c>
      <c r="BC1357" s="1">
        <v>1.0</v>
      </c>
      <c r="BD1357" s="1">
        <v>-1.0</v>
      </c>
      <c r="BE1357" s="1">
        <v>-1.0</v>
      </c>
      <c r="BF1357" s="1">
        <v>-1.0</v>
      </c>
      <c r="BG1357" s="1">
        <v>-1.0</v>
      </c>
      <c r="BH1357" s="1">
        <v>-1.0</v>
      </c>
      <c r="BI1357" s="1">
        <v>-1.0</v>
      </c>
      <c r="BJ1357" s="1">
        <v>-1.0</v>
      </c>
      <c r="BK1357" s="1">
        <v>-1.0</v>
      </c>
      <c r="BL1357" s="1">
        <v>-1.0</v>
      </c>
      <c r="BM1357" s="1">
        <v>1.0</v>
      </c>
      <c r="BN1357" s="1">
        <v>-1.0</v>
      </c>
      <c r="BO1357" s="1">
        <v>-1.0</v>
      </c>
      <c r="BP1357" s="1">
        <v>-1.0</v>
      </c>
      <c r="BQ1357" s="1">
        <v>-1.0</v>
      </c>
      <c r="BR1357" s="1">
        <v>-1.0</v>
      </c>
      <c r="BS1357" s="1">
        <v>1.0</v>
      </c>
      <c r="BT1357" s="1">
        <v>-1.0</v>
      </c>
      <c r="BU1357" s="1">
        <v>1.0</v>
      </c>
      <c r="BV1357" s="1">
        <v>-1.0</v>
      </c>
      <c r="BW1357" s="1">
        <v>1.0</v>
      </c>
      <c r="BX1357" s="1">
        <v>-1.0</v>
      </c>
      <c r="BY1357" s="1">
        <v>-1.0</v>
      </c>
      <c r="BZ1357" s="1">
        <v>-1.0</v>
      </c>
      <c r="CA1357" s="1">
        <v>-1.0</v>
      </c>
      <c r="CB1357" s="1">
        <v>-1.0</v>
      </c>
      <c r="CC1357" s="1">
        <v>-1.0</v>
      </c>
      <c r="CD1357" s="1">
        <v>45725.0</v>
      </c>
    </row>
    <row r="1358">
      <c r="A1358" s="1">
        <v>1.3864653E7</v>
      </c>
      <c r="B1358" s="1" t="s">
        <v>7406</v>
      </c>
      <c r="C1358" s="1" t="s">
        <v>7407</v>
      </c>
      <c r="D1358" s="1" t="s">
        <v>7407</v>
      </c>
      <c r="E1358" s="1" t="s">
        <v>85</v>
      </c>
      <c r="H1358" s="1" t="s">
        <v>7408</v>
      </c>
      <c r="I1358" s="1">
        <v>1905137.0</v>
      </c>
      <c r="J1358" s="1">
        <v>40979.0</v>
      </c>
      <c r="M1358" s="1">
        <v>0.0</v>
      </c>
      <c r="N1358" s="1">
        <v>1.0</v>
      </c>
      <c r="O1358" s="1">
        <v>1.0</v>
      </c>
      <c r="P1358" s="1" t="s">
        <v>123</v>
      </c>
      <c r="Q1358" s="1" t="s">
        <v>124</v>
      </c>
      <c r="R1358" s="1">
        <v>40.7317</v>
      </c>
      <c r="S1358" s="1">
        <v>-73.95473</v>
      </c>
      <c r="T1358" s="1" t="s">
        <v>91</v>
      </c>
      <c r="U1358" s="1" t="s">
        <v>113</v>
      </c>
      <c r="V1358" s="1">
        <v>2.0</v>
      </c>
      <c r="W1358" s="1">
        <v>1.0</v>
      </c>
      <c r="X1358" s="1">
        <v>1.0</v>
      </c>
      <c r="Y1358" s="1">
        <v>1.0</v>
      </c>
      <c r="Z1358" s="1" t="s">
        <v>93</v>
      </c>
      <c r="AA1358" s="1" t="s">
        <v>7409</v>
      </c>
      <c r="AB1358" s="1">
        <v>100.0</v>
      </c>
      <c r="AC1358" s="1">
        <v>1.0</v>
      </c>
      <c r="AD1358" s="1">
        <v>15.0</v>
      </c>
      <c r="AE1358" s="1">
        <v>2.0</v>
      </c>
      <c r="AF1358" s="1" t="s">
        <v>1228</v>
      </c>
      <c r="AG1358" s="1">
        <v>1.0</v>
      </c>
      <c r="AH1358" s="1">
        <v>0.0</v>
      </c>
      <c r="AI1358" s="1">
        <v>0.0</v>
      </c>
      <c r="AJ1358" s="1">
        <v>0.0</v>
      </c>
      <c r="AK1358" s="1">
        <v>0.0</v>
      </c>
      <c r="AL1358" s="1">
        <v>8.0</v>
      </c>
      <c r="AM1358" s="1">
        <v>0.0</v>
      </c>
      <c r="AN1358" s="1">
        <v>98.0</v>
      </c>
      <c r="AO1358" s="1">
        <v>10.0</v>
      </c>
      <c r="AP1358" s="1">
        <v>10.0</v>
      </c>
      <c r="AQ1358" s="1">
        <v>10.0</v>
      </c>
      <c r="AR1358" s="1">
        <v>10.0</v>
      </c>
      <c r="AS1358" s="1">
        <v>10.0</v>
      </c>
      <c r="AT1358" s="1">
        <v>10.0</v>
      </c>
      <c r="AU1358" s="1">
        <v>0.0</v>
      </c>
      <c r="AV1358" s="1" t="s">
        <v>117</v>
      </c>
      <c r="AW1358" s="1">
        <v>1.0</v>
      </c>
      <c r="AX1358" s="1">
        <v>0.0</v>
      </c>
      <c r="AY1358" s="1">
        <v>1.0</v>
      </c>
      <c r="AZ1358" s="1">
        <v>0.0</v>
      </c>
      <c r="BA1358" s="1">
        <v>0.23</v>
      </c>
      <c r="BB1358" s="1">
        <v>-1.0</v>
      </c>
      <c r="BC1358" s="1">
        <v>1.0</v>
      </c>
      <c r="BD1358" s="1">
        <v>-1.0</v>
      </c>
      <c r="BE1358" s="1">
        <v>-1.0</v>
      </c>
      <c r="BF1358" s="1">
        <v>-1.0</v>
      </c>
      <c r="BG1358" s="1">
        <v>-1.0</v>
      </c>
      <c r="BH1358" s="1">
        <v>-1.0</v>
      </c>
      <c r="BI1358" s="1">
        <v>-1.0</v>
      </c>
      <c r="BJ1358" s="1">
        <v>1.0</v>
      </c>
      <c r="BK1358" s="1">
        <v>-1.0</v>
      </c>
      <c r="BL1358" s="1">
        <v>-1.0</v>
      </c>
      <c r="BM1358" s="1">
        <v>-1.0</v>
      </c>
      <c r="BN1358" s="1">
        <v>-1.0</v>
      </c>
      <c r="BO1358" s="1">
        <v>-1.0</v>
      </c>
      <c r="BP1358" s="1">
        <v>1.0</v>
      </c>
      <c r="BQ1358" s="1">
        <v>-1.0</v>
      </c>
      <c r="BR1358" s="1">
        <v>-1.0</v>
      </c>
      <c r="BS1358" s="1">
        <v>-1.0</v>
      </c>
      <c r="BT1358" s="1">
        <v>-1.0</v>
      </c>
      <c r="BU1358" s="1">
        <v>1.0</v>
      </c>
      <c r="BV1358" s="1">
        <v>-1.0</v>
      </c>
      <c r="BW1358" s="1">
        <v>1.0</v>
      </c>
      <c r="BX1358" s="1">
        <v>-1.0</v>
      </c>
      <c r="BY1358" s="1">
        <v>-1.0</v>
      </c>
      <c r="BZ1358" s="1">
        <v>-1.0</v>
      </c>
      <c r="CA1358" s="1">
        <v>-1.0</v>
      </c>
      <c r="CB1358" s="1">
        <v>-1.0</v>
      </c>
      <c r="CC1358" s="1">
        <v>-1.0</v>
      </c>
      <c r="CD1358" s="1">
        <v>45727.0</v>
      </c>
    </row>
    <row r="1359">
      <c r="A1359" s="1">
        <v>2.8961203E7</v>
      </c>
      <c r="B1359" s="1" t="s">
        <v>7410</v>
      </c>
      <c r="C1359" s="1" t="s">
        <v>7411</v>
      </c>
      <c r="D1359" s="1" t="s">
        <v>7412</v>
      </c>
      <c r="E1359" s="1" t="s">
        <v>85</v>
      </c>
      <c r="F1359" s="1" t="s">
        <v>7413</v>
      </c>
      <c r="G1359" s="1" t="s">
        <v>7414</v>
      </c>
      <c r="H1359" s="1" t="s">
        <v>7415</v>
      </c>
      <c r="I1359" s="1">
        <v>2.3188519E7</v>
      </c>
      <c r="J1359" s="1">
        <v>41943.0</v>
      </c>
      <c r="K1359" s="1" t="s">
        <v>134</v>
      </c>
      <c r="L1359" s="1">
        <v>1.0</v>
      </c>
      <c r="M1359" s="1">
        <v>0.0</v>
      </c>
      <c r="N1359" s="1">
        <v>6.0</v>
      </c>
      <c r="O1359" s="1">
        <v>0.0</v>
      </c>
      <c r="P1359" s="1" t="s">
        <v>123</v>
      </c>
      <c r="Q1359" s="1" t="s">
        <v>157</v>
      </c>
      <c r="R1359" s="1">
        <v>40.69464</v>
      </c>
      <c r="S1359" s="1">
        <v>-73.95259</v>
      </c>
      <c r="T1359" s="1" t="s">
        <v>125</v>
      </c>
      <c r="U1359" s="1" t="s">
        <v>113</v>
      </c>
      <c r="V1359" s="1">
        <v>2.0</v>
      </c>
      <c r="W1359" s="1">
        <v>2.0</v>
      </c>
      <c r="X1359" s="1">
        <v>1.0</v>
      </c>
      <c r="Y1359" s="1">
        <v>1.0</v>
      </c>
      <c r="Z1359" s="1" t="s">
        <v>93</v>
      </c>
      <c r="AA1359" s="1" t="s">
        <v>7416</v>
      </c>
      <c r="AB1359" s="1">
        <v>63.0</v>
      </c>
      <c r="AC1359" s="1">
        <v>1.0</v>
      </c>
      <c r="AD1359" s="1">
        <v>5.0</v>
      </c>
      <c r="AE1359" s="1">
        <v>30.0</v>
      </c>
      <c r="AF1359" s="1" t="s">
        <v>95</v>
      </c>
      <c r="AG1359" s="1">
        <v>1.0</v>
      </c>
      <c r="AH1359" s="1">
        <v>30.0</v>
      </c>
      <c r="AI1359" s="1">
        <v>60.0</v>
      </c>
      <c r="AJ1359" s="1">
        <v>90.0</v>
      </c>
      <c r="AK1359" s="1">
        <v>365.0</v>
      </c>
      <c r="AL1359" s="1">
        <v>16.0</v>
      </c>
      <c r="AM1359" s="1">
        <v>16.0</v>
      </c>
      <c r="AN1359" s="1">
        <v>83.0</v>
      </c>
      <c r="AO1359" s="1">
        <v>8.0</v>
      </c>
      <c r="AP1359" s="1">
        <v>8.0</v>
      </c>
      <c r="AQ1359" s="1">
        <v>10.0</v>
      </c>
      <c r="AR1359" s="1">
        <v>9.0</v>
      </c>
      <c r="AS1359" s="1">
        <v>10.0</v>
      </c>
      <c r="AT1359" s="1">
        <v>9.0</v>
      </c>
      <c r="AU1359" s="1">
        <v>1.0</v>
      </c>
      <c r="AV1359" s="1" t="s">
        <v>96</v>
      </c>
      <c r="AW1359" s="1">
        <v>6.0</v>
      </c>
      <c r="AX1359" s="1">
        <v>0.0</v>
      </c>
      <c r="AY1359" s="1">
        <v>6.0</v>
      </c>
      <c r="AZ1359" s="1">
        <v>0.0</v>
      </c>
      <c r="BA1359" s="1">
        <v>1.8</v>
      </c>
      <c r="BB1359" s="1">
        <v>1.0</v>
      </c>
      <c r="BC1359" s="1">
        <v>1.0</v>
      </c>
      <c r="BD1359" s="1">
        <v>-1.0</v>
      </c>
      <c r="BE1359" s="1">
        <v>-1.0</v>
      </c>
      <c r="BF1359" s="1">
        <v>-1.0</v>
      </c>
      <c r="BG1359" s="1">
        <v>-1.0</v>
      </c>
      <c r="BH1359" s="1">
        <v>1.0</v>
      </c>
      <c r="BI1359" s="1">
        <v>-1.0</v>
      </c>
      <c r="BJ1359" s="1">
        <v>-1.0</v>
      </c>
      <c r="BK1359" s="1">
        <v>1.0</v>
      </c>
      <c r="BL1359" s="1">
        <v>1.0</v>
      </c>
      <c r="BM1359" s="1">
        <v>-1.0</v>
      </c>
      <c r="BN1359" s="1">
        <v>-1.0</v>
      </c>
      <c r="BO1359" s="1">
        <v>-1.0</v>
      </c>
      <c r="BP1359" s="1">
        <v>-1.0</v>
      </c>
      <c r="BQ1359" s="1">
        <v>-1.0</v>
      </c>
      <c r="BR1359" s="1">
        <v>-1.0</v>
      </c>
      <c r="BS1359" s="1">
        <v>-1.0</v>
      </c>
      <c r="BT1359" s="1">
        <v>-1.0</v>
      </c>
      <c r="BU1359" s="1">
        <v>1.0</v>
      </c>
      <c r="BV1359" s="1">
        <v>1.0</v>
      </c>
      <c r="BW1359" s="1">
        <v>-1.0</v>
      </c>
      <c r="BX1359" s="1">
        <v>-1.0</v>
      </c>
      <c r="BY1359" s="1">
        <v>1.0</v>
      </c>
      <c r="BZ1359" s="1">
        <v>1.0</v>
      </c>
      <c r="CA1359" s="1">
        <v>-1.0</v>
      </c>
      <c r="CB1359" s="1">
        <v>-1.0</v>
      </c>
      <c r="CC1359" s="1">
        <v>-1.0</v>
      </c>
      <c r="CD1359" s="1">
        <v>45731.0</v>
      </c>
    </row>
    <row r="1360">
      <c r="A1360" s="1">
        <v>765203.0</v>
      </c>
      <c r="B1360" s="1" t="s">
        <v>7417</v>
      </c>
      <c r="C1360" s="1" t="s">
        <v>7418</v>
      </c>
      <c r="D1360" s="1" t="s">
        <v>7419</v>
      </c>
      <c r="E1360" s="1" t="s">
        <v>85</v>
      </c>
      <c r="F1360" s="1" t="s">
        <v>7420</v>
      </c>
      <c r="G1360" s="1" t="s">
        <v>7421</v>
      </c>
      <c r="H1360" s="1" t="s">
        <v>7422</v>
      </c>
      <c r="I1360" s="1">
        <v>2276842.0</v>
      </c>
      <c r="J1360" s="1">
        <v>41031.0</v>
      </c>
      <c r="K1360" s="1" t="s">
        <v>88</v>
      </c>
      <c r="L1360" s="1">
        <v>1.0</v>
      </c>
      <c r="M1360" s="1">
        <v>0.0</v>
      </c>
      <c r="N1360" s="1">
        <v>3.0</v>
      </c>
      <c r="O1360" s="1">
        <v>1.0</v>
      </c>
      <c r="P1360" s="1" t="s">
        <v>123</v>
      </c>
      <c r="Q1360" s="1" t="s">
        <v>124</v>
      </c>
      <c r="R1360" s="1">
        <v>40.70745</v>
      </c>
      <c r="S1360" s="1">
        <v>-73.9430699999999</v>
      </c>
      <c r="T1360" s="1" t="s">
        <v>91</v>
      </c>
      <c r="U1360" s="1" t="s">
        <v>214</v>
      </c>
      <c r="V1360" s="1">
        <v>1.0</v>
      </c>
      <c r="W1360" s="1">
        <v>1.0</v>
      </c>
      <c r="X1360" s="1">
        <v>1.0</v>
      </c>
      <c r="Y1360" s="1">
        <v>1.0</v>
      </c>
      <c r="Z1360" s="1" t="s">
        <v>2866</v>
      </c>
      <c r="AA1360" s="1" t="s">
        <v>7423</v>
      </c>
      <c r="AB1360" s="1">
        <v>52.0</v>
      </c>
      <c r="AC1360" s="1">
        <v>1.0</v>
      </c>
      <c r="AD1360" s="1">
        <v>30.0</v>
      </c>
      <c r="AE1360" s="1">
        <v>3.0</v>
      </c>
      <c r="AF1360" s="1" t="s">
        <v>127</v>
      </c>
      <c r="AG1360" s="1">
        <v>1.0</v>
      </c>
      <c r="AH1360" s="1">
        <v>28.0</v>
      </c>
      <c r="AI1360" s="1">
        <v>58.0</v>
      </c>
      <c r="AJ1360" s="1">
        <v>88.0</v>
      </c>
      <c r="AK1360" s="1">
        <v>88.0</v>
      </c>
      <c r="AL1360" s="1">
        <v>19.0</v>
      </c>
      <c r="AM1360" s="1">
        <v>8.0</v>
      </c>
      <c r="AN1360" s="1">
        <v>99.0</v>
      </c>
      <c r="AO1360" s="1">
        <v>10.0</v>
      </c>
      <c r="AP1360" s="1">
        <v>10.0</v>
      </c>
      <c r="AQ1360" s="1">
        <v>10.0</v>
      </c>
      <c r="AR1360" s="1">
        <v>10.0</v>
      </c>
      <c r="AS1360" s="1">
        <v>10.0</v>
      </c>
      <c r="AT1360" s="1">
        <v>10.0</v>
      </c>
      <c r="AU1360" s="1">
        <v>0.0</v>
      </c>
      <c r="AV1360" s="1" t="s">
        <v>96</v>
      </c>
      <c r="AW1360" s="1">
        <v>2.0</v>
      </c>
      <c r="AX1360" s="1">
        <v>0.0</v>
      </c>
      <c r="AY1360" s="1">
        <v>1.0</v>
      </c>
      <c r="AZ1360" s="1">
        <v>1.0</v>
      </c>
      <c r="BA1360" s="1">
        <v>0.44</v>
      </c>
      <c r="BB1360" s="1">
        <v>-1.0</v>
      </c>
      <c r="BC1360" s="1">
        <v>1.0</v>
      </c>
      <c r="BD1360" s="1">
        <v>-1.0</v>
      </c>
      <c r="BE1360" s="1">
        <v>1.0</v>
      </c>
      <c r="BF1360" s="1">
        <v>1.0</v>
      </c>
      <c r="BG1360" s="1">
        <v>-1.0</v>
      </c>
      <c r="BH1360" s="1">
        <v>-1.0</v>
      </c>
      <c r="BI1360" s="1">
        <v>-1.0</v>
      </c>
      <c r="BJ1360" s="1">
        <v>1.0</v>
      </c>
      <c r="BK1360" s="1">
        <v>1.0</v>
      </c>
      <c r="BL1360" s="1">
        <v>1.0</v>
      </c>
      <c r="BM1360" s="1">
        <v>1.0</v>
      </c>
      <c r="BN1360" s="1">
        <v>1.0</v>
      </c>
      <c r="BO1360" s="1">
        <v>1.0</v>
      </c>
      <c r="BP1360" s="1">
        <v>-1.0</v>
      </c>
      <c r="BQ1360" s="1">
        <v>-1.0</v>
      </c>
      <c r="BR1360" s="1">
        <v>-1.0</v>
      </c>
      <c r="BS1360" s="1">
        <v>-1.0</v>
      </c>
      <c r="BT1360" s="1">
        <v>-1.0</v>
      </c>
      <c r="BU1360" s="1">
        <v>1.0</v>
      </c>
      <c r="BV1360" s="1">
        <v>1.0</v>
      </c>
      <c r="BW1360" s="1">
        <v>1.0</v>
      </c>
      <c r="BX1360" s="1">
        <v>-1.0</v>
      </c>
      <c r="BY1360" s="1">
        <v>1.0</v>
      </c>
      <c r="BZ1360" s="1">
        <v>-1.0</v>
      </c>
      <c r="CA1360" s="1">
        <v>1.0</v>
      </c>
      <c r="CB1360" s="1">
        <v>-1.0</v>
      </c>
      <c r="CC1360" s="1">
        <v>-1.0</v>
      </c>
      <c r="CD1360" s="1">
        <v>45877.0</v>
      </c>
    </row>
    <row r="1361">
      <c r="A1361" s="1">
        <v>3.2102888E7</v>
      </c>
      <c r="B1361" s="1" t="s">
        <v>7424</v>
      </c>
      <c r="C1361" s="1" t="s">
        <v>7425</v>
      </c>
      <c r="D1361" s="1" t="s">
        <v>7426</v>
      </c>
      <c r="E1361" s="1" t="s">
        <v>85</v>
      </c>
      <c r="F1361" s="1" t="s">
        <v>7427</v>
      </c>
      <c r="G1361" s="1" t="s">
        <v>7428</v>
      </c>
      <c r="I1361" s="1">
        <v>1.2236516E7</v>
      </c>
      <c r="J1361" s="1">
        <v>41684.0</v>
      </c>
      <c r="K1361" s="1" t="s">
        <v>339</v>
      </c>
      <c r="L1361" s="1">
        <v>0.0</v>
      </c>
      <c r="M1361" s="1">
        <v>0.0</v>
      </c>
      <c r="N1361" s="1">
        <v>1.0</v>
      </c>
      <c r="O1361" s="1">
        <v>0.0</v>
      </c>
      <c r="P1361" s="1" t="s">
        <v>123</v>
      </c>
      <c r="Q1361" s="1" t="s">
        <v>124</v>
      </c>
      <c r="R1361" s="1">
        <v>40.67743</v>
      </c>
      <c r="S1361" s="1">
        <v>-73.97202</v>
      </c>
      <c r="T1361" s="1" t="s">
        <v>91</v>
      </c>
      <c r="U1361" s="1" t="s">
        <v>92</v>
      </c>
      <c r="V1361" s="1">
        <v>2.0</v>
      </c>
      <c r="W1361" s="1">
        <v>1.5</v>
      </c>
      <c r="X1361" s="1">
        <v>2.0</v>
      </c>
      <c r="Y1361" s="1">
        <v>2.0</v>
      </c>
      <c r="Z1361" s="1" t="s">
        <v>93</v>
      </c>
      <c r="AA1361" s="1" t="s">
        <v>7429</v>
      </c>
      <c r="AB1361" s="1">
        <v>175.0</v>
      </c>
      <c r="AC1361" s="1">
        <v>1.0</v>
      </c>
      <c r="AD1361" s="1">
        <v>0.0</v>
      </c>
      <c r="AE1361" s="1">
        <v>30.0</v>
      </c>
      <c r="AF1361" s="1" t="s">
        <v>1554</v>
      </c>
      <c r="AG1361" s="1">
        <v>1.0</v>
      </c>
      <c r="AH1361" s="1">
        <v>20.0</v>
      </c>
      <c r="AI1361" s="1">
        <v>20.0</v>
      </c>
      <c r="AJ1361" s="1">
        <v>25.0</v>
      </c>
      <c r="AK1361" s="1">
        <v>300.0</v>
      </c>
      <c r="AL1361" s="1">
        <v>0.0</v>
      </c>
      <c r="AM1361" s="1">
        <v>0.0</v>
      </c>
      <c r="AU1361" s="1">
        <v>0.0</v>
      </c>
      <c r="AV1361" s="1" t="s">
        <v>105</v>
      </c>
      <c r="AW1361" s="1">
        <v>1.0</v>
      </c>
      <c r="AX1361" s="1">
        <v>1.0</v>
      </c>
      <c r="AY1361" s="1">
        <v>0.0</v>
      </c>
      <c r="AZ1361" s="1">
        <v>0.0</v>
      </c>
      <c r="BB1361" s="1">
        <v>-1.0</v>
      </c>
      <c r="BC1361" s="1">
        <v>-1.0</v>
      </c>
      <c r="BD1361" s="1">
        <v>-1.0</v>
      </c>
      <c r="BE1361" s="1">
        <v>-1.0</v>
      </c>
      <c r="BF1361" s="1">
        <v>-1.0</v>
      </c>
      <c r="BG1361" s="1">
        <v>-1.0</v>
      </c>
      <c r="BH1361" s="1">
        <v>-1.0</v>
      </c>
      <c r="BI1361" s="1">
        <v>-1.0</v>
      </c>
      <c r="BJ1361" s="1">
        <v>1.0</v>
      </c>
      <c r="BK1361" s="1">
        <v>-1.0</v>
      </c>
      <c r="BL1361" s="1">
        <v>-1.0</v>
      </c>
      <c r="BM1361" s="1">
        <v>1.0</v>
      </c>
      <c r="BN1361" s="1">
        <v>-1.0</v>
      </c>
      <c r="BO1361" s="1">
        <v>-1.0</v>
      </c>
      <c r="BP1361" s="1">
        <v>-1.0</v>
      </c>
      <c r="BQ1361" s="1">
        <v>-1.0</v>
      </c>
      <c r="BR1361" s="1">
        <v>-1.0</v>
      </c>
      <c r="BS1361" s="1">
        <v>-1.0</v>
      </c>
      <c r="BT1361" s="1">
        <v>-1.0</v>
      </c>
      <c r="BU1361" s="1">
        <v>1.0</v>
      </c>
      <c r="BV1361" s="1">
        <v>-1.0</v>
      </c>
      <c r="BW1361" s="1">
        <v>1.0</v>
      </c>
      <c r="BX1361" s="1">
        <v>1.0</v>
      </c>
      <c r="BY1361" s="1">
        <v>-1.0</v>
      </c>
      <c r="BZ1361" s="1">
        <v>-1.0</v>
      </c>
      <c r="CA1361" s="1">
        <v>-1.0</v>
      </c>
      <c r="CB1361" s="1">
        <v>-1.0</v>
      </c>
      <c r="CC1361" s="1">
        <v>-1.0</v>
      </c>
      <c r="CD1361" s="1">
        <v>45925.0</v>
      </c>
    </row>
    <row r="1362">
      <c r="A1362" s="1">
        <v>9752053.0</v>
      </c>
      <c r="B1362" s="1" t="s">
        <v>7430</v>
      </c>
      <c r="C1362" s="1" t="s">
        <v>7431</v>
      </c>
      <c r="D1362" s="1" t="s">
        <v>7431</v>
      </c>
      <c r="E1362" s="1" t="s">
        <v>85</v>
      </c>
      <c r="I1362" s="1">
        <v>1587834.0</v>
      </c>
      <c r="J1362" s="1">
        <v>40917.0</v>
      </c>
      <c r="M1362" s="1">
        <v>0.0</v>
      </c>
      <c r="N1362" s="1">
        <v>1.0</v>
      </c>
      <c r="O1362" s="1">
        <v>1.0</v>
      </c>
      <c r="P1362" s="1" t="s">
        <v>123</v>
      </c>
      <c r="Q1362" s="1" t="s">
        <v>124</v>
      </c>
      <c r="R1362" s="1">
        <v>40.72212</v>
      </c>
      <c r="S1362" s="1">
        <v>-73.94423</v>
      </c>
      <c r="T1362" s="1" t="s">
        <v>91</v>
      </c>
      <c r="U1362" s="1" t="s">
        <v>113</v>
      </c>
      <c r="V1362" s="1">
        <v>2.0</v>
      </c>
      <c r="W1362" s="1">
        <v>1.0</v>
      </c>
      <c r="X1362" s="1">
        <v>1.0</v>
      </c>
      <c r="Y1362" s="1">
        <v>1.0</v>
      </c>
      <c r="Z1362" s="1" t="s">
        <v>93</v>
      </c>
      <c r="AA1362" s="1" t="s">
        <v>7432</v>
      </c>
      <c r="AB1362" s="1">
        <v>65.0</v>
      </c>
      <c r="AC1362" s="1">
        <v>1.0</v>
      </c>
      <c r="AD1362" s="1">
        <v>0.0</v>
      </c>
      <c r="AE1362" s="1">
        <v>2.0</v>
      </c>
      <c r="AF1362" s="1" t="s">
        <v>521</v>
      </c>
      <c r="AG1362" s="1">
        <v>1.0</v>
      </c>
      <c r="AH1362" s="1">
        <v>0.0</v>
      </c>
      <c r="AI1362" s="1">
        <v>0.0</v>
      </c>
      <c r="AJ1362" s="1">
        <v>0.0</v>
      </c>
      <c r="AK1362" s="1">
        <v>0.0</v>
      </c>
      <c r="AL1362" s="1">
        <v>0.0</v>
      </c>
      <c r="AM1362" s="1">
        <v>0.0</v>
      </c>
      <c r="AU1362" s="1">
        <v>0.0</v>
      </c>
      <c r="AV1362" s="1" t="s">
        <v>105</v>
      </c>
      <c r="AW1362" s="1">
        <v>1.0</v>
      </c>
      <c r="AX1362" s="1">
        <v>0.0</v>
      </c>
      <c r="AY1362" s="1">
        <v>1.0</v>
      </c>
      <c r="AZ1362" s="1">
        <v>0.0</v>
      </c>
      <c r="BB1362" s="1">
        <v>-1.0</v>
      </c>
      <c r="BC1362" s="1">
        <v>-1.0</v>
      </c>
      <c r="BD1362" s="1">
        <v>-1.0</v>
      </c>
      <c r="BE1362" s="1">
        <v>-1.0</v>
      </c>
      <c r="BF1362" s="1">
        <v>-1.0</v>
      </c>
      <c r="BG1362" s="1">
        <v>-1.0</v>
      </c>
      <c r="BH1362" s="1">
        <v>-1.0</v>
      </c>
      <c r="BI1362" s="1">
        <v>-1.0</v>
      </c>
      <c r="BJ1362" s="1">
        <v>-1.0</v>
      </c>
      <c r="BK1362" s="1">
        <v>-1.0</v>
      </c>
      <c r="BL1362" s="1">
        <v>-1.0</v>
      </c>
      <c r="BM1362" s="1">
        <v>-1.0</v>
      </c>
      <c r="BN1362" s="1">
        <v>-1.0</v>
      </c>
      <c r="BO1362" s="1">
        <v>-1.0</v>
      </c>
      <c r="BP1362" s="1">
        <v>-1.0</v>
      </c>
      <c r="BQ1362" s="1">
        <v>-1.0</v>
      </c>
      <c r="BR1362" s="1">
        <v>-1.0</v>
      </c>
      <c r="BS1362" s="1">
        <v>-1.0</v>
      </c>
      <c r="BT1362" s="1">
        <v>-1.0</v>
      </c>
      <c r="BU1362" s="1">
        <v>1.0</v>
      </c>
      <c r="BV1362" s="1">
        <v>-1.0</v>
      </c>
      <c r="BW1362" s="1">
        <v>-1.0</v>
      </c>
      <c r="BX1362" s="1">
        <v>-1.0</v>
      </c>
      <c r="BY1362" s="1">
        <v>1.0</v>
      </c>
      <c r="BZ1362" s="1">
        <v>-1.0</v>
      </c>
      <c r="CA1362" s="1">
        <v>-1.0</v>
      </c>
      <c r="CB1362" s="1">
        <v>-1.0</v>
      </c>
      <c r="CC1362" s="1">
        <v>-1.0</v>
      </c>
      <c r="CD1362" s="1">
        <v>45988.0</v>
      </c>
    </row>
    <row r="1363">
      <c r="A1363" s="1">
        <v>3.1883012E7</v>
      </c>
      <c r="B1363" s="1" t="s">
        <v>7433</v>
      </c>
      <c r="E1363" s="1" t="s">
        <v>85</v>
      </c>
      <c r="H1363" s="1" t="s">
        <v>7434</v>
      </c>
      <c r="I1363" s="1">
        <v>2.429406E7</v>
      </c>
      <c r="J1363" s="1">
        <v>41972.0</v>
      </c>
      <c r="K1363" s="1" t="s">
        <v>134</v>
      </c>
      <c r="L1363" s="1">
        <v>1.0</v>
      </c>
      <c r="M1363" s="1">
        <v>0.0</v>
      </c>
      <c r="N1363" s="1">
        <v>1.0</v>
      </c>
      <c r="O1363" s="1">
        <v>0.0</v>
      </c>
      <c r="P1363" s="1" t="s">
        <v>7435</v>
      </c>
      <c r="Q1363" s="1" t="s">
        <v>968</v>
      </c>
      <c r="R1363" s="1">
        <v>40.7337</v>
      </c>
      <c r="S1363" s="1">
        <v>-73.88363</v>
      </c>
      <c r="T1363" s="1" t="s">
        <v>91</v>
      </c>
      <c r="U1363" s="1" t="s">
        <v>113</v>
      </c>
      <c r="V1363" s="1">
        <v>3.0</v>
      </c>
      <c r="W1363" s="1">
        <v>1.0</v>
      </c>
      <c r="X1363" s="1">
        <v>1.0</v>
      </c>
      <c r="Y1363" s="1">
        <v>2.0</v>
      </c>
      <c r="Z1363" s="1" t="s">
        <v>93</v>
      </c>
      <c r="AA1363" s="1" t="s">
        <v>7436</v>
      </c>
      <c r="AB1363" s="1">
        <v>80.0</v>
      </c>
      <c r="AC1363" s="1">
        <v>1.0</v>
      </c>
      <c r="AD1363" s="1">
        <v>30.0</v>
      </c>
      <c r="AE1363" s="1">
        <v>3.0</v>
      </c>
      <c r="AF1363" s="1" t="s">
        <v>302</v>
      </c>
      <c r="AG1363" s="1">
        <v>1.0</v>
      </c>
      <c r="AH1363" s="1">
        <v>29.0</v>
      </c>
      <c r="AI1363" s="1">
        <v>59.0</v>
      </c>
      <c r="AJ1363" s="1">
        <v>89.0</v>
      </c>
      <c r="AK1363" s="1">
        <v>364.0</v>
      </c>
      <c r="AL1363" s="1">
        <v>0.0</v>
      </c>
      <c r="AM1363" s="1">
        <v>0.0</v>
      </c>
      <c r="AU1363" s="1">
        <v>0.0</v>
      </c>
      <c r="AV1363" s="1" t="s">
        <v>105</v>
      </c>
      <c r="AW1363" s="1">
        <v>1.0</v>
      </c>
      <c r="AX1363" s="1">
        <v>0.0</v>
      </c>
      <c r="AY1363" s="1">
        <v>1.0</v>
      </c>
      <c r="AZ1363" s="1">
        <v>0.0</v>
      </c>
      <c r="BB1363" s="1">
        <v>-1.0</v>
      </c>
      <c r="BC1363" s="1">
        <v>1.0</v>
      </c>
      <c r="BD1363" s="1">
        <v>-1.0</v>
      </c>
      <c r="BE1363" s="1">
        <v>-1.0</v>
      </c>
      <c r="BF1363" s="1">
        <v>-1.0</v>
      </c>
      <c r="BG1363" s="1">
        <v>-1.0</v>
      </c>
      <c r="BH1363" s="1">
        <v>-1.0</v>
      </c>
      <c r="BI1363" s="1">
        <v>-1.0</v>
      </c>
      <c r="BJ1363" s="1">
        <v>1.0</v>
      </c>
      <c r="BK1363" s="1">
        <v>-1.0</v>
      </c>
      <c r="BL1363" s="1">
        <v>-1.0</v>
      </c>
      <c r="BM1363" s="1">
        <v>-1.0</v>
      </c>
      <c r="BN1363" s="1">
        <v>-1.0</v>
      </c>
      <c r="BO1363" s="1">
        <v>-1.0</v>
      </c>
      <c r="BP1363" s="1">
        <v>-1.0</v>
      </c>
      <c r="BQ1363" s="1">
        <v>-1.0</v>
      </c>
      <c r="BR1363" s="1">
        <v>-1.0</v>
      </c>
      <c r="BS1363" s="1">
        <v>-1.0</v>
      </c>
      <c r="BT1363" s="1">
        <v>-1.0</v>
      </c>
      <c r="BU1363" s="1">
        <v>1.0</v>
      </c>
      <c r="BV1363" s="1">
        <v>-1.0</v>
      </c>
      <c r="BW1363" s="1">
        <v>-1.0</v>
      </c>
      <c r="BX1363" s="1">
        <v>-1.0</v>
      </c>
      <c r="BY1363" s="1">
        <v>-1.0</v>
      </c>
      <c r="BZ1363" s="1">
        <v>-1.0</v>
      </c>
      <c r="CA1363" s="1">
        <v>-1.0</v>
      </c>
      <c r="CB1363" s="1">
        <v>-1.0</v>
      </c>
      <c r="CC1363" s="1">
        <v>-1.0</v>
      </c>
      <c r="CD1363" s="1">
        <v>46101.0</v>
      </c>
    </row>
    <row r="1364">
      <c r="A1364" s="1">
        <v>3.5060675E7</v>
      </c>
      <c r="B1364" s="1" t="s">
        <v>7437</v>
      </c>
      <c r="C1364" s="1" t="s">
        <v>7438</v>
      </c>
      <c r="D1364" s="1" t="s">
        <v>7439</v>
      </c>
      <c r="E1364" s="1" t="s">
        <v>85</v>
      </c>
      <c r="G1364" s="1" t="s">
        <v>7440</v>
      </c>
      <c r="H1364" s="1" t="s">
        <v>7441</v>
      </c>
      <c r="I1364" s="1">
        <v>1.4703729E7</v>
      </c>
      <c r="J1364" s="1">
        <v>41754.0</v>
      </c>
      <c r="K1364" s="1" t="s">
        <v>88</v>
      </c>
      <c r="L1364" s="1">
        <v>1.0</v>
      </c>
      <c r="M1364" s="1">
        <v>0.0</v>
      </c>
      <c r="N1364" s="1">
        <v>1.0</v>
      </c>
      <c r="O1364" s="1">
        <v>0.0</v>
      </c>
      <c r="P1364" s="1" t="s">
        <v>123</v>
      </c>
      <c r="Q1364" s="1" t="s">
        <v>124</v>
      </c>
      <c r="R1364" s="1">
        <v>40.67623</v>
      </c>
      <c r="S1364" s="1">
        <v>-73.93642</v>
      </c>
      <c r="T1364" s="1" t="s">
        <v>91</v>
      </c>
      <c r="U1364" s="1" t="s">
        <v>92</v>
      </c>
      <c r="V1364" s="1">
        <v>10.0</v>
      </c>
      <c r="W1364" s="1">
        <v>2.0</v>
      </c>
      <c r="X1364" s="1">
        <v>4.0</v>
      </c>
      <c r="Y1364" s="1">
        <v>5.0</v>
      </c>
      <c r="Z1364" s="1" t="s">
        <v>93</v>
      </c>
      <c r="AA1364" s="1" t="s">
        <v>7442</v>
      </c>
      <c r="AB1364" s="1">
        <v>350.0</v>
      </c>
      <c r="AC1364" s="1">
        <v>8.0</v>
      </c>
      <c r="AD1364" s="1">
        <v>50.0</v>
      </c>
      <c r="AE1364" s="1">
        <v>3.0</v>
      </c>
      <c r="AF1364" s="1" t="s">
        <v>313</v>
      </c>
      <c r="AG1364" s="1">
        <v>1.0</v>
      </c>
      <c r="AH1364" s="1">
        <v>9.0</v>
      </c>
      <c r="AI1364" s="1">
        <v>16.0</v>
      </c>
      <c r="AJ1364" s="1">
        <v>46.0</v>
      </c>
      <c r="AK1364" s="1">
        <v>46.0</v>
      </c>
      <c r="AL1364" s="1">
        <v>2.0</v>
      </c>
      <c r="AM1364" s="1">
        <v>2.0</v>
      </c>
      <c r="AN1364" s="1">
        <v>100.0</v>
      </c>
      <c r="AO1364" s="1">
        <v>10.0</v>
      </c>
      <c r="AP1364" s="1">
        <v>10.0</v>
      </c>
      <c r="AQ1364" s="1">
        <v>10.0</v>
      </c>
      <c r="AR1364" s="1">
        <v>10.0</v>
      </c>
      <c r="AS1364" s="1">
        <v>10.0</v>
      </c>
      <c r="AT1364" s="1">
        <v>10.0</v>
      </c>
      <c r="AU1364" s="1">
        <v>1.0</v>
      </c>
      <c r="AV1364" s="1" t="s">
        <v>117</v>
      </c>
      <c r="AW1364" s="1">
        <v>1.0</v>
      </c>
      <c r="AX1364" s="1">
        <v>1.0</v>
      </c>
      <c r="AY1364" s="1">
        <v>0.0</v>
      </c>
      <c r="AZ1364" s="1">
        <v>0.0</v>
      </c>
      <c r="BA1364" s="1">
        <v>2.0</v>
      </c>
      <c r="BB1364" s="1">
        <v>-1.0</v>
      </c>
      <c r="BC1364" s="1">
        <v>1.0</v>
      </c>
      <c r="BD1364" s="1">
        <v>-1.0</v>
      </c>
      <c r="BE1364" s="1">
        <v>-1.0</v>
      </c>
      <c r="BF1364" s="1">
        <v>-1.0</v>
      </c>
      <c r="BG1364" s="1">
        <v>-1.0</v>
      </c>
      <c r="BH1364" s="1">
        <v>-1.0</v>
      </c>
      <c r="BI1364" s="1">
        <v>-1.0</v>
      </c>
      <c r="BJ1364" s="1">
        <v>1.0</v>
      </c>
      <c r="BK1364" s="1">
        <v>-1.0</v>
      </c>
      <c r="BL1364" s="1">
        <v>-1.0</v>
      </c>
      <c r="BM1364" s="1">
        <v>1.0</v>
      </c>
      <c r="BN1364" s="1">
        <v>-1.0</v>
      </c>
      <c r="BO1364" s="1">
        <v>-1.0</v>
      </c>
      <c r="BP1364" s="1">
        <v>-1.0</v>
      </c>
      <c r="BQ1364" s="1">
        <v>-1.0</v>
      </c>
      <c r="BR1364" s="1">
        <v>-1.0</v>
      </c>
      <c r="BS1364" s="1">
        <v>-1.0</v>
      </c>
      <c r="BT1364" s="1">
        <v>-1.0</v>
      </c>
      <c r="BU1364" s="1">
        <v>1.0</v>
      </c>
      <c r="BV1364" s="1">
        <v>-1.0</v>
      </c>
      <c r="BW1364" s="1">
        <v>-1.0</v>
      </c>
      <c r="BX1364" s="1">
        <v>-1.0</v>
      </c>
      <c r="BY1364" s="1">
        <v>-1.0</v>
      </c>
      <c r="BZ1364" s="1">
        <v>1.0</v>
      </c>
      <c r="CA1364" s="1">
        <v>-1.0</v>
      </c>
      <c r="CB1364" s="1">
        <v>-1.0</v>
      </c>
      <c r="CC1364" s="1">
        <v>-1.0</v>
      </c>
      <c r="CD1364" s="1">
        <v>46184.0</v>
      </c>
    </row>
    <row r="1365">
      <c r="A1365" s="1">
        <v>1.5177242E7</v>
      </c>
      <c r="B1365" s="1" t="s">
        <v>7443</v>
      </c>
      <c r="C1365" s="1" t="s">
        <v>7444</v>
      </c>
      <c r="D1365" s="1" t="s">
        <v>7445</v>
      </c>
      <c r="E1365" s="1" t="s">
        <v>85</v>
      </c>
      <c r="G1365" s="1" t="s">
        <v>7446</v>
      </c>
      <c r="H1365" s="1" t="s">
        <v>7447</v>
      </c>
      <c r="I1365" s="1">
        <v>156959.0</v>
      </c>
      <c r="J1365" s="1">
        <v>40361.0</v>
      </c>
      <c r="M1365" s="1">
        <v>0.0</v>
      </c>
      <c r="N1365" s="1">
        <v>2.0</v>
      </c>
      <c r="O1365" s="1">
        <v>1.0</v>
      </c>
      <c r="P1365" s="1" t="s">
        <v>123</v>
      </c>
      <c r="Q1365" s="1" t="s">
        <v>124</v>
      </c>
      <c r="R1365" s="1">
        <v>40.68342</v>
      </c>
      <c r="S1365" s="1">
        <v>-73.9912</v>
      </c>
      <c r="T1365" s="1" t="s">
        <v>91</v>
      </c>
      <c r="U1365" s="1" t="s">
        <v>113</v>
      </c>
      <c r="V1365" s="1">
        <v>2.0</v>
      </c>
      <c r="W1365" s="1">
        <v>1.0</v>
      </c>
      <c r="X1365" s="1">
        <v>1.0</v>
      </c>
      <c r="Y1365" s="1">
        <v>1.0</v>
      </c>
      <c r="Z1365" s="1" t="s">
        <v>93</v>
      </c>
      <c r="AA1365" s="1" t="s">
        <v>7448</v>
      </c>
      <c r="AB1365" s="1">
        <v>90.0</v>
      </c>
      <c r="AC1365" s="1">
        <v>1.0</v>
      </c>
      <c r="AD1365" s="1">
        <v>10.0</v>
      </c>
      <c r="AE1365" s="1">
        <v>4.0</v>
      </c>
      <c r="AF1365" s="1" t="s">
        <v>1117</v>
      </c>
      <c r="AG1365" s="1">
        <v>1.0</v>
      </c>
      <c r="AH1365" s="1">
        <v>0.0</v>
      </c>
      <c r="AI1365" s="1">
        <v>0.0</v>
      </c>
      <c r="AJ1365" s="1">
        <v>0.0</v>
      </c>
      <c r="AK1365" s="1">
        <v>0.0</v>
      </c>
      <c r="AL1365" s="1">
        <v>1.0</v>
      </c>
      <c r="AM1365" s="1">
        <v>0.0</v>
      </c>
      <c r="AN1365" s="1">
        <v>100.0</v>
      </c>
      <c r="AO1365" s="1">
        <v>10.0</v>
      </c>
      <c r="AP1365" s="1">
        <v>10.0</v>
      </c>
      <c r="AQ1365" s="1">
        <v>10.0</v>
      </c>
      <c r="AR1365" s="1">
        <v>10.0</v>
      </c>
      <c r="AS1365" s="1">
        <v>10.0</v>
      </c>
      <c r="AT1365" s="1">
        <v>10.0</v>
      </c>
      <c r="AU1365" s="1">
        <v>0.0</v>
      </c>
      <c r="AV1365" s="1" t="s">
        <v>117</v>
      </c>
      <c r="AW1365" s="1">
        <v>2.0</v>
      </c>
      <c r="AX1365" s="1">
        <v>1.0</v>
      </c>
      <c r="AY1365" s="1">
        <v>1.0</v>
      </c>
      <c r="AZ1365" s="1">
        <v>0.0</v>
      </c>
      <c r="BA1365" s="1">
        <v>0.03</v>
      </c>
      <c r="BB1365" s="1">
        <v>-1.0</v>
      </c>
      <c r="BC1365" s="1">
        <v>1.0</v>
      </c>
      <c r="BD1365" s="1">
        <v>-1.0</v>
      </c>
      <c r="BE1365" s="1">
        <v>-1.0</v>
      </c>
      <c r="BF1365" s="1">
        <v>-1.0</v>
      </c>
      <c r="BG1365" s="1">
        <v>-1.0</v>
      </c>
      <c r="BH1365" s="1">
        <v>-1.0</v>
      </c>
      <c r="BI1365" s="1">
        <v>-1.0</v>
      </c>
      <c r="BJ1365" s="1">
        <v>-1.0</v>
      </c>
      <c r="BK1365" s="1">
        <v>-1.0</v>
      </c>
      <c r="BL1365" s="1">
        <v>-1.0</v>
      </c>
      <c r="BM1365" s="1">
        <v>1.0</v>
      </c>
      <c r="BN1365" s="1">
        <v>-1.0</v>
      </c>
      <c r="BO1365" s="1">
        <v>-1.0</v>
      </c>
      <c r="BP1365" s="1">
        <v>-1.0</v>
      </c>
      <c r="BQ1365" s="1">
        <v>-1.0</v>
      </c>
      <c r="BR1365" s="1">
        <v>-1.0</v>
      </c>
      <c r="BS1365" s="1">
        <v>-1.0</v>
      </c>
      <c r="BT1365" s="1">
        <v>-1.0</v>
      </c>
      <c r="BU1365" s="1">
        <v>1.0</v>
      </c>
      <c r="BV1365" s="1">
        <v>-1.0</v>
      </c>
      <c r="BW1365" s="1">
        <v>1.0</v>
      </c>
      <c r="BX1365" s="1">
        <v>-1.0</v>
      </c>
      <c r="BY1365" s="1">
        <v>-1.0</v>
      </c>
      <c r="BZ1365" s="1">
        <v>-1.0</v>
      </c>
      <c r="CA1365" s="1">
        <v>-1.0</v>
      </c>
      <c r="CB1365" s="1">
        <v>-1.0</v>
      </c>
      <c r="CC1365" s="1">
        <v>-1.0</v>
      </c>
      <c r="CD1365" s="1">
        <v>46210.0</v>
      </c>
    </row>
    <row r="1366">
      <c r="A1366" s="1">
        <v>1.5884886E7</v>
      </c>
      <c r="B1366" s="1" t="s">
        <v>7449</v>
      </c>
      <c r="C1366" s="1" t="s">
        <v>7450</v>
      </c>
      <c r="D1366" s="1" t="s">
        <v>7450</v>
      </c>
      <c r="E1366" s="1" t="s">
        <v>85</v>
      </c>
      <c r="I1366" s="1">
        <v>5.836874E7</v>
      </c>
      <c r="J1366" s="1">
        <v>42411.0</v>
      </c>
      <c r="M1366" s="1">
        <v>0.0</v>
      </c>
      <c r="N1366" s="1">
        <v>1.0</v>
      </c>
      <c r="O1366" s="1">
        <v>1.0</v>
      </c>
      <c r="P1366" s="1" t="s">
        <v>123</v>
      </c>
      <c r="Q1366" s="1" t="s">
        <v>124</v>
      </c>
      <c r="R1366" s="1">
        <v>40.68537</v>
      </c>
      <c r="S1366" s="1">
        <v>-73.95043</v>
      </c>
      <c r="T1366" s="1" t="s">
        <v>91</v>
      </c>
      <c r="U1366" s="1" t="s">
        <v>113</v>
      </c>
      <c r="V1366" s="1">
        <v>2.0</v>
      </c>
      <c r="W1366" s="1">
        <v>2.0</v>
      </c>
      <c r="X1366" s="1">
        <v>1.0</v>
      </c>
      <c r="Y1366" s="1">
        <v>1.0</v>
      </c>
      <c r="Z1366" s="1" t="s">
        <v>93</v>
      </c>
      <c r="AA1366" s="1" t="s">
        <v>7451</v>
      </c>
      <c r="AB1366" s="1">
        <v>70.0</v>
      </c>
      <c r="AC1366" s="1">
        <v>1.0</v>
      </c>
      <c r="AD1366" s="1">
        <v>0.0</v>
      </c>
      <c r="AE1366" s="1">
        <v>1.0</v>
      </c>
      <c r="AF1366" s="1" t="s">
        <v>1891</v>
      </c>
      <c r="AG1366" s="1">
        <v>1.0</v>
      </c>
      <c r="AH1366" s="1">
        <v>0.0</v>
      </c>
      <c r="AI1366" s="1">
        <v>0.0</v>
      </c>
      <c r="AJ1366" s="1">
        <v>0.0</v>
      </c>
      <c r="AK1366" s="1">
        <v>0.0</v>
      </c>
      <c r="AL1366" s="1">
        <v>1.0</v>
      </c>
      <c r="AM1366" s="1">
        <v>0.0</v>
      </c>
      <c r="AN1366" s="1">
        <v>80.0</v>
      </c>
      <c r="AO1366" s="1">
        <v>8.0</v>
      </c>
      <c r="AP1366" s="1">
        <v>8.0</v>
      </c>
      <c r="AQ1366" s="1">
        <v>10.0</v>
      </c>
      <c r="AR1366" s="1">
        <v>10.0</v>
      </c>
      <c r="AS1366" s="1">
        <v>10.0</v>
      </c>
      <c r="AT1366" s="1">
        <v>10.0</v>
      </c>
      <c r="AU1366" s="1">
        <v>0.0</v>
      </c>
      <c r="AV1366" s="1" t="s">
        <v>105</v>
      </c>
      <c r="AW1366" s="1">
        <v>1.0</v>
      </c>
      <c r="AX1366" s="1">
        <v>0.0</v>
      </c>
      <c r="AY1366" s="1">
        <v>1.0</v>
      </c>
      <c r="AZ1366" s="1">
        <v>0.0</v>
      </c>
      <c r="BA1366" s="1">
        <v>0.03</v>
      </c>
      <c r="BB1366" s="1">
        <v>-1.0</v>
      </c>
      <c r="BC1366" s="1">
        <v>1.0</v>
      </c>
      <c r="BD1366" s="1">
        <v>-1.0</v>
      </c>
      <c r="BE1366" s="1">
        <v>-1.0</v>
      </c>
      <c r="BF1366" s="1">
        <v>-1.0</v>
      </c>
      <c r="BG1366" s="1">
        <v>-1.0</v>
      </c>
      <c r="BH1366" s="1">
        <v>-1.0</v>
      </c>
      <c r="BI1366" s="1">
        <v>-1.0</v>
      </c>
      <c r="BJ1366" s="1">
        <v>1.0</v>
      </c>
      <c r="BK1366" s="1">
        <v>-1.0</v>
      </c>
      <c r="BL1366" s="1">
        <v>-1.0</v>
      </c>
      <c r="BM1366" s="1">
        <v>1.0</v>
      </c>
      <c r="BN1366" s="1">
        <v>-1.0</v>
      </c>
      <c r="BO1366" s="1">
        <v>-1.0</v>
      </c>
      <c r="BP1366" s="1">
        <v>-1.0</v>
      </c>
      <c r="BQ1366" s="1">
        <v>-1.0</v>
      </c>
      <c r="BR1366" s="1">
        <v>-1.0</v>
      </c>
      <c r="BS1366" s="1">
        <v>-1.0</v>
      </c>
      <c r="BT1366" s="1">
        <v>-1.0</v>
      </c>
      <c r="BU1366" s="1">
        <v>1.0</v>
      </c>
      <c r="BV1366" s="1">
        <v>-1.0</v>
      </c>
      <c r="BW1366" s="1">
        <v>-1.0</v>
      </c>
      <c r="BX1366" s="1">
        <v>-1.0</v>
      </c>
      <c r="BY1366" s="1">
        <v>-1.0</v>
      </c>
      <c r="BZ1366" s="1">
        <v>-1.0</v>
      </c>
      <c r="CA1366" s="1">
        <v>-1.0</v>
      </c>
      <c r="CB1366" s="1">
        <v>-1.0</v>
      </c>
      <c r="CC1366" s="1">
        <v>-1.0</v>
      </c>
      <c r="CD1366" s="1">
        <v>46272.0</v>
      </c>
    </row>
    <row r="1367">
      <c r="A1367" s="1">
        <v>1.0073995E7</v>
      </c>
      <c r="B1367" s="1" t="s">
        <v>7452</v>
      </c>
      <c r="C1367" s="1" t="s">
        <v>7453</v>
      </c>
      <c r="D1367" s="1" t="s">
        <v>7454</v>
      </c>
      <c r="E1367" s="1" t="s">
        <v>85</v>
      </c>
      <c r="F1367" s="1" t="s">
        <v>7455</v>
      </c>
      <c r="G1367" s="1" t="s">
        <v>7456</v>
      </c>
      <c r="H1367" s="1" t="s">
        <v>7457</v>
      </c>
      <c r="I1367" s="1">
        <v>1737876.0</v>
      </c>
      <c r="J1367" s="1">
        <v>40951.0</v>
      </c>
      <c r="M1367" s="1">
        <v>0.0</v>
      </c>
      <c r="N1367" s="1">
        <v>1.0</v>
      </c>
      <c r="O1367" s="1">
        <v>1.0</v>
      </c>
      <c r="P1367" s="1" t="s">
        <v>123</v>
      </c>
      <c r="Q1367" s="1" t="s">
        <v>124</v>
      </c>
      <c r="R1367" s="1">
        <v>40.68984</v>
      </c>
      <c r="S1367" s="1">
        <v>-73.91507</v>
      </c>
      <c r="T1367" s="1" t="s">
        <v>91</v>
      </c>
      <c r="U1367" s="1" t="s">
        <v>113</v>
      </c>
      <c r="V1367" s="1">
        <v>3.0</v>
      </c>
      <c r="W1367" s="1">
        <v>1.0</v>
      </c>
      <c r="X1367" s="1">
        <v>1.0</v>
      </c>
      <c r="Y1367" s="1">
        <v>2.0</v>
      </c>
      <c r="Z1367" s="1" t="s">
        <v>93</v>
      </c>
      <c r="AA1367" s="1" t="s">
        <v>7458</v>
      </c>
      <c r="AB1367" s="1">
        <v>37.0</v>
      </c>
      <c r="AC1367" s="1">
        <v>1.0</v>
      </c>
      <c r="AD1367" s="1">
        <v>10.0</v>
      </c>
      <c r="AE1367" s="1">
        <v>1.0</v>
      </c>
      <c r="AF1367" s="1" t="s">
        <v>1117</v>
      </c>
      <c r="AG1367" s="1">
        <v>1.0</v>
      </c>
      <c r="AH1367" s="1">
        <v>0.0</v>
      </c>
      <c r="AI1367" s="1">
        <v>0.0</v>
      </c>
      <c r="AJ1367" s="1">
        <v>0.0</v>
      </c>
      <c r="AK1367" s="1">
        <v>0.0</v>
      </c>
      <c r="AL1367" s="1">
        <v>0.0</v>
      </c>
      <c r="AM1367" s="1">
        <v>0.0</v>
      </c>
      <c r="AU1367" s="1">
        <v>0.0</v>
      </c>
      <c r="AV1367" s="1" t="s">
        <v>96</v>
      </c>
      <c r="AW1367" s="1">
        <v>1.0</v>
      </c>
      <c r="AX1367" s="1">
        <v>0.0</v>
      </c>
      <c r="AY1367" s="1">
        <v>1.0</v>
      </c>
      <c r="AZ1367" s="1">
        <v>0.0</v>
      </c>
      <c r="BB1367" s="1">
        <v>-1.0</v>
      </c>
      <c r="BC1367" s="1">
        <v>1.0</v>
      </c>
      <c r="BD1367" s="1">
        <v>-1.0</v>
      </c>
      <c r="BE1367" s="1">
        <v>-1.0</v>
      </c>
      <c r="BF1367" s="1">
        <v>-1.0</v>
      </c>
      <c r="BG1367" s="1">
        <v>-1.0</v>
      </c>
      <c r="BH1367" s="1">
        <v>-1.0</v>
      </c>
      <c r="BI1367" s="1">
        <v>-1.0</v>
      </c>
      <c r="BJ1367" s="1">
        <v>-1.0</v>
      </c>
      <c r="BK1367" s="1">
        <v>-1.0</v>
      </c>
      <c r="BL1367" s="1">
        <v>-1.0</v>
      </c>
      <c r="BM1367" s="1">
        <v>-1.0</v>
      </c>
      <c r="BN1367" s="1">
        <v>-1.0</v>
      </c>
      <c r="BO1367" s="1">
        <v>-1.0</v>
      </c>
      <c r="BP1367" s="1">
        <v>1.0</v>
      </c>
      <c r="BQ1367" s="1">
        <v>-1.0</v>
      </c>
      <c r="BR1367" s="1">
        <v>-1.0</v>
      </c>
      <c r="BS1367" s="1">
        <v>-1.0</v>
      </c>
      <c r="BT1367" s="1">
        <v>-1.0</v>
      </c>
      <c r="BU1367" s="1">
        <v>1.0</v>
      </c>
      <c r="BV1367" s="1">
        <v>-1.0</v>
      </c>
      <c r="BW1367" s="1">
        <v>-1.0</v>
      </c>
      <c r="BX1367" s="1">
        <v>-1.0</v>
      </c>
      <c r="BY1367" s="1">
        <v>-1.0</v>
      </c>
      <c r="BZ1367" s="1">
        <v>-1.0</v>
      </c>
      <c r="CA1367" s="1">
        <v>-1.0</v>
      </c>
      <c r="CB1367" s="1">
        <v>-1.0</v>
      </c>
      <c r="CC1367" s="1">
        <v>-1.0</v>
      </c>
      <c r="CD1367" s="1">
        <v>46312.0</v>
      </c>
    </row>
    <row r="1368">
      <c r="A1368" s="1">
        <v>3.0677434E7</v>
      </c>
      <c r="B1368" s="1" t="s">
        <v>7459</v>
      </c>
      <c r="C1368" s="1" t="s">
        <v>7460</v>
      </c>
      <c r="D1368" s="1" t="s">
        <v>7461</v>
      </c>
      <c r="E1368" s="1" t="s">
        <v>85</v>
      </c>
      <c r="F1368" s="1" t="s">
        <v>7462</v>
      </c>
      <c r="G1368" s="1" t="s">
        <v>7463</v>
      </c>
      <c r="I1368" s="1">
        <v>2.1376704E7</v>
      </c>
      <c r="J1368" s="1">
        <v>41897.0</v>
      </c>
      <c r="K1368" s="1" t="s">
        <v>134</v>
      </c>
      <c r="L1368" s="1">
        <v>1.0</v>
      </c>
      <c r="M1368" s="1">
        <v>1.0</v>
      </c>
      <c r="N1368" s="1">
        <v>1.0</v>
      </c>
      <c r="O1368" s="1">
        <v>0.0</v>
      </c>
      <c r="P1368" s="1" t="s">
        <v>111</v>
      </c>
      <c r="Q1368" s="1" t="s">
        <v>7464</v>
      </c>
      <c r="R1368" s="1">
        <v>40.72859</v>
      </c>
      <c r="S1368" s="1">
        <v>-73.80899</v>
      </c>
      <c r="T1368" s="1" t="s">
        <v>91</v>
      </c>
      <c r="U1368" s="1" t="s">
        <v>113</v>
      </c>
      <c r="V1368" s="1">
        <v>2.0</v>
      </c>
      <c r="W1368" s="1">
        <v>1.0</v>
      </c>
      <c r="X1368" s="1">
        <v>1.0</v>
      </c>
      <c r="Y1368" s="1">
        <v>1.0</v>
      </c>
      <c r="Z1368" s="1" t="s">
        <v>93</v>
      </c>
      <c r="AA1368" s="1" t="s">
        <v>7465</v>
      </c>
      <c r="AB1368" s="1">
        <v>85.0</v>
      </c>
      <c r="AC1368" s="1">
        <v>1.0</v>
      </c>
      <c r="AD1368" s="1">
        <v>0.0</v>
      </c>
      <c r="AE1368" s="1">
        <v>2.0</v>
      </c>
      <c r="AF1368" s="1" t="s">
        <v>179</v>
      </c>
      <c r="AG1368" s="1">
        <v>1.0</v>
      </c>
      <c r="AH1368" s="1">
        <v>15.0</v>
      </c>
      <c r="AI1368" s="1">
        <v>32.0</v>
      </c>
      <c r="AJ1368" s="1">
        <v>60.0</v>
      </c>
      <c r="AK1368" s="1">
        <v>60.0</v>
      </c>
      <c r="AL1368" s="1">
        <v>18.0</v>
      </c>
      <c r="AM1368" s="1">
        <v>18.0</v>
      </c>
      <c r="AN1368" s="1">
        <v>99.0</v>
      </c>
      <c r="AO1368" s="1">
        <v>10.0</v>
      </c>
      <c r="AP1368" s="1">
        <v>10.0</v>
      </c>
      <c r="AQ1368" s="1">
        <v>10.0</v>
      </c>
      <c r="AR1368" s="1">
        <v>10.0</v>
      </c>
      <c r="AS1368" s="1">
        <v>10.0</v>
      </c>
      <c r="AT1368" s="1">
        <v>10.0</v>
      </c>
      <c r="AU1368" s="1">
        <v>1.0</v>
      </c>
      <c r="AV1368" s="1" t="s">
        <v>117</v>
      </c>
      <c r="AW1368" s="1">
        <v>1.0</v>
      </c>
      <c r="AX1368" s="1">
        <v>0.0</v>
      </c>
      <c r="AY1368" s="1">
        <v>1.0</v>
      </c>
      <c r="AZ1368" s="1">
        <v>0.0</v>
      </c>
      <c r="BA1368" s="1">
        <v>2.62</v>
      </c>
      <c r="BB1368" s="1">
        <v>-1.0</v>
      </c>
      <c r="BC1368" s="1">
        <v>1.0</v>
      </c>
      <c r="BD1368" s="1">
        <v>-1.0</v>
      </c>
      <c r="BE1368" s="1">
        <v>-1.0</v>
      </c>
      <c r="BF1368" s="1">
        <v>-1.0</v>
      </c>
      <c r="BG1368" s="1">
        <v>-1.0</v>
      </c>
      <c r="BH1368" s="1">
        <v>-1.0</v>
      </c>
      <c r="BI1368" s="1">
        <v>-1.0</v>
      </c>
      <c r="BJ1368" s="1">
        <v>1.0</v>
      </c>
      <c r="BK1368" s="1">
        <v>-1.0</v>
      </c>
      <c r="BL1368" s="1">
        <v>-1.0</v>
      </c>
      <c r="BM1368" s="1">
        <v>1.0</v>
      </c>
      <c r="BN1368" s="1">
        <v>-1.0</v>
      </c>
      <c r="BO1368" s="1">
        <v>-1.0</v>
      </c>
      <c r="BP1368" s="1">
        <v>-1.0</v>
      </c>
      <c r="BQ1368" s="1">
        <v>1.0</v>
      </c>
      <c r="BR1368" s="1">
        <v>-1.0</v>
      </c>
      <c r="BS1368" s="1">
        <v>-1.0</v>
      </c>
      <c r="BT1368" s="1">
        <v>-1.0</v>
      </c>
      <c r="BU1368" s="1">
        <v>1.0</v>
      </c>
      <c r="BV1368" s="1">
        <v>1.0</v>
      </c>
      <c r="BW1368" s="1">
        <v>-1.0</v>
      </c>
      <c r="BX1368" s="1">
        <v>-1.0</v>
      </c>
      <c r="BY1368" s="1">
        <v>-1.0</v>
      </c>
      <c r="BZ1368" s="1">
        <v>1.0</v>
      </c>
      <c r="CA1368" s="1">
        <v>-1.0</v>
      </c>
      <c r="CB1368" s="1">
        <v>-1.0</v>
      </c>
      <c r="CC1368" s="1">
        <v>-1.0</v>
      </c>
      <c r="CD1368" s="1">
        <v>46378.0</v>
      </c>
    </row>
    <row r="1369">
      <c r="A1369" s="1">
        <v>9033081.0</v>
      </c>
      <c r="B1369" s="1" t="s">
        <v>7466</v>
      </c>
      <c r="C1369" s="1" t="s">
        <v>7467</v>
      </c>
      <c r="D1369" s="1" t="s">
        <v>7468</v>
      </c>
      <c r="E1369" s="1" t="s">
        <v>85</v>
      </c>
      <c r="F1369" s="1" t="s">
        <v>7469</v>
      </c>
      <c r="G1369" s="1" t="s">
        <v>7470</v>
      </c>
      <c r="H1369" s="1" t="s">
        <v>7471</v>
      </c>
      <c r="I1369" s="1">
        <v>3.9763202E7</v>
      </c>
      <c r="J1369" s="1">
        <v>42212.0</v>
      </c>
      <c r="M1369" s="1">
        <v>0.0</v>
      </c>
      <c r="N1369" s="1">
        <v>1.0</v>
      </c>
      <c r="O1369" s="1">
        <v>1.0</v>
      </c>
      <c r="P1369" s="1" t="s">
        <v>123</v>
      </c>
      <c r="Q1369" s="1" t="s">
        <v>124</v>
      </c>
      <c r="R1369" s="1">
        <v>40.66869</v>
      </c>
      <c r="S1369" s="1">
        <v>-73.9602199999999</v>
      </c>
      <c r="T1369" s="1" t="s">
        <v>91</v>
      </c>
      <c r="U1369" s="1" t="s">
        <v>92</v>
      </c>
      <c r="V1369" s="1">
        <v>2.0</v>
      </c>
      <c r="W1369" s="1">
        <v>1.0</v>
      </c>
      <c r="X1369" s="1">
        <v>1.0</v>
      </c>
      <c r="Y1369" s="1">
        <v>1.0</v>
      </c>
      <c r="Z1369" s="1" t="s">
        <v>93</v>
      </c>
      <c r="AA1369" s="1" t="s">
        <v>7472</v>
      </c>
      <c r="AB1369" s="1">
        <v>150.0</v>
      </c>
      <c r="AC1369" s="1">
        <v>1.0</v>
      </c>
      <c r="AD1369" s="1">
        <v>0.0</v>
      </c>
      <c r="AE1369" s="1">
        <v>2.0</v>
      </c>
      <c r="AF1369" s="1" t="s">
        <v>932</v>
      </c>
      <c r="AG1369" s="1">
        <v>1.0</v>
      </c>
      <c r="AH1369" s="1">
        <v>0.0</v>
      </c>
      <c r="AI1369" s="1">
        <v>0.0</v>
      </c>
      <c r="AJ1369" s="1">
        <v>0.0</v>
      </c>
      <c r="AK1369" s="1">
        <v>0.0</v>
      </c>
      <c r="AL1369" s="1">
        <v>11.0</v>
      </c>
      <c r="AM1369" s="1">
        <v>0.0</v>
      </c>
      <c r="AN1369" s="1">
        <v>98.0</v>
      </c>
      <c r="AO1369" s="1">
        <v>10.0</v>
      </c>
      <c r="AP1369" s="1">
        <v>10.0</v>
      </c>
      <c r="AQ1369" s="1">
        <v>10.0</v>
      </c>
      <c r="AR1369" s="1">
        <v>10.0</v>
      </c>
      <c r="AS1369" s="1">
        <v>10.0</v>
      </c>
      <c r="AT1369" s="1">
        <v>10.0</v>
      </c>
      <c r="AU1369" s="1">
        <v>0.0</v>
      </c>
      <c r="AV1369" s="1" t="s">
        <v>105</v>
      </c>
      <c r="AW1369" s="1">
        <v>1.0</v>
      </c>
      <c r="AX1369" s="1">
        <v>1.0</v>
      </c>
      <c r="AY1369" s="1">
        <v>0.0</v>
      </c>
      <c r="AZ1369" s="1">
        <v>0.0</v>
      </c>
      <c r="BA1369" s="1">
        <v>0.24</v>
      </c>
      <c r="BB1369" s="1">
        <v>1.0</v>
      </c>
      <c r="BC1369" s="1">
        <v>1.0</v>
      </c>
      <c r="BD1369" s="1">
        <v>-1.0</v>
      </c>
      <c r="BE1369" s="1">
        <v>-1.0</v>
      </c>
      <c r="BF1369" s="1">
        <v>-1.0</v>
      </c>
      <c r="BG1369" s="1">
        <v>-1.0</v>
      </c>
      <c r="BH1369" s="1">
        <v>-1.0</v>
      </c>
      <c r="BI1369" s="1">
        <v>-1.0</v>
      </c>
      <c r="BJ1369" s="1">
        <v>1.0</v>
      </c>
      <c r="BK1369" s="1">
        <v>-1.0</v>
      </c>
      <c r="BL1369" s="1">
        <v>-1.0</v>
      </c>
      <c r="BM1369" s="1">
        <v>-1.0</v>
      </c>
      <c r="BN1369" s="1">
        <v>1.0</v>
      </c>
      <c r="BO1369" s="1">
        <v>-1.0</v>
      </c>
      <c r="BP1369" s="1">
        <v>1.0</v>
      </c>
      <c r="BQ1369" s="1">
        <v>-1.0</v>
      </c>
      <c r="BR1369" s="1">
        <v>-1.0</v>
      </c>
      <c r="BS1369" s="1">
        <v>-1.0</v>
      </c>
      <c r="BT1369" s="1">
        <v>-1.0</v>
      </c>
      <c r="BU1369" s="1">
        <v>1.0</v>
      </c>
      <c r="BV1369" s="1">
        <v>-1.0</v>
      </c>
      <c r="BW1369" s="1">
        <v>-1.0</v>
      </c>
      <c r="BX1369" s="1">
        <v>-1.0</v>
      </c>
      <c r="BY1369" s="1">
        <v>1.0</v>
      </c>
      <c r="BZ1369" s="1">
        <v>-1.0</v>
      </c>
      <c r="CA1369" s="1">
        <v>-1.0</v>
      </c>
      <c r="CB1369" s="1">
        <v>-1.0</v>
      </c>
      <c r="CC1369" s="1">
        <v>-1.0</v>
      </c>
      <c r="CD1369" s="1">
        <v>46388.0</v>
      </c>
    </row>
    <row r="1370">
      <c r="A1370" s="1">
        <v>2.6149494E7</v>
      </c>
      <c r="B1370" s="1" t="s">
        <v>7473</v>
      </c>
      <c r="C1370" s="1" t="s">
        <v>7474</v>
      </c>
      <c r="D1370" s="1" t="s">
        <v>7475</v>
      </c>
      <c r="E1370" s="1" t="s">
        <v>85</v>
      </c>
      <c r="F1370" s="1" t="s">
        <v>7476</v>
      </c>
      <c r="G1370" s="1" t="s">
        <v>7477</v>
      </c>
      <c r="I1370" s="1">
        <v>1.96557649E8</v>
      </c>
      <c r="J1370" s="1">
        <v>43270.0</v>
      </c>
      <c r="K1370" s="1" t="s">
        <v>134</v>
      </c>
      <c r="L1370" s="1">
        <v>1.0</v>
      </c>
      <c r="M1370" s="1">
        <v>1.0</v>
      </c>
      <c r="N1370" s="1">
        <v>2.0</v>
      </c>
      <c r="O1370" s="1">
        <v>0.0</v>
      </c>
      <c r="P1370" s="1" t="s">
        <v>111</v>
      </c>
      <c r="Q1370" s="1" t="s">
        <v>1689</v>
      </c>
      <c r="R1370" s="1">
        <v>40.59762</v>
      </c>
      <c r="S1370" s="1">
        <v>-73.76719</v>
      </c>
      <c r="T1370" s="1" t="s">
        <v>91</v>
      </c>
      <c r="U1370" s="1" t="s">
        <v>92</v>
      </c>
      <c r="V1370" s="1">
        <v>2.0</v>
      </c>
      <c r="W1370" s="1">
        <v>1.0</v>
      </c>
      <c r="X1370" s="1">
        <v>1.0</v>
      </c>
      <c r="Y1370" s="1">
        <v>1.0</v>
      </c>
      <c r="Z1370" s="1" t="s">
        <v>93</v>
      </c>
      <c r="AA1370" s="1" t="s">
        <v>7478</v>
      </c>
      <c r="AB1370" s="1">
        <v>230.0</v>
      </c>
      <c r="AC1370" s="1">
        <v>2.0</v>
      </c>
      <c r="AD1370" s="1">
        <v>100.0</v>
      </c>
      <c r="AE1370" s="1">
        <v>1.0</v>
      </c>
      <c r="AF1370" s="1" t="s">
        <v>104</v>
      </c>
      <c r="AG1370" s="1">
        <v>1.0</v>
      </c>
      <c r="AH1370" s="1">
        <v>0.0</v>
      </c>
      <c r="AI1370" s="1">
        <v>6.0</v>
      </c>
      <c r="AJ1370" s="1">
        <v>35.0</v>
      </c>
      <c r="AK1370" s="1">
        <v>310.0</v>
      </c>
      <c r="AL1370" s="1">
        <v>3.0</v>
      </c>
      <c r="AM1370" s="1">
        <v>3.0</v>
      </c>
      <c r="AN1370" s="1">
        <v>100.0</v>
      </c>
      <c r="AO1370" s="1">
        <v>10.0</v>
      </c>
      <c r="AP1370" s="1">
        <v>10.0</v>
      </c>
      <c r="AQ1370" s="1">
        <v>10.0</v>
      </c>
      <c r="AR1370" s="1">
        <v>10.0</v>
      </c>
      <c r="AS1370" s="1">
        <v>9.0</v>
      </c>
      <c r="AT1370" s="1">
        <v>9.0</v>
      </c>
      <c r="AU1370" s="1">
        <v>0.0</v>
      </c>
      <c r="AV1370" s="1" t="s">
        <v>105</v>
      </c>
      <c r="AW1370" s="1">
        <v>2.0</v>
      </c>
      <c r="AX1370" s="1">
        <v>2.0</v>
      </c>
      <c r="AY1370" s="1">
        <v>0.0</v>
      </c>
      <c r="AZ1370" s="1">
        <v>0.0</v>
      </c>
      <c r="BA1370" s="1">
        <v>0.33</v>
      </c>
      <c r="BB1370" s="1">
        <v>-1.0</v>
      </c>
      <c r="BC1370" s="1">
        <v>1.0</v>
      </c>
      <c r="BD1370" s="1">
        <v>-1.0</v>
      </c>
      <c r="BE1370" s="1">
        <v>-1.0</v>
      </c>
      <c r="BF1370" s="1">
        <v>-1.0</v>
      </c>
      <c r="BG1370" s="1">
        <v>-1.0</v>
      </c>
      <c r="BH1370" s="1">
        <v>-1.0</v>
      </c>
      <c r="BI1370" s="1">
        <v>1.0</v>
      </c>
      <c r="BJ1370" s="1">
        <v>1.0</v>
      </c>
      <c r="BK1370" s="1">
        <v>1.0</v>
      </c>
      <c r="BL1370" s="1">
        <v>1.0</v>
      </c>
      <c r="BM1370" s="1">
        <v>-1.0</v>
      </c>
      <c r="BN1370" s="1">
        <v>-1.0</v>
      </c>
      <c r="BO1370" s="1">
        <v>-1.0</v>
      </c>
      <c r="BP1370" s="1">
        <v>-1.0</v>
      </c>
      <c r="BQ1370" s="1">
        <v>1.0</v>
      </c>
      <c r="BR1370" s="1">
        <v>1.0</v>
      </c>
      <c r="BS1370" s="1">
        <v>-1.0</v>
      </c>
      <c r="BT1370" s="1">
        <v>1.0</v>
      </c>
      <c r="BU1370" s="1">
        <v>1.0</v>
      </c>
      <c r="BV1370" s="1">
        <v>1.0</v>
      </c>
      <c r="BW1370" s="1">
        <v>-1.0</v>
      </c>
      <c r="BX1370" s="1">
        <v>1.0</v>
      </c>
      <c r="BY1370" s="1">
        <v>1.0</v>
      </c>
      <c r="BZ1370" s="1">
        <v>1.0</v>
      </c>
      <c r="CA1370" s="1">
        <v>-1.0</v>
      </c>
      <c r="CB1370" s="1">
        <v>1.0</v>
      </c>
      <c r="CC1370" s="1">
        <v>-1.0</v>
      </c>
      <c r="CD1370" s="1">
        <v>46390.0</v>
      </c>
    </row>
    <row r="1371">
      <c r="A1371" s="1">
        <v>3.5422845E7</v>
      </c>
      <c r="B1371" s="1" t="s">
        <v>7479</v>
      </c>
      <c r="C1371" s="1" t="s">
        <v>7480</v>
      </c>
      <c r="D1371" s="1" t="s">
        <v>7481</v>
      </c>
      <c r="E1371" s="1" t="s">
        <v>85</v>
      </c>
      <c r="F1371" s="1" t="s">
        <v>7482</v>
      </c>
      <c r="G1371" s="1" t="s">
        <v>7483</v>
      </c>
      <c r="I1371" s="1">
        <v>2.66590338E8</v>
      </c>
      <c r="J1371" s="1">
        <v>43621.0</v>
      </c>
      <c r="K1371" s="1" t="s">
        <v>88</v>
      </c>
      <c r="L1371" s="1">
        <v>1.0</v>
      </c>
      <c r="M1371" s="1">
        <v>0.0</v>
      </c>
      <c r="N1371" s="1">
        <v>1.0</v>
      </c>
      <c r="O1371" s="1">
        <v>0.0</v>
      </c>
      <c r="P1371" s="1" t="s">
        <v>89</v>
      </c>
      <c r="Q1371" s="1" t="s">
        <v>587</v>
      </c>
      <c r="R1371" s="1">
        <v>40.77401</v>
      </c>
      <c r="S1371" s="1">
        <v>-73.94993</v>
      </c>
      <c r="T1371" s="1" t="s">
        <v>91</v>
      </c>
      <c r="U1371" s="1" t="s">
        <v>92</v>
      </c>
      <c r="V1371" s="1">
        <v>2.0</v>
      </c>
      <c r="W1371" s="1">
        <v>1.0</v>
      </c>
      <c r="X1371" s="1">
        <v>1.0</v>
      </c>
      <c r="Y1371" s="1">
        <v>1.0</v>
      </c>
      <c r="Z1371" s="1" t="s">
        <v>93</v>
      </c>
      <c r="AA1371" s="1" t="s">
        <v>7484</v>
      </c>
      <c r="AB1371" s="1">
        <v>220.0</v>
      </c>
      <c r="AC1371" s="1">
        <v>1.0</v>
      </c>
      <c r="AD1371" s="1">
        <v>0.0</v>
      </c>
      <c r="AE1371" s="1">
        <v>5.0</v>
      </c>
      <c r="AF1371" s="1" t="s">
        <v>313</v>
      </c>
      <c r="AG1371" s="1">
        <v>1.0</v>
      </c>
      <c r="AH1371" s="1">
        <v>27.0</v>
      </c>
      <c r="AI1371" s="1">
        <v>52.0</v>
      </c>
      <c r="AJ1371" s="1">
        <v>77.0</v>
      </c>
      <c r="AK1371" s="1">
        <v>77.0</v>
      </c>
      <c r="AL1371" s="1">
        <v>0.0</v>
      </c>
      <c r="AM1371" s="1">
        <v>0.0</v>
      </c>
      <c r="AU1371" s="1">
        <v>0.0</v>
      </c>
      <c r="AV1371" s="1" t="s">
        <v>96</v>
      </c>
      <c r="AW1371" s="1">
        <v>1.0</v>
      </c>
      <c r="AX1371" s="1">
        <v>1.0</v>
      </c>
      <c r="AY1371" s="1">
        <v>0.0</v>
      </c>
      <c r="AZ1371" s="1">
        <v>0.0</v>
      </c>
      <c r="BB1371" s="1">
        <v>-1.0</v>
      </c>
      <c r="BC1371" s="1">
        <v>-1.0</v>
      </c>
      <c r="BD1371" s="1">
        <v>-1.0</v>
      </c>
      <c r="BE1371" s="1">
        <v>-1.0</v>
      </c>
      <c r="BF1371" s="1">
        <v>-1.0</v>
      </c>
      <c r="BG1371" s="1">
        <v>-1.0</v>
      </c>
      <c r="BH1371" s="1">
        <v>-1.0</v>
      </c>
      <c r="BI1371" s="1">
        <v>-1.0</v>
      </c>
      <c r="BJ1371" s="1">
        <v>-1.0</v>
      </c>
      <c r="BK1371" s="1">
        <v>-1.0</v>
      </c>
      <c r="BL1371" s="1">
        <v>-1.0</v>
      </c>
      <c r="BM1371" s="1">
        <v>1.0</v>
      </c>
      <c r="BN1371" s="1">
        <v>-1.0</v>
      </c>
      <c r="BO1371" s="1">
        <v>-1.0</v>
      </c>
      <c r="BP1371" s="1">
        <v>-1.0</v>
      </c>
      <c r="BQ1371" s="1">
        <v>-1.0</v>
      </c>
      <c r="BR1371" s="1">
        <v>-1.0</v>
      </c>
      <c r="BS1371" s="1">
        <v>-1.0</v>
      </c>
      <c r="BT1371" s="1">
        <v>-1.0</v>
      </c>
      <c r="BU1371" s="1">
        <v>1.0</v>
      </c>
      <c r="BV1371" s="1">
        <v>-1.0</v>
      </c>
      <c r="BW1371" s="1">
        <v>-1.0</v>
      </c>
      <c r="BX1371" s="1">
        <v>-1.0</v>
      </c>
      <c r="BY1371" s="1">
        <v>-1.0</v>
      </c>
      <c r="BZ1371" s="1">
        <v>-1.0</v>
      </c>
      <c r="CA1371" s="1">
        <v>-1.0</v>
      </c>
      <c r="CB1371" s="1">
        <v>-1.0</v>
      </c>
      <c r="CC1371" s="1">
        <v>-1.0</v>
      </c>
      <c r="CD1371" s="1">
        <v>46402.0</v>
      </c>
    </row>
    <row r="1372">
      <c r="A1372" s="1">
        <v>2.9535938E7</v>
      </c>
      <c r="B1372" s="1" t="s">
        <v>7485</v>
      </c>
      <c r="C1372" s="1" t="s">
        <v>7486</v>
      </c>
      <c r="D1372" s="1" t="s">
        <v>7487</v>
      </c>
      <c r="E1372" s="1" t="s">
        <v>85</v>
      </c>
      <c r="H1372" s="2" t="str">
        <f>- 10:30 pm - 8:30 am during week</f>
        <v>#ERROR!</v>
      </c>
      <c r="I1372" s="1">
        <v>501343.0</v>
      </c>
      <c r="J1372" s="1">
        <v>40644.0</v>
      </c>
      <c r="K1372" s="1" t="s">
        <v>272</v>
      </c>
      <c r="L1372" s="1">
        <v>0.5</v>
      </c>
      <c r="M1372" s="1">
        <v>0.0</v>
      </c>
      <c r="N1372" s="1">
        <v>3.0</v>
      </c>
      <c r="O1372" s="1">
        <v>0.0</v>
      </c>
      <c r="P1372" s="1" t="s">
        <v>89</v>
      </c>
      <c r="Q1372" s="1" t="s">
        <v>273</v>
      </c>
      <c r="R1372" s="1">
        <v>40.76328</v>
      </c>
      <c r="S1372" s="1">
        <v>-73.98942</v>
      </c>
      <c r="T1372" s="1" t="s">
        <v>91</v>
      </c>
      <c r="U1372" s="1" t="s">
        <v>113</v>
      </c>
      <c r="V1372" s="1">
        <v>2.0</v>
      </c>
      <c r="W1372" s="1">
        <v>1.0</v>
      </c>
      <c r="X1372" s="1">
        <v>1.0</v>
      </c>
      <c r="Y1372" s="1">
        <v>1.0</v>
      </c>
      <c r="Z1372" s="1" t="s">
        <v>93</v>
      </c>
      <c r="AA1372" s="1" t="s">
        <v>7488</v>
      </c>
      <c r="AB1372" s="1">
        <v>225.0</v>
      </c>
      <c r="AC1372" s="1">
        <v>1.0</v>
      </c>
      <c r="AD1372" s="1">
        <v>20.0</v>
      </c>
      <c r="AE1372" s="1">
        <v>3.0</v>
      </c>
      <c r="AF1372" s="1" t="s">
        <v>202</v>
      </c>
      <c r="AG1372" s="1">
        <v>1.0</v>
      </c>
      <c r="AH1372" s="1">
        <v>1.0</v>
      </c>
      <c r="AI1372" s="1">
        <v>12.0</v>
      </c>
      <c r="AJ1372" s="1">
        <v>30.0</v>
      </c>
      <c r="AK1372" s="1">
        <v>30.0</v>
      </c>
      <c r="AL1372" s="1">
        <v>2.0</v>
      </c>
      <c r="AM1372" s="1">
        <v>2.0</v>
      </c>
      <c r="AN1372" s="1">
        <v>100.0</v>
      </c>
      <c r="AO1372" s="1">
        <v>10.0</v>
      </c>
      <c r="AP1372" s="1">
        <v>10.0</v>
      </c>
      <c r="AQ1372" s="1">
        <v>10.0</v>
      </c>
      <c r="AR1372" s="1">
        <v>10.0</v>
      </c>
      <c r="AS1372" s="1">
        <v>10.0</v>
      </c>
      <c r="AT1372" s="1">
        <v>9.0</v>
      </c>
      <c r="AU1372" s="1">
        <v>0.0</v>
      </c>
      <c r="AV1372" s="1" t="s">
        <v>96</v>
      </c>
      <c r="AW1372" s="1">
        <v>2.0</v>
      </c>
      <c r="AX1372" s="1">
        <v>0.0</v>
      </c>
      <c r="AY1372" s="1">
        <v>2.0</v>
      </c>
      <c r="AZ1372" s="1">
        <v>0.0</v>
      </c>
      <c r="BA1372" s="1">
        <v>0.73</v>
      </c>
      <c r="BB1372" s="1">
        <v>-1.0</v>
      </c>
      <c r="BC1372" s="1">
        <v>1.0</v>
      </c>
      <c r="BD1372" s="1">
        <v>-1.0</v>
      </c>
      <c r="BE1372" s="1">
        <v>-1.0</v>
      </c>
      <c r="BF1372" s="1">
        <v>-1.0</v>
      </c>
      <c r="BG1372" s="1">
        <v>-1.0</v>
      </c>
      <c r="BH1372" s="1">
        <v>-1.0</v>
      </c>
      <c r="BI1372" s="1">
        <v>-1.0</v>
      </c>
      <c r="BJ1372" s="1">
        <v>1.0</v>
      </c>
      <c r="BK1372" s="1">
        <v>-1.0</v>
      </c>
      <c r="BL1372" s="1">
        <v>-1.0</v>
      </c>
      <c r="BM1372" s="1">
        <v>1.0</v>
      </c>
      <c r="BN1372" s="1">
        <v>-1.0</v>
      </c>
      <c r="BO1372" s="1">
        <v>-1.0</v>
      </c>
      <c r="BP1372" s="1">
        <v>-1.0</v>
      </c>
      <c r="BQ1372" s="1">
        <v>1.0</v>
      </c>
      <c r="BR1372" s="1">
        <v>-1.0</v>
      </c>
      <c r="BS1372" s="1">
        <v>-1.0</v>
      </c>
      <c r="BT1372" s="1">
        <v>-1.0</v>
      </c>
      <c r="BU1372" s="1">
        <v>1.0</v>
      </c>
      <c r="BV1372" s="1">
        <v>-1.0</v>
      </c>
      <c r="BW1372" s="1">
        <v>-1.0</v>
      </c>
      <c r="BX1372" s="1">
        <v>-1.0</v>
      </c>
      <c r="BY1372" s="1">
        <v>-1.0</v>
      </c>
      <c r="BZ1372" s="1">
        <v>-1.0</v>
      </c>
      <c r="CA1372" s="1">
        <v>-1.0</v>
      </c>
      <c r="CB1372" s="1">
        <v>-1.0</v>
      </c>
      <c r="CC1372" s="1">
        <v>-1.0</v>
      </c>
      <c r="CD1372" s="1">
        <v>46421.0</v>
      </c>
    </row>
    <row r="1373">
      <c r="A1373" s="1">
        <v>3.516329E7</v>
      </c>
      <c r="B1373" s="1" t="s">
        <v>7489</v>
      </c>
      <c r="C1373" s="1" t="s">
        <v>7490</v>
      </c>
      <c r="D1373" s="1" t="s">
        <v>7491</v>
      </c>
      <c r="E1373" s="1" t="s">
        <v>85</v>
      </c>
      <c r="F1373" s="1" t="s">
        <v>7492</v>
      </c>
      <c r="I1373" s="1">
        <v>1.6830841E7</v>
      </c>
      <c r="J1373" s="1">
        <v>41805.0</v>
      </c>
      <c r="K1373" s="1" t="s">
        <v>272</v>
      </c>
      <c r="L1373" s="1">
        <v>0.78</v>
      </c>
      <c r="M1373" s="1">
        <v>0.0</v>
      </c>
      <c r="N1373" s="1">
        <v>5.0</v>
      </c>
      <c r="O1373" s="1">
        <v>1.0</v>
      </c>
      <c r="P1373" s="1" t="s">
        <v>89</v>
      </c>
      <c r="Q1373" s="1" t="s">
        <v>90</v>
      </c>
      <c r="R1373" s="1">
        <v>40.76401</v>
      </c>
      <c r="S1373" s="1">
        <v>-73.98051</v>
      </c>
      <c r="T1373" s="1" t="s">
        <v>7493</v>
      </c>
      <c r="U1373" s="1" t="s">
        <v>113</v>
      </c>
      <c r="V1373" s="1">
        <v>5.0</v>
      </c>
      <c r="W1373" s="1">
        <v>1.0</v>
      </c>
      <c r="X1373" s="1">
        <v>1.0</v>
      </c>
      <c r="Y1373" s="1">
        <v>3.0</v>
      </c>
      <c r="Z1373" s="1" t="s">
        <v>93</v>
      </c>
      <c r="AA1373" s="1" t="s">
        <v>7494</v>
      </c>
      <c r="AB1373" s="1">
        <v>365.0</v>
      </c>
      <c r="AC1373" s="1">
        <v>1.0</v>
      </c>
      <c r="AD1373" s="1">
        <v>0.0</v>
      </c>
      <c r="AE1373" s="1">
        <v>1.0</v>
      </c>
      <c r="AF1373" s="1" t="s">
        <v>104</v>
      </c>
      <c r="AG1373" s="1">
        <v>1.0</v>
      </c>
      <c r="AH1373" s="1">
        <v>24.0</v>
      </c>
      <c r="AI1373" s="1">
        <v>50.0</v>
      </c>
      <c r="AJ1373" s="1">
        <v>75.0</v>
      </c>
      <c r="AK1373" s="1">
        <v>342.0</v>
      </c>
      <c r="AL1373" s="1">
        <v>1.0</v>
      </c>
      <c r="AM1373" s="1">
        <v>1.0</v>
      </c>
      <c r="AN1373" s="1">
        <v>100.0</v>
      </c>
      <c r="AO1373" s="1">
        <v>8.0</v>
      </c>
      <c r="AP1373" s="1">
        <v>10.0</v>
      </c>
      <c r="AQ1373" s="1">
        <v>10.0</v>
      </c>
      <c r="AR1373" s="1">
        <v>10.0</v>
      </c>
      <c r="AS1373" s="1">
        <v>10.0</v>
      </c>
      <c r="AT1373" s="1">
        <v>10.0</v>
      </c>
      <c r="AU1373" s="1">
        <v>0.0</v>
      </c>
      <c r="AV1373" s="1" t="s">
        <v>96</v>
      </c>
      <c r="AW1373" s="1">
        <v>5.0</v>
      </c>
      <c r="AX1373" s="1">
        <v>1.0</v>
      </c>
      <c r="AY1373" s="1">
        <v>4.0</v>
      </c>
      <c r="AZ1373" s="1">
        <v>0.0</v>
      </c>
      <c r="BA1373" s="1">
        <v>1.0</v>
      </c>
      <c r="BB1373" s="1">
        <v>-1.0</v>
      </c>
      <c r="BC1373" s="1">
        <v>1.0</v>
      </c>
      <c r="BD1373" s="1">
        <v>-1.0</v>
      </c>
      <c r="BE1373" s="1">
        <v>-1.0</v>
      </c>
      <c r="BF1373" s="1">
        <v>-1.0</v>
      </c>
      <c r="BG1373" s="1">
        <v>-1.0</v>
      </c>
      <c r="BH1373" s="1">
        <v>-1.0</v>
      </c>
      <c r="BI1373" s="1">
        <v>-1.0</v>
      </c>
      <c r="BJ1373" s="1">
        <v>1.0</v>
      </c>
      <c r="BK1373" s="1">
        <v>-1.0</v>
      </c>
      <c r="BL1373" s="1">
        <v>-1.0</v>
      </c>
      <c r="BM1373" s="1">
        <v>-1.0</v>
      </c>
      <c r="BN1373" s="1">
        <v>1.0</v>
      </c>
      <c r="BO1373" s="1">
        <v>1.0</v>
      </c>
      <c r="BP1373" s="1">
        <v>1.0</v>
      </c>
      <c r="BQ1373" s="1">
        <v>1.0</v>
      </c>
      <c r="BR1373" s="1">
        <v>-1.0</v>
      </c>
      <c r="BS1373" s="1">
        <v>-1.0</v>
      </c>
      <c r="BT1373" s="1">
        <v>-1.0</v>
      </c>
      <c r="BU1373" s="1">
        <v>1.0</v>
      </c>
      <c r="BV1373" s="1">
        <v>-1.0</v>
      </c>
      <c r="BW1373" s="1">
        <v>-1.0</v>
      </c>
      <c r="BX1373" s="1">
        <v>-1.0</v>
      </c>
      <c r="BY1373" s="1">
        <v>-1.0</v>
      </c>
      <c r="BZ1373" s="1">
        <v>1.0</v>
      </c>
      <c r="CA1373" s="1">
        <v>-1.0</v>
      </c>
      <c r="CB1373" s="1">
        <v>-1.0</v>
      </c>
      <c r="CC1373" s="1">
        <v>-1.0</v>
      </c>
      <c r="CD1373" s="1">
        <v>46442.0</v>
      </c>
    </row>
    <row r="1374">
      <c r="A1374" s="1">
        <v>3.365448E7</v>
      </c>
      <c r="B1374" s="1" t="s">
        <v>7495</v>
      </c>
      <c r="C1374" s="1" t="s">
        <v>7496</v>
      </c>
      <c r="D1374" s="1" t="s">
        <v>7497</v>
      </c>
      <c r="E1374" s="1" t="s">
        <v>85</v>
      </c>
      <c r="F1374" s="1" t="s">
        <v>7498</v>
      </c>
      <c r="G1374" s="1" t="s">
        <v>7499</v>
      </c>
      <c r="H1374" s="1" t="s">
        <v>7500</v>
      </c>
      <c r="I1374" s="1">
        <v>1.90246158E8</v>
      </c>
      <c r="J1374" s="1">
        <v>43238.0</v>
      </c>
      <c r="K1374" s="1" t="s">
        <v>88</v>
      </c>
      <c r="L1374" s="1">
        <v>1.0</v>
      </c>
      <c r="M1374" s="1">
        <v>0.0</v>
      </c>
      <c r="N1374" s="1">
        <v>4.0</v>
      </c>
      <c r="O1374" s="1">
        <v>0.0</v>
      </c>
      <c r="P1374" s="1" t="s">
        <v>813</v>
      </c>
      <c r="Q1374" s="1" t="s">
        <v>7501</v>
      </c>
      <c r="R1374" s="1">
        <v>40.64448</v>
      </c>
      <c r="S1374" s="1">
        <v>-74.08485</v>
      </c>
      <c r="T1374" s="1" t="s">
        <v>91</v>
      </c>
      <c r="U1374" s="1" t="s">
        <v>92</v>
      </c>
      <c r="V1374" s="1">
        <v>3.0</v>
      </c>
      <c r="W1374" s="1">
        <v>1.0</v>
      </c>
      <c r="X1374" s="1">
        <v>1.0</v>
      </c>
      <c r="Y1374" s="1">
        <v>1.0</v>
      </c>
      <c r="Z1374" s="1" t="s">
        <v>93</v>
      </c>
      <c r="AA1374" s="1" t="s">
        <v>7502</v>
      </c>
      <c r="AB1374" s="1">
        <v>68.0</v>
      </c>
      <c r="AC1374" s="1">
        <v>1.0</v>
      </c>
      <c r="AD1374" s="1">
        <v>0.0</v>
      </c>
      <c r="AE1374" s="1">
        <v>2.0</v>
      </c>
      <c r="AF1374" s="1" t="s">
        <v>137</v>
      </c>
      <c r="AG1374" s="1">
        <v>1.0</v>
      </c>
      <c r="AH1374" s="1">
        <v>11.0</v>
      </c>
      <c r="AI1374" s="1">
        <v>30.0</v>
      </c>
      <c r="AJ1374" s="1">
        <v>52.0</v>
      </c>
      <c r="AK1374" s="1">
        <v>65.0</v>
      </c>
      <c r="AL1374" s="1">
        <v>4.0</v>
      </c>
      <c r="AM1374" s="1">
        <v>4.0</v>
      </c>
      <c r="AN1374" s="1">
        <v>95.0</v>
      </c>
      <c r="AO1374" s="1">
        <v>10.0</v>
      </c>
      <c r="AP1374" s="1">
        <v>10.0</v>
      </c>
      <c r="AQ1374" s="1">
        <v>10.0</v>
      </c>
      <c r="AR1374" s="1">
        <v>10.0</v>
      </c>
      <c r="AS1374" s="1">
        <v>10.0</v>
      </c>
      <c r="AT1374" s="1">
        <v>10.0</v>
      </c>
      <c r="AU1374" s="1">
        <v>0.0</v>
      </c>
      <c r="AV1374" s="1" t="s">
        <v>117</v>
      </c>
      <c r="AW1374" s="1">
        <v>1.0</v>
      </c>
      <c r="AX1374" s="1">
        <v>1.0</v>
      </c>
      <c r="AY1374" s="1">
        <v>0.0</v>
      </c>
      <c r="AZ1374" s="1">
        <v>0.0</v>
      </c>
      <c r="BA1374" s="1">
        <v>1.97</v>
      </c>
      <c r="BB1374" s="1">
        <v>-1.0</v>
      </c>
      <c r="BC1374" s="1">
        <v>1.0</v>
      </c>
      <c r="BD1374" s="1">
        <v>-1.0</v>
      </c>
      <c r="BE1374" s="1">
        <v>-1.0</v>
      </c>
      <c r="BF1374" s="1">
        <v>-1.0</v>
      </c>
      <c r="BG1374" s="1">
        <v>-1.0</v>
      </c>
      <c r="BH1374" s="1">
        <v>-1.0</v>
      </c>
      <c r="BI1374" s="1">
        <v>-1.0</v>
      </c>
      <c r="BJ1374" s="1">
        <v>1.0</v>
      </c>
      <c r="BK1374" s="1">
        <v>-1.0</v>
      </c>
      <c r="BL1374" s="1">
        <v>-1.0</v>
      </c>
      <c r="BM1374" s="1">
        <v>1.0</v>
      </c>
      <c r="BN1374" s="1">
        <v>1.0</v>
      </c>
      <c r="BO1374" s="1">
        <v>-1.0</v>
      </c>
      <c r="BP1374" s="1">
        <v>-1.0</v>
      </c>
      <c r="BQ1374" s="1">
        <v>-1.0</v>
      </c>
      <c r="BR1374" s="1">
        <v>-1.0</v>
      </c>
      <c r="BS1374" s="1">
        <v>1.0</v>
      </c>
      <c r="BT1374" s="1">
        <v>-1.0</v>
      </c>
      <c r="BU1374" s="1">
        <v>1.0</v>
      </c>
      <c r="BV1374" s="1">
        <v>-1.0</v>
      </c>
      <c r="BW1374" s="1">
        <v>-1.0</v>
      </c>
      <c r="BX1374" s="1">
        <v>-1.0</v>
      </c>
      <c r="BY1374" s="1">
        <v>-1.0</v>
      </c>
      <c r="BZ1374" s="1">
        <v>-1.0</v>
      </c>
      <c r="CA1374" s="1">
        <v>-1.0</v>
      </c>
      <c r="CB1374" s="1">
        <v>-1.0</v>
      </c>
      <c r="CC1374" s="1">
        <v>-1.0</v>
      </c>
      <c r="CD1374" s="1">
        <v>46474.0</v>
      </c>
    </row>
    <row r="1375">
      <c r="A1375" s="1">
        <v>2.1700582E7</v>
      </c>
      <c r="B1375" s="1" t="s">
        <v>7503</v>
      </c>
      <c r="C1375" s="1" t="s">
        <v>7504</v>
      </c>
      <c r="D1375" s="1" t="s">
        <v>7505</v>
      </c>
      <c r="E1375" s="1" t="s">
        <v>85</v>
      </c>
      <c r="F1375" s="1" t="s">
        <v>7506</v>
      </c>
      <c r="G1375" s="1" t="s">
        <v>7507</v>
      </c>
      <c r="I1375" s="1">
        <v>8442344.0</v>
      </c>
      <c r="J1375" s="1">
        <v>41513.0</v>
      </c>
      <c r="M1375" s="1">
        <v>0.0</v>
      </c>
      <c r="N1375" s="1">
        <v>1.0</v>
      </c>
      <c r="O1375" s="1">
        <v>1.0</v>
      </c>
      <c r="P1375" s="1" t="s">
        <v>89</v>
      </c>
      <c r="Q1375" s="1" t="s">
        <v>613</v>
      </c>
      <c r="R1375" s="1">
        <v>40.79962</v>
      </c>
      <c r="S1375" s="1">
        <v>-73.95359</v>
      </c>
      <c r="T1375" s="1" t="s">
        <v>91</v>
      </c>
      <c r="U1375" s="1" t="s">
        <v>113</v>
      </c>
      <c r="V1375" s="1">
        <v>2.0</v>
      </c>
      <c r="W1375" s="1">
        <v>1.0</v>
      </c>
      <c r="X1375" s="1">
        <v>1.0</v>
      </c>
      <c r="Y1375" s="1">
        <v>1.0</v>
      </c>
      <c r="Z1375" s="1" t="s">
        <v>93</v>
      </c>
      <c r="AA1375" s="1" t="s">
        <v>7508</v>
      </c>
      <c r="AB1375" s="1">
        <v>125.0</v>
      </c>
      <c r="AC1375" s="1">
        <v>2.0</v>
      </c>
      <c r="AD1375" s="1">
        <v>75.0</v>
      </c>
      <c r="AE1375" s="1">
        <v>3.0</v>
      </c>
      <c r="AF1375" s="1" t="s">
        <v>429</v>
      </c>
      <c r="AG1375" s="1">
        <v>1.0</v>
      </c>
      <c r="AH1375" s="1">
        <v>0.0</v>
      </c>
      <c r="AI1375" s="1">
        <v>0.0</v>
      </c>
      <c r="AJ1375" s="1">
        <v>0.0</v>
      </c>
      <c r="AK1375" s="1">
        <v>0.0</v>
      </c>
      <c r="AL1375" s="1">
        <v>0.0</v>
      </c>
      <c r="AM1375" s="1">
        <v>0.0</v>
      </c>
      <c r="AU1375" s="1">
        <v>1.0</v>
      </c>
      <c r="AV1375" s="1" t="s">
        <v>96</v>
      </c>
      <c r="AW1375" s="1">
        <v>1.0</v>
      </c>
      <c r="AX1375" s="1">
        <v>0.0</v>
      </c>
      <c r="AY1375" s="1">
        <v>1.0</v>
      </c>
      <c r="AZ1375" s="1">
        <v>0.0</v>
      </c>
      <c r="BB1375" s="1">
        <v>-1.0</v>
      </c>
      <c r="BC1375" s="1">
        <v>1.0</v>
      </c>
      <c r="BD1375" s="1">
        <v>-1.0</v>
      </c>
      <c r="BE1375" s="1">
        <v>-1.0</v>
      </c>
      <c r="BF1375" s="1">
        <v>-1.0</v>
      </c>
      <c r="BG1375" s="1">
        <v>-1.0</v>
      </c>
      <c r="BH1375" s="1">
        <v>-1.0</v>
      </c>
      <c r="BI1375" s="1">
        <v>1.0</v>
      </c>
      <c r="BJ1375" s="1">
        <v>1.0</v>
      </c>
      <c r="BK1375" s="1">
        <v>-1.0</v>
      </c>
      <c r="BL1375" s="1">
        <v>-1.0</v>
      </c>
      <c r="BM1375" s="1">
        <v>-1.0</v>
      </c>
      <c r="BN1375" s="1">
        <v>-1.0</v>
      </c>
      <c r="BO1375" s="1">
        <v>-1.0</v>
      </c>
      <c r="BP1375" s="1">
        <v>-1.0</v>
      </c>
      <c r="BQ1375" s="1">
        <v>-1.0</v>
      </c>
      <c r="BR1375" s="1">
        <v>-1.0</v>
      </c>
      <c r="BS1375" s="1">
        <v>-1.0</v>
      </c>
      <c r="BT1375" s="1">
        <v>-1.0</v>
      </c>
      <c r="BU1375" s="1">
        <v>1.0</v>
      </c>
      <c r="BV1375" s="1">
        <v>-1.0</v>
      </c>
      <c r="BW1375" s="1">
        <v>1.0</v>
      </c>
      <c r="BX1375" s="1">
        <v>-1.0</v>
      </c>
      <c r="BY1375" s="1">
        <v>-1.0</v>
      </c>
      <c r="BZ1375" s="1">
        <v>-1.0</v>
      </c>
      <c r="CA1375" s="1">
        <v>-1.0</v>
      </c>
      <c r="CB1375" s="1">
        <v>-1.0</v>
      </c>
      <c r="CC1375" s="1">
        <v>-1.0</v>
      </c>
      <c r="CD1375" s="1">
        <v>46538.0</v>
      </c>
    </row>
    <row r="1376">
      <c r="A1376" s="1">
        <v>2754179.0</v>
      </c>
      <c r="B1376" s="1" t="s">
        <v>7509</v>
      </c>
      <c r="C1376" s="1" t="s">
        <v>7510</v>
      </c>
      <c r="D1376" s="1" t="s">
        <v>7511</v>
      </c>
      <c r="E1376" s="1" t="s">
        <v>85</v>
      </c>
      <c r="F1376" s="1" t="s">
        <v>7512</v>
      </c>
      <c r="G1376" s="1" t="s">
        <v>7513</v>
      </c>
      <c r="H1376" s="1" t="s">
        <v>7514</v>
      </c>
      <c r="I1376" s="1">
        <v>1.3347167E7</v>
      </c>
      <c r="J1376" s="1">
        <v>41718.0</v>
      </c>
      <c r="K1376" s="1" t="s">
        <v>134</v>
      </c>
      <c r="L1376" s="1">
        <v>0.97</v>
      </c>
      <c r="M1376" s="1">
        <v>0.0</v>
      </c>
      <c r="N1376" s="1">
        <v>29.0</v>
      </c>
      <c r="O1376" s="1">
        <v>1.0</v>
      </c>
      <c r="P1376" s="1" t="s">
        <v>89</v>
      </c>
      <c r="Q1376" s="1" t="s">
        <v>587</v>
      </c>
      <c r="R1376" s="1">
        <v>40.77249</v>
      </c>
      <c r="S1376" s="1">
        <v>-73.95756</v>
      </c>
      <c r="T1376" s="1" t="s">
        <v>91</v>
      </c>
      <c r="U1376" s="1" t="s">
        <v>92</v>
      </c>
      <c r="V1376" s="1">
        <v>2.0</v>
      </c>
      <c r="W1376" s="1">
        <v>1.0</v>
      </c>
      <c r="X1376" s="1">
        <v>1.0</v>
      </c>
      <c r="Y1376" s="1">
        <v>1.0</v>
      </c>
      <c r="Z1376" s="1" t="s">
        <v>93</v>
      </c>
      <c r="AA1376" s="1" t="s">
        <v>7515</v>
      </c>
      <c r="AB1376" s="1">
        <v>117.0</v>
      </c>
      <c r="AC1376" s="1">
        <v>1.0</v>
      </c>
      <c r="AD1376" s="1">
        <v>0.0</v>
      </c>
      <c r="AE1376" s="1">
        <v>30.0</v>
      </c>
      <c r="AF1376" s="1" t="s">
        <v>904</v>
      </c>
      <c r="AG1376" s="1">
        <v>1.0</v>
      </c>
      <c r="AH1376" s="1">
        <v>14.0</v>
      </c>
      <c r="AI1376" s="1">
        <v>14.0</v>
      </c>
      <c r="AJ1376" s="1">
        <v>23.0</v>
      </c>
      <c r="AK1376" s="1">
        <v>298.0</v>
      </c>
      <c r="AL1376" s="1">
        <v>3.0</v>
      </c>
      <c r="AM1376" s="1">
        <v>0.0</v>
      </c>
      <c r="AN1376" s="1">
        <v>100.0</v>
      </c>
      <c r="AO1376" s="1">
        <v>10.0</v>
      </c>
      <c r="AP1376" s="1">
        <v>9.0</v>
      </c>
      <c r="AQ1376" s="1">
        <v>10.0</v>
      </c>
      <c r="AR1376" s="1">
        <v>10.0</v>
      </c>
      <c r="AS1376" s="1">
        <v>10.0</v>
      </c>
      <c r="AT1376" s="1">
        <v>9.0</v>
      </c>
      <c r="AU1376" s="1">
        <v>0.0</v>
      </c>
      <c r="AV1376" s="1" t="s">
        <v>96</v>
      </c>
      <c r="AW1376" s="1">
        <v>29.0</v>
      </c>
      <c r="AX1376" s="1">
        <v>29.0</v>
      </c>
      <c r="AY1376" s="1">
        <v>0.0</v>
      </c>
      <c r="AZ1376" s="1">
        <v>0.0</v>
      </c>
      <c r="BA1376" s="1">
        <v>0.09</v>
      </c>
      <c r="BB1376" s="1">
        <v>-1.0</v>
      </c>
      <c r="BC1376" s="1">
        <v>1.0</v>
      </c>
      <c r="BD1376" s="1">
        <v>-1.0</v>
      </c>
      <c r="BE1376" s="1">
        <v>-1.0</v>
      </c>
      <c r="BF1376" s="1">
        <v>-1.0</v>
      </c>
      <c r="BG1376" s="1">
        <v>-1.0</v>
      </c>
      <c r="BH1376" s="1">
        <v>-1.0</v>
      </c>
      <c r="BI1376" s="1">
        <v>-1.0</v>
      </c>
      <c r="BJ1376" s="1">
        <v>1.0</v>
      </c>
      <c r="BK1376" s="1">
        <v>-1.0</v>
      </c>
      <c r="BL1376" s="1">
        <v>-1.0</v>
      </c>
      <c r="BM1376" s="1">
        <v>-1.0</v>
      </c>
      <c r="BN1376" s="1">
        <v>-1.0</v>
      </c>
      <c r="BO1376" s="1">
        <v>-1.0</v>
      </c>
      <c r="BP1376" s="1">
        <v>1.0</v>
      </c>
      <c r="BQ1376" s="1">
        <v>1.0</v>
      </c>
      <c r="BR1376" s="1">
        <v>-1.0</v>
      </c>
      <c r="BS1376" s="1">
        <v>-1.0</v>
      </c>
      <c r="BT1376" s="1">
        <v>-1.0</v>
      </c>
      <c r="BU1376" s="1">
        <v>1.0</v>
      </c>
      <c r="BV1376" s="1">
        <v>1.0</v>
      </c>
      <c r="BW1376" s="1">
        <v>-1.0</v>
      </c>
      <c r="BX1376" s="1">
        <v>-1.0</v>
      </c>
      <c r="BY1376" s="1">
        <v>-1.0</v>
      </c>
      <c r="BZ1376" s="1">
        <v>1.0</v>
      </c>
      <c r="CA1376" s="1">
        <v>-1.0</v>
      </c>
      <c r="CB1376" s="1">
        <v>-1.0</v>
      </c>
      <c r="CC1376" s="1">
        <v>-1.0</v>
      </c>
      <c r="CD1376" s="1">
        <v>46621.0</v>
      </c>
    </row>
    <row r="1377">
      <c r="A1377" s="1">
        <v>2.2278389E7</v>
      </c>
      <c r="B1377" s="1" t="s">
        <v>7516</v>
      </c>
      <c r="C1377" s="1" t="s">
        <v>7517</v>
      </c>
      <c r="D1377" s="1" t="s">
        <v>7517</v>
      </c>
      <c r="E1377" s="1" t="s">
        <v>85</v>
      </c>
      <c r="I1377" s="1">
        <v>1.8616281E7</v>
      </c>
      <c r="J1377" s="1">
        <v>41842.0</v>
      </c>
      <c r="M1377" s="1">
        <v>0.0</v>
      </c>
      <c r="N1377" s="1">
        <v>1.0</v>
      </c>
      <c r="O1377" s="1">
        <v>1.0</v>
      </c>
      <c r="P1377" s="1" t="s">
        <v>123</v>
      </c>
      <c r="Q1377" s="1" t="s">
        <v>124</v>
      </c>
      <c r="R1377" s="1">
        <v>40.7145299999999</v>
      </c>
      <c r="S1377" s="1">
        <v>-73.96038</v>
      </c>
      <c r="T1377" s="1" t="s">
        <v>91</v>
      </c>
      <c r="U1377" s="1" t="s">
        <v>113</v>
      </c>
      <c r="V1377" s="1">
        <v>2.0</v>
      </c>
      <c r="W1377" s="1">
        <v>1.0</v>
      </c>
      <c r="X1377" s="1">
        <v>1.0</v>
      </c>
      <c r="Y1377" s="1">
        <v>1.0</v>
      </c>
      <c r="Z1377" s="1" t="s">
        <v>93</v>
      </c>
      <c r="AA1377" s="1" t="s">
        <v>7518</v>
      </c>
      <c r="AB1377" s="1">
        <v>100.0</v>
      </c>
      <c r="AC1377" s="1">
        <v>1.0</v>
      </c>
      <c r="AD1377" s="1">
        <v>20.0</v>
      </c>
      <c r="AE1377" s="1">
        <v>1.0</v>
      </c>
      <c r="AF1377" s="1" t="s">
        <v>549</v>
      </c>
      <c r="AG1377" s="1">
        <v>1.0</v>
      </c>
      <c r="AH1377" s="1">
        <v>0.0</v>
      </c>
      <c r="AI1377" s="1">
        <v>0.0</v>
      </c>
      <c r="AJ1377" s="1">
        <v>0.0</v>
      </c>
      <c r="AK1377" s="1">
        <v>0.0</v>
      </c>
      <c r="AL1377" s="1">
        <v>10.0</v>
      </c>
      <c r="AM1377" s="1">
        <v>5.0</v>
      </c>
      <c r="AN1377" s="1">
        <v>100.0</v>
      </c>
      <c r="AO1377" s="1">
        <v>10.0</v>
      </c>
      <c r="AP1377" s="1">
        <v>10.0</v>
      </c>
      <c r="AQ1377" s="1">
        <v>10.0</v>
      </c>
      <c r="AR1377" s="1">
        <v>10.0</v>
      </c>
      <c r="AS1377" s="1">
        <v>10.0</v>
      </c>
      <c r="AT1377" s="1">
        <v>10.0</v>
      </c>
      <c r="AU1377" s="1">
        <v>1.0</v>
      </c>
      <c r="AV1377" s="1" t="s">
        <v>105</v>
      </c>
      <c r="AW1377" s="1">
        <v>1.0</v>
      </c>
      <c r="AX1377" s="1">
        <v>0.0</v>
      </c>
      <c r="AY1377" s="1">
        <v>1.0</v>
      </c>
      <c r="AZ1377" s="1">
        <v>0.0</v>
      </c>
      <c r="BA1377" s="1">
        <v>0.53</v>
      </c>
      <c r="BB1377" s="1">
        <v>-1.0</v>
      </c>
      <c r="BC1377" s="1">
        <v>1.0</v>
      </c>
      <c r="BD1377" s="1">
        <v>-1.0</v>
      </c>
      <c r="BE1377" s="1">
        <v>-1.0</v>
      </c>
      <c r="BF1377" s="1">
        <v>-1.0</v>
      </c>
      <c r="BG1377" s="1">
        <v>-1.0</v>
      </c>
      <c r="BH1377" s="1">
        <v>-1.0</v>
      </c>
      <c r="BI1377" s="1">
        <v>-1.0</v>
      </c>
      <c r="BJ1377" s="1">
        <v>-1.0</v>
      </c>
      <c r="BK1377" s="1">
        <v>-1.0</v>
      </c>
      <c r="BL1377" s="1">
        <v>-1.0</v>
      </c>
      <c r="BM1377" s="1">
        <v>1.0</v>
      </c>
      <c r="BN1377" s="1">
        <v>1.0</v>
      </c>
      <c r="BO1377" s="1">
        <v>-1.0</v>
      </c>
      <c r="BP1377" s="1">
        <v>-1.0</v>
      </c>
      <c r="BQ1377" s="1">
        <v>-1.0</v>
      </c>
      <c r="BR1377" s="1">
        <v>-1.0</v>
      </c>
      <c r="BS1377" s="1">
        <v>-1.0</v>
      </c>
      <c r="BT1377" s="1">
        <v>-1.0</v>
      </c>
      <c r="BU1377" s="1">
        <v>1.0</v>
      </c>
      <c r="BV1377" s="1">
        <v>-1.0</v>
      </c>
      <c r="BW1377" s="1">
        <v>-1.0</v>
      </c>
      <c r="BX1377" s="1">
        <v>-1.0</v>
      </c>
      <c r="BY1377" s="1">
        <v>-1.0</v>
      </c>
      <c r="BZ1377" s="1">
        <v>-1.0</v>
      </c>
      <c r="CA1377" s="1">
        <v>-1.0</v>
      </c>
      <c r="CB1377" s="1">
        <v>-1.0</v>
      </c>
      <c r="CC1377" s="1">
        <v>-1.0</v>
      </c>
      <c r="CD1377" s="1">
        <v>46624.0</v>
      </c>
    </row>
    <row r="1378">
      <c r="A1378" s="1">
        <v>5384774.0</v>
      </c>
      <c r="B1378" s="1" t="s">
        <v>7519</v>
      </c>
      <c r="C1378" s="1" t="s">
        <v>7520</v>
      </c>
      <c r="D1378" s="1" t="s">
        <v>7521</v>
      </c>
      <c r="E1378" s="1" t="s">
        <v>85</v>
      </c>
      <c r="F1378" s="1" t="s">
        <v>3474</v>
      </c>
      <c r="G1378" s="1" t="s">
        <v>3475</v>
      </c>
      <c r="H1378" s="1" t="s">
        <v>7522</v>
      </c>
      <c r="I1378" s="1">
        <v>2.6377263E7</v>
      </c>
      <c r="J1378" s="1">
        <v>42023.0</v>
      </c>
      <c r="K1378" s="1" t="s">
        <v>88</v>
      </c>
      <c r="L1378" s="1">
        <v>0.94</v>
      </c>
      <c r="M1378" s="1">
        <v>1.0</v>
      </c>
      <c r="N1378" s="1">
        <v>50.0</v>
      </c>
      <c r="O1378" s="1">
        <v>1.0</v>
      </c>
      <c r="P1378" s="1" t="s">
        <v>7523</v>
      </c>
      <c r="Q1378" s="1" t="s">
        <v>1689</v>
      </c>
      <c r="R1378" s="1">
        <v>40.5969599999999</v>
      </c>
      <c r="S1378" s="1">
        <v>-73.75524</v>
      </c>
      <c r="T1378" s="1" t="s">
        <v>91</v>
      </c>
      <c r="U1378" s="1" t="s">
        <v>113</v>
      </c>
      <c r="V1378" s="1">
        <v>2.0</v>
      </c>
      <c r="W1378" s="1">
        <v>2.0</v>
      </c>
      <c r="X1378" s="1">
        <v>1.0</v>
      </c>
      <c r="Y1378" s="1">
        <v>1.0</v>
      </c>
      <c r="Z1378" s="1" t="s">
        <v>93</v>
      </c>
      <c r="AA1378" s="1" t="s">
        <v>7524</v>
      </c>
      <c r="AB1378" s="1">
        <v>42.0</v>
      </c>
      <c r="AC1378" s="1">
        <v>1.0</v>
      </c>
      <c r="AD1378" s="1">
        <v>7.0</v>
      </c>
      <c r="AE1378" s="1">
        <v>6.0</v>
      </c>
      <c r="AF1378" s="1" t="s">
        <v>95</v>
      </c>
      <c r="AG1378" s="1">
        <v>1.0</v>
      </c>
      <c r="AH1378" s="1">
        <v>0.0</v>
      </c>
      <c r="AI1378" s="1">
        <v>0.0</v>
      </c>
      <c r="AJ1378" s="1">
        <v>0.0</v>
      </c>
      <c r="AK1378" s="1">
        <v>151.0</v>
      </c>
      <c r="AL1378" s="1">
        <v>2.0</v>
      </c>
      <c r="AM1378" s="1">
        <v>0.0</v>
      </c>
      <c r="AN1378" s="1">
        <v>100.0</v>
      </c>
      <c r="AO1378" s="1">
        <v>10.0</v>
      </c>
      <c r="AP1378" s="1">
        <v>10.0</v>
      </c>
      <c r="AQ1378" s="1">
        <v>10.0</v>
      </c>
      <c r="AR1378" s="1">
        <v>10.0</v>
      </c>
      <c r="AS1378" s="1">
        <v>9.0</v>
      </c>
      <c r="AT1378" s="1">
        <v>10.0</v>
      </c>
      <c r="AU1378" s="1">
        <v>0.0</v>
      </c>
      <c r="AV1378" s="1" t="s">
        <v>96</v>
      </c>
      <c r="AW1378" s="1">
        <v>43.0</v>
      </c>
      <c r="AX1378" s="1">
        <v>0.0</v>
      </c>
      <c r="AY1378" s="1">
        <v>43.0</v>
      </c>
      <c r="AZ1378" s="1">
        <v>0.0</v>
      </c>
      <c r="BA1378" s="1">
        <v>0.04</v>
      </c>
      <c r="BB1378" s="1">
        <v>-1.0</v>
      </c>
      <c r="BC1378" s="1">
        <v>1.0</v>
      </c>
      <c r="BD1378" s="1">
        <v>-1.0</v>
      </c>
      <c r="BE1378" s="1">
        <v>-1.0</v>
      </c>
      <c r="BF1378" s="1">
        <v>-1.0</v>
      </c>
      <c r="BG1378" s="1">
        <v>-1.0</v>
      </c>
      <c r="BH1378" s="1">
        <v>-1.0</v>
      </c>
      <c r="BI1378" s="1">
        <v>-1.0</v>
      </c>
      <c r="BJ1378" s="1">
        <v>1.0</v>
      </c>
      <c r="BK1378" s="1">
        <v>-1.0</v>
      </c>
      <c r="BL1378" s="1">
        <v>-1.0</v>
      </c>
      <c r="BM1378" s="1">
        <v>1.0</v>
      </c>
      <c r="BN1378" s="1">
        <v>-1.0</v>
      </c>
      <c r="BO1378" s="1">
        <v>-1.0</v>
      </c>
      <c r="BP1378" s="1">
        <v>-1.0</v>
      </c>
      <c r="BQ1378" s="1">
        <v>1.0</v>
      </c>
      <c r="BR1378" s="1">
        <v>-1.0</v>
      </c>
      <c r="BS1378" s="1">
        <v>-1.0</v>
      </c>
      <c r="BT1378" s="1">
        <v>-1.0</v>
      </c>
      <c r="BU1378" s="1">
        <v>1.0</v>
      </c>
      <c r="BV1378" s="1">
        <v>-1.0</v>
      </c>
      <c r="BW1378" s="1">
        <v>-1.0</v>
      </c>
      <c r="BX1378" s="1">
        <v>-1.0</v>
      </c>
      <c r="BY1378" s="1">
        <v>-1.0</v>
      </c>
      <c r="BZ1378" s="1">
        <v>-1.0</v>
      </c>
      <c r="CA1378" s="1">
        <v>-1.0</v>
      </c>
      <c r="CB1378" s="1">
        <v>-1.0</v>
      </c>
      <c r="CC1378" s="1">
        <v>-1.0</v>
      </c>
      <c r="CD1378" s="1">
        <v>46633.0</v>
      </c>
    </row>
    <row r="1379">
      <c r="A1379" s="1">
        <v>1.6339429E7</v>
      </c>
      <c r="B1379" s="1" t="s">
        <v>7525</v>
      </c>
      <c r="C1379" s="1" t="s">
        <v>7526</v>
      </c>
      <c r="D1379" s="1" t="s">
        <v>7526</v>
      </c>
      <c r="E1379" s="1" t="s">
        <v>85</v>
      </c>
      <c r="I1379" s="1">
        <v>1.0697772E8</v>
      </c>
      <c r="J1379" s="1">
        <v>42716.0</v>
      </c>
      <c r="M1379" s="1">
        <v>0.0</v>
      </c>
      <c r="N1379" s="1">
        <v>1.0</v>
      </c>
      <c r="O1379" s="1">
        <v>1.0</v>
      </c>
      <c r="P1379" s="1" t="s">
        <v>123</v>
      </c>
      <c r="Q1379" s="1" t="s">
        <v>819</v>
      </c>
      <c r="R1379" s="1">
        <v>40.67711</v>
      </c>
      <c r="S1379" s="1">
        <v>-73.9969199999999</v>
      </c>
      <c r="T1379" s="1" t="s">
        <v>91</v>
      </c>
      <c r="U1379" s="1" t="s">
        <v>113</v>
      </c>
      <c r="V1379" s="1">
        <v>1.0</v>
      </c>
      <c r="W1379" s="1">
        <v>2.0</v>
      </c>
      <c r="X1379" s="1">
        <v>1.0</v>
      </c>
      <c r="Y1379" s="1">
        <v>1.0</v>
      </c>
      <c r="Z1379" s="1" t="s">
        <v>93</v>
      </c>
      <c r="AA1379" s="1" t="s">
        <v>7527</v>
      </c>
      <c r="AB1379" s="1">
        <v>50.0</v>
      </c>
      <c r="AC1379" s="1">
        <v>1.0</v>
      </c>
      <c r="AD1379" s="1">
        <v>0.0</v>
      </c>
      <c r="AE1379" s="1">
        <v>2.0</v>
      </c>
      <c r="AF1379" s="1" t="s">
        <v>116</v>
      </c>
      <c r="AG1379" s="1">
        <v>1.0</v>
      </c>
      <c r="AH1379" s="1">
        <v>0.0</v>
      </c>
      <c r="AI1379" s="1">
        <v>0.0</v>
      </c>
      <c r="AJ1379" s="1">
        <v>0.0</v>
      </c>
      <c r="AK1379" s="1">
        <v>0.0</v>
      </c>
      <c r="AL1379" s="1">
        <v>2.0</v>
      </c>
      <c r="AM1379" s="1">
        <v>0.0</v>
      </c>
      <c r="AN1379" s="1">
        <v>90.0</v>
      </c>
      <c r="AO1379" s="1">
        <v>10.0</v>
      </c>
      <c r="AP1379" s="1">
        <v>7.0</v>
      </c>
      <c r="AQ1379" s="1">
        <v>10.0</v>
      </c>
      <c r="AR1379" s="1">
        <v>10.0</v>
      </c>
      <c r="AS1379" s="1">
        <v>10.0</v>
      </c>
      <c r="AT1379" s="1">
        <v>9.0</v>
      </c>
      <c r="AU1379" s="1">
        <v>0.0</v>
      </c>
      <c r="AV1379" s="1" t="s">
        <v>105</v>
      </c>
      <c r="AW1379" s="1">
        <v>1.0</v>
      </c>
      <c r="AX1379" s="1">
        <v>0.0</v>
      </c>
      <c r="AY1379" s="1">
        <v>1.0</v>
      </c>
      <c r="AZ1379" s="1">
        <v>0.0</v>
      </c>
      <c r="BA1379" s="1">
        <v>0.07</v>
      </c>
      <c r="BB1379" s="1">
        <v>-1.0</v>
      </c>
      <c r="BC1379" s="1">
        <v>1.0</v>
      </c>
      <c r="BD1379" s="1">
        <v>-1.0</v>
      </c>
      <c r="BE1379" s="1">
        <v>-1.0</v>
      </c>
      <c r="BF1379" s="1">
        <v>-1.0</v>
      </c>
      <c r="BG1379" s="1">
        <v>-1.0</v>
      </c>
      <c r="BH1379" s="1">
        <v>-1.0</v>
      </c>
      <c r="BI1379" s="1">
        <v>-1.0</v>
      </c>
      <c r="BJ1379" s="1">
        <v>1.0</v>
      </c>
      <c r="BK1379" s="1">
        <v>-1.0</v>
      </c>
      <c r="BL1379" s="1">
        <v>-1.0</v>
      </c>
      <c r="BM1379" s="1">
        <v>-1.0</v>
      </c>
      <c r="BN1379" s="1">
        <v>-1.0</v>
      </c>
      <c r="BO1379" s="1">
        <v>-1.0</v>
      </c>
      <c r="BP1379" s="1">
        <v>-1.0</v>
      </c>
      <c r="BQ1379" s="1">
        <v>-1.0</v>
      </c>
      <c r="BR1379" s="1">
        <v>-1.0</v>
      </c>
      <c r="BS1379" s="1">
        <v>-1.0</v>
      </c>
      <c r="BT1379" s="1">
        <v>-1.0</v>
      </c>
      <c r="BU1379" s="1">
        <v>1.0</v>
      </c>
      <c r="BV1379" s="1">
        <v>-1.0</v>
      </c>
      <c r="BW1379" s="1">
        <v>-1.0</v>
      </c>
      <c r="BX1379" s="1">
        <v>-1.0</v>
      </c>
      <c r="BY1379" s="1">
        <v>-1.0</v>
      </c>
      <c r="BZ1379" s="1">
        <v>-1.0</v>
      </c>
      <c r="CA1379" s="1">
        <v>-1.0</v>
      </c>
      <c r="CB1379" s="1">
        <v>-1.0</v>
      </c>
      <c r="CC1379" s="1">
        <v>-1.0</v>
      </c>
      <c r="CD1379" s="1">
        <v>46670.0</v>
      </c>
    </row>
    <row r="1380">
      <c r="A1380" s="1">
        <v>3.5487169E7</v>
      </c>
      <c r="B1380" s="1" t="s">
        <v>7528</v>
      </c>
      <c r="C1380" s="1" t="s">
        <v>7529</v>
      </c>
      <c r="D1380" s="1" t="s">
        <v>7530</v>
      </c>
      <c r="E1380" s="1" t="s">
        <v>85</v>
      </c>
      <c r="G1380" s="1" t="s">
        <v>7531</v>
      </c>
      <c r="H1380" s="1" t="s">
        <v>7532</v>
      </c>
      <c r="I1380" s="1">
        <v>2.48161322E8</v>
      </c>
      <c r="J1380" s="1">
        <v>43535.0</v>
      </c>
      <c r="K1380" s="1" t="s">
        <v>88</v>
      </c>
      <c r="L1380" s="1">
        <v>1.0</v>
      </c>
      <c r="M1380" s="1">
        <v>0.0</v>
      </c>
      <c r="N1380" s="1">
        <v>22.0</v>
      </c>
      <c r="O1380" s="1">
        <v>0.0</v>
      </c>
      <c r="P1380" s="1" t="s">
        <v>123</v>
      </c>
      <c r="Q1380" s="1" t="s">
        <v>124</v>
      </c>
      <c r="R1380" s="1">
        <v>40.70109</v>
      </c>
      <c r="S1380" s="1">
        <v>-73.93952</v>
      </c>
      <c r="T1380" s="1" t="s">
        <v>91</v>
      </c>
      <c r="U1380" s="1" t="s">
        <v>113</v>
      </c>
      <c r="V1380" s="1">
        <v>2.0</v>
      </c>
      <c r="W1380" s="1">
        <v>1.0</v>
      </c>
      <c r="X1380" s="1">
        <v>1.0</v>
      </c>
      <c r="Y1380" s="1">
        <v>1.0</v>
      </c>
      <c r="Z1380" s="1" t="s">
        <v>93</v>
      </c>
      <c r="AA1380" s="1" t="s">
        <v>7533</v>
      </c>
      <c r="AB1380" s="1">
        <v>79.0</v>
      </c>
      <c r="AC1380" s="1">
        <v>1.0</v>
      </c>
      <c r="AD1380" s="1">
        <v>15.0</v>
      </c>
      <c r="AE1380" s="1">
        <v>30.0</v>
      </c>
      <c r="AF1380" s="1" t="s">
        <v>202</v>
      </c>
      <c r="AG1380" s="1">
        <v>1.0</v>
      </c>
      <c r="AH1380" s="1">
        <v>30.0</v>
      </c>
      <c r="AI1380" s="1">
        <v>60.0</v>
      </c>
      <c r="AJ1380" s="1">
        <v>90.0</v>
      </c>
      <c r="AK1380" s="1">
        <v>365.0</v>
      </c>
      <c r="AL1380" s="1">
        <v>0.0</v>
      </c>
      <c r="AM1380" s="1">
        <v>0.0</v>
      </c>
      <c r="AU1380" s="1">
        <v>0.0</v>
      </c>
      <c r="AV1380" s="1" t="s">
        <v>96</v>
      </c>
      <c r="AW1380" s="1">
        <v>14.0</v>
      </c>
      <c r="AX1380" s="1">
        <v>0.0</v>
      </c>
      <c r="AY1380" s="1">
        <v>6.0</v>
      </c>
      <c r="AZ1380" s="1">
        <v>8.0</v>
      </c>
      <c r="BB1380" s="1">
        <v>-1.0</v>
      </c>
      <c r="BC1380" s="1">
        <v>1.0</v>
      </c>
      <c r="BD1380" s="1">
        <v>-1.0</v>
      </c>
      <c r="BE1380" s="1">
        <v>-1.0</v>
      </c>
      <c r="BF1380" s="1">
        <v>-1.0</v>
      </c>
      <c r="BG1380" s="1">
        <v>-1.0</v>
      </c>
      <c r="BH1380" s="1">
        <v>-1.0</v>
      </c>
      <c r="BI1380" s="1">
        <v>-1.0</v>
      </c>
      <c r="BJ1380" s="1">
        <v>1.0</v>
      </c>
      <c r="BK1380" s="1">
        <v>-1.0</v>
      </c>
      <c r="BL1380" s="1">
        <v>-1.0</v>
      </c>
      <c r="BM1380" s="1">
        <v>1.0</v>
      </c>
      <c r="BN1380" s="1">
        <v>-1.0</v>
      </c>
      <c r="BO1380" s="1">
        <v>-1.0</v>
      </c>
      <c r="BP1380" s="1">
        <v>-1.0</v>
      </c>
      <c r="BQ1380" s="1">
        <v>-1.0</v>
      </c>
      <c r="BR1380" s="1">
        <v>-1.0</v>
      </c>
      <c r="BS1380" s="1">
        <v>-1.0</v>
      </c>
      <c r="BT1380" s="1">
        <v>-1.0</v>
      </c>
      <c r="BU1380" s="1">
        <v>1.0</v>
      </c>
      <c r="BV1380" s="1">
        <v>-1.0</v>
      </c>
      <c r="BW1380" s="1">
        <v>-1.0</v>
      </c>
      <c r="BX1380" s="1">
        <v>-1.0</v>
      </c>
      <c r="BY1380" s="1">
        <v>-1.0</v>
      </c>
      <c r="BZ1380" s="1">
        <v>-1.0</v>
      </c>
      <c r="CA1380" s="1">
        <v>-1.0</v>
      </c>
      <c r="CB1380" s="1">
        <v>-1.0</v>
      </c>
      <c r="CC1380" s="1">
        <v>-1.0</v>
      </c>
      <c r="CD1380" s="1">
        <v>46687.0</v>
      </c>
    </row>
    <row r="1381">
      <c r="A1381" s="1">
        <v>3.5808986E7</v>
      </c>
      <c r="B1381" s="1" t="s">
        <v>7534</v>
      </c>
      <c r="C1381" s="1" t="s">
        <v>7535</v>
      </c>
      <c r="D1381" s="1" t="s">
        <v>7535</v>
      </c>
      <c r="E1381" s="1" t="s">
        <v>85</v>
      </c>
      <c r="I1381" s="1">
        <v>2.4342773E7</v>
      </c>
      <c r="J1381" s="1">
        <v>41973.0</v>
      </c>
      <c r="K1381" s="1" t="s">
        <v>134</v>
      </c>
      <c r="L1381" s="1">
        <v>1.0</v>
      </c>
      <c r="M1381" s="1">
        <v>0.0</v>
      </c>
      <c r="N1381" s="1">
        <v>0.0</v>
      </c>
      <c r="O1381" s="1">
        <v>0.0</v>
      </c>
      <c r="P1381" s="1" t="s">
        <v>123</v>
      </c>
      <c r="Q1381" s="1" t="s">
        <v>519</v>
      </c>
      <c r="R1381" s="1">
        <v>40.70534</v>
      </c>
      <c r="S1381" s="1">
        <v>-73.92357</v>
      </c>
      <c r="T1381" s="1" t="s">
        <v>91</v>
      </c>
      <c r="U1381" s="1" t="s">
        <v>113</v>
      </c>
      <c r="V1381" s="1">
        <v>2.0</v>
      </c>
      <c r="W1381" s="1">
        <v>1.0</v>
      </c>
      <c r="X1381" s="1">
        <v>1.0</v>
      </c>
      <c r="Y1381" s="1">
        <v>1.0</v>
      </c>
      <c r="Z1381" s="1" t="s">
        <v>93</v>
      </c>
      <c r="AA1381" s="1" t="s">
        <v>7536</v>
      </c>
      <c r="AB1381" s="1">
        <v>65.0</v>
      </c>
      <c r="AC1381" s="1">
        <v>1.0</v>
      </c>
      <c r="AD1381" s="1">
        <v>0.0</v>
      </c>
      <c r="AE1381" s="1">
        <v>1.0</v>
      </c>
      <c r="AF1381" s="1" t="s">
        <v>202</v>
      </c>
      <c r="AG1381" s="1">
        <v>1.0</v>
      </c>
      <c r="AH1381" s="1">
        <v>0.0</v>
      </c>
      <c r="AI1381" s="1">
        <v>0.0</v>
      </c>
      <c r="AJ1381" s="1">
        <v>0.0</v>
      </c>
      <c r="AK1381" s="1">
        <v>188.0</v>
      </c>
      <c r="AL1381" s="1">
        <v>1.0</v>
      </c>
      <c r="AM1381" s="1">
        <v>1.0</v>
      </c>
      <c r="AN1381" s="1">
        <v>100.0</v>
      </c>
      <c r="AO1381" s="1">
        <v>10.0</v>
      </c>
      <c r="AP1381" s="1">
        <v>8.0</v>
      </c>
      <c r="AQ1381" s="1">
        <v>10.0</v>
      </c>
      <c r="AR1381" s="1">
        <v>10.0</v>
      </c>
      <c r="AS1381" s="1">
        <v>10.0</v>
      </c>
      <c r="AT1381" s="1">
        <v>10.0</v>
      </c>
      <c r="AU1381" s="1">
        <v>1.0</v>
      </c>
      <c r="AV1381" s="1" t="s">
        <v>105</v>
      </c>
      <c r="AW1381" s="1">
        <v>1.0</v>
      </c>
      <c r="AX1381" s="1">
        <v>0.0</v>
      </c>
      <c r="AY1381" s="1">
        <v>1.0</v>
      </c>
      <c r="AZ1381" s="1">
        <v>0.0</v>
      </c>
      <c r="BA1381" s="1">
        <v>1.0</v>
      </c>
      <c r="BB1381" s="1">
        <v>-1.0</v>
      </c>
      <c r="BC1381" s="1">
        <v>1.0</v>
      </c>
      <c r="BD1381" s="1">
        <v>-1.0</v>
      </c>
      <c r="BE1381" s="1">
        <v>-1.0</v>
      </c>
      <c r="BF1381" s="1">
        <v>-1.0</v>
      </c>
      <c r="BG1381" s="1">
        <v>-1.0</v>
      </c>
      <c r="BH1381" s="1">
        <v>-1.0</v>
      </c>
      <c r="BI1381" s="1">
        <v>-1.0</v>
      </c>
      <c r="BJ1381" s="1">
        <v>-1.0</v>
      </c>
      <c r="BK1381" s="1">
        <v>-1.0</v>
      </c>
      <c r="BL1381" s="1">
        <v>-1.0</v>
      </c>
      <c r="BM1381" s="1">
        <v>-1.0</v>
      </c>
      <c r="BN1381" s="1">
        <v>-1.0</v>
      </c>
      <c r="BO1381" s="1">
        <v>-1.0</v>
      </c>
      <c r="BP1381" s="1">
        <v>-1.0</v>
      </c>
      <c r="BQ1381" s="1">
        <v>-1.0</v>
      </c>
      <c r="BR1381" s="1">
        <v>-1.0</v>
      </c>
      <c r="BS1381" s="1">
        <v>-1.0</v>
      </c>
      <c r="BT1381" s="1">
        <v>-1.0</v>
      </c>
      <c r="BU1381" s="1">
        <v>1.0</v>
      </c>
      <c r="BV1381" s="1">
        <v>-1.0</v>
      </c>
      <c r="BW1381" s="1">
        <v>-1.0</v>
      </c>
      <c r="BX1381" s="1">
        <v>-1.0</v>
      </c>
      <c r="BY1381" s="1">
        <v>-1.0</v>
      </c>
      <c r="BZ1381" s="1">
        <v>-1.0</v>
      </c>
      <c r="CA1381" s="1">
        <v>-1.0</v>
      </c>
      <c r="CB1381" s="1">
        <v>-1.0</v>
      </c>
      <c r="CC1381" s="1">
        <v>-1.0</v>
      </c>
      <c r="CD1381" s="1">
        <v>46732.0</v>
      </c>
    </row>
    <row r="1382">
      <c r="A1382" s="1">
        <v>1.200003E7</v>
      </c>
      <c r="B1382" s="1" t="s">
        <v>7537</v>
      </c>
      <c r="C1382" s="1" t="s">
        <v>7538</v>
      </c>
      <c r="D1382" s="1" t="s">
        <v>7539</v>
      </c>
      <c r="E1382" s="1" t="s">
        <v>85</v>
      </c>
      <c r="F1382" s="1" t="s">
        <v>7540</v>
      </c>
      <c r="G1382" s="1" t="s">
        <v>7541</v>
      </c>
      <c r="H1382" s="1" t="s">
        <v>7542</v>
      </c>
      <c r="I1382" s="1">
        <v>4.2047615E7</v>
      </c>
      <c r="J1382" s="1">
        <v>42236.0</v>
      </c>
      <c r="K1382" s="1" t="s">
        <v>134</v>
      </c>
      <c r="L1382" s="1">
        <v>1.0</v>
      </c>
      <c r="M1382" s="1">
        <v>1.0</v>
      </c>
      <c r="N1382" s="1">
        <v>7.0</v>
      </c>
      <c r="O1382" s="1">
        <v>0.0</v>
      </c>
      <c r="P1382" s="1" t="s">
        <v>89</v>
      </c>
      <c r="Q1382" s="1" t="s">
        <v>90</v>
      </c>
      <c r="R1382" s="1">
        <v>40.74069</v>
      </c>
      <c r="S1382" s="1">
        <v>-74.00069</v>
      </c>
      <c r="T1382" s="1" t="s">
        <v>91</v>
      </c>
      <c r="U1382" s="1" t="s">
        <v>92</v>
      </c>
      <c r="V1382" s="1">
        <v>4.0</v>
      </c>
      <c r="W1382" s="1">
        <v>1.0</v>
      </c>
      <c r="X1382" s="1">
        <v>1.0</v>
      </c>
      <c r="Y1382" s="1">
        <v>2.0</v>
      </c>
      <c r="Z1382" s="1" t="s">
        <v>93</v>
      </c>
      <c r="AA1382" s="1" t="s">
        <v>7543</v>
      </c>
      <c r="AB1382" s="1">
        <v>199.0</v>
      </c>
      <c r="AC1382" s="1">
        <v>1.0</v>
      </c>
      <c r="AD1382" s="1">
        <v>0.0</v>
      </c>
      <c r="AE1382" s="1">
        <v>30.0</v>
      </c>
      <c r="AF1382" s="1" t="s">
        <v>95</v>
      </c>
      <c r="AG1382" s="1">
        <v>1.0</v>
      </c>
      <c r="AH1382" s="1">
        <v>10.0</v>
      </c>
      <c r="AI1382" s="1">
        <v>23.0</v>
      </c>
      <c r="AJ1382" s="1">
        <v>43.0</v>
      </c>
      <c r="AK1382" s="1">
        <v>292.0</v>
      </c>
      <c r="AL1382" s="1">
        <v>1.0</v>
      </c>
      <c r="AM1382" s="1">
        <v>0.0</v>
      </c>
      <c r="AN1382" s="1">
        <v>80.0</v>
      </c>
      <c r="AO1382" s="1">
        <v>10.0</v>
      </c>
      <c r="AP1382" s="1">
        <v>10.0</v>
      </c>
      <c r="AQ1382" s="1">
        <v>10.0</v>
      </c>
      <c r="AR1382" s="1">
        <v>10.0</v>
      </c>
      <c r="AS1382" s="1">
        <v>10.0</v>
      </c>
      <c r="AT1382" s="1">
        <v>6.0</v>
      </c>
      <c r="AU1382" s="1">
        <v>1.0</v>
      </c>
      <c r="AV1382" s="1" t="s">
        <v>96</v>
      </c>
      <c r="AW1382" s="1">
        <v>2.0</v>
      </c>
      <c r="AX1382" s="1">
        <v>2.0</v>
      </c>
      <c r="AY1382" s="1">
        <v>0.0</v>
      </c>
      <c r="AZ1382" s="1">
        <v>0.0</v>
      </c>
      <c r="BA1382" s="1">
        <v>0.03</v>
      </c>
      <c r="BB1382" s="1">
        <v>-1.0</v>
      </c>
      <c r="BC1382" s="1">
        <v>1.0</v>
      </c>
      <c r="BD1382" s="1">
        <v>-1.0</v>
      </c>
      <c r="BE1382" s="1">
        <v>-1.0</v>
      </c>
      <c r="BF1382" s="1">
        <v>-1.0</v>
      </c>
      <c r="BG1382" s="1">
        <v>-1.0</v>
      </c>
      <c r="BH1382" s="1">
        <v>-1.0</v>
      </c>
      <c r="BI1382" s="1">
        <v>-1.0</v>
      </c>
      <c r="BJ1382" s="1">
        <v>1.0</v>
      </c>
      <c r="BK1382" s="1">
        <v>-1.0</v>
      </c>
      <c r="BL1382" s="1">
        <v>-1.0</v>
      </c>
      <c r="BM1382" s="1">
        <v>1.0</v>
      </c>
      <c r="BN1382" s="1">
        <v>1.0</v>
      </c>
      <c r="BO1382" s="1">
        <v>-1.0</v>
      </c>
      <c r="BP1382" s="1">
        <v>1.0</v>
      </c>
      <c r="BQ1382" s="1">
        <v>1.0</v>
      </c>
      <c r="BR1382" s="1">
        <v>-1.0</v>
      </c>
      <c r="BS1382" s="1">
        <v>-1.0</v>
      </c>
      <c r="BT1382" s="1">
        <v>-1.0</v>
      </c>
      <c r="BU1382" s="1">
        <v>1.0</v>
      </c>
      <c r="BV1382" s="1">
        <v>1.0</v>
      </c>
      <c r="BW1382" s="1">
        <v>-1.0</v>
      </c>
      <c r="BX1382" s="1">
        <v>-1.0</v>
      </c>
      <c r="BY1382" s="1">
        <v>-1.0</v>
      </c>
      <c r="BZ1382" s="1">
        <v>1.0</v>
      </c>
      <c r="CA1382" s="1">
        <v>-1.0</v>
      </c>
      <c r="CB1382" s="1">
        <v>-1.0</v>
      </c>
      <c r="CC1382" s="1">
        <v>-1.0</v>
      </c>
      <c r="CD1382" s="1">
        <v>46754.0</v>
      </c>
    </row>
    <row r="1383">
      <c r="A1383" s="1">
        <v>2.2189962E7</v>
      </c>
      <c r="B1383" s="1" t="s">
        <v>7544</v>
      </c>
      <c r="C1383" s="1" t="s">
        <v>7545</v>
      </c>
      <c r="D1383" s="1" t="s">
        <v>7546</v>
      </c>
      <c r="E1383" s="1" t="s">
        <v>85</v>
      </c>
      <c r="F1383" s="1" t="s">
        <v>7547</v>
      </c>
      <c r="G1383" s="1" t="s">
        <v>7548</v>
      </c>
      <c r="H1383" s="1" t="s">
        <v>7549</v>
      </c>
      <c r="I1383" s="1">
        <v>5.0682735E7</v>
      </c>
      <c r="J1383" s="1">
        <v>42344.0</v>
      </c>
      <c r="K1383" s="1" t="s">
        <v>134</v>
      </c>
      <c r="L1383" s="1">
        <v>1.0</v>
      </c>
      <c r="M1383" s="1">
        <v>0.0</v>
      </c>
      <c r="N1383" s="1">
        <v>1.0</v>
      </c>
      <c r="O1383" s="1">
        <v>1.0</v>
      </c>
      <c r="P1383" s="1" t="s">
        <v>111</v>
      </c>
      <c r="Q1383" s="1" t="s">
        <v>7550</v>
      </c>
      <c r="R1383" s="1">
        <v>40.71162</v>
      </c>
      <c r="S1383" s="1">
        <v>-73.82799</v>
      </c>
      <c r="T1383" s="1" t="s">
        <v>125</v>
      </c>
      <c r="U1383" s="1" t="s">
        <v>92</v>
      </c>
      <c r="V1383" s="1">
        <v>6.0</v>
      </c>
      <c r="W1383" s="1">
        <v>1.0</v>
      </c>
      <c r="X1383" s="1">
        <v>1.0</v>
      </c>
      <c r="Y1383" s="1">
        <v>2.0</v>
      </c>
      <c r="Z1383" s="1" t="s">
        <v>93</v>
      </c>
      <c r="AA1383" s="1" t="s">
        <v>7551</v>
      </c>
      <c r="AB1383" s="1">
        <v>80.0</v>
      </c>
      <c r="AC1383" s="1">
        <v>6.0</v>
      </c>
      <c r="AD1383" s="1">
        <v>35.0</v>
      </c>
      <c r="AE1383" s="1">
        <v>2.0</v>
      </c>
      <c r="AF1383" s="1" t="s">
        <v>2136</v>
      </c>
      <c r="AG1383" s="1">
        <v>1.0</v>
      </c>
      <c r="AH1383" s="1">
        <v>9.0</v>
      </c>
      <c r="AI1383" s="1">
        <v>35.0</v>
      </c>
      <c r="AJ1383" s="1">
        <v>65.0</v>
      </c>
      <c r="AK1383" s="1">
        <v>340.0</v>
      </c>
      <c r="AL1383" s="1">
        <v>1.0</v>
      </c>
      <c r="AM1383" s="1">
        <v>0.0</v>
      </c>
      <c r="AN1383" s="1">
        <v>100.0</v>
      </c>
      <c r="AO1383" s="1">
        <v>10.0</v>
      </c>
      <c r="AP1383" s="1">
        <v>10.0</v>
      </c>
      <c r="AQ1383" s="1">
        <v>10.0</v>
      </c>
      <c r="AR1383" s="1">
        <v>10.0</v>
      </c>
      <c r="AS1383" s="1">
        <v>10.0</v>
      </c>
      <c r="AT1383" s="1">
        <v>10.0</v>
      </c>
      <c r="AU1383" s="1">
        <v>1.0</v>
      </c>
      <c r="AV1383" s="1" t="s">
        <v>96</v>
      </c>
      <c r="AW1383" s="1">
        <v>1.0</v>
      </c>
      <c r="AX1383" s="1">
        <v>1.0</v>
      </c>
      <c r="AY1383" s="1">
        <v>0.0</v>
      </c>
      <c r="AZ1383" s="1">
        <v>0.0</v>
      </c>
      <c r="BA1383" s="1">
        <v>0.05</v>
      </c>
      <c r="BB1383" s="1">
        <v>-1.0</v>
      </c>
      <c r="BC1383" s="1">
        <v>1.0</v>
      </c>
      <c r="BD1383" s="1">
        <v>-1.0</v>
      </c>
      <c r="BE1383" s="1">
        <v>-1.0</v>
      </c>
      <c r="BF1383" s="1">
        <v>-1.0</v>
      </c>
      <c r="BG1383" s="1">
        <v>-1.0</v>
      </c>
      <c r="BH1383" s="1">
        <v>-1.0</v>
      </c>
      <c r="BI1383" s="1">
        <v>-1.0</v>
      </c>
      <c r="BJ1383" s="1">
        <v>1.0</v>
      </c>
      <c r="BK1383" s="1">
        <v>1.0</v>
      </c>
      <c r="BL1383" s="1">
        <v>1.0</v>
      </c>
      <c r="BM1383" s="1">
        <v>-1.0</v>
      </c>
      <c r="BN1383" s="1">
        <v>-1.0</v>
      </c>
      <c r="BO1383" s="1">
        <v>-1.0</v>
      </c>
      <c r="BP1383" s="1">
        <v>1.0</v>
      </c>
      <c r="BQ1383" s="1">
        <v>1.0</v>
      </c>
      <c r="BR1383" s="1">
        <v>-1.0</v>
      </c>
      <c r="BS1383" s="1">
        <v>-1.0</v>
      </c>
      <c r="BT1383" s="1">
        <v>-1.0</v>
      </c>
      <c r="BU1383" s="1">
        <v>1.0</v>
      </c>
      <c r="BV1383" s="1">
        <v>1.0</v>
      </c>
      <c r="BW1383" s="1">
        <v>-1.0</v>
      </c>
      <c r="BX1383" s="1">
        <v>-1.0</v>
      </c>
      <c r="BY1383" s="1">
        <v>-1.0</v>
      </c>
      <c r="BZ1383" s="1">
        <v>1.0</v>
      </c>
      <c r="CA1383" s="1">
        <v>-1.0</v>
      </c>
      <c r="CB1383" s="1">
        <v>-1.0</v>
      </c>
      <c r="CC1383" s="1">
        <v>-1.0</v>
      </c>
      <c r="CD1383" s="1">
        <v>46769.0</v>
      </c>
    </row>
    <row r="1384">
      <c r="A1384" s="1">
        <v>2.4868751E7</v>
      </c>
      <c r="B1384" s="1" t="s">
        <v>7552</v>
      </c>
      <c r="C1384" s="1" t="s">
        <v>7553</v>
      </c>
      <c r="D1384" s="1" t="s">
        <v>7553</v>
      </c>
      <c r="E1384" s="1" t="s">
        <v>85</v>
      </c>
      <c r="I1384" s="1">
        <v>1.86155189E8</v>
      </c>
      <c r="J1384" s="1">
        <v>43214.0</v>
      </c>
      <c r="K1384" s="1" t="s">
        <v>134</v>
      </c>
      <c r="L1384" s="1">
        <v>1.0</v>
      </c>
      <c r="M1384" s="1">
        <v>0.0</v>
      </c>
      <c r="N1384" s="1">
        <v>4.0</v>
      </c>
      <c r="O1384" s="1">
        <v>0.0</v>
      </c>
      <c r="P1384" s="1" t="s">
        <v>89</v>
      </c>
      <c r="Q1384" s="1" t="s">
        <v>1014</v>
      </c>
      <c r="R1384" s="1">
        <v>40.84332</v>
      </c>
      <c r="S1384" s="1">
        <v>-73.94131</v>
      </c>
      <c r="T1384" s="1" t="s">
        <v>91</v>
      </c>
      <c r="U1384" s="1" t="s">
        <v>113</v>
      </c>
      <c r="V1384" s="1">
        <v>2.0</v>
      </c>
      <c r="W1384" s="1">
        <v>1.0</v>
      </c>
      <c r="X1384" s="1">
        <v>1.0</v>
      </c>
      <c r="Y1384" s="1">
        <v>1.0</v>
      </c>
      <c r="Z1384" s="1" t="s">
        <v>93</v>
      </c>
      <c r="AA1384" s="1" t="s">
        <v>7554</v>
      </c>
      <c r="AB1384" s="1">
        <v>50.0</v>
      </c>
      <c r="AC1384" s="1">
        <v>1.0</v>
      </c>
      <c r="AD1384" s="1">
        <v>8.0</v>
      </c>
      <c r="AE1384" s="1">
        <v>1.0</v>
      </c>
      <c r="AF1384" s="1" t="s">
        <v>95</v>
      </c>
      <c r="AG1384" s="1">
        <v>1.0</v>
      </c>
      <c r="AH1384" s="1">
        <v>28.0</v>
      </c>
      <c r="AI1384" s="1">
        <v>53.0</v>
      </c>
      <c r="AJ1384" s="1">
        <v>53.0</v>
      </c>
      <c r="AK1384" s="1">
        <v>53.0</v>
      </c>
      <c r="AL1384" s="1">
        <v>8.0</v>
      </c>
      <c r="AM1384" s="1">
        <v>7.0</v>
      </c>
      <c r="AN1384" s="1">
        <v>83.0</v>
      </c>
      <c r="AO1384" s="1">
        <v>9.0</v>
      </c>
      <c r="AP1384" s="1">
        <v>8.0</v>
      </c>
      <c r="AQ1384" s="1">
        <v>8.0</v>
      </c>
      <c r="AR1384" s="1">
        <v>9.0</v>
      </c>
      <c r="AS1384" s="1">
        <v>10.0</v>
      </c>
      <c r="AT1384" s="1">
        <v>9.0</v>
      </c>
      <c r="AU1384" s="1">
        <v>1.0</v>
      </c>
      <c r="AV1384" s="1" t="s">
        <v>96</v>
      </c>
      <c r="AW1384" s="1">
        <v>3.0</v>
      </c>
      <c r="AX1384" s="1">
        <v>0.0</v>
      </c>
      <c r="AY1384" s="1">
        <v>3.0</v>
      </c>
      <c r="AZ1384" s="1">
        <v>0.0</v>
      </c>
      <c r="BA1384" s="1">
        <v>0.58</v>
      </c>
      <c r="BB1384" s="1">
        <v>-1.0</v>
      </c>
      <c r="BC1384" s="1">
        <v>1.0</v>
      </c>
      <c r="BD1384" s="1">
        <v>-1.0</v>
      </c>
      <c r="BE1384" s="1">
        <v>-1.0</v>
      </c>
      <c r="BF1384" s="1">
        <v>-1.0</v>
      </c>
      <c r="BG1384" s="1">
        <v>-1.0</v>
      </c>
      <c r="BH1384" s="1">
        <v>1.0</v>
      </c>
      <c r="BI1384" s="1">
        <v>-1.0</v>
      </c>
      <c r="BJ1384" s="1">
        <v>-1.0</v>
      </c>
      <c r="BK1384" s="1">
        <v>-1.0</v>
      </c>
      <c r="BL1384" s="1">
        <v>-1.0</v>
      </c>
      <c r="BM1384" s="1">
        <v>-1.0</v>
      </c>
      <c r="BN1384" s="1">
        <v>-1.0</v>
      </c>
      <c r="BO1384" s="1">
        <v>-1.0</v>
      </c>
      <c r="BP1384" s="1">
        <v>-1.0</v>
      </c>
      <c r="BQ1384" s="1">
        <v>-1.0</v>
      </c>
      <c r="BR1384" s="1">
        <v>-1.0</v>
      </c>
      <c r="BS1384" s="1">
        <v>-1.0</v>
      </c>
      <c r="BT1384" s="1">
        <v>-1.0</v>
      </c>
      <c r="BU1384" s="1">
        <v>1.0</v>
      </c>
      <c r="BV1384" s="1">
        <v>-1.0</v>
      </c>
      <c r="BW1384" s="1">
        <v>-1.0</v>
      </c>
      <c r="BX1384" s="1">
        <v>-1.0</v>
      </c>
      <c r="BY1384" s="1">
        <v>-1.0</v>
      </c>
      <c r="BZ1384" s="1">
        <v>-1.0</v>
      </c>
      <c r="CA1384" s="1">
        <v>-1.0</v>
      </c>
      <c r="CB1384" s="1">
        <v>-1.0</v>
      </c>
      <c r="CC1384" s="1">
        <v>-1.0</v>
      </c>
      <c r="CD1384" s="1">
        <v>46783.0</v>
      </c>
    </row>
    <row r="1385">
      <c r="A1385" s="1">
        <v>1.3300113E7</v>
      </c>
      <c r="B1385" s="1" t="s">
        <v>7555</v>
      </c>
      <c r="C1385" s="1" t="s">
        <v>7556</v>
      </c>
      <c r="D1385" s="1" t="s">
        <v>7557</v>
      </c>
      <c r="E1385" s="1" t="s">
        <v>85</v>
      </c>
      <c r="H1385" s="1" t="s">
        <v>7558</v>
      </c>
      <c r="I1385" s="1">
        <v>7.4304509E7</v>
      </c>
      <c r="J1385" s="1">
        <v>42517.0</v>
      </c>
      <c r="M1385" s="1">
        <v>0.0</v>
      </c>
      <c r="N1385" s="1">
        <v>1.0</v>
      </c>
      <c r="O1385" s="1">
        <v>1.0</v>
      </c>
      <c r="P1385" s="1" t="s">
        <v>123</v>
      </c>
      <c r="Q1385" s="1" t="s">
        <v>124</v>
      </c>
      <c r="R1385" s="1">
        <v>40.67951</v>
      </c>
      <c r="S1385" s="1">
        <v>-73.9692599999999</v>
      </c>
      <c r="T1385" s="1" t="s">
        <v>91</v>
      </c>
      <c r="U1385" s="1" t="s">
        <v>113</v>
      </c>
      <c r="V1385" s="1">
        <v>2.0</v>
      </c>
      <c r="W1385" s="1">
        <v>1.0</v>
      </c>
      <c r="X1385" s="1">
        <v>1.0</v>
      </c>
      <c r="Y1385" s="1">
        <v>1.0</v>
      </c>
      <c r="Z1385" s="1" t="s">
        <v>93</v>
      </c>
      <c r="AA1385" s="1" t="s">
        <v>7559</v>
      </c>
      <c r="AB1385" s="1">
        <v>65.0</v>
      </c>
      <c r="AC1385" s="1">
        <v>1.0</v>
      </c>
      <c r="AD1385" s="1">
        <v>30.0</v>
      </c>
      <c r="AE1385" s="1">
        <v>1.0</v>
      </c>
      <c r="AF1385" s="1" t="s">
        <v>549</v>
      </c>
      <c r="AG1385" s="1">
        <v>1.0</v>
      </c>
      <c r="AH1385" s="1">
        <v>0.0</v>
      </c>
      <c r="AI1385" s="1">
        <v>0.0</v>
      </c>
      <c r="AJ1385" s="1">
        <v>0.0</v>
      </c>
      <c r="AK1385" s="1">
        <v>0.0</v>
      </c>
      <c r="AL1385" s="1">
        <v>16.0</v>
      </c>
      <c r="AM1385" s="1">
        <v>0.0</v>
      </c>
      <c r="AN1385" s="1">
        <v>91.0</v>
      </c>
      <c r="AO1385" s="1">
        <v>9.0</v>
      </c>
      <c r="AP1385" s="1">
        <v>9.0</v>
      </c>
      <c r="AQ1385" s="1">
        <v>9.0</v>
      </c>
      <c r="AR1385" s="1">
        <v>10.0</v>
      </c>
      <c r="AS1385" s="1">
        <v>10.0</v>
      </c>
      <c r="AT1385" s="1">
        <v>9.0</v>
      </c>
      <c r="AU1385" s="1">
        <v>0.0</v>
      </c>
      <c r="AV1385" s="1" t="s">
        <v>117</v>
      </c>
      <c r="AW1385" s="1">
        <v>1.0</v>
      </c>
      <c r="AX1385" s="1">
        <v>0.0</v>
      </c>
      <c r="AY1385" s="1">
        <v>1.0</v>
      </c>
      <c r="AZ1385" s="1">
        <v>0.0</v>
      </c>
      <c r="BA1385" s="1">
        <v>0.46</v>
      </c>
      <c r="BB1385" s="1">
        <v>-1.0</v>
      </c>
      <c r="BC1385" s="1">
        <v>-1.0</v>
      </c>
      <c r="BD1385" s="1">
        <v>-1.0</v>
      </c>
      <c r="BE1385" s="1">
        <v>-1.0</v>
      </c>
      <c r="BF1385" s="1">
        <v>-1.0</v>
      </c>
      <c r="BG1385" s="1">
        <v>-1.0</v>
      </c>
      <c r="BH1385" s="1">
        <v>-1.0</v>
      </c>
      <c r="BI1385" s="1">
        <v>-1.0</v>
      </c>
      <c r="BJ1385" s="1">
        <v>-1.0</v>
      </c>
      <c r="BK1385" s="1">
        <v>-1.0</v>
      </c>
      <c r="BL1385" s="1">
        <v>-1.0</v>
      </c>
      <c r="BM1385" s="1">
        <v>-1.0</v>
      </c>
      <c r="BN1385" s="1">
        <v>-1.0</v>
      </c>
      <c r="BO1385" s="1">
        <v>-1.0</v>
      </c>
      <c r="BP1385" s="1">
        <v>-1.0</v>
      </c>
      <c r="BQ1385" s="1">
        <v>-1.0</v>
      </c>
      <c r="BR1385" s="1">
        <v>-1.0</v>
      </c>
      <c r="BS1385" s="1">
        <v>-1.0</v>
      </c>
      <c r="BT1385" s="1">
        <v>-1.0</v>
      </c>
      <c r="BU1385" s="1">
        <v>1.0</v>
      </c>
      <c r="BV1385" s="1">
        <v>-1.0</v>
      </c>
      <c r="BW1385" s="1">
        <v>-1.0</v>
      </c>
      <c r="BX1385" s="1">
        <v>-1.0</v>
      </c>
      <c r="BY1385" s="1">
        <v>-1.0</v>
      </c>
      <c r="BZ1385" s="1">
        <v>-1.0</v>
      </c>
      <c r="CA1385" s="1">
        <v>-1.0</v>
      </c>
      <c r="CB1385" s="1">
        <v>-1.0</v>
      </c>
      <c r="CC1385" s="1">
        <v>-1.0</v>
      </c>
      <c r="CD1385" s="1">
        <v>46798.0</v>
      </c>
    </row>
    <row r="1386">
      <c r="A1386" s="1">
        <v>7886308.0</v>
      </c>
      <c r="B1386" s="1" t="s">
        <v>7560</v>
      </c>
      <c r="C1386" s="1" t="s">
        <v>7561</v>
      </c>
      <c r="D1386" s="1" t="s">
        <v>7562</v>
      </c>
      <c r="E1386" s="1" t="s">
        <v>85</v>
      </c>
      <c r="F1386" s="1" t="s">
        <v>7563</v>
      </c>
      <c r="G1386" s="1" t="s">
        <v>7564</v>
      </c>
      <c r="H1386" s="1" t="s">
        <v>7565</v>
      </c>
      <c r="I1386" s="1">
        <v>4.157477E7</v>
      </c>
      <c r="J1386" s="1">
        <v>42231.0</v>
      </c>
      <c r="M1386" s="1">
        <v>0.0</v>
      </c>
      <c r="N1386" s="1">
        <v>1.0</v>
      </c>
      <c r="O1386" s="1">
        <v>1.0</v>
      </c>
      <c r="P1386" s="1" t="s">
        <v>89</v>
      </c>
      <c r="Q1386" s="1" t="s">
        <v>90</v>
      </c>
      <c r="R1386" s="1">
        <v>40.73428</v>
      </c>
      <c r="S1386" s="1">
        <v>-73.98521</v>
      </c>
      <c r="T1386" s="1" t="s">
        <v>91</v>
      </c>
      <c r="U1386" s="1" t="s">
        <v>92</v>
      </c>
      <c r="V1386" s="1">
        <v>4.0</v>
      </c>
      <c r="W1386" s="1">
        <v>1.0</v>
      </c>
      <c r="X1386" s="1">
        <v>1.0</v>
      </c>
      <c r="Y1386" s="1">
        <v>1.0</v>
      </c>
      <c r="Z1386" s="1" t="s">
        <v>93</v>
      </c>
      <c r="AA1386" s="1" t="s">
        <v>7566</v>
      </c>
      <c r="AB1386" s="1">
        <v>300.0</v>
      </c>
      <c r="AC1386" s="1">
        <v>1.0</v>
      </c>
      <c r="AD1386" s="1">
        <v>0.0</v>
      </c>
      <c r="AE1386" s="1">
        <v>3.0</v>
      </c>
      <c r="AF1386" s="1" t="s">
        <v>597</v>
      </c>
      <c r="AG1386" s="1">
        <v>1.0</v>
      </c>
      <c r="AH1386" s="1">
        <v>0.0</v>
      </c>
      <c r="AI1386" s="1">
        <v>0.0</v>
      </c>
      <c r="AJ1386" s="1">
        <v>0.0</v>
      </c>
      <c r="AK1386" s="1">
        <v>0.0</v>
      </c>
      <c r="AL1386" s="1">
        <v>0.0</v>
      </c>
      <c r="AM1386" s="1">
        <v>0.0</v>
      </c>
      <c r="AU1386" s="1">
        <v>0.0</v>
      </c>
      <c r="AV1386" s="1" t="s">
        <v>96</v>
      </c>
      <c r="AW1386" s="1">
        <v>1.0</v>
      </c>
      <c r="AX1386" s="1">
        <v>1.0</v>
      </c>
      <c r="AY1386" s="1">
        <v>0.0</v>
      </c>
      <c r="AZ1386" s="1">
        <v>0.0</v>
      </c>
      <c r="BB1386" s="1">
        <v>-1.0</v>
      </c>
      <c r="BC1386" s="1">
        <v>1.0</v>
      </c>
      <c r="BD1386" s="1">
        <v>-1.0</v>
      </c>
      <c r="BE1386" s="1">
        <v>-1.0</v>
      </c>
      <c r="BF1386" s="1">
        <v>-1.0</v>
      </c>
      <c r="BG1386" s="1">
        <v>-1.0</v>
      </c>
      <c r="BH1386" s="1">
        <v>-1.0</v>
      </c>
      <c r="BI1386" s="1">
        <v>-1.0</v>
      </c>
      <c r="BJ1386" s="1">
        <v>1.0</v>
      </c>
      <c r="BK1386" s="1">
        <v>-1.0</v>
      </c>
      <c r="BL1386" s="1">
        <v>-1.0</v>
      </c>
      <c r="BM1386" s="1">
        <v>1.0</v>
      </c>
      <c r="BN1386" s="1">
        <v>1.0</v>
      </c>
      <c r="BO1386" s="1">
        <v>-1.0</v>
      </c>
      <c r="BP1386" s="1">
        <v>1.0</v>
      </c>
      <c r="BQ1386" s="1">
        <v>-1.0</v>
      </c>
      <c r="BR1386" s="1">
        <v>-1.0</v>
      </c>
      <c r="BS1386" s="1">
        <v>-1.0</v>
      </c>
      <c r="BT1386" s="1">
        <v>-1.0</v>
      </c>
      <c r="BU1386" s="1">
        <v>1.0</v>
      </c>
      <c r="BV1386" s="1">
        <v>-1.0</v>
      </c>
      <c r="BW1386" s="1">
        <v>-1.0</v>
      </c>
      <c r="BX1386" s="1">
        <v>-1.0</v>
      </c>
      <c r="BY1386" s="1">
        <v>-1.0</v>
      </c>
      <c r="BZ1386" s="1">
        <v>-1.0</v>
      </c>
      <c r="CA1386" s="1">
        <v>-1.0</v>
      </c>
      <c r="CB1386" s="1">
        <v>-1.0</v>
      </c>
      <c r="CC1386" s="1">
        <v>-1.0</v>
      </c>
      <c r="CD1386" s="1">
        <v>46849.0</v>
      </c>
    </row>
    <row r="1387">
      <c r="A1387" s="1">
        <v>2.0016975E7</v>
      </c>
      <c r="B1387" s="1" t="s">
        <v>7567</v>
      </c>
      <c r="C1387" s="1" t="s">
        <v>7568</v>
      </c>
      <c r="D1387" s="1" t="s">
        <v>7569</v>
      </c>
      <c r="E1387" s="1" t="s">
        <v>85</v>
      </c>
      <c r="F1387" s="1" t="s">
        <v>7570</v>
      </c>
      <c r="G1387" s="1" t="s">
        <v>7571</v>
      </c>
      <c r="H1387" s="1" t="s">
        <v>7572</v>
      </c>
      <c r="I1387" s="1">
        <v>5.593998E7</v>
      </c>
      <c r="J1387" s="1">
        <v>42393.0</v>
      </c>
      <c r="M1387" s="1">
        <v>0.0</v>
      </c>
      <c r="N1387" s="1">
        <v>0.0</v>
      </c>
      <c r="O1387" s="1">
        <v>1.0</v>
      </c>
      <c r="P1387" s="1" t="s">
        <v>89</v>
      </c>
      <c r="Q1387" s="1" t="s">
        <v>90</v>
      </c>
      <c r="R1387" s="1">
        <v>40.75685</v>
      </c>
      <c r="S1387" s="1">
        <v>-73.96388</v>
      </c>
      <c r="T1387" s="1" t="s">
        <v>91</v>
      </c>
      <c r="U1387" s="1" t="s">
        <v>92</v>
      </c>
      <c r="V1387" s="1">
        <v>3.0</v>
      </c>
      <c r="W1387" s="1">
        <v>1.0</v>
      </c>
      <c r="X1387" s="1">
        <v>1.0</v>
      </c>
      <c r="Y1387" s="1">
        <v>1.0</v>
      </c>
      <c r="Z1387" s="1" t="s">
        <v>93</v>
      </c>
      <c r="AA1387" s="1" t="s">
        <v>7573</v>
      </c>
      <c r="AB1387" s="1">
        <v>210.0</v>
      </c>
      <c r="AC1387" s="1">
        <v>1.0</v>
      </c>
      <c r="AD1387" s="1">
        <v>0.0</v>
      </c>
      <c r="AE1387" s="1">
        <v>2.0</v>
      </c>
      <c r="AF1387" s="1" t="s">
        <v>231</v>
      </c>
      <c r="AG1387" s="1">
        <v>1.0</v>
      </c>
      <c r="AH1387" s="1">
        <v>0.0</v>
      </c>
      <c r="AI1387" s="1">
        <v>0.0</v>
      </c>
      <c r="AJ1387" s="1">
        <v>0.0</v>
      </c>
      <c r="AK1387" s="1">
        <v>0.0</v>
      </c>
      <c r="AL1387" s="1">
        <v>4.0</v>
      </c>
      <c r="AM1387" s="1">
        <v>3.0</v>
      </c>
      <c r="AN1387" s="1">
        <v>100.0</v>
      </c>
      <c r="AO1387" s="1">
        <v>10.0</v>
      </c>
      <c r="AP1387" s="1">
        <v>10.0</v>
      </c>
      <c r="AQ1387" s="1">
        <v>10.0</v>
      </c>
      <c r="AR1387" s="1">
        <v>10.0</v>
      </c>
      <c r="AS1387" s="1">
        <v>10.0</v>
      </c>
      <c r="AT1387" s="1">
        <v>10.0</v>
      </c>
      <c r="AU1387" s="1">
        <v>0.0</v>
      </c>
      <c r="AV1387" s="1" t="s">
        <v>105</v>
      </c>
      <c r="AW1387" s="1">
        <v>1.0</v>
      </c>
      <c r="AX1387" s="1">
        <v>1.0</v>
      </c>
      <c r="AY1387" s="1">
        <v>0.0</v>
      </c>
      <c r="AZ1387" s="1">
        <v>0.0</v>
      </c>
      <c r="BA1387" s="1">
        <v>0.22</v>
      </c>
      <c r="BB1387" s="1">
        <v>-1.0</v>
      </c>
      <c r="BC1387" s="1">
        <v>1.0</v>
      </c>
      <c r="BD1387" s="1">
        <v>-1.0</v>
      </c>
      <c r="BE1387" s="1">
        <v>-1.0</v>
      </c>
      <c r="BF1387" s="1">
        <v>-1.0</v>
      </c>
      <c r="BG1387" s="1">
        <v>-1.0</v>
      </c>
      <c r="BH1387" s="1">
        <v>-1.0</v>
      </c>
      <c r="BI1387" s="1">
        <v>-1.0</v>
      </c>
      <c r="BJ1387" s="1">
        <v>1.0</v>
      </c>
      <c r="BK1387" s="1">
        <v>-1.0</v>
      </c>
      <c r="BL1387" s="1">
        <v>-1.0</v>
      </c>
      <c r="BM1387" s="1">
        <v>-1.0</v>
      </c>
      <c r="BN1387" s="1">
        <v>-1.0</v>
      </c>
      <c r="BO1387" s="1">
        <v>-1.0</v>
      </c>
      <c r="BP1387" s="1">
        <v>-1.0</v>
      </c>
      <c r="BQ1387" s="1">
        <v>-1.0</v>
      </c>
      <c r="BR1387" s="1">
        <v>-1.0</v>
      </c>
      <c r="BS1387" s="1">
        <v>-1.0</v>
      </c>
      <c r="BT1387" s="1">
        <v>-1.0</v>
      </c>
      <c r="BU1387" s="1">
        <v>1.0</v>
      </c>
      <c r="BV1387" s="1">
        <v>-1.0</v>
      </c>
      <c r="BW1387" s="1">
        <v>-1.0</v>
      </c>
      <c r="BX1387" s="1">
        <v>-1.0</v>
      </c>
      <c r="BY1387" s="1">
        <v>-1.0</v>
      </c>
      <c r="BZ1387" s="1">
        <v>1.0</v>
      </c>
      <c r="CA1387" s="1">
        <v>-1.0</v>
      </c>
      <c r="CB1387" s="1">
        <v>-1.0</v>
      </c>
      <c r="CC1387" s="1">
        <v>-1.0</v>
      </c>
      <c r="CD1387" s="1">
        <v>46911.0</v>
      </c>
    </row>
    <row r="1388">
      <c r="A1388" s="1">
        <v>3.3571691E7</v>
      </c>
      <c r="B1388" s="1" t="s">
        <v>7574</v>
      </c>
      <c r="C1388" s="1" t="s">
        <v>7575</v>
      </c>
      <c r="D1388" s="1" t="s">
        <v>7576</v>
      </c>
      <c r="E1388" s="1" t="s">
        <v>85</v>
      </c>
      <c r="I1388" s="1">
        <v>1.22363368E8</v>
      </c>
      <c r="J1388" s="1">
        <v>42818.0</v>
      </c>
      <c r="M1388" s="1">
        <v>0.0</v>
      </c>
      <c r="N1388" s="1">
        <v>1.0</v>
      </c>
      <c r="O1388" s="1">
        <v>0.0</v>
      </c>
      <c r="P1388" s="1" t="s">
        <v>993</v>
      </c>
      <c r="Q1388" s="1" t="s">
        <v>1608</v>
      </c>
      <c r="R1388" s="1">
        <v>40.8726799999999</v>
      </c>
      <c r="S1388" s="1">
        <v>-73.85424</v>
      </c>
      <c r="T1388" s="1" t="s">
        <v>7577</v>
      </c>
      <c r="U1388" s="1" t="s">
        <v>92</v>
      </c>
      <c r="V1388" s="1">
        <v>5.0</v>
      </c>
      <c r="W1388" s="1">
        <v>1.0</v>
      </c>
      <c r="X1388" s="1">
        <v>2.0</v>
      </c>
      <c r="Y1388" s="1">
        <v>3.0</v>
      </c>
      <c r="Z1388" s="1" t="s">
        <v>93</v>
      </c>
      <c r="AA1388" s="1" t="s">
        <v>7578</v>
      </c>
      <c r="AB1388" s="1">
        <v>100.0</v>
      </c>
      <c r="AC1388" s="1">
        <v>2.0</v>
      </c>
      <c r="AD1388" s="1">
        <v>50.0</v>
      </c>
      <c r="AE1388" s="1">
        <v>2.0</v>
      </c>
      <c r="AF1388" s="1" t="s">
        <v>255</v>
      </c>
      <c r="AG1388" s="1">
        <v>1.0</v>
      </c>
      <c r="AH1388" s="1">
        <v>30.0</v>
      </c>
      <c r="AI1388" s="1">
        <v>60.0</v>
      </c>
      <c r="AJ1388" s="1">
        <v>90.0</v>
      </c>
      <c r="AK1388" s="1">
        <v>180.0</v>
      </c>
      <c r="AL1388" s="1">
        <v>0.0</v>
      </c>
      <c r="AM1388" s="1">
        <v>0.0</v>
      </c>
      <c r="AU1388" s="1">
        <v>1.0</v>
      </c>
      <c r="AV1388" s="1" t="s">
        <v>105</v>
      </c>
      <c r="AW1388" s="1">
        <v>1.0</v>
      </c>
      <c r="AX1388" s="1">
        <v>1.0</v>
      </c>
      <c r="AY1388" s="1">
        <v>0.0</v>
      </c>
      <c r="AZ1388" s="1">
        <v>0.0</v>
      </c>
      <c r="BB1388" s="1">
        <v>-1.0</v>
      </c>
      <c r="BC1388" s="1">
        <v>-1.0</v>
      </c>
      <c r="BD1388" s="1">
        <v>-1.0</v>
      </c>
      <c r="BE1388" s="1">
        <v>-1.0</v>
      </c>
      <c r="BF1388" s="1">
        <v>-1.0</v>
      </c>
      <c r="BG1388" s="1">
        <v>-1.0</v>
      </c>
      <c r="BH1388" s="1">
        <v>-1.0</v>
      </c>
      <c r="BI1388" s="1">
        <v>-1.0</v>
      </c>
      <c r="BJ1388" s="1">
        <v>1.0</v>
      </c>
      <c r="BK1388" s="1">
        <v>-1.0</v>
      </c>
      <c r="BL1388" s="1">
        <v>-1.0</v>
      </c>
      <c r="BM1388" s="1">
        <v>-1.0</v>
      </c>
      <c r="BN1388" s="1">
        <v>-1.0</v>
      </c>
      <c r="BO1388" s="1">
        <v>-1.0</v>
      </c>
      <c r="BP1388" s="1">
        <v>-1.0</v>
      </c>
      <c r="BQ1388" s="1">
        <v>-1.0</v>
      </c>
      <c r="BR1388" s="1">
        <v>-1.0</v>
      </c>
      <c r="BS1388" s="1">
        <v>-1.0</v>
      </c>
      <c r="BT1388" s="1">
        <v>-1.0</v>
      </c>
      <c r="BU1388" s="1">
        <v>-1.0</v>
      </c>
      <c r="BV1388" s="1">
        <v>-1.0</v>
      </c>
      <c r="BW1388" s="1">
        <v>1.0</v>
      </c>
      <c r="BX1388" s="1">
        <v>1.0</v>
      </c>
      <c r="BY1388" s="1">
        <v>-1.0</v>
      </c>
      <c r="BZ1388" s="1">
        <v>-1.0</v>
      </c>
      <c r="CA1388" s="1">
        <v>-1.0</v>
      </c>
      <c r="CB1388" s="1">
        <v>-1.0</v>
      </c>
      <c r="CC1388" s="1">
        <v>1.0</v>
      </c>
      <c r="CD1388" s="1">
        <v>47034.0</v>
      </c>
    </row>
    <row r="1389">
      <c r="A1389" s="1">
        <v>3.1506629E7</v>
      </c>
      <c r="B1389" s="1" t="s">
        <v>7579</v>
      </c>
      <c r="C1389" s="1" t="s">
        <v>7580</v>
      </c>
      <c r="D1389" s="1" t="s">
        <v>7581</v>
      </c>
      <c r="E1389" s="1" t="s">
        <v>85</v>
      </c>
      <c r="F1389" s="1" t="s">
        <v>7582</v>
      </c>
      <c r="G1389" s="1" t="s">
        <v>7583</v>
      </c>
      <c r="H1389" s="1" t="s">
        <v>7584</v>
      </c>
      <c r="I1389" s="1">
        <v>1.5185649E7</v>
      </c>
      <c r="J1389" s="1">
        <v>41765.0</v>
      </c>
      <c r="K1389" s="1" t="s">
        <v>134</v>
      </c>
      <c r="L1389" s="1">
        <v>1.0</v>
      </c>
      <c r="M1389" s="1">
        <v>0.0</v>
      </c>
      <c r="N1389" s="1">
        <v>2.0</v>
      </c>
      <c r="O1389" s="1">
        <v>1.0</v>
      </c>
      <c r="P1389" s="1" t="s">
        <v>123</v>
      </c>
      <c r="Q1389" s="1" t="s">
        <v>157</v>
      </c>
      <c r="R1389" s="1">
        <v>40.683</v>
      </c>
      <c r="S1389" s="1">
        <v>-73.9234599999999</v>
      </c>
      <c r="T1389" s="1" t="s">
        <v>150</v>
      </c>
      <c r="U1389" s="1" t="s">
        <v>92</v>
      </c>
      <c r="V1389" s="1">
        <v>5.0</v>
      </c>
      <c r="W1389" s="1">
        <v>1.0</v>
      </c>
      <c r="X1389" s="1">
        <v>3.0</v>
      </c>
      <c r="Y1389" s="1">
        <v>3.0</v>
      </c>
      <c r="Z1389" s="1" t="s">
        <v>93</v>
      </c>
      <c r="AA1389" s="1" t="s">
        <v>7585</v>
      </c>
      <c r="AB1389" s="1">
        <v>149.0</v>
      </c>
      <c r="AC1389" s="1">
        <v>5.0</v>
      </c>
      <c r="AD1389" s="1">
        <v>0.0</v>
      </c>
      <c r="AE1389" s="1">
        <v>7.0</v>
      </c>
      <c r="AF1389" s="1" t="s">
        <v>904</v>
      </c>
      <c r="AG1389" s="1">
        <v>1.0</v>
      </c>
      <c r="AH1389" s="1">
        <v>0.0</v>
      </c>
      <c r="AI1389" s="1">
        <v>5.0</v>
      </c>
      <c r="AJ1389" s="1">
        <v>5.0</v>
      </c>
      <c r="AK1389" s="1">
        <v>5.0</v>
      </c>
      <c r="AL1389" s="1">
        <v>0.0</v>
      </c>
      <c r="AM1389" s="1">
        <v>0.0</v>
      </c>
      <c r="AU1389" s="1">
        <v>0.0</v>
      </c>
      <c r="AV1389" s="1" t="s">
        <v>96</v>
      </c>
      <c r="AW1389" s="1">
        <v>2.0</v>
      </c>
      <c r="AX1389" s="1">
        <v>2.0</v>
      </c>
      <c r="AY1389" s="1">
        <v>0.0</v>
      </c>
      <c r="AZ1389" s="1">
        <v>0.0</v>
      </c>
      <c r="BB1389" s="1">
        <v>-1.0</v>
      </c>
      <c r="BC1389" s="1">
        <v>-1.0</v>
      </c>
      <c r="BD1389" s="1">
        <v>-1.0</v>
      </c>
      <c r="BE1389" s="1">
        <v>1.0</v>
      </c>
      <c r="BF1389" s="1">
        <v>1.0</v>
      </c>
      <c r="BG1389" s="1">
        <v>-1.0</v>
      </c>
      <c r="BH1389" s="1">
        <v>1.0</v>
      </c>
      <c r="BI1389" s="1">
        <v>-1.0</v>
      </c>
      <c r="BJ1389" s="1">
        <v>-1.0</v>
      </c>
      <c r="BK1389" s="1">
        <v>1.0</v>
      </c>
      <c r="BL1389" s="1">
        <v>1.0</v>
      </c>
      <c r="BM1389" s="1">
        <v>-1.0</v>
      </c>
      <c r="BN1389" s="1">
        <v>-1.0</v>
      </c>
      <c r="BO1389" s="1">
        <v>-1.0</v>
      </c>
      <c r="BP1389" s="1">
        <v>1.0</v>
      </c>
      <c r="BQ1389" s="1">
        <v>1.0</v>
      </c>
      <c r="BR1389" s="1">
        <v>1.0</v>
      </c>
      <c r="BS1389" s="1">
        <v>-1.0</v>
      </c>
      <c r="BT1389" s="1">
        <v>-1.0</v>
      </c>
      <c r="BU1389" s="1">
        <v>1.0</v>
      </c>
      <c r="BV1389" s="1">
        <v>-1.0</v>
      </c>
      <c r="BW1389" s="1">
        <v>1.0</v>
      </c>
      <c r="BX1389" s="1">
        <v>1.0</v>
      </c>
      <c r="BY1389" s="1">
        <v>-1.0</v>
      </c>
      <c r="BZ1389" s="1">
        <v>1.0</v>
      </c>
      <c r="CA1389" s="1">
        <v>-1.0</v>
      </c>
      <c r="CB1389" s="1">
        <v>1.0</v>
      </c>
      <c r="CC1389" s="1">
        <v>-1.0</v>
      </c>
      <c r="CD1389" s="1">
        <v>47096.0</v>
      </c>
    </row>
    <row r="1390">
      <c r="A1390" s="1">
        <v>1.7458291E7</v>
      </c>
      <c r="B1390" s="1" t="s">
        <v>7586</v>
      </c>
      <c r="C1390" s="1" t="s">
        <v>7587</v>
      </c>
      <c r="D1390" s="1" t="s">
        <v>7588</v>
      </c>
      <c r="E1390" s="1" t="s">
        <v>85</v>
      </c>
      <c r="F1390" s="1" t="s">
        <v>7589</v>
      </c>
      <c r="G1390" s="1" t="s">
        <v>7590</v>
      </c>
      <c r="H1390" s="1" t="s">
        <v>7591</v>
      </c>
      <c r="I1390" s="1">
        <v>3.8294216E7</v>
      </c>
      <c r="J1390" s="1">
        <v>42197.0</v>
      </c>
      <c r="K1390" s="1" t="s">
        <v>134</v>
      </c>
      <c r="L1390" s="1">
        <v>1.0</v>
      </c>
      <c r="M1390" s="1">
        <v>1.0</v>
      </c>
      <c r="N1390" s="1">
        <v>7.0</v>
      </c>
      <c r="O1390" s="1">
        <v>0.0</v>
      </c>
      <c r="P1390" s="1" t="s">
        <v>7592</v>
      </c>
      <c r="Q1390" s="1" t="s">
        <v>7054</v>
      </c>
      <c r="R1390" s="1">
        <v>40.66654</v>
      </c>
      <c r="S1390" s="1">
        <v>-73.81219</v>
      </c>
      <c r="T1390" s="1" t="s">
        <v>125</v>
      </c>
      <c r="U1390" s="1" t="s">
        <v>113</v>
      </c>
      <c r="V1390" s="1">
        <v>1.0</v>
      </c>
      <c r="W1390" s="1">
        <v>1.5</v>
      </c>
      <c r="X1390" s="1">
        <v>1.0</v>
      </c>
      <c r="Y1390" s="1">
        <v>1.0</v>
      </c>
      <c r="Z1390" s="1" t="s">
        <v>93</v>
      </c>
      <c r="AA1390" s="1" t="s">
        <v>7593</v>
      </c>
      <c r="AB1390" s="1">
        <v>55.0</v>
      </c>
      <c r="AC1390" s="1">
        <v>1.0</v>
      </c>
      <c r="AD1390" s="1">
        <v>0.0</v>
      </c>
      <c r="AE1390" s="1">
        <v>10.0</v>
      </c>
      <c r="AF1390" s="1" t="s">
        <v>95</v>
      </c>
      <c r="AG1390" s="1">
        <v>1.0</v>
      </c>
      <c r="AH1390" s="1">
        <v>0.0</v>
      </c>
      <c r="AI1390" s="1">
        <v>0.0</v>
      </c>
      <c r="AJ1390" s="1">
        <v>25.0</v>
      </c>
      <c r="AK1390" s="1">
        <v>300.0</v>
      </c>
      <c r="AL1390" s="1">
        <v>1.0</v>
      </c>
      <c r="AM1390" s="1">
        <v>1.0</v>
      </c>
      <c r="AN1390" s="1">
        <v>100.0</v>
      </c>
      <c r="AO1390" s="1">
        <v>10.0</v>
      </c>
      <c r="AP1390" s="1">
        <v>10.0</v>
      </c>
      <c r="AQ1390" s="1">
        <v>10.0</v>
      </c>
      <c r="AR1390" s="1">
        <v>10.0</v>
      </c>
      <c r="AS1390" s="1">
        <v>8.0</v>
      </c>
      <c r="AT1390" s="1">
        <v>10.0</v>
      </c>
      <c r="AU1390" s="1">
        <v>0.0</v>
      </c>
      <c r="AV1390" s="1" t="s">
        <v>105</v>
      </c>
      <c r="AW1390" s="1">
        <v>4.0</v>
      </c>
      <c r="AX1390" s="1">
        <v>0.0</v>
      </c>
      <c r="AY1390" s="1">
        <v>4.0</v>
      </c>
      <c r="AZ1390" s="1">
        <v>0.0</v>
      </c>
      <c r="BA1390" s="1">
        <v>0.09</v>
      </c>
      <c r="BB1390" s="1">
        <v>-1.0</v>
      </c>
      <c r="BC1390" s="1">
        <v>1.0</v>
      </c>
      <c r="BD1390" s="1">
        <v>-1.0</v>
      </c>
      <c r="BE1390" s="1">
        <v>1.0</v>
      </c>
      <c r="BF1390" s="1">
        <v>1.0</v>
      </c>
      <c r="BG1390" s="1">
        <v>-1.0</v>
      </c>
      <c r="BH1390" s="1">
        <v>1.0</v>
      </c>
      <c r="BI1390" s="1">
        <v>1.0</v>
      </c>
      <c r="BJ1390" s="1">
        <v>1.0</v>
      </c>
      <c r="BK1390" s="1">
        <v>1.0</v>
      </c>
      <c r="BL1390" s="1">
        <v>1.0</v>
      </c>
      <c r="BM1390" s="1">
        <v>1.0</v>
      </c>
      <c r="BN1390" s="1">
        <v>-1.0</v>
      </c>
      <c r="BO1390" s="1">
        <v>-1.0</v>
      </c>
      <c r="BP1390" s="1">
        <v>-1.0</v>
      </c>
      <c r="BQ1390" s="1">
        <v>1.0</v>
      </c>
      <c r="BR1390" s="1">
        <v>1.0</v>
      </c>
      <c r="BS1390" s="1">
        <v>-1.0</v>
      </c>
      <c r="BT1390" s="1">
        <v>-1.0</v>
      </c>
      <c r="BU1390" s="1">
        <v>1.0</v>
      </c>
      <c r="BV1390" s="1">
        <v>1.0</v>
      </c>
      <c r="BW1390" s="1">
        <v>-1.0</v>
      </c>
      <c r="BX1390" s="1">
        <v>-1.0</v>
      </c>
      <c r="BY1390" s="1">
        <v>-1.0</v>
      </c>
      <c r="BZ1390" s="1">
        <v>-1.0</v>
      </c>
      <c r="CA1390" s="1">
        <v>-1.0</v>
      </c>
      <c r="CB1390" s="1">
        <v>-1.0</v>
      </c>
      <c r="CC1390" s="1">
        <v>-1.0</v>
      </c>
      <c r="CD1390" s="1">
        <v>47118.0</v>
      </c>
    </row>
    <row r="1391">
      <c r="A1391" s="1">
        <v>2.772381E7</v>
      </c>
      <c r="B1391" s="1" t="s">
        <v>7594</v>
      </c>
      <c r="C1391" s="1" t="s">
        <v>7595</v>
      </c>
      <c r="D1391" s="1" t="s">
        <v>7595</v>
      </c>
      <c r="E1391" s="1" t="s">
        <v>85</v>
      </c>
      <c r="H1391" s="1" t="s">
        <v>7596</v>
      </c>
      <c r="I1391" s="1">
        <v>9503685.0</v>
      </c>
      <c r="J1391" s="1">
        <v>41565.0</v>
      </c>
      <c r="M1391" s="1">
        <v>1.0</v>
      </c>
      <c r="N1391" s="1">
        <v>2.0</v>
      </c>
      <c r="O1391" s="1">
        <v>0.0</v>
      </c>
      <c r="P1391" s="1" t="s">
        <v>123</v>
      </c>
      <c r="Q1391" s="1" t="s">
        <v>157</v>
      </c>
      <c r="R1391" s="1">
        <v>40.69199</v>
      </c>
      <c r="S1391" s="1">
        <v>-73.9435</v>
      </c>
      <c r="T1391" s="1" t="s">
        <v>91</v>
      </c>
      <c r="U1391" s="1" t="s">
        <v>113</v>
      </c>
      <c r="V1391" s="1">
        <v>2.0</v>
      </c>
      <c r="W1391" s="1">
        <v>1.0</v>
      </c>
      <c r="X1391" s="1">
        <v>1.0</v>
      </c>
      <c r="Y1391" s="1">
        <v>1.0</v>
      </c>
      <c r="Z1391" s="1" t="s">
        <v>93</v>
      </c>
      <c r="AA1391" s="1" t="s">
        <v>7597</v>
      </c>
      <c r="AB1391" s="1">
        <v>95.0</v>
      </c>
      <c r="AC1391" s="1">
        <v>1.0</v>
      </c>
      <c r="AD1391" s="1">
        <v>0.0</v>
      </c>
      <c r="AE1391" s="1">
        <v>2.0</v>
      </c>
      <c r="AF1391" s="1" t="s">
        <v>170</v>
      </c>
      <c r="AG1391" s="1">
        <v>1.0</v>
      </c>
      <c r="AH1391" s="1">
        <v>0.0</v>
      </c>
      <c r="AI1391" s="1">
        <v>0.0</v>
      </c>
      <c r="AJ1391" s="1">
        <v>0.0</v>
      </c>
      <c r="AK1391" s="1">
        <v>0.0</v>
      </c>
      <c r="AL1391" s="1">
        <v>2.0</v>
      </c>
      <c r="AM1391" s="1">
        <v>2.0</v>
      </c>
      <c r="AN1391" s="1">
        <v>100.0</v>
      </c>
      <c r="AO1391" s="1">
        <v>10.0</v>
      </c>
      <c r="AP1391" s="1">
        <v>9.0</v>
      </c>
      <c r="AQ1391" s="1">
        <v>10.0</v>
      </c>
      <c r="AR1391" s="1">
        <v>10.0</v>
      </c>
      <c r="AS1391" s="1">
        <v>10.0</v>
      </c>
      <c r="AT1391" s="1">
        <v>10.0</v>
      </c>
      <c r="AU1391" s="1">
        <v>1.0</v>
      </c>
      <c r="AV1391" s="1" t="s">
        <v>105</v>
      </c>
      <c r="AW1391" s="1">
        <v>2.0</v>
      </c>
      <c r="AX1391" s="1">
        <v>1.0</v>
      </c>
      <c r="AY1391" s="1">
        <v>1.0</v>
      </c>
      <c r="AZ1391" s="1">
        <v>0.0</v>
      </c>
      <c r="BA1391" s="1">
        <v>0.19</v>
      </c>
      <c r="BB1391" s="1">
        <v>-1.0</v>
      </c>
      <c r="BC1391" s="1">
        <v>1.0</v>
      </c>
      <c r="BD1391" s="1">
        <v>-1.0</v>
      </c>
      <c r="BE1391" s="1">
        <v>-1.0</v>
      </c>
      <c r="BF1391" s="1">
        <v>-1.0</v>
      </c>
      <c r="BG1391" s="1">
        <v>-1.0</v>
      </c>
      <c r="BH1391" s="1">
        <v>-1.0</v>
      </c>
      <c r="BI1391" s="1">
        <v>-1.0</v>
      </c>
      <c r="BJ1391" s="1">
        <v>-1.0</v>
      </c>
      <c r="BK1391" s="1">
        <v>-1.0</v>
      </c>
      <c r="BL1391" s="1">
        <v>-1.0</v>
      </c>
      <c r="BM1391" s="1">
        <v>1.0</v>
      </c>
      <c r="BN1391" s="1">
        <v>-1.0</v>
      </c>
      <c r="BO1391" s="1">
        <v>-1.0</v>
      </c>
      <c r="BP1391" s="1">
        <v>-1.0</v>
      </c>
      <c r="BQ1391" s="1">
        <v>-1.0</v>
      </c>
      <c r="BR1391" s="1">
        <v>-1.0</v>
      </c>
      <c r="BS1391" s="1">
        <v>-1.0</v>
      </c>
      <c r="BT1391" s="1">
        <v>-1.0</v>
      </c>
      <c r="BU1391" s="1">
        <v>1.0</v>
      </c>
      <c r="BV1391" s="1">
        <v>-1.0</v>
      </c>
      <c r="BW1391" s="1">
        <v>1.0</v>
      </c>
      <c r="BX1391" s="1">
        <v>-1.0</v>
      </c>
      <c r="BY1391" s="1">
        <v>-1.0</v>
      </c>
      <c r="BZ1391" s="1">
        <v>-1.0</v>
      </c>
      <c r="CA1391" s="1">
        <v>-1.0</v>
      </c>
      <c r="CB1391" s="1">
        <v>-1.0</v>
      </c>
      <c r="CC1391" s="1">
        <v>-1.0</v>
      </c>
      <c r="CD1391" s="1">
        <v>47133.0</v>
      </c>
    </row>
    <row r="1392">
      <c r="A1392" s="1">
        <v>1.0765309E7</v>
      </c>
      <c r="B1392" s="1" t="s">
        <v>7598</v>
      </c>
      <c r="C1392" s="1" t="s">
        <v>7599</v>
      </c>
      <c r="D1392" s="1" t="s">
        <v>7600</v>
      </c>
      <c r="E1392" s="1" t="s">
        <v>85</v>
      </c>
      <c r="I1392" s="1">
        <v>8851665.0</v>
      </c>
      <c r="J1392" s="1">
        <v>41532.0</v>
      </c>
      <c r="M1392" s="1">
        <v>0.0</v>
      </c>
      <c r="N1392" s="1">
        <v>1.0</v>
      </c>
      <c r="O1392" s="1">
        <v>0.0</v>
      </c>
      <c r="P1392" s="1" t="s">
        <v>89</v>
      </c>
      <c r="Q1392" s="1" t="s">
        <v>90</v>
      </c>
      <c r="R1392" s="1">
        <v>40.73303</v>
      </c>
      <c r="S1392" s="1">
        <v>-74.00118</v>
      </c>
      <c r="T1392" s="1" t="s">
        <v>91</v>
      </c>
      <c r="U1392" s="1" t="s">
        <v>92</v>
      </c>
      <c r="V1392" s="1">
        <v>2.0</v>
      </c>
      <c r="W1392" s="1">
        <v>1.0</v>
      </c>
      <c r="X1392" s="1">
        <v>2.0</v>
      </c>
      <c r="Y1392" s="1">
        <v>1.0</v>
      </c>
      <c r="Z1392" s="1" t="s">
        <v>93</v>
      </c>
      <c r="AA1392" s="1" t="s">
        <v>7601</v>
      </c>
      <c r="AB1392" s="1">
        <v>200.0</v>
      </c>
      <c r="AC1392" s="1">
        <v>1.0</v>
      </c>
      <c r="AD1392" s="1">
        <v>0.0</v>
      </c>
      <c r="AE1392" s="1">
        <v>3.0</v>
      </c>
      <c r="AF1392" s="1" t="s">
        <v>1433</v>
      </c>
      <c r="AG1392" s="1">
        <v>1.0</v>
      </c>
      <c r="AH1392" s="1">
        <v>0.0</v>
      </c>
      <c r="AI1392" s="1">
        <v>0.0</v>
      </c>
      <c r="AJ1392" s="1">
        <v>0.0</v>
      </c>
      <c r="AK1392" s="1">
        <v>0.0</v>
      </c>
      <c r="AL1392" s="1">
        <v>1.0</v>
      </c>
      <c r="AM1392" s="1">
        <v>0.0</v>
      </c>
      <c r="AN1392" s="1">
        <v>100.0</v>
      </c>
      <c r="AO1392" s="1">
        <v>10.0</v>
      </c>
      <c r="AP1392" s="1">
        <v>10.0</v>
      </c>
      <c r="AQ1392" s="1">
        <v>10.0</v>
      </c>
      <c r="AR1392" s="1">
        <v>10.0</v>
      </c>
      <c r="AS1392" s="1">
        <v>10.0</v>
      </c>
      <c r="AT1392" s="1">
        <v>10.0</v>
      </c>
      <c r="AU1392" s="1">
        <v>0.0</v>
      </c>
      <c r="AV1392" s="1" t="s">
        <v>105</v>
      </c>
      <c r="AW1392" s="1">
        <v>1.0</v>
      </c>
      <c r="AX1392" s="1">
        <v>1.0</v>
      </c>
      <c r="AY1392" s="1">
        <v>0.0</v>
      </c>
      <c r="AZ1392" s="1">
        <v>0.0</v>
      </c>
      <c r="BA1392" s="1">
        <v>0.03</v>
      </c>
      <c r="BB1392" s="1">
        <v>1.0</v>
      </c>
      <c r="BC1392" s="1">
        <v>1.0</v>
      </c>
      <c r="BD1392" s="1">
        <v>-1.0</v>
      </c>
      <c r="BE1392" s="1">
        <v>-1.0</v>
      </c>
      <c r="BF1392" s="1">
        <v>-1.0</v>
      </c>
      <c r="BG1392" s="1">
        <v>-1.0</v>
      </c>
      <c r="BH1392" s="1">
        <v>-1.0</v>
      </c>
      <c r="BI1392" s="1">
        <v>-1.0</v>
      </c>
      <c r="BJ1392" s="1">
        <v>1.0</v>
      </c>
      <c r="BK1392" s="1">
        <v>-1.0</v>
      </c>
      <c r="BL1392" s="1">
        <v>-1.0</v>
      </c>
      <c r="BM1392" s="1">
        <v>-1.0</v>
      </c>
      <c r="BN1392" s="1">
        <v>-1.0</v>
      </c>
      <c r="BO1392" s="1">
        <v>-1.0</v>
      </c>
      <c r="BP1392" s="1">
        <v>1.0</v>
      </c>
      <c r="BQ1392" s="1">
        <v>-1.0</v>
      </c>
      <c r="BR1392" s="1">
        <v>-1.0</v>
      </c>
      <c r="BS1392" s="1">
        <v>-1.0</v>
      </c>
      <c r="BT1392" s="1">
        <v>-1.0</v>
      </c>
      <c r="BU1392" s="1">
        <v>1.0</v>
      </c>
      <c r="BV1392" s="1">
        <v>-1.0</v>
      </c>
      <c r="BW1392" s="1">
        <v>-1.0</v>
      </c>
      <c r="BX1392" s="1">
        <v>-1.0</v>
      </c>
      <c r="BY1392" s="1">
        <v>-1.0</v>
      </c>
      <c r="BZ1392" s="1">
        <v>-1.0</v>
      </c>
      <c r="CA1392" s="1">
        <v>-1.0</v>
      </c>
      <c r="CB1392" s="1">
        <v>-1.0</v>
      </c>
      <c r="CC1392" s="1">
        <v>-1.0</v>
      </c>
      <c r="CD1392" s="1">
        <v>47144.0</v>
      </c>
    </row>
    <row r="1393">
      <c r="A1393" s="1">
        <v>7070947.0</v>
      </c>
      <c r="B1393" s="1" t="s">
        <v>7602</v>
      </c>
      <c r="C1393" s="1" t="s">
        <v>7603</v>
      </c>
      <c r="D1393" s="1" t="s">
        <v>7604</v>
      </c>
      <c r="E1393" s="1" t="s">
        <v>85</v>
      </c>
      <c r="F1393" s="1" t="s">
        <v>7605</v>
      </c>
      <c r="G1393" s="1" t="s">
        <v>7606</v>
      </c>
      <c r="H1393" s="1" t="s">
        <v>7607</v>
      </c>
      <c r="I1393" s="1">
        <v>1.7470984E7</v>
      </c>
      <c r="J1393" s="1">
        <v>41820.0</v>
      </c>
      <c r="M1393" s="1">
        <v>0.0</v>
      </c>
      <c r="N1393" s="1">
        <v>1.0</v>
      </c>
      <c r="O1393" s="1">
        <v>1.0</v>
      </c>
      <c r="P1393" s="1" t="s">
        <v>89</v>
      </c>
      <c r="Q1393" s="1" t="s">
        <v>90</v>
      </c>
      <c r="R1393" s="1">
        <v>40.71813</v>
      </c>
      <c r="S1393" s="1">
        <v>-73.99665</v>
      </c>
      <c r="T1393" s="1" t="s">
        <v>91</v>
      </c>
      <c r="U1393" s="1" t="s">
        <v>113</v>
      </c>
      <c r="V1393" s="1">
        <v>2.0</v>
      </c>
      <c r="W1393" s="1">
        <v>2.0</v>
      </c>
      <c r="X1393" s="1">
        <v>1.0</v>
      </c>
      <c r="Y1393" s="1">
        <v>1.0</v>
      </c>
      <c r="Z1393" s="1" t="s">
        <v>93</v>
      </c>
      <c r="AA1393" s="1" t="s">
        <v>7608</v>
      </c>
      <c r="AB1393" s="1">
        <v>89.0</v>
      </c>
      <c r="AC1393" s="1">
        <v>1.0</v>
      </c>
      <c r="AD1393" s="1">
        <v>40.0</v>
      </c>
      <c r="AE1393" s="1">
        <v>3.0</v>
      </c>
      <c r="AF1393" s="1" t="s">
        <v>3892</v>
      </c>
      <c r="AG1393" s="1">
        <v>1.0</v>
      </c>
      <c r="AH1393" s="1">
        <v>6.0</v>
      </c>
      <c r="AI1393" s="1">
        <v>12.0</v>
      </c>
      <c r="AJ1393" s="1">
        <v>42.0</v>
      </c>
      <c r="AK1393" s="1">
        <v>317.0</v>
      </c>
      <c r="AL1393" s="1">
        <v>7.0</v>
      </c>
      <c r="AM1393" s="1">
        <v>4.0</v>
      </c>
      <c r="AN1393" s="1">
        <v>91.0</v>
      </c>
      <c r="AO1393" s="1">
        <v>10.0</v>
      </c>
      <c r="AP1393" s="1">
        <v>7.0</v>
      </c>
      <c r="AQ1393" s="1">
        <v>10.0</v>
      </c>
      <c r="AR1393" s="1">
        <v>10.0</v>
      </c>
      <c r="AS1393" s="1">
        <v>10.0</v>
      </c>
      <c r="AT1393" s="1">
        <v>10.0</v>
      </c>
      <c r="AU1393" s="1">
        <v>0.0</v>
      </c>
      <c r="AV1393" s="1" t="s">
        <v>96</v>
      </c>
      <c r="AW1393" s="1">
        <v>1.0</v>
      </c>
      <c r="AX1393" s="1">
        <v>0.0</v>
      </c>
      <c r="AY1393" s="1">
        <v>1.0</v>
      </c>
      <c r="AZ1393" s="1">
        <v>0.0</v>
      </c>
      <c r="BA1393" s="1">
        <v>0.18</v>
      </c>
      <c r="BB1393" s="1">
        <v>-1.0</v>
      </c>
      <c r="BC1393" s="1">
        <v>1.0</v>
      </c>
      <c r="BD1393" s="1">
        <v>-1.0</v>
      </c>
      <c r="BE1393" s="1">
        <v>-1.0</v>
      </c>
      <c r="BF1393" s="1">
        <v>-1.0</v>
      </c>
      <c r="BG1393" s="1">
        <v>-1.0</v>
      </c>
      <c r="BH1393" s="1">
        <v>1.0</v>
      </c>
      <c r="BI1393" s="1">
        <v>-1.0</v>
      </c>
      <c r="BJ1393" s="1">
        <v>-1.0</v>
      </c>
      <c r="BK1393" s="1">
        <v>1.0</v>
      </c>
      <c r="BL1393" s="1">
        <v>1.0</v>
      </c>
      <c r="BM1393" s="1">
        <v>1.0</v>
      </c>
      <c r="BN1393" s="1">
        <v>-1.0</v>
      </c>
      <c r="BO1393" s="1">
        <v>-1.0</v>
      </c>
      <c r="BP1393" s="1">
        <v>-1.0</v>
      </c>
      <c r="BQ1393" s="1">
        <v>1.0</v>
      </c>
      <c r="BR1393" s="1">
        <v>-1.0</v>
      </c>
      <c r="BS1393" s="1">
        <v>1.0</v>
      </c>
      <c r="BT1393" s="1">
        <v>-1.0</v>
      </c>
      <c r="BU1393" s="1">
        <v>1.0</v>
      </c>
      <c r="BV1393" s="1">
        <v>1.0</v>
      </c>
      <c r="BW1393" s="1">
        <v>-1.0</v>
      </c>
      <c r="BX1393" s="1">
        <v>-1.0</v>
      </c>
      <c r="BY1393" s="1">
        <v>-1.0</v>
      </c>
      <c r="BZ1393" s="1">
        <v>-1.0</v>
      </c>
      <c r="CA1393" s="1">
        <v>-1.0</v>
      </c>
      <c r="CB1393" s="1">
        <v>-1.0</v>
      </c>
      <c r="CC1393" s="1">
        <v>-1.0</v>
      </c>
      <c r="CD1393" s="1">
        <v>47145.0</v>
      </c>
    </row>
    <row r="1394">
      <c r="A1394" s="1">
        <v>3.5384172E7</v>
      </c>
      <c r="B1394" s="1" t="s">
        <v>7609</v>
      </c>
      <c r="C1394" s="1" t="s">
        <v>7610</v>
      </c>
      <c r="D1394" s="1" t="s">
        <v>7611</v>
      </c>
      <c r="E1394" s="1" t="s">
        <v>85</v>
      </c>
      <c r="F1394" s="1" t="s">
        <v>7612</v>
      </c>
      <c r="G1394" s="1" t="s">
        <v>7613</v>
      </c>
      <c r="I1394" s="1">
        <v>2.66157648E8</v>
      </c>
      <c r="J1394" s="1">
        <v>43619.0</v>
      </c>
      <c r="K1394" s="1" t="s">
        <v>134</v>
      </c>
      <c r="L1394" s="1">
        <v>1.0</v>
      </c>
      <c r="M1394" s="1">
        <v>0.0</v>
      </c>
      <c r="N1394" s="1">
        <v>1.0</v>
      </c>
      <c r="O1394" s="1">
        <v>0.0</v>
      </c>
      <c r="P1394" s="1" t="s">
        <v>89</v>
      </c>
      <c r="Q1394" s="1" t="s">
        <v>273</v>
      </c>
      <c r="R1394" s="1">
        <v>40.7436299999999</v>
      </c>
      <c r="S1394" s="1">
        <v>-73.9773</v>
      </c>
      <c r="T1394" s="1" t="s">
        <v>91</v>
      </c>
      <c r="U1394" s="1" t="s">
        <v>92</v>
      </c>
      <c r="V1394" s="1">
        <v>6.0</v>
      </c>
      <c r="W1394" s="1">
        <v>1.0</v>
      </c>
      <c r="X1394" s="1">
        <v>2.0</v>
      </c>
      <c r="Y1394" s="1">
        <v>2.0</v>
      </c>
      <c r="Z1394" s="1" t="s">
        <v>93</v>
      </c>
      <c r="AA1394" s="1" t="s">
        <v>7614</v>
      </c>
      <c r="AB1394" s="1">
        <v>299.0</v>
      </c>
      <c r="AC1394" s="1">
        <v>1.0</v>
      </c>
      <c r="AD1394" s="1">
        <v>0.0</v>
      </c>
      <c r="AE1394" s="1">
        <v>1.0</v>
      </c>
      <c r="AF1394" s="1" t="s">
        <v>104</v>
      </c>
      <c r="AG1394" s="1">
        <v>1.0</v>
      </c>
      <c r="AH1394" s="1">
        <v>16.0</v>
      </c>
      <c r="AI1394" s="1">
        <v>43.0</v>
      </c>
      <c r="AJ1394" s="1">
        <v>73.0</v>
      </c>
      <c r="AK1394" s="1">
        <v>348.0</v>
      </c>
      <c r="AL1394" s="1">
        <v>4.0</v>
      </c>
      <c r="AM1394" s="1">
        <v>4.0</v>
      </c>
      <c r="AN1394" s="1">
        <v>90.0</v>
      </c>
      <c r="AO1394" s="1">
        <v>10.0</v>
      </c>
      <c r="AP1394" s="1">
        <v>10.0</v>
      </c>
      <c r="AQ1394" s="1">
        <v>10.0</v>
      </c>
      <c r="AR1394" s="1">
        <v>10.0</v>
      </c>
      <c r="AS1394" s="1">
        <v>10.0</v>
      </c>
      <c r="AT1394" s="1">
        <v>10.0</v>
      </c>
      <c r="AU1394" s="1">
        <v>1.0</v>
      </c>
      <c r="AV1394" s="1" t="s">
        <v>96</v>
      </c>
      <c r="AW1394" s="1">
        <v>1.0</v>
      </c>
      <c r="AX1394" s="1">
        <v>1.0</v>
      </c>
      <c r="AY1394" s="1">
        <v>0.0</v>
      </c>
      <c r="AZ1394" s="1">
        <v>0.0</v>
      </c>
      <c r="BA1394" s="1">
        <v>4.0</v>
      </c>
      <c r="BB1394" s="1">
        <v>-1.0</v>
      </c>
      <c r="BC1394" s="1">
        <v>1.0</v>
      </c>
      <c r="BD1394" s="1">
        <v>-1.0</v>
      </c>
      <c r="BE1394" s="1">
        <v>-1.0</v>
      </c>
      <c r="BF1394" s="1">
        <v>-1.0</v>
      </c>
      <c r="BG1394" s="1">
        <v>-1.0</v>
      </c>
      <c r="BH1394" s="1">
        <v>-1.0</v>
      </c>
      <c r="BI1394" s="1">
        <v>-1.0</v>
      </c>
      <c r="BJ1394" s="1">
        <v>1.0</v>
      </c>
      <c r="BK1394" s="1">
        <v>-1.0</v>
      </c>
      <c r="BL1394" s="1">
        <v>-1.0</v>
      </c>
      <c r="BM1394" s="1">
        <v>-1.0</v>
      </c>
      <c r="BN1394" s="1">
        <v>-1.0</v>
      </c>
      <c r="BO1394" s="1">
        <v>-1.0</v>
      </c>
      <c r="BP1394" s="1">
        <v>-1.0</v>
      </c>
      <c r="BQ1394" s="1">
        <v>-1.0</v>
      </c>
      <c r="BR1394" s="1">
        <v>-1.0</v>
      </c>
      <c r="BS1394" s="1">
        <v>-1.0</v>
      </c>
      <c r="BT1394" s="1">
        <v>-1.0</v>
      </c>
      <c r="BU1394" s="1">
        <v>1.0</v>
      </c>
      <c r="BV1394" s="1">
        <v>-1.0</v>
      </c>
      <c r="BW1394" s="1">
        <v>1.0</v>
      </c>
      <c r="BX1394" s="1">
        <v>-1.0</v>
      </c>
      <c r="BY1394" s="1">
        <v>-1.0</v>
      </c>
      <c r="BZ1394" s="1">
        <v>-1.0</v>
      </c>
      <c r="CA1394" s="1">
        <v>-1.0</v>
      </c>
      <c r="CB1394" s="1">
        <v>-1.0</v>
      </c>
      <c r="CC1394" s="1">
        <v>-1.0</v>
      </c>
      <c r="CD1394" s="1">
        <v>47148.0</v>
      </c>
    </row>
    <row r="1395">
      <c r="A1395" s="1">
        <v>2.6717562E7</v>
      </c>
      <c r="B1395" s="1" t="s">
        <v>7615</v>
      </c>
      <c r="C1395" s="1" t="s">
        <v>7616</v>
      </c>
      <c r="D1395" s="1" t="s">
        <v>7616</v>
      </c>
      <c r="E1395" s="1" t="s">
        <v>85</v>
      </c>
      <c r="I1395" s="1">
        <v>1.02763548E8</v>
      </c>
      <c r="J1395" s="1">
        <v>42680.0</v>
      </c>
      <c r="K1395" s="1" t="s">
        <v>88</v>
      </c>
      <c r="L1395" s="1">
        <v>1.0</v>
      </c>
      <c r="M1395" s="1">
        <v>0.0</v>
      </c>
      <c r="N1395" s="1">
        <v>1.0</v>
      </c>
      <c r="O1395" s="1">
        <v>0.0</v>
      </c>
      <c r="P1395" s="1" t="s">
        <v>89</v>
      </c>
      <c r="Q1395" s="1" t="s">
        <v>391</v>
      </c>
      <c r="R1395" s="1">
        <v>40.7433</v>
      </c>
      <c r="S1395" s="1">
        <v>-74.00119</v>
      </c>
      <c r="T1395" s="1" t="s">
        <v>91</v>
      </c>
      <c r="U1395" s="1" t="s">
        <v>92</v>
      </c>
      <c r="V1395" s="1">
        <v>2.0</v>
      </c>
      <c r="W1395" s="1">
        <v>1.0</v>
      </c>
      <c r="X1395" s="1">
        <v>1.0</v>
      </c>
      <c r="Y1395" s="1">
        <v>1.0</v>
      </c>
      <c r="Z1395" s="1" t="s">
        <v>93</v>
      </c>
      <c r="AA1395" s="1" t="s">
        <v>7617</v>
      </c>
      <c r="AB1395" s="1">
        <v>270.0</v>
      </c>
      <c r="AC1395" s="1">
        <v>1.0</v>
      </c>
      <c r="AD1395" s="1">
        <v>0.0</v>
      </c>
      <c r="AE1395" s="1">
        <v>5.0</v>
      </c>
      <c r="AF1395" s="1" t="s">
        <v>904</v>
      </c>
      <c r="AG1395" s="1">
        <v>1.0</v>
      </c>
      <c r="AH1395" s="1">
        <v>9.0</v>
      </c>
      <c r="AI1395" s="1">
        <v>26.0</v>
      </c>
      <c r="AJ1395" s="1">
        <v>26.0</v>
      </c>
      <c r="AK1395" s="1">
        <v>46.0</v>
      </c>
      <c r="AL1395" s="1">
        <v>0.0</v>
      </c>
      <c r="AM1395" s="1">
        <v>0.0</v>
      </c>
      <c r="AU1395" s="1">
        <v>1.0</v>
      </c>
      <c r="AV1395" s="1" t="s">
        <v>96</v>
      </c>
      <c r="AW1395" s="1">
        <v>1.0</v>
      </c>
      <c r="AX1395" s="1">
        <v>1.0</v>
      </c>
      <c r="AY1395" s="1">
        <v>0.0</v>
      </c>
      <c r="AZ1395" s="1">
        <v>0.0</v>
      </c>
      <c r="BB1395" s="1">
        <v>-1.0</v>
      </c>
      <c r="BC1395" s="1">
        <v>1.0</v>
      </c>
      <c r="BD1395" s="1">
        <v>-1.0</v>
      </c>
      <c r="BE1395" s="1">
        <v>-1.0</v>
      </c>
      <c r="BF1395" s="1">
        <v>-1.0</v>
      </c>
      <c r="BG1395" s="1">
        <v>-1.0</v>
      </c>
      <c r="BH1395" s="1">
        <v>-1.0</v>
      </c>
      <c r="BI1395" s="1">
        <v>-1.0</v>
      </c>
      <c r="BJ1395" s="1">
        <v>-1.0</v>
      </c>
      <c r="BK1395" s="1">
        <v>-1.0</v>
      </c>
      <c r="BL1395" s="1">
        <v>-1.0</v>
      </c>
      <c r="BM1395" s="1">
        <v>1.0</v>
      </c>
      <c r="BN1395" s="1">
        <v>1.0</v>
      </c>
      <c r="BO1395" s="1">
        <v>-1.0</v>
      </c>
      <c r="BP1395" s="1">
        <v>-1.0</v>
      </c>
      <c r="BQ1395" s="1">
        <v>-1.0</v>
      </c>
      <c r="BR1395" s="1">
        <v>-1.0</v>
      </c>
      <c r="BS1395" s="1">
        <v>-1.0</v>
      </c>
      <c r="BT1395" s="1">
        <v>-1.0</v>
      </c>
      <c r="BU1395" s="1">
        <v>1.0</v>
      </c>
      <c r="BV1395" s="1">
        <v>-1.0</v>
      </c>
      <c r="BW1395" s="1">
        <v>-1.0</v>
      </c>
      <c r="BX1395" s="1">
        <v>-1.0</v>
      </c>
      <c r="BY1395" s="1">
        <v>1.0</v>
      </c>
      <c r="BZ1395" s="1">
        <v>-1.0</v>
      </c>
      <c r="CA1395" s="1">
        <v>-1.0</v>
      </c>
      <c r="CB1395" s="1">
        <v>-1.0</v>
      </c>
      <c r="CC1395" s="1">
        <v>-1.0</v>
      </c>
      <c r="CD1395" s="1">
        <v>47171.0</v>
      </c>
    </row>
    <row r="1396">
      <c r="A1396" s="1">
        <v>1.9471948E7</v>
      </c>
      <c r="B1396" s="1" t="s">
        <v>7618</v>
      </c>
      <c r="C1396" s="1" t="s">
        <v>7619</v>
      </c>
      <c r="D1396" s="1" t="s">
        <v>7620</v>
      </c>
      <c r="E1396" s="1" t="s">
        <v>85</v>
      </c>
      <c r="H1396" s="2" t="str">
        <f>- no SMOKING, no drugs, no noise, no loud music after 9:30 pm</f>
        <v>#ERROR!</v>
      </c>
      <c r="I1396" s="1">
        <v>3.0237517E7</v>
      </c>
      <c r="J1396" s="1">
        <v>42092.0</v>
      </c>
      <c r="K1396" s="1" t="s">
        <v>134</v>
      </c>
      <c r="L1396" s="1">
        <v>1.0</v>
      </c>
      <c r="M1396" s="1">
        <v>0.0</v>
      </c>
      <c r="N1396" s="1">
        <v>8.0</v>
      </c>
      <c r="O1396" s="1">
        <v>1.0</v>
      </c>
      <c r="P1396" s="1" t="s">
        <v>111</v>
      </c>
      <c r="Q1396" s="1" t="s">
        <v>1171</v>
      </c>
      <c r="R1396" s="1">
        <v>40.73376</v>
      </c>
      <c r="S1396" s="1">
        <v>-73.85155</v>
      </c>
      <c r="T1396" s="1" t="s">
        <v>91</v>
      </c>
      <c r="U1396" s="1" t="s">
        <v>113</v>
      </c>
      <c r="V1396" s="1">
        <v>6.0</v>
      </c>
      <c r="W1396" s="1">
        <v>1.0</v>
      </c>
      <c r="X1396" s="1">
        <v>2.0</v>
      </c>
      <c r="Y1396" s="1">
        <v>3.0</v>
      </c>
      <c r="Z1396" s="1" t="s">
        <v>93</v>
      </c>
      <c r="AA1396" s="1" t="s">
        <v>7621</v>
      </c>
      <c r="AB1396" s="1">
        <v>99.0</v>
      </c>
      <c r="AC1396" s="1">
        <v>4.0</v>
      </c>
      <c r="AD1396" s="1">
        <v>10.0</v>
      </c>
      <c r="AE1396" s="1">
        <v>2.0</v>
      </c>
      <c r="AF1396" s="1" t="s">
        <v>95</v>
      </c>
      <c r="AG1396" s="1">
        <v>1.0</v>
      </c>
      <c r="AH1396" s="1">
        <v>0.0</v>
      </c>
      <c r="AI1396" s="1">
        <v>0.0</v>
      </c>
      <c r="AJ1396" s="1">
        <v>0.0</v>
      </c>
      <c r="AK1396" s="1">
        <v>187.0</v>
      </c>
      <c r="AL1396" s="1">
        <v>0.0</v>
      </c>
      <c r="AM1396" s="1">
        <v>0.0</v>
      </c>
      <c r="AU1396" s="1">
        <v>0.0</v>
      </c>
      <c r="AV1396" s="1" t="s">
        <v>96</v>
      </c>
      <c r="AW1396" s="1">
        <v>6.0</v>
      </c>
      <c r="AX1396" s="1">
        <v>4.0</v>
      </c>
      <c r="AY1396" s="1">
        <v>2.0</v>
      </c>
      <c r="AZ1396" s="1">
        <v>0.0</v>
      </c>
      <c r="BB1396" s="1">
        <v>-1.0</v>
      </c>
      <c r="BC1396" s="1">
        <v>1.0</v>
      </c>
      <c r="BD1396" s="1">
        <v>-1.0</v>
      </c>
      <c r="BE1396" s="1">
        <v>-1.0</v>
      </c>
      <c r="BF1396" s="1">
        <v>-1.0</v>
      </c>
      <c r="BG1396" s="1">
        <v>-1.0</v>
      </c>
      <c r="BH1396" s="1">
        <v>-1.0</v>
      </c>
      <c r="BI1396" s="1">
        <v>-1.0</v>
      </c>
      <c r="BJ1396" s="1">
        <v>1.0</v>
      </c>
      <c r="BK1396" s="1">
        <v>-1.0</v>
      </c>
      <c r="BL1396" s="1">
        <v>-1.0</v>
      </c>
      <c r="BM1396" s="1">
        <v>-1.0</v>
      </c>
      <c r="BN1396" s="1">
        <v>-1.0</v>
      </c>
      <c r="BO1396" s="1">
        <v>-1.0</v>
      </c>
      <c r="BP1396" s="1">
        <v>1.0</v>
      </c>
      <c r="BQ1396" s="1">
        <v>1.0</v>
      </c>
      <c r="BR1396" s="1">
        <v>-1.0</v>
      </c>
      <c r="BS1396" s="1">
        <v>-1.0</v>
      </c>
      <c r="BT1396" s="1">
        <v>-1.0</v>
      </c>
      <c r="BU1396" s="1">
        <v>1.0</v>
      </c>
      <c r="BV1396" s="1">
        <v>-1.0</v>
      </c>
      <c r="BW1396" s="1">
        <v>-1.0</v>
      </c>
      <c r="BX1396" s="1">
        <v>-1.0</v>
      </c>
      <c r="BY1396" s="1">
        <v>-1.0</v>
      </c>
      <c r="BZ1396" s="1">
        <v>-1.0</v>
      </c>
      <c r="CA1396" s="1">
        <v>-1.0</v>
      </c>
      <c r="CB1396" s="1">
        <v>-1.0</v>
      </c>
      <c r="CC1396" s="1">
        <v>-1.0</v>
      </c>
      <c r="CD1396" s="1">
        <v>47219.0</v>
      </c>
    </row>
    <row r="1397">
      <c r="A1397" s="1">
        <v>3.4607651E7</v>
      </c>
      <c r="B1397" s="1" t="s">
        <v>7622</v>
      </c>
      <c r="C1397" s="1" t="s">
        <v>7623</v>
      </c>
      <c r="D1397" s="1" t="s">
        <v>7624</v>
      </c>
      <c r="E1397" s="1" t="s">
        <v>85</v>
      </c>
      <c r="F1397" s="1" t="s">
        <v>7625</v>
      </c>
      <c r="G1397" s="1" t="s">
        <v>7626</v>
      </c>
      <c r="I1397" s="1">
        <v>1.73311396E8</v>
      </c>
      <c r="J1397" s="1">
        <v>43145.0</v>
      </c>
      <c r="K1397" s="1" t="s">
        <v>88</v>
      </c>
      <c r="L1397" s="1">
        <v>1.0</v>
      </c>
      <c r="M1397" s="1">
        <v>0.0</v>
      </c>
      <c r="N1397" s="1">
        <v>1.0</v>
      </c>
      <c r="O1397" s="1">
        <v>1.0</v>
      </c>
      <c r="P1397" s="1" t="s">
        <v>89</v>
      </c>
      <c r="Q1397" s="1" t="s">
        <v>1393</v>
      </c>
      <c r="R1397" s="1">
        <v>40.8001299999998</v>
      </c>
      <c r="S1397" s="1">
        <v>-73.9374199999999</v>
      </c>
      <c r="T1397" s="1" t="s">
        <v>91</v>
      </c>
      <c r="U1397" s="1" t="s">
        <v>92</v>
      </c>
      <c r="V1397" s="1">
        <v>3.0</v>
      </c>
      <c r="W1397" s="1">
        <v>1.0</v>
      </c>
      <c r="X1397" s="1">
        <v>1.0</v>
      </c>
      <c r="Y1397" s="1">
        <v>3.0</v>
      </c>
      <c r="Z1397" s="1" t="s">
        <v>93</v>
      </c>
      <c r="AA1397" s="1" t="s">
        <v>7627</v>
      </c>
      <c r="AB1397" s="1">
        <v>150.0</v>
      </c>
      <c r="AC1397" s="1">
        <v>3.0</v>
      </c>
      <c r="AD1397" s="1">
        <v>20.0</v>
      </c>
      <c r="AE1397" s="1">
        <v>1.0</v>
      </c>
      <c r="AF1397" s="1" t="s">
        <v>2136</v>
      </c>
      <c r="AG1397" s="1">
        <v>1.0</v>
      </c>
      <c r="AH1397" s="1">
        <v>17.0</v>
      </c>
      <c r="AI1397" s="1">
        <v>17.0</v>
      </c>
      <c r="AJ1397" s="1">
        <v>21.0</v>
      </c>
      <c r="AK1397" s="1">
        <v>21.0</v>
      </c>
      <c r="AL1397" s="1">
        <v>5.0</v>
      </c>
      <c r="AM1397" s="1">
        <v>5.0</v>
      </c>
      <c r="AN1397" s="1">
        <v>100.0</v>
      </c>
      <c r="AO1397" s="1">
        <v>10.0</v>
      </c>
      <c r="AP1397" s="1">
        <v>10.0</v>
      </c>
      <c r="AQ1397" s="1">
        <v>10.0</v>
      </c>
      <c r="AR1397" s="1">
        <v>10.0</v>
      </c>
      <c r="AS1397" s="1">
        <v>10.0</v>
      </c>
      <c r="AT1397" s="1">
        <v>10.0</v>
      </c>
      <c r="AU1397" s="1">
        <v>0.0</v>
      </c>
      <c r="AV1397" s="1" t="s">
        <v>96</v>
      </c>
      <c r="AW1397" s="1">
        <v>1.0</v>
      </c>
      <c r="AX1397" s="1">
        <v>1.0</v>
      </c>
      <c r="AY1397" s="1">
        <v>0.0</v>
      </c>
      <c r="AZ1397" s="1">
        <v>0.0</v>
      </c>
      <c r="BA1397" s="1">
        <v>2.88</v>
      </c>
      <c r="BB1397" s="1">
        <v>-1.0</v>
      </c>
      <c r="BC1397" s="1">
        <v>1.0</v>
      </c>
      <c r="BD1397" s="1">
        <v>-1.0</v>
      </c>
      <c r="BE1397" s="1">
        <v>-1.0</v>
      </c>
      <c r="BF1397" s="1">
        <v>-1.0</v>
      </c>
      <c r="BG1397" s="1">
        <v>-1.0</v>
      </c>
      <c r="BH1397" s="1">
        <v>-1.0</v>
      </c>
      <c r="BI1397" s="1">
        <v>1.0</v>
      </c>
      <c r="BJ1397" s="1">
        <v>1.0</v>
      </c>
      <c r="BK1397" s="1">
        <v>-1.0</v>
      </c>
      <c r="BL1397" s="1">
        <v>-1.0</v>
      </c>
      <c r="BM1397" s="1">
        <v>-1.0</v>
      </c>
      <c r="BN1397" s="1">
        <v>-1.0</v>
      </c>
      <c r="BO1397" s="1">
        <v>-1.0</v>
      </c>
      <c r="BP1397" s="1">
        <v>-1.0</v>
      </c>
      <c r="BQ1397" s="1">
        <v>-1.0</v>
      </c>
      <c r="BR1397" s="1">
        <v>-1.0</v>
      </c>
      <c r="BS1397" s="1">
        <v>-1.0</v>
      </c>
      <c r="BT1397" s="1">
        <v>-1.0</v>
      </c>
      <c r="BU1397" s="1">
        <v>1.0</v>
      </c>
      <c r="BV1397" s="1">
        <v>-1.0</v>
      </c>
      <c r="BW1397" s="1">
        <v>-1.0</v>
      </c>
      <c r="BX1397" s="1">
        <v>-1.0</v>
      </c>
      <c r="BY1397" s="1">
        <v>-1.0</v>
      </c>
      <c r="BZ1397" s="1">
        <v>-1.0</v>
      </c>
      <c r="CA1397" s="1">
        <v>-1.0</v>
      </c>
      <c r="CB1397" s="1">
        <v>-1.0</v>
      </c>
      <c r="CC1397" s="1">
        <v>-1.0</v>
      </c>
      <c r="CD1397" s="1">
        <v>47224.0</v>
      </c>
    </row>
    <row r="1398">
      <c r="A1398" s="1">
        <v>2.5545372E7</v>
      </c>
      <c r="B1398" s="1" t="s">
        <v>7628</v>
      </c>
      <c r="C1398" s="1" t="s">
        <v>7629</v>
      </c>
      <c r="D1398" s="1" t="s">
        <v>7629</v>
      </c>
      <c r="E1398" s="1" t="s">
        <v>85</v>
      </c>
      <c r="I1398" s="1">
        <v>1.63813488E8</v>
      </c>
      <c r="J1398" s="1">
        <v>43092.0</v>
      </c>
      <c r="K1398" s="1" t="s">
        <v>134</v>
      </c>
      <c r="L1398" s="1">
        <v>1.0</v>
      </c>
      <c r="M1398" s="1">
        <v>0.0</v>
      </c>
      <c r="N1398" s="1">
        <v>3.0</v>
      </c>
      <c r="O1398" s="1">
        <v>0.0</v>
      </c>
      <c r="P1398" s="1" t="s">
        <v>89</v>
      </c>
      <c r="Q1398" s="1" t="s">
        <v>90</v>
      </c>
      <c r="R1398" s="1">
        <v>40.84287</v>
      </c>
      <c r="S1398" s="1">
        <v>-73.94093</v>
      </c>
      <c r="T1398" s="1" t="s">
        <v>91</v>
      </c>
      <c r="U1398" s="1" t="s">
        <v>113</v>
      </c>
      <c r="V1398" s="1">
        <v>1.0</v>
      </c>
      <c r="W1398" s="1">
        <v>1.0</v>
      </c>
      <c r="X1398" s="1">
        <v>1.0</v>
      </c>
      <c r="Y1398" s="1">
        <v>1.0</v>
      </c>
      <c r="Z1398" s="1" t="s">
        <v>93</v>
      </c>
      <c r="AA1398" s="1" t="s">
        <v>7630</v>
      </c>
      <c r="AB1398" s="1">
        <v>43.0</v>
      </c>
      <c r="AC1398" s="1">
        <v>1.0</v>
      </c>
      <c r="AD1398" s="1">
        <v>8.0</v>
      </c>
      <c r="AE1398" s="1">
        <v>1.0</v>
      </c>
      <c r="AF1398" s="1" t="s">
        <v>291</v>
      </c>
      <c r="AG1398" s="1">
        <v>1.0</v>
      </c>
      <c r="AH1398" s="1">
        <v>0.0</v>
      </c>
      <c r="AI1398" s="1">
        <v>4.0</v>
      </c>
      <c r="AJ1398" s="1">
        <v>26.0</v>
      </c>
      <c r="AK1398" s="1">
        <v>116.0</v>
      </c>
      <c r="AL1398" s="1">
        <v>10.0</v>
      </c>
      <c r="AM1398" s="1">
        <v>10.0</v>
      </c>
      <c r="AN1398" s="1">
        <v>94.0</v>
      </c>
      <c r="AO1398" s="1">
        <v>9.0</v>
      </c>
      <c r="AP1398" s="1">
        <v>8.0</v>
      </c>
      <c r="AQ1398" s="1">
        <v>9.0</v>
      </c>
      <c r="AR1398" s="1">
        <v>9.0</v>
      </c>
      <c r="AS1398" s="1">
        <v>10.0</v>
      </c>
      <c r="AT1398" s="1">
        <v>10.0</v>
      </c>
      <c r="AU1398" s="1">
        <v>1.0</v>
      </c>
      <c r="AV1398" s="1" t="s">
        <v>96</v>
      </c>
      <c r="AW1398" s="1">
        <v>1.0</v>
      </c>
      <c r="AX1398" s="1">
        <v>0.0</v>
      </c>
      <c r="AY1398" s="1">
        <v>1.0</v>
      </c>
      <c r="AZ1398" s="1">
        <v>0.0</v>
      </c>
      <c r="BA1398" s="1">
        <v>0.82</v>
      </c>
      <c r="BB1398" s="1">
        <v>-1.0</v>
      </c>
      <c r="BC1398" s="1">
        <v>-1.0</v>
      </c>
      <c r="BD1398" s="1">
        <v>-1.0</v>
      </c>
      <c r="BE1398" s="1">
        <v>-1.0</v>
      </c>
      <c r="BF1398" s="1">
        <v>-1.0</v>
      </c>
      <c r="BG1398" s="1">
        <v>-1.0</v>
      </c>
      <c r="BH1398" s="1">
        <v>-1.0</v>
      </c>
      <c r="BI1398" s="1">
        <v>-1.0</v>
      </c>
      <c r="BJ1398" s="1">
        <v>-1.0</v>
      </c>
      <c r="BK1398" s="1">
        <v>-1.0</v>
      </c>
      <c r="BL1398" s="1">
        <v>-1.0</v>
      </c>
      <c r="BM1398" s="1">
        <v>1.0</v>
      </c>
      <c r="BN1398" s="1">
        <v>1.0</v>
      </c>
      <c r="BO1398" s="1">
        <v>-1.0</v>
      </c>
      <c r="BP1398" s="1">
        <v>-1.0</v>
      </c>
      <c r="BQ1398" s="1">
        <v>-1.0</v>
      </c>
      <c r="BR1398" s="1">
        <v>-1.0</v>
      </c>
      <c r="BS1398" s="1">
        <v>-1.0</v>
      </c>
      <c r="BT1398" s="1">
        <v>-1.0</v>
      </c>
      <c r="BU1398" s="1">
        <v>1.0</v>
      </c>
      <c r="BV1398" s="1">
        <v>-1.0</v>
      </c>
      <c r="BW1398" s="1">
        <v>-1.0</v>
      </c>
      <c r="BX1398" s="1">
        <v>-1.0</v>
      </c>
      <c r="BY1398" s="1">
        <v>-1.0</v>
      </c>
      <c r="BZ1398" s="1">
        <v>-1.0</v>
      </c>
      <c r="CA1398" s="1">
        <v>-1.0</v>
      </c>
      <c r="CB1398" s="1">
        <v>-1.0</v>
      </c>
      <c r="CC1398" s="1">
        <v>-1.0</v>
      </c>
      <c r="CD1398" s="1">
        <v>47245.0</v>
      </c>
    </row>
    <row r="1399">
      <c r="A1399" s="1">
        <v>3.1389369E7</v>
      </c>
      <c r="B1399" s="1" t="s">
        <v>7631</v>
      </c>
      <c r="C1399" s="1" t="s">
        <v>7632</v>
      </c>
      <c r="D1399" s="1" t="s">
        <v>7633</v>
      </c>
      <c r="E1399" s="1" t="s">
        <v>85</v>
      </c>
      <c r="F1399" s="1" t="s">
        <v>7634</v>
      </c>
      <c r="G1399" s="1" t="s">
        <v>7635</v>
      </c>
      <c r="H1399" s="1" t="s">
        <v>7636</v>
      </c>
      <c r="I1399" s="1">
        <v>2.2322931E7</v>
      </c>
      <c r="J1399" s="1">
        <v>41921.0</v>
      </c>
      <c r="M1399" s="1">
        <v>0.0</v>
      </c>
      <c r="N1399" s="1">
        <v>1.0</v>
      </c>
      <c r="O1399" s="1">
        <v>1.0</v>
      </c>
      <c r="P1399" s="1" t="s">
        <v>89</v>
      </c>
      <c r="Q1399" s="1" t="s">
        <v>4587</v>
      </c>
      <c r="R1399" s="1">
        <v>40.72672</v>
      </c>
      <c r="S1399" s="1">
        <v>-74.00066</v>
      </c>
      <c r="T1399" s="1" t="s">
        <v>91</v>
      </c>
      <c r="U1399" s="1" t="s">
        <v>92</v>
      </c>
      <c r="V1399" s="1">
        <v>4.0</v>
      </c>
      <c r="W1399" s="1">
        <v>1.0</v>
      </c>
      <c r="X1399" s="1">
        <v>2.0</v>
      </c>
      <c r="Y1399" s="1">
        <v>2.0</v>
      </c>
      <c r="Z1399" s="1" t="s">
        <v>93</v>
      </c>
      <c r="AA1399" s="1" t="s">
        <v>7637</v>
      </c>
      <c r="AB1399" s="1">
        <v>200.0</v>
      </c>
      <c r="AC1399" s="1">
        <v>1.0</v>
      </c>
      <c r="AD1399" s="1">
        <v>0.0</v>
      </c>
      <c r="AE1399" s="1">
        <v>2.0</v>
      </c>
      <c r="AF1399" s="1" t="s">
        <v>231</v>
      </c>
      <c r="AG1399" s="1">
        <v>1.0</v>
      </c>
      <c r="AH1399" s="1">
        <v>0.0</v>
      </c>
      <c r="AI1399" s="1">
        <v>0.0</v>
      </c>
      <c r="AJ1399" s="1">
        <v>0.0</v>
      </c>
      <c r="AK1399" s="1">
        <v>0.0</v>
      </c>
      <c r="AL1399" s="1">
        <v>1.0</v>
      </c>
      <c r="AM1399" s="1">
        <v>1.0</v>
      </c>
      <c r="AN1399" s="1">
        <v>80.0</v>
      </c>
      <c r="AO1399" s="1">
        <v>10.0</v>
      </c>
      <c r="AP1399" s="1">
        <v>10.0</v>
      </c>
      <c r="AQ1399" s="1">
        <v>10.0</v>
      </c>
      <c r="AR1399" s="1">
        <v>10.0</v>
      </c>
      <c r="AS1399" s="1">
        <v>10.0</v>
      </c>
      <c r="AT1399" s="1">
        <v>10.0</v>
      </c>
      <c r="AU1399" s="1">
        <v>0.0</v>
      </c>
      <c r="AV1399" s="1" t="s">
        <v>105</v>
      </c>
      <c r="AW1399" s="1">
        <v>1.0</v>
      </c>
      <c r="AX1399" s="1">
        <v>1.0</v>
      </c>
      <c r="AY1399" s="1">
        <v>0.0</v>
      </c>
      <c r="AZ1399" s="1">
        <v>0.0</v>
      </c>
      <c r="BA1399" s="1">
        <v>0.18</v>
      </c>
      <c r="BB1399" s="1">
        <v>-1.0</v>
      </c>
      <c r="BC1399" s="1">
        <v>-1.0</v>
      </c>
      <c r="BD1399" s="1">
        <v>-1.0</v>
      </c>
      <c r="BE1399" s="1">
        <v>-1.0</v>
      </c>
      <c r="BF1399" s="1">
        <v>-1.0</v>
      </c>
      <c r="BG1399" s="1">
        <v>-1.0</v>
      </c>
      <c r="BH1399" s="1">
        <v>-1.0</v>
      </c>
      <c r="BI1399" s="1">
        <v>-1.0</v>
      </c>
      <c r="BJ1399" s="1">
        <v>-1.0</v>
      </c>
      <c r="BK1399" s="1">
        <v>-1.0</v>
      </c>
      <c r="BL1399" s="1">
        <v>-1.0</v>
      </c>
      <c r="BM1399" s="1">
        <v>-1.0</v>
      </c>
      <c r="BN1399" s="1">
        <v>-1.0</v>
      </c>
      <c r="BO1399" s="1">
        <v>-1.0</v>
      </c>
      <c r="BP1399" s="1">
        <v>-1.0</v>
      </c>
      <c r="BQ1399" s="1">
        <v>-1.0</v>
      </c>
      <c r="BR1399" s="1">
        <v>-1.0</v>
      </c>
      <c r="BS1399" s="1">
        <v>-1.0</v>
      </c>
      <c r="BT1399" s="1">
        <v>-1.0</v>
      </c>
      <c r="BU1399" s="1">
        <v>1.0</v>
      </c>
      <c r="BV1399" s="1">
        <v>-1.0</v>
      </c>
      <c r="BW1399" s="1">
        <v>-1.0</v>
      </c>
      <c r="BX1399" s="1">
        <v>-1.0</v>
      </c>
      <c r="BY1399" s="1">
        <v>-1.0</v>
      </c>
      <c r="BZ1399" s="1">
        <v>-1.0</v>
      </c>
      <c r="CA1399" s="1">
        <v>-1.0</v>
      </c>
      <c r="CB1399" s="1">
        <v>-1.0</v>
      </c>
      <c r="CC1399" s="1">
        <v>-1.0</v>
      </c>
      <c r="CD1399" s="1">
        <v>47262.0</v>
      </c>
    </row>
    <row r="1400">
      <c r="A1400" s="1">
        <v>2.5257912E7</v>
      </c>
      <c r="B1400" s="1" t="s">
        <v>7638</v>
      </c>
      <c r="C1400" s="1" t="s">
        <v>7639</v>
      </c>
      <c r="D1400" s="1" t="s">
        <v>7640</v>
      </c>
      <c r="E1400" s="1" t="s">
        <v>85</v>
      </c>
      <c r="G1400" s="1" t="s">
        <v>7641</v>
      </c>
      <c r="I1400" s="1">
        <v>1.90828985E8</v>
      </c>
      <c r="J1400" s="1">
        <v>43241.0</v>
      </c>
      <c r="M1400" s="1">
        <v>0.0</v>
      </c>
      <c r="N1400" s="1">
        <v>2.0</v>
      </c>
      <c r="O1400" s="1">
        <v>0.0</v>
      </c>
      <c r="P1400" s="1" t="s">
        <v>123</v>
      </c>
      <c r="Q1400" s="1" t="s">
        <v>124</v>
      </c>
      <c r="R1400" s="1">
        <v>40.70361</v>
      </c>
      <c r="S1400" s="1">
        <v>-73.942</v>
      </c>
      <c r="T1400" s="1" t="s">
        <v>91</v>
      </c>
      <c r="U1400" s="1" t="s">
        <v>92</v>
      </c>
      <c r="V1400" s="1">
        <v>2.0</v>
      </c>
      <c r="W1400" s="1">
        <v>1.0</v>
      </c>
      <c r="X1400" s="1">
        <v>1.0</v>
      </c>
      <c r="Y1400" s="1">
        <v>1.0</v>
      </c>
      <c r="Z1400" s="1" t="s">
        <v>93</v>
      </c>
      <c r="AA1400" s="1" t="s">
        <v>7642</v>
      </c>
      <c r="AB1400" s="1">
        <v>150.0</v>
      </c>
      <c r="AC1400" s="1">
        <v>1.0</v>
      </c>
      <c r="AD1400" s="1">
        <v>0.0</v>
      </c>
      <c r="AE1400" s="1">
        <v>2.0</v>
      </c>
      <c r="AF1400" s="1" t="s">
        <v>170</v>
      </c>
      <c r="AG1400" s="1">
        <v>1.0</v>
      </c>
      <c r="AH1400" s="1">
        <v>0.0</v>
      </c>
      <c r="AI1400" s="1">
        <v>0.0</v>
      </c>
      <c r="AJ1400" s="1">
        <v>0.0</v>
      </c>
      <c r="AK1400" s="1">
        <v>0.0</v>
      </c>
      <c r="AL1400" s="1">
        <v>5.0</v>
      </c>
      <c r="AM1400" s="1">
        <v>4.0</v>
      </c>
      <c r="AN1400" s="1">
        <v>88.0</v>
      </c>
      <c r="AO1400" s="1">
        <v>9.0</v>
      </c>
      <c r="AP1400" s="1">
        <v>8.0</v>
      </c>
      <c r="AQ1400" s="1">
        <v>10.0</v>
      </c>
      <c r="AR1400" s="1">
        <v>10.0</v>
      </c>
      <c r="AS1400" s="1">
        <v>10.0</v>
      </c>
      <c r="AT1400" s="1">
        <v>9.0</v>
      </c>
      <c r="AU1400" s="1">
        <v>1.0</v>
      </c>
      <c r="AV1400" s="1" t="s">
        <v>96</v>
      </c>
      <c r="AW1400" s="1">
        <v>2.0</v>
      </c>
      <c r="AX1400" s="1">
        <v>2.0</v>
      </c>
      <c r="AY1400" s="1">
        <v>0.0</v>
      </c>
      <c r="AZ1400" s="1">
        <v>0.0</v>
      </c>
      <c r="BA1400" s="1">
        <v>0.4</v>
      </c>
      <c r="BB1400" s="1">
        <v>-1.0</v>
      </c>
      <c r="BC1400" s="1">
        <v>1.0</v>
      </c>
      <c r="BD1400" s="1">
        <v>-1.0</v>
      </c>
      <c r="BE1400" s="1">
        <v>-1.0</v>
      </c>
      <c r="BF1400" s="1">
        <v>-1.0</v>
      </c>
      <c r="BG1400" s="1">
        <v>-1.0</v>
      </c>
      <c r="BH1400" s="1">
        <v>-1.0</v>
      </c>
      <c r="BI1400" s="1">
        <v>-1.0</v>
      </c>
      <c r="BJ1400" s="1">
        <v>1.0</v>
      </c>
      <c r="BK1400" s="1">
        <v>-1.0</v>
      </c>
      <c r="BL1400" s="1">
        <v>-1.0</v>
      </c>
      <c r="BM1400" s="1">
        <v>1.0</v>
      </c>
      <c r="BN1400" s="1">
        <v>-1.0</v>
      </c>
      <c r="BO1400" s="1">
        <v>-1.0</v>
      </c>
      <c r="BP1400" s="1">
        <v>-1.0</v>
      </c>
      <c r="BQ1400" s="1">
        <v>-1.0</v>
      </c>
      <c r="BR1400" s="1">
        <v>-1.0</v>
      </c>
      <c r="BS1400" s="1">
        <v>-1.0</v>
      </c>
      <c r="BT1400" s="1">
        <v>-1.0</v>
      </c>
      <c r="BU1400" s="1">
        <v>1.0</v>
      </c>
      <c r="BV1400" s="1">
        <v>-1.0</v>
      </c>
      <c r="BW1400" s="1">
        <v>-1.0</v>
      </c>
      <c r="BX1400" s="1">
        <v>1.0</v>
      </c>
      <c r="BY1400" s="1">
        <v>-1.0</v>
      </c>
      <c r="BZ1400" s="1">
        <v>1.0</v>
      </c>
      <c r="CA1400" s="1">
        <v>-1.0</v>
      </c>
      <c r="CB1400" s="1">
        <v>-1.0</v>
      </c>
      <c r="CC1400" s="1">
        <v>-1.0</v>
      </c>
      <c r="CD1400" s="1">
        <v>47268.0</v>
      </c>
    </row>
    <row r="1401">
      <c r="A1401" s="1">
        <v>3.0937596E7</v>
      </c>
      <c r="B1401" s="1" t="s">
        <v>7643</v>
      </c>
      <c r="C1401" s="1" t="s">
        <v>1937</v>
      </c>
      <c r="D1401" s="1" t="s">
        <v>7644</v>
      </c>
      <c r="E1401" s="1" t="s">
        <v>85</v>
      </c>
      <c r="F1401" s="1" t="s">
        <v>7645</v>
      </c>
      <c r="H1401" s="1" t="s">
        <v>1940</v>
      </c>
      <c r="I1401" s="1">
        <v>2.19517861E8</v>
      </c>
      <c r="J1401" s="1">
        <v>43381.0</v>
      </c>
      <c r="K1401" s="1" t="s">
        <v>134</v>
      </c>
      <c r="L1401" s="1">
        <v>0.98</v>
      </c>
      <c r="M1401" s="1">
        <v>0.0</v>
      </c>
      <c r="N1401" s="1">
        <v>328.0</v>
      </c>
      <c r="O1401" s="1">
        <v>0.0</v>
      </c>
      <c r="P1401" s="1" t="s">
        <v>89</v>
      </c>
      <c r="Q1401" s="1" t="s">
        <v>90</v>
      </c>
      <c r="R1401" s="1">
        <v>40.76037</v>
      </c>
      <c r="S1401" s="1">
        <v>-73.99744</v>
      </c>
      <c r="T1401" s="1" t="s">
        <v>91</v>
      </c>
      <c r="U1401" s="1" t="s">
        <v>92</v>
      </c>
      <c r="V1401" s="1">
        <v>2.0</v>
      </c>
      <c r="W1401" s="1">
        <v>1.0</v>
      </c>
      <c r="X1401" s="1">
        <v>1.0</v>
      </c>
      <c r="Y1401" s="1">
        <v>1.0</v>
      </c>
      <c r="Z1401" s="1" t="s">
        <v>93</v>
      </c>
      <c r="AA1401" s="1" t="s">
        <v>1941</v>
      </c>
      <c r="AB1401" s="1">
        <v>185.0</v>
      </c>
      <c r="AC1401" s="1">
        <v>2.0</v>
      </c>
      <c r="AD1401" s="1">
        <v>5.0</v>
      </c>
      <c r="AE1401" s="1">
        <v>29.0</v>
      </c>
      <c r="AF1401" s="1" t="s">
        <v>95</v>
      </c>
      <c r="AG1401" s="1">
        <v>1.0</v>
      </c>
      <c r="AH1401" s="1">
        <v>0.0</v>
      </c>
      <c r="AI1401" s="1">
        <v>27.0</v>
      </c>
      <c r="AJ1401" s="1">
        <v>57.0</v>
      </c>
      <c r="AK1401" s="1">
        <v>332.0</v>
      </c>
      <c r="AL1401" s="1">
        <v>1.0</v>
      </c>
      <c r="AM1401" s="1">
        <v>1.0</v>
      </c>
      <c r="AN1401" s="1">
        <v>60.0</v>
      </c>
      <c r="AO1401" s="1">
        <v>6.0</v>
      </c>
      <c r="AP1401" s="1">
        <v>10.0</v>
      </c>
      <c r="AQ1401" s="1">
        <v>2.0</v>
      </c>
      <c r="AR1401" s="1">
        <v>2.0</v>
      </c>
      <c r="AS1401" s="1">
        <v>6.0</v>
      </c>
      <c r="AT1401" s="1">
        <v>8.0</v>
      </c>
      <c r="AU1401" s="1">
        <v>1.0</v>
      </c>
      <c r="AV1401" s="1" t="s">
        <v>96</v>
      </c>
      <c r="AW1401" s="1">
        <v>327.0</v>
      </c>
      <c r="AX1401" s="1">
        <v>319.0</v>
      </c>
      <c r="AY1401" s="1">
        <v>8.0</v>
      </c>
      <c r="AZ1401" s="1">
        <v>0.0</v>
      </c>
      <c r="BA1401" s="1">
        <v>1.0</v>
      </c>
      <c r="BB1401" s="1">
        <v>-1.0</v>
      </c>
      <c r="BC1401" s="1">
        <v>1.0</v>
      </c>
      <c r="BD1401" s="1">
        <v>-1.0</v>
      </c>
      <c r="BE1401" s="1">
        <v>1.0</v>
      </c>
      <c r="BF1401" s="1">
        <v>-1.0</v>
      </c>
      <c r="BG1401" s="1">
        <v>-1.0</v>
      </c>
      <c r="BH1401" s="1">
        <v>1.0</v>
      </c>
      <c r="BI1401" s="1">
        <v>-1.0</v>
      </c>
      <c r="BJ1401" s="1">
        <v>1.0</v>
      </c>
      <c r="BK1401" s="1">
        <v>1.0</v>
      </c>
      <c r="BL1401" s="1">
        <v>1.0</v>
      </c>
      <c r="BM1401" s="1">
        <v>1.0</v>
      </c>
      <c r="BN1401" s="1">
        <v>1.0</v>
      </c>
      <c r="BO1401" s="1">
        <v>1.0</v>
      </c>
      <c r="BP1401" s="1">
        <v>-1.0</v>
      </c>
      <c r="BQ1401" s="1">
        <v>-1.0</v>
      </c>
      <c r="BR1401" s="1">
        <v>-1.0</v>
      </c>
      <c r="BS1401" s="1">
        <v>1.0</v>
      </c>
      <c r="BT1401" s="1">
        <v>-1.0</v>
      </c>
      <c r="BU1401" s="1">
        <v>1.0</v>
      </c>
      <c r="BV1401" s="1">
        <v>1.0</v>
      </c>
      <c r="BW1401" s="1">
        <v>1.0</v>
      </c>
      <c r="BX1401" s="1">
        <v>-1.0</v>
      </c>
      <c r="BY1401" s="1">
        <v>-1.0</v>
      </c>
      <c r="BZ1401" s="1">
        <v>-1.0</v>
      </c>
      <c r="CA1401" s="1">
        <v>-1.0</v>
      </c>
      <c r="CB1401" s="1">
        <v>-1.0</v>
      </c>
      <c r="CC1401" s="1">
        <v>-1.0</v>
      </c>
      <c r="CD1401" s="1">
        <v>47313.0</v>
      </c>
    </row>
    <row r="1402">
      <c r="A1402" s="1">
        <v>9561650.0</v>
      </c>
      <c r="B1402" s="1" t="s">
        <v>7646</v>
      </c>
      <c r="C1402" s="1" t="s">
        <v>7647</v>
      </c>
      <c r="D1402" s="1" t="s">
        <v>7647</v>
      </c>
      <c r="E1402" s="1" t="s">
        <v>85</v>
      </c>
      <c r="H1402" s="1" t="s">
        <v>7648</v>
      </c>
      <c r="I1402" s="1">
        <v>2316568.0</v>
      </c>
      <c r="J1402" s="1">
        <v>41036.0</v>
      </c>
      <c r="M1402" s="1">
        <v>0.0</v>
      </c>
      <c r="N1402" s="1">
        <v>1.0</v>
      </c>
      <c r="O1402" s="1">
        <v>1.0</v>
      </c>
      <c r="P1402" s="1" t="s">
        <v>89</v>
      </c>
      <c r="Q1402" s="1" t="s">
        <v>1385</v>
      </c>
      <c r="R1402" s="1">
        <v>40.72564</v>
      </c>
      <c r="S1402" s="1">
        <v>-73.98088</v>
      </c>
      <c r="T1402" s="1" t="s">
        <v>91</v>
      </c>
      <c r="U1402" s="1" t="s">
        <v>113</v>
      </c>
      <c r="V1402" s="1">
        <v>1.0</v>
      </c>
      <c r="W1402" s="1">
        <v>1.0</v>
      </c>
      <c r="X1402" s="1">
        <v>1.0</v>
      </c>
      <c r="Y1402" s="1">
        <v>1.0</v>
      </c>
      <c r="Z1402" s="1" t="s">
        <v>93</v>
      </c>
      <c r="AA1402" s="1" t="s">
        <v>7649</v>
      </c>
      <c r="AB1402" s="1">
        <v>49.0</v>
      </c>
      <c r="AC1402" s="1">
        <v>1.0</v>
      </c>
      <c r="AD1402" s="1">
        <v>0.0</v>
      </c>
      <c r="AE1402" s="1">
        <v>1.0</v>
      </c>
      <c r="AF1402" s="1" t="s">
        <v>2358</v>
      </c>
      <c r="AG1402" s="1">
        <v>1.0</v>
      </c>
      <c r="AH1402" s="1">
        <v>0.0</v>
      </c>
      <c r="AI1402" s="1">
        <v>0.0</v>
      </c>
      <c r="AJ1402" s="1">
        <v>0.0</v>
      </c>
      <c r="AK1402" s="1">
        <v>0.0</v>
      </c>
      <c r="AL1402" s="1">
        <v>0.0</v>
      </c>
      <c r="AM1402" s="1">
        <v>0.0</v>
      </c>
      <c r="AU1402" s="1">
        <v>0.0</v>
      </c>
      <c r="AV1402" s="1" t="s">
        <v>96</v>
      </c>
      <c r="AW1402" s="1">
        <v>1.0</v>
      </c>
      <c r="AX1402" s="1">
        <v>0.0</v>
      </c>
      <c r="AY1402" s="1">
        <v>1.0</v>
      </c>
      <c r="AZ1402" s="1">
        <v>0.0</v>
      </c>
      <c r="BB1402" s="1">
        <v>1.0</v>
      </c>
      <c r="BC1402" s="1">
        <v>1.0</v>
      </c>
      <c r="BD1402" s="1">
        <v>-1.0</v>
      </c>
      <c r="BE1402" s="1">
        <v>-1.0</v>
      </c>
      <c r="BF1402" s="1">
        <v>-1.0</v>
      </c>
      <c r="BG1402" s="1">
        <v>-1.0</v>
      </c>
      <c r="BH1402" s="1">
        <v>-1.0</v>
      </c>
      <c r="BI1402" s="1">
        <v>-1.0</v>
      </c>
      <c r="BJ1402" s="1">
        <v>-1.0</v>
      </c>
      <c r="BK1402" s="1">
        <v>-1.0</v>
      </c>
      <c r="BL1402" s="1">
        <v>-1.0</v>
      </c>
      <c r="BM1402" s="1">
        <v>-1.0</v>
      </c>
      <c r="BN1402" s="1">
        <v>-1.0</v>
      </c>
      <c r="BO1402" s="1">
        <v>-1.0</v>
      </c>
      <c r="BP1402" s="1">
        <v>-1.0</v>
      </c>
      <c r="BQ1402" s="1">
        <v>-1.0</v>
      </c>
      <c r="BR1402" s="1">
        <v>-1.0</v>
      </c>
      <c r="BS1402" s="1">
        <v>-1.0</v>
      </c>
      <c r="BT1402" s="1">
        <v>-1.0</v>
      </c>
      <c r="BU1402" s="1">
        <v>1.0</v>
      </c>
      <c r="BV1402" s="1">
        <v>-1.0</v>
      </c>
      <c r="BW1402" s="1">
        <v>-1.0</v>
      </c>
      <c r="BX1402" s="1">
        <v>-1.0</v>
      </c>
      <c r="BY1402" s="1">
        <v>-1.0</v>
      </c>
      <c r="BZ1402" s="1">
        <v>-1.0</v>
      </c>
      <c r="CA1402" s="1">
        <v>-1.0</v>
      </c>
      <c r="CB1402" s="1">
        <v>-1.0</v>
      </c>
      <c r="CC1402" s="1">
        <v>-1.0</v>
      </c>
      <c r="CD1402" s="1">
        <v>47321.0</v>
      </c>
    </row>
    <row r="1403">
      <c r="A1403" s="1">
        <v>2.7064423E7</v>
      </c>
      <c r="B1403" s="1" t="s">
        <v>2022</v>
      </c>
      <c r="E1403" s="1" t="s">
        <v>85</v>
      </c>
      <c r="I1403" s="1">
        <v>1330116.0</v>
      </c>
      <c r="J1403" s="1">
        <v>40840.0</v>
      </c>
      <c r="M1403" s="1">
        <v>0.0</v>
      </c>
      <c r="N1403" s="1">
        <v>1.0</v>
      </c>
      <c r="O1403" s="1">
        <v>1.0</v>
      </c>
      <c r="P1403" s="1" t="s">
        <v>89</v>
      </c>
      <c r="Q1403" s="1" t="s">
        <v>90</v>
      </c>
      <c r="R1403" s="1">
        <v>40.73237</v>
      </c>
      <c r="S1403" s="1">
        <v>-73.99344</v>
      </c>
      <c r="T1403" s="1" t="s">
        <v>144</v>
      </c>
      <c r="U1403" s="1" t="s">
        <v>113</v>
      </c>
      <c r="V1403" s="1">
        <v>2.0</v>
      </c>
      <c r="W1403" s="1">
        <v>1.5</v>
      </c>
      <c r="X1403" s="1">
        <v>1.0</v>
      </c>
      <c r="Y1403" s="1">
        <v>1.0</v>
      </c>
      <c r="Z1403" s="1" t="s">
        <v>93</v>
      </c>
      <c r="AA1403" s="1" t="s">
        <v>7650</v>
      </c>
      <c r="AB1403" s="1">
        <v>200.0</v>
      </c>
      <c r="AC1403" s="1">
        <v>1.0</v>
      </c>
      <c r="AD1403" s="1">
        <v>0.0</v>
      </c>
      <c r="AE1403" s="1">
        <v>30.0</v>
      </c>
      <c r="AF1403" s="1" t="s">
        <v>356</v>
      </c>
      <c r="AG1403" s="1">
        <v>1.0</v>
      </c>
      <c r="AH1403" s="1">
        <v>30.0</v>
      </c>
      <c r="AI1403" s="1">
        <v>60.0</v>
      </c>
      <c r="AJ1403" s="1">
        <v>90.0</v>
      </c>
      <c r="AK1403" s="1">
        <v>90.0</v>
      </c>
      <c r="AL1403" s="1">
        <v>1.0</v>
      </c>
      <c r="AM1403" s="1">
        <v>1.0</v>
      </c>
      <c r="AN1403" s="1">
        <v>100.0</v>
      </c>
      <c r="AO1403" s="1">
        <v>10.0</v>
      </c>
      <c r="AP1403" s="1">
        <v>10.0</v>
      </c>
      <c r="AQ1403" s="1">
        <v>10.0</v>
      </c>
      <c r="AR1403" s="1">
        <v>10.0</v>
      </c>
      <c r="AS1403" s="1">
        <v>10.0</v>
      </c>
      <c r="AT1403" s="1">
        <v>10.0</v>
      </c>
      <c r="AU1403" s="1">
        <v>1.0</v>
      </c>
      <c r="AV1403" s="1" t="s">
        <v>105</v>
      </c>
      <c r="AW1403" s="1">
        <v>1.0</v>
      </c>
      <c r="AX1403" s="1">
        <v>0.0</v>
      </c>
      <c r="AY1403" s="1">
        <v>1.0</v>
      </c>
      <c r="AZ1403" s="1">
        <v>0.0</v>
      </c>
      <c r="BA1403" s="1">
        <v>0.09</v>
      </c>
      <c r="BB1403" s="1">
        <v>-1.0</v>
      </c>
      <c r="BC1403" s="1">
        <v>1.0</v>
      </c>
      <c r="BD1403" s="1">
        <v>-1.0</v>
      </c>
      <c r="BE1403" s="1">
        <v>-1.0</v>
      </c>
      <c r="BF1403" s="1">
        <v>-1.0</v>
      </c>
      <c r="BG1403" s="1">
        <v>-1.0</v>
      </c>
      <c r="BH1403" s="1">
        <v>-1.0</v>
      </c>
      <c r="BI1403" s="1">
        <v>-1.0</v>
      </c>
      <c r="BJ1403" s="1">
        <v>1.0</v>
      </c>
      <c r="BK1403" s="1">
        <v>-1.0</v>
      </c>
      <c r="BL1403" s="1">
        <v>-1.0</v>
      </c>
      <c r="BM1403" s="1">
        <v>1.0</v>
      </c>
      <c r="BN1403" s="1">
        <v>1.0</v>
      </c>
      <c r="BO1403" s="1">
        <v>-1.0</v>
      </c>
      <c r="BP1403" s="1">
        <v>-1.0</v>
      </c>
      <c r="BQ1403" s="1">
        <v>-1.0</v>
      </c>
      <c r="BR1403" s="1">
        <v>-1.0</v>
      </c>
      <c r="BS1403" s="1">
        <v>-1.0</v>
      </c>
      <c r="BT1403" s="1">
        <v>-1.0</v>
      </c>
      <c r="BU1403" s="1">
        <v>1.0</v>
      </c>
      <c r="BV1403" s="1">
        <v>-1.0</v>
      </c>
      <c r="BW1403" s="1">
        <v>-1.0</v>
      </c>
      <c r="BX1403" s="1">
        <v>-1.0</v>
      </c>
      <c r="BY1403" s="1">
        <v>-1.0</v>
      </c>
      <c r="BZ1403" s="1">
        <v>-1.0</v>
      </c>
      <c r="CA1403" s="1">
        <v>-1.0</v>
      </c>
      <c r="CB1403" s="1">
        <v>-1.0</v>
      </c>
      <c r="CC1403" s="1">
        <v>-1.0</v>
      </c>
      <c r="CD1403" s="1">
        <v>47352.0</v>
      </c>
    </row>
    <row r="1404">
      <c r="A1404" s="1">
        <v>2.2135247E7</v>
      </c>
      <c r="B1404" s="1" t="s">
        <v>7651</v>
      </c>
      <c r="C1404" s="1" t="s">
        <v>7652</v>
      </c>
      <c r="D1404" s="1" t="s">
        <v>7653</v>
      </c>
      <c r="E1404" s="1" t="s">
        <v>85</v>
      </c>
      <c r="F1404" s="1" t="s">
        <v>7654</v>
      </c>
      <c r="G1404" s="1" t="s">
        <v>7655</v>
      </c>
      <c r="H1404" s="1" t="s">
        <v>7656</v>
      </c>
      <c r="I1404" s="1">
        <v>1.61613483E8</v>
      </c>
      <c r="J1404" s="1">
        <v>43075.0</v>
      </c>
      <c r="M1404" s="1">
        <v>1.0</v>
      </c>
      <c r="N1404" s="1">
        <v>1.0</v>
      </c>
      <c r="O1404" s="1">
        <v>0.0</v>
      </c>
      <c r="P1404" s="1" t="s">
        <v>123</v>
      </c>
      <c r="Q1404" s="1" t="s">
        <v>157</v>
      </c>
      <c r="R1404" s="1">
        <v>40.68594</v>
      </c>
      <c r="S1404" s="1">
        <v>-73.92394</v>
      </c>
      <c r="T1404" s="1" t="s">
        <v>91</v>
      </c>
      <c r="U1404" s="1" t="s">
        <v>113</v>
      </c>
      <c r="V1404" s="1">
        <v>2.0</v>
      </c>
      <c r="W1404" s="1">
        <v>1.5</v>
      </c>
      <c r="X1404" s="1">
        <v>1.0</v>
      </c>
      <c r="Y1404" s="1">
        <v>1.0</v>
      </c>
      <c r="Z1404" s="1" t="s">
        <v>93</v>
      </c>
      <c r="AA1404" s="1" t="s">
        <v>7657</v>
      </c>
      <c r="AB1404" s="1">
        <v>55.0</v>
      </c>
      <c r="AC1404" s="1">
        <v>1.0</v>
      </c>
      <c r="AD1404" s="1">
        <v>10.0</v>
      </c>
      <c r="AE1404" s="1">
        <v>4.0</v>
      </c>
      <c r="AF1404" s="1" t="s">
        <v>202</v>
      </c>
      <c r="AG1404" s="1">
        <v>1.0</v>
      </c>
      <c r="AH1404" s="1">
        <v>0.0</v>
      </c>
      <c r="AI1404" s="1">
        <v>0.0</v>
      </c>
      <c r="AJ1404" s="1">
        <v>0.0</v>
      </c>
      <c r="AK1404" s="1">
        <v>0.0</v>
      </c>
      <c r="AL1404" s="1">
        <v>18.0</v>
      </c>
      <c r="AM1404" s="1">
        <v>1.0</v>
      </c>
      <c r="AN1404" s="1">
        <v>98.0</v>
      </c>
      <c r="AO1404" s="1">
        <v>10.0</v>
      </c>
      <c r="AP1404" s="1">
        <v>10.0</v>
      </c>
      <c r="AQ1404" s="1">
        <v>10.0</v>
      </c>
      <c r="AR1404" s="1">
        <v>10.0</v>
      </c>
      <c r="AS1404" s="1">
        <v>9.0</v>
      </c>
      <c r="AT1404" s="1">
        <v>10.0</v>
      </c>
      <c r="AU1404" s="1">
        <v>1.0</v>
      </c>
      <c r="AV1404" s="1" t="s">
        <v>117</v>
      </c>
      <c r="AW1404" s="1">
        <v>1.0</v>
      </c>
      <c r="AX1404" s="1">
        <v>0.0</v>
      </c>
      <c r="AY1404" s="1">
        <v>1.0</v>
      </c>
      <c r="AZ1404" s="1">
        <v>0.0</v>
      </c>
      <c r="BA1404" s="1">
        <v>0.99</v>
      </c>
      <c r="BB1404" s="1">
        <v>-1.0</v>
      </c>
      <c r="BC1404" s="1">
        <v>1.0</v>
      </c>
      <c r="BD1404" s="1">
        <v>-1.0</v>
      </c>
      <c r="BE1404" s="1">
        <v>-1.0</v>
      </c>
      <c r="BF1404" s="1">
        <v>-1.0</v>
      </c>
      <c r="BG1404" s="1">
        <v>-1.0</v>
      </c>
      <c r="BH1404" s="1">
        <v>1.0</v>
      </c>
      <c r="BI1404" s="1">
        <v>-1.0</v>
      </c>
      <c r="BJ1404" s="1">
        <v>1.0</v>
      </c>
      <c r="BK1404" s="1">
        <v>1.0</v>
      </c>
      <c r="BL1404" s="1">
        <v>1.0</v>
      </c>
      <c r="BM1404" s="1">
        <v>-1.0</v>
      </c>
      <c r="BN1404" s="1">
        <v>-1.0</v>
      </c>
      <c r="BO1404" s="1">
        <v>-1.0</v>
      </c>
      <c r="BP1404" s="1">
        <v>-1.0</v>
      </c>
      <c r="BQ1404" s="1">
        <v>1.0</v>
      </c>
      <c r="BR1404" s="1">
        <v>-1.0</v>
      </c>
      <c r="BS1404" s="1">
        <v>-1.0</v>
      </c>
      <c r="BT1404" s="1">
        <v>-1.0</v>
      </c>
      <c r="BU1404" s="1">
        <v>1.0</v>
      </c>
      <c r="BV1404" s="1">
        <v>-1.0</v>
      </c>
      <c r="BW1404" s="1">
        <v>-1.0</v>
      </c>
      <c r="BX1404" s="1">
        <v>-1.0</v>
      </c>
      <c r="BY1404" s="1">
        <v>-1.0</v>
      </c>
      <c r="BZ1404" s="1">
        <v>1.0</v>
      </c>
      <c r="CA1404" s="1">
        <v>-1.0</v>
      </c>
      <c r="CB1404" s="1">
        <v>-1.0</v>
      </c>
      <c r="CC1404" s="1">
        <v>-1.0</v>
      </c>
      <c r="CD1404" s="1">
        <v>47411.0</v>
      </c>
    </row>
    <row r="1405">
      <c r="A1405" s="1">
        <v>2.1769473E7</v>
      </c>
      <c r="B1405" s="1" t="s">
        <v>7658</v>
      </c>
      <c r="C1405" s="1" t="s">
        <v>7659</v>
      </c>
      <c r="D1405" s="1" t="s">
        <v>7660</v>
      </c>
      <c r="E1405" s="1" t="s">
        <v>85</v>
      </c>
      <c r="F1405" s="1" t="s">
        <v>7661</v>
      </c>
      <c r="H1405" s="2" t="str">
        <f>- please no shoes in house.</f>
        <v>#ERROR!</v>
      </c>
      <c r="I1405" s="1">
        <v>4654206.0</v>
      </c>
      <c r="J1405" s="1">
        <v>41284.0</v>
      </c>
      <c r="K1405" s="1" t="s">
        <v>272</v>
      </c>
      <c r="L1405" s="1">
        <v>0.85</v>
      </c>
      <c r="M1405" s="1">
        <v>0.0</v>
      </c>
      <c r="N1405" s="1">
        <v>4.0</v>
      </c>
      <c r="O1405" s="1">
        <v>1.0</v>
      </c>
      <c r="P1405" s="1" t="s">
        <v>89</v>
      </c>
      <c r="Q1405" s="1" t="s">
        <v>4587</v>
      </c>
      <c r="R1405" s="1">
        <v>40.7213099999999</v>
      </c>
      <c r="S1405" s="1">
        <v>-73.99816</v>
      </c>
      <c r="T1405" s="1" t="s">
        <v>91</v>
      </c>
      <c r="U1405" s="1" t="s">
        <v>92</v>
      </c>
      <c r="V1405" s="1">
        <v>3.0</v>
      </c>
      <c r="W1405" s="1">
        <v>2.0</v>
      </c>
      <c r="X1405" s="1">
        <v>1.0</v>
      </c>
      <c r="Y1405" s="1">
        <v>2.0</v>
      </c>
      <c r="Z1405" s="1" t="s">
        <v>93</v>
      </c>
      <c r="AA1405" s="1" t="s">
        <v>7662</v>
      </c>
      <c r="AB1405" s="1">
        <v>495.0</v>
      </c>
      <c r="AC1405" s="1">
        <v>1.0</v>
      </c>
      <c r="AD1405" s="1">
        <v>0.0</v>
      </c>
      <c r="AE1405" s="1">
        <v>5.0</v>
      </c>
      <c r="AF1405" s="1" t="s">
        <v>179</v>
      </c>
      <c r="AG1405" s="1">
        <v>1.0</v>
      </c>
      <c r="AH1405" s="1">
        <v>2.0</v>
      </c>
      <c r="AI1405" s="1">
        <v>2.0</v>
      </c>
      <c r="AJ1405" s="1">
        <v>2.0</v>
      </c>
      <c r="AK1405" s="1">
        <v>2.0</v>
      </c>
      <c r="AL1405" s="1">
        <v>2.0</v>
      </c>
      <c r="AM1405" s="1">
        <v>2.0</v>
      </c>
      <c r="AN1405" s="1">
        <v>100.0</v>
      </c>
      <c r="AO1405" s="1">
        <v>10.0</v>
      </c>
      <c r="AP1405" s="1">
        <v>10.0</v>
      </c>
      <c r="AQ1405" s="1">
        <v>10.0</v>
      </c>
      <c r="AR1405" s="1">
        <v>10.0</v>
      </c>
      <c r="AS1405" s="1">
        <v>10.0</v>
      </c>
      <c r="AT1405" s="1">
        <v>9.0</v>
      </c>
      <c r="AU1405" s="1">
        <v>0.0</v>
      </c>
      <c r="AV1405" s="1" t="s">
        <v>96</v>
      </c>
      <c r="AW1405" s="1">
        <v>1.0</v>
      </c>
      <c r="AX1405" s="1">
        <v>1.0</v>
      </c>
      <c r="AY1405" s="1">
        <v>0.0</v>
      </c>
      <c r="AZ1405" s="1">
        <v>0.0</v>
      </c>
      <c r="BA1405" s="1">
        <v>0.17</v>
      </c>
      <c r="BB1405" s="1">
        <v>-1.0</v>
      </c>
      <c r="BC1405" s="1">
        <v>1.0</v>
      </c>
      <c r="BD1405" s="1">
        <v>-1.0</v>
      </c>
      <c r="BE1405" s="1">
        <v>-1.0</v>
      </c>
      <c r="BF1405" s="1">
        <v>-1.0</v>
      </c>
      <c r="BG1405" s="1">
        <v>-1.0</v>
      </c>
      <c r="BH1405" s="1">
        <v>-1.0</v>
      </c>
      <c r="BI1405" s="1">
        <v>-1.0</v>
      </c>
      <c r="BJ1405" s="1">
        <v>1.0</v>
      </c>
      <c r="BK1405" s="1">
        <v>-1.0</v>
      </c>
      <c r="BL1405" s="1">
        <v>-1.0</v>
      </c>
      <c r="BM1405" s="1">
        <v>1.0</v>
      </c>
      <c r="BN1405" s="1">
        <v>-1.0</v>
      </c>
      <c r="BO1405" s="1">
        <v>-1.0</v>
      </c>
      <c r="BP1405" s="1">
        <v>-1.0</v>
      </c>
      <c r="BQ1405" s="1">
        <v>1.0</v>
      </c>
      <c r="BR1405" s="1">
        <v>-1.0</v>
      </c>
      <c r="BS1405" s="1">
        <v>1.0</v>
      </c>
      <c r="BT1405" s="1">
        <v>-1.0</v>
      </c>
      <c r="BU1405" s="1">
        <v>1.0</v>
      </c>
      <c r="BV1405" s="1">
        <v>-1.0</v>
      </c>
      <c r="BW1405" s="1">
        <v>-1.0</v>
      </c>
      <c r="BX1405" s="1">
        <v>1.0</v>
      </c>
      <c r="BY1405" s="1">
        <v>-1.0</v>
      </c>
      <c r="BZ1405" s="1">
        <v>-1.0</v>
      </c>
      <c r="CA1405" s="1">
        <v>-1.0</v>
      </c>
      <c r="CB1405" s="1">
        <v>-1.0</v>
      </c>
      <c r="CC1405" s="1">
        <v>-1.0</v>
      </c>
      <c r="CD1405" s="1">
        <v>47440.0</v>
      </c>
    </row>
    <row r="1406">
      <c r="A1406" s="1">
        <v>3.4975527E7</v>
      </c>
      <c r="B1406" s="1" t="s">
        <v>7663</v>
      </c>
      <c r="C1406" s="1" t="s">
        <v>7664</v>
      </c>
      <c r="D1406" s="1" t="s">
        <v>7665</v>
      </c>
      <c r="E1406" s="1" t="s">
        <v>85</v>
      </c>
      <c r="G1406" s="1" t="s">
        <v>7666</v>
      </c>
      <c r="H1406" s="1" t="s">
        <v>7667</v>
      </c>
      <c r="I1406" s="1">
        <v>2.61028352E8</v>
      </c>
      <c r="J1406" s="1">
        <v>43595.0</v>
      </c>
      <c r="K1406" s="1" t="s">
        <v>134</v>
      </c>
      <c r="L1406" s="1">
        <v>1.0</v>
      </c>
      <c r="M1406" s="1">
        <v>0.0</v>
      </c>
      <c r="N1406" s="1">
        <v>2.0</v>
      </c>
      <c r="O1406" s="1">
        <v>0.0</v>
      </c>
      <c r="P1406" s="1" t="s">
        <v>111</v>
      </c>
      <c r="Q1406" s="1" t="s">
        <v>112</v>
      </c>
      <c r="R1406" s="1">
        <v>40.74305</v>
      </c>
      <c r="S1406" s="1">
        <v>-73.9007</v>
      </c>
      <c r="T1406" s="1" t="s">
        <v>125</v>
      </c>
      <c r="U1406" s="1" t="s">
        <v>92</v>
      </c>
      <c r="V1406" s="1">
        <v>7.0</v>
      </c>
      <c r="W1406" s="1">
        <v>1.0</v>
      </c>
      <c r="X1406" s="1">
        <v>3.0</v>
      </c>
      <c r="Y1406" s="1">
        <v>5.0</v>
      </c>
      <c r="Z1406" s="1" t="s">
        <v>93</v>
      </c>
      <c r="AA1406" s="1" t="s">
        <v>7668</v>
      </c>
      <c r="AB1406" s="1">
        <v>169.0</v>
      </c>
      <c r="AC1406" s="1">
        <v>4.0</v>
      </c>
      <c r="AD1406" s="1">
        <v>25.0</v>
      </c>
      <c r="AE1406" s="1">
        <v>2.0</v>
      </c>
      <c r="AF1406" s="1" t="s">
        <v>127</v>
      </c>
      <c r="AG1406" s="1">
        <v>1.0</v>
      </c>
      <c r="AH1406" s="1">
        <v>5.0</v>
      </c>
      <c r="AI1406" s="1">
        <v>8.0</v>
      </c>
      <c r="AJ1406" s="1">
        <v>18.0</v>
      </c>
      <c r="AK1406" s="1">
        <v>91.0</v>
      </c>
      <c r="AL1406" s="1">
        <v>0.0</v>
      </c>
      <c r="AM1406" s="1">
        <v>0.0</v>
      </c>
      <c r="AU1406" s="1">
        <v>1.0</v>
      </c>
      <c r="AV1406" s="1" t="s">
        <v>96</v>
      </c>
      <c r="AW1406" s="1">
        <v>2.0</v>
      </c>
      <c r="AX1406" s="1">
        <v>2.0</v>
      </c>
      <c r="AY1406" s="1">
        <v>0.0</v>
      </c>
      <c r="AZ1406" s="1">
        <v>0.0</v>
      </c>
      <c r="BB1406" s="1">
        <v>-1.0</v>
      </c>
      <c r="BC1406" s="1">
        <v>1.0</v>
      </c>
      <c r="BD1406" s="1">
        <v>-1.0</v>
      </c>
      <c r="BE1406" s="1">
        <v>-1.0</v>
      </c>
      <c r="BF1406" s="1">
        <v>-1.0</v>
      </c>
      <c r="BG1406" s="1">
        <v>-1.0</v>
      </c>
      <c r="BH1406" s="1">
        <v>1.0</v>
      </c>
      <c r="BI1406" s="1">
        <v>-1.0</v>
      </c>
      <c r="BJ1406" s="1">
        <v>1.0</v>
      </c>
      <c r="BK1406" s="1">
        <v>1.0</v>
      </c>
      <c r="BL1406" s="1">
        <v>1.0</v>
      </c>
      <c r="BM1406" s="1">
        <v>-1.0</v>
      </c>
      <c r="BN1406" s="1">
        <v>-1.0</v>
      </c>
      <c r="BO1406" s="1">
        <v>-1.0</v>
      </c>
      <c r="BP1406" s="1">
        <v>1.0</v>
      </c>
      <c r="BQ1406" s="1">
        <v>1.0</v>
      </c>
      <c r="BR1406" s="1">
        <v>-1.0</v>
      </c>
      <c r="BS1406" s="1">
        <v>-1.0</v>
      </c>
      <c r="BT1406" s="1">
        <v>-1.0</v>
      </c>
      <c r="BU1406" s="1">
        <v>1.0</v>
      </c>
      <c r="BV1406" s="1">
        <v>-1.0</v>
      </c>
      <c r="BW1406" s="1">
        <v>-1.0</v>
      </c>
      <c r="BX1406" s="1">
        <v>1.0</v>
      </c>
      <c r="BY1406" s="1">
        <v>-1.0</v>
      </c>
      <c r="BZ1406" s="1">
        <v>1.0</v>
      </c>
      <c r="CA1406" s="1">
        <v>-1.0</v>
      </c>
      <c r="CB1406" s="1">
        <v>-1.0</v>
      </c>
      <c r="CC1406" s="1">
        <v>-1.0</v>
      </c>
      <c r="CD1406" s="1">
        <v>47440.0</v>
      </c>
    </row>
    <row r="1407">
      <c r="A1407" s="1">
        <v>3.4278223E7</v>
      </c>
      <c r="B1407" s="1" t="s">
        <v>7669</v>
      </c>
      <c r="C1407" s="1" t="s">
        <v>7670</v>
      </c>
      <c r="D1407" s="1" t="s">
        <v>7671</v>
      </c>
      <c r="E1407" s="1" t="s">
        <v>85</v>
      </c>
      <c r="F1407" s="1" t="s">
        <v>7672</v>
      </c>
      <c r="G1407" s="1" t="s">
        <v>7673</v>
      </c>
      <c r="H1407" s="1" t="s">
        <v>7674</v>
      </c>
      <c r="I1407" s="1">
        <v>3577413.0</v>
      </c>
      <c r="J1407" s="1">
        <v>41167.0</v>
      </c>
      <c r="K1407" s="1" t="s">
        <v>134</v>
      </c>
      <c r="L1407" s="1">
        <v>1.0</v>
      </c>
      <c r="M1407" s="1">
        <v>0.0</v>
      </c>
      <c r="N1407" s="1">
        <v>1.0</v>
      </c>
      <c r="O1407" s="1">
        <v>1.0</v>
      </c>
      <c r="P1407" s="1" t="s">
        <v>89</v>
      </c>
      <c r="Q1407" s="1" t="s">
        <v>1472</v>
      </c>
      <c r="R1407" s="1">
        <v>40.70599</v>
      </c>
      <c r="S1407" s="1">
        <v>-74.00515</v>
      </c>
      <c r="T1407" s="1" t="s">
        <v>91</v>
      </c>
      <c r="U1407" s="1" t="s">
        <v>92</v>
      </c>
      <c r="V1407" s="1">
        <v>1.0</v>
      </c>
      <c r="W1407" s="1">
        <v>1.0</v>
      </c>
      <c r="X1407" s="1">
        <v>1.0</v>
      </c>
      <c r="Y1407" s="1">
        <v>1.0</v>
      </c>
      <c r="Z1407" s="1" t="s">
        <v>93</v>
      </c>
      <c r="AA1407" s="1" t="s">
        <v>7675</v>
      </c>
      <c r="AB1407" s="1">
        <v>139.0</v>
      </c>
      <c r="AC1407" s="1">
        <v>1.0</v>
      </c>
      <c r="AD1407" s="1">
        <v>39.0</v>
      </c>
      <c r="AE1407" s="1">
        <v>7.0</v>
      </c>
      <c r="AF1407" s="1" t="s">
        <v>341</v>
      </c>
      <c r="AG1407" s="1">
        <v>1.0</v>
      </c>
      <c r="AH1407" s="1">
        <v>1.0</v>
      </c>
      <c r="AI1407" s="1">
        <v>1.0</v>
      </c>
      <c r="AJ1407" s="1">
        <v>1.0</v>
      </c>
      <c r="AK1407" s="1">
        <v>1.0</v>
      </c>
      <c r="AL1407" s="1">
        <v>2.0</v>
      </c>
      <c r="AM1407" s="1">
        <v>2.0</v>
      </c>
      <c r="AN1407" s="1">
        <v>100.0</v>
      </c>
      <c r="AO1407" s="1">
        <v>10.0</v>
      </c>
      <c r="AP1407" s="1">
        <v>10.0</v>
      </c>
      <c r="AQ1407" s="1">
        <v>10.0</v>
      </c>
      <c r="AR1407" s="1">
        <v>10.0</v>
      </c>
      <c r="AS1407" s="1">
        <v>10.0</v>
      </c>
      <c r="AT1407" s="1">
        <v>10.0</v>
      </c>
      <c r="AU1407" s="1">
        <v>0.0</v>
      </c>
      <c r="AV1407" s="1" t="s">
        <v>96</v>
      </c>
      <c r="AW1407" s="1">
        <v>1.0</v>
      </c>
      <c r="AX1407" s="1">
        <v>1.0</v>
      </c>
      <c r="AY1407" s="1">
        <v>0.0</v>
      </c>
      <c r="AZ1407" s="1">
        <v>0.0</v>
      </c>
      <c r="BA1407" s="1">
        <v>0.92</v>
      </c>
      <c r="BB1407" s="1">
        <v>-1.0</v>
      </c>
      <c r="BC1407" s="1">
        <v>1.0</v>
      </c>
      <c r="BD1407" s="1">
        <v>-1.0</v>
      </c>
      <c r="BE1407" s="1">
        <v>-1.0</v>
      </c>
      <c r="BF1407" s="1">
        <v>1.0</v>
      </c>
      <c r="BG1407" s="1">
        <v>-1.0</v>
      </c>
      <c r="BH1407" s="1">
        <v>1.0</v>
      </c>
      <c r="BI1407" s="1">
        <v>-1.0</v>
      </c>
      <c r="BJ1407" s="1">
        <v>1.0</v>
      </c>
      <c r="BK1407" s="1">
        <v>-1.0</v>
      </c>
      <c r="BL1407" s="1">
        <v>1.0</v>
      </c>
      <c r="BM1407" s="1">
        <v>1.0</v>
      </c>
      <c r="BN1407" s="1">
        <v>1.0</v>
      </c>
      <c r="BO1407" s="1">
        <v>-1.0</v>
      </c>
      <c r="BP1407" s="1">
        <v>-1.0</v>
      </c>
      <c r="BQ1407" s="1">
        <v>-1.0</v>
      </c>
      <c r="BR1407" s="1">
        <v>-1.0</v>
      </c>
      <c r="BS1407" s="1">
        <v>-1.0</v>
      </c>
      <c r="BT1407" s="1">
        <v>-1.0</v>
      </c>
      <c r="BU1407" s="1">
        <v>1.0</v>
      </c>
      <c r="BV1407" s="1">
        <v>-1.0</v>
      </c>
      <c r="BW1407" s="1">
        <v>-1.0</v>
      </c>
      <c r="BX1407" s="1">
        <v>-1.0</v>
      </c>
      <c r="BY1407" s="1">
        <v>-1.0</v>
      </c>
      <c r="BZ1407" s="1">
        <v>-1.0</v>
      </c>
      <c r="CA1407" s="1">
        <v>-1.0</v>
      </c>
      <c r="CB1407" s="1">
        <v>-1.0</v>
      </c>
      <c r="CC1407" s="1">
        <v>-1.0</v>
      </c>
      <c r="CD1407" s="1">
        <v>47441.0</v>
      </c>
    </row>
    <row r="1408">
      <c r="A1408" s="1">
        <v>3.4949698E7</v>
      </c>
      <c r="B1408" s="1" t="s">
        <v>7676</v>
      </c>
      <c r="C1408" s="1" t="s">
        <v>7677</v>
      </c>
      <c r="D1408" s="1" t="s">
        <v>7678</v>
      </c>
      <c r="E1408" s="1" t="s">
        <v>85</v>
      </c>
      <c r="F1408" s="1" t="s">
        <v>7679</v>
      </c>
      <c r="G1408" s="1" t="s">
        <v>7680</v>
      </c>
      <c r="H1408" s="1" t="s">
        <v>7681</v>
      </c>
      <c r="I1408" s="1">
        <v>1.5820708E7</v>
      </c>
      <c r="J1408" s="1">
        <v>41780.0</v>
      </c>
      <c r="K1408" s="1" t="s">
        <v>134</v>
      </c>
      <c r="L1408" s="1">
        <v>1.0</v>
      </c>
      <c r="M1408" s="1">
        <v>0.0</v>
      </c>
      <c r="N1408" s="1">
        <v>3.0</v>
      </c>
      <c r="O1408" s="1">
        <v>1.0</v>
      </c>
      <c r="P1408" s="1" t="s">
        <v>123</v>
      </c>
      <c r="Q1408" s="1" t="s">
        <v>124</v>
      </c>
      <c r="R1408" s="1">
        <v>40.70939</v>
      </c>
      <c r="S1408" s="1">
        <v>-73.94055</v>
      </c>
      <c r="T1408" s="1" t="s">
        <v>289</v>
      </c>
      <c r="U1408" s="1" t="s">
        <v>92</v>
      </c>
      <c r="V1408" s="1">
        <v>5.0</v>
      </c>
      <c r="W1408" s="1">
        <v>2.0</v>
      </c>
      <c r="X1408" s="1">
        <v>3.0</v>
      </c>
      <c r="Y1408" s="1">
        <v>3.0</v>
      </c>
      <c r="Z1408" s="1" t="s">
        <v>93</v>
      </c>
      <c r="AA1408" s="1" t="s">
        <v>7682</v>
      </c>
      <c r="AB1408" s="1">
        <v>300.0</v>
      </c>
      <c r="AC1408" s="1">
        <v>5.0</v>
      </c>
      <c r="AD1408" s="1">
        <v>20.0</v>
      </c>
      <c r="AE1408" s="1">
        <v>3.0</v>
      </c>
      <c r="AF1408" s="1" t="s">
        <v>407</v>
      </c>
      <c r="AG1408" s="1">
        <v>1.0</v>
      </c>
      <c r="AH1408" s="1">
        <v>6.0</v>
      </c>
      <c r="AI1408" s="1">
        <v>21.0</v>
      </c>
      <c r="AJ1408" s="1">
        <v>36.0</v>
      </c>
      <c r="AK1408" s="1">
        <v>113.0</v>
      </c>
      <c r="AL1408" s="1">
        <v>1.0</v>
      </c>
      <c r="AM1408" s="1">
        <v>1.0</v>
      </c>
      <c r="AN1408" s="1">
        <v>100.0</v>
      </c>
      <c r="AO1408" s="1">
        <v>10.0</v>
      </c>
      <c r="AP1408" s="1">
        <v>10.0</v>
      </c>
      <c r="AQ1408" s="1">
        <v>10.0</v>
      </c>
      <c r="AR1408" s="1">
        <v>10.0</v>
      </c>
      <c r="AS1408" s="1">
        <v>10.0</v>
      </c>
      <c r="AT1408" s="1">
        <v>10.0</v>
      </c>
      <c r="AU1408" s="1">
        <v>0.0</v>
      </c>
      <c r="AV1408" s="1" t="s">
        <v>96</v>
      </c>
      <c r="AW1408" s="1">
        <v>2.0</v>
      </c>
      <c r="AX1408" s="1">
        <v>1.0</v>
      </c>
      <c r="AY1408" s="1">
        <v>1.0</v>
      </c>
      <c r="AZ1408" s="1">
        <v>0.0</v>
      </c>
      <c r="BA1408" s="1">
        <v>1.0</v>
      </c>
      <c r="BB1408" s="1">
        <v>-1.0</v>
      </c>
      <c r="BC1408" s="1">
        <v>1.0</v>
      </c>
      <c r="BD1408" s="1">
        <v>-1.0</v>
      </c>
      <c r="BE1408" s="1">
        <v>-1.0</v>
      </c>
      <c r="BF1408" s="1">
        <v>-1.0</v>
      </c>
      <c r="BG1408" s="1">
        <v>-1.0</v>
      </c>
      <c r="BH1408" s="1">
        <v>-1.0</v>
      </c>
      <c r="BI1408" s="1">
        <v>-1.0</v>
      </c>
      <c r="BJ1408" s="1">
        <v>1.0</v>
      </c>
      <c r="BK1408" s="1">
        <v>-1.0</v>
      </c>
      <c r="BL1408" s="1">
        <v>-1.0</v>
      </c>
      <c r="BM1408" s="1">
        <v>1.0</v>
      </c>
      <c r="BN1408" s="1">
        <v>-1.0</v>
      </c>
      <c r="BO1408" s="1">
        <v>-1.0</v>
      </c>
      <c r="BP1408" s="1">
        <v>-1.0</v>
      </c>
      <c r="BQ1408" s="1">
        <v>1.0</v>
      </c>
      <c r="BR1408" s="1">
        <v>-1.0</v>
      </c>
      <c r="BS1408" s="1">
        <v>-1.0</v>
      </c>
      <c r="BT1408" s="1">
        <v>-1.0</v>
      </c>
      <c r="BU1408" s="1">
        <v>1.0</v>
      </c>
      <c r="BV1408" s="1">
        <v>-1.0</v>
      </c>
      <c r="BW1408" s="1">
        <v>-1.0</v>
      </c>
      <c r="BX1408" s="1">
        <v>1.0</v>
      </c>
      <c r="BY1408" s="1">
        <v>-1.0</v>
      </c>
      <c r="BZ1408" s="1">
        <v>1.0</v>
      </c>
      <c r="CA1408" s="1">
        <v>-1.0</v>
      </c>
      <c r="CB1408" s="1">
        <v>-1.0</v>
      </c>
      <c r="CC1408" s="1">
        <v>-1.0</v>
      </c>
      <c r="CD1408" s="1">
        <v>47457.0</v>
      </c>
    </row>
    <row r="1409">
      <c r="A1409" s="1">
        <v>3.5967094E7</v>
      </c>
      <c r="B1409" s="1" t="s">
        <v>7683</v>
      </c>
      <c r="C1409" s="1" t="s">
        <v>7684</v>
      </c>
      <c r="D1409" s="1" t="s">
        <v>7685</v>
      </c>
      <c r="E1409" s="1" t="s">
        <v>85</v>
      </c>
      <c r="F1409" s="1" t="s">
        <v>7686</v>
      </c>
      <c r="G1409" s="1" t="s">
        <v>7687</v>
      </c>
      <c r="H1409" s="1" t="s">
        <v>7688</v>
      </c>
      <c r="I1409" s="1">
        <v>4.0299079E7</v>
      </c>
      <c r="J1409" s="1">
        <v>42218.0</v>
      </c>
      <c r="K1409" s="1" t="s">
        <v>272</v>
      </c>
      <c r="L1409" s="1">
        <v>0.86</v>
      </c>
      <c r="M1409" s="1">
        <v>0.0</v>
      </c>
      <c r="N1409" s="1">
        <v>1.0</v>
      </c>
      <c r="O1409" s="1">
        <v>0.0</v>
      </c>
      <c r="P1409" s="1" t="s">
        <v>123</v>
      </c>
      <c r="Q1409" s="1" t="s">
        <v>308</v>
      </c>
      <c r="R1409" s="1">
        <v>40.63926</v>
      </c>
      <c r="S1409" s="1">
        <v>-73.9641599999999</v>
      </c>
      <c r="T1409" s="1" t="s">
        <v>91</v>
      </c>
      <c r="U1409" s="1" t="s">
        <v>92</v>
      </c>
      <c r="V1409" s="1">
        <v>3.0</v>
      </c>
      <c r="W1409" s="1">
        <v>1.0</v>
      </c>
      <c r="X1409" s="1">
        <v>1.0</v>
      </c>
      <c r="Y1409" s="1">
        <v>2.0</v>
      </c>
      <c r="Z1409" s="1" t="s">
        <v>93</v>
      </c>
      <c r="AA1409" s="1" t="s">
        <v>7689</v>
      </c>
      <c r="AB1409" s="1">
        <v>100.0</v>
      </c>
      <c r="AC1409" s="1">
        <v>2.0</v>
      </c>
      <c r="AD1409" s="1">
        <v>10.0</v>
      </c>
      <c r="AE1409" s="1">
        <v>2.0</v>
      </c>
      <c r="AF1409" s="1" t="s">
        <v>104</v>
      </c>
      <c r="AG1409" s="1">
        <v>1.0</v>
      </c>
      <c r="AH1409" s="1">
        <v>25.0</v>
      </c>
      <c r="AI1409" s="1">
        <v>32.0</v>
      </c>
      <c r="AJ1409" s="1">
        <v>32.0</v>
      </c>
      <c r="AK1409" s="1">
        <v>71.0</v>
      </c>
      <c r="AL1409" s="1">
        <v>0.0</v>
      </c>
      <c r="AM1409" s="1">
        <v>0.0</v>
      </c>
      <c r="AU1409" s="1">
        <v>0.0</v>
      </c>
      <c r="AV1409" s="1" t="s">
        <v>96</v>
      </c>
      <c r="AW1409" s="1">
        <v>2.0</v>
      </c>
      <c r="AX1409" s="1">
        <v>2.0</v>
      </c>
      <c r="AY1409" s="1">
        <v>0.0</v>
      </c>
      <c r="AZ1409" s="1">
        <v>0.0</v>
      </c>
      <c r="BB1409" s="1">
        <v>-1.0</v>
      </c>
      <c r="BC1409" s="1">
        <v>1.0</v>
      </c>
      <c r="BD1409" s="1">
        <v>-1.0</v>
      </c>
      <c r="BE1409" s="1">
        <v>-1.0</v>
      </c>
      <c r="BF1409" s="1">
        <v>-1.0</v>
      </c>
      <c r="BG1409" s="1">
        <v>-1.0</v>
      </c>
      <c r="BH1409" s="1">
        <v>-1.0</v>
      </c>
      <c r="BI1409" s="1">
        <v>-1.0</v>
      </c>
      <c r="BJ1409" s="1">
        <v>-1.0</v>
      </c>
      <c r="BK1409" s="1">
        <v>-1.0</v>
      </c>
      <c r="BL1409" s="1">
        <v>-1.0</v>
      </c>
      <c r="BM1409" s="1">
        <v>1.0</v>
      </c>
      <c r="BN1409" s="1">
        <v>1.0</v>
      </c>
      <c r="BO1409" s="1">
        <v>-1.0</v>
      </c>
      <c r="BP1409" s="1">
        <v>-1.0</v>
      </c>
      <c r="BQ1409" s="1">
        <v>-1.0</v>
      </c>
      <c r="BR1409" s="1">
        <v>-1.0</v>
      </c>
      <c r="BS1409" s="1">
        <v>-1.0</v>
      </c>
      <c r="BT1409" s="1">
        <v>-1.0</v>
      </c>
      <c r="BU1409" s="1">
        <v>1.0</v>
      </c>
      <c r="BV1409" s="1">
        <v>-1.0</v>
      </c>
      <c r="BW1409" s="1">
        <v>-1.0</v>
      </c>
      <c r="BX1409" s="1">
        <v>1.0</v>
      </c>
      <c r="BY1409" s="1">
        <v>-1.0</v>
      </c>
      <c r="BZ1409" s="1">
        <v>-1.0</v>
      </c>
      <c r="CA1409" s="1">
        <v>-1.0</v>
      </c>
      <c r="CB1409" s="1">
        <v>-1.0</v>
      </c>
      <c r="CC1409" s="1">
        <v>-1.0</v>
      </c>
      <c r="CD1409" s="1">
        <v>47532.0</v>
      </c>
    </row>
    <row r="1410">
      <c r="A1410" s="1">
        <v>2.018603E7</v>
      </c>
      <c r="B1410" s="1" t="s">
        <v>7690</v>
      </c>
      <c r="C1410" s="1" t="s">
        <v>7691</v>
      </c>
      <c r="D1410" s="1" t="s">
        <v>7692</v>
      </c>
      <c r="E1410" s="1" t="s">
        <v>85</v>
      </c>
      <c r="F1410" s="1" t="s">
        <v>7693</v>
      </c>
      <c r="G1410" s="1" t="s">
        <v>7694</v>
      </c>
      <c r="H1410" s="2" t="str">
        <f>- no shoes in house is preferred</f>
        <v>#ERROR!</v>
      </c>
      <c r="I1410" s="1">
        <v>1.37625836E8</v>
      </c>
      <c r="J1410" s="1">
        <v>42915.0</v>
      </c>
      <c r="M1410" s="1">
        <v>0.0</v>
      </c>
      <c r="N1410" s="1">
        <v>2.0</v>
      </c>
      <c r="O1410" s="1">
        <v>0.0</v>
      </c>
      <c r="P1410" s="1" t="s">
        <v>111</v>
      </c>
      <c r="Q1410" s="1" t="s">
        <v>222</v>
      </c>
      <c r="R1410" s="1">
        <v>40.74082</v>
      </c>
      <c r="S1410" s="1">
        <v>-73.91874</v>
      </c>
      <c r="T1410" s="1" t="s">
        <v>91</v>
      </c>
      <c r="U1410" s="1" t="s">
        <v>113</v>
      </c>
      <c r="V1410" s="1">
        <v>1.0</v>
      </c>
      <c r="W1410" s="1">
        <v>1.0</v>
      </c>
      <c r="X1410" s="1">
        <v>1.0</v>
      </c>
      <c r="Y1410" s="1">
        <v>1.0</v>
      </c>
      <c r="Z1410" s="1" t="s">
        <v>93</v>
      </c>
      <c r="AA1410" s="1" t="s">
        <v>7695</v>
      </c>
      <c r="AB1410" s="1">
        <v>60.0</v>
      </c>
      <c r="AC1410" s="1">
        <v>1.0</v>
      </c>
      <c r="AD1410" s="1">
        <v>20.0</v>
      </c>
      <c r="AE1410" s="1">
        <v>4.0</v>
      </c>
      <c r="AF1410" s="1" t="s">
        <v>443</v>
      </c>
      <c r="AG1410" s="1">
        <v>1.0</v>
      </c>
      <c r="AH1410" s="1">
        <v>0.0</v>
      </c>
      <c r="AI1410" s="1">
        <v>0.0</v>
      </c>
      <c r="AJ1410" s="1">
        <v>0.0</v>
      </c>
      <c r="AK1410" s="1">
        <v>0.0</v>
      </c>
      <c r="AL1410" s="1">
        <v>3.0</v>
      </c>
      <c r="AM1410" s="1">
        <v>0.0</v>
      </c>
      <c r="AN1410" s="1">
        <v>100.0</v>
      </c>
      <c r="AO1410" s="1">
        <v>10.0</v>
      </c>
      <c r="AP1410" s="1">
        <v>10.0</v>
      </c>
      <c r="AQ1410" s="1">
        <v>10.0</v>
      </c>
      <c r="AR1410" s="1">
        <v>10.0</v>
      </c>
      <c r="AS1410" s="1">
        <v>10.0</v>
      </c>
      <c r="AT1410" s="1">
        <v>10.0</v>
      </c>
      <c r="AU1410" s="1">
        <v>0.0</v>
      </c>
      <c r="AV1410" s="1" t="s">
        <v>96</v>
      </c>
      <c r="AW1410" s="1">
        <v>1.0</v>
      </c>
      <c r="AX1410" s="1">
        <v>0.0</v>
      </c>
      <c r="AY1410" s="1">
        <v>1.0</v>
      </c>
      <c r="AZ1410" s="1">
        <v>0.0</v>
      </c>
      <c r="BA1410" s="1">
        <v>0.13</v>
      </c>
      <c r="BB1410" s="1">
        <v>-1.0</v>
      </c>
      <c r="BC1410" s="1">
        <v>1.0</v>
      </c>
      <c r="BD1410" s="1">
        <v>-1.0</v>
      </c>
      <c r="BE1410" s="1">
        <v>-1.0</v>
      </c>
      <c r="BF1410" s="1">
        <v>-1.0</v>
      </c>
      <c r="BG1410" s="1">
        <v>-1.0</v>
      </c>
      <c r="BH1410" s="1">
        <v>1.0</v>
      </c>
      <c r="BI1410" s="1">
        <v>-1.0</v>
      </c>
      <c r="BJ1410" s="1">
        <v>1.0</v>
      </c>
      <c r="BK1410" s="1">
        <v>-1.0</v>
      </c>
      <c r="BL1410" s="1">
        <v>1.0</v>
      </c>
      <c r="BM1410" s="1">
        <v>-1.0</v>
      </c>
      <c r="BN1410" s="1">
        <v>1.0</v>
      </c>
      <c r="BO1410" s="1">
        <v>-1.0</v>
      </c>
      <c r="BP1410" s="1">
        <v>-1.0</v>
      </c>
      <c r="BQ1410" s="1">
        <v>1.0</v>
      </c>
      <c r="BR1410" s="1">
        <v>-1.0</v>
      </c>
      <c r="BS1410" s="1">
        <v>1.0</v>
      </c>
      <c r="BT1410" s="1">
        <v>-1.0</v>
      </c>
      <c r="BU1410" s="1">
        <v>1.0</v>
      </c>
      <c r="BV1410" s="1">
        <v>1.0</v>
      </c>
      <c r="BW1410" s="1">
        <v>-1.0</v>
      </c>
      <c r="BX1410" s="1">
        <v>-1.0</v>
      </c>
      <c r="BY1410" s="1">
        <v>-1.0</v>
      </c>
      <c r="BZ1410" s="1">
        <v>-1.0</v>
      </c>
      <c r="CA1410" s="1">
        <v>-1.0</v>
      </c>
      <c r="CB1410" s="1">
        <v>-1.0</v>
      </c>
      <c r="CC1410" s="1">
        <v>-1.0</v>
      </c>
      <c r="CD1410" s="1">
        <v>47552.0</v>
      </c>
    </row>
    <row r="1411">
      <c r="A1411" s="1">
        <v>3.519518E7</v>
      </c>
      <c r="B1411" s="1" t="s">
        <v>7696</v>
      </c>
      <c r="C1411" s="1" t="s">
        <v>7697</v>
      </c>
      <c r="D1411" s="1" t="s">
        <v>7698</v>
      </c>
      <c r="E1411" s="1" t="s">
        <v>85</v>
      </c>
      <c r="F1411" s="1" t="s">
        <v>7699</v>
      </c>
      <c r="I1411" s="1">
        <v>1.26415353E8</v>
      </c>
      <c r="J1411" s="1">
        <v>42843.0</v>
      </c>
      <c r="K1411" s="1" t="s">
        <v>272</v>
      </c>
      <c r="L1411" s="1">
        <v>1.0</v>
      </c>
      <c r="M1411" s="1">
        <v>0.0</v>
      </c>
      <c r="N1411" s="1">
        <v>1.0</v>
      </c>
      <c r="O1411" s="1">
        <v>0.0</v>
      </c>
      <c r="P1411" s="1" t="s">
        <v>89</v>
      </c>
      <c r="Q1411" s="1" t="s">
        <v>90</v>
      </c>
      <c r="R1411" s="1">
        <v>40.81393</v>
      </c>
      <c r="S1411" s="1">
        <v>-73.94365</v>
      </c>
      <c r="T1411" s="1" t="s">
        <v>91</v>
      </c>
      <c r="U1411" s="1" t="s">
        <v>113</v>
      </c>
      <c r="V1411" s="1">
        <v>1.0</v>
      </c>
      <c r="W1411" s="1">
        <v>1.0</v>
      </c>
      <c r="X1411" s="1">
        <v>1.0</v>
      </c>
      <c r="Y1411" s="1">
        <v>1.0</v>
      </c>
      <c r="Z1411" s="1" t="s">
        <v>93</v>
      </c>
      <c r="AA1411" s="1" t="s">
        <v>7700</v>
      </c>
      <c r="AB1411" s="1">
        <v>35.0</v>
      </c>
      <c r="AC1411" s="1">
        <v>1.0</v>
      </c>
      <c r="AD1411" s="1">
        <v>0.0</v>
      </c>
      <c r="AE1411" s="1">
        <v>2.0</v>
      </c>
      <c r="AF1411" s="1" t="s">
        <v>104</v>
      </c>
      <c r="AG1411" s="1">
        <v>1.0</v>
      </c>
      <c r="AH1411" s="1">
        <v>0.0</v>
      </c>
      <c r="AI1411" s="1">
        <v>23.0</v>
      </c>
      <c r="AJ1411" s="1">
        <v>27.0</v>
      </c>
      <c r="AK1411" s="1">
        <v>124.0</v>
      </c>
      <c r="AL1411" s="1">
        <v>0.0</v>
      </c>
      <c r="AM1411" s="1">
        <v>0.0</v>
      </c>
      <c r="AU1411" s="1">
        <v>0.0</v>
      </c>
      <c r="AV1411" s="1" t="s">
        <v>105</v>
      </c>
      <c r="AW1411" s="1">
        <v>1.0</v>
      </c>
      <c r="AX1411" s="1">
        <v>0.0</v>
      </c>
      <c r="AY1411" s="1">
        <v>1.0</v>
      </c>
      <c r="AZ1411" s="1">
        <v>0.0</v>
      </c>
      <c r="BB1411" s="1">
        <v>-1.0</v>
      </c>
      <c r="BC1411" s="1">
        <v>-1.0</v>
      </c>
      <c r="BD1411" s="1">
        <v>-1.0</v>
      </c>
      <c r="BE1411" s="1">
        <v>-1.0</v>
      </c>
      <c r="BF1411" s="1">
        <v>-1.0</v>
      </c>
      <c r="BG1411" s="1">
        <v>-1.0</v>
      </c>
      <c r="BH1411" s="1">
        <v>-1.0</v>
      </c>
      <c r="BI1411" s="1">
        <v>-1.0</v>
      </c>
      <c r="BJ1411" s="1">
        <v>1.0</v>
      </c>
      <c r="BK1411" s="1">
        <v>-1.0</v>
      </c>
      <c r="BL1411" s="1">
        <v>-1.0</v>
      </c>
      <c r="BM1411" s="1">
        <v>-1.0</v>
      </c>
      <c r="BN1411" s="1">
        <v>-1.0</v>
      </c>
      <c r="BO1411" s="1">
        <v>-1.0</v>
      </c>
      <c r="BP1411" s="1">
        <v>-1.0</v>
      </c>
      <c r="BQ1411" s="1">
        <v>-1.0</v>
      </c>
      <c r="BR1411" s="1">
        <v>-1.0</v>
      </c>
      <c r="BS1411" s="1">
        <v>-1.0</v>
      </c>
      <c r="BT1411" s="1">
        <v>-1.0</v>
      </c>
      <c r="BU1411" s="1">
        <v>1.0</v>
      </c>
      <c r="BV1411" s="1">
        <v>-1.0</v>
      </c>
      <c r="BW1411" s="1">
        <v>-1.0</v>
      </c>
      <c r="BX1411" s="1">
        <v>-1.0</v>
      </c>
      <c r="BY1411" s="1">
        <v>-1.0</v>
      </c>
      <c r="BZ1411" s="1">
        <v>-1.0</v>
      </c>
      <c r="CA1411" s="1">
        <v>-1.0</v>
      </c>
      <c r="CB1411" s="1">
        <v>-1.0</v>
      </c>
      <c r="CC1411" s="1">
        <v>-1.0</v>
      </c>
      <c r="CD1411" s="1">
        <v>47562.0</v>
      </c>
    </row>
    <row r="1412">
      <c r="A1412" s="1">
        <v>3.4677972E7</v>
      </c>
      <c r="B1412" s="1" t="s">
        <v>7701</v>
      </c>
      <c r="C1412" s="1" t="s">
        <v>7702</v>
      </c>
      <c r="D1412" s="1" t="s">
        <v>7703</v>
      </c>
      <c r="E1412" s="1" t="s">
        <v>85</v>
      </c>
      <c r="F1412" s="1" t="s">
        <v>7704</v>
      </c>
      <c r="G1412" s="1" t="s">
        <v>7705</v>
      </c>
      <c r="H1412" s="1" t="s">
        <v>7706</v>
      </c>
      <c r="I1412" s="1">
        <v>1.67043905E8</v>
      </c>
      <c r="J1412" s="1">
        <v>43110.0</v>
      </c>
      <c r="K1412" s="1" t="s">
        <v>272</v>
      </c>
      <c r="L1412" s="1">
        <v>0.9</v>
      </c>
      <c r="M1412" s="1">
        <v>0.0</v>
      </c>
      <c r="N1412" s="1">
        <v>1.0</v>
      </c>
      <c r="O1412" s="1">
        <v>0.0</v>
      </c>
      <c r="P1412" s="1" t="s">
        <v>123</v>
      </c>
      <c r="Q1412" s="1" t="s">
        <v>124</v>
      </c>
      <c r="R1412" s="1">
        <v>40.62281</v>
      </c>
      <c r="S1412" s="1">
        <v>-73.93446</v>
      </c>
      <c r="T1412" s="1" t="s">
        <v>125</v>
      </c>
      <c r="U1412" s="1" t="s">
        <v>113</v>
      </c>
      <c r="V1412" s="1">
        <v>5.0</v>
      </c>
      <c r="W1412" s="1">
        <v>2.0</v>
      </c>
      <c r="X1412" s="1">
        <v>3.0</v>
      </c>
      <c r="Y1412" s="1">
        <v>3.0</v>
      </c>
      <c r="Z1412" s="1" t="s">
        <v>93</v>
      </c>
      <c r="AA1412" s="1" t="s">
        <v>7707</v>
      </c>
      <c r="AB1412" s="1">
        <v>200.0</v>
      </c>
      <c r="AC1412" s="1">
        <v>4.0</v>
      </c>
      <c r="AD1412" s="1">
        <v>100.0</v>
      </c>
      <c r="AE1412" s="1">
        <v>1.0</v>
      </c>
      <c r="AF1412" s="1" t="s">
        <v>179</v>
      </c>
      <c r="AG1412" s="1">
        <v>1.0</v>
      </c>
      <c r="AH1412" s="1">
        <v>27.0</v>
      </c>
      <c r="AI1412" s="1">
        <v>57.0</v>
      </c>
      <c r="AJ1412" s="1">
        <v>87.0</v>
      </c>
      <c r="AK1412" s="1">
        <v>87.0</v>
      </c>
      <c r="AL1412" s="1">
        <v>3.0</v>
      </c>
      <c r="AM1412" s="1">
        <v>3.0</v>
      </c>
      <c r="AN1412" s="1">
        <v>60.0</v>
      </c>
      <c r="AO1412" s="1">
        <v>6.0</v>
      </c>
      <c r="AP1412" s="1">
        <v>9.0</v>
      </c>
      <c r="AQ1412" s="1">
        <v>8.0</v>
      </c>
      <c r="AR1412" s="1">
        <v>9.0</v>
      </c>
      <c r="AS1412" s="1">
        <v>8.0</v>
      </c>
      <c r="AT1412" s="1">
        <v>8.0</v>
      </c>
      <c r="AU1412" s="1">
        <v>1.0</v>
      </c>
      <c r="AV1412" s="1" t="s">
        <v>105</v>
      </c>
      <c r="AW1412" s="1">
        <v>1.0</v>
      </c>
      <c r="AX1412" s="1">
        <v>0.0</v>
      </c>
      <c r="AY1412" s="1">
        <v>1.0</v>
      </c>
      <c r="AZ1412" s="1">
        <v>0.0</v>
      </c>
      <c r="BA1412" s="1">
        <v>2.05</v>
      </c>
      <c r="BB1412" s="1">
        <v>-1.0</v>
      </c>
      <c r="BC1412" s="1">
        <v>-1.0</v>
      </c>
      <c r="BD1412" s="1">
        <v>-1.0</v>
      </c>
      <c r="BE1412" s="1">
        <v>-1.0</v>
      </c>
      <c r="BF1412" s="1">
        <v>-1.0</v>
      </c>
      <c r="BG1412" s="1">
        <v>-1.0</v>
      </c>
      <c r="BH1412" s="1">
        <v>-1.0</v>
      </c>
      <c r="BI1412" s="1">
        <v>-1.0</v>
      </c>
      <c r="BJ1412" s="1">
        <v>1.0</v>
      </c>
      <c r="BK1412" s="1">
        <v>-1.0</v>
      </c>
      <c r="BL1412" s="1">
        <v>-1.0</v>
      </c>
      <c r="BM1412" s="1">
        <v>-1.0</v>
      </c>
      <c r="BN1412" s="1">
        <v>-1.0</v>
      </c>
      <c r="BO1412" s="1">
        <v>-1.0</v>
      </c>
      <c r="BP1412" s="1">
        <v>-1.0</v>
      </c>
      <c r="BQ1412" s="1">
        <v>-1.0</v>
      </c>
      <c r="BR1412" s="1">
        <v>-1.0</v>
      </c>
      <c r="BS1412" s="1">
        <v>1.0</v>
      </c>
      <c r="BT1412" s="1">
        <v>-1.0</v>
      </c>
      <c r="BU1412" s="1">
        <v>1.0</v>
      </c>
      <c r="BV1412" s="1">
        <v>-1.0</v>
      </c>
      <c r="BW1412" s="1">
        <v>-1.0</v>
      </c>
      <c r="BX1412" s="1">
        <v>1.0</v>
      </c>
      <c r="BY1412" s="1">
        <v>-1.0</v>
      </c>
      <c r="BZ1412" s="1">
        <v>-1.0</v>
      </c>
      <c r="CA1412" s="1">
        <v>-1.0</v>
      </c>
      <c r="CB1412" s="1">
        <v>-1.0</v>
      </c>
      <c r="CC1412" s="1">
        <v>-1.0</v>
      </c>
      <c r="CD1412" s="1">
        <v>47584.0</v>
      </c>
    </row>
    <row r="1413">
      <c r="A1413" s="1">
        <v>3.1717883E7</v>
      </c>
      <c r="B1413" s="1" t="s">
        <v>7708</v>
      </c>
      <c r="C1413" s="1" t="s">
        <v>7709</v>
      </c>
      <c r="D1413" s="1" t="s">
        <v>7709</v>
      </c>
      <c r="E1413" s="1" t="s">
        <v>85</v>
      </c>
      <c r="I1413" s="1">
        <v>2.37913872E8</v>
      </c>
      <c r="J1413" s="1">
        <v>43485.0</v>
      </c>
      <c r="K1413" s="1" t="s">
        <v>134</v>
      </c>
      <c r="L1413" s="1">
        <v>1.0</v>
      </c>
      <c r="M1413" s="1">
        <v>0.0</v>
      </c>
      <c r="N1413" s="1">
        <v>1.0</v>
      </c>
      <c r="O1413" s="1">
        <v>0.0</v>
      </c>
      <c r="P1413" s="1" t="s">
        <v>813</v>
      </c>
      <c r="Q1413" s="1" t="s">
        <v>814</v>
      </c>
      <c r="R1413" s="1">
        <v>40.60228</v>
      </c>
      <c r="S1413" s="1">
        <v>-74.08324</v>
      </c>
      <c r="T1413" s="1" t="s">
        <v>1010</v>
      </c>
      <c r="U1413" s="1" t="s">
        <v>113</v>
      </c>
      <c r="V1413" s="1">
        <v>3.0</v>
      </c>
      <c r="W1413" s="1">
        <v>1.0</v>
      </c>
      <c r="X1413" s="1">
        <v>1.0</v>
      </c>
      <c r="Y1413" s="1">
        <v>1.0</v>
      </c>
      <c r="Z1413" s="1" t="s">
        <v>93</v>
      </c>
      <c r="AA1413" s="1" t="s">
        <v>7710</v>
      </c>
      <c r="AB1413" s="1">
        <v>75.0</v>
      </c>
      <c r="AC1413" s="1">
        <v>1.0</v>
      </c>
      <c r="AD1413" s="1">
        <v>62.0</v>
      </c>
      <c r="AE1413" s="1">
        <v>2.0</v>
      </c>
      <c r="AF1413" s="1" t="s">
        <v>127</v>
      </c>
      <c r="AG1413" s="1">
        <v>1.0</v>
      </c>
      <c r="AH1413" s="1">
        <v>30.0</v>
      </c>
      <c r="AI1413" s="1">
        <v>60.0</v>
      </c>
      <c r="AJ1413" s="1">
        <v>90.0</v>
      </c>
      <c r="AK1413" s="1">
        <v>90.0</v>
      </c>
      <c r="AL1413" s="1">
        <v>8.0</v>
      </c>
      <c r="AM1413" s="1">
        <v>8.0</v>
      </c>
      <c r="AN1413" s="1">
        <v>100.0</v>
      </c>
      <c r="AO1413" s="1">
        <v>10.0</v>
      </c>
      <c r="AP1413" s="1">
        <v>10.0</v>
      </c>
      <c r="AQ1413" s="1">
        <v>10.0</v>
      </c>
      <c r="AR1413" s="1">
        <v>10.0</v>
      </c>
      <c r="AS1413" s="1">
        <v>10.0</v>
      </c>
      <c r="AT1413" s="1">
        <v>10.0</v>
      </c>
      <c r="AU1413" s="1">
        <v>1.0</v>
      </c>
      <c r="AV1413" s="1" t="s">
        <v>96</v>
      </c>
      <c r="AW1413" s="1">
        <v>1.0</v>
      </c>
      <c r="AX1413" s="1">
        <v>0.0</v>
      </c>
      <c r="AY1413" s="1">
        <v>1.0</v>
      </c>
      <c r="AZ1413" s="1">
        <v>0.0</v>
      </c>
      <c r="BA1413" s="1">
        <v>1.78</v>
      </c>
      <c r="BB1413" s="1">
        <v>-1.0</v>
      </c>
      <c r="BC1413" s="1">
        <v>1.0</v>
      </c>
      <c r="BD1413" s="1">
        <v>-1.0</v>
      </c>
      <c r="BE1413" s="1">
        <v>-1.0</v>
      </c>
      <c r="BF1413" s="1">
        <v>-1.0</v>
      </c>
      <c r="BG1413" s="1">
        <v>-1.0</v>
      </c>
      <c r="BH1413" s="1">
        <v>-1.0</v>
      </c>
      <c r="BI1413" s="1">
        <v>-1.0</v>
      </c>
      <c r="BJ1413" s="1">
        <v>1.0</v>
      </c>
      <c r="BK1413" s="1">
        <v>-1.0</v>
      </c>
      <c r="BL1413" s="1">
        <v>-1.0</v>
      </c>
      <c r="BM1413" s="1">
        <v>-1.0</v>
      </c>
      <c r="BN1413" s="1">
        <v>-1.0</v>
      </c>
      <c r="BO1413" s="1">
        <v>-1.0</v>
      </c>
      <c r="BP1413" s="1">
        <v>-1.0</v>
      </c>
      <c r="BQ1413" s="1">
        <v>-1.0</v>
      </c>
      <c r="BR1413" s="1">
        <v>-1.0</v>
      </c>
      <c r="BS1413" s="1">
        <v>-1.0</v>
      </c>
      <c r="BT1413" s="1">
        <v>-1.0</v>
      </c>
      <c r="BU1413" s="1">
        <v>1.0</v>
      </c>
      <c r="BV1413" s="1">
        <v>-1.0</v>
      </c>
      <c r="BW1413" s="1">
        <v>-1.0</v>
      </c>
      <c r="BX1413" s="1">
        <v>1.0</v>
      </c>
      <c r="BY1413" s="1">
        <v>-1.0</v>
      </c>
      <c r="BZ1413" s="1">
        <v>-1.0</v>
      </c>
      <c r="CA1413" s="1">
        <v>-1.0</v>
      </c>
      <c r="CB1413" s="1">
        <v>-1.0</v>
      </c>
      <c r="CC1413" s="1">
        <v>-1.0</v>
      </c>
      <c r="CD1413" s="1">
        <v>47613.0</v>
      </c>
    </row>
    <row r="1414">
      <c r="A1414" s="1">
        <v>2477138.0</v>
      </c>
      <c r="B1414" s="1" t="s">
        <v>7711</v>
      </c>
      <c r="C1414" s="1" t="s">
        <v>7712</v>
      </c>
      <c r="D1414" s="1" t="s">
        <v>7713</v>
      </c>
      <c r="E1414" s="1" t="s">
        <v>85</v>
      </c>
      <c r="F1414" s="1" t="s">
        <v>7714</v>
      </c>
      <c r="G1414" s="1" t="s">
        <v>7715</v>
      </c>
      <c r="H1414" s="1" t="s">
        <v>7716</v>
      </c>
      <c r="I1414" s="1">
        <v>9089934.0</v>
      </c>
      <c r="J1414" s="1">
        <v>41544.0</v>
      </c>
      <c r="M1414" s="1">
        <v>0.0</v>
      </c>
      <c r="N1414" s="1">
        <v>1.0</v>
      </c>
      <c r="O1414" s="1">
        <v>1.0</v>
      </c>
      <c r="P1414" s="1" t="s">
        <v>89</v>
      </c>
      <c r="Q1414" s="1" t="s">
        <v>112</v>
      </c>
      <c r="R1414" s="1">
        <v>40.67948</v>
      </c>
      <c r="S1414" s="1">
        <v>-73.85335</v>
      </c>
      <c r="T1414" s="1" t="s">
        <v>125</v>
      </c>
      <c r="U1414" s="1" t="s">
        <v>113</v>
      </c>
      <c r="V1414" s="1">
        <v>2.0</v>
      </c>
      <c r="W1414" s="1">
        <v>1.0</v>
      </c>
      <c r="X1414" s="1">
        <v>1.0</v>
      </c>
      <c r="Y1414" s="1">
        <v>1.0</v>
      </c>
      <c r="Z1414" s="1" t="s">
        <v>93</v>
      </c>
      <c r="AA1414" s="1" t="s">
        <v>7717</v>
      </c>
      <c r="AB1414" s="1">
        <v>30.0</v>
      </c>
      <c r="AC1414" s="1">
        <v>1.0</v>
      </c>
      <c r="AD1414" s="1">
        <v>0.0</v>
      </c>
      <c r="AE1414" s="1">
        <v>7.0</v>
      </c>
      <c r="AF1414" s="1" t="s">
        <v>589</v>
      </c>
      <c r="AG1414" s="1">
        <v>1.0</v>
      </c>
      <c r="AH1414" s="1">
        <v>0.0</v>
      </c>
      <c r="AI1414" s="1">
        <v>0.0</v>
      </c>
      <c r="AJ1414" s="1">
        <v>0.0</v>
      </c>
      <c r="AK1414" s="1">
        <v>0.0</v>
      </c>
      <c r="AL1414" s="1">
        <v>0.0</v>
      </c>
      <c r="AM1414" s="1">
        <v>0.0</v>
      </c>
      <c r="AU1414" s="1">
        <v>0.0</v>
      </c>
      <c r="AV1414" s="1" t="s">
        <v>96</v>
      </c>
      <c r="AW1414" s="1">
        <v>1.0</v>
      </c>
      <c r="AX1414" s="1">
        <v>0.0</v>
      </c>
      <c r="AY1414" s="1">
        <v>1.0</v>
      </c>
      <c r="AZ1414" s="1">
        <v>0.0</v>
      </c>
      <c r="BB1414" s="1">
        <v>-1.0</v>
      </c>
      <c r="BC1414" s="1">
        <v>1.0</v>
      </c>
      <c r="BD1414" s="1">
        <v>-1.0</v>
      </c>
      <c r="BE1414" s="1">
        <v>-1.0</v>
      </c>
      <c r="BF1414" s="1">
        <v>-1.0</v>
      </c>
      <c r="BG1414" s="1">
        <v>-1.0</v>
      </c>
      <c r="BH1414" s="1">
        <v>-1.0</v>
      </c>
      <c r="BI1414" s="1">
        <v>-1.0</v>
      </c>
      <c r="BJ1414" s="1">
        <v>-1.0</v>
      </c>
      <c r="BK1414" s="1">
        <v>-1.0</v>
      </c>
      <c r="BL1414" s="1">
        <v>-1.0</v>
      </c>
      <c r="BM1414" s="1">
        <v>-1.0</v>
      </c>
      <c r="BN1414" s="1">
        <v>-1.0</v>
      </c>
      <c r="BO1414" s="1">
        <v>-1.0</v>
      </c>
      <c r="BP1414" s="1">
        <v>-1.0</v>
      </c>
      <c r="BQ1414" s="1">
        <v>-1.0</v>
      </c>
      <c r="BR1414" s="1">
        <v>-1.0</v>
      </c>
      <c r="BS1414" s="1">
        <v>-1.0</v>
      </c>
      <c r="BT1414" s="1">
        <v>1.0</v>
      </c>
      <c r="BU1414" s="1">
        <v>1.0</v>
      </c>
      <c r="BV1414" s="1">
        <v>-1.0</v>
      </c>
      <c r="BW1414" s="1">
        <v>-1.0</v>
      </c>
      <c r="BX1414" s="1">
        <v>-1.0</v>
      </c>
      <c r="BY1414" s="1">
        <v>-1.0</v>
      </c>
      <c r="BZ1414" s="1">
        <v>-1.0</v>
      </c>
      <c r="CA1414" s="1">
        <v>-1.0</v>
      </c>
      <c r="CB1414" s="1">
        <v>-1.0</v>
      </c>
      <c r="CC1414" s="1">
        <v>-1.0</v>
      </c>
      <c r="CD1414" s="1">
        <v>47729.0</v>
      </c>
    </row>
    <row r="1415">
      <c r="A1415" s="1">
        <v>2.6947761E7</v>
      </c>
      <c r="B1415" s="1" t="s">
        <v>7718</v>
      </c>
      <c r="C1415" s="1" t="s">
        <v>7719</v>
      </c>
      <c r="D1415" s="1" t="s">
        <v>7720</v>
      </c>
      <c r="E1415" s="1" t="s">
        <v>85</v>
      </c>
      <c r="F1415" s="1" t="s">
        <v>1840</v>
      </c>
      <c r="G1415" s="1" t="s">
        <v>1841</v>
      </c>
      <c r="H1415" s="1" t="s">
        <v>1842</v>
      </c>
      <c r="I1415" s="1">
        <v>1.90921808E8</v>
      </c>
      <c r="J1415" s="1">
        <v>43242.0</v>
      </c>
      <c r="K1415" s="1" t="s">
        <v>134</v>
      </c>
      <c r="L1415" s="1">
        <v>0.98</v>
      </c>
      <c r="M1415" s="1">
        <v>0.0</v>
      </c>
      <c r="N1415" s="1">
        <v>50.0</v>
      </c>
      <c r="O1415" s="1">
        <v>0.0</v>
      </c>
      <c r="P1415" s="1" t="s">
        <v>89</v>
      </c>
      <c r="Q1415" s="1" t="s">
        <v>90</v>
      </c>
      <c r="R1415" s="1">
        <v>40.75503</v>
      </c>
      <c r="S1415" s="1">
        <v>-73.99724</v>
      </c>
      <c r="T1415" s="1" t="s">
        <v>91</v>
      </c>
      <c r="U1415" s="1" t="s">
        <v>113</v>
      </c>
      <c r="V1415" s="1">
        <v>1.0</v>
      </c>
      <c r="W1415" s="1">
        <v>1.0</v>
      </c>
      <c r="X1415" s="1">
        <v>1.0</v>
      </c>
      <c r="Y1415" s="1">
        <v>1.0</v>
      </c>
      <c r="Z1415" s="1" t="s">
        <v>93</v>
      </c>
      <c r="AA1415" s="1" t="s">
        <v>7721</v>
      </c>
      <c r="AB1415" s="1">
        <v>53.0</v>
      </c>
      <c r="AC1415" s="1">
        <v>1.0</v>
      </c>
      <c r="AD1415" s="1">
        <v>0.0</v>
      </c>
      <c r="AE1415" s="1">
        <v>30.0</v>
      </c>
      <c r="AF1415" s="1" t="s">
        <v>95</v>
      </c>
      <c r="AG1415" s="1">
        <v>1.0</v>
      </c>
      <c r="AH1415" s="1">
        <v>13.0</v>
      </c>
      <c r="AI1415" s="1">
        <v>43.0</v>
      </c>
      <c r="AJ1415" s="1">
        <v>56.0</v>
      </c>
      <c r="AK1415" s="1">
        <v>316.0</v>
      </c>
      <c r="AL1415" s="1">
        <v>0.0</v>
      </c>
      <c r="AM1415" s="1">
        <v>0.0</v>
      </c>
      <c r="AU1415" s="1">
        <v>1.0</v>
      </c>
      <c r="AV1415" s="1" t="s">
        <v>96</v>
      </c>
      <c r="AW1415" s="1">
        <v>47.0</v>
      </c>
      <c r="AX1415" s="1">
        <v>2.0</v>
      </c>
      <c r="AY1415" s="1">
        <v>45.0</v>
      </c>
      <c r="AZ1415" s="1">
        <v>0.0</v>
      </c>
      <c r="BB1415" s="1">
        <v>-1.0</v>
      </c>
      <c r="BC1415" s="1">
        <v>-1.0</v>
      </c>
      <c r="BD1415" s="1">
        <v>-1.0</v>
      </c>
      <c r="BE1415" s="1">
        <v>-1.0</v>
      </c>
      <c r="BF1415" s="1">
        <v>-1.0</v>
      </c>
      <c r="BG1415" s="1">
        <v>-1.0</v>
      </c>
      <c r="BH1415" s="1">
        <v>1.0</v>
      </c>
      <c r="BI1415" s="1">
        <v>-1.0</v>
      </c>
      <c r="BJ1415" s="1">
        <v>-1.0</v>
      </c>
      <c r="BK1415" s="1">
        <v>-1.0</v>
      </c>
      <c r="BL1415" s="1">
        <v>-1.0</v>
      </c>
      <c r="BM1415" s="1">
        <v>-1.0</v>
      </c>
      <c r="BN1415" s="1">
        <v>-1.0</v>
      </c>
      <c r="BO1415" s="1">
        <v>-1.0</v>
      </c>
      <c r="BP1415" s="1">
        <v>-1.0</v>
      </c>
      <c r="BQ1415" s="1">
        <v>-1.0</v>
      </c>
      <c r="BR1415" s="1">
        <v>-1.0</v>
      </c>
      <c r="BS1415" s="1">
        <v>-1.0</v>
      </c>
      <c r="BT1415" s="1">
        <v>-1.0</v>
      </c>
      <c r="BU1415" s="1">
        <v>1.0</v>
      </c>
      <c r="BV1415" s="1">
        <v>-1.0</v>
      </c>
      <c r="BW1415" s="1">
        <v>-1.0</v>
      </c>
      <c r="BX1415" s="1">
        <v>-1.0</v>
      </c>
      <c r="BY1415" s="1">
        <v>1.0</v>
      </c>
      <c r="BZ1415" s="1">
        <v>1.0</v>
      </c>
      <c r="CA1415" s="1">
        <v>-1.0</v>
      </c>
      <c r="CB1415" s="1">
        <v>-1.0</v>
      </c>
      <c r="CC1415" s="1">
        <v>-1.0</v>
      </c>
      <c r="CD1415" s="1">
        <v>47737.0</v>
      </c>
    </row>
    <row r="1416">
      <c r="A1416" s="1">
        <v>1.2089889E7</v>
      </c>
      <c r="B1416" s="1" t="s">
        <v>7722</v>
      </c>
      <c r="C1416" s="1" t="s">
        <v>7723</v>
      </c>
      <c r="D1416" s="1" t="s">
        <v>7724</v>
      </c>
      <c r="E1416" s="1" t="s">
        <v>85</v>
      </c>
      <c r="F1416" s="1" t="s">
        <v>7725</v>
      </c>
      <c r="G1416" s="1" t="s">
        <v>7726</v>
      </c>
      <c r="H1416" s="1" t="s">
        <v>7727</v>
      </c>
      <c r="I1416" s="1">
        <v>3.0283594E7</v>
      </c>
      <c r="J1416" s="1">
        <v>42093.0</v>
      </c>
      <c r="K1416" s="1" t="s">
        <v>88</v>
      </c>
      <c r="L1416" s="1">
        <v>0.96</v>
      </c>
      <c r="M1416" s="1">
        <v>0.0</v>
      </c>
      <c r="N1416" s="1">
        <v>776.0</v>
      </c>
      <c r="O1416" s="1">
        <v>0.0</v>
      </c>
      <c r="P1416" s="1" t="s">
        <v>89</v>
      </c>
      <c r="Q1416" s="1" t="s">
        <v>90</v>
      </c>
      <c r="R1416" s="1">
        <v>40.7663</v>
      </c>
      <c r="S1416" s="1">
        <v>-73.98359</v>
      </c>
      <c r="T1416" s="1" t="s">
        <v>91</v>
      </c>
      <c r="U1416" s="1" t="s">
        <v>92</v>
      </c>
      <c r="V1416" s="1">
        <v>3.0</v>
      </c>
      <c r="W1416" s="1">
        <v>1.0</v>
      </c>
      <c r="X1416" s="1">
        <v>1.0</v>
      </c>
      <c r="Y1416" s="1">
        <v>2.0</v>
      </c>
      <c r="Z1416" s="1" t="s">
        <v>93</v>
      </c>
      <c r="AA1416" s="1" t="s">
        <v>7728</v>
      </c>
      <c r="AB1416" s="1">
        <v>239.0</v>
      </c>
      <c r="AC1416" s="1">
        <v>1.0</v>
      </c>
      <c r="AD1416" s="1">
        <v>0.0</v>
      </c>
      <c r="AE1416" s="1">
        <v>30.0</v>
      </c>
      <c r="AF1416" s="1" t="s">
        <v>95</v>
      </c>
      <c r="AG1416" s="1">
        <v>1.0</v>
      </c>
      <c r="AH1416" s="1">
        <v>17.0</v>
      </c>
      <c r="AI1416" s="1">
        <v>47.0</v>
      </c>
      <c r="AJ1416" s="1">
        <v>77.0</v>
      </c>
      <c r="AK1416" s="1">
        <v>165.0</v>
      </c>
      <c r="AL1416" s="1">
        <v>0.0</v>
      </c>
      <c r="AM1416" s="1">
        <v>0.0</v>
      </c>
      <c r="AU1416" s="1">
        <v>0.0</v>
      </c>
      <c r="AV1416" s="1" t="s">
        <v>96</v>
      </c>
      <c r="AW1416" s="1">
        <v>121.0</v>
      </c>
      <c r="AX1416" s="1">
        <v>121.0</v>
      </c>
      <c r="AY1416" s="1">
        <v>0.0</v>
      </c>
      <c r="AZ1416" s="1">
        <v>0.0</v>
      </c>
      <c r="BB1416" s="1">
        <v>1.0</v>
      </c>
      <c r="BC1416" s="1">
        <v>1.0</v>
      </c>
      <c r="BD1416" s="1">
        <v>-1.0</v>
      </c>
      <c r="BE1416" s="1">
        <v>-1.0</v>
      </c>
      <c r="BF1416" s="1">
        <v>-1.0</v>
      </c>
      <c r="BG1416" s="1">
        <v>-1.0</v>
      </c>
      <c r="BH1416" s="1">
        <v>1.0</v>
      </c>
      <c r="BI1416" s="1">
        <v>-1.0</v>
      </c>
      <c r="BJ1416" s="1">
        <v>1.0</v>
      </c>
      <c r="BK1416" s="1">
        <v>1.0</v>
      </c>
      <c r="BL1416" s="1">
        <v>-1.0</v>
      </c>
      <c r="BM1416" s="1">
        <v>1.0</v>
      </c>
      <c r="BN1416" s="1">
        <v>1.0</v>
      </c>
      <c r="BO1416" s="1">
        <v>1.0</v>
      </c>
      <c r="BP1416" s="1">
        <v>1.0</v>
      </c>
      <c r="BQ1416" s="1">
        <v>1.0</v>
      </c>
      <c r="BR1416" s="1">
        <v>-1.0</v>
      </c>
      <c r="BS1416" s="1">
        <v>-1.0</v>
      </c>
      <c r="BT1416" s="1">
        <v>-1.0</v>
      </c>
      <c r="BU1416" s="1">
        <v>1.0</v>
      </c>
      <c r="BV1416" s="1">
        <v>-1.0</v>
      </c>
      <c r="BW1416" s="1">
        <v>1.0</v>
      </c>
      <c r="BX1416" s="1">
        <v>-1.0</v>
      </c>
      <c r="BY1416" s="1">
        <v>-1.0</v>
      </c>
      <c r="BZ1416" s="1">
        <v>1.0</v>
      </c>
      <c r="CA1416" s="1">
        <v>-1.0</v>
      </c>
      <c r="CB1416" s="1">
        <v>-1.0</v>
      </c>
      <c r="CC1416" s="1">
        <v>-1.0</v>
      </c>
      <c r="CD1416" s="1">
        <v>47765.0</v>
      </c>
    </row>
    <row r="1417">
      <c r="A1417" s="1">
        <v>1.6085206E7</v>
      </c>
      <c r="B1417" s="1" t="s">
        <v>7729</v>
      </c>
      <c r="C1417" s="1" t="s">
        <v>7730</v>
      </c>
      <c r="D1417" s="1" t="s">
        <v>7730</v>
      </c>
      <c r="E1417" s="1" t="s">
        <v>85</v>
      </c>
      <c r="H1417" s="1" t="s">
        <v>3158</v>
      </c>
      <c r="I1417" s="1">
        <v>6.1391963E7</v>
      </c>
      <c r="J1417" s="1">
        <v>42432.0</v>
      </c>
      <c r="K1417" s="1" t="s">
        <v>134</v>
      </c>
      <c r="L1417" s="1">
        <v>0.98</v>
      </c>
      <c r="M1417" s="1">
        <v>0.0</v>
      </c>
      <c r="N1417" s="1">
        <v>91.0</v>
      </c>
      <c r="O1417" s="1">
        <v>0.0</v>
      </c>
      <c r="P1417" s="1" t="s">
        <v>89</v>
      </c>
      <c r="Q1417" s="1" t="s">
        <v>1270</v>
      </c>
      <c r="R1417" s="1">
        <v>40.7412799999999</v>
      </c>
      <c r="S1417" s="1">
        <v>-73.97863</v>
      </c>
      <c r="T1417" s="1" t="s">
        <v>91</v>
      </c>
      <c r="U1417" s="1" t="s">
        <v>92</v>
      </c>
      <c r="V1417" s="1">
        <v>4.0</v>
      </c>
      <c r="W1417" s="1">
        <v>1.0</v>
      </c>
      <c r="X1417" s="1">
        <v>2.0</v>
      </c>
      <c r="Y1417" s="1">
        <v>2.0</v>
      </c>
      <c r="Z1417" s="1" t="s">
        <v>93</v>
      </c>
      <c r="AA1417" s="1" t="s">
        <v>7731</v>
      </c>
      <c r="AB1417" s="1">
        <v>175.0</v>
      </c>
      <c r="AC1417" s="1">
        <v>1.0</v>
      </c>
      <c r="AD1417" s="1">
        <v>0.0</v>
      </c>
      <c r="AE1417" s="1">
        <v>30.0</v>
      </c>
      <c r="AF1417" s="1" t="s">
        <v>291</v>
      </c>
      <c r="AG1417" s="1">
        <v>1.0</v>
      </c>
      <c r="AH1417" s="1">
        <v>0.0</v>
      </c>
      <c r="AI1417" s="1">
        <v>6.0</v>
      </c>
      <c r="AJ1417" s="1">
        <v>36.0</v>
      </c>
      <c r="AK1417" s="1">
        <v>126.0</v>
      </c>
      <c r="AL1417" s="1">
        <v>1.0</v>
      </c>
      <c r="AM1417" s="1">
        <v>0.0</v>
      </c>
      <c r="AN1417" s="1">
        <v>80.0</v>
      </c>
      <c r="AO1417" s="1">
        <v>10.0</v>
      </c>
      <c r="AP1417" s="1">
        <v>10.0</v>
      </c>
      <c r="AQ1417" s="1">
        <v>10.0</v>
      </c>
      <c r="AR1417" s="1">
        <v>10.0</v>
      </c>
      <c r="AS1417" s="1">
        <v>8.0</v>
      </c>
      <c r="AT1417" s="1">
        <v>10.0</v>
      </c>
      <c r="AU1417" s="1">
        <v>0.0</v>
      </c>
      <c r="AV1417" s="1" t="s">
        <v>96</v>
      </c>
      <c r="AW1417" s="1">
        <v>91.0</v>
      </c>
      <c r="AX1417" s="1">
        <v>91.0</v>
      </c>
      <c r="AY1417" s="1">
        <v>0.0</v>
      </c>
      <c r="AZ1417" s="1">
        <v>0.0</v>
      </c>
      <c r="BA1417" s="1">
        <v>0.04</v>
      </c>
      <c r="BB1417" s="1">
        <v>-1.0</v>
      </c>
      <c r="BC1417" s="1">
        <v>1.0</v>
      </c>
      <c r="BD1417" s="1">
        <v>-1.0</v>
      </c>
      <c r="BE1417" s="1">
        <v>-1.0</v>
      </c>
      <c r="BF1417" s="1">
        <v>-1.0</v>
      </c>
      <c r="BG1417" s="1">
        <v>-1.0</v>
      </c>
      <c r="BH1417" s="1">
        <v>1.0</v>
      </c>
      <c r="BI1417" s="1">
        <v>-1.0</v>
      </c>
      <c r="BJ1417" s="1">
        <v>1.0</v>
      </c>
      <c r="BK1417" s="1">
        <v>-1.0</v>
      </c>
      <c r="BL1417" s="1">
        <v>-1.0</v>
      </c>
      <c r="BM1417" s="1">
        <v>1.0</v>
      </c>
      <c r="BN1417" s="1">
        <v>-1.0</v>
      </c>
      <c r="BO1417" s="1">
        <v>-1.0</v>
      </c>
      <c r="BP1417" s="1">
        <v>1.0</v>
      </c>
      <c r="BQ1417" s="1">
        <v>-1.0</v>
      </c>
      <c r="BR1417" s="1">
        <v>-1.0</v>
      </c>
      <c r="BS1417" s="1">
        <v>-1.0</v>
      </c>
      <c r="BT1417" s="1">
        <v>-1.0</v>
      </c>
      <c r="BU1417" s="1">
        <v>1.0</v>
      </c>
      <c r="BV1417" s="1">
        <v>1.0</v>
      </c>
      <c r="BW1417" s="1">
        <v>-1.0</v>
      </c>
      <c r="BX1417" s="1">
        <v>-1.0</v>
      </c>
      <c r="BY1417" s="1">
        <v>-1.0</v>
      </c>
      <c r="BZ1417" s="1">
        <v>-1.0</v>
      </c>
      <c r="CA1417" s="1">
        <v>-1.0</v>
      </c>
      <c r="CB1417" s="1">
        <v>-1.0</v>
      </c>
      <c r="CC1417" s="1">
        <v>-1.0</v>
      </c>
      <c r="CD1417" s="1">
        <v>47765.0</v>
      </c>
    </row>
    <row r="1418">
      <c r="A1418" s="1">
        <v>3.522097E7</v>
      </c>
      <c r="B1418" s="1" t="s">
        <v>7732</v>
      </c>
      <c r="C1418" s="1" t="s">
        <v>7733</v>
      </c>
      <c r="D1418" s="1" t="s">
        <v>7733</v>
      </c>
      <c r="E1418" s="1" t="s">
        <v>85</v>
      </c>
      <c r="I1418" s="1">
        <v>5752329.0</v>
      </c>
      <c r="J1418" s="1">
        <v>41367.0</v>
      </c>
      <c r="K1418" s="1" t="s">
        <v>88</v>
      </c>
      <c r="L1418" s="1">
        <v>1.0</v>
      </c>
      <c r="M1418" s="1">
        <v>0.0</v>
      </c>
      <c r="N1418" s="1">
        <v>1.0</v>
      </c>
      <c r="O1418" s="1">
        <v>0.0</v>
      </c>
      <c r="P1418" s="1" t="s">
        <v>89</v>
      </c>
      <c r="Q1418" s="1" t="s">
        <v>273</v>
      </c>
      <c r="R1418" s="1">
        <v>40.75258</v>
      </c>
      <c r="S1418" s="1">
        <v>-73.99311</v>
      </c>
      <c r="T1418" s="1" t="s">
        <v>91</v>
      </c>
      <c r="U1418" s="1" t="s">
        <v>113</v>
      </c>
      <c r="V1418" s="1">
        <v>2.0</v>
      </c>
      <c r="W1418" s="1">
        <v>1.0</v>
      </c>
      <c r="X1418" s="1">
        <v>1.0</v>
      </c>
      <c r="Y1418" s="1">
        <v>1.0</v>
      </c>
      <c r="Z1418" s="1" t="s">
        <v>93</v>
      </c>
      <c r="AA1418" s="1" t="s">
        <v>7734</v>
      </c>
      <c r="AB1418" s="1">
        <v>90.0</v>
      </c>
      <c r="AC1418" s="1">
        <v>1.0</v>
      </c>
      <c r="AD1418" s="1">
        <v>30.0</v>
      </c>
      <c r="AE1418" s="1">
        <v>1.0</v>
      </c>
      <c r="AF1418" s="1" t="s">
        <v>904</v>
      </c>
      <c r="AG1418" s="1">
        <v>1.0</v>
      </c>
      <c r="AH1418" s="1">
        <v>0.0</v>
      </c>
      <c r="AI1418" s="1">
        <v>0.0</v>
      </c>
      <c r="AJ1418" s="1">
        <v>0.0</v>
      </c>
      <c r="AK1418" s="1">
        <v>0.0</v>
      </c>
      <c r="AL1418" s="1">
        <v>9.0</v>
      </c>
      <c r="AM1418" s="1">
        <v>9.0</v>
      </c>
      <c r="AN1418" s="1">
        <v>98.0</v>
      </c>
      <c r="AO1418" s="1">
        <v>10.0</v>
      </c>
      <c r="AP1418" s="1">
        <v>10.0</v>
      </c>
      <c r="AQ1418" s="1">
        <v>10.0</v>
      </c>
      <c r="AR1418" s="1">
        <v>10.0</v>
      </c>
      <c r="AS1418" s="1">
        <v>10.0</v>
      </c>
      <c r="AT1418" s="1">
        <v>10.0</v>
      </c>
      <c r="AU1418" s="1">
        <v>0.0</v>
      </c>
      <c r="AV1418" s="1" t="s">
        <v>105</v>
      </c>
      <c r="AW1418" s="1">
        <v>1.0</v>
      </c>
      <c r="AX1418" s="1">
        <v>0.0</v>
      </c>
      <c r="AY1418" s="1">
        <v>1.0</v>
      </c>
      <c r="AZ1418" s="1">
        <v>0.0</v>
      </c>
      <c r="BA1418" s="1">
        <v>7.11</v>
      </c>
      <c r="BB1418" s="1">
        <v>-1.0</v>
      </c>
      <c r="BC1418" s="1">
        <v>1.0</v>
      </c>
      <c r="BD1418" s="1">
        <v>-1.0</v>
      </c>
      <c r="BE1418" s="1">
        <v>-1.0</v>
      </c>
      <c r="BF1418" s="1">
        <v>-1.0</v>
      </c>
      <c r="BG1418" s="1">
        <v>-1.0</v>
      </c>
      <c r="BH1418" s="1">
        <v>-1.0</v>
      </c>
      <c r="BI1418" s="1">
        <v>-1.0</v>
      </c>
      <c r="BJ1418" s="1">
        <v>-1.0</v>
      </c>
      <c r="BK1418" s="1">
        <v>-1.0</v>
      </c>
      <c r="BL1418" s="1">
        <v>-1.0</v>
      </c>
      <c r="BM1418" s="1">
        <v>-1.0</v>
      </c>
      <c r="BN1418" s="1">
        <v>-1.0</v>
      </c>
      <c r="BO1418" s="1">
        <v>-1.0</v>
      </c>
      <c r="BP1418" s="1">
        <v>-1.0</v>
      </c>
      <c r="BQ1418" s="1">
        <v>-1.0</v>
      </c>
      <c r="BR1418" s="1">
        <v>-1.0</v>
      </c>
      <c r="BS1418" s="1">
        <v>-1.0</v>
      </c>
      <c r="BT1418" s="1">
        <v>-1.0</v>
      </c>
      <c r="BU1418" s="1">
        <v>1.0</v>
      </c>
      <c r="BV1418" s="1">
        <v>-1.0</v>
      </c>
      <c r="BW1418" s="1">
        <v>-1.0</v>
      </c>
      <c r="BX1418" s="1">
        <v>-1.0</v>
      </c>
      <c r="BY1418" s="1">
        <v>-1.0</v>
      </c>
      <c r="BZ1418" s="1">
        <v>-1.0</v>
      </c>
      <c r="CA1418" s="1">
        <v>-1.0</v>
      </c>
      <c r="CB1418" s="1">
        <v>-1.0</v>
      </c>
      <c r="CC1418" s="1">
        <v>-1.0</v>
      </c>
      <c r="CD1418" s="1">
        <v>47772.0</v>
      </c>
    </row>
    <row r="1419">
      <c r="A1419" s="1">
        <v>2.1683178E7</v>
      </c>
      <c r="B1419" s="1" t="s">
        <v>7735</v>
      </c>
      <c r="C1419" s="1" t="s">
        <v>7736</v>
      </c>
      <c r="D1419" s="1" t="s">
        <v>7737</v>
      </c>
      <c r="E1419" s="1" t="s">
        <v>85</v>
      </c>
      <c r="F1419" s="1" t="s">
        <v>7738</v>
      </c>
      <c r="G1419" s="1" t="s">
        <v>7739</v>
      </c>
      <c r="H1419" s="1" t="s">
        <v>7740</v>
      </c>
      <c r="I1419" s="1">
        <v>1.57846554E8</v>
      </c>
      <c r="J1419" s="1">
        <v>43046.0</v>
      </c>
      <c r="K1419" s="1" t="s">
        <v>134</v>
      </c>
      <c r="L1419" s="1">
        <v>1.0</v>
      </c>
      <c r="M1419" s="1">
        <v>0.0</v>
      </c>
      <c r="N1419" s="1">
        <v>1.0</v>
      </c>
      <c r="O1419" s="1">
        <v>0.0</v>
      </c>
      <c r="P1419" s="1" t="s">
        <v>89</v>
      </c>
      <c r="Q1419" s="1" t="s">
        <v>90</v>
      </c>
      <c r="R1419" s="1">
        <v>40.76573</v>
      </c>
      <c r="S1419" s="1">
        <v>-73.98682</v>
      </c>
      <c r="T1419" s="1" t="s">
        <v>91</v>
      </c>
      <c r="U1419" s="1" t="s">
        <v>92</v>
      </c>
      <c r="V1419" s="1">
        <v>5.0</v>
      </c>
      <c r="W1419" s="1">
        <v>1.0</v>
      </c>
      <c r="X1419" s="1">
        <v>1.0</v>
      </c>
      <c r="Y1419" s="1">
        <v>1.0</v>
      </c>
      <c r="Z1419" s="1" t="s">
        <v>93</v>
      </c>
      <c r="AA1419" s="1" t="s">
        <v>7741</v>
      </c>
      <c r="AB1419" s="1">
        <v>225.0</v>
      </c>
      <c r="AC1419" s="1">
        <v>4.0</v>
      </c>
      <c r="AD1419" s="1">
        <v>65.0</v>
      </c>
      <c r="AE1419" s="1">
        <v>5.0</v>
      </c>
      <c r="AF1419" s="1" t="s">
        <v>255</v>
      </c>
      <c r="AG1419" s="1">
        <v>1.0</v>
      </c>
      <c r="AH1419" s="1">
        <v>0.0</v>
      </c>
      <c r="AI1419" s="1">
        <v>0.0</v>
      </c>
      <c r="AJ1419" s="1">
        <v>0.0</v>
      </c>
      <c r="AK1419" s="1">
        <v>0.0</v>
      </c>
      <c r="AL1419" s="1">
        <v>8.0</v>
      </c>
      <c r="AM1419" s="1">
        <v>4.0</v>
      </c>
      <c r="AN1419" s="1">
        <v>100.0</v>
      </c>
      <c r="AO1419" s="1">
        <v>10.0</v>
      </c>
      <c r="AP1419" s="1">
        <v>10.0</v>
      </c>
      <c r="AQ1419" s="1">
        <v>10.0</v>
      </c>
      <c r="AR1419" s="1">
        <v>10.0</v>
      </c>
      <c r="AS1419" s="1">
        <v>10.0</v>
      </c>
      <c r="AT1419" s="1">
        <v>10.0</v>
      </c>
      <c r="AU1419" s="1">
        <v>0.0</v>
      </c>
      <c r="AV1419" s="1" t="s">
        <v>96</v>
      </c>
      <c r="AW1419" s="1">
        <v>1.0</v>
      </c>
      <c r="AX1419" s="1">
        <v>1.0</v>
      </c>
      <c r="AY1419" s="1">
        <v>0.0</v>
      </c>
      <c r="AZ1419" s="1">
        <v>0.0</v>
      </c>
      <c r="BA1419" s="1">
        <v>0.4</v>
      </c>
      <c r="BB1419" s="1">
        <v>-1.0</v>
      </c>
      <c r="BC1419" s="1">
        <v>1.0</v>
      </c>
      <c r="BD1419" s="1">
        <v>-1.0</v>
      </c>
      <c r="BE1419" s="1">
        <v>-1.0</v>
      </c>
      <c r="BF1419" s="1">
        <v>-1.0</v>
      </c>
      <c r="BG1419" s="1">
        <v>-1.0</v>
      </c>
      <c r="BH1419" s="1">
        <v>-1.0</v>
      </c>
      <c r="BI1419" s="1">
        <v>-1.0</v>
      </c>
      <c r="BJ1419" s="1">
        <v>1.0</v>
      </c>
      <c r="BK1419" s="1">
        <v>-1.0</v>
      </c>
      <c r="BL1419" s="1">
        <v>-1.0</v>
      </c>
      <c r="BM1419" s="1">
        <v>1.0</v>
      </c>
      <c r="BN1419" s="1">
        <v>1.0</v>
      </c>
      <c r="BO1419" s="1">
        <v>-1.0</v>
      </c>
      <c r="BP1419" s="1">
        <v>1.0</v>
      </c>
      <c r="BQ1419" s="1">
        <v>1.0</v>
      </c>
      <c r="BR1419" s="1">
        <v>-1.0</v>
      </c>
      <c r="BS1419" s="1">
        <v>-1.0</v>
      </c>
      <c r="BT1419" s="1">
        <v>-1.0</v>
      </c>
      <c r="BU1419" s="1">
        <v>1.0</v>
      </c>
      <c r="BV1419" s="1">
        <v>-1.0</v>
      </c>
      <c r="BW1419" s="1">
        <v>1.0</v>
      </c>
      <c r="BX1419" s="1">
        <v>-1.0</v>
      </c>
      <c r="BY1419" s="1">
        <v>-1.0</v>
      </c>
      <c r="BZ1419" s="1">
        <v>1.0</v>
      </c>
      <c r="CA1419" s="1">
        <v>-1.0</v>
      </c>
      <c r="CB1419" s="1">
        <v>-1.0</v>
      </c>
      <c r="CC1419" s="1">
        <v>-1.0</v>
      </c>
      <c r="CD1419" s="1">
        <v>47806.0</v>
      </c>
    </row>
    <row r="1420">
      <c r="A1420" s="1">
        <v>1.1059197E7</v>
      </c>
      <c r="B1420" s="1" t="s">
        <v>7742</v>
      </c>
      <c r="C1420" s="1" t="s">
        <v>7743</v>
      </c>
      <c r="D1420" s="1" t="s">
        <v>7743</v>
      </c>
      <c r="E1420" s="1" t="s">
        <v>85</v>
      </c>
      <c r="I1420" s="1">
        <v>5.7398859E7</v>
      </c>
      <c r="J1420" s="1">
        <v>42404.0</v>
      </c>
      <c r="M1420" s="1">
        <v>0.0</v>
      </c>
      <c r="N1420" s="1">
        <v>1.0</v>
      </c>
      <c r="O1420" s="1">
        <v>0.0</v>
      </c>
      <c r="P1420" s="1" t="s">
        <v>111</v>
      </c>
      <c r="Q1420" s="1" t="s">
        <v>112</v>
      </c>
      <c r="R1420" s="1">
        <v>40.76726</v>
      </c>
      <c r="S1420" s="1">
        <v>-73.81217</v>
      </c>
      <c r="T1420" s="1" t="s">
        <v>91</v>
      </c>
      <c r="U1420" s="1" t="s">
        <v>113</v>
      </c>
      <c r="V1420" s="1">
        <v>1.0</v>
      </c>
      <c r="W1420" s="1">
        <v>1.0</v>
      </c>
      <c r="X1420" s="1">
        <v>1.0</v>
      </c>
      <c r="Y1420" s="1">
        <v>1.0</v>
      </c>
      <c r="Z1420" s="1" t="s">
        <v>2866</v>
      </c>
      <c r="AA1420" s="1" t="s">
        <v>7744</v>
      </c>
      <c r="AB1420" s="1">
        <v>27.0</v>
      </c>
      <c r="AC1420" s="1">
        <v>1.0</v>
      </c>
      <c r="AD1420" s="1">
        <v>0.0</v>
      </c>
      <c r="AE1420" s="1">
        <v>1.0</v>
      </c>
      <c r="AF1420" s="1" t="s">
        <v>673</v>
      </c>
      <c r="AG1420" s="1">
        <v>1.0</v>
      </c>
      <c r="AH1420" s="1">
        <v>0.0</v>
      </c>
      <c r="AI1420" s="1">
        <v>0.0</v>
      </c>
      <c r="AJ1420" s="1">
        <v>0.0</v>
      </c>
      <c r="AK1420" s="1">
        <v>0.0</v>
      </c>
      <c r="AL1420" s="1">
        <v>0.0</v>
      </c>
      <c r="AM1420" s="1">
        <v>0.0</v>
      </c>
      <c r="AU1420" s="1">
        <v>0.0</v>
      </c>
      <c r="AV1420" s="1" t="s">
        <v>105</v>
      </c>
      <c r="AW1420" s="1">
        <v>1.0</v>
      </c>
      <c r="AX1420" s="1">
        <v>0.0</v>
      </c>
      <c r="AY1420" s="1">
        <v>1.0</v>
      </c>
      <c r="AZ1420" s="1">
        <v>0.0</v>
      </c>
      <c r="BB1420" s="1">
        <v>-1.0</v>
      </c>
      <c r="BC1420" s="1">
        <v>-1.0</v>
      </c>
      <c r="BD1420" s="1">
        <v>-1.0</v>
      </c>
      <c r="BE1420" s="1">
        <v>-1.0</v>
      </c>
      <c r="BF1420" s="1">
        <v>-1.0</v>
      </c>
      <c r="BG1420" s="1">
        <v>-1.0</v>
      </c>
      <c r="BH1420" s="1">
        <v>-1.0</v>
      </c>
      <c r="BI1420" s="1">
        <v>-1.0</v>
      </c>
      <c r="BJ1420" s="1">
        <v>-1.0</v>
      </c>
      <c r="BK1420" s="1">
        <v>-1.0</v>
      </c>
      <c r="BL1420" s="1">
        <v>-1.0</v>
      </c>
      <c r="BM1420" s="1">
        <v>-1.0</v>
      </c>
      <c r="BN1420" s="1">
        <v>-1.0</v>
      </c>
      <c r="BO1420" s="1">
        <v>-1.0</v>
      </c>
      <c r="BP1420" s="1">
        <v>-1.0</v>
      </c>
      <c r="BQ1420" s="1">
        <v>-1.0</v>
      </c>
      <c r="BR1420" s="1">
        <v>-1.0</v>
      </c>
      <c r="BS1420" s="1">
        <v>-1.0</v>
      </c>
      <c r="BT1420" s="1">
        <v>-1.0</v>
      </c>
      <c r="BU1420" s="1">
        <v>1.0</v>
      </c>
      <c r="BV1420" s="1">
        <v>-1.0</v>
      </c>
      <c r="BW1420" s="1">
        <v>-1.0</v>
      </c>
      <c r="BX1420" s="1">
        <v>-1.0</v>
      </c>
      <c r="BY1420" s="1">
        <v>-1.0</v>
      </c>
      <c r="BZ1420" s="1">
        <v>-1.0</v>
      </c>
      <c r="CA1420" s="1">
        <v>-1.0</v>
      </c>
      <c r="CB1420" s="1">
        <v>-1.0</v>
      </c>
      <c r="CC1420" s="1">
        <v>-1.0</v>
      </c>
      <c r="CD1420" s="1">
        <v>47843.0</v>
      </c>
    </row>
    <row r="1421">
      <c r="A1421" s="1">
        <v>2.8220772E7</v>
      </c>
      <c r="B1421" s="1" t="s">
        <v>7745</v>
      </c>
      <c r="C1421" s="1" t="s">
        <v>7746</v>
      </c>
      <c r="D1421" s="1" t="s">
        <v>7747</v>
      </c>
      <c r="E1421" s="1" t="s">
        <v>85</v>
      </c>
      <c r="I1421" s="1">
        <v>302885.0</v>
      </c>
      <c r="J1421" s="1">
        <v>40510.0</v>
      </c>
      <c r="K1421" s="1" t="s">
        <v>134</v>
      </c>
      <c r="L1421" s="1">
        <v>1.0</v>
      </c>
      <c r="M1421" s="1">
        <v>0.0</v>
      </c>
      <c r="N1421" s="1">
        <v>3.0</v>
      </c>
      <c r="O1421" s="1">
        <v>1.0</v>
      </c>
      <c r="P1421" s="1" t="s">
        <v>89</v>
      </c>
      <c r="Q1421" s="1" t="s">
        <v>90</v>
      </c>
      <c r="R1421" s="1">
        <v>40.72249</v>
      </c>
      <c r="S1421" s="1">
        <v>-74.00385</v>
      </c>
      <c r="T1421" s="1" t="s">
        <v>91</v>
      </c>
      <c r="U1421" s="1" t="s">
        <v>113</v>
      </c>
      <c r="V1421" s="1">
        <v>2.0</v>
      </c>
      <c r="W1421" s="1">
        <v>1.5</v>
      </c>
      <c r="X1421" s="1">
        <v>1.0</v>
      </c>
      <c r="Y1421" s="1">
        <v>1.0</v>
      </c>
      <c r="Z1421" s="1" t="s">
        <v>93</v>
      </c>
      <c r="AA1421" s="1" t="s">
        <v>7748</v>
      </c>
      <c r="AB1421" s="1">
        <v>195.0</v>
      </c>
      <c r="AC1421" s="1">
        <v>1.0</v>
      </c>
      <c r="AD1421" s="1">
        <v>20.0</v>
      </c>
      <c r="AE1421" s="1">
        <v>3.0</v>
      </c>
      <c r="AF1421" s="1" t="s">
        <v>904</v>
      </c>
      <c r="AG1421" s="1">
        <v>1.0</v>
      </c>
      <c r="AH1421" s="1">
        <v>0.0</v>
      </c>
      <c r="AI1421" s="1">
        <v>0.0</v>
      </c>
      <c r="AJ1421" s="1">
        <v>0.0</v>
      </c>
      <c r="AK1421" s="1">
        <v>0.0</v>
      </c>
      <c r="AL1421" s="1">
        <v>14.0</v>
      </c>
      <c r="AM1421" s="1">
        <v>14.0</v>
      </c>
      <c r="AN1421" s="1">
        <v>99.0</v>
      </c>
      <c r="AO1421" s="1">
        <v>10.0</v>
      </c>
      <c r="AP1421" s="1">
        <v>9.0</v>
      </c>
      <c r="AQ1421" s="1">
        <v>10.0</v>
      </c>
      <c r="AR1421" s="1">
        <v>10.0</v>
      </c>
      <c r="AS1421" s="1">
        <v>10.0</v>
      </c>
      <c r="AT1421" s="1">
        <v>10.0</v>
      </c>
      <c r="AU1421" s="1">
        <v>1.0</v>
      </c>
      <c r="AV1421" s="1" t="s">
        <v>117</v>
      </c>
      <c r="AW1421" s="1">
        <v>3.0</v>
      </c>
      <c r="AX1421" s="1">
        <v>1.0</v>
      </c>
      <c r="AY1421" s="1">
        <v>2.0</v>
      </c>
      <c r="AZ1421" s="1">
        <v>0.0</v>
      </c>
      <c r="BA1421" s="1">
        <v>1.37</v>
      </c>
      <c r="BB1421" s="1">
        <v>-1.0</v>
      </c>
      <c r="BC1421" s="1">
        <v>1.0</v>
      </c>
      <c r="BD1421" s="1">
        <v>-1.0</v>
      </c>
      <c r="BE1421" s="1">
        <v>-1.0</v>
      </c>
      <c r="BF1421" s="1">
        <v>-1.0</v>
      </c>
      <c r="BG1421" s="1">
        <v>-1.0</v>
      </c>
      <c r="BH1421" s="1">
        <v>-1.0</v>
      </c>
      <c r="BI1421" s="1">
        <v>-1.0</v>
      </c>
      <c r="BJ1421" s="1">
        <v>1.0</v>
      </c>
      <c r="BK1421" s="1">
        <v>-1.0</v>
      </c>
      <c r="BL1421" s="1">
        <v>-1.0</v>
      </c>
      <c r="BM1421" s="1">
        <v>1.0</v>
      </c>
      <c r="BN1421" s="1">
        <v>-1.0</v>
      </c>
      <c r="BO1421" s="1">
        <v>-1.0</v>
      </c>
      <c r="BP1421" s="1">
        <v>-1.0</v>
      </c>
      <c r="BQ1421" s="1">
        <v>1.0</v>
      </c>
      <c r="BR1421" s="1">
        <v>-1.0</v>
      </c>
      <c r="BS1421" s="1">
        <v>-1.0</v>
      </c>
      <c r="BT1421" s="1">
        <v>-1.0</v>
      </c>
      <c r="BU1421" s="1">
        <v>1.0</v>
      </c>
      <c r="BV1421" s="1">
        <v>-1.0</v>
      </c>
      <c r="BW1421" s="1">
        <v>-1.0</v>
      </c>
      <c r="BX1421" s="1">
        <v>-1.0</v>
      </c>
      <c r="BY1421" s="1">
        <v>-1.0</v>
      </c>
      <c r="BZ1421" s="1">
        <v>-1.0</v>
      </c>
      <c r="CA1421" s="1">
        <v>-1.0</v>
      </c>
      <c r="CB1421" s="1">
        <v>-1.0</v>
      </c>
      <c r="CC1421" s="1">
        <v>-1.0</v>
      </c>
      <c r="CD1421" s="1">
        <v>47897.0</v>
      </c>
    </row>
    <row r="1422">
      <c r="A1422" s="1">
        <v>1.9914762E7</v>
      </c>
      <c r="B1422" s="1" t="s">
        <v>7749</v>
      </c>
      <c r="C1422" s="1" t="s">
        <v>7750</v>
      </c>
      <c r="D1422" s="1" t="s">
        <v>7751</v>
      </c>
      <c r="E1422" s="1" t="s">
        <v>85</v>
      </c>
      <c r="F1422" s="1" t="s">
        <v>7752</v>
      </c>
      <c r="G1422" s="1" t="s">
        <v>7753</v>
      </c>
      <c r="I1422" s="1">
        <v>6219013.0</v>
      </c>
      <c r="J1422" s="1">
        <v>41398.0</v>
      </c>
      <c r="M1422" s="1">
        <v>1.0</v>
      </c>
      <c r="N1422" s="1">
        <v>2.0</v>
      </c>
      <c r="O1422" s="1">
        <v>1.0</v>
      </c>
      <c r="P1422" s="1" t="s">
        <v>89</v>
      </c>
      <c r="Q1422" s="1" t="s">
        <v>90</v>
      </c>
      <c r="R1422" s="1">
        <v>40.72177</v>
      </c>
      <c r="S1422" s="1">
        <v>-73.99675</v>
      </c>
      <c r="T1422" s="1" t="s">
        <v>91</v>
      </c>
      <c r="U1422" s="1" t="s">
        <v>92</v>
      </c>
      <c r="V1422" s="1">
        <v>1.0</v>
      </c>
      <c r="W1422" s="1">
        <v>1.0</v>
      </c>
      <c r="X1422" s="1">
        <v>1.0</v>
      </c>
      <c r="Y1422" s="1">
        <v>1.0</v>
      </c>
      <c r="Z1422" s="1" t="s">
        <v>93</v>
      </c>
      <c r="AA1422" s="1" t="s">
        <v>7754</v>
      </c>
      <c r="AB1422" s="1">
        <v>200.0</v>
      </c>
      <c r="AC1422" s="1">
        <v>1.0</v>
      </c>
      <c r="AD1422" s="1">
        <v>100.0</v>
      </c>
      <c r="AE1422" s="1">
        <v>3.0</v>
      </c>
      <c r="AF1422" s="1" t="s">
        <v>443</v>
      </c>
      <c r="AG1422" s="1">
        <v>1.0</v>
      </c>
      <c r="AH1422" s="1">
        <v>0.0</v>
      </c>
      <c r="AI1422" s="1">
        <v>0.0</v>
      </c>
      <c r="AJ1422" s="1">
        <v>0.0</v>
      </c>
      <c r="AK1422" s="1">
        <v>0.0</v>
      </c>
      <c r="AL1422" s="1">
        <v>5.0</v>
      </c>
      <c r="AM1422" s="1">
        <v>2.0</v>
      </c>
      <c r="AN1422" s="1">
        <v>96.0</v>
      </c>
      <c r="AO1422" s="1">
        <v>10.0</v>
      </c>
      <c r="AP1422" s="1">
        <v>9.0</v>
      </c>
      <c r="AQ1422" s="1">
        <v>10.0</v>
      </c>
      <c r="AR1422" s="1">
        <v>10.0</v>
      </c>
      <c r="AS1422" s="1">
        <v>10.0</v>
      </c>
      <c r="AT1422" s="1">
        <v>10.0</v>
      </c>
      <c r="AU1422" s="1">
        <v>1.0</v>
      </c>
      <c r="AV1422" s="1" t="s">
        <v>96</v>
      </c>
      <c r="AW1422" s="1">
        <v>1.0</v>
      </c>
      <c r="AX1422" s="1">
        <v>1.0</v>
      </c>
      <c r="AY1422" s="1">
        <v>0.0</v>
      </c>
      <c r="AZ1422" s="1">
        <v>0.0</v>
      </c>
      <c r="BA1422" s="1">
        <v>0.38</v>
      </c>
      <c r="BB1422" s="1">
        <v>-1.0</v>
      </c>
      <c r="BC1422" s="1">
        <v>1.0</v>
      </c>
      <c r="BD1422" s="1">
        <v>-1.0</v>
      </c>
      <c r="BE1422" s="1">
        <v>-1.0</v>
      </c>
      <c r="BF1422" s="1">
        <v>-1.0</v>
      </c>
      <c r="BG1422" s="1">
        <v>-1.0</v>
      </c>
      <c r="BH1422" s="1">
        <v>-1.0</v>
      </c>
      <c r="BI1422" s="1">
        <v>-1.0</v>
      </c>
      <c r="BJ1422" s="1">
        <v>-1.0</v>
      </c>
      <c r="BK1422" s="1">
        <v>-1.0</v>
      </c>
      <c r="BL1422" s="1">
        <v>-1.0</v>
      </c>
      <c r="BM1422" s="1">
        <v>-1.0</v>
      </c>
      <c r="BN1422" s="1">
        <v>-1.0</v>
      </c>
      <c r="BO1422" s="1">
        <v>-1.0</v>
      </c>
      <c r="BP1422" s="1">
        <v>-1.0</v>
      </c>
      <c r="BQ1422" s="1">
        <v>-1.0</v>
      </c>
      <c r="BR1422" s="1">
        <v>-1.0</v>
      </c>
      <c r="BS1422" s="1">
        <v>-1.0</v>
      </c>
      <c r="BT1422" s="1">
        <v>1.0</v>
      </c>
      <c r="BU1422" s="1">
        <v>1.0</v>
      </c>
      <c r="BV1422" s="1">
        <v>1.0</v>
      </c>
      <c r="BW1422" s="1">
        <v>-1.0</v>
      </c>
      <c r="BX1422" s="1">
        <v>-1.0</v>
      </c>
      <c r="BY1422" s="1">
        <v>-1.0</v>
      </c>
      <c r="BZ1422" s="1">
        <v>-1.0</v>
      </c>
      <c r="CA1422" s="1">
        <v>-1.0</v>
      </c>
      <c r="CB1422" s="1">
        <v>-1.0</v>
      </c>
      <c r="CC1422" s="1">
        <v>-1.0</v>
      </c>
      <c r="CD1422" s="1">
        <v>47947.0</v>
      </c>
    </row>
    <row r="1423">
      <c r="A1423" s="1">
        <v>3.3713175E7</v>
      </c>
      <c r="B1423" s="1" t="s">
        <v>7755</v>
      </c>
      <c r="C1423" s="1" t="s">
        <v>7756</v>
      </c>
      <c r="D1423" s="1" t="s">
        <v>7757</v>
      </c>
      <c r="E1423" s="1" t="s">
        <v>85</v>
      </c>
      <c r="F1423" s="1" t="s">
        <v>7758</v>
      </c>
      <c r="G1423" s="1" t="s">
        <v>7759</v>
      </c>
      <c r="H1423" s="1" t="s">
        <v>7760</v>
      </c>
      <c r="I1423" s="1">
        <v>2793778.0</v>
      </c>
      <c r="J1423" s="1">
        <v>41091.0</v>
      </c>
      <c r="K1423" s="1" t="s">
        <v>88</v>
      </c>
      <c r="L1423" s="1">
        <v>1.0</v>
      </c>
      <c r="M1423" s="1">
        <v>0.0</v>
      </c>
      <c r="N1423" s="1">
        <v>5.0</v>
      </c>
      <c r="O1423" s="1">
        <v>0.0</v>
      </c>
      <c r="P1423" s="1" t="s">
        <v>111</v>
      </c>
      <c r="Q1423" s="1" t="s">
        <v>1171</v>
      </c>
      <c r="R1423" s="1">
        <v>40.71597</v>
      </c>
      <c r="S1423" s="1">
        <v>-73.83543</v>
      </c>
      <c r="T1423" s="1" t="s">
        <v>91</v>
      </c>
      <c r="U1423" s="1" t="s">
        <v>214</v>
      </c>
      <c r="V1423" s="1">
        <v>2.0</v>
      </c>
      <c r="W1423" s="1">
        <v>1.0</v>
      </c>
      <c r="X1423" s="1">
        <v>1.0</v>
      </c>
      <c r="Y1423" s="1">
        <v>1.0</v>
      </c>
      <c r="Z1423" s="1" t="s">
        <v>93</v>
      </c>
      <c r="AA1423" s="1" t="s">
        <v>7761</v>
      </c>
      <c r="AB1423" s="1">
        <v>35.0</v>
      </c>
      <c r="AC1423" s="1">
        <v>1.0</v>
      </c>
      <c r="AD1423" s="1">
        <v>10.0</v>
      </c>
      <c r="AE1423" s="1">
        <v>4.0</v>
      </c>
      <c r="AF1423" s="1" t="s">
        <v>104</v>
      </c>
      <c r="AG1423" s="1">
        <v>1.0</v>
      </c>
      <c r="AH1423" s="1">
        <v>24.0</v>
      </c>
      <c r="AI1423" s="1">
        <v>38.0</v>
      </c>
      <c r="AJ1423" s="1">
        <v>57.0</v>
      </c>
      <c r="AK1423" s="1">
        <v>332.0</v>
      </c>
      <c r="AL1423" s="1">
        <v>1.0</v>
      </c>
      <c r="AM1423" s="1">
        <v>1.0</v>
      </c>
      <c r="AN1423" s="1">
        <v>100.0</v>
      </c>
      <c r="AO1423" s="1">
        <v>10.0</v>
      </c>
      <c r="AP1423" s="1">
        <v>10.0</v>
      </c>
      <c r="AQ1423" s="1">
        <v>10.0</v>
      </c>
      <c r="AR1423" s="1">
        <v>10.0</v>
      </c>
      <c r="AS1423" s="1">
        <v>10.0</v>
      </c>
      <c r="AT1423" s="1">
        <v>10.0</v>
      </c>
      <c r="AU1423" s="1">
        <v>0.0</v>
      </c>
      <c r="AV1423" s="1" t="s">
        <v>96</v>
      </c>
      <c r="AW1423" s="1">
        <v>5.0</v>
      </c>
      <c r="AX1423" s="1">
        <v>0.0</v>
      </c>
      <c r="AY1423" s="1">
        <v>1.0</v>
      </c>
      <c r="AZ1423" s="1">
        <v>4.0</v>
      </c>
      <c r="BA1423" s="1">
        <v>1.0</v>
      </c>
      <c r="BB1423" s="1">
        <v>-1.0</v>
      </c>
      <c r="BC1423" s="1">
        <v>1.0</v>
      </c>
      <c r="BD1423" s="1">
        <v>-1.0</v>
      </c>
      <c r="BE1423" s="1">
        <v>-1.0</v>
      </c>
      <c r="BF1423" s="1">
        <v>-1.0</v>
      </c>
      <c r="BG1423" s="1">
        <v>-1.0</v>
      </c>
      <c r="BH1423" s="1">
        <v>-1.0</v>
      </c>
      <c r="BI1423" s="1">
        <v>-1.0</v>
      </c>
      <c r="BJ1423" s="1">
        <v>-1.0</v>
      </c>
      <c r="BK1423" s="1">
        <v>-1.0</v>
      </c>
      <c r="BL1423" s="1">
        <v>-1.0</v>
      </c>
      <c r="BM1423" s="1">
        <v>1.0</v>
      </c>
      <c r="BN1423" s="1">
        <v>1.0</v>
      </c>
      <c r="BO1423" s="1">
        <v>1.0</v>
      </c>
      <c r="BP1423" s="1">
        <v>1.0</v>
      </c>
      <c r="BQ1423" s="1">
        <v>-1.0</v>
      </c>
      <c r="BR1423" s="1">
        <v>-1.0</v>
      </c>
      <c r="BS1423" s="1">
        <v>-1.0</v>
      </c>
      <c r="BT1423" s="1">
        <v>-1.0</v>
      </c>
      <c r="BU1423" s="1">
        <v>1.0</v>
      </c>
      <c r="BV1423" s="1">
        <v>-1.0</v>
      </c>
      <c r="BW1423" s="1">
        <v>1.0</v>
      </c>
      <c r="BX1423" s="1">
        <v>-1.0</v>
      </c>
      <c r="BY1423" s="1">
        <v>-1.0</v>
      </c>
      <c r="BZ1423" s="1">
        <v>1.0</v>
      </c>
      <c r="CA1423" s="1">
        <v>-1.0</v>
      </c>
      <c r="CB1423" s="1">
        <v>-1.0</v>
      </c>
      <c r="CC1423" s="1">
        <v>-1.0</v>
      </c>
      <c r="CD1423" s="1">
        <v>47995.0</v>
      </c>
    </row>
    <row r="1424">
      <c r="A1424" s="1">
        <v>1.3995008E7</v>
      </c>
      <c r="B1424" s="1" t="s">
        <v>7762</v>
      </c>
      <c r="C1424" s="1" t="s">
        <v>7763</v>
      </c>
      <c r="D1424" s="1" t="s">
        <v>7763</v>
      </c>
      <c r="E1424" s="1" t="s">
        <v>85</v>
      </c>
      <c r="I1424" s="1">
        <v>1.2455431E7</v>
      </c>
      <c r="J1424" s="1">
        <v>41691.0</v>
      </c>
      <c r="M1424" s="1">
        <v>0.0</v>
      </c>
      <c r="N1424" s="1">
        <v>1.0</v>
      </c>
      <c r="O1424" s="1">
        <v>1.0</v>
      </c>
      <c r="P1424" s="1" t="s">
        <v>89</v>
      </c>
      <c r="Q1424" s="1" t="s">
        <v>1298</v>
      </c>
      <c r="R1424" s="1">
        <v>40.71855</v>
      </c>
      <c r="S1424" s="1">
        <v>-73.99718</v>
      </c>
      <c r="T1424" s="1" t="s">
        <v>91</v>
      </c>
      <c r="U1424" s="1" t="s">
        <v>214</v>
      </c>
      <c r="V1424" s="1">
        <v>1.0</v>
      </c>
      <c r="W1424" s="1">
        <v>1.0</v>
      </c>
      <c r="X1424" s="1">
        <v>1.0</v>
      </c>
      <c r="Y1424" s="1">
        <v>1.0</v>
      </c>
      <c r="Z1424" s="1" t="s">
        <v>93</v>
      </c>
      <c r="AA1424" s="1" t="s">
        <v>340</v>
      </c>
      <c r="AB1424" s="1">
        <v>500.0</v>
      </c>
      <c r="AC1424" s="1">
        <v>1.0</v>
      </c>
      <c r="AD1424" s="1">
        <v>0.0</v>
      </c>
      <c r="AE1424" s="1">
        <v>1.0</v>
      </c>
      <c r="AF1424" s="1" t="s">
        <v>187</v>
      </c>
      <c r="AG1424" s="1">
        <v>1.0</v>
      </c>
      <c r="AH1424" s="1">
        <v>0.0</v>
      </c>
      <c r="AI1424" s="1">
        <v>0.0</v>
      </c>
      <c r="AJ1424" s="1">
        <v>0.0</v>
      </c>
      <c r="AK1424" s="1">
        <v>0.0</v>
      </c>
      <c r="AL1424" s="1">
        <v>0.0</v>
      </c>
      <c r="AM1424" s="1">
        <v>0.0</v>
      </c>
      <c r="AU1424" s="1">
        <v>0.0</v>
      </c>
      <c r="AV1424" s="1" t="s">
        <v>105</v>
      </c>
      <c r="AW1424" s="1">
        <v>1.0</v>
      </c>
      <c r="AX1424" s="1">
        <v>0.0</v>
      </c>
      <c r="AY1424" s="1">
        <v>0.0</v>
      </c>
      <c r="AZ1424" s="1">
        <v>1.0</v>
      </c>
      <c r="BB1424" s="1">
        <v>-1.0</v>
      </c>
      <c r="BC1424" s="1">
        <v>-1.0</v>
      </c>
      <c r="BD1424" s="1">
        <v>-1.0</v>
      </c>
      <c r="BE1424" s="1">
        <v>-1.0</v>
      </c>
      <c r="BF1424" s="1">
        <v>-1.0</v>
      </c>
      <c r="BG1424" s="1">
        <v>-1.0</v>
      </c>
      <c r="BH1424" s="1">
        <v>-1.0</v>
      </c>
      <c r="BI1424" s="1">
        <v>-1.0</v>
      </c>
      <c r="BJ1424" s="1">
        <v>-1.0</v>
      </c>
      <c r="BK1424" s="1">
        <v>-1.0</v>
      </c>
      <c r="BL1424" s="1">
        <v>-1.0</v>
      </c>
      <c r="BM1424" s="1">
        <v>-1.0</v>
      </c>
      <c r="BN1424" s="1">
        <v>-1.0</v>
      </c>
      <c r="BO1424" s="1">
        <v>-1.0</v>
      </c>
      <c r="BP1424" s="1">
        <v>-1.0</v>
      </c>
      <c r="BQ1424" s="1">
        <v>-1.0</v>
      </c>
      <c r="BR1424" s="1">
        <v>-1.0</v>
      </c>
      <c r="BS1424" s="1">
        <v>-1.0</v>
      </c>
      <c r="BT1424" s="1">
        <v>-1.0</v>
      </c>
      <c r="BU1424" s="1">
        <v>-1.0</v>
      </c>
      <c r="BV1424" s="1">
        <v>-1.0</v>
      </c>
      <c r="BW1424" s="1">
        <v>-1.0</v>
      </c>
      <c r="BX1424" s="1">
        <v>-1.0</v>
      </c>
      <c r="BY1424" s="1">
        <v>-1.0</v>
      </c>
      <c r="BZ1424" s="1">
        <v>-1.0</v>
      </c>
      <c r="CA1424" s="1">
        <v>-1.0</v>
      </c>
      <c r="CB1424" s="1">
        <v>-1.0</v>
      </c>
      <c r="CC1424" s="1">
        <v>-1.0</v>
      </c>
      <c r="CD1424" s="1">
        <v>48018.0</v>
      </c>
    </row>
    <row r="1425">
      <c r="A1425" s="1">
        <v>7913704.0</v>
      </c>
      <c r="B1425" s="1" t="s">
        <v>7764</v>
      </c>
      <c r="C1425" s="1" t="s">
        <v>7765</v>
      </c>
      <c r="D1425" s="1" t="s">
        <v>7766</v>
      </c>
      <c r="E1425" s="1" t="s">
        <v>85</v>
      </c>
      <c r="F1425" s="1" t="s">
        <v>7767</v>
      </c>
      <c r="G1425" s="1" t="s">
        <v>7768</v>
      </c>
      <c r="H1425" s="1" t="s">
        <v>7769</v>
      </c>
      <c r="I1425" s="1">
        <v>2405940.0</v>
      </c>
      <c r="J1425" s="1">
        <v>41047.0</v>
      </c>
      <c r="M1425" s="1">
        <v>0.0</v>
      </c>
      <c r="N1425" s="1">
        <v>1.0</v>
      </c>
      <c r="O1425" s="1">
        <v>1.0</v>
      </c>
      <c r="P1425" s="1" t="s">
        <v>89</v>
      </c>
      <c r="Q1425" s="1" t="s">
        <v>1535</v>
      </c>
      <c r="R1425" s="1">
        <v>40.82457</v>
      </c>
      <c r="S1425" s="1">
        <v>-73.94984</v>
      </c>
      <c r="T1425" s="1" t="s">
        <v>91</v>
      </c>
      <c r="U1425" s="1" t="s">
        <v>113</v>
      </c>
      <c r="V1425" s="1">
        <v>2.0</v>
      </c>
      <c r="W1425" s="1">
        <v>1.0</v>
      </c>
      <c r="X1425" s="1">
        <v>1.0</v>
      </c>
      <c r="Y1425" s="1">
        <v>1.0</v>
      </c>
      <c r="Z1425" s="1" t="s">
        <v>93</v>
      </c>
      <c r="AA1425" s="1" t="s">
        <v>7770</v>
      </c>
      <c r="AB1425" s="1">
        <v>42.0</v>
      </c>
      <c r="AC1425" s="1">
        <v>1.0</v>
      </c>
      <c r="AD1425" s="1">
        <v>0.0</v>
      </c>
      <c r="AE1425" s="1">
        <v>2.0</v>
      </c>
      <c r="AF1425" s="1" t="s">
        <v>673</v>
      </c>
      <c r="AG1425" s="1">
        <v>1.0</v>
      </c>
      <c r="AH1425" s="1">
        <v>0.0</v>
      </c>
      <c r="AI1425" s="1">
        <v>0.0</v>
      </c>
      <c r="AJ1425" s="1">
        <v>0.0</v>
      </c>
      <c r="AK1425" s="1">
        <v>0.0</v>
      </c>
      <c r="AL1425" s="1">
        <v>3.0</v>
      </c>
      <c r="AM1425" s="1">
        <v>0.0</v>
      </c>
      <c r="AN1425" s="1">
        <v>93.0</v>
      </c>
      <c r="AO1425" s="1">
        <v>10.0</v>
      </c>
      <c r="AP1425" s="1">
        <v>9.0</v>
      </c>
      <c r="AQ1425" s="1">
        <v>9.0</v>
      </c>
      <c r="AR1425" s="1">
        <v>7.0</v>
      </c>
      <c r="AS1425" s="1">
        <v>8.0</v>
      </c>
      <c r="AT1425" s="1">
        <v>8.0</v>
      </c>
      <c r="AU1425" s="1">
        <v>0.0</v>
      </c>
      <c r="AV1425" s="1" t="s">
        <v>117</v>
      </c>
      <c r="AW1425" s="1">
        <v>1.0</v>
      </c>
      <c r="AX1425" s="1">
        <v>0.0</v>
      </c>
      <c r="AY1425" s="1">
        <v>1.0</v>
      </c>
      <c r="AZ1425" s="1">
        <v>0.0</v>
      </c>
      <c r="BA1425" s="1">
        <v>0.08</v>
      </c>
      <c r="BB1425" s="1">
        <v>-1.0</v>
      </c>
      <c r="BC1425" s="1">
        <v>1.0</v>
      </c>
      <c r="BD1425" s="1">
        <v>-1.0</v>
      </c>
      <c r="BE1425" s="1">
        <v>-1.0</v>
      </c>
      <c r="BF1425" s="1">
        <v>-1.0</v>
      </c>
      <c r="BG1425" s="1">
        <v>-1.0</v>
      </c>
      <c r="BH1425" s="1">
        <v>-1.0</v>
      </c>
      <c r="BI1425" s="1">
        <v>-1.0</v>
      </c>
      <c r="BJ1425" s="1">
        <v>1.0</v>
      </c>
      <c r="BK1425" s="1">
        <v>-1.0</v>
      </c>
      <c r="BL1425" s="1">
        <v>-1.0</v>
      </c>
      <c r="BM1425" s="1">
        <v>-1.0</v>
      </c>
      <c r="BN1425" s="1">
        <v>1.0</v>
      </c>
      <c r="BO1425" s="1">
        <v>-1.0</v>
      </c>
      <c r="BP1425" s="1">
        <v>-1.0</v>
      </c>
      <c r="BQ1425" s="1">
        <v>-1.0</v>
      </c>
      <c r="BR1425" s="1">
        <v>-1.0</v>
      </c>
      <c r="BS1425" s="1">
        <v>-1.0</v>
      </c>
      <c r="BT1425" s="1">
        <v>-1.0</v>
      </c>
      <c r="BU1425" s="1">
        <v>1.0</v>
      </c>
      <c r="BV1425" s="1">
        <v>-1.0</v>
      </c>
      <c r="BW1425" s="1">
        <v>-1.0</v>
      </c>
      <c r="BX1425" s="1">
        <v>-1.0</v>
      </c>
      <c r="BY1425" s="1">
        <v>-1.0</v>
      </c>
      <c r="BZ1425" s="1">
        <v>-1.0</v>
      </c>
      <c r="CA1425" s="1">
        <v>-1.0</v>
      </c>
      <c r="CB1425" s="1">
        <v>1.0</v>
      </c>
      <c r="CC1425" s="1">
        <v>-1.0</v>
      </c>
      <c r="CD1425" s="1">
        <v>48031.0</v>
      </c>
    </row>
    <row r="1426">
      <c r="A1426" s="1">
        <v>1.3192965E7</v>
      </c>
      <c r="B1426" s="1" t="s">
        <v>7771</v>
      </c>
      <c r="C1426" s="1" t="s">
        <v>7772</v>
      </c>
      <c r="D1426" s="1" t="s">
        <v>7773</v>
      </c>
      <c r="E1426" s="1" t="s">
        <v>85</v>
      </c>
      <c r="H1426" s="1" t="s">
        <v>7774</v>
      </c>
      <c r="I1426" s="1">
        <v>3.2707981E7</v>
      </c>
      <c r="J1426" s="1">
        <v>42129.0</v>
      </c>
      <c r="M1426" s="1">
        <v>0.0</v>
      </c>
      <c r="N1426" s="1">
        <v>4.0</v>
      </c>
      <c r="O1426" s="1">
        <v>1.0</v>
      </c>
      <c r="P1426" s="1" t="s">
        <v>89</v>
      </c>
      <c r="Q1426" s="1" t="s">
        <v>90</v>
      </c>
      <c r="R1426" s="1">
        <v>40.72312</v>
      </c>
      <c r="S1426" s="1">
        <v>-73.98795</v>
      </c>
      <c r="T1426" s="1" t="s">
        <v>91</v>
      </c>
      <c r="U1426" s="1" t="s">
        <v>113</v>
      </c>
      <c r="V1426" s="1">
        <v>2.0</v>
      </c>
      <c r="W1426" s="1">
        <v>1.0</v>
      </c>
      <c r="X1426" s="1">
        <v>1.0</v>
      </c>
      <c r="Y1426" s="1">
        <v>1.0</v>
      </c>
      <c r="Z1426" s="1" t="s">
        <v>93</v>
      </c>
      <c r="AA1426" s="1" t="s">
        <v>7775</v>
      </c>
      <c r="AB1426" s="1">
        <v>100.0</v>
      </c>
      <c r="AC1426" s="1">
        <v>1.0</v>
      </c>
      <c r="AD1426" s="1">
        <v>0.0</v>
      </c>
      <c r="AE1426" s="1">
        <v>2.0</v>
      </c>
      <c r="AF1426" s="1" t="s">
        <v>1228</v>
      </c>
      <c r="AG1426" s="1">
        <v>1.0</v>
      </c>
      <c r="AH1426" s="1">
        <v>0.0</v>
      </c>
      <c r="AI1426" s="1">
        <v>0.0</v>
      </c>
      <c r="AJ1426" s="1">
        <v>0.0</v>
      </c>
      <c r="AK1426" s="1">
        <v>0.0</v>
      </c>
      <c r="AL1426" s="1">
        <v>11.0</v>
      </c>
      <c r="AM1426" s="1">
        <v>0.0</v>
      </c>
      <c r="AN1426" s="1">
        <v>84.0</v>
      </c>
      <c r="AO1426" s="1">
        <v>9.0</v>
      </c>
      <c r="AP1426" s="1">
        <v>8.0</v>
      </c>
      <c r="AQ1426" s="1">
        <v>9.0</v>
      </c>
      <c r="AR1426" s="1">
        <v>10.0</v>
      </c>
      <c r="AS1426" s="1">
        <v>10.0</v>
      </c>
      <c r="AT1426" s="1">
        <v>9.0</v>
      </c>
      <c r="AU1426" s="1">
        <v>1.0</v>
      </c>
      <c r="AV1426" s="1" t="s">
        <v>105</v>
      </c>
      <c r="AW1426" s="1">
        <v>4.0</v>
      </c>
      <c r="AX1426" s="1">
        <v>1.0</v>
      </c>
      <c r="AY1426" s="1">
        <v>3.0</v>
      </c>
      <c r="AZ1426" s="1">
        <v>0.0</v>
      </c>
      <c r="BA1426" s="1">
        <v>0.29</v>
      </c>
      <c r="BB1426" s="1">
        <v>-1.0</v>
      </c>
      <c r="BC1426" s="1">
        <v>1.0</v>
      </c>
      <c r="BD1426" s="1">
        <v>-1.0</v>
      </c>
      <c r="BE1426" s="1">
        <v>-1.0</v>
      </c>
      <c r="BF1426" s="1">
        <v>-1.0</v>
      </c>
      <c r="BG1426" s="1">
        <v>-1.0</v>
      </c>
      <c r="BH1426" s="1">
        <v>-1.0</v>
      </c>
      <c r="BI1426" s="1">
        <v>-1.0</v>
      </c>
      <c r="BJ1426" s="1">
        <v>1.0</v>
      </c>
      <c r="BK1426" s="1">
        <v>-1.0</v>
      </c>
      <c r="BL1426" s="1">
        <v>-1.0</v>
      </c>
      <c r="BM1426" s="1">
        <v>-1.0</v>
      </c>
      <c r="BN1426" s="1">
        <v>-1.0</v>
      </c>
      <c r="BO1426" s="1">
        <v>-1.0</v>
      </c>
      <c r="BP1426" s="1">
        <v>1.0</v>
      </c>
      <c r="BQ1426" s="1">
        <v>-1.0</v>
      </c>
      <c r="BR1426" s="1">
        <v>-1.0</v>
      </c>
      <c r="BS1426" s="1">
        <v>-1.0</v>
      </c>
      <c r="BT1426" s="1">
        <v>-1.0</v>
      </c>
      <c r="BU1426" s="1">
        <v>1.0</v>
      </c>
      <c r="BV1426" s="1">
        <v>-1.0</v>
      </c>
      <c r="BW1426" s="1">
        <v>-1.0</v>
      </c>
      <c r="BX1426" s="1">
        <v>-1.0</v>
      </c>
      <c r="BY1426" s="1">
        <v>-1.0</v>
      </c>
      <c r="BZ1426" s="1">
        <v>-1.0</v>
      </c>
      <c r="CA1426" s="1">
        <v>-1.0</v>
      </c>
      <c r="CB1426" s="1">
        <v>-1.0</v>
      </c>
      <c r="CC1426" s="1">
        <v>-1.0</v>
      </c>
      <c r="CD1426" s="1">
        <v>48048.0</v>
      </c>
    </row>
    <row r="1427">
      <c r="A1427" s="1">
        <v>2854050.0</v>
      </c>
      <c r="B1427" s="1" t="s">
        <v>7776</v>
      </c>
      <c r="C1427" s="1" t="s">
        <v>7777</v>
      </c>
      <c r="D1427" s="1" t="s">
        <v>7778</v>
      </c>
      <c r="E1427" s="1" t="s">
        <v>85</v>
      </c>
      <c r="F1427" s="1" t="s">
        <v>7779</v>
      </c>
      <c r="G1427" s="1" t="s">
        <v>7780</v>
      </c>
      <c r="I1427" s="1">
        <v>6194657.0</v>
      </c>
      <c r="J1427" s="1">
        <v>41396.0</v>
      </c>
      <c r="M1427" s="1">
        <v>0.0</v>
      </c>
      <c r="N1427" s="1">
        <v>1.0</v>
      </c>
      <c r="O1427" s="1">
        <v>1.0</v>
      </c>
      <c r="P1427" s="1" t="s">
        <v>123</v>
      </c>
      <c r="Q1427" s="1" t="s">
        <v>124</v>
      </c>
      <c r="R1427" s="1">
        <v>40.69727</v>
      </c>
      <c r="S1427" s="1">
        <v>-73.92373</v>
      </c>
      <c r="T1427" s="1" t="s">
        <v>91</v>
      </c>
      <c r="U1427" s="1" t="s">
        <v>113</v>
      </c>
      <c r="V1427" s="1">
        <v>1.0</v>
      </c>
      <c r="W1427" s="1">
        <v>1.0</v>
      </c>
      <c r="X1427" s="1">
        <v>1.0</v>
      </c>
      <c r="Y1427" s="1">
        <v>1.0</v>
      </c>
      <c r="Z1427" s="1" t="s">
        <v>93</v>
      </c>
      <c r="AA1427" s="1" t="s">
        <v>7781</v>
      </c>
      <c r="AB1427" s="1">
        <v>100.0</v>
      </c>
      <c r="AC1427" s="1">
        <v>1.0</v>
      </c>
      <c r="AD1427" s="1">
        <v>0.0</v>
      </c>
      <c r="AE1427" s="1">
        <v>20.0</v>
      </c>
      <c r="AF1427" s="1" t="s">
        <v>1433</v>
      </c>
      <c r="AG1427" s="1">
        <v>1.0</v>
      </c>
      <c r="AH1427" s="1">
        <v>0.0</v>
      </c>
      <c r="AI1427" s="1">
        <v>0.0</v>
      </c>
      <c r="AJ1427" s="1">
        <v>0.0</v>
      </c>
      <c r="AK1427" s="1">
        <v>0.0</v>
      </c>
      <c r="AL1427" s="1">
        <v>0.0</v>
      </c>
      <c r="AM1427" s="1">
        <v>0.0</v>
      </c>
      <c r="AU1427" s="1">
        <v>0.0</v>
      </c>
      <c r="AV1427" s="1" t="s">
        <v>105</v>
      </c>
      <c r="AW1427" s="1">
        <v>1.0</v>
      </c>
      <c r="AX1427" s="1">
        <v>0.0</v>
      </c>
      <c r="AY1427" s="1">
        <v>1.0</v>
      </c>
      <c r="AZ1427" s="1">
        <v>0.0</v>
      </c>
      <c r="BB1427" s="1">
        <v>-1.0</v>
      </c>
      <c r="BC1427" s="1">
        <v>1.0</v>
      </c>
      <c r="BD1427" s="1">
        <v>-1.0</v>
      </c>
      <c r="BE1427" s="1">
        <v>-1.0</v>
      </c>
      <c r="BF1427" s="1">
        <v>-1.0</v>
      </c>
      <c r="BG1427" s="1">
        <v>-1.0</v>
      </c>
      <c r="BH1427" s="1">
        <v>-1.0</v>
      </c>
      <c r="BI1427" s="1">
        <v>-1.0</v>
      </c>
      <c r="BJ1427" s="1">
        <v>-1.0</v>
      </c>
      <c r="BK1427" s="1">
        <v>-1.0</v>
      </c>
      <c r="BL1427" s="1">
        <v>-1.0</v>
      </c>
      <c r="BM1427" s="1">
        <v>1.0</v>
      </c>
      <c r="BN1427" s="1">
        <v>-1.0</v>
      </c>
      <c r="BO1427" s="1">
        <v>-1.0</v>
      </c>
      <c r="BP1427" s="1">
        <v>-1.0</v>
      </c>
      <c r="BQ1427" s="1">
        <v>-1.0</v>
      </c>
      <c r="BR1427" s="1">
        <v>-1.0</v>
      </c>
      <c r="BS1427" s="1">
        <v>-1.0</v>
      </c>
      <c r="BT1427" s="1">
        <v>-1.0</v>
      </c>
      <c r="BU1427" s="1">
        <v>1.0</v>
      </c>
      <c r="BV1427" s="1">
        <v>-1.0</v>
      </c>
      <c r="BW1427" s="1">
        <v>-1.0</v>
      </c>
      <c r="BX1427" s="1">
        <v>-1.0</v>
      </c>
      <c r="BY1427" s="1">
        <v>-1.0</v>
      </c>
      <c r="BZ1427" s="1">
        <v>-1.0</v>
      </c>
      <c r="CA1427" s="1">
        <v>-1.0</v>
      </c>
      <c r="CB1427" s="1">
        <v>-1.0</v>
      </c>
      <c r="CC1427" s="1">
        <v>-1.0</v>
      </c>
      <c r="CD1427" s="1">
        <v>48066.0</v>
      </c>
    </row>
    <row r="1428">
      <c r="A1428" s="1">
        <v>3.074726E7</v>
      </c>
      <c r="B1428" s="1" t="s">
        <v>7782</v>
      </c>
      <c r="C1428" s="1" t="s">
        <v>7783</v>
      </c>
      <c r="D1428" s="1" t="s">
        <v>7784</v>
      </c>
      <c r="E1428" s="1" t="s">
        <v>85</v>
      </c>
      <c r="F1428" s="1" t="s">
        <v>7785</v>
      </c>
      <c r="G1428" s="1" t="s">
        <v>7786</v>
      </c>
      <c r="I1428" s="1">
        <v>2.8821748E7</v>
      </c>
      <c r="J1428" s="1">
        <v>42068.0</v>
      </c>
      <c r="M1428" s="1">
        <v>0.0</v>
      </c>
      <c r="N1428" s="1">
        <v>1.0</v>
      </c>
      <c r="O1428" s="1">
        <v>0.0</v>
      </c>
      <c r="P1428" s="1" t="s">
        <v>123</v>
      </c>
      <c r="Q1428" s="1" t="s">
        <v>532</v>
      </c>
      <c r="R1428" s="1">
        <v>40.64098</v>
      </c>
      <c r="S1428" s="1">
        <v>-74.01061</v>
      </c>
      <c r="T1428" s="1" t="s">
        <v>150</v>
      </c>
      <c r="U1428" s="1" t="s">
        <v>113</v>
      </c>
      <c r="V1428" s="1">
        <v>1.0</v>
      </c>
      <c r="W1428" s="1">
        <v>1.0</v>
      </c>
      <c r="X1428" s="1">
        <v>1.0</v>
      </c>
      <c r="Y1428" s="1">
        <v>1.0</v>
      </c>
      <c r="Z1428" s="1" t="s">
        <v>93</v>
      </c>
      <c r="AA1428" s="1" t="s">
        <v>7787</v>
      </c>
      <c r="AB1428" s="1">
        <v>30.0</v>
      </c>
      <c r="AC1428" s="1">
        <v>1.0</v>
      </c>
      <c r="AD1428" s="1">
        <v>0.0</v>
      </c>
      <c r="AE1428" s="1">
        <v>10.0</v>
      </c>
      <c r="AF1428" s="1" t="s">
        <v>452</v>
      </c>
      <c r="AG1428" s="1">
        <v>1.0</v>
      </c>
      <c r="AH1428" s="1">
        <v>0.0</v>
      </c>
      <c r="AI1428" s="1">
        <v>0.0</v>
      </c>
      <c r="AJ1428" s="1">
        <v>0.0</v>
      </c>
      <c r="AK1428" s="1">
        <v>0.0</v>
      </c>
      <c r="AL1428" s="1">
        <v>1.0</v>
      </c>
      <c r="AM1428" s="1">
        <v>1.0</v>
      </c>
      <c r="AN1428" s="1">
        <v>100.0</v>
      </c>
      <c r="AO1428" s="1">
        <v>10.0</v>
      </c>
      <c r="AP1428" s="1">
        <v>10.0</v>
      </c>
      <c r="AQ1428" s="1">
        <v>10.0</v>
      </c>
      <c r="AR1428" s="1">
        <v>10.0</v>
      </c>
      <c r="AS1428" s="1">
        <v>10.0</v>
      </c>
      <c r="AT1428" s="1">
        <v>10.0</v>
      </c>
      <c r="AU1428" s="1">
        <v>0.0</v>
      </c>
      <c r="AV1428" s="1" t="s">
        <v>105</v>
      </c>
      <c r="AW1428" s="1">
        <v>1.0</v>
      </c>
      <c r="AX1428" s="1">
        <v>0.0</v>
      </c>
      <c r="AY1428" s="1">
        <v>1.0</v>
      </c>
      <c r="AZ1428" s="1">
        <v>0.0</v>
      </c>
      <c r="BA1428" s="1">
        <v>0.16</v>
      </c>
      <c r="BB1428" s="1">
        <v>-1.0</v>
      </c>
      <c r="BC1428" s="1">
        <v>-1.0</v>
      </c>
      <c r="BD1428" s="1">
        <v>-1.0</v>
      </c>
      <c r="BE1428" s="1">
        <v>-1.0</v>
      </c>
      <c r="BF1428" s="1">
        <v>-1.0</v>
      </c>
      <c r="BG1428" s="1">
        <v>-1.0</v>
      </c>
      <c r="BH1428" s="1">
        <v>-1.0</v>
      </c>
      <c r="BI1428" s="1">
        <v>-1.0</v>
      </c>
      <c r="BJ1428" s="1">
        <v>-1.0</v>
      </c>
      <c r="BK1428" s="1">
        <v>-1.0</v>
      </c>
      <c r="BL1428" s="1">
        <v>-1.0</v>
      </c>
      <c r="BM1428" s="1">
        <v>-1.0</v>
      </c>
      <c r="BN1428" s="1">
        <v>-1.0</v>
      </c>
      <c r="BO1428" s="1">
        <v>-1.0</v>
      </c>
      <c r="BP1428" s="1">
        <v>-1.0</v>
      </c>
      <c r="BQ1428" s="1">
        <v>-1.0</v>
      </c>
      <c r="BR1428" s="1">
        <v>-1.0</v>
      </c>
      <c r="BS1428" s="1">
        <v>-1.0</v>
      </c>
      <c r="BT1428" s="1">
        <v>-1.0</v>
      </c>
      <c r="BU1428" s="1">
        <v>1.0</v>
      </c>
      <c r="BV1428" s="1">
        <v>-1.0</v>
      </c>
      <c r="BW1428" s="1">
        <v>-1.0</v>
      </c>
      <c r="BX1428" s="1">
        <v>-1.0</v>
      </c>
      <c r="BY1428" s="1">
        <v>-1.0</v>
      </c>
      <c r="BZ1428" s="1">
        <v>-1.0</v>
      </c>
      <c r="CA1428" s="1">
        <v>-1.0</v>
      </c>
      <c r="CB1428" s="1">
        <v>-1.0</v>
      </c>
      <c r="CC1428" s="1">
        <v>-1.0</v>
      </c>
      <c r="CD1428" s="1">
        <v>48080.0</v>
      </c>
    </row>
    <row r="1429">
      <c r="A1429" s="1">
        <v>3386923.0</v>
      </c>
      <c r="B1429" s="1" t="s">
        <v>7788</v>
      </c>
      <c r="C1429" s="1" t="s">
        <v>7789</v>
      </c>
      <c r="D1429" s="1" t="s">
        <v>7790</v>
      </c>
      <c r="E1429" s="1" t="s">
        <v>85</v>
      </c>
      <c r="F1429" s="1" t="s">
        <v>7791</v>
      </c>
      <c r="G1429" s="1" t="s">
        <v>7792</v>
      </c>
      <c r="I1429" s="1">
        <v>2468616.0</v>
      </c>
      <c r="J1429" s="1">
        <v>41055.0</v>
      </c>
      <c r="K1429" s="1" t="s">
        <v>88</v>
      </c>
      <c r="L1429" s="1">
        <v>1.0</v>
      </c>
      <c r="M1429" s="1">
        <v>0.0</v>
      </c>
      <c r="N1429" s="1">
        <v>2.0</v>
      </c>
      <c r="O1429" s="1">
        <v>1.0</v>
      </c>
      <c r="P1429" s="1" t="s">
        <v>123</v>
      </c>
      <c r="Q1429" s="1" t="s">
        <v>124</v>
      </c>
      <c r="R1429" s="1">
        <v>40.66955</v>
      </c>
      <c r="S1429" s="1">
        <v>-73.9502699999999</v>
      </c>
      <c r="T1429" s="1" t="s">
        <v>91</v>
      </c>
      <c r="U1429" s="1" t="s">
        <v>113</v>
      </c>
      <c r="V1429" s="1">
        <v>2.0</v>
      </c>
      <c r="W1429" s="1">
        <v>1.0</v>
      </c>
      <c r="X1429" s="1">
        <v>1.0</v>
      </c>
      <c r="Y1429" s="1">
        <v>1.0</v>
      </c>
      <c r="Z1429" s="1" t="s">
        <v>93</v>
      </c>
      <c r="AA1429" s="1" t="s">
        <v>7793</v>
      </c>
      <c r="AB1429" s="1">
        <v>70.0</v>
      </c>
      <c r="AC1429" s="1">
        <v>1.0</v>
      </c>
      <c r="AD1429" s="1">
        <v>0.0</v>
      </c>
      <c r="AE1429" s="1">
        <v>2.0</v>
      </c>
      <c r="AF1429" s="1" t="s">
        <v>407</v>
      </c>
      <c r="AG1429" s="1">
        <v>1.0</v>
      </c>
      <c r="AH1429" s="1">
        <v>13.0</v>
      </c>
      <c r="AI1429" s="1">
        <v>39.0</v>
      </c>
      <c r="AJ1429" s="1">
        <v>68.0</v>
      </c>
      <c r="AK1429" s="1">
        <v>68.0</v>
      </c>
      <c r="AL1429" s="1">
        <v>10.0</v>
      </c>
      <c r="AM1429" s="1">
        <v>5.0</v>
      </c>
      <c r="AN1429" s="1">
        <v>98.0</v>
      </c>
      <c r="AO1429" s="1">
        <v>10.0</v>
      </c>
      <c r="AP1429" s="1">
        <v>10.0</v>
      </c>
      <c r="AQ1429" s="1">
        <v>10.0</v>
      </c>
      <c r="AR1429" s="1">
        <v>10.0</v>
      </c>
      <c r="AS1429" s="1">
        <v>9.0</v>
      </c>
      <c r="AT1429" s="1">
        <v>10.0</v>
      </c>
      <c r="AU1429" s="1">
        <v>0.0</v>
      </c>
      <c r="AV1429" s="1" t="s">
        <v>105</v>
      </c>
      <c r="AW1429" s="1">
        <v>2.0</v>
      </c>
      <c r="AX1429" s="1">
        <v>1.0</v>
      </c>
      <c r="AY1429" s="1">
        <v>1.0</v>
      </c>
      <c r="AZ1429" s="1">
        <v>0.0</v>
      </c>
      <c r="BA1429" s="1">
        <v>0.16</v>
      </c>
      <c r="BB1429" s="1">
        <v>-1.0</v>
      </c>
      <c r="BC1429" s="1">
        <v>1.0</v>
      </c>
      <c r="BD1429" s="1">
        <v>-1.0</v>
      </c>
      <c r="BE1429" s="1">
        <v>-1.0</v>
      </c>
      <c r="BF1429" s="1">
        <v>-1.0</v>
      </c>
      <c r="BG1429" s="1">
        <v>-1.0</v>
      </c>
      <c r="BH1429" s="1">
        <v>1.0</v>
      </c>
      <c r="BI1429" s="1">
        <v>-1.0</v>
      </c>
      <c r="BJ1429" s="1">
        <v>-1.0</v>
      </c>
      <c r="BK1429" s="1">
        <v>-1.0</v>
      </c>
      <c r="BL1429" s="1">
        <v>-1.0</v>
      </c>
      <c r="BM1429" s="1">
        <v>-1.0</v>
      </c>
      <c r="BN1429" s="1">
        <v>-1.0</v>
      </c>
      <c r="BO1429" s="1">
        <v>-1.0</v>
      </c>
      <c r="BP1429" s="1">
        <v>-1.0</v>
      </c>
      <c r="BQ1429" s="1">
        <v>-1.0</v>
      </c>
      <c r="BR1429" s="1">
        <v>-1.0</v>
      </c>
      <c r="BS1429" s="1">
        <v>1.0</v>
      </c>
      <c r="BT1429" s="1">
        <v>-1.0</v>
      </c>
      <c r="BU1429" s="1">
        <v>1.0</v>
      </c>
      <c r="BV1429" s="1">
        <v>1.0</v>
      </c>
      <c r="BW1429" s="1">
        <v>1.0</v>
      </c>
      <c r="BX1429" s="1">
        <v>-1.0</v>
      </c>
      <c r="BY1429" s="1">
        <v>-1.0</v>
      </c>
      <c r="BZ1429" s="1">
        <v>-1.0</v>
      </c>
      <c r="CA1429" s="1">
        <v>-1.0</v>
      </c>
      <c r="CB1429" s="1">
        <v>-1.0</v>
      </c>
      <c r="CC1429" s="1">
        <v>-1.0</v>
      </c>
      <c r="CD1429" s="1">
        <v>48086.0</v>
      </c>
    </row>
    <row r="1430">
      <c r="A1430" s="1">
        <v>9331036.0</v>
      </c>
      <c r="B1430" s="1" t="s">
        <v>7794</v>
      </c>
      <c r="C1430" s="1" t="s">
        <v>7795</v>
      </c>
      <c r="D1430" s="1" t="s">
        <v>7795</v>
      </c>
      <c r="E1430" s="1" t="s">
        <v>85</v>
      </c>
      <c r="I1430" s="1">
        <v>2.0267329E7</v>
      </c>
      <c r="J1430" s="1">
        <v>41870.0</v>
      </c>
      <c r="M1430" s="1">
        <v>0.0</v>
      </c>
      <c r="N1430" s="1">
        <v>1.0</v>
      </c>
      <c r="O1430" s="1">
        <v>0.0</v>
      </c>
      <c r="P1430" s="1" t="s">
        <v>123</v>
      </c>
      <c r="Q1430" s="1" t="s">
        <v>124</v>
      </c>
      <c r="R1430" s="1">
        <v>40.67263</v>
      </c>
      <c r="S1430" s="1">
        <v>-73.96437</v>
      </c>
      <c r="T1430" s="1" t="s">
        <v>91</v>
      </c>
      <c r="U1430" s="1" t="s">
        <v>113</v>
      </c>
      <c r="V1430" s="1">
        <v>2.0</v>
      </c>
      <c r="W1430" s="1">
        <v>1.5</v>
      </c>
      <c r="X1430" s="1">
        <v>1.0</v>
      </c>
      <c r="Y1430" s="1">
        <v>1.0</v>
      </c>
      <c r="Z1430" s="1" t="s">
        <v>93</v>
      </c>
      <c r="AA1430" s="1" t="s">
        <v>7796</v>
      </c>
      <c r="AB1430" s="1">
        <v>99.0</v>
      </c>
      <c r="AC1430" s="1">
        <v>1.0</v>
      </c>
      <c r="AD1430" s="1">
        <v>0.0</v>
      </c>
      <c r="AE1430" s="1">
        <v>2.0</v>
      </c>
      <c r="AF1430" s="1" t="s">
        <v>1433</v>
      </c>
      <c r="AG1430" s="1">
        <v>1.0</v>
      </c>
      <c r="AH1430" s="1">
        <v>0.0</v>
      </c>
      <c r="AI1430" s="1">
        <v>0.0</v>
      </c>
      <c r="AJ1430" s="1">
        <v>0.0</v>
      </c>
      <c r="AK1430" s="1">
        <v>0.0</v>
      </c>
      <c r="AL1430" s="1">
        <v>3.0</v>
      </c>
      <c r="AM1430" s="1">
        <v>0.0</v>
      </c>
      <c r="AN1430" s="1">
        <v>100.0</v>
      </c>
      <c r="AO1430" s="1">
        <v>10.0</v>
      </c>
      <c r="AP1430" s="1">
        <v>10.0</v>
      </c>
      <c r="AQ1430" s="1">
        <v>10.0</v>
      </c>
      <c r="AR1430" s="1">
        <v>10.0</v>
      </c>
      <c r="AS1430" s="1">
        <v>10.0</v>
      </c>
      <c r="AT1430" s="1">
        <v>10.0</v>
      </c>
      <c r="AU1430" s="1">
        <v>0.0</v>
      </c>
      <c r="AV1430" s="1" t="s">
        <v>117</v>
      </c>
      <c r="AW1430" s="1">
        <v>1.0</v>
      </c>
      <c r="AX1430" s="1">
        <v>0.0</v>
      </c>
      <c r="AY1430" s="1">
        <v>1.0</v>
      </c>
      <c r="AZ1430" s="1">
        <v>0.0</v>
      </c>
      <c r="BA1430" s="1">
        <v>0.07</v>
      </c>
      <c r="BB1430" s="1">
        <v>-1.0</v>
      </c>
      <c r="BC1430" s="1">
        <v>1.0</v>
      </c>
      <c r="BD1430" s="1">
        <v>-1.0</v>
      </c>
      <c r="BE1430" s="1">
        <v>-1.0</v>
      </c>
      <c r="BF1430" s="1">
        <v>-1.0</v>
      </c>
      <c r="BG1430" s="1">
        <v>-1.0</v>
      </c>
      <c r="BH1430" s="1">
        <v>-1.0</v>
      </c>
      <c r="BI1430" s="1">
        <v>-1.0</v>
      </c>
      <c r="BJ1430" s="1">
        <v>1.0</v>
      </c>
      <c r="BK1430" s="1">
        <v>-1.0</v>
      </c>
      <c r="BL1430" s="1">
        <v>-1.0</v>
      </c>
      <c r="BM1430" s="1">
        <v>-1.0</v>
      </c>
      <c r="BN1430" s="1">
        <v>1.0</v>
      </c>
      <c r="BO1430" s="1">
        <v>-1.0</v>
      </c>
      <c r="BP1430" s="1">
        <v>-1.0</v>
      </c>
      <c r="BQ1430" s="1">
        <v>-1.0</v>
      </c>
      <c r="BR1430" s="1">
        <v>-1.0</v>
      </c>
      <c r="BS1430" s="1">
        <v>-1.0</v>
      </c>
      <c r="BT1430" s="1">
        <v>-1.0</v>
      </c>
      <c r="BU1430" s="1">
        <v>1.0</v>
      </c>
      <c r="BV1430" s="1">
        <v>-1.0</v>
      </c>
      <c r="BW1430" s="1">
        <v>-1.0</v>
      </c>
      <c r="BX1430" s="1">
        <v>-1.0</v>
      </c>
      <c r="BY1430" s="1">
        <v>-1.0</v>
      </c>
      <c r="BZ1430" s="1">
        <v>-1.0</v>
      </c>
      <c r="CA1430" s="1">
        <v>-1.0</v>
      </c>
      <c r="CB1430" s="1">
        <v>-1.0</v>
      </c>
      <c r="CC1430" s="1">
        <v>-1.0</v>
      </c>
      <c r="CD1430" s="1">
        <v>48095.0</v>
      </c>
    </row>
    <row r="1431">
      <c r="A1431" s="1">
        <v>2.2323325E7</v>
      </c>
      <c r="B1431" s="1" t="s">
        <v>7797</v>
      </c>
      <c r="C1431" s="1" t="s">
        <v>7798</v>
      </c>
      <c r="D1431" s="1" t="s">
        <v>7798</v>
      </c>
      <c r="E1431" s="1" t="s">
        <v>85</v>
      </c>
      <c r="I1431" s="1">
        <v>3.0466311E7</v>
      </c>
      <c r="J1431" s="1">
        <v>42096.0</v>
      </c>
      <c r="K1431" s="1" t="s">
        <v>272</v>
      </c>
      <c r="L1431" s="1">
        <v>1.0</v>
      </c>
      <c r="M1431" s="1">
        <v>1.0</v>
      </c>
      <c r="N1431" s="1">
        <v>1.0</v>
      </c>
      <c r="O1431" s="1">
        <v>0.0</v>
      </c>
      <c r="P1431" s="1" t="s">
        <v>123</v>
      </c>
      <c r="Q1431" s="1" t="s">
        <v>124</v>
      </c>
      <c r="R1431" s="1">
        <v>40.71787</v>
      </c>
      <c r="S1431" s="1">
        <v>-73.9587</v>
      </c>
      <c r="T1431" s="1" t="s">
        <v>91</v>
      </c>
      <c r="U1431" s="1" t="s">
        <v>92</v>
      </c>
      <c r="V1431" s="1">
        <v>3.0</v>
      </c>
      <c r="W1431" s="1">
        <v>1.0</v>
      </c>
      <c r="X1431" s="1">
        <v>1.0</v>
      </c>
      <c r="Y1431" s="1">
        <v>1.0</v>
      </c>
      <c r="Z1431" s="1" t="s">
        <v>93</v>
      </c>
      <c r="AA1431" s="1" t="s">
        <v>7799</v>
      </c>
      <c r="AB1431" s="1">
        <v>125.0</v>
      </c>
      <c r="AC1431" s="1">
        <v>1.0</v>
      </c>
      <c r="AD1431" s="1">
        <v>0.0</v>
      </c>
      <c r="AE1431" s="1">
        <v>3.0</v>
      </c>
      <c r="AF1431" s="1" t="s">
        <v>341</v>
      </c>
      <c r="AG1431" s="1">
        <v>1.0</v>
      </c>
      <c r="AH1431" s="1">
        <v>0.0</v>
      </c>
      <c r="AI1431" s="1">
        <v>4.0</v>
      </c>
      <c r="AJ1431" s="1">
        <v>4.0</v>
      </c>
      <c r="AK1431" s="1">
        <v>14.0</v>
      </c>
      <c r="AL1431" s="1">
        <v>17.0</v>
      </c>
      <c r="AM1431" s="1">
        <v>13.0</v>
      </c>
      <c r="AN1431" s="1">
        <v>100.0</v>
      </c>
      <c r="AO1431" s="1">
        <v>10.0</v>
      </c>
      <c r="AP1431" s="1">
        <v>10.0</v>
      </c>
      <c r="AQ1431" s="1">
        <v>10.0</v>
      </c>
      <c r="AR1431" s="1">
        <v>10.0</v>
      </c>
      <c r="AS1431" s="1">
        <v>10.0</v>
      </c>
      <c r="AT1431" s="1">
        <v>10.0</v>
      </c>
      <c r="AU1431" s="1">
        <v>0.0</v>
      </c>
      <c r="AV1431" s="1" t="s">
        <v>117</v>
      </c>
      <c r="AW1431" s="1">
        <v>1.0</v>
      </c>
      <c r="AX1431" s="1">
        <v>1.0</v>
      </c>
      <c r="AY1431" s="1">
        <v>0.0</v>
      </c>
      <c r="AZ1431" s="1">
        <v>0.0</v>
      </c>
      <c r="BA1431" s="1">
        <v>1.1</v>
      </c>
      <c r="BB1431" s="1">
        <v>-1.0</v>
      </c>
      <c r="BC1431" s="1">
        <v>1.0</v>
      </c>
      <c r="BD1431" s="1">
        <v>-1.0</v>
      </c>
      <c r="BE1431" s="1">
        <v>-1.0</v>
      </c>
      <c r="BF1431" s="1">
        <v>-1.0</v>
      </c>
      <c r="BG1431" s="1">
        <v>-1.0</v>
      </c>
      <c r="BH1431" s="1">
        <v>-1.0</v>
      </c>
      <c r="BI1431" s="1">
        <v>-1.0</v>
      </c>
      <c r="BJ1431" s="1">
        <v>1.0</v>
      </c>
      <c r="BK1431" s="1">
        <v>-1.0</v>
      </c>
      <c r="BL1431" s="1">
        <v>-1.0</v>
      </c>
      <c r="BM1431" s="1">
        <v>-1.0</v>
      </c>
      <c r="BN1431" s="1">
        <v>-1.0</v>
      </c>
      <c r="BO1431" s="1">
        <v>-1.0</v>
      </c>
      <c r="BP1431" s="1">
        <v>-1.0</v>
      </c>
      <c r="BQ1431" s="1">
        <v>-1.0</v>
      </c>
      <c r="BR1431" s="1">
        <v>-1.0</v>
      </c>
      <c r="BS1431" s="1">
        <v>-1.0</v>
      </c>
      <c r="BT1431" s="1">
        <v>-1.0</v>
      </c>
      <c r="BU1431" s="1">
        <v>1.0</v>
      </c>
      <c r="BV1431" s="1">
        <v>-1.0</v>
      </c>
      <c r="BW1431" s="1">
        <v>-1.0</v>
      </c>
      <c r="BX1431" s="1">
        <v>-1.0</v>
      </c>
      <c r="BY1431" s="1">
        <v>-1.0</v>
      </c>
      <c r="BZ1431" s="1">
        <v>-1.0</v>
      </c>
      <c r="CA1431" s="1">
        <v>-1.0</v>
      </c>
      <c r="CB1431" s="1">
        <v>-1.0</v>
      </c>
      <c r="CC1431" s="1">
        <v>-1.0</v>
      </c>
      <c r="CD1431" s="1">
        <v>48099.0</v>
      </c>
    </row>
    <row r="1432">
      <c r="A1432" s="1">
        <v>1.411139E7</v>
      </c>
      <c r="B1432" s="1" t="s">
        <v>7800</v>
      </c>
      <c r="C1432" s="1" t="s">
        <v>7801</v>
      </c>
      <c r="D1432" s="1" t="s">
        <v>7801</v>
      </c>
      <c r="E1432" s="1" t="s">
        <v>85</v>
      </c>
      <c r="H1432" s="2" t="str">
        <f>- no USING The kitchen unless Otherwise confirmed before in writing due to dietary restrictions. use of The refrigerator and Other kitchen areas is OK.</f>
        <v>#ERROR!</v>
      </c>
      <c r="I1432" s="1">
        <v>2.2897581E7</v>
      </c>
      <c r="J1432" s="1">
        <v>41935.0</v>
      </c>
      <c r="M1432" s="1">
        <v>0.0</v>
      </c>
      <c r="N1432" s="1">
        <v>1.0</v>
      </c>
      <c r="O1432" s="1">
        <v>0.0</v>
      </c>
      <c r="P1432" s="1" t="s">
        <v>89</v>
      </c>
      <c r="Q1432" s="1" t="s">
        <v>90</v>
      </c>
      <c r="R1432" s="1">
        <v>40.74438</v>
      </c>
      <c r="S1432" s="1">
        <v>-73.99329</v>
      </c>
      <c r="T1432" s="1" t="s">
        <v>91</v>
      </c>
      <c r="U1432" s="1" t="s">
        <v>92</v>
      </c>
      <c r="V1432" s="1">
        <v>7.0</v>
      </c>
      <c r="W1432" s="1">
        <v>2.0</v>
      </c>
      <c r="X1432" s="1">
        <v>3.0</v>
      </c>
      <c r="Y1432" s="1">
        <v>5.0</v>
      </c>
      <c r="Z1432" s="1" t="s">
        <v>93</v>
      </c>
      <c r="AA1432" s="1" t="s">
        <v>7802</v>
      </c>
      <c r="AB1432" s="1">
        <v>400.0</v>
      </c>
      <c r="AC1432" s="1">
        <v>1.0</v>
      </c>
      <c r="AD1432" s="1">
        <v>0.0</v>
      </c>
      <c r="AE1432" s="1">
        <v>5.0</v>
      </c>
      <c r="AF1432" s="1" t="s">
        <v>1779</v>
      </c>
      <c r="AG1432" s="1">
        <v>1.0</v>
      </c>
      <c r="AH1432" s="1">
        <v>0.0</v>
      </c>
      <c r="AI1432" s="1">
        <v>0.0</v>
      </c>
      <c r="AJ1432" s="1">
        <v>0.0</v>
      </c>
      <c r="AK1432" s="1">
        <v>0.0</v>
      </c>
      <c r="AL1432" s="1">
        <v>0.0</v>
      </c>
      <c r="AM1432" s="1">
        <v>0.0</v>
      </c>
      <c r="AU1432" s="1">
        <v>0.0</v>
      </c>
      <c r="AV1432" s="1" t="s">
        <v>117</v>
      </c>
      <c r="AW1432" s="1">
        <v>1.0</v>
      </c>
      <c r="AX1432" s="1">
        <v>1.0</v>
      </c>
      <c r="AY1432" s="1">
        <v>0.0</v>
      </c>
      <c r="AZ1432" s="1">
        <v>0.0</v>
      </c>
      <c r="BB1432" s="1">
        <v>-1.0</v>
      </c>
      <c r="BC1432" s="1">
        <v>1.0</v>
      </c>
      <c r="BD1432" s="1">
        <v>-1.0</v>
      </c>
      <c r="BE1432" s="1">
        <v>-1.0</v>
      </c>
      <c r="BF1432" s="1">
        <v>-1.0</v>
      </c>
      <c r="BG1432" s="1">
        <v>-1.0</v>
      </c>
      <c r="BH1432" s="1">
        <v>-1.0</v>
      </c>
      <c r="BI1432" s="1">
        <v>-1.0</v>
      </c>
      <c r="BJ1432" s="1">
        <v>-1.0</v>
      </c>
      <c r="BK1432" s="1">
        <v>-1.0</v>
      </c>
      <c r="BL1432" s="1">
        <v>-1.0</v>
      </c>
      <c r="BM1432" s="1">
        <v>1.0</v>
      </c>
      <c r="BN1432" s="1">
        <v>1.0</v>
      </c>
      <c r="BO1432" s="1">
        <v>-1.0</v>
      </c>
      <c r="BP1432" s="1">
        <v>1.0</v>
      </c>
      <c r="BQ1432" s="1">
        <v>-1.0</v>
      </c>
      <c r="BR1432" s="1">
        <v>-1.0</v>
      </c>
      <c r="BS1432" s="1">
        <v>-1.0</v>
      </c>
      <c r="BT1432" s="1">
        <v>-1.0</v>
      </c>
      <c r="BU1432" s="1">
        <v>1.0</v>
      </c>
      <c r="BV1432" s="1">
        <v>-1.0</v>
      </c>
      <c r="BW1432" s="1">
        <v>-1.0</v>
      </c>
      <c r="BX1432" s="1">
        <v>-1.0</v>
      </c>
      <c r="BY1432" s="1">
        <v>-1.0</v>
      </c>
      <c r="BZ1432" s="1">
        <v>-1.0</v>
      </c>
      <c r="CA1432" s="1">
        <v>-1.0</v>
      </c>
      <c r="CB1432" s="1">
        <v>-1.0</v>
      </c>
      <c r="CC1432" s="1">
        <v>-1.0</v>
      </c>
      <c r="CD1432" s="1">
        <v>48110.0</v>
      </c>
    </row>
    <row r="1433">
      <c r="A1433" s="1">
        <v>3391220.0</v>
      </c>
      <c r="B1433" s="1" t="s">
        <v>7803</v>
      </c>
      <c r="C1433" s="1" t="s">
        <v>7804</v>
      </c>
      <c r="D1433" s="1" t="s">
        <v>7805</v>
      </c>
      <c r="E1433" s="1" t="s">
        <v>85</v>
      </c>
      <c r="F1433" s="1" t="s">
        <v>7806</v>
      </c>
      <c r="G1433" s="1" t="s">
        <v>7807</v>
      </c>
      <c r="H1433" s="1" t="s">
        <v>7808</v>
      </c>
      <c r="I1433" s="1">
        <v>3542562.0</v>
      </c>
      <c r="J1433" s="1">
        <v>41163.0</v>
      </c>
      <c r="K1433" s="1" t="s">
        <v>134</v>
      </c>
      <c r="L1433" s="1">
        <v>1.0</v>
      </c>
      <c r="M1433" s="1">
        <v>0.0</v>
      </c>
      <c r="N1433" s="1">
        <v>4.0</v>
      </c>
      <c r="O1433" s="1">
        <v>1.0</v>
      </c>
      <c r="P1433" s="1" t="s">
        <v>89</v>
      </c>
      <c r="Q1433" s="1" t="s">
        <v>1535</v>
      </c>
      <c r="R1433" s="1">
        <v>40.8249099999999</v>
      </c>
      <c r="S1433" s="1">
        <v>-73.94774</v>
      </c>
      <c r="T1433" s="1" t="s">
        <v>91</v>
      </c>
      <c r="U1433" s="1" t="s">
        <v>92</v>
      </c>
      <c r="V1433" s="1">
        <v>3.0</v>
      </c>
      <c r="W1433" s="1">
        <v>1.0</v>
      </c>
      <c r="X1433" s="1">
        <v>3.0</v>
      </c>
      <c r="Y1433" s="1">
        <v>3.0</v>
      </c>
      <c r="Z1433" s="1" t="s">
        <v>93</v>
      </c>
      <c r="AA1433" s="1" t="s">
        <v>7809</v>
      </c>
      <c r="AB1433" s="1">
        <v>149.0</v>
      </c>
      <c r="AC1433" s="1">
        <v>2.0</v>
      </c>
      <c r="AD1433" s="1">
        <v>25.0</v>
      </c>
      <c r="AE1433" s="1">
        <v>31.0</v>
      </c>
      <c r="AF1433" s="1" t="s">
        <v>1554</v>
      </c>
      <c r="AG1433" s="1">
        <v>1.0</v>
      </c>
      <c r="AH1433" s="1">
        <v>17.0</v>
      </c>
      <c r="AI1433" s="1">
        <v>47.0</v>
      </c>
      <c r="AJ1433" s="1">
        <v>77.0</v>
      </c>
      <c r="AK1433" s="1">
        <v>77.0</v>
      </c>
      <c r="AL1433" s="1">
        <v>0.0</v>
      </c>
      <c r="AM1433" s="1">
        <v>0.0</v>
      </c>
      <c r="AU1433" s="1">
        <v>0.0</v>
      </c>
      <c r="AV1433" s="1" t="s">
        <v>96</v>
      </c>
      <c r="AW1433" s="1">
        <v>4.0</v>
      </c>
      <c r="AX1433" s="1">
        <v>1.0</v>
      </c>
      <c r="AY1433" s="1">
        <v>3.0</v>
      </c>
      <c r="AZ1433" s="1">
        <v>0.0</v>
      </c>
      <c r="BB1433" s="1">
        <v>-1.0</v>
      </c>
      <c r="BC1433" s="1">
        <v>1.0</v>
      </c>
      <c r="BD1433" s="1">
        <v>-1.0</v>
      </c>
      <c r="BE1433" s="1">
        <v>-1.0</v>
      </c>
      <c r="BF1433" s="1">
        <v>-1.0</v>
      </c>
      <c r="BG1433" s="1">
        <v>-1.0</v>
      </c>
      <c r="BH1433" s="1">
        <v>-1.0</v>
      </c>
      <c r="BI1433" s="1">
        <v>-1.0</v>
      </c>
      <c r="BJ1433" s="1">
        <v>-1.0</v>
      </c>
      <c r="BK1433" s="1">
        <v>-1.0</v>
      </c>
      <c r="BL1433" s="1">
        <v>-1.0</v>
      </c>
      <c r="BM1433" s="1">
        <v>1.0</v>
      </c>
      <c r="BN1433" s="1">
        <v>-1.0</v>
      </c>
      <c r="BO1433" s="1">
        <v>-1.0</v>
      </c>
      <c r="BP1433" s="1">
        <v>1.0</v>
      </c>
      <c r="BQ1433" s="1">
        <v>-1.0</v>
      </c>
      <c r="BR1433" s="1">
        <v>-1.0</v>
      </c>
      <c r="BS1433" s="1">
        <v>-1.0</v>
      </c>
      <c r="BT1433" s="1">
        <v>-1.0</v>
      </c>
      <c r="BU1433" s="1">
        <v>1.0</v>
      </c>
      <c r="BV1433" s="1">
        <v>-1.0</v>
      </c>
      <c r="BW1433" s="1">
        <v>-1.0</v>
      </c>
      <c r="BX1433" s="1">
        <v>-1.0</v>
      </c>
      <c r="BY1433" s="1">
        <v>-1.0</v>
      </c>
      <c r="BZ1433" s="1">
        <v>-1.0</v>
      </c>
      <c r="CA1433" s="1">
        <v>-1.0</v>
      </c>
      <c r="CB1433" s="1">
        <v>-1.0</v>
      </c>
      <c r="CC1433" s="1">
        <v>-1.0</v>
      </c>
      <c r="CD1433" s="1">
        <v>48175.0</v>
      </c>
    </row>
    <row r="1434">
      <c r="A1434" s="1">
        <v>3.4500384E7</v>
      </c>
      <c r="B1434" s="1" t="s">
        <v>7810</v>
      </c>
      <c r="C1434" s="1" t="s">
        <v>7811</v>
      </c>
      <c r="D1434" s="1" t="s">
        <v>7812</v>
      </c>
      <c r="E1434" s="1" t="s">
        <v>85</v>
      </c>
      <c r="F1434" s="1" t="s">
        <v>7813</v>
      </c>
      <c r="G1434" s="1" t="s">
        <v>7814</v>
      </c>
      <c r="I1434" s="1">
        <v>1.4758945E7</v>
      </c>
      <c r="J1434" s="1">
        <v>41755.0</v>
      </c>
      <c r="K1434" s="1" t="s">
        <v>134</v>
      </c>
      <c r="L1434" s="1">
        <v>1.0</v>
      </c>
      <c r="M1434" s="1">
        <v>0.0</v>
      </c>
      <c r="N1434" s="1">
        <v>1.0</v>
      </c>
      <c r="O1434" s="1">
        <v>0.0</v>
      </c>
      <c r="P1434" s="1" t="s">
        <v>89</v>
      </c>
      <c r="Q1434" s="1" t="s">
        <v>90</v>
      </c>
      <c r="R1434" s="1">
        <v>40.72859</v>
      </c>
      <c r="S1434" s="1">
        <v>-73.98008</v>
      </c>
      <c r="T1434" s="1" t="s">
        <v>91</v>
      </c>
      <c r="U1434" s="1" t="s">
        <v>92</v>
      </c>
      <c r="V1434" s="1">
        <v>2.0</v>
      </c>
      <c r="W1434" s="1">
        <v>1.0</v>
      </c>
      <c r="X1434" s="1">
        <v>1.0</v>
      </c>
      <c r="Y1434" s="1">
        <v>1.0</v>
      </c>
      <c r="Z1434" s="1" t="s">
        <v>93</v>
      </c>
      <c r="AA1434" s="1" t="s">
        <v>7815</v>
      </c>
      <c r="AB1434" s="1">
        <v>150.0</v>
      </c>
      <c r="AC1434" s="1">
        <v>2.0</v>
      </c>
      <c r="AD1434" s="1">
        <v>50.0</v>
      </c>
      <c r="AE1434" s="1">
        <v>4.0</v>
      </c>
      <c r="AF1434" s="1" t="s">
        <v>127</v>
      </c>
      <c r="AG1434" s="1">
        <v>1.0</v>
      </c>
      <c r="AH1434" s="1">
        <v>0.0</v>
      </c>
      <c r="AI1434" s="1">
        <v>3.0</v>
      </c>
      <c r="AJ1434" s="1">
        <v>3.0</v>
      </c>
      <c r="AK1434" s="1">
        <v>3.0</v>
      </c>
      <c r="AL1434" s="1">
        <v>2.0</v>
      </c>
      <c r="AM1434" s="1">
        <v>2.0</v>
      </c>
      <c r="AN1434" s="1">
        <v>100.0</v>
      </c>
      <c r="AO1434" s="1">
        <v>10.0</v>
      </c>
      <c r="AP1434" s="1">
        <v>10.0</v>
      </c>
      <c r="AQ1434" s="1">
        <v>10.0</v>
      </c>
      <c r="AR1434" s="1">
        <v>10.0</v>
      </c>
      <c r="AS1434" s="1">
        <v>10.0</v>
      </c>
      <c r="AT1434" s="1">
        <v>9.0</v>
      </c>
      <c r="AU1434" s="1">
        <v>1.0</v>
      </c>
      <c r="AV1434" s="1" t="s">
        <v>96</v>
      </c>
      <c r="AW1434" s="1">
        <v>1.0</v>
      </c>
      <c r="AX1434" s="1">
        <v>1.0</v>
      </c>
      <c r="AY1434" s="1">
        <v>0.0</v>
      </c>
      <c r="AZ1434" s="1">
        <v>0.0</v>
      </c>
      <c r="BA1434" s="1">
        <v>1.36</v>
      </c>
      <c r="BB1434" s="1">
        <v>-1.0</v>
      </c>
      <c r="BC1434" s="1">
        <v>1.0</v>
      </c>
      <c r="BD1434" s="1">
        <v>-1.0</v>
      </c>
      <c r="BE1434" s="1">
        <v>-1.0</v>
      </c>
      <c r="BF1434" s="1">
        <v>-1.0</v>
      </c>
      <c r="BG1434" s="1">
        <v>-1.0</v>
      </c>
      <c r="BH1434" s="1">
        <v>1.0</v>
      </c>
      <c r="BI1434" s="1">
        <v>-1.0</v>
      </c>
      <c r="BJ1434" s="1">
        <v>1.0</v>
      </c>
      <c r="BK1434" s="1">
        <v>1.0</v>
      </c>
      <c r="BL1434" s="1">
        <v>1.0</v>
      </c>
      <c r="BM1434" s="1">
        <v>-1.0</v>
      </c>
      <c r="BN1434" s="1">
        <v>-1.0</v>
      </c>
      <c r="BO1434" s="1">
        <v>-1.0</v>
      </c>
      <c r="BP1434" s="1">
        <v>-1.0</v>
      </c>
      <c r="BQ1434" s="1">
        <v>-1.0</v>
      </c>
      <c r="BR1434" s="1">
        <v>-1.0</v>
      </c>
      <c r="BS1434" s="1">
        <v>-1.0</v>
      </c>
      <c r="BT1434" s="1">
        <v>-1.0</v>
      </c>
      <c r="BU1434" s="1">
        <v>1.0</v>
      </c>
      <c r="BV1434" s="1">
        <v>-1.0</v>
      </c>
      <c r="BW1434" s="1">
        <v>1.0</v>
      </c>
      <c r="BX1434" s="1">
        <v>-1.0</v>
      </c>
      <c r="BY1434" s="1">
        <v>-1.0</v>
      </c>
      <c r="BZ1434" s="1">
        <v>-1.0</v>
      </c>
      <c r="CA1434" s="1">
        <v>-1.0</v>
      </c>
      <c r="CB1434" s="1">
        <v>-1.0</v>
      </c>
      <c r="CC1434" s="1">
        <v>-1.0</v>
      </c>
      <c r="CD1434" s="1">
        <v>48184.0</v>
      </c>
    </row>
    <row r="1435">
      <c r="A1435" s="1">
        <v>2698984.0</v>
      </c>
      <c r="B1435" s="1" t="s">
        <v>7816</v>
      </c>
      <c r="C1435" s="1" t="s">
        <v>7817</v>
      </c>
      <c r="D1435" s="1" t="s">
        <v>7818</v>
      </c>
      <c r="E1435" s="1" t="s">
        <v>85</v>
      </c>
      <c r="F1435" s="1" t="s">
        <v>7819</v>
      </c>
      <c r="G1435" s="1" t="s">
        <v>7820</v>
      </c>
      <c r="H1435" s="1" t="s">
        <v>7821</v>
      </c>
      <c r="I1435" s="1">
        <v>1.3811875E7</v>
      </c>
      <c r="J1435" s="1">
        <v>41731.0</v>
      </c>
      <c r="K1435" s="1" t="s">
        <v>272</v>
      </c>
      <c r="L1435" s="1">
        <v>1.0</v>
      </c>
      <c r="M1435" s="1">
        <v>0.0</v>
      </c>
      <c r="N1435" s="1">
        <v>4.0</v>
      </c>
      <c r="O1435" s="1">
        <v>0.0</v>
      </c>
      <c r="P1435" s="1" t="s">
        <v>7822</v>
      </c>
      <c r="Q1435" s="1" t="s">
        <v>7823</v>
      </c>
      <c r="R1435" s="1">
        <v>40.79721</v>
      </c>
      <c r="S1435" s="1">
        <v>-73.816</v>
      </c>
      <c r="T1435" s="1" t="s">
        <v>125</v>
      </c>
      <c r="U1435" s="1" t="s">
        <v>92</v>
      </c>
      <c r="V1435" s="1">
        <v>8.0</v>
      </c>
      <c r="W1435" s="1">
        <v>2.0</v>
      </c>
      <c r="X1435" s="1">
        <v>3.0</v>
      </c>
      <c r="Y1435" s="1">
        <v>3.0</v>
      </c>
      <c r="Z1435" s="1" t="s">
        <v>93</v>
      </c>
      <c r="AA1435" s="1" t="s">
        <v>7824</v>
      </c>
      <c r="AB1435" s="1">
        <v>400.0</v>
      </c>
      <c r="AC1435" s="1">
        <v>4.0</v>
      </c>
      <c r="AD1435" s="1">
        <v>25.0</v>
      </c>
      <c r="AE1435" s="1">
        <v>3.0</v>
      </c>
      <c r="AF1435" s="1" t="s">
        <v>1554</v>
      </c>
      <c r="AG1435" s="1">
        <v>1.0</v>
      </c>
      <c r="AH1435" s="1">
        <v>0.0</v>
      </c>
      <c r="AI1435" s="1">
        <v>0.0</v>
      </c>
      <c r="AJ1435" s="1">
        <v>6.0</v>
      </c>
      <c r="AK1435" s="1">
        <v>281.0</v>
      </c>
      <c r="AL1435" s="1">
        <v>7.0</v>
      </c>
      <c r="AM1435" s="1">
        <v>1.0</v>
      </c>
      <c r="AN1435" s="1">
        <v>97.0</v>
      </c>
      <c r="AO1435" s="1">
        <v>9.0</v>
      </c>
      <c r="AP1435" s="1">
        <v>10.0</v>
      </c>
      <c r="AQ1435" s="1">
        <v>10.0</v>
      </c>
      <c r="AR1435" s="1">
        <v>10.0</v>
      </c>
      <c r="AS1435" s="1">
        <v>10.0</v>
      </c>
      <c r="AT1435" s="1">
        <v>9.0</v>
      </c>
      <c r="AU1435" s="1">
        <v>0.0</v>
      </c>
      <c r="AV1435" s="1" t="s">
        <v>96</v>
      </c>
      <c r="AW1435" s="1">
        <v>1.0</v>
      </c>
      <c r="AX1435" s="1">
        <v>1.0</v>
      </c>
      <c r="AY1435" s="1">
        <v>0.0</v>
      </c>
      <c r="AZ1435" s="1">
        <v>0.0</v>
      </c>
      <c r="BA1435" s="1">
        <v>0.15</v>
      </c>
      <c r="BB1435" s="1">
        <v>-1.0</v>
      </c>
      <c r="BC1435" s="1">
        <v>1.0</v>
      </c>
      <c r="BD1435" s="1">
        <v>-1.0</v>
      </c>
      <c r="BE1435" s="1">
        <v>-1.0</v>
      </c>
      <c r="BF1435" s="1">
        <v>-1.0</v>
      </c>
      <c r="BG1435" s="1">
        <v>-1.0</v>
      </c>
      <c r="BH1435" s="1">
        <v>-1.0</v>
      </c>
      <c r="BI1435" s="1">
        <v>-1.0</v>
      </c>
      <c r="BJ1435" s="1">
        <v>1.0</v>
      </c>
      <c r="BK1435" s="1">
        <v>-1.0</v>
      </c>
      <c r="BL1435" s="1">
        <v>-1.0</v>
      </c>
      <c r="BM1435" s="1">
        <v>1.0</v>
      </c>
      <c r="BN1435" s="1">
        <v>-1.0</v>
      </c>
      <c r="BO1435" s="1">
        <v>-1.0</v>
      </c>
      <c r="BP1435" s="1">
        <v>-1.0</v>
      </c>
      <c r="BQ1435" s="1">
        <v>1.0</v>
      </c>
      <c r="BR1435" s="1">
        <v>-1.0</v>
      </c>
      <c r="BS1435" s="1">
        <v>-1.0</v>
      </c>
      <c r="BT1435" s="1">
        <v>-1.0</v>
      </c>
      <c r="BU1435" s="1">
        <v>1.0</v>
      </c>
      <c r="BV1435" s="1">
        <v>-1.0</v>
      </c>
      <c r="BW1435" s="1">
        <v>1.0</v>
      </c>
      <c r="BX1435" s="1">
        <v>-1.0</v>
      </c>
      <c r="BY1435" s="1">
        <v>-1.0</v>
      </c>
      <c r="BZ1435" s="1">
        <v>-1.0</v>
      </c>
      <c r="CA1435" s="1">
        <v>-1.0</v>
      </c>
      <c r="CB1435" s="1">
        <v>-1.0</v>
      </c>
      <c r="CC1435" s="1">
        <v>-1.0</v>
      </c>
      <c r="CD1435" s="1">
        <v>48313.0</v>
      </c>
    </row>
    <row r="1436">
      <c r="A1436" s="1">
        <v>1.2223531E7</v>
      </c>
      <c r="B1436" s="1" t="s">
        <v>7825</v>
      </c>
      <c r="C1436" s="1" t="s">
        <v>7826</v>
      </c>
      <c r="D1436" s="1" t="s">
        <v>7827</v>
      </c>
      <c r="E1436" s="1" t="s">
        <v>85</v>
      </c>
      <c r="F1436" s="1" t="s">
        <v>7828</v>
      </c>
      <c r="H1436" s="1" t="s">
        <v>7829</v>
      </c>
      <c r="I1436" s="1">
        <v>2018172.0</v>
      </c>
      <c r="J1436" s="1">
        <v>40995.0</v>
      </c>
      <c r="M1436" s="1">
        <v>0.0</v>
      </c>
      <c r="N1436" s="1">
        <v>2.0</v>
      </c>
      <c r="O1436" s="1">
        <v>1.0</v>
      </c>
      <c r="P1436" s="1" t="s">
        <v>123</v>
      </c>
      <c r="Q1436" s="1" t="s">
        <v>124</v>
      </c>
      <c r="R1436" s="1">
        <v>40.70751</v>
      </c>
      <c r="S1436" s="1">
        <v>-73.95441</v>
      </c>
      <c r="T1436" s="1" t="s">
        <v>91</v>
      </c>
      <c r="U1436" s="1" t="s">
        <v>113</v>
      </c>
      <c r="V1436" s="1">
        <v>2.0</v>
      </c>
      <c r="W1436" s="1">
        <v>1.0</v>
      </c>
      <c r="X1436" s="1">
        <v>1.0</v>
      </c>
      <c r="Y1436" s="1">
        <v>1.0</v>
      </c>
      <c r="Z1436" s="1" t="s">
        <v>93</v>
      </c>
      <c r="AA1436" s="1" t="s">
        <v>7830</v>
      </c>
      <c r="AB1436" s="1">
        <v>80.0</v>
      </c>
      <c r="AC1436" s="1">
        <v>1.0</v>
      </c>
      <c r="AD1436" s="1">
        <v>20.0</v>
      </c>
      <c r="AE1436" s="1">
        <v>1.0</v>
      </c>
      <c r="AF1436" s="1" t="s">
        <v>673</v>
      </c>
      <c r="AG1436" s="1">
        <v>1.0</v>
      </c>
      <c r="AH1436" s="1">
        <v>0.0</v>
      </c>
      <c r="AI1436" s="1">
        <v>0.0</v>
      </c>
      <c r="AJ1436" s="1">
        <v>0.0</v>
      </c>
      <c r="AK1436" s="1">
        <v>0.0</v>
      </c>
      <c r="AL1436" s="1">
        <v>2.0</v>
      </c>
      <c r="AM1436" s="1">
        <v>0.0</v>
      </c>
      <c r="AN1436" s="1">
        <v>80.0</v>
      </c>
      <c r="AO1436" s="1">
        <v>7.0</v>
      </c>
      <c r="AP1436" s="1">
        <v>6.0</v>
      </c>
      <c r="AQ1436" s="1">
        <v>10.0</v>
      </c>
      <c r="AR1436" s="1">
        <v>7.0</v>
      </c>
      <c r="AS1436" s="1">
        <v>8.0</v>
      </c>
      <c r="AT1436" s="1">
        <v>7.0</v>
      </c>
      <c r="AU1436" s="1">
        <v>0.0</v>
      </c>
      <c r="AV1436" s="1" t="s">
        <v>105</v>
      </c>
      <c r="AW1436" s="1">
        <v>1.0</v>
      </c>
      <c r="AX1436" s="1">
        <v>0.0</v>
      </c>
      <c r="AY1436" s="1">
        <v>1.0</v>
      </c>
      <c r="AZ1436" s="1">
        <v>0.0</v>
      </c>
      <c r="BA1436" s="1">
        <v>0.05</v>
      </c>
      <c r="BB1436" s="1">
        <v>-1.0</v>
      </c>
      <c r="BC1436" s="1">
        <v>-1.0</v>
      </c>
      <c r="BD1436" s="1">
        <v>-1.0</v>
      </c>
      <c r="BE1436" s="1">
        <v>-1.0</v>
      </c>
      <c r="BF1436" s="1">
        <v>-1.0</v>
      </c>
      <c r="BG1436" s="1">
        <v>-1.0</v>
      </c>
      <c r="BH1436" s="1">
        <v>-1.0</v>
      </c>
      <c r="BI1436" s="1">
        <v>-1.0</v>
      </c>
      <c r="BJ1436" s="1">
        <v>-1.0</v>
      </c>
      <c r="BK1436" s="1">
        <v>-1.0</v>
      </c>
      <c r="BL1436" s="1">
        <v>-1.0</v>
      </c>
      <c r="BM1436" s="1">
        <v>1.0</v>
      </c>
      <c r="BN1436" s="1">
        <v>-1.0</v>
      </c>
      <c r="BO1436" s="1">
        <v>-1.0</v>
      </c>
      <c r="BP1436" s="1">
        <v>-1.0</v>
      </c>
      <c r="BQ1436" s="1">
        <v>-1.0</v>
      </c>
      <c r="BR1436" s="1">
        <v>-1.0</v>
      </c>
      <c r="BS1436" s="1">
        <v>-1.0</v>
      </c>
      <c r="BT1436" s="1">
        <v>-1.0</v>
      </c>
      <c r="BU1436" s="1">
        <v>1.0</v>
      </c>
      <c r="BV1436" s="1">
        <v>-1.0</v>
      </c>
      <c r="BW1436" s="1">
        <v>1.0</v>
      </c>
      <c r="BX1436" s="1">
        <v>-1.0</v>
      </c>
      <c r="BY1436" s="1">
        <v>-1.0</v>
      </c>
      <c r="BZ1436" s="1">
        <v>-1.0</v>
      </c>
      <c r="CA1436" s="1">
        <v>-1.0</v>
      </c>
      <c r="CB1436" s="1">
        <v>-1.0</v>
      </c>
      <c r="CC1436" s="1">
        <v>-1.0</v>
      </c>
      <c r="CD1436" s="1">
        <v>48387.0</v>
      </c>
    </row>
    <row r="1437">
      <c r="A1437" s="1">
        <v>2.245471E7</v>
      </c>
      <c r="B1437" s="1" t="s">
        <v>7831</v>
      </c>
      <c r="C1437" s="1" t="s">
        <v>7832</v>
      </c>
      <c r="D1437" s="1" t="s">
        <v>7833</v>
      </c>
      <c r="E1437" s="1" t="s">
        <v>85</v>
      </c>
      <c r="F1437" s="1" t="s">
        <v>7834</v>
      </c>
      <c r="G1437" s="1" t="s">
        <v>7835</v>
      </c>
      <c r="H1437" s="1" t="s">
        <v>7836</v>
      </c>
      <c r="I1437" s="1">
        <v>5863772.0</v>
      </c>
      <c r="J1437" s="1">
        <v>41374.0</v>
      </c>
      <c r="K1437" s="1" t="s">
        <v>88</v>
      </c>
      <c r="L1437" s="1">
        <v>1.0</v>
      </c>
      <c r="M1437" s="1">
        <v>0.0</v>
      </c>
      <c r="N1437" s="1">
        <v>1.0</v>
      </c>
      <c r="O1437" s="1">
        <v>1.0</v>
      </c>
      <c r="P1437" s="1" t="s">
        <v>89</v>
      </c>
      <c r="Q1437" s="1" t="s">
        <v>362</v>
      </c>
      <c r="R1437" s="1">
        <v>40.77077</v>
      </c>
      <c r="S1437" s="1">
        <v>-73.98481</v>
      </c>
      <c r="T1437" s="1" t="s">
        <v>91</v>
      </c>
      <c r="U1437" s="1" t="s">
        <v>92</v>
      </c>
      <c r="V1437" s="1">
        <v>4.0</v>
      </c>
      <c r="W1437" s="1">
        <v>1.0</v>
      </c>
      <c r="X1437" s="1">
        <v>1.0</v>
      </c>
      <c r="Y1437" s="1">
        <v>1.0</v>
      </c>
      <c r="Z1437" s="1" t="s">
        <v>93</v>
      </c>
      <c r="AA1437" s="1" t="s">
        <v>7837</v>
      </c>
      <c r="AB1437" s="1">
        <v>225.0</v>
      </c>
      <c r="AC1437" s="1">
        <v>1.0</v>
      </c>
      <c r="AD1437" s="1">
        <v>0.0</v>
      </c>
      <c r="AE1437" s="1">
        <v>2.0</v>
      </c>
      <c r="AF1437" s="1" t="s">
        <v>255</v>
      </c>
      <c r="AG1437" s="1">
        <v>1.0</v>
      </c>
      <c r="AH1437" s="1">
        <v>0.0</v>
      </c>
      <c r="AI1437" s="1">
        <v>0.0</v>
      </c>
      <c r="AJ1437" s="1">
        <v>0.0</v>
      </c>
      <c r="AK1437" s="1">
        <v>0.0</v>
      </c>
      <c r="AL1437" s="1">
        <v>5.0</v>
      </c>
      <c r="AM1437" s="1">
        <v>3.0</v>
      </c>
      <c r="AN1437" s="1">
        <v>100.0</v>
      </c>
      <c r="AO1437" s="1">
        <v>10.0</v>
      </c>
      <c r="AP1437" s="1">
        <v>10.0</v>
      </c>
      <c r="AQ1437" s="1">
        <v>10.0</v>
      </c>
      <c r="AR1437" s="1">
        <v>10.0</v>
      </c>
      <c r="AS1437" s="1">
        <v>10.0</v>
      </c>
      <c r="AT1437" s="1">
        <v>10.0</v>
      </c>
      <c r="AU1437" s="1">
        <v>0.0</v>
      </c>
      <c r="AV1437" s="1" t="s">
        <v>105</v>
      </c>
      <c r="AW1437" s="1">
        <v>1.0</v>
      </c>
      <c r="AX1437" s="1">
        <v>1.0</v>
      </c>
      <c r="AY1437" s="1">
        <v>0.0</v>
      </c>
      <c r="AZ1437" s="1">
        <v>0.0</v>
      </c>
      <c r="BA1437" s="1">
        <v>0.27</v>
      </c>
      <c r="BB1437" s="1">
        <v>-1.0</v>
      </c>
      <c r="BC1437" s="1">
        <v>1.0</v>
      </c>
      <c r="BD1437" s="1">
        <v>-1.0</v>
      </c>
      <c r="BE1437" s="1">
        <v>-1.0</v>
      </c>
      <c r="BF1437" s="1">
        <v>-1.0</v>
      </c>
      <c r="BG1437" s="1">
        <v>-1.0</v>
      </c>
      <c r="BH1437" s="1">
        <v>-1.0</v>
      </c>
      <c r="BI1437" s="1">
        <v>1.0</v>
      </c>
      <c r="BJ1437" s="1">
        <v>1.0</v>
      </c>
      <c r="BK1437" s="1">
        <v>-1.0</v>
      </c>
      <c r="BL1437" s="1">
        <v>-1.0</v>
      </c>
      <c r="BM1437" s="1">
        <v>1.0</v>
      </c>
      <c r="BN1437" s="1">
        <v>1.0</v>
      </c>
      <c r="BO1437" s="1">
        <v>1.0</v>
      </c>
      <c r="BP1437" s="1">
        <v>-1.0</v>
      </c>
      <c r="BQ1437" s="1">
        <v>1.0</v>
      </c>
      <c r="BR1437" s="1">
        <v>-1.0</v>
      </c>
      <c r="BS1437" s="1">
        <v>-1.0</v>
      </c>
      <c r="BT1437" s="1">
        <v>-1.0</v>
      </c>
      <c r="BU1437" s="1">
        <v>1.0</v>
      </c>
      <c r="BV1437" s="1">
        <v>-1.0</v>
      </c>
      <c r="BW1437" s="1">
        <v>-1.0</v>
      </c>
      <c r="BX1437" s="1">
        <v>-1.0</v>
      </c>
      <c r="BY1437" s="1">
        <v>1.0</v>
      </c>
      <c r="BZ1437" s="1">
        <v>-1.0</v>
      </c>
      <c r="CA1437" s="1">
        <v>-1.0</v>
      </c>
      <c r="CB1437" s="1">
        <v>1.0</v>
      </c>
      <c r="CC1437" s="1">
        <v>-1.0</v>
      </c>
      <c r="CD1437" s="1">
        <v>48390.0</v>
      </c>
    </row>
    <row r="1438">
      <c r="A1438" s="1">
        <v>1.5160268E7</v>
      </c>
      <c r="B1438" s="1" t="s">
        <v>7838</v>
      </c>
      <c r="C1438" s="1" t="s">
        <v>7839</v>
      </c>
      <c r="D1438" s="1" t="s">
        <v>7840</v>
      </c>
      <c r="E1438" s="1" t="s">
        <v>85</v>
      </c>
      <c r="G1438" s="1" t="s">
        <v>7841</v>
      </c>
      <c r="I1438" s="1">
        <v>345252.0</v>
      </c>
      <c r="J1438" s="1">
        <v>40555.0</v>
      </c>
      <c r="K1438" s="1" t="s">
        <v>134</v>
      </c>
      <c r="L1438" s="1">
        <v>1.0</v>
      </c>
      <c r="M1438" s="1">
        <v>1.0</v>
      </c>
      <c r="N1438" s="1">
        <v>3.0</v>
      </c>
      <c r="O1438" s="1">
        <v>1.0</v>
      </c>
      <c r="P1438" s="1" t="s">
        <v>123</v>
      </c>
      <c r="Q1438" s="1" t="s">
        <v>124</v>
      </c>
      <c r="R1438" s="1">
        <v>40.67843</v>
      </c>
      <c r="S1438" s="1">
        <v>-73.96385</v>
      </c>
      <c r="T1438" s="1" t="s">
        <v>91</v>
      </c>
      <c r="U1438" s="1" t="s">
        <v>92</v>
      </c>
      <c r="V1438" s="1">
        <v>2.0</v>
      </c>
      <c r="W1438" s="1">
        <v>1.0</v>
      </c>
      <c r="X1438" s="1">
        <v>1.0</v>
      </c>
      <c r="Y1438" s="1">
        <v>1.0</v>
      </c>
      <c r="Z1438" s="1" t="s">
        <v>93</v>
      </c>
      <c r="AA1438" s="1" t="s">
        <v>7842</v>
      </c>
      <c r="AB1438" s="1">
        <v>120.0</v>
      </c>
      <c r="AC1438" s="1">
        <v>1.0</v>
      </c>
      <c r="AD1438" s="1">
        <v>0.0</v>
      </c>
      <c r="AE1438" s="1">
        <v>5.0</v>
      </c>
      <c r="AF1438" s="1" t="s">
        <v>407</v>
      </c>
      <c r="AG1438" s="1">
        <v>1.0</v>
      </c>
      <c r="AH1438" s="1">
        <v>0.0</v>
      </c>
      <c r="AI1438" s="1">
        <v>0.0</v>
      </c>
      <c r="AJ1438" s="1">
        <v>0.0</v>
      </c>
      <c r="AK1438" s="1">
        <v>0.0</v>
      </c>
      <c r="AL1438" s="1">
        <v>3.0</v>
      </c>
      <c r="AM1438" s="1">
        <v>0.0</v>
      </c>
      <c r="AN1438" s="1">
        <v>90.0</v>
      </c>
      <c r="AO1438" s="1">
        <v>9.0</v>
      </c>
      <c r="AP1438" s="1">
        <v>8.0</v>
      </c>
      <c r="AQ1438" s="1">
        <v>9.0</v>
      </c>
      <c r="AR1438" s="1">
        <v>10.0</v>
      </c>
      <c r="AS1438" s="1">
        <v>10.0</v>
      </c>
      <c r="AT1438" s="1">
        <v>9.0</v>
      </c>
      <c r="AU1438" s="1">
        <v>1.0</v>
      </c>
      <c r="AV1438" s="1" t="s">
        <v>117</v>
      </c>
      <c r="AW1438" s="1">
        <v>3.0</v>
      </c>
      <c r="AX1438" s="1">
        <v>3.0</v>
      </c>
      <c r="AY1438" s="1">
        <v>0.0</v>
      </c>
      <c r="AZ1438" s="1">
        <v>0.0</v>
      </c>
      <c r="BA1438" s="1">
        <v>0.09</v>
      </c>
      <c r="BB1438" s="1">
        <v>-1.0</v>
      </c>
      <c r="BC1438" s="1">
        <v>-1.0</v>
      </c>
      <c r="BD1438" s="1">
        <v>-1.0</v>
      </c>
      <c r="BE1438" s="1">
        <v>1.0</v>
      </c>
      <c r="BF1438" s="1">
        <v>-1.0</v>
      </c>
      <c r="BG1438" s="1">
        <v>-1.0</v>
      </c>
      <c r="BH1438" s="1">
        <v>-1.0</v>
      </c>
      <c r="BI1438" s="1">
        <v>-1.0</v>
      </c>
      <c r="BJ1438" s="1">
        <v>1.0</v>
      </c>
      <c r="BK1438" s="1">
        <v>1.0</v>
      </c>
      <c r="BL1438" s="1">
        <v>1.0</v>
      </c>
      <c r="BM1438" s="1">
        <v>1.0</v>
      </c>
      <c r="BN1438" s="1">
        <v>-1.0</v>
      </c>
      <c r="BO1438" s="1">
        <v>-1.0</v>
      </c>
      <c r="BP1438" s="1">
        <v>1.0</v>
      </c>
      <c r="BQ1438" s="1">
        <v>1.0</v>
      </c>
      <c r="BR1438" s="1">
        <v>1.0</v>
      </c>
      <c r="BS1438" s="1">
        <v>-1.0</v>
      </c>
      <c r="BT1438" s="1">
        <v>-1.0</v>
      </c>
      <c r="BU1438" s="1">
        <v>1.0</v>
      </c>
      <c r="BV1438" s="1">
        <v>-1.0</v>
      </c>
      <c r="BW1438" s="1">
        <v>-1.0</v>
      </c>
      <c r="BX1438" s="1">
        <v>-1.0</v>
      </c>
      <c r="BY1438" s="1">
        <v>-1.0</v>
      </c>
      <c r="BZ1438" s="1">
        <v>1.0</v>
      </c>
      <c r="CA1438" s="1">
        <v>-1.0</v>
      </c>
      <c r="CB1438" s="1">
        <v>-1.0</v>
      </c>
      <c r="CC1438" s="1">
        <v>-1.0</v>
      </c>
      <c r="CD1438" s="1">
        <v>48479.0</v>
      </c>
    </row>
    <row r="1439">
      <c r="A1439" s="1">
        <v>964379.0</v>
      </c>
      <c r="B1439" s="1" t="s">
        <v>7843</v>
      </c>
      <c r="C1439" s="1" t="s">
        <v>7844</v>
      </c>
      <c r="D1439" s="1" t="s">
        <v>7845</v>
      </c>
      <c r="E1439" s="1" t="s">
        <v>85</v>
      </c>
      <c r="F1439" s="1" t="s">
        <v>7846</v>
      </c>
      <c r="G1439" s="1" t="s">
        <v>7847</v>
      </c>
      <c r="H1439" s="1" t="s">
        <v>7848</v>
      </c>
      <c r="I1439" s="1">
        <v>555739.0</v>
      </c>
      <c r="J1439" s="1">
        <v>40666.0</v>
      </c>
      <c r="K1439" s="1" t="s">
        <v>134</v>
      </c>
      <c r="L1439" s="1">
        <v>1.0</v>
      </c>
      <c r="M1439" s="1">
        <v>0.0</v>
      </c>
      <c r="N1439" s="1">
        <v>4.0</v>
      </c>
      <c r="O1439" s="1">
        <v>1.0</v>
      </c>
      <c r="P1439" s="1" t="s">
        <v>123</v>
      </c>
      <c r="Q1439" s="1" t="s">
        <v>7849</v>
      </c>
      <c r="R1439" s="1">
        <v>40.63463</v>
      </c>
      <c r="S1439" s="1">
        <v>-74.03621</v>
      </c>
      <c r="T1439" s="1" t="s">
        <v>125</v>
      </c>
      <c r="U1439" s="1" t="s">
        <v>92</v>
      </c>
      <c r="V1439" s="1">
        <v>6.0</v>
      </c>
      <c r="W1439" s="1">
        <v>2.0</v>
      </c>
      <c r="X1439" s="1">
        <v>3.0</v>
      </c>
      <c r="Y1439" s="1">
        <v>3.0</v>
      </c>
      <c r="Z1439" s="1" t="s">
        <v>93</v>
      </c>
      <c r="AA1439" s="1" t="s">
        <v>7850</v>
      </c>
      <c r="AB1439" s="1">
        <v>130.0</v>
      </c>
      <c r="AC1439" s="1">
        <v>4.0</v>
      </c>
      <c r="AD1439" s="1">
        <v>10.0</v>
      </c>
      <c r="AE1439" s="1">
        <v>28.0</v>
      </c>
      <c r="AF1439" s="1" t="s">
        <v>95</v>
      </c>
      <c r="AG1439" s="1">
        <v>1.0</v>
      </c>
      <c r="AH1439" s="1">
        <v>5.0</v>
      </c>
      <c r="AI1439" s="1">
        <v>35.0</v>
      </c>
      <c r="AJ1439" s="1">
        <v>65.0</v>
      </c>
      <c r="AK1439" s="1">
        <v>340.0</v>
      </c>
      <c r="AL1439" s="1">
        <v>14.0</v>
      </c>
      <c r="AM1439" s="1">
        <v>5.0</v>
      </c>
      <c r="AN1439" s="1">
        <v>96.0</v>
      </c>
      <c r="AO1439" s="1">
        <v>10.0</v>
      </c>
      <c r="AP1439" s="1">
        <v>9.0</v>
      </c>
      <c r="AQ1439" s="1">
        <v>10.0</v>
      </c>
      <c r="AR1439" s="1">
        <v>10.0</v>
      </c>
      <c r="AS1439" s="1">
        <v>9.0</v>
      </c>
      <c r="AT1439" s="1">
        <v>9.0</v>
      </c>
      <c r="AU1439" s="1">
        <v>0.0</v>
      </c>
      <c r="AV1439" s="1" t="s">
        <v>96</v>
      </c>
      <c r="AW1439" s="1">
        <v>2.0</v>
      </c>
      <c r="AX1439" s="1">
        <v>2.0</v>
      </c>
      <c r="AY1439" s="1">
        <v>0.0</v>
      </c>
      <c r="AZ1439" s="1">
        <v>0.0</v>
      </c>
      <c r="BA1439" s="1">
        <v>0.69</v>
      </c>
      <c r="BB1439" s="1">
        <v>-1.0</v>
      </c>
      <c r="BC1439" s="1">
        <v>1.0</v>
      </c>
      <c r="BD1439" s="1">
        <v>-1.0</v>
      </c>
      <c r="BE1439" s="1">
        <v>1.0</v>
      </c>
      <c r="BF1439" s="1">
        <v>1.0</v>
      </c>
      <c r="BG1439" s="1">
        <v>-1.0</v>
      </c>
      <c r="BH1439" s="1">
        <v>1.0</v>
      </c>
      <c r="BI1439" s="1">
        <v>-1.0</v>
      </c>
      <c r="BJ1439" s="1">
        <v>1.0</v>
      </c>
      <c r="BK1439" s="1">
        <v>1.0</v>
      </c>
      <c r="BL1439" s="1">
        <v>1.0</v>
      </c>
      <c r="BM1439" s="1">
        <v>1.0</v>
      </c>
      <c r="BN1439" s="1">
        <v>-1.0</v>
      </c>
      <c r="BO1439" s="1">
        <v>-1.0</v>
      </c>
      <c r="BP1439" s="1">
        <v>-1.0</v>
      </c>
      <c r="BQ1439" s="1">
        <v>1.0</v>
      </c>
      <c r="BR1439" s="1">
        <v>1.0</v>
      </c>
      <c r="BS1439" s="1">
        <v>-1.0</v>
      </c>
      <c r="BT1439" s="1">
        <v>-1.0</v>
      </c>
      <c r="BU1439" s="1">
        <v>1.0</v>
      </c>
      <c r="BV1439" s="1">
        <v>1.0</v>
      </c>
      <c r="BW1439" s="1">
        <v>1.0</v>
      </c>
      <c r="BX1439" s="1">
        <v>1.0</v>
      </c>
      <c r="BY1439" s="1">
        <v>-1.0</v>
      </c>
      <c r="BZ1439" s="1">
        <v>1.0</v>
      </c>
      <c r="CA1439" s="1">
        <v>-1.0</v>
      </c>
      <c r="CB1439" s="1">
        <v>1.0</v>
      </c>
      <c r="CC1439" s="1">
        <v>-1.0</v>
      </c>
      <c r="CD1439" s="1">
        <v>48553.0</v>
      </c>
    </row>
    <row r="1440">
      <c r="A1440" s="1">
        <v>4264127.0</v>
      </c>
      <c r="B1440" s="1" t="s">
        <v>7851</v>
      </c>
      <c r="C1440" s="1" t="s">
        <v>7852</v>
      </c>
      <c r="D1440" s="1" t="s">
        <v>7853</v>
      </c>
      <c r="E1440" s="1" t="s">
        <v>85</v>
      </c>
      <c r="I1440" s="1">
        <v>3250450.0</v>
      </c>
      <c r="J1440" s="1">
        <v>41134.0</v>
      </c>
      <c r="K1440" s="1" t="s">
        <v>88</v>
      </c>
      <c r="L1440" s="1">
        <v>1.0</v>
      </c>
      <c r="M1440" s="1">
        <v>0.0</v>
      </c>
      <c r="N1440" s="1">
        <v>18.0</v>
      </c>
      <c r="O1440" s="1">
        <v>0.0</v>
      </c>
      <c r="P1440" s="1" t="s">
        <v>111</v>
      </c>
      <c r="Q1440" s="1" t="s">
        <v>112</v>
      </c>
      <c r="R1440" s="1">
        <v>40.7589599999999</v>
      </c>
      <c r="S1440" s="1">
        <v>-73.9153</v>
      </c>
      <c r="T1440" s="1" t="s">
        <v>91</v>
      </c>
      <c r="U1440" s="1" t="s">
        <v>113</v>
      </c>
      <c r="V1440" s="1">
        <v>1.0</v>
      </c>
      <c r="W1440" s="1">
        <v>1.0</v>
      </c>
      <c r="X1440" s="1">
        <v>1.0</v>
      </c>
      <c r="Y1440" s="1">
        <v>1.0</v>
      </c>
      <c r="Z1440" s="1" t="s">
        <v>93</v>
      </c>
      <c r="AA1440" s="1" t="s">
        <v>7854</v>
      </c>
      <c r="AB1440" s="1">
        <v>39.0</v>
      </c>
      <c r="AC1440" s="1">
        <v>1.0</v>
      </c>
      <c r="AD1440" s="1">
        <v>0.0</v>
      </c>
      <c r="AE1440" s="1">
        <v>30.0</v>
      </c>
      <c r="AF1440" s="1" t="s">
        <v>179</v>
      </c>
      <c r="AG1440" s="1">
        <v>1.0</v>
      </c>
      <c r="AH1440" s="1">
        <v>6.0</v>
      </c>
      <c r="AI1440" s="1">
        <v>36.0</v>
      </c>
      <c r="AJ1440" s="1">
        <v>66.0</v>
      </c>
      <c r="AK1440" s="1">
        <v>341.0</v>
      </c>
      <c r="AL1440" s="1">
        <v>13.0</v>
      </c>
      <c r="AM1440" s="1">
        <v>3.0</v>
      </c>
      <c r="AN1440" s="1">
        <v>95.0</v>
      </c>
      <c r="AO1440" s="1">
        <v>9.0</v>
      </c>
      <c r="AP1440" s="1">
        <v>10.0</v>
      </c>
      <c r="AQ1440" s="1">
        <v>10.0</v>
      </c>
      <c r="AR1440" s="1">
        <v>10.0</v>
      </c>
      <c r="AS1440" s="1">
        <v>10.0</v>
      </c>
      <c r="AT1440" s="1">
        <v>9.0</v>
      </c>
      <c r="AU1440" s="1">
        <v>0.0</v>
      </c>
      <c r="AV1440" s="1" t="s">
        <v>96</v>
      </c>
      <c r="AW1440" s="1">
        <v>18.0</v>
      </c>
      <c r="AX1440" s="1">
        <v>0.0</v>
      </c>
      <c r="AY1440" s="1">
        <v>17.0</v>
      </c>
      <c r="AZ1440" s="1">
        <v>1.0</v>
      </c>
      <c r="BA1440" s="1">
        <v>0.26</v>
      </c>
      <c r="BB1440" s="1">
        <v>-1.0</v>
      </c>
      <c r="BC1440" s="1">
        <v>1.0</v>
      </c>
      <c r="BD1440" s="1">
        <v>-1.0</v>
      </c>
      <c r="BE1440" s="1">
        <v>-1.0</v>
      </c>
      <c r="BF1440" s="1">
        <v>-1.0</v>
      </c>
      <c r="BG1440" s="1">
        <v>-1.0</v>
      </c>
      <c r="BH1440" s="1">
        <v>-1.0</v>
      </c>
      <c r="BI1440" s="1">
        <v>-1.0</v>
      </c>
      <c r="BJ1440" s="1">
        <v>1.0</v>
      </c>
      <c r="BK1440" s="1">
        <v>-1.0</v>
      </c>
      <c r="BL1440" s="1">
        <v>-1.0</v>
      </c>
      <c r="BM1440" s="1">
        <v>-1.0</v>
      </c>
      <c r="BN1440" s="1">
        <v>-1.0</v>
      </c>
      <c r="BO1440" s="1">
        <v>-1.0</v>
      </c>
      <c r="BP1440" s="1">
        <v>-1.0</v>
      </c>
      <c r="BQ1440" s="1">
        <v>1.0</v>
      </c>
      <c r="BR1440" s="1">
        <v>-1.0</v>
      </c>
      <c r="BS1440" s="1">
        <v>1.0</v>
      </c>
      <c r="BT1440" s="1">
        <v>-1.0</v>
      </c>
      <c r="BU1440" s="1">
        <v>1.0</v>
      </c>
      <c r="BV1440" s="1">
        <v>-1.0</v>
      </c>
      <c r="BW1440" s="1">
        <v>-1.0</v>
      </c>
      <c r="BX1440" s="1">
        <v>-1.0</v>
      </c>
      <c r="BY1440" s="1">
        <v>-1.0</v>
      </c>
      <c r="BZ1440" s="1">
        <v>-1.0</v>
      </c>
      <c r="CA1440" s="1">
        <v>-1.0</v>
      </c>
      <c r="CB1440" s="1">
        <v>-1.0</v>
      </c>
      <c r="CC1440" s="1">
        <v>-1.0</v>
      </c>
      <c r="CD1440" s="1">
        <v>48564.0</v>
      </c>
    </row>
    <row r="1441">
      <c r="A1441" s="1">
        <v>3.0173614E7</v>
      </c>
      <c r="B1441" s="1" t="s">
        <v>7855</v>
      </c>
      <c r="C1441" s="1" t="s">
        <v>7856</v>
      </c>
      <c r="D1441" s="1" t="s">
        <v>7857</v>
      </c>
      <c r="E1441" s="1" t="s">
        <v>85</v>
      </c>
      <c r="F1441" s="1" t="s">
        <v>7858</v>
      </c>
      <c r="G1441" s="1" t="s">
        <v>7859</v>
      </c>
      <c r="H1441" s="1" t="s">
        <v>7860</v>
      </c>
      <c r="I1441" s="1">
        <v>2.04541838E8</v>
      </c>
      <c r="J1441" s="1">
        <v>43304.0</v>
      </c>
      <c r="K1441" s="1" t="s">
        <v>134</v>
      </c>
      <c r="L1441" s="1">
        <v>1.0</v>
      </c>
      <c r="M1441" s="1">
        <v>0.0</v>
      </c>
      <c r="N1441" s="1">
        <v>2.0</v>
      </c>
      <c r="O1441" s="1">
        <v>0.0</v>
      </c>
      <c r="P1441" s="1" t="s">
        <v>123</v>
      </c>
      <c r="Q1441" s="1" t="s">
        <v>308</v>
      </c>
      <c r="R1441" s="1">
        <v>40.64489</v>
      </c>
      <c r="S1441" s="1">
        <v>-73.96363</v>
      </c>
      <c r="T1441" s="1" t="s">
        <v>125</v>
      </c>
      <c r="U1441" s="1" t="s">
        <v>113</v>
      </c>
      <c r="V1441" s="1">
        <v>2.0</v>
      </c>
      <c r="W1441" s="1">
        <v>1.0</v>
      </c>
      <c r="X1441" s="1">
        <v>1.0</v>
      </c>
      <c r="Y1441" s="1">
        <v>1.0</v>
      </c>
      <c r="Z1441" s="1" t="s">
        <v>93</v>
      </c>
      <c r="AA1441" s="1" t="s">
        <v>7861</v>
      </c>
      <c r="AB1441" s="1">
        <v>65.0</v>
      </c>
      <c r="AC1441" s="1">
        <v>2.0</v>
      </c>
      <c r="AD1441" s="1">
        <v>50.0</v>
      </c>
      <c r="AE1441" s="1">
        <v>3.0</v>
      </c>
      <c r="AF1441" s="1" t="s">
        <v>104</v>
      </c>
      <c r="AG1441" s="1">
        <v>1.0</v>
      </c>
      <c r="AH1441" s="1">
        <v>4.0</v>
      </c>
      <c r="AI1441" s="1">
        <v>13.0</v>
      </c>
      <c r="AJ1441" s="1">
        <v>19.0</v>
      </c>
      <c r="AK1441" s="1">
        <v>208.0</v>
      </c>
      <c r="AL1441" s="1">
        <v>15.0</v>
      </c>
      <c r="AM1441" s="1">
        <v>15.0</v>
      </c>
      <c r="AN1441" s="1">
        <v>97.0</v>
      </c>
      <c r="AO1441" s="1">
        <v>10.0</v>
      </c>
      <c r="AP1441" s="1">
        <v>10.0</v>
      </c>
      <c r="AQ1441" s="1">
        <v>10.0</v>
      </c>
      <c r="AR1441" s="1">
        <v>10.0</v>
      </c>
      <c r="AS1441" s="1">
        <v>10.0</v>
      </c>
      <c r="AT1441" s="1">
        <v>9.0</v>
      </c>
      <c r="AU1441" s="1">
        <v>0.0</v>
      </c>
      <c r="AV1441" s="1" t="s">
        <v>96</v>
      </c>
      <c r="AW1441" s="1">
        <v>2.0</v>
      </c>
      <c r="AX1441" s="1">
        <v>0.0</v>
      </c>
      <c r="AY1441" s="1">
        <v>2.0</v>
      </c>
      <c r="AZ1441" s="1">
        <v>0.0</v>
      </c>
      <c r="BA1441" s="1">
        <v>2.05</v>
      </c>
      <c r="BB1441" s="1">
        <v>-1.0</v>
      </c>
      <c r="BC1441" s="1">
        <v>-1.0</v>
      </c>
      <c r="BD1441" s="1">
        <v>-1.0</v>
      </c>
      <c r="BE1441" s="1">
        <v>-1.0</v>
      </c>
      <c r="BF1441" s="1">
        <v>-1.0</v>
      </c>
      <c r="BG1441" s="1">
        <v>-1.0</v>
      </c>
      <c r="BH1441" s="1">
        <v>1.0</v>
      </c>
      <c r="BI1441" s="1">
        <v>-1.0</v>
      </c>
      <c r="BJ1441" s="1">
        <v>1.0</v>
      </c>
      <c r="BK1441" s="1">
        <v>1.0</v>
      </c>
      <c r="BL1441" s="1">
        <v>1.0</v>
      </c>
      <c r="BM1441" s="1">
        <v>1.0</v>
      </c>
      <c r="BN1441" s="1">
        <v>-1.0</v>
      </c>
      <c r="BO1441" s="1">
        <v>-1.0</v>
      </c>
      <c r="BP1441" s="1">
        <v>-1.0</v>
      </c>
      <c r="BQ1441" s="1">
        <v>1.0</v>
      </c>
      <c r="BR1441" s="1">
        <v>-1.0</v>
      </c>
      <c r="BS1441" s="1">
        <v>-1.0</v>
      </c>
      <c r="BT1441" s="1">
        <v>-1.0</v>
      </c>
      <c r="BU1441" s="1">
        <v>1.0</v>
      </c>
      <c r="BV1441" s="1">
        <v>1.0</v>
      </c>
      <c r="BW1441" s="1">
        <v>-1.0</v>
      </c>
      <c r="BX1441" s="1">
        <v>-1.0</v>
      </c>
      <c r="BY1441" s="1">
        <v>-1.0</v>
      </c>
      <c r="BZ1441" s="1">
        <v>1.0</v>
      </c>
      <c r="CA1441" s="1">
        <v>-1.0</v>
      </c>
      <c r="CB1441" s="1">
        <v>-1.0</v>
      </c>
      <c r="CC1441" s="1">
        <v>-1.0</v>
      </c>
      <c r="CD1441" s="1">
        <v>48572.0</v>
      </c>
    </row>
    <row r="1442">
      <c r="A1442" s="1">
        <v>4706957.0</v>
      </c>
      <c r="B1442" s="1" t="s">
        <v>7862</v>
      </c>
      <c r="C1442" s="1" t="s">
        <v>7863</v>
      </c>
      <c r="D1442" s="1" t="s">
        <v>7864</v>
      </c>
      <c r="E1442" s="1" t="s">
        <v>85</v>
      </c>
      <c r="I1442" s="1">
        <v>633339.0</v>
      </c>
      <c r="J1442" s="1">
        <v>40690.0</v>
      </c>
      <c r="M1442" s="1">
        <v>0.0</v>
      </c>
      <c r="N1442" s="1">
        <v>1.0</v>
      </c>
      <c r="O1442" s="1">
        <v>0.0</v>
      </c>
      <c r="P1442" s="1" t="s">
        <v>89</v>
      </c>
      <c r="Q1442" s="1" t="s">
        <v>90</v>
      </c>
      <c r="R1442" s="1">
        <v>40.8065099999998</v>
      </c>
      <c r="S1442" s="1">
        <v>-73.93776</v>
      </c>
      <c r="T1442" s="1" t="s">
        <v>91</v>
      </c>
      <c r="U1442" s="1" t="s">
        <v>214</v>
      </c>
      <c r="V1442" s="1">
        <v>2.0</v>
      </c>
      <c r="W1442" s="1">
        <v>1.0</v>
      </c>
      <c r="X1442" s="1">
        <v>1.0</v>
      </c>
      <c r="Y1442" s="1">
        <v>1.0</v>
      </c>
      <c r="Z1442" s="1" t="s">
        <v>93</v>
      </c>
      <c r="AA1442" s="1" t="s">
        <v>7865</v>
      </c>
      <c r="AB1442" s="1">
        <v>60.0</v>
      </c>
      <c r="AC1442" s="1">
        <v>1.0</v>
      </c>
      <c r="AD1442" s="1">
        <v>50.0</v>
      </c>
      <c r="AE1442" s="1">
        <v>1.0</v>
      </c>
      <c r="AF1442" s="1" t="s">
        <v>116</v>
      </c>
      <c r="AG1442" s="1">
        <v>1.0</v>
      </c>
      <c r="AH1442" s="1">
        <v>0.0</v>
      </c>
      <c r="AI1442" s="1">
        <v>0.0</v>
      </c>
      <c r="AJ1442" s="1">
        <v>0.0</v>
      </c>
      <c r="AK1442" s="1">
        <v>0.0</v>
      </c>
      <c r="AL1442" s="1">
        <v>4.0</v>
      </c>
      <c r="AM1442" s="1">
        <v>0.0</v>
      </c>
      <c r="AN1442" s="1">
        <v>90.0</v>
      </c>
      <c r="AO1442" s="1">
        <v>9.0</v>
      </c>
      <c r="AP1442" s="1">
        <v>10.0</v>
      </c>
      <c r="AQ1442" s="1">
        <v>9.0</v>
      </c>
      <c r="AR1442" s="1">
        <v>10.0</v>
      </c>
      <c r="AS1442" s="1">
        <v>9.0</v>
      </c>
      <c r="AT1442" s="1">
        <v>8.0</v>
      </c>
      <c r="AU1442" s="1">
        <v>0.0</v>
      </c>
      <c r="AV1442" s="1" t="s">
        <v>117</v>
      </c>
      <c r="AW1442" s="1">
        <v>1.0</v>
      </c>
      <c r="AX1442" s="1">
        <v>0.0</v>
      </c>
      <c r="AY1442" s="1">
        <v>0.0</v>
      </c>
      <c r="AZ1442" s="1">
        <v>1.0</v>
      </c>
      <c r="BA1442" s="1">
        <v>0.08</v>
      </c>
      <c r="BB1442" s="1">
        <v>-1.0</v>
      </c>
      <c r="BC1442" s="1">
        <v>-1.0</v>
      </c>
      <c r="BD1442" s="1">
        <v>-1.0</v>
      </c>
      <c r="BE1442" s="1">
        <v>-1.0</v>
      </c>
      <c r="BF1442" s="1">
        <v>-1.0</v>
      </c>
      <c r="BG1442" s="1">
        <v>-1.0</v>
      </c>
      <c r="BH1442" s="1">
        <v>-1.0</v>
      </c>
      <c r="BI1442" s="1">
        <v>-1.0</v>
      </c>
      <c r="BJ1442" s="1">
        <v>1.0</v>
      </c>
      <c r="BK1442" s="1">
        <v>-1.0</v>
      </c>
      <c r="BL1442" s="1">
        <v>-1.0</v>
      </c>
      <c r="BM1442" s="1">
        <v>1.0</v>
      </c>
      <c r="BN1442" s="1">
        <v>-1.0</v>
      </c>
      <c r="BO1442" s="1">
        <v>-1.0</v>
      </c>
      <c r="BP1442" s="1">
        <v>-1.0</v>
      </c>
      <c r="BQ1442" s="1">
        <v>-1.0</v>
      </c>
      <c r="BR1442" s="1">
        <v>-1.0</v>
      </c>
      <c r="BS1442" s="1">
        <v>-1.0</v>
      </c>
      <c r="BT1442" s="1">
        <v>-1.0</v>
      </c>
      <c r="BU1442" s="1">
        <v>1.0</v>
      </c>
      <c r="BV1442" s="1">
        <v>-1.0</v>
      </c>
      <c r="BW1442" s="1">
        <v>1.0</v>
      </c>
      <c r="BX1442" s="1">
        <v>-1.0</v>
      </c>
      <c r="BY1442" s="1">
        <v>-1.0</v>
      </c>
      <c r="BZ1442" s="1">
        <v>-1.0</v>
      </c>
      <c r="CA1442" s="1">
        <v>-1.0</v>
      </c>
      <c r="CB1442" s="1">
        <v>-1.0</v>
      </c>
      <c r="CC1442" s="1">
        <v>-1.0</v>
      </c>
      <c r="CD1442" s="1">
        <v>48584.0</v>
      </c>
    </row>
    <row r="1443">
      <c r="A1443" s="1">
        <v>2.0253237E7</v>
      </c>
      <c r="B1443" s="1" t="s">
        <v>7866</v>
      </c>
      <c r="C1443" s="1" t="s">
        <v>7867</v>
      </c>
      <c r="D1443" s="1" t="s">
        <v>7868</v>
      </c>
      <c r="E1443" s="1" t="s">
        <v>85</v>
      </c>
      <c r="F1443" s="1" t="s">
        <v>7869</v>
      </c>
      <c r="G1443" s="1" t="s">
        <v>7870</v>
      </c>
      <c r="I1443" s="1">
        <v>1.4029969E8</v>
      </c>
      <c r="J1443" s="1">
        <v>42929.0</v>
      </c>
      <c r="K1443" s="1" t="s">
        <v>134</v>
      </c>
      <c r="L1443" s="1">
        <v>1.0</v>
      </c>
      <c r="M1443" s="1">
        <v>0.0</v>
      </c>
      <c r="N1443" s="1">
        <v>1.0</v>
      </c>
      <c r="O1443" s="1">
        <v>0.0</v>
      </c>
      <c r="P1443" s="1" t="s">
        <v>89</v>
      </c>
      <c r="Q1443" s="1" t="s">
        <v>613</v>
      </c>
      <c r="R1443" s="1">
        <v>40.8204</v>
      </c>
      <c r="S1443" s="1">
        <v>-73.9465199999999</v>
      </c>
      <c r="T1443" s="1" t="s">
        <v>91</v>
      </c>
      <c r="U1443" s="1" t="s">
        <v>92</v>
      </c>
      <c r="V1443" s="1">
        <v>2.0</v>
      </c>
      <c r="W1443" s="1">
        <v>1.0</v>
      </c>
      <c r="X1443" s="1">
        <v>1.0</v>
      </c>
      <c r="Y1443" s="1">
        <v>1.0</v>
      </c>
      <c r="Z1443" s="1" t="s">
        <v>93</v>
      </c>
      <c r="AA1443" s="1" t="s">
        <v>7871</v>
      </c>
      <c r="AB1443" s="1">
        <v>150.0</v>
      </c>
      <c r="AC1443" s="1">
        <v>4.0</v>
      </c>
      <c r="AD1443" s="1">
        <v>30.0</v>
      </c>
      <c r="AE1443" s="1">
        <v>3.0</v>
      </c>
      <c r="AF1443" s="1" t="s">
        <v>313</v>
      </c>
      <c r="AG1443" s="1">
        <v>1.0</v>
      </c>
      <c r="AH1443" s="1">
        <v>4.0</v>
      </c>
      <c r="AI1443" s="1">
        <v>4.0</v>
      </c>
      <c r="AJ1443" s="1">
        <v>4.0</v>
      </c>
      <c r="AK1443" s="1">
        <v>4.0</v>
      </c>
      <c r="AL1443" s="1">
        <v>18.0</v>
      </c>
      <c r="AM1443" s="1">
        <v>10.0</v>
      </c>
      <c r="AN1443" s="1">
        <v>100.0</v>
      </c>
      <c r="AO1443" s="1">
        <v>10.0</v>
      </c>
      <c r="AP1443" s="1">
        <v>10.0</v>
      </c>
      <c r="AQ1443" s="1">
        <v>10.0</v>
      </c>
      <c r="AR1443" s="1">
        <v>10.0</v>
      </c>
      <c r="AS1443" s="1">
        <v>10.0</v>
      </c>
      <c r="AT1443" s="1">
        <v>10.0</v>
      </c>
      <c r="AU1443" s="1">
        <v>0.0</v>
      </c>
      <c r="AV1443" s="1" t="s">
        <v>117</v>
      </c>
      <c r="AW1443" s="1">
        <v>1.0</v>
      </c>
      <c r="AX1443" s="1">
        <v>1.0</v>
      </c>
      <c r="AY1443" s="1">
        <v>0.0</v>
      </c>
      <c r="AZ1443" s="1">
        <v>0.0</v>
      </c>
      <c r="BA1443" s="1">
        <v>0.79</v>
      </c>
      <c r="BB1443" s="1">
        <v>-1.0</v>
      </c>
      <c r="BC1443" s="1">
        <v>1.0</v>
      </c>
      <c r="BD1443" s="1">
        <v>-1.0</v>
      </c>
      <c r="BE1443" s="1">
        <v>-1.0</v>
      </c>
      <c r="BF1443" s="1">
        <v>-1.0</v>
      </c>
      <c r="BG1443" s="1">
        <v>-1.0</v>
      </c>
      <c r="BH1443" s="1">
        <v>1.0</v>
      </c>
      <c r="BI1443" s="1">
        <v>-1.0</v>
      </c>
      <c r="BJ1443" s="1">
        <v>1.0</v>
      </c>
      <c r="BK1443" s="1">
        <v>1.0</v>
      </c>
      <c r="BL1443" s="1">
        <v>1.0</v>
      </c>
      <c r="BM1443" s="1">
        <v>1.0</v>
      </c>
      <c r="BN1443" s="1">
        <v>-1.0</v>
      </c>
      <c r="BO1443" s="1">
        <v>-1.0</v>
      </c>
      <c r="BP1443" s="1">
        <v>-1.0</v>
      </c>
      <c r="BQ1443" s="1">
        <v>1.0</v>
      </c>
      <c r="BR1443" s="1">
        <v>-1.0</v>
      </c>
      <c r="BS1443" s="1">
        <v>-1.0</v>
      </c>
      <c r="BT1443" s="1">
        <v>-1.0</v>
      </c>
      <c r="BU1443" s="1">
        <v>1.0</v>
      </c>
      <c r="BV1443" s="1">
        <v>-1.0</v>
      </c>
      <c r="BW1443" s="1">
        <v>-1.0</v>
      </c>
      <c r="BX1443" s="1">
        <v>-1.0</v>
      </c>
      <c r="BY1443" s="1">
        <v>-1.0</v>
      </c>
      <c r="BZ1443" s="1">
        <v>1.0</v>
      </c>
      <c r="CA1443" s="1">
        <v>-1.0</v>
      </c>
      <c r="CB1443" s="1">
        <v>-1.0</v>
      </c>
      <c r="CC1443" s="1">
        <v>-1.0</v>
      </c>
      <c r="CD1443" s="1">
        <v>48609.0</v>
      </c>
    </row>
    <row r="1444">
      <c r="A1444" s="1">
        <v>3.5005701E7</v>
      </c>
      <c r="B1444" s="1" t="s">
        <v>7872</v>
      </c>
      <c r="C1444" s="1" t="s">
        <v>1937</v>
      </c>
      <c r="D1444" s="1" t="s">
        <v>7873</v>
      </c>
      <c r="E1444" s="1" t="s">
        <v>85</v>
      </c>
      <c r="F1444" s="1" t="s">
        <v>327</v>
      </c>
      <c r="H1444" s="1" t="s">
        <v>1940</v>
      </c>
      <c r="I1444" s="1">
        <v>2.19517861E8</v>
      </c>
      <c r="J1444" s="1">
        <v>43381.0</v>
      </c>
      <c r="K1444" s="1" t="s">
        <v>134</v>
      </c>
      <c r="L1444" s="1">
        <v>0.98</v>
      </c>
      <c r="M1444" s="1">
        <v>0.0</v>
      </c>
      <c r="N1444" s="1">
        <v>328.0</v>
      </c>
      <c r="O1444" s="1">
        <v>0.0</v>
      </c>
      <c r="P1444" s="1" t="s">
        <v>89</v>
      </c>
      <c r="Q1444" s="1" t="s">
        <v>2825</v>
      </c>
      <c r="R1444" s="1">
        <v>40.7473</v>
      </c>
      <c r="S1444" s="1">
        <v>-73.97603</v>
      </c>
      <c r="T1444" s="1" t="s">
        <v>91</v>
      </c>
      <c r="U1444" s="1" t="s">
        <v>92</v>
      </c>
      <c r="V1444" s="1">
        <v>4.0</v>
      </c>
      <c r="W1444" s="1">
        <v>1.0</v>
      </c>
      <c r="X1444" s="1">
        <v>1.0</v>
      </c>
      <c r="Y1444" s="1">
        <v>2.0</v>
      </c>
      <c r="Z1444" s="1" t="s">
        <v>93</v>
      </c>
      <c r="AA1444" s="1" t="s">
        <v>1941</v>
      </c>
      <c r="AB1444" s="1">
        <v>194.0</v>
      </c>
      <c r="AC1444" s="1">
        <v>2.0</v>
      </c>
      <c r="AD1444" s="1">
        <v>5.0</v>
      </c>
      <c r="AE1444" s="1">
        <v>29.0</v>
      </c>
      <c r="AF1444" s="1" t="s">
        <v>95</v>
      </c>
      <c r="AG1444" s="1">
        <v>1.0</v>
      </c>
      <c r="AH1444" s="1">
        <v>4.0</v>
      </c>
      <c r="AI1444" s="1">
        <v>24.0</v>
      </c>
      <c r="AJ1444" s="1">
        <v>54.0</v>
      </c>
      <c r="AK1444" s="1">
        <v>329.0</v>
      </c>
      <c r="AL1444" s="1">
        <v>0.0</v>
      </c>
      <c r="AM1444" s="1">
        <v>0.0</v>
      </c>
      <c r="AU1444" s="1">
        <v>1.0</v>
      </c>
      <c r="AV1444" s="1" t="s">
        <v>96</v>
      </c>
      <c r="AW1444" s="1">
        <v>327.0</v>
      </c>
      <c r="AX1444" s="1">
        <v>319.0</v>
      </c>
      <c r="AY1444" s="1">
        <v>8.0</v>
      </c>
      <c r="AZ1444" s="1">
        <v>0.0</v>
      </c>
      <c r="BB1444" s="1">
        <v>-1.0</v>
      </c>
      <c r="BC1444" s="1">
        <v>1.0</v>
      </c>
      <c r="BD1444" s="1">
        <v>-1.0</v>
      </c>
      <c r="BE1444" s="1">
        <v>1.0</v>
      </c>
      <c r="BF1444" s="1">
        <v>-1.0</v>
      </c>
      <c r="BG1444" s="1">
        <v>-1.0</v>
      </c>
      <c r="BH1444" s="1">
        <v>1.0</v>
      </c>
      <c r="BI1444" s="1">
        <v>-1.0</v>
      </c>
      <c r="BJ1444" s="1">
        <v>1.0</v>
      </c>
      <c r="BK1444" s="1">
        <v>1.0</v>
      </c>
      <c r="BL1444" s="1">
        <v>1.0</v>
      </c>
      <c r="BM1444" s="1">
        <v>1.0</v>
      </c>
      <c r="BN1444" s="1">
        <v>1.0</v>
      </c>
      <c r="BO1444" s="1">
        <v>1.0</v>
      </c>
      <c r="BP1444" s="1">
        <v>-1.0</v>
      </c>
      <c r="BQ1444" s="1">
        <v>-1.0</v>
      </c>
      <c r="BR1444" s="1">
        <v>-1.0</v>
      </c>
      <c r="BS1444" s="1">
        <v>1.0</v>
      </c>
      <c r="BT1444" s="1">
        <v>-1.0</v>
      </c>
      <c r="BU1444" s="1">
        <v>1.0</v>
      </c>
      <c r="BV1444" s="1">
        <v>1.0</v>
      </c>
      <c r="BW1444" s="1">
        <v>1.0</v>
      </c>
      <c r="BX1444" s="1">
        <v>-1.0</v>
      </c>
      <c r="BY1444" s="1">
        <v>-1.0</v>
      </c>
      <c r="BZ1444" s="1">
        <v>-1.0</v>
      </c>
      <c r="CA1444" s="1">
        <v>-1.0</v>
      </c>
      <c r="CB1444" s="1">
        <v>-1.0</v>
      </c>
      <c r="CC1444" s="1">
        <v>-1.0</v>
      </c>
      <c r="CD1444" s="1">
        <v>48614.0</v>
      </c>
    </row>
    <row r="1445">
      <c r="A1445" s="1">
        <v>3.1853354E7</v>
      </c>
      <c r="B1445" s="1" t="s">
        <v>7874</v>
      </c>
      <c r="C1445" s="1" t="s">
        <v>7875</v>
      </c>
      <c r="D1445" s="1" t="s">
        <v>7876</v>
      </c>
      <c r="E1445" s="1" t="s">
        <v>85</v>
      </c>
      <c r="F1445" s="1" t="s">
        <v>7877</v>
      </c>
      <c r="G1445" s="1" t="s">
        <v>7878</v>
      </c>
      <c r="H1445" s="2" t="str">
        <f>- clean Up after yourself please, shoes off inside, no SMOKING cigarettes, be respectful please</f>
        <v>#ERROR!</v>
      </c>
      <c r="I1445" s="1">
        <v>1.2470243E7</v>
      </c>
      <c r="J1445" s="1">
        <v>41692.0</v>
      </c>
      <c r="M1445" s="1">
        <v>0.0</v>
      </c>
      <c r="N1445" s="1">
        <v>1.0</v>
      </c>
      <c r="O1445" s="1">
        <v>0.0</v>
      </c>
      <c r="P1445" s="1" t="s">
        <v>123</v>
      </c>
      <c r="Q1445" s="1" t="s">
        <v>519</v>
      </c>
      <c r="R1445" s="1">
        <v>40.69713</v>
      </c>
      <c r="S1445" s="1">
        <v>-73.93035</v>
      </c>
      <c r="T1445" s="1" t="s">
        <v>144</v>
      </c>
      <c r="U1445" s="1" t="s">
        <v>113</v>
      </c>
      <c r="V1445" s="1">
        <v>1.0</v>
      </c>
      <c r="W1445" s="1">
        <v>1.0</v>
      </c>
      <c r="X1445" s="1">
        <v>1.0</v>
      </c>
      <c r="Y1445" s="1">
        <v>1.0</v>
      </c>
      <c r="Z1445" s="1" t="s">
        <v>93</v>
      </c>
      <c r="AA1445" s="1" t="s">
        <v>7879</v>
      </c>
      <c r="AB1445" s="1">
        <v>50.0</v>
      </c>
      <c r="AC1445" s="1">
        <v>1.0</v>
      </c>
      <c r="AD1445" s="1">
        <v>0.0</v>
      </c>
      <c r="AE1445" s="1">
        <v>15.0</v>
      </c>
      <c r="AF1445" s="1" t="s">
        <v>302</v>
      </c>
      <c r="AG1445" s="1">
        <v>1.0</v>
      </c>
      <c r="AH1445" s="1">
        <v>0.0</v>
      </c>
      <c r="AI1445" s="1">
        <v>0.0</v>
      </c>
      <c r="AJ1445" s="1">
        <v>0.0</v>
      </c>
      <c r="AK1445" s="1">
        <v>0.0</v>
      </c>
      <c r="AL1445" s="1">
        <v>0.0</v>
      </c>
      <c r="AM1445" s="1">
        <v>0.0</v>
      </c>
      <c r="AU1445" s="1">
        <v>0.0</v>
      </c>
      <c r="AV1445" s="1" t="s">
        <v>105</v>
      </c>
      <c r="AW1445" s="1">
        <v>1.0</v>
      </c>
      <c r="AX1445" s="1">
        <v>0.0</v>
      </c>
      <c r="AY1445" s="1">
        <v>1.0</v>
      </c>
      <c r="AZ1445" s="1">
        <v>0.0</v>
      </c>
      <c r="BB1445" s="1">
        <v>1.0</v>
      </c>
      <c r="BC1445" s="1">
        <v>-1.0</v>
      </c>
      <c r="BD1445" s="1">
        <v>-1.0</v>
      </c>
      <c r="BE1445" s="1">
        <v>-1.0</v>
      </c>
      <c r="BF1445" s="1">
        <v>-1.0</v>
      </c>
      <c r="BG1445" s="1">
        <v>-1.0</v>
      </c>
      <c r="BH1445" s="1">
        <v>-1.0</v>
      </c>
      <c r="BI1445" s="1">
        <v>-1.0</v>
      </c>
      <c r="BJ1445" s="1">
        <v>-1.0</v>
      </c>
      <c r="BK1445" s="1">
        <v>-1.0</v>
      </c>
      <c r="BL1445" s="1">
        <v>-1.0</v>
      </c>
      <c r="BM1445" s="1">
        <v>-1.0</v>
      </c>
      <c r="BN1445" s="1">
        <v>-1.0</v>
      </c>
      <c r="BO1445" s="1">
        <v>-1.0</v>
      </c>
      <c r="BP1445" s="1">
        <v>-1.0</v>
      </c>
      <c r="BQ1445" s="1">
        <v>-1.0</v>
      </c>
      <c r="BR1445" s="1">
        <v>-1.0</v>
      </c>
      <c r="BS1445" s="1">
        <v>-1.0</v>
      </c>
      <c r="BT1445" s="1">
        <v>-1.0</v>
      </c>
      <c r="BU1445" s="1">
        <v>1.0</v>
      </c>
      <c r="BV1445" s="1">
        <v>-1.0</v>
      </c>
      <c r="BW1445" s="1">
        <v>-1.0</v>
      </c>
      <c r="BX1445" s="1">
        <v>-1.0</v>
      </c>
      <c r="BY1445" s="1">
        <v>-1.0</v>
      </c>
      <c r="BZ1445" s="1">
        <v>-1.0</v>
      </c>
      <c r="CA1445" s="1">
        <v>-1.0</v>
      </c>
      <c r="CB1445" s="1">
        <v>-1.0</v>
      </c>
      <c r="CC1445" s="1">
        <v>-1.0</v>
      </c>
      <c r="CD1445" s="1">
        <v>48746.0</v>
      </c>
    </row>
    <row r="1446">
      <c r="A1446" s="1">
        <v>2.1249456E7</v>
      </c>
      <c r="B1446" s="1" t="s">
        <v>7880</v>
      </c>
      <c r="C1446" s="1" t="s">
        <v>7881</v>
      </c>
      <c r="D1446" s="1" t="s">
        <v>7882</v>
      </c>
      <c r="E1446" s="1" t="s">
        <v>85</v>
      </c>
      <c r="F1446" s="1" t="s">
        <v>7883</v>
      </c>
      <c r="G1446" s="1" t="s">
        <v>7884</v>
      </c>
      <c r="I1446" s="1">
        <v>1.0653881E7</v>
      </c>
      <c r="J1446" s="1">
        <v>42339.0</v>
      </c>
      <c r="M1446" s="1">
        <v>0.0</v>
      </c>
      <c r="N1446" s="1">
        <v>2.0</v>
      </c>
      <c r="O1446" s="1">
        <v>1.0</v>
      </c>
      <c r="P1446" s="1" t="s">
        <v>123</v>
      </c>
      <c r="Q1446" s="1" t="s">
        <v>450</v>
      </c>
      <c r="R1446" s="1">
        <v>40.67059</v>
      </c>
      <c r="S1446" s="1">
        <v>-73.98621</v>
      </c>
      <c r="T1446" s="1" t="s">
        <v>91</v>
      </c>
      <c r="U1446" s="1" t="s">
        <v>92</v>
      </c>
      <c r="V1446" s="1">
        <v>4.0</v>
      </c>
      <c r="W1446" s="1">
        <v>1.0</v>
      </c>
      <c r="X1446" s="1">
        <v>2.0</v>
      </c>
      <c r="Y1446" s="1">
        <v>3.0</v>
      </c>
      <c r="Z1446" s="1" t="s">
        <v>93</v>
      </c>
      <c r="AA1446" s="1" t="s">
        <v>7885</v>
      </c>
      <c r="AB1446" s="1">
        <v>150.0</v>
      </c>
      <c r="AC1446" s="1">
        <v>2.0</v>
      </c>
      <c r="AD1446" s="1">
        <v>30.0</v>
      </c>
      <c r="AE1446" s="1">
        <v>2.0</v>
      </c>
      <c r="AF1446" s="1" t="s">
        <v>378</v>
      </c>
      <c r="AG1446" s="1">
        <v>1.0</v>
      </c>
      <c r="AH1446" s="1">
        <v>0.0</v>
      </c>
      <c r="AI1446" s="1">
        <v>0.0</v>
      </c>
      <c r="AJ1446" s="1">
        <v>0.0</v>
      </c>
      <c r="AK1446" s="1">
        <v>0.0</v>
      </c>
      <c r="AL1446" s="1">
        <v>2.0</v>
      </c>
      <c r="AM1446" s="1">
        <v>0.0</v>
      </c>
      <c r="AN1446" s="1">
        <v>100.0</v>
      </c>
      <c r="AO1446" s="1">
        <v>10.0</v>
      </c>
      <c r="AP1446" s="1">
        <v>9.0</v>
      </c>
      <c r="AQ1446" s="1">
        <v>10.0</v>
      </c>
      <c r="AR1446" s="1">
        <v>10.0</v>
      </c>
      <c r="AS1446" s="1">
        <v>10.0</v>
      </c>
      <c r="AT1446" s="1">
        <v>9.0</v>
      </c>
      <c r="AU1446" s="1">
        <v>1.0</v>
      </c>
      <c r="AV1446" s="1" t="s">
        <v>105</v>
      </c>
      <c r="AW1446" s="1">
        <v>2.0</v>
      </c>
      <c r="AX1446" s="1">
        <v>1.0</v>
      </c>
      <c r="AY1446" s="1">
        <v>1.0</v>
      </c>
      <c r="AZ1446" s="1">
        <v>0.0</v>
      </c>
      <c r="BA1446" s="1">
        <v>0.1</v>
      </c>
      <c r="BB1446" s="1">
        <v>-1.0</v>
      </c>
      <c r="BC1446" s="1">
        <v>-1.0</v>
      </c>
      <c r="BD1446" s="1">
        <v>-1.0</v>
      </c>
      <c r="BE1446" s="1">
        <v>-1.0</v>
      </c>
      <c r="BF1446" s="1">
        <v>-1.0</v>
      </c>
      <c r="BG1446" s="1">
        <v>-1.0</v>
      </c>
      <c r="BH1446" s="1">
        <v>-1.0</v>
      </c>
      <c r="BI1446" s="1">
        <v>1.0</v>
      </c>
      <c r="BJ1446" s="1">
        <v>-1.0</v>
      </c>
      <c r="BK1446" s="1">
        <v>-1.0</v>
      </c>
      <c r="BL1446" s="1">
        <v>-1.0</v>
      </c>
      <c r="BM1446" s="1">
        <v>-1.0</v>
      </c>
      <c r="BN1446" s="1">
        <v>-1.0</v>
      </c>
      <c r="BO1446" s="1">
        <v>-1.0</v>
      </c>
      <c r="BP1446" s="1">
        <v>-1.0</v>
      </c>
      <c r="BQ1446" s="1">
        <v>-1.0</v>
      </c>
      <c r="BR1446" s="1">
        <v>-1.0</v>
      </c>
      <c r="BS1446" s="1">
        <v>-1.0</v>
      </c>
      <c r="BT1446" s="1">
        <v>-1.0</v>
      </c>
      <c r="BU1446" s="1">
        <v>1.0</v>
      </c>
      <c r="BV1446" s="1">
        <v>-1.0</v>
      </c>
      <c r="BW1446" s="1">
        <v>-1.0</v>
      </c>
      <c r="BX1446" s="1">
        <v>1.0</v>
      </c>
      <c r="BY1446" s="1">
        <v>-1.0</v>
      </c>
      <c r="BZ1446" s="1">
        <v>-1.0</v>
      </c>
      <c r="CA1446" s="1">
        <v>-1.0</v>
      </c>
      <c r="CB1446" s="1">
        <v>-1.0</v>
      </c>
      <c r="CC1446" s="1">
        <v>-1.0</v>
      </c>
      <c r="CD1446" s="1">
        <v>48757.0</v>
      </c>
    </row>
    <row r="1447">
      <c r="A1447" s="1">
        <v>3.5486871E7</v>
      </c>
      <c r="B1447" s="1" t="s">
        <v>7886</v>
      </c>
      <c r="C1447" s="1" t="s">
        <v>7887</v>
      </c>
      <c r="D1447" s="1" t="s">
        <v>7888</v>
      </c>
      <c r="E1447" s="1" t="s">
        <v>85</v>
      </c>
      <c r="G1447" s="1" t="s">
        <v>7889</v>
      </c>
      <c r="I1447" s="1">
        <v>2.08230311E8</v>
      </c>
      <c r="J1447" s="1">
        <v>43320.0</v>
      </c>
      <c r="K1447" s="1" t="s">
        <v>88</v>
      </c>
      <c r="L1447" s="1">
        <v>0.96</v>
      </c>
      <c r="M1447" s="1">
        <v>0.0</v>
      </c>
      <c r="N1447" s="1">
        <v>1.0</v>
      </c>
      <c r="O1447" s="1">
        <v>0.0</v>
      </c>
      <c r="P1447" s="1" t="s">
        <v>89</v>
      </c>
      <c r="Q1447" s="1" t="s">
        <v>90</v>
      </c>
      <c r="R1447" s="1">
        <v>40.83833</v>
      </c>
      <c r="S1447" s="1">
        <v>-73.94539</v>
      </c>
      <c r="T1447" s="1" t="s">
        <v>91</v>
      </c>
      <c r="U1447" s="1" t="s">
        <v>113</v>
      </c>
      <c r="V1447" s="1">
        <v>1.0</v>
      </c>
      <c r="W1447" s="1">
        <v>1.0</v>
      </c>
      <c r="X1447" s="1">
        <v>1.0</v>
      </c>
      <c r="Y1447" s="1">
        <v>1.0</v>
      </c>
      <c r="Z1447" s="1" t="s">
        <v>93</v>
      </c>
      <c r="AA1447" s="1" t="s">
        <v>7890</v>
      </c>
      <c r="AB1447" s="1">
        <v>34.0</v>
      </c>
      <c r="AC1447" s="1">
        <v>1.0</v>
      </c>
      <c r="AD1447" s="1">
        <v>0.0</v>
      </c>
      <c r="AE1447" s="1">
        <v>1.0</v>
      </c>
      <c r="AF1447" s="1" t="s">
        <v>341</v>
      </c>
      <c r="AG1447" s="1">
        <v>1.0</v>
      </c>
      <c r="AH1447" s="1">
        <v>0.0</v>
      </c>
      <c r="AI1447" s="1">
        <v>2.0</v>
      </c>
      <c r="AJ1447" s="1">
        <v>18.0</v>
      </c>
      <c r="AK1447" s="1">
        <v>278.0</v>
      </c>
      <c r="AL1447" s="1">
        <v>2.0</v>
      </c>
      <c r="AM1447" s="1">
        <v>2.0</v>
      </c>
      <c r="AN1447" s="1">
        <v>100.0</v>
      </c>
      <c r="AO1447" s="1">
        <v>10.0</v>
      </c>
      <c r="AP1447" s="1">
        <v>10.0</v>
      </c>
      <c r="AQ1447" s="1">
        <v>9.0</v>
      </c>
      <c r="AR1447" s="1">
        <v>10.0</v>
      </c>
      <c r="AS1447" s="1">
        <v>10.0</v>
      </c>
      <c r="AT1447" s="1">
        <v>10.0</v>
      </c>
      <c r="AU1447" s="1">
        <v>0.0</v>
      </c>
      <c r="AV1447" s="1" t="s">
        <v>105</v>
      </c>
      <c r="AW1447" s="1">
        <v>1.0</v>
      </c>
      <c r="AX1447" s="1">
        <v>0.0</v>
      </c>
      <c r="AY1447" s="1">
        <v>1.0</v>
      </c>
      <c r="AZ1447" s="1">
        <v>0.0</v>
      </c>
      <c r="BA1447" s="1">
        <v>2.0</v>
      </c>
      <c r="BB1447" s="1">
        <v>-1.0</v>
      </c>
      <c r="BC1447" s="1">
        <v>-1.0</v>
      </c>
      <c r="BD1447" s="1">
        <v>-1.0</v>
      </c>
      <c r="BE1447" s="1">
        <v>-1.0</v>
      </c>
      <c r="BF1447" s="1">
        <v>-1.0</v>
      </c>
      <c r="BG1447" s="1">
        <v>-1.0</v>
      </c>
      <c r="BH1447" s="1">
        <v>-1.0</v>
      </c>
      <c r="BI1447" s="1">
        <v>-1.0</v>
      </c>
      <c r="BJ1447" s="1">
        <v>-1.0</v>
      </c>
      <c r="BK1447" s="1">
        <v>-1.0</v>
      </c>
      <c r="BL1447" s="1">
        <v>-1.0</v>
      </c>
      <c r="BM1447" s="1">
        <v>-1.0</v>
      </c>
      <c r="BN1447" s="1">
        <v>1.0</v>
      </c>
      <c r="BO1447" s="1">
        <v>-1.0</v>
      </c>
      <c r="BP1447" s="1">
        <v>-1.0</v>
      </c>
      <c r="BQ1447" s="1">
        <v>-1.0</v>
      </c>
      <c r="BR1447" s="1">
        <v>-1.0</v>
      </c>
      <c r="BS1447" s="1">
        <v>-1.0</v>
      </c>
      <c r="BT1447" s="1">
        <v>-1.0</v>
      </c>
      <c r="BU1447" s="1">
        <v>1.0</v>
      </c>
      <c r="BV1447" s="1">
        <v>-1.0</v>
      </c>
      <c r="BW1447" s="1">
        <v>1.0</v>
      </c>
      <c r="BX1447" s="1">
        <v>-1.0</v>
      </c>
      <c r="BY1447" s="1">
        <v>-1.0</v>
      </c>
      <c r="BZ1447" s="1">
        <v>-1.0</v>
      </c>
      <c r="CA1447" s="1">
        <v>1.0</v>
      </c>
      <c r="CB1447" s="1">
        <v>-1.0</v>
      </c>
      <c r="CC1447" s="1">
        <v>1.0</v>
      </c>
      <c r="CD1447" s="1">
        <v>48769.0</v>
      </c>
    </row>
    <row r="1448">
      <c r="A1448" s="1">
        <v>2.5572892E7</v>
      </c>
      <c r="B1448" s="1" t="s">
        <v>7891</v>
      </c>
      <c r="C1448" s="1" t="s">
        <v>7892</v>
      </c>
      <c r="D1448" s="1" t="s">
        <v>7893</v>
      </c>
      <c r="E1448" s="1" t="s">
        <v>85</v>
      </c>
      <c r="F1448" s="1" t="s">
        <v>3829</v>
      </c>
      <c r="H1448" s="1" t="s">
        <v>1940</v>
      </c>
      <c r="I1448" s="1">
        <v>1.2243051E7</v>
      </c>
      <c r="J1448" s="1">
        <v>41684.0</v>
      </c>
      <c r="K1448" s="1" t="s">
        <v>134</v>
      </c>
      <c r="L1448" s="1">
        <v>0.99</v>
      </c>
      <c r="M1448" s="1">
        <v>0.0</v>
      </c>
      <c r="N1448" s="1">
        <v>1070.0</v>
      </c>
      <c r="O1448" s="1">
        <v>0.0</v>
      </c>
      <c r="P1448" s="1" t="s">
        <v>89</v>
      </c>
      <c r="Q1448" s="1" t="s">
        <v>90</v>
      </c>
      <c r="R1448" s="1">
        <v>40.74472</v>
      </c>
      <c r="S1448" s="1">
        <v>-73.97205</v>
      </c>
      <c r="T1448" s="1" t="s">
        <v>91</v>
      </c>
      <c r="U1448" s="1" t="s">
        <v>92</v>
      </c>
      <c r="V1448" s="1">
        <v>2.0</v>
      </c>
      <c r="W1448" s="1">
        <v>1.0</v>
      </c>
      <c r="X1448" s="1">
        <v>1.0</v>
      </c>
      <c r="Y1448" s="1">
        <v>1.0</v>
      </c>
      <c r="Z1448" s="1" t="s">
        <v>93</v>
      </c>
      <c r="AA1448" s="1" t="s">
        <v>1941</v>
      </c>
      <c r="AB1448" s="1">
        <v>177.0</v>
      </c>
      <c r="AC1448" s="1">
        <v>2.0</v>
      </c>
      <c r="AD1448" s="1">
        <v>5.0</v>
      </c>
      <c r="AE1448" s="1">
        <v>29.0</v>
      </c>
      <c r="AF1448" s="1" t="s">
        <v>95</v>
      </c>
      <c r="AG1448" s="1">
        <v>1.0</v>
      </c>
      <c r="AH1448" s="1">
        <v>0.0</v>
      </c>
      <c r="AI1448" s="1">
        <v>21.0</v>
      </c>
      <c r="AJ1448" s="1">
        <v>21.0</v>
      </c>
      <c r="AK1448" s="1">
        <v>58.0</v>
      </c>
      <c r="AL1448" s="1">
        <v>1.0</v>
      </c>
      <c r="AM1448" s="1">
        <v>1.0</v>
      </c>
      <c r="AN1448" s="1">
        <v>100.0</v>
      </c>
      <c r="AO1448" s="1">
        <v>10.0</v>
      </c>
      <c r="AP1448" s="1">
        <v>10.0</v>
      </c>
      <c r="AQ1448" s="1">
        <v>10.0</v>
      </c>
      <c r="AR1448" s="1">
        <v>10.0</v>
      </c>
      <c r="AS1448" s="1">
        <v>8.0</v>
      </c>
      <c r="AT1448" s="1">
        <v>8.0</v>
      </c>
      <c r="AU1448" s="1">
        <v>1.0</v>
      </c>
      <c r="AV1448" s="1" t="s">
        <v>96</v>
      </c>
      <c r="AW1448" s="1">
        <v>96.0</v>
      </c>
      <c r="AX1448" s="1">
        <v>96.0</v>
      </c>
      <c r="AY1448" s="1">
        <v>0.0</v>
      </c>
      <c r="AZ1448" s="1">
        <v>0.0</v>
      </c>
      <c r="BA1448" s="1">
        <v>0.3</v>
      </c>
      <c r="BB1448" s="1">
        <v>-1.0</v>
      </c>
      <c r="BC1448" s="1">
        <v>1.0</v>
      </c>
      <c r="BD1448" s="1">
        <v>-1.0</v>
      </c>
      <c r="BE1448" s="1">
        <v>1.0</v>
      </c>
      <c r="BF1448" s="1">
        <v>-1.0</v>
      </c>
      <c r="BG1448" s="1">
        <v>-1.0</v>
      </c>
      <c r="BH1448" s="1">
        <v>1.0</v>
      </c>
      <c r="BI1448" s="1">
        <v>-1.0</v>
      </c>
      <c r="BJ1448" s="1">
        <v>1.0</v>
      </c>
      <c r="BK1448" s="1">
        <v>1.0</v>
      </c>
      <c r="BL1448" s="1">
        <v>1.0</v>
      </c>
      <c r="BM1448" s="1">
        <v>1.0</v>
      </c>
      <c r="BN1448" s="1">
        <v>1.0</v>
      </c>
      <c r="BO1448" s="1">
        <v>1.0</v>
      </c>
      <c r="BP1448" s="1">
        <v>-1.0</v>
      </c>
      <c r="BQ1448" s="1">
        <v>-1.0</v>
      </c>
      <c r="BR1448" s="1">
        <v>-1.0</v>
      </c>
      <c r="BS1448" s="1">
        <v>1.0</v>
      </c>
      <c r="BT1448" s="1">
        <v>-1.0</v>
      </c>
      <c r="BU1448" s="1">
        <v>1.0</v>
      </c>
      <c r="BV1448" s="1">
        <v>1.0</v>
      </c>
      <c r="BW1448" s="1">
        <v>1.0</v>
      </c>
      <c r="BX1448" s="1">
        <v>-1.0</v>
      </c>
      <c r="BY1448" s="1">
        <v>-1.0</v>
      </c>
      <c r="BZ1448" s="1">
        <v>-1.0</v>
      </c>
      <c r="CA1448" s="1">
        <v>-1.0</v>
      </c>
      <c r="CB1448" s="1">
        <v>-1.0</v>
      </c>
      <c r="CC1448" s="1">
        <v>-1.0</v>
      </c>
      <c r="CD1448" s="1">
        <v>48896.0</v>
      </c>
    </row>
    <row r="1449">
      <c r="A1449" s="1">
        <v>3.0128919E7</v>
      </c>
      <c r="B1449" s="1" t="s">
        <v>7894</v>
      </c>
      <c r="C1449" s="1" t="s">
        <v>7895</v>
      </c>
      <c r="D1449" s="1" t="s">
        <v>7896</v>
      </c>
      <c r="E1449" s="1" t="s">
        <v>85</v>
      </c>
      <c r="F1449" s="1" t="s">
        <v>7897</v>
      </c>
      <c r="I1449" s="1">
        <v>2.2639126E8</v>
      </c>
      <c r="J1449" s="1">
        <v>43422.0</v>
      </c>
      <c r="K1449" s="1" t="s">
        <v>134</v>
      </c>
      <c r="L1449" s="1">
        <v>1.0</v>
      </c>
      <c r="M1449" s="1">
        <v>0.0</v>
      </c>
      <c r="N1449" s="1">
        <v>1.0</v>
      </c>
      <c r="O1449" s="1">
        <v>0.0</v>
      </c>
      <c r="P1449" s="1" t="s">
        <v>89</v>
      </c>
      <c r="Q1449" s="1" t="s">
        <v>90</v>
      </c>
      <c r="R1449" s="1">
        <v>40.74079</v>
      </c>
      <c r="S1449" s="1">
        <v>-74.00383</v>
      </c>
      <c r="T1449" s="1" t="s">
        <v>91</v>
      </c>
      <c r="U1449" s="1" t="s">
        <v>92</v>
      </c>
      <c r="V1449" s="1">
        <v>3.0</v>
      </c>
      <c r="W1449" s="1">
        <v>1.0</v>
      </c>
      <c r="X1449" s="1">
        <v>1.0</v>
      </c>
      <c r="Y1449" s="1">
        <v>1.0</v>
      </c>
      <c r="Z1449" s="1" t="s">
        <v>93</v>
      </c>
      <c r="AA1449" s="1" t="s">
        <v>7898</v>
      </c>
      <c r="AB1449" s="1">
        <v>250.0</v>
      </c>
      <c r="AC1449" s="1">
        <v>1.0</v>
      </c>
      <c r="AD1449" s="1">
        <v>0.0</v>
      </c>
      <c r="AE1449" s="1">
        <v>3.0</v>
      </c>
      <c r="AF1449" s="1" t="s">
        <v>137</v>
      </c>
      <c r="AG1449" s="1">
        <v>1.0</v>
      </c>
      <c r="AH1449" s="1">
        <v>13.0</v>
      </c>
      <c r="AI1449" s="1">
        <v>31.0</v>
      </c>
      <c r="AJ1449" s="1">
        <v>49.0</v>
      </c>
      <c r="AK1449" s="1">
        <v>49.0</v>
      </c>
      <c r="AL1449" s="1">
        <v>4.0</v>
      </c>
      <c r="AM1449" s="1">
        <v>4.0</v>
      </c>
      <c r="AN1449" s="1">
        <v>95.0</v>
      </c>
      <c r="AO1449" s="1">
        <v>10.0</v>
      </c>
      <c r="AP1449" s="1">
        <v>9.0</v>
      </c>
      <c r="AQ1449" s="1">
        <v>10.0</v>
      </c>
      <c r="AR1449" s="1">
        <v>10.0</v>
      </c>
      <c r="AS1449" s="1">
        <v>10.0</v>
      </c>
      <c r="AT1449" s="1">
        <v>10.0</v>
      </c>
      <c r="AU1449" s="1">
        <v>1.0</v>
      </c>
      <c r="AV1449" s="1" t="s">
        <v>96</v>
      </c>
      <c r="AW1449" s="1">
        <v>1.0</v>
      </c>
      <c r="AX1449" s="1">
        <v>1.0</v>
      </c>
      <c r="AY1449" s="1">
        <v>0.0</v>
      </c>
      <c r="AZ1449" s="1">
        <v>0.0</v>
      </c>
      <c r="BA1449" s="1">
        <v>0.63</v>
      </c>
      <c r="BB1449" s="1">
        <v>-1.0</v>
      </c>
      <c r="BC1449" s="1">
        <v>-1.0</v>
      </c>
      <c r="BD1449" s="1">
        <v>-1.0</v>
      </c>
      <c r="BE1449" s="1">
        <v>-1.0</v>
      </c>
      <c r="BF1449" s="1">
        <v>-1.0</v>
      </c>
      <c r="BG1449" s="1">
        <v>-1.0</v>
      </c>
      <c r="BH1449" s="1">
        <v>-1.0</v>
      </c>
      <c r="BI1449" s="1">
        <v>1.0</v>
      </c>
      <c r="BJ1449" s="1">
        <v>1.0</v>
      </c>
      <c r="BK1449" s="1">
        <v>1.0</v>
      </c>
      <c r="BL1449" s="1">
        <v>1.0</v>
      </c>
      <c r="BM1449" s="1">
        <v>-1.0</v>
      </c>
      <c r="BN1449" s="1">
        <v>-1.0</v>
      </c>
      <c r="BO1449" s="1">
        <v>-1.0</v>
      </c>
      <c r="BP1449" s="1">
        <v>-1.0</v>
      </c>
      <c r="BQ1449" s="1">
        <v>-1.0</v>
      </c>
      <c r="BR1449" s="1">
        <v>-1.0</v>
      </c>
      <c r="BS1449" s="1">
        <v>-1.0</v>
      </c>
      <c r="BT1449" s="1">
        <v>-1.0</v>
      </c>
      <c r="BU1449" s="1">
        <v>1.0</v>
      </c>
      <c r="BV1449" s="1">
        <v>1.0</v>
      </c>
      <c r="BW1449" s="1">
        <v>-1.0</v>
      </c>
      <c r="BX1449" s="1">
        <v>1.0</v>
      </c>
      <c r="BY1449" s="1">
        <v>-1.0</v>
      </c>
      <c r="BZ1449" s="1">
        <v>-1.0</v>
      </c>
      <c r="CA1449" s="1">
        <v>-1.0</v>
      </c>
      <c r="CB1449" s="1">
        <v>-1.0</v>
      </c>
      <c r="CC1449" s="1">
        <v>-1.0</v>
      </c>
      <c r="CD1449" s="1">
        <v>48980.0</v>
      </c>
    </row>
    <row r="1450">
      <c r="A1450" s="1">
        <v>2.2142447E7</v>
      </c>
      <c r="B1450" s="1" t="s">
        <v>7899</v>
      </c>
      <c r="C1450" s="1" t="s">
        <v>7900</v>
      </c>
      <c r="D1450" s="1" t="s">
        <v>7901</v>
      </c>
      <c r="E1450" s="1" t="s">
        <v>85</v>
      </c>
      <c r="F1450" s="1" t="s">
        <v>7902</v>
      </c>
      <c r="G1450" s="1" t="s">
        <v>7903</v>
      </c>
      <c r="H1450" s="2" t="str">
        <f>- no shoes in The house - please smoke outside on The TERRACE Only</f>
        <v>#ERROR!</v>
      </c>
      <c r="I1450" s="1">
        <v>1694701.0</v>
      </c>
      <c r="J1450" s="1">
        <v>40942.0</v>
      </c>
      <c r="M1450" s="1">
        <v>0.0</v>
      </c>
      <c r="N1450" s="1">
        <v>1.0</v>
      </c>
      <c r="O1450" s="1">
        <v>1.0</v>
      </c>
      <c r="P1450" s="1" t="s">
        <v>89</v>
      </c>
      <c r="Q1450" s="1" t="s">
        <v>90</v>
      </c>
      <c r="R1450" s="1">
        <v>40.73989</v>
      </c>
      <c r="S1450" s="1">
        <v>-73.99863</v>
      </c>
      <c r="T1450" s="1" t="s">
        <v>91</v>
      </c>
      <c r="U1450" s="1" t="s">
        <v>92</v>
      </c>
      <c r="V1450" s="1">
        <v>4.0</v>
      </c>
      <c r="W1450" s="1">
        <v>2.0</v>
      </c>
      <c r="X1450" s="1">
        <v>2.0</v>
      </c>
      <c r="Y1450" s="1">
        <v>4.0</v>
      </c>
      <c r="Z1450" s="1" t="s">
        <v>93</v>
      </c>
      <c r="AA1450" s="1" t="s">
        <v>7904</v>
      </c>
      <c r="AB1450" s="1">
        <v>485.0</v>
      </c>
      <c r="AC1450" s="1">
        <v>1.0</v>
      </c>
      <c r="AD1450" s="1">
        <v>0.0</v>
      </c>
      <c r="AE1450" s="1">
        <v>4.0</v>
      </c>
      <c r="AF1450" s="1" t="s">
        <v>521</v>
      </c>
      <c r="AG1450" s="1">
        <v>1.0</v>
      </c>
      <c r="AH1450" s="1">
        <v>0.0</v>
      </c>
      <c r="AI1450" s="1">
        <v>0.0</v>
      </c>
      <c r="AJ1450" s="1">
        <v>0.0</v>
      </c>
      <c r="AK1450" s="1">
        <v>0.0</v>
      </c>
      <c r="AL1450" s="1">
        <v>1.0</v>
      </c>
      <c r="AM1450" s="1">
        <v>0.0</v>
      </c>
      <c r="AN1450" s="1">
        <v>100.0</v>
      </c>
      <c r="AO1450" s="1">
        <v>10.0</v>
      </c>
      <c r="AP1450" s="1">
        <v>8.0</v>
      </c>
      <c r="AQ1450" s="1">
        <v>10.0</v>
      </c>
      <c r="AR1450" s="1">
        <v>10.0</v>
      </c>
      <c r="AS1450" s="1">
        <v>10.0</v>
      </c>
      <c r="AT1450" s="1">
        <v>8.0</v>
      </c>
      <c r="AU1450" s="1">
        <v>0.0</v>
      </c>
      <c r="AV1450" s="1" t="s">
        <v>117</v>
      </c>
      <c r="AW1450" s="1">
        <v>1.0</v>
      </c>
      <c r="AX1450" s="1">
        <v>1.0</v>
      </c>
      <c r="AY1450" s="1">
        <v>0.0</v>
      </c>
      <c r="AZ1450" s="1">
        <v>0.0</v>
      </c>
      <c r="BA1450" s="1">
        <v>0.05</v>
      </c>
      <c r="BB1450" s="1">
        <v>-1.0</v>
      </c>
      <c r="BC1450" s="1">
        <v>1.0</v>
      </c>
      <c r="BD1450" s="1">
        <v>-1.0</v>
      </c>
      <c r="BE1450" s="1">
        <v>-1.0</v>
      </c>
      <c r="BF1450" s="1">
        <v>-1.0</v>
      </c>
      <c r="BG1450" s="1">
        <v>-1.0</v>
      </c>
      <c r="BH1450" s="1">
        <v>-1.0</v>
      </c>
      <c r="BI1450" s="1">
        <v>-1.0</v>
      </c>
      <c r="BJ1450" s="1">
        <v>1.0</v>
      </c>
      <c r="BK1450" s="1">
        <v>-1.0</v>
      </c>
      <c r="BL1450" s="1">
        <v>-1.0</v>
      </c>
      <c r="BM1450" s="1">
        <v>1.0</v>
      </c>
      <c r="BN1450" s="1">
        <v>1.0</v>
      </c>
      <c r="BO1450" s="1">
        <v>-1.0</v>
      </c>
      <c r="BP1450" s="1">
        <v>1.0</v>
      </c>
      <c r="BQ1450" s="1">
        <v>-1.0</v>
      </c>
      <c r="BR1450" s="1">
        <v>-1.0</v>
      </c>
      <c r="BS1450" s="1">
        <v>-1.0</v>
      </c>
      <c r="BT1450" s="1">
        <v>-1.0</v>
      </c>
      <c r="BU1450" s="1">
        <v>1.0</v>
      </c>
      <c r="BV1450" s="1">
        <v>-1.0</v>
      </c>
      <c r="BW1450" s="1">
        <v>1.0</v>
      </c>
      <c r="BX1450" s="1">
        <v>1.0</v>
      </c>
      <c r="BY1450" s="1">
        <v>-1.0</v>
      </c>
      <c r="BZ1450" s="1">
        <v>1.0</v>
      </c>
      <c r="CA1450" s="1">
        <v>-1.0</v>
      </c>
      <c r="CB1450" s="1">
        <v>-1.0</v>
      </c>
      <c r="CC1450" s="1">
        <v>-1.0</v>
      </c>
      <c r="CD1450" s="1">
        <v>49008.0</v>
      </c>
    </row>
    <row r="1451">
      <c r="A1451" s="1">
        <v>1074506.0</v>
      </c>
      <c r="B1451" s="1" t="s">
        <v>7905</v>
      </c>
      <c r="C1451" s="1" t="s">
        <v>7906</v>
      </c>
      <c r="D1451" s="1" t="s">
        <v>7907</v>
      </c>
      <c r="E1451" s="1" t="s">
        <v>85</v>
      </c>
      <c r="F1451" s="1" t="s">
        <v>7908</v>
      </c>
      <c r="G1451" s="1" t="s">
        <v>7909</v>
      </c>
      <c r="H1451" s="1" t="s">
        <v>7910</v>
      </c>
      <c r="I1451" s="1">
        <v>2981156.0</v>
      </c>
      <c r="J1451" s="1">
        <v>41108.0</v>
      </c>
      <c r="K1451" s="1" t="s">
        <v>88</v>
      </c>
      <c r="L1451" s="1">
        <v>1.0</v>
      </c>
      <c r="M1451" s="1">
        <v>0.0</v>
      </c>
      <c r="N1451" s="1">
        <v>0.0</v>
      </c>
      <c r="O1451" s="1">
        <v>1.0</v>
      </c>
      <c r="P1451" s="1" t="s">
        <v>1771</v>
      </c>
      <c r="Q1451" s="1" t="s">
        <v>112</v>
      </c>
      <c r="R1451" s="1">
        <v>40.76359</v>
      </c>
      <c r="S1451" s="1">
        <v>-73.92531</v>
      </c>
      <c r="T1451" s="1" t="s">
        <v>91</v>
      </c>
      <c r="U1451" s="1" t="s">
        <v>92</v>
      </c>
      <c r="V1451" s="1">
        <v>4.0</v>
      </c>
      <c r="W1451" s="1">
        <v>1.0</v>
      </c>
      <c r="X1451" s="1">
        <v>1.0</v>
      </c>
      <c r="Y1451" s="1">
        <v>1.0</v>
      </c>
      <c r="Z1451" s="1" t="s">
        <v>93</v>
      </c>
      <c r="AA1451" s="1" t="s">
        <v>7911</v>
      </c>
      <c r="AB1451" s="1">
        <v>160.0</v>
      </c>
      <c r="AC1451" s="1">
        <v>2.0</v>
      </c>
      <c r="AD1451" s="1">
        <v>25.0</v>
      </c>
      <c r="AE1451" s="1">
        <v>2.0</v>
      </c>
      <c r="AF1451" s="1" t="s">
        <v>202</v>
      </c>
      <c r="AG1451" s="1">
        <v>1.0</v>
      </c>
      <c r="AH1451" s="1">
        <v>0.0</v>
      </c>
      <c r="AI1451" s="1">
        <v>26.0</v>
      </c>
      <c r="AJ1451" s="1">
        <v>56.0</v>
      </c>
      <c r="AK1451" s="1">
        <v>56.0</v>
      </c>
      <c r="AL1451" s="1">
        <v>13.0</v>
      </c>
      <c r="AM1451" s="1">
        <v>4.0</v>
      </c>
      <c r="AN1451" s="1">
        <v>82.0</v>
      </c>
      <c r="AO1451" s="1">
        <v>8.0</v>
      </c>
      <c r="AP1451" s="1">
        <v>7.0</v>
      </c>
      <c r="AQ1451" s="1">
        <v>9.0</v>
      </c>
      <c r="AR1451" s="1">
        <v>10.0</v>
      </c>
      <c r="AS1451" s="1">
        <v>10.0</v>
      </c>
      <c r="AT1451" s="1">
        <v>8.0</v>
      </c>
      <c r="AU1451" s="1">
        <v>0.0</v>
      </c>
      <c r="AV1451" s="1" t="s">
        <v>96</v>
      </c>
      <c r="AW1451" s="1">
        <v>2.0</v>
      </c>
      <c r="AX1451" s="1">
        <v>1.0</v>
      </c>
      <c r="AY1451" s="1">
        <v>0.0</v>
      </c>
      <c r="AZ1451" s="1">
        <v>1.0</v>
      </c>
      <c r="BA1451" s="1">
        <v>0.26</v>
      </c>
      <c r="BB1451" s="1">
        <v>-1.0</v>
      </c>
      <c r="BC1451" s="1">
        <v>1.0</v>
      </c>
      <c r="BD1451" s="1">
        <v>-1.0</v>
      </c>
      <c r="BE1451" s="1">
        <v>-1.0</v>
      </c>
      <c r="BF1451" s="1">
        <v>-1.0</v>
      </c>
      <c r="BG1451" s="1">
        <v>-1.0</v>
      </c>
      <c r="BH1451" s="1">
        <v>-1.0</v>
      </c>
      <c r="BI1451" s="1">
        <v>-1.0</v>
      </c>
      <c r="BJ1451" s="1">
        <v>1.0</v>
      </c>
      <c r="BK1451" s="1">
        <v>-1.0</v>
      </c>
      <c r="BL1451" s="1">
        <v>-1.0</v>
      </c>
      <c r="BM1451" s="1">
        <v>-1.0</v>
      </c>
      <c r="BN1451" s="1">
        <v>-1.0</v>
      </c>
      <c r="BO1451" s="1">
        <v>-1.0</v>
      </c>
      <c r="BP1451" s="1">
        <v>1.0</v>
      </c>
      <c r="BQ1451" s="1">
        <v>1.0</v>
      </c>
      <c r="BR1451" s="1">
        <v>-1.0</v>
      </c>
      <c r="BS1451" s="1">
        <v>-1.0</v>
      </c>
      <c r="BT1451" s="1">
        <v>-1.0</v>
      </c>
      <c r="BU1451" s="1">
        <v>1.0</v>
      </c>
      <c r="BV1451" s="1">
        <v>-1.0</v>
      </c>
      <c r="BW1451" s="1">
        <v>1.0</v>
      </c>
      <c r="BX1451" s="1">
        <v>-1.0</v>
      </c>
      <c r="BY1451" s="1">
        <v>-1.0</v>
      </c>
      <c r="BZ1451" s="1">
        <v>-1.0</v>
      </c>
      <c r="CA1451" s="1">
        <v>-1.0</v>
      </c>
      <c r="CB1451" s="1">
        <v>-1.0</v>
      </c>
      <c r="CC1451" s="1">
        <v>-1.0</v>
      </c>
      <c r="CD1451" s="1">
        <v>49018.0</v>
      </c>
    </row>
    <row r="1452">
      <c r="A1452" s="1">
        <v>2.6336898E7</v>
      </c>
      <c r="B1452" s="1" t="s">
        <v>7912</v>
      </c>
      <c r="E1452" s="1" t="s">
        <v>85</v>
      </c>
      <c r="H1452" s="1" t="s">
        <v>7913</v>
      </c>
      <c r="I1452" s="1">
        <v>1.6485294E7</v>
      </c>
      <c r="J1452" s="1">
        <v>41797.0</v>
      </c>
      <c r="K1452" s="1" t="s">
        <v>272</v>
      </c>
      <c r="L1452" s="1">
        <v>0.71</v>
      </c>
      <c r="M1452" s="1">
        <v>0.0</v>
      </c>
      <c r="N1452" s="1">
        <v>1.0</v>
      </c>
      <c r="O1452" s="1">
        <v>0.0</v>
      </c>
      <c r="P1452" s="1" t="s">
        <v>89</v>
      </c>
      <c r="Q1452" s="1" t="s">
        <v>90</v>
      </c>
      <c r="R1452" s="1">
        <v>40.78351</v>
      </c>
      <c r="S1452" s="1">
        <v>-73.94709</v>
      </c>
      <c r="T1452" s="1" t="s">
        <v>91</v>
      </c>
      <c r="U1452" s="1" t="s">
        <v>113</v>
      </c>
      <c r="V1452" s="1">
        <v>2.0</v>
      </c>
      <c r="W1452" s="1">
        <v>1.0</v>
      </c>
      <c r="X1452" s="1">
        <v>1.0</v>
      </c>
      <c r="Y1452" s="1">
        <v>1.0</v>
      </c>
      <c r="Z1452" s="1" t="s">
        <v>93</v>
      </c>
      <c r="AA1452" s="1" t="s">
        <v>7914</v>
      </c>
      <c r="AB1452" s="1">
        <v>75.0</v>
      </c>
      <c r="AC1452" s="1">
        <v>1.0</v>
      </c>
      <c r="AD1452" s="1">
        <v>0.0</v>
      </c>
      <c r="AE1452" s="1">
        <v>1.0</v>
      </c>
      <c r="AF1452" s="1" t="s">
        <v>127</v>
      </c>
      <c r="AG1452" s="1">
        <v>1.0</v>
      </c>
      <c r="AH1452" s="1">
        <v>0.0</v>
      </c>
      <c r="AI1452" s="1">
        <v>0.0</v>
      </c>
      <c r="AJ1452" s="1">
        <v>0.0</v>
      </c>
      <c r="AK1452" s="1">
        <v>0.0</v>
      </c>
      <c r="AL1452" s="1">
        <v>6.0</v>
      </c>
      <c r="AM1452" s="1">
        <v>6.0</v>
      </c>
      <c r="AN1452" s="1">
        <v>96.0</v>
      </c>
      <c r="AO1452" s="1">
        <v>10.0</v>
      </c>
      <c r="AP1452" s="1">
        <v>10.0</v>
      </c>
      <c r="AQ1452" s="1">
        <v>10.0</v>
      </c>
      <c r="AR1452" s="1">
        <v>10.0</v>
      </c>
      <c r="AS1452" s="1">
        <v>9.0</v>
      </c>
      <c r="AT1452" s="1">
        <v>9.0</v>
      </c>
      <c r="AU1452" s="1">
        <v>0.0</v>
      </c>
      <c r="AV1452" s="1" t="s">
        <v>96</v>
      </c>
      <c r="AW1452" s="1">
        <v>1.0</v>
      </c>
      <c r="AX1452" s="1">
        <v>0.0</v>
      </c>
      <c r="AY1452" s="1">
        <v>1.0</v>
      </c>
      <c r="AZ1452" s="1">
        <v>0.0</v>
      </c>
      <c r="BA1452" s="1">
        <v>0.66</v>
      </c>
      <c r="BB1452" s="1">
        <v>-1.0</v>
      </c>
      <c r="BC1452" s="1">
        <v>1.0</v>
      </c>
      <c r="BD1452" s="1">
        <v>-1.0</v>
      </c>
      <c r="BE1452" s="1">
        <v>-1.0</v>
      </c>
      <c r="BF1452" s="1">
        <v>-1.0</v>
      </c>
      <c r="BG1452" s="1">
        <v>-1.0</v>
      </c>
      <c r="BH1452" s="1">
        <v>1.0</v>
      </c>
      <c r="BI1452" s="1">
        <v>-1.0</v>
      </c>
      <c r="BJ1452" s="1">
        <v>-1.0</v>
      </c>
      <c r="BK1452" s="1">
        <v>-1.0</v>
      </c>
      <c r="BL1452" s="1">
        <v>1.0</v>
      </c>
      <c r="BM1452" s="1">
        <v>1.0</v>
      </c>
      <c r="BN1452" s="1">
        <v>-1.0</v>
      </c>
      <c r="BO1452" s="1">
        <v>-1.0</v>
      </c>
      <c r="BP1452" s="1">
        <v>-1.0</v>
      </c>
      <c r="BQ1452" s="1">
        <v>1.0</v>
      </c>
      <c r="BR1452" s="1">
        <v>-1.0</v>
      </c>
      <c r="BS1452" s="1">
        <v>1.0</v>
      </c>
      <c r="BT1452" s="1">
        <v>-1.0</v>
      </c>
      <c r="BU1452" s="1">
        <v>1.0</v>
      </c>
      <c r="BV1452" s="1">
        <v>-1.0</v>
      </c>
      <c r="BW1452" s="1">
        <v>1.0</v>
      </c>
      <c r="BX1452" s="1">
        <v>-1.0</v>
      </c>
      <c r="BY1452" s="1">
        <v>-1.0</v>
      </c>
      <c r="BZ1452" s="1">
        <v>-1.0</v>
      </c>
      <c r="CA1452" s="1">
        <v>-1.0</v>
      </c>
      <c r="CB1452" s="1">
        <v>-1.0</v>
      </c>
      <c r="CC1452" s="1">
        <v>-1.0</v>
      </c>
      <c r="CD1452" s="1">
        <v>49075.0</v>
      </c>
    </row>
    <row r="1453">
      <c r="A1453" s="1">
        <v>3.3135126E7</v>
      </c>
      <c r="B1453" s="1" t="s">
        <v>7915</v>
      </c>
      <c r="C1453" s="1" t="s">
        <v>7916</v>
      </c>
      <c r="D1453" s="1" t="s">
        <v>7917</v>
      </c>
      <c r="E1453" s="1" t="s">
        <v>85</v>
      </c>
      <c r="F1453" s="1" t="s">
        <v>7918</v>
      </c>
      <c r="G1453" s="1" t="s">
        <v>7919</v>
      </c>
      <c r="H1453" s="1" t="s">
        <v>7920</v>
      </c>
      <c r="I1453" s="1">
        <v>8.1867025E7</v>
      </c>
      <c r="J1453" s="1">
        <v>42556.0</v>
      </c>
      <c r="K1453" s="1" t="s">
        <v>134</v>
      </c>
      <c r="L1453" s="1">
        <v>1.0</v>
      </c>
      <c r="M1453" s="1">
        <v>0.0</v>
      </c>
      <c r="N1453" s="1">
        <v>1.0</v>
      </c>
      <c r="O1453" s="1">
        <v>0.0</v>
      </c>
      <c r="P1453" s="1" t="s">
        <v>123</v>
      </c>
      <c r="Q1453" s="1" t="s">
        <v>124</v>
      </c>
      <c r="R1453" s="1">
        <v>40.68484</v>
      </c>
      <c r="S1453" s="1">
        <v>-73.9552</v>
      </c>
      <c r="T1453" s="1" t="s">
        <v>91</v>
      </c>
      <c r="U1453" s="1" t="s">
        <v>92</v>
      </c>
      <c r="V1453" s="1">
        <v>2.0</v>
      </c>
      <c r="W1453" s="1">
        <v>1.0</v>
      </c>
      <c r="X1453" s="1">
        <v>1.0</v>
      </c>
      <c r="Y1453" s="1">
        <v>1.0</v>
      </c>
      <c r="Z1453" s="1" t="s">
        <v>93</v>
      </c>
      <c r="AA1453" s="1" t="s">
        <v>7921</v>
      </c>
      <c r="AB1453" s="1">
        <v>100.0</v>
      </c>
      <c r="AC1453" s="1">
        <v>1.0</v>
      </c>
      <c r="AD1453" s="1">
        <v>0.0</v>
      </c>
      <c r="AE1453" s="1">
        <v>14.0</v>
      </c>
      <c r="AF1453" s="1" t="s">
        <v>443</v>
      </c>
      <c r="AG1453" s="1">
        <v>1.0</v>
      </c>
      <c r="AH1453" s="1">
        <v>0.0</v>
      </c>
      <c r="AI1453" s="1">
        <v>0.0</v>
      </c>
      <c r="AJ1453" s="1">
        <v>0.0</v>
      </c>
      <c r="AK1453" s="1">
        <v>0.0</v>
      </c>
      <c r="AL1453" s="1">
        <v>0.0</v>
      </c>
      <c r="AM1453" s="1">
        <v>0.0</v>
      </c>
      <c r="AU1453" s="1">
        <v>1.0</v>
      </c>
      <c r="AV1453" s="1" t="s">
        <v>96</v>
      </c>
      <c r="AW1453" s="1">
        <v>1.0</v>
      </c>
      <c r="AX1453" s="1">
        <v>1.0</v>
      </c>
      <c r="AY1453" s="1">
        <v>0.0</v>
      </c>
      <c r="AZ1453" s="1">
        <v>0.0</v>
      </c>
      <c r="BB1453" s="1">
        <v>-1.0</v>
      </c>
      <c r="BC1453" s="1">
        <v>1.0</v>
      </c>
      <c r="BD1453" s="1">
        <v>-1.0</v>
      </c>
      <c r="BE1453" s="1">
        <v>-1.0</v>
      </c>
      <c r="BF1453" s="1">
        <v>-1.0</v>
      </c>
      <c r="BG1453" s="1">
        <v>-1.0</v>
      </c>
      <c r="BH1453" s="1">
        <v>-1.0</v>
      </c>
      <c r="BI1453" s="1">
        <v>-1.0</v>
      </c>
      <c r="BJ1453" s="1">
        <v>1.0</v>
      </c>
      <c r="BK1453" s="1">
        <v>-1.0</v>
      </c>
      <c r="BL1453" s="1">
        <v>-1.0</v>
      </c>
      <c r="BM1453" s="1">
        <v>-1.0</v>
      </c>
      <c r="BN1453" s="1">
        <v>-1.0</v>
      </c>
      <c r="BO1453" s="1">
        <v>1.0</v>
      </c>
      <c r="BP1453" s="1">
        <v>-1.0</v>
      </c>
      <c r="BQ1453" s="1">
        <v>-1.0</v>
      </c>
      <c r="BR1453" s="1">
        <v>-1.0</v>
      </c>
      <c r="BS1453" s="1">
        <v>-1.0</v>
      </c>
      <c r="BT1453" s="1">
        <v>-1.0</v>
      </c>
      <c r="BU1453" s="1">
        <v>1.0</v>
      </c>
      <c r="BV1453" s="1">
        <v>-1.0</v>
      </c>
      <c r="BW1453" s="1">
        <v>-1.0</v>
      </c>
      <c r="BX1453" s="1">
        <v>-1.0</v>
      </c>
      <c r="BY1453" s="1">
        <v>-1.0</v>
      </c>
      <c r="BZ1453" s="1">
        <v>-1.0</v>
      </c>
      <c r="CA1453" s="1">
        <v>-1.0</v>
      </c>
      <c r="CB1453" s="1">
        <v>-1.0</v>
      </c>
      <c r="CC1453" s="1">
        <v>-1.0</v>
      </c>
      <c r="CD1453" s="1">
        <v>49118.0</v>
      </c>
    </row>
    <row r="1454">
      <c r="A1454" s="1">
        <v>3.5836163E7</v>
      </c>
      <c r="B1454" s="1" t="s">
        <v>7922</v>
      </c>
      <c r="C1454" s="1" t="s">
        <v>7923</v>
      </c>
      <c r="D1454" s="1" t="s">
        <v>7924</v>
      </c>
      <c r="E1454" s="1" t="s">
        <v>85</v>
      </c>
      <c r="F1454" s="1" t="s">
        <v>7925</v>
      </c>
      <c r="G1454" s="1" t="s">
        <v>7926</v>
      </c>
      <c r="I1454" s="1">
        <v>2.4933402E7</v>
      </c>
      <c r="J1454" s="1">
        <v>41990.0</v>
      </c>
      <c r="K1454" s="1" t="s">
        <v>134</v>
      </c>
      <c r="L1454" s="1">
        <v>1.0</v>
      </c>
      <c r="M1454" s="1">
        <v>0.0</v>
      </c>
      <c r="N1454" s="1">
        <v>1.0</v>
      </c>
      <c r="O1454" s="1">
        <v>1.0</v>
      </c>
      <c r="P1454" s="1" t="s">
        <v>123</v>
      </c>
      <c r="Q1454" s="1" t="s">
        <v>185</v>
      </c>
      <c r="R1454" s="1">
        <v>40.71582</v>
      </c>
      <c r="S1454" s="1">
        <v>-73.9573</v>
      </c>
      <c r="T1454" s="1" t="s">
        <v>91</v>
      </c>
      <c r="U1454" s="1" t="s">
        <v>113</v>
      </c>
      <c r="V1454" s="1">
        <v>2.0</v>
      </c>
      <c r="W1454" s="1">
        <v>1.0</v>
      </c>
      <c r="X1454" s="1">
        <v>1.0</v>
      </c>
      <c r="Y1454" s="1">
        <v>1.0</v>
      </c>
      <c r="Z1454" s="1" t="s">
        <v>93</v>
      </c>
      <c r="AA1454" s="1" t="s">
        <v>7927</v>
      </c>
      <c r="AB1454" s="1">
        <v>75.0</v>
      </c>
      <c r="AC1454" s="1">
        <v>1.0</v>
      </c>
      <c r="AD1454" s="1">
        <v>0.0</v>
      </c>
      <c r="AE1454" s="1">
        <v>9.0</v>
      </c>
      <c r="AF1454" s="1" t="s">
        <v>104</v>
      </c>
      <c r="AG1454" s="1">
        <v>1.0</v>
      </c>
      <c r="AH1454" s="1">
        <v>6.0</v>
      </c>
      <c r="AI1454" s="1">
        <v>30.0</v>
      </c>
      <c r="AJ1454" s="1">
        <v>35.0</v>
      </c>
      <c r="AK1454" s="1">
        <v>310.0</v>
      </c>
      <c r="AL1454" s="1">
        <v>0.0</v>
      </c>
      <c r="AM1454" s="1">
        <v>0.0</v>
      </c>
      <c r="AU1454" s="1">
        <v>0.0</v>
      </c>
      <c r="AV1454" s="1" t="s">
        <v>96</v>
      </c>
      <c r="AW1454" s="1">
        <v>1.0</v>
      </c>
      <c r="AX1454" s="1">
        <v>0.0</v>
      </c>
      <c r="AY1454" s="1">
        <v>1.0</v>
      </c>
      <c r="AZ1454" s="1">
        <v>0.0</v>
      </c>
      <c r="BB1454" s="1">
        <v>-1.0</v>
      </c>
      <c r="BC1454" s="1">
        <v>1.0</v>
      </c>
      <c r="BD1454" s="1">
        <v>-1.0</v>
      </c>
      <c r="BE1454" s="1">
        <v>-1.0</v>
      </c>
      <c r="BF1454" s="1">
        <v>-1.0</v>
      </c>
      <c r="BG1454" s="1">
        <v>-1.0</v>
      </c>
      <c r="BH1454" s="1">
        <v>-1.0</v>
      </c>
      <c r="BI1454" s="1">
        <v>-1.0</v>
      </c>
      <c r="BJ1454" s="1">
        <v>-1.0</v>
      </c>
      <c r="BK1454" s="1">
        <v>-1.0</v>
      </c>
      <c r="BL1454" s="1">
        <v>-1.0</v>
      </c>
      <c r="BM1454" s="1">
        <v>1.0</v>
      </c>
      <c r="BN1454" s="1">
        <v>-1.0</v>
      </c>
      <c r="BO1454" s="1">
        <v>-1.0</v>
      </c>
      <c r="BP1454" s="1">
        <v>-1.0</v>
      </c>
      <c r="BQ1454" s="1">
        <v>-1.0</v>
      </c>
      <c r="BR1454" s="1">
        <v>-1.0</v>
      </c>
      <c r="BS1454" s="1">
        <v>-1.0</v>
      </c>
      <c r="BT1454" s="1">
        <v>-1.0</v>
      </c>
      <c r="BU1454" s="1">
        <v>1.0</v>
      </c>
      <c r="BV1454" s="1">
        <v>-1.0</v>
      </c>
      <c r="BW1454" s="1">
        <v>-1.0</v>
      </c>
      <c r="BX1454" s="1">
        <v>-1.0</v>
      </c>
      <c r="BY1454" s="1">
        <v>-1.0</v>
      </c>
      <c r="BZ1454" s="1">
        <v>-1.0</v>
      </c>
      <c r="CA1454" s="1">
        <v>-1.0</v>
      </c>
      <c r="CB1454" s="1">
        <v>-1.0</v>
      </c>
      <c r="CC1454" s="1">
        <v>-1.0</v>
      </c>
      <c r="CD1454" s="1">
        <v>49173.0</v>
      </c>
    </row>
    <row r="1455">
      <c r="A1455" s="1">
        <v>3.5064014E7</v>
      </c>
      <c r="B1455" s="1" t="s">
        <v>7928</v>
      </c>
      <c r="C1455" s="1" t="s">
        <v>7929</v>
      </c>
      <c r="D1455" s="1" t="s">
        <v>7929</v>
      </c>
      <c r="E1455" s="1" t="s">
        <v>85</v>
      </c>
      <c r="I1455" s="1">
        <v>2.64128458E8</v>
      </c>
      <c r="J1455" s="1">
        <v>43610.0</v>
      </c>
      <c r="K1455" s="1" t="s">
        <v>134</v>
      </c>
      <c r="L1455" s="1">
        <v>1.0</v>
      </c>
      <c r="M1455" s="1">
        <v>0.0</v>
      </c>
      <c r="N1455" s="1">
        <v>1.0</v>
      </c>
      <c r="O1455" s="1">
        <v>0.0</v>
      </c>
      <c r="P1455" s="1" t="s">
        <v>123</v>
      </c>
      <c r="Q1455" s="1" t="s">
        <v>229</v>
      </c>
      <c r="R1455" s="1">
        <v>40.6902599999999</v>
      </c>
      <c r="S1455" s="1">
        <v>-73.97074</v>
      </c>
      <c r="T1455" s="1" t="s">
        <v>91</v>
      </c>
      <c r="U1455" s="1" t="s">
        <v>113</v>
      </c>
      <c r="V1455" s="1">
        <v>1.0</v>
      </c>
      <c r="W1455" s="1">
        <v>1.0</v>
      </c>
      <c r="X1455" s="1">
        <v>1.0</v>
      </c>
      <c r="Y1455" s="1">
        <v>1.0</v>
      </c>
      <c r="Z1455" s="1" t="s">
        <v>93</v>
      </c>
      <c r="AA1455" s="1" t="s">
        <v>7930</v>
      </c>
      <c r="AB1455" s="1">
        <v>50.0</v>
      </c>
      <c r="AC1455" s="1">
        <v>1.0</v>
      </c>
      <c r="AD1455" s="1">
        <v>0.0</v>
      </c>
      <c r="AE1455" s="1">
        <v>1.0</v>
      </c>
      <c r="AF1455" s="1" t="s">
        <v>104</v>
      </c>
      <c r="AG1455" s="1">
        <v>1.0</v>
      </c>
      <c r="AH1455" s="1">
        <v>17.0</v>
      </c>
      <c r="AI1455" s="1">
        <v>31.0</v>
      </c>
      <c r="AJ1455" s="1">
        <v>61.0</v>
      </c>
      <c r="AK1455" s="1">
        <v>336.0</v>
      </c>
      <c r="AL1455" s="1">
        <v>4.0</v>
      </c>
      <c r="AM1455" s="1">
        <v>4.0</v>
      </c>
      <c r="AN1455" s="1">
        <v>95.0</v>
      </c>
      <c r="AO1455" s="1">
        <v>10.0</v>
      </c>
      <c r="AP1455" s="1">
        <v>9.0</v>
      </c>
      <c r="AQ1455" s="1">
        <v>10.0</v>
      </c>
      <c r="AR1455" s="1">
        <v>10.0</v>
      </c>
      <c r="AS1455" s="1">
        <v>10.0</v>
      </c>
      <c r="AT1455" s="1">
        <v>10.0</v>
      </c>
      <c r="AU1455" s="1">
        <v>1.0</v>
      </c>
      <c r="AV1455" s="1" t="s">
        <v>105</v>
      </c>
      <c r="AW1455" s="1">
        <v>1.0</v>
      </c>
      <c r="AX1455" s="1">
        <v>0.0</v>
      </c>
      <c r="AY1455" s="1">
        <v>1.0</v>
      </c>
      <c r="AZ1455" s="1">
        <v>0.0</v>
      </c>
      <c r="BA1455" s="1">
        <v>3.08</v>
      </c>
      <c r="BB1455" s="1">
        <v>-1.0</v>
      </c>
      <c r="BC1455" s="1">
        <v>1.0</v>
      </c>
      <c r="BD1455" s="1">
        <v>-1.0</v>
      </c>
      <c r="BE1455" s="1">
        <v>-1.0</v>
      </c>
      <c r="BF1455" s="1">
        <v>-1.0</v>
      </c>
      <c r="BG1455" s="1">
        <v>-1.0</v>
      </c>
      <c r="BH1455" s="1">
        <v>1.0</v>
      </c>
      <c r="BI1455" s="1">
        <v>-1.0</v>
      </c>
      <c r="BJ1455" s="1">
        <v>1.0</v>
      </c>
      <c r="BK1455" s="1">
        <v>-1.0</v>
      </c>
      <c r="BL1455" s="1">
        <v>-1.0</v>
      </c>
      <c r="BM1455" s="1">
        <v>-1.0</v>
      </c>
      <c r="BN1455" s="1">
        <v>-1.0</v>
      </c>
      <c r="BO1455" s="1">
        <v>-1.0</v>
      </c>
      <c r="BP1455" s="1">
        <v>-1.0</v>
      </c>
      <c r="BQ1455" s="1">
        <v>-1.0</v>
      </c>
      <c r="BR1455" s="1">
        <v>-1.0</v>
      </c>
      <c r="BS1455" s="1">
        <v>-1.0</v>
      </c>
      <c r="BT1455" s="1">
        <v>-1.0</v>
      </c>
      <c r="BU1455" s="1">
        <v>-1.0</v>
      </c>
      <c r="BV1455" s="1">
        <v>-1.0</v>
      </c>
      <c r="BW1455" s="1">
        <v>1.0</v>
      </c>
      <c r="BX1455" s="1">
        <v>-1.0</v>
      </c>
      <c r="BY1455" s="1">
        <v>-1.0</v>
      </c>
      <c r="BZ1455" s="1">
        <v>-1.0</v>
      </c>
      <c r="CA1455" s="1">
        <v>-1.0</v>
      </c>
      <c r="CB1455" s="1">
        <v>-1.0</v>
      </c>
      <c r="CC1455" s="1">
        <v>-1.0</v>
      </c>
      <c r="CD1455" s="1">
        <v>49220.0</v>
      </c>
    </row>
    <row r="1456">
      <c r="A1456" s="1">
        <v>6662422.0</v>
      </c>
      <c r="B1456" s="1" t="s">
        <v>7931</v>
      </c>
      <c r="C1456" s="1" t="s">
        <v>7932</v>
      </c>
      <c r="D1456" s="1" t="s">
        <v>7933</v>
      </c>
      <c r="E1456" s="1" t="s">
        <v>85</v>
      </c>
      <c r="F1456" s="1" t="s">
        <v>7934</v>
      </c>
      <c r="G1456" s="1" t="s">
        <v>7935</v>
      </c>
      <c r="H1456" s="1" t="s">
        <v>7936</v>
      </c>
      <c r="I1456" s="1">
        <v>3.487392E7</v>
      </c>
      <c r="J1456" s="1">
        <v>42157.0</v>
      </c>
      <c r="M1456" s="1">
        <v>0.0</v>
      </c>
      <c r="N1456" s="1">
        <v>1.0</v>
      </c>
      <c r="O1456" s="1">
        <v>0.0</v>
      </c>
      <c r="P1456" s="1" t="s">
        <v>123</v>
      </c>
      <c r="Q1456" s="1" t="s">
        <v>124</v>
      </c>
      <c r="R1456" s="1">
        <v>40.68018</v>
      </c>
      <c r="S1456" s="1">
        <v>-73.9755699999999</v>
      </c>
      <c r="T1456" s="1" t="s">
        <v>91</v>
      </c>
      <c r="U1456" s="1" t="s">
        <v>92</v>
      </c>
      <c r="V1456" s="1">
        <v>4.0</v>
      </c>
      <c r="W1456" s="1">
        <v>2.0</v>
      </c>
      <c r="X1456" s="1">
        <v>2.0</v>
      </c>
      <c r="Y1456" s="1">
        <v>2.0</v>
      </c>
      <c r="Z1456" s="1" t="s">
        <v>93</v>
      </c>
      <c r="AA1456" s="1" t="s">
        <v>7937</v>
      </c>
      <c r="AB1456" s="1">
        <v>250.0</v>
      </c>
      <c r="AC1456" s="1">
        <v>1.0</v>
      </c>
      <c r="AD1456" s="1">
        <v>0.0</v>
      </c>
      <c r="AE1456" s="1">
        <v>6.0</v>
      </c>
      <c r="AF1456" s="1" t="s">
        <v>187</v>
      </c>
      <c r="AG1456" s="1">
        <v>1.0</v>
      </c>
      <c r="AH1456" s="1">
        <v>0.0</v>
      </c>
      <c r="AI1456" s="1">
        <v>0.0</v>
      </c>
      <c r="AJ1456" s="1">
        <v>0.0</v>
      </c>
      <c r="AK1456" s="1">
        <v>0.0</v>
      </c>
      <c r="AL1456" s="1">
        <v>0.0</v>
      </c>
      <c r="AM1456" s="1">
        <v>0.0</v>
      </c>
      <c r="AU1456" s="1">
        <v>0.0</v>
      </c>
      <c r="AV1456" s="1" t="s">
        <v>105</v>
      </c>
      <c r="AW1456" s="1">
        <v>1.0</v>
      </c>
      <c r="AX1456" s="1">
        <v>1.0</v>
      </c>
      <c r="AY1456" s="1">
        <v>0.0</v>
      </c>
      <c r="AZ1456" s="1">
        <v>0.0</v>
      </c>
      <c r="BB1456" s="1">
        <v>-1.0</v>
      </c>
      <c r="BC1456" s="1">
        <v>1.0</v>
      </c>
      <c r="BD1456" s="1">
        <v>-1.0</v>
      </c>
      <c r="BE1456" s="1">
        <v>-1.0</v>
      </c>
      <c r="BF1456" s="1">
        <v>-1.0</v>
      </c>
      <c r="BG1456" s="1">
        <v>-1.0</v>
      </c>
      <c r="BH1456" s="1">
        <v>-1.0</v>
      </c>
      <c r="BI1456" s="1">
        <v>-1.0</v>
      </c>
      <c r="BJ1456" s="1">
        <v>1.0</v>
      </c>
      <c r="BK1456" s="1">
        <v>-1.0</v>
      </c>
      <c r="BL1456" s="1">
        <v>-1.0</v>
      </c>
      <c r="BM1456" s="1">
        <v>1.0</v>
      </c>
      <c r="BN1456" s="1">
        <v>-1.0</v>
      </c>
      <c r="BO1456" s="1">
        <v>-1.0</v>
      </c>
      <c r="BP1456" s="1">
        <v>1.0</v>
      </c>
      <c r="BQ1456" s="1">
        <v>-1.0</v>
      </c>
      <c r="BR1456" s="1">
        <v>-1.0</v>
      </c>
      <c r="BS1456" s="1">
        <v>-1.0</v>
      </c>
      <c r="BT1456" s="1">
        <v>-1.0</v>
      </c>
      <c r="BU1456" s="1">
        <v>1.0</v>
      </c>
      <c r="BV1456" s="1">
        <v>-1.0</v>
      </c>
      <c r="BW1456" s="1">
        <v>-1.0</v>
      </c>
      <c r="BX1456" s="1">
        <v>-1.0</v>
      </c>
      <c r="BY1456" s="1">
        <v>-1.0</v>
      </c>
      <c r="BZ1456" s="1">
        <v>-1.0</v>
      </c>
      <c r="CA1456" s="1">
        <v>-1.0</v>
      </c>
      <c r="CB1456" s="1">
        <v>-1.0</v>
      </c>
      <c r="CC1456" s="1">
        <v>-1.0</v>
      </c>
      <c r="CD1456" s="1">
        <v>49221.0</v>
      </c>
    </row>
    <row r="1457">
      <c r="A1457" s="1">
        <v>3.0440488E7</v>
      </c>
      <c r="B1457" s="1" t="s">
        <v>7938</v>
      </c>
      <c r="C1457" s="1" t="s">
        <v>7939</v>
      </c>
      <c r="D1457" s="1" t="s">
        <v>7940</v>
      </c>
      <c r="E1457" s="1" t="s">
        <v>85</v>
      </c>
      <c r="F1457" s="1" t="s">
        <v>7941</v>
      </c>
      <c r="G1457" s="1" t="s">
        <v>7942</v>
      </c>
      <c r="H1457" s="1" t="s">
        <v>7943</v>
      </c>
      <c r="I1457" s="1">
        <v>2.26410657E8</v>
      </c>
      <c r="J1457" s="1">
        <v>43422.0</v>
      </c>
      <c r="K1457" s="1" t="s">
        <v>88</v>
      </c>
      <c r="L1457" s="1">
        <v>0.94</v>
      </c>
      <c r="M1457" s="1">
        <v>0.0</v>
      </c>
      <c r="N1457" s="1">
        <v>27.0</v>
      </c>
      <c r="O1457" s="1">
        <v>0.0</v>
      </c>
      <c r="P1457" s="1" t="s">
        <v>123</v>
      </c>
      <c r="Q1457" s="1" t="s">
        <v>124</v>
      </c>
      <c r="R1457" s="1">
        <v>40.68561</v>
      </c>
      <c r="S1457" s="1">
        <v>-73.93085</v>
      </c>
      <c r="T1457" s="1" t="s">
        <v>91</v>
      </c>
      <c r="U1457" s="1" t="s">
        <v>113</v>
      </c>
      <c r="V1457" s="1">
        <v>1.0</v>
      </c>
      <c r="W1457" s="1">
        <v>2.0</v>
      </c>
      <c r="X1457" s="1">
        <v>1.0</v>
      </c>
      <c r="Y1457" s="1">
        <v>1.0</v>
      </c>
      <c r="Z1457" s="1" t="s">
        <v>93</v>
      </c>
      <c r="AA1457" s="1" t="s">
        <v>7944</v>
      </c>
      <c r="AB1457" s="1">
        <v>42.0</v>
      </c>
      <c r="AC1457" s="1">
        <v>1.0</v>
      </c>
      <c r="AD1457" s="1">
        <v>0.0</v>
      </c>
      <c r="AE1457" s="1">
        <v>30.0</v>
      </c>
      <c r="AF1457" s="1" t="s">
        <v>104</v>
      </c>
      <c r="AG1457" s="1">
        <v>1.0</v>
      </c>
      <c r="AH1457" s="1">
        <v>0.0</v>
      </c>
      <c r="AI1457" s="1">
        <v>6.0</v>
      </c>
      <c r="AJ1457" s="1">
        <v>36.0</v>
      </c>
      <c r="AK1457" s="1">
        <v>311.0</v>
      </c>
      <c r="AL1457" s="1">
        <v>1.0</v>
      </c>
      <c r="AM1457" s="1">
        <v>1.0</v>
      </c>
      <c r="AN1457" s="1">
        <v>80.0</v>
      </c>
      <c r="AO1457" s="1">
        <v>8.0</v>
      </c>
      <c r="AP1457" s="1">
        <v>10.0</v>
      </c>
      <c r="AQ1457" s="1">
        <v>10.0</v>
      </c>
      <c r="AR1457" s="1">
        <v>6.0</v>
      </c>
      <c r="AS1457" s="1">
        <v>10.0</v>
      </c>
      <c r="AT1457" s="1">
        <v>10.0</v>
      </c>
      <c r="AU1457" s="1">
        <v>0.0</v>
      </c>
      <c r="AV1457" s="1" t="s">
        <v>96</v>
      </c>
      <c r="AW1457" s="1">
        <v>27.0</v>
      </c>
      <c r="AX1457" s="1">
        <v>1.0</v>
      </c>
      <c r="AY1457" s="1">
        <v>26.0</v>
      </c>
      <c r="AZ1457" s="1">
        <v>0.0</v>
      </c>
      <c r="BA1457" s="1">
        <v>0.18</v>
      </c>
      <c r="BB1457" s="1">
        <v>-1.0</v>
      </c>
      <c r="BC1457" s="1">
        <v>1.0</v>
      </c>
      <c r="BD1457" s="1">
        <v>-1.0</v>
      </c>
      <c r="BE1457" s="1">
        <v>-1.0</v>
      </c>
      <c r="BF1457" s="1">
        <v>-1.0</v>
      </c>
      <c r="BG1457" s="1">
        <v>-1.0</v>
      </c>
      <c r="BH1457" s="1">
        <v>-1.0</v>
      </c>
      <c r="BI1457" s="1">
        <v>-1.0</v>
      </c>
      <c r="BJ1457" s="1">
        <v>1.0</v>
      </c>
      <c r="BK1457" s="1">
        <v>-1.0</v>
      </c>
      <c r="BL1457" s="1">
        <v>-1.0</v>
      </c>
      <c r="BM1457" s="1">
        <v>1.0</v>
      </c>
      <c r="BN1457" s="1">
        <v>-1.0</v>
      </c>
      <c r="BO1457" s="1">
        <v>-1.0</v>
      </c>
      <c r="BP1457" s="1">
        <v>-1.0</v>
      </c>
      <c r="BQ1457" s="1">
        <v>-1.0</v>
      </c>
      <c r="BR1457" s="1">
        <v>-1.0</v>
      </c>
      <c r="BS1457" s="1">
        <v>-1.0</v>
      </c>
      <c r="BT1457" s="1">
        <v>-1.0</v>
      </c>
      <c r="BU1457" s="1">
        <v>1.0</v>
      </c>
      <c r="BV1457" s="1">
        <v>1.0</v>
      </c>
      <c r="BW1457" s="1">
        <v>-1.0</v>
      </c>
      <c r="BX1457" s="1">
        <v>-1.0</v>
      </c>
      <c r="BY1457" s="1">
        <v>-1.0</v>
      </c>
      <c r="BZ1457" s="1">
        <v>-1.0</v>
      </c>
      <c r="CA1457" s="1">
        <v>-1.0</v>
      </c>
      <c r="CB1457" s="1">
        <v>-1.0</v>
      </c>
      <c r="CC1457" s="1">
        <v>-1.0</v>
      </c>
      <c r="CD1457" s="1">
        <v>49240.0</v>
      </c>
    </row>
    <row r="1458">
      <c r="A1458" s="1">
        <v>5065630.0</v>
      </c>
      <c r="B1458" s="1" t="s">
        <v>7945</v>
      </c>
      <c r="C1458" s="1" t="s">
        <v>7946</v>
      </c>
      <c r="D1458" s="1" t="s">
        <v>7946</v>
      </c>
      <c r="E1458" s="1" t="s">
        <v>85</v>
      </c>
      <c r="I1458" s="1">
        <v>8813443.0</v>
      </c>
      <c r="J1458" s="1">
        <v>41530.0</v>
      </c>
      <c r="M1458" s="1">
        <v>0.0</v>
      </c>
      <c r="N1458" s="1">
        <v>1.0</v>
      </c>
      <c r="O1458" s="1">
        <v>1.0</v>
      </c>
      <c r="P1458" s="1" t="s">
        <v>123</v>
      </c>
      <c r="Q1458" s="1" t="s">
        <v>321</v>
      </c>
      <c r="R1458" s="1">
        <v>40.68574</v>
      </c>
      <c r="S1458" s="1">
        <v>-73.95758</v>
      </c>
      <c r="T1458" s="1" t="s">
        <v>91</v>
      </c>
      <c r="U1458" s="1" t="s">
        <v>92</v>
      </c>
      <c r="V1458" s="1">
        <v>2.0</v>
      </c>
      <c r="W1458" s="1">
        <v>1.0</v>
      </c>
      <c r="X1458" s="1">
        <v>2.0</v>
      </c>
      <c r="Y1458" s="1">
        <v>1.0</v>
      </c>
      <c r="Z1458" s="1" t="s">
        <v>93</v>
      </c>
      <c r="AA1458" s="1" t="s">
        <v>7947</v>
      </c>
      <c r="AB1458" s="1">
        <v>83.0</v>
      </c>
      <c r="AC1458" s="1">
        <v>1.0</v>
      </c>
      <c r="AD1458" s="1">
        <v>0.0</v>
      </c>
      <c r="AE1458" s="1">
        <v>1.0</v>
      </c>
      <c r="AF1458" s="1" t="s">
        <v>500</v>
      </c>
      <c r="AG1458" s="1">
        <v>1.0</v>
      </c>
      <c r="AH1458" s="1">
        <v>0.0</v>
      </c>
      <c r="AI1458" s="1">
        <v>0.0</v>
      </c>
      <c r="AJ1458" s="1">
        <v>0.0</v>
      </c>
      <c r="AK1458" s="1">
        <v>0.0</v>
      </c>
      <c r="AL1458" s="1">
        <v>0.0</v>
      </c>
      <c r="AM1458" s="1">
        <v>0.0</v>
      </c>
      <c r="AU1458" s="1">
        <v>0.0</v>
      </c>
      <c r="AV1458" s="1" t="s">
        <v>105</v>
      </c>
      <c r="AW1458" s="1">
        <v>1.0</v>
      </c>
      <c r="AX1458" s="1">
        <v>1.0</v>
      </c>
      <c r="AY1458" s="1">
        <v>0.0</v>
      </c>
      <c r="AZ1458" s="1">
        <v>0.0</v>
      </c>
      <c r="BB1458" s="1">
        <v>-1.0</v>
      </c>
      <c r="BC1458" s="1">
        <v>1.0</v>
      </c>
      <c r="BD1458" s="1">
        <v>-1.0</v>
      </c>
      <c r="BE1458" s="1">
        <v>-1.0</v>
      </c>
      <c r="BF1458" s="1">
        <v>-1.0</v>
      </c>
      <c r="BG1458" s="1">
        <v>-1.0</v>
      </c>
      <c r="BH1458" s="1">
        <v>-1.0</v>
      </c>
      <c r="BI1458" s="1">
        <v>-1.0</v>
      </c>
      <c r="BJ1458" s="1">
        <v>1.0</v>
      </c>
      <c r="BK1458" s="1">
        <v>-1.0</v>
      </c>
      <c r="BL1458" s="1">
        <v>-1.0</v>
      </c>
      <c r="BM1458" s="1">
        <v>1.0</v>
      </c>
      <c r="BN1458" s="1">
        <v>1.0</v>
      </c>
      <c r="BO1458" s="1">
        <v>-1.0</v>
      </c>
      <c r="BP1458" s="1">
        <v>-1.0</v>
      </c>
      <c r="BQ1458" s="1">
        <v>-1.0</v>
      </c>
      <c r="BR1458" s="1">
        <v>-1.0</v>
      </c>
      <c r="BS1458" s="1">
        <v>-1.0</v>
      </c>
      <c r="BT1458" s="1">
        <v>-1.0</v>
      </c>
      <c r="BU1458" s="1">
        <v>1.0</v>
      </c>
      <c r="BV1458" s="1">
        <v>-1.0</v>
      </c>
      <c r="BW1458" s="1">
        <v>-1.0</v>
      </c>
      <c r="BX1458" s="1">
        <v>-1.0</v>
      </c>
      <c r="BY1458" s="1">
        <v>-1.0</v>
      </c>
      <c r="BZ1458" s="1">
        <v>-1.0</v>
      </c>
      <c r="CA1458" s="1">
        <v>-1.0</v>
      </c>
      <c r="CB1458" s="1">
        <v>-1.0</v>
      </c>
      <c r="CC1458" s="1">
        <v>-1.0</v>
      </c>
      <c r="CD1458" s="1">
        <v>49244.0</v>
      </c>
    </row>
    <row r="1459">
      <c r="A1459" s="1">
        <v>6087827.0</v>
      </c>
      <c r="B1459" s="1" t="s">
        <v>7948</v>
      </c>
      <c r="C1459" s="1" t="s">
        <v>7949</v>
      </c>
      <c r="D1459" s="1" t="s">
        <v>7949</v>
      </c>
      <c r="E1459" s="1" t="s">
        <v>85</v>
      </c>
      <c r="I1459" s="1">
        <v>3.1594375E7</v>
      </c>
      <c r="J1459" s="1">
        <v>42114.0</v>
      </c>
      <c r="M1459" s="1">
        <v>0.0</v>
      </c>
      <c r="N1459" s="1">
        <v>1.0</v>
      </c>
      <c r="O1459" s="1">
        <v>0.0</v>
      </c>
      <c r="P1459" s="1" t="s">
        <v>123</v>
      </c>
      <c r="Q1459" s="1" t="s">
        <v>157</v>
      </c>
      <c r="R1459" s="1">
        <v>40.69962</v>
      </c>
      <c r="S1459" s="1">
        <v>-73.94102</v>
      </c>
      <c r="T1459" s="1" t="s">
        <v>91</v>
      </c>
      <c r="U1459" s="1" t="s">
        <v>113</v>
      </c>
      <c r="V1459" s="1">
        <v>2.0</v>
      </c>
      <c r="W1459" s="1">
        <v>1.0</v>
      </c>
      <c r="X1459" s="1">
        <v>1.0</v>
      </c>
      <c r="Y1459" s="1">
        <v>1.0</v>
      </c>
      <c r="Z1459" s="1" t="s">
        <v>93</v>
      </c>
      <c r="AA1459" s="1" t="s">
        <v>7950</v>
      </c>
      <c r="AB1459" s="1">
        <v>85.0</v>
      </c>
      <c r="AC1459" s="1">
        <v>1.0</v>
      </c>
      <c r="AD1459" s="1">
        <v>0.0</v>
      </c>
      <c r="AE1459" s="1">
        <v>1.0</v>
      </c>
      <c r="AF1459" s="1" t="s">
        <v>163</v>
      </c>
      <c r="AG1459" s="1">
        <v>1.0</v>
      </c>
      <c r="AH1459" s="1">
        <v>0.0</v>
      </c>
      <c r="AI1459" s="1">
        <v>0.0</v>
      </c>
      <c r="AJ1459" s="1">
        <v>0.0</v>
      </c>
      <c r="AK1459" s="1">
        <v>0.0</v>
      </c>
      <c r="AL1459" s="1">
        <v>0.0</v>
      </c>
      <c r="AM1459" s="1">
        <v>0.0</v>
      </c>
      <c r="AU1459" s="1">
        <v>0.0</v>
      </c>
      <c r="AV1459" s="1" t="s">
        <v>105</v>
      </c>
      <c r="AW1459" s="1">
        <v>1.0</v>
      </c>
      <c r="AX1459" s="1">
        <v>0.0</v>
      </c>
      <c r="AY1459" s="1">
        <v>1.0</v>
      </c>
      <c r="AZ1459" s="1">
        <v>0.0</v>
      </c>
      <c r="BB1459" s="1">
        <v>-1.0</v>
      </c>
      <c r="BC1459" s="1">
        <v>1.0</v>
      </c>
      <c r="BD1459" s="1">
        <v>-1.0</v>
      </c>
      <c r="BE1459" s="1">
        <v>-1.0</v>
      </c>
      <c r="BF1459" s="1">
        <v>-1.0</v>
      </c>
      <c r="BG1459" s="1">
        <v>-1.0</v>
      </c>
      <c r="BH1459" s="1">
        <v>-1.0</v>
      </c>
      <c r="BI1459" s="1">
        <v>-1.0</v>
      </c>
      <c r="BJ1459" s="1">
        <v>1.0</v>
      </c>
      <c r="BK1459" s="1">
        <v>-1.0</v>
      </c>
      <c r="BL1459" s="1">
        <v>-1.0</v>
      </c>
      <c r="BM1459" s="1">
        <v>-1.0</v>
      </c>
      <c r="BN1459" s="1">
        <v>-1.0</v>
      </c>
      <c r="BO1459" s="1">
        <v>-1.0</v>
      </c>
      <c r="BP1459" s="1">
        <v>-1.0</v>
      </c>
      <c r="BQ1459" s="1">
        <v>-1.0</v>
      </c>
      <c r="BR1459" s="1">
        <v>-1.0</v>
      </c>
      <c r="BS1459" s="1">
        <v>-1.0</v>
      </c>
      <c r="BT1459" s="1">
        <v>-1.0</v>
      </c>
      <c r="BU1459" s="1">
        <v>1.0</v>
      </c>
      <c r="BV1459" s="1">
        <v>-1.0</v>
      </c>
      <c r="BW1459" s="1">
        <v>1.0</v>
      </c>
      <c r="BX1459" s="1">
        <v>-1.0</v>
      </c>
      <c r="BY1459" s="1">
        <v>-1.0</v>
      </c>
      <c r="BZ1459" s="1">
        <v>-1.0</v>
      </c>
      <c r="CA1459" s="1">
        <v>-1.0</v>
      </c>
      <c r="CB1459" s="1">
        <v>-1.0</v>
      </c>
      <c r="CC1459" s="1">
        <v>-1.0</v>
      </c>
      <c r="CD1459" s="1">
        <v>49279.0</v>
      </c>
    </row>
    <row r="1460">
      <c r="A1460" s="1">
        <v>3.6322141E7</v>
      </c>
      <c r="B1460" s="1" t="s">
        <v>7951</v>
      </c>
      <c r="C1460" s="1" t="s">
        <v>7952</v>
      </c>
      <c r="D1460" s="1" t="s">
        <v>7953</v>
      </c>
      <c r="E1460" s="1" t="s">
        <v>85</v>
      </c>
      <c r="F1460" s="1" t="s">
        <v>7954</v>
      </c>
      <c r="G1460" s="1" t="s">
        <v>7955</v>
      </c>
      <c r="H1460" s="1" t="s">
        <v>7956</v>
      </c>
      <c r="I1460" s="1">
        <v>5.4634154E7</v>
      </c>
      <c r="J1460" s="1">
        <v>42383.0</v>
      </c>
      <c r="K1460" s="1" t="s">
        <v>134</v>
      </c>
      <c r="L1460" s="1">
        <v>1.0</v>
      </c>
      <c r="M1460" s="1">
        <v>0.0</v>
      </c>
      <c r="N1460" s="1">
        <v>0.0</v>
      </c>
      <c r="O1460" s="1">
        <v>1.0</v>
      </c>
      <c r="P1460" s="1" t="s">
        <v>89</v>
      </c>
      <c r="Q1460" s="1" t="s">
        <v>613</v>
      </c>
      <c r="R1460" s="1">
        <v>40.8026</v>
      </c>
      <c r="S1460" s="1">
        <v>-73.95373</v>
      </c>
      <c r="T1460" s="1" t="s">
        <v>91</v>
      </c>
      <c r="U1460" s="1" t="s">
        <v>113</v>
      </c>
      <c r="V1460" s="1">
        <v>2.0</v>
      </c>
      <c r="W1460" s="1">
        <v>1.0</v>
      </c>
      <c r="X1460" s="1">
        <v>1.0</v>
      </c>
      <c r="Y1460" s="1">
        <v>1.0</v>
      </c>
      <c r="Z1460" s="1" t="s">
        <v>93</v>
      </c>
      <c r="AA1460" s="1" t="s">
        <v>7957</v>
      </c>
      <c r="AB1460" s="1">
        <v>75.0</v>
      </c>
      <c r="AC1460" s="1">
        <v>1.0</v>
      </c>
      <c r="AD1460" s="1">
        <v>6.0</v>
      </c>
      <c r="AE1460" s="1">
        <v>3.0</v>
      </c>
      <c r="AF1460" s="1" t="s">
        <v>95</v>
      </c>
      <c r="AG1460" s="1">
        <v>1.0</v>
      </c>
      <c r="AH1460" s="1">
        <v>17.0</v>
      </c>
      <c r="AI1460" s="1">
        <v>29.0</v>
      </c>
      <c r="AJ1460" s="1">
        <v>29.0</v>
      </c>
      <c r="AK1460" s="1">
        <v>29.0</v>
      </c>
      <c r="AL1460" s="1">
        <v>0.0</v>
      </c>
      <c r="AM1460" s="1">
        <v>0.0</v>
      </c>
      <c r="AU1460" s="1">
        <v>1.0</v>
      </c>
      <c r="AV1460" s="1" t="s">
        <v>96</v>
      </c>
      <c r="AW1460" s="1">
        <v>1.0</v>
      </c>
      <c r="AX1460" s="1">
        <v>0.0</v>
      </c>
      <c r="AY1460" s="1">
        <v>1.0</v>
      </c>
      <c r="AZ1460" s="1">
        <v>0.0</v>
      </c>
      <c r="BB1460" s="1">
        <v>-1.0</v>
      </c>
      <c r="BC1460" s="1">
        <v>1.0</v>
      </c>
      <c r="BD1460" s="1">
        <v>-1.0</v>
      </c>
      <c r="BE1460" s="1">
        <v>-1.0</v>
      </c>
      <c r="BF1460" s="1">
        <v>-1.0</v>
      </c>
      <c r="BG1460" s="1">
        <v>-1.0</v>
      </c>
      <c r="BH1460" s="1">
        <v>-1.0</v>
      </c>
      <c r="BI1460" s="1">
        <v>-1.0</v>
      </c>
      <c r="BJ1460" s="1">
        <v>1.0</v>
      </c>
      <c r="BK1460" s="1">
        <v>-1.0</v>
      </c>
      <c r="BL1460" s="1">
        <v>-1.0</v>
      </c>
      <c r="BM1460" s="1">
        <v>-1.0</v>
      </c>
      <c r="BN1460" s="1">
        <v>1.0</v>
      </c>
      <c r="BO1460" s="1">
        <v>-1.0</v>
      </c>
      <c r="BP1460" s="1">
        <v>-1.0</v>
      </c>
      <c r="BQ1460" s="1">
        <v>-1.0</v>
      </c>
      <c r="BR1460" s="1">
        <v>-1.0</v>
      </c>
      <c r="BS1460" s="1">
        <v>-1.0</v>
      </c>
      <c r="BT1460" s="1">
        <v>-1.0</v>
      </c>
      <c r="BU1460" s="1">
        <v>1.0</v>
      </c>
      <c r="BV1460" s="1">
        <v>-1.0</v>
      </c>
      <c r="BW1460" s="1">
        <v>-1.0</v>
      </c>
      <c r="BX1460" s="1">
        <v>-1.0</v>
      </c>
      <c r="BY1460" s="1">
        <v>-1.0</v>
      </c>
      <c r="BZ1460" s="1">
        <v>-1.0</v>
      </c>
      <c r="CA1460" s="1">
        <v>-1.0</v>
      </c>
      <c r="CB1460" s="1">
        <v>-1.0</v>
      </c>
      <c r="CC1460" s="1">
        <v>-1.0</v>
      </c>
      <c r="CD1460" s="1">
        <v>49294.0</v>
      </c>
    </row>
    <row r="1461">
      <c r="A1461" s="1">
        <v>3.0296204E7</v>
      </c>
      <c r="B1461" s="1" t="s">
        <v>7958</v>
      </c>
      <c r="C1461" s="1" t="s">
        <v>7959</v>
      </c>
      <c r="D1461" s="1" t="s">
        <v>7960</v>
      </c>
      <c r="E1461" s="1" t="s">
        <v>85</v>
      </c>
      <c r="F1461" s="1" t="s">
        <v>7961</v>
      </c>
      <c r="G1461" s="1" t="s">
        <v>7962</v>
      </c>
      <c r="H1461" s="1" t="s">
        <v>7963</v>
      </c>
      <c r="I1461" s="1">
        <v>1005966.0</v>
      </c>
      <c r="J1461" s="1">
        <v>40777.0</v>
      </c>
      <c r="K1461" s="1" t="s">
        <v>134</v>
      </c>
      <c r="L1461" s="1">
        <v>1.0</v>
      </c>
      <c r="M1461" s="1">
        <v>0.0</v>
      </c>
      <c r="N1461" s="1">
        <v>1.0</v>
      </c>
      <c r="O1461" s="1">
        <v>1.0</v>
      </c>
      <c r="P1461" s="1" t="s">
        <v>123</v>
      </c>
      <c r="Q1461" s="1" t="s">
        <v>185</v>
      </c>
      <c r="R1461" s="1">
        <v>40.7198</v>
      </c>
      <c r="S1461" s="1">
        <v>-73.95813</v>
      </c>
      <c r="T1461" s="1" t="s">
        <v>144</v>
      </c>
      <c r="U1461" s="1" t="s">
        <v>92</v>
      </c>
      <c r="V1461" s="1">
        <v>2.0</v>
      </c>
      <c r="W1461" s="1">
        <v>1.0</v>
      </c>
      <c r="X1461" s="1">
        <v>1.0</v>
      </c>
      <c r="Y1461" s="1">
        <v>1.0</v>
      </c>
      <c r="Z1461" s="1" t="s">
        <v>93</v>
      </c>
      <c r="AA1461" s="1" t="s">
        <v>1499</v>
      </c>
      <c r="AB1461" s="1">
        <v>300.0</v>
      </c>
      <c r="AC1461" s="1">
        <v>1.0</v>
      </c>
      <c r="AD1461" s="1">
        <v>0.0</v>
      </c>
      <c r="AE1461" s="1">
        <v>3.0</v>
      </c>
      <c r="AF1461" s="1" t="s">
        <v>127</v>
      </c>
      <c r="AG1461" s="1">
        <v>1.0</v>
      </c>
      <c r="AH1461" s="1">
        <v>11.0</v>
      </c>
      <c r="AI1461" s="1">
        <v>11.0</v>
      </c>
      <c r="AJ1461" s="1">
        <v>11.0</v>
      </c>
      <c r="AK1461" s="1">
        <v>168.0</v>
      </c>
      <c r="AL1461" s="1">
        <v>7.0</v>
      </c>
      <c r="AM1461" s="1">
        <v>7.0</v>
      </c>
      <c r="AN1461" s="1">
        <v>100.0</v>
      </c>
      <c r="AO1461" s="1">
        <v>10.0</v>
      </c>
      <c r="AP1461" s="1">
        <v>10.0</v>
      </c>
      <c r="AQ1461" s="1">
        <v>10.0</v>
      </c>
      <c r="AR1461" s="1">
        <v>10.0</v>
      </c>
      <c r="AS1461" s="1">
        <v>10.0</v>
      </c>
      <c r="AT1461" s="1">
        <v>10.0</v>
      </c>
      <c r="AU1461" s="1">
        <v>0.0</v>
      </c>
      <c r="AV1461" s="1" t="s">
        <v>105</v>
      </c>
      <c r="AW1461" s="1">
        <v>1.0</v>
      </c>
      <c r="AX1461" s="1">
        <v>1.0</v>
      </c>
      <c r="AY1461" s="1">
        <v>0.0</v>
      </c>
      <c r="AZ1461" s="1">
        <v>0.0</v>
      </c>
      <c r="BA1461" s="1">
        <v>1.11</v>
      </c>
      <c r="BB1461" s="1">
        <v>-1.0</v>
      </c>
      <c r="BC1461" s="1">
        <v>1.0</v>
      </c>
      <c r="BD1461" s="1">
        <v>-1.0</v>
      </c>
      <c r="BE1461" s="1">
        <v>-1.0</v>
      </c>
      <c r="BF1461" s="1">
        <v>-1.0</v>
      </c>
      <c r="BG1461" s="1">
        <v>-1.0</v>
      </c>
      <c r="BH1461" s="1">
        <v>-1.0</v>
      </c>
      <c r="BI1461" s="1">
        <v>1.0</v>
      </c>
      <c r="BJ1461" s="1">
        <v>1.0</v>
      </c>
      <c r="BK1461" s="1">
        <v>-1.0</v>
      </c>
      <c r="BL1461" s="1">
        <v>-1.0</v>
      </c>
      <c r="BM1461" s="1">
        <v>1.0</v>
      </c>
      <c r="BN1461" s="1">
        <v>1.0</v>
      </c>
      <c r="BO1461" s="1">
        <v>-1.0</v>
      </c>
      <c r="BP1461" s="1">
        <v>-1.0</v>
      </c>
      <c r="BQ1461" s="1">
        <v>-1.0</v>
      </c>
      <c r="BR1461" s="1">
        <v>-1.0</v>
      </c>
      <c r="BS1461" s="1">
        <v>-1.0</v>
      </c>
      <c r="BT1461" s="1">
        <v>-1.0</v>
      </c>
      <c r="BU1461" s="1">
        <v>1.0</v>
      </c>
      <c r="BV1461" s="1">
        <v>-1.0</v>
      </c>
      <c r="BW1461" s="1">
        <v>-1.0</v>
      </c>
      <c r="BX1461" s="1">
        <v>-1.0</v>
      </c>
      <c r="BY1461" s="1">
        <v>-1.0</v>
      </c>
      <c r="BZ1461" s="1">
        <v>-1.0</v>
      </c>
      <c r="CA1461" s="1">
        <v>-1.0</v>
      </c>
      <c r="CB1461" s="1">
        <v>-1.0</v>
      </c>
      <c r="CC1461" s="1">
        <v>-1.0</v>
      </c>
      <c r="CD1461" s="1">
        <v>49349.0</v>
      </c>
    </row>
    <row r="1462">
      <c r="A1462" s="1">
        <v>2.2017621E7</v>
      </c>
      <c r="B1462" s="1" t="s">
        <v>7964</v>
      </c>
      <c r="C1462" s="1" t="s">
        <v>7965</v>
      </c>
      <c r="D1462" s="1" t="s">
        <v>7965</v>
      </c>
      <c r="E1462" s="1" t="s">
        <v>85</v>
      </c>
      <c r="H1462" s="1" t="s">
        <v>7966</v>
      </c>
      <c r="I1462" s="1">
        <v>6.2706408E7</v>
      </c>
      <c r="J1462" s="1">
        <v>42441.0</v>
      </c>
      <c r="M1462" s="1">
        <v>0.0</v>
      </c>
      <c r="N1462" s="1">
        <v>1.0</v>
      </c>
      <c r="O1462" s="1">
        <v>1.0</v>
      </c>
      <c r="P1462" s="1" t="s">
        <v>89</v>
      </c>
      <c r="Q1462" s="1" t="s">
        <v>1014</v>
      </c>
      <c r="R1462" s="1">
        <v>40.84399</v>
      </c>
      <c r="S1462" s="1">
        <v>-73.94228</v>
      </c>
      <c r="T1462" s="1" t="s">
        <v>91</v>
      </c>
      <c r="U1462" s="1" t="s">
        <v>92</v>
      </c>
      <c r="V1462" s="1">
        <v>3.0</v>
      </c>
      <c r="W1462" s="1">
        <v>1.0</v>
      </c>
      <c r="X1462" s="1">
        <v>1.0</v>
      </c>
      <c r="Y1462" s="1">
        <v>1.0</v>
      </c>
      <c r="Z1462" s="1" t="s">
        <v>93</v>
      </c>
      <c r="AA1462" s="1" t="s">
        <v>7967</v>
      </c>
      <c r="AB1462" s="1">
        <v>80.0</v>
      </c>
      <c r="AC1462" s="1">
        <v>1.0</v>
      </c>
      <c r="AD1462" s="1">
        <v>0.0</v>
      </c>
      <c r="AE1462" s="1">
        <v>3.0</v>
      </c>
      <c r="AF1462" s="1" t="s">
        <v>521</v>
      </c>
      <c r="AG1462" s="1">
        <v>1.0</v>
      </c>
      <c r="AH1462" s="1">
        <v>0.0</v>
      </c>
      <c r="AI1462" s="1">
        <v>0.0</v>
      </c>
      <c r="AJ1462" s="1">
        <v>0.0</v>
      </c>
      <c r="AK1462" s="1">
        <v>0.0</v>
      </c>
      <c r="AL1462" s="1">
        <v>0.0</v>
      </c>
      <c r="AM1462" s="1">
        <v>0.0</v>
      </c>
      <c r="AU1462" s="1">
        <v>0.0</v>
      </c>
      <c r="AV1462" s="1" t="s">
        <v>105</v>
      </c>
      <c r="AW1462" s="1">
        <v>1.0</v>
      </c>
      <c r="AX1462" s="1">
        <v>1.0</v>
      </c>
      <c r="AY1462" s="1">
        <v>0.0</v>
      </c>
      <c r="AZ1462" s="1">
        <v>0.0</v>
      </c>
      <c r="BB1462" s="1">
        <v>-1.0</v>
      </c>
      <c r="BC1462" s="1">
        <v>1.0</v>
      </c>
      <c r="BD1462" s="1">
        <v>-1.0</v>
      </c>
      <c r="BE1462" s="1">
        <v>-1.0</v>
      </c>
      <c r="BF1462" s="1">
        <v>-1.0</v>
      </c>
      <c r="BG1462" s="1">
        <v>-1.0</v>
      </c>
      <c r="BH1462" s="1">
        <v>-1.0</v>
      </c>
      <c r="BI1462" s="1">
        <v>-1.0</v>
      </c>
      <c r="BJ1462" s="1">
        <v>1.0</v>
      </c>
      <c r="BK1462" s="1">
        <v>-1.0</v>
      </c>
      <c r="BL1462" s="1">
        <v>-1.0</v>
      </c>
      <c r="BM1462" s="1">
        <v>1.0</v>
      </c>
      <c r="BN1462" s="1">
        <v>1.0</v>
      </c>
      <c r="BO1462" s="1">
        <v>-1.0</v>
      </c>
      <c r="BP1462" s="1">
        <v>-1.0</v>
      </c>
      <c r="BQ1462" s="1">
        <v>-1.0</v>
      </c>
      <c r="BR1462" s="1">
        <v>-1.0</v>
      </c>
      <c r="BS1462" s="1">
        <v>-1.0</v>
      </c>
      <c r="BT1462" s="1">
        <v>-1.0</v>
      </c>
      <c r="BU1462" s="1">
        <v>1.0</v>
      </c>
      <c r="BV1462" s="1">
        <v>-1.0</v>
      </c>
      <c r="BW1462" s="1">
        <v>-1.0</v>
      </c>
      <c r="BX1462" s="1">
        <v>-1.0</v>
      </c>
      <c r="BY1462" s="1">
        <v>-1.0</v>
      </c>
      <c r="BZ1462" s="1">
        <v>-1.0</v>
      </c>
      <c r="CA1462" s="1">
        <v>-1.0</v>
      </c>
      <c r="CB1462" s="1">
        <v>-1.0</v>
      </c>
      <c r="CC1462" s="1">
        <v>-1.0</v>
      </c>
      <c r="CD1462" s="1">
        <v>49446.0</v>
      </c>
    </row>
    <row r="1463">
      <c r="A1463" s="1">
        <v>3.4784621E7</v>
      </c>
      <c r="B1463" s="1" t="s">
        <v>7968</v>
      </c>
      <c r="C1463" s="1" t="s">
        <v>7969</v>
      </c>
      <c r="D1463" s="1" t="s">
        <v>7969</v>
      </c>
      <c r="E1463" s="1" t="s">
        <v>85</v>
      </c>
      <c r="I1463" s="1">
        <v>3.5253342E7</v>
      </c>
      <c r="J1463" s="1">
        <v>42162.0</v>
      </c>
      <c r="K1463" s="1" t="s">
        <v>134</v>
      </c>
      <c r="L1463" s="1">
        <v>1.0</v>
      </c>
      <c r="M1463" s="1">
        <v>0.0</v>
      </c>
      <c r="N1463" s="1">
        <v>3.0</v>
      </c>
      <c r="O1463" s="1">
        <v>1.0</v>
      </c>
      <c r="P1463" s="1" t="s">
        <v>123</v>
      </c>
      <c r="Q1463" s="1" t="s">
        <v>7849</v>
      </c>
      <c r="R1463" s="1">
        <v>40.63321</v>
      </c>
      <c r="S1463" s="1">
        <v>-74.02463</v>
      </c>
      <c r="T1463" s="1" t="s">
        <v>91</v>
      </c>
      <c r="U1463" s="1" t="s">
        <v>92</v>
      </c>
      <c r="V1463" s="1">
        <v>2.0</v>
      </c>
      <c r="W1463" s="1">
        <v>1.0</v>
      </c>
      <c r="X1463" s="1">
        <v>1.0</v>
      </c>
      <c r="Y1463" s="1">
        <v>1.0</v>
      </c>
      <c r="Z1463" s="1" t="s">
        <v>93</v>
      </c>
      <c r="AA1463" s="1" t="s">
        <v>7970</v>
      </c>
      <c r="AB1463" s="1">
        <v>120.0</v>
      </c>
      <c r="AC1463" s="1">
        <v>1.0</v>
      </c>
      <c r="AD1463" s="1">
        <v>20.0</v>
      </c>
      <c r="AE1463" s="1">
        <v>21.0</v>
      </c>
      <c r="AF1463" s="1" t="s">
        <v>202</v>
      </c>
      <c r="AG1463" s="1">
        <v>1.0</v>
      </c>
      <c r="AH1463" s="1">
        <v>7.0</v>
      </c>
      <c r="AI1463" s="1">
        <v>37.0</v>
      </c>
      <c r="AJ1463" s="1">
        <v>67.0</v>
      </c>
      <c r="AK1463" s="1">
        <v>67.0</v>
      </c>
      <c r="AL1463" s="1">
        <v>0.0</v>
      </c>
      <c r="AM1463" s="1">
        <v>0.0</v>
      </c>
      <c r="AU1463" s="1">
        <v>0.0</v>
      </c>
      <c r="AV1463" s="1" t="s">
        <v>96</v>
      </c>
      <c r="AW1463" s="1">
        <v>3.0</v>
      </c>
      <c r="AX1463" s="1">
        <v>3.0</v>
      </c>
      <c r="AY1463" s="1">
        <v>0.0</v>
      </c>
      <c r="AZ1463" s="1">
        <v>0.0</v>
      </c>
      <c r="BB1463" s="1">
        <v>-1.0</v>
      </c>
      <c r="BC1463" s="1">
        <v>1.0</v>
      </c>
      <c r="BD1463" s="1">
        <v>-1.0</v>
      </c>
      <c r="BE1463" s="1">
        <v>-1.0</v>
      </c>
      <c r="BF1463" s="1">
        <v>-1.0</v>
      </c>
      <c r="BG1463" s="1">
        <v>-1.0</v>
      </c>
      <c r="BH1463" s="1">
        <v>-1.0</v>
      </c>
      <c r="BI1463" s="1">
        <v>-1.0</v>
      </c>
      <c r="BJ1463" s="1">
        <v>1.0</v>
      </c>
      <c r="BK1463" s="1">
        <v>-1.0</v>
      </c>
      <c r="BL1463" s="1">
        <v>-1.0</v>
      </c>
      <c r="BM1463" s="1">
        <v>1.0</v>
      </c>
      <c r="BN1463" s="1">
        <v>-1.0</v>
      </c>
      <c r="BO1463" s="1">
        <v>-1.0</v>
      </c>
      <c r="BP1463" s="1">
        <v>-1.0</v>
      </c>
      <c r="BQ1463" s="1">
        <v>-1.0</v>
      </c>
      <c r="BR1463" s="1">
        <v>-1.0</v>
      </c>
      <c r="BS1463" s="1">
        <v>1.0</v>
      </c>
      <c r="BT1463" s="1">
        <v>-1.0</v>
      </c>
      <c r="BU1463" s="1">
        <v>1.0</v>
      </c>
      <c r="BV1463" s="1">
        <v>-1.0</v>
      </c>
      <c r="BW1463" s="1">
        <v>1.0</v>
      </c>
      <c r="BX1463" s="1">
        <v>-1.0</v>
      </c>
      <c r="BY1463" s="1">
        <v>-1.0</v>
      </c>
      <c r="BZ1463" s="1">
        <v>-1.0</v>
      </c>
      <c r="CA1463" s="1">
        <v>-1.0</v>
      </c>
      <c r="CB1463" s="1">
        <v>-1.0</v>
      </c>
      <c r="CC1463" s="1">
        <v>-1.0</v>
      </c>
      <c r="CD1463" s="1">
        <v>49448.0</v>
      </c>
    </row>
    <row r="1464">
      <c r="A1464" s="1">
        <v>1.5066761E7</v>
      </c>
      <c r="B1464" s="1" t="s">
        <v>7971</v>
      </c>
      <c r="C1464" s="1" t="s">
        <v>7972</v>
      </c>
      <c r="D1464" s="1" t="s">
        <v>7972</v>
      </c>
      <c r="E1464" s="1" t="s">
        <v>85</v>
      </c>
      <c r="H1464" s="1" t="s">
        <v>7973</v>
      </c>
      <c r="I1464" s="1">
        <v>7.2572525E7</v>
      </c>
      <c r="J1464" s="1">
        <v>42507.0</v>
      </c>
      <c r="M1464" s="1">
        <v>0.0</v>
      </c>
      <c r="N1464" s="1">
        <v>2.0</v>
      </c>
      <c r="O1464" s="1">
        <v>1.0</v>
      </c>
      <c r="P1464" s="1" t="s">
        <v>111</v>
      </c>
      <c r="Q1464" s="1" t="s">
        <v>112</v>
      </c>
      <c r="R1464" s="1">
        <v>40.76145</v>
      </c>
      <c r="S1464" s="1">
        <v>-73.92273</v>
      </c>
      <c r="T1464" s="1" t="s">
        <v>91</v>
      </c>
      <c r="U1464" s="1" t="s">
        <v>113</v>
      </c>
      <c r="V1464" s="1">
        <v>2.0</v>
      </c>
      <c r="W1464" s="1">
        <v>1.0</v>
      </c>
      <c r="X1464" s="1">
        <v>1.0</v>
      </c>
      <c r="Y1464" s="1">
        <v>1.0</v>
      </c>
      <c r="Z1464" s="1" t="s">
        <v>93</v>
      </c>
      <c r="AA1464" s="1" t="s">
        <v>7974</v>
      </c>
      <c r="AB1464" s="1">
        <v>90.0</v>
      </c>
      <c r="AC1464" s="1">
        <v>1.0</v>
      </c>
      <c r="AD1464" s="1">
        <v>15.0</v>
      </c>
      <c r="AE1464" s="1">
        <v>3.0</v>
      </c>
      <c r="AF1464" s="1" t="s">
        <v>127</v>
      </c>
      <c r="AG1464" s="1">
        <v>1.0</v>
      </c>
      <c r="AH1464" s="1">
        <v>0.0</v>
      </c>
      <c r="AI1464" s="1">
        <v>10.0</v>
      </c>
      <c r="AJ1464" s="1">
        <v>10.0</v>
      </c>
      <c r="AK1464" s="1">
        <v>10.0</v>
      </c>
      <c r="AL1464" s="1">
        <v>6.0</v>
      </c>
      <c r="AM1464" s="1">
        <v>0.0</v>
      </c>
      <c r="AN1464" s="1">
        <v>100.0</v>
      </c>
      <c r="AO1464" s="1">
        <v>10.0</v>
      </c>
      <c r="AP1464" s="1">
        <v>10.0</v>
      </c>
      <c r="AQ1464" s="1">
        <v>10.0</v>
      </c>
      <c r="AR1464" s="1">
        <v>10.0</v>
      </c>
      <c r="AS1464" s="1">
        <v>10.0</v>
      </c>
      <c r="AT1464" s="1">
        <v>10.0</v>
      </c>
      <c r="AU1464" s="1">
        <v>0.0</v>
      </c>
      <c r="AV1464" s="1" t="s">
        <v>105</v>
      </c>
      <c r="AW1464" s="1">
        <v>2.0</v>
      </c>
      <c r="AX1464" s="1">
        <v>0.0</v>
      </c>
      <c r="AY1464" s="1">
        <v>2.0</v>
      </c>
      <c r="AZ1464" s="1">
        <v>0.0</v>
      </c>
      <c r="BA1464" s="1">
        <v>0.18</v>
      </c>
      <c r="BB1464" s="1">
        <v>-1.0</v>
      </c>
      <c r="BC1464" s="1">
        <v>1.0</v>
      </c>
      <c r="BD1464" s="1">
        <v>-1.0</v>
      </c>
      <c r="BE1464" s="1">
        <v>-1.0</v>
      </c>
      <c r="BF1464" s="1">
        <v>-1.0</v>
      </c>
      <c r="BG1464" s="1">
        <v>-1.0</v>
      </c>
      <c r="BH1464" s="1">
        <v>-1.0</v>
      </c>
      <c r="BI1464" s="1">
        <v>-1.0</v>
      </c>
      <c r="BJ1464" s="1">
        <v>1.0</v>
      </c>
      <c r="BK1464" s="1">
        <v>-1.0</v>
      </c>
      <c r="BL1464" s="1">
        <v>-1.0</v>
      </c>
      <c r="BM1464" s="1">
        <v>-1.0</v>
      </c>
      <c r="BN1464" s="1">
        <v>-1.0</v>
      </c>
      <c r="BO1464" s="1">
        <v>-1.0</v>
      </c>
      <c r="BP1464" s="1">
        <v>-1.0</v>
      </c>
      <c r="BQ1464" s="1">
        <v>-1.0</v>
      </c>
      <c r="BR1464" s="1">
        <v>-1.0</v>
      </c>
      <c r="BS1464" s="1">
        <v>-1.0</v>
      </c>
      <c r="BT1464" s="1">
        <v>-1.0</v>
      </c>
      <c r="BU1464" s="1">
        <v>1.0</v>
      </c>
      <c r="BV1464" s="1">
        <v>-1.0</v>
      </c>
      <c r="BW1464" s="1">
        <v>-1.0</v>
      </c>
      <c r="BX1464" s="1">
        <v>-1.0</v>
      </c>
      <c r="BY1464" s="1">
        <v>-1.0</v>
      </c>
      <c r="BZ1464" s="1">
        <v>-1.0</v>
      </c>
      <c r="CA1464" s="1">
        <v>-1.0</v>
      </c>
      <c r="CB1464" s="1">
        <v>-1.0</v>
      </c>
      <c r="CC1464" s="1">
        <v>-1.0</v>
      </c>
      <c r="CD1464" s="1">
        <v>49481.0</v>
      </c>
    </row>
    <row r="1465">
      <c r="A1465" s="1">
        <v>4679967.0</v>
      </c>
      <c r="B1465" s="1" t="s">
        <v>7975</v>
      </c>
      <c r="C1465" s="1" t="s">
        <v>7976</v>
      </c>
      <c r="D1465" s="1" t="s">
        <v>7977</v>
      </c>
      <c r="E1465" s="1" t="s">
        <v>85</v>
      </c>
      <c r="F1465" s="1" t="s">
        <v>7978</v>
      </c>
      <c r="G1465" s="1" t="s">
        <v>7979</v>
      </c>
      <c r="H1465" s="1" t="s">
        <v>7980</v>
      </c>
      <c r="I1465" s="1">
        <v>7304425.0</v>
      </c>
      <c r="J1465" s="1">
        <v>41460.0</v>
      </c>
      <c r="M1465" s="1">
        <v>0.0</v>
      </c>
      <c r="N1465" s="1">
        <v>1.0</v>
      </c>
      <c r="O1465" s="1">
        <v>1.0</v>
      </c>
      <c r="P1465" s="1" t="s">
        <v>89</v>
      </c>
      <c r="Q1465" s="1" t="s">
        <v>90</v>
      </c>
      <c r="R1465" s="1">
        <v>40.82888</v>
      </c>
      <c r="S1465" s="1">
        <v>-73.94467</v>
      </c>
      <c r="T1465" s="1" t="s">
        <v>91</v>
      </c>
      <c r="U1465" s="1" t="s">
        <v>113</v>
      </c>
      <c r="V1465" s="1">
        <v>2.0</v>
      </c>
      <c r="W1465" s="1">
        <v>1.0</v>
      </c>
      <c r="X1465" s="1">
        <v>1.0</v>
      </c>
      <c r="Y1465" s="1">
        <v>1.0</v>
      </c>
      <c r="Z1465" s="1" t="s">
        <v>93</v>
      </c>
      <c r="AA1465" s="1" t="s">
        <v>7981</v>
      </c>
      <c r="AB1465" s="1">
        <v>56.0</v>
      </c>
      <c r="AC1465" s="1">
        <v>1.0</v>
      </c>
      <c r="AD1465" s="1">
        <v>10.0</v>
      </c>
      <c r="AE1465" s="1">
        <v>1.0</v>
      </c>
      <c r="AF1465" s="1" t="s">
        <v>456</v>
      </c>
      <c r="AG1465" s="1">
        <v>1.0</v>
      </c>
      <c r="AH1465" s="1">
        <v>0.0</v>
      </c>
      <c r="AI1465" s="1">
        <v>0.0</v>
      </c>
      <c r="AJ1465" s="1">
        <v>0.0</v>
      </c>
      <c r="AK1465" s="1">
        <v>0.0</v>
      </c>
      <c r="AL1465" s="1">
        <v>7.0</v>
      </c>
      <c r="AM1465" s="1">
        <v>0.0</v>
      </c>
      <c r="AN1465" s="1">
        <v>97.0</v>
      </c>
      <c r="AO1465" s="1">
        <v>10.0</v>
      </c>
      <c r="AP1465" s="1">
        <v>8.0</v>
      </c>
      <c r="AQ1465" s="1">
        <v>9.0</v>
      </c>
      <c r="AR1465" s="1">
        <v>10.0</v>
      </c>
      <c r="AS1465" s="1">
        <v>9.0</v>
      </c>
      <c r="AT1465" s="1">
        <v>9.0</v>
      </c>
      <c r="AU1465" s="1">
        <v>0.0</v>
      </c>
      <c r="AV1465" s="1" t="s">
        <v>105</v>
      </c>
      <c r="AW1465" s="1">
        <v>1.0</v>
      </c>
      <c r="AX1465" s="1">
        <v>0.0</v>
      </c>
      <c r="AY1465" s="1">
        <v>1.0</v>
      </c>
      <c r="AZ1465" s="1">
        <v>0.0</v>
      </c>
      <c r="BA1465" s="1">
        <v>0.14</v>
      </c>
      <c r="BB1465" s="1">
        <v>1.0</v>
      </c>
      <c r="BC1465" s="1">
        <v>-1.0</v>
      </c>
      <c r="BD1465" s="1">
        <v>-1.0</v>
      </c>
      <c r="BE1465" s="1">
        <v>-1.0</v>
      </c>
      <c r="BF1465" s="1">
        <v>-1.0</v>
      </c>
      <c r="BG1465" s="1">
        <v>-1.0</v>
      </c>
      <c r="BH1465" s="1">
        <v>-1.0</v>
      </c>
      <c r="BI1465" s="1">
        <v>-1.0</v>
      </c>
      <c r="BJ1465" s="1">
        <v>-1.0</v>
      </c>
      <c r="BK1465" s="1">
        <v>-1.0</v>
      </c>
      <c r="BL1465" s="1">
        <v>-1.0</v>
      </c>
      <c r="BM1465" s="1">
        <v>-1.0</v>
      </c>
      <c r="BN1465" s="1">
        <v>-1.0</v>
      </c>
      <c r="BO1465" s="1">
        <v>-1.0</v>
      </c>
      <c r="BP1465" s="1">
        <v>-1.0</v>
      </c>
      <c r="BQ1465" s="1">
        <v>-1.0</v>
      </c>
      <c r="BR1465" s="1">
        <v>-1.0</v>
      </c>
      <c r="BS1465" s="1">
        <v>-1.0</v>
      </c>
      <c r="BT1465" s="1">
        <v>-1.0</v>
      </c>
      <c r="BU1465" s="1">
        <v>1.0</v>
      </c>
      <c r="BV1465" s="1">
        <v>-1.0</v>
      </c>
      <c r="BW1465" s="1">
        <v>-1.0</v>
      </c>
      <c r="BX1465" s="1">
        <v>-1.0</v>
      </c>
      <c r="BY1465" s="1">
        <v>-1.0</v>
      </c>
      <c r="BZ1465" s="1">
        <v>-1.0</v>
      </c>
      <c r="CA1465" s="1">
        <v>-1.0</v>
      </c>
      <c r="CB1465" s="1">
        <v>-1.0</v>
      </c>
      <c r="CC1465" s="1">
        <v>-1.0</v>
      </c>
      <c r="CD1465" s="1">
        <v>49521.0</v>
      </c>
    </row>
    <row r="1466">
      <c r="A1466" s="1">
        <v>3.6243183E7</v>
      </c>
      <c r="B1466" s="1" t="s">
        <v>7982</v>
      </c>
      <c r="C1466" s="1" t="s">
        <v>1916</v>
      </c>
      <c r="D1466" s="1" t="s">
        <v>1916</v>
      </c>
      <c r="E1466" s="1" t="s">
        <v>85</v>
      </c>
      <c r="I1466" s="1">
        <v>3.5783912E7</v>
      </c>
      <c r="J1466" s="1">
        <v>42169.0</v>
      </c>
      <c r="K1466" s="1" t="s">
        <v>134</v>
      </c>
      <c r="L1466" s="1">
        <v>1.0</v>
      </c>
      <c r="M1466" s="1">
        <v>0.0</v>
      </c>
      <c r="N1466" s="1">
        <v>4.0</v>
      </c>
      <c r="O1466" s="1">
        <v>0.0</v>
      </c>
      <c r="P1466" s="1" t="s">
        <v>993</v>
      </c>
      <c r="Q1466" s="1" t="s">
        <v>1608</v>
      </c>
      <c r="R1466" s="1">
        <v>40.86264</v>
      </c>
      <c r="S1466" s="1">
        <v>-73.89139</v>
      </c>
      <c r="T1466" s="1" t="s">
        <v>125</v>
      </c>
      <c r="U1466" s="1" t="s">
        <v>113</v>
      </c>
      <c r="V1466" s="1">
        <v>1.0</v>
      </c>
      <c r="W1466" s="1">
        <v>2.0</v>
      </c>
      <c r="X1466" s="1">
        <v>1.0</v>
      </c>
      <c r="Y1466" s="1">
        <v>1.0</v>
      </c>
      <c r="Z1466" s="1" t="s">
        <v>93</v>
      </c>
      <c r="AA1466" s="1" t="s">
        <v>7983</v>
      </c>
      <c r="AB1466" s="1">
        <v>29.0</v>
      </c>
      <c r="AC1466" s="1">
        <v>1.0</v>
      </c>
      <c r="AD1466" s="1">
        <v>10.0</v>
      </c>
      <c r="AE1466" s="1">
        <v>2.0</v>
      </c>
      <c r="AF1466" s="1" t="s">
        <v>127</v>
      </c>
      <c r="AG1466" s="1">
        <v>1.0</v>
      </c>
      <c r="AH1466" s="1">
        <v>21.0</v>
      </c>
      <c r="AI1466" s="1">
        <v>51.0</v>
      </c>
      <c r="AJ1466" s="1">
        <v>81.0</v>
      </c>
      <c r="AK1466" s="1">
        <v>81.0</v>
      </c>
      <c r="AL1466" s="1">
        <v>0.0</v>
      </c>
      <c r="AM1466" s="1">
        <v>0.0</v>
      </c>
      <c r="AU1466" s="1">
        <v>1.0</v>
      </c>
      <c r="AV1466" s="1" t="s">
        <v>96</v>
      </c>
      <c r="AW1466" s="1">
        <v>8.0</v>
      </c>
      <c r="AX1466" s="1">
        <v>2.0</v>
      </c>
      <c r="AY1466" s="1">
        <v>6.0</v>
      </c>
      <c r="AZ1466" s="1">
        <v>0.0</v>
      </c>
      <c r="BB1466" s="1">
        <v>-1.0</v>
      </c>
      <c r="BC1466" s="1">
        <v>1.0</v>
      </c>
      <c r="BD1466" s="1">
        <v>-1.0</v>
      </c>
      <c r="BE1466" s="1">
        <v>-1.0</v>
      </c>
      <c r="BF1466" s="1">
        <v>-1.0</v>
      </c>
      <c r="BG1466" s="1">
        <v>-1.0</v>
      </c>
      <c r="BH1466" s="1">
        <v>-1.0</v>
      </c>
      <c r="BI1466" s="1">
        <v>-1.0</v>
      </c>
      <c r="BJ1466" s="1">
        <v>-1.0</v>
      </c>
      <c r="BK1466" s="1">
        <v>-1.0</v>
      </c>
      <c r="BL1466" s="1">
        <v>-1.0</v>
      </c>
      <c r="BM1466" s="1">
        <v>-1.0</v>
      </c>
      <c r="BN1466" s="1">
        <v>-1.0</v>
      </c>
      <c r="BO1466" s="1">
        <v>-1.0</v>
      </c>
      <c r="BP1466" s="1">
        <v>-1.0</v>
      </c>
      <c r="BQ1466" s="1">
        <v>-1.0</v>
      </c>
      <c r="BR1466" s="1">
        <v>-1.0</v>
      </c>
      <c r="BS1466" s="1">
        <v>-1.0</v>
      </c>
      <c r="BT1466" s="1">
        <v>-1.0</v>
      </c>
      <c r="BU1466" s="1">
        <v>1.0</v>
      </c>
      <c r="BV1466" s="1">
        <v>-1.0</v>
      </c>
      <c r="BW1466" s="1">
        <v>-1.0</v>
      </c>
      <c r="BX1466" s="1">
        <v>1.0</v>
      </c>
      <c r="BY1466" s="1">
        <v>-1.0</v>
      </c>
      <c r="BZ1466" s="1">
        <v>-1.0</v>
      </c>
      <c r="CA1466" s="1">
        <v>-1.0</v>
      </c>
      <c r="CB1466" s="1">
        <v>-1.0</v>
      </c>
      <c r="CC1466" s="1">
        <v>-1.0</v>
      </c>
      <c r="CD1466" s="1">
        <v>49544.0</v>
      </c>
    </row>
    <row r="1467">
      <c r="A1467" s="1">
        <v>2.2690837E7</v>
      </c>
      <c r="B1467" s="1" t="s">
        <v>7984</v>
      </c>
      <c r="C1467" s="1" t="s">
        <v>7985</v>
      </c>
      <c r="D1467" s="1" t="s">
        <v>7986</v>
      </c>
      <c r="E1467" s="1" t="s">
        <v>85</v>
      </c>
      <c r="F1467" s="1" t="s">
        <v>7987</v>
      </c>
      <c r="G1467" s="1" t="s">
        <v>7988</v>
      </c>
      <c r="H1467" s="2" t="str">
        <f>- please keep your shoes in The mudroom</f>
        <v>#ERROR!</v>
      </c>
      <c r="I1467" s="1">
        <v>2.6856426E7</v>
      </c>
      <c r="J1467" s="1">
        <v>42032.0</v>
      </c>
      <c r="M1467" s="1">
        <v>0.0</v>
      </c>
      <c r="N1467" s="1">
        <v>1.0</v>
      </c>
      <c r="O1467" s="1">
        <v>0.0</v>
      </c>
      <c r="P1467" s="1" t="s">
        <v>123</v>
      </c>
      <c r="Q1467" s="1" t="s">
        <v>1466</v>
      </c>
      <c r="R1467" s="1">
        <v>40.66824</v>
      </c>
      <c r="S1467" s="1">
        <v>-73.9927199999999</v>
      </c>
      <c r="T1467" s="1" t="s">
        <v>91</v>
      </c>
      <c r="U1467" s="1" t="s">
        <v>92</v>
      </c>
      <c r="V1467" s="1">
        <v>3.0</v>
      </c>
      <c r="W1467" s="1">
        <v>1.0</v>
      </c>
      <c r="X1467" s="1">
        <v>1.0</v>
      </c>
      <c r="Y1467" s="1">
        <v>2.0</v>
      </c>
      <c r="Z1467" s="1" t="s">
        <v>93</v>
      </c>
      <c r="AA1467" s="1" t="s">
        <v>7989</v>
      </c>
      <c r="AB1467" s="1">
        <v>189.0</v>
      </c>
      <c r="AC1467" s="1">
        <v>2.0</v>
      </c>
      <c r="AD1467" s="1">
        <v>30.0</v>
      </c>
      <c r="AE1467" s="1">
        <v>5.0</v>
      </c>
      <c r="AF1467" s="1" t="s">
        <v>1683</v>
      </c>
      <c r="AG1467" s="1">
        <v>1.0</v>
      </c>
      <c r="AH1467" s="1">
        <v>0.0</v>
      </c>
      <c r="AI1467" s="1">
        <v>0.0</v>
      </c>
      <c r="AJ1467" s="1">
        <v>0.0</v>
      </c>
      <c r="AK1467" s="1">
        <v>0.0</v>
      </c>
      <c r="AL1467" s="1">
        <v>8.0</v>
      </c>
      <c r="AM1467" s="1">
        <v>0.0</v>
      </c>
      <c r="AN1467" s="1">
        <v>100.0</v>
      </c>
      <c r="AO1467" s="1">
        <v>10.0</v>
      </c>
      <c r="AP1467" s="1">
        <v>10.0</v>
      </c>
      <c r="AQ1467" s="1">
        <v>10.0</v>
      </c>
      <c r="AR1467" s="1">
        <v>10.0</v>
      </c>
      <c r="AS1467" s="1">
        <v>10.0</v>
      </c>
      <c r="AT1467" s="1">
        <v>10.0</v>
      </c>
      <c r="AU1467" s="1">
        <v>0.0</v>
      </c>
      <c r="AV1467" s="1" t="s">
        <v>105</v>
      </c>
      <c r="AW1467" s="1">
        <v>1.0</v>
      </c>
      <c r="AX1467" s="1">
        <v>1.0</v>
      </c>
      <c r="AY1467" s="1">
        <v>0.0</v>
      </c>
      <c r="AZ1467" s="1">
        <v>0.0</v>
      </c>
      <c r="BA1467" s="1">
        <v>0.52</v>
      </c>
      <c r="BB1467" s="1">
        <v>-1.0</v>
      </c>
      <c r="BC1467" s="1">
        <v>1.0</v>
      </c>
      <c r="BD1467" s="1">
        <v>-1.0</v>
      </c>
      <c r="BE1467" s="1">
        <v>-1.0</v>
      </c>
      <c r="BF1467" s="1">
        <v>-1.0</v>
      </c>
      <c r="BG1467" s="1">
        <v>-1.0</v>
      </c>
      <c r="BH1467" s="1">
        <v>1.0</v>
      </c>
      <c r="BI1467" s="1">
        <v>-1.0</v>
      </c>
      <c r="BJ1467" s="1">
        <v>1.0</v>
      </c>
      <c r="BK1467" s="1">
        <v>1.0</v>
      </c>
      <c r="BL1467" s="1">
        <v>1.0</v>
      </c>
      <c r="BM1467" s="1">
        <v>1.0</v>
      </c>
      <c r="BN1467" s="1">
        <v>-1.0</v>
      </c>
      <c r="BO1467" s="1">
        <v>-1.0</v>
      </c>
      <c r="BP1467" s="1">
        <v>1.0</v>
      </c>
      <c r="BQ1467" s="1">
        <v>1.0</v>
      </c>
      <c r="BR1467" s="1">
        <v>-1.0</v>
      </c>
      <c r="BS1467" s="1">
        <v>-1.0</v>
      </c>
      <c r="BT1467" s="1">
        <v>-1.0</v>
      </c>
      <c r="BU1467" s="1">
        <v>1.0</v>
      </c>
      <c r="BV1467" s="1">
        <v>-1.0</v>
      </c>
      <c r="BW1467" s="1">
        <v>1.0</v>
      </c>
      <c r="BX1467" s="1">
        <v>1.0</v>
      </c>
      <c r="BY1467" s="1">
        <v>-1.0</v>
      </c>
      <c r="BZ1467" s="1">
        <v>-1.0</v>
      </c>
      <c r="CA1467" s="1">
        <v>-1.0</v>
      </c>
      <c r="CB1467" s="1">
        <v>1.0</v>
      </c>
      <c r="CC1467" s="1">
        <v>-1.0</v>
      </c>
      <c r="CD1467" s="1">
        <v>49559.0</v>
      </c>
    </row>
    <row r="1468">
      <c r="A1468" s="1">
        <v>1.1862941E7</v>
      </c>
      <c r="B1468" s="1" t="s">
        <v>7990</v>
      </c>
      <c r="C1468" s="1" t="s">
        <v>7991</v>
      </c>
      <c r="D1468" s="1" t="s">
        <v>7991</v>
      </c>
      <c r="E1468" s="1" t="s">
        <v>85</v>
      </c>
      <c r="H1468" s="1" t="s">
        <v>7992</v>
      </c>
      <c r="I1468" s="1">
        <v>2.3914324E7</v>
      </c>
      <c r="J1468" s="1">
        <v>41961.0</v>
      </c>
      <c r="M1468" s="1">
        <v>0.0</v>
      </c>
      <c r="N1468" s="1">
        <v>1.0</v>
      </c>
      <c r="O1468" s="1">
        <v>0.0</v>
      </c>
      <c r="P1468" s="1" t="s">
        <v>89</v>
      </c>
      <c r="Q1468" s="1" t="s">
        <v>1472</v>
      </c>
      <c r="R1468" s="1">
        <v>40.71111</v>
      </c>
      <c r="S1468" s="1">
        <v>-74.00936</v>
      </c>
      <c r="T1468" s="1" t="s">
        <v>91</v>
      </c>
      <c r="U1468" s="1" t="s">
        <v>113</v>
      </c>
      <c r="V1468" s="1">
        <v>1.0</v>
      </c>
      <c r="W1468" s="1">
        <v>1.0</v>
      </c>
      <c r="X1468" s="1">
        <v>1.0</v>
      </c>
      <c r="Y1468" s="1">
        <v>1.0</v>
      </c>
      <c r="Z1468" s="1" t="s">
        <v>93</v>
      </c>
      <c r="AA1468" s="1" t="s">
        <v>7993</v>
      </c>
      <c r="AB1468" s="1">
        <v>110.0</v>
      </c>
      <c r="AC1468" s="1">
        <v>1.0</v>
      </c>
      <c r="AD1468" s="1">
        <v>0.0</v>
      </c>
      <c r="AE1468" s="1">
        <v>2.0</v>
      </c>
      <c r="AF1468" s="1" t="s">
        <v>2358</v>
      </c>
      <c r="AG1468" s="1">
        <v>1.0</v>
      </c>
      <c r="AH1468" s="1">
        <v>0.0</v>
      </c>
      <c r="AI1468" s="1">
        <v>0.0</v>
      </c>
      <c r="AJ1468" s="1">
        <v>0.0</v>
      </c>
      <c r="AK1468" s="1">
        <v>0.0</v>
      </c>
      <c r="AL1468" s="1">
        <v>0.0</v>
      </c>
      <c r="AM1468" s="1">
        <v>0.0</v>
      </c>
      <c r="AU1468" s="1">
        <v>0.0</v>
      </c>
      <c r="AV1468" s="1" t="s">
        <v>105</v>
      </c>
      <c r="AW1468" s="1">
        <v>1.0</v>
      </c>
      <c r="AX1468" s="1">
        <v>0.0</v>
      </c>
      <c r="AY1468" s="1">
        <v>1.0</v>
      </c>
      <c r="AZ1468" s="1">
        <v>0.0</v>
      </c>
      <c r="BB1468" s="1">
        <v>1.0</v>
      </c>
      <c r="BC1468" s="1">
        <v>1.0</v>
      </c>
      <c r="BD1468" s="1">
        <v>-1.0</v>
      </c>
      <c r="BE1468" s="1">
        <v>-1.0</v>
      </c>
      <c r="BF1468" s="1">
        <v>-1.0</v>
      </c>
      <c r="BG1468" s="1">
        <v>-1.0</v>
      </c>
      <c r="BH1468" s="1">
        <v>-1.0</v>
      </c>
      <c r="BI1468" s="1">
        <v>-1.0</v>
      </c>
      <c r="BJ1468" s="1">
        <v>1.0</v>
      </c>
      <c r="BK1468" s="1">
        <v>-1.0</v>
      </c>
      <c r="BL1468" s="1">
        <v>-1.0</v>
      </c>
      <c r="BM1468" s="1">
        <v>1.0</v>
      </c>
      <c r="BN1468" s="1">
        <v>-1.0</v>
      </c>
      <c r="BO1468" s="1">
        <v>-1.0</v>
      </c>
      <c r="BP1468" s="1">
        <v>-1.0</v>
      </c>
      <c r="BQ1468" s="1">
        <v>-1.0</v>
      </c>
      <c r="BR1468" s="1">
        <v>-1.0</v>
      </c>
      <c r="BS1468" s="1">
        <v>-1.0</v>
      </c>
      <c r="BT1468" s="1">
        <v>-1.0</v>
      </c>
      <c r="BU1468" s="1">
        <v>1.0</v>
      </c>
      <c r="BV1468" s="1">
        <v>-1.0</v>
      </c>
      <c r="BW1468" s="1">
        <v>-1.0</v>
      </c>
      <c r="BX1468" s="1">
        <v>-1.0</v>
      </c>
      <c r="BY1468" s="1">
        <v>-1.0</v>
      </c>
      <c r="BZ1468" s="1">
        <v>-1.0</v>
      </c>
      <c r="CA1468" s="1">
        <v>-1.0</v>
      </c>
      <c r="CB1468" s="1">
        <v>-1.0</v>
      </c>
      <c r="CC1468" s="1">
        <v>-1.0</v>
      </c>
      <c r="CD1468" s="1">
        <v>49567.0</v>
      </c>
    </row>
    <row r="1469">
      <c r="A1469" s="1">
        <v>2.9338399E7</v>
      </c>
      <c r="B1469" s="1" t="s">
        <v>7994</v>
      </c>
      <c r="C1469" s="1" t="s">
        <v>7995</v>
      </c>
      <c r="D1469" s="1" t="s">
        <v>7995</v>
      </c>
      <c r="E1469" s="1" t="s">
        <v>85</v>
      </c>
      <c r="I1469" s="1">
        <v>1.02542851E8</v>
      </c>
      <c r="J1469" s="1">
        <v>42678.0</v>
      </c>
      <c r="K1469" s="1" t="s">
        <v>339</v>
      </c>
      <c r="L1469" s="1">
        <v>0.25</v>
      </c>
      <c r="M1469" s="1">
        <v>0.0</v>
      </c>
      <c r="N1469" s="1">
        <v>1.0</v>
      </c>
      <c r="O1469" s="1">
        <v>0.0</v>
      </c>
      <c r="P1469" s="1" t="s">
        <v>89</v>
      </c>
      <c r="Q1469" s="1" t="s">
        <v>90</v>
      </c>
      <c r="R1469" s="1">
        <v>40.7270599999999</v>
      </c>
      <c r="S1469" s="1">
        <v>-74.00572</v>
      </c>
      <c r="T1469" s="1" t="s">
        <v>91</v>
      </c>
      <c r="U1469" s="1" t="s">
        <v>113</v>
      </c>
      <c r="V1469" s="1">
        <v>2.0</v>
      </c>
      <c r="W1469" s="1">
        <v>1.0</v>
      </c>
      <c r="X1469" s="1">
        <v>1.0</v>
      </c>
      <c r="Y1469" s="1">
        <v>1.0</v>
      </c>
      <c r="Z1469" s="1" t="s">
        <v>93</v>
      </c>
      <c r="AA1469" s="1" t="s">
        <v>7996</v>
      </c>
      <c r="AB1469" s="1">
        <v>129.0</v>
      </c>
      <c r="AC1469" s="1">
        <v>1.0</v>
      </c>
      <c r="AD1469" s="1">
        <v>0.0</v>
      </c>
      <c r="AE1469" s="1">
        <v>4.0</v>
      </c>
      <c r="AF1469" s="1" t="s">
        <v>255</v>
      </c>
      <c r="AG1469" s="1">
        <v>1.0</v>
      </c>
      <c r="AH1469" s="1">
        <v>0.0</v>
      </c>
      <c r="AI1469" s="1">
        <v>0.0</v>
      </c>
      <c r="AJ1469" s="1">
        <v>0.0</v>
      </c>
      <c r="AK1469" s="1">
        <v>0.0</v>
      </c>
      <c r="AL1469" s="1">
        <v>0.0</v>
      </c>
      <c r="AM1469" s="1">
        <v>0.0</v>
      </c>
      <c r="AU1469" s="1">
        <v>0.0</v>
      </c>
      <c r="AV1469" s="1" t="s">
        <v>96</v>
      </c>
      <c r="AW1469" s="1">
        <v>1.0</v>
      </c>
      <c r="AX1469" s="1">
        <v>0.0</v>
      </c>
      <c r="AY1469" s="1">
        <v>1.0</v>
      </c>
      <c r="AZ1469" s="1">
        <v>0.0</v>
      </c>
      <c r="BB1469" s="1">
        <v>-1.0</v>
      </c>
      <c r="BC1469" s="1">
        <v>1.0</v>
      </c>
      <c r="BD1469" s="1">
        <v>-1.0</v>
      </c>
      <c r="BE1469" s="1">
        <v>-1.0</v>
      </c>
      <c r="BF1469" s="1">
        <v>-1.0</v>
      </c>
      <c r="BG1469" s="1">
        <v>-1.0</v>
      </c>
      <c r="BH1469" s="1">
        <v>-1.0</v>
      </c>
      <c r="BI1469" s="1">
        <v>1.0</v>
      </c>
      <c r="BJ1469" s="1">
        <v>1.0</v>
      </c>
      <c r="BK1469" s="1">
        <v>-1.0</v>
      </c>
      <c r="BL1469" s="1">
        <v>-1.0</v>
      </c>
      <c r="BM1469" s="1">
        <v>1.0</v>
      </c>
      <c r="BN1469" s="1">
        <v>-1.0</v>
      </c>
      <c r="BO1469" s="1">
        <v>-1.0</v>
      </c>
      <c r="BP1469" s="1">
        <v>-1.0</v>
      </c>
      <c r="BQ1469" s="1">
        <v>-1.0</v>
      </c>
      <c r="BR1469" s="1">
        <v>-1.0</v>
      </c>
      <c r="BS1469" s="1">
        <v>-1.0</v>
      </c>
      <c r="BT1469" s="1">
        <v>-1.0</v>
      </c>
      <c r="BU1469" s="1">
        <v>1.0</v>
      </c>
      <c r="BV1469" s="1">
        <v>-1.0</v>
      </c>
      <c r="BW1469" s="1">
        <v>-1.0</v>
      </c>
      <c r="BX1469" s="1">
        <v>-1.0</v>
      </c>
      <c r="BY1469" s="1">
        <v>-1.0</v>
      </c>
      <c r="BZ1469" s="1">
        <v>-1.0</v>
      </c>
      <c r="CA1469" s="1">
        <v>-1.0</v>
      </c>
      <c r="CB1469" s="1">
        <v>-1.0</v>
      </c>
      <c r="CC1469" s="1">
        <v>-1.0</v>
      </c>
      <c r="CD1469" s="1">
        <v>49663.0</v>
      </c>
    </row>
    <row r="1470">
      <c r="A1470" s="1">
        <v>7574515.0</v>
      </c>
      <c r="B1470" s="1" t="s">
        <v>7997</v>
      </c>
      <c r="C1470" s="1" t="s">
        <v>7998</v>
      </c>
      <c r="D1470" s="1" t="s">
        <v>7999</v>
      </c>
      <c r="E1470" s="1" t="s">
        <v>85</v>
      </c>
      <c r="G1470" s="1" t="s">
        <v>8000</v>
      </c>
      <c r="H1470" s="1" t="s">
        <v>8001</v>
      </c>
      <c r="I1470" s="1">
        <v>3.8699335E7</v>
      </c>
      <c r="J1470" s="1">
        <v>42201.0</v>
      </c>
      <c r="M1470" s="1">
        <v>0.0</v>
      </c>
      <c r="N1470" s="1">
        <v>1.0</v>
      </c>
      <c r="O1470" s="1">
        <v>0.0</v>
      </c>
      <c r="P1470" s="1" t="s">
        <v>89</v>
      </c>
      <c r="Q1470" s="1" t="s">
        <v>8002</v>
      </c>
      <c r="R1470" s="1">
        <v>40.80674</v>
      </c>
      <c r="S1470" s="1">
        <v>-73.96141</v>
      </c>
      <c r="T1470" s="1" t="s">
        <v>91</v>
      </c>
      <c r="U1470" s="1" t="s">
        <v>113</v>
      </c>
      <c r="V1470" s="1">
        <v>1.0</v>
      </c>
      <c r="W1470" s="1">
        <v>1.0</v>
      </c>
      <c r="X1470" s="1">
        <v>1.0</v>
      </c>
      <c r="Y1470" s="1">
        <v>1.0</v>
      </c>
      <c r="Z1470" s="1" t="s">
        <v>93</v>
      </c>
      <c r="AA1470" s="1" t="s">
        <v>8003</v>
      </c>
      <c r="AB1470" s="1">
        <v>65.0</v>
      </c>
      <c r="AC1470" s="1">
        <v>1.0</v>
      </c>
      <c r="AD1470" s="1">
        <v>0.0</v>
      </c>
      <c r="AE1470" s="1">
        <v>1.0</v>
      </c>
      <c r="AF1470" s="1" t="s">
        <v>2527</v>
      </c>
      <c r="AG1470" s="1">
        <v>1.0</v>
      </c>
      <c r="AH1470" s="1">
        <v>0.0</v>
      </c>
      <c r="AI1470" s="1">
        <v>0.0</v>
      </c>
      <c r="AJ1470" s="1">
        <v>0.0</v>
      </c>
      <c r="AK1470" s="1">
        <v>0.0</v>
      </c>
      <c r="AL1470" s="1">
        <v>0.0</v>
      </c>
      <c r="AM1470" s="1">
        <v>0.0</v>
      </c>
      <c r="AU1470" s="1">
        <v>0.0</v>
      </c>
      <c r="AV1470" s="1" t="s">
        <v>117</v>
      </c>
      <c r="AW1470" s="1">
        <v>1.0</v>
      </c>
      <c r="AX1470" s="1">
        <v>0.0</v>
      </c>
      <c r="AY1470" s="1">
        <v>1.0</v>
      </c>
      <c r="AZ1470" s="1">
        <v>0.0</v>
      </c>
      <c r="BB1470" s="1">
        <v>-1.0</v>
      </c>
      <c r="BC1470" s="1">
        <v>1.0</v>
      </c>
      <c r="BD1470" s="1">
        <v>-1.0</v>
      </c>
      <c r="BE1470" s="1">
        <v>-1.0</v>
      </c>
      <c r="BF1470" s="1">
        <v>-1.0</v>
      </c>
      <c r="BG1470" s="1">
        <v>-1.0</v>
      </c>
      <c r="BH1470" s="1">
        <v>-1.0</v>
      </c>
      <c r="BI1470" s="1">
        <v>-1.0</v>
      </c>
      <c r="BJ1470" s="1">
        <v>-1.0</v>
      </c>
      <c r="BK1470" s="1">
        <v>-1.0</v>
      </c>
      <c r="BL1470" s="1">
        <v>-1.0</v>
      </c>
      <c r="BM1470" s="1">
        <v>-1.0</v>
      </c>
      <c r="BN1470" s="1">
        <v>1.0</v>
      </c>
      <c r="BO1470" s="1">
        <v>-1.0</v>
      </c>
      <c r="BP1470" s="1">
        <v>-1.0</v>
      </c>
      <c r="BQ1470" s="1">
        <v>-1.0</v>
      </c>
      <c r="BR1470" s="1">
        <v>-1.0</v>
      </c>
      <c r="BS1470" s="1">
        <v>-1.0</v>
      </c>
      <c r="BT1470" s="1">
        <v>-1.0</v>
      </c>
      <c r="BU1470" s="1">
        <v>1.0</v>
      </c>
      <c r="BV1470" s="1">
        <v>-1.0</v>
      </c>
      <c r="BW1470" s="1">
        <v>-1.0</v>
      </c>
      <c r="BX1470" s="1">
        <v>-1.0</v>
      </c>
      <c r="BY1470" s="1">
        <v>-1.0</v>
      </c>
      <c r="BZ1470" s="1">
        <v>-1.0</v>
      </c>
      <c r="CA1470" s="1">
        <v>-1.0</v>
      </c>
      <c r="CB1470" s="1">
        <v>-1.0</v>
      </c>
      <c r="CC1470" s="1">
        <v>-1.0</v>
      </c>
      <c r="CD1470" s="1">
        <v>49671.0</v>
      </c>
    </row>
    <row r="1471">
      <c r="A1471" s="1">
        <v>1.7387259E7</v>
      </c>
      <c r="B1471" s="1" t="s">
        <v>8004</v>
      </c>
      <c r="C1471" s="1" t="s">
        <v>8005</v>
      </c>
      <c r="D1471" s="1" t="s">
        <v>8006</v>
      </c>
      <c r="E1471" s="1" t="s">
        <v>85</v>
      </c>
      <c r="F1471" s="1" t="s">
        <v>8007</v>
      </c>
      <c r="G1471" s="1" t="s">
        <v>8008</v>
      </c>
      <c r="H1471" s="1" t="s">
        <v>8009</v>
      </c>
      <c r="I1471" s="1">
        <v>2.0659301E7</v>
      </c>
      <c r="J1471" s="1">
        <v>41879.0</v>
      </c>
      <c r="K1471" s="1" t="s">
        <v>272</v>
      </c>
      <c r="L1471" s="1">
        <v>0.88</v>
      </c>
      <c r="M1471" s="1">
        <v>0.0</v>
      </c>
      <c r="N1471" s="1">
        <v>1.0</v>
      </c>
      <c r="O1471" s="1">
        <v>0.0</v>
      </c>
      <c r="P1471" s="1" t="s">
        <v>123</v>
      </c>
      <c r="Q1471" s="1" t="s">
        <v>124</v>
      </c>
      <c r="R1471" s="1">
        <v>40.65642</v>
      </c>
      <c r="S1471" s="1">
        <v>-73.96085</v>
      </c>
      <c r="T1471" s="1" t="s">
        <v>91</v>
      </c>
      <c r="U1471" s="1" t="s">
        <v>113</v>
      </c>
      <c r="V1471" s="1">
        <v>1.0</v>
      </c>
      <c r="W1471" s="1">
        <v>1.0</v>
      </c>
      <c r="X1471" s="1">
        <v>1.0</v>
      </c>
      <c r="Y1471" s="1">
        <v>1.0</v>
      </c>
      <c r="Z1471" s="1" t="s">
        <v>93</v>
      </c>
      <c r="AA1471" s="1" t="s">
        <v>8010</v>
      </c>
      <c r="AB1471" s="1">
        <v>53.0</v>
      </c>
      <c r="AC1471" s="1">
        <v>1.0</v>
      </c>
      <c r="AD1471" s="1">
        <v>0.0</v>
      </c>
      <c r="AE1471" s="1">
        <v>14.0</v>
      </c>
      <c r="AF1471" s="1" t="s">
        <v>928</v>
      </c>
      <c r="AG1471" s="1">
        <v>1.0</v>
      </c>
      <c r="AH1471" s="1">
        <v>23.0</v>
      </c>
      <c r="AI1471" s="1">
        <v>53.0</v>
      </c>
      <c r="AJ1471" s="1">
        <v>83.0</v>
      </c>
      <c r="AK1471" s="1">
        <v>173.0</v>
      </c>
      <c r="AL1471" s="1">
        <v>7.0</v>
      </c>
      <c r="AM1471" s="1">
        <v>4.0</v>
      </c>
      <c r="AN1471" s="1">
        <v>100.0</v>
      </c>
      <c r="AO1471" s="1">
        <v>10.0</v>
      </c>
      <c r="AP1471" s="1">
        <v>10.0</v>
      </c>
      <c r="AQ1471" s="1">
        <v>10.0</v>
      </c>
      <c r="AR1471" s="1">
        <v>10.0</v>
      </c>
      <c r="AS1471" s="1">
        <v>10.0</v>
      </c>
      <c r="AT1471" s="1">
        <v>10.0</v>
      </c>
      <c r="AU1471" s="1">
        <v>0.0</v>
      </c>
      <c r="AV1471" s="1" t="s">
        <v>96</v>
      </c>
      <c r="AW1471" s="1">
        <v>1.0</v>
      </c>
      <c r="AX1471" s="1">
        <v>0.0</v>
      </c>
      <c r="AY1471" s="1">
        <v>1.0</v>
      </c>
      <c r="AZ1471" s="1">
        <v>0.0</v>
      </c>
      <c r="BA1471" s="1">
        <v>0.27</v>
      </c>
      <c r="BB1471" s="1">
        <v>-1.0</v>
      </c>
      <c r="BC1471" s="1">
        <v>1.0</v>
      </c>
      <c r="BD1471" s="1">
        <v>-1.0</v>
      </c>
      <c r="BE1471" s="1">
        <v>-1.0</v>
      </c>
      <c r="BF1471" s="1">
        <v>-1.0</v>
      </c>
      <c r="BG1471" s="1">
        <v>-1.0</v>
      </c>
      <c r="BH1471" s="1">
        <v>-1.0</v>
      </c>
      <c r="BI1471" s="1">
        <v>-1.0</v>
      </c>
      <c r="BJ1471" s="1">
        <v>1.0</v>
      </c>
      <c r="BK1471" s="1">
        <v>-1.0</v>
      </c>
      <c r="BL1471" s="1">
        <v>-1.0</v>
      </c>
      <c r="BM1471" s="1">
        <v>-1.0</v>
      </c>
      <c r="BN1471" s="1">
        <v>-1.0</v>
      </c>
      <c r="BO1471" s="1">
        <v>-1.0</v>
      </c>
      <c r="BP1471" s="1">
        <v>-1.0</v>
      </c>
      <c r="BQ1471" s="1">
        <v>1.0</v>
      </c>
      <c r="BR1471" s="1">
        <v>-1.0</v>
      </c>
      <c r="BS1471" s="1">
        <v>1.0</v>
      </c>
      <c r="BT1471" s="1">
        <v>-1.0</v>
      </c>
      <c r="BU1471" s="1">
        <v>1.0</v>
      </c>
      <c r="BV1471" s="1">
        <v>-1.0</v>
      </c>
      <c r="BW1471" s="1">
        <v>-1.0</v>
      </c>
      <c r="BX1471" s="1">
        <v>-1.0</v>
      </c>
      <c r="BY1471" s="1">
        <v>-1.0</v>
      </c>
      <c r="BZ1471" s="1">
        <v>-1.0</v>
      </c>
      <c r="CA1471" s="1">
        <v>-1.0</v>
      </c>
      <c r="CB1471" s="1">
        <v>-1.0</v>
      </c>
      <c r="CC1471" s="1">
        <v>-1.0</v>
      </c>
      <c r="CD1471" s="1">
        <v>49726.0</v>
      </c>
    </row>
    <row r="1472">
      <c r="A1472" s="1">
        <v>2.5868383E7</v>
      </c>
      <c r="B1472" s="1" t="s">
        <v>8011</v>
      </c>
      <c r="C1472" s="1" t="s">
        <v>8012</v>
      </c>
      <c r="D1472" s="1" t="s">
        <v>8013</v>
      </c>
      <c r="E1472" s="1" t="s">
        <v>85</v>
      </c>
      <c r="F1472" s="1" t="s">
        <v>8014</v>
      </c>
      <c r="G1472" s="1" t="s">
        <v>8015</v>
      </c>
      <c r="H1472" s="1" t="s">
        <v>8016</v>
      </c>
      <c r="I1472" s="1">
        <v>1.37358866E8</v>
      </c>
      <c r="J1472" s="1">
        <v>42913.0</v>
      </c>
      <c r="K1472" s="1" t="s">
        <v>134</v>
      </c>
      <c r="L1472" s="1">
        <v>1.0</v>
      </c>
      <c r="M1472" s="1">
        <v>1.0</v>
      </c>
      <c r="N1472" s="1">
        <v>115.0</v>
      </c>
      <c r="O1472" s="1">
        <v>0.0</v>
      </c>
      <c r="P1472" s="1" t="s">
        <v>89</v>
      </c>
      <c r="Q1472" s="1" t="s">
        <v>1393</v>
      </c>
      <c r="R1472" s="1">
        <v>40.79322</v>
      </c>
      <c r="S1472" s="1">
        <v>-73.94038</v>
      </c>
      <c r="T1472" s="1" t="s">
        <v>91</v>
      </c>
      <c r="U1472" s="1" t="s">
        <v>113</v>
      </c>
      <c r="V1472" s="1">
        <v>1.0</v>
      </c>
      <c r="W1472" s="1">
        <v>1.0</v>
      </c>
      <c r="X1472" s="1">
        <v>1.0</v>
      </c>
      <c r="Y1472" s="1">
        <v>1.0</v>
      </c>
      <c r="Z1472" s="1" t="s">
        <v>93</v>
      </c>
      <c r="AA1472" s="1" t="s">
        <v>6619</v>
      </c>
      <c r="AB1472" s="1">
        <v>34.0</v>
      </c>
      <c r="AC1472" s="1">
        <v>1.0</v>
      </c>
      <c r="AD1472" s="1">
        <v>0.0</v>
      </c>
      <c r="AE1472" s="1">
        <v>30.0</v>
      </c>
      <c r="AF1472" s="1" t="s">
        <v>313</v>
      </c>
      <c r="AG1472" s="1">
        <v>1.0</v>
      </c>
      <c r="AH1472" s="1">
        <v>0.0</v>
      </c>
      <c r="AI1472" s="1">
        <v>0.0</v>
      </c>
      <c r="AJ1472" s="1">
        <v>27.0</v>
      </c>
      <c r="AK1472" s="1">
        <v>207.0</v>
      </c>
      <c r="AL1472" s="1">
        <v>3.0</v>
      </c>
      <c r="AM1472" s="1">
        <v>3.0</v>
      </c>
      <c r="AN1472" s="1">
        <v>100.0</v>
      </c>
      <c r="AO1472" s="1">
        <v>9.0</v>
      </c>
      <c r="AP1472" s="1">
        <v>9.0</v>
      </c>
      <c r="AQ1472" s="1">
        <v>10.0</v>
      </c>
      <c r="AR1472" s="1">
        <v>10.0</v>
      </c>
      <c r="AS1472" s="1">
        <v>9.0</v>
      </c>
      <c r="AT1472" s="1">
        <v>10.0</v>
      </c>
      <c r="AU1472" s="1">
        <v>0.0</v>
      </c>
      <c r="AV1472" s="1" t="s">
        <v>117</v>
      </c>
      <c r="AW1472" s="1">
        <v>103.0</v>
      </c>
      <c r="AX1472" s="1">
        <v>2.0</v>
      </c>
      <c r="AY1472" s="1">
        <v>101.0</v>
      </c>
      <c r="AZ1472" s="1">
        <v>0.0</v>
      </c>
      <c r="BA1472" s="1">
        <v>0.26</v>
      </c>
      <c r="BB1472" s="1">
        <v>-1.0</v>
      </c>
      <c r="BC1472" s="1">
        <v>1.0</v>
      </c>
      <c r="BD1472" s="1">
        <v>-1.0</v>
      </c>
      <c r="BE1472" s="1">
        <v>-1.0</v>
      </c>
      <c r="BF1472" s="1">
        <v>-1.0</v>
      </c>
      <c r="BG1472" s="1">
        <v>-1.0</v>
      </c>
      <c r="BH1472" s="1">
        <v>1.0</v>
      </c>
      <c r="BI1472" s="1">
        <v>-1.0</v>
      </c>
      <c r="BJ1472" s="1">
        <v>-1.0</v>
      </c>
      <c r="BK1472" s="1">
        <v>-1.0</v>
      </c>
      <c r="BL1472" s="1">
        <v>-1.0</v>
      </c>
      <c r="BM1472" s="1">
        <v>-1.0</v>
      </c>
      <c r="BN1472" s="1">
        <v>-1.0</v>
      </c>
      <c r="BO1472" s="1">
        <v>-1.0</v>
      </c>
      <c r="BP1472" s="1">
        <v>-1.0</v>
      </c>
      <c r="BQ1472" s="1">
        <v>-1.0</v>
      </c>
      <c r="BR1472" s="1">
        <v>-1.0</v>
      </c>
      <c r="BS1472" s="1">
        <v>1.0</v>
      </c>
      <c r="BT1472" s="1">
        <v>-1.0</v>
      </c>
      <c r="BU1472" s="1">
        <v>1.0</v>
      </c>
      <c r="BV1472" s="1">
        <v>1.0</v>
      </c>
      <c r="BW1472" s="1">
        <v>-1.0</v>
      </c>
      <c r="BX1472" s="1">
        <v>-1.0</v>
      </c>
      <c r="BY1472" s="1">
        <v>-1.0</v>
      </c>
      <c r="BZ1472" s="1">
        <v>-1.0</v>
      </c>
      <c r="CA1472" s="1">
        <v>-1.0</v>
      </c>
      <c r="CB1472" s="1">
        <v>-1.0</v>
      </c>
      <c r="CC1472" s="1">
        <v>-1.0</v>
      </c>
      <c r="CD1472" s="1">
        <v>49728.0</v>
      </c>
    </row>
    <row r="1473">
      <c r="A1473" s="1">
        <v>1.3123883E7</v>
      </c>
      <c r="B1473" s="1" t="s">
        <v>8017</v>
      </c>
      <c r="C1473" s="1" t="s">
        <v>8018</v>
      </c>
      <c r="D1473" s="1" t="s">
        <v>8018</v>
      </c>
      <c r="E1473" s="1" t="s">
        <v>85</v>
      </c>
      <c r="H1473" s="1" t="s">
        <v>8019</v>
      </c>
      <c r="I1473" s="1">
        <v>1.8438941E7</v>
      </c>
      <c r="J1473" s="1">
        <v>41840.0</v>
      </c>
      <c r="M1473" s="1">
        <v>0.0</v>
      </c>
      <c r="N1473" s="1">
        <v>1.0</v>
      </c>
      <c r="O1473" s="1">
        <v>1.0</v>
      </c>
      <c r="P1473" s="1" t="s">
        <v>89</v>
      </c>
      <c r="Q1473" s="1" t="s">
        <v>1472</v>
      </c>
      <c r="R1473" s="1">
        <v>40.70883</v>
      </c>
      <c r="S1473" s="1">
        <v>-74.00764</v>
      </c>
      <c r="T1473" s="1" t="s">
        <v>91</v>
      </c>
      <c r="U1473" s="1" t="s">
        <v>214</v>
      </c>
      <c r="V1473" s="1">
        <v>1.0</v>
      </c>
      <c r="W1473" s="1">
        <v>1.0</v>
      </c>
      <c r="X1473" s="1">
        <v>1.0</v>
      </c>
      <c r="Y1473" s="1">
        <v>1.0</v>
      </c>
      <c r="Z1473" s="1" t="s">
        <v>93</v>
      </c>
      <c r="AA1473" s="1" t="s">
        <v>8020</v>
      </c>
      <c r="AB1473" s="1">
        <v>100.0</v>
      </c>
      <c r="AC1473" s="1">
        <v>1.0</v>
      </c>
      <c r="AD1473" s="1">
        <v>0.0</v>
      </c>
      <c r="AE1473" s="1">
        <v>10.0</v>
      </c>
      <c r="AF1473" s="1" t="s">
        <v>349</v>
      </c>
      <c r="AG1473" s="1">
        <v>1.0</v>
      </c>
      <c r="AH1473" s="1">
        <v>0.0</v>
      </c>
      <c r="AI1473" s="1">
        <v>0.0</v>
      </c>
      <c r="AJ1473" s="1">
        <v>0.0</v>
      </c>
      <c r="AK1473" s="1">
        <v>0.0</v>
      </c>
      <c r="AL1473" s="1">
        <v>0.0</v>
      </c>
      <c r="AM1473" s="1">
        <v>0.0</v>
      </c>
      <c r="AU1473" s="1">
        <v>1.0</v>
      </c>
      <c r="AV1473" s="1" t="s">
        <v>105</v>
      </c>
      <c r="AW1473" s="1">
        <v>1.0</v>
      </c>
      <c r="AX1473" s="1">
        <v>0.0</v>
      </c>
      <c r="AY1473" s="1">
        <v>0.0</v>
      </c>
      <c r="AZ1473" s="1">
        <v>1.0</v>
      </c>
      <c r="BB1473" s="1">
        <v>-1.0</v>
      </c>
      <c r="BC1473" s="1">
        <v>1.0</v>
      </c>
      <c r="BD1473" s="1">
        <v>-1.0</v>
      </c>
      <c r="BE1473" s="1">
        <v>-1.0</v>
      </c>
      <c r="BF1473" s="1">
        <v>-1.0</v>
      </c>
      <c r="BG1473" s="1">
        <v>-1.0</v>
      </c>
      <c r="BH1473" s="1">
        <v>-1.0</v>
      </c>
      <c r="BI1473" s="1">
        <v>-1.0</v>
      </c>
      <c r="BJ1473" s="1">
        <v>-1.0</v>
      </c>
      <c r="BK1473" s="1">
        <v>-1.0</v>
      </c>
      <c r="BL1473" s="1">
        <v>-1.0</v>
      </c>
      <c r="BM1473" s="1">
        <v>1.0</v>
      </c>
      <c r="BN1473" s="1">
        <v>1.0</v>
      </c>
      <c r="BO1473" s="1">
        <v>1.0</v>
      </c>
      <c r="BP1473" s="1">
        <v>-1.0</v>
      </c>
      <c r="BQ1473" s="1">
        <v>-1.0</v>
      </c>
      <c r="BR1473" s="1">
        <v>-1.0</v>
      </c>
      <c r="BS1473" s="1">
        <v>-1.0</v>
      </c>
      <c r="BT1473" s="1">
        <v>-1.0</v>
      </c>
      <c r="BU1473" s="1">
        <v>1.0</v>
      </c>
      <c r="BV1473" s="1">
        <v>-1.0</v>
      </c>
      <c r="BW1473" s="1">
        <v>-1.0</v>
      </c>
      <c r="BX1473" s="1">
        <v>-1.0</v>
      </c>
      <c r="BY1473" s="1">
        <v>-1.0</v>
      </c>
      <c r="BZ1473" s="1">
        <v>-1.0</v>
      </c>
      <c r="CA1473" s="1">
        <v>1.0</v>
      </c>
      <c r="CB1473" s="1">
        <v>-1.0</v>
      </c>
      <c r="CC1473" s="1">
        <v>-1.0</v>
      </c>
      <c r="CD1473" s="1">
        <v>49734.0</v>
      </c>
    </row>
    <row r="1474">
      <c r="A1474" s="1">
        <v>2.7423688E7</v>
      </c>
      <c r="B1474" s="1" t="s">
        <v>8021</v>
      </c>
      <c r="C1474" s="1" t="s">
        <v>8022</v>
      </c>
      <c r="D1474" s="1" t="s">
        <v>8023</v>
      </c>
      <c r="E1474" s="1" t="s">
        <v>85</v>
      </c>
      <c r="F1474" s="1" t="s">
        <v>8024</v>
      </c>
      <c r="G1474" s="1" t="s">
        <v>8025</v>
      </c>
      <c r="H1474" s="2" t="str">
        <f>- no se aceptan sustancia lilícitas, será motivo de desalojo - se puede llegar de madrugada pero en silencio, respetando el dormir de los vecinos</f>
        <v>#ERROR!</v>
      </c>
      <c r="I1474" s="1">
        <v>1.76043852E8</v>
      </c>
      <c r="J1474" s="1">
        <v>43160.0</v>
      </c>
      <c r="M1474" s="1">
        <v>0.0</v>
      </c>
      <c r="N1474" s="1">
        <v>1.0</v>
      </c>
      <c r="O1474" s="1">
        <v>0.0</v>
      </c>
      <c r="P1474" s="1" t="s">
        <v>89</v>
      </c>
      <c r="Q1474" s="1" t="s">
        <v>613</v>
      </c>
      <c r="R1474" s="1">
        <v>40.8093</v>
      </c>
      <c r="S1474" s="1">
        <v>-73.9374699999999</v>
      </c>
      <c r="T1474" s="1" t="s">
        <v>91</v>
      </c>
      <c r="U1474" s="1" t="s">
        <v>214</v>
      </c>
      <c r="V1474" s="1">
        <v>5.0</v>
      </c>
      <c r="W1474" s="1">
        <v>1.0</v>
      </c>
      <c r="X1474" s="1">
        <v>1.0</v>
      </c>
      <c r="Y1474" s="1">
        <v>2.0</v>
      </c>
      <c r="Z1474" s="1" t="s">
        <v>93</v>
      </c>
      <c r="AA1474" s="1" t="s">
        <v>8026</v>
      </c>
      <c r="AB1474" s="1">
        <v>220.0</v>
      </c>
      <c r="AC1474" s="1">
        <v>1.0</v>
      </c>
      <c r="AD1474" s="1">
        <v>0.0</v>
      </c>
      <c r="AE1474" s="1">
        <v>4.0</v>
      </c>
      <c r="AF1474" s="1" t="s">
        <v>443</v>
      </c>
      <c r="AG1474" s="1">
        <v>1.0</v>
      </c>
      <c r="AH1474" s="1">
        <v>0.0</v>
      </c>
      <c r="AI1474" s="1">
        <v>11.0</v>
      </c>
      <c r="AJ1474" s="1">
        <v>41.0</v>
      </c>
      <c r="AK1474" s="1">
        <v>41.0</v>
      </c>
      <c r="AL1474" s="1">
        <v>2.0</v>
      </c>
      <c r="AM1474" s="1">
        <v>2.0</v>
      </c>
      <c r="AN1474" s="1">
        <v>100.0</v>
      </c>
      <c r="AO1474" s="1">
        <v>10.0</v>
      </c>
      <c r="AP1474" s="1">
        <v>10.0</v>
      </c>
      <c r="AQ1474" s="1">
        <v>10.0</v>
      </c>
      <c r="AR1474" s="1">
        <v>10.0</v>
      </c>
      <c r="AS1474" s="1">
        <v>10.0</v>
      </c>
      <c r="AT1474" s="1">
        <v>10.0</v>
      </c>
      <c r="AU1474" s="1">
        <v>0.0</v>
      </c>
      <c r="AV1474" s="1" t="s">
        <v>96</v>
      </c>
      <c r="AW1474" s="1">
        <v>1.0</v>
      </c>
      <c r="AX1474" s="1">
        <v>0.0</v>
      </c>
      <c r="AY1474" s="1">
        <v>0.0</v>
      </c>
      <c r="AZ1474" s="1">
        <v>1.0</v>
      </c>
      <c r="BA1474" s="1">
        <v>0.2</v>
      </c>
      <c r="BB1474" s="1">
        <v>-1.0</v>
      </c>
      <c r="BC1474" s="1">
        <v>1.0</v>
      </c>
      <c r="BD1474" s="1">
        <v>-1.0</v>
      </c>
      <c r="BE1474" s="1">
        <v>-1.0</v>
      </c>
      <c r="BF1474" s="1">
        <v>-1.0</v>
      </c>
      <c r="BG1474" s="1">
        <v>-1.0</v>
      </c>
      <c r="BH1474" s="1">
        <v>-1.0</v>
      </c>
      <c r="BI1474" s="1">
        <v>-1.0</v>
      </c>
      <c r="BJ1474" s="1">
        <v>1.0</v>
      </c>
      <c r="BK1474" s="1">
        <v>-1.0</v>
      </c>
      <c r="BL1474" s="1">
        <v>-1.0</v>
      </c>
      <c r="BM1474" s="1">
        <v>1.0</v>
      </c>
      <c r="BN1474" s="1">
        <v>1.0</v>
      </c>
      <c r="BO1474" s="1">
        <v>-1.0</v>
      </c>
      <c r="BP1474" s="1">
        <v>-1.0</v>
      </c>
      <c r="BQ1474" s="1">
        <v>1.0</v>
      </c>
      <c r="BR1474" s="1">
        <v>-1.0</v>
      </c>
      <c r="BS1474" s="1">
        <v>1.0</v>
      </c>
      <c r="BT1474" s="1">
        <v>-1.0</v>
      </c>
      <c r="BU1474" s="1">
        <v>1.0</v>
      </c>
      <c r="BV1474" s="1">
        <v>-1.0</v>
      </c>
      <c r="BW1474" s="1">
        <v>-1.0</v>
      </c>
      <c r="BX1474" s="1">
        <v>-1.0</v>
      </c>
      <c r="BY1474" s="1">
        <v>-1.0</v>
      </c>
      <c r="BZ1474" s="1">
        <v>-1.0</v>
      </c>
      <c r="CA1474" s="1">
        <v>-1.0</v>
      </c>
      <c r="CB1474" s="1">
        <v>-1.0</v>
      </c>
      <c r="CC1474" s="1">
        <v>-1.0</v>
      </c>
      <c r="CD1474" s="1">
        <v>49743.0</v>
      </c>
    </row>
    <row r="1475">
      <c r="A1475" s="1">
        <v>9541017.0</v>
      </c>
      <c r="B1475" s="1" t="s">
        <v>8027</v>
      </c>
      <c r="C1475" s="1" t="s">
        <v>8028</v>
      </c>
      <c r="D1475" s="1" t="s">
        <v>8028</v>
      </c>
      <c r="E1475" s="1" t="s">
        <v>85</v>
      </c>
      <c r="I1475" s="1">
        <v>55480.0</v>
      </c>
      <c r="J1475" s="1">
        <v>40135.0</v>
      </c>
      <c r="M1475" s="1">
        <v>0.0</v>
      </c>
      <c r="N1475" s="1">
        <v>1.0</v>
      </c>
      <c r="O1475" s="1">
        <v>0.0</v>
      </c>
      <c r="P1475" s="1" t="s">
        <v>111</v>
      </c>
      <c r="Q1475" s="1" t="s">
        <v>112</v>
      </c>
      <c r="R1475" s="1">
        <v>40.76227</v>
      </c>
      <c r="S1475" s="1">
        <v>-73.93034</v>
      </c>
      <c r="T1475" s="1" t="s">
        <v>91</v>
      </c>
      <c r="U1475" s="1" t="s">
        <v>92</v>
      </c>
      <c r="V1475" s="1">
        <v>4.0</v>
      </c>
      <c r="W1475" s="1">
        <v>1.0</v>
      </c>
      <c r="X1475" s="1">
        <v>2.0</v>
      </c>
      <c r="Y1475" s="1">
        <v>2.0</v>
      </c>
      <c r="Z1475" s="1" t="s">
        <v>93</v>
      </c>
      <c r="AA1475" s="1" t="s">
        <v>8029</v>
      </c>
      <c r="AB1475" s="1">
        <v>150.0</v>
      </c>
      <c r="AC1475" s="1">
        <v>1.0</v>
      </c>
      <c r="AD1475" s="1">
        <v>0.0</v>
      </c>
      <c r="AE1475" s="1">
        <v>1.0</v>
      </c>
      <c r="AF1475" s="1" t="s">
        <v>1512</v>
      </c>
      <c r="AG1475" s="1">
        <v>1.0</v>
      </c>
      <c r="AH1475" s="1">
        <v>0.0</v>
      </c>
      <c r="AI1475" s="1">
        <v>0.0</v>
      </c>
      <c r="AJ1475" s="1">
        <v>0.0</v>
      </c>
      <c r="AK1475" s="1">
        <v>0.0</v>
      </c>
      <c r="AL1475" s="1">
        <v>0.0</v>
      </c>
      <c r="AM1475" s="1">
        <v>0.0</v>
      </c>
      <c r="AU1475" s="1">
        <v>0.0</v>
      </c>
      <c r="AV1475" s="1" t="s">
        <v>105</v>
      </c>
      <c r="AW1475" s="1">
        <v>1.0</v>
      </c>
      <c r="AX1475" s="1">
        <v>1.0</v>
      </c>
      <c r="AY1475" s="1">
        <v>0.0</v>
      </c>
      <c r="AZ1475" s="1">
        <v>0.0</v>
      </c>
      <c r="BB1475" s="1">
        <v>-1.0</v>
      </c>
      <c r="BC1475" s="1">
        <v>1.0</v>
      </c>
      <c r="BD1475" s="1">
        <v>-1.0</v>
      </c>
      <c r="BE1475" s="1">
        <v>-1.0</v>
      </c>
      <c r="BF1475" s="1">
        <v>-1.0</v>
      </c>
      <c r="BG1475" s="1">
        <v>-1.0</v>
      </c>
      <c r="BH1475" s="1">
        <v>-1.0</v>
      </c>
      <c r="BI1475" s="1">
        <v>-1.0</v>
      </c>
      <c r="BJ1475" s="1">
        <v>1.0</v>
      </c>
      <c r="BK1475" s="1">
        <v>-1.0</v>
      </c>
      <c r="BL1475" s="1">
        <v>-1.0</v>
      </c>
      <c r="BM1475" s="1">
        <v>-1.0</v>
      </c>
      <c r="BN1475" s="1">
        <v>-1.0</v>
      </c>
      <c r="BO1475" s="1">
        <v>-1.0</v>
      </c>
      <c r="BP1475" s="1">
        <v>-1.0</v>
      </c>
      <c r="BQ1475" s="1">
        <v>-1.0</v>
      </c>
      <c r="BR1475" s="1">
        <v>-1.0</v>
      </c>
      <c r="BS1475" s="1">
        <v>-1.0</v>
      </c>
      <c r="BT1475" s="1">
        <v>-1.0</v>
      </c>
      <c r="BU1475" s="1">
        <v>1.0</v>
      </c>
      <c r="BV1475" s="1">
        <v>-1.0</v>
      </c>
      <c r="BW1475" s="1">
        <v>-1.0</v>
      </c>
      <c r="BX1475" s="1">
        <v>-1.0</v>
      </c>
      <c r="BY1475" s="1">
        <v>1.0</v>
      </c>
      <c r="BZ1475" s="1">
        <v>-1.0</v>
      </c>
      <c r="CA1475" s="1">
        <v>-1.0</v>
      </c>
      <c r="CB1475" s="1">
        <v>-1.0</v>
      </c>
      <c r="CC1475" s="1">
        <v>-1.0</v>
      </c>
      <c r="CD1475" s="1">
        <v>49753.0</v>
      </c>
    </row>
    <row r="1476">
      <c r="A1476" s="1">
        <v>1.370731E7</v>
      </c>
      <c r="B1476" s="1" t="s">
        <v>8030</v>
      </c>
      <c r="C1476" s="1" t="s">
        <v>8031</v>
      </c>
      <c r="D1476" s="1" t="s">
        <v>8031</v>
      </c>
      <c r="E1476" s="1" t="s">
        <v>85</v>
      </c>
      <c r="I1476" s="1">
        <v>7747816.0</v>
      </c>
      <c r="J1476" s="1">
        <v>41481.0</v>
      </c>
      <c r="M1476" s="1">
        <v>0.0</v>
      </c>
      <c r="N1476" s="1">
        <v>1.0</v>
      </c>
      <c r="O1476" s="1">
        <v>0.0</v>
      </c>
      <c r="P1476" s="1" t="s">
        <v>123</v>
      </c>
      <c r="Q1476" s="1" t="s">
        <v>124</v>
      </c>
      <c r="R1476" s="1">
        <v>40.67089</v>
      </c>
      <c r="S1476" s="1">
        <v>-73.96035</v>
      </c>
      <c r="T1476" s="1" t="s">
        <v>91</v>
      </c>
      <c r="U1476" s="1" t="s">
        <v>214</v>
      </c>
      <c r="V1476" s="1">
        <v>2.0</v>
      </c>
      <c r="W1476" s="1">
        <v>1.0</v>
      </c>
      <c r="X1476" s="1">
        <v>1.0</v>
      </c>
      <c r="Y1476" s="1">
        <v>1.0</v>
      </c>
      <c r="Z1476" s="1" t="s">
        <v>93</v>
      </c>
      <c r="AA1476" s="1" t="s">
        <v>8032</v>
      </c>
      <c r="AB1476" s="1">
        <v>70.0</v>
      </c>
      <c r="AC1476" s="1">
        <v>1.0</v>
      </c>
      <c r="AD1476" s="1">
        <v>0.0</v>
      </c>
      <c r="AE1476" s="1">
        <v>1.0</v>
      </c>
      <c r="AF1476" s="1" t="s">
        <v>456</v>
      </c>
      <c r="AG1476" s="1">
        <v>1.0</v>
      </c>
      <c r="AH1476" s="1">
        <v>0.0</v>
      </c>
      <c r="AI1476" s="1">
        <v>0.0</v>
      </c>
      <c r="AJ1476" s="1">
        <v>0.0</v>
      </c>
      <c r="AK1476" s="1">
        <v>0.0</v>
      </c>
      <c r="AL1476" s="1">
        <v>0.0</v>
      </c>
      <c r="AM1476" s="1">
        <v>0.0</v>
      </c>
      <c r="AU1476" s="1">
        <v>0.0</v>
      </c>
      <c r="AV1476" s="1" t="s">
        <v>105</v>
      </c>
      <c r="AW1476" s="1">
        <v>1.0</v>
      </c>
      <c r="AX1476" s="1">
        <v>0.0</v>
      </c>
      <c r="AY1476" s="1">
        <v>0.0</v>
      </c>
      <c r="AZ1476" s="1">
        <v>1.0</v>
      </c>
      <c r="BB1476" s="1">
        <v>-1.0</v>
      </c>
      <c r="BC1476" s="1">
        <v>1.0</v>
      </c>
      <c r="BD1476" s="1">
        <v>-1.0</v>
      </c>
      <c r="BE1476" s="1">
        <v>-1.0</v>
      </c>
      <c r="BF1476" s="1">
        <v>-1.0</v>
      </c>
      <c r="BG1476" s="1">
        <v>-1.0</v>
      </c>
      <c r="BH1476" s="1">
        <v>-1.0</v>
      </c>
      <c r="BI1476" s="1">
        <v>-1.0</v>
      </c>
      <c r="BJ1476" s="1">
        <v>1.0</v>
      </c>
      <c r="BK1476" s="1">
        <v>-1.0</v>
      </c>
      <c r="BL1476" s="1">
        <v>-1.0</v>
      </c>
      <c r="BM1476" s="1">
        <v>1.0</v>
      </c>
      <c r="BN1476" s="1">
        <v>1.0</v>
      </c>
      <c r="BO1476" s="1">
        <v>-1.0</v>
      </c>
      <c r="BP1476" s="1">
        <v>-1.0</v>
      </c>
      <c r="BQ1476" s="1">
        <v>1.0</v>
      </c>
      <c r="BR1476" s="1">
        <v>-1.0</v>
      </c>
      <c r="BS1476" s="1">
        <v>-1.0</v>
      </c>
      <c r="BT1476" s="1">
        <v>-1.0</v>
      </c>
      <c r="BU1476" s="1">
        <v>1.0</v>
      </c>
      <c r="BV1476" s="1">
        <v>-1.0</v>
      </c>
      <c r="BW1476" s="1">
        <v>1.0</v>
      </c>
      <c r="BX1476" s="1">
        <v>-1.0</v>
      </c>
      <c r="BY1476" s="1">
        <v>-1.0</v>
      </c>
      <c r="BZ1476" s="1">
        <v>-1.0</v>
      </c>
      <c r="CA1476" s="1">
        <v>-1.0</v>
      </c>
      <c r="CB1476" s="1">
        <v>-1.0</v>
      </c>
      <c r="CC1476" s="1">
        <v>-1.0</v>
      </c>
      <c r="CD1476" s="1">
        <v>49773.0</v>
      </c>
    </row>
    <row r="1477">
      <c r="A1477" s="1">
        <v>8939341.0</v>
      </c>
      <c r="B1477" s="1" t="s">
        <v>8033</v>
      </c>
      <c r="C1477" s="1" t="s">
        <v>8034</v>
      </c>
      <c r="D1477" s="1" t="s">
        <v>8035</v>
      </c>
      <c r="E1477" s="1" t="s">
        <v>85</v>
      </c>
      <c r="F1477" s="1" t="s">
        <v>8036</v>
      </c>
      <c r="G1477" s="1" t="s">
        <v>8037</v>
      </c>
      <c r="H1477" s="1" t="s">
        <v>8038</v>
      </c>
      <c r="I1477" s="1">
        <v>4.6628999E7</v>
      </c>
      <c r="J1477" s="1">
        <v>42292.0</v>
      </c>
      <c r="M1477" s="1">
        <v>0.0</v>
      </c>
      <c r="N1477" s="1">
        <v>1.0</v>
      </c>
      <c r="O1477" s="1">
        <v>1.0</v>
      </c>
      <c r="P1477" s="1" t="s">
        <v>123</v>
      </c>
      <c r="Q1477" s="1" t="s">
        <v>185</v>
      </c>
      <c r="R1477" s="1">
        <v>40.71282</v>
      </c>
      <c r="S1477" s="1">
        <v>-73.95537</v>
      </c>
      <c r="T1477" s="1" t="s">
        <v>91</v>
      </c>
      <c r="U1477" s="1" t="s">
        <v>92</v>
      </c>
      <c r="V1477" s="1">
        <v>2.0</v>
      </c>
      <c r="W1477" s="1">
        <v>1.0</v>
      </c>
      <c r="X1477" s="1">
        <v>1.0</v>
      </c>
      <c r="Y1477" s="1">
        <v>2.0</v>
      </c>
      <c r="Z1477" s="1" t="s">
        <v>93</v>
      </c>
      <c r="AA1477" s="1" t="s">
        <v>8039</v>
      </c>
      <c r="AB1477" s="1">
        <v>140.0</v>
      </c>
      <c r="AC1477" s="1">
        <v>2.0</v>
      </c>
      <c r="AD1477" s="1">
        <v>20.0</v>
      </c>
      <c r="AE1477" s="1">
        <v>3.0</v>
      </c>
      <c r="AF1477" s="1" t="s">
        <v>443</v>
      </c>
      <c r="AG1477" s="1">
        <v>1.0</v>
      </c>
      <c r="AH1477" s="1">
        <v>0.0</v>
      </c>
      <c r="AI1477" s="1">
        <v>0.0</v>
      </c>
      <c r="AJ1477" s="1">
        <v>0.0</v>
      </c>
      <c r="AK1477" s="1">
        <v>0.0</v>
      </c>
      <c r="AL1477" s="1">
        <v>8.0</v>
      </c>
      <c r="AM1477" s="1">
        <v>2.0</v>
      </c>
      <c r="AN1477" s="1">
        <v>98.0</v>
      </c>
      <c r="AO1477" s="1">
        <v>10.0</v>
      </c>
      <c r="AP1477" s="1">
        <v>9.0</v>
      </c>
      <c r="AQ1477" s="1">
        <v>10.0</v>
      </c>
      <c r="AR1477" s="1">
        <v>10.0</v>
      </c>
      <c r="AS1477" s="1">
        <v>10.0</v>
      </c>
      <c r="AT1477" s="1">
        <v>10.0</v>
      </c>
      <c r="AU1477" s="1">
        <v>0.0</v>
      </c>
      <c r="AV1477" s="1" t="s">
        <v>117</v>
      </c>
      <c r="AW1477" s="1">
        <v>1.0</v>
      </c>
      <c r="AX1477" s="1">
        <v>1.0</v>
      </c>
      <c r="AY1477" s="1">
        <v>0.0</v>
      </c>
      <c r="AZ1477" s="1">
        <v>0.0</v>
      </c>
      <c r="BA1477" s="1">
        <v>0.18</v>
      </c>
      <c r="BB1477" s="1">
        <v>-1.0</v>
      </c>
      <c r="BC1477" s="1">
        <v>1.0</v>
      </c>
      <c r="BD1477" s="1">
        <v>-1.0</v>
      </c>
      <c r="BE1477" s="1">
        <v>-1.0</v>
      </c>
      <c r="BF1477" s="1">
        <v>-1.0</v>
      </c>
      <c r="BG1477" s="1">
        <v>-1.0</v>
      </c>
      <c r="BH1477" s="1">
        <v>-1.0</v>
      </c>
      <c r="BI1477" s="1">
        <v>-1.0</v>
      </c>
      <c r="BJ1477" s="1">
        <v>-1.0</v>
      </c>
      <c r="BK1477" s="1">
        <v>-1.0</v>
      </c>
      <c r="BL1477" s="1">
        <v>-1.0</v>
      </c>
      <c r="BM1477" s="1">
        <v>1.0</v>
      </c>
      <c r="BN1477" s="1">
        <v>-1.0</v>
      </c>
      <c r="BO1477" s="1">
        <v>-1.0</v>
      </c>
      <c r="BP1477" s="1">
        <v>1.0</v>
      </c>
      <c r="BQ1477" s="1">
        <v>-1.0</v>
      </c>
      <c r="BR1477" s="1">
        <v>-1.0</v>
      </c>
      <c r="BS1477" s="1">
        <v>-1.0</v>
      </c>
      <c r="BT1477" s="1">
        <v>-1.0</v>
      </c>
      <c r="BU1477" s="1">
        <v>1.0</v>
      </c>
      <c r="BV1477" s="1">
        <v>-1.0</v>
      </c>
      <c r="BW1477" s="1">
        <v>-1.0</v>
      </c>
      <c r="BX1477" s="1">
        <v>-1.0</v>
      </c>
      <c r="BY1477" s="1">
        <v>-1.0</v>
      </c>
      <c r="BZ1477" s="1">
        <v>-1.0</v>
      </c>
      <c r="CA1477" s="1">
        <v>-1.0</v>
      </c>
      <c r="CB1477" s="1">
        <v>-1.0</v>
      </c>
      <c r="CC1477" s="1">
        <v>-1.0</v>
      </c>
      <c r="CD1477" s="1">
        <v>49819.0</v>
      </c>
    </row>
    <row r="1478">
      <c r="A1478" s="1">
        <v>9926520.0</v>
      </c>
      <c r="B1478" s="1" t="s">
        <v>8040</v>
      </c>
      <c r="C1478" s="1" t="s">
        <v>8041</v>
      </c>
      <c r="D1478" s="1" t="s">
        <v>8042</v>
      </c>
      <c r="E1478" s="1" t="s">
        <v>85</v>
      </c>
      <c r="F1478" s="1" t="s">
        <v>8043</v>
      </c>
      <c r="G1478" s="1" t="s">
        <v>8044</v>
      </c>
      <c r="H1478" s="1" t="s">
        <v>8045</v>
      </c>
      <c r="I1478" s="1">
        <v>432318.0</v>
      </c>
      <c r="J1478" s="1">
        <v>40611.0</v>
      </c>
      <c r="M1478" s="1">
        <v>0.0</v>
      </c>
      <c r="N1478" s="1">
        <v>1.0</v>
      </c>
      <c r="O1478" s="1">
        <v>1.0</v>
      </c>
      <c r="P1478" s="1" t="s">
        <v>123</v>
      </c>
      <c r="Q1478" s="1" t="s">
        <v>6046</v>
      </c>
      <c r="R1478" s="1">
        <v>40.644</v>
      </c>
      <c r="S1478" s="1">
        <v>-73.98091</v>
      </c>
      <c r="T1478" s="1" t="s">
        <v>91</v>
      </c>
      <c r="U1478" s="1" t="s">
        <v>92</v>
      </c>
      <c r="V1478" s="1">
        <v>4.0</v>
      </c>
      <c r="W1478" s="1">
        <v>1.0</v>
      </c>
      <c r="X1478" s="1">
        <v>2.0</v>
      </c>
      <c r="Y1478" s="1">
        <v>2.0</v>
      </c>
      <c r="Z1478" s="1" t="s">
        <v>93</v>
      </c>
      <c r="AA1478" s="1" t="s">
        <v>8046</v>
      </c>
      <c r="AB1478" s="1">
        <v>85.0</v>
      </c>
      <c r="AC1478" s="1">
        <v>2.0</v>
      </c>
      <c r="AD1478" s="1">
        <v>15.0</v>
      </c>
      <c r="AE1478" s="1">
        <v>7.0</v>
      </c>
      <c r="AF1478" s="1" t="s">
        <v>302</v>
      </c>
      <c r="AG1478" s="1">
        <v>1.0</v>
      </c>
      <c r="AH1478" s="1">
        <v>0.0</v>
      </c>
      <c r="AI1478" s="1">
        <v>0.0</v>
      </c>
      <c r="AJ1478" s="1">
        <v>0.0</v>
      </c>
      <c r="AK1478" s="1">
        <v>0.0</v>
      </c>
      <c r="AL1478" s="1">
        <v>3.0</v>
      </c>
      <c r="AM1478" s="1">
        <v>2.0</v>
      </c>
      <c r="AN1478" s="1">
        <v>100.0</v>
      </c>
      <c r="AO1478" s="1">
        <v>10.0</v>
      </c>
      <c r="AP1478" s="1">
        <v>10.0</v>
      </c>
      <c r="AQ1478" s="1">
        <v>10.0</v>
      </c>
      <c r="AR1478" s="1">
        <v>10.0</v>
      </c>
      <c r="AS1478" s="1">
        <v>10.0</v>
      </c>
      <c r="AT1478" s="1">
        <v>9.0</v>
      </c>
      <c r="AU1478" s="1">
        <v>0.0</v>
      </c>
      <c r="AV1478" s="1" t="s">
        <v>96</v>
      </c>
      <c r="AW1478" s="1">
        <v>1.0</v>
      </c>
      <c r="AX1478" s="1">
        <v>1.0</v>
      </c>
      <c r="AY1478" s="1">
        <v>0.0</v>
      </c>
      <c r="AZ1478" s="1">
        <v>0.0</v>
      </c>
      <c r="BA1478" s="1">
        <v>0.14</v>
      </c>
      <c r="BB1478" s="1">
        <v>-1.0</v>
      </c>
      <c r="BC1478" s="1">
        <v>1.0</v>
      </c>
      <c r="BD1478" s="1">
        <v>-1.0</v>
      </c>
      <c r="BE1478" s="1">
        <v>-1.0</v>
      </c>
      <c r="BF1478" s="1">
        <v>-1.0</v>
      </c>
      <c r="BG1478" s="1">
        <v>-1.0</v>
      </c>
      <c r="BH1478" s="1">
        <v>-1.0</v>
      </c>
      <c r="BI1478" s="1">
        <v>-1.0</v>
      </c>
      <c r="BJ1478" s="1">
        <v>1.0</v>
      </c>
      <c r="BK1478" s="1">
        <v>-1.0</v>
      </c>
      <c r="BL1478" s="1">
        <v>-1.0</v>
      </c>
      <c r="BM1478" s="1">
        <v>-1.0</v>
      </c>
      <c r="BN1478" s="1">
        <v>-1.0</v>
      </c>
      <c r="BO1478" s="1">
        <v>-1.0</v>
      </c>
      <c r="BP1478" s="1">
        <v>1.0</v>
      </c>
      <c r="BQ1478" s="1">
        <v>-1.0</v>
      </c>
      <c r="BR1478" s="1">
        <v>-1.0</v>
      </c>
      <c r="BS1478" s="1">
        <v>1.0</v>
      </c>
      <c r="BT1478" s="1">
        <v>-1.0</v>
      </c>
      <c r="BU1478" s="1">
        <v>1.0</v>
      </c>
      <c r="BV1478" s="1">
        <v>-1.0</v>
      </c>
      <c r="BW1478" s="1">
        <v>-1.0</v>
      </c>
      <c r="BX1478" s="1">
        <v>1.0</v>
      </c>
      <c r="BY1478" s="1">
        <v>-1.0</v>
      </c>
      <c r="BZ1478" s="1">
        <v>-1.0</v>
      </c>
      <c r="CA1478" s="1">
        <v>-1.0</v>
      </c>
      <c r="CB1478" s="1">
        <v>-1.0</v>
      </c>
      <c r="CC1478" s="1">
        <v>-1.0</v>
      </c>
      <c r="CD1478" s="1">
        <v>49823.0</v>
      </c>
    </row>
    <row r="1479">
      <c r="A1479" s="1">
        <v>2.5355219E7</v>
      </c>
      <c r="B1479" s="1" t="s">
        <v>8047</v>
      </c>
      <c r="C1479" s="1" t="s">
        <v>8048</v>
      </c>
      <c r="D1479" s="1" t="s">
        <v>8049</v>
      </c>
      <c r="E1479" s="1" t="s">
        <v>85</v>
      </c>
      <c r="F1479" s="1" t="s">
        <v>8050</v>
      </c>
      <c r="G1479" s="1" t="s">
        <v>8051</v>
      </c>
      <c r="H1479" s="1" t="s">
        <v>8052</v>
      </c>
      <c r="I1479" s="1">
        <v>5.9377513E7</v>
      </c>
      <c r="J1479" s="1">
        <v>42418.0</v>
      </c>
      <c r="K1479" s="1" t="s">
        <v>272</v>
      </c>
      <c r="L1479" s="1">
        <v>0.5</v>
      </c>
      <c r="M1479" s="1">
        <v>0.0</v>
      </c>
      <c r="N1479" s="1">
        <v>1.0</v>
      </c>
      <c r="O1479" s="1">
        <v>1.0</v>
      </c>
      <c r="P1479" s="1" t="s">
        <v>184</v>
      </c>
      <c r="Q1479" s="1" t="s">
        <v>2112</v>
      </c>
      <c r="R1479" s="1">
        <v>40.6611599999999</v>
      </c>
      <c r="S1479" s="1">
        <v>-73.94781</v>
      </c>
      <c r="T1479" s="1" t="s">
        <v>91</v>
      </c>
      <c r="U1479" s="1" t="s">
        <v>113</v>
      </c>
      <c r="V1479" s="1">
        <v>1.0</v>
      </c>
      <c r="W1479" s="1">
        <v>1.0</v>
      </c>
      <c r="X1479" s="1">
        <v>1.0</v>
      </c>
      <c r="Y1479" s="1">
        <v>1.0</v>
      </c>
      <c r="Z1479" s="1" t="s">
        <v>93</v>
      </c>
      <c r="AA1479" s="1" t="s">
        <v>8053</v>
      </c>
      <c r="AB1479" s="1">
        <v>85.0</v>
      </c>
      <c r="AC1479" s="1">
        <v>2.0</v>
      </c>
      <c r="AD1479" s="1">
        <v>10.0</v>
      </c>
      <c r="AE1479" s="1">
        <v>5.0</v>
      </c>
      <c r="AF1479" s="1" t="s">
        <v>95</v>
      </c>
      <c r="AG1479" s="1">
        <v>1.0</v>
      </c>
      <c r="AH1479" s="1">
        <v>0.0</v>
      </c>
      <c r="AI1479" s="1">
        <v>17.0</v>
      </c>
      <c r="AJ1479" s="1">
        <v>32.0</v>
      </c>
      <c r="AK1479" s="1">
        <v>32.0</v>
      </c>
      <c r="AL1479" s="1">
        <v>3.0</v>
      </c>
      <c r="AM1479" s="1">
        <v>3.0</v>
      </c>
      <c r="AN1479" s="1">
        <v>100.0</v>
      </c>
      <c r="AO1479" s="1">
        <v>10.0</v>
      </c>
      <c r="AP1479" s="1">
        <v>10.0</v>
      </c>
      <c r="AQ1479" s="1">
        <v>10.0</v>
      </c>
      <c r="AR1479" s="1">
        <v>10.0</v>
      </c>
      <c r="AS1479" s="1">
        <v>9.0</v>
      </c>
      <c r="AT1479" s="1">
        <v>10.0</v>
      </c>
      <c r="AU1479" s="1">
        <v>0.0</v>
      </c>
      <c r="AV1479" s="1" t="s">
        <v>105</v>
      </c>
      <c r="AW1479" s="1">
        <v>1.0</v>
      </c>
      <c r="AX1479" s="1">
        <v>0.0</v>
      </c>
      <c r="AY1479" s="1">
        <v>1.0</v>
      </c>
      <c r="AZ1479" s="1">
        <v>0.0</v>
      </c>
      <c r="BA1479" s="1">
        <v>0.27</v>
      </c>
      <c r="BB1479" s="1">
        <v>-1.0</v>
      </c>
      <c r="BC1479" s="1">
        <v>1.0</v>
      </c>
      <c r="BD1479" s="1">
        <v>-1.0</v>
      </c>
      <c r="BE1479" s="1">
        <v>-1.0</v>
      </c>
      <c r="BF1479" s="1">
        <v>1.0</v>
      </c>
      <c r="BG1479" s="1">
        <v>-1.0</v>
      </c>
      <c r="BH1479" s="1">
        <v>-1.0</v>
      </c>
      <c r="BI1479" s="1">
        <v>-1.0</v>
      </c>
      <c r="BJ1479" s="1">
        <v>1.0</v>
      </c>
      <c r="BK1479" s="1">
        <v>-1.0</v>
      </c>
      <c r="BL1479" s="1">
        <v>1.0</v>
      </c>
      <c r="BM1479" s="1">
        <v>1.0</v>
      </c>
      <c r="BN1479" s="1">
        <v>1.0</v>
      </c>
      <c r="BO1479" s="1">
        <v>1.0</v>
      </c>
      <c r="BP1479" s="1">
        <v>-1.0</v>
      </c>
      <c r="BQ1479" s="1">
        <v>1.0</v>
      </c>
      <c r="BR1479" s="1">
        <v>-1.0</v>
      </c>
      <c r="BS1479" s="1">
        <v>-1.0</v>
      </c>
      <c r="BT1479" s="1">
        <v>-1.0</v>
      </c>
      <c r="BU1479" s="1">
        <v>1.0</v>
      </c>
      <c r="BV1479" s="1">
        <v>1.0</v>
      </c>
      <c r="BW1479" s="1">
        <v>-1.0</v>
      </c>
      <c r="BX1479" s="1">
        <v>-1.0</v>
      </c>
      <c r="BY1479" s="1">
        <v>-1.0</v>
      </c>
      <c r="BZ1479" s="1">
        <v>1.0</v>
      </c>
      <c r="CA1479" s="1">
        <v>-1.0</v>
      </c>
      <c r="CB1479" s="1">
        <v>-1.0</v>
      </c>
      <c r="CC1479" s="1">
        <v>-1.0</v>
      </c>
      <c r="CD1479" s="1">
        <v>49862.0</v>
      </c>
    </row>
    <row r="1480">
      <c r="A1480" s="1">
        <v>2.8763578E7</v>
      </c>
      <c r="B1480" s="1" t="s">
        <v>8054</v>
      </c>
      <c r="C1480" s="1" t="s">
        <v>8055</v>
      </c>
      <c r="D1480" s="1" t="s">
        <v>8056</v>
      </c>
      <c r="E1480" s="1" t="s">
        <v>85</v>
      </c>
      <c r="I1480" s="1">
        <v>1.54981576E8</v>
      </c>
      <c r="J1480" s="1">
        <v>43025.0</v>
      </c>
      <c r="K1480" s="1" t="s">
        <v>134</v>
      </c>
      <c r="L1480" s="1">
        <v>1.0</v>
      </c>
      <c r="M1480" s="1">
        <v>0.0</v>
      </c>
      <c r="N1480" s="1">
        <v>12.0</v>
      </c>
      <c r="O1480" s="1">
        <v>0.0</v>
      </c>
      <c r="P1480" s="1" t="s">
        <v>123</v>
      </c>
      <c r="Q1480" s="1" t="s">
        <v>124</v>
      </c>
      <c r="R1480" s="1">
        <v>40.7001</v>
      </c>
      <c r="S1480" s="1">
        <v>-73.91219</v>
      </c>
      <c r="T1480" s="1" t="s">
        <v>91</v>
      </c>
      <c r="U1480" s="1" t="s">
        <v>113</v>
      </c>
      <c r="V1480" s="1">
        <v>1.0</v>
      </c>
      <c r="W1480" s="1">
        <v>2.0</v>
      </c>
      <c r="X1480" s="1">
        <v>5.0</v>
      </c>
      <c r="Y1480" s="1">
        <v>1.0</v>
      </c>
      <c r="Z1480" s="1" t="s">
        <v>93</v>
      </c>
      <c r="AA1480" s="1" t="s">
        <v>8057</v>
      </c>
      <c r="AB1480" s="1">
        <v>38.0</v>
      </c>
      <c r="AC1480" s="1">
        <v>1.0</v>
      </c>
      <c r="AD1480" s="1">
        <v>0.0</v>
      </c>
      <c r="AE1480" s="1">
        <v>30.0</v>
      </c>
      <c r="AF1480" s="1" t="s">
        <v>127</v>
      </c>
      <c r="AG1480" s="1">
        <v>1.0</v>
      </c>
      <c r="AH1480" s="1">
        <v>0.0</v>
      </c>
      <c r="AI1480" s="1">
        <v>2.0</v>
      </c>
      <c r="AJ1480" s="1">
        <v>7.0</v>
      </c>
      <c r="AK1480" s="1">
        <v>7.0</v>
      </c>
      <c r="AL1480" s="1">
        <v>0.0</v>
      </c>
      <c r="AM1480" s="1">
        <v>0.0</v>
      </c>
      <c r="AU1480" s="1">
        <v>1.0</v>
      </c>
      <c r="AV1480" s="1" t="s">
        <v>96</v>
      </c>
      <c r="AW1480" s="1">
        <v>9.0</v>
      </c>
      <c r="AX1480" s="1">
        <v>0.0</v>
      </c>
      <c r="AY1480" s="1">
        <v>9.0</v>
      </c>
      <c r="AZ1480" s="1">
        <v>0.0</v>
      </c>
      <c r="BB1480" s="1">
        <v>-1.0</v>
      </c>
      <c r="BC1480" s="1">
        <v>-1.0</v>
      </c>
      <c r="BD1480" s="1">
        <v>-1.0</v>
      </c>
      <c r="BE1480" s="1">
        <v>-1.0</v>
      </c>
      <c r="BF1480" s="1">
        <v>-1.0</v>
      </c>
      <c r="BG1480" s="1">
        <v>-1.0</v>
      </c>
      <c r="BH1480" s="1">
        <v>-1.0</v>
      </c>
      <c r="BI1480" s="1">
        <v>-1.0</v>
      </c>
      <c r="BJ1480" s="1">
        <v>-1.0</v>
      </c>
      <c r="BK1480" s="1">
        <v>-1.0</v>
      </c>
      <c r="BL1480" s="1">
        <v>-1.0</v>
      </c>
      <c r="BM1480" s="1">
        <v>-1.0</v>
      </c>
      <c r="BN1480" s="1">
        <v>-1.0</v>
      </c>
      <c r="BO1480" s="1">
        <v>-1.0</v>
      </c>
      <c r="BP1480" s="1">
        <v>-1.0</v>
      </c>
      <c r="BQ1480" s="1">
        <v>-1.0</v>
      </c>
      <c r="BR1480" s="1">
        <v>-1.0</v>
      </c>
      <c r="BS1480" s="1">
        <v>-1.0</v>
      </c>
      <c r="BT1480" s="1">
        <v>-1.0</v>
      </c>
      <c r="BU1480" s="1">
        <v>1.0</v>
      </c>
      <c r="BV1480" s="1">
        <v>-1.0</v>
      </c>
      <c r="BW1480" s="1">
        <v>-1.0</v>
      </c>
      <c r="BX1480" s="1">
        <v>-1.0</v>
      </c>
      <c r="BY1480" s="1">
        <v>-1.0</v>
      </c>
      <c r="BZ1480" s="1">
        <v>-1.0</v>
      </c>
      <c r="CA1480" s="1">
        <v>-1.0</v>
      </c>
      <c r="CB1480" s="1">
        <v>-1.0</v>
      </c>
      <c r="CC1480" s="1">
        <v>-1.0</v>
      </c>
      <c r="CD1480" s="1">
        <v>49880.0</v>
      </c>
    </row>
    <row r="1481">
      <c r="A1481" s="1">
        <v>3.630278E7</v>
      </c>
      <c r="B1481" s="1" t="s">
        <v>8058</v>
      </c>
      <c r="C1481" s="1" t="s">
        <v>8059</v>
      </c>
      <c r="D1481" s="1" t="s">
        <v>8060</v>
      </c>
      <c r="E1481" s="1" t="s">
        <v>85</v>
      </c>
      <c r="F1481" s="1" t="s">
        <v>8061</v>
      </c>
      <c r="G1481" s="1" t="s">
        <v>8062</v>
      </c>
      <c r="H1481" s="1" t="s">
        <v>8063</v>
      </c>
      <c r="I1481" s="1">
        <v>5.5108207E7</v>
      </c>
      <c r="J1481" s="1">
        <v>42387.0</v>
      </c>
      <c r="M1481" s="1">
        <v>0.0</v>
      </c>
      <c r="N1481" s="1">
        <v>0.0</v>
      </c>
      <c r="O1481" s="1">
        <v>0.0</v>
      </c>
      <c r="P1481" s="1" t="s">
        <v>123</v>
      </c>
      <c r="Q1481" s="1" t="s">
        <v>124</v>
      </c>
      <c r="R1481" s="1">
        <v>40.67928</v>
      </c>
      <c r="S1481" s="1">
        <v>-73.97069</v>
      </c>
      <c r="T1481" s="1" t="s">
        <v>150</v>
      </c>
      <c r="U1481" s="1" t="s">
        <v>92</v>
      </c>
      <c r="V1481" s="1">
        <v>4.0</v>
      </c>
      <c r="W1481" s="1">
        <v>2.5</v>
      </c>
      <c r="X1481" s="1">
        <v>2.0</v>
      </c>
      <c r="Y1481" s="1">
        <v>3.0</v>
      </c>
      <c r="Z1481" s="1" t="s">
        <v>93</v>
      </c>
      <c r="AA1481" s="1" t="s">
        <v>8064</v>
      </c>
      <c r="AB1481" s="1">
        <v>450.0</v>
      </c>
      <c r="AC1481" s="1">
        <v>1.0</v>
      </c>
      <c r="AD1481" s="1">
        <v>0.0</v>
      </c>
      <c r="AE1481" s="1">
        <v>3.0</v>
      </c>
      <c r="AF1481" s="1" t="s">
        <v>127</v>
      </c>
      <c r="AG1481" s="1">
        <v>1.0</v>
      </c>
      <c r="AH1481" s="1">
        <v>24.0</v>
      </c>
      <c r="AI1481" s="1">
        <v>31.0</v>
      </c>
      <c r="AJ1481" s="1">
        <v>31.0</v>
      </c>
      <c r="AK1481" s="1">
        <v>31.0</v>
      </c>
      <c r="AL1481" s="1">
        <v>0.0</v>
      </c>
      <c r="AM1481" s="1">
        <v>0.0</v>
      </c>
      <c r="AU1481" s="1">
        <v>1.0</v>
      </c>
      <c r="AV1481" s="1" t="s">
        <v>105</v>
      </c>
      <c r="AW1481" s="1">
        <v>1.0</v>
      </c>
      <c r="AX1481" s="1">
        <v>1.0</v>
      </c>
      <c r="AY1481" s="1">
        <v>0.0</v>
      </c>
      <c r="AZ1481" s="1">
        <v>0.0</v>
      </c>
      <c r="BB1481" s="1">
        <v>-1.0</v>
      </c>
      <c r="BC1481" s="1">
        <v>1.0</v>
      </c>
      <c r="BD1481" s="1">
        <v>-1.0</v>
      </c>
      <c r="BE1481" s="1">
        <v>-1.0</v>
      </c>
      <c r="BF1481" s="1">
        <v>-1.0</v>
      </c>
      <c r="BG1481" s="1">
        <v>-1.0</v>
      </c>
      <c r="BH1481" s="1">
        <v>-1.0</v>
      </c>
      <c r="BI1481" s="1">
        <v>-1.0</v>
      </c>
      <c r="BJ1481" s="1">
        <v>1.0</v>
      </c>
      <c r="BK1481" s="1">
        <v>-1.0</v>
      </c>
      <c r="BL1481" s="1">
        <v>-1.0</v>
      </c>
      <c r="BM1481" s="1">
        <v>1.0</v>
      </c>
      <c r="BN1481" s="1">
        <v>-1.0</v>
      </c>
      <c r="BO1481" s="1">
        <v>-1.0</v>
      </c>
      <c r="BP1481" s="1">
        <v>-1.0</v>
      </c>
      <c r="BQ1481" s="1">
        <v>-1.0</v>
      </c>
      <c r="BR1481" s="1">
        <v>-1.0</v>
      </c>
      <c r="BS1481" s="1">
        <v>-1.0</v>
      </c>
      <c r="BT1481" s="1">
        <v>-1.0</v>
      </c>
      <c r="BU1481" s="1">
        <v>1.0</v>
      </c>
      <c r="BV1481" s="1">
        <v>-1.0</v>
      </c>
      <c r="BW1481" s="1">
        <v>-1.0</v>
      </c>
      <c r="BX1481" s="1">
        <v>1.0</v>
      </c>
      <c r="BY1481" s="1">
        <v>-1.0</v>
      </c>
      <c r="BZ1481" s="1">
        <v>-1.0</v>
      </c>
      <c r="CA1481" s="1">
        <v>-1.0</v>
      </c>
      <c r="CB1481" s="1">
        <v>-1.0</v>
      </c>
      <c r="CC1481" s="1">
        <v>-1.0</v>
      </c>
      <c r="CD1481" s="1">
        <v>50077.0</v>
      </c>
    </row>
    <row r="1482">
      <c r="A1482" s="1">
        <v>8990063.0</v>
      </c>
      <c r="B1482" s="1" t="s">
        <v>8065</v>
      </c>
      <c r="C1482" s="1" t="s">
        <v>8066</v>
      </c>
      <c r="D1482" s="1" t="s">
        <v>8067</v>
      </c>
      <c r="E1482" s="1" t="s">
        <v>85</v>
      </c>
      <c r="F1482" s="1" t="s">
        <v>8068</v>
      </c>
      <c r="G1482" s="1" t="s">
        <v>8069</v>
      </c>
      <c r="H1482" s="1" t="s">
        <v>8070</v>
      </c>
      <c r="I1482" s="1">
        <v>4.6962156E7</v>
      </c>
      <c r="J1482" s="1">
        <v>42296.0</v>
      </c>
      <c r="M1482" s="1">
        <v>0.0</v>
      </c>
      <c r="N1482" s="1">
        <v>1.0</v>
      </c>
      <c r="O1482" s="1">
        <v>0.0</v>
      </c>
      <c r="P1482" s="1" t="s">
        <v>89</v>
      </c>
      <c r="Q1482" s="1" t="s">
        <v>90</v>
      </c>
      <c r="R1482" s="1">
        <v>40.78172</v>
      </c>
      <c r="S1482" s="1">
        <v>-73.97825</v>
      </c>
      <c r="T1482" s="1" t="s">
        <v>91</v>
      </c>
      <c r="U1482" s="1" t="s">
        <v>92</v>
      </c>
      <c r="V1482" s="1">
        <v>4.0</v>
      </c>
      <c r="W1482" s="1">
        <v>1.0</v>
      </c>
      <c r="X1482" s="1">
        <v>1.0</v>
      </c>
      <c r="Y1482" s="1">
        <v>1.0</v>
      </c>
      <c r="Z1482" s="1" t="s">
        <v>93</v>
      </c>
      <c r="AA1482" s="1" t="s">
        <v>8071</v>
      </c>
      <c r="AB1482" s="1">
        <v>190.0</v>
      </c>
      <c r="AC1482" s="1">
        <v>1.0</v>
      </c>
      <c r="AD1482" s="1">
        <v>0.0</v>
      </c>
      <c r="AE1482" s="1">
        <v>1.0</v>
      </c>
      <c r="AF1482" s="1" t="s">
        <v>2358</v>
      </c>
      <c r="AG1482" s="1">
        <v>1.0</v>
      </c>
      <c r="AH1482" s="1">
        <v>0.0</v>
      </c>
      <c r="AI1482" s="1">
        <v>0.0</v>
      </c>
      <c r="AJ1482" s="1">
        <v>0.0</v>
      </c>
      <c r="AK1482" s="1">
        <v>0.0</v>
      </c>
      <c r="AL1482" s="1">
        <v>0.0</v>
      </c>
      <c r="AM1482" s="1">
        <v>0.0</v>
      </c>
      <c r="AU1482" s="1">
        <v>1.0</v>
      </c>
      <c r="AV1482" s="1" t="s">
        <v>105</v>
      </c>
      <c r="AW1482" s="1">
        <v>1.0</v>
      </c>
      <c r="AX1482" s="1">
        <v>1.0</v>
      </c>
      <c r="AY1482" s="1">
        <v>0.0</v>
      </c>
      <c r="AZ1482" s="1">
        <v>0.0</v>
      </c>
      <c r="BB1482" s="1">
        <v>-1.0</v>
      </c>
      <c r="BC1482" s="1">
        <v>1.0</v>
      </c>
      <c r="BD1482" s="1">
        <v>-1.0</v>
      </c>
      <c r="BE1482" s="1">
        <v>-1.0</v>
      </c>
      <c r="BF1482" s="1">
        <v>-1.0</v>
      </c>
      <c r="BG1482" s="1">
        <v>-1.0</v>
      </c>
      <c r="BH1482" s="1">
        <v>-1.0</v>
      </c>
      <c r="BI1482" s="1">
        <v>-1.0</v>
      </c>
      <c r="BJ1482" s="1">
        <v>1.0</v>
      </c>
      <c r="BK1482" s="1">
        <v>-1.0</v>
      </c>
      <c r="BL1482" s="1">
        <v>-1.0</v>
      </c>
      <c r="BM1482" s="1">
        <v>1.0</v>
      </c>
      <c r="BN1482" s="1">
        <v>1.0</v>
      </c>
      <c r="BO1482" s="1">
        <v>-1.0</v>
      </c>
      <c r="BP1482" s="1">
        <v>1.0</v>
      </c>
      <c r="BQ1482" s="1">
        <v>-1.0</v>
      </c>
      <c r="BR1482" s="1">
        <v>-1.0</v>
      </c>
      <c r="BS1482" s="1">
        <v>-1.0</v>
      </c>
      <c r="BT1482" s="1">
        <v>-1.0</v>
      </c>
      <c r="BU1482" s="1">
        <v>1.0</v>
      </c>
      <c r="BV1482" s="1">
        <v>-1.0</v>
      </c>
      <c r="BW1482" s="1">
        <v>-1.0</v>
      </c>
      <c r="BX1482" s="1">
        <v>-1.0</v>
      </c>
      <c r="BY1482" s="1">
        <v>-1.0</v>
      </c>
      <c r="BZ1482" s="1">
        <v>-1.0</v>
      </c>
      <c r="CA1482" s="1">
        <v>-1.0</v>
      </c>
      <c r="CB1482" s="1">
        <v>-1.0</v>
      </c>
      <c r="CC1482" s="1">
        <v>-1.0</v>
      </c>
      <c r="CD1482" s="1">
        <v>50097.0</v>
      </c>
    </row>
    <row r="1483">
      <c r="A1483" s="1">
        <v>2.0932707E7</v>
      </c>
      <c r="B1483" s="1" t="s">
        <v>8072</v>
      </c>
      <c r="C1483" s="1" t="s">
        <v>8073</v>
      </c>
      <c r="D1483" s="1" t="s">
        <v>8074</v>
      </c>
      <c r="E1483" s="1" t="s">
        <v>85</v>
      </c>
      <c r="I1483" s="1">
        <v>7.9534925E7</v>
      </c>
      <c r="J1483" s="1">
        <v>42544.0</v>
      </c>
      <c r="M1483" s="1">
        <v>0.0</v>
      </c>
      <c r="N1483" s="1">
        <v>1.0</v>
      </c>
      <c r="O1483" s="1">
        <v>1.0</v>
      </c>
      <c r="P1483" s="1" t="s">
        <v>89</v>
      </c>
      <c r="Q1483" s="1" t="s">
        <v>90</v>
      </c>
      <c r="R1483" s="1">
        <v>40.77751</v>
      </c>
      <c r="S1483" s="1">
        <v>-73.95575</v>
      </c>
      <c r="T1483" s="1" t="s">
        <v>91</v>
      </c>
      <c r="U1483" s="1" t="s">
        <v>113</v>
      </c>
      <c r="V1483" s="1">
        <v>1.0</v>
      </c>
      <c r="W1483" s="1">
        <v>1.0</v>
      </c>
      <c r="X1483" s="1">
        <v>1.0</v>
      </c>
      <c r="Y1483" s="1">
        <v>1.0</v>
      </c>
      <c r="Z1483" s="1" t="s">
        <v>93</v>
      </c>
      <c r="AA1483" s="1" t="s">
        <v>8075</v>
      </c>
      <c r="AB1483" s="1">
        <v>65.0</v>
      </c>
      <c r="AC1483" s="1">
        <v>1.0</v>
      </c>
      <c r="AD1483" s="1">
        <v>0.0</v>
      </c>
      <c r="AE1483" s="1">
        <v>4.0</v>
      </c>
      <c r="AF1483" s="1" t="s">
        <v>429</v>
      </c>
      <c r="AG1483" s="1">
        <v>1.0</v>
      </c>
      <c r="AH1483" s="1">
        <v>0.0</v>
      </c>
      <c r="AI1483" s="1">
        <v>0.0</v>
      </c>
      <c r="AJ1483" s="1">
        <v>0.0</v>
      </c>
      <c r="AK1483" s="1">
        <v>0.0</v>
      </c>
      <c r="AL1483" s="1">
        <v>10.0</v>
      </c>
      <c r="AM1483" s="1">
        <v>0.0</v>
      </c>
      <c r="AN1483" s="1">
        <v>100.0</v>
      </c>
      <c r="AO1483" s="1">
        <v>10.0</v>
      </c>
      <c r="AP1483" s="1">
        <v>10.0</v>
      </c>
      <c r="AQ1483" s="1">
        <v>10.0</v>
      </c>
      <c r="AR1483" s="1">
        <v>10.0</v>
      </c>
      <c r="AS1483" s="1">
        <v>10.0</v>
      </c>
      <c r="AT1483" s="1">
        <v>10.0</v>
      </c>
      <c r="AU1483" s="1">
        <v>0.0</v>
      </c>
      <c r="AV1483" s="1" t="s">
        <v>96</v>
      </c>
      <c r="AW1483" s="1">
        <v>1.0</v>
      </c>
      <c r="AX1483" s="1">
        <v>0.0</v>
      </c>
      <c r="AY1483" s="1">
        <v>1.0</v>
      </c>
      <c r="AZ1483" s="1">
        <v>0.0</v>
      </c>
      <c r="BA1483" s="1">
        <v>0.46</v>
      </c>
      <c r="BB1483" s="1">
        <v>-1.0</v>
      </c>
      <c r="BC1483" s="1">
        <v>1.0</v>
      </c>
      <c r="BD1483" s="1">
        <v>-1.0</v>
      </c>
      <c r="BE1483" s="1">
        <v>-1.0</v>
      </c>
      <c r="BF1483" s="1">
        <v>-1.0</v>
      </c>
      <c r="BG1483" s="1">
        <v>-1.0</v>
      </c>
      <c r="BH1483" s="1">
        <v>-1.0</v>
      </c>
      <c r="BI1483" s="1">
        <v>-1.0</v>
      </c>
      <c r="BJ1483" s="1">
        <v>-1.0</v>
      </c>
      <c r="BK1483" s="1">
        <v>-1.0</v>
      </c>
      <c r="BL1483" s="1">
        <v>-1.0</v>
      </c>
      <c r="BM1483" s="1">
        <v>-1.0</v>
      </c>
      <c r="BN1483" s="1">
        <v>-1.0</v>
      </c>
      <c r="BO1483" s="1">
        <v>-1.0</v>
      </c>
      <c r="BP1483" s="1">
        <v>-1.0</v>
      </c>
      <c r="BQ1483" s="1">
        <v>-1.0</v>
      </c>
      <c r="BR1483" s="1">
        <v>-1.0</v>
      </c>
      <c r="BS1483" s="1">
        <v>1.0</v>
      </c>
      <c r="BT1483" s="1">
        <v>-1.0</v>
      </c>
      <c r="BU1483" s="1">
        <v>1.0</v>
      </c>
      <c r="BV1483" s="1">
        <v>-1.0</v>
      </c>
      <c r="BW1483" s="1">
        <v>-1.0</v>
      </c>
      <c r="BX1483" s="1">
        <v>-1.0</v>
      </c>
      <c r="BY1483" s="1">
        <v>-1.0</v>
      </c>
      <c r="BZ1483" s="1">
        <v>-1.0</v>
      </c>
      <c r="CA1483" s="1">
        <v>-1.0</v>
      </c>
      <c r="CB1483" s="1">
        <v>-1.0</v>
      </c>
      <c r="CC1483" s="1">
        <v>-1.0</v>
      </c>
      <c r="CD1483" s="1">
        <v>50114.0</v>
      </c>
    </row>
    <row r="1484">
      <c r="A1484" s="1">
        <v>3.5939197E7</v>
      </c>
      <c r="B1484" s="1" t="s">
        <v>8076</v>
      </c>
      <c r="C1484" s="1" t="s">
        <v>8077</v>
      </c>
      <c r="D1484" s="1" t="s">
        <v>8078</v>
      </c>
      <c r="E1484" s="1" t="s">
        <v>85</v>
      </c>
      <c r="F1484" s="1" t="s">
        <v>8079</v>
      </c>
      <c r="G1484" s="1" t="s">
        <v>8080</v>
      </c>
      <c r="H1484" s="1" t="s">
        <v>8081</v>
      </c>
      <c r="I1484" s="1">
        <v>2.66998393E8</v>
      </c>
      <c r="J1484" s="1">
        <v>43623.0</v>
      </c>
      <c r="K1484" s="1" t="s">
        <v>134</v>
      </c>
      <c r="L1484" s="1">
        <v>0.92</v>
      </c>
      <c r="M1484" s="1">
        <v>0.0</v>
      </c>
      <c r="N1484" s="1">
        <v>3.0</v>
      </c>
      <c r="O1484" s="1">
        <v>0.0</v>
      </c>
      <c r="P1484" s="1" t="s">
        <v>123</v>
      </c>
      <c r="Q1484" s="1" t="s">
        <v>519</v>
      </c>
      <c r="R1484" s="1">
        <v>40.69427</v>
      </c>
      <c r="S1484" s="1">
        <v>-73.91995</v>
      </c>
      <c r="T1484" s="1" t="s">
        <v>125</v>
      </c>
      <c r="U1484" s="1" t="s">
        <v>113</v>
      </c>
      <c r="V1484" s="1">
        <v>2.0</v>
      </c>
      <c r="W1484" s="1">
        <v>1.0</v>
      </c>
      <c r="X1484" s="1">
        <v>1.0</v>
      </c>
      <c r="Y1484" s="1">
        <v>1.0</v>
      </c>
      <c r="Z1484" s="1" t="s">
        <v>93</v>
      </c>
      <c r="AA1484" s="1" t="s">
        <v>8082</v>
      </c>
      <c r="AB1484" s="1">
        <v>30.0</v>
      </c>
      <c r="AC1484" s="1">
        <v>1.0</v>
      </c>
      <c r="AD1484" s="1">
        <v>0.0</v>
      </c>
      <c r="AE1484" s="1">
        <v>3.0</v>
      </c>
      <c r="AF1484" s="1" t="s">
        <v>95</v>
      </c>
      <c r="AG1484" s="1">
        <v>1.0</v>
      </c>
      <c r="AH1484" s="1">
        <v>6.0</v>
      </c>
      <c r="AI1484" s="1">
        <v>11.0</v>
      </c>
      <c r="AJ1484" s="1">
        <v>24.0</v>
      </c>
      <c r="AK1484" s="1">
        <v>100.0</v>
      </c>
      <c r="AL1484" s="1">
        <v>0.0</v>
      </c>
      <c r="AM1484" s="1">
        <v>0.0</v>
      </c>
      <c r="AU1484" s="1">
        <v>1.0</v>
      </c>
      <c r="AV1484" s="1" t="s">
        <v>105</v>
      </c>
      <c r="AW1484" s="1">
        <v>3.0</v>
      </c>
      <c r="AX1484" s="1">
        <v>0.0</v>
      </c>
      <c r="AY1484" s="1">
        <v>3.0</v>
      </c>
      <c r="AZ1484" s="1">
        <v>0.0</v>
      </c>
      <c r="BB1484" s="1">
        <v>-1.0</v>
      </c>
      <c r="BC1484" s="1">
        <v>-1.0</v>
      </c>
      <c r="BD1484" s="1">
        <v>-1.0</v>
      </c>
      <c r="BE1484" s="1">
        <v>-1.0</v>
      </c>
      <c r="BF1484" s="1">
        <v>-1.0</v>
      </c>
      <c r="BG1484" s="1">
        <v>-1.0</v>
      </c>
      <c r="BH1484" s="1">
        <v>1.0</v>
      </c>
      <c r="BI1484" s="1">
        <v>-1.0</v>
      </c>
      <c r="BJ1484" s="1">
        <v>-1.0</v>
      </c>
      <c r="BK1484" s="1">
        <v>-1.0</v>
      </c>
      <c r="BL1484" s="1">
        <v>-1.0</v>
      </c>
      <c r="BM1484" s="1">
        <v>-1.0</v>
      </c>
      <c r="BN1484" s="1">
        <v>-1.0</v>
      </c>
      <c r="BO1484" s="1">
        <v>-1.0</v>
      </c>
      <c r="BP1484" s="1">
        <v>-1.0</v>
      </c>
      <c r="BQ1484" s="1">
        <v>-1.0</v>
      </c>
      <c r="BR1484" s="1">
        <v>-1.0</v>
      </c>
      <c r="BS1484" s="1">
        <v>-1.0</v>
      </c>
      <c r="BT1484" s="1">
        <v>-1.0</v>
      </c>
      <c r="BU1484" s="1">
        <v>1.0</v>
      </c>
      <c r="BV1484" s="1">
        <v>-1.0</v>
      </c>
      <c r="BW1484" s="1">
        <v>-1.0</v>
      </c>
      <c r="BX1484" s="1">
        <v>1.0</v>
      </c>
      <c r="BY1484" s="1">
        <v>-1.0</v>
      </c>
      <c r="BZ1484" s="1">
        <v>-1.0</v>
      </c>
      <c r="CA1484" s="1">
        <v>-1.0</v>
      </c>
      <c r="CB1484" s="1">
        <v>-1.0</v>
      </c>
      <c r="CC1484" s="1">
        <v>-1.0</v>
      </c>
      <c r="CD1484" s="1">
        <v>50166.0</v>
      </c>
    </row>
    <row r="1485">
      <c r="A1485" s="1">
        <v>2.6430364E7</v>
      </c>
      <c r="B1485" s="1" t="s">
        <v>8083</v>
      </c>
      <c r="C1485" s="1" t="s">
        <v>8084</v>
      </c>
      <c r="D1485" s="1" t="s">
        <v>8085</v>
      </c>
      <c r="E1485" s="1" t="s">
        <v>85</v>
      </c>
      <c r="F1485" s="1" t="s">
        <v>8086</v>
      </c>
      <c r="G1485" s="1" t="s">
        <v>8087</v>
      </c>
      <c r="H1485" s="1" t="s">
        <v>8088</v>
      </c>
      <c r="I1485" s="1">
        <v>5.9982224E7</v>
      </c>
      <c r="J1485" s="1">
        <v>42422.0</v>
      </c>
      <c r="K1485" s="1" t="s">
        <v>134</v>
      </c>
      <c r="L1485" s="1">
        <v>1.0</v>
      </c>
      <c r="M1485" s="1">
        <v>0.0</v>
      </c>
      <c r="N1485" s="1">
        <v>4.0</v>
      </c>
      <c r="O1485" s="1">
        <v>1.0</v>
      </c>
      <c r="P1485" s="1" t="s">
        <v>123</v>
      </c>
      <c r="Q1485" s="1" t="s">
        <v>2465</v>
      </c>
      <c r="R1485" s="1">
        <v>40.67519</v>
      </c>
      <c r="S1485" s="1">
        <v>-73.8737199999999</v>
      </c>
      <c r="T1485" s="1" t="s">
        <v>91</v>
      </c>
      <c r="U1485" s="1" t="s">
        <v>113</v>
      </c>
      <c r="V1485" s="1">
        <v>2.0</v>
      </c>
      <c r="W1485" s="1">
        <v>1.0</v>
      </c>
      <c r="X1485" s="1">
        <v>1.0</v>
      </c>
      <c r="Y1485" s="1">
        <v>1.0</v>
      </c>
      <c r="Z1485" s="1" t="s">
        <v>93</v>
      </c>
      <c r="AA1485" s="1" t="s">
        <v>8089</v>
      </c>
      <c r="AB1485" s="1">
        <v>50.0</v>
      </c>
      <c r="AC1485" s="1">
        <v>2.0</v>
      </c>
      <c r="AD1485" s="1">
        <v>30.0</v>
      </c>
      <c r="AE1485" s="1">
        <v>2.0</v>
      </c>
      <c r="AF1485" s="1" t="s">
        <v>104</v>
      </c>
      <c r="AG1485" s="1">
        <v>1.0</v>
      </c>
      <c r="AH1485" s="1">
        <v>1.0</v>
      </c>
      <c r="AI1485" s="1">
        <v>1.0</v>
      </c>
      <c r="AJ1485" s="1">
        <v>1.0</v>
      </c>
      <c r="AK1485" s="1">
        <v>1.0</v>
      </c>
      <c r="AL1485" s="1">
        <v>6.0</v>
      </c>
      <c r="AM1485" s="1">
        <v>6.0</v>
      </c>
      <c r="AN1485" s="1">
        <v>97.0</v>
      </c>
      <c r="AO1485" s="1">
        <v>10.0</v>
      </c>
      <c r="AP1485" s="1">
        <v>10.0</v>
      </c>
      <c r="AQ1485" s="1">
        <v>10.0</v>
      </c>
      <c r="AR1485" s="1">
        <v>10.0</v>
      </c>
      <c r="AS1485" s="1">
        <v>9.0</v>
      </c>
      <c r="AT1485" s="1">
        <v>10.0</v>
      </c>
      <c r="AU1485" s="1">
        <v>0.0</v>
      </c>
      <c r="AV1485" s="1" t="s">
        <v>96</v>
      </c>
      <c r="AW1485" s="1">
        <v>4.0</v>
      </c>
      <c r="AX1485" s="1">
        <v>1.0</v>
      </c>
      <c r="AY1485" s="1">
        <v>3.0</v>
      </c>
      <c r="AZ1485" s="1">
        <v>0.0</v>
      </c>
      <c r="BA1485" s="1">
        <v>0.68</v>
      </c>
      <c r="BB1485" s="1">
        <v>-1.0</v>
      </c>
      <c r="BC1485" s="1">
        <v>1.0</v>
      </c>
      <c r="BD1485" s="1">
        <v>-1.0</v>
      </c>
      <c r="BE1485" s="1">
        <v>-1.0</v>
      </c>
      <c r="BF1485" s="1">
        <v>-1.0</v>
      </c>
      <c r="BG1485" s="1">
        <v>-1.0</v>
      </c>
      <c r="BH1485" s="1">
        <v>1.0</v>
      </c>
      <c r="BI1485" s="1">
        <v>-1.0</v>
      </c>
      <c r="BJ1485" s="1">
        <v>1.0</v>
      </c>
      <c r="BK1485" s="1">
        <v>-1.0</v>
      </c>
      <c r="BL1485" s="1">
        <v>-1.0</v>
      </c>
      <c r="BM1485" s="1">
        <v>1.0</v>
      </c>
      <c r="BN1485" s="1">
        <v>-1.0</v>
      </c>
      <c r="BO1485" s="1">
        <v>-1.0</v>
      </c>
      <c r="BP1485" s="1">
        <v>-1.0</v>
      </c>
      <c r="BQ1485" s="1">
        <v>-1.0</v>
      </c>
      <c r="BR1485" s="1">
        <v>-1.0</v>
      </c>
      <c r="BS1485" s="1">
        <v>-1.0</v>
      </c>
      <c r="BT1485" s="1">
        <v>-1.0</v>
      </c>
      <c r="BU1485" s="1">
        <v>1.0</v>
      </c>
      <c r="BV1485" s="1">
        <v>-1.0</v>
      </c>
      <c r="BW1485" s="1">
        <v>-1.0</v>
      </c>
      <c r="BX1485" s="1">
        <v>-1.0</v>
      </c>
      <c r="BY1485" s="1">
        <v>-1.0</v>
      </c>
      <c r="BZ1485" s="1">
        <v>1.0</v>
      </c>
      <c r="CA1485" s="1">
        <v>-1.0</v>
      </c>
      <c r="CB1485" s="1">
        <v>-1.0</v>
      </c>
      <c r="CC1485" s="1">
        <v>-1.0</v>
      </c>
      <c r="CD1485" s="1">
        <v>50218.0</v>
      </c>
    </row>
    <row r="1486">
      <c r="A1486" s="1">
        <v>3.4550196E7</v>
      </c>
      <c r="B1486" s="1" t="s">
        <v>8090</v>
      </c>
      <c r="C1486" s="1" t="s">
        <v>8091</v>
      </c>
      <c r="D1486" s="1" t="s">
        <v>8092</v>
      </c>
      <c r="E1486" s="1" t="s">
        <v>85</v>
      </c>
      <c r="F1486" s="1" t="s">
        <v>8093</v>
      </c>
      <c r="G1486" s="1" t="s">
        <v>8094</v>
      </c>
      <c r="I1486" s="1">
        <v>1.57208948E8</v>
      </c>
      <c r="J1486" s="1">
        <v>43041.0</v>
      </c>
      <c r="K1486" s="1" t="s">
        <v>134</v>
      </c>
      <c r="L1486" s="1">
        <v>1.0</v>
      </c>
      <c r="M1486" s="1">
        <v>0.0</v>
      </c>
      <c r="N1486" s="1">
        <v>1.0</v>
      </c>
      <c r="O1486" s="1">
        <v>0.0</v>
      </c>
      <c r="P1486" s="1" t="s">
        <v>89</v>
      </c>
      <c r="Q1486" s="1" t="s">
        <v>90</v>
      </c>
      <c r="R1486" s="1">
        <v>40.76761</v>
      </c>
      <c r="S1486" s="1">
        <v>-73.99208</v>
      </c>
      <c r="T1486" s="1" t="s">
        <v>91</v>
      </c>
      <c r="U1486" s="1" t="s">
        <v>92</v>
      </c>
      <c r="V1486" s="1">
        <v>4.0</v>
      </c>
      <c r="W1486" s="1">
        <v>1.0</v>
      </c>
      <c r="X1486" s="1">
        <v>2.0</v>
      </c>
      <c r="Y1486" s="1">
        <v>2.0</v>
      </c>
      <c r="Z1486" s="1" t="s">
        <v>93</v>
      </c>
      <c r="AA1486" s="1" t="s">
        <v>8095</v>
      </c>
      <c r="AB1486" s="1">
        <v>310.0</v>
      </c>
      <c r="AC1486" s="1">
        <v>4.0</v>
      </c>
      <c r="AD1486" s="1">
        <v>0.0</v>
      </c>
      <c r="AE1486" s="1">
        <v>2.0</v>
      </c>
      <c r="AF1486" s="1" t="s">
        <v>95</v>
      </c>
      <c r="AG1486" s="1">
        <v>1.0</v>
      </c>
      <c r="AH1486" s="1">
        <v>15.0</v>
      </c>
      <c r="AI1486" s="1">
        <v>45.0</v>
      </c>
      <c r="AJ1486" s="1">
        <v>75.0</v>
      </c>
      <c r="AK1486" s="1">
        <v>101.0</v>
      </c>
      <c r="AL1486" s="1">
        <v>5.0</v>
      </c>
      <c r="AM1486" s="1">
        <v>5.0</v>
      </c>
      <c r="AN1486" s="1">
        <v>80.0</v>
      </c>
      <c r="AO1486" s="1">
        <v>7.0</v>
      </c>
      <c r="AP1486" s="1">
        <v>9.0</v>
      </c>
      <c r="AQ1486" s="1">
        <v>7.0</v>
      </c>
      <c r="AR1486" s="1">
        <v>8.0</v>
      </c>
      <c r="AS1486" s="1">
        <v>9.0</v>
      </c>
      <c r="AT1486" s="1">
        <v>7.0</v>
      </c>
      <c r="AU1486" s="1">
        <v>1.0</v>
      </c>
      <c r="AV1486" s="1" t="s">
        <v>96</v>
      </c>
      <c r="AW1486" s="1">
        <v>1.0</v>
      </c>
      <c r="AX1486" s="1">
        <v>1.0</v>
      </c>
      <c r="AY1486" s="1">
        <v>0.0</v>
      </c>
      <c r="AZ1486" s="1">
        <v>0.0</v>
      </c>
      <c r="BA1486" s="1">
        <v>3.13</v>
      </c>
      <c r="BB1486" s="1">
        <v>-1.0</v>
      </c>
      <c r="BC1486" s="1">
        <v>1.0</v>
      </c>
      <c r="BD1486" s="1">
        <v>-1.0</v>
      </c>
      <c r="BE1486" s="1">
        <v>-1.0</v>
      </c>
      <c r="BF1486" s="1">
        <v>-1.0</v>
      </c>
      <c r="BG1486" s="1">
        <v>-1.0</v>
      </c>
      <c r="BH1486" s="1">
        <v>1.0</v>
      </c>
      <c r="BI1486" s="1">
        <v>-1.0</v>
      </c>
      <c r="BJ1486" s="1">
        <v>1.0</v>
      </c>
      <c r="BK1486" s="1">
        <v>1.0</v>
      </c>
      <c r="BL1486" s="1">
        <v>1.0</v>
      </c>
      <c r="BM1486" s="1">
        <v>-1.0</v>
      </c>
      <c r="BN1486" s="1">
        <v>-1.0</v>
      </c>
      <c r="BO1486" s="1">
        <v>-1.0</v>
      </c>
      <c r="BP1486" s="1">
        <v>1.0</v>
      </c>
      <c r="BQ1486" s="1">
        <v>1.0</v>
      </c>
      <c r="BR1486" s="1">
        <v>-1.0</v>
      </c>
      <c r="BS1486" s="1">
        <v>-1.0</v>
      </c>
      <c r="BT1486" s="1">
        <v>-1.0</v>
      </c>
      <c r="BU1486" s="1">
        <v>1.0</v>
      </c>
      <c r="BV1486" s="1">
        <v>-1.0</v>
      </c>
      <c r="BW1486" s="1">
        <v>-1.0</v>
      </c>
      <c r="BX1486" s="1">
        <v>-1.0</v>
      </c>
      <c r="BY1486" s="1">
        <v>-1.0</v>
      </c>
      <c r="BZ1486" s="1">
        <v>1.0</v>
      </c>
      <c r="CA1486" s="1">
        <v>-1.0</v>
      </c>
      <c r="CB1486" s="1">
        <v>-1.0</v>
      </c>
      <c r="CC1486" s="1">
        <v>-1.0</v>
      </c>
      <c r="CD1486" s="1">
        <v>50317.0</v>
      </c>
    </row>
    <row r="1487">
      <c r="A1487" s="1">
        <v>3.0102666E7</v>
      </c>
      <c r="B1487" s="1" t="s">
        <v>8096</v>
      </c>
      <c r="C1487" s="1" t="s">
        <v>8097</v>
      </c>
      <c r="D1487" s="1" t="s">
        <v>8098</v>
      </c>
      <c r="E1487" s="1" t="s">
        <v>85</v>
      </c>
      <c r="F1487" s="1" t="s">
        <v>8099</v>
      </c>
      <c r="G1487" s="1" t="s">
        <v>8100</v>
      </c>
      <c r="I1487" s="1">
        <v>1.5967997E7</v>
      </c>
      <c r="J1487" s="1">
        <v>41784.0</v>
      </c>
      <c r="K1487" s="1" t="s">
        <v>134</v>
      </c>
      <c r="L1487" s="1">
        <v>1.0</v>
      </c>
      <c r="M1487" s="1">
        <v>0.0</v>
      </c>
      <c r="N1487" s="1">
        <v>1.0</v>
      </c>
      <c r="O1487" s="1">
        <v>1.0</v>
      </c>
      <c r="P1487" s="1" t="s">
        <v>184</v>
      </c>
      <c r="Q1487" s="1" t="s">
        <v>185</v>
      </c>
      <c r="R1487" s="1">
        <v>40.71861</v>
      </c>
      <c r="S1487" s="1">
        <v>-73.95448</v>
      </c>
      <c r="T1487" s="1" t="s">
        <v>91</v>
      </c>
      <c r="U1487" s="1" t="s">
        <v>92</v>
      </c>
      <c r="V1487" s="1">
        <v>4.0</v>
      </c>
      <c r="W1487" s="1">
        <v>2.0</v>
      </c>
      <c r="X1487" s="1">
        <v>2.0</v>
      </c>
      <c r="Y1487" s="1">
        <v>2.0</v>
      </c>
      <c r="Z1487" s="1" t="s">
        <v>93</v>
      </c>
      <c r="AA1487" s="1" t="s">
        <v>8101</v>
      </c>
      <c r="AB1487" s="1">
        <v>380.0</v>
      </c>
      <c r="AC1487" s="1">
        <v>1.0</v>
      </c>
      <c r="AD1487" s="1">
        <v>0.0</v>
      </c>
      <c r="AE1487" s="1">
        <v>3.0</v>
      </c>
      <c r="AF1487" s="1" t="s">
        <v>291</v>
      </c>
      <c r="AG1487" s="1">
        <v>1.0</v>
      </c>
      <c r="AH1487" s="1">
        <v>1.0</v>
      </c>
      <c r="AI1487" s="1">
        <v>1.0</v>
      </c>
      <c r="AJ1487" s="1">
        <v>14.0</v>
      </c>
      <c r="AK1487" s="1">
        <v>14.0</v>
      </c>
      <c r="AL1487" s="1">
        <v>3.0</v>
      </c>
      <c r="AM1487" s="1">
        <v>3.0</v>
      </c>
      <c r="AN1487" s="1">
        <v>100.0</v>
      </c>
      <c r="AO1487" s="1">
        <v>10.0</v>
      </c>
      <c r="AP1487" s="1">
        <v>10.0</v>
      </c>
      <c r="AQ1487" s="1">
        <v>10.0</v>
      </c>
      <c r="AR1487" s="1">
        <v>10.0</v>
      </c>
      <c r="AS1487" s="1">
        <v>10.0</v>
      </c>
      <c r="AT1487" s="1">
        <v>9.0</v>
      </c>
      <c r="AU1487" s="1">
        <v>1.0</v>
      </c>
      <c r="AV1487" s="1" t="s">
        <v>96</v>
      </c>
      <c r="AW1487" s="1">
        <v>1.0</v>
      </c>
      <c r="AX1487" s="1">
        <v>1.0</v>
      </c>
      <c r="AY1487" s="1">
        <v>0.0</v>
      </c>
      <c r="AZ1487" s="1">
        <v>0.0</v>
      </c>
      <c r="BA1487" s="1">
        <v>0.48</v>
      </c>
      <c r="BB1487" s="1">
        <v>-1.0</v>
      </c>
      <c r="BC1487" s="1">
        <v>1.0</v>
      </c>
      <c r="BD1487" s="1">
        <v>-1.0</v>
      </c>
      <c r="BE1487" s="1">
        <v>1.0</v>
      </c>
      <c r="BF1487" s="1">
        <v>1.0</v>
      </c>
      <c r="BG1487" s="1">
        <v>-1.0</v>
      </c>
      <c r="BH1487" s="1">
        <v>1.0</v>
      </c>
      <c r="BI1487" s="1">
        <v>-1.0</v>
      </c>
      <c r="BJ1487" s="1">
        <v>1.0</v>
      </c>
      <c r="BK1487" s="1">
        <v>1.0</v>
      </c>
      <c r="BL1487" s="1">
        <v>1.0</v>
      </c>
      <c r="BM1487" s="1">
        <v>1.0</v>
      </c>
      <c r="BN1487" s="1">
        <v>1.0</v>
      </c>
      <c r="BO1487" s="1">
        <v>1.0</v>
      </c>
      <c r="BP1487" s="1">
        <v>1.0</v>
      </c>
      <c r="BQ1487" s="1">
        <v>-1.0</v>
      </c>
      <c r="BR1487" s="1">
        <v>-1.0</v>
      </c>
      <c r="BS1487" s="1">
        <v>-1.0</v>
      </c>
      <c r="BT1487" s="1">
        <v>-1.0</v>
      </c>
      <c r="BU1487" s="1">
        <v>1.0</v>
      </c>
      <c r="BV1487" s="1">
        <v>-1.0</v>
      </c>
      <c r="BW1487" s="1">
        <v>-1.0</v>
      </c>
      <c r="BX1487" s="1">
        <v>1.0</v>
      </c>
      <c r="BY1487" s="1">
        <v>-1.0</v>
      </c>
      <c r="BZ1487" s="1">
        <v>-1.0</v>
      </c>
      <c r="CA1487" s="1">
        <v>-1.0</v>
      </c>
      <c r="CB1487" s="1">
        <v>-1.0</v>
      </c>
      <c r="CC1487" s="1">
        <v>-1.0</v>
      </c>
      <c r="CD1487" s="1">
        <v>50338.0</v>
      </c>
    </row>
    <row r="1488">
      <c r="A1488" s="1">
        <v>2.639015E7</v>
      </c>
      <c r="B1488" s="1" t="s">
        <v>8102</v>
      </c>
      <c r="C1488" s="1" t="s">
        <v>8103</v>
      </c>
      <c r="D1488" s="1" t="s">
        <v>8104</v>
      </c>
      <c r="E1488" s="1" t="s">
        <v>85</v>
      </c>
      <c r="F1488" s="1" t="s">
        <v>8105</v>
      </c>
      <c r="G1488" s="1" t="s">
        <v>8106</v>
      </c>
      <c r="I1488" s="1">
        <v>7090327.0</v>
      </c>
      <c r="J1488" s="1">
        <v>41449.0</v>
      </c>
      <c r="M1488" s="1">
        <v>0.0</v>
      </c>
      <c r="N1488" s="1">
        <v>1.0</v>
      </c>
      <c r="O1488" s="1">
        <v>1.0</v>
      </c>
      <c r="P1488" s="1" t="s">
        <v>184</v>
      </c>
      <c r="Q1488" s="1" t="s">
        <v>8107</v>
      </c>
      <c r="R1488" s="1">
        <v>40.70328</v>
      </c>
      <c r="S1488" s="1">
        <v>-73.9899</v>
      </c>
      <c r="T1488" s="1" t="s">
        <v>91</v>
      </c>
      <c r="U1488" s="1" t="s">
        <v>113</v>
      </c>
      <c r="V1488" s="1">
        <v>2.0</v>
      </c>
      <c r="W1488" s="1">
        <v>1.0</v>
      </c>
      <c r="X1488" s="1">
        <v>1.0</v>
      </c>
      <c r="Y1488" s="1">
        <v>1.0</v>
      </c>
      <c r="Z1488" s="1" t="s">
        <v>93</v>
      </c>
      <c r="AA1488" s="1" t="s">
        <v>8108</v>
      </c>
      <c r="AB1488" s="1">
        <v>150.0</v>
      </c>
      <c r="AC1488" s="1">
        <v>1.0</v>
      </c>
      <c r="AD1488" s="1">
        <v>0.0</v>
      </c>
      <c r="AE1488" s="1">
        <v>1.0</v>
      </c>
      <c r="AF1488" s="1" t="s">
        <v>1683</v>
      </c>
      <c r="AG1488" s="1">
        <v>1.0</v>
      </c>
      <c r="AH1488" s="1">
        <v>0.0</v>
      </c>
      <c r="AI1488" s="1">
        <v>0.0</v>
      </c>
      <c r="AJ1488" s="1">
        <v>0.0</v>
      </c>
      <c r="AK1488" s="1">
        <v>0.0</v>
      </c>
      <c r="AL1488" s="1">
        <v>1.0</v>
      </c>
      <c r="AM1488" s="1">
        <v>0.0</v>
      </c>
      <c r="AN1488" s="1">
        <v>100.0</v>
      </c>
      <c r="AO1488" s="1">
        <v>10.0</v>
      </c>
      <c r="AP1488" s="1">
        <v>10.0</v>
      </c>
      <c r="AQ1488" s="1">
        <v>10.0</v>
      </c>
      <c r="AR1488" s="1">
        <v>10.0</v>
      </c>
      <c r="AS1488" s="1">
        <v>10.0</v>
      </c>
      <c r="AT1488" s="1">
        <v>10.0</v>
      </c>
      <c r="AU1488" s="1">
        <v>0.0</v>
      </c>
      <c r="AV1488" s="1" t="s">
        <v>105</v>
      </c>
      <c r="AW1488" s="1">
        <v>1.0</v>
      </c>
      <c r="AX1488" s="1">
        <v>0.0</v>
      </c>
      <c r="AY1488" s="1">
        <v>1.0</v>
      </c>
      <c r="AZ1488" s="1">
        <v>0.0</v>
      </c>
      <c r="BA1488" s="1">
        <v>0.08</v>
      </c>
      <c r="BB1488" s="1">
        <v>-1.0</v>
      </c>
      <c r="BC1488" s="1">
        <v>1.0</v>
      </c>
      <c r="BD1488" s="1">
        <v>-1.0</v>
      </c>
      <c r="BE1488" s="1">
        <v>-1.0</v>
      </c>
      <c r="BF1488" s="1">
        <v>-1.0</v>
      </c>
      <c r="BG1488" s="1">
        <v>-1.0</v>
      </c>
      <c r="BH1488" s="1">
        <v>-1.0</v>
      </c>
      <c r="BI1488" s="1">
        <v>-1.0</v>
      </c>
      <c r="BJ1488" s="1">
        <v>1.0</v>
      </c>
      <c r="BK1488" s="1">
        <v>-1.0</v>
      </c>
      <c r="BL1488" s="1">
        <v>-1.0</v>
      </c>
      <c r="BM1488" s="1">
        <v>1.0</v>
      </c>
      <c r="BN1488" s="1">
        <v>1.0</v>
      </c>
      <c r="BO1488" s="1">
        <v>1.0</v>
      </c>
      <c r="BP1488" s="1">
        <v>-1.0</v>
      </c>
      <c r="BQ1488" s="1">
        <v>-1.0</v>
      </c>
      <c r="BR1488" s="1">
        <v>-1.0</v>
      </c>
      <c r="BS1488" s="1">
        <v>1.0</v>
      </c>
      <c r="BT1488" s="1">
        <v>-1.0</v>
      </c>
      <c r="BU1488" s="1">
        <v>1.0</v>
      </c>
      <c r="BV1488" s="1">
        <v>-1.0</v>
      </c>
      <c r="BW1488" s="1">
        <v>-1.0</v>
      </c>
      <c r="BX1488" s="1">
        <v>-1.0</v>
      </c>
      <c r="BY1488" s="1">
        <v>-1.0</v>
      </c>
      <c r="BZ1488" s="1">
        <v>-1.0</v>
      </c>
      <c r="CA1488" s="1">
        <v>-1.0</v>
      </c>
      <c r="CB1488" s="1">
        <v>-1.0</v>
      </c>
      <c r="CC1488" s="1">
        <v>-1.0</v>
      </c>
      <c r="CD1488" s="1">
        <v>50389.0</v>
      </c>
    </row>
    <row r="1489">
      <c r="A1489" s="1">
        <v>4572225.0</v>
      </c>
      <c r="B1489" s="1" t="s">
        <v>8109</v>
      </c>
      <c r="C1489" s="1" t="s">
        <v>8110</v>
      </c>
      <c r="D1489" s="1" t="s">
        <v>8111</v>
      </c>
      <c r="E1489" s="1" t="s">
        <v>85</v>
      </c>
      <c r="F1489" s="1" t="s">
        <v>8112</v>
      </c>
      <c r="G1489" s="1" t="s">
        <v>8113</v>
      </c>
      <c r="H1489" s="1" t="s">
        <v>8114</v>
      </c>
      <c r="I1489" s="1">
        <v>1.4768898E7</v>
      </c>
      <c r="J1489" s="1">
        <v>41755.0</v>
      </c>
      <c r="M1489" s="1">
        <v>0.0</v>
      </c>
      <c r="N1489" s="1">
        <v>1.0</v>
      </c>
      <c r="O1489" s="1">
        <v>1.0</v>
      </c>
      <c r="P1489" s="1" t="s">
        <v>89</v>
      </c>
      <c r="Q1489" s="1" t="s">
        <v>613</v>
      </c>
      <c r="R1489" s="1">
        <v>40.80747</v>
      </c>
      <c r="S1489" s="1">
        <v>-73.9603</v>
      </c>
      <c r="T1489" s="1" t="s">
        <v>91</v>
      </c>
      <c r="U1489" s="1" t="s">
        <v>92</v>
      </c>
      <c r="V1489" s="1">
        <v>3.0</v>
      </c>
      <c r="W1489" s="1">
        <v>1.0</v>
      </c>
      <c r="X1489" s="1">
        <v>1.0</v>
      </c>
      <c r="Y1489" s="1">
        <v>1.0</v>
      </c>
      <c r="Z1489" s="1" t="s">
        <v>93</v>
      </c>
      <c r="AA1489" s="1" t="s">
        <v>8115</v>
      </c>
      <c r="AB1489" s="1">
        <v>145.0</v>
      </c>
      <c r="AC1489" s="1">
        <v>2.0</v>
      </c>
      <c r="AD1489" s="1">
        <v>10.0</v>
      </c>
      <c r="AE1489" s="1">
        <v>1.0</v>
      </c>
      <c r="AF1489" s="1" t="s">
        <v>2366</v>
      </c>
      <c r="AG1489" s="1">
        <v>1.0</v>
      </c>
      <c r="AH1489" s="1">
        <v>0.0</v>
      </c>
      <c r="AI1489" s="1">
        <v>0.0</v>
      </c>
      <c r="AJ1489" s="1">
        <v>0.0</v>
      </c>
      <c r="AK1489" s="1">
        <v>0.0</v>
      </c>
      <c r="AL1489" s="1">
        <v>12.0</v>
      </c>
      <c r="AM1489" s="1">
        <v>0.0</v>
      </c>
      <c r="AN1489" s="1">
        <v>93.0</v>
      </c>
      <c r="AO1489" s="1">
        <v>10.0</v>
      </c>
      <c r="AP1489" s="1">
        <v>10.0</v>
      </c>
      <c r="AQ1489" s="1">
        <v>10.0</v>
      </c>
      <c r="AR1489" s="1">
        <v>10.0</v>
      </c>
      <c r="AS1489" s="1">
        <v>10.0</v>
      </c>
      <c r="AT1489" s="1">
        <v>9.0</v>
      </c>
      <c r="AU1489" s="1">
        <v>0.0</v>
      </c>
      <c r="AV1489" s="1" t="s">
        <v>96</v>
      </c>
      <c r="AW1489" s="1">
        <v>1.0</v>
      </c>
      <c r="AX1489" s="1">
        <v>1.0</v>
      </c>
      <c r="AY1489" s="1">
        <v>0.0</v>
      </c>
      <c r="AZ1489" s="1">
        <v>0.0</v>
      </c>
      <c r="BA1489" s="1">
        <v>0.21</v>
      </c>
      <c r="BB1489" s="1">
        <v>-1.0</v>
      </c>
      <c r="BC1489" s="1">
        <v>1.0</v>
      </c>
      <c r="BD1489" s="1">
        <v>-1.0</v>
      </c>
      <c r="BE1489" s="1">
        <v>-1.0</v>
      </c>
      <c r="BF1489" s="1">
        <v>-1.0</v>
      </c>
      <c r="BG1489" s="1">
        <v>-1.0</v>
      </c>
      <c r="BH1489" s="1">
        <v>-1.0</v>
      </c>
      <c r="BI1489" s="1">
        <v>-1.0</v>
      </c>
      <c r="BJ1489" s="1">
        <v>-1.0</v>
      </c>
      <c r="BK1489" s="1">
        <v>-1.0</v>
      </c>
      <c r="BL1489" s="1">
        <v>-1.0</v>
      </c>
      <c r="BM1489" s="1">
        <v>1.0</v>
      </c>
      <c r="BN1489" s="1">
        <v>1.0</v>
      </c>
      <c r="BO1489" s="1">
        <v>-1.0</v>
      </c>
      <c r="BP1489" s="1">
        <v>-1.0</v>
      </c>
      <c r="BQ1489" s="1">
        <v>1.0</v>
      </c>
      <c r="BR1489" s="1">
        <v>-1.0</v>
      </c>
      <c r="BS1489" s="1">
        <v>-1.0</v>
      </c>
      <c r="BT1489" s="1">
        <v>1.0</v>
      </c>
      <c r="BU1489" s="1">
        <v>1.0</v>
      </c>
      <c r="BV1489" s="1">
        <v>-1.0</v>
      </c>
      <c r="BW1489" s="1">
        <v>-1.0</v>
      </c>
      <c r="BX1489" s="1">
        <v>-1.0</v>
      </c>
      <c r="BY1489" s="1">
        <v>1.0</v>
      </c>
      <c r="BZ1489" s="1">
        <v>-1.0</v>
      </c>
      <c r="CA1489" s="1">
        <v>-1.0</v>
      </c>
      <c r="CB1489" s="1">
        <v>-1.0</v>
      </c>
      <c r="CC1489" s="1">
        <v>-1.0</v>
      </c>
      <c r="CD1489" s="1">
        <v>50476.0</v>
      </c>
    </row>
    <row r="1490">
      <c r="A1490" s="1">
        <v>2.8196106E7</v>
      </c>
      <c r="B1490" s="1" t="s">
        <v>8116</v>
      </c>
      <c r="C1490" s="1" t="s">
        <v>8117</v>
      </c>
      <c r="D1490" s="1" t="s">
        <v>8118</v>
      </c>
      <c r="E1490" s="1" t="s">
        <v>85</v>
      </c>
      <c r="F1490" s="1" t="s">
        <v>8119</v>
      </c>
      <c r="G1490" s="1" t="s">
        <v>8120</v>
      </c>
      <c r="H1490" s="1" t="s">
        <v>8121</v>
      </c>
      <c r="I1490" s="1">
        <v>1512565.0</v>
      </c>
      <c r="J1490" s="1">
        <v>40894.0</v>
      </c>
      <c r="K1490" s="1" t="s">
        <v>134</v>
      </c>
      <c r="L1490" s="1">
        <v>1.0</v>
      </c>
      <c r="M1490" s="1">
        <v>1.0</v>
      </c>
      <c r="N1490" s="1">
        <v>3.0</v>
      </c>
      <c r="O1490" s="1">
        <v>0.0</v>
      </c>
      <c r="P1490" s="1" t="s">
        <v>89</v>
      </c>
      <c r="Q1490" s="1" t="s">
        <v>90</v>
      </c>
      <c r="R1490" s="1">
        <v>40.78932</v>
      </c>
      <c r="S1490" s="1">
        <v>-73.95343</v>
      </c>
      <c r="T1490" s="1" t="s">
        <v>91</v>
      </c>
      <c r="U1490" s="1" t="s">
        <v>113</v>
      </c>
      <c r="V1490" s="1">
        <v>2.0</v>
      </c>
      <c r="W1490" s="1">
        <v>1.0</v>
      </c>
      <c r="X1490" s="1">
        <v>1.0</v>
      </c>
      <c r="Y1490" s="1">
        <v>1.0</v>
      </c>
      <c r="Z1490" s="1" t="s">
        <v>93</v>
      </c>
      <c r="AA1490" s="1" t="s">
        <v>8122</v>
      </c>
      <c r="AB1490" s="1">
        <v>150.0</v>
      </c>
      <c r="AC1490" s="1">
        <v>2.0</v>
      </c>
      <c r="AD1490" s="1">
        <v>0.0</v>
      </c>
      <c r="AE1490" s="1">
        <v>2.0</v>
      </c>
      <c r="AF1490" s="1" t="s">
        <v>313</v>
      </c>
      <c r="AG1490" s="1">
        <v>1.0</v>
      </c>
      <c r="AH1490" s="1">
        <v>10.0</v>
      </c>
      <c r="AI1490" s="1">
        <v>28.0</v>
      </c>
      <c r="AJ1490" s="1">
        <v>37.0</v>
      </c>
      <c r="AK1490" s="1">
        <v>112.0</v>
      </c>
      <c r="AL1490" s="1">
        <v>18.0</v>
      </c>
      <c r="AM1490" s="1">
        <v>18.0</v>
      </c>
      <c r="AN1490" s="1">
        <v>100.0</v>
      </c>
      <c r="AO1490" s="1">
        <v>10.0</v>
      </c>
      <c r="AP1490" s="1">
        <v>10.0</v>
      </c>
      <c r="AQ1490" s="1">
        <v>10.0</v>
      </c>
      <c r="AR1490" s="1">
        <v>10.0</v>
      </c>
      <c r="AS1490" s="1">
        <v>10.0</v>
      </c>
      <c r="AT1490" s="1">
        <v>10.0</v>
      </c>
      <c r="AU1490" s="1">
        <v>1.0</v>
      </c>
      <c r="AV1490" s="1" t="s">
        <v>105</v>
      </c>
      <c r="AW1490" s="1">
        <v>3.0</v>
      </c>
      <c r="AX1490" s="1">
        <v>0.0</v>
      </c>
      <c r="AY1490" s="1">
        <v>3.0</v>
      </c>
      <c r="AZ1490" s="1">
        <v>0.0</v>
      </c>
      <c r="BA1490" s="1">
        <v>1.8</v>
      </c>
      <c r="BB1490" s="1">
        <v>-1.0</v>
      </c>
      <c r="BC1490" s="1">
        <v>1.0</v>
      </c>
      <c r="BD1490" s="1">
        <v>-1.0</v>
      </c>
      <c r="BE1490" s="1">
        <v>-1.0</v>
      </c>
      <c r="BF1490" s="1">
        <v>-1.0</v>
      </c>
      <c r="BG1490" s="1">
        <v>-1.0</v>
      </c>
      <c r="BH1490" s="1">
        <v>1.0</v>
      </c>
      <c r="BI1490" s="1">
        <v>-1.0</v>
      </c>
      <c r="BJ1490" s="1">
        <v>-1.0</v>
      </c>
      <c r="BK1490" s="1">
        <v>1.0</v>
      </c>
      <c r="BL1490" s="1">
        <v>1.0</v>
      </c>
      <c r="BM1490" s="1">
        <v>1.0</v>
      </c>
      <c r="BN1490" s="1">
        <v>1.0</v>
      </c>
      <c r="BO1490" s="1">
        <v>-1.0</v>
      </c>
      <c r="BP1490" s="1">
        <v>-1.0</v>
      </c>
      <c r="BQ1490" s="1">
        <v>1.0</v>
      </c>
      <c r="BR1490" s="1">
        <v>-1.0</v>
      </c>
      <c r="BS1490" s="1">
        <v>-1.0</v>
      </c>
      <c r="BT1490" s="1">
        <v>-1.0</v>
      </c>
      <c r="BU1490" s="1">
        <v>1.0</v>
      </c>
      <c r="BV1490" s="1">
        <v>1.0</v>
      </c>
      <c r="BW1490" s="1">
        <v>-1.0</v>
      </c>
      <c r="BX1490" s="1">
        <v>-1.0</v>
      </c>
      <c r="BY1490" s="1">
        <v>-1.0</v>
      </c>
      <c r="BZ1490" s="1">
        <v>-1.0</v>
      </c>
      <c r="CA1490" s="1">
        <v>-1.0</v>
      </c>
      <c r="CB1490" s="1">
        <v>-1.0</v>
      </c>
      <c r="CC1490" s="1">
        <v>-1.0</v>
      </c>
      <c r="CD1490" s="1">
        <v>50506.0</v>
      </c>
    </row>
    <row r="1491">
      <c r="A1491" s="1">
        <v>2.8079986E7</v>
      </c>
      <c r="B1491" s="1" t="s">
        <v>8123</v>
      </c>
      <c r="C1491" s="1" t="s">
        <v>8124</v>
      </c>
      <c r="D1491" s="1" t="s">
        <v>8125</v>
      </c>
      <c r="E1491" s="1" t="s">
        <v>85</v>
      </c>
      <c r="G1491" s="1" t="s">
        <v>8126</v>
      </c>
      <c r="H1491" s="1" t="s">
        <v>8127</v>
      </c>
      <c r="I1491" s="1">
        <v>2.02837291E8</v>
      </c>
      <c r="J1491" s="1">
        <v>43297.0</v>
      </c>
      <c r="K1491" s="1" t="s">
        <v>134</v>
      </c>
      <c r="L1491" s="1">
        <v>1.0</v>
      </c>
      <c r="M1491" s="1">
        <v>0.0</v>
      </c>
      <c r="N1491" s="1">
        <v>2.0</v>
      </c>
      <c r="O1491" s="1">
        <v>0.0</v>
      </c>
      <c r="P1491" s="1" t="s">
        <v>123</v>
      </c>
      <c r="Q1491" s="1" t="s">
        <v>308</v>
      </c>
      <c r="R1491" s="1">
        <v>40.6466799999999</v>
      </c>
      <c r="S1491" s="1">
        <v>-73.9642</v>
      </c>
      <c r="T1491" s="1" t="s">
        <v>91</v>
      </c>
      <c r="U1491" s="1" t="s">
        <v>113</v>
      </c>
      <c r="V1491" s="1">
        <v>2.0</v>
      </c>
      <c r="W1491" s="1">
        <v>1.0</v>
      </c>
      <c r="X1491" s="1">
        <v>1.0</v>
      </c>
      <c r="Y1491" s="1">
        <v>1.0</v>
      </c>
      <c r="Z1491" s="1" t="s">
        <v>93</v>
      </c>
      <c r="AA1491" s="1" t="s">
        <v>8128</v>
      </c>
      <c r="AB1491" s="1">
        <v>65.0</v>
      </c>
      <c r="AC1491" s="1">
        <v>1.0</v>
      </c>
      <c r="AD1491" s="1">
        <v>25.0</v>
      </c>
      <c r="AE1491" s="1">
        <v>1.0</v>
      </c>
      <c r="AF1491" s="1" t="s">
        <v>95</v>
      </c>
      <c r="AG1491" s="1">
        <v>1.0</v>
      </c>
      <c r="AH1491" s="1">
        <v>14.0</v>
      </c>
      <c r="AI1491" s="1">
        <v>44.0</v>
      </c>
      <c r="AJ1491" s="1">
        <v>74.0</v>
      </c>
      <c r="AK1491" s="1">
        <v>164.0</v>
      </c>
      <c r="AL1491" s="1">
        <v>20.0</v>
      </c>
      <c r="AM1491" s="1">
        <v>20.0</v>
      </c>
      <c r="AN1491" s="1">
        <v>95.0</v>
      </c>
      <c r="AO1491" s="1">
        <v>9.0</v>
      </c>
      <c r="AP1491" s="1">
        <v>9.0</v>
      </c>
      <c r="AQ1491" s="1">
        <v>10.0</v>
      </c>
      <c r="AR1491" s="1">
        <v>10.0</v>
      </c>
      <c r="AS1491" s="1">
        <v>9.0</v>
      </c>
      <c r="AT1491" s="1">
        <v>9.0</v>
      </c>
      <c r="AU1491" s="1">
        <v>0.0</v>
      </c>
      <c r="AV1491" s="1" t="s">
        <v>117</v>
      </c>
      <c r="AW1491" s="1">
        <v>2.0</v>
      </c>
      <c r="AX1491" s="1">
        <v>0.0</v>
      </c>
      <c r="AY1491" s="1">
        <v>2.0</v>
      </c>
      <c r="AZ1491" s="1">
        <v>0.0</v>
      </c>
      <c r="BA1491" s="1">
        <v>2.09</v>
      </c>
      <c r="BB1491" s="1">
        <v>-1.0</v>
      </c>
      <c r="BC1491" s="1">
        <v>1.0</v>
      </c>
      <c r="BD1491" s="1">
        <v>-1.0</v>
      </c>
      <c r="BE1491" s="1">
        <v>-1.0</v>
      </c>
      <c r="BF1491" s="1">
        <v>-1.0</v>
      </c>
      <c r="BG1491" s="1">
        <v>-1.0</v>
      </c>
      <c r="BH1491" s="1">
        <v>1.0</v>
      </c>
      <c r="BI1491" s="1">
        <v>-1.0</v>
      </c>
      <c r="BJ1491" s="1">
        <v>1.0</v>
      </c>
      <c r="BK1491" s="1">
        <v>1.0</v>
      </c>
      <c r="BL1491" s="1">
        <v>-1.0</v>
      </c>
      <c r="BM1491" s="1">
        <v>1.0</v>
      </c>
      <c r="BN1491" s="1">
        <v>1.0</v>
      </c>
      <c r="BO1491" s="1">
        <v>-1.0</v>
      </c>
      <c r="BP1491" s="1">
        <v>-1.0</v>
      </c>
      <c r="BQ1491" s="1">
        <v>1.0</v>
      </c>
      <c r="BR1491" s="1">
        <v>-1.0</v>
      </c>
      <c r="BS1491" s="1">
        <v>1.0</v>
      </c>
      <c r="BT1491" s="1">
        <v>-1.0</v>
      </c>
      <c r="BU1491" s="1">
        <v>1.0</v>
      </c>
      <c r="BV1491" s="1">
        <v>-1.0</v>
      </c>
      <c r="BW1491" s="1">
        <v>-1.0</v>
      </c>
      <c r="BX1491" s="1">
        <v>-1.0</v>
      </c>
      <c r="BY1491" s="1">
        <v>1.0</v>
      </c>
      <c r="BZ1491" s="1">
        <v>-1.0</v>
      </c>
      <c r="CA1491" s="1">
        <v>-1.0</v>
      </c>
      <c r="CB1491" s="1">
        <v>-1.0</v>
      </c>
      <c r="CC1491" s="1">
        <v>-1.0</v>
      </c>
      <c r="CD1491" s="1">
        <v>50553.0</v>
      </c>
    </row>
    <row r="1492">
      <c r="A1492" s="1">
        <v>2.9738439E7</v>
      </c>
      <c r="B1492" s="1" t="s">
        <v>8129</v>
      </c>
      <c r="C1492" s="1" t="s">
        <v>8130</v>
      </c>
      <c r="D1492" s="1" t="s">
        <v>8131</v>
      </c>
      <c r="E1492" s="1" t="s">
        <v>85</v>
      </c>
      <c r="F1492" s="1" t="s">
        <v>8132</v>
      </c>
      <c r="G1492" s="1" t="s">
        <v>8133</v>
      </c>
      <c r="I1492" s="1">
        <v>2.1765253E8</v>
      </c>
      <c r="J1492" s="1">
        <v>43370.0</v>
      </c>
      <c r="K1492" s="1" t="s">
        <v>134</v>
      </c>
      <c r="L1492" s="1">
        <v>1.0</v>
      </c>
      <c r="M1492" s="1">
        <v>1.0</v>
      </c>
      <c r="N1492" s="1">
        <v>4.0</v>
      </c>
      <c r="O1492" s="1">
        <v>0.0</v>
      </c>
      <c r="P1492" s="1" t="s">
        <v>111</v>
      </c>
      <c r="Q1492" s="1" t="s">
        <v>112</v>
      </c>
      <c r="R1492" s="1">
        <v>40.67205</v>
      </c>
      <c r="S1492" s="1">
        <v>-73.77721</v>
      </c>
      <c r="T1492" s="1" t="s">
        <v>125</v>
      </c>
      <c r="U1492" s="1" t="s">
        <v>113</v>
      </c>
      <c r="V1492" s="1">
        <v>2.0</v>
      </c>
      <c r="W1492" s="1">
        <v>1.0</v>
      </c>
      <c r="X1492" s="1">
        <v>1.0</v>
      </c>
      <c r="Y1492" s="1">
        <v>1.0</v>
      </c>
      <c r="Z1492" s="1" t="s">
        <v>93</v>
      </c>
      <c r="AA1492" s="1" t="s">
        <v>8134</v>
      </c>
      <c r="AB1492" s="1">
        <v>180.0</v>
      </c>
      <c r="AC1492" s="1">
        <v>1.0</v>
      </c>
      <c r="AD1492" s="1">
        <v>40.0</v>
      </c>
      <c r="AE1492" s="1">
        <v>1.0</v>
      </c>
      <c r="AF1492" s="1" t="s">
        <v>202</v>
      </c>
      <c r="AG1492" s="1">
        <v>1.0</v>
      </c>
      <c r="AH1492" s="1">
        <v>14.0</v>
      </c>
      <c r="AI1492" s="1">
        <v>36.0</v>
      </c>
      <c r="AJ1492" s="1">
        <v>56.0</v>
      </c>
      <c r="AK1492" s="1">
        <v>253.0</v>
      </c>
      <c r="AL1492" s="1">
        <v>0.0</v>
      </c>
      <c r="AM1492" s="1">
        <v>0.0</v>
      </c>
      <c r="AU1492" s="1">
        <v>1.0</v>
      </c>
      <c r="AV1492" s="1" t="s">
        <v>105</v>
      </c>
      <c r="AW1492" s="1">
        <v>4.0</v>
      </c>
      <c r="AX1492" s="1">
        <v>1.0</v>
      </c>
      <c r="AY1492" s="1">
        <v>3.0</v>
      </c>
      <c r="AZ1492" s="1">
        <v>0.0</v>
      </c>
      <c r="BB1492" s="1">
        <v>-1.0</v>
      </c>
      <c r="BC1492" s="1">
        <v>1.0</v>
      </c>
      <c r="BD1492" s="1">
        <v>-1.0</v>
      </c>
      <c r="BE1492" s="1">
        <v>-1.0</v>
      </c>
      <c r="BF1492" s="1">
        <v>-1.0</v>
      </c>
      <c r="BG1492" s="1">
        <v>-1.0</v>
      </c>
      <c r="BH1492" s="1">
        <v>-1.0</v>
      </c>
      <c r="BI1492" s="1">
        <v>1.0</v>
      </c>
      <c r="BJ1492" s="1">
        <v>1.0</v>
      </c>
      <c r="BK1492" s="1">
        <v>-1.0</v>
      </c>
      <c r="BL1492" s="1">
        <v>-1.0</v>
      </c>
      <c r="BM1492" s="1">
        <v>-1.0</v>
      </c>
      <c r="BN1492" s="1">
        <v>-1.0</v>
      </c>
      <c r="BO1492" s="1">
        <v>-1.0</v>
      </c>
      <c r="BP1492" s="1">
        <v>-1.0</v>
      </c>
      <c r="BQ1492" s="1">
        <v>1.0</v>
      </c>
      <c r="BR1492" s="1">
        <v>-1.0</v>
      </c>
      <c r="BS1492" s="1">
        <v>-1.0</v>
      </c>
      <c r="BT1492" s="1">
        <v>-1.0</v>
      </c>
      <c r="BU1492" s="1">
        <v>1.0</v>
      </c>
      <c r="BV1492" s="1">
        <v>-1.0</v>
      </c>
      <c r="BW1492" s="1">
        <v>-1.0</v>
      </c>
      <c r="BX1492" s="1">
        <v>1.0</v>
      </c>
      <c r="BY1492" s="1">
        <v>1.0</v>
      </c>
      <c r="BZ1492" s="1">
        <v>-1.0</v>
      </c>
      <c r="CA1492" s="1">
        <v>-1.0</v>
      </c>
      <c r="CB1492" s="1">
        <v>-1.0</v>
      </c>
      <c r="CC1492" s="1">
        <v>-1.0</v>
      </c>
      <c r="CD1492" s="1">
        <v>50736.0</v>
      </c>
    </row>
    <row r="1493">
      <c r="A1493" s="1">
        <v>3.3584724E7</v>
      </c>
      <c r="B1493" s="1" t="s">
        <v>8135</v>
      </c>
      <c r="C1493" s="1" t="s">
        <v>8136</v>
      </c>
      <c r="D1493" s="1" t="s">
        <v>8136</v>
      </c>
      <c r="E1493" s="1" t="s">
        <v>85</v>
      </c>
      <c r="H1493" s="1" t="s">
        <v>8137</v>
      </c>
      <c r="I1493" s="1">
        <v>1.20763629E8</v>
      </c>
      <c r="J1493" s="1">
        <v>42808.0</v>
      </c>
      <c r="K1493" s="1" t="s">
        <v>88</v>
      </c>
      <c r="L1493" s="1">
        <v>1.0</v>
      </c>
      <c r="M1493" s="1">
        <v>1.0</v>
      </c>
      <c r="N1493" s="1">
        <v>2.0</v>
      </c>
      <c r="O1493" s="1">
        <v>0.0</v>
      </c>
      <c r="P1493" s="1" t="s">
        <v>123</v>
      </c>
      <c r="Q1493" s="1" t="s">
        <v>124</v>
      </c>
      <c r="R1493" s="1">
        <v>40.60615</v>
      </c>
      <c r="S1493" s="1">
        <v>-74.00315</v>
      </c>
      <c r="T1493" s="1" t="s">
        <v>91</v>
      </c>
      <c r="U1493" s="1" t="s">
        <v>113</v>
      </c>
      <c r="V1493" s="1">
        <v>2.0</v>
      </c>
      <c r="W1493" s="1">
        <v>1.0</v>
      </c>
      <c r="X1493" s="1">
        <v>1.0</v>
      </c>
      <c r="Y1493" s="1">
        <v>1.0</v>
      </c>
      <c r="Z1493" s="1" t="s">
        <v>93</v>
      </c>
      <c r="AA1493" s="1" t="s">
        <v>8138</v>
      </c>
      <c r="AB1493" s="1">
        <v>49.0</v>
      </c>
      <c r="AC1493" s="1">
        <v>1.0</v>
      </c>
      <c r="AD1493" s="1">
        <v>10.0</v>
      </c>
      <c r="AE1493" s="1">
        <v>2.0</v>
      </c>
      <c r="AF1493" s="1" t="s">
        <v>137</v>
      </c>
      <c r="AG1493" s="1">
        <v>1.0</v>
      </c>
      <c r="AH1493" s="1">
        <v>12.0</v>
      </c>
      <c r="AI1493" s="1">
        <v>42.0</v>
      </c>
      <c r="AJ1493" s="1">
        <v>72.0</v>
      </c>
      <c r="AK1493" s="1">
        <v>347.0</v>
      </c>
      <c r="AL1493" s="1">
        <v>3.0</v>
      </c>
      <c r="AM1493" s="1">
        <v>3.0</v>
      </c>
      <c r="AN1493" s="1">
        <v>100.0</v>
      </c>
      <c r="AO1493" s="1">
        <v>10.0</v>
      </c>
      <c r="AP1493" s="1">
        <v>10.0</v>
      </c>
      <c r="AQ1493" s="1">
        <v>10.0</v>
      </c>
      <c r="AR1493" s="1">
        <v>10.0</v>
      </c>
      <c r="AS1493" s="1">
        <v>10.0</v>
      </c>
      <c r="AT1493" s="1">
        <v>10.0</v>
      </c>
      <c r="AU1493" s="1">
        <v>0.0</v>
      </c>
      <c r="AV1493" s="1" t="s">
        <v>96</v>
      </c>
      <c r="AW1493" s="1">
        <v>2.0</v>
      </c>
      <c r="AX1493" s="1">
        <v>0.0</v>
      </c>
      <c r="AY1493" s="1">
        <v>2.0</v>
      </c>
      <c r="AZ1493" s="1">
        <v>0.0</v>
      </c>
      <c r="BA1493" s="1">
        <v>1.05</v>
      </c>
      <c r="BB1493" s="1">
        <v>-1.0</v>
      </c>
      <c r="BC1493" s="1">
        <v>1.0</v>
      </c>
      <c r="BD1493" s="1">
        <v>-1.0</v>
      </c>
      <c r="BE1493" s="1">
        <v>-1.0</v>
      </c>
      <c r="BF1493" s="1">
        <v>-1.0</v>
      </c>
      <c r="BG1493" s="1">
        <v>1.0</v>
      </c>
      <c r="BH1493" s="1">
        <v>1.0</v>
      </c>
      <c r="BI1493" s="1">
        <v>-1.0</v>
      </c>
      <c r="BJ1493" s="1">
        <v>1.0</v>
      </c>
      <c r="BK1493" s="1">
        <v>-1.0</v>
      </c>
      <c r="BL1493" s="1">
        <v>1.0</v>
      </c>
      <c r="BM1493" s="1">
        <v>-1.0</v>
      </c>
      <c r="BN1493" s="1">
        <v>-1.0</v>
      </c>
      <c r="BO1493" s="1">
        <v>-1.0</v>
      </c>
      <c r="BP1493" s="1">
        <v>-1.0</v>
      </c>
      <c r="BQ1493" s="1">
        <v>1.0</v>
      </c>
      <c r="BR1493" s="1">
        <v>1.0</v>
      </c>
      <c r="BS1493" s="1">
        <v>-1.0</v>
      </c>
      <c r="BT1493" s="1">
        <v>-1.0</v>
      </c>
      <c r="BU1493" s="1">
        <v>1.0</v>
      </c>
      <c r="BV1493" s="1">
        <v>1.0</v>
      </c>
      <c r="BW1493" s="1">
        <v>-1.0</v>
      </c>
      <c r="BX1493" s="1">
        <v>-1.0</v>
      </c>
      <c r="BY1493" s="1">
        <v>-1.0</v>
      </c>
      <c r="BZ1493" s="1">
        <v>-1.0</v>
      </c>
      <c r="CA1493" s="1">
        <v>-1.0</v>
      </c>
      <c r="CB1493" s="1">
        <v>1.0</v>
      </c>
      <c r="CC1493" s="1">
        <v>-1.0</v>
      </c>
      <c r="CD1493" s="1">
        <v>50802.0</v>
      </c>
    </row>
    <row r="1494">
      <c r="A1494" s="1">
        <v>9792315.0</v>
      </c>
      <c r="B1494" s="1" t="s">
        <v>8139</v>
      </c>
      <c r="C1494" s="1" t="s">
        <v>8140</v>
      </c>
      <c r="D1494" s="1" t="s">
        <v>8141</v>
      </c>
      <c r="E1494" s="1" t="s">
        <v>85</v>
      </c>
      <c r="F1494" s="1" t="s">
        <v>8142</v>
      </c>
      <c r="G1494" s="1" t="s">
        <v>8143</v>
      </c>
      <c r="H1494" s="1" t="s">
        <v>8144</v>
      </c>
      <c r="I1494" s="1">
        <v>5814274.0</v>
      </c>
      <c r="J1494" s="1">
        <v>41371.0</v>
      </c>
      <c r="M1494" s="1">
        <v>0.0</v>
      </c>
      <c r="N1494" s="1">
        <v>1.0</v>
      </c>
      <c r="O1494" s="1">
        <v>0.0</v>
      </c>
      <c r="P1494" s="1" t="s">
        <v>111</v>
      </c>
      <c r="Q1494" s="1" t="s">
        <v>1023</v>
      </c>
      <c r="R1494" s="1">
        <v>40.77254</v>
      </c>
      <c r="S1494" s="1">
        <v>-73.92853</v>
      </c>
      <c r="T1494" s="1" t="s">
        <v>91</v>
      </c>
      <c r="U1494" s="1" t="s">
        <v>92</v>
      </c>
      <c r="V1494" s="1">
        <v>4.0</v>
      </c>
      <c r="W1494" s="1">
        <v>1.0</v>
      </c>
      <c r="X1494" s="1">
        <v>2.0</v>
      </c>
      <c r="Y1494" s="1">
        <v>2.0</v>
      </c>
      <c r="Z1494" s="1" t="s">
        <v>93</v>
      </c>
      <c r="AA1494" s="1" t="s">
        <v>8145</v>
      </c>
      <c r="AB1494" s="1">
        <v>225.0</v>
      </c>
      <c r="AC1494" s="1">
        <v>1.0</v>
      </c>
      <c r="AD1494" s="1">
        <v>0.0</v>
      </c>
      <c r="AE1494" s="1">
        <v>4.0</v>
      </c>
      <c r="AF1494" s="1" t="s">
        <v>597</v>
      </c>
      <c r="AG1494" s="1">
        <v>1.0</v>
      </c>
      <c r="AH1494" s="1">
        <v>0.0</v>
      </c>
      <c r="AI1494" s="1">
        <v>0.0</v>
      </c>
      <c r="AJ1494" s="1">
        <v>0.0</v>
      </c>
      <c r="AK1494" s="1">
        <v>0.0</v>
      </c>
      <c r="AL1494" s="1">
        <v>0.0</v>
      </c>
      <c r="AM1494" s="1">
        <v>0.0</v>
      </c>
      <c r="AU1494" s="1">
        <v>0.0</v>
      </c>
      <c r="AV1494" s="1" t="s">
        <v>117</v>
      </c>
      <c r="AW1494" s="1">
        <v>1.0</v>
      </c>
      <c r="AX1494" s="1">
        <v>1.0</v>
      </c>
      <c r="AY1494" s="1">
        <v>0.0</v>
      </c>
      <c r="AZ1494" s="1">
        <v>0.0</v>
      </c>
      <c r="BB1494" s="1">
        <v>-1.0</v>
      </c>
      <c r="BC1494" s="1">
        <v>-1.0</v>
      </c>
      <c r="BD1494" s="1">
        <v>-1.0</v>
      </c>
      <c r="BE1494" s="1">
        <v>-1.0</v>
      </c>
      <c r="BF1494" s="1">
        <v>-1.0</v>
      </c>
      <c r="BG1494" s="1">
        <v>-1.0</v>
      </c>
      <c r="BH1494" s="1">
        <v>-1.0</v>
      </c>
      <c r="BI1494" s="1">
        <v>-1.0</v>
      </c>
      <c r="BJ1494" s="1">
        <v>-1.0</v>
      </c>
      <c r="BK1494" s="1">
        <v>-1.0</v>
      </c>
      <c r="BL1494" s="1">
        <v>-1.0</v>
      </c>
      <c r="BM1494" s="1">
        <v>-1.0</v>
      </c>
      <c r="BN1494" s="1">
        <v>-1.0</v>
      </c>
      <c r="BO1494" s="1">
        <v>-1.0</v>
      </c>
      <c r="BP1494" s="1">
        <v>-1.0</v>
      </c>
      <c r="BQ1494" s="1">
        <v>-1.0</v>
      </c>
      <c r="BR1494" s="1">
        <v>-1.0</v>
      </c>
      <c r="BS1494" s="1">
        <v>-1.0</v>
      </c>
      <c r="BT1494" s="1">
        <v>-1.0</v>
      </c>
      <c r="BU1494" s="1">
        <v>1.0</v>
      </c>
      <c r="BV1494" s="1">
        <v>-1.0</v>
      </c>
      <c r="BW1494" s="1">
        <v>-1.0</v>
      </c>
      <c r="BX1494" s="1">
        <v>-1.0</v>
      </c>
      <c r="BY1494" s="1">
        <v>-1.0</v>
      </c>
      <c r="BZ1494" s="1">
        <v>-1.0</v>
      </c>
      <c r="CA1494" s="1">
        <v>-1.0</v>
      </c>
      <c r="CB1494" s="1">
        <v>-1.0</v>
      </c>
      <c r="CC1494" s="1">
        <v>-1.0</v>
      </c>
      <c r="CD1494" s="1">
        <v>50837.0</v>
      </c>
    </row>
    <row r="1495">
      <c r="A1495" s="1">
        <v>2.4398061E7</v>
      </c>
      <c r="B1495" s="1" t="s">
        <v>8146</v>
      </c>
      <c r="C1495" s="1" t="s">
        <v>8147</v>
      </c>
      <c r="D1495" s="1" t="s">
        <v>8148</v>
      </c>
      <c r="E1495" s="1" t="s">
        <v>85</v>
      </c>
      <c r="F1495" s="1" t="s">
        <v>8149</v>
      </c>
      <c r="G1495" s="1" t="s">
        <v>8150</v>
      </c>
      <c r="H1495" s="1" t="s">
        <v>8151</v>
      </c>
      <c r="I1495" s="1">
        <v>5.3163551E7</v>
      </c>
      <c r="J1495" s="1">
        <v>42372.0</v>
      </c>
      <c r="K1495" s="1" t="s">
        <v>134</v>
      </c>
      <c r="L1495" s="1">
        <v>1.0</v>
      </c>
      <c r="M1495" s="1">
        <v>0.0</v>
      </c>
      <c r="N1495" s="1">
        <v>1.0</v>
      </c>
      <c r="O1495" s="1">
        <v>1.0</v>
      </c>
      <c r="P1495" s="1" t="s">
        <v>123</v>
      </c>
      <c r="Q1495" s="1" t="s">
        <v>124</v>
      </c>
      <c r="R1495" s="1">
        <v>40.70037</v>
      </c>
      <c r="S1495" s="1">
        <v>-73.91751</v>
      </c>
      <c r="T1495" s="1" t="s">
        <v>91</v>
      </c>
      <c r="U1495" s="1" t="s">
        <v>113</v>
      </c>
      <c r="V1495" s="1">
        <v>1.0</v>
      </c>
      <c r="W1495" s="1">
        <v>1.0</v>
      </c>
      <c r="X1495" s="1">
        <v>1.0</v>
      </c>
      <c r="Y1495" s="1">
        <v>1.0</v>
      </c>
      <c r="Z1495" s="1" t="s">
        <v>93</v>
      </c>
      <c r="AA1495" s="1" t="s">
        <v>8152</v>
      </c>
      <c r="AB1495" s="1">
        <v>35.0</v>
      </c>
      <c r="AC1495" s="1">
        <v>1.0</v>
      </c>
      <c r="AD1495" s="1">
        <v>0.0</v>
      </c>
      <c r="AE1495" s="1">
        <v>14.0</v>
      </c>
      <c r="AF1495" s="1" t="s">
        <v>255</v>
      </c>
      <c r="AG1495" s="1">
        <v>1.0</v>
      </c>
      <c r="AH1495" s="1">
        <v>0.0</v>
      </c>
      <c r="AI1495" s="1">
        <v>0.0</v>
      </c>
      <c r="AJ1495" s="1">
        <v>0.0</v>
      </c>
      <c r="AK1495" s="1">
        <v>0.0</v>
      </c>
      <c r="AL1495" s="1">
        <v>4.0</v>
      </c>
      <c r="AM1495" s="1">
        <v>0.0</v>
      </c>
      <c r="AN1495" s="1">
        <v>87.0</v>
      </c>
      <c r="AO1495" s="1">
        <v>10.0</v>
      </c>
      <c r="AP1495" s="1">
        <v>7.0</v>
      </c>
      <c r="AQ1495" s="1">
        <v>10.0</v>
      </c>
      <c r="AR1495" s="1">
        <v>10.0</v>
      </c>
      <c r="AS1495" s="1">
        <v>9.0</v>
      </c>
      <c r="AT1495" s="1">
        <v>9.0</v>
      </c>
      <c r="AU1495" s="1">
        <v>0.0</v>
      </c>
      <c r="AV1495" s="1" t="s">
        <v>105</v>
      </c>
      <c r="AW1495" s="1">
        <v>1.0</v>
      </c>
      <c r="AX1495" s="1">
        <v>0.0</v>
      </c>
      <c r="AY1495" s="1">
        <v>1.0</v>
      </c>
      <c r="AZ1495" s="1">
        <v>0.0</v>
      </c>
      <c r="BA1495" s="1">
        <v>0.28</v>
      </c>
      <c r="BB1495" s="1">
        <v>-1.0</v>
      </c>
      <c r="BC1495" s="1">
        <v>1.0</v>
      </c>
      <c r="BD1495" s="1">
        <v>-1.0</v>
      </c>
      <c r="BE1495" s="1">
        <v>-1.0</v>
      </c>
      <c r="BF1495" s="1">
        <v>1.0</v>
      </c>
      <c r="BG1495" s="1">
        <v>-1.0</v>
      </c>
      <c r="BH1495" s="1">
        <v>1.0</v>
      </c>
      <c r="BI1495" s="1">
        <v>-1.0</v>
      </c>
      <c r="BJ1495" s="1">
        <v>-1.0</v>
      </c>
      <c r="BK1495" s="1">
        <v>1.0</v>
      </c>
      <c r="BL1495" s="1">
        <v>1.0</v>
      </c>
      <c r="BM1495" s="1">
        <v>1.0</v>
      </c>
      <c r="BN1495" s="1">
        <v>-1.0</v>
      </c>
      <c r="BO1495" s="1">
        <v>-1.0</v>
      </c>
      <c r="BP1495" s="1">
        <v>-1.0</v>
      </c>
      <c r="BQ1495" s="1">
        <v>1.0</v>
      </c>
      <c r="BR1495" s="1">
        <v>1.0</v>
      </c>
      <c r="BS1495" s="1">
        <v>-1.0</v>
      </c>
      <c r="BT1495" s="1">
        <v>-1.0</v>
      </c>
      <c r="BU1495" s="1">
        <v>1.0</v>
      </c>
      <c r="BV1495" s="1">
        <v>-1.0</v>
      </c>
      <c r="BW1495" s="1">
        <v>-1.0</v>
      </c>
      <c r="BX1495" s="1">
        <v>-1.0</v>
      </c>
      <c r="BY1495" s="1">
        <v>-1.0</v>
      </c>
      <c r="BZ1495" s="1">
        <v>-1.0</v>
      </c>
      <c r="CA1495" s="1">
        <v>-1.0</v>
      </c>
      <c r="CB1495" s="1">
        <v>-1.0</v>
      </c>
      <c r="CC1495" s="1">
        <v>-1.0</v>
      </c>
      <c r="CD1495" s="1">
        <v>50908.0</v>
      </c>
    </row>
    <row r="1496">
      <c r="A1496" s="1">
        <v>3.2794232E7</v>
      </c>
      <c r="B1496" s="1" t="s">
        <v>8153</v>
      </c>
      <c r="C1496" s="1" t="s">
        <v>8154</v>
      </c>
      <c r="D1496" s="1" t="s">
        <v>8155</v>
      </c>
      <c r="E1496" s="1" t="s">
        <v>85</v>
      </c>
      <c r="F1496" s="1" t="s">
        <v>8156</v>
      </c>
      <c r="H1496" s="1" t="s">
        <v>8157</v>
      </c>
      <c r="I1496" s="1">
        <v>1.6664377E7</v>
      </c>
      <c r="J1496" s="1">
        <v>41801.0</v>
      </c>
      <c r="K1496" s="1" t="s">
        <v>134</v>
      </c>
      <c r="L1496" s="1">
        <v>0.98</v>
      </c>
      <c r="M1496" s="1">
        <v>0.0</v>
      </c>
      <c r="N1496" s="1">
        <v>4.0</v>
      </c>
      <c r="O1496" s="1">
        <v>1.0</v>
      </c>
      <c r="P1496" s="1" t="s">
        <v>89</v>
      </c>
      <c r="Q1496" s="1" t="s">
        <v>90</v>
      </c>
      <c r="R1496" s="1">
        <v>40.71899</v>
      </c>
      <c r="S1496" s="1">
        <v>-73.98968</v>
      </c>
      <c r="T1496" s="1" t="s">
        <v>91</v>
      </c>
      <c r="U1496" s="1" t="s">
        <v>113</v>
      </c>
      <c r="V1496" s="1">
        <v>2.0</v>
      </c>
      <c r="W1496" s="1">
        <v>1.0</v>
      </c>
      <c r="X1496" s="1">
        <v>1.0</v>
      </c>
      <c r="Y1496" s="1">
        <v>1.0</v>
      </c>
      <c r="Z1496" s="1" t="s">
        <v>93</v>
      </c>
      <c r="AA1496" s="1" t="s">
        <v>8158</v>
      </c>
      <c r="AB1496" s="1">
        <v>75.0</v>
      </c>
      <c r="AC1496" s="1">
        <v>1.0</v>
      </c>
      <c r="AD1496" s="1">
        <v>10.0</v>
      </c>
      <c r="AE1496" s="1">
        <v>1.0</v>
      </c>
      <c r="AF1496" s="1" t="s">
        <v>95</v>
      </c>
      <c r="AG1496" s="1">
        <v>1.0</v>
      </c>
      <c r="AH1496" s="1">
        <v>0.0</v>
      </c>
      <c r="AI1496" s="1">
        <v>0.0</v>
      </c>
      <c r="AJ1496" s="1">
        <v>0.0</v>
      </c>
      <c r="AK1496" s="1">
        <v>155.0</v>
      </c>
      <c r="AL1496" s="1">
        <v>6.0</v>
      </c>
      <c r="AM1496" s="1">
        <v>6.0</v>
      </c>
      <c r="AN1496" s="1">
        <v>76.0</v>
      </c>
      <c r="AO1496" s="1">
        <v>8.0</v>
      </c>
      <c r="AP1496" s="1">
        <v>7.0</v>
      </c>
      <c r="AQ1496" s="1">
        <v>10.0</v>
      </c>
      <c r="AR1496" s="1">
        <v>9.0</v>
      </c>
      <c r="AS1496" s="1">
        <v>9.0</v>
      </c>
      <c r="AT1496" s="1">
        <v>7.0</v>
      </c>
      <c r="AU1496" s="1">
        <v>1.0</v>
      </c>
      <c r="AV1496" s="1" t="s">
        <v>117</v>
      </c>
      <c r="AW1496" s="1">
        <v>3.0</v>
      </c>
      <c r="AX1496" s="1">
        <v>0.0</v>
      </c>
      <c r="AY1496" s="1">
        <v>3.0</v>
      </c>
      <c r="AZ1496" s="1">
        <v>0.0</v>
      </c>
      <c r="BA1496" s="1">
        <v>2.02</v>
      </c>
      <c r="BB1496" s="1">
        <v>-1.0</v>
      </c>
      <c r="BC1496" s="1">
        <v>1.0</v>
      </c>
      <c r="BD1496" s="1">
        <v>-1.0</v>
      </c>
      <c r="BE1496" s="1">
        <v>-1.0</v>
      </c>
      <c r="BF1496" s="1">
        <v>-1.0</v>
      </c>
      <c r="BG1496" s="1">
        <v>-1.0</v>
      </c>
      <c r="BH1496" s="1">
        <v>-1.0</v>
      </c>
      <c r="BI1496" s="1">
        <v>-1.0</v>
      </c>
      <c r="BJ1496" s="1">
        <v>-1.0</v>
      </c>
      <c r="BK1496" s="1">
        <v>-1.0</v>
      </c>
      <c r="BL1496" s="1">
        <v>-1.0</v>
      </c>
      <c r="BM1496" s="1">
        <v>-1.0</v>
      </c>
      <c r="BN1496" s="1">
        <v>-1.0</v>
      </c>
      <c r="BO1496" s="1">
        <v>-1.0</v>
      </c>
      <c r="BP1496" s="1">
        <v>-1.0</v>
      </c>
      <c r="BQ1496" s="1">
        <v>-1.0</v>
      </c>
      <c r="BR1496" s="1">
        <v>-1.0</v>
      </c>
      <c r="BS1496" s="1">
        <v>-1.0</v>
      </c>
      <c r="BT1496" s="1">
        <v>-1.0</v>
      </c>
      <c r="BU1496" s="1">
        <v>1.0</v>
      </c>
      <c r="BV1496" s="1">
        <v>-1.0</v>
      </c>
      <c r="BW1496" s="1">
        <v>1.0</v>
      </c>
      <c r="BX1496" s="1">
        <v>-1.0</v>
      </c>
      <c r="BY1496" s="1">
        <v>-1.0</v>
      </c>
      <c r="BZ1496" s="1">
        <v>1.0</v>
      </c>
      <c r="CA1496" s="1">
        <v>-1.0</v>
      </c>
      <c r="CB1496" s="1">
        <v>-1.0</v>
      </c>
      <c r="CC1496" s="1">
        <v>-1.0</v>
      </c>
      <c r="CD1496" s="1">
        <v>50920.0</v>
      </c>
    </row>
    <row r="1497">
      <c r="A1497" s="1">
        <v>3.0319473E7</v>
      </c>
      <c r="B1497" s="1" t="s">
        <v>8159</v>
      </c>
      <c r="C1497" s="1" t="s">
        <v>8160</v>
      </c>
      <c r="D1497" s="1" t="s">
        <v>8161</v>
      </c>
      <c r="E1497" s="1" t="s">
        <v>85</v>
      </c>
      <c r="F1497" s="1" t="s">
        <v>8162</v>
      </c>
      <c r="G1497" s="1" t="s">
        <v>8163</v>
      </c>
      <c r="I1497" s="1">
        <v>4.7227131E7</v>
      </c>
      <c r="J1497" s="1">
        <v>42300.0</v>
      </c>
      <c r="K1497" s="1" t="s">
        <v>88</v>
      </c>
      <c r="L1497" s="1">
        <v>1.0</v>
      </c>
      <c r="M1497" s="1">
        <v>0.0</v>
      </c>
      <c r="N1497" s="1">
        <v>1.0</v>
      </c>
      <c r="O1497" s="1">
        <v>0.0</v>
      </c>
      <c r="P1497" s="1" t="s">
        <v>123</v>
      </c>
      <c r="Q1497" s="1" t="s">
        <v>124</v>
      </c>
      <c r="R1497" s="1">
        <v>40.64456</v>
      </c>
      <c r="S1497" s="1">
        <v>-74.00839</v>
      </c>
      <c r="T1497" s="1" t="s">
        <v>91</v>
      </c>
      <c r="U1497" s="1" t="s">
        <v>113</v>
      </c>
      <c r="V1497" s="1">
        <v>1.0</v>
      </c>
      <c r="W1497" s="1">
        <v>2.0</v>
      </c>
      <c r="X1497" s="1">
        <v>1.0</v>
      </c>
      <c r="Y1497" s="1">
        <v>1.0</v>
      </c>
      <c r="Z1497" s="1" t="s">
        <v>93</v>
      </c>
      <c r="AA1497" s="1" t="s">
        <v>8164</v>
      </c>
      <c r="AB1497" s="1">
        <v>28.0</v>
      </c>
      <c r="AC1497" s="1">
        <v>1.0</v>
      </c>
      <c r="AD1497" s="1">
        <v>0.0</v>
      </c>
      <c r="AE1497" s="1">
        <v>10.0</v>
      </c>
      <c r="AF1497" s="1" t="s">
        <v>179</v>
      </c>
      <c r="AG1497" s="1">
        <v>1.0</v>
      </c>
      <c r="AH1497" s="1">
        <v>0.0</v>
      </c>
      <c r="AI1497" s="1">
        <v>0.0</v>
      </c>
      <c r="AJ1497" s="1">
        <v>0.0</v>
      </c>
      <c r="AK1497" s="1">
        <v>0.0</v>
      </c>
      <c r="AL1497" s="1">
        <v>1.0</v>
      </c>
      <c r="AM1497" s="1">
        <v>1.0</v>
      </c>
      <c r="AN1497" s="1">
        <v>60.0</v>
      </c>
      <c r="AO1497" s="1">
        <v>10.0</v>
      </c>
      <c r="AP1497" s="1">
        <v>4.0</v>
      </c>
      <c r="AQ1497" s="1">
        <v>10.0</v>
      </c>
      <c r="AR1497" s="1">
        <v>6.0</v>
      </c>
      <c r="AS1497" s="1">
        <v>8.0</v>
      </c>
      <c r="AT1497" s="1">
        <v>8.0</v>
      </c>
      <c r="AU1497" s="1">
        <v>0.0</v>
      </c>
      <c r="AV1497" s="1" t="s">
        <v>96</v>
      </c>
      <c r="AW1497" s="1">
        <v>1.0</v>
      </c>
      <c r="AX1497" s="1">
        <v>0.0</v>
      </c>
      <c r="AY1497" s="1">
        <v>1.0</v>
      </c>
      <c r="AZ1497" s="1">
        <v>0.0</v>
      </c>
      <c r="BA1497" s="1">
        <v>0.16</v>
      </c>
      <c r="BB1497" s="1">
        <v>-1.0</v>
      </c>
      <c r="BC1497" s="1">
        <v>1.0</v>
      </c>
      <c r="BD1497" s="1">
        <v>-1.0</v>
      </c>
      <c r="BE1497" s="1">
        <v>-1.0</v>
      </c>
      <c r="BF1497" s="1">
        <v>-1.0</v>
      </c>
      <c r="BG1497" s="1">
        <v>-1.0</v>
      </c>
      <c r="BH1497" s="1">
        <v>-1.0</v>
      </c>
      <c r="BI1497" s="1">
        <v>-1.0</v>
      </c>
      <c r="BJ1497" s="1">
        <v>-1.0</v>
      </c>
      <c r="BK1497" s="1">
        <v>-1.0</v>
      </c>
      <c r="BL1497" s="1">
        <v>-1.0</v>
      </c>
      <c r="BM1497" s="1">
        <v>-1.0</v>
      </c>
      <c r="BN1497" s="1">
        <v>-1.0</v>
      </c>
      <c r="BO1497" s="1">
        <v>-1.0</v>
      </c>
      <c r="BP1497" s="1">
        <v>-1.0</v>
      </c>
      <c r="BQ1497" s="1">
        <v>-1.0</v>
      </c>
      <c r="BR1497" s="1">
        <v>-1.0</v>
      </c>
      <c r="BS1497" s="1">
        <v>-1.0</v>
      </c>
      <c r="BT1497" s="1">
        <v>1.0</v>
      </c>
      <c r="BU1497" s="1">
        <v>1.0</v>
      </c>
      <c r="BV1497" s="1">
        <v>-1.0</v>
      </c>
      <c r="BW1497" s="1">
        <v>-1.0</v>
      </c>
      <c r="BX1497" s="1">
        <v>-1.0</v>
      </c>
      <c r="BY1497" s="1">
        <v>-1.0</v>
      </c>
      <c r="BZ1497" s="1">
        <v>-1.0</v>
      </c>
      <c r="CA1497" s="1">
        <v>-1.0</v>
      </c>
      <c r="CB1497" s="1">
        <v>-1.0</v>
      </c>
      <c r="CC1497" s="1">
        <v>-1.0</v>
      </c>
      <c r="CD1497" s="1">
        <v>50924.0</v>
      </c>
    </row>
    <row r="1498">
      <c r="A1498" s="1">
        <v>2.5325029E7</v>
      </c>
      <c r="B1498" s="1" t="s">
        <v>8165</v>
      </c>
      <c r="C1498" s="1" t="s">
        <v>8166</v>
      </c>
      <c r="D1498" s="1" t="s">
        <v>8167</v>
      </c>
      <c r="E1498" s="1" t="s">
        <v>85</v>
      </c>
      <c r="F1498" s="1" t="s">
        <v>8168</v>
      </c>
      <c r="G1498" s="1" t="s">
        <v>8169</v>
      </c>
      <c r="I1498" s="1">
        <v>2.4327574E7</v>
      </c>
      <c r="J1498" s="1">
        <v>41973.0</v>
      </c>
      <c r="M1498" s="1">
        <v>1.0</v>
      </c>
      <c r="N1498" s="1">
        <v>1.0</v>
      </c>
      <c r="O1498" s="1">
        <v>0.0</v>
      </c>
      <c r="P1498" s="1" t="s">
        <v>123</v>
      </c>
      <c r="Q1498" s="1" t="s">
        <v>519</v>
      </c>
      <c r="R1498" s="1">
        <v>40.69928</v>
      </c>
      <c r="S1498" s="1">
        <v>-73.9238599999999</v>
      </c>
      <c r="T1498" s="1" t="s">
        <v>91</v>
      </c>
      <c r="U1498" s="1" t="s">
        <v>113</v>
      </c>
      <c r="V1498" s="1">
        <v>2.0</v>
      </c>
      <c r="W1498" s="1">
        <v>1.0</v>
      </c>
      <c r="X1498" s="1">
        <v>1.0</v>
      </c>
      <c r="Y1498" s="1">
        <v>1.0</v>
      </c>
      <c r="Z1498" s="1" t="s">
        <v>93</v>
      </c>
      <c r="AA1498" s="1" t="s">
        <v>8170</v>
      </c>
      <c r="AB1498" s="1">
        <v>150.0</v>
      </c>
      <c r="AC1498" s="1">
        <v>1.0</v>
      </c>
      <c r="AD1498" s="1">
        <v>15.0</v>
      </c>
      <c r="AE1498" s="1">
        <v>2.0</v>
      </c>
      <c r="AF1498" s="1" t="s">
        <v>302</v>
      </c>
      <c r="AG1498" s="1">
        <v>1.0</v>
      </c>
      <c r="AH1498" s="1">
        <v>0.0</v>
      </c>
      <c r="AI1498" s="1">
        <v>0.0</v>
      </c>
      <c r="AJ1498" s="1">
        <v>0.0</v>
      </c>
      <c r="AK1498" s="1">
        <v>0.0</v>
      </c>
      <c r="AL1498" s="1">
        <v>20.0</v>
      </c>
      <c r="AM1498" s="1">
        <v>15.0</v>
      </c>
      <c r="AN1498" s="1">
        <v>97.0</v>
      </c>
      <c r="AO1498" s="1">
        <v>10.0</v>
      </c>
      <c r="AP1498" s="1">
        <v>10.0</v>
      </c>
      <c r="AQ1498" s="1">
        <v>10.0</v>
      </c>
      <c r="AR1498" s="1">
        <v>10.0</v>
      </c>
      <c r="AS1498" s="1">
        <v>9.0</v>
      </c>
      <c r="AT1498" s="1">
        <v>10.0</v>
      </c>
      <c r="AU1498" s="1">
        <v>0.0</v>
      </c>
      <c r="AV1498" s="1" t="s">
        <v>96</v>
      </c>
      <c r="AW1498" s="1">
        <v>1.0</v>
      </c>
      <c r="AX1498" s="1">
        <v>0.0</v>
      </c>
      <c r="AY1498" s="1">
        <v>1.0</v>
      </c>
      <c r="AZ1498" s="1">
        <v>0.0</v>
      </c>
      <c r="BA1498" s="1">
        <v>1.52</v>
      </c>
      <c r="BB1498" s="1">
        <v>-1.0</v>
      </c>
      <c r="BC1498" s="1">
        <v>1.0</v>
      </c>
      <c r="BD1498" s="1">
        <v>-1.0</v>
      </c>
      <c r="BE1498" s="1">
        <v>1.0</v>
      </c>
      <c r="BF1498" s="1">
        <v>1.0</v>
      </c>
      <c r="BG1498" s="1">
        <v>-1.0</v>
      </c>
      <c r="BH1498" s="1">
        <v>1.0</v>
      </c>
      <c r="BI1498" s="1">
        <v>-1.0</v>
      </c>
      <c r="BJ1498" s="1">
        <v>1.0</v>
      </c>
      <c r="BK1498" s="1">
        <v>1.0</v>
      </c>
      <c r="BL1498" s="1">
        <v>1.0</v>
      </c>
      <c r="BM1498" s="1">
        <v>1.0</v>
      </c>
      <c r="BN1498" s="1">
        <v>-1.0</v>
      </c>
      <c r="BO1498" s="1">
        <v>1.0</v>
      </c>
      <c r="BP1498" s="1">
        <v>1.0</v>
      </c>
      <c r="BQ1498" s="1">
        <v>1.0</v>
      </c>
      <c r="BR1498" s="1">
        <v>1.0</v>
      </c>
      <c r="BS1498" s="1">
        <v>1.0</v>
      </c>
      <c r="BT1498" s="1">
        <v>-1.0</v>
      </c>
      <c r="BU1498" s="1">
        <v>1.0</v>
      </c>
      <c r="BV1498" s="1">
        <v>-1.0</v>
      </c>
      <c r="BW1498" s="1">
        <v>-1.0</v>
      </c>
      <c r="BX1498" s="1">
        <v>-1.0</v>
      </c>
      <c r="BY1498" s="1">
        <v>-1.0</v>
      </c>
      <c r="BZ1498" s="1">
        <v>-1.0</v>
      </c>
      <c r="CA1498" s="1">
        <v>-1.0</v>
      </c>
      <c r="CB1498" s="1">
        <v>-1.0</v>
      </c>
      <c r="CC1498" s="1">
        <v>-1.0</v>
      </c>
      <c r="CD1498" s="1">
        <v>50941.0</v>
      </c>
    </row>
    <row r="1499">
      <c r="A1499" s="1">
        <v>3.5736648E7</v>
      </c>
      <c r="B1499" s="1" t="s">
        <v>8171</v>
      </c>
      <c r="C1499" s="1" t="s">
        <v>8172</v>
      </c>
      <c r="D1499" s="1" t="s">
        <v>8173</v>
      </c>
      <c r="E1499" s="1" t="s">
        <v>85</v>
      </c>
      <c r="F1499" s="1" t="s">
        <v>8172</v>
      </c>
      <c r="G1499" s="1" t="s">
        <v>8174</v>
      </c>
      <c r="I1499" s="1">
        <v>1.10644265E8</v>
      </c>
      <c r="J1499" s="1">
        <v>42744.0</v>
      </c>
      <c r="K1499" s="1" t="s">
        <v>134</v>
      </c>
      <c r="L1499" s="1">
        <v>1.0</v>
      </c>
      <c r="M1499" s="1">
        <v>0.0</v>
      </c>
      <c r="N1499" s="1">
        <v>1.0</v>
      </c>
      <c r="O1499" s="1">
        <v>1.0</v>
      </c>
      <c r="P1499" s="1" t="s">
        <v>111</v>
      </c>
      <c r="Q1499" s="1" t="s">
        <v>1889</v>
      </c>
      <c r="R1499" s="1">
        <v>40.72733</v>
      </c>
      <c r="S1499" s="1">
        <v>-73.8604699999999</v>
      </c>
      <c r="T1499" s="1" t="s">
        <v>91</v>
      </c>
      <c r="U1499" s="1" t="s">
        <v>92</v>
      </c>
      <c r="V1499" s="1">
        <v>4.0</v>
      </c>
      <c r="W1499" s="1">
        <v>1.0</v>
      </c>
      <c r="X1499" s="1">
        <v>1.0</v>
      </c>
      <c r="Y1499" s="1">
        <v>2.0</v>
      </c>
      <c r="Z1499" s="1" t="s">
        <v>93</v>
      </c>
      <c r="AA1499" s="1" t="s">
        <v>8175</v>
      </c>
      <c r="AB1499" s="1">
        <v>75.0</v>
      </c>
      <c r="AC1499" s="1">
        <v>1.0</v>
      </c>
      <c r="AD1499" s="1">
        <v>0.0</v>
      </c>
      <c r="AE1499" s="1">
        <v>1.0</v>
      </c>
      <c r="AF1499" s="1" t="s">
        <v>202</v>
      </c>
      <c r="AG1499" s="1">
        <v>1.0</v>
      </c>
      <c r="AH1499" s="1">
        <v>1.0</v>
      </c>
      <c r="AI1499" s="1">
        <v>1.0</v>
      </c>
      <c r="AJ1499" s="1">
        <v>1.0</v>
      </c>
      <c r="AK1499" s="1">
        <v>1.0</v>
      </c>
      <c r="AL1499" s="1">
        <v>2.0</v>
      </c>
      <c r="AM1499" s="1">
        <v>2.0</v>
      </c>
      <c r="AN1499" s="1">
        <v>100.0</v>
      </c>
      <c r="AO1499" s="1">
        <v>10.0</v>
      </c>
      <c r="AP1499" s="1">
        <v>10.0</v>
      </c>
      <c r="AQ1499" s="1">
        <v>10.0</v>
      </c>
      <c r="AR1499" s="1">
        <v>10.0</v>
      </c>
      <c r="AS1499" s="1">
        <v>10.0</v>
      </c>
      <c r="AT1499" s="1">
        <v>10.0</v>
      </c>
      <c r="AU1499" s="1">
        <v>1.0</v>
      </c>
      <c r="AV1499" s="1" t="s">
        <v>105</v>
      </c>
      <c r="AW1499" s="1">
        <v>1.0</v>
      </c>
      <c r="AX1499" s="1">
        <v>1.0</v>
      </c>
      <c r="AY1499" s="1">
        <v>0.0</v>
      </c>
      <c r="AZ1499" s="1">
        <v>0.0</v>
      </c>
      <c r="BA1499" s="1">
        <v>2.0</v>
      </c>
      <c r="BB1499" s="1">
        <v>-1.0</v>
      </c>
      <c r="BC1499" s="1">
        <v>1.0</v>
      </c>
      <c r="BD1499" s="1">
        <v>-1.0</v>
      </c>
      <c r="BE1499" s="1">
        <v>-1.0</v>
      </c>
      <c r="BF1499" s="1">
        <v>-1.0</v>
      </c>
      <c r="BG1499" s="1">
        <v>-1.0</v>
      </c>
      <c r="BH1499" s="1">
        <v>-1.0</v>
      </c>
      <c r="BI1499" s="1">
        <v>-1.0</v>
      </c>
      <c r="BJ1499" s="1">
        <v>1.0</v>
      </c>
      <c r="BK1499" s="1">
        <v>-1.0</v>
      </c>
      <c r="BL1499" s="1">
        <v>-1.0</v>
      </c>
      <c r="BM1499" s="1">
        <v>1.0</v>
      </c>
      <c r="BN1499" s="1">
        <v>1.0</v>
      </c>
      <c r="BO1499" s="1">
        <v>-1.0</v>
      </c>
      <c r="BP1499" s="1">
        <v>-1.0</v>
      </c>
      <c r="BQ1499" s="1">
        <v>-1.0</v>
      </c>
      <c r="BR1499" s="1">
        <v>-1.0</v>
      </c>
      <c r="BS1499" s="1">
        <v>-1.0</v>
      </c>
      <c r="BT1499" s="1">
        <v>-1.0</v>
      </c>
      <c r="BU1499" s="1">
        <v>1.0</v>
      </c>
      <c r="BV1499" s="1">
        <v>-1.0</v>
      </c>
      <c r="BW1499" s="1">
        <v>-1.0</v>
      </c>
      <c r="BX1499" s="1">
        <v>-1.0</v>
      </c>
      <c r="BY1499" s="1">
        <v>-1.0</v>
      </c>
      <c r="BZ1499" s="1">
        <v>-1.0</v>
      </c>
      <c r="CA1499" s="1">
        <v>-1.0</v>
      </c>
      <c r="CB1499" s="1">
        <v>-1.0</v>
      </c>
      <c r="CC1499" s="1">
        <v>-1.0</v>
      </c>
      <c r="CD1499" s="1">
        <v>50959.0</v>
      </c>
    </row>
    <row r="1500">
      <c r="A1500" s="1">
        <v>9073600.0</v>
      </c>
      <c r="B1500" s="1" t="s">
        <v>8176</v>
      </c>
      <c r="C1500" s="1" t="s">
        <v>8177</v>
      </c>
      <c r="D1500" s="1" t="s">
        <v>8177</v>
      </c>
      <c r="E1500" s="1" t="s">
        <v>85</v>
      </c>
      <c r="I1500" s="1">
        <v>6942997.0</v>
      </c>
      <c r="J1500" s="1">
        <v>41441.0</v>
      </c>
      <c r="M1500" s="1">
        <v>0.0</v>
      </c>
      <c r="N1500" s="1">
        <v>1.0</v>
      </c>
      <c r="O1500" s="1">
        <v>0.0</v>
      </c>
      <c r="P1500" s="1" t="s">
        <v>89</v>
      </c>
      <c r="Q1500" s="1" t="s">
        <v>90</v>
      </c>
      <c r="R1500" s="1">
        <v>40.7834</v>
      </c>
      <c r="S1500" s="1">
        <v>-73.94556</v>
      </c>
      <c r="T1500" s="1" t="s">
        <v>91</v>
      </c>
      <c r="U1500" s="1" t="s">
        <v>92</v>
      </c>
      <c r="V1500" s="1">
        <v>4.0</v>
      </c>
      <c r="W1500" s="1">
        <v>1.0</v>
      </c>
      <c r="X1500" s="1">
        <v>2.0</v>
      </c>
      <c r="Y1500" s="1">
        <v>2.0</v>
      </c>
      <c r="Z1500" s="1" t="s">
        <v>93</v>
      </c>
      <c r="AA1500" s="1" t="s">
        <v>8178</v>
      </c>
      <c r="AB1500" s="1">
        <v>95.0</v>
      </c>
      <c r="AC1500" s="1">
        <v>1.0</v>
      </c>
      <c r="AD1500" s="1">
        <v>0.0</v>
      </c>
      <c r="AE1500" s="1">
        <v>2.0</v>
      </c>
      <c r="AF1500" s="1" t="s">
        <v>1512</v>
      </c>
      <c r="AG1500" s="1">
        <v>1.0</v>
      </c>
      <c r="AH1500" s="1">
        <v>0.0</v>
      </c>
      <c r="AI1500" s="1">
        <v>0.0</v>
      </c>
      <c r="AJ1500" s="1">
        <v>0.0</v>
      </c>
      <c r="AK1500" s="1">
        <v>0.0</v>
      </c>
      <c r="AL1500" s="1">
        <v>0.0</v>
      </c>
      <c r="AM1500" s="1">
        <v>0.0</v>
      </c>
      <c r="AU1500" s="1">
        <v>0.0</v>
      </c>
      <c r="AV1500" s="1" t="s">
        <v>105</v>
      </c>
      <c r="AW1500" s="1">
        <v>1.0</v>
      </c>
      <c r="AX1500" s="1">
        <v>1.0</v>
      </c>
      <c r="AY1500" s="1">
        <v>0.0</v>
      </c>
      <c r="AZ1500" s="1">
        <v>0.0</v>
      </c>
      <c r="BB1500" s="1">
        <v>1.0</v>
      </c>
      <c r="BC1500" s="1">
        <v>1.0</v>
      </c>
      <c r="BD1500" s="1">
        <v>-1.0</v>
      </c>
      <c r="BE1500" s="1">
        <v>-1.0</v>
      </c>
      <c r="BF1500" s="1">
        <v>-1.0</v>
      </c>
      <c r="BG1500" s="1">
        <v>-1.0</v>
      </c>
      <c r="BH1500" s="1">
        <v>-1.0</v>
      </c>
      <c r="BI1500" s="1">
        <v>-1.0</v>
      </c>
      <c r="BJ1500" s="1">
        <v>-1.0</v>
      </c>
      <c r="BK1500" s="1">
        <v>-1.0</v>
      </c>
      <c r="BL1500" s="1">
        <v>-1.0</v>
      </c>
      <c r="BM1500" s="1">
        <v>-1.0</v>
      </c>
      <c r="BN1500" s="1">
        <v>-1.0</v>
      </c>
      <c r="BO1500" s="1">
        <v>-1.0</v>
      </c>
      <c r="BP1500" s="1">
        <v>-1.0</v>
      </c>
      <c r="BQ1500" s="1">
        <v>-1.0</v>
      </c>
      <c r="BR1500" s="1">
        <v>-1.0</v>
      </c>
      <c r="BS1500" s="1">
        <v>-1.0</v>
      </c>
      <c r="BT1500" s="1">
        <v>-1.0</v>
      </c>
      <c r="BU1500" s="1">
        <v>1.0</v>
      </c>
      <c r="BV1500" s="1">
        <v>-1.0</v>
      </c>
      <c r="BW1500" s="1">
        <v>-1.0</v>
      </c>
      <c r="BX1500" s="1">
        <v>-1.0</v>
      </c>
      <c r="BY1500" s="1">
        <v>-1.0</v>
      </c>
      <c r="BZ1500" s="1">
        <v>-1.0</v>
      </c>
      <c r="CA1500" s="1">
        <v>-1.0</v>
      </c>
      <c r="CB1500" s="1">
        <v>-1.0</v>
      </c>
      <c r="CC1500" s="1">
        <v>-1.0</v>
      </c>
      <c r="CD1500" s="1">
        <v>51003.0</v>
      </c>
    </row>
    <row r="1501">
      <c r="A1501" s="1">
        <v>8014298.0</v>
      </c>
      <c r="B1501" s="1" t="s">
        <v>8179</v>
      </c>
      <c r="C1501" s="1" t="s">
        <v>8180</v>
      </c>
      <c r="D1501" s="1" t="s">
        <v>8180</v>
      </c>
      <c r="E1501" s="1" t="s">
        <v>85</v>
      </c>
      <c r="I1501" s="1">
        <v>4.2315851E7</v>
      </c>
      <c r="J1501" s="1">
        <v>42239.0</v>
      </c>
      <c r="M1501" s="1">
        <v>0.0</v>
      </c>
      <c r="N1501" s="1">
        <v>1.0</v>
      </c>
      <c r="O1501" s="1">
        <v>0.0</v>
      </c>
      <c r="P1501" s="1" t="s">
        <v>123</v>
      </c>
      <c r="Q1501" s="1" t="s">
        <v>698</v>
      </c>
      <c r="R1501" s="1">
        <v>40.66827</v>
      </c>
      <c r="S1501" s="1">
        <v>-73.93255</v>
      </c>
      <c r="T1501" s="1" t="s">
        <v>91</v>
      </c>
      <c r="U1501" s="1" t="s">
        <v>113</v>
      </c>
      <c r="V1501" s="1">
        <v>1.0</v>
      </c>
      <c r="W1501" s="1">
        <v>1.0</v>
      </c>
      <c r="X1501" s="1">
        <v>1.0</v>
      </c>
      <c r="Y1501" s="1">
        <v>1.0</v>
      </c>
      <c r="Z1501" s="1" t="s">
        <v>93</v>
      </c>
      <c r="AA1501" s="1" t="s">
        <v>8181</v>
      </c>
      <c r="AB1501" s="1">
        <v>50.0</v>
      </c>
      <c r="AC1501" s="1">
        <v>1.0</v>
      </c>
      <c r="AD1501" s="1">
        <v>0.0</v>
      </c>
      <c r="AE1501" s="1">
        <v>1.0</v>
      </c>
      <c r="AF1501" s="1" t="s">
        <v>2366</v>
      </c>
      <c r="AG1501" s="1">
        <v>1.0</v>
      </c>
      <c r="AH1501" s="1">
        <v>0.0</v>
      </c>
      <c r="AI1501" s="1">
        <v>0.0</v>
      </c>
      <c r="AJ1501" s="1">
        <v>0.0</v>
      </c>
      <c r="AK1501" s="1">
        <v>0.0</v>
      </c>
      <c r="AL1501" s="1">
        <v>1.0</v>
      </c>
      <c r="AM1501" s="1">
        <v>0.0</v>
      </c>
      <c r="AN1501" s="1">
        <v>100.0</v>
      </c>
      <c r="AO1501" s="1">
        <v>10.0</v>
      </c>
      <c r="AP1501" s="1">
        <v>10.0</v>
      </c>
      <c r="AQ1501" s="1">
        <v>10.0</v>
      </c>
      <c r="AR1501" s="1">
        <v>10.0</v>
      </c>
      <c r="AS1501" s="1">
        <v>6.0</v>
      </c>
      <c r="AT1501" s="1">
        <v>8.0</v>
      </c>
      <c r="AU1501" s="1">
        <v>0.0</v>
      </c>
      <c r="AV1501" s="1" t="s">
        <v>105</v>
      </c>
      <c r="AW1501" s="1">
        <v>1.0</v>
      </c>
      <c r="AX1501" s="1">
        <v>0.0</v>
      </c>
      <c r="AY1501" s="1">
        <v>1.0</v>
      </c>
      <c r="AZ1501" s="1">
        <v>0.0</v>
      </c>
      <c r="BA1501" s="1">
        <v>0.02</v>
      </c>
      <c r="BB1501" s="1">
        <v>-1.0</v>
      </c>
      <c r="BC1501" s="1">
        <v>-1.0</v>
      </c>
      <c r="BD1501" s="1">
        <v>-1.0</v>
      </c>
      <c r="BE1501" s="1">
        <v>-1.0</v>
      </c>
      <c r="BF1501" s="1">
        <v>-1.0</v>
      </c>
      <c r="BG1501" s="1">
        <v>-1.0</v>
      </c>
      <c r="BH1501" s="1">
        <v>-1.0</v>
      </c>
      <c r="BI1501" s="1">
        <v>-1.0</v>
      </c>
      <c r="BJ1501" s="1">
        <v>-1.0</v>
      </c>
      <c r="BK1501" s="1">
        <v>-1.0</v>
      </c>
      <c r="BL1501" s="1">
        <v>-1.0</v>
      </c>
      <c r="BM1501" s="1">
        <v>-1.0</v>
      </c>
      <c r="BN1501" s="1">
        <v>-1.0</v>
      </c>
      <c r="BO1501" s="1">
        <v>-1.0</v>
      </c>
      <c r="BP1501" s="1">
        <v>-1.0</v>
      </c>
      <c r="BQ1501" s="1">
        <v>-1.0</v>
      </c>
      <c r="BR1501" s="1">
        <v>-1.0</v>
      </c>
      <c r="BS1501" s="1">
        <v>-1.0</v>
      </c>
      <c r="BT1501" s="1">
        <v>-1.0</v>
      </c>
      <c r="BU1501" s="1">
        <v>1.0</v>
      </c>
      <c r="BV1501" s="1">
        <v>-1.0</v>
      </c>
      <c r="BW1501" s="1">
        <v>-1.0</v>
      </c>
      <c r="BX1501" s="1">
        <v>-1.0</v>
      </c>
      <c r="BY1501" s="1">
        <v>-1.0</v>
      </c>
      <c r="BZ1501" s="1">
        <v>-1.0</v>
      </c>
      <c r="CA1501" s="1">
        <v>-1.0</v>
      </c>
      <c r="CB1501" s="1">
        <v>-1.0</v>
      </c>
      <c r="CC1501" s="1">
        <v>-1.0</v>
      </c>
      <c r="CD1501" s="1">
        <v>51017.0</v>
      </c>
    </row>
    <row r="1502">
      <c r="A1502" s="1">
        <v>7176975.0</v>
      </c>
      <c r="B1502" s="1" t="s">
        <v>8182</v>
      </c>
      <c r="C1502" s="1" t="s">
        <v>8183</v>
      </c>
      <c r="D1502" s="1" t="s">
        <v>8184</v>
      </c>
      <c r="E1502" s="1" t="s">
        <v>85</v>
      </c>
      <c r="F1502" s="1" t="s">
        <v>8185</v>
      </c>
      <c r="G1502" s="1" t="s">
        <v>8186</v>
      </c>
      <c r="I1502" s="1">
        <v>3.2933539E7</v>
      </c>
      <c r="J1502" s="1">
        <v>42132.0</v>
      </c>
      <c r="M1502" s="1">
        <v>0.0</v>
      </c>
      <c r="N1502" s="1">
        <v>1.0</v>
      </c>
      <c r="O1502" s="1">
        <v>1.0</v>
      </c>
      <c r="P1502" s="1" t="s">
        <v>89</v>
      </c>
      <c r="Q1502" s="1" t="s">
        <v>90</v>
      </c>
      <c r="R1502" s="1">
        <v>40.83524</v>
      </c>
      <c r="S1502" s="1">
        <v>-73.943</v>
      </c>
      <c r="T1502" s="1" t="s">
        <v>91</v>
      </c>
      <c r="U1502" s="1" t="s">
        <v>92</v>
      </c>
      <c r="V1502" s="1">
        <v>4.0</v>
      </c>
      <c r="W1502" s="1">
        <v>1.5</v>
      </c>
      <c r="X1502" s="1">
        <v>2.0</v>
      </c>
      <c r="Y1502" s="1">
        <v>2.0</v>
      </c>
      <c r="Z1502" s="1" t="s">
        <v>93</v>
      </c>
      <c r="AA1502" s="1" t="s">
        <v>8187</v>
      </c>
      <c r="AB1502" s="1">
        <v>165.0</v>
      </c>
      <c r="AC1502" s="1">
        <v>4.0</v>
      </c>
      <c r="AD1502" s="1">
        <v>15.0</v>
      </c>
      <c r="AE1502" s="1">
        <v>4.0</v>
      </c>
      <c r="AF1502" s="1" t="s">
        <v>1779</v>
      </c>
      <c r="AG1502" s="1">
        <v>1.0</v>
      </c>
      <c r="AH1502" s="1">
        <v>0.0</v>
      </c>
      <c r="AI1502" s="1">
        <v>0.0</v>
      </c>
      <c r="AJ1502" s="1">
        <v>0.0</v>
      </c>
      <c r="AK1502" s="1">
        <v>0.0</v>
      </c>
      <c r="AL1502" s="1">
        <v>1.0</v>
      </c>
      <c r="AM1502" s="1">
        <v>0.0</v>
      </c>
      <c r="AU1502" s="1">
        <v>0.0</v>
      </c>
      <c r="AV1502" s="1" t="s">
        <v>117</v>
      </c>
      <c r="AW1502" s="1">
        <v>1.0</v>
      </c>
      <c r="AX1502" s="1">
        <v>1.0</v>
      </c>
      <c r="AY1502" s="1">
        <v>0.0</v>
      </c>
      <c r="AZ1502" s="1">
        <v>0.0</v>
      </c>
      <c r="BA1502" s="1">
        <v>0.03</v>
      </c>
      <c r="BB1502" s="1">
        <v>-1.0</v>
      </c>
      <c r="BC1502" s="1">
        <v>1.0</v>
      </c>
      <c r="BD1502" s="1">
        <v>-1.0</v>
      </c>
      <c r="BE1502" s="1">
        <v>-1.0</v>
      </c>
      <c r="BF1502" s="1">
        <v>-1.0</v>
      </c>
      <c r="BG1502" s="1">
        <v>-1.0</v>
      </c>
      <c r="BH1502" s="1">
        <v>-1.0</v>
      </c>
      <c r="BI1502" s="1">
        <v>-1.0</v>
      </c>
      <c r="BJ1502" s="1">
        <v>1.0</v>
      </c>
      <c r="BK1502" s="1">
        <v>-1.0</v>
      </c>
      <c r="BL1502" s="1">
        <v>-1.0</v>
      </c>
      <c r="BM1502" s="1">
        <v>1.0</v>
      </c>
      <c r="BN1502" s="1">
        <v>1.0</v>
      </c>
      <c r="BO1502" s="1">
        <v>-1.0</v>
      </c>
      <c r="BP1502" s="1">
        <v>1.0</v>
      </c>
      <c r="BQ1502" s="1">
        <v>-1.0</v>
      </c>
      <c r="BR1502" s="1">
        <v>-1.0</v>
      </c>
      <c r="BS1502" s="1">
        <v>-1.0</v>
      </c>
      <c r="BT1502" s="1">
        <v>-1.0</v>
      </c>
      <c r="BU1502" s="1">
        <v>1.0</v>
      </c>
      <c r="BV1502" s="1">
        <v>-1.0</v>
      </c>
      <c r="BW1502" s="1">
        <v>-1.0</v>
      </c>
      <c r="BX1502" s="1">
        <v>-1.0</v>
      </c>
      <c r="BY1502" s="1">
        <v>-1.0</v>
      </c>
      <c r="BZ1502" s="1">
        <v>-1.0</v>
      </c>
      <c r="CA1502" s="1">
        <v>-1.0</v>
      </c>
      <c r="CB1502" s="1">
        <v>-1.0</v>
      </c>
      <c r="CC1502" s="1">
        <v>-1.0</v>
      </c>
      <c r="CD1502" s="1">
        <v>51060.0</v>
      </c>
    </row>
    <row r="1503">
      <c r="A1503" s="1">
        <v>3.633656E7</v>
      </c>
      <c r="B1503" s="1" t="s">
        <v>8188</v>
      </c>
      <c r="C1503" s="1" t="s">
        <v>8189</v>
      </c>
      <c r="D1503" s="1" t="s">
        <v>8190</v>
      </c>
      <c r="E1503" s="1" t="s">
        <v>85</v>
      </c>
      <c r="F1503" s="1" t="s">
        <v>8191</v>
      </c>
      <c r="G1503" s="1" t="s">
        <v>8192</v>
      </c>
      <c r="I1503" s="1">
        <v>2.36187116E8</v>
      </c>
      <c r="J1503" s="1">
        <v>43477.0</v>
      </c>
      <c r="K1503" s="1" t="s">
        <v>134</v>
      </c>
      <c r="L1503" s="1">
        <v>1.0</v>
      </c>
      <c r="M1503" s="1">
        <v>0.0</v>
      </c>
      <c r="N1503" s="1">
        <v>0.0</v>
      </c>
      <c r="O1503" s="1">
        <v>0.0</v>
      </c>
      <c r="P1503" s="1" t="s">
        <v>123</v>
      </c>
      <c r="Q1503" s="1" t="s">
        <v>519</v>
      </c>
      <c r="R1503" s="1">
        <v>40.69757</v>
      </c>
      <c r="S1503" s="1">
        <v>-73.92611</v>
      </c>
      <c r="T1503" s="1" t="s">
        <v>91</v>
      </c>
      <c r="U1503" s="1" t="s">
        <v>113</v>
      </c>
      <c r="V1503" s="1">
        <v>2.0</v>
      </c>
      <c r="W1503" s="1">
        <v>1.0</v>
      </c>
      <c r="X1503" s="1">
        <v>1.0</v>
      </c>
      <c r="Y1503" s="1">
        <v>1.0</v>
      </c>
      <c r="Z1503" s="1" t="s">
        <v>93</v>
      </c>
      <c r="AA1503" s="1" t="s">
        <v>8193</v>
      </c>
      <c r="AB1503" s="1">
        <v>65.0</v>
      </c>
      <c r="AC1503" s="1">
        <v>1.0</v>
      </c>
      <c r="AD1503" s="1">
        <v>10.0</v>
      </c>
      <c r="AE1503" s="1">
        <v>1.0</v>
      </c>
      <c r="AF1503" s="1" t="s">
        <v>341</v>
      </c>
      <c r="AG1503" s="1">
        <v>1.0</v>
      </c>
      <c r="AH1503" s="1">
        <v>19.0</v>
      </c>
      <c r="AI1503" s="1">
        <v>19.0</v>
      </c>
      <c r="AJ1503" s="1">
        <v>19.0</v>
      </c>
      <c r="AK1503" s="1">
        <v>19.0</v>
      </c>
      <c r="AL1503" s="1">
        <v>0.0</v>
      </c>
      <c r="AM1503" s="1">
        <v>0.0</v>
      </c>
      <c r="AU1503" s="1">
        <v>1.0</v>
      </c>
      <c r="AV1503" s="1" t="s">
        <v>105</v>
      </c>
      <c r="AW1503" s="1">
        <v>2.0</v>
      </c>
      <c r="AX1503" s="1">
        <v>0.0</v>
      </c>
      <c r="AY1503" s="1">
        <v>2.0</v>
      </c>
      <c r="AZ1503" s="1">
        <v>0.0</v>
      </c>
      <c r="BB1503" s="1">
        <v>-1.0</v>
      </c>
      <c r="BC1503" s="1">
        <v>1.0</v>
      </c>
      <c r="BD1503" s="1">
        <v>-1.0</v>
      </c>
      <c r="BE1503" s="1">
        <v>-1.0</v>
      </c>
      <c r="BF1503" s="1">
        <v>-1.0</v>
      </c>
      <c r="BG1503" s="1">
        <v>-1.0</v>
      </c>
      <c r="BH1503" s="1">
        <v>-1.0</v>
      </c>
      <c r="BI1503" s="1">
        <v>1.0</v>
      </c>
      <c r="BJ1503" s="1">
        <v>-1.0</v>
      </c>
      <c r="BK1503" s="1">
        <v>-1.0</v>
      </c>
      <c r="BL1503" s="1">
        <v>-1.0</v>
      </c>
      <c r="BM1503" s="1">
        <v>1.0</v>
      </c>
      <c r="BN1503" s="1">
        <v>-1.0</v>
      </c>
      <c r="BO1503" s="1">
        <v>-1.0</v>
      </c>
      <c r="BP1503" s="1">
        <v>-1.0</v>
      </c>
      <c r="BQ1503" s="1">
        <v>-1.0</v>
      </c>
      <c r="BR1503" s="1">
        <v>-1.0</v>
      </c>
      <c r="BS1503" s="1">
        <v>-1.0</v>
      </c>
      <c r="BT1503" s="1">
        <v>-1.0</v>
      </c>
      <c r="BU1503" s="1">
        <v>1.0</v>
      </c>
      <c r="BV1503" s="1">
        <v>-1.0</v>
      </c>
      <c r="BW1503" s="1">
        <v>-1.0</v>
      </c>
      <c r="BX1503" s="1">
        <v>-1.0</v>
      </c>
      <c r="BY1503" s="1">
        <v>-1.0</v>
      </c>
      <c r="BZ1503" s="1">
        <v>-1.0</v>
      </c>
      <c r="CA1503" s="1">
        <v>1.0</v>
      </c>
      <c r="CB1503" s="1">
        <v>-1.0</v>
      </c>
      <c r="CC1503" s="1">
        <v>-1.0</v>
      </c>
      <c r="CD1503" s="1">
        <v>51062.0</v>
      </c>
    </row>
    <row r="1504">
      <c r="A1504" s="1">
        <v>3.1247718E7</v>
      </c>
      <c r="B1504" s="1" t="s">
        <v>8194</v>
      </c>
      <c r="E1504" s="1" t="s">
        <v>85</v>
      </c>
      <c r="H1504" s="1" t="s">
        <v>8195</v>
      </c>
      <c r="I1504" s="1">
        <v>3.4556469E7</v>
      </c>
      <c r="J1504" s="1">
        <v>42154.0</v>
      </c>
      <c r="M1504" s="1">
        <v>0.0</v>
      </c>
      <c r="N1504" s="1">
        <v>3.0</v>
      </c>
      <c r="O1504" s="1">
        <v>0.0</v>
      </c>
      <c r="P1504" s="1" t="s">
        <v>184</v>
      </c>
      <c r="Q1504" s="1" t="s">
        <v>124</v>
      </c>
      <c r="R1504" s="1">
        <v>40.6066299999999</v>
      </c>
      <c r="S1504" s="1">
        <v>-73.97638</v>
      </c>
      <c r="T1504" s="1" t="s">
        <v>91</v>
      </c>
      <c r="U1504" s="1" t="s">
        <v>113</v>
      </c>
      <c r="V1504" s="1">
        <v>2.0</v>
      </c>
      <c r="W1504" s="1">
        <v>1.0</v>
      </c>
      <c r="X1504" s="1">
        <v>1.0</v>
      </c>
      <c r="Y1504" s="1">
        <v>1.0</v>
      </c>
      <c r="Z1504" s="1" t="s">
        <v>93</v>
      </c>
      <c r="AA1504" s="1" t="s">
        <v>8196</v>
      </c>
      <c r="AB1504" s="1">
        <v>50.0</v>
      </c>
      <c r="AC1504" s="1">
        <v>1.0</v>
      </c>
      <c r="AD1504" s="1">
        <v>0.0</v>
      </c>
      <c r="AE1504" s="1">
        <v>1.0</v>
      </c>
      <c r="AF1504" s="1" t="s">
        <v>231</v>
      </c>
      <c r="AG1504" s="1">
        <v>1.0</v>
      </c>
      <c r="AH1504" s="1">
        <v>0.0</v>
      </c>
      <c r="AI1504" s="1">
        <v>0.0</v>
      </c>
      <c r="AJ1504" s="1">
        <v>0.0</v>
      </c>
      <c r="AK1504" s="1">
        <v>0.0</v>
      </c>
      <c r="AL1504" s="1">
        <v>0.0</v>
      </c>
      <c r="AM1504" s="1">
        <v>0.0</v>
      </c>
      <c r="AU1504" s="1">
        <v>1.0</v>
      </c>
      <c r="AV1504" s="1" t="s">
        <v>105</v>
      </c>
      <c r="AW1504" s="1">
        <v>2.0</v>
      </c>
      <c r="AX1504" s="1">
        <v>0.0</v>
      </c>
      <c r="AY1504" s="1">
        <v>2.0</v>
      </c>
      <c r="AZ1504" s="1">
        <v>0.0</v>
      </c>
      <c r="BB1504" s="1">
        <v>-1.0</v>
      </c>
      <c r="BC1504" s="1">
        <v>-1.0</v>
      </c>
      <c r="BD1504" s="1">
        <v>-1.0</v>
      </c>
      <c r="BE1504" s="1">
        <v>-1.0</v>
      </c>
      <c r="BF1504" s="1">
        <v>-1.0</v>
      </c>
      <c r="BG1504" s="1">
        <v>-1.0</v>
      </c>
      <c r="BH1504" s="1">
        <v>-1.0</v>
      </c>
      <c r="BI1504" s="1">
        <v>-1.0</v>
      </c>
      <c r="BJ1504" s="1">
        <v>-1.0</v>
      </c>
      <c r="BK1504" s="1">
        <v>-1.0</v>
      </c>
      <c r="BL1504" s="1">
        <v>-1.0</v>
      </c>
      <c r="BM1504" s="1">
        <v>1.0</v>
      </c>
      <c r="BN1504" s="1">
        <v>1.0</v>
      </c>
      <c r="BO1504" s="1">
        <v>-1.0</v>
      </c>
      <c r="BP1504" s="1">
        <v>-1.0</v>
      </c>
      <c r="BQ1504" s="1">
        <v>-1.0</v>
      </c>
      <c r="BR1504" s="1">
        <v>-1.0</v>
      </c>
      <c r="BS1504" s="1">
        <v>-1.0</v>
      </c>
      <c r="BT1504" s="1">
        <v>1.0</v>
      </c>
      <c r="BU1504" s="1">
        <v>1.0</v>
      </c>
      <c r="BV1504" s="1">
        <v>-1.0</v>
      </c>
      <c r="BW1504" s="1">
        <v>-1.0</v>
      </c>
      <c r="BX1504" s="1">
        <v>-1.0</v>
      </c>
      <c r="BY1504" s="1">
        <v>-1.0</v>
      </c>
      <c r="BZ1504" s="1">
        <v>-1.0</v>
      </c>
      <c r="CA1504" s="1">
        <v>-1.0</v>
      </c>
      <c r="CB1504" s="1">
        <v>-1.0</v>
      </c>
      <c r="CC1504" s="1">
        <v>-1.0</v>
      </c>
      <c r="CD1504" s="1">
        <v>51092.0</v>
      </c>
    </row>
    <row r="1505">
      <c r="A1505" s="1">
        <v>394026.0</v>
      </c>
      <c r="B1505" s="1" t="s">
        <v>8197</v>
      </c>
      <c r="C1505" s="1" t="s">
        <v>8198</v>
      </c>
      <c r="D1505" s="1" t="s">
        <v>8199</v>
      </c>
      <c r="E1505" s="1" t="s">
        <v>85</v>
      </c>
      <c r="H1505" s="1" t="s">
        <v>8200</v>
      </c>
      <c r="I1505" s="1">
        <v>1651591.0</v>
      </c>
      <c r="J1505" s="1">
        <v>40933.0</v>
      </c>
      <c r="K1505" s="1" t="s">
        <v>134</v>
      </c>
      <c r="L1505" s="1">
        <v>1.0</v>
      </c>
      <c r="M1505" s="1">
        <v>1.0</v>
      </c>
      <c r="N1505" s="1">
        <v>2.0</v>
      </c>
      <c r="O1505" s="1">
        <v>0.0</v>
      </c>
      <c r="P1505" s="1" t="s">
        <v>123</v>
      </c>
      <c r="Q1505" s="1" t="s">
        <v>124</v>
      </c>
      <c r="R1505" s="1">
        <v>40.72049</v>
      </c>
      <c r="S1505" s="1">
        <v>-73.95221</v>
      </c>
      <c r="T1505" s="1" t="s">
        <v>144</v>
      </c>
      <c r="U1505" s="1" t="s">
        <v>113</v>
      </c>
      <c r="V1505" s="1">
        <v>2.0</v>
      </c>
      <c r="W1505" s="1">
        <v>1.0</v>
      </c>
      <c r="X1505" s="1">
        <v>1.0</v>
      </c>
      <c r="Y1505" s="1">
        <v>1.0</v>
      </c>
      <c r="Z1505" s="1" t="s">
        <v>93</v>
      </c>
      <c r="AA1505" s="1" t="s">
        <v>8201</v>
      </c>
      <c r="AB1505" s="1">
        <v>90.0</v>
      </c>
      <c r="AC1505" s="1">
        <v>2.0</v>
      </c>
      <c r="AD1505" s="1">
        <v>100.0</v>
      </c>
      <c r="AE1505" s="1">
        <v>2.0</v>
      </c>
      <c r="AF1505" s="1" t="s">
        <v>291</v>
      </c>
      <c r="AG1505" s="1">
        <v>1.0</v>
      </c>
      <c r="AH1505" s="1">
        <v>29.0</v>
      </c>
      <c r="AI1505" s="1">
        <v>59.0</v>
      </c>
      <c r="AJ1505" s="1">
        <v>89.0</v>
      </c>
      <c r="AK1505" s="1">
        <v>89.0</v>
      </c>
      <c r="AL1505" s="1">
        <v>2.0</v>
      </c>
      <c r="AM1505" s="1">
        <v>1.0</v>
      </c>
      <c r="AN1505" s="1">
        <v>100.0</v>
      </c>
      <c r="AO1505" s="1">
        <v>10.0</v>
      </c>
      <c r="AP1505" s="1">
        <v>10.0</v>
      </c>
      <c r="AQ1505" s="1">
        <v>10.0</v>
      </c>
      <c r="AR1505" s="1">
        <v>10.0</v>
      </c>
      <c r="AS1505" s="1">
        <v>10.0</v>
      </c>
      <c r="AT1505" s="1">
        <v>10.0</v>
      </c>
      <c r="AU1505" s="1">
        <v>0.0</v>
      </c>
      <c r="AV1505" s="1" t="s">
        <v>96</v>
      </c>
      <c r="AW1505" s="1">
        <v>2.0</v>
      </c>
      <c r="AX1505" s="1">
        <v>0.0</v>
      </c>
      <c r="AY1505" s="1">
        <v>2.0</v>
      </c>
      <c r="AZ1505" s="1">
        <v>0.0</v>
      </c>
      <c r="BA1505" s="1">
        <v>0.02</v>
      </c>
      <c r="BB1505" s="1">
        <v>-1.0</v>
      </c>
      <c r="BC1505" s="1">
        <v>1.0</v>
      </c>
      <c r="BD1505" s="1">
        <v>-1.0</v>
      </c>
      <c r="BE1505" s="1">
        <v>1.0</v>
      </c>
      <c r="BF1505" s="1">
        <v>1.0</v>
      </c>
      <c r="BG1505" s="1">
        <v>-1.0</v>
      </c>
      <c r="BH1505" s="1">
        <v>-1.0</v>
      </c>
      <c r="BI1505" s="1">
        <v>-1.0</v>
      </c>
      <c r="BJ1505" s="1">
        <v>1.0</v>
      </c>
      <c r="BK1505" s="1">
        <v>-1.0</v>
      </c>
      <c r="BL1505" s="1">
        <v>1.0</v>
      </c>
      <c r="BM1505" s="1">
        <v>1.0</v>
      </c>
      <c r="BN1505" s="1">
        <v>1.0</v>
      </c>
      <c r="BO1505" s="1">
        <v>1.0</v>
      </c>
      <c r="BP1505" s="1">
        <v>-1.0</v>
      </c>
      <c r="BQ1505" s="1">
        <v>1.0</v>
      </c>
      <c r="BR1505" s="1">
        <v>1.0</v>
      </c>
      <c r="BS1505" s="1">
        <v>-1.0</v>
      </c>
      <c r="BT1505" s="1">
        <v>-1.0</v>
      </c>
      <c r="BU1505" s="1">
        <v>1.0</v>
      </c>
      <c r="BV1505" s="1">
        <v>-1.0</v>
      </c>
      <c r="BW1505" s="1">
        <v>1.0</v>
      </c>
      <c r="BX1505" s="1">
        <v>-1.0</v>
      </c>
      <c r="BY1505" s="1">
        <v>-1.0</v>
      </c>
      <c r="BZ1505" s="1">
        <v>-1.0</v>
      </c>
      <c r="CA1505" s="1">
        <v>-1.0</v>
      </c>
      <c r="CB1505" s="1">
        <v>-1.0</v>
      </c>
      <c r="CC1505" s="1">
        <v>-1.0</v>
      </c>
      <c r="CD1505" s="1">
        <v>51099.0</v>
      </c>
    </row>
    <row r="1506">
      <c r="A1506" s="1">
        <v>3332881.0</v>
      </c>
      <c r="B1506" s="1" t="s">
        <v>8202</v>
      </c>
      <c r="C1506" s="1" t="s">
        <v>8203</v>
      </c>
      <c r="D1506" s="1" t="s">
        <v>8204</v>
      </c>
      <c r="E1506" s="1" t="s">
        <v>85</v>
      </c>
      <c r="I1506" s="1">
        <v>1.6826094E7</v>
      </c>
      <c r="J1506" s="1">
        <v>41805.0</v>
      </c>
      <c r="M1506" s="1">
        <v>0.0</v>
      </c>
      <c r="N1506" s="1">
        <v>1.0</v>
      </c>
      <c r="O1506" s="1">
        <v>0.0</v>
      </c>
      <c r="P1506" s="1" t="s">
        <v>89</v>
      </c>
      <c r="Q1506" s="1" t="s">
        <v>1393</v>
      </c>
      <c r="R1506" s="1">
        <v>40.7872799999999</v>
      </c>
      <c r="S1506" s="1">
        <v>-73.94976</v>
      </c>
      <c r="T1506" s="1" t="s">
        <v>91</v>
      </c>
      <c r="U1506" s="1" t="s">
        <v>92</v>
      </c>
      <c r="V1506" s="1">
        <v>2.0</v>
      </c>
      <c r="W1506" s="1">
        <v>1.0</v>
      </c>
      <c r="X1506" s="1">
        <v>1.0</v>
      </c>
      <c r="Y1506" s="1">
        <v>1.0</v>
      </c>
      <c r="Z1506" s="1" t="s">
        <v>93</v>
      </c>
      <c r="AA1506" s="1" t="s">
        <v>8205</v>
      </c>
      <c r="AB1506" s="1">
        <v>100.0</v>
      </c>
      <c r="AC1506" s="1">
        <v>1.0</v>
      </c>
      <c r="AD1506" s="1">
        <v>0.0</v>
      </c>
      <c r="AE1506" s="1">
        <v>3.0</v>
      </c>
      <c r="AF1506" s="1" t="s">
        <v>349</v>
      </c>
      <c r="AG1506" s="1">
        <v>1.0</v>
      </c>
      <c r="AH1506" s="1">
        <v>0.0</v>
      </c>
      <c r="AI1506" s="1">
        <v>0.0</v>
      </c>
      <c r="AJ1506" s="1">
        <v>0.0</v>
      </c>
      <c r="AK1506" s="1">
        <v>0.0</v>
      </c>
      <c r="AL1506" s="1">
        <v>1.0</v>
      </c>
      <c r="AM1506" s="1">
        <v>0.0</v>
      </c>
      <c r="AN1506" s="1">
        <v>100.0</v>
      </c>
      <c r="AO1506" s="1">
        <v>10.0</v>
      </c>
      <c r="AP1506" s="1">
        <v>8.0</v>
      </c>
      <c r="AQ1506" s="1">
        <v>10.0</v>
      </c>
      <c r="AR1506" s="1">
        <v>10.0</v>
      </c>
      <c r="AS1506" s="1">
        <v>8.0</v>
      </c>
      <c r="AT1506" s="1">
        <v>10.0</v>
      </c>
      <c r="AU1506" s="1">
        <v>0.0</v>
      </c>
      <c r="AV1506" s="1" t="s">
        <v>105</v>
      </c>
      <c r="AW1506" s="1">
        <v>1.0</v>
      </c>
      <c r="AX1506" s="1">
        <v>1.0</v>
      </c>
      <c r="AY1506" s="1">
        <v>0.0</v>
      </c>
      <c r="AZ1506" s="1">
        <v>0.0</v>
      </c>
      <c r="BA1506" s="1">
        <v>0.03</v>
      </c>
      <c r="BB1506" s="1">
        <v>-1.0</v>
      </c>
      <c r="BC1506" s="1">
        <v>1.0</v>
      </c>
      <c r="BD1506" s="1">
        <v>-1.0</v>
      </c>
      <c r="BE1506" s="1">
        <v>-1.0</v>
      </c>
      <c r="BF1506" s="1">
        <v>-1.0</v>
      </c>
      <c r="BG1506" s="1">
        <v>-1.0</v>
      </c>
      <c r="BH1506" s="1">
        <v>-1.0</v>
      </c>
      <c r="BI1506" s="1">
        <v>-1.0</v>
      </c>
      <c r="BJ1506" s="1">
        <v>1.0</v>
      </c>
      <c r="BK1506" s="1">
        <v>-1.0</v>
      </c>
      <c r="BL1506" s="1">
        <v>-1.0</v>
      </c>
      <c r="BM1506" s="1">
        <v>-1.0</v>
      </c>
      <c r="BN1506" s="1">
        <v>-1.0</v>
      </c>
      <c r="BO1506" s="1">
        <v>-1.0</v>
      </c>
      <c r="BP1506" s="1">
        <v>1.0</v>
      </c>
      <c r="BQ1506" s="1">
        <v>-1.0</v>
      </c>
      <c r="BR1506" s="1">
        <v>-1.0</v>
      </c>
      <c r="BS1506" s="1">
        <v>-1.0</v>
      </c>
      <c r="BT1506" s="1">
        <v>-1.0</v>
      </c>
      <c r="BU1506" s="1">
        <v>1.0</v>
      </c>
      <c r="BV1506" s="1">
        <v>-1.0</v>
      </c>
      <c r="BW1506" s="1">
        <v>-1.0</v>
      </c>
      <c r="BX1506" s="1">
        <v>-1.0</v>
      </c>
      <c r="BY1506" s="1">
        <v>-1.0</v>
      </c>
      <c r="BZ1506" s="1">
        <v>-1.0</v>
      </c>
      <c r="CA1506" s="1">
        <v>-1.0</v>
      </c>
      <c r="CB1506" s="1">
        <v>-1.0</v>
      </c>
      <c r="CC1506" s="1">
        <v>-1.0</v>
      </c>
      <c r="CD1506" s="1">
        <v>51117.0</v>
      </c>
    </row>
    <row r="1507">
      <c r="A1507" s="1">
        <v>3.3340151E7</v>
      </c>
      <c r="B1507" s="1" t="s">
        <v>8206</v>
      </c>
      <c r="C1507" s="1" t="s">
        <v>8207</v>
      </c>
      <c r="D1507" s="1" t="s">
        <v>8208</v>
      </c>
      <c r="E1507" s="1" t="s">
        <v>85</v>
      </c>
      <c r="I1507" s="1">
        <v>6.3160119E7</v>
      </c>
      <c r="J1507" s="1">
        <v>42444.0</v>
      </c>
      <c r="K1507" s="1" t="s">
        <v>134</v>
      </c>
      <c r="L1507" s="1">
        <v>1.0</v>
      </c>
      <c r="M1507" s="1">
        <v>0.0</v>
      </c>
      <c r="N1507" s="1">
        <v>1.0</v>
      </c>
      <c r="O1507" s="1">
        <v>0.0</v>
      </c>
      <c r="P1507" s="1" t="s">
        <v>89</v>
      </c>
      <c r="Q1507" s="1" t="s">
        <v>613</v>
      </c>
      <c r="R1507" s="1">
        <v>40.81749</v>
      </c>
      <c r="S1507" s="1">
        <v>-73.93875</v>
      </c>
      <c r="T1507" s="1" t="s">
        <v>91</v>
      </c>
      <c r="U1507" s="1" t="s">
        <v>113</v>
      </c>
      <c r="V1507" s="1">
        <v>2.0</v>
      </c>
      <c r="W1507" s="1">
        <v>1.0</v>
      </c>
      <c r="X1507" s="1">
        <v>1.0</v>
      </c>
      <c r="Y1507" s="1">
        <v>1.0</v>
      </c>
      <c r="Z1507" s="1" t="s">
        <v>93</v>
      </c>
      <c r="AA1507" s="1" t="s">
        <v>8209</v>
      </c>
      <c r="AB1507" s="1">
        <v>75.0</v>
      </c>
      <c r="AC1507" s="1">
        <v>1.0</v>
      </c>
      <c r="AD1507" s="1">
        <v>0.0</v>
      </c>
      <c r="AE1507" s="1">
        <v>1.0</v>
      </c>
      <c r="AF1507" s="1" t="s">
        <v>104</v>
      </c>
      <c r="AG1507" s="1">
        <v>1.0</v>
      </c>
      <c r="AH1507" s="1">
        <v>23.0</v>
      </c>
      <c r="AI1507" s="1">
        <v>52.0</v>
      </c>
      <c r="AJ1507" s="1">
        <v>74.0</v>
      </c>
      <c r="AK1507" s="1">
        <v>74.0</v>
      </c>
      <c r="AL1507" s="1">
        <v>13.0</v>
      </c>
      <c r="AM1507" s="1">
        <v>13.0</v>
      </c>
      <c r="AN1507" s="1">
        <v>97.0</v>
      </c>
      <c r="AO1507" s="1">
        <v>10.0</v>
      </c>
      <c r="AP1507" s="1">
        <v>10.0</v>
      </c>
      <c r="AQ1507" s="1">
        <v>10.0</v>
      </c>
      <c r="AR1507" s="1">
        <v>10.0</v>
      </c>
      <c r="AS1507" s="1">
        <v>9.0</v>
      </c>
      <c r="AT1507" s="1">
        <v>9.0</v>
      </c>
      <c r="AU1507" s="1">
        <v>1.0</v>
      </c>
      <c r="AV1507" s="1" t="s">
        <v>105</v>
      </c>
      <c r="AW1507" s="1">
        <v>1.0</v>
      </c>
      <c r="AX1507" s="1">
        <v>0.0</v>
      </c>
      <c r="AY1507" s="1">
        <v>1.0</v>
      </c>
      <c r="AZ1507" s="1">
        <v>0.0</v>
      </c>
      <c r="BA1507" s="1">
        <v>5.27</v>
      </c>
      <c r="BB1507" s="1">
        <v>-1.0</v>
      </c>
      <c r="BC1507" s="1">
        <v>1.0</v>
      </c>
      <c r="BD1507" s="1">
        <v>-1.0</v>
      </c>
      <c r="BE1507" s="1">
        <v>-1.0</v>
      </c>
      <c r="BF1507" s="1">
        <v>-1.0</v>
      </c>
      <c r="BG1507" s="1">
        <v>-1.0</v>
      </c>
      <c r="BH1507" s="1">
        <v>-1.0</v>
      </c>
      <c r="BI1507" s="1">
        <v>-1.0</v>
      </c>
      <c r="BJ1507" s="1">
        <v>-1.0</v>
      </c>
      <c r="BK1507" s="1">
        <v>-1.0</v>
      </c>
      <c r="BL1507" s="1">
        <v>-1.0</v>
      </c>
      <c r="BM1507" s="1">
        <v>-1.0</v>
      </c>
      <c r="BN1507" s="1">
        <v>-1.0</v>
      </c>
      <c r="BO1507" s="1">
        <v>-1.0</v>
      </c>
      <c r="BP1507" s="1">
        <v>-1.0</v>
      </c>
      <c r="BQ1507" s="1">
        <v>-1.0</v>
      </c>
      <c r="BR1507" s="1">
        <v>-1.0</v>
      </c>
      <c r="BS1507" s="1">
        <v>-1.0</v>
      </c>
      <c r="BT1507" s="1">
        <v>-1.0</v>
      </c>
      <c r="BU1507" s="1">
        <v>1.0</v>
      </c>
      <c r="BV1507" s="1">
        <v>-1.0</v>
      </c>
      <c r="BW1507" s="1">
        <v>-1.0</v>
      </c>
      <c r="BX1507" s="1">
        <v>-1.0</v>
      </c>
      <c r="BY1507" s="1">
        <v>-1.0</v>
      </c>
      <c r="BZ1507" s="1">
        <v>1.0</v>
      </c>
      <c r="CA1507" s="1">
        <v>-1.0</v>
      </c>
      <c r="CB1507" s="1">
        <v>-1.0</v>
      </c>
      <c r="CC1507" s="1">
        <v>-1.0</v>
      </c>
      <c r="CD1507" s="1">
        <v>51124.0</v>
      </c>
    </row>
    <row r="1508">
      <c r="A1508" s="1">
        <v>1.7560543E7</v>
      </c>
      <c r="B1508" s="1" t="s">
        <v>8210</v>
      </c>
      <c r="C1508" s="1" t="s">
        <v>8211</v>
      </c>
      <c r="D1508" s="1" t="s">
        <v>8211</v>
      </c>
      <c r="E1508" s="1" t="s">
        <v>85</v>
      </c>
      <c r="I1508" s="1">
        <v>1.17851567E8</v>
      </c>
      <c r="J1508" s="1">
        <v>42789.0</v>
      </c>
      <c r="M1508" s="1">
        <v>0.0</v>
      </c>
      <c r="N1508" s="1">
        <v>1.0</v>
      </c>
      <c r="O1508" s="1">
        <v>1.0</v>
      </c>
      <c r="P1508" s="1" t="s">
        <v>89</v>
      </c>
      <c r="Q1508" s="1" t="s">
        <v>90</v>
      </c>
      <c r="R1508" s="1">
        <v>40.81955</v>
      </c>
      <c r="S1508" s="1">
        <v>-73.9558699999999</v>
      </c>
      <c r="T1508" s="1" t="s">
        <v>91</v>
      </c>
      <c r="U1508" s="1" t="s">
        <v>113</v>
      </c>
      <c r="V1508" s="1">
        <v>2.0</v>
      </c>
      <c r="W1508" s="1">
        <v>1.0</v>
      </c>
      <c r="X1508" s="1">
        <v>1.0</v>
      </c>
      <c r="Y1508" s="1">
        <v>1.0</v>
      </c>
      <c r="Z1508" s="1" t="s">
        <v>93</v>
      </c>
      <c r="AA1508" s="1" t="s">
        <v>8212</v>
      </c>
      <c r="AB1508" s="1">
        <v>51.0</v>
      </c>
      <c r="AC1508" s="1">
        <v>1.0</v>
      </c>
      <c r="AD1508" s="1">
        <v>0.0</v>
      </c>
      <c r="AE1508" s="1">
        <v>1.0</v>
      </c>
      <c r="AF1508" s="1" t="s">
        <v>116</v>
      </c>
      <c r="AG1508" s="1">
        <v>1.0</v>
      </c>
      <c r="AH1508" s="1">
        <v>0.0</v>
      </c>
      <c r="AI1508" s="1">
        <v>0.0</v>
      </c>
      <c r="AJ1508" s="1">
        <v>0.0</v>
      </c>
      <c r="AK1508" s="1">
        <v>0.0</v>
      </c>
      <c r="AL1508" s="1">
        <v>0.0</v>
      </c>
      <c r="AM1508" s="1">
        <v>0.0</v>
      </c>
      <c r="AU1508" s="1">
        <v>0.0</v>
      </c>
      <c r="AV1508" s="1" t="s">
        <v>96</v>
      </c>
      <c r="AW1508" s="1">
        <v>1.0</v>
      </c>
      <c r="AX1508" s="1">
        <v>0.0</v>
      </c>
      <c r="AY1508" s="1">
        <v>1.0</v>
      </c>
      <c r="AZ1508" s="1">
        <v>0.0</v>
      </c>
      <c r="BB1508" s="1">
        <v>-1.0</v>
      </c>
      <c r="BC1508" s="1">
        <v>-1.0</v>
      </c>
      <c r="BD1508" s="1">
        <v>-1.0</v>
      </c>
      <c r="BE1508" s="1">
        <v>-1.0</v>
      </c>
      <c r="BF1508" s="1">
        <v>-1.0</v>
      </c>
      <c r="BG1508" s="1">
        <v>-1.0</v>
      </c>
      <c r="BH1508" s="1">
        <v>-1.0</v>
      </c>
      <c r="BI1508" s="1">
        <v>-1.0</v>
      </c>
      <c r="BJ1508" s="1">
        <v>-1.0</v>
      </c>
      <c r="BK1508" s="1">
        <v>-1.0</v>
      </c>
      <c r="BL1508" s="1">
        <v>-1.0</v>
      </c>
      <c r="BM1508" s="1">
        <v>1.0</v>
      </c>
      <c r="BN1508" s="1">
        <v>1.0</v>
      </c>
      <c r="BO1508" s="1">
        <v>-1.0</v>
      </c>
      <c r="BP1508" s="1">
        <v>1.0</v>
      </c>
      <c r="BQ1508" s="1">
        <v>-1.0</v>
      </c>
      <c r="BR1508" s="1">
        <v>-1.0</v>
      </c>
      <c r="BS1508" s="1">
        <v>-1.0</v>
      </c>
      <c r="BT1508" s="1">
        <v>-1.0</v>
      </c>
      <c r="BU1508" s="1">
        <v>1.0</v>
      </c>
      <c r="BV1508" s="1">
        <v>-1.0</v>
      </c>
      <c r="BW1508" s="1">
        <v>1.0</v>
      </c>
      <c r="BX1508" s="1">
        <v>-1.0</v>
      </c>
      <c r="BY1508" s="1">
        <v>-1.0</v>
      </c>
      <c r="BZ1508" s="1">
        <v>-1.0</v>
      </c>
      <c r="CA1508" s="1">
        <v>1.0</v>
      </c>
      <c r="CB1508" s="1">
        <v>-1.0</v>
      </c>
      <c r="CC1508" s="1">
        <v>-1.0</v>
      </c>
      <c r="CD1508" s="1">
        <v>51138.0</v>
      </c>
    </row>
    <row r="1509">
      <c r="A1509" s="1">
        <v>2.2020827E7</v>
      </c>
      <c r="B1509" s="1" t="s">
        <v>8213</v>
      </c>
      <c r="C1509" s="1" t="s">
        <v>8214</v>
      </c>
      <c r="D1509" s="1" t="s">
        <v>8215</v>
      </c>
      <c r="E1509" s="1" t="s">
        <v>85</v>
      </c>
      <c r="G1509" s="1" t="s">
        <v>8216</v>
      </c>
      <c r="H1509" s="1" t="s">
        <v>8217</v>
      </c>
      <c r="I1509" s="1">
        <v>3.2237865E7</v>
      </c>
      <c r="J1509" s="1">
        <v>42124.0</v>
      </c>
      <c r="K1509" s="1" t="s">
        <v>134</v>
      </c>
      <c r="L1509" s="1">
        <v>1.0</v>
      </c>
      <c r="M1509" s="1">
        <v>1.0</v>
      </c>
      <c r="N1509" s="1">
        <v>2.0</v>
      </c>
      <c r="O1509" s="1">
        <v>1.0</v>
      </c>
      <c r="P1509" s="1" t="s">
        <v>89</v>
      </c>
      <c r="Q1509" s="1" t="s">
        <v>613</v>
      </c>
      <c r="R1509" s="1">
        <v>40.8075599999999</v>
      </c>
      <c r="S1509" s="1">
        <v>-73.94886</v>
      </c>
      <c r="T1509" s="1" t="s">
        <v>289</v>
      </c>
      <c r="U1509" s="1" t="s">
        <v>92</v>
      </c>
      <c r="V1509" s="1">
        <v>3.0</v>
      </c>
      <c r="W1509" s="1">
        <v>1.5</v>
      </c>
      <c r="X1509" s="1">
        <v>2.0</v>
      </c>
      <c r="Y1509" s="1">
        <v>2.0</v>
      </c>
      <c r="Z1509" s="1" t="s">
        <v>93</v>
      </c>
      <c r="AA1509" s="1" t="s">
        <v>8218</v>
      </c>
      <c r="AB1509" s="1">
        <v>150.0</v>
      </c>
      <c r="AC1509" s="1">
        <v>1.0</v>
      </c>
      <c r="AD1509" s="1">
        <v>0.0</v>
      </c>
      <c r="AE1509" s="1">
        <v>4.0</v>
      </c>
      <c r="AF1509" s="1" t="s">
        <v>302</v>
      </c>
      <c r="AG1509" s="1">
        <v>1.0</v>
      </c>
      <c r="AH1509" s="1">
        <v>0.0</v>
      </c>
      <c r="AI1509" s="1">
        <v>0.0</v>
      </c>
      <c r="AJ1509" s="1">
        <v>0.0</v>
      </c>
      <c r="AK1509" s="1">
        <v>0.0</v>
      </c>
      <c r="AL1509" s="1">
        <v>4.0</v>
      </c>
      <c r="AM1509" s="1">
        <v>3.0</v>
      </c>
      <c r="AN1509" s="1">
        <v>100.0</v>
      </c>
      <c r="AO1509" s="1">
        <v>10.0</v>
      </c>
      <c r="AP1509" s="1">
        <v>10.0</v>
      </c>
      <c r="AQ1509" s="1">
        <v>10.0</v>
      </c>
      <c r="AR1509" s="1">
        <v>10.0</v>
      </c>
      <c r="AS1509" s="1">
        <v>10.0</v>
      </c>
      <c r="AT1509" s="1">
        <v>10.0</v>
      </c>
      <c r="AU1509" s="1">
        <v>1.0</v>
      </c>
      <c r="AV1509" s="1" t="s">
        <v>117</v>
      </c>
      <c r="AW1509" s="1">
        <v>1.0</v>
      </c>
      <c r="AX1509" s="1">
        <v>1.0</v>
      </c>
      <c r="AY1509" s="1">
        <v>0.0</v>
      </c>
      <c r="AZ1509" s="1">
        <v>0.0</v>
      </c>
      <c r="BA1509" s="1">
        <v>0.21</v>
      </c>
      <c r="BB1509" s="1">
        <v>-1.0</v>
      </c>
      <c r="BC1509" s="1">
        <v>1.0</v>
      </c>
      <c r="BD1509" s="1">
        <v>-1.0</v>
      </c>
      <c r="BE1509" s="1">
        <v>-1.0</v>
      </c>
      <c r="BF1509" s="1">
        <v>-1.0</v>
      </c>
      <c r="BG1509" s="1">
        <v>-1.0</v>
      </c>
      <c r="BH1509" s="1">
        <v>-1.0</v>
      </c>
      <c r="BI1509" s="1">
        <v>1.0</v>
      </c>
      <c r="BJ1509" s="1">
        <v>1.0</v>
      </c>
      <c r="BK1509" s="1">
        <v>-1.0</v>
      </c>
      <c r="BL1509" s="1">
        <v>-1.0</v>
      </c>
      <c r="BM1509" s="1">
        <v>1.0</v>
      </c>
      <c r="BN1509" s="1">
        <v>-1.0</v>
      </c>
      <c r="BO1509" s="1">
        <v>-1.0</v>
      </c>
      <c r="BP1509" s="1">
        <v>1.0</v>
      </c>
      <c r="BQ1509" s="1">
        <v>-1.0</v>
      </c>
      <c r="BR1509" s="1">
        <v>-1.0</v>
      </c>
      <c r="BS1509" s="1">
        <v>1.0</v>
      </c>
      <c r="BT1509" s="1">
        <v>-1.0</v>
      </c>
      <c r="BU1509" s="1">
        <v>1.0</v>
      </c>
      <c r="BV1509" s="1">
        <v>-1.0</v>
      </c>
      <c r="BW1509" s="1">
        <v>-1.0</v>
      </c>
      <c r="BX1509" s="1">
        <v>-1.0</v>
      </c>
      <c r="BY1509" s="1">
        <v>-1.0</v>
      </c>
      <c r="BZ1509" s="1">
        <v>-1.0</v>
      </c>
      <c r="CA1509" s="1">
        <v>-1.0</v>
      </c>
      <c r="CB1509" s="1">
        <v>-1.0</v>
      </c>
      <c r="CC1509" s="1">
        <v>-1.0</v>
      </c>
      <c r="CD1509" s="1">
        <v>51139.0</v>
      </c>
    </row>
    <row r="1510">
      <c r="A1510" s="1">
        <v>1.4928864E7</v>
      </c>
      <c r="B1510" s="1" t="s">
        <v>8219</v>
      </c>
      <c r="C1510" s="1" t="s">
        <v>8220</v>
      </c>
      <c r="D1510" s="1" t="s">
        <v>8220</v>
      </c>
      <c r="E1510" s="1" t="s">
        <v>85</v>
      </c>
      <c r="I1510" s="1">
        <v>8.0957172E7</v>
      </c>
      <c r="J1510" s="1">
        <v>42551.0</v>
      </c>
      <c r="M1510" s="1">
        <v>0.0</v>
      </c>
      <c r="N1510" s="1">
        <v>1.0</v>
      </c>
      <c r="O1510" s="1">
        <v>1.0</v>
      </c>
      <c r="P1510" s="1" t="s">
        <v>89</v>
      </c>
      <c r="Q1510" s="1" t="s">
        <v>90</v>
      </c>
      <c r="R1510" s="1">
        <v>40.8460599999999</v>
      </c>
      <c r="S1510" s="1">
        <v>-73.93325</v>
      </c>
      <c r="T1510" s="1" t="s">
        <v>91</v>
      </c>
      <c r="U1510" s="1" t="s">
        <v>113</v>
      </c>
      <c r="V1510" s="1">
        <v>1.0</v>
      </c>
      <c r="W1510" s="1">
        <v>1.0</v>
      </c>
      <c r="X1510" s="1">
        <v>1.0</v>
      </c>
      <c r="Y1510" s="1">
        <v>1.0</v>
      </c>
      <c r="Z1510" s="1" t="s">
        <v>93</v>
      </c>
      <c r="AA1510" s="1" t="s">
        <v>8221</v>
      </c>
      <c r="AB1510" s="1">
        <v>129.0</v>
      </c>
      <c r="AC1510" s="1">
        <v>1.0</v>
      </c>
      <c r="AD1510" s="1">
        <v>89.0</v>
      </c>
      <c r="AE1510" s="1">
        <v>5.0</v>
      </c>
      <c r="AF1510" s="1" t="s">
        <v>597</v>
      </c>
      <c r="AG1510" s="1">
        <v>1.0</v>
      </c>
      <c r="AH1510" s="1">
        <v>30.0</v>
      </c>
      <c r="AI1510" s="1">
        <v>60.0</v>
      </c>
      <c r="AJ1510" s="1">
        <v>90.0</v>
      </c>
      <c r="AK1510" s="1">
        <v>365.0</v>
      </c>
      <c r="AL1510" s="1">
        <v>0.0</v>
      </c>
      <c r="AM1510" s="1">
        <v>0.0</v>
      </c>
      <c r="AU1510" s="1">
        <v>1.0</v>
      </c>
      <c r="AV1510" s="1" t="s">
        <v>105</v>
      </c>
      <c r="AW1510" s="1">
        <v>1.0</v>
      </c>
      <c r="AX1510" s="1">
        <v>0.0</v>
      </c>
      <c r="AY1510" s="1">
        <v>1.0</v>
      </c>
      <c r="AZ1510" s="1">
        <v>0.0</v>
      </c>
      <c r="BB1510" s="1">
        <v>-1.0</v>
      </c>
      <c r="BC1510" s="1">
        <v>1.0</v>
      </c>
      <c r="BD1510" s="1">
        <v>-1.0</v>
      </c>
      <c r="BE1510" s="1">
        <v>-1.0</v>
      </c>
      <c r="BF1510" s="1">
        <v>-1.0</v>
      </c>
      <c r="BG1510" s="1">
        <v>-1.0</v>
      </c>
      <c r="BH1510" s="1">
        <v>-1.0</v>
      </c>
      <c r="BI1510" s="1">
        <v>-1.0</v>
      </c>
      <c r="BJ1510" s="1">
        <v>1.0</v>
      </c>
      <c r="BK1510" s="1">
        <v>-1.0</v>
      </c>
      <c r="BL1510" s="1">
        <v>-1.0</v>
      </c>
      <c r="BM1510" s="1">
        <v>1.0</v>
      </c>
      <c r="BN1510" s="1">
        <v>1.0</v>
      </c>
      <c r="BO1510" s="1">
        <v>-1.0</v>
      </c>
      <c r="BP1510" s="1">
        <v>-1.0</v>
      </c>
      <c r="BQ1510" s="1">
        <v>1.0</v>
      </c>
      <c r="BR1510" s="1">
        <v>-1.0</v>
      </c>
      <c r="BS1510" s="1">
        <v>-1.0</v>
      </c>
      <c r="BT1510" s="1">
        <v>-1.0</v>
      </c>
      <c r="BU1510" s="1">
        <v>1.0</v>
      </c>
      <c r="BV1510" s="1">
        <v>-1.0</v>
      </c>
      <c r="BW1510" s="1">
        <v>-1.0</v>
      </c>
      <c r="BX1510" s="1">
        <v>-1.0</v>
      </c>
      <c r="BY1510" s="1">
        <v>-1.0</v>
      </c>
      <c r="BZ1510" s="1">
        <v>-1.0</v>
      </c>
      <c r="CA1510" s="1">
        <v>-1.0</v>
      </c>
      <c r="CB1510" s="1">
        <v>-1.0</v>
      </c>
      <c r="CC1510" s="1">
        <v>-1.0</v>
      </c>
      <c r="CD1510" s="1">
        <v>51179.0</v>
      </c>
    </row>
    <row r="1511">
      <c r="A1511" s="1">
        <v>2.9362785E7</v>
      </c>
      <c r="B1511" s="1" t="s">
        <v>8222</v>
      </c>
      <c r="C1511" s="1" t="s">
        <v>8223</v>
      </c>
      <c r="D1511" s="1" t="s">
        <v>8224</v>
      </c>
      <c r="E1511" s="1" t="s">
        <v>85</v>
      </c>
      <c r="F1511" s="1" t="s">
        <v>8225</v>
      </c>
      <c r="G1511" s="1" t="s">
        <v>8226</v>
      </c>
      <c r="I1511" s="1">
        <v>1.93353343E8</v>
      </c>
      <c r="J1511" s="1">
        <v>43255.0</v>
      </c>
      <c r="K1511" s="1" t="s">
        <v>134</v>
      </c>
      <c r="L1511" s="1">
        <v>1.0</v>
      </c>
      <c r="M1511" s="1">
        <v>0.0</v>
      </c>
      <c r="N1511" s="1">
        <v>1.0</v>
      </c>
      <c r="O1511" s="1">
        <v>0.0</v>
      </c>
      <c r="P1511" s="1" t="s">
        <v>123</v>
      </c>
      <c r="Q1511" s="1" t="s">
        <v>124</v>
      </c>
      <c r="R1511" s="1">
        <v>40.68677</v>
      </c>
      <c r="S1511" s="1">
        <v>-73.91571</v>
      </c>
      <c r="T1511" s="1" t="s">
        <v>91</v>
      </c>
      <c r="U1511" s="1" t="s">
        <v>113</v>
      </c>
      <c r="V1511" s="1">
        <v>2.0</v>
      </c>
      <c r="W1511" s="1">
        <v>1.0</v>
      </c>
      <c r="X1511" s="1">
        <v>1.0</v>
      </c>
      <c r="Y1511" s="1">
        <v>2.0</v>
      </c>
      <c r="Z1511" s="1" t="s">
        <v>93</v>
      </c>
      <c r="AA1511" s="1" t="s">
        <v>8227</v>
      </c>
      <c r="AB1511" s="1">
        <v>84.0</v>
      </c>
      <c r="AC1511" s="1">
        <v>1.0</v>
      </c>
      <c r="AD1511" s="1">
        <v>0.0</v>
      </c>
      <c r="AE1511" s="1">
        <v>1.0</v>
      </c>
      <c r="AF1511" s="1" t="s">
        <v>313</v>
      </c>
      <c r="AG1511" s="1">
        <v>1.0</v>
      </c>
      <c r="AH1511" s="1">
        <v>0.0</v>
      </c>
      <c r="AI1511" s="1">
        <v>2.0</v>
      </c>
      <c r="AJ1511" s="1">
        <v>31.0</v>
      </c>
      <c r="AK1511" s="1">
        <v>31.0</v>
      </c>
      <c r="AL1511" s="1">
        <v>8.0</v>
      </c>
      <c r="AM1511" s="1">
        <v>8.0</v>
      </c>
      <c r="AN1511" s="1">
        <v>95.0</v>
      </c>
      <c r="AO1511" s="1">
        <v>10.0</v>
      </c>
      <c r="AP1511" s="1">
        <v>9.0</v>
      </c>
      <c r="AQ1511" s="1">
        <v>9.0</v>
      </c>
      <c r="AR1511" s="1">
        <v>10.0</v>
      </c>
      <c r="AS1511" s="1">
        <v>10.0</v>
      </c>
      <c r="AT1511" s="1">
        <v>10.0</v>
      </c>
      <c r="AU1511" s="1">
        <v>1.0</v>
      </c>
      <c r="AV1511" s="1" t="s">
        <v>96</v>
      </c>
      <c r="AW1511" s="1">
        <v>1.0</v>
      </c>
      <c r="AX1511" s="1">
        <v>0.0</v>
      </c>
      <c r="AY1511" s="1">
        <v>1.0</v>
      </c>
      <c r="AZ1511" s="1">
        <v>0.0</v>
      </c>
      <c r="BA1511" s="1">
        <v>0.94</v>
      </c>
      <c r="BB1511" s="1">
        <v>-1.0</v>
      </c>
      <c r="BC1511" s="1">
        <v>1.0</v>
      </c>
      <c r="BD1511" s="1">
        <v>-1.0</v>
      </c>
      <c r="BE1511" s="1">
        <v>-1.0</v>
      </c>
      <c r="BF1511" s="1">
        <v>1.0</v>
      </c>
      <c r="BG1511" s="1">
        <v>-1.0</v>
      </c>
      <c r="BH1511" s="1">
        <v>1.0</v>
      </c>
      <c r="BI1511" s="1">
        <v>-1.0</v>
      </c>
      <c r="BJ1511" s="1">
        <v>1.0</v>
      </c>
      <c r="BK1511" s="1">
        <v>1.0</v>
      </c>
      <c r="BL1511" s="1">
        <v>1.0</v>
      </c>
      <c r="BM1511" s="1">
        <v>1.0</v>
      </c>
      <c r="BN1511" s="1">
        <v>-1.0</v>
      </c>
      <c r="BO1511" s="1">
        <v>-1.0</v>
      </c>
      <c r="BP1511" s="1">
        <v>-1.0</v>
      </c>
      <c r="BQ1511" s="1">
        <v>1.0</v>
      </c>
      <c r="BR1511" s="1">
        <v>-1.0</v>
      </c>
      <c r="BS1511" s="1">
        <v>1.0</v>
      </c>
      <c r="BT1511" s="1">
        <v>-1.0</v>
      </c>
      <c r="BU1511" s="1">
        <v>1.0</v>
      </c>
      <c r="BV1511" s="1">
        <v>-1.0</v>
      </c>
      <c r="BW1511" s="1">
        <v>-1.0</v>
      </c>
      <c r="BX1511" s="1">
        <v>-1.0</v>
      </c>
      <c r="BY1511" s="1">
        <v>-1.0</v>
      </c>
      <c r="BZ1511" s="1">
        <v>-1.0</v>
      </c>
      <c r="CA1511" s="1">
        <v>-1.0</v>
      </c>
      <c r="CB1511" s="1">
        <v>-1.0</v>
      </c>
      <c r="CC1511" s="1">
        <v>-1.0</v>
      </c>
      <c r="CD1511" s="1">
        <v>51222.0</v>
      </c>
    </row>
    <row r="1512">
      <c r="A1512" s="1">
        <v>1.5090815E7</v>
      </c>
      <c r="B1512" s="1" t="s">
        <v>8228</v>
      </c>
      <c r="C1512" s="1" t="s">
        <v>8229</v>
      </c>
      <c r="D1512" s="1" t="s">
        <v>8230</v>
      </c>
      <c r="E1512" s="1" t="s">
        <v>85</v>
      </c>
      <c r="F1512" s="1" t="s">
        <v>8231</v>
      </c>
      <c r="G1512" s="1" t="s">
        <v>8232</v>
      </c>
      <c r="H1512" s="1" t="s">
        <v>8233</v>
      </c>
      <c r="I1512" s="1">
        <v>8.9873907E7</v>
      </c>
      <c r="J1512" s="1">
        <v>42596.0</v>
      </c>
      <c r="K1512" s="1" t="s">
        <v>272</v>
      </c>
      <c r="L1512" s="1">
        <v>1.0</v>
      </c>
      <c r="M1512" s="1">
        <v>0.0</v>
      </c>
      <c r="N1512" s="1">
        <v>1.0</v>
      </c>
      <c r="O1512" s="1">
        <v>1.0</v>
      </c>
      <c r="P1512" s="1" t="s">
        <v>8234</v>
      </c>
      <c r="Q1512" s="1" t="s">
        <v>2465</v>
      </c>
      <c r="R1512" s="1">
        <v>40.68004</v>
      </c>
      <c r="S1512" s="1">
        <v>-73.88709</v>
      </c>
      <c r="T1512" s="1" t="s">
        <v>150</v>
      </c>
      <c r="U1512" s="1" t="s">
        <v>113</v>
      </c>
      <c r="V1512" s="1">
        <v>2.0</v>
      </c>
      <c r="W1512" s="1">
        <v>1.0</v>
      </c>
      <c r="X1512" s="1">
        <v>1.0</v>
      </c>
      <c r="Y1512" s="1">
        <v>1.0</v>
      </c>
      <c r="Z1512" s="1" t="s">
        <v>93</v>
      </c>
      <c r="AA1512" s="1" t="s">
        <v>8235</v>
      </c>
      <c r="AB1512" s="1">
        <v>51.0</v>
      </c>
      <c r="AC1512" s="1">
        <v>2.0</v>
      </c>
      <c r="AD1512" s="1">
        <v>5.0</v>
      </c>
      <c r="AE1512" s="1">
        <v>3.0</v>
      </c>
      <c r="AF1512" s="1" t="s">
        <v>179</v>
      </c>
      <c r="AG1512" s="1">
        <v>1.0</v>
      </c>
      <c r="AH1512" s="1">
        <v>0.0</v>
      </c>
      <c r="AI1512" s="1">
        <v>12.0</v>
      </c>
      <c r="AJ1512" s="1">
        <v>42.0</v>
      </c>
      <c r="AK1512" s="1">
        <v>317.0</v>
      </c>
      <c r="AL1512" s="1">
        <v>0.0</v>
      </c>
      <c r="AM1512" s="1">
        <v>0.0</v>
      </c>
      <c r="AU1512" s="1">
        <v>1.0</v>
      </c>
      <c r="AV1512" s="1" t="s">
        <v>96</v>
      </c>
      <c r="AW1512" s="1">
        <v>1.0</v>
      </c>
      <c r="AX1512" s="1">
        <v>0.0</v>
      </c>
      <c r="AY1512" s="1">
        <v>1.0</v>
      </c>
      <c r="AZ1512" s="1">
        <v>0.0</v>
      </c>
      <c r="BB1512" s="1">
        <v>-1.0</v>
      </c>
      <c r="BC1512" s="1">
        <v>1.0</v>
      </c>
      <c r="BD1512" s="1">
        <v>-1.0</v>
      </c>
      <c r="BE1512" s="1">
        <v>-1.0</v>
      </c>
      <c r="BF1512" s="1">
        <v>-1.0</v>
      </c>
      <c r="BG1512" s="1">
        <v>-1.0</v>
      </c>
      <c r="BH1512" s="1">
        <v>-1.0</v>
      </c>
      <c r="BI1512" s="1">
        <v>1.0</v>
      </c>
      <c r="BJ1512" s="1">
        <v>1.0</v>
      </c>
      <c r="BK1512" s="1">
        <v>-1.0</v>
      </c>
      <c r="BL1512" s="1">
        <v>-1.0</v>
      </c>
      <c r="BM1512" s="1">
        <v>-1.0</v>
      </c>
      <c r="BN1512" s="1">
        <v>-1.0</v>
      </c>
      <c r="BO1512" s="1">
        <v>1.0</v>
      </c>
      <c r="BP1512" s="1">
        <v>-1.0</v>
      </c>
      <c r="BQ1512" s="1">
        <v>1.0</v>
      </c>
      <c r="BR1512" s="1">
        <v>-1.0</v>
      </c>
      <c r="BS1512" s="1">
        <v>1.0</v>
      </c>
      <c r="BT1512" s="1">
        <v>-1.0</v>
      </c>
      <c r="BU1512" s="1">
        <v>1.0</v>
      </c>
      <c r="BV1512" s="1">
        <v>1.0</v>
      </c>
      <c r="BW1512" s="1">
        <v>-1.0</v>
      </c>
      <c r="BX1512" s="1">
        <v>1.0</v>
      </c>
      <c r="BY1512" s="1">
        <v>-1.0</v>
      </c>
      <c r="BZ1512" s="1">
        <v>-1.0</v>
      </c>
      <c r="CA1512" s="1">
        <v>-1.0</v>
      </c>
      <c r="CB1512" s="1">
        <v>1.0</v>
      </c>
      <c r="CC1512" s="1">
        <v>-1.0</v>
      </c>
      <c r="CD1512" s="1">
        <v>51223.0</v>
      </c>
    </row>
    <row r="1513">
      <c r="A1513" s="1">
        <v>1.0938544E7</v>
      </c>
      <c r="B1513" s="1" t="s">
        <v>8236</v>
      </c>
      <c r="C1513" s="1" t="s">
        <v>8237</v>
      </c>
      <c r="D1513" s="1" t="s">
        <v>8238</v>
      </c>
      <c r="E1513" s="1" t="s">
        <v>85</v>
      </c>
      <c r="G1513" s="1" t="s">
        <v>8239</v>
      </c>
      <c r="H1513" s="1" t="s">
        <v>8240</v>
      </c>
      <c r="I1513" s="1">
        <v>1.0583598E7</v>
      </c>
      <c r="J1513" s="1">
        <v>41620.0</v>
      </c>
      <c r="M1513" s="1">
        <v>0.0</v>
      </c>
      <c r="N1513" s="1">
        <v>1.0</v>
      </c>
      <c r="O1513" s="1">
        <v>1.0</v>
      </c>
      <c r="P1513" s="1" t="s">
        <v>123</v>
      </c>
      <c r="Q1513" s="1" t="s">
        <v>124</v>
      </c>
      <c r="R1513" s="1">
        <v>40.66324</v>
      </c>
      <c r="S1513" s="1">
        <v>-73.95963</v>
      </c>
      <c r="T1513" s="1" t="s">
        <v>91</v>
      </c>
      <c r="U1513" s="1" t="s">
        <v>113</v>
      </c>
      <c r="V1513" s="1">
        <v>2.0</v>
      </c>
      <c r="W1513" s="1">
        <v>1.0</v>
      </c>
      <c r="X1513" s="1">
        <v>1.0</v>
      </c>
      <c r="Y1513" s="1">
        <v>1.0</v>
      </c>
      <c r="Z1513" s="1" t="s">
        <v>93</v>
      </c>
      <c r="AA1513" s="1" t="s">
        <v>8241</v>
      </c>
      <c r="AB1513" s="1">
        <v>40.0</v>
      </c>
      <c r="AC1513" s="1">
        <v>1.0</v>
      </c>
      <c r="AD1513" s="1">
        <v>0.0</v>
      </c>
      <c r="AE1513" s="1">
        <v>2.0</v>
      </c>
      <c r="AF1513" s="1" t="s">
        <v>1779</v>
      </c>
      <c r="AG1513" s="1">
        <v>1.0</v>
      </c>
      <c r="AH1513" s="1">
        <v>0.0</v>
      </c>
      <c r="AI1513" s="1">
        <v>0.0</v>
      </c>
      <c r="AJ1513" s="1">
        <v>0.0</v>
      </c>
      <c r="AK1513" s="1">
        <v>0.0</v>
      </c>
      <c r="AL1513" s="1">
        <v>9.0</v>
      </c>
      <c r="AM1513" s="1">
        <v>0.0</v>
      </c>
      <c r="AN1513" s="1">
        <v>98.0</v>
      </c>
      <c r="AO1513" s="1">
        <v>10.0</v>
      </c>
      <c r="AP1513" s="1">
        <v>10.0</v>
      </c>
      <c r="AQ1513" s="1">
        <v>10.0</v>
      </c>
      <c r="AR1513" s="1">
        <v>10.0</v>
      </c>
      <c r="AS1513" s="1">
        <v>9.0</v>
      </c>
      <c r="AT1513" s="1">
        <v>10.0</v>
      </c>
      <c r="AU1513" s="1">
        <v>0.0</v>
      </c>
      <c r="AV1513" s="1" t="s">
        <v>105</v>
      </c>
      <c r="AW1513" s="1">
        <v>1.0</v>
      </c>
      <c r="AX1513" s="1">
        <v>0.0</v>
      </c>
      <c r="AY1513" s="1">
        <v>1.0</v>
      </c>
      <c r="AZ1513" s="1">
        <v>0.0</v>
      </c>
      <c r="BA1513" s="1">
        <v>0.22</v>
      </c>
      <c r="BB1513" s="1">
        <v>-1.0</v>
      </c>
      <c r="BC1513" s="1">
        <v>1.0</v>
      </c>
      <c r="BD1513" s="1">
        <v>-1.0</v>
      </c>
      <c r="BE1513" s="1">
        <v>-1.0</v>
      </c>
      <c r="BF1513" s="1">
        <v>-1.0</v>
      </c>
      <c r="BG1513" s="1">
        <v>-1.0</v>
      </c>
      <c r="BH1513" s="1">
        <v>-1.0</v>
      </c>
      <c r="BI1513" s="1">
        <v>-1.0</v>
      </c>
      <c r="BJ1513" s="1">
        <v>-1.0</v>
      </c>
      <c r="BK1513" s="1">
        <v>-1.0</v>
      </c>
      <c r="BL1513" s="1">
        <v>-1.0</v>
      </c>
      <c r="BM1513" s="1">
        <v>-1.0</v>
      </c>
      <c r="BN1513" s="1">
        <v>1.0</v>
      </c>
      <c r="BO1513" s="1">
        <v>-1.0</v>
      </c>
      <c r="BP1513" s="1">
        <v>-1.0</v>
      </c>
      <c r="BQ1513" s="1">
        <v>-1.0</v>
      </c>
      <c r="BR1513" s="1">
        <v>-1.0</v>
      </c>
      <c r="BS1513" s="1">
        <v>-1.0</v>
      </c>
      <c r="BT1513" s="1">
        <v>-1.0</v>
      </c>
      <c r="BU1513" s="1">
        <v>1.0</v>
      </c>
      <c r="BV1513" s="1">
        <v>-1.0</v>
      </c>
      <c r="BW1513" s="1">
        <v>-1.0</v>
      </c>
      <c r="BX1513" s="1">
        <v>-1.0</v>
      </c>
      <c r="BY1513" s="1">
        <v>-1.0</v>
      </c>
      <c r="BZ1513" s="1">
        <v>-1.0</v>
      </c>
      <c r="CA1513" s="1">
        <v>-1.0</v>
      </c>
      <c r="CB1513" s="1">
        <v>-1.0</v>
      </c>
      <c r="CC1513" s="1">
        <v>-1.0</v>
      </c>
      <c r="CD1513" s="1">
        <v>51230.0</v>
      </c>
    </row>
    <row r="1514">
      <c r="A1514" s="1">
        <v>2.5369155E7</v>
      </c>
      <c r="B1514" s="1" t="s">
        <v>8242</v>
      </c>
      <c r="C1514" s="1" t="s">
        <v>8243</v>
      </c>
      <c r="D1514" s="1" t="s">
        <v>8244</v>
      </c>
      <c r="E1514" s="1" t="s">
        <v>85</v>
      </c>
      <c r="I1514" s="1">
        <v>1.135319E7</v>
      </c>
      <c r="J1514" s="1">
        <v>41655.0</v>
      </c>
      <c r="K1514" s="1" t="s">
        <v>134</v>
      </c>
      <c r="L1514" s="1">
        <v>1.0</v>
      </c>
      <c r="M1514" s="1">
        <v>0.0</v>
      </c>
      <c r="N1514" s="1">
        <v>1.0</v>
      </c>
      <c r="O1514" s="1">
        <v>1.0</v>
      </c>
      <c r="P1514" s="1" t="s">
        <v>123</v>
      </c>
      <c r="Q1514" s="1" t="s">
        <v>954</v>
      </c>
      <c r="R1514" s="1">
        <v>40.69015</v>
      </c>
      <c r="S1514" s="1">
        <v>-73.99098</v>
      </c>
      <c r="T1514" s="1" t="s">
        <v>91</v>
      </c>
      <c r="U1514" s="1" t="s">
        <v>92</v>
      </c>
      <c r="V1514" s="1">
        <v>3.0</v>
      </c>
      <c r="W1514" s="1">
        <v>1.0</v>
      </c>
      <c r="X1514" s="1">
        <v>1.0</v>
      </c>
      <c r="Y1514" s="1">
        <v>2.0</v>
      </c>
      <c r="Z1514" s="1" t="s">
        <v>93</v>
      </c>
      <c r="AA1514" s="1" t="s">
        <v>8245</v>
      </c>
      <c r="AB1514" s="1">
        <v>140.0</v>
      </c>
      <c r="AC1514" s="1">
        <v>1.0</v>
      </c>
      <c r="AD1514" s="1">
        <v>0.0</v>
      </c>
      <c r="AE1514" s="1">
        <v>3.0</v>
      </c>
      <c r="AF1514" s="1" t="s">
        <v>127</v>
      </c>
      <c r="AG1514" s="1">
        <v>1.0</v>
      </c>
      <c r="AH1514" s="1">
        <v>5.0</v>
      </c>
      <c r="AI1514" s="1">
        <v>5.0</v>
      </c>
      <c r="AJ1514" s="1">
        <v>5.0</v>
      </c>
      <c r="AK1514" s="1">
        <v>5.0</v>
      </c>
      <c r="AL1514" s="1">
        <v>4.0</v>
      </c>
      <c r="AM1514" s="1">
        <v>4.0</v>
      </c>
      <c r="AN1514" s="1">
        <v>93.0</v>
      </c>
      <c r="AO1514" s="1">
        <v>10.0</v>
      </c>
      <c r="AP1514" s="1">
        <v>7.0</v>
      </c>
      <c r="AQ1514" s="1">
        <v>10.0</v>
      </c>
      <c r="AR1514" s="1">
        <v>10.0</v>
      </c>
      <c r="AS1514" s="1">
        <v>10.0</v>
      </c>
      <c r="AT1514" s="1">
        <v>9.0</v>
      </c>
      <c r="AU1514" s="1">
        <v>0.0</v>
      </c>
      <c r="AV1514" s="1" t="s">
        <v>105</v>
      </c>
      <c r="AW1514" s="1">
        <v>1.0</v>
      </c>
      <c r="AX1514" s="1">
        <v>1.0</v>
      </c>
      <c r="AY1514" s="1">
        <v>0.0</v>
      </c>
      <c r="AZ1514" s="1">
        <v>0.0</v>
      </c>
      <c r="BA1514" s="1">
        <v>0.34</v>
      </c>
      <c r="BB1514" s="1">
        <v>-1.0</v>
      </c>
      <c r="BC1514" s="1">
        <v>1.0</v>
      </c>
      <c r="BD1514" s="1">
        <v>-1.0</v>
      </c>
      <c r="BE1514" s="1">
        <v>-1.0</v>
      </c>
      <c r="BF1514" s="1">
        <v>-1.0</v>
      </c>
      <c r="BG1514" s="1">
        <v>-1.0</v>
      </c>
      <c r="BH1514" s="1">
        <v>1.0</v>
      </c>
      <c r="BI1514" s="1">
        <v>-1.0</v>
      </c>
      <c r="BJ1514" s="1">
        <v>1.0</v>
      </c>
      <c r="BK1514" s="1">
        <v>1.0</v>
      </c>
      <c r="BL1514" s="1">
        <v>1.0</v>
      </c>
      <c r="BM1514" s="1">
        <v>-1.0</v>
      </c>
      <c r="BN1514" s="1">
        <v>-1.0</v>
      </c>
      <c r="BO1514" s="1">
        <v>-1.0</v>
      </c>
      <c r="BP1514" s="1">
        <v>1.0</v>
      </c>
      <c r="BQ1514" s="1">
        <v>1.0</v>
      </c>
      <c r="BR1514" s="1">
        <v>-1.0</v>
      </c>
      <c r="BS1514" s="1">
        <v>-1.0</v>
      </c>
      <c r="BT1514" s="1">
        <v>-1.0</v>
      </c>
      <c r="BU1514" s="1">
        <v>1.0</v>
      </c>
      <c r="BV1514" s="1">
        <v>-1.0</v>
      </c>
      <c r="BW1514" s="1">
        <v>-1.0</v>
      </c>
      <c r="BX1514" s="1">
        <v>-1.0</v>
      </c>
      <c r="BY1514" s="1">
        <v>-1.0</v>
      </c>
      <c r="BZ1514" s="1">
        <v>1.0</v>
      </c>
      <c r="CA1514" s="1">
        <v>-1.0</v>
      </c>
      <c r="CB1514" s="1">
        <v>-1.0</v>
      </c>
      <c r="CC1514" s="1">
        <v>-1.0</v>
      </c>
      <c r="CD1514" s="1">
        <v>51253.0</v>
      </c>
    </row>
    <row r="1515">
      <c r="A1515" s="1">
        <v>2.3606468E7</v>
      </c>
      <c r="B1515" s="1" t="s">
        <v>8246</v>
      </c>
      <c r="C1515" s="1" t="s">
        <v>8247</v>
      </c>
      <c r="D1515" s="1" t="s">
        <v>8248</v>
      </c>
      <c r="E1515" s="1" t="s">
        <v>85</v>
      </c>
      <c r="F1515" s="1" t="s">
        <v>8249</v>
      </c>
      <c r="G1515" s="1" t="s">
        <v>8250</v>
      </c>
      <c r="I1515" s="1">
        <v>335046.0</v>
      </c>
      <c r="J1515" s="1">
        <v>40547.0</v>
      </c>
      <c r="K1515" s="1" t="s">
        <v>88</v>
      </c>
      <c r="L1515" s="1">
        <v>1.0</v>
      </c>
      <c r="M1515" s="1">
        <v>0.0</v>
      </c>
      <c r="N1515" s="1">
        <v>4.0</v>
      </c>
      <c r="O1515" s="1">
        <v>0.0</v>
      </c>
      <c r="P1515" s="1" t="s">
        <v>89</v>
      </c>
      <c r="Q1515" s="1" t="s">
        <v>90</v>
      </c>
      <c r="R1515" s="1">
        <v>40.71374</v>
      </c>
      <c r="S1515" s="1">
        <v>-73.98907</v>
      </c>
      <c r="T1515" s="1" t="s">
        <v>91</v>
      </c>
      <c r="U1515" s="1" t="s">
        <v>113</v>
      </c>
      <c r="V1515" s="1">
        <v>1.0</v>
      </c>
      <c r="W1515" s="1">
        <v>2.0</v>
      </c>
      <c r="X1515" s="1">
        <v>2.0</v>
      </c>
      <c r="Y1515" s="1">
        <v>2.0</v>
      </c>
      <c r="Z1515" s="1" t="s">
        <v>93</v>
      </c>
      <c r="AA1515" s="1" t="s">
        <v>8251</v>
      </c>
      <c r="AB1515" s="1">
        <v>100.0</v>
      </c>
      <c r="AC1515" s="1">
        <v>1.0</v>
      </c>
      <c r="AD1515" s="1">
        <v>0.0</v>
      </c>
      <c r="AE1515" s="1">
        <v>3.0</v>
      </c>
      <c r="AF1515" s="1" t="s">
        <v>95</v>
      </c>
      <c r="AG1515" s="1">
        <v>1.0</v>
      </c>
      <c r="AH1515" s="1">
        <v>30.0</v>
      </c>
      <c r="AI1515" s="1">
        <v>56.0</v>
      </c>
      <c r="AJ1515" s="1">
        <v>86.0</v>
      </c>
      <c r="AK1515" s="1">
        <v>361.0</v>
      </c>
      <c r="AL1515" s="1">
        <v>10.0</v>
      </c>
      <c r="AM1515" s="1">
        <v>8.0</v>
      </c>
      <c r="AN1515" s="1">
        <v>96.0</v>
      </c>
      <c r="AO1515" s="1">
        <v>10.0</v>
      </c>
      <c r="AP1515" s="1">
        <v>9.0</v>
      </c>
      <c r="AQ1515" s="1">
        <v>10.0</v>
      </c>
      <c r="AR1515" s="1">
        <v>10.0</v>
      </c>
      <c r="AS1515" s="1">
        <v>10.0</v>
      </c>
      <c r="AT1515" s="1">
        <v>10.0</v>
      </c>
      <c r="AU1515" s="1">
        <v>0.0</v>
      </c>
      <c r="AV1515" s="1" t="s">
        <v>96</v>
      </c>
      <c r="AW1515" s="1">
        <v>3.0</v>
      </c>
      <c r="AX1515" s="1">
        <v>0.0</v>
      </c>
      <c r="AY1515" s="1">
        <v>3.0</v>
      </c>
      <c r="AZ1515" s="1">
        <v>0.0</v>
      </c>
      <c r="BA1515" s="1">
        <v>0.62</v>
      </c>
      <c r="BB1515" s="1">
        <v>-1.0</v>
      </c>
      <c r="BC1515" s="1">
        <v>1.0</v>
      </c>
      <c r="BD1515" s="1">
        <v>-1.0</v>
      </c>
      <c r="BE1515" s="1">
        <v>-1.0</v>
      </c>
      <c r="BF1515" s="1">
        <v>-1.0</v>
      </c>
      <c r="BG1515" s="1">
        <v>-1.0</v>
      </c>
      <c r="BH1515" s="1">
        <v>1.0</v>
      </c>
      <c r="BI1515" s="1">
        <v>-1.0</v>
      </c>
      <c r="BJ1515" s="1">
        <v>1.0</v>
      </c>
      <c r="BK1515" s="1">
        <v>1.0</v>
      </c>
      <c r="BL1515" s="1">
        <v>1.0</v>
      </c>
      <c r="BM1515" s="1">
        <v>1.0</v>
      </c>
      <c r="BN1515" s="1">
        <v>-1.0</v>
      </c>
      <c r="BO1515" s="1">
        <v>-1.0</v>
      </c>
      <c r="BP1515" s="1">
        <v>-1.0</v>
      </c>
      <c r="BQ1515" s="1">
        <v>-1.0</v>
      </c>
      <c r="BR1515" s="1">
        <v>-1.0</v>
      </c>
      <c r="BS1515" s="1">
        <v>1.0</v>
      </c>
      <c r="BT1515" s="1">
        <v>-1.0</v>
      </c>
      <c r="BU1515" s="1">
        <v>1.0</v>
      </c>
      <c r="BV1515" s="1">
        <v>1.0</v>
      </c>
      <c r="BW1515" s="1">
        <v>-1.0</v>
      </c>
      <c r="BX1515" s="1">
        <v>-1.0</v>
      </c>
      <c r="BY1515" s="1">
        <v>-1.0</v>
      </c>
      <c r="BZ1515" s="1">
        <v>-1.0</v>
      </c>
      <c r="CA1515" s="1">
        <v>-1.0</v>
      </c>
      <c r="CB1515" s="1">
        <v>1.0</v>
      </c>
      <c r="CC1515" s="1">
        <v>-1.0</v>
      </c>
      <c r="CD1515" s="1">
        <v>51256.0</v>
      </c>
    </row>
    <row r="1516">
      <c r="A1516" s="1">
        <v>8404181.0</v>
      </c>
      <c r="B1516" s="1" t="s">
        <v>8252</v>
      </c>
      <c r="C1516" s="1" t="s">
        <v>8253</v>
      </c>
      <c r="D1516" s="1" t="s">
        <v>8253</v>
      </c>
      <c r="E1516" s="1" t="s">
        <v>85</v>
      </c>
      <c r="I1516" s="1">
        <v>4.4273727E7</v>
      </c>
      <c r="J1516" s="1">
        <v>42262.0</v>
      </c>
      <c r="M1516" s="1">
        <v>0.0</v>
      </c>
      <c r="N1516" s="1">
        <v>1.0</v>
      </c>
      <c r="O1516" s="1">
        <v>0.0</v>
      </c>
      <c r="P1516" s="1" t="s">
        <v>123</v>
      </c>
      <c r="Q1516" s="1" t="s">
        <v>124</v>
      </c>
      <c r="R1516" s="1">
        <v>40.67416</v>
      </c>
      <c r="S1516" s="1">
        <v>-73.93854</v>
      </c>
      <c r="T1516" s="1" t="s">
        <v>91</v>
      </c>
      <c r="U1516" s="1" t="s">
        <v>113</v>
      </c>
      <c r="V1516" s="1">
        <v>2.0</v>
      </c>
      <c r="W1516" s="1">
        <v>1.0</v>
      </c>
      <c r="X1516" s="1">
        <v>1.0</v>
      </c>
      <c r="Y1516" s="1">
        <v>1.0</v>
      </c>
      <c r="Z1516" s="1" t="s">
        <v>93</v>
      </c>
      <c r="AA1516" s="1" t="s">
        <v>8254</v>
      </c>
      <c r="AB1516" s="1">
        <v>70.0</v>
      </c>
      <c r="AC1516" s="1">
        <v>1.0</v>
      </c>
      <c r="AD1516" s="1">
        <v>0.0</v>
      </c>
      <c r="AE1516" s="1">
        <v>1.0</v>
      </c>
      <c r="AF1516" s="1" t="s">
        <v>1512</v>
      </c>
      <c r="AG1516" s="1">
        <v>1.0</v>
      </c>
      <c r="AH1516" s="1">
        <v>0.0</v>
      </c>
      <c r="AI1516" s="1">
        <v>0.0</v>
      </c>
      <c r="AJ1516" s="1">
        <v>0.0</v>
      </c>
      <c r="AK1516" s="1">
        <v>0.0</v>
      </c>
      <c r="AL1516" s="1">
        <v>3.0</v>
      </c>
      <c r="AM1516" s="1">
        <v>0.0</v>
      </c>
      <c r="AN1516" s="1">
        <v>100.0</v>
      </c>
      <c r="AO1516" s="1">
        <v>10.0</v>
      </c>
      <c r="AP1516" s="1">
        <v>10.0</v>
      </c>
      <c r="AQ1516" s="1">
        <v>10.0</v>
      </c>
      <c r="AR1516" s="1">
        <v>10.0</v>
      </c>
      <c r="AS1516" s="1">
        <v>9.0</v>
      </c>
      <c r="AT1516" s="1">
        <v>10.0</v>
      </c>
      <c r="AU1516" s="1">
        <v>0.0</v>
      </c>
      <c r="AV1516" s="1" t="s">
        <v>105</v>
      </c>
      <c r="AW1516" s="1">
        <v>1.0</v>
      </c>
      <c r="AX1516" s="1">
        <v>0.0</v>
      </c>
      <c r="AY1516" s="1">
        <v>1.0</v>
      </c>
      <c r="AZ1516" s="1">
        <v>0.0</v>
      </c>
      <c r="BA1516" s="1">
        <v>0.06</v>
      </c>
      <c r="BB1516" s="1">
        <v>-1.0</v>
      </c>
      <c r="BC1516" s="1">
        <v>1.0</v>
      </c>
      <c r="BD1516" s="1">
        <v>-1.0</v>
      </c>
      <c r="BE1516" s="1">
        <v>-1.0</v>
      </c>
      <c r="BF1516" s="1">
        <v>-1.0</v>
      </c>
      <c r="BG1516" s="1">
        <v>-1.0</v>
      </c>
      <c r="BH1516" s="1">
        <v>-1.0</v>
      </c>
      <c r="BI1516" s="1">
        <v>-1.0</v>
      </c>
      <c r="BJ1516" s="1">
        <v>1.0</v>
      </c>
      <c r="BK1516" s="1">
        <v>-1.0</v>
      </c>
      <c r="BL1516" s="1">
        <v>-1.0</v>
      </c>
      <c r="BM1516" s="1">
        <v>1.0</v>
      </c>
      <c r="BN1516" s="1">
        <v>-1.0</v>
      </c>
      <c r="BO1516" s="1">
        <v>-1.0</v>
      </c>
      <c r="BP1516" s="1">
        <v>-1.0</v>
      </c>
      <c r="BQ1516" s="1">
        <v>-1.0</v>
      </c>
      <c r="BR1516" s="1">
        <v>-1.0</v>
      </c>
      <c r="BS1516" s="1">
        <v>-1.0</v>
      </c>
      <c r="BT1516" s="1">
        <v>-1.0</v>
      </c>
      <c r="BU1516" s="1">
        <v>1.0</v>
      </c>
      <c r="BV1516" s="1">
        <v>-1.0</v>
      </c>
      <c r="BW1516" s="1">
        <v>-1.0</v>
      </c>
      <c r="BX1516" s="1">
        <v>-1.0</v>
      </c>
      <c r="BY1516" s="1">
        <v>-1.0</v>
      </c>
      <c r="BZ1516" s="1">
        <v>-1.0</v>
      </c>
      <c r="CA1516" s="1">
        <v>-1.0</v>
      </c>
      <c r="CB1516" s="1">
        <v>-1.0</v>
      </c>
      <c r="CC1516" s="1">
        <v>-1.0</v>
      </c>
      <c r="CD1516" s="1">
        <v>51296.0</v>
      </c>
    </row>
    <row r="1517">
      <c r="A1517" s="1">
        <v>3.319099E7</v>
      </c>
      <c r="B1517" s="1" t="s">
        <v>8255</v>
      </c>
      <c r="C1517" s="1" t="s">
        <v>8256</v>
      </c>
      <c r="D1517" s="1" t="s">
        <v>8257</v>
      </c>
      <c r="E1517" s="1" t="s">
        <v>85</v>
      </c>
      <c r="F1517" s="1" t="s">
        <v>8258</v>
      </c>
      <c r="G1517" s="1" t="s">
        <v>8259</v>
      </c>
      <c r="I1517" s="1">
        <v>2.7564513E7</v>
      </c>
      <c r="J1517" s="1">
        <v>42046.0</v>
      </c>
      <c r="K1517" s="1" t="s">
        <v>134</v>
      </c>
      <c r="L1517" s="1">
        <v>1.0</v>
      </c>
      <c r="M1517" s="1">
        <v>0.0</v>
      </c>
      <c r="N1517" s="1">
        <v>1.0</v>
      </c>
      <c r="O1517" s="1">
        <v>0.0</v>
      </c>
      <c r="P1517" s="1" t="s">
        <v>123</v>
      </c>
      <c r="Q1517" s="1" t="s">
        <v>185</v>
      </c>
      <c r="R1517" s="1">
        <v>40.7039599999999</v>
      </c>
      <c r="S1517" s="1">
        <v>-73.9344199999999</v>
      </c>
      <c r="T1517" s="1" t="s">
        <v>144</v>
      </c>
      <c r="U1517" s="1" t="s">
        <v>92</v>
      </c>
      <c r="V1517" s="1">
        <v>3.0</v>
      </c>
      <c r="W1517" s="1">
        <v>1.0</v>
      </c>
      <c r="X1517" s="1">
        <v>1.0</v>
      </c>
      <c r="Y1517" s="1">
        <v>1.0</v>
      </c>
      <c r="Z1517" s="1" t="s">
        <v>93</v>
      </c>
      <c r="AA1517" s="1" t="s">
        <v>8260</v>
      </c>
      <c r="AB1517" s="1">
        <v>250.0</v>
      </c>
      <c r="AC1517" s="1">
        <v>1.0</v>
      </c>
      <c r="AD1517" s="1">
        <v>0.0</v>
      </c>
      <c r="AE1517" s="1">
        <v>2.0</v>
      </c>
      <c r="AF1517" s="1" t="s">
        <v>2136</v>
      </c>
      <c r="AG1517" s="1">
        <v>1.0</v>
      </c>
      <c r="AH1517" s="1">
        <v>8.0</v>
      </c>
      <c r="AI1517" s="1">
        <v>16.0</v>
      </c>
      <c r="AJ1517" s="1">
        <v>16.0</v>
      </c>
      <c r="AK1517" s="1">
        <v>183.0</v>
      </c>
      <c r="AL1517" s="1">
        <v>7.0</v>
      </c>
      <c r="AM1517" s="1">
        <v>7.0</v>
      </c>
      <c r="AN1517" s="1">
        <v>94.0</v>
      </c>
      <c r="AO1517" s="1">
        <v>10.0</v>
      </c>
      <c r="AP1517" s="1">
        <v>9.0</v>
      </c>
      <c r="AQ1517" s="1">
        <v>10.0</v>
      </c>
      <c r="AR1517" s="1">
        <v>10.0</v>
      </c>
      <c r="AS1517" s="1">
        <v>10.0</v>
      </c>
      <c r="AT1517" s="1">
        <v>9.0</v>
      </c>
      <c r="AU1517" s="1">
        <v>1.0</v>
      </c>
      <c r="AV1517" s="1" t="s">
        <v>105</v>
      </c>
      <c r="AW1517" s="1">
        <v>1.0</v>
      </c>
      <c r="AX1517" s="1">
        <v>1.0</v>
      </c>
      <c r="AY1517" s="1">
        <v>0.0</v>
      </c>
      <c r="AZ1517" s="1">
        <v>0.0</v>
      </c>
      <c r="BA1517" s="1">
        <v>2.44</v>
      </c>
      <c r="BB1517" s="1">
        <v>-1.0</v>
      </c>
      <c r="BC1517" s="1">
        <v>1.0</v>
      </c>
      <c r="BD1517" s="1">
        <v>-1.0</v>
      </c>
      <c r="BE1517" s="1">
        <v>-1.0</v>
      </c>
      <c r="BF1517" s="1">
        <v>-1.0</v>
      </c>
      <c r="BG1517" s="1">
        <v>-1.0</v>
      </c>
      <c r="BH1517" s="1">
        <v>-1.0</v>
      </c>
      <c r="BI1517" s="1">
        <v>-1.0</v>
      </c>
      <c r="BJ1517" s="1">
        <v>1.0</v>
      </c>
      <c r="BK1517" s="1">
        <v>1.0</v>
      </c>
      <c r="BL1517" s="1">
        <v>1.0</v>
      </c>
      <c r="BM1517" s="1">
        <v>1.0</v>
      </c>
      <c r="BN1517" s="1">
        <v>-1.0</v>
      </c>
      <c r="BO1517" s="1">
        <v>-1.0</v>
      </c>
      <c r="BP1517" s="1">
        <v>-1.0</v>
      </c>
      <c r="BQ1517" s="1">
        <v>1.0</v>
      </c>
      <c r="BR1517" s="1">
        <v>-1.0</v>
      </c>
      <c r="BS1517" s="1">
        <v>-1.0</v>
      </c>
      <c r="BT1517" s="1">
        <v>-1.0</v>
      </c>
      <c r="BU1517" s="1">
        <v>1.0</v>
      </c>
      <c r="BV1517" s="1">
        <v>-1.0</v>
      </c>
      <c r="BW1517" s="1">
        <v>-1.0</v>
      </c>
      <c r="BX1517" s="1">
        <v>-1.0</v>
      </c>
      <c r="BY1517" s="1">
        <v>-1.0</v>
      </c>
      <c r="BZ1517" s="1">
        <v>-1.0</v>
      </c>
      <c r="CA1517" s="1">
        <v>-1.0</v>
      </c>
      <c r="CB1517" s="1">
        <v>-1.0</v>
      </c>
      <c r="CC1517" s="1">
        <v>-1.0</v>
      </c>
      <c r="CD1517" s="1">
        <v>51335.0</v>
      </c>
    </row>
    <row r="1518">
      <c r="A1518" s="1">
        <v>3198824.0</v>
      </c>
      <c r="B1518" s="1" t="s">
        <v>8261</v>
      </c>
      <c r="C1518" s="1" t="s">
        <v>8262</v>
      </c>
      <c r="D1518" s="1" t="s">
        <v>8263</v>
      </c>
      <c r="E1518" s="1" t="s">
        <v>85</v>
      </c>
      <c r="G1518" s="1" t="s">
        <v>8264</v>
      </c>
      <c r="I1518" s="1">
        <v>9523245.0</v>
      </c>
      <c r="J1518" s="1">
        <v>41566.0</v>
      </c>
      <c r="M1518" s="1">
        <v>0.0</v>
      </c>
      <c r="N1518" s="1">
        <v>1.0</v>
      </c>
      <c r="O1518" s="1">
        <v>1.0</v>
      </c>
      <c r="P1518" s="1" t="s">
        <v>89</v>
      </c>
      <c r="Q1518" s="1" t="s">
        <v>90</v>
      </c>
      <c r="R1518" s="1">
        <v>40.79739</v>
      </c>
      <c r="S1518" s="1">
        <v>-73.96945</v>
      </c>
      <c r="T1518" s="1" t="s">
        <v>91</v>
      </c>
      <c r="U1518" s="1" t="s">
        <v>92</v>
      </c>
      <c r="V1518" s="1">
        <v>2.0</v>
      </c>
      <c r="W1518" s="1">
        <v>1.5</v>
      </c>
      <c r="X1518" s="1">
        <v>1.0</v>
      </c>
      <c r="Y1518" s="1">
        <v>2.0</v>
      </c>
      <c r="Z1518" s="1" t="s">
        <v>93</v>
      </c>
      <c r="AA1518" s="1" t="s">
        <v>8265</v>
      </c>
      <c r="AB1518" s="1">
        <v>195.0</v>
      </c>
      <c r="AC1518" s="1">
        <v>1.0</v>
      </c>
      <c r="AD1518" s="1">
        <v>0.0</v>
      </c>
      <c r="AE1518" s="1">
        <v>3.0</v>
      </c>
      <c r="AF1518" s="1" t="s">
        <v>549</v>
      </c>
      <c r="AG1518" s="1">
        <v>1.0</v>
      </c>
      <c r="AH1518" s="1">
        <v>0.0</v>
      </c>
      <c r="AI1518" s="1">
        <v>0.0</v>
      </c>
      <c r="AJ1518" s="1">
        <v>0.0</v>
      </c>
      <c r="AK1518" s="1">
        <v>0.0</v>
      </c>
      <c r="AL1518" s="1">
        <v>8.0</v>
      </c>
      <c r="AM1518" s="1">
        <v>0.0</v>
      </c>
      <c r="AN1518" s="1">
        <v>93.0</v>
      </c>
      <c r="AO1518" s="1">
        <v>9.0</v>
      </c>
      <c r="AP1518" s="1">
        <v>10.0</v>
      </c>
      <c r="AQ1518" s="1">
        <v>10.0</v>
      </c>
      <c r="AR1518" s="1">
        <v>10.0</v>
      </c>
      <c r="AS1518" s="1">
        <v>10.0</v>
      </c>
      <c r="AT1518" s="1">
        <v>9.0</v>
      </c>
      <c r="AU1518" s="1">
        <v>1.0</v>
      </c>
      <c r="AV1518" s="1" t="s">
        <v>96</v>
      </c>
      <c r="AW1518" s="1">
        <v>1.0</v>
      </c>
      <c r="AX1518" s="1">
        <v>1.0</v>
      </c>
      <c r="AY1518" s="1">
        <v>0.0</v>
      </c>
      <c r="AZ1518" s="1">
        <v>0.0</v>
      </c>
      <c r="BA1518" s="1">
        <v>0.13</v>
      </c>
      <c r="BB1518" s="1">
        <v>-1.0</v>
      </c>
      <c r="BC1518" s="1">
        <v>1.0</v>
      </c>
      <c r="BD1518" s="1">
        <v>-1.0</v>
      </c>
      <c r="BE1518" s="1">
        <v>-1.0</v>
      </c>
      <c r="BF1518" s="1">
        <v>-1.0</v>
      </c>
      <c r="BG1518" s="1">
        <v>-1.0</v>
      </c>
      <c r="BH1518" s="1">
        <v>1.0</v>
      </c>
      <c r="BI1518" s="1">
        <v>-1.0</v>
      </c>
      <c r="BJ1518" s="1">
        <v>-1.0</v>
      </c>
      <c r="BK1518" s="1">
        <v>-1.0</v>
      </c>
      <c r="BL1518" s="1">
        <v>-1.0</v>
      </c>
      <c r="BM1518" s="1">
        <v>1.0</v>
      </c>
      <c r="BN1518" s="1">
        <v>-1.0</v>
      </c>
      <c r="BO1518" s="1">
        <v>-1.0</v>
      </c>
      <c r="BP1518" s="1">
        <v>1.0</v>
      </c>
      <c r="BQ1518" s="1">
        <v>-1.0</v>
      </c>
      <c r="BR1518" s="1">
        <v>-1.0</v>
      </c>
      <c r="BS1518" s="1">
        <v>1.0</v>
      </c>
      <c r="BT1518" s="1">
        <v>-1.0</v>
      </c>
      <c r="BU1518" s="1">
        <v>1.0</v>
      </c>
      <c r="BV1518" s="1">
        <v>-1.0</v>
      </c>
      <c r="BW1518" s="1">
        <v>-1.0</v>
      </c>
      <c r="BX1518" s="1">
        <v>-1.0</v>
      </c>
      <c r="BY1518" s="1">
        <v>-1.0</v>
      </c>
      <c r="BZ1518" s="1">
        <v>-1.0</v>
      </c>
      <c r="CA1518" s="1">
        <v>-1.0</v>
      </c>
      <c r="CB1518" s="1">
        <v>-1.0</v>
      </c>
      <c r="CC1518" s="1">
        <v>-1.0</v>
      </c>
      <c r="CD1518" s="1">
        <v>51340.0</v>
      </c>
    </row>
    <row r="1519">
      <c r="A1519" s="1">
        <v>2.6951069E7</v>
      </c>
      <c r="B1519" s="1" t="s">
        <v>8266</v>
      </c>
      <c r="C1519" s="1" t="s">
        <v>8267</v>
      </c>
      <c r="D1519" s="1" t="s">
        <v>8268</v>
      </c>
      <c r="E1519" s="1" t="s">
        <v>85</v>
      </c>
      <c r="F1519" s="1" t="s">
        <v>8269</v>
      </c>
      <c r="G1519" s="1" t="s">
        <v>8270</v>
      </c>
      <c r="H1519" s="1" t="s">
        <v>8271</v>
      </c>
      <c r="I1519" s="1">
        <v>2.0278845E8</v>
      </c>
      <c r="J1519" s="1">
        <v>43297.0</v>
      </c>
      <c r="K1519" s="1" t="s">
        <v>134</v>
      </c>
      <c r="L1519" s="1">
        <v>1.0</v>
      </c>
      <c r="M1519" s="1">
        <v>1.0</v>
      </c>
      <c r="N1519" s="1">
        <v>1.0</v>
      </c>
      <c r="O1519" s="1">
        <v>0.0</v>
      </c>
      <c r="P1519" s="1" t="s">
        <v>89</v>
      </c>
      <c r="Q1519" s="1" t="s">
        <v>206</v>
      </c>
      <c r="R1519" s="1">
        <v>40.7246</v>
      </c>
      <c r="S1519" s="1">
        <v>-73.9768699999999</v>
      </c>
      <c r="T1519" s="1" t="s">
        <v>91</v>
      </c>
      <c r="U1519" s="1" t="s">
        <v>113</v>
      </c>
      <c r="V1519" s="1">
        <v>2.0</v>
      </c>
      <c r="W1519" s="1">
        <v>1.0</v>
      </c>
      <c r="X1519" s="1">
        <v>1.0</v>
      </c>
      <c r="Y1519" s="1">
        <v>1.0</v>
      </c>
      <c r="Z1519" s="1" t="s">
        <v>93</v>
      </c>
      <c r="AA1519" s="1" t="s">
        <v>8272</v>
      </c>
      <c r="AB1519" s="1">
        <v>58.0</v>
      </c>
      <c r="AC1519" s="1">
        <v>1.0</v>
      </c>
      <c r="AD1519" s="1">
        <v>18.0</v>
      </c>
      <c r="AE1519" s="1">
        <v>4.0</v>
      </c>
      <c r="AF1519" s="1" t="s">
        <v>95</v>
      </c>
      <c r="AG1519" s="1">
        <v>1.0</v>
      </c>
      <c r="AH1519" s="1">
        <v>10.0</v>
      </c>
      <c r="AI1519" s="1">
        <v>10.0</v>
      </c>
      <c r="AJ1519" s="1">
        <v>10.0</v>
      </c>
      <c r="AK1519" s="1">
        <v>10.0</v>
      </c>
      <c r="AL1519" s="1">
        <v>20.0</v>
      </c>
      <c r="AM1519" s="1">
        <v>20.0</v>
      </c>
      <c r="AN1519" s="1">
        <v>96.0</v>
      </c>
      <c r="AO1519" s="1">
        <v>10.0</v>
      </c>
      <c r="AP1519" s="1">
        <v>9.0</v>
      </c>
      <c r="AQ1519" s="1">
        <v>10.0</v>
      </c>
      <c r="AR1519" s="1">
        <v>10.0</v>
      </c>
      <c r="AS1519" s="1">
        <v>10.0</v>
      </c>
      <c r="AT1519" s="1">
        <v>10.0</v>
      </c>
      <c r="AU1519" s="1">
        <v>1.0</v>
      </c>
      <c r="AV1519" s="1" t="s">
        <v>96</v>
      </c>
      <c r="AW1519" s="1">
        <v>1.0</v>
      </c>
      <c r="AX1519" s="1">
        <v>0.0</v>
      </c>
      <c r="AY1519" s="1">
        <v>1.0</v>
      </c>
      <c r="AZ1519" s="1">
        <v>0.0</v>
      </c>
      <c r="BA1519" s="1">
        <v>1.69</v>
      </c>
      <c r="BB1519" s="1">
        <v>-1.0</v>
      </c>
      <c r="BC1519" s="1">
        <v>1.0</v>
      </c>
      <c r="BD1519" s="1">
        <v>-1.0</v>
      </c>
      <c r="BE1519" s="1">
        <v>-1.0</v>
      </c>
      <c r="BF1519" s="1">
        <v>-1.0</v>
      </c>
      <c r="BG1519" s="1">
        <v>-1.0</v>
      </c>
      <c r="BH1519" s="1">
        <v>-1.0</v>
      </c>
      <c r="BI1519" s="1">
        <v>-1.0</v>
      </c>
      <c r="BJ1519" s="1">
        <v>-1.0</v>
      </c>
      <c r="BK1519" s="1">
        <v>-1.0</v>
      </c>
      <c r="BL1519" s="1">
        <v>1.0</v>
      </c>
      <c r="BM1519" s="1">
        <v>1.0</v>
      </c>
      <c r="BN1519" s="1">
        <v>1.0</v>
      </c>
      <c r="BO1519" s="1">
        <v>1.0</v>
      </c>
      <c r="BP1519" s="1">
        <v>-1.0</v>
      </c>
      <c r="BQ1519" s="1">
        <v>1.0</v>
      </c>
      <c r="BR1519" s="1">
        <v>1.0</v>
      </c>
      <c r="BS1519" s="1">
        <v>-1.0</v>
      </c>
      <c r="BT1519" s="1">
        <v>-1.0</v>
      </c>
      <c r="BU1519" s="1">
        <v>1.0</v>
      </c>
      <c r="BV1519" s="1">
        <v>-1.0</v>
      </c>
      <c r="BW1519" s="1">
        <v>-1.0</v>
      </c>
      <c r="BX1519" s="1">
        <v>-1.0</v>
      </c>
      <c r="BY1519" s="1">
        <v>-1.0</v>
      </c>
      <c r="BZ1519" s="1">
        <v>1.0</v>
      </c>
      <c r="CA1519" s="1">
        <v>-1.0</v>
      </c>
      <c r="CB1519" s="1">
        <v>-1.0</v>
      </c>
      <c r="CC1519" s="1">
        <v>-1.0</v>
      </c>
      <c r="CD1519" s="1">
        <v>51407.0</v>
      </c>
    </row>
    <row r="1520">
      <c r="A1520" s="1">
        <v>1.1484596E7</v>
      </c>
      <c r="B1520" s="1" t="s">
        <v>8273</v>
      </c>
      <c r="C1520" s="1" t="s">
        <v>8274</v>
      </c>
      <c r="D1520" s="1" t="s">
        <v>8275</v>
      </c>
      <c r="E1520" s="1" t="s">
        <v>85</v>
      </c>
      <c r="F1520" s="1" t="s">
        <v>8276</v>
      </c>
      <c r="G1520" s="1" t="s">
        <v>8277</v>
      </c>
      <c r="I1520" s="1">
        <v>2856748.0</v>
      </c>
      <c r="J1520" s="1">
        <v>41097.0</v>
      </c>
      <c r="K1520" s="1" t="s">
        <v>134</v>
      </c>
      <c r="L1520" s="1">
        <v>0.97</v>
      </c>
      <c r="M1520" s="1">
        <v>0.0</v>
      </c>
      <c r="N1520" s="1">
        <v>128.0</v>
      </c>
      <c r="O1520" s="1">
        <v>1.0</v>
      </c>
      <c r="P1520" s="1" t="s">
        <v>89</v>
      </c>
      <c r="Q1520" s="1" t="s">
        <v>90</v>
      </c>
      <c r="R1520" s="1">
        <v>40.76584</v>
      </c>
      <c r="S1520" s="1">
        <v>-73.98422</v>
      </c>
      <c r="T1520" s="1" t="s">
        <v>91</v>
      </c>
      <c r="U1520" s="1" t="s">
        <v>92</v>
      </c>
      <c r="V1520" s="1">
        <v>4.0</v>
      </c>
      <c r="W1520" s="1">
        <v>1.0</v>
      </c>
      <c r="X1520" s="1">
        <v>1.0</v>
      </c>
      <c r="Y1520" s="1">
        <v>2.0</v>
      </c>
      <c r="Z1520" s="1" t="s">
        <v>93</v>
      </c>
      <c r="AA1520" s="1" t="s">
        <v>8278</v>
      </c>
      <c r="AB1520" s="1">
        <v>225.0</v>
      </c>
      <c r="AC1520" s="1">
        <v>1.0</v>
      </c>
      <c r="AD1520" s="1">
        <v>0.0</v>
      </c>
      <c r="AE1520" s="1">
        <v>30.0</v>
      </c>
      <c r="AF1520" s="1" t="s">
        <v>904</v>
      </c>
      <c r="AG1520" s="1">
        <v>1.0</v>
      </c>
      <c r="AH1520" s="1">
        <v>13.0</v>
      </c>
      <c r="AI1520" s="1">
        <v>43.0</v>
      </c>
      <c r="AJ1520" s="1">
        <v>73.0</v>
      </c>
      <c r="AK1520" s="1">
        <v>348.0</v>
      </c>
      <c r="AL1520" s="1">
        <v>0.0</v>
      </c>
      <c r="AM1520" s="1">
        <v>0.0</v>
      </c>
      <c r="AU1520" s="1">
        <v>0.0</v>
      </c>
      <c r="AV1520" s="1" t="s">
        <v>2171</v>
      </c>
      <c r="AW1520" s="1">
        <v>49.0</v>
      </c>
      <c r="AX1520" s="1">
        <v>49.0</v>
      </c>
      <c r="AY1520" s="1">
        <v>0.0</v>
      </c>
      <c r="AZ1520" s="1">
        <v>0.0</v>
      </c>
      <c r="BB1520" s="1">
        <v>1.0</v>
      </c>
      <c r="BC1520" s="1">
        <v>1.0</v>
      </c>
      <c r="BD1520" s="1">
        <v>-1.0</v>
      </c>
      <c r="BE1520" s="1">
        <v>-1.0</v>
      </c>
      <c r="BF1520" s="1">
        <v>-1.0</v>
      </c>
      <c r="BG1520" s="1">
        <v>-1.0</v>
      </c>
      <c r="BH1520" s="1">
        <v>1.0</v>
      </c>
      <c r="BI1520" s="1">
        <v>-1.0</v>
      </c>
      <c r="BJ1520" s="1">
        <v>1.0</v>
      </c>
      <c r="BK1520" s="1">
        <v>1.0</v>
      </c>
      <c r="BL1520" s="1">
        <v>1.0</v>
      </c>
      <c r="BM1520" s="1">
        <v>1.0</v>
      </c>
      <c r="BN1520" s="1">
        <v>1.0</v>
      </c>
      <c r="BO1520" s="1">
        <v>1.0</v>
      </c>
      <c r="BP1520" s="1">
        <v>1.0</v>
      </c>
      <c r="BQ1520" s="1">
        <v>-1.0</v>
      </c>
      <c r="BR1520" s="1">
        <v>-1.0</v>
      </c>
      <c r="BS1520" s="1">
        <v>-1.0</v>
      </c>
      <c r="BT1520" s="1">
        <v>-1.0</v>
      </c>
      <c r="BU1520" s="1">
        <v>1.0</v>
      </c>
      <c r="BV1520" s="1">
        <v>1.0</v>
      </c>
      <c r="BW1520" s="1">
        <v>1.0</v>
      </c>
      <c r="BX1520" s="1">
        <v>1.0</v>
      </c>
      <c r="BY1520" s="1">
        <v>1.0</v>
      </c>
      <c r="BZ1520" s="1">
        <v>-1.0</v>
      </c>
      <c r="CA1520" s="1">
        <v>-1.0</v>
      </c>
      <c r="CB1520" s="1">
        <v>1.0</v>
      </c>
      <c r="CC1520" s="1">
        <v>-1.0</v>
      </c>
      <c r="CD1520" s="1">
        <v>51466.0</v>
      </c>
    </row>
    <row r="1521">
      <c r="A1521" s="1">
        <v>5779752.0</v>
      </c>
      <c r="B1521" s="1" t="s">
        <v>8279</v>
      </c>
      <c r="C1521" s="1" t="s">
        <v>8280</v>
      </c>
      <c r="D1521" s="1" t="s">
        <v>8281</v>
      </c>
      <c r="E1521" s="1" t="s">
        <v>85</v>
      </c>
      <c r="F1521" s="1" t="s">
        <v>8282</v>
      </c>
      <c r="G1521" s="1" t="s">
        <v>8283</v>
      </c>
      <c r="I1521" s="1">
        <v>1.9498957E7</v>
      </c>
      <c r="J1521" s="1">
        <v>41856.0</v>
      </c>
      <c r="M1521" s="1">
        <v>0.0</v>
      </c>
      <c r="N1521" s="1">
        <v>1.0</v>
      </c>
      <c r="O1521" s="1">
        <v>1.0</v>
      </c>
      <c r="P1521" s="1" t="s">
        <v>89</v>
      </c>
      <c r="Q1521" s="1" t="s">
        <v>1385</v>
      </c>
      <c r="R1521" s="1">
        <v>40.72481</v>
      </c>
      <c r="S1521" s="1">
        <v>-73.98216</v>
      </c>
      <c r="T1521" s="1" t="s">
        <v>91</v>
      </c>
      <c r="U1521" s="1" t="s">
        <v>113</v>
      </c>
      <c r="V1521" s="1">
        <v>2.0</v>
      </c>
      <c r="W1521" s="1">
        <v>1.0</v>
      </c>
      <c r="X1521" s="1">
        <v>1.0</v>
      </c>
      <c r="Y1521" s="1">
        <v>1.0</v>
      </c>
      <c r="Z1521" s="1" t="s">
        <v>93</v>
      </c>
      <c r="AA1521" s="1" t="s">
        <v>8284</v>
      </c>
      <c r="AB1521" s="1">
        <v>125.0</v>
      </c>
      <c r="AC1521" s="1">
        <v>1.0</v>
      </c>
      <c r="AD1521" s="1">
        <v>0.0</v>
      </c>
      <c r="AE1521" s="1">
        <v>3.0</v>
      </c>
      <c r="AF1521" s="1" t="s">
        <v>349</v>
      </c>
      <c r="AG1521" s="1">
        <v>1.0</v>
      </c>
      <c r="AH1521" s="1">
        <v>0.0</v>
      </c>
      <c r="AI1521" s="1">
        <v>0.0</v>
      </c>
      <c r="AJ1521" s="1">
        <v>0.0</v>
      </c>
      <c r="AK1521" s="1">
        <v>0.0</v>
      </c>
      <c r="AL1521" s="1">
        <v>4.0</v>
      </c>
      <c r="AM1521" s="1">
        <v>0.0</v>
      </c>
      <c r="AN1521" s="1">
        <v>95.0</v>
      </c>
      <c r="AO1521" s="1">
        <v>10.0</v>
      </c>
      <c r="AP1521" s="1">
        <v>9.0</v>
      </c>
      <c r="AQ1521" s="1">
        <v>10.0</v>
      </c>
      <c r="AR1521" s="1">
        <v>10.0</v>
      </c>
      <c r="AS1521" s="1">
        <v>10.0</v>
      </c>
      <c r="AT1521" s="1">
        <v>9.0</v>
      </c>
      <c r="AU1521" s="1">
        <v>0.0</v>
      </c>
      <c r="AV1521" s="1" t="s">
        <v>117</v>
      </c>
      <c r="AW1521" s="1">
        <v>1.0</v>
      </c>
      <c r="AX1521" s="1">
        <v>0.0</v>
      </c>
      <c r="AY1521" s="1">
        <v>1.0</v>
      </c>
      <c r="AZ1521" s="1">
        <v>0.0</v>
      </c>
      <c r="BA1521" s="1">
        <v>0.08</v>
      </c>
      <c r="BB1521" s="1">
        <v>1.0</v>
      </c>
      <c r="BC1521" s="1">
        <v>1.0</v>
      </c>
      <c r="BD1521" s="1">
        <v>-1.0</v>
      </c>
      <c r="BE1521" s="1">
        <v>-1.0</v>
      </c>
      <c r="BF1521" s="1">
        <v>-1.0</v>
      </c>
      <c r="BG1521" s="1">
        <v>-1.0</v>
      </c>
      <c r="BH1521" s="1">
        <v>-1.0</v>
      </c>
      <c r="BI1521" s="1">
        <v>-1.0</v>
      </c>
      <c r="BJ1521" s="1">
        <v>1.0</v>
      </c>
      <c r="BK1521" s="1">
        <v>-1.0</v>
      </c>
      <c r="BL1521" s="1">
        <v>-1.0</v>
      </c>
      <c r="BM1521" s="1">
        <v>1.0</v>
      </c>
      <c r="BN1521" s="1">
        <v>1.0</v>
      </c>
      <c r="BO1521" s="1">
        <v>1.0</v>
      </c>
      <c r="BP1521" s="1">
        <v>-1.0</v>
      </c>
      <c r="BQ1521" s="1">
        <v>-1.0</v>
      </c>
      <c r="BR1521" s="1">
        <v>-1.0</v>
      </c>
      <c r="BS1521" s="1">
        <v>-1.0</v>
      </c>
      <c r="BT1521" s="1">
        <v>-1.0</v>
      </c>
      <c r="BU1521" s="1">
        <v>1.0</v>
      </c>
      <c r="BV1521" s="1">
        <v>-1.0</v>
      </c>
      <c r="BW1521" s="1">
        <v>-1.0</v>
      </c>
      <c r="BX1521" s="1">
        <v>-1.0</v>
      </c>
      <c r="BY1521" s="1">
        <v>-1.0</v>
      </c>
      <c r="BZ1521" s="1">
        <v>-1.0</v>
      </c>
      <c r="CA1521" s="1">
        <v>1.0</v>
      </c>
      <c r="CB1521" s="1">
        <v>-1.0</v>
      </c>
      <c r="CC1521" s="1">
        <v>-1.0</v>
      </c>
      <c r="CD1521" s="1">
        <v>51510.0</v>
      </c>
    </row>
    <row r="1522">
      <c r="A1522" s="1">
        <v>2.2306777E7</v>
      </c>
      <c r="B1522" s="1" t="s">
        <v>8285</v>
      </c>
      <c r="C1522" s="1" t="s">
        <v>8286</v>
      </c>
      <c r="D1522" s="1" t="s">
        <v>8286</v>
      </c>
      <c r="E1522" s="1" t="s">
        <v>85</v>
      </c>
      <c r="I1522" s="1">
        <v>1.9561602E7</v>
      </c>
      <c r="J1522" s="1">
        <v>41857.0</v>
      </c>
      <c r="M1522" s="1">
        <v>0.0</v>
      </c>
      <c r="N1522" s="1">
        <v>1.0</v>
      </c>
      <c r="O1522" s="1">
        <v>0.0</v>
      </c>
      <c r="P1522" s="1" t="s">
        <v>123</v>
      </c>
      <c r="Q1522" s="1" t="s">
        <v>124</v>
      </c>
      <c r="R1522" s="1">
        <v>40.69613</v>
      </c>
      <c r="S1522" s="1">
        <v>-73.93264</v>
      </c>
      <c r="T1522" s="1" t="s">
        <v>91</v>
      </c>
      <c r="U1522" s="1" t="s">
        <v>92</v>
      </c>
      <c r="V1522" s="1">
        <v>2.0</v>
      </c>
      <c r="W1522" s="1">
        <v>1.0</v>
      </c>
      <c r="X1522" s="1">
        <v>1.0</v>
      </c>
      <c r="Y1522" s="1">
        <v>1.0</v>
      </c>
      <c r="Z1522" s="1" t="s">
        <v>93</v>
      </c>
      <c r="AA1522" s="1" t="s">
        <v>8287</v>
      </c>
      <c r="AB1522" s="1">
        <v>50.0</v>
      </c>
      <c r="AC1522" s="1">
        <v>1.0</v>
      </c>
      <c r="AD1522" s="1">
        <v>0.0</v>
      </c>
      <c r="AE1522" s="1">
        <v>5.0</v>
      </c>
      <c r="AF1522" s="1" t="s">
        <v>521</v>
      </c>
      <c r="AG1522" s="1">
        <v>1.0</v>
      </c>
      <c r="AH1522" s="1">
        <v>0.0</v>
      </c>
      <c r="AI1522" s="1">
        <v>0.0</v>
      </c>
      <c r="AJ1522" s="1">
        <v>0.0</v>
      </c>
      <c r="AK1522" s="1">
        <v>0.0</v>
      </c>
      <c r="AL1522" s="1">
        <v>2.0</v>
      </c>
      <c r="AM1522" s="1">
        <v>0.0</v>
      </c>
      <c r="AN1522" s="1">
        <v>60.0</v>
      </c>
      <c r="AO1522" s="1">
        <v>10.0</v>
      </c>
      <c r="AP1522" s="1">
        <v>6.0</v>
      </c>
      <c r="AQ1522" s="1">
        <v>7.0</v>
      </c>
      <c r="AR1522" s="1">
        <v>6.0</v>
      </c>
      <c r="AS1522" s="1">
        <v>9.0</v>
      </c>
      <c r="AT1522" s="1">
        <v>9.0</v>
      </c>
      <c r="AU1522" s="1">
        <v>1.0</v>
      </c>
      <c r="AV1522" s="1" t="s">
        <v>105</v>
      </c>
      <c r="AW1522" s="1">
        <v>1.0</v>
      </c>
      <c r="AX1522" s="1">
        <v>1.0</v>
      </c>
      <c r="AY1522" s="1">
        <v>0.0</v>
      </c>
      <c r="AZ1522" s="1">
        <v>0.0</v>
      </c>
      <c r="BA1522" s="1">
        <v>0.11</v>
      </c>
      <c r="BB1522" s="1">
        <v>-1.0</v>
      </c>
      <c r="BC1522" s="1">
        <v>-1.0</v>
      </c>
      <c r="BD1522" s="1">
        <v>-1.0</v>
      </c>
      <c r="BE1522" s="1">
        <v>-1.0</v>
      </c>
      <c r="BF1522" s="1">
        <v>-1.0</v>
      </c>
      <c r="BG1522" s="1">
        <v>-1.0</v>
      </c>
      <c r="BH1522" s="1">
        <v>-1.0</v>
      </c>
      <c r="BI1522" s="1">
        <v>-1.0</v>
      </c>
      <c r="BJ1522" s="1">
        <v>-1.0</v>
      </c>
      <c r="BK1522" s="1">
        <v>-1.0</v>
      </c>
      <c r="BL1522" s="1">
        <v>-1.0</v>
      </c>
      <c r="BM1522" s="1">
        <v>1.0</v>
      </c>
      <c r="BN1522" s="1">
        <v>-1.0</v>
      </c>
      <c r="BO1522" s="1">
        <v>-1.0</v>
      </c>
      <c r="BP1522" s="1">
        <v>-1.0</v>
      </c>
      <c r="BQ1522" s="1">
        <v>1.0</v>
      </c>
      <c r="BR1522" s="1">
        <v>-1.0</v>
      </c>
      <c r="BS1522" s="1">
        <v>-1.0</v>
      </c>
      <c r="BT1522" s="1">
        <v>-1.0</v>
      </c>
      <c r="BU1522" s="1">
        <v>1.0</v>
      </c>
      <c r="BV1522" s="1">
        <v>-1.0</v>
      </c>
      <c r="BW1522" s="1">
        <v>1.0</v>
      </c>
      <c r="BX1522" s="1">
        <v>-1.0</v>
      </c>
      <c r="BY1522" s="1">
        <v>-1.0</v>
      </c>
      <c r="BZ1522" s="1">
        <v>-1.0</v>
      </c>
      <c r="CA1522" s="1">
        <v>1.0</v>
      </c>
      <c r="CB1522" s="1">
        <v>-1.0</v>
      </c>
      <c r="CC1522" s="1">
        <v>-1.0</v>
      </c>
      <c r="CD1522" s="1">
        <v>51560.0</v>
      </c>
    </row>
    <row r="1523">
      <c r="A1523" s="1">
        <v>2.7703666E7</v>
      </c>
      <c r="B1523" s="1" t="s">
        <v>8288</v>
      </c>
      <c r="C1523" s="1" t="s">
        <v>8289</v>
      </c>
      <c r="D1523" s="1" t="s">
        <v>8290</v>
      </c>
      <c r="E1523" s="1" t="s">
        <v>85</v>
      </c>
      <c r="F1523" s="1" t="s">
        <v>8291</v>
      </c>
      <c r="G1523" s="1" t="s">
        <v>8292</v>
      </c>
      <c r="H1523" s="1" t="s">
        <v>8293</v>
      </c>
      <c r="I1523" s="1">
        <v>2.7610676E7</v>
      </c>
      <c r="J1523" s="1">
        <v>42046.0</v>
      </c>
      <c r="K1523" s="1" t="s">
        <v>134</v>
      </c>
      <c r="L1523" s="1">
        <v>1.0</v>
      </c>
      <c r="M1523" s="1">
        <v>0.0</v>
      </c>
      <c r="N1523" s="1">
        <v>1.0</v>
      </c>
      <c r="O1523" s="1">
        <v>0.0</v>
      </c>
      <c r="P1523" s="1" t="s">
        <v>111</v>
      </c>
      <c r="Q1523" s="1" t="s">
        <v>112</v>
      </c>
      <c r="R1523" s="1">
        <v>40.76189</v>
      </c>
      <c r="S1523" s="1">
        <v>-73.77349</v>
      </c>
      <c r="T1523" s="1" t="s">
        <v>91</v>
      </c>
      <c r="U1523" s="1" t="s">
        <v>92</v>
      </c>
      <c r="V1523" s="1">
        <v>4.0</v>
      </c>
      <c r="W1523" s="1">
        <v>1.0</v>
      </c>
      <c r="X1523" s="1">
        <v>1.0</v>
      </c>
      <c r="Y1523" s="1">
        <v>2.0</v>
      </c>
      <c r="Z1523" s="1" t="s">
        <v>93</v>
      </c>
      <c r="AA1523" s="1" t="s">
        <v>8294</v>
      </c>
      <c r="AB1523" s="1">
        <v>120.0</v>
      </c>
      <c r="AC1523" s="1">
        <v>4.0</v>
      </c>
      <c r="AD1523" s="1">
        <v>50.0</v>
      </c>
      <c r="AE1523" s="1">
        <v>2.0</v>
      </c>
      <c r="AF1523" s="1" t="s">
        <v>127</v>
      </c>
      <c r="AG1523" s="1">
        <v>1.0</v>
      </c>
      <c r="AH1523" s="1">
        <v>6.0</v>
      </c>
      <c r="AI1523" s="1">
        <v>18.0</v>
      </c>
      <c r="AJ1523" s="1">
        <v>41.0</v>
      </c>
      <c r="AK1523" s="1">
        <v>41.0</v>
      </c>
      <c r="AL1523" s="1">
        <v>7.0</v>
      </c>
      <c r="AM1523" s="1">
        <v>7.0</v>
      </c>
      <c r="AN1523" s="1">
        <v>100.0</v>
      </c>
      <c r="AO1523" s="1">
        <v>10.0</v>
      </c>
      <c r="AP1523" s="1">
        <v>10.0</v>
      </c>
      <c r="AQ1523" s="1">
        <v>10.0</v>
      </c>
      <c r="AR1523" s="1">
        <v>10.0</v>
      </c>
      <c r="AS1523" s="1">
        <v>10.0</v>
      </c>
      <c r="AT1523" s="1">
        <v>9.0</v>
      </c>
      <c r="AU1523" s="1">
        <v>0.0</v>
      </c>
      <c r="AV1523" s="1" t="s">
        <v>117</v>
      </c>
      <c r="AW1523" s="1">
        <v>1.0</v>
      </c>
      <c r="AX1523" s="1">
        <v>1.0</v>
      </c>
      <c r="AY1523" s="1">
        <v>0.0</v>
      </c>
      <c r="AZ1523" s="1">
        <v>0.0</v>
      </c>
      <c r="BA1523" s="1">
        <v>0.9</v>
      </c>
      <c r="BB1523" s="1">
        <v>-1.0</v>
      </c>
      <c r="BC1523" s="1">
        <v>1.0</v>
      </c>
      <c r="BD1523" s="1">
        <v>-1.0</v>
      </c>
      <c r="BE1523" s="1">
        <v>-1.0</v>
      </c>
      <c r="BF1523" s="1">
        <v>-1.0</v>
      </c>
      <c r="BG1523" s="1">
        <v>-1.0</v>
      </c>
      <c r="BH1523" s="1">
        <v>-1.0</v>
      </c>
      <c r="BI1523" s="1">
        <v>-1.0</v>
      </c>
      <c r="BJ1523" s="1">
        <v>1.0</v>
      </c>
      <c r="BK1523" s="1">
        <v>-1.0</v>
      </c>
      <c r="BL1523" s="1">
        <v>-1.0</v>
      </c>
      <c r="BM1523" s="1">
        <v>-1.0</v>
      </c>
      <c r="BN1523" s="1">
        <v>-1.0</v>
      </c>
      <c r="BO1523" s="1">
        <v>-1.0</v>
      </c>
      <c r="BP1523" s="1">
        <v>-1.0</v>
      </c>
      <c r="BQ1523" s="1">
        <v>-1.0</v>
      </c>
      <c r="BR1523" s="1">
        <v>-1.0</v>
      </c>
      <c r="BS1523" s="1">
        <v>-1.0</v>
      </c>
      <c r="BT1523" s="1">
        <v>-1.0</v>
      </c>
      <c r="BU1523" s="1">
        <v>1.0</v>
      </c>
      <c r="BV1523" s="1">
        <v>-1.0</v>
      </c>
      <c r="BW1523" s="1">
        <v>-1.0</v>
      </c>
      <c r="BX1523" s="1">
        <v>1.0</v>
      </c>
      <c r="BY1523" s="1">
        <v>-1.0</v>
      </c>
      <c r="BZ1523" s="1">
        <v>-1.0</v>
      </c>
      <c r="CA1523" s="1">
        <v>-1.0</v>
      </c>
      <c r="CB1523" s="1">
        <v>-1.0</v>
      </c>
      <c r="CC1523" s="1">
        <v>-1.0</v>
      </c>
      <c r="CD1523" s="1">
        <v>51595.0</v>
      </c>
    </row>
    <row r="1524">
      <c r="A1524" s="1">
        <v>3.5292625E7</v>
      </c>
      <c r="B1524" s="1" t="s">
        <v>8295</v>
      </c>
      <c r="C1524" s="1" t="s">
        <v>8296</v>
      </c>
      <c r="D1524" s="1" t="s">
        <v>8297</v>
      </c>
      <c r="E1524" s="1" t="s">
        <v>85</v>
      </c>
      <c r="H1524" s="1" t="s">
        <v>8298</v>
      </c>
      <c r="I1524" s="1">
        <v>1.37191484E8</v>
      </c>
      <c r="J1524" s="1">
        <v>42912.0</v>
      </c>
      <c r="K1524" s="1" t="s">
        <v>88</v>
      </c>
      <c r="L1524" s="1">
        <v>1.0</v>
      </c>
      <c r="M1524" s="1">
        <v>0.0</v>
      </c>
      <c r="N1524" s="1">
        <v>5.0</v>
      </c>
      <c r="O1524" s="1">
        <v>0.0</v>
      </c>
      <c r="P1524" s="1" t="s">
        <v>89</v>
      </c>
      <c r="Q1524" s="1" t="s">
        <v>273</v>
      </c>
      <c r="R1524" s="1">
        <v>40.76479</v>
      </c>
      <c r="S1524" s="1">
        <v>-73.9866699999999</v>
      </c>
      <c r="T1524" s="1" t="s">
        <v>91</v>
      </c>
      <c r="U1524" s="1" t="s">
        <v>113</v>
      </c>
      <c r="V1524" s="1">
        <v>1.0</v>
      </c>
      <c r="W1524" s="1">
        <v>1.0</v>
      </c>
      <c r="X1524" s="1">
        <v>1.0</v>
      </c>
      <c r="Y1524" s="1">
        <v>1.0</v>
      </c>
      <c r="Z1524" s="1" t="s">
        <v>8299</v>
      </c>
      <c r="AA1524" s="1" t="s">
        <v>8300</v>
      </c>
      <c r="AB1524" s="1">
        <v>86.0</v>
      </c>
      <c r="AC1524" s="1">
        <v>1.0</v>
      </c>
      <c r="AD1524" s="1">
        <v>0.0</v>
      </c>
      <c r="AE1524" s="1">
        <v>1.0</v>
      </c>
      <c r="AF1524" s="1" t="s">
        <v>407</v>
      </c>
      <c r="AG1524" s="1">
        <v>1.0</v>
      </c>
      <c r="AH1524" s="1">
        <v>0.0</v>
      </c>
      <c r="AI1524" s="1">
        <v>0.0</v>
      </c>
      <c r="AJ1524" s="1">
        <v>0.0</v>
      </c>
      <c r="AK1524" s="1">
        <v>0.0</v>
      </c>
      <c r="AL1524" s="1">
        <v>1.0</v>
      </c>
      <c r="AM1524" s="1">
        <v>1.0</v>
      </c>
      <c r="AN1524" s="1">
        <v>100.0</v>
      </c>
      <c r="AO1524" s="1">
        <v>10.0</v>
      </c>
      <c r="AP1524" s="1">
        <v>8.0</v>
      </c>
      <c r="AQ1524" s="1">
        <v>10.0</v>
      </c>
      <c r="AR1524" s="1">
        <v>10.0</v>
      </c>
      <c r="AS1524" s="1">
        <v>10.0</v>
      </c>
      <c r="AT1524" s="1">
        <v>10.0</v>
      </c>
      <c r="AU1524" s="1">
        <v>0.0</v>
      </c>
      <c r="AV1524" s="1" t="s">
        <v>96</v>
      </c>
      <c r="AW1524" s="1">
        <v>5.0</v>
      </c>
      <c r="AX1524" s="1">
        <v>0.0</v>
      </c>
      <c r="AY1524" s="1">
        <v>5.0</v>
      </c>
      <c r="AZ1524" s="1">
        <v>0.0</v>
      </c>
      <c r="BA1524" s="1">
        <v>0.88</v>
      </c>
      <c r="BB1524" s="1">
        <v>-1.0</v>
      </c>
      <c r="BC1524" s="1">
        <v>1.0</v>
      </c>
      <c r="BD1524" s="1">
        <v>-1.0</v>
      </c>
      <c r="BE1524" s="1">
        <v>-1.0</v>
      </c>
      <c r="BF1524" s="1">
        <v>-1.0</v>
      </c>
      <c r="BG1524" s="1">
        <v>-1.0</v>
      </c>
      <c r="BH1524" s="1">
        <v>-1.0</v>
      </c>
      <c r="BI1524" s="1">
        <v>-1.0</v>
      </c>
      <c r="BJ1524" s="1">
        <v>-1.0</v>
      </c>
      <c r="BK1524" s="1">
        <v>-1.0</v>
      </c>
      <c r="BL1524" s="1">
        <v>1.0</v>
      </c>
      <c r="BM1524" s="1">
        <v>-1.0</v>
      </c>
      <c r="BN1524" s="1">
        <v>-1.0</v>
      </c>
      <c r="BO1524" s="1">
        <v>-1.0</v>
      </c>
      <c r="BP1524" s="1">
        <v>-1.0</v>
      </c>
      <c r="BQ1524" s="1">
        <v>1.0</v>
      </c>
      <c r="BR1524" s="1">
        <v>-1.0</v>
      </c>
      <c r="BS1524" s="1">
        <v>-1.0</v>
      </c>
      <c r="BT1524" s="1">
        <v>-1.0</v>
      </c>
      <c r="BU1524" s="1">
        <v>1.0</v>
      </c>
      <c r="BV1524" s="1">
        <v>-1.0</v>
      </c>
      <c r="BW1524" s="1">
        <v>-1.0</v>
      </c>
      <c r="BX1524" s="1">
        <v>-1.0</v>
      </c>
      <c r="BY1524" s="1">
        <v>-1.0</v>
      </c>
      <c r="BZ1524" s="1">
        <v>-1.0</v>
      </c>
      <c r="CA1524" s="1">
        <v>-1.0</v>
      </c>
      <c r="CB1524" s="1">
        <v>-1.0</v>
      </c>
      <c r="CC1524" s="1">
        <v>-1.0</v>
      </c>
      <c r="CD1524" s="1">
        <v>51627.0</v>
      </c>
    </row>
    <row r="1525">
      <c r="A1525" s="1">
        <v>1.2380717E7</v>
      </c>
      <c r="B1525" s="1" t="s">
        <v>8301</v>
      </c>
      <c r="C1525" s="1" t="s">
        <v>8302</v>
      </c>
      <c r="D1525" s="1" t="s">
        <v>8303</v>
      </c>
      <c r="E1525" s="1" t="s">
        <v>85</v>
      </c>
      <c r="F1525" s="1" t="s">
        <v>8304</v>
      </c>
      <c r="G1525" s="1" t="s">
        <v>8305</v>
      </c>
      <c r="I1525" s="1">
        <v>4.1265342E7</v>
      </c>
      <c r="J1525" s="1">
        <v>42228.0</v>
      </c>
      <c r="M1525" s="1">
        <v>0.0</v>
      </c>
      <c r="N1525" s="1">
        <v>1.0</v>
      </c>
      <c r="O1525" s="1">
        <v>1.0</v>
      </c>
      <c r="P1525" s="1" t="s">
        <v>89</v>
      </c>
      <c r="Q1525" s="1" t="s">
        <v>90</v>
      </c>
      <c r="R1525" s="1">
        <v>40.76769</v>
      </c>
      <c r="S1525" s="1">
        <v>-73.9585</v>
      </c>
      <c r="T1525" s="1" t="s">
        <v>91</v>
      </c>
      <c r="U1525" s="1" t="s">
        <v>92</v>
      </c>
      <c r="V1525" s="1">
        <v>2.0</v>
      </c>
      <c r="W1525" s="1">
        <v>1.0</v>
      </c>
      <c r="X1525" s="1">
        <v>1.0</v>
      </c>
      <c r="Y1525" s="1">
        <v>1.0</v>
      </c>
      <c r="Z1525" s="1" t="s">
        <v>93</v>
      </c>
      <c r="AA1525" s="1" t="s">
        <v>8306</v>
      </c>
      <c r="AB1525" s="1">
        <v>115.0</v>
      </c>
      <c r="AC1525" s="1">
        <v>1.0</v>
      </c>
      <c r="AD1525" s="1">
        <v>0.0</v>
      </c>
      <c r="AE1525" s="1">
        <v>2.0</v>
      </c>
      <c r="AF1525" s="1" t="s">
        <v>703</v>
      </c>
      <c r="AG1525" s="1">
        <v>1.0</v>
      </c>
      <c r="AH1525" s="1">
        <v>0.0</v>
      </c>
      <c r="AI1525" s="1">
        <v>0.0</v>
      </c>
      <c r="AJ1525" s="1">
        <v>0.0</v>
      </c>
      <c r="AK1525" s="1">
        <v>0.0</v>
      </c>
      <c r="AL1525" s="1">
        <v>7.0</v>
      </c>
      <c r="AM1525" s="1">
        <v>0.0</v>
      </c>
      <c r="AN1525" s="1">
        <v>100.0</v>
      </c>
      <c r="AO1525" s="1">
        <v>10.0</v>
      </c>
      <c r="AP1525" s="1">
        <v>10.0</v>
      </c>
      <c r="AQ1525" s="1">
        <v>10.0</v>
      </c>
      <c r="AR1525" s="1">
        <v>10.0</v>
      </c>
      <c r="AS1525" s="1">
        <v>10.0</v>
      </c>
      <c r="AT1525" s="1">
        <v>10.0</v>
      </c>
      <c r="AU1525" s="1">
        <v>0.0</v>
      </c>
      <c r="AV1525" s="1" t="s">
        <v>105</v>
      </c>
      <c r="AW1525" s="1">
        <v>1.0</v>
      </c>
      <c r="AX1525" s="1">
        <v>1.0</v>
      </c>
      <c r="AY1525" s="1">
        <v>0.0</v>
      </c>
      <c r="AZ1525" s="1">
        <v>0.0</v>
      </c>
      <c r="BA1525" s="1">
        <v>0.2</v>
      </c>
      <c r="BB1525" s="1">
        <v>-1.0</v>
      </c>
      <c r="BC1525" s="1">
        <v>1.0</v>
      </c>
      <c r="BD1525" s="1">
        <v>-1.0</v>
      </c>
      <c r="BE1525" s="1">
        <v>-1.0</v>
      </c>
      <c r="BF1525" s="1">
        <v>-1.0</v>
      </c>
      <c r="BG1525" s="1">
        <v>-1.0</v>
      </c>
      <c r="BH1525" s="1">
        <v>-1.0</v>
      </c>
      <c r="BI1525" s="1">
        <v>-1.0</v>
      </c>
      <c r="BJ1525" s="1">
        <v>1.0</v>
      </c>
      <c r="BK1525" s="1">
        <v>-1.0</v>
      </c>
      <c r="BL1525" s="1">
        <v>-1.0</v>
      </c>
      <c r="BM1525" s="1">
        <v>-1.0</v>
      </c>
      <c r="BN1525" s="1">
        <v>-1.0</v>
      </c>
      <c r="BO1525" s="1">
        <v>-1.0</v>
      </c>
      <c r="BP1525" s="1">
        <v>-1.0</v>
      </c>
      <c r="BQ1525" s="1">
        <v>-1.0</v>
      </c>
      <c r="BR1525" s="1">
        <v>-1.0</v>
      </c>
      <c r="BS1525" s="1">
        <v>-1.0</v>
      </c>
      <c r="BT1525" s="1">
        <v>-1.0</v>
      </c>
      <c r="BU1525" s="1">
        <v>1.0</v>
      </c>
      <c r="BV1525" s="1">
        <v>-1.0</v>
      </c>
      <c r="BW1525" s="1">
        <v>-1.0</v>
      </c>
      <c r="BX1525" s="1">
        <v>-1.0</v>
      </c>
      <c r="BY1525" s="1">
        <v>1.0</v>
      </c>
      <c r="BZ1525" s="1">
        <v>-1.0</v>
      </c>
      <c r="CA1525" s="1">
        <v>-1.0</v>
      </c>
      <c r="CB1525" s="1">
        <v>-1.0</v>
      </c>
      <c r="CC1525" s="1">
        <v>-1.0</v>
      </c>
      <c r="CD1525" s="1">
        <v>51678.0</v>
      </c>
    </row>
    <row r="1526">
      <c r="A1526" s="1">
        <v>7328260.0</v>
      </c>
      <c r="B1526" s="1" t="s">
        <v>8307</v>
      </c>
      <c r="C1526" s="1" t="s">
        <v>8308</v>
      </c>
      <c r="D1526" s="1" t="s">
        <v>8309</v>
      </c>
      <c r="E1526" s="1" t="s">
        <v>85</v>
      </c>
      <c r="F1526" s="1" t="s">
        <v>8310</v>
      </c>
      <c r="G1526" s="1" t="s">
        <v>8311</v>
      </c>
      <c r="H1526" s="1" t="s">
        <v>8312</v>
      </c>
      <c r="I1526" s="1">
        <v>3.8390671E7</v>
      </c>
      <c r="J1526" s="1">
        <v>42198.0</v>
      </c>
      <c r="K1526" s="1" t="s">
        <v>134</v>
      </c>
      <c r="L1526" s="1">
        <v>1.0</v>
      </c>
      <c r="M1526" s="1">
        <v>1.0</v>
      </c>
      <c r="N1526" s="1">
        <v>1.0</v>
      </c>
      <c r="O1526" s="1">
        <v>0.0</v>
      </c>
      <c r="P1526" s="1" t="s">
        <v>89</v>
      </c>
      <c r="Q1526" s="1" t="s">
        <v>1014</v>
      </c>
      <c r="R1526" s="1">
        <v>40.83769</v>
      </c>
      <c r="S1526" s="1">
        <v>-73.94207</v>
      </c>
      <c r="T1526" s="1" t="s">
        <v>91</v>
      </c>
      <c r="U1526" s="1" t="s">
        <v>113</v>
      </c>
      <c r="V1526" s="1">
        <v>1.0</v>
      </c>
      <c r="W1526" s="1">
        <v>1.5</v>
      </c>
      <c r="X1526" s="1">
        <v>1.0</v>
      </c>
      <c r="Y1526" s="1">
        <v>1.0</v>
      </c>
      <c r="Z1526" s="1" t="s">
        <v>93</v>
      </c>
      <c r="AA1526" s="1" t="s">
        <v>8313</v>
      </c>
      <c r="AB1526" s="1">
        <v>40.0</v>
      </c>
      <c r="AC1526" s="1">
        <v>1.0</v>
      </c>
      <c r="AD1526" s="1">
        <v>50.0</v>
      </c>
      <c r="AE1526" s="1">
        <v>7.0</v>
      </c>
      <c r="AF1526" s="1" t="s">
        <v>1683</v>
      </c>
      <c r="AG1526" s="1">
        <v>1.0</v>
      </c>
      <c r="AH1526" s="1">
        <v>0.0</v>
      </c>
      <c r="AI1526" s="1">
        <v>18.0</v>
      </c>
      <c r="AJ1526" s="1">
        <v>48.0</v>
      </c>
      <c r="AK1526" s="1">
        <v>48.0</v>
      </c>
      <c r="AL1526" s="1">
        <v>12.0</v>
      </c>
      <c r="AM1526" s="1">
        <v>5.0</v>
      </c>
      <c r="AN1526" s="1">
        <v>98.0</v>
      </c>
      <c r="AO1526" s="1">
        <v>10.0</v>
      </c>
      <c r="AP1526" s="1">
        <v>10.0</v>
      </c>
      <c r="AQ1526" s="1">
        <v>10.0</v>
      </c>
      <c r="AR1526" s="1">
        <v>10.0</v>
      </c>
      <c r="AS1526" s="1">
        <v>10.0</v>
      </c>
      <c r="AT1526" s="1">
        <v>9.0</v>
      </c>
      <c r="AU1526" s="1">
        <v>0.0</v>
      </c>
      <c r="AV1526" s="1" t="s">
        <v>105</v>
      </c>
      <c r="AW1526" s="1">
        <v>1.0</v>
      </c>
      <c r="AX1526" s="1">
        <v>0.0</v>
      </c>
      <c r="AY1526" s="1">
        <v>1.0</v>
      </c>
      <c r="AZ1526" s="1">
        <v>0.0</v>
      </c>
      <c r="BA1526" s="1">
        <v>0.27</v>
      </c>
      <c r="BB1526" s="1">
        <v>-1.0</v>
      </c>
      <c r="BC1526" s="1">
        <v>1.0</v>
      </c>
      <c r="BD1526" s="1">
        <v>-1.0</v>
      </c>
      <c r="BE1526" s="1">
        <v>-1.0</v>
      </c>
      <c r="BF1526" s="1">
        <v>-1.0</v>
      </c>
      <c r="BG1526" s="1">
        <v>-1.0</v>
      </c>
      <c r="BH1526" s="1">
        <v>1.0</v>
      </c>
      <c r="BI1526" s="1">
        <v>-1.0</v>
      </c>
      <c r="BJ1526" s="1">
        <v>1.0</v>
      </c>
      <c r="BK1526" s="1">
        <v>-1.0</v>
      </c>
      <c r="BL1526" s="1">
        <v>-1.0</v>
      </c>
      <c r="BM1526" s="1">
        <v>-1.0</v>
      </c>
      <c r="BN1526" s="1">
        <v>1.0</v>
      </c>
      <c r="BO1526" s="1">
        <v>-1.0</v>
      </c>
      <c r="BP1526" s="1">
        <v>1.0</v>
      </c>
      <c r="BQ1526" s="1">
        <v>1.0</v>
      </c>
      <c r="BR1526" s="1">
        <v>-1.0</v>
      </c>
      <c r="BS1526" s="1">
        <v>1.0</v>
      </c>
      <c r="BT1526" s="1">
        <v>-1.0</v>
      </c>
      <c r="BU1526" s="1">
        <v>1.0</v>
      </c>
      <c r="BV1526" s="1">
        <v>-1.0</v>
      </c>
      <c r="BW1526" s="1">
        <v>1.0</v>
      </c>
      <c r="BX1526" s="1">
        <v>1.0</v>
      </c>
      <c r="BY1526" s="1">
        <v>-1.0</v>
      </c>
      <c r="BZ1526" s="1">
        <v>-1.0</v>
      </c>
      <c r="CA1526" s="1">
        <v>-1.0</v>
      </c>
      <c r="CB1526" s="1">
        <v>1.0</v>
      </c>
      <c r="CC1526" s="1">
        <v>-1.0</v>
      </c>
      <c r="CD1526" s="1">
        <v>51733.0</v>
      </c>
    </row>
    <row r="1527">
      <c r="A1527" s="1">
        <v>2.0783553E7</v>
      </c>
      <c r="B1527" s="1" t="s">
        <v>8314</v>
      </c>
      <c r="C1527" s="1" t="s">
        <v>8315</v>
      </c>
      <c r="D1527" s="1" t="s">
        <v>8316</v>
      </c>
      <c r="E1527" s="1" t="s">
        <v>85</v>
      </c>
      <c r="G1527" s="1" t="s">
        <v>8317</v>
      </c>
      <c r="H1527" s="2" t="str">
        <f>- take shoes off once you enter The apartment</f>
        <v>#ERROR!</v>
      </c>
      <c r="I1527" s="1">
        <v>4.9154612E7</v>
      </c>
      <c r="J1527" s="1">
        <v>42324.0</v>
      </c>
      <c r="M1527" s="1">
        <v>0.0</v>
      </c>
      <c r="N1527" s="1">
        <v>1.0</v>
      </c>
      <c r="O1527" s="1">
        <v>1.0</v>
      </c>
      <c r="P1527" s="1" t="s">
        <v>123</v>
      </c>
      <c r="Q1527" s="1" t="s">
        <v>124</v>
      </c>
      <c r="R1527" s="1">
        <v>40.71823</v>
      </c>
      <c r="S1527" s="1">
        <v>-73.94093</v>
      </c>
      <c r="T1527" s="1" t="s">
        <v>91</v>
      </c>
      <c r="U1527" s="1" t="s">
        <v>113</v>
      </c>
      <c r="V1527" s="1">
        <v>2.0</v>
      </c>
      <c r="W1527" s="1">
        <v>1.0</v>
      </c>
      <c r="X1527" s="1">
        <v>1.0</v>
      </c>
      <c r="Y1527" s="1">
        <v>1.0</v>
      </c>
      <c r="Z1527" s="1" t="s">
        <v>93</v>
      </c>
      <c r="AA1527" s="1" t="s">
        <v>8318</v>
      </c>
      <c r="AB1527" s="1">
        <v>48.0</v>
      </c>
      <c r="AC1527" s="1">
        <v>1.0</v>
      </c>
      <c r="AD1527" s="1">
        <v>0.0</v>
      </c>
      <c r="AE1527" s="1">
        <v>2.0</v>
      </c>
      <c r="AF1527" s="1" t="s">
        <v>593</v>
      </c>
      <c r="AG1527" s="1">
        <v>1.0</v>
      </c>
      <c r="AH1527" s="1">
        <v>0.0</v>
      </c>
      <c r="AI1527" s="1">
        <v>0.0</v>
      </c>
      <c r="AJ1527" s="1">
        <v>0.0</v>
      </c>
      <c r="AK1527" s="1">
        <v>0.0</v>
      </c>
      <c r="AL1527" s="1">
        <v>3.0</v>
      </c>
      <c r="AM1527" s="1">
        <v>0.0</v>
      </c>
      <c r="AN1527" s="1">
        <v>100.0</v>
      </c>
      <c r="AO1527" s="1">
        <v>10.0</v>
      </c>
      <c r="AP1527" s="1">
        <v>9.0</v>
      </c>
      <c r="AQ1527" s="1">
        <v>10.0</v>
      </c>
      <c r="AR1527" s="1">
        <v>9.0</v>
      </c>
      <c r="AS1527" s="1">
        <v>9.0</v>
      </c>
      <c r="AT1527" s="1">
        <v>10.0</v>
      </c>
      <c r="AU1527" s="1">
        <v>0.0</v>
      </c>
      <c r="AV1527" s="1" t="s">
        <v>105</v>
      </c>
      <c r="AW1527" s="1">
        <v>1.0</v>
      </c>
      <c r="AX1527" s="1">
        <v>0.0</v>
      </c>
      <c r="AY1527" s="1">
        <v>1.0</v>
      </c>
      <c r="AZ1527" s="1">
        <v>0.0</v>
      </c>
      <c r="BA1527" s="1">
        <v>0.14</v>
      </c>
      <c r="BB1527" s="1">
        <v>-1.0</v>
      </c>
      <c r="BC1527" s="1">
        <v>1.0</v>
      </c>
      <c r="BD1527" s="1">
        <v>-1.0</v>
      </c>
      <c r="BE1527" s="1">
        <v>-1.0</v>
      </c>
      <c r="BF1527" s="1">
        <v>-1.0</v>
      </c>
      <c r="BG1527" s="1">
        <v>-1.0</v>
      </c>
      <c r="BH1527" s="1">
        <v>-1.0</v>
      </c>
      <c r="BI1527" s="1">
        <v>-1.0</v>
      </c>
      <c r="BJ1527" s="1">
        <v>-1.0</v>
      </c>
      <c r="BK1527" s="1">
        <v>-1.0</v>
      </c>
      <c r="BL1527" s="1">
        <v>-1.0</v>
      </c>
      <c r="BM1527" s="1">
        <v>1.0</v>
      </c>
      <c r="BN1527" s="1">
        <v>-1.0</v>
      </c>
      <c r="BO1527" s="1">
        <v>-1.0</v>
      </c>
      <c r="BP1527" s="1">
        <v>-1.0</v>
      </c>
      <c r="BQ1527" s="1">
        <v>-1.0</v>
      </c>
      <c r="BR1527" s="1">
        <v>-1.0</v>
      </c>
      <c r="BS1527" s="1">
        <v>-1.0</v>
      </c>
      <c r="BT1527" s="1">
        <v>-1.0</v>
      </c>
      <c r="BU1527" s="1">
        <v>1.0</v>
      </c>
      <c r="BV1527" s="1">
        <v>-1.0</v>
      </c>
      <c r="BW1527" s="1">
        <v>-1.0</v>
      </c>
      <c r="BX1527" s="1">
        <v>-1.0</v>
      </c>
      <c r="BY1527" s="1">
        <v>-1.0</v>
      </c>
      <c r="BZ1527" s="1">
        <v>-1.0</v>
      </c>
      <c r="CA1527" s="1">
        <v>-1.0</v>
      </c>
      <c r="CB1527" s="1">
        <v>-1.0</v>
      </c>
      <c r="CC1527" s="1">
        <v>-1.0</v>
      </c>
      <c r="CD1527" s="1">
        <v>51733.0</v>
      </c>
    </row>
    <row r="1528">
      <c r="A1528" s="1">
        <v>3.5579856E7</v>
      </c>
      <c r="B1528" s="1" t="s">
        <v>8319</v>
      </c>
      <c r="C1528" s="1" t="s">
        <v>8320</v>
      </c>
      <c r="D1528" s="1" t="s">
        <v>8320</v>
      </c>
      <c r="E1528" s="1" t="s">
        <v>85</v>
      </c>
      <c r="I1528" s="1">
        <v>2.45518352E8</v>
      </c>
      <c r="J1528" s="1">
        <v>43522.0</v>
      </c>
      <c r="K1528" s="1" t="s">
        <v>134</v>
      </c>
      <c r="L1528" s="1">
        <v>1.0</v>
      </c>
      <c r="M1528" s="1">
        <v>0.0</v>
      </c>
      <c r="N1528" s="1">
        <v>2.0</v>
      </c>
      <c r="O1528" s="1">
        <v>0.0</v>
      </c>
      <c r="P1528" s="1" t="s">
        <v>89</v>
      </c>
      <c r="Q1528" s="1" t="s">
        <v>370</v>
      </c>
      <c r="R1528" s="1">
        <v>40.76135</v>
      </c>
      <c r="S1528" s="1">
        <v>-73.99343</v>
      </c>
      <c r="T1528" s="1" t="s">
        <v>91</v>
      </c>
      <c r="U1528" s="1" t="s">
        <v>92</v>
      </c>
      <c r="V1528" s="1">
        <v>5.0</v>
      </c>
      <c r="W1528" s="1">
        <v>1.0</v>
      </c>
      <c r="X1528" s="1">
        <v>2.0</v>
      </c>
      <c r="Y1528" s="1">
        <v>3.0</v>
      </c>
      <c r="Z1528" s="1" t="s">
        <v>93</v>
      </c>
      <c r="AA1528" s="1" t="s">
        <v>8321</v>
      </c>
      <c r="AB1528" s="1">
        <v>400.0</v>
      </c>
      <c r="AC1528" s="1">
        <v>2.0</v>
      </c>
      <c r="AD1528" s="1">
        <v>0.0</v>
      </c>
      <c r="AE1528" s="1">
        <v>3.0</v>
      </c>
      <c r="AF1528" s="1" t="s">
        <v>127</v>
      </c>
      <c r="AG1528" s="1">
        <v>1.0</v>
      </c>
      <c r="AH1528" s="1">
        <v>18.0</v>
      </c>
      <c r="AI1528" s="1">
        <v>48.0</v>
      </c>
      <c r="AJ1528" s="1">
        <v>78.0</v>
      </c>
      <c r="AK1528" s="1">
        <v>161.0</v>
      </c>
      <c r="AL1528" s="1">
        <v>0.0</v>
      </c>
      <c r="AM1528" s="1">
        <v>0.0</v>
      </c>
      <c r="AU1528" s="1">
        <v>1.0</v>
      </c>
      <c r="AV1528" s="1" t="s">
        <v>96</v>
      </c>
      <c r="AW1528" s="1">
        <v>1.0</v>
      </c>
      <c r="AX1528" s="1">
        <v>1.0</v>
      </c>
      <c r="AY1528" s="1">
        <v>0.0</v>
      </c>
      <c r="AZ1528" s="1">
        <v>0.0</v>
      </c>
      <c r="BB1528" s="1">
        <v>-1.0</v>
      </c>
      <c r="BC1528" s="1">
        <v>1.0</v>
      </c>
      <c r="BD1528" s="1">
        <v>-1.0</v>
      </c>
      <c r="BE1528" s="1">
        <v>-1.0</v>
      </c>
      <c r="BF1528" s="1">
        <v>-1.0</v>
      </c>
      <c r="BG1528" s="1">
        <v>-1.0</v>
      </c>
      <c r="BH1528" s="1">
        <v>-1.0</v>
      </c>
      <c r="BI1528" s="1">
        <v>1.0</v>
      </c>
      <c r="BJ1528" s="1">
        <v>1.0</v>
      </c>
      <c r="BK1528" s="1">
        <v>-1.0</v>
      </c>
      <c r="BL1528" s="1">
        <v>-1.0</v>
      </c>
      <c r="BM1528" s="1">
        <v>1.0</v>
      </c>
      <c r="BN1528" s="1">
        <v>-1.0</v>
      </c>
      <c r="BO1528" s="1">
        <v>-1.0</v>
      </c>
      <c r="BP1528" s="1">
        <v>-1.0</v>
      </c>
      <c r="BQ1528" s="1">
        <v>-1.0</v>
      </c>
      <c r="BR1528" s="1">
        <v>-1.0</v>
      </c>
      <c r="BS1528" s="1">
        <v>-1.0</v>
      </c>
      <c r="BT1528" s="1">
        <v>-1.0</v>
      </c>
      <c r="BU1528" s="1">
        <v>1.0</v>
      </c>
      <c r="BV1528" s="1">
        <v>-1.0</v>
      </c>
      <c r="BW1528" s="1">
        <v>1.0</v>
      </c>
      <c r="BX1528" s="1">
        <v>1.0</v>
      </c>
      <c r="BY1528" s="1">
        <v>-1.0</v>
      </c>
      <c r="BZ1528" s="1">
        <v>-1.0</v>
      </c>
      <c r="CA1528" s="1">
        <v>1.0</v>
      </c>
      <c r="CB1528" s="1">
        <v>-1.0</v>
      </c>
      <c r="CC1528" s="1">
        <v>1.0</v>
      </c>
      <c r="CD1528" s="1">
        <v>51733.0</v>
      </c>
    </row>
    <row r="1529">
      <c r="A1529" s="1">
        <v>2.5817508E7</v>
      </c>
      <c r="B1529" s="1" t="s">
        <v>8322</v>
      </c>
      <c r="C1529" s="1" t="s">
        <v>8323</v>
      </c>
      <c r="D1529" s="1" t="s">
        <v>8324</v>
      </c>
      <c r="E1529" s="1" t="s">
        <v>85</v>
      </c>
      <c r="F1529" s="1" t="s">
        <v>8325</v>
      </c>
      <c r="G1529" s="1" t="s">
        <v>8326</v>
      </c>
      <c r="H1529" s="1" t="s">
        <v>8327</v>
      </c>
      <c r="I1529" s="1">
        <v>1.94004304E8</v>
      </c>
      <c r="J1529" s="1">
        <v>43258.0</v>
      </c>
      <c r="K1529" s="1" t="s">
        <v>88</v>
      </c>
      <c r="L1529" s="1">
        <v>1.0</v>
      </c>
      <c r="M1529" s="1">
        <v>1.0</v>
      </c>
      <c r="N1529" s="1">
        <v>1.0</v>
      </c>
      <c r="O1529" s="1">
        <v>0.0</v>
      </c>
      <c r="P1529" s="1" t="s">
        <v>89</v>
      </c>
      <c r="Q1529" s="1" t="s">
        <v>90</v>
      </c>
      <c r="R1529" s="1">
        <v>40.84782</v>
      </c>
      <c r="S1529" s="1">
        <v>-73.93954</v>
      </c>
      <c r="T1529" s="1" t="s">
        <v>91</v>
      </c>
      <c r="U1529" s="1" t="s">
        <v>113</v>
      </c>
      <c r="V1529" s="1">
        <v>1.0</v>
      </c>
      <c r="W1529" s="1">
        <v>1.0</v>
      </c>
      <c r="X1529" s="1">
        <v>1.0</v>
      </c>
      <c r="Y1529" s="1">
        <v>1.0</v>
      </c>
      <c r="Z1529" s="1" t="s">
        <v>93</v>
      </c>
      <c r="AA1529" s="1" t="s">
        <v>8328</v>
      </c>
      <c r="AB1529" s="1">
        <v>85.0</v>
      </c>
      <c r="AC1529" s="1">
        <v>1.0</v>
      </c>
      <c r="AD1529" s="1">
        <v>25.0</v>
      </c>
      <c r="AE1529" s="1">
        <v>1.0</v>
      </c>
      <c r="AF1529" s="1" t="s">
        <v>255</v>
      </c>
      <c r="AG1529" s="1">
        <v>1.0</v>
      </c>
      <c r="AH1529" s="1">
        <v>20.0</v>
      </c>
      <c r="AI1529" s="1">
        <v>50.0</v>
      </c>
      <c r="AJ1529" s="1">
        <v>80.0</v>
      </c>
      <c r="AK1529" s="1">
        <v>80.0</v>
      </c>
      <c r="AL1529" s="1">
        <v>9.0</v>
      </c>
      <c r="AM1529" s="1">
        <v>9.0</v>
      </c>
      <c r="AN1529" s="1">
        <v>96.0</v>
      </c>
      <c r="AO1529" s="1">
        <v>10.0</v>
      </c>
      <c r="AP1529" s="1">
        <v>10.0</v>
      </c>
      <c r="AQ1529" s="1">
        <v>10.0</v>
      </c>
      <c r="AR1529" s="1">
        <v>10.0</v>
      </c>
      <c r="AS1529" s="1">
        <v>10.0</v>
      </c>
      <c r="AT1529" s="1">
        <v>9.0</v>
      </c>
      <c r="AU1529" s="1">
        <v>1.0</v>
      </c>
      <c r="AV1529" s="1" t="s">
        <v>96</v>
      </c>
      <c r="AW1529" s="1">
        <v>1.0</v>
      </c>
      <c r="AX1529" s="1">
        <v>0.0</v>
      </c>
      <c r="AY1529" s="1">
        <v>1.0</v>
      </c>
      <c r="AZ1529" s="1">
        <v>0.0</v>
      </c>
      <c r="BA1529" s="1">
        <v>0.79</v>
      </c>
      <c r="BB1529" s="1">
        <v>-1.0</v>
      </c>
      <c r="BC1529" s="1">
        <v>-1.0</v>
      </c>
      <c r="BD1529" s="1">
        <v>-1.0</v>
      </c>
      <c r="BE1529" s="1">
        <v>-1.0</v>
      </c>
      <c r="BF1529" s="1">
        <v>-1.0</v>
      </c>
      <c r="BG1529" s="1">
        <v>-1.0</v>
      </c>
      <c r="BH1529" s="1">
        <v>1.0</v>
      </c>
      <c r="BI1529" s="1">
        <v>-1.0</v>
      </c>
      <c r="BJ1529" s="1">
        <v>1.0</v>
      </c>
      <c r="BK1529" s="1">
        <v>-1.0</v>
      </c>
      <c r="BL1529" s="1">
        <v>-1.0</v>
      </c>
      <c r="BM1529" s="1">
        <v>1.0</v>
      </c>
      <c r="BN1529" s="1">
        <v>-1.0</v>
      </c>
      <c r="BO1529" s="1">
        <v>-1.0</v>
      </c>
      <c r="BP1529" s="1">
        <v>-1.0</v>
      </c>
      <c r="BQ1529" s="1">
        <v>1.0</v>
      </c>
      <c r="BR1529" s="1">
        <v>-1.0</v>
      </c>
      <c r="BS1529" s="1">
        <v>1.0</v>
      </c>
      <c r="BT1529" s="1">
        <v>-1.0</v>
      </c>
      <c r="BU1529" s="1">
        <v>1.0</v>
      </c>
      <c r="BV1529" s="1">
        <v>-1.0</v>
      </c>
      <c r="BW1529" s="1">
        <v>-1.0</v>
      </c>
      <c r="BX1529" s="1">
        <v>1.0</v>
      </c>
      <c r="BY1529" s="1">
        <v>-1.0</v>
      </c>
      <c r="BZ1529" s="1">
        <v>-1.0</v>
      </c>
      <c r="CA1529" s="1">
        <v>-1.0</v>
      </c>
      <c r="CB1529" s="1">
        <v>1.0</v>
      </c>
      <c r="CC1529" s="1">
        <v>-1.0</v>
      </c>
      <c r="CD1529" s="1">
        <v>51786.0</v>
      </c>
    </row>
    <row r="1530">
      <c r="A1530" s="1">
        <v>3052904.0</v>
      </c>
      <c r="B1530" s="1" t="s">
        <v>8329</v>
      </c>
      <c r="C1530" s="1" t="s">
        <v>8330</v>
      </c>
      <c r="D1530" s="1" t="s">
        <v>8331</v>
      </c>
      <c r="E1530" s="1" t="s">
        <v>85</v>
      </c>
      <c r="F1530" s="1" t="s">
        <v>8332</v>
      </c>
      <c r="G1530" s="1" t="s">
        <v>8333</v>
      </c>
      <c r="H1530" s="1" t="s">
        <v>8334</v>
      </c>
      <c r="I1530" s="1">
        <v>1.5543098E7</v>
      </c>
      <c r="J1530" s="1">
        <v>41773.0</v>
      </c>
      <c r="M1530" s="1">
        <v>0.0</v>
      </c>
      <c r="N1530" s="1">
        <v>1.0</v>
      </c>
      <c r="O1530" s="1">
        <v>1.0</v>
      </c>
      <c r="P1530" s="1" t="s">
        <v>89</v>
      </c>
      <c r="Q1530" s="1" t="s">
        <v>90</v>
      </c>
      <c r="R1530" s="1">
        <v>40.77401</v>
      </c>
      <c r="S1530" s="1">
        <v>-73.9457</v>
      </c>
      <c r="T1530" s="1" t="s">
        <v>91</v>
      </c>
      <c r="U1530" s="1" t="s">
        <v>113</v>
      </c>
      <c r="V1530" s="1">
        <v>2.0</v>
      </c>
      <c r="W1530" s="1">
        <v>1.0</v>
      </c>
      <c r="X1530" s="1">
        <v>1.0</v>
      </c>
      <c r="Y1530" s="1">
        <v>1.0</v>
      </c>
      <c r="Z1530" s="1" t="s">
        <v>93</v>
      </c>
      <c r="AA1530" s="1" t="s">
        <v>8335</v>
      </c>
      <c r="AB1530" s="1">
        <v>55.0</v>
      </c>
      <c r="AC1530" s="1">
        <v>1.0</v>
      </c>
      <c r="AD1530" s="1">
        <v>0.0</v>
      </c>
      <c r="AE1530" s="1">
        <v>1.0</v>
      </c>
      <c r="AF1530" s="1" t="s">
        <v>597</v>
      </c>
      <c r="AG1530" s="1">
        <v>1.0</v>
      </c>
      <c r="AH1530" s="1">
        <v>0.0</v>
      </c>
      <c r="AI1530" s="1">
        <v>0.0</v>
      </c>
      <c r="AJ1530" s="1">
        <v>0.0</v>
      </c>
      <c r="AK1530" s="1">
        <v>0.0</v>
      </c>
      <c r="AL1530" s="1">
        <v>2.0</v>
      </c>
      <c r="AM1530" s="1">
        <v>0.0</v>
      </c>
      <c r="AN1530" s="1">
        <v>70.0</v>
      </c>
      <c r="AO1530" s="1">
        <v>8.0</v>
      </c>
      <c r="AP1530" s="1">
        <v>7.0</v>
      </c>
      <c r="AQ1530" s="1">
        <v>6.0</v>
      </c>
      <c r="AR1530" s="1">
        <v>9.0</v>
      </c>
      <c r="AS1530" s="1">
        <v>9.0</v>
      </c>
      <c r="AT1530" s="1">
        <v>7.0</v>
      </c>
      <c r="AU1530" s="1">
        <v>0.0</v>
      </c>
      <c r="AV1530" s="1" t="s">
        <v>105</v>
      </c>
      <c r="AW1530" s="1">
        <v>1.0</v>
      </c>
      <c r="AX1530" s="1">
        <v>0.0</v>
      </c>
      <c r="AY1530" s="1">
        <v>1.0</v>
      </c>
      <c r="AZ1530" s="1">
        <v>0.0</v>
      </c>
      <c r="BA1530" s="1">
        <v>0.03</v>
      </c>
      <c r="BB1530" s="1">
        <v>-1.0</v>
      </c>
      <c r="BC1530" s="1">
        <v>1.0</v>
      </c>
      <c r="BD1530" s="1">
        <v>-1.0</v>
      </c>
      <c r="BE1530" s="1">
        <v>-1.0</v>
      </c>
      <c r="BF1530" s="1">
        <v>-1.0</v>
      </c>
      <c r="BG1530" s="1">
        <v>-1.0</v>
      </c>
      <c r="BH1530" s="1">
        <v>-1.0</v>
      </c>
      <c r="BI1530" s="1">
        <v>-1.0</v>
      </c>
      <c r="BJ1530" s="1">
        <v>1.0</v>
      </c>
      <c r="BK1530" s="1">
        <v>-1.0</v>
      </c>
      <c r="BL1530" s="1">
        <v>-1.0</v>
      </c>
      <c r="BM1530" s="1">
        <v>-1.0</v>
      </c>
      <c r="BN1530" s="1">
        <v>-1.0</v>
      </c>
      <c r="BO1530" s="1">
        <v>-1.0</v>
      </c>
      <c r="BP1530" s="1">
        <v>-1.0</v>
      </c>
      <c r="BQ1530" s="1">
        <v>-1.0</v>
      </c>
      <c r="BR1530" s="1">
        <v>-1.0</v>
      </c>
      <c r="BS1530" s="1">
        <v>-1.0</v>
      </c>
      <c r="BT1530" s="1">
        <v>-1.0</v>
      </c>
      <c r="BU1530" s="1">
        <v>1.0</v>
      </c>
      <c r="BV1530" s="1">
        <v>-1.0</v>
      </c>
      <c r="BW1530" s="1">
        <v>-1.0</v>
      </c>
      <c r="BX1530" s="1">
        <v>-1.0</v>
      </c>
      <c r="BY1530" s="1">
        <v>-1.0</v>
      </c>
      <c r="BZ1530" s="1">
        <v>-1.0</v>
      </c>
      <c r="CA1530" s="1">
        <v>-1.0</v>
      </c>
      <c r="CB1530" s="1">
        <v>-1.0</v>
      </c>
      <c r="CC1530" s="1">
        <v>-1.0</v>
      </c>
      <c r="CD1530" s="1">
        <v>51787.0</v>
      </c>
    </row>
    <row r="1531">
      <c r="A1531" s="1">
        <v>1886294.0</v>
      </c>
      <c r="B1531" s="1" t="s">
        <v>8336</v>
      </c>
      <c r="C1531" s="1" t="s">
        <v>8337</v>
      </c>
      <c r="D1531" s="1" t="s">
        <v>8338</v>
      </c>
      <c r="E1531" s="1" t="s">
        <v>85</v>
      </c>
      <c r="F1531" s="1" t="s">
        <v>8339</v>
      </c>
      <c r="G1531" s="1" t="s">
        <v>8340</v>
      </c>
      <c r="I1531" s="1">
        <v>9813350.0</v>
      </c>
      <c r="J1531" s="1">
        <v>41582.0</v>
      </c>
      <c r="M1531" s="1">
        <v>0.0</v>
      </c>
      <c r="N1531" s="1">
        <v>1.0</v>
      </c>
      <c r="O1531" s="1">
        <v>0.0</v>
      </c>
      <c r="P1531" s="1" t="s">
        <v>123</v>
      </c>
      <c r="Q1531" s="1" t="s">
        <v>124</v>
      </c>
      <c r="R1531" s="1">
        <v>40.70289</v>
      </c>
      <c r="S1531" s="1">
        <v>-73.98583</v>
      </c>
      <c r="T1531" s="1" t="s">
        <v>91</v>
      </c>
      <c r="U1531" s="1" t="s">
        <v>92</v>
      </c>
      <c r="V1531" s="1">
        <v>4.0</v>
      </c>
      <c r="W1531" s="1">
        <v>1.0</v>
      </c>
      <c r="X1531" s="1">
        <v>3.0</v>
      </c>
      <c r="Y1531" s="1">
        <v>3.0</v>
      </c>
      <c r="Z1531" s="1" t="s">
        <v>93</v>
      </c>
      <c r="AA1531" s="1" t="s">
        <v>8341</v>
      </c>
      <c r="AB1531" s="1">
        <v>150.0</v>
      </c>
      <c r="AC1531" s="1">
        <v>4.0</v>
      </c>
      <c r="AD1531" s="1">
        <v>50.0</v>
      </c>
      <c r="AE1531" s="1">
        <v>9.0</v>
      </c>
      <c r="AF1531" s="1" t="s">
        <v>821</v>
      </c>
      <c r="AG1531" s="1">
        <v>1.0</v>
      </c>
      <c r="AH1531" s="1">
        <v>0.0</v>
      </c>
      <c r="AI1531" s="1">
        <v>0.0</v>
      </c>
      <c r="AJ1531" s="1">
        <v>0.0</v>
      </c>
      <c r="AK1531" s="1">
        <v>0.0</v>
      </c>
      <c r="AL1531" s="1">
        <v>0.0</v>
      </c>
      <c r="AM1531" s="1">
        <v>0.0</v>
      </c>
      <c r="AU1531" s="1">
        <v>0.0</v>
      </c>
      <c r="AV1531" s="1" t="s">
        <v>96</v>
      </c>
      <c r="AW1531" s="1">
        <v>1.0</v>
      </c>
      <c r="AX1531" s="1">
        <v>1.0</v>
      </c>
      <c r="AY1531" s="1">
        <v>0.0</v>
      </c>
      <c r="AZ1531" s="1">
        <v>0.0</v>
      </c>
      <c r="BB1531" s="1">
        <v>-1.0</v>
      </c>
      <c r="BC1531" s="1">
        <v>1.0</v>
      </c>
      <c r="BD1531" s="1">
        <v>-1.0</v>
      </c>
      <c r="BE1531" s="1">
        <v>-1.0</v>
      </c>
      <c r="BF1531" s="1">
        <v>-1.0</v>
      </c>
      <c r="BG1531" s="1">
        <v>-1.0</v>
      </c>
      <c r="BH1531" s="1">
        <v>-1.0</v>
      </c>
      <c r="BI1531" s="1">
        <v>-1.0</v>
      </c>
      <c r="BJ1531" s="1">
        <v>1.0</v>
      </c>
      <c r="BK1531" s="1">
        <v>-1.0</v>
      </c>
      <c r="BL1531" s="1">
        <v>-1.0</v>
      </c>
      <c r="BM1531" s="1">
        <v>1.0</v>
      </c>
      <c r="BN1531" s="1">
        <v>1.0</v>
      </c>
      <c r="BO1531" s="1">
        <v>-1.0</v>
      </c>
      <c r="BP1531" s="1">
        <v>1.0</v>
      </c>
      <c r="BQ1531" s="1">
        <v>-1.0</v>
      </c>
      <c r="BR1531" s="1">
        <v>-1.0</v>
      </c>
      <c r="BS1531" s="1">
        <v>-1.0</v>
      </c>
      <c r="BT1531" s="1">
        <v>-1.0</v>
      </c>
      <c r="BU1531" s="1">
        <v>1.0</v>
      </c>
      <c r="BV1531" s="1">
        <v>-1.0</v>
      </c>
      <c r="BW1531" s="1">
        <v>1.0</v>
      </c>
      <c r="BX1531" s="1">
        <v>-1.0</v>
      </c>
      <c r="BY1531" s="1">
        <v>-1.0</v>
      </c>
      <c r="BZ1531" s="1">
        <v>-1.0</v>
      </c>
      <c r="CA1531" s="1">
        <v>1.0</v>
      </c>
      <c r="CB1531" s="1">
        <v>1.0</v>
      </c>
      <c r="CC1531" s="1">
        <v>1.0</v>
      </c>
      <c r="CD1531" s="1">
        <v>51791.0</v>
      </c>
    </row>
    <row r="1532">
      <c r="A1532" s="1">
        <v>2.1822611E7</v>
      </c>
      <c r="B1532" s="1" t="s">
        <v>8342</v>
      </c>
      <c r="C1532" s="1" t="s">
        <v>8343</v>
      </c>
      <c r="D1532" s="1" t="s">
        <v>8344</v>
      </c>
      <c r="E1532" s="1" t="s">
        <v>85</v>
      </c>
      <c r="F1532" s="1" t="s">
        <v>8345</v>
      </c>
      <c r="G1532" s="1" t="s">
        <v>8346</v>
      </c>
      <c r="I1532" s="1">
        <v>2.576636E7</v>
      </c>
      <c r="J1532" s="1">
        <v>42011.0</v>
      </c>
      <c r="K1532" s="1" t="s">
        <v>272</v>
      </c>
      <c r="L1532" s="1">
        <v>1.0</v>
      </c>
      <c r="M1532" s="1">
        <v>0.0</v>
      </c>
      <c r="N1532" s="1">
        <v>1.0</v>
      </c>
      <c r="O1532" s="1">
        <v>1.0</v>
      </c>
      <c r="P1532" s="1" t="s">
        <v>89</v>
      </c>
      <c r="Q1532" s="1" t="s">
        <v>90</v>
      </c>
      <c r="R1532" s="1">
        <v>40.71235</v>
      </c>
      <c r="S1532" s="1">
        <v>-73.9907099999999</v>
      </c>
      <c r="T1532" s="1" t="s">
        <v>91</v>
      </c>
      <c r="U1532" s="1" t="s">
        <v>113</v>
      </c>
      <c r="V1532" s="1">
        <v>1.0</v>
      </c>
      <c r="W1532" s="1">
        <v>1.0</v>
      </c>
      <c r="X1532" s="1">
        <v>1.0</v>
      </c>
      <c r="Y1532" s="1">
        <v>1.0</v>
      </c>
      <c r="Z1532" s="1" t="s">
        <v>93</v>
      </c>
      <c r="AA1532" s="1" t="s">
        <v>8347</v>
      </c>
      <c r="AB1532" s="1">
        <v>100.0</v>
      </c>
      <c r="AC1532" s="1">
        <v>1.0</v>
      </c>
      <c r="AD1532" s="1">
        <v>30.0</v>
      </c>
      <c r="AE1532" s="1">
        <v>21.0</v>
      </c>
      <c r="AF1532" s="1" t="s">
        <v>443</v>
      </c>
      <c r="AG1532" s="1">
        <v>1.0</v>
      </c>
      <c r="AH1532" s="1">
        <v>0.0</v>
      </c>
      <c r="AI1532" s="1">
        <v>27.0</v>
      </c>
      <c r="AJ1532" s="1">
        <v>57.0</v>
      </c>
      <c r="AK1532" s="1">
        <v>332.0</v>
      </c>
      <c r="AL1532" s="1">
        <v>0.0</v>
      </c>
      <c r="AM1532" s="1">
        <v>0.0</v>
      </c>
      <c r="AU1532" s="1">
        <v>0.0</v>
      </c>
      <c r="AV1532" s="1" t="s">
        <v>96</v>
      </c>
      <c r="AW1532" s="1">
        <v>1.0</v>
      </c>
      <c r="AX1532" s="1">
        <v>0.0</v>
      </c>
      <c r="AY1532" s="1">
        <v>1.0</v>
      </c>
      <c r="AZ1532" s="1">
        <v>0.0</v>
      </c>
      <c r="BB1532" s="1">
        <v>-1.0</v>
      </c>
      <c r="BC1532" s="1">
        <v>-1.0</v>
      </c>
      <c r="BD1532" s="1">
        <v>-1.0</v>
      </c>
      <c r="BE1532" s="1">
        <v>-1.0</v>
      </c>
      <c r="BF1532" s="1">
        <v>-1.0</v>
      </c>
      <c r="BG1532" s="1">
        <v>-1.0</v>
      </c>
      <c r="BH1532" s="1">
        <v>1.0</v>
      </c>
      <c r="BI1532" s="1">
        <v>-1.0</v>
      </c>
      <c r="BJ1532" s="1">
        <v>-1.0</v>
      </c>
      <c r="BK1532" s="1">
        <v>-1.0</v>
      </c>
      <c r="BL1532" s="1">
        <v>1.0</v>
      </c>
      <c r="BM1532" s="1">
        <v>1.0</v>
      </c>
      <c r="BN1532" s="1">
        <v>-1.0</v>
      </c>
      <c r="BO1532" s="1">
        <v>-1.0</v>
      </c>
      <c r="BP1532" s="1">
        <v>-1.0</v>
      </c>
      <c r="BQ1532" s="1">
        <v>-1.0</v>
      </c>
      <c r="BR1532" s="1">
        <v>-1.0</v>
      </c>
      <c r="BS1532" s="1">
        <v>-1.0</v>
      </c>
      <c r="BT1532" s="1">
        <v>-1.0</v>
      </c>
      <c r="BU1532" s="1">
        <v>1.0</v>
      </c>
      <c r="BV1532" s="1">
        <v>-1.0</v>
      </c>
      <c r="BW1532" s="1">
        <v>-1.0</v>
      </c>
      <c r="BX1532" s="1">
        <v>-1.0</v>
      </c>
      <c r="BY1532" s="1">
        <v>-1.0</v>
      </c>
      <c r="BZ1532" s="1">
        <v>-1.0</v>
      </c>
      <c r="CA1532" s="1">
        <v>-1.0</v>
      </c>
      <c r="CB1532" s="1">
        <v>-1.0</v>
      </c>
      <c r="CC1532" s="1">
        <v>-1.0</v>
      </c>
      <c r="CD1532" s="1">
        <v>51854.0</v>
      </c>
    </row>
    <row r="1533">
      <c r="A1533" s="1">
        <v>3.5608108E7</v>
      </c>
      <c r="B1533" s="1" t="s">
        <v>8348</v>
      </c>
      <c r="C1533" s="1" t="s">
        <v>8349</v>
      </c>
      <c r="D1533" s="1" t="s">
        <v>8350</v>
      </c>
      <c r="E1533" s="1" t="s">
        <v>85</v>
      </c>
      <c r="F1533" s="1" t="s">
        <v>8351</v>
      </c>
      <c r="G1533" s="1" t="s">
        <v>8352</v>
      </c>
      <c r="H1533" s="1" t="s">
        <v>8353</v>
      </c>
      <c r="I1533" s="1">
        <v>7.5395247E7</v>
      </c>
      <c r="J1533" s="1">
        <v>42523.0</v>
      </c>
      <c r="K1533" s="1" t="s">
        <v>134</v>
      </c>
      <c r="L1533" s="1">
        <v>1.0</v>
      </c>
      <c r="M1533" s="1">
        <v>0.0</v>
      </c>
      <c r="N1533" s="1">
        <v>1.0</v>
      </c>
      <c r="O1533" s="1">
        <v>1.0</v>
      </c>
      <c r="P1533" s="1" t="s">
        <v>123</v>
      </c>
      <c r="Q1533" s="1" t="s">
        <v>185</v>
      </c>
      <c r="R1533" s="1">
        <v>40.71243</v>
      </c>
      <c r="S1533" s="1">
        <v>-73.9604</v>
      </c>
      <c r="T1533" s="1" t="s">
        <v>91</v>
      </c>
      <c r="U1533" s="1" t="s">
        <v>92</v>
      </c>
      <c r="V1533" s="1">
        <v>2.0</v>
      </c>
      <c r="W1533" s="1">
        <v>1.0</v>
      </c>
      <c r="X1533" s="1">
        <v>1.0</v>
      </c>
      <c r="Y1533" s="1">
        <v>2.0</v>
      </c>
      <c r="Z1533" s="1" t="s">
        <v>93</v>
      </c>
      <c r="AA1533" s="1" t="s">
        <v>8354</v>
      </c>
      <c r="AB1533" s="1">
        <v>160.0</v>
      </c>
      <c r="AC1533" s="1">
        <v>2.0</v>
      </c>
      <c r="AD1533" s="1">
        <v>0.0</v>
      </c>
      <c r="AE1533" s="1">
        <v>2.0</v>
      </c>
      <c r="AF1533" s="1" t="s">
        <v>341</v>
      </c>
      <c r="AG1533" s="1">
        <v>1.0</v>
      </c>
      <c r="AH1533" s="1">
        <v>12.0</v>
      </c>
      <c r="AI1533" s="1">
        <v>28.0</v>
      </c>
      <c r="AJ1533" s="1">
        <v>37.0</v>
      </c>
      <c r="AK1533" s="1">
        <v>309.0</v>
      </c>
      <c r="AL1533" s="1">
        <v>3.0</v>
      </c>
      <c r="AM1533" s="1">
        <v>3.0</v>
      </c>
      <c r="AN1533" s="1">
        <v>100.0</v>
      </c>
      <c r="AO1533" s="1">
        <v>10.0</v>
      </c>
      <c r="AP1533" s="1">
        <v>10.0</v>
      </c>
      <c r="AQ1533" s="1">
        <v>10.0</v>
      </c>
      <c r="AR1533" s="1">
        <v>10.0</v>
      </c>
      <c r="AS1533" s="1">
        <v>10.0</v>
      </c>
      <c r="AT1533" s="1">
        <v>10.0</v>
      </c>
      <c r="AU1533" s="1">
        <v>1.0</v>
      </c>
      <c r="AV1533" s="1" t="s">
        <v>96</v>
      </c>
      <c r="AW1533" s="1">
        <v>1.0</v>
      </c>
      <c r="AX1533" s="1">
        <v>1.0</v>
      </c>
      <c r="AY1533" s="1">
        <v>0.0</v>
      </c>
      <c r="AZ1533" s="1">
        <v>0.0</v>
      </c>
      <c r="BA1533" s="1">
        <v>3.0</v>
      </c>
      <c r="BB1533" s="1">
        <v>-1.0</v>
      </c>
      <c r="BC1533" s="1">
        <v>1.0</v>
      </c>
      <c r="BD1533" s="1">
        <v>-1.0</v>
      </c>
      <c r="BE1533" s="1">
        <v>-1.0</v>
      </c>
      <c r="BF1533" s="1">
        <v>-1.0</v>
      </c>
      <c r="BG1533" s="1">
        <v>-1.0</v>
      </c>
      <c r="BH1533" s="1">
        <v>1.0</v>
      </c>
      <c r="BI1533" s="1">
        <v>-1.0</v>
      </c>
      <c r="BJ1533" s="1">
        <v>1.0</v>
      </c>
      <c r="BK1533" s="1">
        <v>1.0</v>
      </c>
      <c r="BL1533" s="1">
        <v>1.0</v>
      </c>
      <c r="BM1533" s="1">
        <v>-1.0</v>
      </c>
      <c r="BN1533" s="1">
        <v>-1.0</v>
      </c>
      <c r="BO1533" s="1">
        <v>-1.0</v>
      </c>
      <c r="BP1533" s="1">
        <v>1.0</v>
      </c>
      <c r="BQ1533" s="1">
        <v>1.0</v>
      </c>
      <c r="BR1533" s="1">
        <v>-1.0</v>
      </c>
      <c r="BS1533" s="1">
        <v>-1.0</v>
      </c>
      <c r="BT1533" s="1">
        <v>-1.0</v>
      </c>
      <c r="BU1533" s="1">
        <v>1.0</v>
      </c>
      <c r="BV1533" s="1">
        <v>1.0</v>
      </c>
      <c r="BW1533" s="1">
        <v>-1.0</v>
      </c>
      <c r="BX1533" s="1">
        <v>1.0</v>
      </c>
      <c r="BY1533" s="1">
        <v>-1.0</v>
      </c>
      <c r="BZ1533" s="1">
        <v>1.0</v>
      </c>
      <c r="CA1533" s="1">
        <v>-1.0</v>
      </c>
      <c r="CB1533" s="1">
        <v>-1.0</v>
      </c>
      <c r="CC1533" s="1">
        <v>-1.0</v>
      </c>
      <c r="CD1533" s="1">
        <v>51872.0</v>
      </c>
    </row>
    <row r="1534">
      <c r="A1534" s="1">
        <v>1.9103027E7</v>
      </c>
      <c r="B1534" s="1" t="s">
        <v>8355</v>
      </c>
      <c r="C1534" s="1" t="s">
        <v>8356</v>
      </c>
      <c r="D1534" s="1" t="s">
        <v>8356</v>
      </c>
      <c r="E1534" s="1" t="s">
        <v>85</v>
      </c>
      <c r="I1534" s="1">
        <v>1.33460613E8</v>
      </c>
      <c r="J1534" s="1">
        <v>42890.0</v>
      </c>
      <c r="K1534" s="1" t="s">
        <v>88</v>
      </c>
      <c r="L1534" s="1">
        <v>1.0</v>
      </c>
      <c r="M1534" s="1">
        <v>0.0</v>
      </c>
      <c r="N1534" s="1">
        <v>2.0</v>
      </c>
      <c r="O1534" s="1">
        <v>1.0</v>
      </c>
      <c r="P1534" s="1" t="s">
        <v>111</v>
      </c>
      <c r="Q1534" s="1" t="s">
        <v>1023</v>
      </c>
      <c r="R1534" s="1">
        <v>40.76193</v>
      </c>
      <c r="S1534" s="1">
        <v>-73.9074</v>
      </c>
      <c r="T1534" s="1" t="s">
        <v>125</v>
      </c>
      <c r="U1534" s="1" t="s">
        <v>113</v>
      </c>
      <c r="V1534" s="1">
        <v>3.0</v>
      </c>
      <c r="W1534" s="1">
        <v>1.0</v>
      </c>
      <c r="X1534" s="1">
        <v>1.0</v>
      </c>
      <c r="Y1534" s="1">
        <v>2.0</v>
      </c>
      <c r="Z1534" s="1" t="s">
        <v>93</v>
      </c>
      <c r="AA1534" s="1" t="s">
        <v>8357</v>
      </c>
      <c r="AB1534" s="1">
        <v>74.0</v>
      </c>
      <c r="AC1534" s="1">
        <v>1.0</v>
      </c>
      <c r="AD1534" s="1">
        <v>15.0</v>
      </c>
      <c r="AE1534" s="1">
        <v>1.0</v>
      </c>
      <c r="AF1534" s="1" t="s">
        <v>95</v>
      </c>
      <c r="AG1534" s="1">
        <v>1.0</v>
      </c>
      <c r="AH1534" s="1">
        <v>24.0</v>
      </c>
      <c r="AI1534" s="1">
        <v>54.0</v>
      </c>
      <c r="AJ1534" s="1">
        <v>84.0</v>
      </c>
      <c r="AK1534" s="1">
        <v>359.0</v>
      </c>
      <c r="AL1534" s="1">
        <v>0.0</v>
      </c>
      <c r="AM1534" s="1">
        <v>0.0</v>
      </c>
      <c r="AU1534" s="1">
        <v>1.0</v>
      </c>
      <c r="AV1534" s="1" t="s">
        <v>96</v>
      </c>
      <c r="AW1534" s="1">
        <v>2.0</v>
      </c>
      <c r="AX1534" s="1">
        <v>0.0</v>
      </c>
      <c r="AY1534" s="1">
        <v>2.0</v>
      </c>
      <c r="AZ1534" s="1">
        <v>0.0</v>
      </c>
      <c r="BB1534" s="1">
        <v>-1.0</v>
      </c>
      <c r="BC1534" s="1">
        <v>1.0</v>
      </c>
      <c r="BD1534" s="1">
        <v>-1.0</v>
      </c>
      <c r="BE1534" s="1">
        <v>-1.0</v>
      </c>
      <c r="BF1534" s="1">
        <v>-1.0</v>
      </c>
      <c r="BG1534" s="1">
        <v>-1.0</v>
      </c>
      <c r="BH1534" s="1">
        <v>-1.0</v>
      </c>
      <c r="BI1534" s="1">
        <v>-1.0</v>
      </c>
      <c r="BJ1534" s="1">
        <v>1.0</v>
      </c>
      <c r="BK1534" s="1">
        <v>-1.0</v>
      </c>
      <c r="BL1534" s="1">
        <v>-1.0</v>
      </c>
      <c r="BM1534" s="1">
        <v>-1.0</v>
      </c>
      <c r="BN1534" s="1">
        <v>-1.0</v>
      </c>
      <c r="BO1534" s="1">
        <v>-1.0</v>
      </c>
      <c r="BP1534" s="1">
        <v>1.0</v>
      </c>
      <c r="BQ1534" s="1">
        <v>-1.0</v>
      </c>
      <c r="BR1534" s="1">
        <v>-1.0</v>
      </c>
      <c r="BS1534" s="1">
        <v>-1.0</v>
      </c>
      <c r="BT1534" s="1">
        <v>-1.0</v>
      </c>
      <c r="BU1534" s="1">
        <v>1.0</v>
      </c>
      <c r="BV1534" s="1">
        <v>-1.0</v>
      </c>
      <c r="BW1534" s="1">
        <v>-1.0</v>
      </c>
      <c r="BX1534" s="1">
        <v>1.0</v>
      </c>
      <c r="BY1534" s="1">
        <v>-1.0</v>
      </c>
      <c r="BZ1534" s="1">
        <v>-1.0</v>
      </c>
      <c r="CA1534" s="1">
        <v>-1.0</v>
      </c>
      <c r="CB1534" s="1">
        <v>-1.0</v>
      </c>
      <c r="CC1534" s="1">
        <v>-1.0</v>
      </c>
      <c r="CD1534" s="1">
        <v>51917.0</v>
      </c>
    </row>
    <row r="1535">
      <c r="A1535" s="1">
        <v>2.6158857E7</v>
      </c>
      <c r="B1535" s="1" t="s">
        <v>8358</v>
      </c>
      <c r="C1535" s="1" t="s">
        <v>8359</v>
      </c>
      <c r="D1535" s="1" t="s">
        <v>8360</v>
      </c>
      <c r="E1535" s="1" t="s">
        <v>85</v>
      </c>
      <c r="F1535" s="1" t="s">
        <v>8361</v>
      </c>
      <c r="G1535" s="1" t="s">
        <v>8362</v>
      </c>
      <c r="I1535" s="1">
        <v>4196156.0</v>
      </c>
      <c r="J1535" s="1">
        <v>41232.0</v>
      </c>
      <c r="K1535" s="1" t="s">
        <v>134</v>
      </c>
      <c r="L1535" s="1">
        <v>1.0</v>
      </c>
      <c r="M1535" s="1">
        <v>0.0</v>
      </c>
      <c r="N1535" s="1">
        <v>0.0</v>
      </c>
      <c r="O1535" s="1">
        <v>1.0</v>
      </c>
      <c r="P1535" s="1" t="s">
        <v>89</v>
      </c>
      <c r="Q1535" s="1" t="s">
        <v>1472</v>
      </c>
      <c r="R1535" s="1">
        <v>40.70512</v>
      </c>
      <c r="S1535" s="1">
        <v>-74.01097</v>
      </c>
      <c r="T1535" s="1" t="s">
        <v>289</v>
      </c>
      <c r="U1535" s="1" t="s">
        <v>92</v>
      </c>
      <c r="V1535" s="1">
        <v>3.0</v>
      </c>
      <c r="W1535" s="1">
        <v>1.0</v>
      </c>
      <c r="X1535" s="1">
        <v>1.0</v>
      </c>
      <c r="Y1535" s="1">
        <v>1.0</v>
      </c>
      <c r="Z1535" s="1" t="s">
        <v>93</v>
      </c>
      <c r="AA1535" s="1" t="s">
        <v>8363</v>
      </c>
      <c r="AB1535" s="1">
        <v>200.0</v>
      </c>
      <c r="AC1535" s="1">
        <v>1.0</v>
      </c>
      <c r="AD1535" s="1">
        <v>0.0</v>
      </c>
      <c r="AE1535" s="1">
        <v>1.0</v>
      </c>
      <c r="AF1535" s="1" t="s">
        <v>95</v>
      </c>
      <c r="AG1535" s="1">
        <v>1.0</v>
      </c>
      <c r="AH1535" s="1">
        <v>0.0</v>
      </c>
      <c r="AI1535" s="1">
        <v>3.0</v>
      </c>
      <c r="AJ1535" s="1">
        <v>3.0</v>
      </c>
      <c r="AK1535" s="1">
        <v>16.0</v>
      </c>
      <c r="AL1535" s="1">
        <v>1.0</v>
      </c>
      <c r="AM1535" s="1">
        <v>1.0</v>
      </c>
      <c r="AN1535" s="1">
        <v>100.0</v>
      </c>
      <c r="AO1535" s="1">
        <v>10.0</v>
      </c>
      <c r="AP1535" s="1">
        <v>10.0</v>
      </c>
      <c r="AQ1535" s="1">
        <v>10.0</v>
      </c>
      <c r="AR1535" s="1">
        <v>10.0</v>
      </c>
      <c r="AS1535" s="1">
        <v>10.0</v>
      </c>
      <c r="AT1535" s="1">
        <v>10.0</v>
      </c>
      <c r="AU1535" s="1">
        <v>1.0</v>
      </c>
      <c r="AV1535" s="1" t="s">
        <v>117</v>
      </c>
      <c r="AW1535" s="1">
        <v>1.0</v>
      </c>
      <c r="AX1535" s="1">
        <v>1.0</v>
      </c>
      <c r="AY1535" s="1">
        <v>0.0</v>
      </c>
      <c r="AZ1535" s="1">
        <v>0.0</v>
      </c>
      <c r="BA1535" s="1">
        <v>1.0</v>
      </c>
      <c r="BB1535" s="1">
        <v>-1.0</v>
      </c>
      <c r="BC1535" s="1">
        <v>1.0</v>
      </c>
      <c r="BD1535" s="1">
        <v>-1.0</v>
      </c>
      <c r="BE1535" s="1">
        <v>-1.0</v>
      </c>
      <c r="BF1535" s="1">
        <v>-1.0</v>
      </c>
      <c r="BG1535" s="1">
        <v>-1.0</v>
      </c>
      <c r="BH1535" s="1">
        <v>-1.0</v>
      </c>
      <c r="BI1535" s="1">
        <v>-1.0</v>
      </c>
      <c r="BJ1535" s="1">
        <v>1.0</v>
      </c>
      <c r="BK1535" s="1">
        <v>-1.0</v>
      </c>
      <c r="BL1535" s="1">
        <v>-1.0</v>
      </c>
      <c r="BM1535" s="1">
        <v>1.0</v>
      </c>
      <c r="BN1535" s="1">
        <v>1.0</v>
      </c>
      <c r="BO1535" s="1">
        <v>1.0</v>
      </c>
      <c r="BP1535" s="1">
        <v>-1.0</v>
      </c>
      <c r="BQ1535" s="1">
        <v>-1.0</v>
      </c>
      <c r="BR1535" s="1">
        <v>-1.0</v>
      </c>
      <c r="BS1535" s="1">
        <v>-1.0</v>
      </c>
      <c r="BT1535" s="1">
        <v>-1.0</v>
      </c>
      <c r="BU1535" s="1">
        <v>1.0</v>
      </c>
      <c r="BV1535" s="1">
        <v>-1.0</v>
      </c>
      <c r="BW1535" s="1">
        <v>-1.0</v>
      </c>
      <c r="BX1535" s="1">
        <v>-1.0</v>
      </c>
      <c r="BY1535" s="1">
        <v>1.0</v>
      </c>
      <c r="BZ1535" s="1">
        <v>1.0</v>
      </c>
      <c r="CA1535" s="1">
        <v>-1.0</v>
      </c>
      <c r="CB1535" s="1">
        <v>-1.0</v>
      </c>
      <c r="CC1535" s="1">
        <v>-1.0</v>
      </c>
      <c r="CD1535" s="1">
        <v>51926.0</v>
      </c>
    </row>
    <row r="1536">
      <c r="A1536" s="1">
        <v>5986444.0</v>
      </c>
      <c r="B1536" s="1" t="s">
        <v>8364</v>
      </c>
      <c r="C1536" s="1" t="s">
        <v>8365</v>
      </c>
      <c r="D1536" s="1" t="s">
        <v>8366</v>
      </c>
      <c r="E1536" s="1" t="s">
        <v>85</v>
      </c>
      <c r="I1536" s="1">
        <v>914838.0</v>
      </c>
      <c r="J1536" s="1">
        <v>40758.0</v>
      </c>
      <c r="K1536" s="1" t="s">
        <v>88</v>
      </c>
      <c r="L1536" s="1">
        <v>0.95</v>
      </c>
      <c r="M1536" s="1">
        <v>0.0</v>
      </c>
      <c r="N1536" s="1">
        <v>7.0</v>
      </c>
      <c r="O1536" s="1">
        <v>1.0</v>
      </c>
      <c r="P1536" s="1" t="s">
        <v>89</v>
      </c>
      <c r="Q1536" s="1" t="s">
        <v>273</v>
      </c>
      <c r="R1536" s="1">
        <v>40.75709</v>
      </c>
      <c r="S1536" s="1">
        <v>-73.99545</v>
      </c>
      <c r="T1536" s="1" t="s">
        <v>91</v>
      </c>
      <c r="U1536" s="1" t="s">
        <v>92</v>
      </c>
      <c r="V1536" s="1">
        <v>3.0</v>
      </c>
      <c r="W1536" s="1">
        <v>1.0</v>
      </c>
      <c r="X1536" s="1">
        <v>1.0</v>
      </c>
      <c r="Y1536" s="1">
        <v>2.0</v>
      </c>
      <c r="Z1536" s="1" t="s">
        <v>93</v>
      </c>
      <c r="AA1536" s="1" t="s">
        <v>8367</v>
      </c>
      <c r="AB1536" s="1">
        <v>70.0</v>
      </c>
      <c r="AC1536" s="1">
        <v>2.0</v>
      </c>
      <c r="AD1536" s="1">
        <v>25.0</v>
      </c>
      <c r="AE1536" s="1">
        <v>30.0</v>
      </c>
      <c r="AF1536" s="1" t="s">
        <v>104</v>
      </c>
      <c r="AG1536" s="1">
        <v>1.0</v>
      </c>
      <c r="AH1536" s="1">
        <v>0.0</v>
      </c>
      <c r="AI1536" s="1">
        <v>28.0</v>
      </c>
      <c r="AJ1536" s="1">
        <v>58.0</v>
      </c>
      <c r="AK1536" s="1">
        <v>333.0</v>
      </c>
      <c r="AL1536" s="1">
        <v>11.0</v>
      </c>
      <c r="AM1536" s="1">
        <v>2.0</v>
      </c>
      <c r="AN1536" s="1">
        <v>92.0</v>
      </c>
      <c r="AO1536" s="1">
        <v>9.0</v>
      </c>
      <c r="AP1536" s="1">
        <v>10.0</v>
      </c>
      <c r="AQ1536" s="1">
        <v>10.0</v>
      </c>
      <c r="AR1536" s="1">
        <v>9.0</v>
      </c>
      <c r="AS1536" s="1">
        <v>9.0</v>
      </c>
      <c r="AT1536" s="1">
        <v>9.0</v>
      </c>
      <c r="AU1536" s="1">
        <v>0.0</v>
      </c>
      <c r="AV1536" s="1" t="s">
        <v>96</v>
      </c>
      <c r="AW1536" s="1">
        <v>7.0</v>
      </c>
      <c r="AX1536" s="1">
        <v>7.0</v>
      </c>
      <c r="AY1536" s="1">
        <v>0.0</v>
      </c>
      <c r="AZ1536" s="1">
        <v>0.0</v>
      </c>
      <c r="BA1536" s="1">
        <v>0.23</v>
      </c>
      <c r="BB1536" s="1">
        <v>-1.0</v>
      </c>
      <c r="BC1536" s="1">
        <v>1.0</v>
      </c>
      <c r="BD1536" s="1">
        <v>-1.0</v>
      </c>
      <c r="BE1536" s="1">
        <v>-1.0</v>
      </c>
      <c r="BF1536" s="1">
        <v>-1.0</v>
      </c>
      <c r="BG1536" s="1">
        <v>-1.0</v>
      </c>
      <c r="BH1536" s="1">
        <v>-1.0</v>
      </c>
      <c r="BI1536" s="1">
        <v>-1.0</v>
      </c>
      <c r="BJ1536" s="1">
        <v>1.0</v>
      </c>
      <c r="BK1536" s="1">
        <v>-1.0</v>
      </c>
      <c r="BL1536" s="1">
        <v>-1.0</v>
      </c>
      <c r="BM1536" s="1">
        <v>-1.0</v>
      </c>
      <c r="BN1536" s="1">
        <v>-1.0</v>
      </c>
      <c r="BO1536" s="1">
        <v>-1.0</v>
      </c>
      <c r="BP1536" s="1">
        <v>-1.0</v>
      </c>
      <c r="BQ1536" s="1">
        <v>-1.0</v>
      </c>
      <c r="BR1536" s="1">
        <v>-1.0</v>
      </c>
      <c r="BS1536" s="1">
        <v>1.0</v>
      </c>
      <c r="BT1536" s="1">
        <v>-1.0</v>
      </c>
      <c r="BU1536" s="1">
        <v>1.0</v>
      </c>
      <c r="BV1536" s="1">
        <v>-1.0</v>
      </c>
      <c r="BW1536" s="1">
        <v>-1.0</v>
      </c>
      <c r="BX1536" s="1">
        <v>-1.0</v>
      </c>
      <c r="BY1536" s="1">
        <v>-1.0</v>
      </c>
      <c r="BZ1536" s="1">
        <v>-1.0</v>
      </c>
      <c r="CA1536" s="1">
        <v>-1.0</v>
      </c>
      <c r="CB1536" s="1">
        <v>1.0</v>
      </c>
      <c r="CC1536" s="1">
        <v>-1.0</v>
      </c>
      <c r="CD1536" s="1">
        <v>51929.0</v>
      </c>
    </row>
    <row r="1537">
      <c r="A1537" s="1">
        <v>2.9827781E7</v>
      </c>
      <c r="B1537" s="1" t="s">
        <v>8368</v>
      </c>
      <c r="C1537" s="1" t="s">
        <v>8369</v>
      </c>
      <c r="D1537" s="1" t="s">
        <v>8370</v>
      </c>
      <c r="E1537" s="1" t="s">
        <v>85</v>
      </c>
      <c r="F1537" s="1" t="s">
        <v>8371</v>
      </c>
      <c r="G1537" s="1" t="s">
        <v>8372</v>
      </c>
      <c r="H1537" s="1" t="s">
        <v>8373</v>
      </c>
      <c r="I1537" s="1">
        <v>4233057.0</v>
      </c>
      <c r="J1537" s="1">
        <v>41237.0</v>
      </c>
      <c r="K1537" s="1" t="s">
        <v>88</v>
      </c>
      <c r="L1537" s="1">
        <v>0.9</v>
      </c>
      <c r="M1537" s="1">
        <v>0.0</v>
      </c>
      <c r="N1537" s="1">
        <v>3.0</v>
      </c>
      <c r="O1537" s="1">
        <v>1.0</v>
      </c>
      <c r="P1537" s="1" t="s">
        <v>89</v>
      </c>
      <c r="Q1537" s="1" t="s">
        <v>613</v>
      </c>
      <c r="R1537" s="1">
        <v>40.79829</v>
      </c>
      <c r="S1537" s="1">
        <v>-73.93601</v>
      </c>
      <c r="T1537" s="1" t="s">
        <v>91</v>
      </c>
      <c r="U1537" s="1" t="s">
        <v>113</v>
      </c>
      <c r="V1537" s="1">
        <v>4.0</v>
      </c>
      <c r="W1537" s="1">
        <v>1.0</v>
      </c>
      <c r="X1537" s="1">
        <v>1.0</v>
      </c>
      <c r="Y1537" s="1">
        <v>3.0</v>
      </c>
      <c r="Z1537" s="1" t="s">
        <v>93</v>
      </c>
      <c r="AA1537" s="1" t="s">
        <v>8374</v>
      </c>
      <c r="AB1537" s="1">
        <v>68.0</v>
      </c>
      <c r="AC1537" s="1">
        <v>3.0</v>
      </c>
      <c r="AD1537" s="1">
        <v>30.0</v>
      </c>
      <c r="AE1537" s="1">
        <v>3.0</v>
      </c>
      <c r="AF1537" s="1" t="s">
        <v>255</v>
      </c>
      <c r="AG1537" s="1">
        <v>1.0</v>
      </c>
      <c r="AH1537" s="1">
        <v>0.0</v>
      </c>
      <c r="AI1537" s="1">
        <v>0.0</v>
      </c>
      <c r="AJ1537" s="1">
        <v>5.0</v>
      </c>
      <c r="AK1537" s="1">
        <v>95.0</v>
      </c>
      <c r="AL1537" s="1">
        <v>4.0</v>
      </c>
      <c r="AM1537" s="1">
        <v>4.0</v>
      </c>
      <c r="AN1537" s="1">
        <v>95.0</v>
      </c>
      <c r="AO1537" s="1">
        <v>10.0</v>
      </c>
      <c r="AP1537" s="1">
        <v>10.0</v>
      </c>
      <c r="AQ1537" s="1">
        <v>10.0</v>
      </c>
      <c r="AR1537" s="1">
        <v>10.0</v>
      </c>
      <c r="AS1537" s="1">
        <v>10.0</v>
      </c>
      <c r="AT1537" s="1">
        <v>10.0</v>
      </c>
      <c r="AU1537" s="1">
        <v>0.0</v>
      </c>
      <c r="AV1537" s="1" t="s">
        <v>96</v>
      </c>
      <c r="AW1537" s="1">
        <v>3.0</v>
      </c>
      <c r="AX1537" s="1">
        <v>0.0</v>
      </c>
      <c r="AY1537" s="1">
        <v>3.0</v>
      </c>
      <c r="AZ1537" s="1">
        <v>0.0</v>
      </c>
      <c r="BA1537" s="1">
        <v>0.64</v>
      </c>
      <c r="BB1537" s="1">
        <v>-1.0</v>
      </c>
      <c r="BC1537" s="1">
        <v>-1.0</v>
      </c>
      <c r="BD1537" s="1">
        <v>-1.0</v>
      </c>
      <c r="BE1537" s="1">
        <v>-1.0</v>
      </c>
      <c r="BF1537" s="1">
        <v>-1.0</v>
      </c>
      <c r="BG1537" s="1">
        <v>-1.0</v>
      </c>
      <c r="BH1537" s="1">
        <v>-1.0</v>
      </c>
      <c r="BI1537" s="1">
        <v>-1.0</v>
      </c>
      <c r="BJ1537" s="1">
        <v>1.0</v>
      </c>
      <c r="BK1537" s="1">
        <v>-1.0</v>
      </c>
      <c r="BL1537" s="1">
        <v>-1.0</v>
      </c>
      <c r="BM1537" s="1">
        <v>-1.0</v>
      </c>
      <c r="BN1537" s="1">
        <v>-1.0</v>
      </c>
      <c r="BO1537" s="1">
        <v>-1.0</v>
      </c>
      <c r="BP1537" s="1">
        <v>-1.0</v>
      </c>
      <c r="BQ1537" s="1">
        <v>-1.0</v>
      </c>
      <c r="BR1537" s="1">
        <v>-1.0</v>
      </c>
      <c r="BS1537" s="1">
        <v>-1.0</v>
      </c>
      <c r="BT1537" s="1">
        <v>-1.0</v>
      </c>
      <c r="BU1537" s="1">
        <v>1.0</v>
      </c>
      <c r="BV1537" s="1">
        <v>-1.0</v>
      </c>
      <c r="BW1537" s="1">
        <v>-1.0</v>
      </c>
      <c r="BX1537" s="1">
        <v>1.0</v>
      </c>
      <c r="BY1537" s="1">
        <v>-1.0</v>
      </c>
      <c r="BZ1537" s="1">
        <v>-1.0</v>
      </c>
      <c r="CA1537" s="1">
        <v>-1.0</v>
      </c>
      <c r="CB1537" s="1">
        <v>-1.0</v>
      </c>
      <c r="CC1537" s="1">
        <v>-1.0</v>
      </c>
      <c r="CD1537" s="1">
        <v>52020.0</v>
      </c>
    </row>
    <row r="1538">
      <c r="A1538" s="1">
        <v>9684998.0</v>
      </c>
      <c r="B1538" s="1" t="s">
        <v>8375</v>
      </c>
      <c r="C1538" s="1" t="s">
        <v>8376</v>
      </c>
      <c r="D1538" s="1" t="s">
        <v>8377</v>
      </c>
      <c r="E1538" s="1" t="s">
        <v>85</v>
      </c>
      <c r="F1538" s="1" t="s">
        <v>8378</v>
      </c>
      <c r="G1538" s="1" t="s">
        <v>8379</v>
      </c>
      <c r="H1538" s="2" t="str">
        <f>- no overnight guests - please keep noise level low(no parties with loud music) - please keep The apartment clean.  - please take your shoes off inside The apartment(disposable slippers provided)  - please make sure stove/gas is off after you use it or when you leave The apartment</f>
        <v>#ERROR!</v>
      </c>
      <c r="I1538" s="1">
        <v>6115134.0</v>
      </c>
      <c r="J1538" s="1">
        <v>41391.0</v>
      </c>
      <c r="K1538" s="1" t="s">
        <v>134</v>
      </c>
      <c r="L1538" s="1">
        <v>1.0</v>
      </c>
      <c r="M1538" s="1">
        <v>0.0</v>
      </c>
      <c r="N1538" s="1">
        <v>1.0</v>
      </c>
      <c r="O1538" s="1">
        <v>1.0</v>
      </c>
      <c r="P1538" s="1" t="s">
        <v>89</v>
      </c>
      <c r="Q1538" s="1" t="s">
        <v>90</v>
      </c>
      <c r="R1538" s="1">
        <v>40.77849</v>
      </c>
      <c r="S1538" s="1">
        <v>-73.9504599999999</v>
      </c>
      <c r="T1538" s="1" t="s">
        <v>91</v>
      </c>
      <c r="U1538" s="1" t="s">
        <v>92</v>
      </c>
      <c r="V1538" s="1">
        <v>3.0</v>
      </c>
      <c r="W1538" s="1">
        <v>1.0</v>
      </c>
      <c r="X1538" s="1">
        <v>1.0</v>
      </c>
      <c r="Y1538" s="1">
        <v>1.0</v>
      </c>
      <c r="Z1538" s="1" t="s">
        <v>93</v>
      </c>
      <c r="AA1538" s="1" t="s">
        <v>8380</v>
      </c>
      <c r="AB1538" s="1">
        <v>112.0</v>
      </c>
      <c r="AC1538" s="1">
        <v>2.0</v>
      </c>
      <c r="AD1538" s="1">
        <v>40.0</v>
      </c>
      <c r="AE1538" s="1">
        <v>4.0</v>
      </c>
      <c r="AF1538" s="1" t="s">
        <v>407</v>
      </c>
      <c r="AG1538" s="1">
        <v>1.0</v>
      </c>
      <c r="AH1538" s="1">
        <v>0.0</v>
      </c>
      <c r="AI1538" s="1">
        <v>0.0</v>
      </c>
      <c r="AJ1538" s="1">
        <v>0.0</v>
      </c>
      <c r="AK1538" s="1">
        <v>0.0</v>
      </c>
      <c r="AL1538" s="1">
        <v>13.0</v>
      </c>
      <c r="AM1538" s="1">
        <v>3.0</v>
      </c>
      <c r="AN1538" s="1">
        <v>95.0</v>
      </c>
      <c r="AO1538" s="1">
        <v>10.0</v>
      </c>
      <c r="AP1538" s="1">
        <v>10.0</v>
      </c>
      <c r="AQ1538" s="1">
        <v>10.0</v>
      </c>
      <c r="AR1538" s="1">
        <v>10.0</v>
      </c>
      <c r="AS1538" s="1">
        <v>10.0</v>
      </c>
      <c r="AT1538" s="1">
        <v>10.0</v>
      </c>
      <c r="AU1538" s="1">
        <v>0.0</v>
      </c>
      <c r="AV1538" s="1" t="s">
        <v>117</v>
      </c>
      <c r="AW1538" s="1">
        <v>1.0</v>
      </c>
      <c r="AX1538" s="1">
        <v>1.0</v>
      </c>
      <c r="AY1538" s="1">
        <v>0.0</v>
      </c>
      <c r="AZ1538" s="1">
        <v>0.0</v>
      </c>
      <c r="BA1538" s="1">
        <v>0.3</v>
      </c>
      <c r="BB1538" s="1">
        <v>-1.0</v>
      </c>
      <c r="BC1538" s="1">
        <v>1.0</v>
      </c>
      <c r="BD1538" s="1">
        <v>-1.0</v>
      </c>
      <c r="BE1538" s="1">
        <v>-1.0</v>
      </c>
      <c r="BF1538" s="1">
        <v>-1.0</v>
      </c>
      <c r="BG1538" s="1">
        <v>-1.0</v>
      </c>
      <c r="BH1538" s="1">
        <v>1.0</v>
      </c>
      <c r="BI1538" s="1">
        <v>-1.0</v>
      </c>
      <c r="BJ1538" s="1">
        <v>1.0</v>
      </c>
      <c r="BK1538" s="1">
        <v>1.0</v>
      </c>
      <c r="BL1538" s="1">
        <v>1.0</v>
      </c>
      <c r="BM1538" s="1">
        <v>1.0</v>
      </c>
      <c r="BN1538" s="1">
        <v>-1.0</v>
      </c>
      <c r="BO1538" s="1">
        <v>-1.0</v>
      </c>
      <c r="BP1538" s="1">
        <v>-1.0</v>
      </c>
      <c r="BQ1538" s="1">
        <v>1.0</v>
      </c>
      <c r="BR1538" s="1">
        <v>-1.0</v>
      </c>
      <c r="BS1538" s="1">
        <v>-1.0</v>
      </c>
      <c r="BT1538" s="1">
        <v>-1.0</v>
      </c>
      <c r="BU1538" s="1">
        <v>1.0</v>
      </c>
      <c r="BV1538" s="1">
        <v>-1.0</v>
      </c>
      <c r="BW1538" s="1">
        <v>-1.0</v>
      </c>
      <c r="BX1538" s="1">
        <v>-1.0</v>
      </c>
      <c r="BY1538" s="1">
        <v>-1.0</v>
      </c>
      <c r="BZ1538" s="1">
        <v>-1.0</v>
      </c>
      <c r="CA1538" s="1">
        <v>-1.0</v>
      </c>
      <c r="CB1538" s="1">
        <v>-1.0</v>
      </c>
      <c r="CC1538" s="1">
        <v>-1.0</v>
      </c>
      <c r="CD1538" s="1">
        <v>52024.0</v>
      </c>
    </row>
    <row r="1539">
      <c r="A1539" s="1">
        <v>3.6142241E7</v>
      </c>
      <c r="B1539" s="1" t="s">
        <v>8381</v>
      </c>
      <c r="E1539" s="1" t="s">
        <v>85</v>
      </c>
      <c r="I1539" s="1">
        <v>2.26718475E8</v>
      </c>
      <c r="J1539" s="1">
        <v>43424.0</v>
      </c>
      <c r="K1539" s="1" t="s">
        <v>339</v>
      </c>
      <c r="L1539" s="1">
        <v>0.43</v>
      </c>
      <c r="M1539" s="1">
        <v>0.0</v>
      </c>
      <c r="N1539" s="1">
        <v>1.0</v>
      </c>
      <c r="O1539" s="1">
        <v>0.0</v>
      </c>
      <c r="P1539" s="1" t="s">
        <v>123</v>
      </c>
      <c r="Q1539" s="1" t="s">
        <v>124</v>
      </c>
      <c r="R1539" s="1">
        <v>40.6938</v>
      </c>
      <c r="S1539" s="1">
        <v>-73.9091</v>
      </c>
      <c r="T1539" s="1" t="s">
        <v>91</v>
      </c>
      <c r="U1539" s="1" t="s">
        <v>113</v>
      </c>
      <c r="V1539" s="1">
        <v>2.0</v>
      </c>
      <c r="W1539" s="1">
        <v>1.0</v>
      </c>
      <c r="X1539" s="1">
        <v>1.0</v>
      </c>
      <c r="Y1539" s="1">
        <v>1.0</v>
      </c>
      <c r="Z1539" s="1" t="s">
        <v>93</v>
      </c>
      <c r="AA1539" s="1" t="s">
        <v>8382</v>
      </c>
      <c r="AB1539" s="1">
        <v>39.0</v>
      </c>
      <c r="AC1539" s="1">
        <v>1.0</v>
      </c>
      <c r="AD1539" s="1">
        <v>0.0</v>
      </c>
      <c r="AE1539" s="1">
        <v>15.0</v>
      </c>
      <c r="AF1539" s="1" t="s">
        <v>127</v>
      </c>
      <c r="AG1539" s="1">
        <v>1.0</v>
      </c>
      <c r="AH1539" s="1">
        <v>19.0</v>
      </c>
      <c r="AI1539" s="1">
        <v>49.0</v>
      </c>
      <c r="AJ1539" s="1">
        <v>79.0</v>
      </c>
      <c r="AK1539" s="1">
        <v>354.0</v>
      </c>
      <c r="AL1539" s="1">
        <v>0.0</v>
      </c>
      <c r="AM1539" s="1">
        <v>0.0</v>
      </c>
      <c r="AU1539" s="1">
        <v>0.0</v>
      </c>
      <c r="AV1539" s="1" t="s">
        <v>96</v>
      </c>
      <c r="AW1539" s="1">
        <v>1.0</v>
      </c>
      <c r="AX1539" s="1">
        <v>0.0</v>
      </c>
      <c r="AY1539" s="1">
        <v>1.0</v>
      </c>
      <c r="AZ1539" s="1">
        <v>0.0</v>
      </c>
      <c r="BB1539" s="1">
        <v>-1.0</v>
      </c>
      <c r="BC1539" s="1">
        <v>-1.0</v>
      </c>
      <c r="BD1539" s="1">
        <v>-1.0</v>
      </c>
      <c r="BE1539" s="1">
        <v>-1.0</v>
      </c>
      <c r="BF1539" s="1">
        <v>-1.0</v>
      </c>
      <c r="BG1539" s="1">
        <v>-1.0</v>
      </c>
      <c r="BH1539" s="1">
        <v>-1.0</v>
      </c>
      <c r="BI1539" s="1">
        <v>-1.0</v>
      </c>
      <c r="BJ1539" s="1">
        <v>-1.0</v>
      </c>
      <c r="BK1539" s="1">
        <v>-1.0</v>
      </c>
      <c r="BL1539" s="1">
        <v>-1.0</v>
      </c>
      <c r="BM1539" s="1">
        <v>1.0</v>
      </c>
      <c r="BN1539" s="1">
        <v>-1.0</v>
      </c>
      <c r="BO1539" s="1">
        <v>-1.0</v>
      </c>
      <c r="BP1539" s="1">
        <v>-1.0</v>
      </c>
      <c r="BQ1539" s="1">
        <v>-1.0</v>
      </c>
      <c r="BR1539" s="1">
        <v>-1.0</v>
      </c>
      <c r="BS1539" s="1">
        <v>-1.0</v>
      </c>
      <c r="BT1539" s="1">
        <v>-1.0</v>
      </c>
      <c r="BU1539" s="1">
        <v>1.0</v>
      </c>
      <c r="BV1539" s="1">
        <v>-1.0</v>
      </c>
      <c r="BW1539" s="1">
        <v>-1.0</v>
      </c>
      <c r="BX1539" s="1">
        <v>-1.0</v>
      </c>
      <c r="BY1539" s="1">
        <v>-1.0</v>
      </c>
      <c r="BZ1539" s="1">
        <v>-1.0</v>
      </c>
      <c r="CA1539" s="1">
        <v>-1.0</v>
      </c>
      <c r="CB1539" s="1">
        <v>-1.0</v>
      </c>
      <c r="CC1539" s="1">
        <v>-1.0</v>
      </c>
      <c r="CD1539" s="1">
        <v>52047.0</v>
      </c>
    </row>
    <row r="1540">
      <c r="A1540" s="1">
        <v>3.4675093E7</v>
      </c>
      <c r="B1540" s="1" t="s">
        <v>8383</v>
      </c>
      <c r="C1540" s="1" t="s">
        <v>8384</v>
      </c>
      <c r="D1540" s="1" t="s">
        <v>8385</v>
      </c>
      <c r="E1540" s="1" t="s">
        <v>85</v>
      </c>
      <c r="F1540" s="1" t="s">
        <v>8386</v>
      </c>
      <c r="G1540" s="1" t="s">
        <v>8387</v>
      </c>
      <c r="H1540" s="1" t="s">
        <v>8388</v>
      </c>
      <c r="I1540" s="1">
        <v>3736053.0</v>
      </c>
      <c r="J1540" s="1">
        <v>41184.0</v>
      </c>
      <c r="K1540" s="1" t="s">
        <v>272</v>
      </c>
      <c r="L1540" s="1">
        <v>0.8</v>
      </c>
      <c r="M1540" s="1">
        <v>0.0</v>
      </c>
      <c r="N1540" s="1">
        <v>1.0</v>
      </c>
      <c r="O1540" s="1">
        <v>0.0</v>
      </c>
      <c r="P1540" s="1" t="s">
        <v>89</v>
      </c>
      <c r="Q1540" s="1" t="s">
        <v>273</v>
      </c>
      <c r="R1540" s="1">
        <v>40.7545</v>
      </c>
      <c r="S1540" s="1">
        <v>-73.99954</v>
      </c>
      <c r="T1540" s="1" t="s">
        <v>91</v>
      </c>
      <c r="U1540" s="1" t="s">
        <v>92</v>
      </c>
      <c r="V1540" s="1">
        <v>2.0</v>
      </c>
      <c r="W1540" s="1">
        <v>1.0</v>
      </c>
      <c r="X1540" s="1">
        <v>1.0</v>
      </c>
      <c r="Y1540" s="1">
        <v>1.0</v>
      </c>
      <c r="Z1540" s="1" t="s">
        <v>93</v>
      </c>
      <c r="AA1540" s="1" t="s">
        <v>8389</v>
      </c>
      <c r="AB1540" s="1">
        <v>100.0</v>
      </c>
      <c r="AC1540" s="1">
        <v>1.0</v>
      </c>
      <c r="AD1540" s="1">
        <v>20.0</v>
      </c>
      <c r="AE1540" s="1">
        <v>2.0</v>
      </c>
      <c r="AF1540" s="1" t="s">
        <v>104</v>
      </c>
      <c r="AG1540" s="1">
        <v>1.0</v>
      </c>
      <c r="AH1540" s="1">
        <v>13.0</v>
      </c>
      <c r="AI1540" s="1">
        <v>32.0</v>
      </c>
      <c r="AJ1540" s="1">
        <v>32.0</v>
      </c>
      <c r="AK1540" s="1">
        <v>32.0</v>
      </c>
      <c r="AL1540" s="1">
        <v>2.0</v>
      </c>
      <c r="AM1540" s="1">
        <v>2.0</v>
      </c>
      <c r="AN1540" s="1">
        <v>100.0</v>
      </c>
      <c r="AO1540" s="1">
        <v>8.0</v>
      </c>
      <c r="AP1540" s="1">
        <v>8.0</v>
      </c>
      <c r="AQ1540" s="1">
        <v>10.0</v>
      </c>
      <c r="AR1540" s="1">
        <v>10.0</v>
      </c>
      <c r="AS1540" s="1">
        <v>10.0</v>
      </c>
      <c r="AT1540" s="1">
        <v>10.0</v>
      </c>
      <c r="AU1540" s="1">
        <v>0.0</v>
      </c>
      <c r="AV1540" s="1" t="s">
        <v>96</v>
      </c>
      <c r="AW1540" s="1">
        <v>1.0</v>
      </c>
      <c r="AX1540" s="1">
        <v>1.0</v>
      </c>
      <c r="AY1540" s="1">
        <v>0.0</v>
      </c>
      <c r="AZ1540" s="1">
        <v>0.0</v>
      </c>
      <c r="BA1540" s="1">
        <v>1.67</v>
      </c>
      <c r="BB1540" s="1">
        <v>-1.0</v>
      </c>
      <c r="BC1540" s="1">
        <v>1.0</v>
      </c>
      <c r="BD1540" s="1">
        <v>-1.0</v>
      </c>
      <c r="BE1540" s="1">
        <v>-1.0</v>
      </c>
      <c r="BF1540" s="1">
        <v>-1.0</v>
      </c>
      <c r="BG1540" s="1">
        <v>-1.0</v>
      </c>
      <c r="BH1540" s="1">
        <v>1.0</v>
      </c>
      <c r="BI1540" s="1">
        <v>-1.0</v>
      </c>
      <c r="BJ1540" s="1">
        <v>1.0</v>
      </c>
      <c r="BK1540" s="1">
        <v>1.0</v>
      </c>
      <c r="BL1540" s="1">
        <v>-1.0</v>
      </c>
      <c r="BM1540" s="1">
        <v>1.0</v>
      </c>
      <c r="BN1540" s="1">
        <v>-1.0</v>
      </c>
      <c r="BO1540" s="1">
        <v>-1.0</v>
      </c>
      <c r="BP1540" s="1">
        <v>-1.0</v>
      </c>
      <c r="BQ1540" s="1">
        <v>-1.0</v>
      </c>
      <c r="BR1540" s="1">
        <v>-1.0</v>
      </c>
      <c r="BS1540" s="1">
        <v>-1.0</v>
      </c>
      <c r="BT1540" s="1">
        <v>-1.0</v>
      </c>
      <c r="BU1540" s="1">
        <v>1.0</v>
      </c>
      <c r="BV1540" s="1">
        <v>1.0</v>
      </c>
      <c r="BW1540" s="1">
        <v>-1.0</v>
      </c>
      <c r="BX1540" s="1">
        <v>-1.0</v>
      </c>
      <c r="BY1540" s="1">
        <v>-1.0</v>
      </c>
      <c r="BZ1540" s="1">
        <v>-1.0</v>
      </c>
      <c r="CA1540" s="1">
        <v>-1.0</v>
      </c>
      <c r="CB1540" s="1">
        <v>-1.0</v>
      </c>
      <c r="CC1540" s="1">
        <v>-1.0</v>
      </c>
      <c r="CD1540" s="1">
        <v>52058.0</v>
      </c>
    </row>
    <row r="1541">
      <c r="A1541" s="1">
        <v>2.8689388E7</v>
      </c>
      <c r="B1541" s="1" t="s">
        <v>8390</v>
      </c>
      <c r="C1541" s="1" t="s">
        <v>8391</v>
      </c>
      <c r="D1541" s="1" t="s">
        <v>8392</v>
      </c>
      <c r="E1541" s="1" t="s">
        <v>85</v>
      </c>
      <c r="I1541" s="1">
        <v>9808087.0</v>
      </c>
      <c r="J1541" s="1">
        <v>41582.0</v>
      </c>
      <c r="K1541" s="1" t="s">
        <v>88</v>
      </c>
      <c r="L1541" s="1">
        <v>0.7</v>
      </c>
      <c r="M1541" s="1">
        <v>0.0</v>
      </c>
      <c r="N1541" s="1">
        <v>1.0</v>
      </c>
      <c r="O1541" s="1">
        <v>0.0</v>
      </c>
      <c r="P1541" s="1" t="s">
        <v>111</v>
      </c>
      <c r="Q1541" s="1" t="s">
        <v>1023</v>
      </c>
      <c r="R1541" s="1">
        <v>40.77379</v>
      </c>
      <c r="S1541" s="1">
        <v>-73.91875</v>
      </c>
      <c r="T1541" s="1" t="s">
        <v>91</v>
      </c>
      <c r="U1541" s="1" t="s">
        <v>92</v>
      </c>
      <c r="V1541" s="1">
        <v>3.0</v>
      </c>
      <c r="W1541" s="1">
        <v>1.0</v>
      </c>
      <c r="X1541" s="1">
        <v>1.0</v>
      </c>
      <c r="Y1541" s="1">
        <v>1.0</v>
      </c>
      <c r="Z1541" s="1" t="s">
        <v>93</v>
      </c>
      <c r="AA1541" s="1" t="s">
        <v>8393</v>
      </c>
      <c r="AB1541" s="1">
        <v>95.0</v>
      </c>
      <c r="AC1541" s="1">
        <v>2.0</v>
      </c>
      <c r="AD1541" s="1">
        <v>15.0</v>
      </c>
      <c r="AE1541" s="1">
        <v>3.0</v>
      </c>
      <c r="AF1541" s="1" t="s">
        <v>202</v>
      </c>
      <c r="AG1541" s="1">
        <v>1.0</v>
      </c>
      <c r="AH1541" s="1">
        <v>0.0</v>
      </c>
      <c r="AI1541" s="1">
        <v>0.0</v>
      </c>
      <c r="AJ1541" s="1">
        <v>0.0</v>
      </c>
      <c r="AK1541" s="1">
        <v>0.0</v>
      </c>
      <c r="AL1541" s="1">
        <v>13.0</v>
      </c>
      <c r="AM1541" s="1">
        <v>13.0</v>
      </c>
      <c r="AN1541" s="1">
        <v>91.0</v>
      </c>
      <c r="AO1541" s="1">
        <v>9.0</v>
      </c>
      <c r="AP1541" s="1">
        <v>8.0</v>
      </c>
      <c r="AQ1541" s="1">
        <v>10.0</v>
      </c>
      <c r="AR1541" s="1">
        <v>10.0</v>
      </c>
      <c r="AS1541" s="1">
        <v>10.0</v>
      </c>
      <c r="AT1541" s="1">
        <v>10.0</v>
      </c>
      <c r="AU1541" s="1">
        <v>0.0</v>
      </c>
      <c r="AV1541" s="1" t="s">
        <v>105</v>
      </c>
      <c r="AW1541" s="1">
        <v>1.0</v>
      </c>
      <c r="AX1541" s="1">
        <v>1.0</v>
      </c>
      <c r="AY1541" s="1">
        <v>0.0</v>
      </c>
      <c r="AZ1541" s="1">
        <v>0.0</v>
      </c>
      <c r="BA1541" s="1">
        <v>1.39</v>
      </c>
      <c r="BB1541" s="1">
        <v>-1.0</v>
      </c>
      <c r="BC1541" s="1">
        <v>1.0</v>
      </c>
      <c r="BD1541" s="1">
        <v>-1.0</v>
      </c>
      <c r="BE1541" s="1">
        <v>-1.0</v>
      </c>
      <c r="BF1541" s="1">
        <v>-1.0</v>
      </c>
      <c r="BG1541" s="1">
        <v>-1.0</v>
      </c>
      <c r="BH1541" s="1">
        <v>-1.0</v>
      </c>
      <c r="BI1541" s="1">
        <v>-1.0</v>
      </c>
      <c r="BJ1541" s="1">
        <v>1.0</v>
      </c>
      <c r="BK1541" s="1">
        <v>-1.0</v>
      </c>
      <c r="BL1541" s="1">
        <v>-1.0</v>
      </c>
      <c r="BM1541" s="1">
        <v>-1.0</v>
      </c>
      <c r="BN1541" s="1">
        <v>-1.0</v>
      </c>
      <c r="BO1541" s="1">
        <v>-1.0</v>
      </c>
      <c r="BP1541" s="1">
        <v>-1.0</v>
      </c>
      <c r="BQ1541" s="1">
        <v>-1.0</v>
      </c>
      <c r="BR1541" s="1">
        <v>-1.0</v>
      </c>
      <c r="BS1541" s="1">
        <v>-1.0</v>
      </c>
      <c r="BT1541" s="1">
        <v>-1.0</v>
      </c>
      <c r="BU1541" s="1">
        <v>1.0</v>
      </c>
      <c r="BV1541" s="1">
        <v>-1.0</v>
      </c>
      <c r="BW1541" s="1">
        <v>-1.0</v>
      </c>
      <c r="BX1541" s="1">
        <v>1.0</v>
      </c>
      <c r="BY1541" s="1">
        <v>-1.0</v>
      </c>
      <c r="BZ1541" s="1">
        <v>-1.0</v>
      </c>
      <c r="CA1541" s="1">
        <v>-1.0</v>
      </c>
      <c r="CB1541" s="1">
        <v>-1.0</v>
      </c>
      <c r="CC1541" s="1">
        <v>-1.0</v>
      </c>
      <c r="CD1541" s="1">
        <v>52090.0</v>
      </c>
    </row>
    <row r="1542">
      <c r="A1542" s="1">
        <v>2.0622825E7</v>
      </c>
      <c r="B1542" s="1" t="s">
        <v>8394</v>
      </c>
      <c r="C1542" s="1" t="s">
        <v>8395</v>
      </c>
      <c r="D1542" s="1" t="s">
        <v>8395</v>
      </c>
      <c r="E1542" s="1" t="s">
        <v>85</v>
      </c>
      <c r="H1542" s="1" t="s">
        <v>8396</v>
      </c>
      <c r="I1542" s="1">
        <v>9704072.0</v>
      </c>
      <c r="J1542" s="1">
        <v>41576.0</v>
      </c>
      <c r="M1542" s="1">
        <v>0.0</v>
      </c>
      <c r="N1542" s="1">
        <v>1.0</v>
      </c>
      <c r="O1542" s="1">
        <v>1.0</v>
      </c>
      <c r="P1542" s="1" t="s">
        <v>184</v>
      </c>
      <c r="Q1542" s="1" t="s">
        <v>124</v>
      </c>
      <c r="R1542" s="1">
        <v>40.70763</v>
      </c>
      <c r="S1542" s="1">
        <v>-73.92223</v>
      </c>
      <c r="T1542" s="1" t="s">
        <v>144</v>
      </c>
      <c r="U1542" s="1" t="s">
        <v>113</v>
      </c>
      <c r="V1542" s="1">
        <v>2.0</v>
      </c>
      <c r="W1542" s="1">
        <v>1.0</v>
      </c>
      <c r="X1542" s="1">
        <v>1.0</v>
      </c>
      <c r="Y1542" s="1">
        <v>1.0</v>
      </c>
      <c r="Z1542" s="1" t="s">
        <v>93</v>
      </c>
      <c r="AA1542" s="1" t="s">
        <v>8397</v>
      </c>
      <c r="AB1542" s="1">
        <v>90.0</v>
      </c>
      <c r="AC1542" s="1">
        <v>1.0</v>
      </c>
      <c r="AD1542" s="1">
        <v>0.0</v>
      </c>
      <c r="AE1542" s="1">
        <v>1.0</v>
      </c>
      <c r="AF1542" s="1" t="s">
        <v>393</v>
      </c>
      <c r="AG1542" s="1">
        <v>1.0</v>
      </c>
      <c r="AH1542" s="1">
        <v>0.0</v>
      </c>
      <c r="AI1542" s="1">
        <v>0.0</v>
      </c>
      <c r="AJ1542" s="1">
        <v>0.0</v>
      </c>
      <c r="AK1542" s="1">
        <v>0.0</v>
      </c>
      <c r="AL1542" s="1">
        <v>0.0</v>
      </c>
      <c r="AM1542" s="1">
        <v>0.0</v>
      </c>
      <c r="AU1542" s="1">
        <v>0.0</v>
      </c>
      <c r="AV1542" s="1" t="s">
        <v>105</v>
      </c>
      <c r="AW1542" s="1">
        <v>1.0</v>
      </c>
      <c r="AX1542" s="1">
        <v>0.0</v>
      </c>
      <c r="AY1542" s="1">
        <v>1.0</v>
      </c>
      <c r="AZ1542" s="1">
        <v>0.0</v>
      </c>
      <c r="BB1542" s="1">
        <v>-1.0</v>
      </c>
      <c r="BC1542" s="1">
        <v>-1.0</v>
      </c>
      <c r="BD1542" s="1">
        <v>-1.0</v>
      </c>
      <c r="BE1542" s="1">
        <v>-1.0</v>
      </c>
      <c r="BF1542" s="1">
        <v>-1.0</v>
      </c>
      <c r="BG1542" s="1">
        <v>-1.0</v>
      </c>
      <c r="BH1542" s="1">
        <v>-1.0</v>
      </c>
      <c r="BI1542" s="1">
        <v>-1.0</v>
      </c>
      <c r="BJ1542" s="1">
        <v>1.0</v>
      </c>
      <c r="BK1542" s="1">
        <v>-1.0</v>
      </c>
      <c r="BL1542" s="1">
        <v>-1.0</v>
      </c>
      <c r="BM1542" s="1">
        <v>-1.0</v>
      </c>
      <c r="BN1542" s="1">
        <v>-1.0</v>
      </c>
      <c r="BO1542" s="1">
        <v>-1.0</v>
      </c>
      <c r="BP1542" s="1">
        <v>-1.0</v>
      </c>
      <c r="BQ1542" s="1">
        <v>-1.0</v>
      </c>
      <c r="BR1542" s="1">
        <v>-1.0</v>
      </c>
      <c r="BS1542" s="1">
        <v>-1.0</v>
      </c>
      <c r="BT1542" s="1">
        <v>-1.0</v>
      </c>
      <c r="BU1542" s="1">
        <v>1.0</v>
      </c>
      <c r="BV1542" s="1">
        <v>-1.0</v>
      </c>
      <c r="BW1542" s="1">
        <v>1.0</v>
      </c>
      <c r="BX1542" s="1">
        <v>-1.0</v>
      </c>
      <c r="BY1542" s="1">
        <v>-1.0</v>
      </c>
      <c r="BZ1542" s="1">
        <v>-1.0</v>
      </c>
      <c r="CA1542" s="1">
        <v>-1.0</v>
      </c>
      <c r="CB1542" s="1">
        <v>-1.0</v>
      </c>
      <c r="CC1542" s="1">
        <v>-1.0</v>
      </c>
      <c r="CD1542" s="1">
        <v>52108.0</v>
      </c>
    </row>
    <row r="1543">
      <c r="A1543" s="1">
        <v>1.2710904E7</v>
      </c>
      <c r="B1543" s="1" t="s">
        <v>8398</v>
      </c>
      <c r="C1543" s="1" t="s">
        <v>8399</v>
      </c>
      <c r="D1543" s="1" t="s">
        <v>8400</v>
      </c>
      <c r="E1543" s="1" t="s">
        <v>85</v>
      </c>
      <c r="F1543" s="1" t="s">
        <v>8401</v>
      </c>
      <c r="H1543" s="1" t="s">
        <v>8402</v>
      </c>
      <c r="I1543" s="1">
        <v>5.9215698E7</v>
      </c>
      <c r="J1543" s="1">
        <v>42417.0</v>
      </c>
      <c r="K1543" s="1" t="s">
        <v>134</v>
      </c>
      <c r="L1543" s="1">
        <v>1.0</v>
      </c>
      <c r="M1543" s="1">
        <v>0.0</v>
      </c>
      <c r="N1543" s="1">
        <v>2.0</v>
      </c>
      <c r="O1543" s="1">
        <v>1.0</v>
      </c>
      <c r="P1543" s="1" t="s">
        <v>89</v>
      </c>
      <c r="Q1543" s="1" t="s">
        <v>90</v>
      </c>
      <c r="R1543" s="1">
        <v>40.76625</v>
      </c>
      <c r="S1543" s="1">
        <v>-73.9539</v>
      </c>
      <c r="T1543" s="1" t="s">
        <v>91</v>
      </c>
      <c r="U1543" s="1" t="s">
        <v>113</v>
      </c>
      <c r="V1543" s="1">
        <v>1.0</v>
      </c>
      <c r="W1543" s="1">
        <v>1.0</v>
      </c>
      <c r="X1543" s="1">
        <v>1.0</v>
      </c>
      <c r="Y1543" s="1">
        <v>1.0</v>
      </c>
      <c r="Z1543" s="1" t="s">
        <v>93</v>
      </c>
      <c r="AA1543" s="1" t="s">
        <v>8403</v>
      </c>
      <c r="AB1543" s="1">
        <v>98.0</v>
      </c>
      <c r="AC1543" s="1">
        <v>1.0</v>
      </c>
      <c r="AD1543" s="1">
        <v>0.0</v>
      </c>
      <c r="AE1543" s="1">
        <v>2.0</v>
      </c>
      <c r="AF1543" s="1" t="s">
        <v>255</v>
      </c>
      <c r="AG1543" s="1">
        <v>1.0</v>
      </c>
      <c r="AH1543" s="1">
        <v>0.0</v>
      </c>
      <c r="AI1543" s="1">
        <v>0.0</v>
      </c>
      <c r="AJ1543" s="1">
        <v>0.0</v>
      </c>
      <c r="AK1543" s="1">
        <v>241.0</v>
      </c>
      <c r="AL1543" s="1">
        <v>8.0</v>
      </c>
      <c r="AM1543" s="1">
        <v>1.0</v>
      </c>
      <c r="AN1543" s="1">
        <v>100.0</v>
      </c>
      <c r="AO1543" s="1">
        <v>10.0</v>
      </c>
      <c r="AP1543" s="1">
        <v>10.0</v>
      </c>
      <c r="AQ1543" s="1">
        <v>10.0</v>
      </c>
      <c r="AR1543" s="1">
        <v>10.0</v>
      </c>
      <c r="AS1543" s="1">
        <v>10.0</v>
      </c>
      <c r="AT1543" s="1">
        <v>10.0</v>
      </c>
      <c r="AU1543" s="1">
        <v>0.0</v>
      </c>
      <c r="AV1543" s="1" t="s">
        <v>96</v>
      </c>
      <c r="AW1543" s="1">
        <v>2.0</v>
      </c>
      <c r="AX1543" s="1">
        <v>1.0</v>
      </c>
      <c r="AY1543" s="1">
        <v>1.0</v>
      </c>
      <c r="AZ1543" s="1">
        <v>0.0</v>
      </c>
      <c r="BA1543" s="1">
        <v>0.21</v>
      </c>
      <c r="BB1543" s="1">
        <v>1.0</v>
      </c>
      <c r="BC1543" s="1">
        <v>1.0</v>
      </c>
      <c r="BD1543" s="1">
        <v>-1.0</v>
      </c>
      <c r="BE1543" s="1">
        <v>-1.0</v>
      </c>
      <c r="BF1543" s="1">
        <v>-1.0</v>
      </c>
      <c r="BG1543" s="1">
        <v>-1.0</v>
      </c>
      <c r="BH1543" s="1">
        <v>-1.0</v>
      </c>
      <c r="BI1543" s="1">
        <v>-1.0</v>
      </c>
      <c r="BJ1543" s="1">
        <v>-1.0</v>
      </c>
      <c r="BK1543" s="1">
        <v>-1.0</v>
      </c>
      <c r="BL1543" s="1">
        <v>-1.0</v>
      </c>
      <c r="BM1543" s="1">
        <v>-1.0</v>
      </c>
      <c r="BN1543" s="1">
        <v>-1.0</v>
      </c>
      <c r="BO1543" s="1">
        <v>-1.0</v>
      </c>
      <c r="BP1543" s="1">
        <v>1.0</v>
      </c>
      <c r="BQ1543" s="1">
        <v>1.0</v>
      </c>
      <c r="BR1543" s="1">
        <v>-1.0</v>
      </c>
      <c r="BS1543" s="1">
        <v>1.0</v>
      </c>
      <c r="BT1543" s="1">
        <v>-1.0</v>
      </c>
      <c r="BU1543" s="1">
        <v>1.0</v>
      </c>
      <c r="BV1543" s="1">
        <v>-1.0</v>
      </c>
      <c r="BW1543" s="1">
        <v>-1.0</v>
      </c>
      <c r="BX1543" s="1">
        <v>-1.0</v>
      </c>
      <c r="BY1543" s="1">
        <v>-1.0</v>
      </c>
      <c r="BZ1543" s="1">
        <v>-1.0</v>
      </c>
      <c r="CA1543" s="1">
        <v>-1.0</v>
      </c>
      <c r="CB1543" s="1">
        <v>-1.0</v>
      </c>
      <c r="CC1543" s="1">
        <v>-1.0</v>
      </c>
      <c r="CD1543" s="1">
        <v>52156.0</v>
      </c>
    </row>
    <row r="1544">
      <c r="A1544" s="1">
        <v>2.8578651E7</v>
      </c>
      <c r="B1544" s="1" t="s">
        <v>8404</v>
      </c>
      <c r="C1544" s="1" t="s">
        <v>8405</v>
      </c>
      <c r="D1544" s="1" t="s">
        <v>8406</v>
      </c>
      <c r="E1544" s="1" t="s">
        <v>85</v>
      </c>
      <c r="F1544" s="1" t="s">
        <v>8407</v>
      </c>
      <c r="I1544" s="1">
        <v>1521811.0</v>
      </c>
      <c r="J1544" s="1">
        <v>40897.0</v>
      </c>
      <c r="K1544" s="1" t="s">
        <v>272</v>
      </c>
      <c r="L1544" s="1">
        <v>0.86</v>
      </c>
      <c r="M1544" s="1">
        <v>0.0</v>
      </c>
      <c r="N1544" s="1">
        <v>1.0</v>
      </c>
      <c r="O1544" s="1">
        <v>1.0</v>
      </c>
      <c r="P1544" s="1" t="s">
        <v>123</v>
      </c>
      <c r="Q1544" s="1" t="s">
        <v>124</v>
      </c>
      <c r="R1544" s="1">
        <v>40.72749</v>
      </c>
      <c r="S1544" s="1">
        <v>-73.95217</v>
      </c>
      <c r="T1544" s="1" t="s">
        <v>91</v>
      </c>
      <c r="U1544" s="1" t="s">
        <v>113</v>
      </c>
      <c r="V1544" s="1">
        <v>1.0</v>
      </c>
      <c r="W1544" s="1">
        <v>1.0</v>
      </c>
      <c r="X1544" s="1">
        <v>1.0</v>
      </c>
      <c r="Y1544" s="1">
        <v>1.0</v>
      </c>
      <c r="Z1544" s="1" t="s">
        <v>93</v>
      </c>
      <c r="AA1544" s="1" t="s">
        <v>8408</v>
      </c>
      <c r="AB1544" s="1">
        <v>53.0</v>
      </c>
      <c r="AC1544" s="1">
        <v>1.0</v>
      </c>
      <c r="AD1544" s="1">
        <v>0.0</v>
      </c>
      <c r="AE1544" s="1">
        <v>5.0</v>
      </c>
      <c r="AF1544" s="1" t="s">
        <v>104</v>
      </c>
      <c r="AG1544" s="1">
        <v>1.0</v>
      </c>
      <c r="AH1544" s="1">
        <v>7.0</v>
      </c>
      <c r="AI1544" s="1">
        <v>11.0</v>
      </c>
      <c r="AJ1544" s="1">
        <v>11.0</v>
      </c>
      <c r="AK1544" s="1">
        <v>11.0</v>
      </c>
      <c r="AL1544" s="1">
        <v>1.0</v>
      </c>
      <c r="AM1544" s="1">
        <v>1.0</v>
      </c>
      <c r="AN1544" s="1">
        <v>100.0</v>
      </c>
      <c r="AO1544" s="1">
        <v>10.0</v>
      </c>
      <c r="AP1544" s="1">
        <v>10.0</v>
      </c>
      <c r="AQ1544" s="1">
        <v>10.0</v>
      </c>
      <c r="AR1544" s="1">
        <v>10.0</v>
      </c>
      <c r="AS1544" s="1">
        <v>10.0</v>
      </c>
      <c r="AT1544" s="1">
        <v>10.0</v>
      </c>
      <c r="AU1544" s="1">
        <v>0.0</v>
      </c>
      <c r="AV1544" s="1" t="s">
        <v>105</v>
      </c>
      <c r="AW1544" s="1">
        <v>1.0</v>
      </c>
      <c r="AX1544" s="1">
        <v>0.0</v>
      </c>
      <c r="AY1544" s="1">
        <v>1.0</v>
      </c>
      <c r="AZ1544" s="1">
        <v>0.0</v>
      </c>
      <c r="BA1544" s="1">
        <v>0.11</v>
      </c>
      <c r="BB1544" s="1">
        <v>-1.0</v>
      </c>
      <c r="BC1544" s="1">
        <v>1.0</v>
      </c>
      <c r="BD1544" s="1">
        <v>-1.0</v>
      </c>
      <c r="BE1544" s="1">
        <v>-1.0</v>
      </c>
      <c r="BF1544" s="1">
        <v>-1.0</v>
      </c>
      <c r="BG1544" s="1">
        <v>-1.0</v>
      </c>
      <c r="BH1544" s="1">
        <v>-1.0</v>
      </c>
      <c r="BI1544" s="1">
        <v>-1.0</v>
      </c>
      <c r="BJ1544" s="1">
        <v>-1.0</v>
      </c>
      <c r="BK1544" s="1">
        <v>-1.0</v>
      </c>
      <c r="BL1544" s="1">
        <v>-1.0</v>
      </c>
      <c r="BM1544" s="1">
        <v>-1.0</v>
      </c>
      <c r="BN1544" s="1">
        <v>-1.0</v>
      </c>
      <c r="BO1544" s="1">
        <v>-1.0</v>
      </c>
      <c r="BP1544" s="1">
        <v>-1.0</v>
      </c>
      <c r="BQ1544" s="1">
        <v>-1.0</v>
      </c>
      <c r="BR1544" s="1">
        <v>-1.0</v>
      </c>
      <c r="BS1544" s="1">
        <v>-1.0</v>
      </c>
      <c r="BT1544" s="1">
        <v>-1.0</v>
      </c>
      <c r="BU1544" s="1">
        <v>1.0</v>
      </c>
      <c r="BV1544" s="1">
        <v>-1.0</v>
      </c>
      <c r="BW1544" s="1">
        <v>-1.0</v>
      </c>
      <c r="BX1544" s="1">
        <v>-1.0</v>
      </c>
      <c r="BY1544" s="1">
        <v>-1.0</v>
      </c>
      <c r="BZ1544" s="1">
        <v>-1.0</v>
      </c>
      <c r="CA1544" s="1">
        <v>-1.0</v>
      </c>
      <c r="CB1544" s="1">
        <v>-1.0</v>
      </c>
      <c r="CC1544" s="1">
        <v>-1.0</v>
      </c>
      <c r="CD1544" s="1">
        <v>52159.0</v>
      </c>
    </row>
    <row r="1545">
      <c r="A1545" s="1">
        <v>1.4280057E7</v>
      </c>
      <c r="B1545" s="1" t="s">
        <v>8409</v>
      </c>
      <c r="C1545" s="1" t="s">
        <v>8410</v>
      </c>
      <c r="D1545" s="1" t="s">
        <v>8411</v>
      </c>
      <c r="E1545" s="1" t="s">
        <v>85</v>
      </c>
      <c r="F1545" s="1" t="s">
        <v>8412</v>
      </c>
      <c r="G1545" s="1" t="s">
        <v>8413</v>
      </c>
      <c r="H1545" s="2" t="str">
        <f>- be clean - respectful with Other roomates</f>
        <v>#ERROR!</v>
      </c>
      <c r="I1545" s="1">
        <v>2.7186608E7</v>
      </c>
      <c r="J1545" s="1">
        <v>42038.0</v>
      </c>
      <c r="K1545" s="1" t="s">
        <v>134</v>
      </c>
      <c r="L1545" s="1">
        <v>1.0</v>
      </c>
      <c r="M1545" s="1">
        <v>0.0</v>
      </c>
      <c r="N1545" s="1">
        <v>1.0</v>
      </c>
      <c r="O1545" s="1">
        <v>1.0</v>
      </c>
      <c r="P1545" s="1" t="s">
        <v>123</v>
      </c>
      <c r="Q1545" s="1" t="s">
        <v>308</v>
      </c>
      <c r="R1545" s="1">
        <v>40.64562</v>
      </c>
      <c r="S1545" s="1">
        <v>-73.96446</v>
      </c>
      <c r="T1545" s="1" t="s">
        <v>91</v>
      </c>
      <c r="U1545" s="1" t="s">
        <v>113</v>
      </c>
      <c r="V1545" s="1">
        <v>1.0</v>
      </c>
      <c r="W1545" s="1">
        <v>1.5</v>
      </c>
      <c r="X1545" s="1">
        <v>1.0</v>
      </c>
      <c r="Y1545" s="1">
        <v>1.0</v>
      </c>
      <c r="Z1545" s="1" t="s">
        <v>93</v>
      </c>
      <c r="AA1545" s="1" t="s">
        <v>8414</v>
      </c>
      <c r="AB1545" s="1">
        <v>39.0</v>
      </c>
      <c r="AC1545" s="1">
        <v>1.0</v>
      </c>
      <c r="AD1545" s="1">
        <v>20.0</v>
      </c>
      <c r="AE1545" s="1">
        <v>3.0</v>
      </c>
      <c r="AF1545" s="1" t="s">
        <v>797</v>
      </c>
      <c r="AG1545" s="1">
        <v>1.0</v>
      </c>
      <c r="AH1545" s="1">
        <v>28.0</v>
      </c>
      <c r="AI1545" s="1">
        <v>28.0</v>
      </c>
      <c r="AJ1545" s="1">
        <v>28.0</v>
      </c>
      <c r="AK1545" s="1">
        <v>186.0</v>
      </c>
      <c r="AL1545" s="1">
        <v>13.0</v>
      </c>
      <c r="AM1545" s="1">
        <v>3.0</v>
      </c>
      <c r="AN1545" s="1">
        <v>100.0</v>
      </c>
      <c r="AO1545" s="1">
        <v>10.0</v>
      </c>
      <c r="AP1545" s="1">
        <v>10.0</v>
      </c>
      <c r="AQ1545" s="1">
        <v>10.0</v>
      </c>
      <c r="AR1545" s="1">
        <v>10.0</v>
      </c>
      <c r="AS1545" s="1">
        <v>10.0</v>
      </c>
      <c r="AT1545" s="1">
        <v>10.0</v>
      </c>
      <c r="AU1545" s="1">
        <v>1.0</v>
      </c>
      <c r="AV1545" s="1" t="s">
        <v>105</v>
      </c>
      <c r="AW1545" s="1">
        <v>1.0</v>
      </c>
      <c r="AX1545" s="1">
        <v>0.0</v>
      </c>
      <c r="AY1545" s="1">
        <v>1.0</v>
      </c>
      <c r="AZ1545" s="1">
        <v>0.0</v>
      </c>
      <c r="BA1545" s="1">
        <v>0.38</v>
      </c>
      <c r="BB1545" s="1">
        <v>-1.0</v>
      </c>
      <c r="BC1545" s="1">
        <v>-1.0</v>
      </c>
      <c r="BD1545" s="1">
        <v>-1.0</v>
      </c>
      <c r="BE1545" s="1">
        <v>-1.0</v>
      </c>
      <c r="BF1545" s="1">
        <v>-1.0</v>
      </c>
      <c r="BG1545" s="1">
        <v>-1.0</v>
      </c>
      <c r="BH1545" s="1">
        <v>-1.0</v>
      </c>
      <c r="BI1545" s="1">
        <v>-1.0</v>
      </c>
      <c r="BJ1545" s="1">
        <v>1.0</v>
      </c>
      <c r="BK1545" s="1">
        <v>-1.0</v>
      </c>
      <c r="BL1545" s="1">
        <v>-1.0</v>
      </c>
      <c r="BM1545" s="1">
        <v>-1.0</v>
      </c>
      <c r="BN1545" s="1">
        <v>-1.0</v>
      </c>
      <c r="BO1545" s="1">
        <v>-1.0</v>
      </c>
      <c r="BP1545" s="1">
        <v>-1.0</v>
      </c>
      <c r="BQ1545" s="1">
        <v>-1.0</v>
      </c>
      <c r="BR1545" s="1">
        <v>-1.0</v>
      </c>
      <c r="BS1545" s="1">
        <v>1.0</v>
      </c>
      <c r="BT1545" s="1">
        <v>-1.0</v>
      </c>
      <c r="BU1545" s="1">
        <v>1.0</v>
      </c>
      <c r="BV1545" s="1">
        <v>-1.0</v>
      </c>
      <c r="BW1545" s="1">
        <v>-1.0</v>
      </c>
      <c r="BX1545" s="1">
        <v>-1.0</v>
      </c>
      <c r="BY1545" s="1">
        <v>-1.0</v>
      </c>
      <c r="BZ1545" s="1">
        <v>-1.0</v>
      </c>
      <c r="CA1545" s="1">
        <v>-1.0</v>
      </c>
      <c r="CB1545" s="1">
        <v>-1.0</v>
      </c>
      <c r="CC1545" s="1">
        <v>-1.0</v>
      </c>
      <c r="CD1545" s="1">
        <v>52177.0</v>
      </c>
    </row>
    <row r="1546">
      <c r="A1546" s="1">
        <v>3.3138276E7</v>
      </c>
      <c r="B1546" s="1" t="s">
        <v>8415</v>
      </c>
      <c r="C1546" s="1" t="s">
        <v>8416</v>
      </c>
      <c r="D1546" s="1" t="s">
        <v>8417</v>
      </c>
      <c r="E1546" s="1" t="s">
        <v>85</v>
      </c>
      <c r="G1546" s="1" t="s">
        <v>8418</v>
      </c>
      <c r="I1546" s="1">
        <v>2.09557185E8</v>
      </c>
      <c r="J1546" s="1">
        <v>43326.0</v>
      </c>
      <c r="K1546" s="1" t="s">
        <v>272</v>
      </c>
      <c r="L1546" s="1">
        <v>0.7</v>
      </c>
      <c r="M1546" s="1">
        <v>0.0</v>
      </c>
      <c r="N1546" s="1">
        <v>1.0</v>
      </c>
      <c r="O1546" s="1">
        <v>0.0</v>
      </c>
      <c r="P1546" s="1" t="s">
        <v>89</v>
      </c>
      <c r="Q1546" s="1" t="s">
        <v>1472</v>
      </c>
      <c r="R1546" s="1">
        <v>40.70522</v>
      </c>
      <c r="S1546" s="1">
        <v>-74.00925</v>
      </c>
      <c r="T1546" s="1" t="s">
        <v>91</v>
      </c>
      <c r="U1546" s="1" t="s">
        <v>113</v>
      </c>
      <c r="V1546" s="1">
        <v>2.0</v>
      </c>
      <c r="W1546" s="1">
        <v>1.0</v>
      </c>
      <c r="X1546" s="1">
        <v>1.0</v>
      </c>
      <c r="Y1546" s="1">
        <v>1.0</v>
      </c>
      <c r="Z1546" s="1" t="s">
        <v>93</v>
      </c>
      <c r="AA1546" s="1" t="s">
        <v>8419</v>
      </c>
      <c r="AB1546" s="1">
        <v>150.0</v>
      </c>
      <c r="AC1546" s="1">
        <v>1.0</v>
      </c>
      <c r="AD1546" s="1">
        <v>0.0</v>
      </c>
      <c r="AE1546" s="1">
        <v>7.0</v>
      </c>
      <c r="AF1546" s="1" t="s">
        <v>179</v>
      </c>
      <c r="AG1546" s="1">
        <v>1.0</v>
      </c>
      <c r="AH1546" s="1">
        <v>16.0</v>
      </c>
      <c r="AI1546" s="1">
        <v>46.0</v>
      </c>
      <c r="AJ1546" s="1">
        <v>76.0</v>
      </c>
      <c r="AK1546" s="1">
        <v>351.0</v>
      </c>
      <c r="AL1546" s="1">
        <v>6.0</v>
      </c>
      <c r="AM1546" s="1">
        <v>6.0</v>
      </c>
      <c r="AN1546" s="1">
        <v>95.0</v>
      </c>
      <c r="AO1546" s="1">
        <v>10.0</v>
      </c>
      <c r="AP1546" s="1">
        <v>9.0</v>
      </c>
      <c r="AQ1546" s="1">
        <v>10.0</v>
      </c>
      <c r="AR1546" s="1">
        <v>10.0</v>
      </c>
      <c r="AS1546" s="1">
        <v>10.0</v>
      </c>
      <c r="AT1546" s="1">
        <v>10.0</v>
      </c>
      <c r="AU1546" s="1">
        <v>1.0</v>
      </c>
      <c r="AV1546" s="1" t="s">
        <v>105</v>
      </c>
      <c r="AW1546" s="1">
        <v>1.0</v>
      </c>
      <c r="AX1546" s="1">
        <v>0.0</v>
      </c>
      <c r="AY1546" s="1">
        <v>1.0</v>
      </c>
      <c r="AZ1546" s="1">
        <v>0.0</v>
      </c>
      <c r="BA1546" s="1">
        <v>1.65</v>
      </c>
      <c r="BB1546" s="1">
        <v>-1.0</v>
      </c>
      <c r="BC1546" s="1">
        <v>1.0</v>
      </c>
      <c r="BD1546" s="1">
        <v>-1.0</v>
      </c>
      <c r="BE1546" s="1">
        <v>-1.0</v>
      </c>
      <c r="BF1546" s="1">
        <v>-1.0</v>
      </c>
      <c r="BG1546" s="1">
        <v>-1.0</v>
      </c>
      <c r="BH1546" s="1">
        <v>1.0</v>
      </c>
      <c r="BI1546" s="1">
        <v>-1.0</v>
      </c>
      <c r="BJ1546" s="1">
        <v>-1.0</v>
      </c>
      <c r="BK1546" s="1">
        <v>-1.0</v>
      </c>
      <c r="BL1546" s="1">
        <v>1.0</v>
      </c>
      <c r="BM1546" s="1">
        <v>1.0</v>
      </c>
      <c r="BN1546" s="1">
        <v>1.0</v>
      </c>
      <c r="BO1546" s="1">
        <v>1.0</v>
      </c>
      <c r="BP1546" s="1">
        <v>-1.0</v>
      </c>
      <c r="BQ1546" s="1">
        <v>-1.0</v>
      </c>
      <c r="BR1546" s="1">
        <v>-1.0</v>
      </c>
      <c r="BS1546" s="1">
        <v>-1.0</v>
      </c>
      <c r="BT1546" s="1">
        <v>-1.0</v>
      </c>
      <c r="BU1546" s="1">
        <v>1.0</v>
      </c>
      <c r="BV1546" s="1">
        <v>-1.0</v>
      </c>
      <c r="BW1546" s="1">
        <v>-1.0</v>
      </c>
      <c r="BX1546" s="1">
        <v>-1.0</v>
      </c>
      <c r="BY1546" s="1">
        <v>-1.0</v>
      </c>
      <c r="BZ1546" s="1">
        <v>-1.0</v>
      </c>
      <c r="CA1546" s="1">
        <v>-1.0</v>
      </c>
      <c r="CB1546" s="1">
        <v>-1.0</v>
      </c>
      <c r="CC1546" s="1">
        <v>-1.0</v>
      </c>
      <c r="CD1546" s="1">
        <v>52188.0</v>
      </c>
    </row>
    <row r="1547">
      <c r="A1547" s="1">
        <v>7087549.0</v>
      </c>
      <c r="B1547" s="1" t="s">
        <v>8420</v>
      </c>
      <c r="C1547" s="1" t="s">
        <v>8421</v>
      </c>
      <c r="D1547" s="1" t="s">
        <v>8421</v>
      </c>
      <c r="E1547" s="1" t="s">
        <v>85</v>
      </c>
      <c r="I1547" s="1">
        <v>1.0566585E7</v>
      </c>
      <c r="J1547" s="1">
        <v>41619.0</v>
      </c>
      <c r="M1547" s="1">
        <v>0.0</v>
      </c>
      <c r="N1547" s="1">
        <v>1.0</v>
      </c>
      <c r="O1547" s="1">
        <v>1.0</v>
      </c>
      <c r="P1547" s="1" t="s">
        <v>89</v>
      </c>
      <c r="Q1547" s="1" t="s">
        <v>90</v>
      </c>
      <c r="R1547" s="1">
        <v>40.7777</v>
      </c>
      <c r="S1547" s="1">
        <v>-73.9896</v>
      </c>
      <c r="T1547" s="1" t="s">
        <v>91</v>
      </c>
      <c r="U1547" s="1" t="s">
        <v>92</v>
      </c>
      <c r="V1547" s="1">
        <v>4.0</v>
      </c>
      <c r="W1547" s="1">
        <v>1.0</v>
      </c>
      <c r="X1547" s="1">
        <v>1.0</v>
      </c>
      <c r="Y1547" s="1">
        <v>1.0</v>
      </c>
      <c r="Z1547" s="1" t="s">
        <v>93</v>
      </c>
      <c r="AA1547" s="1" t="s">
        <v>8422</v>
      </c>
      <c r="AB1547" s="1">
        <v>200.0</v>
      </c>
      <c r="AC1547" s="1">
        <v>3.0</v>
      </c>
      <c r="AD1547" s="1">
        <v>50.0</v>
      </c>
      <c r="AE1547" s="1">
        <v>1.0</v>
      </c>
      <c r="AF1547" s="1" t="s">
        <v>479</v>
      </c>
      <c r="AG1547" s="1">
        <v>1.0</v>
      </c>
      <c r="AH1547" s="1">
        <v>0.0</v>
      </c>
      <c r="AI1547" s="1">
        <v>0.0</v>
      </c>
      <c r="AJ1547" s="1">
        <v>0.0</v>
      </c>
      <c r="AK1547" s="1">
        <v>0.0</v>
      </c>
      <c r="AL1547" s="1">
        <v>0.0</v>
      </c>
      <c r="AM1547" s="1">
        <v>0.0</v>
      </c>
      <c r="AU1547" s="1">
        <v>0.0</v>
      </c>
      <c r="AV1547" s="1" t="s">
        <v>117</v>
      </c>
      <c r="AW1547" s="1">
        <v>1.0</v>
      </c>
      <c r="AX1547" s="1">
        <v>1.0</v>
      </c>
      <c r="AY1547" s="1">
        <v>0.0</v>
      </c>
      <c r="AZ1547" s="1">
        <v>0.0</v>
      </c>
      <c r="BB1547" s="1">
        <v>-1.0</v>
      </c>
      <c r="BC1547" s="1">
        <v>1.0</v>
      </c>
      <c r="BD1547" s="1">
        <v>-1.0</v>
      </c>
      <c r="BE1547" s="1">
        <v>-1.0</v>
      </c>
      <c r="BF1547" s="1">
        <v>-1.0</v>
      </c>
      <c r="BG1547" s="1">
        <v>-1.0</v>
      </c>
      <c r="BH1547" s="1">
        <v>-1.0</v>
      </c>
      <c r="BI1547" s="1">
        <v>-1.0</v>
      </c>
      <c r="BJ1547" s="1">
        <v>1.0</v>
      </c>
      <c r="BK1547" s="1">
        <v>-1.0</v>
      </c>
      <c r="BL1547" s="1">
        <v>-1.0</v>
      </c>
      <c r="BM1547" s="1">
        <v>1.0</v>
      </c>
      <c r="BN1547" s="1">
        <v>1.0</v>
      </c>
      <c r="BO1547" s="1">
        <v>1.0</v>
      </c>
      <c r="BP1547" s="1">
        <v>-1.0</v>
      </c>
      <c r="BQ1547" s="1">
        <v>-1.0</v>
      </c>
      <c r="BR1547" s="1">
        <v>-1.0</v>
      </c>
      <c r="BS1547" s="1">
        <v>-1.0</v>
      </c>
      <c r="BT1547" s="1">
        <v>-1.0</v>
      </c>
      <c r="BU1547" s="1">
        <v>1.0</v>
      </c>
      <c r="BV1547" s="1">
        <v>-1.0</v>
      </c>
      <c r="BW1547" s="1">
        <v>-1.0</v>
      </c>
      <c r="BX1547" s="1">
        <v>-1.0</v>
      </c>
      <c r="BY1547" s="1">
        <v>-1.0</v>
      </c>
      <c r="BZ1547" s="1">
        <v>-1.0</v>
      </c>
      <c r="CA1547" s="1">
        <v>-1.0</v>
      </c>
      <c r="CB1547" s="1">
        <v>-1.0</v>
      </c>
      <c r="CC1547" s="1">
        <v>-1.0</v>
      </c>
      <c r="CD1547" s="1">
        <v>52201.0</v>
      </c>
    </row>
    <row r="1548">
      <c r="A1548" s="1">
        <v>2.1981703E7</v>
      </c>
      <c r="B1548" s="1" t="s">
        <v>8423</v>
      </c>
      <c r="C1548" s="1" t="s">
        <v>8424</v>
      </c>
      <c r="D1548" s="1" t="s">
        <v>8425</v>
      </c>
      <c r="E1548" s="1" t="s">
        <v>85</v>
      </c>
      <c r="I1548" s="1">
        <v>2066240.0</v>
      </c>
      <c r="J1548" s="1">
        <v>41002.0</v>
      </c>
      <c r="M1548" s="1">
        <v>0.0</v>
      </c>
      <c r="N1548" s="1">
        <v>1.0</v>
      </c>
      <c r="O1548" s="1">
        <v>1.0</v>
      </c>
      <c r="P1548" s="1" t="s">
        <v>123</v>
      </c>
      <c r="Q1548" s="1" t="s">
        <v>698</v>
      </c>
      <c r="R1548" s="1">
        <v>40.67405</v>
      </c>
      <c r="S1548" s="1">
        <v>-73.94419</v>
      </c>
      <c r="T1548" s="1" t="s">
        <v>91</v>
      </c>
      <c r="U1548" s="1" t="s">
        <v>92</v>
      </c>
      <c r="V1548" s="1">
        <v>4.0</v>
      </c>
      <c r="W1548" s="1">
        <v>2.0</v>
      </c>
      <c r="X1548" s="1">
        <v>2.0</v>
      </c>
      <c r="Y1548" s="1">
        <v>2.0</v>
      </c>
      <c r="Z1548" s="1" t="s">
        <v>93</v>
      </c>
      <c r="AA1548" s="1" t="s">
        <v>8426</v>
      </c>
      <c r="AB1548" s="1">
        <v>12.0</v>
      </c>
      <c r="AC1548" s="1">
        <v>1.0</v>
      </c>
      <c r="AD1548" s="1">
        <v>0.0</v>
      </c>
      <c r="AE1548" s="1">
        <v>3.0</v>
      </c>
      <c r="AF1548" s="1" t="s">
        <v>429</v>
      </c>
      <c r="AG1548" s="1">
        <v>1.0</v>
      </c>
      <c r="AH1548" s="1">
        <v>0.0</v>
      </c>
      <c r="AI1548" s="1">
        <v>0.0</v>
      </c>
      <c r="AJ1548" s="1">
        <v>0.0</v>
      </c>
      <c r="AK1548" s="1">
        <v>0.0</v>
      </c>
      <c r="AL1548" s="1">
        <v>0.0</v>
      </c>
      <c r="AM1548" s="1">
        <v>0.0</v>
      </c>
      <c r="AU1548" s="1">
        <v>0.0</v>
      </c>
      <c r="AV1548" s="1" t="s">
        <v>105</v>
      </c>
      <c r="AW1548" s="1">
        <v>1.0</v>
      </c>
      <c r="AX1548" s="1">
        <v>1.0</v>
      </c>
      <c r="AY1548" s="1">
        <v>0.0</v>
      </c>
      <c r="AZ1548" s="1">
        <v>0.0</v>
      </c>
      <c r="BB1548" s="1">
        <v>-1.0</v>
      </c>
      <c r="BC1548" s="1">
        <v>1.0</v>
      </c>
      <c r="BD1548" s="1">
        <v>-1.0</v>
      </c>
      <c r="BE1548" s="1">
        <v>-1.0</v>
      </c>
      <c r="BF1548" s="1">
        <v>-1.0</v>
      </c>
      <c r="BG1548" s="1">
        <v>-1.0</v>
      </c>
      <c r="BH1548" s="1">
        <v>-1.0</v>
      </c>
      <c r="BI1548" s="1">
        <v>-1.0</v>
      </c>
      <c r="BJ1548" s="1">
        <v>1.0</v>
      </c>
      <c r="BK1548" s="1">
        <v>-1.0</v>
      </c>
      <c r="BL1548" s="1">
        <v>-1.0</v>
      </c>
      <c r="BM1548" s="1">
        <v>1.0</v>
      </c>
      <c r="BN1548" s="1">
        <v>-1.0</v>
      </c>
      <c r="BO1548" s="1">
        <v>-1.0</v>
      </c>
      <c r="BP1548" s="1">
        <v>1.0</v>
      </c>
      <c r="BQ1548" s="1">
        <v>-1.0</v>
      </c>
      <c r="BR1548" s="1">
        <v>-1.0</v>
      </c>
      <c r="BS1548" s="1">
        <v>-1.0</v>
      </c>
      <c r="BT1548" s="1">
        <v>-1.0</v>
      </c>
      <c r="BU1548" s="1">
        <v>1.0</v>
      </c>
      <c r="BV1548" s="1">
        <v>-1.0</v>
      </c>
      <c r="BW1548" s="1">
        <v>-1.0</v>
      </c>
      <c r="BX1548" s="1">
        <v>1.0</v>
      </c>
      <c r="BY1548" s="1">
        <v>1.0</v>
      </c>
      <c r="BZ1548" s="1">
        <v>-1.0</v>
      </c>
      <c r="CA1548" s="1">
        <v>-1.0</v>
      </c>
      <c r="CB1548" s="1">
        <v>-1.0</v>
      </c>
      <c r="CC1548" s="1">
        <v>-1.0</v>
      </c>
      <c r="CD1548" s="1">
        <v>52209.0</v>
      </c>
    </row>
    <row r="1549">
      <c r="A1549" s="1">
        <v>3.0264608E7</v>
      </c>
      <c r="B1549" s="1" t="s">
        <v>8427</v>
      </c>
      <c r="C1549" s="1" t="s">
        <v>8428</v>
      </c>
      <c r="D1549" s="1" t="s">
        <v>8429</v>
      </c>
      <c r="E1549" s="1" t="s">
        <v>85</v>
      </c>
      <c r="I1549" s="1">
        <v>2.26070943E8</v>
      </c>
      <c r="J1549" s="1">
        <v>43420.0</v>
      </c>
      <c r="K1549" s="1" t="s">
        <v>134</v>
      </c>
      <c r="L1549" s="1">
        <v>1.0</v>
      </c>
      <c r="M1549" s="1">
        <v>0.0</v>
      </c>
      <c r="N1549" s="1">
        <v>1.0</v>
      </c>
      <c r="O1549" s="1">
        <v>0.0</v>
      </c>
      <c r="P1549" s="1" t="s">
        <v>89</v>
      </c>
      <c r="Q1549" s="1" t="s">
        <v>391</v>
      </c>
      <c r="R1549" s="1">
        <v>40.74277</v>
      </c>
      <c r="S1549" s="1">
        <v>-74.00204</v>
      </c>
      <c r="T1549" s="1" t="s">
        <v>144</v>
      </c>
      <c r="U1549" s="1" t="s">
        <v>92</v>
      </c>
      <c r="V1549" s="1">
        <v>2.0</v>
      </c>
      <c r="W1549" s="1">
        <v>1.0</v>
      </c>
      <c r="X1549" s="1">
        <v>1.0</v>
      </c>
      <c r="Y1549" s="1">
        <v>1.0</v>
      </c>
      <c r="Z1549" s="1" t="s">
        <v>93</v>
      </c>
      <c r="AA1549" s="1" t="s">
        <v>8430</v>
      </c>
      <c r="AB1549" s="1">
        <v>315.0</v>
      </c>
      <c r="AC1549" s="1">
        <v>1.0</v>
      </c>
      <c r="AD1549" s="1">
        <v>25.0</v>
      </c>
      <c r="AE1549" s="1">
        <v>2.0</v>
      </c>
      <c r="AF1549" s="1" t="s">
        <v>179</v>
      </c>
      <c r="AG1549" s="1">
        <v>1.0</v>
      </c>
      <c r="AH1549" s="1">
        <v>30.0</v>
      </c>
      <c r="AI1549" s="1">
        <v>60.0</v>
      </c>
      <c r="AJ1549" s="1">
        <v>90.0</v>
      </c>
      <c r="AK1549" s="1">
        <v>365.0</v>
      </c>
      <c r="AL1549" s="1">
        <v>15.0</v>
      </c>
      <c r="AM1549" s="1">
        <v>15.0</v>
      </c>
      <c r="AN1549" s="1">
        <v>97.0</v>
      </c>
      <c r="AO1549" s="1">
        <v>10.0</v>
      </c>
      <c r="AP1549" s="1">
        <v>10.0</v>
      </c>
      <c r="AQ1549" s="1">
        <v>10.0</v>
      </c>
      <c r="AR1549" s="1">
        <v>10.0</v>
      </c>
      <c r="AS1549" s="1">
        <v>10.0</v>
      </c>
      <c r="AT1549" s="1">
        <v>9.0</v>
      </c>
      <c r="AU1549" s="1">
        <v>1.0</v>
      </c>
      <c r="AV1549" s="1" t="s">
        <v>96</v>
      </c>
      <c r="AW1549" s="1">
        <v>1.0</v>
      </c>
      <c r="AX1549" s="1">
        <v>1.0</v>
      </c>
      <c r="AY1549" s="1">
        <v>0.0</v>
      </c>
      <c r="AZ1549" s="1">
        <v>0.0</v>
      </c>
      <c r="BA1549" s="1">
        <v>2.09</v>
      </c>
      <c r="BB1549" s="1">
        <v>-1.0</v>
      </c>
      <c r="BC1549" s="1">
        <v>1.0</v>
      </c>
      <c r="BD1549" s="1">
        <v>-1.0</v>
      </c>
      <c r="BE1549" s="1">
        <v>-1.0</v>
      </c>
      <c r="BF1549" s="1">
        <v>-1.0</v>
      </c>
      <c r="BG1549" s="1">
        <v>-1.0</v>
      </c>
      <c r="BH1549" s="1">
        <v>1.0</v>
      </c>
      <c r="BI1549" s="1">
        <v>-1.0</v>
      </c>
      <c r="BJ1549" s="1">
        <v>1.0</v>
      </c>
      <c r="BK1549" s="1">
        <v>1.0</v>
      </c>
      <c r="BL1549" s="1">
        <v>1.0</v>
      </c>
      <c r="BM1549" s="1">
        <v>1.0</v>
      </c>
      <c r="BN1549" s="1">
        <v>1.0</v>
      </c>
      <c r="BO1549" s="1">
        <v>-1.0</v>
      </c>
      <c r="BP1549" s="1">
        <v>-1.0</v>
      </c>
      <c r="BQ1549" s="1">
        <v>-1.0</v>
      </c>
      <c r="BR1549" s="1">
        <v>-1.0</v>
      </c>
      <c r="BS1549" s="1">
        <v>1.0</v>
      </c>
      <c r="BT1549" s="1">
        <v>-1.0</v>
      </c>
      <c r="BU1549" s="1">
        <v>1.0</v>
      </c>
      <c r="BV1549" s="1">
        <v>1.0</v>
      </c>
      <c r="BW1549" s="1">
        <v>-1.0</v>
      </c>
      <c r="BX1549" s="1">
        <v>-1.0</v>
      </c>
      <c r="BY1549" s="1">
        <v>-1.0</v>
      </c>
      <c r="BZ1549" s="1">
        <v>-1.0</v>
      </c>
      <c r="CA1549" s="1">
        <v>-1.0</v>
      </c>
      <c r="CB1549" s="1">
        <v>1.0</v>
      </c>
      <c r="CC1549" s="1">
        <v>-1.0</v>
      </c>
      <c r="CD1549" s="1">
        <v>52242.0</v>
      </c>
    </row>
    <row r="1550">
      <c r="A1550" s="1">
        <v>1.7000278E7</v>
      </c>
      <c r="B1550" s="1" t="s">
        <v>8431</v>
      </c>
      <c r="C1550" s="1" t="s">
        <v>8432</v>
      </c>
      <c r="D1550" s="1" t="s">
        <v>8433</v>
      </c>
      <c r="E1550" s="1" t="s">
        <v>85</v>
      </c>
      <c r="G1550" s="1" t="s">
        <v>8434</v>
      </c>
      <c r="I1550" s="1">
        <v>6.3474828E7</v>
      </c>
      <c r="J1550" s="1">
        <v>42447.0</v>
      </c>
      <c r="K1550" s="1" t="s">
        <v>339</v>
      </c>
      <c r="L1550" s="1">
        <v>0.33</v>
      </c>
      <c r="M1550" s="1">
        <v>0.0</v>
      </c>
      <c r="N1550" s="1">
        <v>1.0</v>
      </c>
      <c r="O1550" s="1">
        <v>1.0</v>
      </c>
      <c r="P1550" s="1" t="s">
        <v>123</v>
      </c>
      <c r="Q1550" s="1" t="s">
        <v>124</v>
      </c>
      <c r="R1550" s="1">
        <v>40.66135</v>
      </c>
      <c r="S1550" s="1">
        <v>-73.98841</v>
      </c>
      <c r="T1550" s="1" t="s">
        <v>91</v>
      </c>
      <c r="U1550" s="1" t="s">
        <v>92</v>
      </c>
      <c r="V1550" s="1">
        <v>8.0</v>
      </c>
      <c r="W1550" s="1">
        <v>1.0</v>
      </c>
      <c r="X1550" s="1">
        <v>3.0</v>
      </c>
      <c r="Y1550" s="1">
        <v>4.0</v>
      </c>
      <c r="Z1550" s="1" t="s">
        <v>93</v>
      </c>
      <c r="AA1550" s="1" t="s">
        <v>8435</v>
      </c>
      <c r="AB1550" s="1">
        <v>185.0</v>
      </c>
      <c r="AC1550" s="1">
        <v>2.0</v>
      </c>
      <c r="AD1550" s="1">
        <v>0.0</v>
      </c>
      <c r="AE1550" s="1">
        <v>30.0</v>
      </c>
      <c r="AF1550" s="1" t="s">
        <v>95</v>
      </c>
      <c r="AG1550" s="1">
        <v>1.0</v>
      </c>
      <c r="AH1550" s="1">
        <v>2.0</v>
      </c>
      <c r="AI1550" s="1">
        <v>32.0</v>
      </c>
      <c r="AJ1550" s="1">
        <v>62.0</v>
      </c>
      <c r="AK1550" s="1">
        <v>337.0</v>
      </c>
      <c r="AL1550" s="1">
        <v>2.0</v>
      </c>
      <c r="AM1550" s="1">
        <v>0.0</v>
      </c>
      <c r="AN1550" s="1">
        <v>80.0</v>
      </c>
      <c r="AO1550" s="1">
        <v>8.0</v>
      </c>
      <c r="AP1550" s="1">
        <v>6.0</v>
      </c>
      <c r="AQ1550" s="1">
        <v>8.0</v>
      </c>
      <c r="AR1550" s="1">
        <v>8.0</v>
      </c>
      <c r="AS1550" s="1">
        <v>8.0</v>
      </c>
      <c r="AT1550" s="1">
        <v>8.0</v>
      </c>
      <c r="AU1550" s="1">
        <v>0.0</v>
      </c>
      <c r="AV1550" s="1" t="s">
        <v>96</v>
      </c>
      <c r="AW1550" s="1">
        <v>1.0</v>
      </c>
      <c r="AX1550" s="1">
        <v>1.0</v>
      </c>
      <c r="AY1550" s="1">
        <v>0.0</v>
      </c>
      <c r="AZ1550" s="1">
        <v>0.0</v>
      </c>
      <c r="BA1550" s="1">
        <v>0.07</v>
      </c>
      <c r="BB1550" s="1">
        <v>-1.0</v>
      </c>
      <c r="BC1550" s="1">
        <v>1.0</v>
      </c>
      <c r="BD1550" s="1">
        <v>-1.0</v>
      </c>
      <c r="BE1550" s="1">
        <v>-1.0</v>
      </c>
      <c r="BF1550" s="1">
        <v>-1.0</v>
      </c>
      <c r="BG1550" s="1">
        <v>-1.0</v>
      </c>
      <c r="BH1550" s="1">
        <v>-1.0</v>
      </c>
      <c r="BI1550" s="1">
        <v>-1.0</v>
      </c>
      <c r="BJ1550" s="1">
        <v>1.0</v>
      </c>
      <c r="BK1550" s="1">
        <v>-1.0</v>
      </c>
      <c r="BL1550" s="1">
        <v>-1.0</v>
      </c>
      <c r="BM1550" s="1">
        <v>1.0</v>
      </c>
      <c r="BN1550" s="1">
        <v>-1.0</v>
      </c>
      <c r="BO1550" s="1">
        <v>-1.0</v>
      </c>
      <c r="BP1550" s="1">
        <v>1.0</v>
      </c>
      <c r="BQ1550" s="1">
        <v>-1.0</v>
      </c>
      <c r="BR1550" s="1">
        <v>-1.0</v>
      </c>
      <c r="BS1550" s="1">
        <v>-1.0</v>
      </c>
      <c r="BT1550" s="1">
        <v>-1.0</v>
      </c>
      <c r="BU1550" s="1">
        <v>1.0</v>
      </c>
      <c r="BV1550" s="1">
        <v>-1.0</v>
      </c>
      <c r="BW1550" s="1">
        <v>1.0</v>
      </c>
      <c r="BX1550" s="1">
        <v>-1.0</v>
      </c>
      <c r="BY1550" s="1">
        <v>1.0</v>
      </c>
      <c r="BZ1550" s="1">
        <v>-1.0</v>
      </c>
      <c r="CA1550" s="1">
        <v>-1.0</v>
      </c>
      <c r="CB1550" s="1">
        <v>-1.0</v>
      </c>
      <c r="CC1550" s="1">
        <v>1.0</v>
      </c>
      <c r="CD1550" s="1">
        <v>52280.0</v>
      </c>
    </row>
    <row r="1551">
      <c r="A1551" s="1">
        <v>4016791.0</v>
      </c>
      <c r="B1551" s="1" t="s">
        <v>8436</v>
      </c>
      <c r="C1551" s="1" t="s">
        <v>8437</v>
      </c>
      <c r="D1551" s="1" t="s">
        <v>8438</v>
      </c>
      <c r="E1551" s="1" t="s">
        <v>85</v>
      </c>
      <c r="F1551" s="1" t="s">
        <v>8439</v>
      </c>
      <c r="G1551" s="1" t="s">
        <v>8440</v>
      </c>
      <c r="H1551" s="1" t="s">
        <v>8441</v>
      </c>
      <c r="I1551" s="1">
        <v>2.0827756E7</v>
      </c>
      <c r="J1551" s="1">
        <v>41883.0</v>
      </c>
      <c r="M1551" s="1">
        <v>0.0</v>
      </c>
      <c r="N1551" s="1">
        <v>1.0</v>
      </c>
      <c r="O1551" s="1">
        <v>0.0</v>
      </c>
      <c r="P1551" s="1" t="s">
        <v>89</v>
      </c>
      <c r="Q1551" s="1" t="s">
        <v>90</v>
      </c>
      <c r="R1551" s="1">
        <v>40.84787</v>
      </c>
      <c r="S1551" s="1">
        <v>-73.93306</v>
      </c>
      <c r="T1551" s="1" t="s">
        <v>91</v>
      </c>
      <c r="U1551" s="1" t="s">
        <v>113</v>
      </c>
      <c r="V1551" s="1">
        <v>1.0</v>
      </c>
      <c r="W1551" s="1">
        <v>1.0</v>
      </c>
      <c r="X1551" s="1">
        <v>1.0</v>
      </c>
      <c r="Y1551" s="1">
        <v>1.0</v>
      </c>
      <c r="Z1551" s="1" t="s">
        <v>93</v>
      </c>
      <c r="AA1551" s="1" t="s">
        <v>8442</v>
      </c>
      <c r="AB1551" s="1">
        <v>36.0</v>
      </c>
      <c r="AC1551" s="1">
        <v>2.0</v>
      </c>
      <c r="AD1551" s="1">
        <v>100.0</v>
      </c>
      <c r="AE1551" s="1">
        <v>2.0</v>
      </c>
      <c r="AF1551" s="1" t="s">
        <v>393</v>
      </c>
      <c r="AG1551" s="1">
        <v>1.0</v>
      </c>
      <c r="AH1551" s="1">
        <v>0.0</v>
      </c>
      <c r="AI1551" s="1">
        <v>0.0</v>
      </c>
      <c r="AJ1551" s="1">
        <v>0.0</v>
      </c>
      <c r="AK1551" s="1">
        <v>0.0</v>
      </c>
      <c r="AL1551" s="1">
        <v>10.0</v>
      </c>
      <c r="AM1551" s="1">
        <v>0.0</v>
      </c>
      <c r="AN1551" s="1">
        <v>96.0</v>
      </c>
      <c r="AO1551" s="1">
        <v>10.0</v>
      </c>
      <c r="AP1551" s="1">
        <v>9.0</v>
      </c>
      <c r="AQ1551" s="1">
        <v>10.0</v>
      </c>
      <c r="AR1551" s="1">
        <v>10.0</v>
      </c>
      <c r="AS1551" s="1">
        <v>9.0</v>
      </c>
      <c r="AT1551" s="1">
        <v>10.0</v>
      </c>
      <c r="AU1551" s="1">
        <v>1.0</v>
      </c>
      <c r="AV1551" s="1" t="s">
        <v>96</v>
      </c>
      <c r="AW1551" s="1">
        <v>1.0</v>
      </c>
      <c r="AX1551" s="1">
        <v>0.0</v>
      </c>
      <c r="AY1551" s="1">
        <v>1.0</v>
      </c>
      <c r="AZ1551" s="1">
        <v>0.0</v>
      </c>
      <c r="BA1551" s="1">
        <v>0.2</v>
      </c>
      <c r="BB1551" s="1">
        <v>1.0</v>
      </c>
      <c r="BC1551" s="1">
        <v>1.0</v>
      </c>
      <c r="BD1551" s="1">
        <v>-1.0</v>
      </c>
      <c r="BE1551" s="1">
        <v>-1.0</v>
      </c>
      <c r="BF1551" s="1">
        <v>-1.0</v>
      </c>
      <c r="BG1551" s="1">
        <v>-1.0</v>
      </c>
      <c r="BH1551" s="1">
        <v>-1.0</v>
      </c>
      <c r="BI1551" s="1">
        <v>-1.0</v>
      </c>
      <c r="BJ1551" s="1">
        <v>1.0</v>
      </c>
      <c r="BK1551" s="1">
        <v>-1.0</v>
      </c>
      <c r="BL1551" s="1">
        <v>-1.0</v>
      </c>
      <c r="BM1551" s="1">
        <v>1.0</v>
      </c>
      <c r="BN1551" s="1">
        <v>1.0</v>
      </c>
      <c r="BO1551" s="1">
        <v>-1.0</v>
      </c>
      <c r="BP1551" s="1">
        <v>-1.0</v>
      </c>
      <c r="BQ1551" s="1">
        <v>-1.0</v>
      </c>
      <c r="BR1551" s="1">
        <v>-1.0</v>
      </c>
      <c r="BS1551" s="1">
        <v>-1.0</v>
      </c>
      <c r="BT1551" s="1">
        <v>-1.0</v>
      </c>
      <c r="BU1551" s="1">
        <v>1.0</v>
      </c>
      <c r="BV1551" s="1">
        <v>-1.0</v>
      </c>
      <c r="BW1551" s="1">
        <v>-1.0</v>
      </c>
      <c r="BX1551" s="1">
        <v>-1.0</v>
      </c>
      <c r="BY1551" s="1">
        <v>-1.0</v>
      </c>
      <c r="BZ1551" s="1">
        <v>1.0</v>
      </c>
      <c r="CA1551" s="1">
        <v>-1.0</v>
      </c>
      <c r="CB1551" s="1">
        <v>-1.0</v>
      </c>
      <c r="CC1551" s="1">
        <v>1.0</v>
      </c>
      <c r="CD1551" s="1">
        <v>52297.0</v>
      </c>
    </row>
    <row r="1552">
      <c r="A1552" s="1">
        <v>2.1673998E7</v>
      </c>
      <c r="B1552" s="1" t="s">
        <v>8443</v>
      </c>
      <c r="C1552" s="1" t="s">
        <v>8444</v>
      </c>
      <c r="D1552" s="1" t="s">
        <v>8445</v>
      </c>
      <c r="E1552" s="1" t="s">
        <v>85</v>
      </c>
      <c r="F1552" s="1" t="s">
        <v>8446</v>
      </c>
      <c r="G1552" s="1" t="s">
        <v>8447</v>
      </c>
      <c r="I1552" s="1">
        <v>1.51777787E8</v>
      </c>
      <c r="J1552" s="1">
        <v>43001.0</v>
      </c>
      <c r="M1552" s="1">
        <v>0.0</v>
      </c>
      <c r="N1552" s="1">
        <v>2.0</v>
      </c>
      <c r="O1552" s="1">
        <v>0.0</v>
      </c>
      <c r="P1552" s="1" t="s">
        <v>123</v>
      </c>
      <c r="Q1552" s="1" t="s">
        <v>124</v>
      </c>
      <c r="R1552" s="1">
        <v>40.67375</v>
      </c>
      <c r="S1552" s="1">
        <v>-73.90813</v>
      </c>
      <c r="T1552" s="1" t="s">
        <v>91</v>
      </c>
      <c r="U1552" s="1" t="s">
        <v>113</v>
      </c>
      <c r="V1552" s="1">
        <v>2.0</v>
      </c>
      <c r="W1552" s="1">
        <v>1.0</v>
      </c>
      <c r="X1552" s="1">
        <v>1.0</v>
      </c>
      <c r="Y1552" s="1">
        <v>1.0</v>
      </c>
      <c r="Z1552" s="1" t="s">
        <v>93</v>
      </c>
      <c r="AA1552" s="1" t="s">
        <v>8448</v>
      </c>
      <c r="AB1552" s="1">
        <v>40.0</v>
      </c>
      <c r="AC1552" s="1">
        <v>1.0</v>
      </c>
      <c r="AD1552" s="1">
        <v>0.0</v>
      </c>
      <c r="AE1552" s="1">
        <v>1.0</v>
      </c>
      <c r="AF1552" s="1" t="s">
        <v>521</v>
      </c>
      <c r="AG1552" s="1">
        <v>1.0</v>
      </c>
      <c r="AH1552" s="1">
        <v>0.0</v>
      </c>
      <c r="AI1552" s="1">
        <v>0.0</v>
      </c>
      <c r="AJ1552" s="1">
        <v>0.0</v>
      </c>
      <c r="AK1552" s="1">
        <v>0.0</v>
      </c>
      <c r="AL1552" s="1">
        <v>6.0</v>
      </c>
      <c r="AM1552" s="1">
        <v>0.0</v>
      </c>
      <c r="AN1552" s="1">
        <v>90.0</v>
      </c>
      <c r="AO1552" s="1">
        <v>9.0</v>
      </c>
      <c r="AP1552" s="1">
        <v>9.0</v>
      </c>
      <c r="AQ1552" s="1">
        <v>9.0</v>
      </c>
      <c r="AR1552" s="1">
        <v>9.0</v>
      </c>
      <c r="AS1552" s="1">
        <v>7.0</v>
      </c>
      <c r="AT1552" s="1">
        <v>9.0</v>
      </c>
      <c r="AU1552" s="1">
        <v>1.0</v>
      </c>
      <c r="AV1552" s="1" t="s">
        <v>117</v>
      </c>
      <c r="AW1552" s="1">
        <v>2.0</v>
      </c>
      <c r="AX1552" s="1">
        <v>0.0</v>
      </c>
      <c r="AY1552" s="1">
        <v>2.0</v>
      </c>
      <c r="AZ1552" s="1">
        <v>0.0</v>
      </c>
      <c r="BA1552" s="1">
        <v>0.3</v>
      </c>
      <c r="BB1552" s="1">
        <v>-1.0</v>
      </c>
      <c r="BC1552" s="1">
        <v>1.0</v>
      </c>
      <c r="BD1552" s="1">
        <v>-1.0</v>
      </c>
      <c r="BE1552" s="1">
        <v>-1.0</v>
      </c>
      <c r="BF1552" s="1">
        <v>-1.0</v>
      </c>
      <c r="BG1552" s="1">
        <v>-1.0</v>
      </c>
      <c r="BH1552" s="1">
        <v>-1.0</v>
      </c>
      <c r="BI1552" s="1">
        <v>-1.0</v>
      </c>
      <c r="BJ1552" s="1">
        <v>1.0</v>
      </c>
      <c r="BK1552" s="1">
        <v>1.0</v>
      </c>
      <c r="BL1552" s="1">
        <v>1.0</v>
      </c>
      <c r="BM1552" s="1">
        <v>1.0</v>
      </c>
      <c r="BN1552" s="1">
        <v>-1.0</v>
      </c>
      <c r="BO1552" s="1">
        <v>-1.0</v>
      </c>
      <c r="BP1552" s="1">
        <v>-1.0</v>
      </c>
      <c r="BQ1552" s="1">
        <v>1.0</v>
      </c>
      <c r="BR1552" s="1">
        <v>-1.0</v>
      </c>
      <c r="BS1552" s="1">
        <v>-1.0</v>
      </c>
      <c r="BT1552" s="1">
        <v>-1.0</v>
      </c>
      <c r="BU1552" s="1">
        <v>1.0</v>
      </c>
      <c r="BV1552" s="1">
        <v>-1.0</v>
      </c>
      <c r="BW1552" s="1">
        <v>1.0</v>
      </c>
      <c r="BX1552" s="1">
        <v>-1.0</v>
      </c>
      <c r="BY1552" s="1">
        <v>-1.0</v>
      </c>
      <c r="BZ1552" s="1">
        <v>1.0</v>
      </c>
      <c r="CA1552" s="1">
        <v>-1.0</v>
      </c>
      <c r="CB1552" s="1">
        <v>-1.0</v>
      </c>
      <c r="CC1552" s="1">
        <v>-1.0</v>
      </c>
      <c r="CD1552" s="1">
        <v>52346.0</v>
      </c>
    </row>
    <row r="1553">
      <c r="A1553" s="1">
        <v>2.019379E7</v>
      </c>
      <c r="B1553" s="1" t="s">
        <v>8449</v>
      </c>
      <c r="C1553" s="1" t="s">
        <v>8450</v>
      </c>
      <c r="D1553" s="1" t="s">
        <v>8450</v>
      </c>
      <c r="E1553" s="1" t="s">
        <v>85</v>
      </c>
      <c r="H1553" s="1" t="s">
        <v>8451</v>
      </c>
      <c r="I1553" s="1">
        <v>1.43796248E8</v>
      </c>
      <c r="J1553" s="1">
        <v>42948.0</v>
      </c>
      <c r="M1553" s="1">
        <v>0.0</v>
      </c>
      <c r="N1553" s="1">
        <v>1.0</v>
      </c>
      <c r="O1553" s="1">
        <v>1.0</v>
      </c>
      <c r="P1553" s="1" t="s">
        <v>123</v>
      </c>
      <c r="Q1553" s="1" t="s">
        <v>124</v>
      </c>
      <c r="R1553" s="1">
        <v>40.71029</v>
      </c>
      <c r="S1553" s="1">
        <v>-73.95148</v>
      </c>
      <c r="T1553" s="1" t="s">
        <v>91</v>
      </c>
      <c r="U1553" s="1" t="s">
        <v>113</v>
      </c>
      <c r="V1553" s="1">
        <v>3.0</v>
      </c>
      <c r="W1553" s="1">
        <v>1.0</v>
      </c>
      <c r="X1553" s="1">
        <v>1.0</v>
      </c>
      <c r="Y1553" s="1">
        <v>1.0</v>
      </c>
      <c r="Z1553" s="1" t="s">
        <v>93</v>
      </c>
      <c r="AA1553" s="1" t="s">
        <v>8452</v>
      </c>
      <c r="AB1553" s="1">
        <v>90.0</v>
      </c>
      <c r="AC1553" s="1">
        <v>1.0</v>
      </c>
      <c r="AD1553" s="1">
        <v>0.0</v>
      </c>
      <c r="AE1553" s="1">
        <v>1.0</v>
      </c>
      <c r="AF1553" s="1" t="s">
        <v>932</v>
      </c>
      <c r="AG1553" s="1">
        <v>1.0</v>
      </c>
      <c r="AH1553" s="1">
        <v>0.0</v>
      </c>
      <c r="AI1553" s="1">
        <v>0.0</v>
      </c>
      <c r="AJ1553" s="1">
        <v>0.0</v>
      </c>
      <c r="AK1553" s="1">
        <v>0.0</v>
      </c>
      <c r="AL1553" s="1">
        <v>1.0</v>
      </c>
      <c r="AM1553" s="1">
        <v>0.0</v>
      </c>
      <c r="AN1553" s="1">
        <v>80.0</v>
      </c>
      <c r="AO1553" s="1">
        <v>8.0</v>
      </c>
      <c r="AP1553" s="1">
        <v>10.0</v>
      </c>
      <c r="AQ1553" s="1">
        <v>8.0</v>
      </c>
      <c r="AR1553" s="1">
        <v>8.0</v>
      </c>
      <c r="AS1553" s="1">
        <v>8.0</v>
      </c>
      <c r="AT1553" s="1">
        <v>8.0</v>
      </c>
      <c r="AU1553" s="1">
        <v>0.0</v>
      </c>
      <c r="AV1553" s="1" t="s">
        <v>105</v>
      </c>
      <c r="AW1553" s="1">
        <v>1.0</v>
      </c>
      <c r="AX1553" s="1">
        <v>0.0</v>
      </c>
      <c r="AY1553" s="1">
        <v>1.0</v>
      </c>
      <c r="AZ1553" s="1">
        <v>0.0</v>
      </c>
      <c r="BA1553" s="1">
        <v>0.04</v>
      </c>
      <c r="BB1553" s="1">
        <v>-1.0</v>
      </c>
      <c r="BC1553" s="1">
        <v>1.0</v>
      </c>
      <c r="BD1553" s="1">
        <v>-1.0</v>
      </c>
      <c r="BE1553" s="1">
        <v>-1.0</v>
      </c>
      <c r="BF1553" s="1">
        <v>-1.0</v>
      </c>
      <c r="BG1553" s="1">
        <v>-1.0</v>
      </c>
      <c r="BH1553" s="1">
        <v>-1.0</v>
      </c>
      <c r="BI1553" s="1">
        <v>-1.0</v>
      </c>
      <c r="BJ1553" s="1">
        <v>1.0</v>
      </c>
      <c r="BK1553" s="1">
        <v>-1.0</v>
      </c>
      <c r="BL1553" s="1">
        <v>-1.0</v>
      </c>
      <c r="BM1553" s="1">
        <v>-1.0</v>
      </c>
      <c r="BN1553" s="1">
        <v>-1.0</v>
      </c>
      <c r="BO1553" s="1">
        <v>-1.0</v>
      </c>
      <c r="BP1553" s="1">
        <v>-1.0</v>
      </c>
      <c r="BQ1553" s="1">
        <v>-1.0</v>
      </c>
      <c r="BR1553" s="1">
        <v>-1.0</v>
      </c>
      <c r="BS1553" s="1">
        <v>-1.0</v>
      </c>
      <c r="BT1553" s="1">
        <v>-1.0</v>
      </c>
      <c r="BU1553" s="1">
        <v>1.0</v>
      </c>
      <c r="BV1553" s="1">
        <v>-1.0</v>
      </c>
      <c r="BW1553" s="1">
        <v>1.0</v>
      </c>
      <c r="BX1553" s="1">
        <v>-1.0</v>
      </c>
      <c r="BY1553" s="1">
        <v>1.0</v>
      </c>
      <c r="BZ1553" s="1">
        <v>-1.0</v>
      </c>
      <c r="CA1553" s="1">
        <v>-1.0</v>
      </c>
      <c r="CB1553" s="1">
        <v>-1.0</v>
      </c>
      <c r="CC1553" s="1">
        <v>-1.0</v>
      </c>
      <c r="CD1553" s="1">
        <v>52381.0</v>
      </c>
    </row>
    <row r="1554">
      <c r="A1554" s="1">
        <v>3.6118872E7</v>
      </c>
      <c r="B1554" s="1" t="s">
        <v>8453</v>
      </c>
      <c r="C1554" s="1" t="s">
        <v>8454</v>
      </c>
      <c r="D1554" s="1" t="s">
        <v>8454</v>
      </c>
      <c r="E1554" s="1" t="s">
        <v>85</v>
      </c>
      <c r="H1554" s="1" t="s">
        <v>8455</v>
      </c>
      <c r="I1554" s="1">
        <v>1.78720348E8</v>
      </c>
      <c r="J1554" s="1">
        <v>43174.0</v>
      </c>
      <c r="K1554" s="1" t="s">
        <v>134</v>
      </c>
      <c r="L1554" s="1">
        <v>1.0</v>
      </c>
      <c r="M1554" s="1">
        <v>0.0</v>
      </c>
      <c r="N1554" s="1">
        <v>2.0</v>
      </c>
      <c r="O1554" s="1">
        <v>0.0</v>
      </c>
      <c r="P1554" s="1" t="s">
        <v>89</v>
      </c>
      <c r="Q1554" s="1" t="s">
        <v>90</v>
      </c>
      <c r="R1554" s="1">
        <v>40.8185099999999</v>
      </c>
      <c r="S1554" s="1">
        <v>-73.9567</v>
      </c>
      <c r="T1554" s="1" t="s">
        <v>91</v>
      </c>
      <c r="U1554" s="1" t="s">
        <v>214</v>
      </c>
      <c r="V1554" s="1">
        <v>1.0</v>
      </c>
      <c r="W1554" s="1">
        <v>2.0</v>
      </c>
      <c r="X1554" s="1">
        <v>1.0</v>
      </c>
      <c r="Y1554" s="1">
        <v>1.0</v>
      </c>
      <c r="Z1554" s="1" t="s">
        <v>93</v>
      </c>
      <c r="AA1554" s="1" t="s">
        <v>8456</v>
      </c>
      <c r="AB1554" s="1">
        <v>75.0</v>
      </c>
      <c r="AC1554" s="1">
        <v>1.0</v>
      </c>
      <c r="AD1554" s="1">
        <v>0.0</v>
      </c>
      <c r="AE1554" s="1">
        <v>1.0</v>
      </c>
      <c r="AF1554" s="1" t="s">
        <v>104</v>
      </c>
      <c r="AG1554" s="1">
        <v>1.0</v>
      </c>
      <c r="AH1554" s="1">
        <v>2.0</v>
      </c>
      <c r="AI1554" s="1">
        <v>9.0</v>
      </c>
      <c r="AJ1554" s="1">
        <v>34.0</v>
      </c>
      <c r="AK1554" s="1">
        <v>34.0</v>
      </c>
      <c r="AL1554" s="1">
        <v>0.0</v>
      </c>
      <c r="AM1554" s="1">
        <v>0.0</v>
      </c>
      <c r="AU1554" s="1">
        <v>1.0</v>
      </c>
      <c r="AV1554" s="1" t="s">
        <v>117</v>
      </c>
      <c r="AW1554" s="1">
        <v>2.0</v>
      </c>
      <c r="AX1554" s="1">
        <v>0.0</v>
      </c>
      <c r="AY1554" s="1">
        <v>0.0</v>
      </c>
      <c r="AZ1554" s="1">
        <v>2.0</v>
      </c>
      <c r="BB1554" s="1">
        <v>-1.0</v>
      </c>
      <c r="BC1554" s="1">
        <v>1.0</v>
      </c>
      <c r="BD1554" s="1">
        <v>-1.0</v>
      </c>
      <c r="BE1554" s="1">
        <v>-1.0</v>
      </c>
      <c r="BF1554" s="1">
        <v>-1.0</v>
      </c>
      <c r="BG1554" s="1">
        <v>-1.0</v>
      </c>
      <c r="BH1554" s="1">
        <v>-1.0</v>
      </c>
      <c r="BI1554" s="1">
        <v>-1.0</v>
      </c>
      <c r="BJ1554" s="1">
        <v>-1.0</v>
      </c>
      <c r="BK1554" s="1">
        <v>-1.0</v>
      </c>
      <c r="BL1554" s="1">
        <v>-1.0</v>
      </c>
      <c r="BM1554" s="1">
        <v>1.0</v>
      </c>
      <c r="BN1554" s="1">
        <v>1.0</v>
      </c>
      <c r="BO1554" s="1">
        <v>-1.0</v>
      </c>
      <c r="BP1554" s="1">
        <v>-1.0</v>
      </c>
      <c r="BQ1554" s="1">
        <v>-1.0</v>
      </c>
      <c r="BR1554" s="1">
        <v>-1.0</v>
      </c>
      <c r="BS1554" s="1">
        <v>-1.0</v>
      </c>
      <c r="BT1554" s="1">
        <v>-1.0</v>
      </c>
      <c r="BU1554" s="1">
        <v>1.0</v>
      </c>
      <c r="BV1554" s="1">
        <v>-1.0</v>
      </c>
      <c r="BW1554" s="1">
        <v>-1.0</v>
      </c>
      <c r="BX1554" s="1">
        <v>-1.0</v>
      </c>
      <c r="BY1554" s="1">
        <v>-1.0</v>
      </c>
      <c r="BZ1554" s="1">
        <v>-1.0</v>
      </c>
      <c r="CA1554" s="1">
        <v>-1.0</v>
      </c>
      <c r="CB1554" s="1">
        <v>-1.0</v>
      </c>
      <c r="CC1554" s="1">
        <v>-1.0</v>
      </c>
      <c r="CD1554" s="1">
        <v>52450.0</v>
      </c>
    </row>
    <row r="1555">
      <c r="A1555" s="1">
        <v>3.250218E7</v>
      </c>
      <c r="B1555" s="1" t="s">
        <v>8457</v>
      </c>
      <c r="C1555" s="1" t="s">
        <v>8458</v>
      </c>
      <c r="D1555" s="1" t="s">
        <v>8459</v>
      </c>
      <c r="E1555" s="1" t="s">
        <v>85</v>
      </c>
      <c r="F1555" s="1" t="s">
        <v>8460</v>
      </c>
      <c r="H1555" s="1" t="s">
        <v>8461</v>
      </c>
      <c r="I1555" s="1">
        <v>2.4421748E8</v>
      </c>
      <c r="J1555" s="1">
        <v>43515.0</v>
      </c>
      <c r="K1555" s="1" t="s">
        <v>134</v>
      </c>
      <c r="L1555" s="1">
        <v>0.88</v>
      </c>
      <c r="M1555" s="1">
        <v>0.0</v>
      </c>
      <c r="N1555" s="1">
        <v>1.0</v>
      </c>
      <c r="O1555" s="1">
        <v>0.0</v>
      </c>
      <c r="P1555" s="1" t="s">
        <v>813</v>
      </c>
      <c r="Q1555" s="1" t="s">
        <v>8462</v>
      </c>
      <c r="R1555" s="1">
        <v>40.54857</v>
      </c>
      <c r="S1555" s="1">
        <v>-74.17628</v>
      </c>
      <c r="T1555" s="1" t="s">
        <v>91</v>
      </c>
      <c r="U1555" s="1" t="s">
        <v>92</v>
      </c>
      <c r="V1555" s="1">
        <v>5.0</v>
      </c>
      <c r="W1555" s="1">
        <v>1.0</v>
      </c>
      <c r="X1555" s="1">
        <v>1.0</v>
      </c>
      <c r="Y1555" s="1">
        <v>3.0</v>
      </c>
      <c r="Z1555" s="1" t="s">
        <v>93</v>
      </c>
      <c r="AA1555" s="1" t="s">
        <v>8463</v>
      </c>
      <c r="AB1555" s="1">
        <v>83.0</v>
      </c>
      <c r="AC1555" s="1">
        <v>1.0</v>
      </c>
      <c r="AD1555" s="1">
        <v>0.0</v>
      </c>
      <c r="AE1555" s="1">
        <v>30.0</v>
      </c>
      <c r="AF1555" s="1" t="s">
        <v>302</v>
      </c>
      <c r="AG1555" s="1">
        <v>1.0</v>
      </c>
      <c r="AH1555" s="1">
        <v>0.0</v>
      </c>
      <c r="AI1555" s="1">
        <v>11.0</v>
      </c>
      <c r="AJ1555" s="1">
        <v>41.0</v>
      </c>
      <c r="AK1555" s="1">
        <v>316.0</v>
      </c>
      <c r="AL1555" s="1">
        <v>3.0</v>
      </c>
      <c r="AM1555" s="1">
        <v>3.0</v>
      </c>
      <c r="AN1555" s="1">
        <v>100.0</v>
      </c>
      <c r="AO1555" s="1">
        <v>10.0</v>
      </c>
      <c r="AP1555" s="1">
        <v>10.0</v>
      </c>
      <c r="AQ1555" s="1">
        <v>10.0</v>
      </c>
      <c r="AR1555" s="1">
        <v>10.0</v>
      </c>
      <c r="AS1555" s="1">
        <v>10.0</v>
      </c>
      <c r="AT1555" s="1">
        <v>10.0</v>
      </c>
      <c r="AU1555" s="1">
        <v>1.0</v>
      </c>
      <c r="AV1555" s="1" t="s">
        <v>117</v>
      </c>
      <c r="AW1555" s="1">
        <v>1.0</v>
      </c>
      <c r="AX1555" s="1">
        <v>1.0</v>
      </c>
      <c r="AY1555" s="1">
        <v>0.0</v>
      </c>
      <c r="AZ1555" s="1">
        <v>0.0</v>
      </c>
      <c r="BA1555" s="1">
        <v>0.9</v>
      </c>
      <c r="BB1555" s="1">
        <v>-1.0</v>
      </c>
      <c r="BC1555" s="1">
        <v>1.0</v>
      </c>
      <c r="BD1555" s="1">
        <v>-1.0</v>
      </c>
      <c r="BE1555" s="1">
        <v>-1.0</v>
      </c>
      <c r="BF1555" s="1">
        <v>-1.0</v>
      </c>
      <c r="BG1555" s="1">
        <v>-1.0</v>
      </c>
      <c r="BH1555" s="1">
        <v>-1.0</v>
      </c>
      <c r="BI1555" s="1">
        <v>-1.0</v>
      </c>
      <c r="BJ1555" s="1">
        <v>1.0</v>
      </c>
      <c r="BK1555" s="1">
        <v>-1.0</v>
      </c>
      <c r="BL1555" s="1">
        <v>-1.0</v>
      </c>
      <c r="BM1555" s="1">
        <v>-1.0</v>
      </c>
      <c r="BN1555" s="1">
        <v>-1.0</v>
      </c>
      <c r="BO1555" s="1">
        <v>-1.0</v>
      </c>
      <c r="BP1555" s="1">
        <v>-1.0</v>
      </c>
      <c r="BQ1555" s="1">
        <v>-1.0</v>
      </c>
      <c r="BR1555" s="1">
        <v>-1.0</v>
      </c>
      <c r="BS1555" s="1">
        <v>-1.0</v>
      </c>
      <c r="BT1555" s="1">
        <v>-1.0</v>
      </c>
      <c r="BU1555" s="1">
        <v>1.0</v>
      </c>
      <c r="BV1555" s="1">
        <v>-1.0</v>
      </c>
      <c r="BW1555" s="1">
        <v>-1.0</v>
      </c>
      <c r="BX1555" s="1">
        <v>1.0</v>
      </c>
      <c r="BY1555" s="1">
        <v>-1.0</v>
      </c>
      <c r="BZ1555" s="1">
        <v>1.0</v>
      </c>
      <c r="CA1555" s="1">
        <v>-1.0</v>
      </c>
      <c r="CB1555" s="1">
        <v>-1.0</v>
      </c>
      <c r="CC1555" s="1">
        <v>-1.0</v>
      </c>
      <c r="CD1555" s="1">
        <v>52478.0</v>
      </c>
    </row>
    <row r="1556">
      <c r="A1556" s="1">
        <v>2.1583472E7</v>
      </c>
      <c r="B1556" s="1" t="s">
        <v>8464</v>
      </c>
      <c r="C1556" s="1" t="s">
        <v>8465</v>
      </c>
      <c r="D1556" s="1" t="s">
        <v>8466</v>
      </c>
      <c r="E1556" s="1" t="s">
        <v>85</v>
      </c>
      <c r="F1556" s="1" t="s">
        <v>8467</v>
      </c>
      <c r="G1556" s="1" t="s">
        <v>8468</v>
      </c>
      <c r="H1556" s="1" t="s">
        <v>8469</v>
      </c>
      <c r="I1556" s="1">
        <v>1414616.0</v>
      </c>
      <c r="J1556" s="1">
        <v>40863.0</v>
      </c>
      <c r="M1556" s="1">
        <v>0.0</v>
      </c>
      <c r="N1556" s="1">
        <v>1.0</v>
      </c>
      <c r="O1556" s="1">
        <v>1.0</v>
      </c>
      <c r="P1556" s="1" t="s">
        <v>123</v>
      </c>
      <c r="Q1556" s="1" t="s">
        <v>157</v>
      </c>
      <c r="R1556" s="1">
        <v>40.68594</v>
      </c>
      <c r="S1556" s="1">
        <v>-73.94967</v>
      </c>
      <c r="T1556" s="1" t="s">
        <v>91</v>
      </c>
      <c r="U1556" s="1" t="s">
        <v>113</v>
      </c>
      <c r="V1556" s="1">
        <v>2.0</v>
      </c>
      <c r="W1556" s="1">
        <v>1.0</v>
      </c>
      <c r="X1556" s="1">
        <v>1.0</v>
      </c>
      <c r="Y1556" s="1">
        <v>1.0</v>
      </c>
      <c r="Z1556" s="1" t="s">
        <v>93</v>
      </c>
      <c r="AA1556" s="1" t="s">
        <v>8470</v>
      </c>
      <c r="AB1556" s="1">
        <v>47.0</v>
      </c>
      <c r="AC1556" s="1">
        <v>1.0</v>
      </c>
      <c r="AD1556" s="1">
        <v>0.0</v>
      </c>
      <c r="AE1556" s="1">
        <v>5.0</v>
      </c>
      <c r="AF1556" s="1" t="s">
        <v>658</v>
      </c>
      <c r="AG1556" s="1">
        <v>1.0</v>
      </c>
      <c r="AH1556" s="1">
        <v>0.0</v>
      </c>
      <c r="AI1556" s="1">
        <v>0.0</v>
      </c>
      <c r="AJ1556" s="1">
        <v>0.0</v>
      </c>
      <c r="AK1556" s="1">
        <v>0.0</v>
      </c>
      <c r="AL1556" s="1">
        <v>10.0</v>
      </c>
      <c r="AM1556" s="1">
        <v>0.0</v>
      </c>
      <c r="AN1556" s="1">
        <v>91.0</v>
      </c>
      <c r="AO1556" s="1">
        <v>10.0</v>
      </c>
      <c r="AP1556" s="1">
        <v>10.0</v>
      </c>
      <c r="AQ1556" s="1">
        <v>10.0</v>
      </c>
      <c r="AR1556" s="1">
        <v>10.0</v>
      </c>
      <c r="AS1556" s="1">
        <v>9.0</v>
      </c>
      <c r="AT1556" s="1">
        <v>10.0</v>
      </c>
      <c r="AU1556" s="1">
        <v>1.0</v>
      </c>
      <c r="AV1556" s="1" t="s">
        <v>105</v>
      </c>
      <c r="AW1556" s="1">
        <v>1.0</v>
      </c>
      <c r="AX1556" s="1">
        <v>0.0</v>
      </c>
      <c r="AY1556" s="1">
        <v>1.0</v>
      </c>
      <c r="AZ1556" s="1">
        <v>0.0</v>
      </c>
      <c r="BA1556" s="1">
        <v>0.49</v>
      </c>
      <c r="BB1556" s="1">
        <v>-1.0</v>
      </c>
      <c r="BC1556" s="1">
        <v>-1.0</v>
      </c>
      <c r="BD1556" s="1">
        <v>-1.0</v>
      </c>
      <c r="BE1556" s="1">
        <v>-1.0</v>
      </c>
      <c r="BF1556" s="1">
        <v>-1.0</v>
      </c>
      <c r="BG1556" s="1">
        <v>-1.0</v>
      </c>
      <c r="BH1556" s="1">
        <v>-1.0</v>
      </c>
      <c r="BI1556" s="1">
        <v>-1.0</v>
      </c>
      <c r="BJ1556" s="1">
        <v>-1.0</v>
      </c>
      <c r="BK1556" s="1">
        <v>-1.0</v>
      </c>
      <c r="BL1556" s="1">
        <v>-1.0</v>
      </c>
      <c r="BM1556" s="1">
        <v>-1.0</v>
      </c>
      <c r="BN1556" s="1">
        <v>-1.0</v>
      </c>
      <c r="BO1556" s="1">
        <v>-1.0</v>
      </c>
      <c r="BP1556" s="1">
        <v>1.0</v>
      </c>
      <c r="BQ1556" s="1">
        <v>-1.0</v>
      </c>
      <c r="BR1556" s="1">
        <v>-1.0</v>
      </c>
      <c r="BS1556" s="1">
        <v>-1.0</v>
      </c>
      <c r="BT1556" s="1">
        <v>-1.0</v>
      </c>
      <c r="BU1556" s="1">
        <v>1.0</v>
      </c>
      <c r="BV1556" s="1">
        <v>-1.0</v>
      </c>
      <c r="BW1556" s="1">
        <v>1.0</v>
      </c>
      <c r="BX1556" s="1">
        <v>-1.0</v>
      </c>
      <c r="BY1556" s="1">
        <v>-1.0</v>
      </c>
      <c r="BZ1556" s="1">
        <v>-1.0</v>
      </c>
      <c r="CA1556" s="1">
        <v>-1.0</v>
      </c>
      <c r="CB1556" s="1">
        <v>-1.0</v>
      </c>
      <c r="CC1556" s="1">
        <v>-1.0</v>
      </c>
      <c r="CD1556" s="1">
        <v>52499.0</v>
      </c>
    </row>
    <row r="1557">
      <c r="A1557" s="1">
        <v>3.0389147E7</v>
      </c>
      <c r="B1557" s="1" t="s">
        <v>8471</v>
      </c>
      <c r="C1557" s="1" t="s">
        <v>8472</v>
      </c>
      <c r="D1557" s="1" t="s">
        <v>8473</v>
      </c>
      <c r="E1557" s="1" t="s">
        <v>85</v>
      </c>
      <c r="F1557" s="1" t="s">
        <v>1028</v>
      </c>
      <c r="H1557" s="1" t="s">
        <v>1029</v>
      </c>
      <c r="I1557" s="1">
        <v>1.07434423E8</v>
      </c>
      <c r="J1557" s="1">
        <v>42720.0</v>
      </c>
      <c r="K1557" s="1" t="s">
        <v>88</v>
      </c>
      <c r="L1557" s="1">
        <v>1.0</v>
      </c>
      <c r="M1557" s="1">
        <v>0.0</v>
      </c>
      <c r="N1557" s="1">
        <v>687.0</v>
      </c>
      <c r="O1557" s="1">
        <v>0.0</v>
      </c>
      <c r="P1557" s="1" t="s">
        <v>89</v>
      </c>
      <c r="Q1557" s="1" t="s">
        <v>391</v>
      </c>
      <c r="R1557" s="1">
        <v>40.73897</v>
      </c>
      <c r="S1557" s="1">
        <v>-73.99637</v>
      </c>
      <c r="T1557" s="1" t="s">
        <v>91</v>
      </c>
      <c r="U1557" s="1" t="s">
        <v>92</v>
      </c>
      <c r="V1557" s="1">
        <v>2.0</v>
      </c>
      <c r="W1557" s="1">
        <v>1.0</v>
      </c>
      <c r="X1557" s="1">
        <v>1.0</v>
      </c>
      <c r="Y1557" s="1">
        <v>1.0</v>
      </c>
      <c r="Z1557" s="1" t="s">
        <v>93</v>
      </c>
      <c r="AA1557" s="1" t="s">
        <v>2663</v>
      </c>
      <c r="AB1557" s="1">
        <v>280.0</v>
      </c>
      <c r="AC1557" s="1">
        <v>1.0</v>
      </c>
      <c r="AD1557" s="1">
        <v>0.0</v>
      </c>
      <c r="AE1557" s="1">
        <v>30.0</v>
      </c>
      <c r="AF1557" s="1" t="s">
        <v>95</v>
      </c>
      <c r="AG1557" s="1">
        <v>1.0</v>
      </c>
      <c r="AH1557" s="1">
        <v>0.0</v>
      </c>
      <c r="AI1557" s="1">
        <v>0.0</v>
      </c>
      <c r="AJ1557" s="1">
        <v>0.0</v>
      </c>
      <c r="AK1557" s="1">
        <v>1.0</v>
      </c>
      <c r="AL1557" s="1">
        <v>0.0</v>
      </c>
      <c r="AM1557" s="1">
        <v>0.0</v>
      </c>
      <c r="AU1557" s="1">
        <v>1.0</v>
      </c>
      <c r="AV1557" s="1" t="s">
        <v>105</v>
      </c>
      <c r="AW1557" s="1">
        <v>232.0</v>
      </c>
      <c r="AX1557" s="1">
        <v>232.0</v>
      </c>
      <c r="AY1557" s="1">
        <v>0.0</v>
      </c>
      <c r="AZ1557" s="1">
        <v>0.0</v>
      </c>
      <c r="BB1557" s="1">
        <v>-1.0</v>
      </c>
      <c r="BC1557" s="1">
        <v>1.0</v>
      </c>
      <c r="BD1557" s="1">
        <v>-1.0</v>
      </c>
      <c r="BE1557" s="1">
        <v>1.0</v>
      </c>
      <c r="BF1557" s="1">
        <v>1.0</v>
      </c>
      <c r="BG1557" s="1">
        <v>-1.0</v>
      </c>
      <c r="BH1557" s="1">
        <v>1.0</v>
      </c>
      <c r="BI1557" s="1">
        <v>-1.0</v>
      </c>
      <c r="BJ1557" s="1">
        <v>1.0</v>
      </c>
      <c r="BK1557" s="1">
        <v>1.0</v>
      </c>
      <c r="BL1557" s="1">
        <v>-1.0</v>
      </c>
      <c r="BM1557" s="1">
        <v>1.0</v>
      </c>
      <c r="BN1557" s="1">
        <v>1.0</v>
      </c>
      <c r="BO1557" s="1">
        <v>1.0</v>
      </c>
      <c r="BP1557" s="1">
        <v>-1.0</v>
      </c>
      <c r="BQ1557" s="1">
        <v>-1.0</v>
      </c>
      <c r="BR1557" s="1">
        <v>1.0</v>
      </c>
      <c r="BS1557" s="1">
        <v>-1.0</v>
      </c>
      <c r="BT1557" s="1">
        <v>-1.0</v>
      </c>
      <c r="BU1557" s="1">
        <v>1.0</v>
      </c>
      <c r="BV1557" s="1">
        <v>1.0</v>
      </c>
      <c r="BW1557" s="1">
        <v>1.0</v>
      </c>
      <c r="BX1557" s="1">
        <v>1.0</v>
      </c>
      <c r="BY1557" s="1">
        <v>-1.0</v>
      </c>
      <c r="BZ1557" s="1">
        <v>1.0</v>
      </c>
      <c r="CA1557" s="1">
        <v>-1.0</v>
      </c>
      <c r="CB1557" s="1">
        <v>-1.0</v>
      </c>
      <c r="CC1557" s="1">
        <v>-1.0</v>
      </c>
      <c r="CD1557" s="1">
        <v>52517.0</v>
      </c>
    </row>
    <row r="1558">
      <c r="A1558" s="1">
        <v>1.4963583E7</v>
      </c>
      <c r="B1558" s="1" t="s">
        <v>8474</v>
      </c>
      <c r="C1558" s="1" t="s">
        <v>8475</v>
      </c>
      <c r="D1558" s="1" t="s">
        <v>8476</v>
      </c>
      <c r="E1558" s="1" t="s">
        <v>85</v>
      </c>
      <c r="I1558" s="1">
        <v>9.4219511E7</v>
      </c>
      <c r="J1558" s="1">
        <v>42621.0</v>
      </c>
      <c r="K1558" s="1" t="s">
        <v>88</v>
      </c>
      <c r="L1558" s="1">
        <v>1.0</v>
      </c>
      <c r="M1558" s="1">
        <v>0.0</v>
      </c>
      <c r="N1558" s="1">
        <v>2.0</v>
      </c>
      <c r="O1558" s="1">
        <v>0.0</v>
      </c>
      <c r="P1558" s="1" t="s">
        <v>89</v>
      </c>
      <c r="Q1558" s="1" t="s">
        <v>613</v>
      </c>
      <c r="R1558" s="1">
        <v>40.80167</v>
      </c>
      <c r="S1558" s="1">
        <v>-73.95781</v>
      </c>
      <c r="T1558" s="1" t="s">
        <v>91</v>
      </c>
      <c r="U1558" s="1" t="s">
        <v>113</v>
      </c>
      <c r="V1558" s="1">
        <v>2.0</v>
      </c>
      <c r="W1558" s="1">
        <v>1.0</v>
      </c>
      <c r="X1558" s="1">
        <v>1.0</v>
      </c>
      <c r="Y1558" s="1">
        <v>1.0</v>
      </c>
      <c r="Z1558" s="1" t="s">
        <v>93</v>
      </c>
      <c r="AA1558" s="1" t="s">
        <v>8477</v>
      </c>
      <c r="AB1558" s="1">
        <v>70.0</v>
      </c>
      <c r="AC1558" s="1">
        <v>1.0</v>
      </c>
      <c r="AD1558" s="1">
        <v>0.0</v>
      </c>
      <c r="AE1558" s="1">
        <v>3.0</v>
      </c>
      <c r="AF1558" s="1" t="s">
        <v>179</v>
      </c>
      <c r="AG1558" s="1">
        <v>1.0</v>
      </c>
      <c r="AH1558" s="1">
        <v>0.0</v>
      </c>
      <c r="AI1558" s="1">
        <v>0.0</v>
      </c>
      <c r="AJ1558" s="1">
        <v>0.0</v>
      </c>
      <c r="AK1558" s="1">
        <v>0.0</v>
      </c>
      <c r="AL1558" s="1">
        <v>3.0</v>
      </c>
      <c r="AM1558" s="1">
        <v>1.0</v>
      </c>
      <c r="AN1558" s="1">
        <v>93.0</v>
      </c>
      <c r="AO1558" s="1">
        <v>10.0</v>
      </c>
      <c r="AP1558" s="1">
        <v>9.0</v>
      </c>
      <c r="AQ1558" s="1">
        <v>10.0</v>
      </c>
      <c r="AR1558" s="1">
        <v>10.0</v>
      </c>
      <c r="AS1558" s="1">
        <v>9.0</v>
      </c>
      <c r="AT1558" s="1">
        <v>10.0</v>
      </c>
      <c r="AU1558" s="1">
        <v>0.0</v>
      </c>
      <c r="AV1558" s="1" t="s">
        <v>117</v>
      </c>
      <c r="AW1558" s="1">
        <v>2.0</v>
      </c>
      <c r="AX1558" s="1">
        <v>0.0</v>
      </c>
      <c r="AY1558" s="1">
        <v>2.0</v>
      </c>
      <c r="AZ1558" s="1">
        <v>0.0</v>
      </c>
      <c r="BA1558" s="1">
        <v>0.09</v>
      </c>
      <c r="BB1558" s="1">
        <v>-1.0</v>
      </c>
      <c r="BC1558" s="1">
        <v>1.0</v>
      </c>
      <c r="BD1558" s="1">
        <v>-1.0</v>
      </c>
      <c r="BE1558" s="1">
        <v>-1.0</v>
      </c>
      <c r="BF1558" s="1">
        <v>-1.0</v>
      </c>
      <c r="BG1558" s="1">
        <v>-1.0</v>
      </c>
      <c r="BH1558" s="1">
        <v>-1.0</v>
      </c>
      <c r="BI1558" s="1">
        <v>-1.0</v>
      </c>
      <c r="BJ1558" s="1">
        <v>1.0</v>
      </c>
      <c r="BK1558" s="1">
        <v>-1.0</v>
      </c>
      <c r="BL1558" s="1">
        <v>-1.0</v>
      </c>
      <c r="BM1558" s="1">
        <v>-1.0</v>
      </c>
      <c r="BN1558" s="1">
        <v>-1.0</v>
      </c>
      <c r="BO1558" s="1">
        <v>-1.0</v>
      </c>
      <c r="BP1558" s="1">
        <v>-1.0</v>
      </c>
      <c r="BQ1558" s="1">
        <v>-1.0</v>
      </c>
      <c r="BR1558" s="1">
        <v>-1.0</v>
      </c>
      <c r="BS1558" s="1">
        <v>-1.0</v>
      </c>
      <c r="BT1558" s="1">
        <v>-1.0</v>
      </c>
      <c r="BU1558" s="1">
        <v>1.0</v>
      </c>
      <c r="BV1558" s="1">
        <v>-1.0</v>
      </c>
      <c r="BW1558" s="1">
        <v>-1.0</v>
      </c>
      <c r="BX1558" s="1">
        <v>-1.0</v>
      </c>
      <c r="BY1558" s="1">
        <v>-1.0</v>
      </c>
      <c r="BZ1558" s="1">
        <v>-1.0</v>
      </c>
      <c r="CA1558" s="1">
        <v>-1.0</v>
      </c>
      <c r="CB1558" s="1">
        <v>-1.0</v>
      </c>
      <c r="CC1558" s="1">
        <v>-1.0</v>
      </c>
      <c r="CD1558" s="1">
        <v>52522.0</v>
      </c>
    </row>
    <row r="1559">
      <c r="A1559" s="1">
        <v>8173563.0</v>
      </c>
      <c r="B1559" s="1" t="s">
        <v>8478</v>
      </c>
      <c r="C1559" s="1" t="s">
        <v>8479</v>
      </c>
      <c r="D1559" s="1" t="s">
        <v>8479</v>
      </c>
      <c r="E1559" s="1" t="s">
        <v>85</v>
      </c>
      <c r="I1559" s="1">
        <v>2.7990825E7</v>
      </c>
      <c r="J1559" s="1">
        <v>42054.0</v>
      </c>
      <c r="M1559" s="1">
        <v>0.0</v>
      </c>
      <c r="N1559" s="1">
        <v>2.0</v>
      </c>
      <c r="O1559" s="1">
        <v>1.0</v>
      </c>
      <c r="P1559" s="1" t="s">
        <v>123</v>
      </c>
      <c r="Q1559" s="1" t="s">
        <v>124</v>
      </c>
      <c r="R1559" s="1">
        <v>40.70128</v>
      </c>
      <c r="S1559" s="1">
        <v>-73.92666</v>
      </c>
      <c r="T1559" s="1" t="s">
        <v>91</v>
      </c>
      <c r="U1559" s="1" t="s">
        <v>113</v>
      </c>
      <c r="V1559" s="1">
        <v>2.0</v>
      </c>
      <c r="W1559" s="1">
        <v>1.0</v>
      </c>
      <c r="X1559" s="1">
        <v>1.0</v>
      </c>
      <c r="Y1559" s="1">
        <v>1.0</v>
      </c>
      <c r="Z1559" s="1" t="s">
        <v>93</v>
      </c>
      <c r="AA1559" s="1" t="s">
        <v>8480</v>
      </c>
      <c r="AB1559" s="1">
        <v>45.0</v>
      </c>
      <c r="AC1559" s="1">
        <v>1.0</v>
      </c>
      <c r="AD1559" s="1">
        <v>0.0</v>
      </c>
      <c r="AE1559" s="1">
        <v>2.0</v>
      </c>
      <c r="AF1559" s="1" t="s">
        <v>1512</v>
      </c>
      <c r="AG1559" s="1">
        <v>1.0</v>
      </c>
      <c r="AH1559" s="1">
        <v>0.0</v>
      </c>
      <c r="AI1559" s="1">
        <v>0.0</v>
      </c>
      <c r="AJ1559" s="1">
        <v>0.0</v>
      </c>
      <c r="AK1559" s="1">
        <v>0.0</v>
      </c>
      <c r="AL1559" s="1">
        <v>7.0</v>
      </c>
      <c r="AM1559" s="1">
        <v>0.0</v>
      </c>
      <c r="AN1559" s="1">
        <v>80.0</v>
      </c>
      <c r="AO1559" s="1">
        <v>9.0</v>
      </c>
      <c r="AP1559" s="1">
        <v>7.0</v>
      </c>
      <c r="AQ1559" s="1">
        <v>8.0</v>
      </c>
      <c r="AR1559" s="1">
        <v>8.0</v>
      </c>
      <c r="AS1559" s="1">
        <v>9.0</v>
      </c>
      <c r="AT1559" s="1">
        <v>9.0</v>
      </c>
      <c r="AU1559" s="1">
        <v>0.0</v>
      </c>
      <c r="AV1559" s="1" t="s">
        <v>105</v>
      </c>
      <c r="AW1559" s="1">
        <v>2.0</v>
      </c>
      <c r="AX1559" s="1">
        <v>0.0</v>
      </c>
      <c r="AY1559" s="1">
        <v>2.0</v>
      </c>
      <c r="AZ1559" s="1">
        <v>0.0</v>
      </c>
      <c r="BA1559" s="1">
        <v>0.15</v>
      </c>
      <c r="BB1559" s="1">
        <v>-1.0</v>
      </c>
      <c r="BC1559" s="1">
        <v>1.0</v>
      </c>
      <c r="BD1559" s="1">
        <v>-1.0</v>
      </c>
      <c r="BE1559" s="1">
        <v>-1.0</v>
      </c>
      <c r="BF1559" s="1">
        <v>-1.0</v>
      </c>
      <c r="BG1559" s="1">
        <v>-1.0</v>
      </c>
      <c r="BH1559" s="1">
        <v>-1.0</v>
      </c>
      <c r="BI1559" s="1">
        <v>-1.0</v>
      </c>
      <c r="BJ1559" s="1">
        <v>1.0</v>
      </c>
      <c r="BK1559" s="1">
        <v>-1.0</v>
      </c>
      <c r="BL1559" s="1">
        <v>-1.0</v>
      </c>
      <c r="BM1559" s="1">
        <v>-1.0</v>
      </c>
      <c r="BN1559" s="1">
        <v>-1.0</v>
      </c>
      <c r="BO1559" s="1">
        <v>-1.0</v>
      </c>
      <c r="BP1559" s="1">
        <v>-1.0</v>
      </c>
      <c r="BQ1559" s="1">
        <v>-1.0</v>
      </c>
      <c r="BR1559" s="1">
        <v>-1.0</v>
      </c>
      <c r="BS1559" s="1">
        <v>-1.0</v>
      </c>
      <c r="BT1559" s="1">
        <v>-1.0</v>
      </c>
      <c r="BU1559" s="1">
        <v>1.0</v>
      </c>
      <c r="BV1559" s="1">
        <v>-1.0</v>
      </c>
      <c r="BW1559" s="1">
        <v>-1.0</v>
      </c>
      <c r="BX1559" s="1">
        <v>-1.0</v>
      </c>
      <c r="BY1559" s="1">
        <v>-1.0</v>
      </c>
      <c r="BZ1559" s="1">
        <v>-1.0</v>
      </c>
      <c r="CA1559" s="1">
        <v>-1.0</v>
      </c>
      <c r="CB1559" s="1">
        <v>-1.0</v>
      </c>
      <c r="CC1559" s="1">
        <v>-1.0</v>
      </c>
      <c r="CD1559" s="1">
        <v>52584.0</v>
      </c>
    </row>
    <row r="1560">
      <c r="A1560" s="1">
        <v>2.9756451E7</v>
      </c>
      <c r="B1560" s="1" t="s">
        <v>8481</v>
      </c>
      <c r="C1560" s="1" t="s">
        <v>8482</v>
      </c>
      <c r="D1560" s="1" t="s">
        <v>8483</v>
      </c>
      <c r="E1560" s="1" t="s">
        <v>85</v>
      </c>
      <c r="F1560" s="1" t="s">
        <v>8484</v>
      </c>
      <c r="G1560" s="1" t="s">
        <v>8485</v>
      </c>
      <c r="H1560" s="1" t="s">
        <v>8486</v>
      </c>
      <c r="I1560" s="1">
        <v>1.1880311E7</v>
      </c>
      <c r="J1560" s="1">
        <v>41672.0</v>
      </c>
      <c r="K1560" s="1" t="s">
        <v>134</v>
      </c>
      <c r="L1560" s="1">
        <v>1.0</v>
      </c>
      <c r="M1560" s="1">
        <v>0.0</v>
      </c>
      <c r="N1560" s="1">
        <v>2.0</v>
      </c>
      <c r="O1560" s="1">
        <v>1.0</v>
      </c>
      <c r="P1560" s="1" t="s">
        <v>123</v>
      </c>
      <c r="Q1560" s="1" t="s">
        <v>124</v>
      </c>
      <c r="R1560" s="1">
        <v>40.68345</v>
      </c>
      <c r="S1560" s="1">
        <v>-73.99094</v>
      </c>
      <c r="T1560" s="1" t="s">
        <v>150</v>
      </c>
      <c r="U1560" s="1" t="s">
        <v>92</v>
      </c>
      <c r="V1560" s="1">
        <v>4.0</v>
      </c>
      <c r="W1560" s="1">
        <v>1.0</v>
      </c>
      <c r="X1560" s="1">
        <v>3.0</v>
      </c>
      <c r="Y1560" s="1">
        <v>5.0</v>
      </c>
      <c r="Z1560" s="1" t="s">
        <v>93</v>
      </c>
      <c r="AA1560" s="1" t="s">
        <v>8487</v>
      </c>
      <c r="AB1560" s="1">
        <v>138.0</v>
      </c>
      <c r="AC1560" s="1">
        <v>1.0</v>
      </c>
      <c r="AD1560" s="1">
        <v>0.0</v>
      </c>
      <c r="AE1560" s="1">
        <v>7.0</v>
      </c>
      <c r="AF1560" s="1" t="s">
        <v>231</v>
      </c>
      <c r="AG1560" s="1">
        <v>1.0</v>
      </c>
      <c r="AH1560" s="1">
        <v>0.0</v>
      </c>
      <c r="AI1560" s="1">
        <v>0.0</v>
      </c>
      <c r="AJ1560" s="1">
        <v>0.0</v>
      </c>
      <c r="AK1560" s="1">
        <v>0.0</v>
      </c>
      <c r="AL1560" s="1">
        <v>3.0</v>
      </c>
      <c r="AM1560" s="1">
        <v>3.0</v>
      </c>
      <c r="AN1560" s="1">
        <v>100.0</v>
      </c>
      <c r="AO1560" s="1">
        <v>10.0</v>
      </c>
      <c r="AP1560" s="1">
        <v>10.0</v>
      </c>
      <c r="AQ1560" s="1">
        <v>10.0</v>
      </c>
      <c r="AR1560" s="1">
        <v>10.0</v>
      </c>
      <c r="AS1560" s="1">
        <v>10.0</v>
      </c>
      <c r="AT1560" s="1">
        <v>10.0</v>
      </c>
      <c r="AU1560" s="1">
        <v>0.0</v>
      </c>
      <c r="AV1560" s="1" t="s">
        <v>96</v>
      </c>
      <c r="AW1560" s="1">
        <v>2.0</v>
      </c>
      <c r="AX1560" s="1">
        <v>1.0</v>
      </c>
      <c r="AY1560" s="1">
        <v>1.0</v>
      </c>
      <c r="AZ1560" s="1">
        <v>0.0</v>
      </c>
      <c r="BA1560" s="1">
        <v>0.37</v>
      </c>
      <c r="BB1560" s="1">
        <v>-1.0</v>
      </c>
      <c r="BC1560" s="1">
        <v>1.0</v>
      </c>
      <c r="BD1560" s="1">
        <v>-1.0</v>
      </c>
      <c r="BE1560" s="1">
        <v>-1.0</v>
      </c>
      <c r="BF1560" s="1">
        <v>-1.0</v>
      </c>
      <c r="BG1560" s="1">
        <v>-1.0</v>
      </c>
      <c r="BH1560" s="1">
        <v>-1.0</v>
      </c>
      <c r="BI1560" s="1">
        <v>-1.0</v>
      </c>
      <c r="BJ1560" s="1">
        <v>1.0</v>
      </c>
      <c r="BK1560" s="1">
        <v>-1.0</v>
      </c>
      <c r="BL1560" s="1">
        <v>-1.0</v>
      </c>
      <c r="BM1560" s="1">
        <v>1.0</v>
      </c>
      <c r="BN1560" s="1">
        <v>-1.0</v>
      </c>
      <c r="BO1560" s="1">
        <v>-1.0</v>
      </c>
      <c r="BP1560" s="1">
        <v>-1.0</v>
      </c>
      <c r="BQ1560" s="1">
        <v>-1.0</v>
      </c>
      <c r="BR1560" s="1">
        <v>-1.0</v>
      </c>
      <c r="BS1560" s="1">
        <v>-1.0</v>
      </c>
      <c r="BT1560" s="1">
        <v>-1.0</v>
      </c>
      <c r="BU1560" s="1">
        <v>1.0</v>
      </c>
      <c r="BV1560" s="1">
        <v>-1.0</v>
      </c>
      <c r="BW1560" s="1">
        <v>-1.0</v>
      </c>
      <c r="BX1560" s="1">
        <v>1.0</v>
      </c>
      <c r="BY1560" s="1">
        <v>-1.0</v>
      </c>
      <c r="BZ1560" s="1">
        <v>-1.0</v>
      </c>
      <c r="CA1560" s="1">
        <v>-1.0</v>
      </c>
      <c r="CB1560" s="1">
        <v>-1.0</v>
      </c>
      <c r="CC1560" s="1">
        <v>-1.0</v>
      </c>
      <c r="CD1560" s="1">
        <v>52594.0</v>
      </c>
    </row>
    <row r="1561">
      <c r="A1561" s="1">
        <v>6972192.0</v>
      </c>
      <c r="B1561" s="1" t="s">
        <v>8488</v>
      </c>
      <c r="C1561" s="1" t="s">
        <v>8489</v>
      </c>
      <c r="D1561" s="1" t="s">
        <v>8490</v>
      </c>
      <c r="E1561" s="1" t="s">
        <v>85</v>
      </c>
      <c r="F1561" s="1" t="s">
        <v>8491</v>
      </c>
      <c r="G1561" s="1" t="s">
        <v>8492</v>
      </c>
      <c r="H1561" s="1" t="s">
        <v>8493</v>
      </c>
      <c r="I1561" s="1">
        <v>2.5237492E7</v>
      </c>
      <c r="J1561" s="1">
        <v>41999.0</v>
      </c>
      <c r="K1561" s="1" t="s">
        <v>88</v>
      </c>
      <c r="L1561" s="1">
        <v>1.0</v>
      </c>
      <c r="M1561" s="1">
        <v>1.0</v>
      </c>
      <c r="N1561" s="1">
        <v>34.0</v>
      </c>
      <c r="O1561" s="1">
        <v>1.0</v>
      </c>
      <c r="P1561" s="1" t="s">
        <v>89</v>
      </c>
      <c r="Q1561" s="1" t="s">
        <v>90</v>
      </c>
      <c r="R1561" s="1">
        <v>40.78289</v>
      </c>
      <c r="S1561" s="1">
        <v>-73.98477</v>
      </c>
      <c r="T1561" s="1" t="s">
        <v>91</v>
      </c>
      <c r="U1561" s="1" t="s">
        <v>92</v>
      </c>
      <c r="V1561" s="1">
        <v>3.0</v>
      </c>
      <c r="W1561" s="1">
        <v>1.0</v>
      </c>
      <c r="X1561" s="1">
        <v>1.0</v>
      </c>
      <c r="Y1561" s="1">
        <v>2.0</v>
      </c>
      <c r="Z1561" s="1" t="s">
        <v>93</v>
      </c>
      <c r="AA1561" s="1" t="s">
        <v>8494</v>
      </c>
      <c r="AB1561" s="1">
        <v>125.0</v>
      </c>
      <c r="AC1561" s="1">
        <v>2.0</v>
      </c>
      <c r="AD1561" s="1">
        <v>50.0</v>
      </c>
      <c r="AE1561" s="1">
        <v>30.0</v>
      </c>
      <c r="AF1561" s="1" t="s">
        <v>104</v>
      </c>
      <c r="AG1561" s="1">
        <v>1.0</v>
      </c>
      <c r="AH1561" s="1">
        <v>3.0</v>
      </c>
      <c r="AI1561" s="1">
        <v>3.0</v>
      </c>
      <c r="AJ1561" s="1">
        <v>15.0</v>
      </c>
      <c r="AK1561" s="1">
        <v>202.0</v>
      </c>
      <c r="AL1561" s="1">
        <v>17.0</v>
      </c>
      <c r="AM1561" s="1">
        <v>6.0</v>
      </c>
      <c r="AN1561" s="1">
        <v>100.0</v>
      </c>
      <c r="AO1561" s="1">
        <v>10.0</v>
      </c>
      <c r="AP1561" s="1">
        <v>10.0</v>
      </c>
      <c r="AQ1561" s="1">
        <v>10.0</v>
      </c>
      <c r="AR1561" s="1">
        <v>10.0</v>
      </c>
      <c r="AS1561" s="1">
        <v>10.0</v>
      </c>
      <c r="AT1561" s="1">
        <v>10.0</v>
      </c>
      <c r="AU1561" s="1">
        <v>1.0</v>
      </c>
      <c r="AV1561" s="1" t="s">
        <v>96</v>
      </c>
      <c r="AW1561" s="1">
        <v>34.0</v>
      </c>
      <c r="AX1561" s="1">
        <v>30.0</v>
      </c>
      <c r="AY1561" s="1">
        <v>4.0</v>
      </c>
      <c r="AZ1561" s="1">
        <v>0.0</v>
      </c>
      <c r="BA1561" s="1">
        <v>0.38</v>
      </c>
      <c r="BB1561" s="1">
        <v>1.0</v>
      </c>
      <c r="BC1561" s="1">
        <v>1.0</v>
      </c>
      <c r="BD1561" s="1">
        <v>-1.0</v>
      </c>
      <c r="BE1561" s="1">
        <v>-1.0</v>
      </c>
      <c r="BF1561" s="1">
        <v>-1.0</v>
      </c>
      <c r="BG1561" s="1">
        <v>-1.0</v>
      </c>
      <c r="BH1561" s="1">
        <v>-1.0</v>
      </c>
      <c r="BI1561" s="1">
        <v>-1.0</v>
      </c>
      <c r="BJ1561" s="1">
        <v>1.0</v>
      </c>
      <c r="BK1561" s="1">
        <v>-1.0</v>
      </c>
      <c r="BL1561" s="1">
        <v>-1.0</v>
      </c>
      <c r="BM1561" s="1">
        <v>1.0</v>
      </c>
      <c r="BN1561" s="1">
        <v>-1.0</v>
      </c>
      <c r="BO1561" s="1">
        <v>-1.0</v>
      </c>
      <c r="BP1561" s="1">
        <v>1.0</v>
      </c>
      <c r="BQ1561" s="1">
        <v>1.0</v>
      </c>
      <c r="BR1561" s="1">
        <v>-1.0</v>
      </c>
      <c r="BS1561" s="1">
        <v>-1.0</v>
      </c>
      <c r="BT1561" s="1">
        <v>-1.0</v>
      </c>
      <c r="BU1561" s="1">
        <v>1.0</v>
      </c>
      <c r="BV1561" s="1">
        <v>1.0</v>
      </c>
      <c r="BW1561" s="1">
        <v>1.0</v>
      </c>
      <c r="BX1561" s="1">
        <v>-1.0</v>
      </c>
      <c r="BY1561" s="1">
        <v>-1.0</v>
      </c>
      <c r="BZ1561" s="1">
        <v>1.0</v>
      </c>
      <c r="CA1561" s="1">
        <v>-1.0</v>
      </c>
      <c r="CB1561" s="1">
        <v>-1.0</v>
      </c>
      <c r="CC1561" s="1">
        <v>-1.0</v>
      </c>
      <c r="CD1561" s="1">
        <v>52604.0</v>
      </c>
    </row>
    <row r="1562">
      <c r="A1562" s="1">
        <v>3.3740789E7</v>
      </c>
      <c r="B1562" s="1" t="s">
        <v>8495</v>
      </c>
      <c r="C1562" s="1" t="s">
        <v>8496</v>
      </c>
      <c r="D1562" s="1" t="s">
        <v>8496</v>
      </c>
      <c r="E1562" s="1" t="s">
        <v>85</v>
      </c>
      <c r="H1562" s="1" t="s">
        <v>8497</v>
      </c>
      <c r="I1562" s="1">
        <v>1.4486335E8</v>
      </c>
      <c r="J1562" s="1">
        <v>42954.0</v>
      </c>
      <c r="K1562" s="1" t="s">
        <v>134</v>
      </c>
      <c r="L1562" s="1">
        <v>0.9</v>
      </c>
      <c r="M1562" s="1">
        <v>0.0</v>
      </c>
      <c r="N1562" s="1">
        <v>1.0</v>
      </c>
      <c r="O1562" s="1">
        <v>0.0</v>
      </c>
      <c r="P1562" s="1" t="s">
        <v>89</v>
      </c>
      <c r="Q1562" s="1" t="s">
        <v>90</v>
      </c>
      <c r="R1562" s="1">
        <v>40.81482</v>
      </c>
      <c r="S1562" s="1">
        <v>-73.95192</v>
      </c>
      <c r="T1562" s="1" t="s">
        <v>91</v>
      </c>
      <c r="U1562" s="1" t="s">
        <v>113</v>
      </c>
      <c r="V1562" s="1">
        <v>2.0</v>
      </c>
      <c r="W1562" s="1">
        <v>1.5</v>
      </c>
      <c r="X1562" s="1">
        <v>1.0</v>
      </c>
      <c r="Y1562" s="1">
        <v>1.0</v>
      </c>
      <c r="Z1562" s="1" t="s">
        <v>93</v>
      </c>
      <c r="AA1562" s="1" t="s">
        <v>8498</v>
      </c>
      <c r="AB1562" s="1">
        <v>51.0</v>
      </c>
      <c r="AC1562" s="1">
        <v>1.0</v>
      </c>
      <c r="AD1562" s="1">
        <v>0.0</v>
      </c>
      <c r="AE1562" s="1">
        <v>1.0</v>
      </c>
      <c r="AF1562" s="1" t="s">
        <v>255</v>
      </c>
      <c r="AG1562" s="1">
        <v>1.0</v>
      </c>
      <c r="AH1562" s="1">
        <v>0.0</v>
      </c>
      <c r="AI1562" s="1">
        <v>0.0</v>
      </c>
      <c r="AJ1562" s="1">
        <v>0.0</v>
      </c>
      <c r="AK1562" s="1">
        <v>0.0</v>
      </c>
      <c r="AL1562" s="1">
        <v>12.0</v>
      </c>
      <c r="AM1562" s="1">
        <v>12.0</v>
      </c>
      <c r="AN1562" s="1">
        <v>87.0</v>
      </c>
      <c r="AO1562" s="1">
        <v>10.0</v>
      </c>
      <c r="AP1562" s="1">
        <v>9.0</v>
      </c>
      <c r="AQ1562" s="1">
        <v>10.0</v>
      </c>
      <c r="AR1562" s="1">
        <v>10.0</v>
      </c>
      <c r="AS1562" s="1">
        <v>10.0</v>
      </c>
      <c r="AT1562" s="1">
        <v>9.0</v>
      </c>
      <c r="AU1562" s="1">
        <v>1.0</v>
      </c>
      <c r="AV1562" s="1" t="s">
        <v>96</v>
      </c>
      <c r="AW1562" s="1">
        <v>1.0</v>
      </c>
      <c r="AX1562" s="1">
        <v>0.0</v>
      </c>
      <c r="AY1562" s="1">
        <v>1.0</v>
      </c>
      <c r="AZ1562" s="1">
        <v>0.0</v>
      </c>
      <c r="BA1562" s="1">
        <v>4.34</v>
      </c>
      <c r="BB1562" s="1">
        <v>-1.0</v>
      </c>
      <c r="BC1562" s="1">
        <v>-1.0</v>
      </c>
      <c r="BD1562" s="1">
        <v>-1.0</v>
      </c>
      <c r="BE1562" s="1">
        <v>-1.0</v>
      </c>
      <c r="BF1562" s="1">
        <v>-1.0</v>
      </c>
      <c r="BG1562" s="1">
        <v>-1.0</v>
      </c>
      <c r="BH1562" s="1">
        <v>-1.0</v>
      </c>
      <c r="BI1562" s="1">
        <v>-1.0</v>
      </c>
      <c r="BJ1562" s="1">
        <v>-1.0</v>
      </c>
      <c r="BK1562" s="1">
        <v>-1.0</v>
      </c>
      <c r="BL1562" s="1">
        <v>1.0</v>
      </c>
      <c r="BM1562" s="1">
        <v>1.0</v>
      </c>
      <c r="BN1562" s="1">
        <v>1.0</v>
      </c>
      <c r="BO1562" s="1">
        <v>-1.0</v>
      </c>
      <c r="BP1562" s="1">
        <v>1.0</v>
      </c>
      <c r="BQ1562" s="1">
        <v>1.0</v>
      </c>
      <c r="BR1562" s="1">
        <v>-1.0</v>
      </c>
      <c r="BS1562" s="1">
        <v>-1.0</v>
      </c>
      <c r="BT1562" s="1">
        <v>-1.0</v>
      </c>
      <c r="BU1562" s="1">
        <v>1.0</v>
      </c>
      <c r="BV1562" s="1">
        <v>-1.0</v>
      </c>
      <c r="BW1562" s="1">
        <v>-1.0</v>
      </c>
      <c r="BX1562" s="1">
        <v>-1.0</v>
      </c>
      <c r="BY1562" s="1">
        <v>-1.0</v>
      </c>
      <c r="BZ1562" s="1">
        <v>1.0</v>
      </c>
      <c r="CA1562" s="1">
        <v>-1.0</v>
      </c>
      <c r="CB1562" s="1">
        <v>-1.0</v>
      </c>
      <c r="CC1562" s="1">
        <v>-1.0</v>
      </c>
      <c r="CD1562" s="1">
        <v>52662.0</v>
      </c>
    </row>
    <row r="1563">
      <c r="A1563" s="1">
        <v>3.4470954E7</v>
      </c>
      <c r="B1563" s="1" t="s">
        <v>8499</v>
      </c>
      <c r="C1563" s="1" t="s">
        <v>8500</v>
      </c>
      <c r="D1563" s="1" t="s">
        <v>8501</v>
      </c>
      <c r="E1563" s="1" t="s">
        <v>85</v>
      </c>
      <c r="I1563" s="1">
        <v>2.55234351E8</v>
      </c>
      <c r="J1563" s="1">
        <v>43566.0</v>
      </c>
      <c r="K1563" s="1" t="s">
        <v>134</v>
      </c>
      <c r="L1563" s="1">
        <v>1.0</v>
      </c>
      <c r="M1563" s="1">
        <v>0.0</v>
      </c>
      <c r="N1563" s="1">
        <v>4.0</v>
      </c>
      <c r="O1563" s="1">
        <v>0.0</v>
      </c>
      <c r="P1563" s="1" t="s">
        <v>89</v>
      </c>
      <c r="Q1563" s="1" t="s">
        <v>8502</v>
      </c>
      <c r="R1563" s="1">
        <v>40.74006</v>
      </c>
      <c r="S1563" s="1">
        <v>-74.00248</v>
      </c>
      <c r="T1563" s="1" t="s">
        <v>1015</v>
      </c>
      <c r="U1563" s="1" t="s">
        <v>113</v>
      </c>
      <c r="V1563" s="1">
        <v>2.0</v>
      </c>
      <c r="W1563" s="1">
        <v>1.0</v>
      </c>
      <c r="X1563" s="1">
        <v>1.0</v>
      </c>
      <c r="Y1563" s="1">
        <v>1.0</v>
      </c>
      <c r="Z1563" s="1" t="s">
        <v>93</v>
      </c>
      <c r="AA1563" s="1" t="s">
        <v>8503</v>
      </c>
      <c r="AB1563" s="1">
        <v>159.0</v>
      </c>
      <c r="AC1563" s="1">
        <v>2.0</v>
      </c>
      <c r="AD1563" s="1">
        <v>0.0</v>
      </c>
      <c r="AE1563" s="1">
        <v>1.0</v>
      </c>
      <c r="AF1563" s="1" t="s">
        <v>95</v>
      </c>
      <c r="AG1563" s="1">
        <v>1.0</v>
      </c>
      <c r="AH1563" s="1">
        <v>28.0</v>
      </c>
      <c r="AI1563" s="1">
        <v>58.0</v>
      </c>
      <c r="AJ1563" s="1">
        <v>87.0</v>
      </c>
      <c r="AK1563" s="1">
        <v>362.0</v>
      </c>
      <c r="AL1563" s="1">
        <v>0.0</v>
      </c>
      <c r="AM1563" s="1">
        <v>0.0</v>
      </c>
      <c r="AU1563" s="1">
        <v>1.0</v>
      </c>
      <c r="AV1563" s="1" t="s">
        <v>105</v>
      </c>
      <c r="AW1563" s="1">
        <v>4.0</v>
      </c>
      <c r="AX1563" s="1">
        <v>0.0</v>
      </c>
      <c r="AY1563" s="1">
        <v>4.0</v>
      </c>
      <c r="AZ1563" s="1">
        <v>0.0</v>
      </c>
      <c r="BB1563" s="1">
        <v>-1.0</v>
      </c>
      <c r="BC1563" s="1">
        <v>1.0</v>
      </c>
      <c r="BD1563" s="1">
        <v>-1.0</v>
      </c>
      <c r="BE1563" s="1">
        <v>-1.0</v>
      </c>
      <c r="BF1563" s="1">
        <v>1.0</v>
      </c>
      <c r="BG1563" s="1">
        <v>-1.0</v>
      </c>
      <c r="BH1563" s="1">
        <v>1.0</v>
      </c>
      <c r="BI1563" s="1">
        <v>1.0</v>
      </c>
      <c r="BJ1563" s="1">
        <v>1.0</v>
      </c>
      <c r="BK1563" s="1">
        <v>-1.0</v>
      </c>
      <c r="BL1563" s="1">
        <v>-1.0</v>
      </c>
      <c r="BM1563" s="1">
        <v>-1.0</v>
      </c>
      <c r="BN1563" s="1">
        <v>-1.0</v>
      </c>
      <c r="BO1563" s="1">
        <v>-1.0</v>
      </c>
      <c r="BP1563" s="1">
        <v>-1.0</v>
      </c>
      <c r="BQ1563" s="1">
        <v>-1.0</v>
      </c>
      <c r="BR1563" s="1">
        <v>1.0</v>
      </c>
      <c r="BS1563" s="1">
        <v>1.0</v>
      </c>
      <c r="BT1563" s="1">
        <v>-1.0</v>
      </c>
      <c r="BU1563" s="1">
        <v>1.0</v>
      </c>
      <c r="BV1563" s="1">
        <v>-1.0</v>
      </c>
      <c r="BW1563" s="1">
        <v>1.0</v>
      </c>
      <c r="BX1563" s="1">
        <v>-1.0</v>
      </c>
      <c r="BY1563" s="1">
        <v>-1.0</v>
      </c>
      <c r="BZ1563" s="1">
        <v>-1.0</v>
      </c>
      <c r="CA1563" s="1">
        <v>-1.0</v>
      </c>
      <c r="CB1563" s="1">
        <v>-1.0</v>
      </c>
      <c r="CC1563" s="1">
        <v>-1.0</v>
      </c>
      <c r="CD1563" s="1">
        <v>52676.0</v>
      </c>
    </row>
    <row r="1564">
      <c r="A1564" s="1">
        <v>3.5379623E7</v>
      </c>
      <c r="B1564" s="1" t="s">
        <v>8504</v>
      </c>
      <c r="C1564" s="1" t="s">
        <v>8505</v>
      </c>
      <c r="D1564" s="1" t="s">
        <v>8506</v>
      </c>
      <c r="E1564" s="1" t="s">
        <v>85</v>
      </c>
      <c r="F1564" s="1" t="s">
        <v>8507</v>
      </c>
      <c r="G1564" s="1" t="s">
        <v>8508</v>
      </c>
      <c r="H1564" s="1" t="s">
        <v>8509</v>
      </c>
      <c r="I1564" s="1">
        <v>2.66340106E8</v>
      </c>
      <c r="J1564" s="1">
        <v>43620.0</v>
      </c>
      <c r="K1564" s="1" t="s">
        <v>134</v>
      </c>
      <c r="L1564" s="1">
        <v>1.0</v>
      </c>
      <c r="M1564" s="1">
        <v>0.0</v>
      </c>
      <c r="N1564" s="1">
        <v>1.0</v>
      </c>
      <c r="O1564" s="1">
        <v>0.0</v>
      </c>
      <c r="P1564" s="1" t="s">
        <v>111</v>
      </c>
      <c r="Q1564" s="1" t="s">
        <v>1023</v>
      </c>
      <c r="R1564" s="1">
        <v>40.77069</v>
      </c>
      <c r="S1564" s="1">
        <v>-73.91977</v>
      </c>
      <c r="T1564" s="1" t="s">
        <v>91</v>
      </c>
      <c r="U1564" s="1" t="s">
        <v>92</v>
      </c>
      <c r="V1564" s="1">
        <v>5.0</v>
      </c>
      <c r="W1564" s="1">
        <v>1.0</v>
      </c>
      <c r="X1564" s="1">
        <v>1.0</v>
      </c>
      <c r="Y1564" s="1">
        <v>4.0</v>
      </c>
      <c r="Z1564" s="1" t="s">
        <v>93</v>
      </c>
      <c r="AA1564" s="1" t="s">
        <v>8510</v>
      </c>
      <c r="AB1564" s="1">
        <v>125.0</v>
      </c>
      <c r="AC1564" s="1">
        <v>3.0</v>
      </c>
      <c r="AD1564" s="1">
        <v>25.0</v>
      </c>
      <c r="AE1564" s="1">
        <v>2.0</v>
      </c>
      <c r="AF1564" s="1" t="s">
        <v>104</v>
      </c>
      <c r="AG1564" s="1">
        <v>1.0</v>
      </c>
      <c r="AH1564" s="1">
        <v>1.0</v>
      </c>
      <c r="AI1564" s="1">
        <v>13.0</v>
      </c>
      <c r="AJ1564" s="1">
        <v>24.0</v>
      </c>
      <c r="AK1564" s="1">
        <v>24.0</v>
      </c>
      <c r="AL1564" s="1">
        <v>5.0</v>
      </c>
      <c r="AM1564" s="1">
        <v>5.0</v>
      </c>
      <c r="AN1564" s="1">
        <v>92.0</v>
      </c>
      <c r="AO1564" s="1">
        <v>10.0</v>
      </c>
      <c r="AP1564" s="1">
        <v>9.0</v>
      </c>
      <c r="AQ1564" s="1">
        <v>10.0</v>
      </c>
      <c r="AR1564" s="1">
        <v>9.0</v>
      </c>
      <c r="AS1564" s="1">
        <v>10.0</v>
      </c>
      <c r="AT1564" s="1">
        <v>8.0</v>
      </c>
      <c r="AU1564" s="1">
        <v>1.0</v>
      </c>
      <c r="AV1564" s="1" t="s">
        <v>117</v>
      </c>
      <c r="AW1564" s="1">
        <v>1.0</v>
      </c>
      <c r="AX1564" s="1">
        <v>1.0</v>
      </c>
      <c r="AY1564" s="1">
        <v>0.0</v>
      </c>
      <c r="AZ1564" s="1">
        <v>0.0</v>
      </c>
      <c r="BA1564" s="1">
        <v>5.0</v>
      </c>
      <c r="BB1564" s="1">
        <v>-1.0</v>
      </c>
      <c r="BC1564" s="1">
        <v>1.0</v>
      </c>
      <c r="BD1564" s="1">
        <v>-1.0</v>
      </c>
      <c r="BE1564" s="1">
        <v>-1.0</v>
      </c>
      <c r="BF1564" s="1">
        <v>-1.0</v>
      </c>
      <c r="BG1564" s="1">
        <v>-1.0</v>
      </c>
      <c r="BH1564" s="1">
        <v>-1.0</v>
      </c>
      <c r="BI1564" s="1">
        <v>-1.0</v>
      </c>
      <c r="BJ1564" s="1">
        <v>1.0</v>
      </c>
      <c r="BK1564" s="1">
        <v>-1.0</v>
      </c>
      <c r="BL1564" s="1">
        <v>-1.0</v>
      </c>
      <c r="BM1564" s="1">
        <v>1.0</v>
      </c>
      <c r="BN1564" s="1">
        <v>1.0</v>
      </c>
      <c r="BO1564" s="1">
        <v>1.0</v>
      </c>
      <c r="BP1564" s="1">
        <v>-1.0</v>
      </c>
      <c r="BQ1564" s="1">
        <v>-1.0</v>
      </c>
      <c r="BR1564" s="1">
        <v>-1.0</v>
      </c>
      <c r="BS1564" s="1">
        <v>-1.0</v>
      </c>
      <c r="BT1564" s="1">
        <v>-1.0</v>
      </c>
      <c r="BU1564" s="1">
        <v>1.0</v>
      </c>
      <c r="BV1564" s="1">
        <v>-1.0</v>
      </c>
      <c r="BW1564" s="1">
        <v>1.0</v>
      </c>
      <c r="BX1564" s="1">
        <v>1.0</v>
      </c>
      <c r="BY1564" s="1">
        <v>-1.0</v>
      </c>
      <c r="BZ1564" s="1">
        <v>1.0</v>
      </c>
      <c r="CA1564" s="1">
        <v>-1.0</v>
      </c>
      <c r="CB1564" s="1">
        <v>-1.0</v>
      </c>
      <c r="CC1564" s="1">
        <v>-1.0</v>
      </c>
      <c r="CD1564" s="1">
        <v>52678.0</v>
      </c>
    </row>
    <row r="1565">
      <c r="A1565" s="1">
        <v>1.1827037E7</v>
      </c>
      <c r="B1565" s="1" t="s">
        <v>8511</v>
      </c>
      <c r="C1565" s="1" t="s">
        <v>8512</v>
      </c>
      <c r="D1565" s="1" t="s">
        <v>8513</v>
      </c>
      <c r="E1565" s="1" t="s">
        <v>85</v>
      </c>
      <c r="F1565" s="1" t="s">
        <v>8514</v>
      </c>
      <c r="G1565" s="1" t="s">
        <v>8515</v>
      </c>
      <c r="H1565" s="1" t="s">
        <v>8516</v>
      </c>
      <c r="I1565" s="1">
        <v>6.3002307E7</v>
      </c>
      <c r="J1565" s="1">
        <v>42443.0</v>
      </c>
      <c r="M1565" s="1">
        <v>0.0</v>
      </c>
      <c r="N1565" s="1">
        <v>1.0</v>
      </c>
      <c r="O1565" s="1">
        <v>1.0</v>
      </c>
      <c r="P1565" s="1" t="s">
        <v>123</v>
      </c>
      <c r="Q1565" s="1" t="s">
        <v>124</v>
      </c>
      <c r="R1565" s="1">
        <v>40.6559</v>
      </c>
      <c r="S1565" s="1">
        <v>-73.95443</v>
      </c>
      <c r="T1565" s="1" t="s">
        <v>91</v>
      </c>
      <c r="U1565" s="1" t="s">
        <v>113</v>
      </c>
      <c r="V1565" s="1">
        <v>2.0</v>
      </c>
      <c r="W1565" s="1">
        <v>1.0</v>
      </c>
      <c r="X1565" s="1">
        <v>1.0</v>
      </c>
      <c r="Y1565" s="1">
        <v>1.0</v>
      </c>
      <c r="Z1565" s="1" t="s">
        <v>93</v>
      </c>
      <c r="AA1565" s="1" t="s">
        <v>8517</v>
      </c>
      <c r="AB1565" s="1">
        <v>65.0</v>
      </c>
      <c r="AC1565" s="1">
        <v>2.0</v>
      </c>
      <c r="AD1565" s="1">
        <v>15.0</v>
      </c>
      <c r="AE1565" s="1">
        <v>1.0</v>
      </c>
      <c r="AF1565" s="1" t="s">
        <v>2358</v>
      </c>
      <c r="AG1565" s="1">
        <v>1.0</v>
      </c>
      <c r="AH1565" s="1">
        <v>0.0</v>
      </c>
      <c r="AI1565" s="1">
        <v>0.0</v>
      </c>
      <c r="AJ1565" s="1">
        <v>0.0</v>
      </c>
      <c r="AK1565" s="1">
        <v>0.0</v>
      </c>
      <c r="AL1565" s="1">
        <v>0.0</v>
      </c>
      <c r="AM1565" s="1">
        <v>0.0</v>
      </c>
      <c r="AU1565" s="1">
        <v>0.0</v>
      </c>
      <c r="AV1565" s="1" t="s">
        <v>105</v>
      </c>
      <c r="AW1565" s="1">
        <v>1.0</v>
      </c>
      <c r="AX1565" s="1">
        <v>0.0</v>
      </c>
      <c r="AY1565" s="1">
        <v>1.0</v>
      </c>
      <c r="AZ1565" s="1">
        <v>0.0</v>
      </c>
      <c r="BB1565" s="1">
        <v>-1.0</v>
      </c>
      <c r="BC1565" s="1">
        <v>-1.0</v>
      </c>
      <c r="BD1565" s="1">
        <v>-1.0</v>
      </c>
      <c r="BE1565" s="1">
        <v>-1.0</v>
      </c>
      <c r="BF1565" s="1">
        <v>-1.0</v>
      </c>
      <c r="BG1565" s="1">
        <v>-1.0</v>
      </c>
      <c r="BH1565" s="1">
        <v>-1.0</v>
      </c>
      <c r="BI1565" s="1">
        <v>-1.0</v>
      </c>
      <c r="BJ1565" s="1">
        <v>-1.0</v>
      </c>
      <c r="BK1565" s="1">
        <v>-1.0</v>
      </c>
      <c r="BL1565" s="1">
        <v>-1.0</v>
      </c>
      <c r="BM1565" s="1">
        <v>-1.0</v>
      </c>
      <c r="BN1565" s="1">
        <v>-1.0</v>
      </c>
      <c r="BO1565" s="1">
        <v>-1.0</v>
      </c>
      <c r="BP1565" s="1">
        <v>-1.0</v>
      </c>
      <c r="BQ1565" s="1">
        <v>-1.0</v>
      </c>
      <c r="BR1565" s="1">
        <v>-1.0</v>
      </c>
      <c r="BS1565" s="1">
        <v>-1.0</v>
      </c>
      <c r="BT1565" s="1">
        <v>-1.0</v>
      </c>
      <c r="BU1565" s="1">
        <v>1.0</v>
      </c>
      <c r="BV1565" s="1">
        <v>-1.0</v>
      </c>
      <c r="BW1565" s="1">
        <v>-1.0</v>
      </c>
      <c r="BX1565" s="1">
        <v>-1.0</v>
      </c>
      <c r="BY1565" s="1">
        <v>-1.0</v>
      </c>
      <c r="BZ1565" s="1">
        <v>-1.0</v>
      </c>
      <c r="CA1565" s="1">
        <v>-1.0</v>
      </c>
      <c r="CB1565" s="1">
        <v>-1.0</v>
      </c>
      <c r="CC1565" s="1">
        <v>-1.0</v>
      </c>
      <c r="CD1565" s="1">
        <v>52681.0</v>
      </c>
    </row>
    <row r="1566">
      <c r="A1566" s="1">
        <v>3.5010066E7</v>
      </c>
      <c r="B1566" s="1" t="s">
        <v>8518</v>
      </c>
      <c r="C1566" s="1" t="s">
        <v>8519</v>
      </c>
      <c r="D1566" s="1" t="s">
        <v>8520</v>
      </c>
      <c r="E1566" s="1" t="s">
        <v>85</v>
      </c>
      <c r="G1566" s="1" t="s">
        <v>8521</v>
      </c>
      <c r="H1566" s="1" t="s">
        <v>8522</v>
      </c>
      <c r="I1566" s="1">
        <v>2.63760411E8</v>
      </c>
      <c r="J1566" s="1">
        <v>43608.0</v>
      </c>
      <c r="M1566" s="1">
        <v>0.0</v>
      </c>
      <c r="N1566" s="1">
        <v>1.0</v>
      </c>
      <c r="O1566" s="1">
        <v>1.0</v>
      </c>
      <c r="P1566" s="1" t="s">
        <v>993</v>
      </c>
      <c r="Q1566" s="1" t="s">
        <v>1608</v>
      </c>
      <c r="R1566" s="1">
        <v>40.83207</v>
      </c>
      <c r="S1566" s="1">
        <v>-73.92068</v>
      </c>
      <c r="T1566" s="1" t="s">
        <v>91</v>
      </c>
      <c r="U1566" s="1" t="s">
        <v>113</v>
      </c>
      <c r="V1566" s="1">
        <v>2.0</v>
      </c>
      <c r="W1566" s="1">
        <v>1.0</v>
      </c>
      <c r="X1566" s="1">
        <v>1.0</v>
      </c>
      <c r="Y1566" s="1">
        <v>1.0</v>
      </c>
      <c r="Z1566" s="1" t="s">
        <v>93</v>
      </c>
      <c r="AA1566" s="1" t="s">
        <v>8523</v>
      </c>
      <c r="AB1566" s="1">
        <v>42.0</v>
      </c>
      <c r="AC1566" s="1">
        <v>1.0</v>
      </c>
      <c r="AD1566" s="1">
        <v>0.0</v>
      </c>
      <c r="AE1566" s="1">
        <v>2.0</v>
      </c>
      <c r="AF1566" s="1" t="s">
        <v>127</v>
      </c>
      <c r="AG1566" s="1">
        <v>1.0</v>
      </c>
      <c r="AH1566" s="1">
        <v>6.0</v>
      </c>
      <c r="AI1566" s="1">
        <v>21.0</v>
      </c>
      <c r="AJ1566" s="1">
        <v>51.0</v>
      </c>
      <c r="AK1566" s="1">
        <v>326.0</v>
      </c>
      <c r="AL1566" s="1">
        <v>0.0</v>
      </c>
      <c r="AM1566" s="1">
        <v>0.0</v>
      </c>
      <c r="AU1566" s="1">
        <v>1.0</v>
      </c>
      <c r="AV1566" s="1" t="s">
        <v>105</v>
      </c>
      <c r="AW1566" s="1">
        <v>1.0</v>
      </c>
      <c r="AX1566" s="1">
        <v>0.0</v>
      </c>
      <c r="AY1566" s="1">
        <v>1.0</v>
      </c>
      <c r="AZ1566" s="1">
        <v>0.0</v>
      </c>
      <c r="BB1566" s="1">
        <v>-1.0</v>
      </c>
      <c r="BC1566" s="1">
        <v>1.0</v>
      </c>
      <c r="BD1566" s="1">
        <v>-1.0</v>
      </c>
      <c r="BE1566" s="1">
        <v>-1.0</v>
      </c>
      <c r="BF1566" s="1">
        <v>-1.0</v>
      </c>
      <c r="BG1566" s="1">
        <v>-1.0</v>
      </c>
      <c r="BH1566" s="1">
        <v>-1.0</v>
      </c>
      <c r="BI1566" s="1">
        <v>-1.0</v>
      </c>
      <c r="BJ1566" s="1">
        <v>1.0</v>
      </c>
      <c r="BK1566" s="1">
        <v>-1.0</v>
      </c>
      <c r="BL1566" s="1">
        <v>-1.0</v>
      </c>
      <c r="BM1566" s="1">
        <v>-1.0</v>
      </c>
      <c r="BN1566" s="1">
        <v>-1.0</v>
      </c>
      <c r="BO1566" s="1">
        <v>-1.0</v>
      </c>
      <c r="BP1566" s="1">
        <v>-1.0</v>
      </c>
      <c r="BQ1566" s="1">
        <v>-1.0</v>
      </c>
      <c r="BR1566" s="1">
        <v>-1.0</v>
      </c>
      <c r="BS1566" s="1">
        <v>1.0</v>
      </c>
      <c r="BT1566" s="1">
        <v>-1.0</v>
      </c>
      <c r="BU1566" s="1">
        <v>1.0</v>
      </c>
      <c r="BV1566" s="1">
        <v>-1.0</v>
      </c>
      <c r="BW1566" s="1">
        <v>-1.0</v>
      </c>
      <c r="BX1566" s="1">
        <v>-1.0</v>
      </c>
      <c r="BY1566" s="1">
        <v>-1.0</v>
      </c>
      <c r="BZ1566" s="1">
        <v>-1.0</v>
      </c>
      <c r="CA1566" s="1">
        <v>-1.0</v>
      </c>
      <c r="CB1566" s="1">
        <v>-1.0</v>
      </c>
      <c r="CC1566" s="1">
        <v>-1.0</v>
      </c>
      <c r="CD1566" s="1">
        <v>52755.0</v>
      </c>
    </row>
    <row r="1567">
      <c r="A1567" s="1">
        <v>2.0649927E7</v>
      </c>
      <c r="B1567" s="1" t="s">
        <v>8524</v>
      </c>
      <c r="C1567" s="1" t="s">
        <v>8525</v>
      </c>
      <c r="D1567" s="1" t="s">
        <v>8525</v>
      </c>
      <c r="E1567" s="1" t="s">
        <v>85</v>
      </c>
      <c r="I1567" s="1">
        <v>1.47668954E8</v>
      </c>
      <c r="J1567" s="1">
        <v>42972.0</v>
      </c>
      <c r="M1567" s="1">
        <v>0.0</v>
      </c>
      <c r="N1567" s="1">
        <v>1.0</v>
      </c>
      <c r="O1567" s="1">
        <v>0.0</v>
      </c>
      <c r="P1567" s="1" t="s">
        <v>123</v>
      </c>
      <c r="Q1567" s="1" t="s">
        <v>124</v>
      </c>
      <c r="R1567" s="1">
        <v>40.61765</v>
      </c>
      <c r="S1567" s="1">
        <v>-74.03406</v>
      </c>
      <c r="T1567" s="1" t="s">
        <v>91</v>
      </c>
      <c r="U1567" s="1" t="s">
        <v>113</v>
      </c>
      <c r="V1567" s="1">
        <v>2.0</v>
      </c>
      <c r="W1567" s="1">
        <v>1.0</v>
      </c>
      <c r="X1567" s="1">
        <v>1.0</v>
      </c>
      <c r="Y1567" s="1">
        <v>1.0</v>
      </c>
      <c r="Z1567" s="1" t="s">
        <v>93</v>
      </c>
      <c r="AA1567" s="1" t="s">
        <v>8526</v>
      </c>
      <c r="AB1567" s="1">
        <v>125.0</v>
      </c>
      <c r="AC1567" s="1">
        <v>1.0</v>
      </c>
      <c r="AD1567" s="1">
        <v>0.0</v>
      </c>
      <c r="AE1567" s="1">
        <v>9.0</v>
      </c>
      <c r="AF1567" s="1" t="s">
        <v>932</v>
      </c>
      <c r="AG1567" s="1">
        <v>1.0</v>
      </c>
      <c r="AH1567" s="1">
        <v>30.0</v>
      </c>
      <c r="AI1567" s="1">
        <v>60.0</v>
      </c>
      <c r="AJ1567" s="1">
        <v>90.0</v>
      </c>
      <c r="AK1567" s="1">
        <v>365.0</v>
      </c>
      <c r="AL1567" s="1">
        <v>0.0</v>
      </c>
      <c r="AM1567" s="1">
        <v>0.0</v>
      </c>
      <c r="AU1567" s="1">
        <v>1.0</v>
      </c>
      <c r="AV1567" s="1" t="s">
        <v>105</v>
      </c>
      <c r="AW1567" s="1">
        <v>1.0</v>
      </c>
      <c r="AX1567" s="1">
        <v>0.0</v>
      </c>
      <c r="AY1567" s="1">
        <v>1.0</v>
      </c>
      <c r="AZ1567" s="1">
        <v>0.0</v>
      </c>
      <c r="BB1567" s="1">
        <v>-1.0</v>
      </c>
      <c r="BC1567" s="1">
        <v>1.0</v>
      </c>
      <c r="BD1567" s="1">
        <v>-1.0</v>
      </c>
      <c r="BE1567" s="1">
        <v>-1.0</v>
      </c>
      <c r="BF1567" s="1">
        <v>-1.0</v>
      </c>
      <c r="BG1567" s="1">
        <v>-1.0</v>
      </c>
      <c r="BH1567" s="1">
        <v>-1.0</v>
      </c>
      <c r="BI1567" s="1">
        <v>-1.0</v>
      </c>
      <c r="BJ1567" s="1">
        <v>-1.0</v>
      </c>
      <c r="BK1567" s="1">
        <v>-1.0</v>
      </c>
      <c r="BL1567" s="1">
        <v>-1.0</v>
      </c>
      <c r="BM1567" s="1">
        <v>-1.0</v>
      </c>
      <c r="BN1567" s="1">
        <v>-1.0</v>
      </c>
      <c r="BO1567" s="1">
        <v>-1.0</v>
      </c>
      <c r="BP1567" s="1">
        <v>-1.0</v>
      </c>
      <c r="BQ1567" s="1">
        <v>-1.0</v>
      </c>
      <c r="BR1567" s="1">
        <v>-1.0</v>
      </c>
      <c r="BS1567" s="1">
        <v>-1.0</v>
      </c>
      <c r="BT1567" s="1">
        <v>-1.0</v>
      </c>
      <c r="BU1567" s="1">
        <v>1.0</v>
      </c>
      <c r="BV1567" s="1">
        <v>-1.0</v>
      </c>
      <c r="BW1567" s="1">
        <v>-1.0</v>
      </c>
      <c r="BX1567" s="1">
        <v>-1.0</v>
      </c>
      <c r="BY1567" s="1">
        <v>1.0</v>
      </c>
      <c r="BZ1567" s="1">
        <v>-1.0</v>
      </c>
      <c r="CA1567" s="1">
        <v>1.0</v>
      </c>
      <c r="CB1567" s="1">
        <v>-1.0</v>
      </c>
      <c r="CC1567" s="1">
        <v>1.0</v>
      </c>
      <c r="CD1567" s="1">
        <v>52849.0</v>
      </c>
    </row>
    <row r="1568">
      <c r="A1568" s="1">
        <v>2.5158455E7</v>
      </c>
      <c r="B1568" s="1" t="s">
        <v>8527</v>
      </c>
      <c r="C1568" s="1" t="s">
        <v>8528</v>
      </c>
      <c r="D1568" s="1" t="s">
        <v>8529</v>
      </c>
      <c r="E1568" s="1" t="s">
        <v>85</v>
      </c>
      <c r="G1568" s="1" t="s">
        <v>8530</v>
      </c>
      <c r="I1568" s="1">
        <v>4111662.0</v>
      </c>
      <c r="J1568" s="1">
        <v>41223.0</v>
      </c>
      <c r="K1568" s="1" t="s">
        <v>88</v>
      </c>
      <c r="L1568" s="1">
        <v>1.0</v>
      </c>
      <c r="M1568" s="1">
        <v>0.0</v>
      </c>
      <c r="N1568" s="1">
        <v>2.0</v>
      </c>
      <c r="O1568" s="1">
        <v>0.0</v>
      </c>
      <c r="P1568" s="1" t="s">
        <v>123</v>
      </c>
      <c r="Q1568" s="1" t="s">
        <v>450</v>
      </c>
      <c r="R1568" s="1">
        <v>40.67155</v>
      </c>
      <c r="S1568" s="1">
        <v>-73.98373</v>
      </c>
      <c r="T1568" s="1" t="s">
        <v>91</v>
      </c>
      <c r="U1568" s="1" t="s">
        <v>92</v>
      </c>
      <c r="V1568" s="1">
        <v>4.0</v>
      </c>
      <c r="W1568" s="1">
        <v>1.0</v>
      </c>
      <c r="X1568" s="1">
        <v>2.0</v>
      </c>
      <c r="Y1568" s="1">
        <v>2.0</v>
      </c>
      <c r="Z1568" s="1" t="s">
        <v>93</v>
      </c>
      <c r="AA1568" s="1" t="s">
        <v>8531</v>
      </c>
      <c r="AB1568" s="1">
        <v>195.0</v>
      </c>
      <c r="AC1568" s="1">
        <v>1.0</v>
      </c>
      <c r="AD1568" s="1">
        <v>0.0</v>
      </c>
      <c r="AE1568" s="1">
        <v>10.0</v>
      </c>
      <c r="AF1568" s="1" t="s">
        <v>179</v>
      </c>
      <c r="AG1568" s="1">
        <v>1.0</v>
      </c>
      <c r="AH1568" s="1">
        <v>0.0</v>
      </c>
      <c r="AI1568" s="1">
        <v>15.0</v>
      </c>
      <c r="AJ1568" s="1">
        <v>15.0</v>
      </c>
      <c r="AK1568" s="1">
        <v>15.0</v>
      </c>
      <c r="AL1568" s="1">
        <v>4.0</v>
      </c>
      <c r="AM1568" s="1">
        <v>4.0</v>
      </c>
      <c r="AN1568" s="1">
        <v>100.0</v>
      </c>
      <c r="AO1568" s="1">
        <v>10.0</v>
      </c>
      <c r="AP1568" s="1">
        <v>10.0</v>
      </c>
      <c r="AQ1568" s="1">
        <v>10.0</v>
      </c>
      <c r="AR1568" s="1">
        <v>10.0</v>
      </c>
      <c r="AS1568" s="1">
        <v>10.0</v>
      </c>
      <c r="AT1568" s="1">
        <v>10.0</v>
      </c>
      <c r="AU1568" s="1">
        <v>0.0</v>
      </c>
      <c r="AV1568" s="1" t="s">
        <v>96</v>
      </c>
      <c r="AW1568" s="1">
        <v>1.0</v>
      </c>
      <c r="AX1568" s="1">
        <v>1.0</v>
      </c>
      <c r="AY1568" s="1">
        <v>0.0</v>
      </c>
      <c r="AZ1568" s="1">
        <v>0.0</v>
      </c>
      <c r="BA1568" s="1">
        <v>0.34</v>
      </c>
      <c r="BB1568" s="1">
        <v>-1.0</v>
      </c>
      <c r="BC1568" s="1">
        <v>1.0</v>
      </c>
      <c r="BD1568" s="1">
        <v>-1.0</v>
      </c>
      <c r="BE1568" s="1">
        <v>-1.0</v>
      </c>
      <c r="BF1568" s="1">
        <v>-1.0</v>
      </c>
      <c r="BG1568" s="1">
        <v>-1.0</v>
      </c>
      <c r="BH1568" s="1">
        <v>-1.0</v>
      </c>
      <c r="BI1568" s="1">
        <v>-1.0</v>
      </c>
      <c r="BJ1568" s="1">
        <v>-1.0</v>
      </c>
      <c r="BK1568" s="1">
        <v>-1.0</v>
      </c>
      <c r="BL1568" s="1">
        <v>-1.0</v>
      </c>
      <c r="BM1568" s="1">
        <v>1.0</v>
      </c>
      <c r="BN1568" s="1">
        <v>-1.0</v>
      </c>
      <c r="BO1568" s="1">
        <v>-1.0</v>
      </c>
      <c r="BP1568" s="1">
        <v>1.0</v>
      </c>
      <c r="BQ1568" s="1">
        <v>-1.0</v>
      </c>
      <c r="BR1568" s="1">
        <v>-1.0</v>
      </c>
      <c r="BS1568" s="1">
        <v>-1.0</v>
      </c>
      <c r="BT1568" s="1">
        <v>-1.0</v>
      </c>
      <c r="BU1568" s="1">
        <v>1.0</v>
      </c>
      <c r="BV1568" s="1">
        <v>-1.0</v>
      </c>
      <c r="BW1568" s="1">
        <v>-1.0</v>
      </c>
      <c r="BX1568" s="1">
        <v>1.0</v>
      </c>
      <c r="BY1568" s="1">
        <v>-1.0</v>
      </c>
      <c r="BZ1568" s="1">
        <v>-1.0</v>
      </c>
      <c r="CA1568" s="1">
        <v>-1.0</v>
      </c>
      <c r="CB1568" s="1">
        <v>-1.0</v>
      </c>
      <c r="CC1568" s="1">
        <v>-1.0</v>
      </c>
      <c r="CD1568" s="1">
        <v>52907.0</v>
      </c>
    </row>
    <row r="1569">
      <c r="A1569" s="1">
        <v>3.2838331E7</v>
      </c>
      <c r="B1569" s="1" t="s">
        <v>8532</v>
      </c>
      <c r="C1569" s="1" t="s">
        <v>8533</v>
      </c>
      <c r="D1569" s="1" t="s">
        <v>8534</v>
      </c>
      <c r="E1569" s="1" t="s">
        <v>85</v>
      </c>
      <c r="F1569" s="1" t="s">
        <v>8535</v>
      </c>
      <c r="G1569" s="1" t="s">
        <v>8536</v>
      </c>
      <c r="H1569" s="2" t="str">
        <f>- no perfume or cologne applied inside The apartment -  - turn off AC when NOT in use and before you leave -  - do NOT flush tampons, wipes, or any Other items besides toilet paper - no shoes past The Shoe area at The top of The stairs.</f>
        <v>#ERROR!</v>
      </c>
      <c r="I1569" s="1">
        <v>3003330.0</v>
      </c>
      <c r="J1569" s="1">
        <v>41110.0</v>
      </c>
      <c r="K1569" s="1" t="s">
        <v>134</v>
      </c>
      <c r="L1569" s="1">
        <v>1.0</v>
      </c>
      <c r="M1569" s="1">
        <v>0.0</v>
      </c>
      <c r="N1569" s="1">
        <v>3.0</v>
      </c>
      <c r="O1569" s="1">
        <v>1.0</v>
      </c>
      <c r="P1569" s="1" t="s">
        <v>123</v>
      </c>
      <c r="Q1569" s="1" t="s">
        <v>124</v>
      </c>
      <c r="R1569" s="1">
        <v>40.68989</v>
      </c>
      <c r="S1569" s="1">
        <v>-73.94469</v>
      </c>
      <c r="T1569" s="1" t="s">
        <v>91</v>
      </c>
      <c r="U1569" s="1" t="s">
        <v>92</v>
      </c>
      <c r="V1569" s="1">
        <v>4.0</v>
      </c>
      <c r="W1569" s="1">
        <v>1.0</v>
      </c>
      <c r="X1569" s="1">
        <v>2.0</v>
      </c>
      <c r="Y1569" s="1">
        <v>2.0</v>
      </c>
      <c r="Z1569" s="1" t="s">
        <v>93</v>
      </c>
      <c r="AA1569" s="1" t="s">
        <v>8537</v>
      </c>
      <c r="AB1569" s="1">
        <v>95.0</v>
      </c>
      <c r="AC1569" s="1">
        <v>1.0</v>
      </c>
      <c r="AD1569" s="1">
        <v>10.0</v>
      </c>
      <c r="AE1569" s="1">
        <v>2.0</v>
      </c>
      <c r="AF1569" s="1" t="s">
        <v>95</v>
      </c>
      <c r="AG1569" s="1">
        <v>1.0</v>
      </c>
      <c r="AH1569" s="1">
        <v>0.0</v>
      </c>
      <c r="AI1569" s="1">
        <v>0.0</v>
      </c>
      <c r="AJ1569" s="1">
        <v>0.0</v>
      </c>
      <c r="AK1569" s="1">
        <v>0.0</v>
      </c>
      <c r="AL1569" s="1">
        <v>5.0</v>
      </c>
      <c r="AM1569" s="1">
        <v>5.0</v>
      </c>
      <c r="AN1569" s="1">
        <v>100.0</v>
      </c>
      <c r="AO1569" s="1">
        <v>8.0</v>
      </c>
      <c r="AP1569" s="1">
        <v>10.0</v>
      </c>
      <c r="AQ1569" s="1">
        <v>10.0</v>
      </c>
      <c r="AR1569" s="1">
        <v>10.0</v>
      </c>
      <c r="AS1569" s="1">
        <v>9.0</v>
      </c>
      <c r="AT1569" s="1">
        <v>10.0</v>
      </c>
      <c r="AU1569" s="1">
        <v>0.0</v>
      </c>
      <c r="AV1569" s="1" t="s">
        <v>96</v>
      </c>
      <c r="AW1569" s="1">
        <v>3.0</v>
      </c>
      <c r="AX1569" s="1">
        <v>1.0</v>
      </c>
      <c r="AY1569" s="1">
        <v>2.0</v>
      </c>
      <c r="AZ1569" s="1">
        <v>0.0</v>
      </c>
      <c r="BA1569" s="1">
        <v>2.5</v>
      </c>
      <c r="BB1569" s="1">
        <v>-1.0</v>
      </c>
      <c r="BC1569" s="1">
        <v>1.0</v>
      </c>
      <c r="BD1569" s="1">
        <v>-1.0</v>
      </c>
      <c r="BE1569" s="1">
        <v>-1.0</v>
      </c>
      <c r="BF1569" s="1">
        <v>1.0</v>
      </c>
      <c r="BG1569" s="1">
        <v>-1.0</v>
      </c>
      <c r="BH1569" s="1">
        <v>1.0</v>
      </c>
      <c r="BI1569" s="1">
        <v>-1.0</v>
      </c>
      <c r="BJ1569" s="1">
        <v>1.0</v>
      </c>
      <c r="BK1569" s="1">
        <v>1.0</v>
      </c>
      <c r="BL1569" s="1">
        <v>1.0</v>
      </c>
      <c r="BM1569" s="1">
        <v>-1.0</v>
      </c>
      <c r="BN1569" s="1">
        <v>-1.0</v>
      </c>
      <c r="BO1569" s="1">
        <v>-1.0</v>
      </c>
      <c r="BP1569" s="1">
        <v>-1.0</v>
      </c>
      <c r="BQ1569" s="1">
        <v>1.0</v>
      </c>
      <c r="BR1569" s="1">
        <v>-1.0</v>
      </c>
      <c r="BS1569" s="1">
        <v>-1.0</v>
      </c>
      <c r="BT1569" s="1">
        <v>-1.0</v>
      </c>
      <c r="BU1569" s="1">
        <v>1.0</v>
      </c>
      <c r="BV1569" s="1">
        <v>1.0</v>
      </c>
      <c r="BW1569" s="1">
        <v>-1.0</v>
      </c>
      <c r="BX1569" s="1">
        <v>-1.0</v>
      </c>
      <c r="BY1569" s="1">
        <v>-1.0</v>
      </c>
      <c r="BZ1569" s="1">
        <v>1.0</v>
      </c>
      <c r="CA1569" s="1">
        <v>-1.0</v>
      </c>
      <c r="CB1569" s="1">
        <v>-1.0</v>
      </c>
      <c r="CC1569" s="1">
        <v>-1.0</v>
      </c>
      <c r="CD1569" s="1">
        <v>52957.0</v>
      </c>
    </row>
    <row r="1570">
      <c r="A1570" s="1">
        <v>2.1762969E7</v>
      </c>
      <c r="B1570" s="1" t="s">
        <v>8538</v>
      </c>
      <c r="C1570" s="1" t="s">
        <v>8539</v>
      </c>
      <c r="D1570" s="1" t="s">
        <v>8539</v>
      </c>
      <c r="E1570" s="1" t="s">
        <v>85</v>
      </c>
      <c r="I1570" s="1">
        <v>1.58552987E8</v>
      </c>
      <c r="J1570" s="1">
        <v>43052.0</v>
      </c>
      <c r="M1570" s="1">
        <v>0.0</v>
      </c>
      <c r="N1570" s="1">
        <v>1.0</v>
      </c>
      <c r="O1570" s="1">
        <v>0.0</v>
      </c>
      <c r="P1570" s="1" t="s">
        <v>89</v>
      </c>
      <c r="Q1570" s="1" t="s">
        <v>90</v>
      </c>
      <c r="R1570" s="1">
        <v>40.83172</v>
      </c>
      <c r="S1570" s="1">
        <v>-73.9488</v>
      </c>
      <c r="T1570" s="1" t="s">
        <v>91</v>
      </c>
      <c r="U1570" s="1" t="s">
        <v>113</v>
      </c>
      <c r="V1570" s="1">
        <v>4.0</v>
      </c>
      <c r="W1570" s="1">
        <v>1.0</v>
      </c>
      <c r="X1570" s="1">
        <v>1.0</v>
      </c>
      <c r="Y1570" s="1">
        <v>4.0</v>
      </c>
      <c r="Z1570" s="1" t="s">
        <v>93</v>
      </c>
      <c r="AA1570" s="1" t="s">
        <v>8540</v>
      </c>
      <c r="AB1570" s="1">
        <v>80.0</v>
      </c>
      <c r="AC1570" s="1">
        <v>1.0</v>
      </c>
      <c r="AD1570" s="1">
        <v>0.0</v>
      </c>
      <c r="AE1570" s="1">
        <v>1.0</v>
      </c>
      <c r="AF1570" s="1" t="s">
        <v>323</v>
      </c>
      <c r="AG1570" s="1">
        <v>1.0</v>
      </c>
      <c r="AH1570" s="1">
        <v>0.0</v>
      </c>
      <c r="AI1570" s="1">
        <v>0.0</v>
      </c>
      <c r="AJ1570" s="1">
        <v>0.0</v>
      </c>
      <c r="AK1570" s="1">
        <v>0.0</v>
      </c>
      <c r="AL1570" s="1">
        <v>2.0</v>
      </c>
      <c r="AM1570" s="1">
        <v>0.0</v>
      </c>
      <c r="AN1570" s="1">
        <v>100.0</v>
      </c>
      <c r="AO1570" s="1">
        <v>10.0</v>
      </c>
      <c r="AP1570" s="1">
        <v>10.0</v>
      </c>
      <c r="AQ1570" s="1">
        <v>10.0</v>
      </c>
      <c r="AR1570" s="1">
        <v>10.0</v>
      </c>
      <c r="AS1570" s="1">
        <v>9.0</v>
      </c>
      <c r="AT1570" s="1">
        <v>9.0</v>
      </c>
      <c r="AU1570" s="1">
        <v>1.0</v>
      </c>
      <c r="AV1570" s="1" t="s">
        <v>105</v>
      </c>
      <c r="AW1570" s="1">
        <v>1.0</v>
      </c>
      <c r="AX1570" s="1">
        <v>0.0</v>
      </c>
      <c r="AY1570" s="1">
        <v>1.0</v>
      </c>
      <c r="AZ1570" s="1">
        <v>0.0</v>
      </c>
      <c r="BA1570" s="1">
        <v>0.11</v>
      </c>
      <c r="BB1570" s="1">
        <v>-1.0</v>
      </c>
      <c r="BC1570" s="1">
        <v>1.0</v>
      </c>
      <c r="BD1570" s="1">
        <v>-1.0</v>
      </c>
      <c r="BE1570" s="1">
        <v>-1.0</v>
      </c>
      <c r="BF1570" s="1">
        <v>-1.0</v>
      </c>
      <c r="BG1570" s="1">
        <v>-1.0</v>
      </c>
      <c r="BH1570" s="1">
        <v>-1.0</v>
      </c>
      <c r="BI1570" s="1">
        <v>1.0</v>
      </c>
      <c r="BJ1570" s="1">
        <v>1.0</v>
      </c>
      <c r="BK1570" s="1">
        <v>-1.0</v>
      </c>
      <c r="BL1570" s="1">
        <v>-1.0</v>
      </c>
      <c r="BM1570" s="1">
        <v>1.0</v>
      </c>
      <c r="BN1570" s="1">
        <v>1.0</v>
      </c>
      <c r="BO1570" s="1">
        <v>-1.0</v>
      </c>
      <c r="BP1570" s="1">
        <v>1.0</v>
      </c>
      <c r="BQ1570" s="1">
        <v>-1.0</v>
      </c>
      <c r="BR1570" s="1">
        <v>-1.0</v>
      </c>
      <c r="BS1570" s="1">
        <v>-1.0</v>
      </c>
      <c r="BT1570" s="1">
        <v>-1.0</v>
      </c>
      <c r="BU1570" s="1">
        <v>1.0</v>
      </c>
      <c r="BV1570" s="1">
        <v>-1.0</v>
      </c>
      <c r="BW1570" s="1">
        <v>-1.0</v>
      </c>
      <c r="BX1570" s="1">
        <v>-1.0</v>
      </c>
      <c r="BY1570" s="1">
        <v>1.0</v>
      </c>
      <c r="BZ1570" s="1">
        <v>-1.0</v>
      </c>
      <c r="CA1570" s="1">
        <v>-1.0</v>
      </c>
      <c r="CB1570" s="1">
        <v>-1.0</v>
      </c>
      <c r="CC1570" s="1">
        <v>1.0</v>
      </c>
      <c r="CD1570" s="1">
        <v>52981.0</v>
      </c>
    </row>
    <row r="1571">
      <c r="A1571" s="1">
        <v>3.4998614E7</v>
      </c>
      <c r="B1571" s="1" t="s">
        <v>8541</v>
      </c>
      <c r="C1571" s="1" t="s">
        <v>8542</v>
      </c>
      <c r="D1571" s="1" t="s">
        <v>8542</v>
      </c>
      <c r="E1571" s="1" t="s">
        <v>85</v>
      </c>
      <c r="I1571" s="1">
        <v>2.2120042E8</v>
      </c>
      <c r="J1571" s="1">
        <v>43390.0</v>
      </c>
      <c r="K1571" s="1" t="s">
        <v>88</v>
      </c>
      <c r="L1571" s="1">
        <v>0.92</v>
      </c>
      <c r="M1571" s="1">
        <v>0.0</v>
      </c>
      <c r="N1571" s="1">
        <v>20.0</v>
      </c>
      <c r="O1571" s="1">
        <v>0.0</v>
      </c>
      <c r="P1571" s="1" t="s">
        <v>89</v>
      </c>
      <c r="Q1571" s="1" t="s">
        <v>2825</v>
      </c>
      <c r="R1571" s="1">
        <v>40.7444</v>
      </c>
      <c r="S1571" s="1">
        <v>-73.9729699999999</v>
      </c>
      <c r="T1571" s="1" t="s">
        <v>91</v>
      </c>
      <c r="U1571" s="1" t="s">
        <v>92</v>
      </c>
      <c r="V1571" s="1">
        <v>6.0</v>
      </c>
      <c r="W1571" s="1">
        <v>2.0</v>
      </c>
      <c r="X1571" s="1">
        <v>3.0</v>
      </c>
      <c r="Y1571" s="1">
        <v>4.0</v>
      </c>
      <c r="Z1571" s="1" t="s">
        <v>93</v>
      </c>
      <c r="AA1571" s="1" t="s">
        <v>2836</v>
      </c>
      <c r="AB1571" s="1">
        <v>300.0</v>
      </c>
      <c r="AC1571" s="1">
        <v>1.0</v>
      </c>
      <c r="AD1571" s="1">
        <v>0.0</v>
      </c>
      <c r="AE1571" s="1">
        <v>30.0</v>
      </c>
      <c r="AF1571" s="1" t="s">
        <v>95</v>
      </c>
      <c r="AG1571" s="1">
        <v>1.0</v>
      </c>
      <c r="AH1571" s="1">
        <v>0.0</v>
      </c>
      <c r="AI1571" s="1">
        <v>14.0</v>
      </c>
      <c r="AJ1571" s="1">
        <v>44.0</v>
      </c>
      <c r="AK1571" s="1">
        <v>319.0</v>
      </c>
      <c r="AL1571" s="1">
        <v>0.0</v>
      </c>
      <c r="AM1571" s="1">
        <v>0.0</v>
      </c>
      <c r="AU1571" s="1">
        <v>1.0</v>
      </c>
      <c r="AV1571" s="1" t="s">
        <v>105</v>
      </c>
      <c r="AW1571" s="1">
        <v>23.0</v>
      </c>
      <c r="AX1571" s="1">
        <v>23.0</v>
      </c>
      <c r="AY1571" s="1">
        <v>0.0</v>
      </c>
      <c r="AZ1571" s="1">
        <v>0.0</v>
      </c>
      <c r="BB1571" s="1">
        <v>-1.0</v>
      </c>
      <c r="BC1571" s="1">
        <v>1.0</v>
      </c>
      <c r="BD1571" s="1">
        <v>-1.0</v>
      </c>
      <c r="BE1571" s="1">
        <v>-1.0</v>
      </c>
      <c r="BF1571" s="1">
        <v>-1.0</v>
      </c>
      <c r="BG1571" s="1">
        <v>-1.0</v>
      </c>
      <c r="BH1571" s="1">
        <v>-1.0</v>
      </c>
      <c r="BI1571" s="1">
        <v>-1.0</v>
      </c>
      <c r="BJ1571" s="1">
        <v>1.0</v>
      </c>
      <c r="BK1571" s="1">
        <v>-1.0</v>
      </c>
      <c r="BL1571" s="1">
        <v>-1.0</v>
      </c>
      <c r="BM1571" s="1">
        <v>-1.0</v>
      </c>
      <c r="BN1571" s="1">
        <v>1.0</v>
      </c>
      <c r="BO1571" s="1">
        <v>1.0</v>
      </c>
      <c r="BP1571" s="1">
        <v>-1.0</v>
      </c>
      <c r="BQ1571" s="1">
        <v>-1.0</v>
      </c>
      <c r="BR1571" s="1">
        <v>-1.0</v>
      </c>
      <c r="BS1571" s="1">
        <v>-1.0</v>
      </c>
      <c r="BT1571" s="1">
        <v>-1.0</v>
      </c>
      <c r="BU1571" s="1">
        <v>1.0</v>
      </c>
      <c r="BV1571" s="1">
        <v>-1.0</v>
      </c>
      <c r="BW1571" s="1">
        <v>1.0</v>
      </c>
      <c r="BX1571" s="1">
        <v>-1.0</v>
      </c>
      <c r="BY1571" s="1">
        <v>-1.0</v>
      </c>
      <c r="BZ1571" s="1">
        <v>-1.0</v>
      </c>
      <c r="CA1571" s="1">
        <v>-1.0</v>
      </c>
      <c r="CB1571" s="1">
        <v>-1.0</v>
      </c>
      <c r="CC1571" s="1">
        <v>-1.0</v>
      </c>
      <c r="CD1571" s="1">
        <v>52987.0</v>
      </c>
    </row>
    <row r="1572">
      <c r="A1572" s="1">
        <v>3.3999874E7</v>
      </c>
      <c r="B1572" s="1" t="s">
        <v>8543</v>
      </c>
      <c r="C1572" s="1" t="s">
        <v>8544</v>
      </c>
      <c r="D1572" s="1" t="s">
        <v>8545</v>
      </c>
      <c r="E1572" s="1" t="s">
        <v>85</v>
      </c>
      <c r="F1572" s="1" t="s">
        <v>8546</v>
      </c>
      <c r="G1572" s="1" t="s">
        <v>8547</v>
      </c>
      <c r="H1572" s="1" t="s">
        <v>8548</v>
      </c>
      <c r="I1572" s="1">
        <v>3.2167398E7</v>
      </c>
      <c r="J1572" s="1">
        <v>42123.0</v>
      </c>
      <c r="K1572" s="1" t="s">
        <v>88</v>
      </c>
      <c r="L1572" s="1">
        <v>1.0</v>
      </c>
      <c r="M1572" s="1">
        <v>0.0</v>
      </c>
      <c r="N1572" s="1">
        <v>5.0</v>
      </c>
      <c r="O1572" s="1">
        <v>0.0</v>
      </c>
      <c r="P1572" s="1" t="s">
        <v>111</v>
      </c>
      <c r="Q1572" s="1" t="s">
        <v>112</v>
      </c>
      <c r="R1572" s="1">
        <v>40.75894</v>
      </c>
      <c r="S1572" s="1">
        <v>-73.92864</v>
      </c>
      <c r="T1572" s="1" t="s">
        <v>125</v>
      </c>
      <c r="U1572" s="1" t="s">
        <v>113</v>
      </c>
      <c r="V1572" s="1">
        <v>2.0</v>
      </c>
      <c r="W1572" s="1">
        <v>2.0</v>
      </c>
      <c r="X1572" s="1">
        <v>1.0</v>
      </c>
      <c r="Y1572" s="1">
        <v>1.0</v>
      </c>
      <c r="Z1572" s="1" t="s">
        <v>93</v>
      </c>
      <c r="AA1572" s="1" t="s">
        <v>8549</v>
      </c>
      <c r="AB1572" s="1">
        <v>60.0</v>
      </c>
      <c r="AC1572" s="1">
        <v>1.0</v>
      </c>
      <c r="AD1572" s="1">
        <v>20.0</v>
      </c>
      <c r="AE1572" s="1">
        <v>1.0</v>
      </c>
      <c r="AF1572" s="1" t="s">
        <v>407</v>
      </c>
      <c r="AG1572" s="1">
        <v>1.0</v>
      </c>
      <c r="AH1572" s="1">
        <v>20.0</v>
      </c>
      <c r="AI1572" s="1">
        <v>50.0</v>
      </c>
      <c r="AJ1572" s="1">
        <v>80.0</v>
      </c>
      <c r="AK1572" s="1">
        <v>355.0</v>
      </c>
      <c r="AL1572" s="1">
        <v>4.0</v>
      </c>
      <c r="AM1572" s="1">
        <v>4.0</v>
      </c>
      <c r="AN1572" s="1">
        <v>90.0</v>
      </c>
      <c r="AO1572" s="1">
        <v>9.0</v>
      </c>
      <c r="AP1572" s="1">
        <v>10.0</v>
      </c>
      <c r="AQ1572" s="1">
        <v>10.0</v>
      </c>
      <c r="AR1572" s="1">
        <v>10.0</v>
      </c>
      <c r="AS1572" s="1">
        <v>10.0</v>
      </c>
      <c r="AT1572" s="1">
        <v>9.0</v>
      </c>
      <c r="AU1572" s="1">
        <v>0.0</v>
      </c>
      <c r="AV1572" s="1" t="s">
        <v>96</v>
      </c>
      <c r="AW1572" s="1">
        <v>5.0</v>
      </c>
      <c r="AX1572" s="1">
        <v>0.0</v>
      </c>
      <c r="AY1572" s="1">
        <v>5.0</v>
      </c>
      <c r="AZ1572" s="1">
        <v>0.0</v>
      </c>
      <c r="BA1572" s="1">
        <v>1.52</v>
      </c>
      <c r="BB1572" s="1">
        <v>-1.0</v>
      </c>
      <c r="BC1572" s="1">
        <v>1.0</v>
      </c>
      <c r="BD1572" s="1">
        <v>-1.0</v>
      </c>
      <c r="BE1572" s="1">
        <v>-1.0</v>
      </c>
      <c r="BF1572" s="1">
        <v>-1.0</v>
      </c>
      <c r="BG1572" s="1">
        <v>-1.0</v>
      </c>
      <c r="BH1572" s="1">
        <v>1.0</v>
      </c>
      <c r="BI1572" s="1">
        <v>-1.0</v>
      </c>
      <c r="BJ1572" s="1">
        <v>1.0</v>
      </c>
      <c r="BK1572" s="1">
        <v>1.0</v>
      </c>
      <c r="BL1572" s="1">
        <v>-1.0</v>
      </c>
      <c r="BM1572" s="1">
        <v>-1.0</v>
      </c>
      <c r="BN1572" s="1">
        <v>-1.0</v>
      </c>
      <c r="BO1572" s="1">
        <v>-1.0</v>
      </c>
      <c r="BP1572" s="1">
        <v>-1.0</v>
      </c>
      <c r="BQ1572" s="1">
        <v>1.0</v>
      </c>
      <c r="BR1572" s="1">
        <v>-1.0</v>
      </c>
      <c r="BS1572" s="1">
        <v>-1.0</v>
      </c>
      <c r="BT1572" s="1">
        <v>-1.0</v>
      </c>
      <c r="BU1572" s="1">
        <v>1.0</v>
      </c>
      <c r="BV1572" s="1">
        <v>-1.0</v>
      </c>
      <c r="BW1572" s="1">
        <v>1.0</v>
      </c>
      <c r="BX1572" s="1">
        <v>1.0</v>
      </c>
      <c r="BY1572" s="1">
        <v>-1.0</v>
      </c>
      <c r="BZ1572" s="1">
        <v>1.0</v>
      </c>
      <c r="CA1572" s="1">
        <v>-1.0</v>
      </c>
      <c r="CB1572" s="1">
        <v>-1.0</v>
      </c>
      <c r="CC1572" s="1">
        <v>-1.0</v>
      </c>
      <c r="CD1572" s="1">
        <v>53078.0</v>
      </c>
    </row>
    <row r="1573">
      <c r="A1573" s="1">
        <v>3.0710462E7</v>
      </c>
      <c r="B1573" s="1" t="s">
        <v>8550</v>
      </c>
      <c r="C1573" s="1" t="s">
        <v>8551</v>
      </c>
      <c r="D1573" s="1" t="s">
        <v>8551</v>
      </c>
      <c r="E1573" s="1" t="s">
        <v>85</v>
      </c>
      <c r="H1573" s="2" t="str">
        <f>- just keep it how I leave it. - I Prefer no shoes but NOT a Big deal</f>
        <v>#ERROR!</v>
      </c>
      <c r="I1573" s="1">
        <v>6451056.0</v>
      </c>
      <c r="J1573" s="1">
        <v>41412.0</v>
      </c>
      <c r="M1573" s="1">
        <v>0.0</v>
      </c>
      <c r="N1573" s="1">
        <v>1.0</v>
      </c>
      <c r="O1573" s="1">
        <v>1.0</v>
      </c>
      <c r="P1573" s="1" t="s">
        <v>123</v>
      </c>
      <c r="Q1573" s="1" t="s">
        <v>124</v>
      </c>
      <c r="R1573" s="1">
        <v>40.69793</v>
      </c>
      <c r="S1573" s="1">
        <v>-73.93141</v>
      </c>
      <c r="T1573" s="1" t="s">
        <v>91</v>
      </c>
      <c r="U1573" s="1" t="s">
        <v>92</v>
      </c>
      <c r="V1573" s="1">
        <v>3.0</v>
      </c>
      <c r="W1573" s="1">
        <v>1.0</v>
      </c>
      <c r="X1573" s="1">
        <v>1.0</v>
      </c>
      <c r="Y1573" s="1">
        <v>1.0</v>
      </c>
      <c r="Z1573" s="1" t="s">
        <v>93</v>
      </c>
      <c r="AA1573" s="1" t="s">
        <v>8552</v>
      </c>
      <c r="AB1573" s="1">
        <v>93.0</v>
      </c>
      <c r="AC1573" s="1">
        <v>1.0</v>
      </c>
      <c r="AD1573" s="1">
        <v>0.0</v>
      </c>
      <c r="AE1573" s="1">
        <v>3.0</v>
      </c>
      <c r="AF1573" s="1" t="s">
        <v>255</v>
      </c>
      <c r="AG1573" s="1">
        <v>1.0</v>
      </c>
      <c r="AH1573" s="1">
        <v>0.0</v>
      </c>
      <c r="AI1573" s="1">
        <v>0.0</v>
      </c>
      <c r="AJ1573" s="1">
        <v>0.0</v>
      </c>
      <c r="AK1573" s="1">
        <v>0.0</v>
      </c>
      <c r="AL1573" s="1">
        <v>5.0</v>
      </c>
      <c r="AM1573" s="1">
        <v>5.0</v>
      </c>
      <c r="AN1573" s="1">
        <v>96.0</v>
      </c>
      <c r="AO1573" s="1">
        <v>9.0</v>
      </c>
      <c r="AP1573" s="1">
        <v>8.0</v>
      </c>
      <c r="AQ1573" s="1">
        <v>10.0</v>
      </c>
      <c r="AR1573" s="1">
        <v>10.0</v>
      </c>
      <c r="AS1573" s="1">
        <v>10.0</v>
      </c>
      <c r="AT1573" s="1">
        <v>10.0</v>
      </c>
      <c r="AU1573" s="1">
        <v>1.0</v>
      </c>
      <c r="AV1573" s="1" t="s">
        <v>105</v>
      </c>
      <c r="AW1573" s="1">
        <v>1.0</v>
      </c>
      <c r="AX1573" s="1">
        <v>1.0</v>
      </c>
      <c r="AY1573" s="1">
        <v>0.0</v>
      </c>
      <c r="AZ1573" s="1">
        <v>0.0</v>
      </c>
      <c r="BA1573" s="1">
        <v>0.78</v>
      </c>
      <c r="BB1573" s="1">
        <v>-1.0</v>
      </c>
      <c r="BC1573" s="1">
        <v>1.0</v>
      </c>
      <c r="BD1573" s="1">
        <v>-1.0</v>
      </c>
      <c r="BE1573" s="1">
        <v>-1.0</v>
      </c>
      <c r="BF1573" s="1">
        <v>-1.0</v>
      </c>
      <c r="BG1573" s="1">
        <v>-1.0</v>
      </c>
      <c r="BH1573" s="1">
        <v>-1.0</v>
      </c>
      <c r="BI1573" s="1">
        <v>-1.0</v>
      </c>
      <c r="BJ1573" s="1">
        <v>1.0</v>
      </c>
      <c r="BK1573" s="1">
        <v>-1.0</v>
      </c>
      <c r="BL1573" s="1">
        <v>-1.0</v>
      </c>
      <c r="BM1573" s="1">
        <v>-1.0</v>
      </c>
      <c r="BN1573" s="1">
        <v>-1.0</v>
      </c>
      <c r="BO1573" s="1">
        <v>-1.0</v>
      </c>
      <c r="BP1573" s="1">
        <v>-1.0</v>
      </c>
      <c r="BQ1573" s="1">
        <v>-1.0</v>
      </c>
      <c r="BR1573" s="1">
        <v>-1.0</v>
      </c>
      <c r="BS1573" s="1">
        <v>-1.0</v>
      </c>
      <c r="BT1573" s="1">
        <v>-1.0</v>
      </c>
      <c r="BU1573" s="1">
        <v>1.0</v>
      </c>
      <c r="BV1573" s="1">
        <v>-1.0</v>
      </c>
      <c r="BW1573" s="1">
        <v>1.0</v>
      </c>
      <c r="BX1573" s="1">
        <v>-1.0</v>
      </c>
      <c r="BY1573" s="1">
        <v>-1.0</v>
      </c>
      <c r="BZ1573" s="1">
        <v>1.0</v>
      </c>
      <c r="CA1573" s="1">
        <v>-1.0</v>
      </c>
      <c r="CB1573" s="1">
        <v>-1.0</v>
      </c>
      <c r="CC1573" s="1">
        <v>-1.0</v>
      </c>
      <c r="CD1573" s="1">
        <v>53149.0</v>
      </c>
    </row>
    <row r="1574">
      <c r="A1574" s="1">
        <v>4663804.0</v>
      </c>
      <c r="B1574" s="1" t="s">
        <v>8553</v>
      </c>
      <c r="C1574" s="1" t="s">
        <v>8554</v>
      </c>
      <c r="D1574" s="1" t="s">
        <v>8555</v>
      </c>
      <c r="E1574" s="1" t="s">
        <v>85</v>
      </c>
      <c r="F1574" s="1" t="s">
        <v>8556</v>
      </c>
      <c r="G1574" s="1" t="s">
        <v>8557</v>
      </c>
      <c r="H1574" s="1" t="s">
        <v>8558</v>
      </c>
      <c r="I1574" s="1">
        <v>2.4132118E7</v>
      </c>
      <c r="J1574" s="1">
        <v>41968.0</v>
      </c>
      <c r="M1574" s="1">
        <v>0.0</v>
      </c>
      <c r="N1574" s="1">
        <v>1.0</v>
      </c>
      <c r="O1574" s="1">
        <v>1.0</v>
      </c>
      <c r="P1574" s="1" t="s">
        <v>89</v>
      </c>
      <c r="Q1574" s="1" t="s">
        <v>273</v>
      </c>
      <c r="R1574" s="1">
        <v>40.76793</v>
      </c>
      <c r="S1574" s="1">
        <v>-73.98817</v>
      </c>
      <c r="T1574" s="1" t="s">
        <v>91</v>
      </c>
      <c r="U1574" s="1" t="s">
        <v>113</v>
      </c>
      <c r="V1574" s="1">
        <v>2.0</v>
      </c>
      <c r="W1574" s="1">
        <v>1.0</v>
      </c>
      <c r="X1574" s="1">
        <v>1.0</v>
      </c>
      <c r="Y1574" s="1">
        <v>1.0</v>
      </c>
      <c r="Z1574" s="1" t="s">
        <v>93</v>
      </c>
      <c r="AA1574" s="1" t="s">
        <v>8559</v>
      </c>
      <c r="AB1574" s="1">
        <v>79.0</v>
      </c>
      <c r="AC1574" s="1">
        <v>1.0</v>
      </c>
      <c r="AD1574" s="1">
        <v>0.0</v>
      </c>
      <c r="AE1574" s="1">
        <v>7.0</v>
      </c>
      <c r="AF1574" s="1" t="s">
        <v>2527</v>
      </c>
      <c r="AG1574" s="1">
        <v>1.0</v>
      </c>
      <c r="AH1574" s="1">
        <v>0.0</v>
      </c>
      <c r="AI1574" s="1">
        <v>0.0</v>
      </c>
      <c r="AJ1574" s="1">
        <v>0.0</v>
      </c>
      <c r="AK1574" s="1">
        <v>0.0</v>
      </c>
      <c r="AL1574" s="1">
        <v>1.0</v>
      </c>
      <c r="AM1574" s="1">
        <v>0.0</v>
      </c>
      <c r="AN1574" s="1">
        <v>60.0</v>
      </c>
      <c r="AO1574" s="1">
        <v>4.0</v>
      </c>
      <c r="AP1574" s="1">
        <v>6.0</v>
      </c>
      <c r="AQ1574" s="1">
        <v>10.0</v>
      </c>
      <c r="AR1574" s="1">
        <v>10.0</v>
      </c>
      <c r="AS1574" s="1">
        <v>10.0</v>
      </c>
      <c r="AT1574" s="1">
        <v>4.0</v>
      </c>
      <c r="AU1574" s="1">
        <v>0.0</v>
      </c>
      <c r="AV1574" s="1" t="s">
        <v>96</v>
      </c>
      <c r="AW1574" s="1">
        <v>1.0</v>
      </c>
      <c r="AX1574" s="1">
        <v>0.0</v>
      </c>
      <c r="AY1574" s="1">
        <v>1.0</v>
      </c>
      <c r="AZ1574" s="1">
        <v>0.0</v>
      </c>
      <c r="BA1574" s="1">
        <v>0.02</v>
      </c>
      <c r="BB1574" s="1">
        <v>-1.0</v>
      </c>
      <c r="BC1574" s="1">
        <v>1.0</v>
      </c>
      <c r="BD1574" s="1">
        <v>-1.0</v>
      </c>
      <c r="BE1574" s="1">
        <v>-1.0</v>
      </c>
      <c r="BF1574" s="1">
        <v>-1.0</v>
      </c>
      <c r="BG1574" s="1">
        <v>-1.0</v>
      </c>
      <c r="BH1574" s="1">
        <v>-1.0</v>
      </c>
      <c r="BI1574" s="1">
        <v>-1.0</v>
      </c>
      <c r="BJ1574" s="1">
        <v>-1.0</v>
      </c>
      <c r="BK1574" s="1">
        <v>-1.0</v>
      </c>
      <c r="BL1574" s="1">
        <v>-1.0</v>
      </c>
      <c r="BM1574" s="1">
        <v>-1.0</v>
      </c>
      <c r="BN1574" s="1">
        <v>-1.0</v>
      </c>
      <c r="BO1574" s="1">
        <v>-1.0</v>
      </c>
      <c r="BP1574" s="1">
        <v>-1.0</v>
      </c>
      <c r="BQ1574" s="1">
        <v>-1.0</v>
      </c>
      <c r="BR1574" s="1">
        <v>-1.0</v>
      </c>
      <c r="BS1574" s="1">
        <v>-1.0</v>
      </c>
      <c r="BT1574" s="1">
        <v>-1.0</v>
      </c>
      <c r="BU1574" s="1">
        <v>1.0</v>
      </c>
      <c r="BV1574" s="1">
        <v>-1.0</v>
      </c>
      <c r="BW1574" s="1">
        <v>-1.0</v>
      </c>
      <c r="BX1574" s="1">
        <v>-1.0</v>
      </c>
      <c r="BY1574" s="1">
        <v>-1.0</v>
      </c>
      <c r="BZ1574" s="1">
        <v>-1.0</v>
      </c>
      <c r="CA1574" s="1">
        <v>-1.0</v>
      </c>
      <c r="CB1574" s="1">
        <v>-1.0</v>
      </c>
      <c r="CC1574" s="1">
        <v>-1.0</v>
      </c>
      <c r="CD1574" s="1">
        <v>53168.0</v>
      </c>
    </row>
    <row r="1575">
      <c r="A1575" s="1">
        <v>3.1935664E7</v>
      </c>
      <c r="B1575" s="1" t="s">
        <v>8560</v>
      </c>
      <c r="C1575" s="1" t="s">
        <v>8561</v>
      </c>
      <c r="D1575" s="1" t="s">
        <v>8562</v>
      </c>
      <c r="E1575" s="1" t="s">
        <v>85</v>
      </c>
      <c r="F1575" s="1" t="s">
        <v>8563</v>
      </c>
      <c r="G1575" s="1" t="s">
        <v>8564</v>
      </c>
      <c r="H1575" s="1" t="s">
        <v>8565</v>
      </c>
      <c r="I1575" s="1">
        <v>2.19727469E8</v>
      </c>
      <c r="J1575" s="1">
        <v>43382.0</v>
      </c>
      <c r="K1575" s="1" t="s">
        <v>134</v>
      </c>
      <c r="L1575" s="1">
        <v>1.0</v>
      </c>
      <c r="M1575" s="1">
        <v>0.0</v>
      </c>
      <c r="N1575" s="1">
        <v>6.0</v>
      </c>
      <c r="O1575" s="1">
        <v>0.0</v>
      </c>
      <c r="P1575" s="1" t="s">
        <v>123</v>
      </c>
      <c r="Q1575" s="1" t="s">
        <v>157</v>
      </c>
      <c r="R1575" s="1">
        <v>40.67895</v>
      </c>
      <c r="S1575" s="1">
        <v>-73.91077</v>
      </c>
      <c r="T1575" s="1" t="s">
        <v>91</v>
      </c>
      <c r="U1575" s="1" t="s">
        <v>113</v>
      </c>
      <c r="V1575" s="1">
        <v>3.0</v>
      </c>
      <c r="W1575" s="1">
        <v>1.0</v>
      </c>
      <c r="X1575" s="1">
        <v>1.0</v>
      </c>
      <c r="Y1575" s="1">
        <v>1.0</v>
      </c>
      <c r="Z1575" s="1" t="s">
        <v>93</v>
      </c>
      <c r="AA1575" s="1" t="s">
        <v>8566</v>
      </c>
      <c r="AB1575" s="1">
        <v>75.0</v>
      </c>
      <c r="AC1575" s="1">
        <v>2.0</v>
      </c>
      <c r="AD1575" s="1">
        <v>30.0</v>
      </c>
      <c r="AE1575" s="1">
        <v>1.0</v>
      </c>
      <c r="AF1575" s="1" t="s">
        <v>202</v>
      </c>
      <c r="AG1575" s="1">
        <v>1.0</v>
      </c>
      <c r="AH1575" s="1">
        <v>28.0</v>
      </c>
      <c r="AI1575" s="1">
        <v>52.0</v>
      </c>
      <c r="AJ1575" s="1">
        <v>52.0</v>
      </c>
      <c r="AK1575" s="1">
        <v>52.0</v>
      </c>
      <c r="AL1575" s="1">
        <v>15.0</v>
      </c>
      <c r="AM1575" s="1">
        <v>15.0</v>
      </c>
      <c r="AN1575" s="1">
        <v>91.0</v>
      </c>
      <c r="AO1575" s="1">
        <v>9.0</v>
      </c>
      <c r="AP1575" s="1">
        <v>9.0</v>
      </c>
      <c r="AQ1575" s="1">
        <v>10.0</v>
      </c>
      <c r="AR1575" s="1">
        <v>10.0</v>
      </c>
      <c r="AS1575" s="1">
        <v>9.0</v>
      </c>
      <c r="AT1575" s="1">
        <v>9.0</v>
      </c>
      <c r="AU1575" s="1">
        <v>0.0</v>
      </c>
      <c r="AV1575" s="1" t="s">
        <v>96</v>
      </c>
      <c r="AW1575" s="1">
        <v>4.0</v>
      </c>
      <c r="AX1575" s="1">
        <v>0.0</v>
      </c>
      <c r="AY1575" s="1">
        <v>4.0</v>
      </c>
      <c r="AZ1575" s="1">
        <v>0.0</v>
      </c>
      <c r="BA1575" s="1">
        <v>3.06</v>
      </c>
      <c r="BB1575" s="1">
        <v>-1.0</v>
      </c>
      <c r="BC1575" s="1">
        <v>1.0</v>
      </c>
      <c r="BD1575" s="1">
        <v>-1.0</v>
      </c>
      <c r="BE1575" s="1">
        <v>-1.0</v>
      </c>
      <c r="BF1575" s="1">
        <v>-1.0</v>
      </c>
      <c r="BG1575" s="1">
        <v>-1.0</v>
      </c>
      <c r="BH1575" s="1">
        <v>-1.0</v>
      </c>
      <c r="BI1575" s="1">
        <v>-1.0</v>
      </c>
      <c r="BJ1575" s="1">
        <v>1.0</v>
      </c>
      <c r="BK1575" s="1">
        <v>-1.0</v>
      </c>
      <c r="BL1575" s="1">
        <v>-1.0</v>
      </c>
      <c r="BM1575" s="1">
        <v>-1.0</v>
      </c>
      <c r="BN1575" s="1">
        <v>-1.0</v>
      </c>
      <c r="BO1575" s="1">
        <v>-1.0</v>
      </c>
      <c r="BP1575" s="1">
        <v>-1.0</v>
      </c>
      <c r="BQ1575" s="1">
        <v>1.0</v>
      </c>
      <c r="BR1575" s="1">
        <v>-1.0</v>
      </c>
      <c r="BS1575" s="1">
        <v>-1.0</v>
      </c>
      <c r="BT1575" s="1">
        <v>-1.0</v>
      </c>
      <c r="BU1575" s="1">
        <v>1.0</v>
      </c>
      <c r="BV1575" s="1">
        <v>-1.0</v>
      </c>
      <c r="BW1575" s="1">
        <v>-1.0</v>
      </c>
      <c r="BX1575" s="1">
        <v>-1.0</v>
      </c>
      <c r="BY1575" s="1">
        <v>-1.0</v>
      </c>
      <c r="BZ1575" s="1">
        <v>1.0</v>
      </c>
      <c r="CA1575" s="1">
        <v>-1.0</v>
      </c>
      <c r="CB1575" s="1">
        <v>-1.0</v>
      </c>
      <c r="CC1575" s="1">
        <v>-1.0</v>
      </c>
      <c r="CD1575" s="1">
        <v>53179.0</v>
      </c>
    </row>
    <row r="1576">
      <c r="A1576" s="1">
        <v>1891274.0</v>
      </c>
      <c r="B1576" s="1" t="s">
        <v>8567</v>
      </c>
      <c r="C1576" s="1" t="s">
        <v>8568</v>
      </c>
      <c r="D1576" s="1" t="s">
        <v>8569</v>
      </c>
      <c r="E1576" s="1" t="s">
        <v>85</v>
      </c>
      <c r="F1576" s="1" t="s">
        <v>8570</v>
      </c>
      <c r="G1576" s="1" t="s">
        <v>8571</v>
      </c>
      <c r="H1576" s="1" t="s">
        <v>8572</v>
      </c>
      <c r="I1576" s="1">
        <v>9832158.0</v>
      </c>
      <c r="J1576" s="1">
        <v>41583.0</v>
      </c>
      <c r="M1576" s="1">
        <v>0.0</v>
      </c>
      <c r="N1576" s="1">
        <v>1.0</v>
      </c>
      <c r="O1576" s="1">
        <v>1.0</v>
      </c>
      <c r="P1576" s="1" t="s">
        <v>123</v>
      </c>
      <c r="Q1576" s="1" t="s">
        <v>321</v>
      </c>
      <c r="R1576" s="1">
        <v>40.68442</v>
      </c>
      <c r="S1576" s="1">
        <v>-73.95639</v>
      </c>
      <c r="T1576" s="1" t="s">
        <v>91</v>
      </c>
      <c r="U1576" s="1" t="s">
        <v>113</v>
      </c>
      <c r="V1576" s="1">
        <v>2.0</v>
      </c>
      <c r="W1576" s="1">
        <v>1.0</v>
      </c>
      <c r="X1576" s="1">
        <v>1.0</v>
      </c>
      <c r="Y1576" s="1">
        <v>1.0</v>
      </c>
      <c r="Z1576" s="1" t="s">
        <v>93</v>
      </c>
      <c r="AA1576" s="1" t="s">
        <v>8573</v>
      </c>
      <c r="AB1576" s="1">
        <v>50.0</v>
      </c>
      <c r="AC1576" s="1">
        <v>1.0</v>
      </c>
      <c r="AD1576" s="1">
        <v>25.0</v>
      </c>
      <c r="AE1576" s="1">
        <v>2.0</v>
      </c>
      <c r="AF1576" s="1" t="s">
        <v>692</v>
      </c>
      <c r="AG1576" s="1">
        <v>1.0</v>
      </c>
      <c r="AH1576" s="1">
        <v>0.0</v>
      </c>
      <c r="AI1576" s="1">
        <v>0.0</v>
      </c>
      <c r="AJ1576" s="1">
        <v>0.0</v>
      </c>
      <c r="AK1576" s="1">
        <v>0.0</v>
      </c>
      <c r="AL1576" s="1">
        <v>6.0</v>
      </c>
      <c r="AM1576" s="1">
        <v>0.0</v>
      </c>
      <c r="AN1576" s="1">
        <v>93.0</v>
      </c>
      <c r="AO1576" s="1">
        <v>10.0</v>
      </c>
      <c r="AP1576" s="1">
        <v>8.0</v>
      </c>
      <c r="AQ1576" s="1">
        <v>9.0</v>
      </c>
      <c r="AR1576" s="1">
        <v>10.0</v>
      </c>
      <c r="AS1576" s="1">
        <v>9.0</v>
      </c>
      <c r="AT1576" s="1">
        <v>9.0</v>
      </c>
      <c r="AU1576" s="1">
        <v>0.0</v>
      </c>
      <c r="AV1576" s="1" t="s">
        <v>117</v>
      </c>
      <c r="AW1576" s="1">
        <v>1.0</v>
      </c>
      <c r="AX1576" s="1">
        <v>0.0</v>
      </c>
      <c r="AY1576" s="1">
        <v>1.0</v>
      </c>
      <c r="AZ1576" s="1">
        <v>0.0</v>
      </c>
      <c r="BA1576" s="1">
        <v>0.12</v>
      </c>
      <c r="BB1576" s="1">
        <v>-1.0</v>
      </c>
      <c r="BC1576" s="1">
        <v>1.0</v>
      </c>
      <c r="BD1576" s="1">
        <v>-1.0</v>
      </c>
      <c r="BE1576" s="1">
        <v>-1.0</v>
      </c>
      <c r="BF1576" s="1">
        <v>-1.0</v>
      </c>
      <c r="BG1576" s="1">
        <v>-1.0</v>
      </c>
      <c r="BH1576" s="1">
        <v>1.0</v>
      </c>
      <c r="BI1576" s="1">
        <v>-1.0</v>
      </c>
      <c r="BJ1576" s="1">
        <v>1.0</v>
      </c>
      <c r="BK1576" s="1">
        <v>-1.0</v>
      </c>
      <c r="BL1576" s="1">
        <v>-1.0</v>
      </c>
      <c r="BM1576" s="1">
        <v>-1.0</v>
      </c>
      <c r="BN1576" s="1">
        <v>-1.0</v>
      </c>
      <c r="BO1576" s="1">
        <v>-1.0</v>
      </c>
      <c r="BP1576" s="1">
        <v>-1.0</v>
      </c>
      <c r="BQ1576" s="1">
        <v>-1.0</v>
      </c>
      <c r="BR1576" s="1">
        <v>-1.0</v>
      </c>
      <c r="BS1576" s="1">
        <v>-1.0</v>
      </c>
      <c r="BT1576" s="1">
        <v>-1.0</v>
      </c>
      <c r="BU1576" s="1">
        <v>-1.0</v>
      </c>
      <c r="BV1576" s="1">
        <v>-1.0</v>
      </c>
      <c r="BW1576" s="1">
        <v>-1.0</v>
      </c>
      <c r="BX1576" s="1">
        <v>-1.0</v>
      </c>
      <c r="BY1576" s="1">
        <v>-1.0</v>
      </c>
      <c r="BZ1576" s="1">
        <v>-1.0</v>
      </c>
      <c r="CA1576" s="1">
        <v>-1.0</v>
      </c>
      <c r="CB1576" s="1">
        <v>-1.0</v>
      </c>
      <c r="CC1576" s="1">
        <v>-1.0</v>
      </c>
      <c r="CD1576" s="1">
        <v>53247.0</v>
      </c>
    </row>
    <row r="1577">
      <c r="A1577" s="1">
        <v>424930.0</v>
      </c>
      <c r="B1577" s="1" t="s">
        <v>8574</v>
      </c>
      <c r="C1577" s="1" t="s">
        <v>8575</v>
      </c>
      <c r="D1577" s="1" t="s">
        <v>8576</v>
      </c>
      <c r="E1577" s="1" t="s">
        <v>85</v>
      </c>
      <c r="F1577" s="1" t="s">
        <v>8577</v>
      </c>
      <c r="G1577" s="1" t="s">
        <v>8578</v>
      </c>
      <c r="H1577" s="1" t="s">
        <v>8579</v>
      </c>
      <c r="I1577" s="1">
        <v>905122.0</v>
      </c>
      <c r="J1577" s="1">
        <v>40756.0</v>
      </c>
      <c r="K1577" s="1" t="s">
        <v>134</v>
      </c>
      <c r="L1577" s="1">
        <v>1.0</v>
      </c>
      <c r="M1577" s="1">
        <v>1.0</v>
      </c>
      <c r="N1577" s="1">
        <v>4.0</v>
      </c>
      <c r="O1577" s="1">
        <v>1.0</v>
      </c>
      <c r="P1577" s="1" t="s">
        <v>123</v>
      </c>
      <c r="Q1577" s="1" t="s">
        <v>698</v>
      </c>
      <c r="R1577" s="1">
        <v>40.6764</v>
      </c>
      <c r="S1577" s="1">
        <v>-73.96218</v>
      </c>
      <c r="T1577" s="1" t="s">
        <v>144</v>
      </c>
      <c r="U1577" s="1" t="s">
        <v>92</v>
      </c>
      <c r="V1577" s="1">
        <v>5.0</v>
      </c>
      <c r="W1577" s="1">
        <v>1.5</v>
      </c>
      <c r="X1577" s="1">
        <v>2.0</v>
      </c>
      <c r="Y1577" s="1">
        <v>1.0</v>
      </c>
      <c r="Z1577" s="1" t="s">
        <v>114</v>
      </c>
      <c r="AA1577" s="1" t="s">
        <v>8580</v>
      </c>
      <c r="AB1577" s="1">
        <v>130.0</v>
      </c>
      <c r="AC1577" s="1">
        <v>4.0</v>
      </c>
      <c r="AD1577" s="1">
        <v>25.0</v>
      </c>
      <c r="AE1577" s="1">
        <v>28.0</v>
      </c>
      <c r="AF1577" s="1" t="s">
        <v>255</v>
      </c>
      <c r="AG1577" s="1">
        <v>1.0</v>
      </c>
      <c r="AH1577" s="1">
        <v>0.0</v>
      </c>
      <c r="AI1577" s="1">
        <v>0.0</v>
      </c>
      <c r="AJ1577" s="1">
        <v>0.0</v>
      </c>
      <c r="AK1577" s="1">
        <v>196.0</v>
      </c>
      <c r="AL1577" s="1">
        <v>5.0</v>
      </c>
      <c r="AM1577" s="1">
        <v>0.0</v>
      </c>
      <c r="AN1577" s="1">
        <v>100.0</v>
      </c>
      <c r="AO1577" s="1">
        <v>10.0</v>
      </c>
      <c r="AP1577" s="1">
        <v>10.0</v>
      </c>
      <c r="AQ1577" s="1">
        <v>10.0</v>
      </c>
      <c r="AR1577" s="1">
        <v>10.0</v>
      </c>
      <c r="AS1577" s="1">
        <v>9.0</v>
      </c>
      <c r="AT1577" s="1">
        <v>10.0</v>
      </c>
      <c r="AU1577" s="1">
        <v>0.0</v>
      </c>
      <c r="AV1577" s="1" t="s">
        <v>96</v>
      </c>
      <c r="AW1577" s="1">
        <v>1.0</v>
      </c>
      <c r="AX1577" s="1">
        <v>1.0</v>
      </c>
      <c r="AY1577" s="1">
        <v>0.0</v>
      </c>
      <c r="AZ1577" s="1">
        <v>0.0</v>
      </c>
      <c r="BA1577" s="1">
        <v>0.06</v>
      </c>
      <c r="BB1577" s="1">
        <v>-1.0</v>
      </c>
      <c r="BC1577" s="1">
        <v>1.0</v>
      </c>
      <c r="BD1577" s="1">
        <v>-1.0</v>
      </c>
      <c r="BE1577" s="1">
        <v>1.0</v>
      </c>
      <c r="BF1577" s="1">
        <v>-1.0</v>
      </c>
      <c r="BG1577" s="1">
        <v>-1.0</v>
      </c>
      <c r="BH1577" s="1">
        <v>1.0</v>
      </c>
      <c r="BI1577" s="1">
        <v>-1.0</v>
      </c>
      <c r="BJ1577" s="1">
        <v>1.0</v>
      </c>
      <c r="BK1577" s="1">
        <v>1.0</v>
      </c>
      <c r="BL1577" s="1">
        <v>1.0</v>
      </c>
      <c r="BM1577" s="1">
        <v>1.0</v>
      </c>
      <c r="BN1577" s="1">
        <v>1.0</v>
      </c>
      <c r="BO1577" s="1">
        <v>-1.0</v>
      </c>
      <c r="BP1577" s="1">
        <v>1.0</v>
      </c>
      <c r="BQ1577" s="1">
        <v>-1.0</v>
      </c>
      <c r="BR1577" s="1">
        <v>-1.0</v>
      </c>
      <c r="BS1577" s="1">
        <v>-1.0</v>
      </c>
      <c r="BT1577" s="1">
        <v>-1.0</v>
      </c>
      <c r="BU1577" s="1">
        <v>1.0</v>
      </c>
      <c r="BV1577" s="1">
        <v>-1.0</v>
      </c>
      <c r="BW1577" s="1">
        <v>-1.0</v>
      </c>
      <c r="BX1577" s="1">
        <v>-1.0</v>
      </c>
      <c r="BY1577" s="1">
        <v>-1.0</v>
      </c>
      <c r="BZ1577" s="1">
        <v>-1.0</v>
      </c>
      <c r="CA1577" s="1">
        <v>-1.0</v>
      </c>
      <c r="CB1577" s="1">
        <v>1.0</v>
      </c>
      <c r="CC1577" s="1">
        <v>-1.0</v>
      </c>
      <c r="CD1577" s="1">
        <v>53249.0</v>
      </c>
    </row>
    <row r="1578">
      <c r="A1578" s="1">
        <v>2.3631575E7</v>
      </c>
      <c r="B1578" s="1" t="s">
        <v>8581</v>
      </c>
      <c r="C1578" s="1" t="s">
        <v>8582</v>
      </c>
      <c r="D1578" s="1" t="s">
        <v>8583</v>
      </c>
      <c r="E1578" s="1" t="s">
        <v>85</v>
      </c>
      <c r="H1578" s="1" t="s">
        <v>8584</v>
      </c>
      <c r="I1578" s="1">
        <v>2515199.0</v>
      </c>
      <c r="J1578" s="1">
        <v>41060.0</v>
      </c>
      <c r="M1578" s="1">
        <v>0.0</v>
      </c>
      <c r="N1578" s="1">
        <v>1.0</v>
      </c>
      <c r="O1578" s="1">
        <v>1.0</v>
      </c>
      <c r="P1578" s="1" t="s">
        <v>123</v>
      </c>
      <c r="Q1578" s="1" t="s">
        <v>308</v>
      </c>
      <c r="R1578" s="1">
        <v>40.65232</v>
      </c>
      <c r="S1578" s="1">
        <v>-73.96208</v>
      </c>
      <c r="T1578" s="1" t="s">
        <v>91</v>
      </c>
      <c r="U1578" s="1" t="s">
        <v>113</v>
      </c>
      <c r="V1578" s="1">
        <v>2.0</v>
      </c>
      <c r="W1578" s="1">
        <v>1.0</v>
      </c>
      <c r="X1578" s="1">
        <v>1.0</v>
      </c>
      <c r="Y1578" s="1">
        <v>1.0</v>
      </c>
      <c r="Z1578" s="1" t="s">
        <v>93</v>
      </c>
      <c r="AA1578" s="1" t="s">
        <v>8585</v>
      </c>
      <c r="AB1578" s="1">
        <v>36.0</v>
      </c>
      <c r="AC1578" s="1">
        <v>1.0</v>
      </c>
      <c r="AD1578" s="1">
        <v>0.0</v>
      </c>
      <c r="AE1578" s="1">
        <v>2.0</v>
      </c>
      <c r="AF1578" s="1" t="s">
        <v>549</v>
      </c>
      <c r="AG1578" s="1">
        <v>1.0</v>
      </c>
      <c r="AH1578" s="1">
        <v>0.0</v>
      </c>
      <c r="AI1578" s="1">
        <v>0.0</v>
      </c>
      <c r="AJ1578" s="1">
        <v>0.0</v>
      </c>
      <c r="AK1578" s="1">
        <v>0.0</v>
      </c>
      <c r="AL1578" s="1">
        <v>11.0</v>
      </c>
      <c r="AM1578" s="1">
        <v>0.0</v>
      </c>
      <c r="AN1578" s="1">
        <v>91.0</v>
      </c>
      <c r="AO1578" s="1">
        <v>9.0</v>
      </c>
      <c r="AP1578" s="1">
        <v>9.0</v>
      </c>
      <c r="AQ1578" s="1">
        <v>9.0</v>
      </c>
      <c r="AR1578" s="1">
        <v>9.0</v>
      </c>
      <c r="AS1578" s="1">
        <v>10.0</v>
      </c>
      <c r="AT1578" s="1">
        <v>9.0</v>
      </c>
      <c r="AU1578" s="1">
        <v>0.0</v>
      </c>
      <c r="AV1578" s="1" t="s">
        <v>117</v>
      </c>
      <c r="AW1578" s="1">
        <v>1.0</v>
      </c>
      <c r="AX1578" s="1">
        <v>0.0</v>
      </c>
      <c r="AY1578" s="1">
        <v>1.0</v>
      </c>
      <c r="AZ1578" s="1">
        <v>0.0</v>
      </c>
      <c r="BA1578" s="1">
        <v>0.68</v>
      </c>
      <c r="BB1578" s="1">
        <v>-1.0</v>
      </c>
      <c r="BC1578" s="1">
        <v>1.0</v>
      </c>
      <c r="BD1578" s="1">
        <v>-1.0</v>
      </c>
      <c r="BE1578" s="1">
        <v>-1.0</v>
      </c>
      <c r="BF1578" s="1">
        <v>-1.0</v>
      </c>
      <c r="BG1578" s="1">
        <v>-1.0</v>
      </c>
      <c r="BH1578" s="1">
        <v>-1.0</v>
      </c>
      <c r="BI1578" s="1">
        <v>-1.0</v>
      </c>
      <c r="BJ1578" s="1">
        <v>1.0</v>
      </c>
      <c r="BK1578" s="1">
        <v>-1.0</v>
      </c>
      <c r="BL1578" s="1">
        <v>-1.0</v>
      </c>
      <c r="BM1578" s="1">
        <v>-1.0</v>
      </c>
      <c r="BN1578" s="1">
        <v>-1.0</v>
      </c>
      <c r="BO1578" s="1">
        <v>-1.0</v>
      </c>
      <c r="BP1578" s="1">
        <v>1.0</v>
      </c>
      <c r="BQ1578" s="1">
        <v>-1.0</v>
      </c>
      <c r="BR1578" s="1">
        <v>-1.0</v>
      </c>
      <c r="BS1578" s="1">
        <v>-1.0</v>
      </c>
      <c r="BT1578" s="1">
        <v>-1.0</v>
      </c>
      <c r="BU1578" s="1">
        <v>1.0</v>
      </c>
      <c r="BV1578" s="1">
        <v>-1.0</v>
      </c>
      <c r="BW1578" s="1">
        <v>-1.0</v>
      </c>
      <c r="BX1578" s="1">
        <v>-1.0</v>
      </c>
      <c r="BY1578" s="1">
        <v>-1.0</v>
      </c>
      <c r="BZ1578" s="1">
        <v>-1.0</v>
      </c>
      <c r="CA1578" s="1">
        <v>-1.0</v>
      </c>
      <c r="CB1578" s="1">
        <v>-1.0</v>
      </c>
      <c r="CC1578" s="1">
        <v>-1.0</v>
      </c>
      <c r="CD1578" s="1">
        <v>53250.0</v>
      </c>
    </row>
    <row r="1579">
      <c r="A1579" s="1">
        <v>2.84855E7</v>
      </c>
      <c r="B1579" s="1" t="s">
        <v>8586</v>
      </c>
      <c r="C1579" s="1" t="s">
        <v>8587</v>
      </c>
      <c r="D1579" s="1" t="s">
        <v>8588</v>
      </c>
      <c r="E1579" s="1" t="s">
        <v>85</v>
      </c>
      <c r="H1579" s="2" t="str">
        <f>-no parties or events -no unauthorized guest that are NOT listed on your reservation -no SMOKING -no stove or oven cooking.  Only microwave usage is available. -do NOT leave lights or appliances on when you leave apartment -please return apt in The same condition that you found it.</f>
        <v>#ERROR!</v>
      </c>
      <c r="I1579" s="1">
        <v>7.3538984E7</v>
      </c>
      <c r="J1579" s="1">
        <v>42513.0</v>
      </c>
      <c r="M1579" s="1">
        <v>0.0</v>
      </c>
      <c r="N1579" s="1">
        <v>1.0</v>
      </c>
      <c r="O1579" s="1">
        <v>0.0</v>
      </c>
      <c r="P1579" s="1" t="s">
        <v>123</v>
      </c>
      <c r="Q1579" s="1" t="s">
        <v>157</v>
      </c>
      <c r="R1579" s="1">
        <v>40.68618</v>
      </c>
      <c r="S1579" s="1">
        <v>-73.94367</v>
      </c>
      <c r="T1579" s="1" t="s">
        <v>91</v>
      </c>
      <c r="U1579" s="1" t="s">
        <v>92</v>
      </c>
      <c r="V1579" s="1">
        <v>3.0</v>
      </c>
      <c r="W1579" s="1">
        <v>1.0</v>
      </c>
      <c r="X1579" s="1">
        <v>1.0</v>
      </c>
      <c r="Y1579" s="1">
        <v>1.0</v>
      </c>
      <c r="Z1579" s="1" t="s">
        <v>93</v>
      </c>
      <c r="AA1579" s="1" t="s">
        <v>8589</v>
      </c>
      <c r="AB1579" s="1">
        <v>155.0</v>
      </c>
      <c r="AC1579" s="1">
        <v>1.0</v>
      </c>
      <c r="AD1579" s="1">
        <v>25.0</v>
      </c>
      <c r="AE1579" s="1">
        <v>2.0</v>
      </c>
      <c r="AF1579" s="1" t="s">
        <v>170</v>
      </c>
      <c r="AG1579" s="1">
        <v>1.0</v>
      </c>
      <c r="AH1579" s="1">
        <v>0.0</v>
      </c>
      <c r="AI1579" s="1">
        <v>0.0</v>
      </c>
      <c r="AJ1579" s="1">
        <v>0.0</v>
      </c>
      <c r="AK1579" s="1">
        <v>0.0</v>
      </c>
      <c r="AL1579" s="1">
        <v>12.0</v>
      </c>
      <c r="AM1579" s="1">
        <v>12.0</v>
      </c>
      <c r="AN1579" s="1">
        <v>92.0</v>
      </c>
      <c r="AO1579" s="1">
        <v>9.0</v>
      </c>
      <c r="AP1579" s="1">
        <v>10.0</v>
      </c>
      <c r="AQ1579" s="1">
        <v>10.0</v>
      </c>
      <c r="AR1579" s="1">
        <v>10.0</v>
      </c>
      <c r="AS1579" s="1">
        <v>10.0</v>
      </c>
      <c r="AT1579" s="1">
        <v>9.0</v>
      </c>
      <c r="AU1579" s="1">
        <v>1.0</v>
      </c>
      <c r="AV1579" s="1" t="s">
        <v>105</v>
      </c>
      <c r="AW1579" s="1">
        <v>1.0</v>
      </c>
      <c r="AX1579" s="1">
        <v>1.0</v>
      </c>
      <c r="AY1579" s="1">
        <v>0.0</v>
      </c>
      <c r="AZ1579" s="1">
        <v>0.0</v>
      </c>
      <c r="BA1579" s="1">
        <v>1.25</v>
      </c>
      <c r="BB1579" s="1">
        <v>-1.0</v>
      </c>
      <c r="BC1579" s="1">
        <v>1.0</v>
      </c>
      <c r="BD1579" s="1">
        <v>-1.0</v>
      </c>
      <c r="BE1579" s="1">
        <v>-1.0</v>
      </c>
      <c r="BF1579" s="1">
        <v>-1.0</v>
      </c>
      <c r="BG1579" s="1">
        <v>-1.0</v>
      </c>
      <c r="BH1579" s="1">
        <v>-1.0</v>
      </c>
      <c r="BI1579" s="1">
        <v>-1.0</v>
      </c>
      <c r="BJ1579" s="1">
        <v>1.0</v>
      </c>
      <c r="BK1579" s="1">
        <v>-1.0</v>
      </c>
      <c r="BL1579" s="1">
        <v>-1.0</v>
      </c>
      <c r="BM1579" s="1">
        <v>-1.0</v>
      </c>
      <c r="BN1579" s="1">
        <v>-1.0</v>
      </c>
      <c r="BO1579" s="1">
        <v>-1.0</v>
      </c>
      <c r="BP1579" s="1">
        <v>-1.0</v>
      </c>
      <c r="BQ1579" s="1">
        <v>-1.0</v>
      </c>
      <c r="BR1579" s="1">
        <v>-1.0</v>
      </c>
      <c r="BS1579" s="1">
        <v>1.0</v>
      </c>
      <c r="BT1579" s="1">
        <v>-1.0</v>
      </c>
      <c r="BU1579" s="1">
        <v>1.0</v>
      </c>
      <c r="BV1579" s="1">
        <v>-1.0</v>
      </c>
      <c r="BW1579" s="1">
        <v>-1.0</v>
      </c>
      <c r="BX1579" s="1">
        <v>1.0</v>
      </c>
      <c r="BY1579" s="1">
        <v>-1.0</v>
      </c>
      <c r="BZ1579" s="1">
        <v>-1.0</v>
      </c>
      <c r="CA1579" s="1">
        <v>-1.0</v>
      </c>
      <c r="CB1579" s="1">
        <v>-1.0</v>
      </c>
      <c r="CC1579" s="1">
        <v>-1.0</v>
      </c>
      <c r="CD1579" s="1">
        <v>53304.0</v>
      </c>
    </row>
    <row r="1580">
      <c r="A1580" s="1">
        <v>1.0447691E7</v>
      </c>
      <c r="B1580" s="1" t="s">
        <v>8590</v>
      </c>
      <c r="C1580" s="1" t="s">
        <v>8591</v>
      </c>
      <c r="D1580" s="1" t="s">
        <v>8592</v>
      </c>
      <c r="E1580" s="1" t="s">
        <v>85</v>
      </c>
      <c r="F1580" s="1" t="s">
        <v>8593</v>
      </c>
      <c r="G1580" s="1" t="s">
        <v>8594</v>
      </c>
      <c r="H1580" s="1" t="s">
        <v>8595</v>
      </c>
      <c r="I1580" s="1">
        <v>183151.0</v>
      </c>
      <c r="J1580" s="1">
        <v>40387.0</v>
      </c>
      <c r="M1580" s="1">
        <v>0.0</v>
      </c>
      <c r="N1580" s="1">
        <v>1.0</v>
      </c>
      <c r="O1580" s="1">
        <v>1.0</v>
      </c>
      <c r="P1580" s="1" t="s">
        <v>89</v>
      </c>
      <c r="Q1580" s="1" t="s">
        <v>90</v>
      </c>
      <c r="R1580" s="1">
        <v>40.71578</v>
      </c>
      <c r="S1580" s="1">
        <v>-73.98201</v>
      </c>
      <c r="T1580" s="1" t="s">
        <v>91</v>
      </c>
      <c r="U1580" s="1" t="s">
        <v>113</v>
      </c>
      <c r="V1580" s="1">
        <v>2.0</v>
      </c>
      <c r="W1580" s="1">
        <v>1.0</v>
      </c>
      <c r="X1580" s="1">
        <v>1.0</v>
      </c>
      <c r="Y1580" s="1">
        <v>1.0</v>
      </c>
      <c r="Z1580" s="1" t="s">
        <v>93</v>
      </c>
      <c r="AA1580" s="1" t="s">
        <v>8596</v>
      </c>
      <c r="AB1580" s="1">
        <v>47.0</v>
      </c>
      <c r="AC1580" s="1">
        <v>1.0</v>
      </c>
      <c r="AD1580" s="1">
        <v>0.0</v>
      </c>
      <c r="AE1580" s="1">
        <v>1.0</v>
      </c>
      <c r="AF1580" s="1" t="s">
        <v>1192</v>
      </c>
      <c r="AG1580" s="1">
        <v>1.0</v>
      </c>
      <c r="AH1580" s="1">
        <v>0.0</v>
      </c>
      <c r="AI1580" s="1">
        <v>0.0</v>
      </c>
      <c r="AJ1580" s="1">
        <v>0.0</v>
      </c>
      <c r="AK1580" s="1">
        <v>0.0</v>
      </c>
      <c r="AL1580" s="1">
        <v>0.0</v>
      </c>
      <c r="AM1580" s="1">
        <v>0.0</v>
      </c>
      <c r="AU1580" s="1">
        <v>0.0</v>
      </c>
      <c r="AV1580" s="1" t="s">
        <v>105</v>
      </c>
      <c r="AW1580" s="1">
        <v>1.0</v>
      </c>
      <c r="AX1580" s="1">
        <v>0.0</v>
      </c>
      <c r="AY1580" s="1">
        <v>1.0</v>
      </c>
      <c r="AZ1580" s="1">
        <v>0.0</v>
      </c>
      <c r="BB1580" s="1">
        <v>-1.0</v>
      </c>
      <c r="BC1580" s="1">
        <v>1.0</v>
      </c>
      <c r="BD1580" s="1">
        <v>-1.0</v>
      </c>
      <c r="BE1580" s="1">
        <v>-1.0</v>
      </c>
      <c r="BF1580" s="1">
        <v>-1.0</v>
      </c>
      <c r="BG1580" s="1">
        <v>-1.0</v>
      </c>
      <c r="BH1580" s="1">
        <v>-1.0</v>
      </c>
      <c r="BI1580" s="1">
        <v>-1.0</v>
      </c>
      <c r="BJ1580" s="1">
        <v>1.0</v>
      </c>
      <c r="BK1580" s="1">
        <v>-1.0</v>
      </c>
      <c r="BL1580" s="1">
        <v>-1.0</v>
      </c>
      <c r="BM1580" s="1">
        <v>-1.0</v>
      </c>
      <c r="BN1580" s="1">
        <v>-1.0</v>
      </c>
      <c r="BO1580" s="1">
        <v>-1.0</v>
      </c>
      <c r="BP1580" s="1">
        <v>-1.0</v>
      </c>
      <c r="BQ1580" s="1">
        <v>-1.0</v>
      </c>
      <c r="BR1580" s="1">
        <v>-1.0</v>
      </c>
      <c r="BS1580" s="1">
        <v>-1.0</v>
      </c>
      <c r="BT1580" s="1">
        <v>-1.0</v>
      </c>
      <c r="BU1580" s="1">
        <v>1.0</v>
      </c>
      <c r="BV1580" s="1">
        <v>-1.0</v>
      </c>
      <c r="BW1580" s="1">
        <v>-1.0</v>
      </c>
      <c r="BX1580" s="1">
        <v>-1.0</v>
      </c>
      <c r="BY1580" s="1">
        <v>-1.0</v>
      </c>
      <c r="BZ1580" s="1">
        <v>-1.0</v>
      </c>
      <c r="CA1580" s="1">
        <v>-1.0</v>
      </c>
      <c r="CB1580" s="1">
        <v>-1.0</v>
      </c>
      <c r="CC1580" s="1">
        <v>-1.0</v>
      </c>
      <c r="CD1580" s="1">
        <v>53318.0</v>
      </c>
    </row>
    <row r="1581">
      <c r="A1581" s="1">
        <v>3.5468906E7</v>
      </c>
      <c r="B1581" s="1" t="s">
        <v>8597</v>
      </c>
      <c r="C1581" s="1" t="s">
        <v>8598</v>
      </c>
      <c r="D1581" s="1" t="s">
        <v>8599</v>
      </c>
      <c r="E1581" s="1" t="s">
        <v>85</v>
      </c>
      <c r="F1581" s="1" t="s">
        <v>8600</v>
      </c>
      <c r="G1581" s="1" t="s">
        <v>8601</v>
      </c>
      <c r="I1581" s="1">
        <v>2.66860871E8</v>
      </c>
      <c r="J1581" s="1">
        <v>43622.0</v>
      </c>
      <c r="K1581" s="1" t="s">
        <v>134</v>
      </c>
      <c r="L1581" s="1">
        <v>1.0</v>
      </c>
      <c r="M1581" s="1">
        <v>0.0</v>
      </c>
      <c r="N1581" s="1">
        <v>1.0</v>
      </c>
      <c r="O1581" s="1">
        <v>0.0</v>
      </c>
      <c r="P1581" s="1" t="s">
        <v>89</v>
      </c>
      <c r="Q1581" s="1" t="s">
        <v>362</v>
      </c>
      <c r="R1581" s="1">
        <v>40.787</v>
      </c>
      <c r="S1581" s="1">
        <v>-73.97237</v>
      </c>
      <c r="T1581" s="1" t="s">
        <v>91</v>
      </c>
      <c r="U1581" s="1" t="s">
        <v>92</v>
      </c>
      <c r="V1581" s="1">
        <v>2.0</v>
      </c>
      <c r="W1581" s="1">
        <v>1.0</v>
      </c>
      <c r="X1581" s="1">
        <v>1.0</v>
      </c>
      <c r="Y1581" s="1">
        <v>1.0</v>
      </c>
      <c r="Z1581" s="1" t="s">
        <v>93</v>
      </c>
      <c r="AA1581" s="1" t="s">
        <v>8602</v>
      </c>
      <c r="AB1581" s="1">
        <v>200.0</v>
      </c>
      <c r="AC1581" s="1">
        <v>1.0</v>
      </c>
      <c r="AD1581" s="1">
        <v>0.0</v>
      </c>
      <c r="AE1581" s="1">
        <v>2.0</v>
      </c>
      <c r="AF1581" s="1" t="s">
        <v>95</v>
      </c>
      <c r="AG1581" s="1">
        <v>1.0</v>
      </c>
      <c r="AH1581" s="1">
        <v>8.0</v>
      </c>
      <c r="AI1581" s="1">
        <v>26.0</v>
      </c>
      <c r="AJ1581" s="1">
        <v>31.0</v>
      </c>
      <c r="AK1581" s="1">
        <v>265.0</v>
      </c>
      <c r="AL1581" s="1">
        <v>1.0</v>
      </c>
      <c r="AM1581" s="1">
        <v>1.0</v>
      </c>
      <c r="AN1581" s="1">
        <v>100.0</v>
      </c>
      <c r="AO1581" s="1">
        <v>10.0</v>
      </c>
      <c r="AP1581" s="1">
        <v>10.0</v>
      </c>
      <c r="AQ1581" s="1">
        <v>10.0</v>
      </c>
      <c r="AR1581" s="1">
        <v>8.0</v>
      </c>
      <c r="AS1581" s="1">
        <v>10.0</v>
      </c>
      <c r="AT1581" s="1">
        <v>8.0</v>
      </c>
      <c r="AU1581" s="1">
        <v>1.0</v>
      </c>
      <c r="AV1581" s="1" t="s">
        <v>105</v>
      </c>
      <c r="AW1581" s="1">
        <v>1.0</v>
      </c>
      <c r="AX1581" s="1">
        <v>1.0</v>
      </c>
      <c r="AY1581" s="1">
        <v>0.0</v>
      </c>
      <c r="AZ1581" s="1">
        <v>0.0</v>
      </c>
      <c r="BA1581" s="1">
        <v>1.0</v>
      </c>
      <c r="BB1581" s="1">
        <v>-1.0</v>
      </c>
      <c r="BC1581" s="1">
        <v>1.0</v>
      </c>
      <c r="BD1581" s="1">
        <v>-1.0</v>
      </c>
      <c r="BE1581" s="1">
        <v>-1.0</v>
      </c>
      <c r="BF1581" s="1">
        <v>-1.0</v>
      </c>
      <c r="BG1581" s="1">
        <v>-1.0</v>
      </c>
      <c r="BH1581" s="1">
        <v>-1.0</v>
      </c>
      <c r="BI1581" s="1">
        <v>-1.0</v>
      </c>
      <c r="BJ1581" s="1">
        <v>1.0</v>
      </c>
      <c r="BK1581" s="1">
        <v>-1.0</v>
      </c>
      <c r="BL1581" s="1">
        <v>-1.0</v>
      </c>
      <c r="BM1581" s="1">
        <v>-1.0</v>
      </c>
      <c r="BN1581" s="1">
        <v>-1.0</v>
      </c>
      <c r="BO1581" s="1">
        <v>-1.0</v>
      </c>
      <c r="BP1581" s="1">
        <v>-1.0</v>
      </c>
      <c r="BQ1581" s="1">
        <v>-1.0</v>
      </c>
      <c r="BR1581" s="1">
        <v>-1.0</v>
      </c>
      <c r="BS1581" s="1">
        <v>-1.0</v>
      </c>
      <c r="BT1581" s="1">
        <v>-1.0</v>
      </c>
      <c r="BU1581" s="1">
        <v>1.0</v>
      </c>
      <c r="BV1581" s="1">
        <v>-1.0</v>
      </c>
      <c r="BW1581" s="1">
        <v>-1.0</v>
      </c>
      <c r="BX1581" s="1">
        <v>-1.0</v>
      </c>
      <c r="BY1581" s="1">
        <v>-1.0</v>
      </c>
      <c r="BZ1581" s="1">
        <v>1.0</v>
      </c>
      <c r="CA1581" s="1">
        <v>-1.0</v>
      </c>
      <c r="CB1581" s="1">
        <v>-1.0</v>
      </c>
      <c r="CC1581" s="1">
        <v>-1.0</v>
      </c>
      <c r="CD1581" s="1">
        <v>53323.0</v>
      </c>
    </row>
    <row r="1582">
      <c r="A1582" s="1">
        <v>1.1496968E7</v>
      </c>
      <c r="B1582" s="1" t="s">
        <v>8603</v>
      </c>
      <c r="C1582" s="1" t="s">
        <v>8604</v>
      </c>
      <c r="D1582" s="1" t="s">
        <v>8604</v>
      </c>
      <c r="E1582" s="1" t="s">
        <v>85</v>
      </c>
      <c r="I1582" s="1">
        <v>831572.0</v>
      </c>
      <c r="J1582" s="1">
        <v>40741.0</v>
      </c>
      <c r="M1582" s="1">
        <v>0.0</v>
      </c>
      <c r="N1582" s="1">
        <v>1.0</v>
      </c>
      <c r="O1582" s="1">
        <v>1.0</v>
      </c>
      <c r="P1582" s="1" t="s">
        <v>184</v>
      </c>
      <c r="Q1582" s="1" t="s">
        <v>229</v>
      </c>
      <c r="R1582" s="1">
        <v>40.69277</v>
      </c>
      <c r="S1582" s="1">
        <v>-73.97449</v>
      </c>
      <c r="T1582" s="1" t="s">
        <v>91</v>
      </c>
      <c r="U1582" s="1" t="s">
        <v>92</v>
      </c>
      <c r="V1582" s="1">
        <v>3.0</v>
      </c>
      <c r="W1582" s="1">
        <v>1.0</v>
      </c>
      <c r="X1582" s="1">
        <v>1.0</v>
      </c>
      <c r="Y1582" s="1">
        <v>1.0</v>
      </c>
      <c r="Z1582" s="1" t="s">
        <v>93</v>
      </c>
      <c r="AA1582" s="1" t="s">
        <v>8605</v>
      </c>
      <c r="AB1582" s="1">
        <v>170.0</v>
      </c>
      <c r="AC1582" s="1">
        <v>1.0</v>
      </c>
      <c r="AD1582" s="1">
        <v>0.0</v>
      </c>
      <c r="AE1582" s="1">
        <v>1.0</v>
      </c>
      <c r="AF1582" s="1" t="s">
        <v>658</v>
      </c>
      <c r="AG1582" s="1">
        <v>1.0</v>
      </c>
      <c r="AH1582" s="1">
        <v>0.0</v>
      </c>
      <c r="AI1582" s="1">
        <v>0.0</v>
      </c>
      <c r="AJ1582" s="1">
        <v>0.0</v>
      </c>
      <c r="AK1582" s="1">
        <v>0.0</v>
      </c>
      <c r="AL1582" s="1">
        <v>12.0</v>
      </c>
      <c r="AM1582" s="1">
        <v>0.0</v>
      </c>
      <c r="AN1582" s="1">
        <v>90.0</v>
      </c>
      <c r="AO1582" s="1">
        <v>9.0</v>
      </c>
      <c r="AP1582" s="1">
        <v>8.0</v>
      </c>
      <c r="AQ1582" s="1">
        <v>10.0</v>
      </c>
      <c r="AR1582" s="1">
        <v>10.0</v>
      </c>
      <c r="AS1582" s="1">
        <v>10.0</v>
      </c>
      <c r="AT1582" s="1">
        <v>9.0</v>
      </c>
      <c r="AU1582" s="1">
        <v>0.0</v>
      </c>
      <c r="AV1582" s="1" t="s">
        <v>105</v>
      </c>
      <c r="AW1582" s="1">
        <v>1.0</v>
      </c>
      <c r="AX1582" s="1">
        <v>1.0</v>
      </c>
      <c r="AY1582" s="1">
        <v>0.0</v>
      </c>
      <c r="AZ1582" s="1">
        <v>0.0</v>
      </c>
      <c r="BA1582" s="1">
        <v>0.3</v>
      </c>
      <c r="BB1582" s="1">
        <v>-1.0</v>
      </c>
      <c r="BC1582" s="1">
        <v>1.0</v>
      </c>
      <c r="BD1582" s="1">
        <v>-1.0</v>
      </c>
      <c r="BE1582" s="1">
        <v>-1.0</v>
      </c>
      <c r="BF1582" s="1">
        <v>-1.0</v>
      </c>
      <c r="BG1582" s="1">
        <v>-1.0</v>
      </c>
      <c r="BH1582" s="1">
        <v>-1.0</v>
      </c>
      <c r="BI1582" s="1">
        <v>-1.0</v>
      </c>
      <c r="BJ1582" s="1">
        <v>-1.0</v>
      </c>
      <c r="BK1582" s="1">
        <v>-1.0</v>
      </c>
      <c r="BL1582" s="1">
        <v>-1.0</v>
      </c>
      <c r="BM1582" s="1">
        <v>-1.0</v>
      </c>
      <c r="BN1582" s="1">
        <v>-1.0</v>
      </c>
      <c r="BO1582" s="1">
        <v>-1.0</v>
      </c>
      <c r="BP1582" s="1">
        <v>-1.0</v>
      </c>
      <c r="BQ1582" s="1">
        <v>-1.0</v>
      </c>
      <c r="BR1582" s="1">
        <v>-1.0</v>
      </c>
      <c r="BS1582" s="1">
        <v>-1.0</v>
      </c>
      <c r="BT1582" s="1">
        <v>-1.0</v>
      </c>
      <c r="BU1582" s="1">
        <v>1.0</v>
      </c>
      <c r="BV1582" s="1">
        <v>-1.0</v>
      </c>
      <c r="BW1582" s="1">
        <v>-1.0</v>
      </c>
      <c r="BX1582" s="1">
        <v>-1.0</v>
      </c>
      <c r="BY1582" s="1">
        <v>-1.0</v>
      </c>
      <c r="BZ1582" s="1">
        <v>-1.0</v>
      </c>
      <c r="CA1582" s="1">
        <v>-1.0</v>
      </c>
      <c r="CB1582" s="1">
        <v>-1.0</v>
      </c>
      <c r="CC1582" s="1">
        <v>-1.0</v>
      </c>
      <c r="CD1582" s="1">
        <v>53386.0</v>
      </c>
    </row>
    <row r="1583">
      <c r="A1583" s="1">
        <v>2.1045283E7</v>
      </c>
      <c r="B1583" s="1" t="s">
        <v>8606</v>
      </c>
      <c r="C1583" s="1" t="s">
        <v>8607</v>
      </c>
      <c r="D1583" s="1" t="s">
        <v>8607</v>
      </c>
      <c r="E1583" s="1" t="s">
        <v>85</v>
      </c>
      <c r="I1583" s="1">
        <v>1.6359827E7</v>
      </c>
      <c r="J1583" s="1">
        <v>41794.0</v>
      </c>
      <c r="M1583" s="1">
        <v>0.0</v>
      </c>
      <c r="N1583" s="1">
        <v>1.0</v>
      </c>
      <c r="O1583" s="1">
        <v>0.0</v>
      </c>
      <c r="P1583" s="1" t="s">
        <v>89</v>
      </c>
      <c r="Q1583" s="1" t="s">
        <v>90</v>
      </c>
      <c r="R1583" s="1">
        <v>40.70424</v>
      </c>
      <c r="S1583" s="1">
        <v>-74.01564</v>
      </c>
      <c r="T1583" s="1" t="s">
        <v>91</v>
      </c>
      <c r="U1583" s="1" t="s">
        <v>214</v>
      </c>
      <c r="V1583" s="1">
        <v>1.0</v>
      </c>
      <c r="W1583" s="1">
        <v>1.0</v>
      </c>
      <c r="X1583" s="1">
        <v>1.0</v>
      </c>
      <c r="Y1583" s="1">
        <v>1.0</v>
      </c>
      <c r="Z1583" s="1" t="s">
        <v>93</v>
      </c>
      <c r="AA1583" s="1" t="s">
        <v>8608</v>
      </c>
      <c r="AB1583" s="1">
        <v>299.0</v>
      </c>
      <c r="AC1583" s="1">
        <v>1.0</v>
      </c>
      <c r="AD1583" s="1">
        <v>0.0</v>
      </c>
      <c r="AE1583" s="1">
        <v>1.0</v>
      </c>
      <c r="AF1583" s="1" t="s">
        <v>393</v>
      </c>
      <c r="AG1583" s="1">
        <v>1.0</v>
      </c>
      <c r="AH1583" s="1">
        <v>23.0</v>
      </c>
      <c r="AI1583" s="1">
        <v>53.0</v>
      </c>
      <c r="AJ1583" s="1">
        <v>83.0</v>
      </c>
      <c r="AK1583" s="1">
        <v>83.0</v>
      </c>
      <c r="AL1583" s="1">
        <v>0.0</v>
      </c>
      <c r="AM1583" s="1">
        <v>0.0</v>
      </c>
      <c r="AU1583" s="1">
        <v>0.0</v>
      </c>
      <c r="AV1583" s="1" t="s">
        <v>105</v>
      </c>
      <c r="AW1583" s="1">
        <v>1.0</v>
      </c>
      <c r="AX1583" s="1">
        <v>0.0</v>
      </c>
      <c r="AY1583" s="1">
        <v>0.0</v>
      </c>
      <c r="AZ1583" s="1">
        <v>1.0</v>
      </c>
      <c r="BB1583" s="1">
        <v>-1.0</v>
      </c>
      <c r="BC1583" s="1">
        <v>1.0</v>
      </c>
      <c r="BD1583" s="1">
        <v>-1.0</v>
      </c>
      <c r="BE1583" s="1">
        <v>-1.0</v>
      </c>
      <c r="BF1583" s="1">
        <v>-1.0</v>
      </c>
      <c r="BG1583" s="1">
        <v>-1.0</v>
      </c>
      <c r="BH1583" s="1">
        <v>-1.0</v>
      </c>
      <c r="BI1583" s="1">
        <v>1.0</v>
      </c>
      <c r="BJ1583" s="1">
        <v>1.0</v>
      </c>
      <c r="BK1583" s="1">
        <v>-1.0</v>
      </c>
      <c r="BL1583" s="1">
        <v>-1.0</v>
      </c>
      <c r="BM1583" s="1">
        <v>1.0</v>
      </c>
      <c r="BN1583" s="1">
        <v>1.0</v>
      </c>
      <c r="BO1583" s="1">
        <v>1.0</v>
      </c>
      <c r="BP1583" s="1">
        <v>-1.0</v>
      </c>
      <c r="BQ1583" s="1">
        <v>-1.0</v>
      </c>
      <c r="BR1583" s="1">
        <v>-1.0</v>
      </c>
      <c r="BS1583" s="1">
        <v>-1.0</v>
      </c>
      <c r="BT1583" s="1">
        <v>-1.0</v>
      </c>
      <c r="BU1583" s="1">
        <v>1.0</v>
      </c>
      <c r="BV1583" s="1">
        <v>-1.0</v>
      </c>
      <c r="BW1583" s="1">
        <v>-1.0</v>
      </c>
      <c r="BX1583" s="1">
        <v>-1.0</v>
      </c>
      <c r="BY1583" s="1">
        <v>-1.0</v>
      </c>
      <c r="BZ1583" s="1">
        <v>-1.0</v>
      </c>
      <c r="CA1583" s="1">
        <v>-1.0</v>
      </c>
      <c r="CB1583" s="1">
        <v>-1.0</v>
      </c>
      <c r="CC1583" s="1">
        <v>-1.0</v>
      </c>
      <c r="CD1583" s="1">
        <v>53451.0</v>
      </c>
    </row>
    <row r="1584">
      <c r="A1584" s="1">
        <v>7361457.0</v>
      </c>
      <c r="B1584" s="1" t="s">
        <v>8609</v>
      </c>
      <c r="C1584" s="1" t="s">
        <v>8610</v>
      </c>
      <c r="D1584" s="1" t="s">
        <v>8611</v>
      </c>
      <c r="E1584" s="1" t="s">
        <v>85</v>
      </c>
      <c r="F1584" s="1" t="s">
        <v>8612</v>
      </c>
      <c r="G1584" s="1" t="s">
        <v>8613</v>
      </c>
      <c r="H1584" s="1" t="s">
        <v>8614</v>
      </c>
      <c r="I1584" s="1">
        <v>3.8567763E7</v>
      </c>
      <c r="J1584" s="1">
        <v>42200.0</v>
      </c>
      <c r="M1584" s="1">
        <v>0.0</v>
      </c>
      <c r="N1584" s="1">
        <v>1.0</v>
      </c>
      <c r="O1584" s="1">
        <v>1.0</v>
      </c>
      <c r="P1584" s="1" t="s">
        <v>123</v>
      </c>
      <c r="Q1584" s="1" t="s">
        <v>157</v>
      </c>
      <c r="R1584" s="1">
        <v>40.6885599999999</v>
      </c>
      <c r="S1584" s="1">
        <v>-73.9547</v>
      </c>
      <c r="T1584" s="1" t="s">
        <v>91</v>
      </c>
      <c r="U1584" s="1" t="s">
        <v>113</v>
      </c>
      <c r="V1584" s="1">
        <v>2.0</v>
      </c>
      <c r="W1584" s="1">
        <v>1.0</v>
      </c>
      <c r="X1584" s="1">
        <v>1.0</v>
      </c>
      <c r="Y1584" s="1">
        <v>1.0</v>
      </c>
      <c r="Z1584" s="1" t="s">
        <v>93</v>
      </c>
      <c r="AA1584" s="1" t="s">
        <v>8615</v>
      </c>
      <c r="AB1584" s="1">
        <v>63.0</v>
      </c>
      <c r="AC1584" s="1">
        <v>1.0</v>
      </c>
      <c r="AD1584" s="1">
        <v>0.0</v>
      </c>
      <c r="AE1584" s="1">
        <v>3.0</v>
      </c>
      <c r="AF1584" s="1" t="s">
        <v>593</v>
      </c>
      <c r="AG1584" s="1">
        <v>1.0</v>
      </c>
      <c r="AH1584" s="1">
        <v>0.0</v>
      </c>
      <c r="AI1584" s="1">
        <v>0.0</v>
      </c>
      <c r="AJ1584" s="1">
        <v>0.0</v>
      </c>
      <c r="AK1584" s="1">
        <v>0.0</v>
      </c>
      <c r="AL1584" s="1">
        <v>2.0</v>
      </c>
      <c r="AM1584" s="1">
        <v>0.0</v>
      </c>
      <c r="AN1584" s="1">
        <v>80.0</v>
      </c>
      <c r="AO1584" s="1">
        <v>9.0</v>
      </c>
      <c r="AP1584" s="1">
        <v>6.0</v>
      </c>
      <c r="AQ1584" s="1">
        <v>10.0</v>
      </c>
      <c r="AR1584" s="1">
        <v>10.0</v>
      </c>
      <c r="AS1584" s="1">
        <v>8.0</v>
      </c>
      <c r="AT1584" s="1">
        <v>9.0</v>
      </c>
      <c r="AU1584" s="1">
        <v>0.0</v>
      </c>
      <c r="AV1584" s="1" t="s">
        <v>96</v>
      </c>
      <c r="AW1584" s="1">
        <v>1.0</v>
      </c>
      <c r="AX1584" s="1">
        <v>0.0</v>
      </c>
      <c r="AY1584" s="1">
        <v>1.0</v>
      </c>
      <c r="AZ1584" s="1">
        <v>0.0</v>
      </c>
      <c r="BA1584" s="1">
        <v>0.04</v>
      </c>
      <c r="BB1584" s="1">
        <v>-1.0</v>
      </c>
      <c r="BC1584" s="1">
        <v>1.0</v>
      </c>
      <c r="BD1584" s="1">
        <v>-1.0</v>
      </c>
      <c r="BE1584" s="1">
        <v>-1.0</v>
      </c>
      <c r="BF1584" s="1">
        <v>-1.0</v>
      </c>
      <c r="BG1584" s="1">
        <v>-1.0</v>
      </c>
      <c r="BH1584" s="1">
        <v>-1.0</v>
      </c>
      <c r="BI1584" s="1">
        <v>-1.0</v>
      </c>
      <c r="BJ1584" s="1">
        <v>-1.0</v>
      </c>
      <c r="BK1584" s="1">
        <v>-1.0</v>
      </c>
      <c r="BL1584" s="1">
        <v>-1.0</v>
      </c>
      <c r="BM1584" s="1">
        <v>-1.0</v>
      </c>
      <c r="BN1584" s="1">
        <v>-1.0</v>
      </c>
      <c r="BO1584" s="1">
        <v>-1.0</v>
      </c>
      <c r="BP1584" s="1">
        <v>1.0</v>
      </c>
      <c r="BQ1584" s="1">
        <v>1.0</v>
      </c>
      <c r="BR1584" s="1">
        <v>-1.0</v>
      </c>
      <c r="BS1584" s="1">
        <v>1.0</v>
      </c>
      <c r="BT1584" s="1">
        <v>-1.0</v>
      </c>
      <c r="BU1584" s="1">
        <v>1.0</v>
      </c>
      <c r="BV1584" s="1">
        <v>-1.0</v>
      </c>
      <c r="BW1584" s="1">
        <v>-1.0</v>
      </c>
      <c r="BX1584" s="1">
        <v>1.0</v>
      </c>
      <c r="BY1584" s="1">
        <v>-1.0</v>
      </c>
      <c r="BZ1584" s="1">
        <v>-1.0</v>
      </c>
      <c r="CA1584" s="1">
        <v>1.0</v>
      </c>
      <c r="CB1584" s="1">
        <v>-1.0</v>
      </c>
      <c r="CC1584" s="1">
        <v>-1.0</v>
      </c>
      <c r="CD1584" s="1">
        <v>53496.0</v>
      </c>
    </row>
    <row r="1585">
      <c r="A1585" s="1">
        <v>2.1108399E7</v>
      </c>
      <c r="B1585" s="1" t="s">
        <v>8616</v>
      </c>
      <c r="C1585" s="1" t="s">
        <v>8617</v>
      </c>
      <c r="D1585" s="1" t="s">
        <v>8618</v>
      </c>
      <c r="E1585" s="1" t="s">
        <v>85</v>
      </c>
      <c r="F1585" s="1" t="s">
        <v>8619</v>
      </c>
      <c r="G1585" s="1" t="s">
        <v>8620</v>
      </c>
      <c r="H1585" s="1" t="s">
        <v>8621</v>
      </c>
      <c r="I1585" s="1">
        <v>5867412.0</v>
      </c>
      <c r="J1585" s="1">
        <v>41374.0</v>
      </c>
      <c r="K1585" s="1" t="s">
        <v>134</v>
      </c>
      <c r="L1585" s="1">
        <v>1.0</v>
      </c>
      <c r="M1585" s="1">
        <v>0.0</v>
      </c>
      <c r="N1585" s="1">
        <v>1.0</v>
      </c>
      <c r="O1585" s="1">
        <v>0.0</v>
      </c>
      <c r="P1585" s="1" t="s">
        <v>123</v>
      </c>
      <c r="Q1585" s="1" t="s">
        <v>124</v>
      </c>
      <c r="R1585" s="1">
        <v>40.71328</v>
      </c>
      <c r="S1585" s="1">
        <v>-73.9633</v>
      </c>
      <c r="T1585" s="1" t="s">
        <v>91</v>
      </c>
      <c r="U1585" s="1" t="s">
        <v>92</v>
      </c>
      <c r="V1585" s="1">
        <v>2.0</v>
      </c>
      <c r="W1585" s="1">
        <v>1.0</v>
      </c>
      <c r="X1585" s="1">
        <v>1.0</v>
      </c>
      <c r="Y1585" s="1">
        <v>1.0</v>
      </c>
      <c r="Z1585" s="1" t="s">
        <v>93</v>
      </c>
      <c r="AA1585" s="1" t="s">
        <v>8622</v>
      </c>
      <c r="AB1585" s="1">
        <v>158.0</v>
      </c>
      <c r="AC1585" s="1">
        <v>1.0</v>
      </c>
      <c r="AD1585" s="1">
        <v>0.0</v>
      </c>
      <c r="AE1585" s="1">
        <v>30.0</v>
      </c>
      <c r="AF1585" s="1" t="s">
        <v>127</v>
      </c>
      <c r="AG1585" s="1">
        <v>1.0</v>
      </c>
      <c r="AH1585" s="1">
        <v>0.0</v>
      </c>
      <c r="AI1585" s="1">
        <v>11.0</v>
      </c>
      <c r="AJ1585" s="1">
        <v>16.0</v>
      </c>
      <c r="AK1585" s="1">
        <v>283.0</v>
      </c>
      <c r="AL1585" s="1">
        <v>8.0</v>
      </c>
      <c r="AM1585" s="1">
        <v>2.0</v>
      </c>
      <c r="AN1585" s="1">
        <v>98.0</v>
      </c>
      <c r="AO1585" s="1">
        <v>10.0</v>
      </c>
      <c r="AP1585" s="1">
        <v>10.0</v>
      </c>
      <c r="AQ1585" s="1">
        <v>10.0</v>
      </c>
      <c r="AR1585" s="1">
        <v>10.0</v>
      </c>
      <c r="AS1585" s="1">
        <v>10.0</v>
      </c>
      <c r="AT1585" s="1">
        <v>10.0</v>
      </c>
      <c r="AU1585" s="1">
        <v>0.0</v>
      </c>
      <c r="AV1585" s="1" t="s">
        <v>117</v>
      </c>
      <c r="AW1585" s="1">
        <v>1.0</v>
      </c>
      <c r="AX1585" s="1">
        <v>1.0</v>
      </c>
      <c r="AY1585" s="1">
        <v>0.0</v>
      </c>
      <c r="AZ1585" s="1">
        <v>0.0</v>
      </c>
      <c r="BA1585" s="1">
        <v>0.42</v>
      </c>
      <c r="BB1585" s="1">
        <v>-1.0</v>
      </c>
      <c r="BC1585" s="1">
        <v>1.0</v>
      </c>
      <c r="BD1585" s="1">
        <v>-1.0</v>
      </c>
      <c r="BE1585" s="1">
        <v>-1.0</v>
      </c>
      <c r="BF1585" s="1">
        <v>-1.0</v>
      </c>
      <c r="BG1585" s="1">
        <v>-1.0</v>
      </c>
      <c r="BH1585" s="1">
        <v>-1.0</v>
      </c>
      <c r="BI1585" s="1">
        <v>1.0</v>
      </c>
      <c r="BJ1585" s="1">
        <v>1.0</v>
      </c>
      <c r="BK1585" s="1">
        <v>1.0</v>
      </c>
      <c r="BL1585" s="1">
        <v>1.0</v>
      </c>
      <c r="BM1585" s="1">
        <v>1.0</v>
      </c>
      <c r="BN1585" s="1">
        <v>1.0</v>
      </c>
      <c r="BO1585" s="1">
        <v>1.0</v>
      </c>
      <c r="BP1585" s="1">
        <v>1.0</v>
      </c>
      <c r="BQ1585" s="1">
        <v>1.0</v>
      </c>
      <c r="BR1585" s="1">
        <v>-1.0</v>
      </c>
      <c r="BS1585" s="1">
        <v>-1.0</v>
      </c>
      <c r="BT1585" s="1">
        <v>-1.0</v>
      </c>
      <c r="BU1585" s="1">
        <v>1.0</v>
      </c>
      <c r="BV1585" s="1">
        <v>1.0</v>
      </c>
      <c r="BW1585" s="1">
        <v>-1.0</v>
      </c>
      <c r="BX1585" s="1">
        <v>-1.0</v>
      </c>
      <c r="BY1585" s="1">
        <v>-1.0</v>
      </c>
      <c r="BZ1585" s="1">
        <v>1.0</v>
      </c>
      <c r="CA1585" s="1">
        <v>-1.0</v>
      </c>
      <c r="CB1585" s="1">
        <v>-1.0</v>
      </c>
      <c r="CC1585" s="1">
        <v>-1.0</v>
      </c>
      <c r="CD1585" s="1">
        <v>53506.0</v>
      </c>
    </row>
    <row r="1586">
      <c r="A1586" s="1">
        <v>2.6236138E7</v>
      </c>
      <c r="B1586" s="1" t="s">
        <v>8623</v>
      </c>
      <c r="C1586" s="1" t="s">
        <v>8624</v>
      </c>
      <c r="D1586" s="1" t="s">
        <v>8625</v>
      </c>
      <c r="E1586" s="1" t="s">
        <v>85</v>
      </c>
      <c r="F1586" s="1" t="s">
        <v>8626</v>
      </c>
      <c r="G1586" s="1" t="s">
        <v>8627</v>
      </c>
      <c r="H1586" s="1" t="s">
        <v>8628</v>
      </c>
      <c r="I1586" s="1">
        <v>1692538.0</v>
      </c>
      <c r="J1586" s="1">
        <v>40942.0</v>
      </c>
      <c r="K1586" s="1" t="s">
        <v>134</v>
      </c>
      <c r="L1586" s="1">
        <v>1.0</v>
      </c>
      <c r="M1586" s="1">
        <v>0.0</v>
      </c>
      <c r="N1586" s="1">
        <v>5.0</v>
      </c>
      <c r="O1586" s="1">
        <v>0.0</v>
      </c>
      <c r="P1586" s="1" t="s">
        <v>89</v>
      </c>
      <c r="Q1586" s="1" t="s">
        <v>1014</v>
      </c>
      <c r="R1586" s="1">
        <v>40.85392</v>
      </c>
      <c r="S1586" s="1">
        <v>-73.93139</v>
      </c>
      <c r="T1586" s="1" t="s">
        <v>91</v>
      </c>
      <c r="U1586" s="1" t="s">
        <v>113</v>
      </c>
      <c r="V1586" s="1">
        <v>2.0</v>
      </c>
      <c r="W1586" s="1">
        <v>1.0</v>
      </c>
      <c r="X1586" s="1">
        <v>1.0</v>
      </c>
      <c r="Y1586" s="1">
        <v>1.0</v>
      </c>
      <c r="Z1586" s="1" t="s">
        <v>93</v>
      </c>
      <c r="AA1586" s="1" t="s">
        <v>8629</v>
      </c>
      <c r="AB1586" s="1">
        <v>58.0</v>
      </c>
      <c r="AC1586" s="1">
        <v>1.0</v>
      </c>
      <c r="AD1586" s="1">
        <v>0.0</v>
      </c>
      <c r="AE1586" s="1">
        <v>1.0</v>
      </c>
      <c r="AF1586" s="1" t="s">
        <v>104</v>
      </c>
      <c r="AG1586" s="1">
        <v>1.0</v>
      </c>
      <c r="AH1586" s="1">
        <v>3.0</v>
      </c>
      <c r="AI1586" s="1">
        <v>14.0</v>
      </c>
      <c r="AJ1586" s="1">
        <v>40.0</v>
      </c>
      <c r="AK1586" s="1">
        <v>315.0</v>
      </c>
      <c r="AL1586" s="1">
        <v>20.0</v>
      </c>
      <c r="AM1586" s="1">
        <v>20.0</v>
      </c>
      <c r="AN1586" s="1">
        <v>89.0</v>
      </c>
      <c r="AO1586" s="1">
        <v>9.0</v>
      </c>
      <c r="AP1586" s="1">
        <v>9.0</v>
      </c>
      <c r="AQ1586" s="1">
        <v>9.0</v>
      </c>
      <c r="AR1586" s="1">
        <v>10.0</v>
      </c>
      <c r="AS1586" s="1">
        <v>9.0</v>
      </c>
      <c r="AT1586" s="1">
        <v>9.0</v>
      </c>
      <c r="AU1586" s="1">
        <v>1.0</v>
      </c>
      <c r="AV1586" s="1" t="s">
        <v>96</v>
      </c>
      <c r="AW1586" s="1">
        <v>5.0</v>
      </c>
      <c r="AX1586" s="1">
        <v>2.0</v>
      </c>
      <c r="AY1586" s="1">
        <v>3.0</v>
      </c>
      <c r="AZ1586" s="1">
        <v>0.0</v>
      </c>
      <c r="BA1586" s="1">
        <v>2.01</v>
      </c>
      <c r="BB1586" s="1">
        <v>-1.0</v>
      </c>
      <c r="BC1586" s="1">
        <v>1.0</v>
      </c>
      <c r="BD1586" s="1">
        <v>-1.0</v>
      </c>
      <c r="BE1586" s="1">
        <v>-1.0</v>
      </c>
      <c r="BF1586" s="1">
        <v>-1.0</v>
      </c>
      <c r="BG1586" s="1">
        <v>-1.0</v>
      </c>
      <c r="BH1586" s="1">
        <v>1.0</v>
      </c>
      <c r="BI1586" s="1">
        <v>-1.0</v>
      </c>
      <c r="BJ1586" s="1">
        <v>1.0</v>
      </c>
      <c r="BK1586" s="1">
        <v>-1.0</v>
      </c>
      <c r="BL1586" s="1">
        <v>1.0</v>
      </c>
      <c r="BM1586" s="1">
        <v>-1.0</v>
      </c>
      <c r="BN1586" s="1">
        <v>-1.0</v>
      </c>
      <c r="BO1586" s="1">
        <v>-1.0</v>
      </c>
      <c r="BP1586" s="1">
        <v>-1.0</v>
      </c>
      <c r="BQ1586" s="1">
        <v>1.0</v>
      </c>
      <c r="BR1586" s="1">
        <v>-1.0</v>
      </c>
      <c r="BS1586" s="1">
        <v>-1.0</v>
      </c>
      <c r="BT1586" s="1">
        <v>-1.0</v>
      </c>
      <c r="BU1586" s="1">
        <v>1.0</v>
      </c>
      <c r="BV1586" s="1">
        <v>1.0</v>
      </c>
      <c r="BW1586" s="1">
        <v>-1.0</v>
      </c>
      <c r="BX1586" s="1">
        <v>-1.0</v>
      </c>
      <c r="BY1586" s="1">
        <v>-1.0</v>
      </c>
      <c r="BZ1586" s="1">
        <v>1.0</v>
      </c>
      <c r="CA1586" s="1">
        <v>-1.0</v>
      </c>
      <c r="CB1586" s="1">
        <v>-1.0</v>
      </c>
      <c r="CC1586" s="1">
        <v>-1.0</v>
      </c>
      <c r="CD1586" s="1">
        <v>53523.0</v>
      </c>
    </row>
    <row r="1587">
      <c r="A1587" s="1">
        <v>2.784065E7</v>
      </c>
      <c r="B1587" s="1" t="s">
        <v>8630</v>
      </c>
      <c r="C1587" s="1" t="s">
        <v>8631</v>
      </c>
      <c r="D1587" s="1" t="s">
        <v>8632</v>
      </c>
      <c r="E1587" s="1" t="s">
        <v>85</v>
      </c>
      <c r="F1587" s="1" t="s">
        <v>8633</v>
      </c>
      <c r="G1587" s="1" t="s">
        <v>8634</v>
      </c>
      <c r="I1587" s="1">
        <v>2.10250232E8</v>
      </c>
      <c r="J1587" s="1">
        <v>43330.0</v>
      </c>
      <c r="K1587" s="1" t="s">
        <v>134</v>
      </c>
      <c r="L1587" s="1">
        <v>1.0</v>
      </c>
      <c r="M1587" s="1">
        <v>0.0</v>
      </c>
      <c r="N1587" s="1">
        <v>1.0</v>
      </c>
      <c r="O1587" s="1">
        <v>0.0</v>
      </c>
      <c r="P1587" s="1" t="s">
        <v>123</v>
      </c>
      <c r="Q1587" s="1" t="s">
        <v>2465</v>
      </c>
      <c r="R1587" s="1">
        <v>40.67154</v>
      </c>
      <c r="S1587" s="1">
        <v>-73.87913</v>
      </c>
      <c r="T1587" s="1" t="s">
        <v>91</v>
      </c>
      <c r="U1587" s="1" t="s">
        <v>113</v>
      </c>
      <c r="V1587" s="1">
        <v>2.0</v>
      </c>
      <c r="W1587" s="1">
        <v>1.0</v>
      </c>
      <c r="X1587" s="1">
        <v>1.0</v>
      </c>
      <c r="Y1587" s="1">
        <v>1.0</v>
      </c>
      <c r="Z1587" s="1" t="s">
        <v>93</v>
      </c>
      <c r="AA1587" s="1" t="s">
        <v>8635</v>
      </c>
      <c r="AB1587" s="1">
        <v>65.0</v>
      </c>
      <c r="AC1587" s="1">
        <v>1.0</v>
      </c>
      <c r="AD1587" s="1">
        <v>0.0</v>
      </c>
      <c r="AE1587" s="1">
        <v>3.0</v>
      </c>
      <c r="AF1587" s="1" t="s">
        <v>104</v>
      </c>
      <c r="AG1587" s="1">
        <v>1.0</v>
      </c>
      <c r="AH1587" s="1">
        <v>29.0</v>
      </c>
      <c r="AI1587" s="1">
        <v>59.0</v>
      </c>
      <c r="AJ1587" s="1">
        <v>89.0</v>
      </c>
      <c r="AK1587" s="1">
        <v>179.0</v>
      </c>
      <c r="AL1587" s="1">
        <v>2.0</v>
      </c>
      <c r="AM1587" s="1">
        <v>2.0</v>
      </c>
      <c r="AN1587" s="1">
        <v>90.0</v>
      </c>
      <c r="AO1587" s="1">
        <v>10.0</v>
      </c>
      <c r="AP1587" s="1">
        <v>10.0</v>
      </c>
      <c r="AQ1587" s="1">
        <v>10.0</v>
      </c>
      <c r="AR1587" s="1">
        <v>10.0</v>
      </c>
      <c r="AS1587" s="1">
        <v>10.0</v>
      </c>
      <c r="AT1587" s="1">
        <v>9.0</v>
      </c>
      <c r="AU1587" s="1">
        <v>0.0</v>
      </c>
      <c r="AV1587" s="1" t="s">
        <v>105</v>
      </c>
      <c r="AW1587" s="1">
        <v>1.0</v>
      </c>
      <c r="AX1587" s="1">
        <v>0.0</v>
      </c>
      <c r="AY1587" s="1">
        <v>1.0</v>
      </c>
      <c r="AZ1587" s="1">
        <v>0.0</v>
      </c>
      <c r="BA1587" s="1">
        <v>0.19</v>
      </c>
      <c r="BB1587" s="1">
        <v>-1.0</v>
      </c>
      <c r="BC1587" s="1">
        <v>-1.0</v>
      </c>
      <c r="BD1587" s="1">
        <v>-1.0</v>
      </c>
      <c r="BE1587" s="1">
        <v>-1.0</v>
      </c>
      <c r="BF1587" s="1">
        <v>-1.0</v>
      </c>
      <c r="BG1587" s="1">
        <v>-1.0</v>
      </c>
      <c r="BH1587" s="1">
        <v>-1.0</v>
      </c>
      <c r="BI1587" s="1">
        <v>-1.0</v>
      </c>
      <c r="BJ1587" s="1">
        <v>1.0</v>
      </c>
      <c r="BK1587" s="1">
        <v>-1.0</v>
      </c>
      <c r="BL1587" s="1">
        <v>-1.0</v>
      </c>
      <c r="BM1587" s="1">
        <v>-1.0</v>
      </c>
      <c r="BN1587" s="1">
        <v>-1.0</v>
      </c>
      <c r="BO1587" s="1">
        <v>-1.0</v>
      </c>
      <c r="BP1587" s="1">
        <v>-1.0</v>
      </c>
      <c r="BQ1587" s="1">
        <v>-1.0</v>
      </c>
      <c r="BR1587" s="1">
        <v>-1.0</v>
      </c>
      <c r="BS1587" s="1">
        <v>-1.0</v>
      </c>
      <c r="BT1587" s="1">
        <v>-1.0</v>
      </c>
      <c r="BU1587" s="1">
        <v>1.0</v>
      </c>
      <c r="BV1587" s="1">
        <v>-1.0</v>
      </c>
      <c r="BW1587" s="1">
        <v>-1.0</v>
      </c>
      <c r="BX1587" s="1">
        <v>-1.0</v>
      </c>
      <c r="BY1587" s="1">
        <v>-1.0</v>
      </c>
      <c r="BZ1587" s="1">
        <v>-1.0</v>
      </c>
      <c r="CA1587" s="1">
        <v>-1.0</v>
      </c>
      <c r="CB1587" s="1">
        <v>-1.0</v>
      </c>
      <c r="CC1587" s="1">
        <v>-1.0</v>
      </c>
      <c r="CD1587" s="1">
        <v>53524.0</v>
      </c>
    </row>
    <row r="1588">
      <c r="A1588" s="1">
        <v>1343532.0</v>
      </c>
      <c r="B1588" s="1" t="s">
        <v>8636</v>
      </c>
      <c r="D1588" s="1" t="s">
        <v>8637</v>
      </c>
      <c r="E1588" s="1" t="s">
        <v>85</v>
      </c>
      <c r="I1588" s="1">
        <v>3239771.0</v>
      </c>
      <c r="J1588" s="1">
        <v>41133.0</v>
      </c>
      <c r="K1588" s="1" t="s">
        <v>272</v>
      </c>
      <c r="L1588" s="1">
        <v>0.7</v>
      </c>
      <c r="M1588" s="1">
        <v>0.0</v>
      </c>
      <c r="N1588" s="1">
        <v>2.0</v>
      </c>
      <c r="O1588" s="1">
        <v>0.0</v>
      </c>
      <c r="P1588" s="1" t="s">
        <v>123</v>
      </c>
      <c r="Q1588" s="1" t="s">
        <v>124</v>
      </c>
      <c r="R1588" s="1">
        <v>40.67275</v>
      </c>
      <c r="S1588" s="1">
        <v>-73.95144</v>
      </c>
      <c r="T1588" s="1" t="s">
        <v>91</v>
      </c>
      <c r="U1588" s="1" t="s">
        <v>113</v>
      </c>
      <c r="V1588" s="1">
        <v>2.0</v>
      </c>
      <c r="W1588" s="1">
        <v>1.0</v>
      </c>
      <c r="X1588" s="1">
        <v>1.0</v>
      </c>
      <c r="Y1588" s="1">
        <v>1.0</v>
      </c>
      <c r="Z1588" s="1" t="s">
        <v>93</v>
      </c>
      <c r="AA1588" s="1" t="s">
        <v>8638</v>
      </c>
      <c r="AB1588" s="1">
        <v>40.0</v>
      </c>
      <c r="AC1588" s="1">
        <v>1.0</v>
      </c>
      <c r="AD1588" s="1">
        <v>15.0</v>
      </c>
      <c r="AE1588" s="1">
        <v>7.0</v>
      </c>
      <c r="AF1588" s="1" t="s">
        <v>127</v>
      </c>
      <c r="AG1588" s="1">
        <v>1.0</v>
      </c>
      <c r="AH1588" s="1">
        <v>0.0</v>
      </c>
      <c r="AI1588" s="1">
        <v>0.0</v>
      </c>
      <c r="AJ1588" s="1">
        <v>0.0</v>
      </c>
      <c r="AK1588" s="1">
        <v>221.0</v>
      </c>
      <c r="AL1588" s="1">
        <v>14.0</v>
      </c>
      <c r="AM1588" s="1">
        <v>3.0</v>
      </c>
      <c r="AN1588" s="1">
        <v>80.0</v>
      </c>
      <c r="AO1588" s="1">
        <v>8.0</v>
      </c>
      <c r="AP1588" s="1">
        <v>7.0</v>
      </c>
      <c r="AQ1588" s="1">
        <v>8.0</v>
      </c>
      <c r="AR1588" s="1">
        <v>8.0</v>
      </c>
      <c r="AS1588" s="1">
        <v>9.0</v>
      </c>
      <c r="AT1588" s="1">
        <v>8.0</v>
      </c>
      <c r="AU1588" s="1">
        <v>0.0</v>
      </c>
      <c r="AV1588" s="1" t="s">
        <v>96</v>
      </c>
      <c r="AW1588" s="1">
        <v>2.0</v>
      </c>
      <c r="AX1588" s="1">
        <v>0.0</v>
      </c>
      <c r="AY1588" s="1">
        <v>2.0</v>
      </c>
      <c r="AZ1588" s="1">
        <v>0.0</v>
      </c>
      <c r="BA1588" s="1">
        <v>0.2</v>
      </c>
      <c r="BB1588" s="1">
        <v>-1.0</v>
      </c>
      <c r="BC1588" s="1">
        <v>-1.0</v>
      </c>
      <c r="BD1588" s="1">
        <v>-1.0</v>
      </c>
      <c r="BE1588" s="1">
        <v>-1.0</v>
      </c>
      <c r="BF1588" s="1">
        <v>-1.0</v>
      </c>
      <c r="BG1588" s="1">
        <v>-1.0</v>
      </c>
      <c r="BH1588" s="1">
        <v>-1.0</v>
      </c>
      <c r="BI1588" s="1">
        <v>-1.0</v>
      </c>
      <c r="BJ1588" s="1">
        <v>-1.0</v>
      </c>
      <c r="BK1588" s="1">
        <v>-1.0</v>
      </c>
      <c r="BL1588" s="1">
        <v>-1.0</v>
      </c>
      <c r="BM1588" s="1">
        <v>-1.0</v>
      </c>
      <c r="BN1588" s="1">
        <v>-1.0</v>
      </c>
      <c r="BO1588" s="1">
        <v>-1.0</v>
      </c>
      <c r="BP1588" s="1">
        <v>-1.0</v>
      </c>
      <c r="BQ1588" s="1">
        <v>-1.0</v>
      </c>
      <c r="BR1588" s="1">
        <v>-1.0</v>
      </c>
      <c r="BS1588" s="1">
        <v>-1.0</v>
      </c>
      <c r="BT1588" s="1">
        <v>1.0</v>
      </c>
      <c r="BU1588" s="1">
        <v>1.0</v>
      </c>
      <c r="BV1588" s="1">
        <v>-1.0</v>
      </c>
      <c r="BW1588" s="1">
        <v>-1.0</v>
      </c>
      <c r="BX1588" s="1">
        <v>-1.0</v>
      </c>
      <c r="BY1588" s="1">
        <v>-1.0</v>
      </c>
      <c r="BZ1588" s="1">
        <v>-1.0</v>
      </c>
      <c r="CA1588" s="1">
        <v>1.0</v>
      </c>
      <c r="CB1588" s="1">
        <v>-1.0</v>
      </c>
      <c r="CC1588" s="1">
        <v>-1.0</v>
      </c>
      <c r="CD1588" s="1">
        <v>53673.0</v>
      </c>
    </row>
    <row r="1589">
      <c r="A1589" s="1">
        <v>2.2409377E7</v>
      </c>
      <c r="B1589" s="1" t="s">
        <v>8639</v>
      </c>
      <c r="C1589" s="1" t="s">
        <v>8640</v>
      </c>
      <c r="D1589" s="1" t="s">
        <v>8640</v>
      </c>
      <c r="E1589" s="1" t="s">
        <v>85</v>
      </c>
      <c r="I1589" s="1">
        <v>1.00032033E8</v>
      </c>
      <c r="J1589" s="1">
        <v>42660.0</v>
      </c>
      <c r="M1589" s="1">
        <v>0.0</v>
      </c>
      <c r="N1589" s="1">
        <v>1.0</v>
      </c>
      <c r="O1589" s="1">
        <v>1.0</v>
      </c>
      <c r="P1589" s="1" t="s">
        <v>184</v>
      </c>
      <c r="Q1589" s="1" t="s">
        <v>519</v>
      </c>
      <c r="R1589" s="1">
        <v>40.68684</v>
      </c>
      <c r="S1589" s="1">
        <v>-73.91001</v>
      </c>
      <c r="T1589" s="1" t="s">
        <v>125</v>
      </c>
      <c r="U1589" s="1" t="s">
        <v>113</v>
      </c>
      <c r="V1589" s="1">
        <v>2.0</v>
      </c>
      <c r="W1589" s="1">
        <v>1.0</v>
      </c>
      <c r="X1589" s="1">
        <v>1.0</v>
      </c>
      <c r="Y1589" s="1">
        <v>1.0</v>
      </c>
      <c r="Z1589" s="1" t="s">
        <v>93</v>
      </c>
      <c r="AA1589" s="1" t="s">
        <v>8641</v>
      </c>
      <c r="AB1589" s="1">
        <v>35.0</v>
      </c>
      <c r="AC1589" s="1">
        <v>1.0</v>
      </c>
      <c r="AD1589" s="1">
        <v>0.0</v>
      </c>
      <c r="AE1589" s="1">
        <v>1.0</v>
      </c>
      <c r="AF1589" s="1" t="s">
        <v>521</v>
      </c>
      <c r="AG1589" s="1">
        <v>1.0</v>
      </c>
      <c r="AH1589" s="1">
        <v>0.0</v>
      </c>
      <c r="AI1589" s="1">
        <v>0.0</v>
      </c>
      <c r="AJ1589" s="1">
        <v>0.0</v>
      </c>
      <c r="AK1589" s="1">
        <v>0.0</v>
      </c>
      <c r="AL1589" s="1">
        <v>0.0</v>
      </c>
      <c r="AM1589" s="1">
        <v>0.0</v>
      </c>
      <c r="AU1589" s="1">
        <v>1.0</v>
      </c>
      <c r="AV1589" s="1" t="s">
        <v>105</v>
      </c>
      <c r="AW1589" s="1">
        <v>1.0</v>
      </c>
      <c r="AX1589" s="1">
        <v>0.0</v>
      </c>
      <c r="AY1589" s="1">
        <v>1.0</v>
      </c>
      <c r="AZ1589" s="1">
        <v>0.0</v>
      </c>
      <c r="BB1589" s="1">
        <v>-1.0</v>
      </c>
      <c r="BC1589" s="1">
        <v>-1.0</v>
      </c>
      <c r="BD1589" s="1">
        <v>-1.0</v>
      </c>
      <c r="BE1589" s="1">
        <v>-1.0</v>
      </c>
      <c r="BF1589" s="1">
        <v>-1.0</v>
      </c>
      <c r="BG1589" s="1">
        <v>-1.0</v>
      </c>
      <c r="BH1589" s="1">
        <v>-1.0</v>
      </c>
      <c r="BI1589" s="1">
        <v>-1.0</v>
      </c>
      <c r="BJ1589" s="1">
        <v>-1.0</v>
      </c>
      <c r="BK1589" s="1">
        <v>-1.0</v>
      </c>
      <c r="BL1589" s="1">
        <v>-1.0</v>
      </c>
      <c r="BM1589" s="1">
        <v>-1.0</v>
      </c>
      <c r="BN1589" s="1">
        <v>-1.0</v>
      </c>
      <c r="BO1589" s="1">
        <v>-1.0</v>
      </c>
      <c r="BP1589" s="1">
        <v>-1.0</v>
      </c>
      <c r="BQ1589" s="1">
        <v>1.0</v>
      </c>
      <c r="BR1589" s="1">
        <v>-1.0</v>
      </c>
      <c r="BS1589" s="1">
        <v>-1.0</v>
      </c>
      <c r="BT1589" s="1">
        <v>1.0</v>
      </c>
      <c r="BU1589" s="1">
        <v>1.0</v>
      </c>
      <c r="BV1589" s="1">
        <v>-1.0</v>
      </c>
      <c r="BW1589" s="1">
        <v>1.0</v>
      </c>
      <c r="BX1589" s="1">
        <v>-1.0</v>
      </c>
      <c r="BY1589" s="1">
        <v>-1.0</v>
      </c>
      <c r="BZ1589" s="1">
        <v>-1.0</v>
      </c>
      <c r="CA1589" s="1">
        <v>1.0</v>
      </c>
      <c r="CB1589" s="1">
        <v>-1.0</v>
      </c>
      <c r="CC1589" s="1">
        <v>-1.0</v>
      </c>
      <c r="CD1589" s="1">
        <v>53686.0</v>
      </c>
    </row>
    <row r="1590">
      <c r="A1590" s="1">
        <v>7645359.0</v>
      </c>
      <c r="B1590" s="1" t="s">
        <v>8642</v>
      </c>
      <c r="C1590" s="1" t="s">
        <v>8643</v>
      </c>
      <c r="D1590" s="1" t="s">
        <v>8644</v>
      </c>
      <c r="E1590" s="1" t="s">
        <v>85</v>
      </c>
      <c r="F1590" s="1" t="s">
        <v>8645</v>
      </c>
      <c r="G1590" s="1" t="s">
        <v>8646</v>
      </c>
      <c r="H1590" s="1" t="s">
        <v>8647</v>
      </c>
      <c r="I1590" s="1">
        <v>7500.0</v>
      </c>
      <c r="J1590" s="1">
        <v>39850.0</v>
      </c>
      <c r="K1590" s="1" t="s">
        <v>272</v>
      </c>
      <c r="L1590" s="1">
        <v>0.67</v>
      </c>
      <c r="M1590" s="1">
        <v>0.0</v>
      </c>
      <c r="N1590" s="1">
        <v>1.0</v>
      </c>
      <c r="O1590" s="1">
        <v>1.0</v>
      </c>
      <c r="P1590" s="1" t="s">
        <v>123</v>
      </c>
      <c r="Q1590" s="1" t="s">
        <v>124</v>
      </c>
      <c r="R1590" s="1">
        <v>40.68864</v>
      </c>
      <c r="S1590" s="1">
        <v>-73.96759</v>
      </c>
      <c r="T1590" s="1" t="s">
        <v>91</v>
      </c>
      <c r="U1590" s="1" t="s">
        <v>92</v>
      </c>
      <c r="V1590" s="1">
        <v>2.0</v>
      </c>
      <c r="W1590" s="1">
        <v>1.0</v>
      </c>
      <c r="X1590" s="1">
        <v>1.0</v>
      </c>
      <c r="Y1590" s="1">
        <v>1.0</v>
      </c>
      <c r="Z1590" s="1" t="s">
        <v>93</v>
      </c>
      <c r="AA1590" s="1" t="s">
        <v>8648</v>
      </c>
      <c r="AB1590" s="1">
        <v>175.0</v>
      </c>
      <c r="AC1590" s="1">
        <v>2.0</v>
      </c>
      <c r="AD1590" s="1">
        <v>25.0</v>
      </c>
      <c r="AE1590" s="1">
        <v>30.0</v>
      </c>
      <c r="AF1590" s="1" t="s">
        <v>104</v>
      </c>
      <c r="AG1590" s="1">
        <v>1.0</v>
      </c>
      <c r="AH1590" s="1">
        <v>0.0</v>
      </c>
      <c r="AI1590" s="1">
        <v>0.0</v>
      </c>
      <c r="AJ1590" s="1">
        <v>0.0</v>
      </c>
      <c r="AK1590" s="1">
        <v>27.0</v>
      </c>
      <c r="AL1590" s="1">
        <v>7.0</v>
      </c>
      <c r="AM1590" s="1">
        <v>3.0</v>
      </c>
      <c r="AN1590" s="1">
        <v>100.0</v>
      </c>
      <c r="AO1590" s="1">
        <v>10.0</v>
      </c>
      <c r="AP1590" s="1">
        <v>10.0</v>
      </c>
      <c r="AQ1590" s="1">
        <v>10.0</v>
      </c>
      <c r="AR1590" s="1">
        <v>10.0</v>
      </c>
      <c r="AS1590" s="1">
        <v>10.0</v>
      </c>
      <c r="AT1590" s="1">
        <v>10.0</v>
      </c>
      <c r="AU1590" s="1">
        <v>0.0</v>
      </c>
      <c r="AV1590" s="1" t="s">
        <v>96</v>
      </c>
      <c r="AW1590" s="1">
        <v>1.0</v>
      </c>
      <c r="AX1590" s="1">
        <v>1.0</v>
      </c>
      <c r="AY1590" s="1">
        <v>0.0</v>
      </c>
      <c r="AZ1590" s="1">
        <v>0.0</v>
      </c>
      <c r="BA1590" s="1">
        <v>0.17</v>
      </c>
      <c r="BB1590" s="1">
        <v>-1.0</v>
      </c>
      <c r="BC1590" s="1">
        <v>1.0</v>
      </c>
      <c r="BD1590" s="1">
        <v>-1.0</v>
      </c>
      <c r="BE1590" s="1">
        <v>-1.0</v>
      </c>
      <c r="BF1590" s="1">
        <v>1.0</v>
      </c>
      <c r="BG1590" s="1">
        <v>-1.0</v>
      </c>
      <c r="BH1590" s="1">
        <v>-1.0</v>
      </c>
      <c r="BI1590" s="1">
        <v>-1.0</v>
      </c>
      <c r="BJ1590" s="1">
        <v>1.0</v>
      </c>
      <c r="BK1590" s="1">
        <v>-1.0</v>
      </c>
      <c r="BL1590" s="1">
        <v>1.0</v>
      </c>
      <c r="BM1590" s="1">
        <v>1.0</v>
      </c>
      <c r="BN1590" s="1">
        <v>-1.0</v>
      </c>
      <c r="BO1590" s="1">
        <v>-1.0</v>
      </c>
      <c r="BP1590" s="1">
        <v>-1.0</v>
      </c>
      <c r="BQ1590" s="1">
        <v>1.0</v>
      </c>
      <c r="BR1590" s="1">
        <v>-1.0</v>
      </c>
      <c r="BS1590" s="1">
        <v>1.0</v>
      </c>
      <c r="BT1590" s="1">
        <v>-1.0</v>
      </c>
      <c r="BU1590" s="1">
        <v>1.0</v>
      </c>
      <c r="BV1590" s="1">
        <v>1.0</v>
      </c>
      <c r="BW1590" s="1">
        <v>-1.0</v>
      </c>
      <c r="BX1590" s="1">
        <v>-1.0</v>
      </c>
      <c r="BY1590" s="1">
        <v>-1.0</v>
      </c>
      <c r="BZ1590" s="1">
        <v>-1.0</v>
      </c>
      <c r="CA1590" s="1">
        <v>-1.0</v>
      </c>
      <c r="CB1590" s="1">
        <v>-1.0</v>
      </c>
      <c r="CC1590" s="1">
        <v>-1.0</v>
      </c>
      <c r="CD1590" s="1">
        <v>53735.0</v>
      </c>
    </row>
    <row r="1591">
      <c r="A1591" s="1">
        <v>2.9758404E7</v>
      </c>
      <c r="B1591" s="1" t="s">
        <v>8649</v>
      </c>
      <c r="C1591" s="1" t="s">
        <v>8650</v>
      </c>
      <c r="D1591" s="1" t="s">
        <v>8651</v>
      </c>
      <c r="E1591" s="1" t="s">
        <v>85</v>
      </c>
      <c r="F1591" s="1" t="s">
        <v>8652</v>
      </c>
      <c r="G1591" s="1" t="s">
        <v>8653</v>
      </c>
      <c r="H1591" s="1" t="s">
        <v>8654</v>
      </c>
      <c r="I1591" s="1">
        <v>2.23886475E8</v>
      </c>
      <c r="J1591" s="1">
        <v>43406.0</v>
      </c>
      <c r="K1591" s="1" t="s">
        <v>134</v>
      </c>
      <c r="L1591" s="1">
        <v>1.0</v>
      </c>
      <c r="M1591" s="1">
        <v>0.0</v>
      </c>
      <c r="N1591" s="1">
        <v>1.0</v>
      </c>
      <c r="O1591" s="1">
        <v>1.0</v>
      </c>
      <c r="P1591" s="1" t="s">
        <v>123</v>
      </c>
      <c r="Q1591" s="1" t="s">
        <v>124</v>
      </c>
      <c r="R1591" s="1">
        <v>40.68564</v>
      </c>
      <c r="S1591" s="1">
        <v>-73.99201</v>
      </c>
      <c r="T1591" s="1" t="s">
        <v>91</v>
      </c>
      <c r="U1591" s="1" t="s">
        <v>92</v>
      </c>
      <c r="V1591" s="1">
        <v>4.0</v>
      </c>
      <c r="W1591" s="1">
        <v>1.0</v>
      </c>
      <c r="X1591" s="1">
        <v>1.0</v>
      </c>
      <c r="Y1591" s="1">
        <v>2.0</v>
      </c>
      <c r="Z1591" s="1" t="s">
        <v>93</v>
      </c>
      <c r="AA1591" s="1" t="s">
        <v>8655</v>
      </c>
      <c r="AB1591" s="1">
        <v>170.0</v>
      </c>
      <c r="AC1591" s="1">
        <v>4.0</v>
      </c>
      <c r="AD1591" s="1">
        <v>10.0</v>
      </c>
      <c r="AE1591" s="1">
        <v>2.0</v>
      </c>
      <c r="AF1591" s="1" t="s">
        <v>255</v>
      </c>
      <c r="AG1591" s="1">
        <v>1.0</v>
      </c>
      <c r="AH1591" s="1">
        <v>0.0</v>
      </c>
      <c r="AI1591" s="1">
        <v>0.0</v>
      </c>
      <c r="AJ1591" s="1">
        <v>0.0</v>
      </c>
      <c r="AK1591" s="1">
        <v>0.0</v>
      </c>
      <c r="AL1591" s="1">
        <v>8.0</v>
      </c>
      <c r="AM1591" s="1">
        <v>8.0</v>
      </c>
      <c r="AN1591" s="1">
        <v>100.0</v>
      </c>
      <c r="AO1591" s="1">
        <v>10.0</v>
      </c>
      <c r="AP1591" s="1">
        <v>10.0</v>
      </c>
      <c r="AQ1591" s="1">
        <v>10.0</v>
      </c>
      <c r="AR1591" s="1">
        <v>10.0</v>
      </c>
      <c r="AS1591" s="1">
        <v>10.0</v>
      </c>
      <c r="AT1591" s="1">
        <v>10.0</v>
      </c>
      <c r="AU1591" s="1">
        <v>1.0</v>
      </c>
      <c r="AV1591" s="1" t="s">
        <v>117</v>
      </c>
      <c r="AW1591" s="1">
        <v>1.0</v>
      </c>
      <c r="AX1591" s="1">
        <v>1.0</v>
      </c>
      <c r="AY1591" s="1">
        <v>0.0</v>
      </c>
      <c r="AZ1591" s="1">
        <v>0.0</v>
      </c>
      <c r="BA1591" s="1">
        <v>2.79</v>
      </c>
      <c r="BB1591" s="1">
        <v>-1.0</v>
      </c>
      <c r="BC1591" s="1">
        <v>1.0</v>
      </c>
      <c r="BD1591" s="1">
        <v>-1.0</v>
      </c>
      <c r="BE1591" s="1">
        <v>-1.0</v>
      </c>
      <c r="BF1591" s="1">
        <v>-1.0</v>
      </c>
      <c r="BG1591" s="1">
        <v>-1.0</v>
      </c>
      <c r="BH1591" s="1">
        <v>1.0</v>
      </c>
      <c r="BI1591" s="1">
        <v>-1.0</v>
      </c>
      <c r="BJ1591" s="1">
        <v>1.0</v>
      </c>
      <c r="BK1591" s="1">
        <v>-1.0</v>
      </c>
      <c r="BL1591" s="1">
        <v>1.0</v>
      </c>
      <c r="BM1591" s="1">
        <v>1.0</v>
      </c>
      <c r="BN1591" s="1">
        <v>-1.0</v>
      </c>
      <c r="BO1591" s="1">
        <v>-1.0</v>
      </c>
      <c r="BP1591" s="1">
        <v>-1.0</v>
      </c>
      <c r="BQ1591" s="1">
        <v>-1.0</v>
      </c>
      <c r="BR1591" s="1">
        <v>-1.0</v>
      </c>
      <c r="BS1591" s="1">
        <v>-1.0</v>
      </c>
      <c r="BT1591" s="1">
        <v>-1.0</v>
      </c>
      <c r="BU1591" s="1">
        <v>1.0</v>
      </c>
      <c r="BV1591" s="1">
        <v>-1.0</v>
      </c>
      <c r="BW1591" s="1">
        <v>-1.0</v>
      </c>
      <c r="BX1591" s="1">
        <v>1.0</v>
      </c>
      <c r="BY1591" s="1">
        <v>1.0</v>
      </c>
      <c r="BZ1591" s="1">
        <v>1.0</v>
      </c>
      <c r="CA1591" s="1">
        <v>-1.0</v>
      </c>
      <c r="CB1591" s="1">
        <v>-1.0</v>
      </c>
      <c r="CC1591" s="1">
        <v>-1.0</v>
      </c>
      <c r="CD1591" s="1">
        <v>53805.0</v>
      </c>
    </row>
    <row r="1592">
      <c r="A1592" s="1">
        <v>1.7433538E7</v>
      </c>
      <c r="B1592" s="1" t="s">
        <v>8656</v>
      </c>
      <c r="C1592" s="1" t="s">
        <v>8657</v>
      </c>
      <c r="D1592" s="1" t="s">
        <v>8658</v>
      </c>
      <c r="E1592" s="1" t="s">
        <v>85</v>
      </c>
      <c r="G1592" s="1" t="s">
        <v>8659</v>
      </c>
      <c r="H1592" s="2" t="str">
        <f>- no cigarette smoking. - as to my religion, please leave shoes at The Door entrance. -please Respect The place as if it was your own.</f>
        <v>#ERROR!</v>
      </c>
      <c r="I1592" s="1">
        <v>1.17945802E8</v>
      </c>
      <c r="J1592" s="1">
        <v>42790.0</v>
      </c>
      <c r="M1592" s="1">
        <v>0.0</v>
      </c>
      <c r="N1592" s="1">
        <v>1.0</v>
      </c>
      <c r="O1592" s="1">
        <v>0.0</v>
      </c>
      <c r="P1592" s="1" t="s">
        <v>123</v>
      </c>
      <c r="Q1592" s="1" t="s">
        <v>945</v>
      </c>
      <c r="R1592" s="1">
        <v>40.6425</v>
      </c>
      <c r="S1592" s="1">
        <v>-73.94293</v>
      </c>
      <c r="T1592" s="1" t="s">
        <v>91</v>
      </c>
      <c r="U1592" s="1" t="s">
        <v>92</v>
      </c>
      <c r="V1592" s="1">
        <v>2.0</v>
      </c>
      <c r="W1592" s="1">
        <v>1.0</v>
      </c>
      <c r="X1592" s="1">
        <v>1.0</v>
      </c>
      <c r="Y1592" s="1">
        <v>1.0</v>
      </c>
      <c r="Z1592" s="1" t="s">
        <v>93</v>
      </c>
      <c r="AA1592" s="1" t="s">
        <v>8660</v>
      </c>
      <c r="AB1592" s="1">
        <v>88.0</v>
      </c>
      <c r="AC1592" s="1">
        <v>1.0</v>
      </c>
      <c r="AD1592" s="1">
        <v>10.0</v>
      </c>
      <c r="AE1592" s="1">
        <v>2.0</v>
      </c>
      <c r="AF1592" s="1" t="s">
        <v>2201</v>
      </c>
      <c r="AG1592" s="1">
        <v>1.0</v>
      </c>
      <c r="AH1592" s="1">
        <v>0.0</v>
      </c>
      <c r="AI1592" s="1">
        <v>0.0</v>
      </c>
      <c r="AJ1592" s="1">
        <v>0.0</v>
      </c>
      <c r="AK1592" s="1">
        <v>0.0</v>
      </c>
      <c r="AL1592" s="1">
        <v>11.0</v>
      </c>
      <c r="AM1592" s="1">
        <v>0.0</v>
      </c>
      <c r="AN1592" s="1">
        <v>100.0</v>
      </c>
      <c r="AO1592" s="1">
        <v>10.0</v>
      </c>
      <c r="AP1592" s="1">
        <v>10.0</v>
      </c>
      <c r="AQ1592" s="1">
        <v>10.0</v>
      </c>
      <c r="AR1592" s="1">
        <v>10.0</v>
      </c>
      <c r="AS1592" s="1">
        <v>9.0</v>
      </c>
      <c r="AT1592" s="1">
        <v>9.0</v>
      </c>
      <c r="AU1592" s="1">
        <v>0.0</v>
      </c>
      <c r="AV1592" s="1" t="s">
        <v>96</v>
      </c>
      <c r="AW1592" s="1">
        <v>1.0</v>
      </c>
      <c r="AX1592" s="1">
        <v>1.0</v>
      </c>
      <c r="AY1592" s="1">
        <v>0.0</v>
      </c>
      <c r="AZ1592" s="1">
        <v>0.0</v>
      </c>
      <c r="BA1592" s="1">
        <v>0.39</v>
      </c>
      <c r="BB1592" s="1">
        <v>-1.0</v>
      </c>
      <c r="BC1592" s="1">
        <v>1.0</v>
      </c>
      <c r="BD1592" s="1">
        <v>-1.0</v>
      </c>
      <c r="BE1592" s="1">
        <v>-1.0</v>
      </c>
      <c r="BF1592" s="1">
        <v>-1.0</v>
      </c>
      <c r="BG1592" s="1">
        <v>-1.0</v>
      </c>
      <c r="BH1592" s="1">
        <v>-1.0</v>
      </c>
      <c r="BI1592" s="1">
        <v>-1.0</v>
      </c>
      <c r="BJ1592" s="1">
        <v>1.0</v>
      </c>
      <c r="BK1592" s="1">
        <v>-1.0</v>
      </c>
      <c r="BL1592" s="1">
        <v>-1.0</v>
      </c>
      <c r="BM1592" s="1">
        <v>-1.0</v>
      </c>
      <c r="BN1592" s="1">
        <v>1.0</v>
      </c>
      <c r="BO1592" s="1">
        <v>-1.0</v>
      </c>
      <c r="BP1592" s="1">
        <v>-1.0</v>
      </c>
      <c r="BQ1592" s="1">
        <v>-1.0</v>
      </c>
      <c r="BR1592" s="1">
        <v>-1.0</v>
      </c>
      <c r="BS1592" s="1">
        <v>-1.0</v>
      </c>
      <c r="BT1592" s="1">
        <v>-1.0</v>
      </c>
      <c r="BU1592" s="1">
        <v>-1.0</v>
      </c>
      <c r="BV1592" s="1">
        <v>-1.0</v>
      </c>
      <c r="BW1592" s="1">
        <v>-1.0</v>
      </c>
      <c r="BX1592" s="1">
        <v>-1.0</v>
      </c>
      <c r="BY1592" s="1">
        <v>-1.0</v>
      </c>
      <c r="BZ1592" s="1">
        <v>-1.0</v>
      </c>
      <c r="CA1592" s="1">
        <v>1.0</v>
      </c>
      <c r="CB1592" s="1">
        <v>-1.0</v>
      </c>
      <c r="CC1592" s="1">
        <v>-1.0</v>
      </c>
      <c r="CD1592" s="1">
        <v>53827.0</v>
      </c>
    </row>
    <row r="1593">
      <c r="A1593" s="1">
        <v>9589030.0</v>
      </c>
      <c r="B1593" s="1" t="s">
        <v>8661</v>
      </c>
      <c r="C1593" s="1" t="s">
        <v>8662</v>
      </c>
      <c r="D1593" s="1" t="s">
        <v>8663</v>
      </c>
      <c r="E1593" s="1" t="s">
        <v>85</v>
      </c>
      <c r="F1593" s="1" t="s">
        <v>8664</v>
      </c>
      <c r="G1593" s="1" t="s">
        <v>8665</v>
      </c>
      <c r="H1593" s="1" t="s">
        <v>8666</v>
      </c>
      <c r="I1593" s="1">
        <v>1.0061428E7</v>
      </c>
      <c r="J1593" s="1">
        <v>41594.0</v>
      </c>
      <c r="K1593" s="1" t="s">
        <v>134</v>
      </c>
      <c r="L1593" s="1">
        <v>1.0</v>
      </c>
      <c r="M1593" s="1">
        <v>1.0</v>
      </c>
      <c r="N1593" s="1">
        <v>2.0</v>
      </c>
      <c r="O1593" s="1">
        <v>1.0</v>
      </c>
      <c r="P1593" s="1" t="s">
        <v>123</v>
      </c>
      <c r="Q1593" s="1" t="s">
        <v>519</v>
      </c>
      <c r="R1593" s="1">
        <v>40.69911</v>
      </c>
      <c r="S1593" s="1">
        <v>-73.92441</v>
      </c>
      <c r="T1593" s="1" t="s">
        <v>91</v>
      </c>
      <c r="U1593" s="1" t="s">
        <v>113</v>
      </c>
      <c r="V1593" s="1">
        <v>2.0</v>
      </c>
      <c r="W1593" s="1">
        <v>1.0</v>
      </c>
      <c r="X1593" s="1">
        <v>1.0</v>
      </c>
      <c r="Y1593" s="1">
        <v>1.0</v>
      </c>
      <c r="Z1593" s="1" t="s">
        <v>93</v>
      </c>
      <c r="AA1593" s="1" t="s">
        <v>8667</v>
      </c>
      <c r="AB1593" s="1">
        <v>55.0</v>
      </c>
      <c r="AC1593" s="1">
        <v>1.0</v>
      </c>
      <c r="AD1593" s="1">
        <v>0.0</v>
      </c>
      <c r="AE1593" s="1">
        <v>1.0</v>
      </c>
      <c r="AF1593" s="1" t="s">
        <v>1779</v>
      </c>
      <c r="AG1593" s="1">
        <v>1.0</v>
      </c>
      <c r="AH1593" s="1">
        <v>0.0</v>
      </c>
      <c r="AI1593" s="1">
        <v>0.0</v>
      </c>
      <c r="AJ1593" s="1">
        <v>0.0</v>
      </c>
      <c r="AK1593" s="1">
        <v>0.0</v>
      </c>
      <c r="AL1593" s="1">
        <v>6.0</v>
      </c>
      <c r="AM1593" s="1">
        <v>0.0</v>
      </c>
      <c r="AN1593" s="1">
        <v>100.0</v>
      </c>
      <c r="AO1593" s="1">
        <v>10.0</v>
      </c>
      <c r="AP1593" s="1">
        <v>10.0</v>
      </c>
      <c r="AQ1593" s="1">
        <v>10.0</v>
      </c>
      <c r="AR1593" s="1">
        <v>9.0</v>
      </c>
      <c r="AS1593" s="1">
        <v>10.0</v>
      </c>
      <c r="AT1593" s="1">
        <v>10.0</v>
      </c>
      <c r="AU1593" s="1">
        <v>0.0</v>
      </c>
      <c r="AV1593" s="1" t="s">
        <v>105</v>
      </c>
      <c r="AW1593" s="1">
        <v>1.0</v>
      </c>
      <c r="AX1593" s="1">
        <v>0.0</v>
      </c>
      <c r="AY1593" s="1">
        <v>1.0</v>
      </c>
      <c r="AZ1593" s="1">
        <v>0.0</v>
      </c>
      <c r="BA1593" s="1">
        <v>0.14</v>
      </c>
      <c r="BB1593" s="1">
        <v>1.0</v>
      </c>
      <c r="BC1593" s="1">
        <v>1.0</v>
      </c>
      <c r="BD1593" s="1">
        <v>-1.0</v>
      </c>
      <c r="BE1593" s="1">
        <v>-1.0</v>
      </c>
      <c r="BF1593" s="1">
        <v>-1.0</v>
      </c>
      <c r="BG1593" s="1">
        <v>-1.0</v>
      </c>
      <c r="BH1593" s="1">
        <v>-1.0</v>
      </c>
      <c r="BI1593" s="1">
        <v>-1.0</v>
      </c>
      <c r="BJ1593" s="1">
        <v>-1.0</v>
      </c>
      <c r="BK1593" s="1">
        <v>-1.0</v>
      </c>
      <c r="BL1593" s="1">
        <v>-1.0</v>
      </c>
      <c r="BM1593" s="1">
        <v>-1.0</v>
      </c>
      <c r="BN1593" s="1">
        <v>-1.0</v>
      </c>
      <c r="BO1593" s="1">
        <v>-1.0</v>
      </c>
      <c r="BP1593" s="1">
        <v>1.0</v>
      </c>
      <c r="BQ1593" s="1">
        <v>1.0</v>
      </c>
      <c r="BR1593" s="1">
        <v>-1.0</v>
      </c>
      <c r="BS1593" s="1">
        <v>-1.0</v>
      </c>
      <c r="BT1593" s="1">
        <v>-1.0</v>
      </c>
      <c r="BU1593" s="1">
        <v>1.0</v>
      </c>
      <c r="BV1593" s="1">
        <v>-1.0</v>
      </c>
      <c r="BW1593" s="1">
        <v>-1.0</v>
      </c>
      <c r="BX1593" s="1">
        <v>-1.0</v>
      </c>
      <c r="BY1593" s="1">
        <v>-1.0</v>
      </c>
      <c r="BZ1593" s="1">
        <v>-1.0</v>
      </c>
      <c r="CA1593" s="1">
        <v>-1.0</v>
      </c>
      <c r="CB1593" s="1">
        <v>-1.0</v>
      </c>
      <c r="CC1593" s="1">
        <v>1.0</v>
      </c>
      <c r="CD1593" s="1">
        <v>53846.0</v>
      </c>
    </row>
    <row r="1594">
      <c r="A1594" s="1">
        <v>2.1177066E7</v>
      </c>
      <c r="B1594" s="1" t="s">
        <v>8668</v>
      </c>
      <c r="C1594" s="1" t="s">
        <v>8669</v>
      </c>
      <c r="D1594" s="1" t="s">
        <v>8669</v>
      </c>
      <c r="E1594" s="1" t="s">
        <v>85</v>
      </c>
      <c r="I1594" s="1">
        <v>2.4929024E7</v>
      </c>
      <c r="J1594" s="1">
        <v>41990.0</v>
      </c>
      <c r="M1594" s="1">
        <v>0.0</v>
      </c>
      <c r="N1594" s="1">
        <v>1.0</v>
      </c>
      <c r="O1594" s="1">
        <v>1.0</v>
      </c>
      <c r="P1594" s="1" t="s">
        <v>89</v>
      </c>
      <c r="Q1594" s="1" t="s">
        <v>362</v>
      </c>
      <c r="R1594" s="1">
        <v>40.80003</v>
      </c>
      <c r="S1594" s="1">
        <v>-73.96446</v>
      </c>
      <c r="T1594" s="1" t="s">
        <v>91</v>
      </c>
      <c r="U1594" s="1" t="s">
        <v>113</v>
      </c>
      <c r="V1594" s="1">
        <v>1.0</v>
      </c>
      <c r="W1594" s="1">
        <v>1.0</v>
      </c>
      <c r="X1594" s="1">
        <v>1.0</v>
      </c>
      <c r="Y1594" s="1">
        <v>1.0</v>
      </c>
      <c r="Z1594" s="1" t="s">
        <v>93</v>
      </c>
      <c r="AA1594" s="1" t="s">
        <v>8670</v>
      </c>
      <c r="AB1594" s="1">
        <v>47.0</v>
      </c>
      <c r="AC1594" s="1">
        <v>1.0</v>
      </c>
      <c r="AD1594" s="1">
        <v>0.0</v>
      </c>
      <c r="AE1594" s="1">
        <v>1.0</v>
      </c>
      <c r="AF1594" s="1" t="s">
        <v>378</v>
      </c>
      <c r="AG1594" s="1">
        <v>1.0</v>
      </c>
      <c r="AH1594" s="1">
        <v>0.0</v>
      </c>
      <c r="AI1594" s="1">
        <v>0.0</v>
      </c>
      <c r="AJ1594" s="1">
        <v>0.0</v>
      </c>
      <c r="AK1594" s="1">
        <v>0.0</v>
      </c>
      <c r="AL1594" s="1">
        <v>0.0</v>
      </c>
      <c r="AM1594" s="1">
        <v>0.0</v>
      </c>
      <c r="AU1594" s="1">
        <v>0.0</v>
      </c>
      <c r="AV1594" s="1" t="s">
        <v>105</v>
      </c>
      <c r="AW1594" s="1">
        <v>1.0</v>
      </c>
      <c r="AX1594" s="1">
        <v>0.0</v>
      </c>
      <c r="AY1594" s="1">
        <v>1.0</v>
      </c>
      <c r="AZ1594" s="1">
        <v>0.0</v>
      </c>
      <c r="BB1594" s="1">
        <v>-1.0</v>
      </c>
      <c r="BC1594" s="1">
        <v>-1.0</v>
      </c>
      <c r="BD1594" s="1">
        <v>-1.0</v>
      </c>
      <c r="BE1594" s="1">
        <v>-1.0</v>
      </c>
      <c r="BF1594" s="1">
        <v>-1.0</v>
      </c>
      <c r="BG1594" s="1">
        <v>-1.0</v>
      </c>
      <c r="BH1594" s="1">
        <v>-1.0</v>
      </c>
      <c r="BI1594" s="1">
        <v>-1.0</v>
      </c>
      <c r="BJ1594" s="1">
        <v>1.0</v>
      </c>
      <c r="BK1594" s="1">
        <v>-1.0</v>
      </c>
      <c r="BL1594" s="1">
        <v>-1.0</v>
      </c>
      <c r="BM1594" s="1">
        <v>1.0</v>
      </c>
      <c r="BN1594" s="1">
        <v>-1.0</v>
      </c>
      <c r="BO1594" s="1">
        <v>-1.0</v>
      </c>
      <c r="BP1594" s="1">
        <v>-1.0</v>
      </c>
      <c r="BQ1594" s="1">
        <v>-1.0</v>
      </c>
      <c r="BR1594" s="1">
        <v>-1.0</v>
      </c>
      <c r="BS1594" s="1">
        <v>-1.0</v>
      </c>
      <c r="BT1594" s="1">
        <v>-1.0</v>
      </c>
      <c r="BU1594" s="1">
        <v>1.0</v>
      </c>
      <c r="BV1594" s="1">
        <v>-1.0</v>
      </c>
      <c r="BW1594" s="1">
        <v>-1.0</v>
      </c>
      <c r="BX1594" s="1">
        <v>-1.0</v>
      </c>
      <c r="BY1594" s="1">
        <v>1.0</v>
      </c>
      <c r="BZ1594" s="1">
        <v>-1.0</v>
      </c>
      <c r="CA1594" s="1">
        <v>-1.0</v>
      </c>
      <c r="CB1594" s="1">
        <v>-1.0</v>
      </c>
      <c r="CC1594" s="1">
        <v>-1.0</v>
      </c>
      <c r="CD1594" s="1">
        <v>53854.0</v>
      </c>
    </row>
    <row r="1595">
      <c r="A1595" s="1">
        <v>1.6391952E7</v>
      </c>
      <c r="B1595" s="1" t="s">
        <v>8671</v>
      </c>
      <c r="C1595" s="1" t="s">
        <v>8672</v>
      </c>
      <c r="D1595" s="1" t="s">
        <v>8673</v>
      </c>
      <c r="E1595" s="1" t="s">
        <v>85</v>
      </c>
      <c r="F1595" s="1" t="s">
        <v>8674</v>
      </c>
      <c r="G1595" s="1" t="s">
        <v>8675</v>
      </c>
      <c r="H1595" s="1" t="s">
        <v>8676</v>
      </c>
      <c r="I1595" s="1">
        <v>1.7764574E7</v>
      </c>
      <c r="J1595" s="1">
        <v>41827.0</v>
      </c>
      <c r="M1595" s="1">
        <v>0.0</v>
      </c>
      <c r="N1595" s="1">
        <v>1.0</v>
      </c>
      <c r="O1595" s="1">
        <v>1.0</v>
      </c>
      <c r="P1595" s="1" t="s">
        <v>123</v>
      </c>
      <c r="Q1595" s="1" t="s">
        <v>1428</v>
      </c>
      <c r="R1595" s="1">
        <v>40.69797</v>
      </c>
      <c r="S1595" s="1">
        <v>-73.992</v>
      </c>
      <c r="T1595" s="1" t="s">
        <v>91</v>
      </c>
      <c r="U1595" s="1" t="s">
        <v>113</v>
      </c>
      <c r="V1595" s="1">
        <v>1.0</v>
      </c>
      <c r="W1595" s="1">
        <v>1.5</v>
      </c>
      <c r="X1595" s="1">
        <v>4.0</v>
      </c>
      <c r="Y1595" s="1">
        <v>1.0</v>
      </c>
      <c r="Z1595" s="1" t="s">
        <v>93</v>
      </c>
      <c r="AA1595" s="1" t="s">
        <v>8677</v>
      </c>
      <c r="AB1595" s="1">
        <v>60.0</v>
      </c>
      <c r="AC1595" s="1">
        <v>1.0</v>
      </c>
      <c r="AD1595" s="1">
        <v>0.0</v>
      </c>
      <c r="AE1595" s="1">
        <v>3.0</v>
      </c>
      <c r="AF1595" s="1" t="s">
        <v>597</v>
      </c>
      <c r="AG1595" s="1">
        <v>1.0</v>
      </c>
      <c r="AH1595" s="1">
        <v>0.0</v>
      </c>
      <c r="AI1595" s="1">
        <v>0.0</v>
      </c>
      <c r="AJ1595" s="1">
        <v>0.0</v>
      </c>
      <c r="AK1595" s="1">
        <v>0.0</v>
      </c>
      <c r="AL1595" s="1">
        <v>0.0</v>
      </c>
      <c r="AM1595" s="1">
        <v>0.0</v>
      </c>
      <c r="AU1595" s="1">
        <v>1.0</v>
      </c>
      <c r="AV1595" s="1" t="s">
        <v>105</v>
      </c>
      <c r="AW1595" s="1">
        <v>1.0</v>
      </c>
      <c r="AX1595" s="1">
        <v>0.0</v>
      </c>
      <c r="AY1595" s="1">
        <v>1.0</v>
      </c>
      <c r="AZ1595" s="1">
        <v>0.0</v>
      </c>
      <c r="BB1595" s="1">
        <v>-1.0</v>
      </c>
      <c r="BC1595" s="1">
        <v>1.0</v>
      </c>
      <c r="BD1595" s="1">
        <v>-1.0</v>
      </c>
      <c r="BE1595" s="1">
        <v>-1.0</v>
      </c>
      <c r="BF1595" s="1">
        <v>-1.0</v>
      </c>
      <c r="BG1595" s="1">
        <v>-1.0</v>
      </c>
      <c r="BH1595" s="1">
        <v>-1.0</v>
      </c>
      <c r="BI1595" s="1">
        <v>-1.0</v>
      </c>
      <c r="BJ1595" s="1">
        <v>-1.0</v>
      </c>
      <c r="BK1595" s="1">
        <v>-1.0</v>
      </c>
      <c r="BL1595" s="1">
        <v>-1.0</v>
      </c>
      <c r="BM1595" s="1">
        <v>-1.0</v>
      </c>
      <c r="BN1595" s="1">
        <v>-1.0</v>
      </c>
      <c r="BO1595" s="1">
        <v>-1.0</v>
      </c>
      <c r="BP1595" s="1">
        <v>-1.0</v>
      </c>
      <c r="BQ1595" s="1">
        <v>-1.0</v>
      </c>
      <c r="BR1595" s="1">
        <v>-1.0</v>
      </c>
      <c r="BS1595" s="1">
        <v>-1.0</v>
      </c>
      <c r="BT1595" s="1">
        <v>-1.0</v>
      </c>
      <c r="BU1595" s="1">
        <v>1.0</v>
      </c>
      <c r="BV1595" s="1">
        <v>-1.0</v>
      </c>
      <c r="BW1595" s="1">
        <v>-1.0</v>
      </c>
      <c r="BX1595" s="1">
        <v>-1.0</v>
      </c>
      <c r="BY1595" s="1">
        <v>-1.0</v>
      </c>
      <c r="BZ1595" s="1">
        <v>-1.0</v>
      </c>
      <c r="CA1595" s="1">
        <v>1.0</v>
      </c>
      <c r="CB1595" s="1">
        <v>-1.0</v>
      </c>
      <c r="CC1595" s="1">
        <v>-1.0</v>
      </c>
      <c r="CD1595" s="1">
        <v>53892.0</v>
      </c>
    </row>
    <row r="1596">
      <c r="A1596" s="1">
        <v>3568596.0</v>
      </c>
      <c r="B1596" s="1" t="s">
        <v>8678</v>
      </c>
      <c r="C1596" s="1" t="s">
        <v>8679</v>
      </c>
      <c r="D1596" s="1" t="s">
        <v>8679</v>
      </c>
      <c r="E1596" s="1" t="s">
        <v>85</v>
      </c>
      <c r="I1596" s="1">
        <v>7499240.0</v>
      </c>
      <c r="J1596" s="1">
        <v>41470.0</v>
      </c>
      <c r="K1596" s="1" t="s">
        <v>88</v>
      </c>
      <c r="L1596" s="1">
        <v>1.0</v>
      </c>
      <c r="M1596" s="1">
        <v>0.0</v>
      </c>
      <c r="N1596" s="1">
        <v>2.0</v>
      </c>
      <c r="O1596" s="1">
        <v>1.0</v>
      </c>
      <c r="P1596" s="1" t="s">
        <v>89</v>
      </c>
      <c r="Q1596" s="1" t="s">
        <v>1014</v>
      </c>
      <c r="R1596" s="1">
        <v>40.8362</v>
      </c>
      <c r="S1596" s="1">
        <v>-73.94033</v>
      </c>
      <c r="T1596" s="1" t="s">
        <v>91</v>
      </c>
      <c r="U1596" s="1" t="s">
        <v>113</v>
      </c>
      <c r="V1596" s="1">
        <v>2.0</v>
      </c>
      <c r="W1596" s="1">
        <v>1.0</v>
      </c>
      <c r="X1596" s="1">
        <v>1.0</v>
      </c>
      <c r="Y1596" s="1">
        <v>1.0</v>
      </c>
      <c r="Z1596" s="1" t="s">
        <v>93</v>
      </c>
      <c r="AA1596" s="1" t="s">
        <v>8680</v>
      </c>
      <c r="AB1596" s="1">
        <v>80.0</v>
      </c>
      <c r="AC1596" s="1">
        <v>1.0</v>
      </c>
      <c r="AD1596" s="1">
        <v>15.0</v>
      </c>
      <c r="AE1596" s="1">
        <v>1.0</v>
      </c>
      <c r="AF1596" s="1" t="s">
        <v>1433</v>
      </c>
      <c r="AG1596" s="1">
        <v>1.0</v>
      </c>
      <c r="AH1596" s="1">
        <v>3.0</v>
      </c>
      <c r="AI1596" s="1">
        <v>9.0</v>
      </c>
      <c r="AJ1596" s="1">
        <v>39.0</v>
      </c>
      <c r="AK1596" s="1">
        <v>314.0</v>
      </c>
      <c r="AL1596" s="1">
        <v>3.0</v>
      </c>
      <c r="AM1596" s="1">
        <v>0.0</v>
      </c>
      <c r="AN1596" s="1">
        <v>93.0</v>
      </c>
      <c r="AO1596" s="1">
        <v>8.0</v>
      </c>
      <c r="AP1596" s="1">
        <v>10.0</v>
      </c>
      <c r="AQ1596" s="1">
        <v>10.0</v>
      </c>
      <c r="AR1596" s="1">
        <v>10.0</v>
      </c>
      <c r="AS1596" s="1">
        <v>9.0</v>
      </c>
      <c r="AT1596" s="1">
        <v>9.0</v>
      </c>
      <c r="AU1596" s="1">
        <v>0.0</v>
      </c>
      <c r="AV1596" s="1" t="s">
        <v>96</v>
      </c>
      <c r="AW1596" s="1">
        <v>2.0</v>
      </c>
      <c r="AX1596" s="1">
        <v>1.0</v>
      </c>
      <c r="AY1596" s="1">
        <v>1.0</v>
      </c>
      <c r="AZ1596" s="1">
        <v>0.0</v>
      </c>
      <c r="BA1596" s="1">
        <v>0.05</v>
      </c>
      <c r="BB1596" s="1">
        <v>-1.0</v>
      </c>
      <c r="BC1596" s="1">
        <v>1.0</v>
      </c>
      <c r="BD1596" s="1">
        <v>-1.0</v>
      </c>
      <c r="BE1596" s="1">
        <v>-1.0</v>
      </c>
      <c r="BF1596" s="1">
        <v>-1.0</v>
      </c>
      <c r="BG1596" s="1">
        <v>-1.0</v>
      </c>
      <c r="BH1596" s="1">
        <v>-1.0</v>
      </c>
      <c r="BI1596" s="1">
        <v>-1.0</v>
      </c>
      <c r="BJ1596" s="1">
        <v>1.0</v>
      </c>
      <c r="BK1596" s="1">
        <v>-1.0</v>
      </c>
      <c r="BL1596" s="1">
        <v>-1.0</v>
      </c>
      <c r="BM1596" s="1">
        <v>-1.0</v>
      </c>
      <c r="BN1596" s="1">
        <v>-1.0</v>
      </c>
      <c r="BO1596" s="1">
        <v>-1.0</v>
      </c>
      <c r="BP1596" s="1">
        <v>-1.0</v>
      </c>
      <c r="BQ1596" s="1">
        <v>-1.0</v>
      </c>
      <c r="BR1596" s="1">
        <v>-1.0</v>
      </c>
      <c r="BS1596" s="1">
        <v>-1.0</v>
      </c>
      <c r="BT1596" s="1">
        <v>-1.0</v>
      </c>
      <c r="BU1596" s="1">
        <v>1.0</v>
      </c>
      <c r="BV1596" s="1">
        <v>-1.0</v>
      </c>
      <c r="BW1596" s="1">
        <v>-1.0</v>
      </c>
      <c r="BX1596" s="1">
        <v>-1.0</v>
      </c>
      <c r="BY1596" s="1">
        <v>-1.0</v>
      </c>
      <c r="BZ1596" s="1">
        <v>-1.0</v>
      </c>
      <c r="CA1596" s="1">
        <v>-1.0</v>
      </c>
      <c r="CB1596" s="1">
        <v>-1.0</v>
      </c>
      <c r="CC1596" s="1">
        <v>-1.0</v>
      </c>
      <c r="CD1596" s="1">
        <v>53967.0</v>
      </c>
    </row>
    <row r="1597">
      <c r="A1597" s="1">
        <v>3.5578766E7</v>
      </c>
      <c r="B1597" s="1" t="s">
        <v>8681</v>
      </c>
      <c r="C1597" s="1" t="s">
        <v>8682</v>
      </c>
      <c r="D1597" s="1" t="s">
        <v>8683</v>
      </c>
      <c r="E1597" s="1" t="s">
        <v>85</v>
      </c>
      <c r="F1597" s="1" t="s">
        <v>8684</v>
      </c>
      <c r="G1597" s="1" t="s">
        <v>8685</v>
      </c>
      <c r="H1597" s="1" t="s">
        <v>8686</v>
      </c>
      <c r="I1597" s="1">
        <v>893308.0</v>
      </c>
      <c r="J1597" s="1">
        <v>40754.0</v>
      </c>
      <c r="K1597" s="1" t="s">
        <v>134</v>
      </c>
      <c r="L1597" s="1">
        <v>1.0</v>
      </c>
      <c r="M1597" s="1">
        <v>0.0</v>
      </c>
      <c r="N1597" s="1">
        <v>4.0</v>
      </c>
      <c r="O1597" s="1">
        <v>1.0</v>
      </c>
      <c r="P1597" s="1" t="s">
        <v>123</v>
      </c>
      <c r="Q1597" s="1" t="s">
        <v>185</v>
      </c>
      <c r="R1597" s="1">
        <v>40.70545</v>
      </c>
      <c r="S1597" s="1">
        <v>-73.93273</v>
      </c>
      <c r="T1597" s="1" t="s">
        <v>144</v>
      </c>
      <c r="U1597" s="1" t="s">
        <v>113</v>
      </c>
      <c r="V1597" s="1">
        <v>2.0</v>
      </c>
      <c r="W1597" s="1">
        <v>1.0</v>
      </c>
      <c r="X1597" s="1">
        <v>1.0</v>
      </c>
      <c r="Y1597" s="1">
        <v>1.0</v>
      </c>
      <c r="Z1597" s="1" t="s">
        <v>93</v>
      </c>
      <c r="AA1597" s="1" t="s">
        <v>8687</v>
      </c>
      <c r="AB1597" s="1">
        <v>75.0</v>
      </c>
      <c r="AC1597" s="1">
        <v>1.0</v>
      </c>
      <c r="AD1597" s="1">
        <v>0.0</v>
      </c>
      <c r="AE1597" s="1">
        <v>3.0</v>
      </c>
      <c r="AF1597" s="1" t="s">
        <v>313</v>
      </c>
      <c r="AG1597" s="1">
        <v>1.0</v>
      </c>
      <c r="AH1597" s="1">
        <v>13.0</v>
      </c>
      <c r="AI1597" s="1">
        <v>13.0</v>
      </c>
      <c r="AJ1597" s="1">
        <v>13.0</v>
      </c>
      <c r="AK1597" s="1">
        <v>13.0</v>
      </c>
      <c r="AL1597" s="1">
        <v>3.0</v>
      </c>
      <c r="AM1597" s="1">
        <v>3.0</v>
      </c>
      <c r="AN1597" s="1">
        <v>100.0</v>
      </c>
      <c r="AO1597" s="1">
        <v>10.0</v>
      </c>
      <c r="AP1597" s="1">
        <v>10.0</v>
      </c>
      <c r="AQ1597" s="1">
        <v>10.0</v>
      </c>
      <c r="AR1597" s="1">
        <v>10.0</v>
      </c>
      <c r="AS1597" s="1">
        <v>10.0</v>
      </c>
      <c r="AT1597" s="1">
        <v>10.0</v>
      </c>
      <c r="AU1597" s="1">
        <v>0.0</v>
      </c>
      <c r="AV1597" s="1" t="s">
        <v>117</v>
      </c>
      <c r="AW1597" s="1">
        <v>3.0</v>
      </c>
      <c r="AX1597" s="1">
        <v>1.0</v>
      </c>
      <c r="AY1597" s="1">
        <v>2.0</v>
      </c>
      <c r="AZ1597" s="1">
        <v>0.0</v>
      </c>
      <c r="BA1597" s="1">
        <v>3.0</v>
      </c>
      <c r="BB1597" s="1">
        <v>-1.0</v>
      </c>
      <c r="BC1597" s="1">
        <v>-1.0</v>
      </c>
      <c r="BD1597" s="1">
        <v>-1.0</v>
      </c>
      <c r="BE1597" s="1">
        <v>-1.0</v>
      </c>
      <c r="BF1597" s="1">
        <v>-1.0</v>
      </c>
      <c r="BG1597" s="1">
        <v>-1.0</v>
      </c>
      <c r="BH1597" s="1">
        <v>-1.0</v>
      </c>
      <c r="BI1597" s="1">
        <v>-1.0</v>
      </c>
      <c r="BJ1597" s="1">
        <v>-1.0</v>
      </c>
      <c r="BK1597" s="1">
        <v>-1.0</v>
      </c>
      <c r="BL1597" s="1">
        <v>-1.0</v>
      </c>
      <c r="BM1597" s="1">
        <v>1.0</v>
      </c>
      <c r="BN1597" s="1">
        <v>-1.0</v>
      </c>
      <c r="BO1597" s="1">
        <v>-1.0</v>
      </c>
      <c r="BP1597" s="1">
        <v>-1.0</v>
      </c>
      <c r="BQ1597" s="1">
        <v>-1.0</v>
      </c>
      <c r="BR1597" s="1">
        <v>-1.0</v>
      </c>
      <c r="BS1597" s="1">
        <v>-1.0</v>
      </c>
      <c r="BT1597" s="1">
        <v>-1.0</v>
      </c>
      <c r="BU1597" s="1">
        <v>1.0</v>
      </c>
      <c r="BV1597" s="1">
        <v>-1.0</v>
      </c>
      <c r="BW1597" s="1">
        <v>1.0</v>
      </c>
      <c r="BX1597" s="1">
        <v>-1.0</v>
      </c>
      <c r="BY1597" s="1">
        <v>-1.0</v>
      </c>
      <c r="BZ1597" s="1">
        <v>-1.0</v>
      </c>
      <c r="CA1597" s="1">
        <v>-1.0</v>
      </c>
      <c r="CB1597" s="1">
        <v>-1.0</v>
      </c>
      <c r="CC1597" s="1">
        <v>-1.0</v>
      </c>
      <c r="CD1597" s="1">
        <v>53968.0</v>
      </c>
    </row>
    <row r="1598">
      <c r="A1598" s="1">
        <v>2.7629538E7</v>
      </c>
      <c r="B1598" s="1" t="s">
        <v>8688</v>
      </c>
      <c r="C1598" s="1" t="s">
        <v>8689</v>
      </c>
      <c r="D1598" s="1" t="s">
        <v>8690</v>
      </c>
      <c r="E1598" s="1" t="s">
        <v>85</v>
      </c>
      <c r="F1598" s="1" t="s">
        <v>8691</v>
      </c>
      <c r="G1598" s="1" t="s">
        <v>8692</v>
      </c>
      <c r="H1598" s="1" t="s">
        <v>8693</v>
      </c>
      <c r="I1598" s="1">
        <v>2886359.0</v>
      </c>
      <c r="J1598" s="1">
        <v>41099.0</v>
      </c>
      <c r="K1598" s="1" t="s">
        <v>134</v>
      </c>
      <c r="L1598" s="1">
        <v>1.0</v>
      </c>
      <c r="M1598" s="1">
        <v>0.0</v>
      </c>
      <c r="N1598" s="1">
        <v>2.0</v>
      </c>
      <c r="O1598" s="1">
        <v>1.0</v>
      </c>
      <c r="P1598" s="1" t="s">
        <v>123</v>
      </c>
      <c r="Q1598" s="1" t="s">
        <v>157</v>
      </c>
      <c r="R1598" s="1">
        <v>40.67864</v>
      </c>
      <c r="S1598" s="1">
        <v>-73.91546</v>
      </c>
      <c r="T1598" s="1" t="s">
        <v>91</v>
      </c>
      <c r="U1598" s="1" t="s">
        <v>92</v>
      </c>
      <c r="V1598" s="1">
        <v>2.0</v>
      </c>
      <c r="W1598" s="1">
        <v>1.0</v>
      </c>
      <c r="X1598" s="1">
        <v>1.0</v>
      </c>
      <c r="Y1598" s="1">
        <v>1.0</v>
      </c>
      <c r="Z1598" s="1" t="s">
        <v>93</v>
      </c>
      <c r="AA1598" s="1" t="s">
        <v>8694</v>
      </c>
      <c r="AB1598" s="1">
        <v>100.0</v>
      </c>
      <c r="AC1598" s="1">
        <v>1.0</v>
      </c>
      <c r="AD1598" s="1">
        <v>0.0</v>
      </c>
      <c r="AE1598" s="1">
        <v>1.0</v>
      </c>
      <c r="AF1598" s="1" t="s">
        <v>179</v>
      </c>
      <c r="AG1598" s="1">
        <v>1.0</v>
      </c>
      <c r="AH1598" s="1">
        <v>0.0</v>
      </c>
      <c r="AI1598" s="1">
        <v>0.0</v>
      </c>
      <c r="AJ1598" s="1">
        <v>0.0</v>
      </c>
      <c r="AK1598" s="1">
        <v>0.0</v>
      </c>
      <c r="AL1598" s="1">
        <v>5.0</v>
      </c>
      <c r="AM1598" s="1">
        <v>5.0</v>
      </c>
      <c r="AN1598" s="1">
        <v>80.0</v>
      </c>
      <c r="AO1598" s="1">
        <v>8.0</v>
      </c>
      <c r="AP1598" s="1">
        <v>8.0</v>
      </c>
      <c r="AQ1598" s="1">
        <v>10.0</v>
      </c>
      <c r="AR1598" s="1">
        <v>10.0</v>
      </c>
      <c r="AS1598" s="1">
        <v>9.0</v>
      </c>
      <c r="AT1598" s="1">
        <v>9.0</v>
      </c>
      <c r="AU1598" s="1">
        <v>1.0</v>
      </c>
      <c r="AV1598" s="1" t="s">
        <v>117</v>
      </c>
      <c r="AW1598" s="1">
        <v>2.0</v>
      </c>
      <c r="AX1598" s="1">
        <v>1.0</v>
      </c>
      <c r="AY1598" s="1">
        <v>1.0</v>
      </c>
      <c r="AZ1598" s="1">
        <v>0.0</v>
      </c>
      <c r="BA1598" s="1">
        <v>0.63</v>
      </c>
      <c r="BB1598" s="1">
        <v>-1.0</v>
      </c>
      <c r="BC1598" s="1">
        <v>1.0</v>
      </c>
      <c r="BD1598" s="1">
        <v>-1.0</v>
      </c>
      <c r="BE1598" s="1">
        <v>-1.0</v>
      </c>
      <c r="BF1598" s="1">
        <v>-1.0</v>
      </c>
      <c r="BG1598" s="1">
        <v>-1.0</v>
      </c>
      <c r="BH1598" s="1">
        <v>-1.0</v>
      </c>
      <c r="BI1598" s="1">
        <v>-1.0</v>
      </c>
      <c r="BJ1598" s="1">
        <v>1.0</v>
      </c>
      <c r="BK1598" s="1">
        <v>-1.0</v>
      </c>
      <c r="BL1598" s="1">
        <v>-1.0</v>
      </c>
      <c r="BM1598" s="1">
        <v>-1.0</v>
      </c>
      <c r="BN1598" s="1">
        <v>-1.0</v>
      </c>
      <c r="BO1598" s="1">
        <v>-1.0</v>
      </c>
      <c r="BP1598" s="1">
        <v>-1.0</v>
      </c>
      <c r="BQ1598" s="1">
        <v>1.0</v>
      </c>
      <c r="BR1598" s="1">
        <v>-1.0</v>
      </c>
      <c r="BS1598" s="1">
        <v>-1.0</v>
      </c>
      <c r="BT1598" s="1">
        <v>-1.0</v>
      </c>
      <c r="BU1598" s="1">
        <v>1.0</v>
      </c>
      <c r="BV1598" s="1">
        <v>-1.0</v>
      </c>
      <c r="BW1598" s="1">
        <v>-1.0</v>
      </c>
      <c r="BX1598" s="1">
        <v>-1.0</v>
      </c>
      <c r="BY1598" s="1">
        <v>-1.0</v>
      </c>
      <c r="BZ1598" s="1">
        <v>1.0</v>
      </c>
      <c r="CA1598" s="1">
        <v>-1.0</v>
      </c>
      <c r="CB1598" s="1">
        <v>-1.0</v>
      </c>
      <c r="CC1598" s="1">
        <v>-1.0</v>
      </c>
      <c r="CD1598" s="1">
        <v>53980.0</v>
      </c>
    </row>
    <row r="1599">
      <c r="A1599" s="1">
        <v>1.5974141E7</v>
      </c>
      <c r="B1599" s="4">
        <v>100.0</v>
      </c>
      <c r="C1599" s="1" t="s">
        <v>8695</v>
      </c>
      <c r="D1599" s="1" t="s">
        <v>8696</v>
      </c>
      <c r="E1599" s="1" t="s">
        <v>85</v>
      </c>
      <c r="H1599" s="1" t="s">
        <v>8697</v>
      </c>
      <c r="I1599" s="1">
        <v>4.5404805E7</v>
      </c>
      <c r="J1599" s="1">
        <v>42276.0</v>
      </c>
      <c r="K1599" s="1" t="s">
        <v>272</v>
      </c>
      <c r="L1599" s="1">
        <v>0.5</v>
      </c>
      <c r="M1599" s="1">
        <v>0.0</v>
      </c>
      <c r="N1599" s="1">
        <v>2.0</v>
      </c>
      <c r="O1599" s="1">
        <v>0.0</v>
      </c>
      <c r="P1599" s="1" t="s">
        <v>111</v>
      </c>
      <c r="Q1599" s="1" t="s">
        <v>112</v>
      </c>
      <c r="R1599" s="1">
        <v>40.76938</v>
      </c>
      <c r="S1599" s="1">
        <v>-73.9322699999999</v>
      </c>
      <c r="T1599" s="1" t="s">
        <v>274</v>
      </c>
      <c r="U1599" s="1" t="s">
        <v>113</v>
      </c>
      <c r="V1599" s="1">
        <v>2.0</v>
      </c>
      <c r="W1599" s="1">
        <v>1.5</v>
      </c>
      <c r="X1599" s="1">
        <v>1.0</v>
      </c>
      <c r="Y1599" s="1">
        <v>2.0</v>
      </c>
      <c r="Z1599" s="1" t="s">
        <v>93</v>
      </c>
      <c r="AA1599" s="1" t="s">
        <v>8698</v>
      </c>
      <c r="AB1599" s="1">
        <v>120.0</v>
      </c>
      <c r="AC1599" s="1">
        <v>2.0</v>
      </c>
      <c r="AD1599" s="1">
        <v>50.0</v>
      </c>
      <c r="AE1599" s="1">
        <v>5.0</v>
      </c>
      <c r="AF1599" s="1" t="s">
        <v>202</v>
      </c>
      <c r="AG1599" s="1">
        <v>1.0</v>
      </c>
      <c r="AH1599" s="1">
        <v>23.0</v>
      </c>
      <c r="AI1599" s="1">
        <v>48.0</v>
      </c>
      <c r="AJ1599" s="1">
        <v>76.0</v>
      </c>
      <c r="AK1599" s="1">
        <v>351.0</v>
      </c>
      <c r="AL1599" s="1">
        <v>1.0</v>
      </c>
      <c r="AM1599" s="1">
        <v>0.0</v>
      </c>
      <c r="AU1599" s="1">
        <v>1.0</v>
      </c>
      <c r="AV1599" s="1" t="s">
        <v>105</v>
      </c>
      <c r="AW1599" s="1">
        <v>2.0</v>
      </c>
      <c r="AX1599" s="1">
        <v>0.0</v>
      </c>
      <c r="AY1599" s="1">
        <v>2.0</v>
      </c>
      <c r="AZ1599" s="1">
        <v>0.0</v>
      </c>
      <c r="BA1599" s="1">
        <v>0.05</v>
      </c>
      <c r="BB1599" s="1">
        <v>-1.0</v>
      </c>
      <c r="BC1599" s="1">
        <v>1.0</v>
      </c>
      <c r="BD1599" s="1">
        <v>-1.0</v>
      </c>
      <c r="BE1599" s="1">
        <v>-1.0</v>
      </c>
      <c r="BF1599" s="1">
        <v>-1.0</v>
      </c>
      <c r="BG1599" s="1">
        <v>-1.0</v>
      </c>
      <c r="BH1599" s="1">
        <v>-1.0</v>
      </c>
      <c r="BI1599" s="1">
        <v>-1.0</v>
      </c>
      <c r="BJ1599" s="1">
        <v>1.0</v>
      </c>
      <c r="BK1599" s="1">
        <v>-1.0</v>
      </c>
      <c r="BL1599" s="1">
        <v>-1.0</v>
      </c>
      <c r="BM1599" s="1">
        <v>-1.0</v>
      </c>
      <c r="BN1599" s="1">
        <v>-1.0</v>
      </c>
      <c r="BO1599" s="1">
        <v>-1.0</v>
      </c>
      <c r="BP1599" s="1">
        <v>-1.0</v>
      </c>
      <c r="BQ1599" s="1">
        <v>1.0</v>
      </c>
      <c r="BR1599" s="1">
        <v>-1.0</v>
      </c>
      <c r="BS1599" s="1">
        <v>1.0</v>
      </c>
      <c r="BT1599" s="1">
        <v>-1.0</v>
      </c>
      <c r="BU1599" s="1">
        <v>1.0</v>
      </c>
      <c r="BV1599" s="1">
        <v>-1.0</v>
      </c>
      <c r="BW1599" s="1">
        <v>-1.0</v>
      </c>
      <c r="BX1599" s="1">
        <v>-1.0</v>
      </c>
      <c r="BY1599" s="1">
        <v>-1.0</v>
      </c>
      <c r="BZ1599" s="1">
        <v>-1.0</v>
      </c>
      <c r="CA1599" s="1">
        <v>-1.0</v>
      </c>
      <c r="CB1599" s="1">
        <v>-1.0</v>
      </c>
      <c r="CC1599" s="1">
        <v>-1.0</v>
      </c>
      <c r="CD1599" s="1">
        <v>54030.0</v>
      </c>
    </row>
    <row r="1600">
      <c r="A1600" s="1">
        <v>1.4202979E7</v>
      </c>
      <c r="B1600" s="1" t="s">
        <v>8699</v>
      </c>
      <c r="C1600" s="1" t="s">
        <v>8700</v>
      </c>
      <c r="D1600" s="1" t="s">
        <v>8701</v>
      </c>
      <c r="E1600" s="1" t="s">
        <v>85</v>
      </c>
      <c r="F1600" s="1" t="s">
        <v>8702</v>
      </c>
      <c r="G1600" s="1" t="s">
        <v>8703</v>
      </c>
      <c r="H1600" s="1" t="s">
        <v>8704</v>
      </c>
      <c r="I1600" s="1">
        <v>8.6182721E7</v>
      </c>
      <c r="J1600" s="1">
        <v>42577.0</v>
      </c>
      <c r="K1600" s="1" t="s">
        <v>339</v>
      </c>
      <c r="L1600" s="1">
        <v>0.4</v>
      </c>
      <c r="M1600" s="1">
        <v>0.0</v>
      </c>
      <c r="N1600" s="1">
        <v>1.0</v>
      </c>
      <c r="O1600" s="1">
        <v>1.0</v>
      </c>
      <c r="P1600" s="1" t="s">
        <v>89</v>
      </c>
      <c r="Q1600" s="1" t="s">
        <v>362</v>
      </c>
      <c r="R1600" s="1">
        <v>40.78004</v>
      </c>
      <c r="S1600" s="1">
        <v>-73.98314</v>
      </c>
      <c r="T1600" s="1" t="s">
        <v>91</v>
      </c>
      <c r="U1600" s="1" t="s">
        <v>92</v>
      </c>
      <c r="V1600" s="1">
        <v>4.0</v>
      </c>
      <c r="W1600" s="1">
        <v>1.0</v>
      </c>
      <c r="X1600" s="1">
        <v>2.0</v>
      </c>
      <c r="Y1600" s="1">
        <v>2.0</v>
      </c>
      <c r="Z1600" s="1" t="s">
        <v>93</v>
      </c>
      <c r="AA1600" s="1" t="s">
        <v>8705</v>
      </c>
      <c r="AB1600" s="1">
        <v>210.0</v>
      </c>
      <c r="AC1600" s="1">
        <v>1.0</v>
      </c>
      <c r="AD1600" s="1">
        <v>0.0</v>
      </c>
      <c r="AE1600" s="1">
        <v>2.0</v>
      </c>
      <c r="AF1600" s="1" t="s">
        <v>95</v>
      </c>
      <c r="AG1600" s="1">
        <v>1.0</v>
      </c>
      <c r="AH1600" s="1">
        <v>13.0</v>
      </c>
      <c r="AI1600" s="1">
        <v>36.0</v>
      </c>
      <c r="AJ1600" s="1">
        <v>58.0</v>
      </c>
      <c r="AK1600" s="1">
        <v>242.0</v>
      </c>
      <c r="AL1600" s="1">
        <v>11.0</v>
      </c>
      <c r="AM1600" s="1">
        <v>4.0</v>
      </c>
      <c r="AN1600" s="1">
        <v>100.0</v>
      </c>
      <c r="AO1600" s="1">
        <v>10.0</v>
      </c>
      <c r="AP1600" s="1">
        <v>10.0</v>
      </c>
      <c r="AQ1600" s="1">
        <v>10.0</v>
      </c>
      <c r="AR1600" s="1">
        <v>10.0</v>
      </c>
      <c r="AS1600" s="1">
        <v>10.0</v>
      </c>
      <c r="AT1600" s="1">
        <v>10.0</v>
      </c>
      <c r="AU1600" s="1">
        <v>0.0</v>
      </c>
      <c r="AV1600" s="1" t="s">
        <v>96</v>
      </c>
      <c r="AW1600" s="1">
        <v>1.0</v>
      </c>
      <c r="AX1600" s="1">
        <v>1.0</v>
      </c>
      <c r="AY1600" s="1">
        <v>0.0</v>
      </c>
      <c r="AZ1600" s="1">
        <v>0.0</v>
      </c>
      <c r="BA1600" s="1">
        <v>0.32</v>
      </c>
      <c r="BB1600" s="1">
        <v>1.0</v>
      </c>
      <c r="BC1600" s="1">
        <v>1.0</v>
      </c>
      <c r="BD1600" s="1">
        <v>-1.0</v>
      </c>
      <c r="BE1600" s="1">
        <v>-1.0</v>
      </c>
      <c r="BF1600" s="1">
        <v>-1.0</v>
      </c>
      <c r="BG1600" s="1">
        <v>-1.0</v>
      </c>
      <c r="BH1600" s="1">
        <v>-1.0</v>
      </c>
      <c r="BI1600" s="1">
        <v>-1.0</v>
      </c>
      <c r="BJ1600" s="1">
        <v>1.0</v>
      </c>
      <c r="BK1600" s="1">
        <v>-1.0</v>
      </c>
      <c r="BL1600" s="1">
        <v>-1.0</v>
      </c>
      <c r="BM1600" s="1">
        <v>-1.0</v>
      </c>
      <c r="BN1600" s="1">
        <v>1.0</v>
      </c>
      <c r="BO1600" s="1">
        <v>-1.0</v>
      </c>
      <c r="BP1600" s="1">
        <v>1.0</v>
      </c>
      <c r="BQ1600" s="1">
        <v>-1.0</v>
      </c>
      <c r="BR1600" s="1">
        <v>-1.0</v>
      </c>
      <c r="BS1600" s="1">
        <v>1.0</v>
      </c>
      <c r="BT1600" s="1">
        <v>-1.0</v>
      </c>
      <c r="BU1600" s="1">
        <v>1.0</v>
      </c>
      <c r="BV1600" s="1">
        <v>-1.0</v>
      </c>
      <c r="BW1600" s="1">
        <v>-1.0</v>
      </c>
      <c r="BX1600" s="1">
        <v>-1.0</v>
      </c>
      <c r="BY1600" s="1">
        <v>-1.0</v>
      </c>
      <c r="BZ1600" s="1">
        <v>-1.0</v>
      </c>
      <c r="CA1600" s="1">
        <v>-1.0</v>
      </c>
      <c r="CB1600" s="1">
        <v>-1.0</v>
      </c>
      <c r="CC1600" s="1">
        <v>-1.0</v>
      </c>
      <c r="CD1600" s="1">
        <v>54037.0</v>
      </c>
    </row>
    <row r="1601">
      <c r="A1601" s="1">
        <v>3.5573971E7</v>
      </c>
      <c r="B1601" s="1" t="s">
        <v>8706</v>
      </c>
      <c r="C1601" s="1" t="s">
        <v>8707</v>
      </c>
      <c r="D1601" s="1" t="s">
        <v>8708</v>
      </c>
      <c r="E1601" s="1" t="s">
        <v>85</v>
      </c>
      <c r="F1601" s="1" t="s">
        <v>8709</v>
      </c>
      <c r="G1601" s="1" t="s">
        <v>8710</v>
      </c>
      <c r="I1601" s="1">
        <v>6.0541281E7</v>
      </c>
      <c r="J1601" s="1">
        <v>42426.0</v>
      </c>
      <c r="K1601" s="1" t="s">
        <v>272</v>
      </c>
      <c r="L1601" s="1">
        <v>0.5</v>
      </c>
      <c r="M1601" s="1">
        <v>0.0</v>
      </c>
      <c r="N1601" s="1">
        <v>1.0</v>
      </c>
      <c r="O1601" s="1">
        <v>0.0</v>
      </c>
      <c r="P1601" s="1" t="s">
        <v>123</v>
      </c>
      <c r="Q1601" s="1" t="s">
        <v>124</v>
      </c>
      <c r="R1601" s="1">
        <v>40.67037</v>
      </c>
      <c r="S1601" s="1">
        <v>-73.92764</v>
      </c>
      <c r="T1601" s="1" t="s">
        <v>91</v>
      </c>
      <c r="U1601" s="1" t="s">
        <v>92</v>
      </c>
      <c r="V1601" s="1">
        <v>2.0</v>
      </c>
      <c r="W1601" s="1">
        <v>1.0</v>
      </c>
      <c r="X1601" s="1">
        <v>1.0</v>
      </c>
      <c r="Y1601" s="1">
        <v>1.0</v>
      </c>
      <c r="Z1601" s="1" t="s">
        <v>93</v>
      </c>
      <c r="AA1601" s="1" t="s">
        <v>8711</v>
      </c>
      <c r="AB1601" s="1">
        <v>95.0</v>
      </c>
      <c r="AC1601" s="1">
        <v>2.0</v>
      </c>
      <c r="AD1601" s="1">
        <v>25.0</v>
      </c>
      <c r="AE1601" s="1">
        <v>4.0</v>
      </c>
      <c r="AF1601" s="1" t="s">
        <v>797</v>
      </c>
      <c r="AG1601" s="1">
        <v>1.0</v>
      </c>
      <c r="AH1601" s="1">
        <v>24.0</v>
      </c>
      <c r="AI1601" s="1">
        <v>54.0</v>
      </c>
      <c r="AJ1601" s="1">
        <v>84.0</v>
      </c>
      <c r="AK1601" s="1">
        <v>84.0</v>
      </c>
      <c r="AL1601" s="1">
        <v>2.0</v>
      </c>
      <c r="AM1601" s="1">
        <v>2.0</v>
      </c>
      <c r="AN1601" s="1">
        <v>100.0</v>
      </c>
      <c r="AO1601" s="1">
        <v>10.0</v>
      </c>
      <c r="AP1601" s="1">
        <v>10.0</v>
      </c>
      <c r="AQ1601" s="1">
        <v>10.0</v>
      </c>
      <c r="AR1601" s="1">
        <v>10.0</v>
      </c>
      <c r="AS1601" s="1">
        <v>10.0</v>
      </c>
      <c r="AT1601" s="1">
        <v>10.0</v>
      </c>
      <c r="AU1601" s="1">
        <v>0.0</v>
      </c>
      <c r="AV1601" s="1" t="s">
        <v>105</v>
      </c>
      <c r="AW1601" s="1">
        <v>1.0</v>
      </c>
      <c r="AX1601" s="1">
        <v>1.0</v>
      </c>
      <c r="AY1601" s="1">
        <v>0.0</v>
      </c>
      <c r="AZ1601" s="1">
        <v>0.0</v>
      </c>
      <c r="BA1601" s="1">
        <v>2.0</v>
      </c>
      <c r="BB1601" s="1">
        <v>-1.0</v>
      </c>
      <c r="BC1601" s="1">
        <v>1.0</v>
      </c>
      <c r="BD1601" s="1">
        <v>-1.0</v>
      </c>
      <c r="BE1601" s="1">
        <v>-1.0</v>
      </c>
      <c r="BF1601" s="1">
        <v>-1.0</v>
      </c>
      <c r="BG1601" s="1">
        <v>-1.0</v>
      </c>
      <c r="BH1601" s="1">
        <v>-1.0</v>
      </c>
      <c r="BI1601" s="1">
        <v>1.0</v>
      </c>
      <c r="BJ1601" s="1">
        <v>-1.0</v>
      </c>
      <c r="BK1601" s="1">
        <v>-1.0</v>
      </c>
      <c r="BL1601" s="1">
        <v>-1.0</v>
      </c>
      <c r="BM1601" s="1">
        <v>-1.0</v>
      </c>
      <c r="BN1601" s="1">
        <v>-1.0</v>
      </c>
      <c r="BO1601" s="1">
        <v>-1.0</v>
      </c>
      <c r="BP1601" s="1">
        <v>-1.0</v>
      </c>
      <c r="BQ1601" s="1">
        <v>-1.0</v>
      </c>
      <c r="BR1601" s="1">
        <v>-1.0</v>
      </c>
      <c r="BS1601" s="1">
        <v>-1.0</v>
      </c>
      <c r="BT1601" s="1">
        <v>-1.0</v>
      </c>
      <c r="BU1601" s="1">
        <v>1.0</v>
      </c>
      <c r="BV1601" s="1">
        <v>-1.0</v>
      </c>
      <c r="BW1601" s="1">
        <v>-1.0</v>
      </c>
      <c r="BX1601" s="1">
        <v>-1.0</v>
      </c>
      <c r="BY1601" s="1">
        <v>-1.0</v>
      </c>
      <c r="BZ1601" s="1">
        <v>-1.0</v>
      </c>
      <c r="CA1601" s="1">
        <v>1.0</v>
      </c>
      <c r="CB1601" s="1">
        <v>-1.0</v>
      </c>
      <c r="CC1601" s="1">
        <v>-1.0</v>
      </c>
      <c r="CD1601" s="1">
        <v>54046.0</v>
      </c>
    </row>
    <row r="1602">
      <c r="A1602" s="1">
        <v>6937871.0</v>
      </c>
      <c r="B1602" s="1" t="s">
        <v>8712</v>
      </c>
      <c r="C1602" s="1" t="s">
        <v>8713</v>
      </c>
      <c r="D1602" s="1" t="s">
        <v>8713</v>
      </c>
      <c r="E1602" s="1" t="s">
        <v>85</v>
      </c>
      <c r="I1602" s="1">
        <v>1106323.0</v>
      </c>
      <c r="J1602" s="1">
        <v>40789.0</v>
      </c>
      <c r="M1602" s="1">
        <v>0.0</v>
      </c>
      <c r="N1602" s="1">
        <v>2.0</v>
      </c>
      <c r="O1602" s="1">
        <v>0.0</v>
      </c>
      <c r="P1602" s="1" t="s">
        <v>123</v>
      </c>
      <c r="Q1602" s="1" t="s">
        <v>8714</v>
      </c>
      <c r="R1602" s="1">
        <v>40.66036</v>
      </c>
      <c r="S1602" s="1">
        <v>-73.98244</v>
      </c>
      <c r="T1602" s="1" t="s">
        <v>91</v>
      </c>
      <c r="U1602" s="1" t="s">
        <v>113</v>
      </c>
      <c r="V1602" s="1">
        <v>2.0</v>
      </c>
      <c r="W1602" s="1">
        <v>1.0</v>
      </c>
      <c r="X1602" s="1">
        <v>1.0</v>
      </c>
      <c r="Y1602" s="1">
        <v>1.0</v>
      </c>
      <c r="Z1602" s="1" t="s">
        <v>93</v>
      </c>
      <c r="AA1602" s="1" t="s">
        <v>8715</v>
      </c>
      <c r="AB1602" s="1">
        <v>65.0</v>
      </c>
      <c r="AC1602" s="1">
        <v>1.0</v>
      </c>
      <c r="AD1602" s="1">
        <v>0.0</v>
      </c>
      <c r="AE1602" s="1">
        <v>3.0</v>
      </c>
      <c r="AF1602" s="1" t="s">
        <v>2358</v>
      </c>
      <c r="AG1602" s="1">
        <v>1.0</v>
      </c>
      <c r="AH1602" s="1">
        <v>0.0</v>
      </c>
      <c r="AI1602" s="1">
        <v>0.0</v>
      </c>
      <c r="AJ1602" s="1">
        <v>0.0</v>
      </c>
      <c r="AK1602" s="1">
        <v>0.0</v>
      </c>
      <c r="AL1602" s="1">
        <v>0.0</v>
      </c>
      <c r="AM1602" s="1">
        <v>0.0</v>
      </c>
      <c r="AU1602" s="1">
        <v>0.0</v>
      </c>
      <c r="AV1602" s="1" t="s">
        <v>105</v>
      </c>
      <c r="AW1602" s="1">
        <v>2.0</v>
      </c>
      <c r="AX1602" s="1">
        <v>0.0</v>
      </c>
      <c r="AY1602" s="1">
        <v>2.0</v>
      </c>
      <c r="AZ1602" s="1">
        <v>0.0</v>
      </c>
      <c r="BB1602" s="1">
        <v>1.0</v>
      </c>
      <c r="BC1602" s="1">
        <v>-1.0</v>
      </c>
      <c r="BD1602" s="1">
        <v>-1.0</v>
      </c>
      <c r="BE1602" s="1">
        <v>-1.0</v>
      </c>
      <c r="BF1602" s="1">
        <v>-1.0</v>
      </c>
      <c r="BG1602" s="1">
        <v>-1.0</v>
      </c>
      <c r="BH1602" s="1">
        <v>-1.0</v>
      </c>
      <c r="BI1602" s="1">
        <v>-1.0</v>
      </c>
      <c r="BJ1602" s="1">
        <v>-1.0</v>
      </c>
      <c r="BK1602" s="1">
        <v>-1.0</v>
      </c>
      <c r="BL1602" s="1">
        <v>-1.0</v>
      </c>
      <c r="BM1602" s="1">
        <v>-1.0</v>
      </c>
      <c r="BN1602" s="1">
        <v>-1.0</v>
      </c>
      <c r="BO1602" s="1">
        <v>-1.0</v>
      </c>
      <c r="BP1602" s="1">
        <v>1.0</v>
      </c>
      <c r="BQ1602" s="1">
        <v>-1.0</v>
      </c>
      <c r="BR1602" s="1">
        <v>-1.0</v>
      </c>
      <c r="BS1602" s="1">
        <v>-1.0</v>
      </c>
      <c r="BT1602" s="1">
        <v>-1.0</v>
      </c>
      <c r="BU1602" s="1">
        <v>1.0</v>
      </c>
      <c r="BV1602" s="1">
        <v>-1.0</v>
      </c>
      <c r="BW1602" s="1">
        <v>1.0</v>
      </c>
      <c r="BX1602" s="1">
        <v>-1.0</v>
      </c>
      <c r="BY1602" s="1">
        <v>-1.0</v>
      </c>
      <c r="BZ1602" s="1">
        <v>-1.0</v>
      </c>
      <c r="CA1602" s="1">
        <v>-1.0</v>
      </c>
      <c r="CB1602" s="1">
        <v>-1.0</v>
      </c>
      <c r="CC1602" s="1">
        <v>-1.0</v>
      </c>
      <c r="CD1602" s="1">
        <v>54084.0</v>
      </c>
    </row>
    <row r="1603">
      <c r="A1603" s="1">
        <v>1.3099742E7</v>
      </c>
      <c r="B1603" s="1" t="s">
        <v>8716</v>
      </c>
      <c r="C1603" s="1" t="s">
        <v>8717</v>
      </c>
      <c r="D1603" s="1" t="s">
        <v>8717</v>
      </c>
      <c r="E1603" s="1" t="s">
        <v>85</v>
      </c>
      <c r="I1603" s="1">
        <v>7.2770139E7</v>
      </c>
      <c r="J1603" s="1">
        <v>42508.0</v>
      </c>
      <c r="M1603" s="1">
        <v>0.0</v>
      </c>
      <c r="N1603" s="1">
        <v>1.0</v>
      </c>
      <c r="O1603" s="1">
        <v>1.0</v>
      </c>
      <c r="P1603" s="1" t="s">
        <v>123</v>
      </c>
      <c r="Q1603" s="1" t="s">
        <v>450</v>
      </c>
      <c r="R1603" s="1">
        <v>40.66665</v>
      </c>
      <c r="S1603" s="1">
        <v>-73.98875</v>
      </c>
      <c r="T1603" s="1" t="s">
        <v>91</v>
      </c>
      <c r="U1603" s="1" t="s">
        <v>113</v>
      </c>
      <c r="V1603" s="1">
        <v>2.0</v>
      </c>
      <c r="W1603" s="1">
        <v>1.0</v>
      </c>
      <c r="X1603" s="1">
        <v>1.0</v>
      </c>
      <c r="Y1603" s="1">
        <v>1.0</v>
      </c>
      <c r="Z1603" s="1" t="s">
        <v>93</v>
      </c>
      <c r="AA1603" s="1" t="s">
        <v>8718</v>
      </c>
      <c r="AB1603" s="1">
        <v>60.0</v>
      </c>
      <c r="AC1603" s="1">
        <v>1.0</v>
      </c>
      <c r="AD1603" s="1">
        <v>0.0</v>
      </c>
      <c r="AE1603" s="1">
        <v>1.0</v>
      </c>
      <c r="AF1603" s="1" t="s">
        <v>187</v>
      </c>
      <c r="AG1603" s="1">
        <v>1.0</v>
      </c>
      <c r="AH1603" s="1">
        <v>0.0</v>
      </c>
      <c r="AI1603" s="1">
        <v>0.0</v>
      </c>
      <c r="AJ1603" s="1">
        <v>0.0</v>
      </c>
      <c r="AK1603" s="1">
        <v>0.0</v>
      </c>
      <c r="AL1603" s="1">
        <v>1.0</v>
      </c>
      <c r="AM1603" s="1">
        <v>0.0</v>
      </c>
      <c r="AN1603" s="1">
        <v>80.0</v>
      </c>
      <c r="AO1603" s="1">
        <v>8.0</v>
      </c>
      <c r="AP1603" s="1">
        <v>4.0</v>
      </c>
      <c r="AQ1603" s="1">
        <v>10.0</v>
      </c>
      <c r="AR1603" s="1">
        <v>10.0</v>
      </c>
      <c r="AS1603" s="1">
        <v>8.0</v>
      </c>
      <c r="AT1603" s="1">
        <v>8.0</v>
      </c>
      <c r="AU1603" s="1">
        <v>0.0</v>
      </c>
      <c r="AV1603" s="1" t="s">
        <v>105</v>
      </c>
      <c r="AW1603" s="1">
        <v>1.0</v>
      </c>
      <c r="AX1603" s="1">
        <v>0.0</v>
      </c>
      <c r="AY1603" s="1">
        <v>1.0</v>
      </c>
      <c r="AZ1603" s="1">
        <v>0.0</v>
      </c>
      <c r="BA1603" s="1">
        <v>0.03</v>
      </c>
      <c r="BB1603" s="1">
        <v>-1.0</v>
      </c>
      <c r="BC1603" s="1">
        <v>1.0</v>
      </c>
      <c r="BD1603" s="1">
        <v>-1.0</v>
      </c>
      <c r="BE1603" s="1">
        <v>-1.0</v>
      </c>
      <c r="BF1603" s="1">
        <v>-1.0</v>
      </c>
      <c r="BG1603" s="1">
        <v>-1.0</v>
      </c>
      <c r="BH1603" s="1">
        <v>-1.0</v>
      </c>
      <c r="BI1603" s="1">
        <v>-1.0</v>
      </c>
      <c r="BJ1603" s="1">
        <v>-1.0</v>
      </c>
      <c r="BK1603" s="1">
        <v>-1.0</v>
      </c>
      <c r="BL1603" s="1">
        <v>-1.0</v>
      </c>
      <c r="BM1603" s="1">
        <v>-1.0</v>
      </c>
      <c r="BN1603" s="1">
        <v>-1.0</v>
      </c>
      <c r="BO1603" s="1">
        <v>-1.0</v>
      </c>
      <c r="BP1603" s="1">
        <v>-1.0</v>
      </c>
      <c r="BQ1603" s="1">
        <v>-1.0</v>
      </c>
      <c r="BR1603" s="1">
        <v>-1.0</v>
      </c>
      <c r="BS1603" s="1">
        <v>-1.0</v>
      </c>
      <c r="BT1603" s="1">
        <v>-1.0</v>
      </c>
      <c r="BU1603" s="1">
        <v>1.0</v>
      </c>
      <c r="BV1603" s="1">
        <v>-1.0</v>
      </c>
      <c r="BW1603" s="1">
        <v>-1.0</v>
      </c>
      <c r="BX1603" s="1">
        <v>-1.0</v>
      </c>
      <c r="BY1603" s="1">
        <v>-1.0</v>
      </c>
      <c r="BZ1603" s="1">
        <v>-1.0</v>
      </c>
      <c r="CA1603" s="1">
        <v>-1.0</v>
      </c>
      <c r="CB1603" s="1">
        <v>-1.0</v>
      </c>
      <c r="CC1603" s="1">
        <v>-1.0</v>
      </c>
      <c r="CD1603" s="1">
        <v>54086.0</v>
      </c>
    </row>
    <row r="1604">
      <c r="A1604" s="1">
        <v>1.8972792E7</v>
      </c>
      <c r="B1604" s="1" t="s">
        <v>8719</v>
      </c>
      <c r="C1604" s="1" t="s">
        <v>8720</v>
      </c>
      <c r="D1604" s="1" t="s">
        <v>8721</v>
      </c>
      <c r="E1604" s="1" t="s">
        <v>85</v>
      </c>
      <c r="F1604" s="1" t="s">
        <v>8722</v>
      </c>
      <c r="G1604" s="1" t="s">
        <v>8723</v>
      </c>
      <c r="H1604" s="2" t="str">
        <f>- please do NOT use our crystal glasses. - please no shoes in The house. - please Read our Instructions for The washing machine.</f>
        <v>#ERROR!</v>
      </c>
      <c r="I1604" s="1">
        <v>5.9799262E7</v>
      </c>
      <c r="J1604" s="1">
        <v>42421.0</v>
      </c>
      <c r="M1604" s="1">
        <v>0.0</v>
      </c>
      <c r="N1604" s="1">
        <v>1.0</v>
      </c>
      <c r="O1604" s="1">
        <v>1.0</v>
      </c>
      <c r="P1604" s="1" t="s">
        <v>123</v>
      </c>
      <c r="Q1604" s="1" t="s">
        <v>124</v>
      </c>
      <c r="R1604" s="1">
        <v>40.66724</v>
      </c>
      <c r="S1604" s="1">
        <v>-73.99328</v>
      </c>
      <c r="T1604" s="1" t="s">
        <v>91</v>
      </c>
      <c r="U1604" s="1" t="s">
        <v>92</v>
      </c>
      <c r="V1604" s="1">
        <v>4.0</v>
      </c>
      <c r="W1604" s="1">
        <v>1.0</v>
      </c>
      <c r="X1604" s="1">
        <v>3.0</v>
      </c>
      <c r="Y1604" s="1">
        <v>3.0</v>
      </c>
      <c r="Z1604" s="1" t="s">
        <v>93</v>
      </c>
      <c r="AA1604" s="1" t="s">
        <v>8724</v>
      </c>
      <c r="AB1604" s="1">
        <v>150.0</v>
      </c>
      <c r="AC1604" s="1">
        <v>1.0</v>
      </c>
      <c r="AD1604" s="1">
        <v>0.0</v>
      </c>
      <c r="AE1604" s="1">
        <v>6.0</v>
      </c>
      <c r="AF1604" s="1" t="s">
        <v>1683</v>
      </c>
      <c r="AG1604" s="1">
        <v>1.0</v>
      </c>
      <c r="AH1604" s="1">
        <v>0.0</v>
      </c>
      <c r="AI1604" s="1">
        <v>0.0</v>
      </c>
      <c r="AJ1604" s="1">
        <v>0.0</v>
      </c>
      <c r="AK1604" s="1">
        <v>0.0</v>
      </c>
      <c r="AL1604" s="1">
        <v>2.0</v>
      </c>
      <c r="AM1604" s="1">
        <v>0.0</v>
      </c>
      <c r="AN1604" s="1">
        <v>60.0</v>
      </c>
      <c r="AO1604" s="1">
        <v>6.0</v>
      </c>
      <c r="AP1604" s="1">
        <v>6.0</v>
      </c>
      <c r="AQ1604" s="1">
        <v>4.0</v>
      </c>
      <c r="AR1604" s="1">
        <v>6.0</v>
      </c>
      <c r="AS1604" s="1">
        <v>2.0</v>
      </c>
      <c r="AT1604" s="1">
        <v>6.0</v>
      </c>
      <c r="AU1604" s="1">
        <v>0.0</v>
      </c>
      <c r="AV1604" s="1" t="s">
        <v>105</v>
      </c>
      <c r="AW1604" s="1">
        <v>1.0</v>
      </c>
      <c r="AX1604" s="1">
        <v>1.0</v>
      </c>
      <c r="AY1604" s="1">
        <v>0.0</v>
      </c>
      <c r="AZ1604" s="1">
        <v>0.0</v>
      </c>
      <c r="BA1604" s="1">
        <v>0.08</v>
      </c>
      <c r="BB1604" s="1">
        <v>-1.0</v>
      </c>
      <c r="BC1604" s="1">
        <v>1.0</v>
      </c>
      <c r="BD1604" s="1">
        <v>-1.0</v>
      </c>
      <c r="BE1604" s="1">
        <v>-1.0</v>
      </c>
      <c r="BF1604" s="1">
        <v>-1.0</v>
      </c>
      <c r="BG1604" s="1">
        <v>-1.0</v>
      </c>
      <c r="BH1604" s="1">
        <v>-1.0</v>
      </c>
      <c r="BI1604" s="1">
        <v>-1.0</v>
      </c>
      <c r="BJ1604" s="1">
        <v>1.0</v>
      </c>
      <c r="BK1604" s="1">
        <v>-1.0</v>
      </c>
      <c r="BL1604" s="1">
        <v>-1.0</v>
      </c>
      <c r="BM1604" s="1">
        <v>1.0</v>
      </c>
      <c r="BN1604" s="1">
        <v>-1.0</v>
      </c>
      <c r="BO1604" s="1">
        <v>-1.0</v>
      </c>
      <c r="BP1604" s="1">
        <v>1.0</v>
      </c>
      <c r="BQ1604" s="1">
        <v>1.0</v>
      </c>
      <c r="BR1604" s="1">
        <v>-1.0</v>
      </c>
      <c r="BS1604" s="1">
        <v>1.0</v>
      </c>
      <c r="BT1604" s="1">
        <v>-1.0</v>
      </c>
      <c r="BU1604" s="1">
        <v>1.0</v>
      </c>
      <c r="BV1604" s="1">
        <v>-1.0</v>
      </c>
      <c r="BW1604" s="1">
        <v>-1.0</v>
      </c>
      <c r="BX1604" s="1">
        <v>-1.0</v>
      </c>
      <c r="BY1604" s="1">
        <v>-1.0</v>
      </c>
      <c r="BZ1604" s="1">
        <v>-1.0</v>
      </c>
      <c r="CA1604" s="1">
        <v>-1.0</v>
      </c>
      <c r="CB1604" s="1">
        <v>-1.0</v>
      </c>
      <c r="CC1604" s="1">
        <v>-1.0</v>
      </c>
      <c r="CD1604" s="1">
        <v>54100.0</v>
      </c>
    </row>
    <row r="1605">
      <c r="A1605" s="1">
        <v>2.2613221E7</v>
      </c>
      <c r="B1605" s="1" t="s">
        <v>8725</v>
      </c>
      <c r="C1605" s="1" t="s">
        <v>8726</v>
      </c>
      <c r="D1605" s="1" t="s">
        <v>8727</v>
      </c>
      <c r="E1605" s="1" t="s">
        <v>85</v>
      </c>
      <c r="F1605" s="1" t="s">
        <v>8728</v>
      </c>
      <c r="G1605" s="1" t="s">
        <v>8729</v>
      </c>
      <c r="I1605" s="1">
        <v>1.17195769E8</v>
      </c>
      <c r="J1605" s="1">
        <v>42785.0</v>
      </c>
      <c r="K1605" s="1" t="s">
        <v>134</v>
      </c>
      <c r="L1605" s="1">
        <v>1.0</v>
      </c>
      <c r="M1605" s="1">
        <v>0.0</v>
      </c>
      <c r="N1605" s="1">
        <v>3.0</v>
      </c>
      <c r="O1605" s="1">
        <v>0.0</v>
      </c>
      <c r="P1605" s="1" t="s">
        <v>111</v>
      </c>
      <c r="Q1605" s="1" t="s">
        <v>112</v>
      </c>
      <c r="R1605" s="1">
        <v>40.76334</v>
      </c>
      <c r="S1605" s="1">
        <v>-73.90977</v>
      </c>
      <c r="T1605" s="1" t="s">
        <v>125</v>
      </c>
      <c r="U1605" s="1" t="s">
        <v>113</v>
      </c>
      <c r="V1605" s="1">
        <v>2.0</v>
      </c>
      <c r="W1605" s="1">
        <v>1.0</v>
      </c>
      <c r="X1605" s="1">
        <v>1.0</v>
      </c>
      <c r="Y1605" s="1">
        <v>1.0</v>
      </c>
      <c r="Z1605" s="1" t="s">
        <v>93</v>
      </c>
      <c r="AA1605" s="1" t="s">
        <v>8730</v>
      </c>
      <c r="AB1605" s="1">
        <v>45.0</v>
      </c>
      <c r="AC1605" s="1">
        <v>1.0</v>
      </c>
      <c r="AD1605" s="1">
        <v>0.0</v>
      </c>
      <c r="AE1605" s="1">
        <v>1.0</v>
      </c>
      <c r="AF1605" s="1" t="s">
        <v>658</v>
      </c>
      <c r="AG1605" s="1">
        <v>1.0</v>
      </c>
      <c r="AH1605" s="1">
        <v>0.0</v>
      </c>
      <c r="AI1605" s="1">
        <v>0.0</v>
      </c>
      <c r="AJ1605" s="1">
        <v>0.0</v>
      </c>
      <c r="AK1605" s="1">
        <v>0.0</v>
      </c>
      <c r="AL1605" s="1">
        <v>4.0</v>
      </c>
      <c r="AM1605" s="1">
        <v>0.0</v>
      </c>
      <c r="AN1605" s="1">
        <v>80.0</v>
      </c>
      <c r="AO1605" s="1">
        <v>9.0</v>
      </c>
      <c r="AP1605" s="1">
        <v>7.0</v>
      </c>
      <c r="AQ1605" s="1">
        <v>10.0</v>
      </c>
      <c r="AR1605" s="1">
        <v>9.0</v>
      </c>
      <c r="AS1605" s="1">
        <v>9.0</v>
      </c>
      <c r="AT1605" s="1">
        <v>10.0</v>
      </c>
      <c r="AU1605" s="1">
        <v>1.0</v>
      </c>
      <c r="AV1605" s="1" t="s">
        <v>117</v>
      </c>
      <c r="AW1605" s="1">
        <v>3.0</v>
      </c>
      <c r="AX1605" s="1">
        <v>0.0</v>
      </c>
      <c r="AY1605" s="1">
        <v>3.0</v>
      </c>
      <c r="AZ1605" s="1">
        <v>0.0</v>
      </c>
      <c r="BA1605" s="1">
        <v>0.23</v>
      </c>
      <c r="BB1605" s="1">
        <v>-1.0</v>
      </c>
      <c r="BC1605" s="1">
        <v>1.0</v>
      </c>
      <c r="BD1605" s="1">
        <v>-1.0</v>
      </c>
      <c r="BE1605" s="1">
        <v>-1.0</v>
      </c>
      <c r="BF1605" s="1">
        <v>-1.0</v>
      </c>
      <c r="BG1605" s="1">
        <v>-1.0</v>
      </c>
      <c r="BH1605" s="1">
        <v>-1.0</v>
      </c>
      <c r="BI1605" s="1">
        <v>1.0</v>
      </c>
      <c r="BJ1605" s="1">
        <v>-1.0</v>
      </c>
      <c r="BK1605" s="1">
        <v>-1.0</v>
      </c>
      <c r="BL1605" s="1">
        <v>-1.0</v>
      </c>
      <c r="BM1605" s="1">
        <v>-1.0</v>
      </c>
      <c r="BN1605" s="1">
        <v>-1.0</v>
      </c>
      <c r="BO1605" s="1">
        <v>-1.0</v>
      </c>
      <c r="BP1605" s="1">
        <v>-1.0</v>
      </c>
      <c r="BQ1605" s="1">
        <v>-1.0</v>
      </c>
      <c r="BR1605" s="1">
        <v>-1.0</v>
      </c>
      <c r="BS1605" s="1">
        <v>-1.0</v>
      </c>
      <c r="BT1605" s="1">
        <v>-1.0</v>
      </c>
      <c r="BU1605" s="1">
        <v>1.0</v>
      </c>
      <c r="BV1605" s="1">
        <v>-1.0</v>
      </c>
      <c r="BW1605" s="1">
        <v>-1.0</v>
      </c>
      <c r="BX1605" s="1">
        <v>-1.0</v>
      </c>
      <c r="BY1605" s="1">
        <v>-1.0</v>
      </c>
      <c r="BZ1605" s="1">
        <v>-1.0</v>
      </c>
      <c r="CA1605" s="1">
        <v>-1.0</v>
      </c>
      <c r="CB1605" s="1">
        <v>-1.0</v>
      </c>
      <c r="CC1605" s="1">
        <v>-1.0</v>
      </c>
      <c r="CD1605" s="1">
        <v>54110.0</v>
      </c>
    </row>
    <row r="1606">
      <c r="A1606" s="1">
        <v>7851047.0</v>
      </c>
      <c r="B1606" s="1" t="s">
        <v>8731</v>
      </c>
      <c r="C1606" s="1" t="s">
        <v>8732</v>
      </c>
      <c r="D1606" s="1" t="s">
        <v>8733</v>
      </c>
      <c r="E1606" s="1" t="s">
        <v>85</v>
      </c>
      <c r="F1606" s="1" t="s">
        <v>8734</v>
      </c>
      <c r="G1606" s="1" t="s">
        <v>8735</v>
      </c>
      <c r="H1606" s="1" t="s">
        <v>8736</v>
      </c>
      <c r="I1606" s="1">
        <v>4.1371043E7</v>
      </c>
      <c r="J1606" s="1">
        <v>42229.0</v>
      </c>
      <c r="M1606" s="1">
        <v>0.0</v>
      </c>
      <c r="N1606" s="1">
        <v>1.0</v>
      </c>
      <c r="O1606" s="1">
        <v>0.0</v>
      </c>
      <c r="P1606" s="1" t="s">
        <v>89</v>
      </c>
      <c r="Q1606" s="1" t="s">
        <v>90</v>
      </c>
      <c r="R1606" s="1">
        <v>40.7246</v>
      </c>
      <c r="S1606" s="1">
        <v>-73.98953</v>
      </c>
      <c r="T1606" s="1" t="s">
        <v>91</v>
      </c>
      <c r="U1606" s="1" t="s">
        <v>92</v>
      </c>
      <c r="V1606" s="1">
        <v>8.0</v>
      </c>
      <c r="W1606" s="1">
        <v>2.0</v>
      </c>
      <c r="X1606" s="1">
        <v>3.0</v>
      </c>
      <c r="Y1606" s="1">
        <v>4.0</v>
      </c>
      <c r="Z1606" s="1" t="s">
        <v>93</v>
      </c>
      <c r="AA1606" s="1" t="s">
        <v>8737</v>
      </c>
      <c r="AB1606" s="1">
        <v>400.0</v>
      </c>
      <c r="AC1606" s="1">
        <v>6.0</v>
      </c>
      <c r="AD1606" s="1">
        <v>20.0</v>
      </c>
      <c r="AE1606" s="1">
        <v>1.0</v>
      </c>
      <c r="AF1606" s="1" t="s">
        <v>1074</v>
      </c>
      <c r="AG1606" s="1">
        <v>1.0</v>
      </c>
      <c r="AH1606" s="1">
        <v>0.0</v>
      </c>
      <c r="AI1606" s="1">
        <v>0.0</v>
      </c>
      <c r="AJ1606" s="1">
        <v>0.0</v>
      </c>
      <c r="AK1606" s="1">
        <v>0.0</v>
      </c>
      <c r="AL1606" s="1">
        <v>0.0</v>
      </c>
      <c r="AM1606" s="1">
        <v>0.0</v>
      </c>
      <c r="AU1606" s="1">
        <v>0.0</v>
      </c>
      <c r="AV1606" s="1" t="s">
        <v>96</v>
      </c>
      <c r="AW1606" s="1">
        <v>1.0</v>
      </c>
      <c r="AX1606" s="1">
        <v>1.0</v>
      </c>
      <c r="AY1606" s="1">
        <v>0.0</v>
      </c>
      <c r="AZ1606" s="1">
        <v>0.0</v>
      </c>
      <c r="BB1606" s="1">
        <v>-1.0</v>
      </c>
      <c r="BC1606" s="1">
        <v>1.0</v>
      </c>
      <c r="BD1606" s="1">
        <v>-1.0</v>
      </c>
      <c r="BE1606" s="1">
        <v>-1.0</v>
      </c>
      <c r="BF1606" s="1">
        <v>-1.0</v>
      </c>
      <c r="BG1606" s="1">
        <v>-1.0</v>
      </c>
      <c r="BH1606" s="1">
        <v>-1.0</v>
      </c>
      <c r="BI1606" s="1">
        <v>-1.0</v>
      </c>
      <c r="BJ1606" s="1">
        <v>1.0</v>
      </c>
      <c r="BK1606" s="1">
        <v>-1.0</v>
      </c>
      <c r="BL1606" s="1">
        <v>-1.0</v>
      </c>
      <c r="BM1606" s="1">
        <v>-1.0</v>
      </c>
      <c r="BN1606" s="1">
        <v>-1.0</v>
      </c>
      <c r="BO1606" s="1">
        <v>-1.0</v>
      </c>
      <c r="BP1606" s="1">
        <v>-1.0</v>
      </c>
      <c r="BQ1606" s="1">
        <v>-1.0</v>
      </c>
      <c r="BR1606" s="1">
        <v>-1.0</v>
      </c>
      <c r="BS1606" s="1">
        <v>-1.0</v>
      </c>
      <c r="BT1606" s="1">
        <v>-1.0</v>
      </c>
      <c r="BU1606" s="1">
        <v>1.0</v>
      </c>
      <c r="BV1606" s="1">
        <v>-1.0</v>
      </c>
      <c r="BW1606" s="1">
        <v>-1.0</v>
      </c>
      <c r="BX1606" s="1">
        <v>-1.0</v>
      </c>
      <c r="BY1606" s="1">
        <v>-1.0</v>
      </c>
      <c r="BZ1606" s="1">
        <v>-1.0</v>
      </c>
      <c r="CA1606" s="1">
        <v>-1.0</v>
      </c>
      <c r="CB1606" s="1">
        <v>-1.0</v>
      </c>
      <c r="CC1606" s="1">
        <v>-1.0</v>
      </c>
      <c r="CD1606" s="1">
        <v>54208.0</v>
      </c>
    </row>
    <row r="1607">
      <c r="A1607" s="1">
        <v>1.3580148E7</v>
      </c>
      <c r="B1607" s="1" t="s">
        <v>8738</v>
      </c>
      <c r="C1607" s="1" t="s">
        <v>8739</v>
      </c>
      <c r="D1607" s="1" t="s">
        <v>8740</v>
      </c>
      <c r="E1607" s="1" t="s">
        <v>85</v>
      </c>
      <c r="F1607" s="1" t="s">
        <v>8741</v>
      </c>
      <c r="G1607" s="1" t="s">
        <v>8742</v>
      </c>
      <c r="I1607" s="1">
        <v>2261995.0</v>
      </c>
      <c r="J1607" s="1">
        <v>41030.0</v>
      </c>
      <c r="K1607" s="1" t="s">
        <v>88</v>
      </c>
      <c r="L1607" s="1">
        <v>0.9</v>
      </c>
      <c r="M1607" s="1">
        <v>0.0</v>
      </c>
      <c r="N1607" s="1">
        <v>3.0</v>
      </c>
      <c r="O1607" s="1">
        <v>0.0</v>
      </c>
      <c r="P1607" s="1" t="s">
        <v>123</v>
      </c>
      <c r="Q1607" s="1" t="s">
        <v>157</v>
      </c>
      <c r="R1607" s="1">
        <v>40.68232</v>
      </c>
      <c r="S1607" s="1">
        <v>-73.9440099999999</v>
      </c>
      <c r="T1607" s="1" t="s">
        <v>91</v>
      </c>
      <c r="U1607" s="1" t="s">
        <v>113</v>
      </c>
      <c r="V1607" s="1">
        <v>2.0</v>
      </c>
      <c r="W1607" s="1">
        <v>1.0</v>
      </c>
      <c r="X1607" s="1">
        <v>1.0</v>
      </c>
      <c r="Y1607" s="1">
        <v>1.0</v>
      </c>
      <c r="Z1607" s="1" t="s">
        <v>93</v>
      </c>
      <c r="AA1607" s="1" t="s">
        <v>8743</v>
      </c>
      <c r="AB1607" s="1">
        <v>75.0</v>
      </c>
      <c r="AC1607" s="1">
        <v>1.0</v>
      </c>
      <c r="AD1607" s="1">
        <v>0.0</v>
      </c>
      <c r="AE1607" s="1">
        <v>2.0</v>
      </c>
      <c r="AF1607" s="1" t="s">
        <v>179</v>
      </c>
      <c r="AG1607" s="1">
        <v>1.0</v>
      </c>
      <c r="AH1607" s="1">
        <v>0.0</v>
      </c>
      <c r="AI1607" s="1">
        <v>6.0</v>
      </c>
      <c r="AJ1607" s="1">
        <v>36.0</v>
      </c>
      <c r="AK1607" s="1">
        <v>125.0</v>
      </c>
      <c r="AL1607" s="1">
        <v>1.0</v>
      </c>
      <c r="AM1607" s="1">
        <v>1.0</v>
      </c>
      <c r="AN1607" s="1">
        <v>100.0</v>
      </c>
      <c r="AO1607" s="1">
        <v>10.0</v>
      </c>
      <c r="AP1607" s="1">
        <v>10.0</v>
      </c>
      <c r="AQ1607" s="1">
        <v>10.0</v>
      </c>
      <c r="AR1607" s="1">
        <v>10.0</v>
      </c>
      <c r="AS1607" s="1">
        <v>10.0</v>
      </c>
      <c r="AT1607" s="1">
        <v>10.0</v>
      </c>
      <c r="AU1607" s="1">
        <v>1.0</v>
      </c>
      <c r="AV1607" s="1" t="s">
        <v>105</v>
      </c>
      <c r="AW1607" s="1">
        <v>3.0</v>
      </c>
      <c r="AX1607" s="1">
        <v>1.0</v>
      </c>
      <c r="AY1607" s="1">
        <v>2.0</v>
      </c>
      <c r="AZ1607" s="1">
        <v>0.0</v>
      </c>
      <c r="BA1607" s="1">
        <v>1.0</v>
      </c>
      <c r="BB1607" s="1">
        <v>-1.0</v>
      </c>
      <c r="BC1607" s="1">
        <v>1.0</v>
      </c>
      <c r="BD1607" s="1">
        <v>-1.0</v>
      </c>
      <c r="BE1607" s="1">
        <v>-1.0</v>
      </c>
      <c r="BF1607" s="1">
        <v>-1.0</v>
      </c>
      <c r="BG1607" s="1">
        <v>-1.0</v>
      </c>
      <c r="BH1607" s="1">
        <v>-1.0</v>
      </c>
      <c r="BI1607" s="1">
        <v>-1.0</v>
      </c>
      <c r="BJ1607" s="1">
        <v>-1.0</v>
      </c>
      <c r="BK1607" s="1">
        <v>-1.0</v>
      </c>
      <c r="BL1607" s="1">
        <v>-1.0</v>
      </c>
      <c r="BM1607" s="1">
        <v>-1.0</v>
      </c>
      <c r="BN1607" s="1">
        <v>-1.0</v>
      </c>
      <c r="BO1607" s="1">
        <v>-1.0</v>
      </c>
      <c r="BP1607" s="1">
        <v>-1.0</v>
      </c>
      <c r="BQ1607" s="1">
        <v>-1.0</v>
      </c>
      <c r="BR1607" s="1">
        <v>-1.0</v>
      </c>
      <c r="BS1607" s="1">
        <v>-1.0</v>
      </c>
      <c r="BT1607" s="1">
        <v>-1.0</v>
      </c>
      <c r="BU1607" s="1">
        <v>1.0</v>
      </c>
      <c r="BV1607" s="1">
        <v>-1.0</v>
      </c>
      <c r="BW1607" s="1">
        <v>-1.0</v>
      </c>
      <c r="BX1607" s="1">
        <v>-1.0</v>
      </c>
      <c r="BY1607" s="1">
        <v>-1.0</v>
      </c>
      <c r="BZ1607" s="1">
        <v>-1.0</v>
      </c>
      <c r="CA1607" s="1">
        <v>-1.0</v>
      </c>
      <c r="CB1607" s="1">
        <v>-1.0</v>
      </c>
      <c r="CC1607" s="1">
        <v>-1.0</v>
      </c>
      <c r="CD1607" s="1">
        <v>54238.0</v>
      </c>
    </row>
    <row r="1608">
      <c r="A1608" s="1">
        <v>3.1124462E7</v>
      </c>
      <c r="B1608" s="1" t="s">
        <v>8744</v>
      </c>
      <c r="C1608" s="1" t="s">
        <v>8745</v>
      </c>
      <c r="D1608" s="1" t="s">
        <v>8745</v>
      </c>
      <c r="E1608" s="1" t="s">
        <v>85</v>
      </c>
      <c r="I1608" s="1">
        <v>2373009.0</v>
      </c>
      <c r="J1608" s="1">
        <v>41043.0</v>
      </c>
      <c r="M1608" s="1">
        <v>0.0</v>
      </c>
      <c r="N1608" s="1">
        <v>1.0</v>
      </c>
      <c r="O1608" s="1">
        <v>0.0</v>
      </c>
      <c r="P1608" s="1" t="s">
        <v>89</v>
      </c>
      <c r="Q1608" s="1" t="s">
        <v>370</v>
      </c>
      <c r="R1608" s="1">
        <v>40.76416</v>
      </c>
      <c r="S1608" s="1">
        <v>-73.98685</v>
      </c>
      <c r="T1608" s="1" t="s">
        <v>91</v>
      </c>
      <c r="U1608" s="1" t="s">
        <v>113</v>
      </c>
      <c r="V1608" s="1">
        <v>2.0</v>
      </c>
      <c r="W1608" s="1">
        <v>1.0</v>
      </c>
      <c r="X1608" s="1">
        <v>1.0</v>
      </c>
      <c r="Y1608" s="1">
        <v>1.0</v>
      </c>
      <c r="Z1608" s="1" t="s">
        <v>93</v>
      </c>
      <c r="AA1608" s="1" t="s">
        <v>8746</v>
      </c>
      <c r="AB1608" s="1">
        <v>100.0</v>
      </c>
      <c r="AC1608" s="1">
        <v>1.0</v>
      </c>
      <c r="AD1608" s="1">
        <v>0.0</v>
      </c>
      <c r="AE1608" s="1">
        <v>1.0</v>
      </c>
      <c r="AF1608" s="1" t="s">
        <v>302</v>
      </c>
      <c r="AG1608" s="1">
        <v>1.0</v>
      </c>
      <c r="AH1608" s="1">
        <v>0.0</v>
      </c>
      <c r="AI1608" s="1">
        <v>0.0</v>
      </c>
      <c r="AJ1608" s="1">
        <v>0.0</v>
      </c>
      <c r="AK1608" s="1">
        <v>0.0</v>
      </c>
      <c r="AL1608" s="1">
        <v>1.0</v>
      </c>
      <c r="AM1608" s="1">
        <v>1.0</v>
      </c>
      <c r="AN1608" s="1">
        <v>100.0</v>
      </c>
      <c r="AO1608" s="1">
        <v>10.0</v>
      </c>
      <c r="AP1608" s="1">
        <v>10.0</v>
      </c>
      <c r="AQ1608" s="1">
        <v>10.0</v>
      </c>
      <c r="AR1608" s="1">
        <v>10.0</v>
      </c>
      <c r="AS1608" s="1">
        <v>10.0</v>
      </c>
      <c r="AT1608" s="1">
        <v>10.0</v>
      </c>
      <c r="AU1608" s="1">
        <v>0.0</v>
      </c>
      <c r="AV1608" s="1" t="s">
        <v>105</v>
      </c>
      <c r="AW1608" s="1">
        <v>1.0</v>
      </c>
      <c r="AX1608" s="1">
        <v>0.0</v>
      </c>
      <c r="AY1608" s="1">
        <v>1.0</v>
      </c>
      <c r="AZ1608" s="1">
        <v>0.0</v>
      </c>
      <c r="BA1608" s="1">
        <v>0.22</v>
      </c>
      <c r="BB1608" s="1">
        <v>-1.0</v>
      </c>
      <c r="BC1608" s="1">
        <v>1.0</v>
      </c>
      <c r="BD1608" s="1">
        <v>-1.0</v>
      </c>
      <c r="BE1608" s="1">
        <v>-1.0</v>
      </c>
      <c r="BF1608" s="1">
        <v>1.0</v>
      </c>
      <c r="BG1608" s="1">
        <v>-1.0</v>
      </c>
      <c r="BH1608" s="1">
        <v>1.0</v>
      </c>
      <c r="BI1608" s="1">
        <v>-1.0</v>
      </c>
      <c r="BJ1608" s="1">
        <v>1.0</v>
      </c>
      <c r="BK1608" s="1">
        <v>-1.0</v>
      </c>
      <c r="BL1608" s="1">
        <v>1.0</v>
      </c>
      <c r="BM1608" s="1">
        <v>1.0</v>
      </c>
      <c r="BN1608" s="1">
        <v>1.0</v>
      </c>
      <c r="BO1608" s="1">
        <v>1.0</v>
      </c>
      <c r="BP1608" s="1">
        <v>-1.0</v>
      </c>
      <c r="BQ1608" s="1">
        <v>1.0</v>
      </c>
      <c r="BR1608" s="1">
        <v>-1.0</v>
      </c>
      <c r="BS1608" s="1">
        <v>-1.0</v>
      </c>
      <c r="BT1608" s="1">
        <v>-1.0</v>
      </c>
      <c r="BU1608" s="1">
        <v>1.0</v>
      </c>
      <c r="BV1608" s="1">
        <v>-1.0</v>
      </c>
      <c r="BW1608" s="1">
        <v>-1.0</v>
      </c>
      <c r="BX1608" s="1">
        <v>-1.0</v>
      </c>
      <c r="BY1608" s="1">
        <v>-1.0</v>
      </c>
      <c r="BZ1608" s="1">
        <v>1.0</v>
      </c>
      <c r="CA1608" s="1">
        <v>-1.0</v>
      </c>
      <c r="CB1608" s="1">
        <v>-1.0</v>
      </c>
      <c r="CC1608" s="1">
        <v>-1.0</v>
      </c>
      <c r="CD1608" s="1">
        <v>54252.0</v>
      </c>
    </row>
    <row r="1609">
      <c r="A1609" s="1">
        <v>3.0727105E7</v>
      </c>
      <c r="B1609" s="1" t="s">
        <v>8747</v>
      </c>
      <c r="C1609" s="1" t="s">
        <v>8748</v>
      </c>
      <c r="D1609" s="1" t="s">
        <v>8749</v>
      </c>
      <c r="E1609" s="1" t="s">
        <v>85</v>
      </c>
      <c r="F1609" s="1" t="s">
        <v>8750</v>
      </c>
      <c r="G1609" s="1" t="s">
        <v>8751</v>
      </c>
      <c r="H1609" s="1" t="s">
        <v>8752</v>
      </c>
      <c r="I1609" s="1">
        <v>4679911.0</v>
      </c>
      <c r="J1609" s="1">
        <v>41286.0</v>
      </c>
      <c r="M1609" s="1">
        <v>0.0</v>
      </c>
      <c r="N1609" s="1">
        <v>1.0</v>
      </c>
      <c r="O1609" s="1">
        <v>0.0</v>
      </c>
      <c r="P1609" s="1" t="s">
        <v>123</v>
      </c>
      <c r="Q1609" s="1" t="s">
        <v>124</v>
      </c>
      <c r="R1609" s="1">
        <v>40.73473</v>
      </c>
      <c r="S1609" s="1">
        <v>-73.95229</v>
      </c>
      <c r="T1609" s="1" t="s">
        <v>91</v>
      </c>
      <c r="U1609" s="1" t="s">
        <v>113</v>
      </c>
      <c r="V1609" s="1">
        <v>2.0</v>
      </c>
      <c r="W1609" s="1">
        <v>1.0</v>
      </c>
      <c r="X1609" s="1">
        <v>1.0</v>
      </c>
      <c r="Y1609" s="1">
        <v>1.0</v>
      </c>
      <c r="Z1609" s="1" t="s">
        <v>93</v>
      </c>
      <c r="AA1609" s="1" t="s">
        <v>8753</v>
      </c>
      <c r="AB1609" s="1">
        <v>54.0</v>
      </c>
      <c r="AC1609" s="1">
        <v>2.0</v>
      </c>
      <c r="AD1609" s="1">
        <v>35.0</v>
      </c>
      <c r="AE1609" s="1">
        <v>21.0</v>
      </c>
      <c r="AF1609" s="1" t="s">
        <v>231</v>
      </c>
      <c r="AG1609" s="1">
        <v>1.0</v>
      </c>
      <c r="AH1609" s="1">
        <v>0.0</v>
      </c>
      <c r="AI1609" s="1">
        <v>0.0</v>
      </c>
      <c r="AJ1609" s="1">
        <v>0.0</v>
      </c>
      <c r="AK1609" s="1">
        <v>0.0</v>
      </c>
      <c r="AL1609" s="1">
        <v>1.0</v>
      </c>
      <c r="AM1609" s="1">
        <v>1.0</v>
      </c>
      <c r="AN1609" s="1">
        <v>100.0</v>
      </c>
      <c r="AO1609" s="1">
        <v>10.0</v>
      </c>
      <c r="AP1609" s="1">
        <v>10.0</v>
      </c>
      <c r="AQ1609" s="1">
        <v>10.0</v>
      </c>
      <c r="AR1609" s="1">
        <v>10.0</v>
      </c>
      <c r="AS1609" s="1">
        <v>8.0</v>
      </c>
      <c r="AT1609" s="1">
        <v>10.0</v>
      </c>
      <c r="AU1609" s="1">
        <v>1.0</v>
      </c>
      <c r="AV1609" s="1" t="s">
        <v>117</v>
      </c>
      <c r="AW1609" s="1">
        <v>1.0</v>
      </c>
      <c r="AX1609" s="1">
        <v>0.0</v>
      </c>
      <c r="AY1609" s="1">
        <v>1.0</v>
      </c>
      <c r="AZ1609" s="1">
        <v>0.0</v>
      </c>
      <c r="BA1609" s="1">
        <v>0.15</v>
      </c>
      <c r="BB1609" s="1">
        <v>-1.0</v>
      </c>
      <c r="BC1609" s="1">
        <v>1.0</v>
      </c>
      <c r="BD1609" s="1">
        <v>-1.0</v>
      </c>
      <c r="BE1609" s="1">
        <v>-1.0</v>
      </c>
      <c r="BF1609" s="1">
        <v>1.0</v>
      </c>
      <c r="BG1609" s="1">
        <v>-1.0</v>
      </c>
      <c r="BH1609" s="1">
        <v>-1.0</v>
      </c>
      <c r="BI1609" s="1">
        <v>-1.0</v>
      </c>
      <c r="BJ1609" s="1">
        <v>1.0</v>
      </c>
      <c r="BK1609" s="1">
        <v>-1.0</v>
      </c>
      <c r="BL1609" s="1">
        <v>1.0</v>
      </c>
      <c r="BM1609" s="1">
        <v>1.0</v>
      </c>
      <c r="BN1609" s="1">
        <v>1.0</v>
      </c>
      <c r="BO1609" s="1">
        <v>-1.0</v>
      </c>
      <c r="BP1609" s="1">
        <v>-1.0</v>
      </c>
      <c r="BQ1609" s="1">
        <v>1.0</v>
      </c>
      <c r="BR1609" s="1">
        <v>-1.0</v>
      </c>
      <c r="BS1609" s="1">
        <v>-1.0</v>
      </c>
      <c r="BT1609" s="1">
        <v>-1.0</v>
      </c>
      <c r="BU1609" s="1">
        <v>1.0</v>
      </c>
      <c r="BV1609" s="1">
        <v>-1.0</v>
      </c>
      <c r="BW1609" s="1">
        <v>-1.0</v>
      </c>
      <c r="BX1609" s="1">
        <v>1.0</v>
      </c>
      <c r="BY1609" s="1">
        <v>-1.0</v>
      </c>
      <c r="BZ1609" s="1">
        <v>-1.0</v>
      </c>
      <c r="CA1609" s="1">
        <v>-1.0</v>
      </c>
      <c r="CB1609" s="1">
        <v>-1.0</v>
      </c>
      <c r="CC1609" s="1">
        <v>-1.0</v>
      </c>
      <c r="CD1609" s="1">
        <v>54261.0</v>
      </c>
    </row>
    <row r="1610">
      <c r="A1610" s="1">
        <v>9998091.0</v>
      </c>
      <c r="B1610" s="1" t="s">
        <v>8754</v>
      </c>
      <c r="C1610" s="1" t="s">
        <v>8755</v>
      </c>
      <c r="D1610" s="1" t="s">
        <v>8756</v>
      </c>
      <c r="E1610" s="1" t="s">
        <v>85</v>
      </c>
      <c r="F1610" s="1" t="s">
        <v>8757</v>
      </c>
      <c r="G1610" s="1" t="s">
        <v>8758</v>
      </c>
      <c r="H1610" s="1" t="s">
        <v>8759</v>
      </c>
      <c r="I1610" s="1">
        <v>2.2735666E7</v>
      </c>
      <c r="J1610" s="1">
        <v>41931.0</v>
      </c>
      <c r="M1610" s="1">
        <v>0.0</v>
      </c>
      <c r="N1610" s="1">
        <v>2.0</v>
      </c>
      <c r="O1610" s="1">
        <v>1.0</v>
      </c>
      <c r="P1610" s="1" t="s">
        <v>89</v>
      </c>
      <c r="Q1610" s="1" t="s">
        <v>90</v>
      </c>
      <c r="R1610" s="1">
        <v>40.71346</v>
      </c>
      <c r="S1610" s="1">
        <v>-73.99592</v>
      </c>
      <c r="T1610" s="1" t="s">
        <v>91</v>
      </c>
      <c r="U1610" s="1" t="s">
        <v>113</v>
      </c>
      <c r="V1610" s="1">
        <v>2.0</v>
      </c>
      <c r="W1610" s="1">
        <v>2.0</v>
      </c>
      <c r="X1610" s="1">
        <v>1.0</v>
      </c>
      <c r="Y1610" s="1">
        <v>1.0</v>
      </c>
      <c r="Z1610" s="1" t="s">
        <v>93</v>
      </c>
      <c r="AA1610" s="1" t="s">
        <v>8760</v>
      </c>
      <c r="AB1610" s="1">
        <v>95.0</v>
      </c>
      <c r="AC1610" s="1">
        <v>1.0</v>
      </c>
      <c r="AD1610" s="1">
        <v>0.0</v>
      </c>
      <c r="AE1610" s="1">
        <v>1.0</v>
      </c>
      <c r="AF1610" s="1" t="s">
        <v>479</v>
      </c>
      <c r="AG1610" s="1">
        <v>1.0</v>
      </c>
      <c r="AH1610" s="1">
        <v>0.0</v>
      </c>
      <c r="AI1610" s="1">
        <v>0.0</v>
      </c>
      <c r="AJ1610" s="1">
        <v>0.0</v>
      </c>
      <c r="AK1610" s="1">
        <v>0.0</v>
      </c>
      <c r="AL1610" s="1">
        <v>1.0</v>
      </c>
      <c r="AM1610" s="1">
        <v>0.0</v>
      </c>
      <c r="AN1610" s="1">
        <v>80.0</v>
      </c>
      <c r="AO1610" s="1">
        <v>8.0</v>
      </c>
      <c r="AP1610" s="1">
        <v>4.0</v>
      </c>
      <c r="AQ1610" s="1">
        <v>10.0</v>
      </c>
      <c r="AR1610" s="1">
        <v>10.0</v>
      </c>
      <c r="AS1610" s="1">
        <v>10.0</v>
      </c>
      <c r="AT1610" s="1">
        <v>10.0</v>
      </c>
      <c r="AU1610" s="1">
        <v>0.0</v>
      </c>
      <c r="AV1610" s="1" t="s">
        <v>105</v>
      </c>
      <c r="AW1610" s="1">
        <v>1.0</v>
      </c>
      <c r="AX1610" s="1">
        <v>0.0</v>
      </c>
      <c r="AY1610" s="1">
        <v>1.0</v>
      </c>
      <c r="AZ1610" s="1">
        <v>0.0</v>
      </c>
      <c r="BA1610" s="1">
        <v>0.02</v>
      </c>
      <c r="BB1610" s="1">
        <v>1.0</v>
      </c>
      <c r="BC1610" s="1">
        <v>1.0</v>
      </c>
      <c r="BD1610" s="1">
        <v>-1.0</v>
      </c>
      <c r="BE1610" s="1">
        <v>-1.0</v>
      </c>
      <c r="BF1610" s="1">
        <v>-1.0</v>
      </c>
      <c r="BG1610" s="1">
        <v>-1.0</v>
      </c>
      <c r="BH1610" s="1">
        <v>-1.0</v>
      </c>
      <c r="BI1610" s="1">
        <v>-1.0</v>
      </c>
      <c r="BJ1610" s="1">
        <v>1.0</v>
      </c>
      <c r="BK1610" s="1">
        <v>-1.0</v>
      </c>
      <c r="BL1610" s="1">
        <v>-1.0</v>
      </c>
      <c r="BM1610" s="1">
        <v>-1.0</v>
      </c>
      <c r="BN1610" s="1">
        <v>-1.0</v>
      </c>
      <c r="BO1610" s="1">
        <v>-1.0</v>
      </c>
      <c r="BP1610" s="1">
        <v>-1.0</v>
      </c>
      <c r="BQ1610" s="1">
        <v>-1.0</v>
      </c>
      <c r="BR1610" s="1">
        <v>-1.0</v>
      </c>
      <c r="BS1610" s="1">
        <v>-1.0</v>
      </c>
      <c r="BT1610" s="1">
        <v>-1.0</v>
      </c>
      <c r="BU1610" s="1">
        <v>1.0</v>
      </c>
      <c r="BV1610" s="1">
        <v>-1.0</v>
      </c>
      <c r="BW1610" s="1">
        <v>-1.0</v>
      </c>
      <c r="BX1610" s="1">
        <v>-1.0</v>
      </c>
      <c r="BY1610" s="1">
        <v>-1.0</v>
      </c>
      <c r="BZ1610" s="1">
        <v>-1.0</v>
      </c>
      <c r="CA1610" s="1">
        <v>-1.0</v>
      </c>
      <c r="CB1610" s="1">
        <v>-1.0</v>
      </c>
      <c r="CC1610" s="1">
        <v>-1.0</v>
      </c>
      <c r="CD1610" s="1">
        <v>54272.0</v>
      </c>
    </row>
    <row r="1611">
      <c r="A1611" s="1">
        <v>2.7010922E7</v>
      </c>
      <c r="B1611" s="1" t="s">
        <v>7238</v>
      </c>
      <c r="C1611" s="1" t="s">
        <v>8761</v>
      </c>
      <c r="D1611" s="1" t="s">
        <v>8761</v>
      </c>
      <c r="E1611" s="1" t="s">
        <v>85</v>
      </c>
      <c r="I1611" s="1">
        <v>2954574.0</v>
      </c>
      <c r="J1611" s="1">
        <v>41106.0</v>
      </c>
      <c r="M1611" s="1">
        <v>0.0</v>
      </c>
      <c r="N1611" s="1">
        <v>1.0</v>
      </c>
      <c r="O1611" s="1">
        <v>1.0</v>
      </c>
      <c r="P1611" s="1" t="s">
        <v>123</v>
      </c>
      <c r="Q1611" s="1" t="s">
        <v>124</v>
      </c>
      <c r="R1611" s="1">
        <v>40.6918299999999</v>
      </c>
      <c r="S1611" s="1">
        <v>-73.94185</v>
      </c>
      <c r="T1611" s="1" t="s">
        <v>91</v>
      </c>
      <c r="U1611" s="1" t="s">
        <v>113</v>
      </c>
      <c r="V1611" s="1">
        <v>2.0</v>
      </c>
      <c r="W1611" s="1">
        <v>1.0</v>
      </c>
      <c r="X1611" s="1">
        <v>1.0</v>
      </c>
      <c r="Y1611" s="1">
        <v>1.0</v>
      </c>
      <c r="Z1611" s="1" t="s">
        <v>93</v>
      </c>
      <c r="AA1611" s="1" t="s">
        <v>8762</v>
      </c>
      <c r="AB1611" s="1">
        <v>65.0</v>
      </c>
      <c r="AC1611" s="1">
        <v>1.0</v>
      </c>
      <c r="AD1611" s="1">
        <v>0.0</v>
      </c>
      <c r="AE1611" s="1">
        <v>7.0</v>
      </c>
      <c r="AF1611" s="1" t="s">
        <v>904</v>
      </c>
      <c r="AG1611" s="1">
        <v>1.0</v>
      </c>
      <c r="AH1611" s="1">
        <v>7.0</v>
      </c>
      <c r="AI1611" s="1">
        <v>7.0</v>
      </c>
      <c r="AJ1611" s="1">
        <v>7.0</v>
      </c>
      <c r="AK1611" s="1">
        <v>105.0</v>
      </c>
      <c r="AL1611" s="1">
        <v>0.0</v>
      </c>
      <c r="AM1611" s="1">
        <v>0.0</v>
      </c>
      <c r="AU1611" s="1">
        <v>1.0</v>
      </c>
      <c r="AV1611" s="1" t="s">
        <v>105</v>
      </c>
      <c r="AW1611" s="1">
        <v>1.0</v>
      </c>
      <c r="AX1611" s="1">
        <v>0.0</v>
      </c>
      <c r="AY1611" s="1">
        <v>1.0</v>
      </c>
      <c r="AZ1611" s="1">
        <v>0.0</v>
      </c>
      <c r="BB1611" s="1">
        <v>-1.0</v>
      </c>
      <c r="BC1611" s="1">
        <v>1.0</v>
      </c>
      <c r="BD1611" s="1">
        <v>-1.0</v>
      </c>
      <c r="BE1611" s="1">
        <v>-1.0</v>
      </c>
      <c r="BF1611" s="1">
        <v>-1.0</v>
      </c>
      <c r="BG1611" s="1">
        <v>-1.0</v>
      </c>
      <c r="BH1611" s="1">
        <v>-1.0</v>
      </c>
      <c r="BI1611" s="1">
        <v>-1.0</v>
      </c>
      <c r="BJ1611" s="1">
        <v>-1.0</v>
      </c>
      <c r="BK1611" s="1">
        <v>-1.0</v>
      </c>
      <c r="BL1611" s="1">
        <v>-1.0</v>
      </c>
      <c r="BM1611" s="1">
        <v>1.0</v>
      </c>
      <c r="BN1611" s="1">
        <v>1.0</v>
      </c>
      <c r="BO1611" s="1">
        <v>1.0</v>
      </c>
      <c r="BP1611" s="1">
        <v>-1.0</v>
      </c>
      <c r="BQ1611" s="1">
        <v>-1.0</v>
      </c>
      <c r="BR1611" s="1">
        <v>-1.0</v>
      </c>
      <c r="BS1611" s="1">
        <v>-1.0</v>
      </c>
      <c r="BT1611" s="1">
        <v>-1.0</v>
      </c>
      <c r="BU1611" s="1">
        <v>1.0</v>
      </c>
      <c r="BV1611" s="1">
        <v>-1.0</v>
      </c>
      <c r="BW1611" s="1">
        <v>-1.0</v>
      </c>
      <c r="BX1611" s="1">
        <v>-1.0</v>
      </c>
      <c r="BY1611" s="1">
        <v>-1.0</v>
      </c>
      <c r="BZ1611" s="1">
        <v>-1.0</v>
      </c>
      <c r="CA1611" s="1">
        <v>-1.0</v>
      </c>
      <c r="CB1611" s="1">
        <v>-1.0</v>
      </c>
      <c r="CC1611" s="1">
        <v>-1.0</v>
      </c>
      <c r="CD1611" s="1">
        <v>54326.0</v>
      </c>
    </row>
    <row r="1612">
      <c r="A1612" s="1">
        <v>2.3818526E7</v>
      </c>
      <c r="B1612" s="1" t="s">
        <v>8763</v>
      </c>
      <c r="C1612" s="1" t="s">
        <v>8764</v>
      </c>
      <c r="D1612" s="1" t="s">
        <v>8764</v>
      </c>
      <c r="E1612" s="1" t="s">
        <v>85</v>
      </c>
      <c r="I1612" s="1">
        <v>1.78743973E8</v>
      </c>
      <c r="J1612" s="1">
        <v>43175.0</v>
      </c>
      <c r="K1612" s="1" t="s">
        <v>272</v>
      </c>
      <c r="L1612" s="1">
        <v>0.5</v>
      </c>
      <c r="M1612" s="1">
        <v>0.0</v>
      </c>
      <c r="N1612" s="1">
        <v>1.0</v>
      </c>
      <c r="O1612" s="1">
        <v>0.0</v>
      </c>
      <c r="P1612" s="1" t="s">
        <v>89</v>
      </c>
      <c r="Q1612" s="1" t="s">
        <v>90</v>
      </c>
      <c r="R1612" s="1">
        <v>40.71989</v>
      </c>
      <c r="S1612" s="1">
        <v>-74.00113</v>
      </c>
      <c r="T1612" s="1" t="s">
        <v>144</v>
      </c>
      <c r="U1612" s="1" t="s">
        <v>92</v>
      </c>
      <c r="V1612" s="1">
        <v>2.0</v>
      </c>
      <c r="W1612" s="1">
        <v>2.0</v>
      </c>
      <c r="X1612" s="1">
        <v>1.0</v>
      </c>
      <c r="Y1612" s="1">
        <v>1.0</v>
      </c>
      <c r="Z1612" s="1" t="s">
        <v>93</v>
      </c>
      <c r="AA1612" s="1" t="s">
        <v>8765</v>
      </c>
      <c r="AB1612" s="1">
        <v>400.0</v>
      </c>
      <c r="AC1612" s="1">
        <v>1.0</v>
      </c>
      <c r="AD1612" s="1">
        <v>0.0</v>
      </c>
      <c r="AE1612" s="1">
        <v>30.0</v>
      </c>
      <c r="AF1612" s="1" t="s">
        <v>658</v>
      </c>
      <c r="AG1612" s="1">
        <v>1.0</v>
      </c>
      <c r="AH1612" s="1">
        <v>30.0</v>
      </c>
      <c r="AI1612" s="1">
        <v>60.0</v>
      </c>
      <c r="AJ1612" s="1">
        <v>90.0</v>
      </c>
      <c r="AK1612" s="1">
        <v>90.0</v>
      </c>
      <c r="AL1612" s="1">
        <v>0.0</v>
      </c>
      <c r="AM1612" s="1">
        <v>0.0</v>
      </c>
      <c r="AU1612" s="1">
        <v>1.0</v>
      </c>
      <c r="AV1612" s="1" t="s">
        <v>105</v>
      </c>
      <c r="AW1612" s="1">
        <v>1.0</v>
      </c>
      <c r="AX1612" s="1">
        <v>1.0</v>
      </c>
      <c r="AY1612" s="1">
        <v>0.0</v>
      </c>
      <c r="AZ1612" s="1">
        <v>0.0</v>
      </c>
      <c r="BB1612" s="1">
        <v>-1.0</v>
      </c>
      <c r="BC1612" s="1">
        <v>1.0</v>
      </c>
      <c r="BD1612" s="1">
        <v>-1.0</v>
      </c>
      <c r="BE1612" s="1">
        <v>-1.0</v>
      </c>
      <c r="BF1612" s="1">
        <v>-1.0</v>
      </c>
      <c r="BG1612" s="1">
        <v>-1.0</v>
      </c>
      <c r="BH1612" s="1">
        <v>-1.0</v>
      </c>
      <c r="BI1612" s="1">
        <v>-1.0</v>
      </c>
      <c r="BJ1612" s="1">
        <v>-1.0</v>
      </c>
      <c r="BK1612" s="1">
        <v>-1.0</v>
      </c>
      <c r="BL1612" s="1">
        <v>-1.0</v>
      </c>
      <c r="BM1612" s="1">
        <v>1.0</v>
      </c>
      <c r="BN1612" s="1">
        <v>1.0</v>
      </c>
      <c r="BO1612" s="1">
        <v>-1.0</v>
      </c>
      <c r="BP1612" s="1">
        <v>-1.0</v>
      </c>
      <c r="BQ1612" s="1">
        <v>-1.0</v>
      </c>
      <c r="BR1612" s="1">
        <v>-1.0</v>
      </c>
      <c r="BS1612" s="1">
        <v>-1.0</v>
      </c>
      <c r="BT1612" s="1">
        <v>-1.0</v>
      </c>
      <c r="BU1612" s="1">
        <v>1.0</v>
      </c>
      <c r="BV1612" s="1">
        <v>-1.0</v>
      </c>
      <c r="BW1612" s="1">
        <v>-1.0</v>
      </c>
      <c r="BX1612" s="1">
        <v>1.0</v>
      </c>
      <c r="BY1612" s="1">
        <v>-1.0</v>
      </c>
      <c r="BZ1612" s="1">
        <v>-1.0</v>
      </c>
      <c r="CA1612" s="1">
        <v>-1.0</v>
      </c>
      <c r="CB1612" s="1">
        <v>-1.0</v>
      </c>
      <c r="CC1612" s="1">
        <v>-1.0</v>
      </c>
      <c r="CD1612" s="1">
        <v>54358.0</v>
      </c>
    </row>
    <row r="1613">
      <c r="A1613" s="1">
        <v>3.2759711E7</v>
      </c>
      <c r="B1613" s="1" t="s">
        <v>8766</v>
      </c>
      <c r="C1613" s="1" t="s">
        <v>8767</v>
      </c>
      <c r="D1613" s="1" t="s">
        <v>8768</v>
      </c>
      <c r="E1613" s="1" t="s">
        <v>85</v>
      </c>
      <c r="F1613" s="1" t="s">
        <v>8769</v>
      </c>
      <c r="G1613" s="1" t="s">
        <v>8770</v>
      </c>
      <c r="H1613" s="1" t="s">
        <v>8771</v>
      </c>
      <c r="I1613" s="1">
        <v>1.15136074E8</v>
      </c>
      <c r="J1613" s="1">
        <v>42772.0</v>
      </c>
      <c r="K1613" s="1" t="s">
        <v>134</v>
      </c>
      <c r="L1613" s="1">
        <v>1.0</v>
      </c>
      <c r="M1613" s="1">
        <v>0.0</v>
      </c>
      <c r="N1613" s="1">
        <v>3.0</v>
      </c>
      <c r="O1613" s="1">
        <v>0.0</v>
      </c>
      <c r="P1613" s="1" t="s">
        <v>111</v>
      </c>
      <c r="Q1613" s="1" t="s">
        <v>112</v>
      </c>
      <c r="R1613" s="1">
        <v>40.69034</v>
      </c>
      <c r="S1613" s="1">
        <v>-73.74895</v>
      </c>
      <c r="T1613" s="1" t="s">
        <v>125</v>
      </c>
      <c r="U1613" s="1" t="s">
        <v>113</v>
      </c>
      <c r="V1613" s="1">
        <v>2.0</v>
      </c>
      <c r="W1613" s="1">
        <v>1.0</v>
      </c>
      <c r="X1613" s="1">
        <v>1.0</v>
      </c>
      <c r="Y1613" s="1">
        <v>1.0</v>
      </c>
      <c r="Z1613" s="1" t="s">
        <v>93</v>
      </c>
      <c r="AA1613" s="1" t="s">
        <v>8772</v>
      </c>
      <c r="AB1613" s="1">
        <v>70.0</v>
      </c>
      <c r="AC1613" s="1">
        <v>3.0</v>
      </c>
      <c r="AD1613" s="1">
        <v>10.0</v>
      </c>
      <c r="AE1613" s="1">
        <v>2.0</v>
      </c>
      <c r="AF1613" s="1" t="s">
        <v>291</v>
      </c>
      <c r="AG1613" s="1">
        <v>1.0</v>
      </c>
      <c r="AH1613" s="1">
        <v>29.0</v>
      </c>
      <c r="AI1613" s="1">
        <v>59.0</v>
      </c>
      <c r="AJ1613" s="1">
        <v>89.0</v>
      </c>
      <c r="AK1613" s="1">
        <v>89.0</v>
      </c>
      <c r="AL1613" s="1">
        <v>12.0</v>
      </c>
      <c r="AM1613" s="1">
        <v>12.0</v>
      </c>
      <c r="AN1613" s="1">
        <v>97.0</v>
      </c>
      <c r="AO1613" s="1">
        <v>10.0</v>
      </c>
      <c r="AP1613" s="1">
        <v>10.0</v>
      </c>
      <c r="AQ1613" s="1">
        <v>9.0</v>
      </c>
      <c r="AR1613" s="1">
        <v>10.0</v>
      </c>
      <c r="AS1613" s="1">
        <v>10.0</v>
      </c>
      <c r="AT1613" s="1">
        <v>10.0</v>
      </c>
      <c r="AU1613" s="1">
        <v>1.0</v>
      </c>
      <c r="AV1613" s="1" t="s">
        <v>96</v>
      </c>
      <c r="AW1613" s="1">
        <v>3.0</v>
      </c>
      <c r="AX1613" s="1">
        <v>0.0</v>
      </c>
      <c r="AY1613" s="1">
        <v>3.0</v>
      </c>
      <c r="AZ1613" s="1">
        <v>0.0</v>
      </c>
      <c r="BA1613" s="1">
        <v>2.95</v>
      </c>
      <c r="BB1613" s="1">
        <v>-1.0</v>
      </c>
      <c r="BC1613" s="1">
        <v>-1.0</v>
      </c>
      <c r="BD1613" s="1">
        <v>-1.0</v>
      </c>
      <c r="BE1613" s="1">
        <v>-1.0</v>
      </c>
      <c r="BF1613" s="1">
        <v>-1.0</v>
      </c>
      <c r="BG1613" s="1">
        <v>-1.0</v>
      </c>
      <c r="BH1613" s="1">
        <v>1.0</v>
      </c>
      <c r="BI1613" s="1">
        <v>1.0</v>
      </c>
      <c r="BJ1613" s="1">
        <v>1.0</v>
      </c>
      <c r="BK1613" s="1">
        <v>1.0</v>
      </c>
      <c r="BL1613" s="1">
        <v>1.0</v>
      </c>
      <c r="BM1613" s="1">
        <v>-1.0</v>
      </c>
      <c r="BN1613" s="1">
        <v>-1.0</v>
      </c>
      <c r="BO1613" s="1">
        <v>-1.0</v>
      </c>
      <c r="BP1613" s="1">
        <v>-1.0</v>
      </c>
      <c r="BQ1613" s="1">
        <v>1.0</v>
      </c>
      <c r="BR1613" s="1">
        <v>1.0</v>
      </c>
      <c r="BS1613" s="1">
        <v>1.0</v>
      </c>
      <c r="BT1613" s="1">
        <v>-1.0</v>
      </c>
      <c r="BU1613" s="1">
        <v>1.0</v>
      </c>
      <c r="BV1613" s="1">
        <v>1.0</v>
      </c>
      <c r="BW1613" s="1">
        <v>-1.0</v>
      </c>
      <c r="BX1613" s="1">
        <v>1.0</v>
      </c>
      <c r="BY1613" s="1">
        <v>-1.0</v>
      </c>
      <c r="BZ1613" s="1">
        <v>-1.0</v>
      </c>
      <c r="CA1613" s="1">
        <v>-1.0</v>
      </c>
      <c r="CB1613" s="1">
        <v>-1.0</v>
      </c>
      <c r="CC1613" s="1">
        <v>-1.0</v>
      </c>
      <c r="CD1613" s="1">
        <v>54375.0</v>
      </c>
    </row>
    <row r="1614">
      <c r="A1614" s="1">
        <v>1.6406403E7</v>
      </c>
      <c r="B1614" s="1" t="s">
        <v>8773</v>
      </c>
      <c r="C1614" s="1" t="s">
        <v>8774</v>
      </c>
      <c r="D1614" s="1" t="s">
        <v>8775</v>
      </c>
      <c r="E1614" s="1" t="s">
        <v>85</v>
      </c>
      <c r="F1614" s="1" t="s">
        <v>8776</v>
      </c>
      <c r="G1614" s="1" t="s">
        <v>8777</v>
      </c>
      <c r="H1614" s="1" t="s">
        <v>8778</v>
      </c>
      <c r="I1614" s="1">
        <v>2.8455413E7</v>
      </c>
      <c r="J1614" s="1">
        <v>42062.0</v>
      </c>
      <c r="M1614" s="1">
        <v>0.0</v>
      </c>
      <c r="N1614" s="1">
        <v>3.0</v>
      </c>
      <c r="O1614" s="1">
        <v>0.0</v>
      </c>
      <c r="P1614" s="1" t="s">
        <v>123</v>
      </c>
      <c r="Q1614" s="1" t="s">
        <v>124</v>
      </c>
      <c r="R1614" s="1">
        <v>40.67988</v>
      </c>
      <c r="S1614" s="1">
        <v>-73.93945</v>
      </c>
      <c r="T1614" s="1" t="s">
        <v>91</v>
      </c>
      <c r="U1614" s="1" t="s">
        <v>113</v>
      </c>
      <c r="V1614" s="1">
        <v>1.0</v>
      </c>
      <c r="W1614" s="1">
        <v>2.0</v>
      </c>
      <c r="X1614" s="1">
        <v>4.0</v>
      </c>
      <c r="Y1614" s="1">
        <v>1.0</v>
      </c>
      <c r="Z1614" s="1" t="s">
        <v>93</v>
      </c>
      <c r="AA1614" s="1" t="s">
        <v>8779</v>
      </c>
      <c r="AB1614" s="1">
        <v>31.0</v>
      </c>
      <c r="AC1614" s="1">
        <v>1.0</v>
      </c>
      <c r="AD1614" s="1">
        <v>0.0</v>
      </c>
      <c r="AE1614" s="1">
        <v>21.0</v>
      </c>
      <c r="AF1614" s="1" t="s">
        <v>393</v>
      </c>
      <c r="AG1614" s="1">
        <v>1.0</v>
      </c>
      <c r="AH1614" s="1">
        <v>0.0</v>
      </c>
      <c r="AI1614" s="1">
        <v>0.0</v>
      </c>
      <c r="AJ1614" s="1">
        <v>0.0</v>
      </c>
      <c r="AK1614" s="1">
        <v>0.0</v>
      </c>
      <c r="AL1614" s="1">
        <v>5.0</v>
      </c>
      <c r="AM1614" s="1">
        <v>0.0</v>
      </c>
      <c r="AN1614" s="1">
        <v>95.0</v>
      </c>
      <c r="AO1614" s="1">
        <v>10.0</v>
      </c>
      <c r="AP1614" s="1">
        <v>10.0</v>
      </c>
      <c r="AQ1614" s="1">
        <v>10.0</v>
      </c>
      <c r="AR1614" s="1">
        <v>10.0</v>
      </c>
      <c r="AS1614" s="1">
        <v>9.0</v>
      </c>
      <c r="AT1614" s="1">
        <v>10.0</v>
      </c>
      <c r="AU1614" s="1">
        <v>1.0</v>
      </c>
      <c r="AV1614" s="1" t="s">
        <v>105</v>
      </c>
      <c r="AW1614" s="1">
        <v>2.0</v>
      </c>
      <c r="AX1614" s="1">
        <v>0.0</v>
      </c>
      <c r="AY1614" s="1">
        <v>2.0</v>
      </c>
      <c r="AZ1614" s="1">
        <v>0.0</v>
      </c>
      <c r="BA1614" s="1">
        <v>0.19</v>
      </c>
      <c r="BB1614" s="1">
        <v>-1.0</v>
      </c>
      <c r="BC1614" s="1">
        <v>1.0</v>
      </c>
      <c r="BD1614" s="1">
        <v>-1.0</v>
      </c>
      <c r="BE1614" s="1">
        <v>-1.0</v>
      </c>
      <c r="BF1614" s="1">
        <v>-1.0</v>
      </c>
      <c r="BG1614" s="1">
        <v>-1.0</v>
      </c>
      <c r="BH1614" s="1">
        <v>-1.0</v>
      </c>
      <c r="BI1614" s="1">
        <v>-1.0</v>
      </c>
      <c r="BJ1614" s="1">
        <v>-1.0</v>
      </c>
      <c r="BK1614" s="1">
        <v>-1.0</v>
      </c>
      <c r="BL1614" s="1">
        <v>-1.0</v>
      </c>
      <c r="BM1614" s="1">
        <v>1.0</v>
      </c>
      <c r="BN1614" s="1">
        <v>-1.0</v>
      </c>
      <c r="BO1614" s="1">
        <v>-1.0</v>
      </c>
      <c r="BP1614" s="1">
        <v>-1.0</v>
      </c>
      <c r="BQ1614" s="1">
        <v>1.0</v>
      </c>
      <c r="BR1614" s="1">
        <v>-1.0</v>
      </c>
      <c r="BS1614" s="1">
        <v>-1.0</v>
      </c>
      <c r="BT1614" s="1">
        <v>-1.0</v>
      </c>
      <c r="BU1614" s="1">
        <v>1.0</v>
      </c>
      <c r="BV1614" s="1">
        <v>-1.0</v>
      </c>
      <c r="BW1614" s="1">
        <v>1.0</v>
      </c>
      <c r="BX1614" s="1">
        <v>1.0</v>
      </c>
      <c r="BY1614" s="1">
        <v>-1.0</v>
      </c>
      <c r="BZ1614" s="1">
        <v>-1.0</v>
      </c>
      <c r="CA1614" s="1">
        <v>1.0</v>
      </c>
      <c r="CB1614" s="1">
        <v>-1.0</v>
      </c>
      <c r="CC1614" s="1">
        <v>-1.0</v>
      </c>
      <c r="CD1614" s="1">
        <v>54398.0</v>
      </c>
    </row>
    <row r="1615">
      <c r="A1615" s="1">
        <v>3.5154253E7</v>
      </c>
      <c r="B1615" s="1" t="s">
        <v>8780</v>
      </c>
      <c r="C1615" s="1" t="s">
        <v>8781</v>
      </c>
      <c r="D1615" s="1" t="s">
        <v>8782</v>
      </c>
      <c r="E1615" s="1" t="s">
        <v>85</v>
      </c>
      <c r="F1615" s="1" t="s">
        <v>8783</v>
      </c>
      <c r="G1615" s="1" t="s">
        <v>8784</v>
      </c>
      <c r="H1615" s="1" t="s">
        <v>8785</v>
      </c>
      <c r="I1615" s="1">
        <v>4.6231814E7</v>
      </c>
      <c r="J1615" s="1">
        <v>42287.0</v>
      </c>
      <c r="K1615" s="1" t="s">
        <v>134</v>
      </c>
      <c r="L1615" s="1">
        <v>1.0</v>
      </c>
      <c r="M1615" s="1">
        <v>0.0</v>
      </c>
      <c r="N1615" s="1">
        <v>3.0</v>
      </c>
      <c r="O1615" s="1">
        <v>0.0</v>
      </c>
      <c r="P1615" s="1" t="s">
        <v>89</v>
      </c>
      <c r="Q1615" s="1" t="s">
        <v>90</v>
      </c>
      <c r="R1615" s="1">
        <v>40.72612</v>
      </c>
      <c r="S1615" s="1">
        <v>-73.98946</v>
      </c>
      <c r="T1615" s="1" t="s">
        <v>91</v>
      </c>
      <c r="U1615" s="1" t="s">
        <v>113</v>
      </c>
      <c r="V1615" s="1">
        <v>2.0</v>
      </c>
      <c r="W1615" s="1">
        <v>1.0</v>
      </c>
      <c r="X1615" s="1">
        <v>1.0</v>
      </c>
      <c r="Y1615" s="1">
        <v>1.0</v>
      </c>
      <c r="Z1615" s="1" t="s">
        <v>93</v>
      </c>
      <c r="AA1615" s="1" t="s">
        <v>8786</v>
      </c>
      <c r="AB1615" s="1">
        <v>110.0</v>
      </c>
      <c r="AC1615" s="1">
        <v>1.0</v>
      </c>
      <c r="AD1615" s="1">
        <v>0.0</v>
      </c>
      <c r="AE1615" s="1">
        <v>3.0</v>
      </c>
      <c r="AF1615" s="1" t="s">
        <v>95</v>
      </c>
      <c r="AG1615" s="1">
        <v>1.0</v>
      </c>
      <c r="AH1615" s="1">
        <v>12.0</v>
      </c>
      <c r="AI1615" s="1">
        <v>12.0</v>
      </c>
      <c r="AJ1615" s="1">
        <v>12.0</v>
      </c>
      <c r="AK1615" s="1">
        <v>12.0</v>
      </c>
      <c r="AL1615" s="1">
        <v>0.0</v>
      </c>
      <c r="AM1615" s="1">
        <v>0.0</v>
      </c>
      <c r="AU1615" s="1">
        <v>1.0</v>
      </c>
      <c r="AV1615" s="1" t="s">
        <v>105</v>
      </c>
      <c r="AW1615" s="1">
        <v>3.0</v>
      </c>
      <c r="AX1615" s="1">
        <v>0.0</v>
      </c>
      <c r="AY1615" s="1">
        <v>3.0</v>
      </c>
      <c r="AZ1615" s="1">
        <v>0.0</v>
      </c>
      <c r="BB1615" s="1">
        <v>-1.0</v>
      </c>
      <c r="BC1615" s="1">
        <v>1.0</v>
      </c>
      <c r="BD1615" s="1">
        <v>-1.0</v>
      </c>
      <c r="BE1615" s="1">
        <v>-1.0</v>
      </c>
      <c r="BF1615" s="1">
        <v>-1.0</v>
      </c>
      <c r="BG1615" s="1">
        <v>-1.0</v>
      </c>
      <c r="BH1615" s="1">
        <v>-1.0</v>
      </c>
      <c r="BI1615" s="1">
        <v>-1.0</v>
      </c>
      <c r="BJ1615" s="1">
        <v>1.0</v>
      </c>
      <c r="BK1615" s="1">
        <v>-1.0</v>
      </c>
      <c r="BL1615" s="1">
        <v>-1.0</v>
      </c>
      <c r="BM1615" s="1">
        <v>-1.0</v>
      </c>
      <c r="BN1615" s="1">
        <v>-1.0</v>
      </c>
      <c r="BO1615" s="1">
        <v>-1.0</v>
      </c>
      <c r="BP1615" s="1">
        <v>-1.0</v>
      </c>
      <c r="BQ1615" s="1">
        <v>-1.0</v>
      </c>
      <c r="BR1615" s="1">
        <v>-1.0</v>
      </c>
      <c r="BS1615" s="1">
        <v>-1.0</v>
      </c>
      <c r="BT1615" s="1">
        <v>-1.0</v>
      </c>
      <c r="BU1615" s="1">
        <v>1.0</v>
      </c>
      <c r="BV1615" s="1">
        <v>-1.0</v>
      </c>
      <c r="BW1615" s="1">
        <v>-1.0</v>
      </c>
      <c r="BX1615" s="1">
        <v>-1.0</v>
      </c>
      <c r="BY1615" s="1">
        <v>-1.0</v>
      </c>
      <c r="BZ1615" s="1">
        <v>-1.0</v>
      </c>
      <c r="CA1615" s="1">
        <v>-1.0</v>
      </c>
      <c r="CB1615" s="1">
        <v>-1.0</v>
      </c>
      <c r="CC1615" s="1">
        <v>-1.0</v>
      </c>
      <c r="CD1615" s="1">
        <v>54428.0</v>
      </c>
    </row>
    <row r="1616">
      <c r="A1616" s="1">
        <v>3.3909411E7</v>
      </c>
      <c r="B1616" s="1" t="s">
        <v>8787</v>
      </c>
      <c r="C1616" s="1" t="s">
        <v>8788</v>
      </c>
      <c r="D1616" s="1" t="s">
        <v>8789</v>
      </c>
      <c r="E1616" s="1" t="s">
        <v>85</v>
      </c>
      <c r="F1616" s="1" t="s">
        <v>8790</v>
      </c>
      <c r="G1616" s="1" t="s">
        <v>8791</v>
      </c>
      <c r="I1616" s="1">
        <v>6790229.0</v>
      </c>
      <c r="J1616" s="1">
        <v>41432.0</v>
      </c>
      <c r="K1616" s="1" t="s">
        <v>88</v>
      </c>
      <c r="L1616" s="1">
        <v>1.0</v>
      </c>
      <c r="M1616" s="1">
        <v>0.0</v>
      </c>
      <c r="N1616" s="1">
        <v>2.0</v>
      </c>
      <c r="O1616" s="1">
        <v>1.0</v>
      </c>
      <c r="P1616" s="1" t="s">
        <v>123</v>
      </c>
      <c r="Q1616" s="1" t="s">
        <v>124</v>
      </c>
      <c r="R1616" s="1">
        <v>40.68492</v>
      </c>
      <c r="S1616" s="1">
        <v>-73.9334</v>
      </c>
      <c r="T1616" s="1" t="s">
        <v>91</v>
      </c>
      <c r="U1616" s="1" t="s">
        <v>92</v>
      </c>
      <c r="V1616" s="1">
        <v>4.0</v>
      </c>
      <c r="W1616" s="1">
        <v>1.0</v>
      </c>
      <c r="X1616" s="1">
        <v>2.0</v>
      </c>
      <c r="Y1616" s="1">
        <v>3.0</v>
      </c>
      <c r="Z1616" s="1" t="s">
        <v>93</v>
      </c>
      <c r="AA1616" s="1" t="s">
        <v>8792</v>
      </c>
      <c r="AB1616" s="1">
        <v>135.0</v>
      </c>
      <c r="AC1616" s="1">
        <v>4.0</v>
      </c>
      <c r="AD1616" s="1">
        <v>20.0</v>
      </c>
      <c r="AE1616" s="1">
        <v>20.0</v>
      </c>
      <c r="AF1616" s="1" t="s">
        <v>928</v>
      </c>
      <c r="AG1616" s="1">
        <v>1.0</v>
      </c>
      <c r="AH1616" s="1">
        <v>5.0</v>
      </c>
      <c r="AI1616" s="1">
        <v>18.0</v>
      </c>
      <c r="AJ1616" s="1">
        <v>28.0</v>
      </c>
      <c r="AK1616" s="1">
        <v>285.0</v>
      </c>
      <c r="AL1616" s="1">
        <v>2.0</v>
      </c>
      <c r="AM1616" s="1">
        <v>2.0</v>
      </c>
      <c r="AN1616" s="1">
        <v>100.0</v>
      </c>
      <c r="AO1616" s="1">
        <v>10.0</v>
      </c>
      <c r="AP1616" s="1">
        <v>9.0</v>
      </c>
      <c r="AQ1616" s="1">
        <v>10.0</v>
      </c>
      <c r="AR1616" s="1">
        <v>10.0</v>
      </c>
      <c r="AS1616" s="1">
        <v>9.0</v>
      </c>
      <c r="AT1616" s="1">
        <v>9.0</v>
      </c>
      <c r="AU1616" s="1">
        <v>1.0</v>
      </c>
      <c r="AV1616" s="1" t="s">
        <v>117</v>
      </c>
      <c r="AW1616" s="1">
        <v>2.0</v>
      </c>
      <c r="AX1616" s="1">
        <v>2.0</v>
      </c>
      <c r="AY1616" s="1">
        <v>0.0</v>
      </c>
      <c r="AZ1616" s="1">
        <v>0.0</v>
      </c>
      <c r="BA1616" s="1">
        <v>1.5</v>
      </c>
      <c r="BB1616" s="1">
        <v>-1.0</v>
      </c>
      <c r="BC1616" s="1">
        <v>1.0</v>
      </c>
      <c r="BD1616" s="1">
        <v>-1.0</v>
      </c>
      <c r="BE1616" s="1">
        <v>-1.0</v>
      </c>
      <c r="BF1616" s="1">
        <v>-1.0</v>
      </c>
      <c r="BG1616" s="1">
        <v>-1.0</v>
      </c>
      <c r="BH1616" s="1">
        <v>-1.0</v>
      </c>
      <c r="BI1616" s="1">
        <v>-1.0</v>
      </c>
      <c r="BJ1616" s="1">
        <v>1.0</v>
      </c>
      <c r="BK1616" s="1">
        <v>-1.0</v>
      </c>
      <c r="BL1616" s="1">
        <v>-1.0</v>
      </c>
      <c r="BM1616" s="1">
        <v>1.0</v>
      </c>
      <c r="BN1616" s="1">
        <v>-1.0</v>
      </c>
      <c r="BO1616" s="1">
        <v>-1.0</v>
      </c>
      <c r="BP1616" s="1">
        <v>-1.0</v>
      </c>
      <c r="BQ1616" s="1">
        <v>-1.0</v>
      </c>
      <c r="BR1616" s="1">
        <v>-1.0</v>
      </c>
      <c r="BS1616" s="1">
        <v>-1.0</v>
      </c>
      <c r="BT1616" s="1">
        <v>-1.0</v>
      </c>
      <c r="BU1616" s="1">
        <v>1.0</v>
      </c>
      <c r="BV1616" s="1">
        <v>-1.0</v>
      </c>
      <c r="BW1616" s="1">
        <v>-1.0</v>
      </c>
      <c r="BX1616" s="1">
        <v>1.0</v>
      </c>
      <c r="BY1616" s="1">
        <v>-1.0</v>
      </c>
      <c r="BZ1616" s="1">
        <v>-1.0</v>
      </c>
      <c r="CA1616" s="1">
        <v>-1.0</v>
      </c>
      <c r="CB1616" s="1">
        <v>-1.0</v>
      </c>
      <c r="CC1616" s="1">
        <v>-1.0</v>
      </c>
      <c r="CD1616" s="1">
        <v>54463.0</v>
      </c>
    </row>
    <row r="1617">
      <c r="A1617" s="1">
        <v>3.4143463E7</v>
      </c>
      <c r="B1617" s="1" t="s">
        <v>8793</v>
      </c>
      <c r="C1617" s="1" t="s">
        <v>8794</v>
      </c>
      <c r="D1617" s="1" t="s">
        <v>8795</v>
      </c>
      <c r="E1617" s="1" t="s">
        <v>85</v>
      </c>
      <c r="F1617" s="1" t="s">
        <v>8796</v>
      </c>
      <c r="I1617" s="1">
        <v>2.57773717E8</v>
      </c>
      <c r="J1617" s="1">
        <v>43579.0</v>
      </c>
      <c r="K1617" s="1" t="s">
        <v>272</v>
      </c>
      <c r="L1617" s="1">
        <v>0.83</v>
      </c>
      <c r="M1617" s="1">
        <v>0.0</v>
      </c>
      <c r="N1617" s="1">
        <v>5.0</v>
      </c>
      <c r="O1617" s="1">
        <v>0.0</v>
      </c>
      <c r="P1617" s="1" t="s">
        <v>123</v>
      </c>
      <c r="Q1617" s="1" t="s">
        <v>124</v>
      </c>
      <c r="R1617" s="1">
        <v>40.70887</v>
      </c>
      <c r="S1617" s="1">
        <v>-73.96249</v>
      </c>
      <c r="T1617" s="1" t="s">
        <v>91</v>
      </c>
      <c r="U1617" s="1" t="s">
        <v>113</v>
      </c>
      <c r="V1617" s="1">
        <v>1.0</v>
      </c>
      <c r="W1617" s="1">
        <v>2.0</v>
      </c>
      <c r="X1617" s="1">
        <v>1.0</v>
      </c>
      <c r="Y1617" s="1">
        <v>1.0</v>
      </c>
      <c r="Z1617" s="1" t="s">
        <v>93</v>
      </c>
      <c r="AA1617" s="1" t="s">
        <v>8797</v>
      </c>
      <c r="AB1617" s="1">
        <v>58.0</v>
      </c>
      <c r="AC1617" s="1">
        <v>1.0</v>
      </c>
      <c r="AD1617" s="1">
        <v>0.0</v>
      </c>
      <c r="AE1617" s="1">
        <v>30.0</v>
      </c>
      <c r="AF1617" s="1" t="s">
        <v>2136</v>
      </c>
      <c r="AG1617" s="1">
        <v>1.0</v>
      </c>
      <c r="AH1617" s="1">
        <v>0.0</v>
      </c>
      <c r="AI1617" s="1">
        <v>28.0</v>
      </c>
      <c r="AJ1617" s="1">
        <v>58.0</v>
      </c>
      <c r="AK1617" s="1">
        <v>333.0</v>
      </c>
      <c r="AL1617" s="1">
        <v>0.0</v>
      </c>
      <c r="AM1617" s="1">
        <v>0.0</v>
      </c>
      <c r="AU1617" s="1">
        <v>1.0</v>
      </c>
      <c r="AV1617" s="1" t="s">
        <v>105</v>
      </c>
      <c r="AW1617" s="1">
        <v>5.0</v>
      </c>
      <c r="AX1617" s="1">
        <v>0.0</v>
      </c>
      <c r="AY1617" s="1">
        <v>5.0</v>
      </c>
      <c r="AZ1617" s="1">
        <v>0.0</v>
      </c>
      <c r="BB1617" s="1">
        <v>-1.0</v>
      </c>
      <c r="BC1617" s="1">
        <v>1.0</v>
      </c>
      <c r="BD1617" s="1">
        <v>-1.0</v>
      </c>
      <c r="BE1617" s="1">
        <v>-1.0</v>
      </c>
      <c r="BF1617" s="1">
        <v>-1.0</v>
      </c>
      <c r="BG1617" s="1">
        <v>-1.0</v>
      </c>
      <c r="BH1617" s="1">
        <v>-1.0</v>
      </c>
      <c r="BI1617" s="1">
        <v>-1.0</v>
      </c>
      <c r="BJ1617" s="1">
        <v>1.0</v>
      </c>
      <c r="BK1617" s="1">
        <v>1.0</v>
      </c>
      <c r="BL1617" s="1">
        <v>-1.0</v>
      </c>
      <c r="BM1617" s="1">
        <v>1.0</v>
      </c>
      <c r="BN1617" s="1">
        <v>-1.0</v>
      </c>
      <c r="BO1617" s="1">
        <v>-1.0</v>
      </c>
      <c r="BP1617" s="1">
        <v>-1.0</v>
      </c>
      <c r="BQ1617" s="1">
        <v>1.0</v>
      </c>
      <c r="BR1617" s="1">
        <v>-1.0</v>
      </c>
      <c r="BS1617" s="1">
        <v>-1.0</v>
      </c>
      <c r="BT1617" s="1">
        <v>-1.0</v>
      </c>
      <c r="BU1617" s="1">
        <v>1.0</v>
      </c>
      <c r="BV1617" s="1">
        <v>1.0</v>
      </c>
      <c r="BW1617" s="1">
        <v>-1.0</v>
      </c>
      <c r="BX1617" s="1">
        <v>-1.0</v>
      </c>
      <c r="BY1617" s="1">
        <v>-1.0</v>
      </c>
      <c r="BZ1617" s="1">
        <v>-1.0</v>
      </c>
      <c r="CA1617" s="1">
        <v>-1.0</v>
      </c>
      <c r="CB1617" s="1">
        <v>-1.0</v>
      </c>
      <c r="CC1617" s="1">
        <v>-1.0</v>
      </c>
      <c r="CD1617" s="1">
        <v>54478.0</v>
      </c>
    </row>
    <row r="1618">
      <c r="A1618" s="1">
        <v>2.8647979E7</v>
      </c>
      <c r="B1618" s="1" t="s">
        <v>8798</v>
      </c>
      <c r="C1618" s="1" t="s">
        <v>8799</v>
      </c>
      <c r="D1618" s="1" t="s">
        <v>8800</v>
      </c>
      <c r="E1618" s="1" t="s">
        <v>85</v>
      </c>
      <c r="I1618" s="1">
        <v>2.6377263E7</v>
      </c>
      <c r="J1618" s="1">
        <v>42023.0</v>
      </c>
      <c r="K1618" s="1" t="s">
        <v>88</v>
      </c>
      <c r="L1618" s="1">
        <v>0.94</v>
      </c>
      <c r="M1618" s="1">
        <v>1.0</v>
      </c>
      <c r="N1618" s="1">
        <v>50.0</v>
      </c>
      <c r="O1618" s="1">
        <v>1.0</v>
      </c>
      <c r="P1618" s="1" t="s">
        <v>123</v>
      </c>
      <c r="Q1618" s="1" t="s">
        <v>945</v>
      </c>
      <c r="R1618" s="1">
        <v>40.65246</v>
      </c>
      <c r="S1618" s="1">
        <v>-73.93791</v>
      </c>
      <c r="T1618" s="1" t="s">
        <v>91</v>
      </c>
      <c r="U1618" s="1" t="s">
        <v>113</v>
      </c>
      <c r="V1618" s="1">
        <v>2.0</v>
      </c>
      <c r="W1618" s="1">
        <v>1.0</v>
      </c>
      <c r="X1618" s="1">
        <v>1.0</v>
      </c>
      <c r="Y1618" s="1">
        <v>1.0</v>
      </c>
      <c r="Z1618" s="1" t="s">
        <v>93</v>
      </c>
      <c r="AA1618" s="1" t="s">
        <v>8801</v>
      </c>
      <c r="AB1618" s="1">
        <v>57.0</v>
      </c>
      <c r="AC1618" s="1">
        <v>1.0</v>
      </c>
      <c r="AD1618" s="1">
        <v>7.0</v>
      </c>
      <c r="AE1618" s="1">
        <v>30.0</v>
      </c>
      <c r="AF1618" s="1" t="s">
        <v>95</v>
      </c>
      <c r="AG1618" s="1">
        <v>1.0</v>
      </c>
      <c r="AH1618" s="1">
        <v>19.0</v>
      </c>
      <c r="AI1618" s="1">
        <v>43.0</v>
      </c>
      <c r="AJ1618" s="1">
        <v>43.0</v>
      </c>
      <c r="AK1618" s="1">
        <v>138.0</v>
      </c>
      <c r="AL1618" s="1">
        <v>0.0</v>
      </c>
      <c r="AM1618" s="1">
        <v>0.0</v>
      </c>
      <c r="AU1618" s="1">
        <v>0.0</v>
      </c>
      <c r="AV1618" s="1" t="s">
        <v>96</v>
      </c>
      <c r="AW1618" s="1">
        <v>43.0</v>
      </c>
      <c r="AX1618" s="1">
        <v>0.0</v>
      </c>
      <c r="AY1618" s="1">
        <v>43.0</v>
      </c>
      <c r="AZ1618" s="1">
        <v>0.0</v>
      </c>
      <c r="BB1618" s="1">
        <v>-1.0</v>
      </c>
      <c r="BC1618" s="1">
        <v>1.0</v>
      </c>
      <c r="BD1618" s="1">
        <v>-1.0</v>
      </c>
      <c r="BE1618" s="1">
        <v>-1.0</v>
      </c>
      <c r="BF1618" s="1">
        <v>-1.0</v>
      </c>
      <c r="BG1618" s="1">
        <v>-1.0</v>
      </c>
      <c r="BH1618" s="1">
        <v>-1.0</v>
      </c>
      <c r="BI1618" s="1">
        <v>-1.0</v>
      </c>
      <c r="BJ1618" s="1">
        <v>1.0</v>
      </c>
      <c r="BK1618" s="1">
        <v>-1.0</v>
      </c>
      <c r="BL1618" s="1">
        <v>-1.0</v>
      </c>
      <c r="BM1618" s="1">
        <v>1.0</v>
      </c>
      <c r="BN1618" s="1">
        <v>-1.0</v>
      </c>
      <c r="BO1618" s="1">
        <v>-1.0</v>
      </c>
      <c r="BP1618" s="1">
        <v>-1.0</v>
      </c>
      <c r="BQ1618" s="1">
        <v>-1.0</v>
      </c>
      <c r="BR1618" s="1">
        <v>-1.0</v>
      </c>
      <c r="BS1618" s="1">
        <v>-1.0</v>
      </c>
      <c r="BT1618" s="1">
        <v>-1.0</v>
      </c>
      <c r="BU1618" s="1">
        <v>1.0</v>
      </c>
      <c r="BV1618" s="1">
        <v>-1.0</v>
      </c>
      <c r="BW1618" s="1">
        <v>-1.0</v>
      </c>
      <c r="BX1618" s="1">
        <v>-1.0</v>
      </c>
      <c r="BY1618" s="1">
        <v>-1.0</v>
      </c>
      <c r="BZ1618" s="1">
        <v>1.0</v>
      </c>
      <c r="CA1618" s="1">
        <v>-1.0</v>
      </c>
      <c r="CB1618" s="1">
        <v>-1.0</v>
      </c>
      <c r="CC1618" s="1">
        <v>-1.0</v>
      </c>
      <c r="CD1618" s="1">
        <v>54542.0</v>
      </c>
    </row>
    <row r="1619">
      <c r="A1619" s="1">
        <v>7901715.0</v>
      </c>
      <c r="B1619" s="1" t="s">
        <v>8802</v>
      </c>
      <c r="C1619" s="1" t="s">
        <v>8803</v>
      </c>
      <c r="D1619" s="1" t="s">
        <v>8804</v>
      </c>
      <c r="E1619" s="1" t="s">
        <v>85</v>
      </c>
      <c r="I1619" s="1">
        <v>2.9599415E7</v>
      </c>
      <c r="J1619" s="1">
        <v>42081.0</v>
      </c>
      <c r="M1619" s="1">
        <v>0.0</v>
      </c>
      <c r="N1619" s="1">
        <v>1.0</v>
      </c>
      <c r="O1619" s="1">
        <v>1.0</v>
      </c>
      <c r="P1619" s="1" t="s">
        <v>89</v>
      </c>
      <c r="Q1619" s="1" t="s">
        <v>90</v>
      </c>
      <c r="R1619" s="1">
        <v>40.80356</v>
      </c>
      <c r="S1619" s="1">
        <v>-73.95666</v>
      </c>
      <c r="T1619" s="1" t="s">
        <v>91</v>
      </c>
      <c r="U1619" s="1" t="s">
        <v>113</v>
      </c>
      <c r="V1619" s="1">
        <v>2.0</v>
      </c>
      <c r="W1619" s="1">
        <v>2.0</v>
      </c>
      <c r="X1619" s="1">
        <v>1.0</v>
      </c>
      <c r="Y1619" s="1">
        <v>1.0</v>
      </c>
      <c r="Z1619" s="1" t="s">
        <v>93</v>
      </c>
      <c r="AA1619" s="1" t="s">
        <v>8805</v>
      </c>
      <c r="AB1619" s="1">
        <v>60.0</v>
      </c>
      <c r="AC1619" s="1">
        <v>1.0</v>
      </c>
      <c r="AD1619" s="1">
        <v>10.0</v>
      </c>
      <c r="AE1619" s="1">
        <v>1.0</v>
      </c>
      <c r="AF1619" s="1" t="s">
        <v>2358</v>
      </c>
      <c r="AG1619" s="1">
        <v>1.0</v>
      </c>
      <c r="AH1619" s="1">
        <v>0.0</v>
      </c>
      <c r="AI1619" s="1">
        <v>0.0</v>
      </c>
      <c r="AJ1619" s="1">
        <v>0.0</v>
      </c>
      <c r="AK1619" s="1">
        <v>0.0</v>
      </c>
      <c r="AL1619" s="1">
        <v>2.0</v>
      </c>
      <c r="AM1619" s="1">
        <v>0.0</v>
      </c>
      <c r="AN1619" s="1">
        <v>90.0</v>
      </c>
      <c r="AO1619" s="1">
        <v>9.0</v>
      </c>
      <c r="AP1619" s="1">
        <v>3.0</v>
      </c>
      <c r="AQ1619" s="1">
        <v>10.0</v>
      </c>
      <c r="AR1619" s="1">
        <v>10.0</v>
      </c>
      <c r="AS1619" s="1">
        <v>10.0</v>
      </c>
      <c r="AT1619" s="1">
        <v>9.0</v>
      </c>
      <c r="AU1619" s="1">
        <v>0.0</v>
      </c>
      <c r="AV1619" s="1" t="s">
        <v>117</v>
      </c>
      <c r="AW1619" s="1">
        <v>1.0</v>
      </c>
      <c r="AX1619" s="1">
        <v>0.0</v>
      </c>
      <c r="AY1619" s="1">
        <v>1.0</v>
      </c>
      <c r="AZ1619" s="1">
        <v>0.0</v>
      </c>
      <c r="BA1619" s="1">
        <v>0.04</v>
      </c>
      <c r="BB1619" s="1">
        <v>-1.0</v>
      </c>
      <c r="BC1619" s="1">
        <v>-1.0</v>
      </c>
      <c r="BD1619" s="1">
        <v>-1.0</v>
      </c>
      <c r="BE1619" s="1">
        <v>-1.0</v>
      </c>
      <c r="BF1619" s="1">
        <v>-1.0</v>
      </c>
      <c r="BG1619" s="1">
        <v>-1.0</v>
      </c>
      <c r="BH1619" s="1">
        <v>-1.0</v>
      </c>
      <c r="BI1619" s="1">
        <v>-1.0</v>
      </c>
      <c r="BJ1619" s="1">
        <v>-1.0</v>
      </c>
      <c r="BK1619" s="1">
        <v>-1.0</v>
      </c>
      <c r="BL1619" s="1">
        <v>-1.0</v>
      </c>
      <c r="BM1619" s="1">
        <v>1.0</v>
      </c>
      <c r="BN1619" s="1">
        <v>1.0</v>
      </c>
      <c r="BO1619" s="1">
        <v>-1.0</v>
      </c>
      <c r="BP1619" s="1">
        <v>-1.0</v>
      </c>
      <c r="BQ1619" s="1">
        <v>-1.0</v>
      </c>
      <c r="BR1619" s="1">
        <v>-1.0</v>
      </c>
      <c r="BS1619" s="1">
        <v>-1.0</v>
      </c>
      <c r="BT1619" s="1">
        <v>1.0</v>
      </c>
      <c r="BU1619" s="1">
        <v>1.0</v>
      </c>
      <c r="BV1619" s="1">
        <v>-1.0</v>
      </c>
      <c r="BW1619" s="1">
        <v>-1.0</v>
      </c>
      <c r="BX1619" s="1">
        <v>-1.0</v>
      </c>
      <c r="BY1619" s="1">
        <v>-1.0</v>
      </c>
      <c r="BZ1619" s="1">
        <v>-1.0</v>
      </c>
      <c r="CA1619" s="1">
        <v>-1.0</v>
      </c>
      <c r="CB1619" s="1">
        <v>-1.0</v>
      </c>
      <c r="CC1619" s="1">
        <v>-1.0</v>
      </c>
      <c r="CD1619" s="1">
        <v>54570.0</v>
      </c>
    </row>
    <row r="1620">
      <c r="A1620" s="1">
        <v>3.3288485E7</v>
      </c>
      <c r="B1620" s="1" t="s">
        <v>8806</v>
      </c>
      <c r="C1620" s="1" t="s">
        <v>8807</v>
      </c>
      <c r="D1620" s="1" t="s">
        <v>8808</v>
      </c>
      <c r="E1620" s="1" t="s">
        <v>85</v>
      </c>
      <c r="F1620" s="1" t="s">
        <v>8809</v>
      </c>
      <c r="G1620" s="1" t="s">
        <v>8810</v>
      </c>
      <c r="H1620" s="1" t="s">
        <v>8811</v>
      </c>
      <c r="I1620" s="1">
        <v>1307197.0</v>
      </c>
      <c r="J1620" s="1">
        <v>40834.0</v>
      </c>
      <c r="K1620" s="1" t="s">
        <v>134</v>
      </c>
      <c r="L1620" s="1">
        <v>1.0</v>
      </c>
      <c r="M1620" s="1">
        <v>0.0</v>
      </c>
      <c r="N1620" s="1">
        <v>1.0</v>
      </c>
      <c r="O1620" s="1">
        <v>0.0</v>
      </c>
      <c r="P1620" s="1" t="s">
        <v>123</v>
      </c>
      <c r="Q1620" s="1" t="s">
        <v>945</v>
      </c>
      <c r="R1620" s="1">
        <v>40.66039</v>
      </c>
      <c r="S1620" s="1">
        <v>-73.93034</v>
      </c>
      <c r="T1620" s="1" t="s">
        <v>91</v>
      </c>
      <c r="U1620" s="1" t="s">
        <v>113</v>
      </c>
      <c r="V1620" s="1">
        <v>2.0</v>
      </c>
      <c r="W1620" s="1">
        <v>1.0</v>
      </c>
      <c r="X1620" s="1">
        <v>1.0</v>
      </c>
      <c r="Y1620" s="1">
        <v>1.0</v>
      </c>
      <c r="Z1620" s="1" t="s">
        <v>93</v>
      </c>
      <c r="AA1620" s="1" t="s">
        <v>8812</v>
      </c>
      <c r="AB1620" s="1">
        <v>90.0</v>
      </c>
      <c r="AC1620" s="1">
        <v>1.0</v>
      </c>
      <c r="AD1620" s="1">
        <v>10.0</v>
      </c>
      <c r="AE1620" s="1">
        <v>1.0</v>
      </c>
      <c r="AF1620" s="1" t="s">
        <v>179</v>
      </c>
      <c r="AG1620" s="1">
        <v>1.0</v>
      </c>
      <c r="AH1620" s="1">
        <v>0.0</v>
      </c>
      <c r="AI1620" s="1">
        <v>0.0</v>
      </c>
      <c r="AJ1620" s="1">
        <v>0.0</v>
      </c>
      <c r="AK1620" s="1">
        <v>0.0</v>
      </c>
      <c r="AL1620" s="1">
        <v>2.0</v>
      </c>
      <c r="AM1620" s="1">
        <v>2.0</v>
      </c>
      <c r="AN1620" s="1">
        <v>100.0</v>
      </c>
      <c r="AO1620" s="1">
        <v>10.0</v>
      </c>
      <c r="AP1620" s="1">
        <v>10.0</v>
      </c>
      <c r="AQ1620" s="1">
        <v>10.0</v>
      </c>
      <c r="AR1620" s="1">
        <v>10.0</v>
      </c>
      <c r="AS1620" s="1">
        <v>10.0</v>
      </c>
      <c r="AT1620" s="1">
        <v>10.0</v>
      </c>
      <c r="AU1620" s="1">
        <v>1.0</v>
      </c>
      <c r="AV1620" s="1" t="s">
        <v>117</v>
      </c>
      <c r="AW1620" s="1">
        <v>1.0</v>
      </c>
      <c r="AX1620" s="1">
        <v>0.0</v>
      </c>
      <c r="AY1620" s="1">
        <v>1.0</v>
      </c>
      <c r="AZ1620" s="1">
        <v>0.0</v>
      </c>
      <c r="BA1620" s="1">
        <v>0.97</v>
      </c>
      <c r="BB1620" s="1">
        <v>-1.0</v>
      </c>
      <c r="BC1620" s="1">
        <v>-1.0</v>
      </c>
      <c r="BD1620" s="1">
        <v>-1.0</v>
      </c>
      <c r="BE1620" s="1">
        <v>-1.0</v>
      </c>
      <c r="BF1620" s="1">
        <v>-1.0</v>
      </c>
      <c r="BG1620" s="1">
        <v>-1.0</v>
      </c>
      <c r="BH1620" s="1">
        <v>-1.0</v>
      </c>
      <c r="BI1620" s="1">
        <v>1.0</v>
      </c>
      <c r="BJ1620" s="1">
        <v>1.0</v>
      </c>
      <c r="BK1620" s="1">
        <v>-1.0</v>
      </c>
      <c r="BL1620" s="1">
        <v>-1.0</v>
      </c>
      <c r="BM1620" s="1">
        <v>1.0</v>
      </c>
      <c r="BN1620" s="1">
        <v>1.0</v>
      </c>
      <c r="BO1620" s="1">
        <v>-1.0</v>
      </c>
      <c r="BP1620" s="1">
        <v>-1.0</v>
      </c>
      <c r="BQ1620" s="1">
        <v>-1.0</v>
      </c>
      <c r="BR1620" s="1">
        <v>-1.0</v>
      </c>
      <c r="BS1620" s="1">
        <v>-1.0</v>
      </c>
      <c r="BT1620" s="1">
        <v>-1.0</v>
      </c>
      <c r="BU1620" s="1">
        <v>1.0</v>
      </c>
      <c r="BV1620" s="1">
        <v>-1.0</v>
      </c>
      <c r="BW1620" s="1">
        <v>-1.0</v>
      </c>
      <c r="BX1620" s="1">
        <v>-1.0</v>
      </c>
      <c r="BY1620" s="1">
        <v>-1.0</v>
      </c>
      <c r="BZ1620" s="1">
        <v>-1.0</v>
      </c>
      <c r="CA1620" s="1">
        <v>-1.0</v>
      </c>
      <c r="CB1620" s="1">
        <v>-1.0</v>
      </c>
      <c r="CC1620" s="1">
        <v>-1.0</v>
      </c>
      <c r="CD1620" s="1">
        <v>54587.0</v>
      </c>
    </row>
    <row r="1621">
      <c r="A1621" s="1">
        <v>9736600.0</v>
      </c>
      <c r="B1621" s="1" t="s">
        <v>8813</v>
      </c>
      <c r="C1621" s="1" t="s">
        <v>8814</v>
      </c>
      <c r="D1621" s="1" t="s">
        <v>8814</v>
      </c>
      <c r="E1621" s="1" t="s">
        <v>85</v>
      </c>
      <c r="I1621" s="1">
        <v>5.0235395E7</v>
      </c>
      <c r="J1621" s="1">
        <v>42338.0</v>
      </c>
      <c r="M1621" s="1">
        <v>0.0</v>
      </c>
      <c r="N1621" s="1">
        <v>1.0</v>
      </c>
      <c r="O1621" s="1">
        <v>1.0</v>
      </c>
      <c r="P1621" s="1" t="s">
        <v>89</v>
      </c>
      <c r="Q1621" s="1" t="s">
        <v>90</v>
      </c>
      <c r="R1621" s="1">
        <v>40.80569</v>
      </c>
      <c r="S1621" s="1">
        <v>-73.96333</v>
      </c>
      <c r="T1621" s="1" t="s">
        <v>91</v>
      </c>
      <c r="U1621" s="1" t="s">
        <v>113</v>
      </c>
      <c r="V1621" s="1">
        <v>2.0</v>
      </c>
      <c r="W1621" s="1">
        <v>1.0</v>
      </c>
      <c r="X1621" s="1">
        <v>1.0</v>
      </c>
      <c r="Y1621" s="1">
        <v>1.0</v>
      </c>
      <c r="Z1621" s="1" t="s">
        <v>93</v>
      </c>
      <c r="AA1621" s="1" t="s">
        <v>8815</v>
      </c>
      <c r="AB1621" s="1">
        <v>75.0</v>
      </c>
      <c r="AC1621" s="1">
        <v>1.0</v>
      </c>
      <c r="AD1621" s="1">
        <v>0.0</v>
      </c>
      <c r="AE1621" s="1">
        <v>14.0</v>
      </c>
      <c r="AF1621" s="1" t="s">
        <v>1512</v>
      </c>
      <c r="AG1621" s="1">
        <v>1.0</v>
      </c>
      <c r="AH1621" s="1">
        <v>0.0</v>
      </c>
      <c r="AI1621" s="1">
        <v>0.0</v>
      </c>
      <c r="AJ1621" s="1">
        <v>0.0</v>
      </c>
      <c r="AK1621" s="1">
        <v>0.0</v>
      </c>
      <c r="AL1621" s="1">
        <v>0.0</v>
      </c>
      <c r="AM1621" s="1">
        <v>0.0</v>
      </c>
      <c r="AU1621" s="1">
        <v>0.0</v>
      </c>
      <c r="AV1621" s="1" t="s">
        <v>105</v>
      </c>
      <c r="AW1621" s="1">
        <v>1.0</v>
      </c>
      <c r="AX1621" s="1">
        <v>0.0</v>
      </c>
      <c r="AY1621" s="1">
        <v>1.0</v>
      </c>
      <c r="AZ1621" s="1">
        <v>0.0</v>
      </c>
      <c r="BB1621" s="1">
        <v>-1.0</v>
      </c>
      <c r="BC1621" s="1">
        <v>1.0</v>
      </c>
      <c r="BD1621" s="1">
        <v>-1.0</v>
      </c>
      <c r="BE1621" s="1">
        <v>-1.0</v>
      </c>
      <c r="BF1621" s="1">
        <v>-1.0</v>
      </c>
      <c r="BG1621" s="1">
        <v>-1.0</v>
      </c>
      <c r="BH1621" s="1">
        <v>-1.0</v>
      </c>
      <c r="BI1621" s="1">
        <v>-1.0</v>
      </c>
      <c r="BJ1621" s="1">
        <v>1.0</v>
      </c>
      <c r="BK1621" s="1">
        <v>-1.0</v>
      </c>
      <c r="BL1621" s="1">
        <v>-1.0</v>
      </c>
      <c r="BM1621" s="1">
        <v>1.0</v>
      </c>
      <c r="BN1621" s="1">
        <v>1.0</v>
      </c>
      <c r="BO1621" s="1">
        <v>-1.0</v>
      </c>
      <c r="BP1621" s="1">
        <v>-1.0</v>
      </c>
      <c r="BQ1621" s="1">
        <v>-1.0</v>
      </c>
      <c r="BR1621" s="1">
        <v>-1.0</v>
      </c>
      <c r="BS1621" s="1">
        <v>-1.0</v>
      </c>
      <c r="BT1621" s="1">
        <v>-1.0</v>
      </c>
      <c r="BU1621" s="1">
        <v>1.0</v>
      </c>
      <c r="BV1621" s="1">
        <v>-1.0</v>
      </c>
      <c r="BW1621" s="1">
        <v>-1.0</v>
      </c>
      <c r="BX1621" s="1">
        <v>-1.0</v>
      </c>
      <c r="BY1621" s="1">
        <v>-1.0</v>
      </c>
      <c r="BZ1621" s="1">
        <v>-1.0</v>
      </c>
      <c r="CA1621" s="1">
        <v>-1.0</v>
      </c>
      <c r="CB1621" s="1">
        <v>-1.0</v>
      </c>
      <c r="CC1621" s="1">
        <v>-1.0</v>
      </c>
      <c r="CD1621" s="1">
        <v>54615.0</v>
      </c>
    </row>
    <row r="1622">
      <c r="A1622" s="1">
        <v>1.9364229E7</v>
      </c>
      <c r="B1622" s="1" t="s">
        <v>8816</v>
      </c>
      <c r="C1622" s="1" t="s">
        <v>8817</v>
      </c>
      <c r="D1622" s="1" t="s">
        <v>8818</v>
      </c>
      <c r="E1622" s="1" t="s">
        <v>85</v>
      </c>
      <c r="F1622" s="1" t="s">
        <v>8819</v>
      </c>
      <c r="I1622" s="1">
        <v>4048704.0</v>
      </c>
      <c r="J1622" s="1">
        <v>41216.0</v>
      </c>
      <c r="M1622" s="1">
        <v>0.0</v>
      </c>
      <c r="N1622" s="1">
        <v>1.0</v>
      </c>
      <c r="O1622" s="1">
        <v>1.0</v>
      </c>
      <c r="P1622" s="1" t="s">
        <v>89</v>
      </c>
      <c r="Q1622" s="1" t="s">
        <v>90</v>
      </c>
      <c r="R1622" s="1">
        <v>40.7417</v>
      </c>
      <c r="S1622" s="1">
        <v>-74.00229</v>
      </c>
      <c r="T1622" s="1" t="s">
        <v>91</v>
      </c>
      <c r="U1622" s="1" t="s">
        <v>113</v>
      </c>
      <c r="V1622" s="1">
        <v>1.0</v>
      </c>
      <c r="W1622" s="1">
        <v>1.0</v>
      </c>
      <c r="X1622" s="1">
        <v>1.0</v>
      </c>
      <c r="Y1622" s="1">
        <v>1.0</v>
      </c>
      <c r="Z1622" s="1" t="s">
        <v>93</v>
      </c>
      <c r="AA1622" s="1" t="s">
        <v>8820</v>
      </c>
      <c r="AB1622" s="1">
        <v>100.0</v>
      </c>
      <c r="AC1622" s="1">
        <v>1.0</v>
      </c>
      <c r="AD1622" s="1">
        <v>0.0</v>
      </c>
      <c r="AE1622" s="1">
        <v>3.0</v>
      </c>
      <c r="AF1622" s="1" t="s">
        <v>2201</v>
      </c>
      <c r="AG1622" s="1">
        <v>1.0</v>
      </c>
      <c r="AH1622" s="1">
        <v>0.0</v>
      </c>
      <c r="AI1622" s="1">
        <v>0.0</v>
      </c>
      <c r="AJ1622" s="1">
        <v>0.0</v>
      </c>
      <c r="AK1622" s="1">
        <v>0.0</v>
      </c>
      <c r="AL1622" s="1">
        <v>1.0</v>
      </c>
      <c r="AM1622" s="1">
        <v>0.0</v>
      </c>
      <c r="AN1622" s="1">
        <v>100.0</v>
      </c>
      <c r="AO1622" s="1">
        <v>10.0</v>
      </c>
      <c r="AP1622" s="1">
        <v>10.0</v>
      </c>
      <c r="AQ1622" s="1">
        <v>10.0</v>
      </c>
      <c r="AR1622" s="1">
        <v>10.0</v>
      </c>
      <c r="AS1622" s="1">
        <v>10.0</v>
      </c>
      <c r="AT1622" s="1">
        <v>10.0</v>
      </c>
      <c r="AU1622" s="1">
        <v>1.0</v>
      </c>
      <c r="AV1622" s="1" t="s">
        <v>117</v>
      </c>
      <c r="AW1622" s="1">
        <v>1.0</v>
      </c>
      <c r="AX1622" s="1">
        <v>0.0</v>
      </c>
      <c r="AY1622" s="1">
        <v>1.0</v>
      </c>
      <c r="AZ1622" s="1">
        <v>0.0</v>
      </c>
      <c r="BA1622" s="1">
        <v>0.04</v>
      </c>
      <c r="BB1622" s="1">
        <v>-1.0</v>
      </c>
      <c r="BC1622" s="1">
        <v>1.0</v>
      </c>
      <c r="BD1622" s="1">
        <v>-1.0</v>
      </c>
      <c r="BE1622" s="1">
        <v>-1.0</v>
      </c>
      <c r="BF1622" s="1">
        <v>-1.0</v>
      </c>
      <c r="BG1622" s="1">
        <v>-1.0</v>
      </c>
      <c r="BH1622" s="1">
        <v>-1.0</v>
      </c>
      <c r="BI1622" s="1">
        <v>-1.0</v>
      </c>
      <c r="BJ1622" s="1">
        <v>1.0</v>
      </c>
      <c r="BK1622" s="1">
        <v>-1.0</v>
      </c>
      <c r="BL1622" s="1">
        <v>-1.0</v>
      </c>
      <c r="BM1622" s="1">
        <v>1.0</v>
      </c>
      <c r="BN1622" s="1">
        <v>-1.0</v>
      </c>
      <c r="BO1622" s="1">
        <v>-1.0</v>
      </c>
      <c r="BP1622" s="1">
        <v>-1.0</v>
      </c>
      <c r="BQ1622" s="1">
        <v>-1.0</v>
      </c>
      <c r="BR1622" s="1">
        <v>-1.0</v>
      </c>
      <c r="BS1622" s="1">
        <v>1.0</v>
      </c>
      <c r="BT1622" s="1">
        <v>-1.0</v>
      </c>
      <c r="BU1622" s="1">
        <v>1.0</v>
      </c>
      <c r="BV1622" s="1">
        <v>-1.0</v>
      </c>
      <c r="BW1622" s="1">
        <v>-1.0</v>
      </c>
      <c r="BX1622" s="1">
        <v>-1.0</v>
      </c>
      <c r="BY1622" s="1">
        <v>-1.0</v>
      </c>
      <c r="BZ1622" s="1">
        <v>-1.0</v>
      </c>
      <c r="CA1622" s="1">
        <v>-1.0</v>
      </c>
      <c r="CB1622" s="1">
        <v>-1.0</v>
      </c>
      <c r="CC1622" s="1">
        <v>-1.0</v>
      </c>
      <c r="CD1622" s="1">
        <v>54616.0</v>
      </c>
    </row>
    <row r="1623">
      <c r="A1623" s="1">
        <v>1.6674839E7</v>
      </c>
      <c r="B1623" s="1" t="s">
        <v>8821</v>
      </c>
      <c r="C1623" s="1" t="s">
        <v>8822</v>
      </c>
      <c r="D1623" s="1" t="s">
        <v>8822</v>
      </c>
      <c r="E1623" s="1" t="s">
        <v>85</v>
      </c>
      <c r="I1623" s="1">
        <v>1.10326109E8</v>
      </c>
      <c r="J1623" s="1">
        <v>42742.0</v>
      </c>
      <c r="M1623" s="1">
        <v>0.0</v>
      </c>
      <c r="N1623" s="1">
        <v>1.0</v>
      </c>
      <c r="O1623" s="1">
        <v>0.0</v>
      </c>
      <c r="P1623" s="1" t="s">
        <v>89</v>
      </c>
      <c r="Q1623" s="1" t="s">
        <v>206</v>
      </c>
      <c r="R1623" s="1">
        <v>40.72423</v>
      </c>
      <c r="S1623" s="1">
        <v>-73.97885</v>
      </c>
      <c r="T1623" s="1" t="s">
        <v>91</v>
      </c>
      <c r="U1623" s="1" t="s">
        <v>113</v>
      </c>
      <c r="V1623" s="1">
        <v>3.0</v>
      </c>
      <c r="W1623" s="1">
        <v>1.0</v>
      </c>
      <c r="X1623" s="1">
        <v>1.0</v>
      </c>
      <c r="Y1623" s="1">
        <v>1.0</v>
      </c>
      <c r="Z1623" s="1" t="s">
        <v>93</v>
      </c>
      <c r="AA1623" s="1" t="s">
        <v>8823</v>
      </c>
      <c r="AB1623" s="1">
        <v>75.0</v>
      </c>
      <c r="AC1623" s="1">
        <v>1.0</v>
      </c>
      <c r="AD1623" s="1">
        <v>0.0</v>
      </c>
      <c r="AE1623" s="1">
        <v>1.0</v>
      </c>
      <c r="AF1623" s="1" t="s">
        <v>821</v>
      </c>
      <c r="AG1623" s="1">
        <v>1.0</v>
      </c>
      <c r="AH1623" s="1">
        <v>0.0</v>
      </c>
      <c r="AI1623" s="1">
        <v>0.0</v>
      </c>
      <c r="AJ1623" s="1">
        <v>0.0</v>
      </c>
      <c r="AK1623" s="1">
        <v>0.0</v>
      </c>
      <c r="AL1623" s="1">
        <v>0.0</v>
      </c>
      <c r="AM1623" s="1">
        <v>0.0</v>
      </c>
      <c r="AU1623" s="1">
        <v>0.0</v>
      </c>
      <c r="AV1623" s="1" t="s">
        <v>105</v>
      </c>
      <c r="AW1623" s="1">
        <v>1.0</v>
      </c>
      <c r="AX1623" s="1">
        <v>0.0</v>
      </c>
      <c r="AY1623" s="1">
        <v>1.0</v>
      </c>
      <c r="AZ1623" s="1">
        <v>0.0</v>
      </c>
      <c r="BB1623" s="1">
        <v>-1.0</v>
      </c>
      <c r="BC1623" s="1">
        <v>-1.0</v>
      </c>
      <c r="BD1623" s="1">
        <v>-1.0</v>
      </c>
      <c r="BE1623" s="1">
        <v>-1.0</v>
      </c>
      <c r="BF1623" s="1">
        <v>-1.0</v>
      </c>
      <c r="BG1623" s="1">
        <v>-1.0</v>
      </c>
      <c r="BH1623" s="1">
        <v>-1.0</v>
      </c>
      <c r="BI1623" s="1">
        <v>-1.0</v>
      </c>
      <c r="BJ1623" s="1">
        <v>-1.0</v>
      </c>
      <c r="BK1623" s="1">
        <v>-1.0</v>
      </c>
      <c r="BL1623" s="1">
        <v>-1.0</v>
      </c>
      <c r="BM1623" s="1">
        <v>-1.0</v>
      </c>
      <c r="BN1623" s="1">
        <v>-1.0</v>
      </c>
      <c r="BO1623" s="1">
        <v>-1.0</v>
      </c>
      <c r="BP1623" s="1">
        <v>1.0</v>
      </c>
      <c r="BQ1623" s="1">
        <v>-1.0</v>
      </c>
      <c r="BR1623" s="1">
        <v>-1.0</v>
      </c>
      <c r="BS1623" s="1">
        <v>-1.0</v>
      </c>
      <c r="BT1623" s="1">
        <v>-1.0</v>
      </c>
      <c r="BU1623" s="1">
        <v>-1.0</v>
      </c>
      <c r="BV1623" s="1">
        <v>-1.0</v>
      </c>
      <c r="BW1623" s="1">
        <v>-1.0</v>
      </c>
      <c r="BX1623" s="1">
        <v>-1.0</v>
      </c>
      <c r="BY1623" s="1">
        <v>-1.0</v>
      </c>
      <c r="BZ1623" s="1">
        <v>-1.0</v>
      </c>
      <c r="CA1623" s="1">
        <v>-1.0</v>
      </c>
      <c r="CB1623" s="1">
        <v>-1.0</v>
      </c>
      <c r="CC1623" s="1">
        <v>-1.0</v>
      </c>
      <c r="CD1623" s="1">
        <v>54671.0</v>
      </c>
    </row>
    <row r="1624">
      <c r="A1624" s="1">
        <v>2.2066893E7</v>
      </c>
      <c r="B1624" s="1" t="s">
        <v>8824</v>
      </c>
      <c r="C1624" s="1" t="s">
        <v>8825</v>
      </c>
      <c r="D1624" s="1" t="s">
        <v>8826</v>
      </c>
      <c r="E1624" s="1" t="s">
        <v>85</v>
      </c>
      <c r="F1624" s="1" t="s">
        <v>8827</v>
      </c>
      <c r="G1624" s="1" t="s">
        <v>8828</v>
      </c>
      <c r="I1624" s="1">
        <v>5480385.0</v>
      </c>
      <c r="J1624" s="1">
        <v>41348.0</v>
      </c>
      <c r="M1624" s="1">
        <v>0.0</v>
      </c>
      <c r="N1624" s="1">
        <v>1.0</v>
      </c>
      <c r="O1624" s="1">
        <v>1.0</v>
      </c>
      <c r="P1624" s="1" t="s">
        <v>123</v>
      </c>
      <c r="Q1624" s="1" t="s">
        <v>124</v>
      </c>
      <c r="R1624" s="1">
        <v>40.67812</v>
      </c>
      <c r="S1624" s="1">
        <v>-73.9771</v>
      </c>
      <c r="T1624" s="1" t="s">
        <v>91</v>
      </c>
      <c r="U1624" s="1" t="s">
        <v>92</v>
      </c>
      <c r="V1624" s="1">
        <v>2.0</v>
      </c>
      <c r="W1624" s="1">
        <v>1.0</v>
      </c>
      <c r="X1624" s="1">
        <v>1.0</v>
      </c>
      <c r="Y1624" s="1">
        <v>1.0</v>
      </c>
      <c r="Z1624" s="1" t="s">
        <v>93</v>
      </c>
      <c r="AA1624" s="1" t="s">
        <v>8829</v>
      </c>
      <c r="AB1624" s="1">
        <v>200.0</v>
      </c>
      <c r="AC1624" s="1">
        <v>1.0</v>
      </c>
      <c r="AD1624" s="1">
        <v>0.0</v>
      </c>
      <c r="AE1624" s="1">
        <v>4.0</v>
      </c>
      <c r="AF1624" s="1" t="s">
        <v>521</v>
      </c>
      <c r="AG1624" s="1">
        <v>1.0</v>
      </c>
      <c r="AH1624" s="1">
        <v>0.0</v>
      </c>
      <c r="AI1624" s="1">
        <v>0.0</v>
      </c>
      <c r="AJ1624" s="1">
        <v>0.0</v>
      </c>
      <c r="AK1624" s="1">
        <v>0.0</v>
      </c>
      <c r="AL1624" s="1">
        <v>0.0</v>
      </c>
      <c r="AM1624" s="1">
        <v>0.0</v>
      </c>
      <c r="AU1624" s="1">
        <v>0.0</v>
      </c>
      <c r="AV1624" s="1" t="s">
        <v>96</v>
      </c>
      <c r="AW1624" s="1">
        <v>1.0</v>
      </c>
      <c r="AX1624" s="1">
        <v>1.0</v>
      </c>
      <c r="AY1624" s="1">
        <v>0.0</v>
      </c>
      <c r="AZ1624" s="1">
        <v>0.0</v>
      </c>
      <c r="BB1624" s="1">
        <v>-1.0</v>
      </c>
      <c r="BC1624" s="1">
        <v>-1.0</v>
      </c>
      <c r="BD1624" s="1">
        <v>-1.0</v>
      </c>
      <c r="BE1624" s="1">
        <v>-1.0</v>
      </c>
      <c r="BF1624" s="1">
        <v>-1.0</v>
      </c>
      <c r="BG1624" s="1">
        <v>-1.0</v>
      </c>
      <c r="BH1624" s="1">
        <v>-1.0</v>
      </c>
      <c r="BI1624" s="1">
        <v>-1.0</v>
      </c>
      <c r="BJ1624" s="1">
        <v>1.0</v>
      </c>
      <c r="BK1624" s="1">
        <v>-1.0</v>
      </c>
      <c r="BL1624" s="1">
        <v>-1.0</v>
      </c>
      <c r="BM1624" s="1">
        <v>-1.0</v>
      </c>
      <c r="BN1624" s="1">
        <v>-1.0</v>
      </c>
      <c r="BO1624" s="1">
        <v>-1.0</v>
      </c>
      <c r="BP1624" s="1">
        <v>1.0</v>
      </c>
      <c r="BQ1624" s="1">
        <v>-1.0</v>
      </c>
      <c r="BR1624" s="1">
        <v>-1.0</v>
      </c>
      <c r="BS1624" s="1">
        <v>-1.0</v>
      </c>
      <c r="BT1624" s="1">
        <v>-1.0</v>
      </c>
      <c r="BU1624" s="1">
        <v>1.0</v>
      </c>
      <c r="BV1624" s="1">
        <v>-1.0</v>
      </c>
      <c r="BW1624" s="1">
        <v>-1.0</v>
      </c>
      <c r="BX1624" s="1">
        <v>1.0</v>
      </c>
      <c r="BY1624" s="1">
        <v>-1.0</v>
      </c>
      <c r="BZ1624" s="1">
        <v>-1.0</v>
      </c>
      <c r="CA1624" s="1">
        <v>-1.0</v>
      </c>
      <c r="CB1624" s="1">
        <v>-1.0</v>
      </c>
      <c r="CC1624" s="1">
        <v>-1.0</v>
      </c>
      <c r="CD1624" s="1">
        <v>54672.0</v>
      </c>
    </row>
    <row r="1625">
      <c r="A1625" s="1">
        <v>2.1322742E7</v>
      </c>
      <c r="B1625" s="1" t="s">
        <v>8830</v>
      </c>
      <c r="C1625" s="1" t="s">
        <v>8831</v>
      </c>
      <c r="D1625" s="1" t="s">
        <v>8831</v>
      </c>
      <c r="E1625" s="1" t="s">
        <v>85</v>
      </c>
      <c r="I1625" s="1">
        <v>1.3839404E7</v>
      </c>
      <c r="J1625" s="1">
        <v>41732.0</v>
      </c>
      <c r="M1625" s="1">
        <v>0.0</v>
      </c>
      <c r="N1625" s="1">
        <v>1.0</v>
      </c>
      <c r="O1625" s="1">
        <v>1.0</v>
      </c>
      <c r="P1625" s="1" t="s">
        <v>89</v>
      </c>
      <c r="Q1625" s="1" t="s">
        <v>329</v>
      </c>
      <c r="R1625" s="1">
        <v>40.75582</v>
      </c>
      <c r="S1625" s="1">
        <v>-73.97175</v>
      </c>
      <c r="T1625" s="1" t="s">
        <v>91</v>
      </c>
      <c r="U1625" s="1" t="s">
        <v>113</v>
      </c>
      <c r="V1625" s="1">
        <v>2.0</v>
      </c>
      <c r="W1625" s="1">
        <v>1.0</v>
      </c>
      <c r="X1625" s="1">
        <v>1.0</v>
      </c>
      <c r="Y1625" s="1">
        <v>1.0</v>
      </c>
      <c r="Z1625" s="1" t="s">
        <v>93</v>
      </c>
      <c r="AA1625" s="1" t="s">
        <v>8832</v>
      </c>
      <c r="AB1625" s="1">
        <v>180.0</v>
      </c>
      <c r="AC1625" s="1">
        <v>1.0</v>
      </c>
      <c r="AD1625" s="1">
        <v>0.0</v>
      </c>
      <c r="AE1625" s="1">
        <v>2.0</v>
      </c>
      <c r="AF1625" s="1" t="s">
        <v>521</v>
      </c>
      <c r="AG1625" s="1">
        <v>1.0</v>
      </c>
      <c r="AH1625" s="1">
        <v>0.0</v>
      </c>
      <c r="AI1625" s="1">
        <v>0.0</v>
      </c>
      <c r="AJ1625" s="1">
        <v>0.0</v>
      </c>
      <c r="AK1625" s="1">
        <v>0.0</v>
      </c>
      <c r="AL1625" s="1">
        <v>0.0</v>
      </c>
      <c r="AM1625" s="1">
        <v>0.0</v>
      </c>
      <c r="AU1625" s="1">
        <v>0.0</v>
      </c>
      <c r="AV1625" s="1" t="s">
        <v>105</v>
      </c>
      <c r="AW1625" s="1">
        <v>1.0</v>
      </c>
      <c r="AX1625" s="1">
        <v>0.0</v>
      </c>
      <c r="AY1625" s="1">
        <v>1.0</v>
      </c>
      <c r="AZ1625" s="1">
        <v>0.0</v>
      </c>
      <c r="BB1625" s="1">
        <v>-1.0</v>
      </c>
      <c r="BC1625" s="1">
        <v>1.0</v>
      </c>
      <c r="BD1625" s="1">
        <v>-1.0</v>
      </c>
      <c r="BE1625" s="1">
        <v>-1.0</v>
      </c>
      <c r="BF1625" s="1">
        <v>-1.0</v>
      </c>
      <c r="BG1625" s="1">
        <v>-1.0</v>
      </c>
      <c r="BH1625" s="1">
        <v>-1.0</v>
      </c>
      <c r="BI1625" s="1">
        <v>-1.0</v>
      </c>
      <c r="BJ1625" s="1">
        <v>1.0</v>
      </c>
      <c r="BK1625" s="1">
        <v>-1.0</v>
      </c>
      <c r="BL1625" s="1">
        <v>-1.0</v>
      </c>
      <c r="BM1625" s="1">
        <v>-1.0</v>
      </c>
      <c r="BN1625" s="1">
        <v>1.0</v>
      </c>
      <c r="BO1625" s="1">
        <v>-1.0</v>
      </c>
      <c r="BP1625" s="1">
        <v>-1.0</v>
      </c>
      <c r="BQ1625" s="1">
        <v>-1.0</v>
      </c>
      <c r="BR1625" s="1">
        <v>-1.0</v>
      </c>
      <c r="BS1625" s="1">
        <v>-1.0</v>
      </c>
      <c r="BT1625" s="1">
        <v>-1.0</v>
      </c>
      <c r="BU1625" s="1">
        <v>1.0</v>
      </c>
      <c r="BV1625" s="1">
        <v>-1.0</v>
      </c>
      <c r="BW1625" s="1">
        <v>-1.0</v>
      </c>
      <c r="BX1625" s="1">
        <v>-1.0</v>
      </c>
      <c r="BY1625" s="1">
        <v>-1.0</v>
      </c>
      <c r="BZ1625" s="1">
        <v>-1.0</v>
      </c>
      <c r="CA1625" s="1">
        <v>-1.0</v>
      </c>
      <c r="CB1625" s="1">
        <v>-1.0</v>
      </c>
      <c r="CC1625" s="1">
        <v>-1.0</v>
      </c>
      <c r="CD1625" s="1">
        <v>54726.0</v>
      </c>
    </row>
    <row r="1626">
      <c r="A1626" s="1">
        <v>9992525.0</v>
      </c>
      <c r="B1626" s="1" t="s">
        <v>8833</v>
      </c>
      <c r="C1626" s="1" t="s">
        <v>8834</v>
      </c>
      <c r="D1626" s="1" t="s">
        <v>8835</v>
      </c>
      <c r="E1626" s="1" t="s">
        <v>85</v>
      </c>
      <c r="F1626" s="1" t="s">
        <v>8836</v>
      </c>
      <c r="G1626" s="1" t="s">
        <v>8837</v>
      </c>
      <c r="I1626" s="1">
        <v>3.4874378E7</v>
      </c>
      <c r="J1626" s="1">
        <v>42157.0</v>
      </c>
      <c r="M1626" s="1">
        <v>0.0</v>
      </c>
      <c r="N1626" s="1">
        <v>2.0</v>
      </c>
      <c r="O1626" s="1">
        <v>1.0</v>
      </c>
      <c r="P1626" s="1" t="s">
        <v>89</v>
      </c>
      <c r="Q1626" s="1" t="s">
        <v>613</v>
      </c>
      <c r="R1626" s="1">
        <v>40.82362</v>
      </c>
      <c r="S1626" s="1">
        <v>-73.95063</v>
      </c>
      <c r="T1626" s="1" t="s">
        <v>91</v>
      </c>
      <c r="U1626" s="1" t="s">
        <v>113</v>
      </c>
      <c r="V1626" s="1">
        <v>2.0</v>
      </c>
      <c r="W1626" s="1">
        <v>1.5</v>
      </c>
      <c r="X1626" s="1">
        <v>1.0</v>
      </c>
      <c r="Y1626" s="1">
        <v>2.0</v>
      </c>
      <c r="Z1626" s="1" t="s">
        <v>93</v>
      </c>
      <c r="AA1626" s="1" t="s">
        <v>8838</v>
      </c>
      <c r="AB1626" s="1">
        <v>70.0</v>
      </c>
      <c r="AC1626" s="1">
        <v>1.0</v>
      </c>
      <c r="AD1626" s="1">
        <v>10.0</v>
      </c>
      <c r="AE1626" s="1">
        <v>1.0</v>
      </c>
      <c r="AF1626" s="1" t="s">
        <v>1891</v>
      </c>
      <c r="AG1626" s="1">
        <v>1.0</v>
      </c>
      <c r="AH1626" s="1">
        <v>0.0</v>
      </c>
      <c r="AI1626" s="1">
        <v>0.0</v>
      </c>
      <c r="AJ1626" s="1">
        <v>0.0</v>
      </c>
      <c r="AK1626" s="1">
        <v>0.0</v>
      </c>
      <c r="AL1626" s="1">
        <v>7.0</v>
      </c>
      <c r="AM1626" s="1">
        <v>0.0</v>
      </c>
      <c r="AN1626" s="1">
        <v>97.0</v>
      </c>
      <c r="AO1626" s="1">
        <v>10.0</v>
      </c>
      <c r="AP1626" s="1">
        <v>10.0</v>
      </c>
      <c r="AQ1626" s="1">
        <v>9.0</v>
      </c>
      <c r="AR1626" s="1">
        <v>10.0</v>
      </c>
      <c r="AS1626" s="1">
        <v>10.0</v>
      </c>
      <c r="AT1626" s="1">
        <v>10.0</v>
      </c>
      <c r="AU1626" s="1">
        <v>1.0</v>
      </c>
      <c r="AV1626" s="1" t="s">
        <v>117</v>
      </c>
      <c r="AW1626" s="1">
        <v>2.0</v>
      </c>
      <c r="AX1626" s="1">
        <v>0.0</v>
      </c>
      <c r="AY1626" s="1">
        <v>2.0</v>
      </c>
      <c r="AZ1626" s="1">
        <v>0.0</v>
      </c>
      <c r="BA1626" s="1">
        <v>0.23</v>
      </c>
      <c r="BB1626" s="1">
        <v>-1.0</v>
      </c>
      <c r="BC1626" s="1">
        <v>1.0</v>
      </c>
      <c r="BD1626" s="1">
        <v>-1.0</v>
      </c>
      <c r="BE1626" s="1">
        <v>-1.0</v>
      </c>
      <c r="BF1626" s="1">
        <v>-1.0</v>
      </c>
      <c r="BG1626" s="1">
        <v>-1.0</v>
      </c>
      <c r="BH1626" s="1">
        <v>-1.0</v>
      </c>
      <c r="BI1626" s="1">
        <v>-1.0</v>
      </c>
      <c r="BJ1626" s="1">
        <v>1.0</v>
      </c>
      <c r="BK1626" s="1">
        <v>-1.0</v>
      </c>
      <c r="BL1626" s="1">
        <v>-1.0</v>
      </c>
      <c r="BM1626" s="1">
        <v>-1.0</v>
      </c>
      <c r="BN1626" s="1">
        <v>1.0</v>
      </c>
      <c r="BO1626" s="1">
        <v>-1.0</v>
      </c>
      <c r="BP1626" s="1">
        <v>1.0</v>
      </c>
      <c r="BQ1626" s="1">
        <v>1.0</v>
      </c>
      <c r="BR1626" s="1">
        <v>-1.0</v>
      </c>
      <c r="BS1626" s="1">
        <v>-1.0</v>
      </c>
      <c r="BT1626" s="1">
        <v>-1.0</v>
      </c>
      <c r="BU1626" s="1">
        <v>1.0</v>
      </c>
      <c r="BV1626" s="1">
        <v>-1.0</v>
      </c>
      <c r="BW1626" s="1">
        <v>-1.0</v>
      </c>
      <c r="BX1626" s="1">
        <v>-1.0</v>
      </c>
      <c r="BY1626" s="1">
        <v>-1.0</v>
      </c>
      <c r="BZ1626" s="1">
        <v>1.0</v>
      </c>
      <c r="CA1626" s="1">
        <v>-1.0</v>
      </c>
      <c r="CB1626" s="1">
        <v>-1.0</v>
      </c>
      <c r="CC1626" s="1">
        <v>-1.0</v>
      </c>
      <c r="CD1626" s="1">
        <v>54727.0</v>
      </c>
    </row>
    <row r="1627">
      <c r="A1627" s="1">
        <v>1.3174455E7</v>
      </c>
      <c r="B1627" s="1" t="s">
        <v>8839</v>
      </c>
      <c r="C1627" s="1" t="s">
        <v>8840</v>
      </c>
      <c r="D1627" s="1" t="s">
        <v>8841</v>
      </c>
      <c r="E1627" s="1" t="s">
        <v>85</v>
      </c>
      <c r="F1627" s="1" t="s">
        <v>8842</v>
      </c>
      <c r="G1627" s="1" t="s">
        <v>8843</v>
      </c>
      <c r="I1627" s="1">
        <v>7.364386E7</v>
      </c>
      <c r="J1627" s="1">
        <v>42513.0</v>
      </c>
      <c r="K1627" s="1" t="s">
        <v>134</v>
      </c>
      <c r="L1627" s="1">
        <v>1.0</v>
      </c>
      <c r="M1627" s="1">
        <v>0.0</v>
      </c>
      <c r="N1627" s="1">
        <v>1.0</v>
      </c>
      <c r="O1627" s="1">
        <v>0.0</v>
      </c>
      <c r="P1627" s="1" t="s">
        <v>123</v>
      </c>
      <c r="Q1627" s="1" t="s">
        <v>124</v>
      </c>
      <c r="R1627" s="1">
        <v>40.68846</v>
      </c>
      <c r="S1627" s="1">
        <v>-73.92155</v>
      </c>
      <c r="T1627" s="1" t="s">
        <v>91</v>
      </c>
      <c r="U1627" s="1" t="s">
        <v>113</v>
      </c>
      <c r="V1627" s="1">
        <v>2.0</v>
      </c>
      <c r="W1627" s="1">
        <v>1.0</v>
      </c>
      <c r="X1627" s="1">
        <v>1.0</v>
      </c>
      <c r="Y1627" s="1">
        <v>1.0</v>
      </c>
      <c r="Z1627" s="1" t="s">
        <v>93</v>
      </c>
      <c r="AA1627" s="1" t="s">
        <v>8844</v>
      </c>
      <c r="AB1627" s="1">
        <v>65.0</v>
      </c>
      <c r="AC1627" s="1">
        <v>1.0</v>
      </c>
      <c r="AD1627" s="1">
        <v>0.0</v>
      </c>
      <c r="AE1627" s="1">
        <v>2.0</v>
      </c>
      <c r="AF1627" s="1" t="s">
        <v>127</v>
      </c>
      <c r="AG1627" s="1">
        <v>1.0</v>
      </c>
      <c r="AH1627" s="1">
        <v>0.0</v>
      </c>
      <c r="AI1627" s="1">
        <v>1.0</v>
      </c>
      <c r="AJ1627" s="1">
        <v>23.0</v>
      </c>
      <c r="AK1627" s="1">
        <v>48.0</v>
      </c>
      <c r="AL1627" s="1">
        <v>5.0</v>
      </c>
      <c r="AM1627" s="1">
        <v>5.0</v>
      </c>
      <c r="AN1627" s="1">
        <v>100.0</v>
      </c>
      <c r="AO1627" s="1">
        <v>10.0</v>
      </c>
      <c r="AP1627" s="1">
        <v>10.0</v>
      </c>
      <c r="AQ1627" s="1">
        <v>9.0</v>
      </c>
      <c r="AR1627" s="1">
        <v>10.0</v>
      </c>
      <c r="AS1627" s="1">
        <v>10.0</v>
      </c>
      <c r="AT1627" s="1">
        <v>10.0</v>
      </c>
      <c r="AU1627" s="1">
        <v>1.0</v>
      </c>
      <c r="AV1627" s="1" t="s">
        <v>96</v>
      </c>
      <c r="AW1627" s="1">
        <v>1.0</v>
      </c>
      <c r="AX1627" s="1">
        <v>0.0</v>
      </c>
      <c r="AY1627" s="1">
        <v>1.0</v>
      </c>
      <c r="AZ1627" s="1">
        <v>0.0</v>
      </c>
      <c r="BA1627" s="1">
        <v>2.24</v>
      </c>
      <c r="BB1627" s="1">
        <v>-1.0</v>
      </c>
      <c r="BC1627" s="1">
        <v>1.0</v>
      </c>
      <c r="BD1627" s="1">
        <v>-1.0</v>
      </c>
      <c r="BE1627" s="1">
        <v>-1.0</v>
      </c>
      <c r="BF1627" s="1">
        <v>-1.0</v>
      </c>
      <c r="BG1627" s="1">
        <v>-1.0</v>
      </c>
      <c r="BH1627" s="1">
        <v>-1.0</v>
      </c>
      <c r="BI1627" s="1">
        <v>-1.0</v>
      </c>
      <c r="BJ1627" s="1">
        <v>-1.0</v>
      </c>
      <c r="BK1627" s="1">
        <v>1.0</v>
      </c>
      <c r="BL1627" s="1">
        <v>1.0</v>
      </c>
      <c r="BM1627" s="1">
        <v>1.0</v>
      </c>
      <c r="BN1627" s="1">
        <v>1.0</v>
      </c>
      <c r="BO1627" s="1">
        <v>-1.0</v>
      </c>
      <c r="BP1627" s="1">
        <v>-1.0</v>
      </c>
      <c r="BQ1627" s="1">
        <v>1.0</v>
      </c>
      <c r="BR1627" s="1">
        <v>-1.0</v>
      </c>
      <c r="BS1627" s="1">
        <v>-1.0</v>
      </c>
      <c r="BT1627" s="1">
        <v>-1.0</v>
      </c>
      <c r="BU1627" s="1">
        <v>1.0</v>
      </c>
      <c r="BV1627" s="1">
        <v>-1.0</v>
      </c>
      <c r="BW1627" s="1">
        <v>-1.0</v>
      </c>
      <c r="BX1627" s="1">
        <v>-1.0</v>
      </c>
      <c r="BY1627" s="1">
        <v>-1.0</v>
      </c>
      <c r="BZ1627" s="1">
        <v>1.0</v>
      </c>
      <c r="CA1627" s="1">
        <v>-1.0</v>
      </c>
      <c r="CB1627" s="1">
        <v>-1.0</v>
      </c>
      <c r="CC1627" s="1">
        <v>-1.0</v>
      </c>
      <c r="CD1627" s="1">
        <v>54757.0</v>
      </c>
    </row>
    <row r="1628">
      <c r="A1628" s="1">
        <v>2.707821E7</v>
      </c>
      <c r="B1628" s="1" t="s">
        <v>8845</v>
      </c>
      <c r="C1628" s="1" t="s">
        <v>8846</v>
      </c>
      <c r="D1628" s="1" t="s">
        <v>8847</v>
      </c>
      <c r="E1628" s="1" t="s">
        <v>85</v>
      </c>
      <c r="F1628" s="1" t="s">
        <v>8848</v>
      </c>
      <c r="G1628" s="1" t="s">
        <v>8849</v>
      </c>
      <c r="H1628" s="1" t="s">
        <v>8850</v>
      </c>
      <c r="I1628" s="1">
        <v>2.03750889E8</v>
      </c>
      <c r="J1628" s="1">
        <v>43301.0</v>
      </c>
      <c r="K1628" s="1" t="s">
        <v>88</v>
      </c>
      <c r="L1628" s="1">
        <v>1.0</v>
      </c>
      <c r="M1628" s="1">
        <v>0.0</v>
      </c>
      <c r="N1628" s="1">
        <v>3.0</v>
      </c>
      <c r="O1628" s="1">
        <v>0.0</v>
      </c>
      <c r="P1628" s="1" t="s">
        <v>123</v>
      </c>
      <c r="Q1628" s="1" t="s">
        <v>124</v>
      </c>
      <c r="R1628" s="1">
        <v>40.6842599999999</v>
      </c>
      <c r="S1628" s="1">
        <v>-73.9451</v>
      </c>
      <c r="T1628" s="1" t="s">
        <v>91</v>
      </c>
      <c r="U1628" s="1" t="s">
        <v>113</v>
      </c>
      <c r="V1628" s="1">
        <v>3.0</v>
      </c>
      <c r="W1628" s="1">
        <v>4.0</v>
      </c>
      <c r="X1628" s="1">
        <v>1.0</v>
      </c>
      <c r="Y1628" s="1">
        <v>1.0</v>
      </c>
      <c r="Z1628" s="1" t="s">
        <v>93</v>
      </c>
      <c r="AA1628" s="1" t="s">
        <v>8851</v>
      </c>
      <c r="AB1628" s="1">
        <v>62.0</v>
      </c>
      <c r="AC1628" s="1">
        <v>2.0</v>
      </c>
      <c r="AD1628" s="1">
        <v>10.0</v>
      </c>
      <c r="AE1628" s="1">
        <v>2.0</v>
      </c>
      <c r="AF1628" s="1" t="s">
        <v>95</v>
      </c>
      <c r="AG1628" s="1">
        <v>1.0</v>
      </c>
      <c r="AH1628" s="1">
        <v>21.0</v>
      </c>
      <c r="AI1628" s="1">
        <v>51.0</v>
      </c>
      <c r="AJ1628" s="1">
        <v>81.0</v>
      </c>
      <c r="AK1628" s="1">
        <v>356.0</v>
      </c>
      <c r="AL1628" s="1">
        <v>18.0</v>
      </c>
      <c r="AM1628" s="1">
        <v>18.0</v>
      </c>
      <c r="AN1628" s="1">
        <v>81.0</v>
      </c>
      <c r="AO1628" s="1">
        <v>9.0</v>
      </c>
      <c r="AP1628" s="1">
        <v>8.0</v>
      </c>
      <c r="AQ1628" s="1">
        <v>10.0</v>
      </c>
      <c r="AR1628" s="1">
        <v>9.0</v>
      </c>
      <c r="AS1628" s="1">
        <v>9.0</v>
      </c>
      <c r="AT1628" s="1">
        <v>8.0</v>
      </c>
      <c r="AU1628" s="1">
        <v>0.0</v>
      </c>
      <c r="AV1628" s="1" t="s">
        <v>96</v>
      </c>
      <c r="AW1628" s="1">
        <v>3.0</v>
      </c>
      <c r="AX1628" s="1">
        <v>0.0</v>
      </c>
      <c r="AY1628" s="1">
        <v>3.0</v>
      </c>
      <c r="AZ1628" s="1">
        <v>0.0</v>
      </c>
      <c r="BA1628" s="1">
        <v>1.8</v>
      </c>
      <c r="BB1628" s="1">
        <v>-1.0</v>
      </c>
      <c r="BC1628" s="1">
        <v>1.0</v>
      </c>
      <c r="BD1628" s="1">
        <v>-1.0</v>
      </c>
      <c r="BE1628" s="1">
        <v>-1.0</v>
      </c>
      <c r="BF1628" s="1">
        <v>-1.0</v>
      </c>
      <c r="BG1628" s="1">
        <v>-1.0</v>
      </c>
      <c r="BH1628" s="1">
        <v>-1.0</v>
      </c>
      <c r="BI1628" s="1">
        <v>-1.0</v>
      </c>
      <c r="BJ1628" s="1">
        <v>-1.0</v>
      </c>
      <c r="BK1628" s="1">
        <v>-1.0</v>
      </c>
      <c r="BL1628" s="1">
        <v>-1.0</v>
      </c>
      <c r="BM1628" s="1">
        <v>-1.0</v>
      </c>
      <c r="BN1628" s="1">
        <v>-1.0</v>
      </c>
      <c r="BO1628" s="1">
        <v>-1.0</v>
      </c>
      <c r="BP1628" s="1">
        <v>-1.0</v>
      </c>
      <c r="BQ1628" s="1">
        <v>-1.0</v>
      </c>
      <c r="BR1628" s="1">
        <v>-1.0</v>
      </c>
      <c r="BS1628" s="1">
        <v>-1.0</v>
      </c>
      <c r="BT1628" s="1">
        <v>-1.0</v>
      </c>
      <c r="BU1628" s="1">
        <v>1.0</v>
      </c>
      <c r="BV1628" s="1">
        <v>-1.0</v>
      </c>
      <c r="BW1628" s="1">
        <v>-1.0</v>
      </c>
      <c r="BX1628" s="1">
        <v>-1.0</v>
      </c>
      <c r="BY1628" s="1">
        <v>-1.0</v>
      </c>
      <c r="BZ1628" s="1">
        <v>1.0</v>
      </c>
      <c r="CA1628" s="1">
        <v>-1.0</v>
      </c>
      <c r="CB1628" s="1">
        <v>-1.0</v>
      </c>
      <c r="CC1628" s="1">
        <v>-1.0</v>
      </c>
      <c r="CD1628" s="1">
        <v>54923.0</v>
      </c>
    </row>
    <row r="1629">
      <c r="A1629" s="1">
        <v>1.5606875E7</v>
      </c>
      <c r="B1629" s="1" t="s">
        <v>8852</v>
      </c>
      <c r="C1629" s="1" t="s">
        <v>8853</v>
      </c>
      <c r="D1629" s="1" t="s">
        <v>8854</v>
      </c>
      <c r="E1629" s="1" t="s">
        <v>85</v>
      </c>
      <c r="F1629" s="1" t="s">
        <v>8855</v>
      </c>
      <c r="G1629" s="1" t="s">
        <v>8856</v>
      </c>
      <c r="I1629" s="1">
        <v>9.6101938E7</v>
      </c>
      <c r="J1629" s="1">
        <v>42633.0</v>
      </c>
      <c r="K1629" s="1" t="s">
        <v>134</v>
      </c>
      <c r="L1629" s="1">
        <v>1.0</v>
      </c>
      <c r="M1629" s="1">
        <v>0.0</v>
      </c>
      <c r="N1629" s="1">
        <v>1.0</v>
      </c>
      <c r="O1629" s="1">
        <v>0.0</v>
      </c>
      <c r="P1629" s="1" t="s">
        <v>123</v>
      </c>
      <c r="Q1629" s="1" t="s">
        <v>519</v>
      </c>
      <c r="R1629" s="1">
        <v>40.69636</v>
      </c>
      <c r="S1629" s="1">
        <v>-73.92482</v>
      </c>
      <c r="T1629" s="1" t="s">
        <v>91</v>
      </c>
      <c r="U1629" s="1" t="s">
        <v>92</v>
      </c>
      <c r="V1629" s="1">
        <v>5.0</v>
      </c>
      <c r="W1629" s="1">
        <v>1.0</v>
      </c>
      <c r="X1629" s="1">
        <v>1.0</v>
      </c>
      <c r="Y1629" s="1">
        <v>2.0</v>
      </c>
      <c r="Z1629" s="1" t="s">
        <v>93</v>
      </c>
      <c r="AA1629" s="1" t="s">
        <v>8857</v>
      </c>
      <c r="AB1629" s="1">
        <v>88.0</v>
      </c>
      <c r="AC1629" s="1">
        <v>3.0</v>
      </c>
      <c r="AD1629" s="1">
        <v>0.0</v>
      </c>
      <c r="AE1629" s="1">
        <v>2.0</v>
      </c>
      <c r="AF1629" s="1" t="s">
        <v>3892</v>
      </c>
      <c r="AG1629" s="1">
        <v>1.0</v>
      </c>
      <c r="AH1629" s="1">
        <v>0.0</v>
      </c>
      <c r="AI1629" s="1">
        <v>0.0</v>
      </c>
      <c r="AJ1629" s="1">
        <v>0.0</v>
      </c>
      <c r="AK1629" s="1">
        <v>0.0</v>
      </c>
      <c r="AL1629" s="1">
        <v>19.0</v>
      </c>
      <c r="AM1629" s="1">
        <v>4.0</v>
      </c>
      <c r="AN1629" s="1">
        <v>96.0</v>
      </c>
      <c r="AO1629" s="1">
        <v>10.0</v>
      </c>
      <c r="AP1629" s="1">
        <v>9.0</v>
      </c>
      <c r="AQ1629" s="1">
        <v>10.0</v>
      </c>
      <c r="AR1629" s="1">
        <v>10.0</v>
      </c>
      <c r="AS1629" s="1">
        <v>10.0</v>
      </c>
      <c r="AT1629" s="1">
        <v>10.0</v>
      </c>
      <c r="AU1629" s="1">
        <v>0.0</v>
      </c>
      <c r="AV1629" s="1" t="s">
        <v>105</v>
      </c>
      <c r="AW1629" s="1">
        <v>1.0</v>
      </c>
      <c r="AX1629" s="1">
        <v>1.0</v>
      </c>
      <c r="AY1629" s="1">
        <v>0.0</v>
      </c>
      <c r="AZ1629" s="1">
        <v>0.0</v>
      </c>
      <c r="BA1629" s="1">
        <v>0.62</v>
      </c>
      <c r="BB1629" s="1">
        <v>-1.0</v>
      </c>
      <c r="BC1629" s="1">
        <v>-1.0</v>
      </c>
      <c r="BD1629" s="1">
        <v>-1.0</v>
      </c>
      <c r="BE1629" s="1">
        <v>-1.0</v>
      </c>
      <c r="BF1629" s="1">
        <v>-1.0</v>
      </c>
      <c r="BG1629" s="1">
        <v>-1.0</v>
      </c>
      <c r="BH1629" s="1">
        <v>-1.0</v>
      </c>
      <c r="BI1629" s="1">
        <v>1.0</v>
      </c>
      <c r="BJ1629" s="1">
        <v>1.0</v>
      </c>
      <c r="BK1629" s="1">
        <v>-1.0</v>
      </c>
      <c r="BL1629" s="1">
        <v>-1.0</v>
      </c>
      <c r="BM1629" s="1">
        <v>-1.0</v>
      </c>
      <c r="BN1629" s="1">
        <v>-1.0</v>
      </c>
      <c r="BO1629" s="1">
        <v>1.0</v>
      </c>
      <c r="BP1629" s="1">
        <v>-1.0</v>
      </c>
      <c r="BQ1629" s="1">
        <v>1.0</v>
      </c>
      <c r="BR1629" s="1">
        <v>-1.0</v>
      </c>
      <c r="BS1629" s="1">
        <v>-1.0</v>
      </c>
      <c r="BT1629" s="1">
        <v>-1.0</v>
      </c>
      <c r="BU1629" s="1">
        <v>1.0</v>
      </c>
      <c r="BV1629" s="1">
        <v>-1.0</v>
      </c>
      <c r="BW1629" s="1">
        <v>1.0</v>
      </c>
      <c r="BX1629" s="1">
        <v>-1.0</v>
      </c>
      <c r="BY1629" s="1">
        <v>-1.0</v>
      </c>
      <c r="BZ1629" s="1">
        <v>-1.0</v>
      </c>
      <c r="CA1629" s="1">
        <v>-1.0</v>
      </c>
      <c r="CB1629" s="1">
        <v>-1.0</v>
      </c>
      <c r="CC1629" s="1">
        <v>1.0</v>
      </c>
      <c r="CD1629" s="1">
        <v>54926.0</v>
      </c>
    </row>
    <row r="1630">
      <c r="A1630" s="1">
        <v>2.8606376E7</v>
      </c>
      <c r="B1630" s="1" t="s">
        <v>8858</v>
      </c>
      <c r="C1630" s="1" t="s">
        <v>8859</v>
      </c>
      <c r="D1630" s="1" t="s">
        <v>8859</v>
      </c>
      <c r="E1630" s="1" t="s">
        <v>85</v>
      </c>
      <c r="I1630" s="1">
        <v>2.15897007E8</v>
      </c>
      <c r="J1630" s="1">
        <v>43360.0</v>
      </c>
      <c r="K1630" s="1" t="s">
        <v>88</v>
      </c>
      <c r="L1630" s="1">
        <v>1.0</v>
      </c>
      <c r="M1630" s="1">
        <v>0.0</v>
      </c>
      <c r="N1630" s="1">
        <v>1.0</v>
      </c>
      <c r="O1630" s="1">
        <v>0.0</v>
      </c>
      <c r="P1630" s="1" t="s">
        <v>89</v>
      </c>
      <c r="Q1630" s="1" t="s">
        <v>2825</v>
      </c>
      <c r="R1630" s="1">
        <v>40.74536</v>
      </c>
      <c r="S1630" s="1">
        <v>-73.97506</v>
      </c>
      <c r="T1630" s="1" t="s">
        <v>91</v>
      </c>
      <c r="U1630" s="1" t="s">
        <v>113</v>
      </c>
      <c r="V1630" s="1">
        <v>6.0</v>
      </c>
      <c r="W1630" s="1">
        <v>1.0</v>
      </c>
      <c r="X1630" s="1">
        <v>1.0</v>
      </c>
      <c r="Y1630" s="1">
        <v>3.0</v>
      </c>
      <c r="Z1630" s="1" t="s">
        <v>93</v>
      </c>
      <c r="AA1630" s="1" t="s">
        <v>8860</v>
      </c>
      <c r="AB1630" s="1">
        <v>355.0</v>
      </c>
      <c r="AC1630" s="1">
        <v>4.0</v>
      </c>
      <c r="AD1630" s="1">
        <v>10.0</v>
      </c>
      <c r="AE1630" s="1">
        <v>2.0</v>
      </c>
      <c r="AF1630" s="1" t="s">
        <v>797</v>
      </c>
      <c r="AG1630" s="1">
        <v>1.0</v>
      </c>
      <c r="AH1630" s="1">
        <v>25.0</v>
      </c>
      <c r="AI1630" s="1">
        <v>41.0</v>
      </c>
      <c r="AJ1630" s="1">
        <v>55.0</v>
      </c>
      <c r="AK1630" s="1">
        <v>308.0</v>
      </c>
      <c r="AL1630" s="1">
        <v>13.0</v>
      </c>
      <c r="AM1630" s="1">
        <v>13.0</v>
      </c>
      <c r="AN1630" s="1">
        <v>78.0</v>
      </c>
      <c r="AO1630" s="1">
        <v>9.0</v>
      </c>
      <c r="AP1630" s="1">
        <v>9.0</v>
      </c>
      <c r="AQ1630" s="1">
        <v>9.0</v>
      </c>
      <c r="AR1630" s="1">
        <v>9.0</v>
      </c>
      <c r="AS1630" s="1">
        <v>9.0</v>
      </c>
      <c r="AT1630" s="1">
        <v>8.0</v>
      </c>
      <c r="AU1630" s="1">
        <v>1.0</v>
      </c>
      <c r="AV1630" s="1" t="s">
        <v>96</v>
      </c>
      <c r="AW1630" s="1">
        <v>1.0</v>
      </c>
      <c r="AX1630" s="1">
        <v>0.0</v>
      </c>
      <c r="AY1630" s="1">
        <v>1.0</v>
      </c>
      <c r="AZ1630" s="1">
        <v>0.0</v>
      </c>
      <c r="BA1630" s="1">
        <v>1.49</v>
      </c>
      <c r="BB1630" s="1">
        <v>-1.0</v>
      </c>
      <c r="BC1630" s="1">
        <v>1.0</v>
      </c>
      <c r="BD1630" s="1">
        <v>-1.0</v>
      </c>
      <c r="BE1630" s="1">
        <v>-1.0</v>
      </c>
      <c r="BF1630" s="1">
        <v>-1.0</v>
      </c>
      <c r="BG1630" s="1">
        <v>-1.0</v>
      </c>
      <c r="BH1630" s="1">
        <v>-1.0</v>
      </c>
      <c r="BI1630" s="1">
        <v>-1.0</v>
      </c>
      <c r="BJ1630" s="1">
        <v>1.0</v>
      </c>
      <c r="BK1630" s="1">
        <v>-1.0</v>
      </c>
      <c r="BL1630" s="1">
        <v>-1.0</v>
      </c>
      <c r="BM1630" s="1">
        <v>-1.0</v>
      </c>
      <c r="BN1630" s="1">
        <v>-1.0</v>
      </c>
      <c r="BO1630" s="1">
        <v>-1.0</v>
      </c>
      <c r="BP1630" s="1">
        <v>-1.0</v>
      </c>
      <c r="BQ1630" s="1">
        <v>-1.0</v>
      </c>
      <c r="BR1630" s="1">
        <v>-1.0</v>
      </c>
      <c r="BS1630" s="1">
        <v>-1.0</v>
      </c>
      <c r="BT1630" s="1">
        <v>-1.0</v>
      </c>
      <c r="BU1630" s="1">
        <v>1.0</v>
      </c>
      <c r="BV1630" s="1">
        <v>-1.0</v>
      </c>
      <c r="BW1630" s="1">
        <v>-1.0</v>
      </c>
      <c r="BX1630" s="1">
        <v>1.0</v>
      </c>
      <c r="BY1630" s="1">
        <v>-1.0</v>
      </c>
      <c r="BZ1630" s="1">
        <v>-1.0</v>
      </c>
      <c r="CA1630" s="1">
        <v>-1.0</v>
      </c>
      <c r="CB1630" s="1">
        <v>-1.0</v>
      </c>
      <c r="CC1630" s="1">
        <v>-1.0</v>
      </c>
      <c r="CD1630" s="1">
        <v>54985.0</v>
      </c>
    </row>
    <row r="1631">
      <c r="A1631" s="1">
        <v>2.7930328E7</v>
      </c>
      <c r="B1631" s="1" t="s">
        <v>8861</v>
      </c>
      <c r="C1631" s="1" t="s">
        <v>8862</v>
      </c>
      <c r="D1631" s="1" t="s">
        <v>8863</v>
      </c>
      <c r="E1631" s="1" t="s">
        <v>85</v>
      </c>
      <c r="F1631" s="1" t="s">
        <v>8864</v>
      </c>
      <c r="G1631" s="1" t="s">
        <v>8865</v>
      </c>
      <c r="H1631" s="1" t="s">
        <v>8866</v>
      </c>
      <c r="I1631" s="1">
        <v>2.0071733E7</v>
      </c>
      <c r="J1631" s="1">
        <v>41866.0</v>
      </c>
      <c r="M1631" s="1">
        <v>0.0</v>
      </c>
      <c r="N1631" s="1">
        <v>1.0</v>
      </c>
      <c r="O1631" s="1">
        <v>1.0</v>
      </c>
      <c r="P1631" s="1" t="s">
        <v>89</v>
      </c>
      <c r="Q1631" s="1" t="s">
        <v>1393</v>
      </c>
      <c r="R1631" s="1">
        <v>40.79329</v>
      </c>
      <c r="S1631" s="1">
        <v>-73.94725</v>
      </c>
      <c r="T1631" s="1" t="s">
        <v>91</v>
      </c>
      <c r="U1631" s="1" t="s">
        <v>113</v>
      </c>
      <c r="V1631" s="1">
        <v>1.0</v>
      </c>
      <c r="W1631" s="1">
        <v>1.0</v>
      </c>
      <c r="X1631" s="1">
        <v>1.0</v>
      </c>
      <c r="Y1631" s="1">
        <v>1.0</v>
      </c>
      <c r="Z1631" s="1" t="s">
        <v>93</v>
      </c>
      <c r="AA1631" s="1" t="s">
        <v>8867</v>
      </c>
      <c r="AB1631" s="1">
        <v>73.0</v>
      </c>
      <c r="AC1631" s="1">
        <v>1.0</v>
      </c>
      <c r="AD1631" s="1">
        <v>0.0</v>
      </c>
      <c r="AE1631" s="1">
        <v>5.0</v>
      </c>
      <c r="AF1631" s="1" t="s">
        <v>170</v>
      </c>
      <c r="AG1631" s="1">
        <v>1.0</v>
      </c>
      <c r="AH1631" s="1">
        <v>0.0</v>
      </c>
      <c r="AI1631" s="1">
        <v>0.0</v>
      </c>
      <c r="AJ1631" s="1">
        <v>0.0</v>
      </c>
      <c r="AK1631" s="1">
        <v>0.0</v>
      </c>
      <c r="AL1631" s="1">
        <v>5.0</v>
      </c>
      <c r="AM1631" s="1">
        <v>5.0</v>
      </c>
      <c r="AN1631" s="1">
        <v>95.0</v>
      </c>
      <c r="AO1631" s="1">
        <v>10.0</v>
      </c>
      <c r="AP1631" s="1">
        <v>10.0</v>
      </c>
      <c r="AQ1631" s="1">
        <v>10.0</v>
      </c>
      <c r="AR1631" s="1">
        <v>10.0</v>
      </c>
      <c r="AS1631" s="1">
        <v>10.0</v>
      </c>
      <c r="AT1631" s="1">
        <v>9.0</v>
      </c>
      <c r="AU1631" s="1">
        <v>1.0</v>
      </c>
      <c r="AV1631" s="1" t="s">
        <v>117</v>
      </c>
      <c r="AW1631" s="1">
        <v>1.0</v>
      </c>
      <c r="AX1631" s="1">
        <v>0.0</v>
      </c>
      <c r="AY1631" s="1">
        <v>1.0</v>
      </c>
      <c r="AZ1631" s="1">
        <v>0.0</v>
      </c>
      <c r="BA1631" s="1">
        <v>0.47</v>
      </c>
      <c r="BB1631" s="1">
        <v>-1.0</v>
      </c>
      <c r="BC1631" s="1">
        <v>1.0</v>
      </c>
      <c r="BD1631" s="1">
        <v>-1.0</v>
      </c>
      <c r="BE1631" s="1">
        <v>-1.0</v>
      </c>
      <c r="BF1631" s="1">
        <v>-1.0</v>
      </c>
      <c r="BG1631" s="1">
        <v>-1.0</v>
      </c>
      <c r="BH1631" s="1">
        <v>-1.0</v>
      </c>
      <c r="BI1631" s="1">
        <v>-1.0</v>
      </c>
      <c r="BJ1631" s="1">
        <v>1.0</v>
      </c>
      <c r="BK1631" s="1">
        <v>-1.0</v>
      </c>
      <c r="BL1631" s="1">
        <v>-1.0</v>
      </c>
      <c r="BM1631" s="1">
        <v>1.0</v>
      </c>
      <c r="BN1631" s="1">
        <v>-1.0</v>
      </c>
      <c r="BO1631" s="1">
        <v>-1.0</v>
      </c>
      <c r="BP1631" s="1">
        <v>-1.0</v>
      </c>
      <c r="BQ1631" s="1">
        <v>-1.0</v>
      </c>
      <c r="BR1631" s="1">
        <v>-1.0</v>
      </c>
      <c r="BS1631" s="1">
        <v>-1.0</v>
      </c>
      <c r="BT1631" s="1">
        <v>-1.0</v>
      </c>
      <c r="BU1631" s="1">
        <v>1.0</v>
      </c>
      <c r="BV1631" s="1">
        <v>-1.0</v>
      </c>
      <c r="BW1631" s="1">
        <v>-1.0</v>
      </c>
      <c r="BX1631" s="1">
        <v>-1.0</v>
      </c>
      <c r="BY1631" s="1">
        <v>-1.0</v>
      </c>
      <c r="BZ1631" s="1">
        <v>-1.0</v>
      </c>
      <c r="CA1631" s="1">
        <v>-1.0</v>
      </c>
      <c r="CB1631" s="1">
        <v>-1.0</v>
      </c>
      <c r="CC1631" s="1">
        <v>-1.0</v>
      </c>
      <c r="CD1631" s="1">
        <v>55018.0</v>
      </c>
    </row>
    <row r="1632">
      <c r="A1632" s="1">
        <v>1.4176878E7</v>
      </c>
      <c r="B1632" s="1" t="s">
        <v>8868</v>
      </c>
      <c r="C1632" s="1" t="s">
        <v>8869</v>
      </c>
      <c r="D1632" s="1" t="s">
        <v>8869</v>
      </c>
      <c r="E1632" s="1" t="s">
        <v>85</v>
      </c>
      <c r="I1632" s="1">
        <v>1.3933878E7</v>
      </c>
      <c r="J1632" s="1">
        <v>41734.0</v>
      </c>
      <c r="K1632" s="1" t="s">
        <v>88</v>
      </c>
      <c r="L1632" s="1">
        <v>1.0</v>
      </c>
      <c r="M1632" s="1">
        <v>0.0</v>
      </c>
      <c r="N1632" s="1">
        <v>2.0</v>
      </c>
      <c r="O1632" s="1">
        <v>0.0</v>
      </c>
      <c r="P1632" s="1" t="s">
        <v>123</v>
      </c>
      <c r="Q1632" s="1" t="s">
        <v>185</v>
      </c>
      <c r="R1632" s="1">
        <v>40.70937</v>
      </c>
      <c r="S1632" s="1">
        <v>-73.96128</v>
      </c>
      <c r="T1632" s="1" t="s">
        <v>91</v>
      </c>
      <c r="U1632" s="1" t="s">
        <v>113</v>
      </c>
      <c r="V1632" s="1">
        <v>2.0</v>
      </c>
      <c r="W1632" s="1">
        <v>1.0</v>
      </c>
      <c r="X1632" s="1">
        <v>1.0</v>
      </c>
      <c r="Y1632" s="1">
        <v>1.0</v>
      </c>
      <c r="Z1632" s="1" t="s">
        <v>93</v>
      </c>
      <c r="AA1632" s="1" t="s">
        <v>8870</v>
      </c>
      <c r="AB1632" s="1">
        <v>75.0</v>
      </c>
      <c r="AC1632" s="1">
        <v>1.0</v>
      </c>
      <c r="AD1632" s="1">
        <v>0.0</v>
      </c>
      <c r="AE1632" s="1">
        <v>3.0</v>
      </c>
      <c r="AF1632" s="1" t="s">
        <v>187</v>
      </c>
      <c r="AG1632" s="1">
        <v>1.0</v>
      </c>
      <c r="AH1632" s="1">
        <v>0.0</v>
      </c>
      <c r="AI1632" s="1">
        <v>0.0</v>
      </c>
      <c r="AJ1632" s="1">
        <v>0.0</v>
      </c>
      <c r="AK1632" s="1">
        <v>0.0</v>
      </c>
      <c r="AL1632" s="1">
        <v>0.0</v>
      </c>
      <c r="AM1632" s="1">
        <v>0.0</v>
      </c>
      <c r="AU1632" s="1">
        <v>0.0</v>
      </c>
      <c r="AV1632" s="1" t="s">
        <v>105</v>
      </c>
      <c r="AW1632" s="1">
        <v>1.0</v>
      </c>
      <c r="AX1632" s="1">
        <v>0.0</v>
      </c>
      <c r="AY1632" s="1">
        <v>1.0</v>
      </c>
      <c r="AZ1632" s="1">
        <v>0.0</v>
      </c>
      <c r="BB1632" s="1">
        <v>-1.0</v>
      </c>
      <c r="BC1632" s="1">
        <v>1.0</v>
      </c>
      <c r="BD1632" s="1">
        <v>-1.0</v>
      </c>
      <c r="BE1632" s="1">
        <v>-1.0</v>
      </c>
      <c r="BF1632" s="1">
        <v>-1.0</v>
      </c>
      <c r="BG1632" s="1">
        <v>-1.0</v>
      </c>
      <c r="BH1632" s="1">
        <v>-1.0</v>
      </c>
      <c r="BI1632" s="1">
        <v>-1.0</v>
      </c>
      <c r="BJ1632" s="1">
        <v>-1.0</v>
      </c>
      <c r="BK1632" s="1">
        <v>-1.0</v>
      </c>
      <c r="BL1632" s="1">
        <v>-1.0</v>
      </c>
      <c r="BM1632" s="1">
        <v>-1.0</v>
      </c>
      <c r="BN1632" s="1">
        <v>-1.0</v>
      </c>
      <c r="BO1632" s="1">
        <v>-1.0</v>
      </c>
      <c r="BP1632" s="1">
        <v>1.0</v>
      </c>
      <c r="BQ1632" s="1">
        <v>-1.0</v>
      </c>
      <c r="BR1632" s="1">
        <v>-1.0</v>
      </c>
      <c r="BS1632" s="1">
        <v>-1.0</v>
      </c>
      <c r="BT1632" s="1">
        <v>-1.0</v>
      </c>
      <c r="BU1632" s="1">
        <v>1.0</v>
      </c>
      <c r="BV1632" s="1">
        <v>-1.0</v>
      </c>
      <c r="BW1632" s="1">
        <v>-1.0</v>
      </c>
      <c r="BX1632" s="1">
        <v>-1.0</v>
      </c>
      <c r="BY1632" s="1">
        <v>-1.0</v>
      </c>
      <c r="BZ1632" s="1">
        <v>-1.0</v>
      </c>
      <c r="CA1632" s="1">
        <v>-1.0</v>
      </c>
      <c r="CB1632" s="1">
        <v>-1.0</v>
      </c>
      <c r="CC1632" s="1">
        <v>-1.0</v>
      </c>
      <c r="CD1632" s="1">
        <v>55135.0</v>
      </c>
    </row>
    <row r="1633">
      <c r="A1633" s="1">
        <v>7074961.0</v>
      </c>
      <c r="B1633" s="1" t="s">
        <v>8871</v>
      </c>
      <c r="C1633" s="1" t="s">
        <v>8872</v>
      </c>
      <c r="D1633" s="1" t="s">
        <v>8872</v>
      </c>
      <c r="E1633" s="1" t="s">
        <v>85</v>
      </c>
      <c r="I1633" s="1">
        <v>3.709571E7</v>
      </c>
      <c r="J1633" s="1">
        <v>42184.0</v>
      </c>
      <c r="M1633" s="1">
        <v>0.0</v>
      </c>
      <c r="N1633" s="1">
        <v>1.0</v>
      </c>
      <c r="O1633" s="1">
        <v>0.0</v>
      </c>
      <c r="P1633" s="1" t="s">
        <v>123</v>
      </c>
      <c r="Q1633" s="1" t="s">
        <v>321</v>
      </c>
      <c r="R1633" s="1">
        <v>40.68664</v>
      </c>
      <c r="S1633" s="1">
        <v>-73.95981</v>
      </c>
      <c r="T1633" s="1" t="s">
        <v>91</v>
      </c>
      <c r="U1633" s="1" t="s">
        <v>92</v>
      </c>
      <c r="V1633" s="1">
        <v>4.0</v>
      </c>
      <c r="W1633" s="1">
        <v>1.0</v>
      </c>
      <c r="X1633" s="1">
        <v>2.0</v>
      </c>
      <c r="Y1633" s="1">
        <v>2.0</v>
      </c>
      <c r="Z1633" s="1" t="s">
        <v>93</v>
      </c>
      <c r="AA1633" s="1" t="s">
        <v>8873</v>
      </c>
      <c r="AB1633" s="1">
        <v>170.0</v>
      </c>
      <c r="AC1633" s="1">
        <v>1.0</v>
      </c>
      <c r="AD1633" s="1">
        <v>0.0</v>
      </c>
      <c r="AE1633" s="1">
        <v>7.0</v>
      </c>
      <c r="AF1633" s="1" t="s">
        <v>1117</v>
      </c>
      <c r="AG1633" s="1">
        <v>1.0</v>
      </c>
      <c r="AH1633" s="1">
        <v>0.0</v>
      </c>
      <c r="AI1633" s="1">
        <v>0.0</v>
      </c>
      <c r="AJ1633" s="1">
        <v>0.0</v>
      </c>
      <c r="AK1633" s="1">
        <v>0.0</v>
      </c>
      <c r="AL1633" s="1">
        <v>3.0</v>
      </c>
      <c r="AM1633" s="1">
        <v>0.0</v>
      </c>
      <c r="AN1633" s="1">
        <v>100.0</v>
      </c>
      <c r="AO1633" s="1">
        <v>10.0</v>
      </c>
      <c r="AP1633" s="1">
        <v>8.0</v>
      </c>
      <c r="AQ1633" s="1">
        <v>10.0</v>
      </c>
      <c r="AR1633" s="1">
        <v>10.0</v>
      </c>
      <c r="AS1633" s="1">
        <v>10.0</v>
      </c>
      <c r="AT1633" s="1">
        <v>10.0</v>
      </c>
      <c r="AU1633" s="1">
        <v>0.0</v>
      </c>
      <c r="AV1633" s="1" t="s">
        <v>105</v>
      </c>
      <c r="AW1633" s="1">
        <v>1.0</v>
      </c>
      <c r="AX1633" s="1">
        <v>1.0</v>
      </c>
      <c r="AY1633" s="1">
        <v>0.0</v>
      </c>
      <c r="AZ1633" s="1">
        <v>0.0</v>
      </c>
      <c r="BA1633" s="1">
        <v>0.08</v>
      </c>
      <c r="BB1633" s="1">
        <v>-1.0</v>
      </c>
      <c r="BC1633" s="1">
        <v>1.0</v>
      </c>
      <c r="BD1633" s="1">
        <v>-1.0</v>
      </c>
      <c r="BE1633" s="1">
        <v>-1.0</v>
      </c>
      <c r="BF1633" s="1">
        <v>-1.0</v>
      </c>
      <c r="BG1633" s="1">
        <v>-1.0</v>
      </c>
      <c r="BH1633" s="1">
        <v>-1.0</v>
      </c>
      <c r="BI1633" s="1">
        <v>-1.0</v>
      </c>
      <c r="BJ1633" s="1">
        <v>-1.0</v>
      </c>
      <c r="BK1633" s="1">
        <v>-1.0</v>
      </c>
      <c r="BL1633" s="1">
        <v>-1.0</v>
      </c>
      <c r="BM1633" s="1">
        <v>1.0</v>
      </c>
      <c r="BN1633" s="1">
        <v>-1.0</v>
      </c>
      <c r="BO1633" s="1">
        <v>-1.0</v>
      </c>
      <c r="BP1633" s="1">
        <v>1.0</v>
      </c>
      <c r="BQ1633" s="1">
        <v>-1.0</v>
      </c>
      <c r="BR1633" s="1">
        <v>-1.0</v>
      </c>
      <c r="BS1633" s="1">
        <v>-1.0</v>
      </c>
      <c r="BT1633" s="1">
        <v>-1.0</v>
      </c>
      <c r="BU1633" s="1">
        <v>1.0</v>
      </c>
      <c r="BV1633" s="1">
        <v>-1.0</v>
      </c>
      <c r="BW1633" s="1">
        <v>1.0</v>
      </c>
      <c r="BX1633" s="1">
        <v>-1.0</v>
      </c>
      <c r="BY1633" s="1">
        <v>-1.0</v>
      </c>
      <c r="BZ1633" s="1">
        <v>-1.0</v>
      </c>
      <c r="CA1633" s="1">
        <v>-1.0</v>
      </c>
      <c r="CB1633" s="1">
        <v>-1.0</v>
      </c>
      <c r="CC1633" s="1">
        <v>-1.0</v>
      </c>
      <c r="CD1633" s="1">
        <v>55157.0</v>
      </c>
    </row>
    <row r="1634">
      <c r="A1634" s="1">
        <v>3.6312667E7</v>
      </c>
      <c r="B1634" s="1" t="s">
        <v>8874</v>
      </c>
      <c r="D1634" s="1" t="s">
        <v>8875</v>
      </c>
      <c r="E1634" s="1" t="s">
        <v>85</v>
      </c>
      <c r="H1634" s="1" t="s">
        <v>8876</v>
      </c>
      <c r="I1634" s="1">
        <v>2.72870209E8</v>
      </c>
      <c r="J1634" s="1">
        <v>43647.0</v>
      </c>
      <c r="M1634" s="1">
        <v>0.0</v>
      </c>
      <c r="N1634" s="1">
        <v>1.0</v>
      </c>
      <c r="O1634" s="1">
        <v>0.0</v>
      </c>
      <c r="P1634" s="1" t="s">
        <v>89</v>
      </c>
      <c r="Q1634" s="1" t="s">
        <v>206</v>
      </c>
      <c r="R1634" s="1">
        <v>40.72413</v>
      </c>
      <c r="S1634" s="1">
        <v>-73.97277</v>
      </c>
      <c r="T1634" s="1" t="s">
        <v>125</v>
      </c>
      <c r="U1634" s="1" t="s">
        <v>113</v>
      </c>
      <c r="V1634" s="1">
        <v>1.0</v>
      </c>
      <c r="W1634" s="1">
        <v>1.0</v>
      </c>
      <c r="X1634" s="1">
        <v>1.0</v>
      </c>
      <c r="Y1634" s="1">
        <v>1.0</v>
      </c>
      <c r="Z1634" s="1" t="s">
        <v>93</v>
      </c>
      <c r="AA1634" s="1" t="s">
        <v>8877</v>
      </c>
      <c r="AB1634" s="1">
        <v>75.0</v>
      </c>
      <c r="AC1634" s="1">
        <v>1.0</v>
      </c>
      <c r="AD1634" s="1">
        <v>0.0</v>
      </c>
      <c r="AE1634" s="1">
        <v>2.0</v>
      </c>
      <c r="AF1634" s="1" t="s">
        <v>95</v>
      </c>
      <c r="AG1634" s="1">
        <v>1.0</v>
      </c>
      <c r="AH1634" s="1">
        <v>30.0</v>
      </c>
      <c r="AI1634" s="1">
        <v>60.0</v>
      </c>
      <c r="AJ1634" s="1">
        <v>90.0</v>
      </c>
      <c r="AK1634" s="1">
        <v>365.0</v>
      </c>
      <c r="AL1634" s="1">
        <v>0.0</v>
      </c>
      <c r="AM1634" s="1">
        <v>0.0</v>
      </c>
      <c r="AU1634" s="1">
        <v>1.0</v>
      </c>
      <c r="AV1634" s="1" t="s">
        <v>105</v>
      </c>
      <c r="AW1634" s="1">
        <v>1.0</v>
      </c>
      <c r="AX1634" s="1">
        <v>0.0</v>
      </c>
      <c r="AY1634" s="1">
        <v>1.0</v>
      </c>
      <c r="AZ1634" s="1">
        <v>0.0</v>
      </c>
      <c r="BB1634" s="1">
        <v>-1.0</v>
      </c>
      <c r="BC1634" s="1">
        <v>1.0</v>
      </c>
      <c r="BD1634" s="1">
        <v>-1.0</v>
      </c>
      <c r="BE1634" s="1">
        <v>-1.0</v>
      </c>
      <c r="BF1634" s="1">
        <v>-1.0</v>
      </c>
      <c r="BG1634" s="1">
        <v>-1.0</v>
      </c>
      <c r="BH1634" s="1">
        <v>-1.0</v>
      </c>
      <c r="BI1634" s="1">
        <v>-1.0</v>
      </c>
      <c r="BJ1634" s="1">
        <v>-1.0</v>
      </c>
      <c r="BK1634" s="1">
        <v>-1.0</v>
      </c>
      <c r="BL1634" s="1">
        <v>-1.0</v>
      </c>
      <c r="BM1634" s="1">
        <v>-1.0</v>
      </c>
      <c r="BN1634" s="1">
        <v>1.0</v>
      </c>
      <c r="BO1634" s="1">
        <v>-1.0</v>
      </c>
      <c r="BP1634" s="1">
        <v>-1.0</v>
      </c>
      <c r="BQ1634" s="1">
        <v>-1.0</v>
      </c>
      <c r="BR1634" s="1">
        <v>-1.0</v>
      </c>
      <c r="BS1634" s="1">
        <v>-1.0</v>
      </c>
      <c r="BT1634" s="1">
        <v>-1.0</v>
      </c>
      <c r="BU1634" s="1">
        <v>-1.0</v>
      </c>
      <c r="BV1634" s="1">
        <v>-1.0</v>
      </c>
      <c r="BW1634" s="1">
        <v>-1.0</v>
      </c>
      <c r="BX1634" s="1">
        <v>-1.0</v>
      </c>
      <c r="BY1634" s="1">
        <v>-1.0</v>
      </c>
      <c r="BZ1634" s="1">
        <v>-1.0</v>
      </c>
      <c r="CA1634" s="1">
        <v>-1.0</v>
      </c>
      <c r="CB1634" s="1">
        <v>-1.0</v>
      </c>
      <c r="CC1634" s="1">
        <v>1.0</v>
      </c>
      <c r="CD1634" s="1">
        <v>55196.0</v>
      </c>
    </row>
    <row r="1635">
      <c r="A1635" s="1">
        <v>4137645.0</v>
      </c>
      <c r="B1635" s="1" t="s">
        <v>8878</v>
      </c>
      <c r="C1635" s="1" t="s">
        <v>8879</v>
      </c>
      <c r="D1635" s="1" t="s">
        <v>8879</v>
      </c>
      <c r="E1635" s="1" t="s">
        <v>85</v>
      </c>
      <c r="I1635" s="1">
        <v>1.1134688E7</v>
      </c>
      <c r="J1635" s="1">
        <v>41647.0</v>
      </c>
      <c r="M1635" s="1">
        <v>0.0</v>
      </c>
      <c r="N1635" s="1">
        <v>1.0</v>
      </c>
      <c r="O1635" s="1">
        <v>1.0</v>
      </c>
      <c r="P1635" s="1" t="s">
        <v>123</v>
      </c>
      <c r="Q1635" s="1" t="s">
        <v>185</v>
      </c>
      <c r="R1635" s="1">
        <v>40.71243</v>
      </c>
      <c r="S1635" s="1">
        <v>-73.95655</v>
      </c>
      <c r="T1635" s="1" t="s">
        <v>91</v>
      </c>
      <c r="U1635" s="1" t="s">
        <v>113</v>
      </c>
      <c r="V1635" s="1">
        <v>2.0</v>
      </c>
      <c r="W1635" s="1">
        <v>1.0</v>
      </c>
      <c r="X1635" s="1">
        <v>1.0</v>
      </c>
      <c r="Y1635" s="1">
        <v>1.0</v>
      </c>
      <c r="Z1635" s="1" t="s">
        <v>93</v>
      </c>
      <c r="AA1635" s="1" t="s">
        <v>8680</v>
      </c>
      <c r="AB1635" s="1">
        <v>60.0</v>
      </c>
      <c r="AC1635" s="1">
        <v>1.0</v>
      </c>
      <c r="AD1635" s="1">
        <v>0.0</v>
      </c>
      <c r="AE1635" s="1">
        <v>1.0</v>
      </c>
      <c r="AF1635" s="1" t="s">
        <v>762</v>
      </c>
      <c r="AG1635" s="1">
        <v>1.0</v>
      </c>
      <c r="AH1635" s="1">
        <v>0.0</v>
      </c>
      <c r="AI1635" s="1">
        <v>0.0</v>
      </c>
      <c r="AJ1635" s="1">
        <v>0.0</v>
      </c>
      <c r="AK1635" s="1">
        <v>0.0</v>
      </c>
      <c r="AL1635" s="1">
        <v>1.0</v>
      </c>
      <c r="AM1635" s="1">
        <v>0.0</v>
      </c>
      <c r="AN1635" s="1">
        <v>80.0</v>
      </c>
      <c r="AU1635" s="1">
        <v>0.0</v>
      </c>
      <c r="AV1635" s="1" t="s">
        <v>105</v>
      </c>
      <c r="AW1635" s="1">
        <v>1.0</v>
      </c>
      <c r="AX1635" s="1">
        <v>0.0</v>
      </c>
      <c r="AY1635" s="1">
        <v>1.0</v>
      </c>
      <c r="AZ1635" s="1">
        <v>0.0</v>
      </c>
      <c r="BA1635" s="1">
        <v>0.02</v>
      </c>
      <c r="BB1635" s="1">
        <v>-1.0</v>
      </c>
      <c r="BC1635" s="1">
        <v>1.0</v>
      </c>
      <c r="BD1635" s="1">
        <v>-1.0</v>
      </c>
      <c r="BE1635" s="1">
        <v>-1.0</v>
      </c>
      <c r="BF1635" s="1">
        <v>-1.0</v>
      </c>
      <c r="BG1635" s="1">
        <v>-1.0</v>
      </c>
      <c r="BH1635" s="1">
        <v>-1.0</v>
      </c>
      <c r="BI1635" s="1">
        <v>-1.0</v>
      </c>
      <c r="BJ1635" s="1">
        <v>1.0</v>
      </c>
      <c r="BK1635" s="1">
        <v>-1.0</v>
      </c>
      <c r="BL1635" s="1">
        <v>-1.0</v>
      </c>
      <c r="BM1635" s="1">
        <v>-1.0</v>
      </c>
      <c r="BN1635" s="1">
        <v>-1.0</v>
      </c>
      <c r="BO1635" s="1">
        <v>-1.0</v>
      </c>
      <c r="BP1635" s="1">
        <v>-1.0</v>
      </c>
      <c r="BQ1635" s="1">
        <v>-1.0</v>
      </c>
      <c r="BR1635" s="1">
        <v>-1.0</v>
      </c>
      <c r="BS1635" s="1">
        <v>-1.0</v>
      </c>
      <c r="BT1635" s="1">
        <v>-1.0</v>
      </c>
      <c r="BU1635" s="1">
        <v>1.0</v>
      </c>
      <c r="BV1635" s="1">
        <v>-1.0</v>
      </c>
      <c r="BW1635" s="1">
        <v>-1.0</v>
      </c>
      <c r="BX1635" s="1">
        <v>-1.0</v>
      </c>
      <c r="BY1635" s="1">
        <v>-1.0</v>
      </c>
      <c r="BZ1635" s="1">
        <v>-1.0</v>
      </c>
      <c r="CA1635" s="1">
        <v>-1.0</v>
      </c>
      <c r="CB1635" s="1">
        <v>-1.0</v>
      </c>
      <c r="CC1635" s="1">
        <v>-1.0</v>
      </c>
      <c r="CD1635" s="1">
        <v>55203.0</v>
      </c>
    </row>
    <row r="1636">
      <c r="A1636" s="1">
        <v>867020.0</v>
      </c>
      <c r="B1636" s="1" t="s">
        <v>8880</v>
      </c>
      <c r="C1636" s="1" t="s">
        <v>8881</v>
      </c>
      <c r="D1636" s="1" t="s">
        <v>8882</v>
      </c>
      <c r="E1636" s="1" t="s">
        <v>85</v>
      </c>
      <c r="F1636" s="1" t="s">
        <v>8883</v>
      </c>
      <c r="G1636" s="1" t="s">
        <v>8884</v>
      </c>
      <c r="H1636" s="1" t="s">
        <v>8885</v>
      </c>
      <c r="I1636" s="1">
        <v>4363775.0</v>
      </c>
      <c r="J1636" s="1">
        <v>41252.0</v>
      </c>
      <c r="K1636" s="1" t="s">
        <v>134</v>
      </c>
      <c r="L1636" s="1">
        <v>1.0</v>
      </c>
      <c r="M1636" s="1">
        <v>0.0</v>
      </c>
      <c r="N1636" s="1">
        <v>3.0</v>
      </c>
      <c r="O1636" s="1">
        <v>0.0</v>
      </c>
      <c r="P1636" s="1" t="s">
        <v>123</v>
      </c>
      <c r="Q1636" s="1" t="s">
        <v>296</v>
      </c>
      <c r="R1636" s="1">
        <v>40.73404</v>
      </c>
      <c r="S1636" s="1">
        <v>-73.95737</v>
      </c>
      <c r="T1636" s="1" t="s">
        <v>91</v>
      </c>
      <c r="U1636" s="1" t="s">
        <v>113</v>
      </c>
      <c r="V1636" s="1">
        <v>1.0</v>
      </c>
      <c r="W1636" s="1">
        <v>1.0</v>
      </c>
      <c r="X1636" s="1">
        <v>1.0</v>
      </c>
      <c r="Y1636" s="1">
        <v>1.0</v>
      </c>
      <c r="Z1636" s="1" t="s">
        <v>93</v>
      </c>
      <c r="AA1636" s="1" t="s">
        <v>8886</v>
      </c>
      <c r="AB1636" s="1">
        <v>50.0</v>
      </c>
      <c r="AC1636" s="1">
        <v>1.0</v>
      </c>
      <c r="AD1636" s="1">
        <v>0.0</v>
      </c>
      <c r="AE1636" s="1">
        <v>31.0</v>
      </c>
      <c r="AF1636" s="1" t="s">
        <v>1554</v>
      </c>
      <c r="AG1636" s="1">
        <v>1.0</v>
      </c>
      <c r="AH1636" s="1">
        <v>5.0</v>
      </c>
      <c r="AI1636" s="1">
        <v>5.0</v>
      </c>
      <c r="AJ1636" s="1">
        <v>5.0</v>
      </c>
      <c r="AK1636" s="1">
        <v>193.0</v>
      </c>
      <c r="AL1636" s="1">
        <v>10.0</v>
      </c>
      <c r="AM1636" s="1">
        <v>1.0</v>
      </c>
      <c r="AN1636" s="1">
        <v>96.0</v>
      </c>
      <c r="AO1636" s="1">
        <v>10.0</v>
      </c>
      <c r="AP1636" s="1">
        <v>9.0</v>
      </c>
      <c r="AQ1636" s="1">
        <v>10.0</v>
      </c>
      <c r="AR1636" s="1">
        <v>10.0</v>
      </c>
      <c r="AS1636" s="1">
        <v>10.0</v>
      </c>
      <c r="AT1636" s="1">
        <v>10.0</v>
      </c>
      <c r="AU1636" s="1">
        <v>0.0</v>
      </c>
      <c r="AV1636" s="1" t="s">
        <v>96</v>
      </c>
      <c r="AW1636" s="1">
        <v>3.0</v>
      </c>
      <c r="AX1636" s="1">
        <v>1.0</v>
      </c>
      <c r="AY1636" s="1">
        <v>2.0</v>
      </c>
      <c r="AZ1636" s="1">
        <v>0.0</v>
      </c>
      <c r="BA1636" s="1">
        <v>0.25</v>
      </c>
      <c r="BB1636" s="1">
        <v>-1.0</v>
      </c>
      <c r="BC1636" s="1">
        <v>1.0</v>
      </c>
      <c r="BD1636" s="1">
        <v>-1.0</v>
      </c>
      <c r="BE1636" s="1">
        <v>-1.0</v>
      </c>
      <c r="BF1636" s="1">
        <v>-1.0</v>
      </c>
      <c r="BG1636" s="1">
        <v>-1.0</v>
      </c>
      <c r="BH1636" s="1">
        <v>-1.0</v>
      </c>
      <c r="BI1636" s="1">
        <v>-1.0</v>
      </c>
      <c r="BJ1636" s="1">
        <v>-1.0</v>
      </c>
      <c r="BK1636" s="1">
        <v>-1.0</v>
      </c>
      <c r="BL1636" s="1">
        <v>-1.0</v>
      </c>
      <c r="BM1636" s="1">
        <v>-1.0</v>
      </c>
      <c r="BN1636" s="1">
        <v>-1.0</v>
      </c>
      <c r="BO1636" s="1">
        <v>-1.0</v>
      </c>
      <c r="BP1636" s="1">
        <v>-1.0</v>
      </c>
      <c r="BQ1636" s="1">
        <v>-1.0</v>
      </c>
      <c r="BR1636" s="1">
        <v>-1.0</v>
      </c>
      <c r="BS1636" s="1">
        <v>1.0</v>
      </c>
      <c r="BT1636" s="1">
        <v>1.0</v>
      </c>
      <c r="BU1636" s="1">
        <v>1.0</v>
      </c>
      <c r="BV1636" s="1">
        <v>-1.0</v>
      </c>
      <c r="BW1636" s="1">
        <v>-1.0</v>
      </c>
      <c r="BX1636" s="1">
        <v>1.0</v>
      </c>
      <c r="BY1636" s="1">
        <v>-1.0</v>
      </c>
      <c r="BZ1636" s="1">
        <v>-1.0</v>
      </c>
      <c r="CA1636" s="1">
        <v>-1.0</v>
      </c>
      <c r="CB1636" s="1">
        <v>-1.0</v>
      </c>
      <c r="CC1636" s="1">
        <v>-1.0</v>
      </c>
      <c r="CD1636" s="1">
        <v>55216.0</v>
      </c>
    </row>
    <row r="1637">
      <c r="A1637" s="1">
        <v>8342009.0</v>
      </c>
      <c r="B1637" s="1" t="s">
        <v>8887</v>
      </c>
      <c r="C1637" s="1" t="s">
        <v>8888</v>
      </c>
      <c r="D1637" s="1" t="s">
        <v>8888</v>
      </c>
      <c r="E1637" s="1" t="s">
        <v>85</v>
      </c>
      <c r="H1637" s="1" t="s">
        <v>8889</v>
      </c>
      <c r="I1637" s="1">
        <v>4.3375242E7</v>
      </c>
      <c r="J1637" s="1">
        <v>42251.0</v>
      </c>
      <c r="K1637" s="1" t="s">
        <v>134</v>
      </c>
      <c r="L1637" s="1">
        <v>1.0</v>
      </c>
      <c r="M1637" s="1">
        <v>0.0</v>
      </c>
      <c r="N1637" s="1">
        <v>2.0</v>
      </c>
      <c r="O1637" s="1">
        <v>1.0</v>
      </c>
      <c r="P1637" s="1" t="s">
        <v>111</v>
      </c>
      <c r="Q1637" s="1" t="s">
        <v>1023</v>
      </c>
      <c r="R1637" s="1">
        <v>40.75653</v>
      </c>
      <c r="S1637" s="1">
        <v>-73.93268</v>
      </c>
      <c r="T1637" s="1" t="s">
        <v>91</v>
      </c>
      <c r="U1637" s="1" t="s">
        <v>113</v>
      </c>
      <c r="V1637" s="1">
        <v>5.0</v>
      </c>
      <c r="W1637" s="1">
        <v>1.0</v>
      </c>
      <c r="X1637" s="1">
        <v>1.0</v>
      </c>
      <c r="Y1637" s="1">
        <v>1.0</v>
      </c>
      <c r="Z1637" s="1" t="s">
        <v>93</v>
      </c>
      <c r="AA1637" s="1" t="s">
        <v>8890</v>
      </c>
      <c r="AB1637" s="1">
        <v>120.0</v>
      </c>
      <c r="AC1637" s="1">
        <v>1.0</v>
      </c>
      <c r="AD1637" s="1">
        <v>35.0</v>
      </c>
      <c r="AE1637" s="1">
        <v>2.0</v>
      </c>
      <c r="AF1637" s="1" t="s">
        <v>170</v>
      </c>
      <c r="AG1637" s="1">
        <v>1.0</v>
      </c>
      <c r="AH1637" s="1">
        <v>29.0</v>
      </c>
      <c r="AI1637" s="1">
        <v>59.0</v>
      </c>
      <c r="AJ1637" s="1">
        <v>89.0</v>
      </c>
      <c r="AK1637" s="1">
        <v>89.0</v>
      </c>
      <c r="AL1637" s="1">
        <v>9.0</v>
      </c>
      <c r="AM1637" s="1">
        <v>1.0</v>
      </c>
      <c r="AN1637" s="1">
        <v>91.0</v>
      </c>
      <c r="AO1637" s="1">
        <v>9.0</v>
      </c>
      <c r="AP1637" s="1">
        <v>10.0</v>
      </c>
      <c r="AQ1637" s="1">
        <v>10.0</v>
      </c>
      <c r="AR1637" s="1">
        <v>10.0</v>
      </c>
      <c r="AS1637" s="1">
        <v>9.0</v>
      </c>
      <c r="AT1637" s="1">
        <v>9.0</v>
      </c>
      <c r="AU1637" s="1">
        <v>0.0</v>
      </c>
      <c r="AV1637" s="1" t="s">
        <v>96</v>
      </c>
      <c r="AW1637" s="1">
        <v>2.0</v>
      </c>
      <c r="AX1637" s="1">
        <v>1.0</v>
      </c>
      <c r="AY1637" s="1">
        <v>1.0</v>
      </c>
      <c r="AZ1637" s="1">
        <v>0.0</v>
      </c>
      <c r="BA1637" s="1">
        <v>0.2</v>
      </c>
      <c r="BB1637" s="1">
        <v>-1.0</v>
      </c>
      <c r="BC1637" s="1">
        <v>1.0</v>
      </c>
      <c r="BD1637" s="1">
        <v>-1.0</v>
      </c>
      <c r="BE1637" s="1">
        <v>-1.0</v>
      </c>
      <c r="BF1637" s="1">
        <v>-1.0</v>
      </c>
      <c r="BG1637" s="1">
        <v>-1.0</v>
      </c>
      <c r="BH1637" s="1">
        <v>-1.0</v>
      </c>
      <c r="BI1637" s="1">
        <v>-1.0</v>
      </c>
      <c r="BJ1637" s="1">
        <v>1.0</v>
      </c>
      <c r="BK1637" s="1">
        <v>-1.0</v>
      </c>
      <c r="BL1637" s="1">
        <v>1.0</v>
      </c>
      <c r="BM1637" s="1">
        <v>-1.0</v>
      </c>
      <c r="BN1637" s="1">
        <v>-1.0</v>
      </c>
      <c r="BO1637" s="1">
        <v>-1.0</v>
      </c>
      <c r="BP1637" s="1">
        <v>1.0</v>
      </c>
      <c r="BQ1637" s="1">
        <v>1.0</v>
      </c>
      <c r="BR1637" s="1">
        <v>-1.0</v>
      </c>
      <c r="BS1637" s="1">
        <v>-1.0</v>
      </c>
      <c r="BT1637" s="1">
        <v>1.0</v>
      </c>
      <c r="BU1637" s="1">
        <v>1.0</v>
      </c>
      <c r="BV1637" s="1">
        <v>1.0</v>
      </c>
      <c r="BW1637" s="1">
        <v>-1.0</v>
      </c>
      <c r="BX1637" s="1">
        <v>-1.0</v>
      </c>
      <c r="BY1637" s="1">
        <v>-1.0</v>
      </c>
      <c r="BZ1637" s="1">
        <v>-1.0</v>
      </c>
      <c r="CA1637" s="1">
        <v>-1.0</v>
      </c>
      <c r="CB1637" s="1">
        <v>-1.0</v>
      </c>
      <c r="CC1637" s="1">
        <v>-1.0</v>
      </c>
      <c r="CD1637" s="1">
        <v>55237.0</v>
      </c>
    </row>
    <row r="1638">
      <c r="A1638" s="1">
        <v>2.3289645E7</v>
      </c>
      <c r="B1638" s="1" t="s">
        <v>8891</v>
      </c>
      <c r="C1638" s="1" t="s">
        <v>8892</v>
      </c>
      <c r="D1638" s="1" t="s">
        <v>8892</v>
      </c>
      <c r="E1638" s="1" t="s">
        <v>85</v>
      </c>
      <c r="H1638" s="1" t="s">
        <v>8893</v>
      </c>
      <c r="I1638" s="1">
        <v>1.73379189E8</v>
      </c>
      <c r="J1638" s="1">
        <v>43145.0</v>
      </c>
      <c r="M1638" s="1">
        <v>0.0</v>
      </c>
      <c r="N1638" s="1">
        <v>1.0</v>
      </c>
      <c r="O1638" s="1">
        <v>0.0</v>
      </c>
      <c r="P1638" s="1" t="s">
        <v>89</v>
      </c>
      <c r="Q1638" s="1" t="s">
        <v>613</v>
      </c>
      <c r="R1638" s="1">
        <v>40.82521</v>
      </c>
      <c r="S1638" s="1">
        <v>-73.94159</v>
      </c>
      <c r="T1638" s="1" t="s">
        <v>91</v>
      </c>
      <c r="U1638" s="1" t="s">
        <v>92</v>
      </c>
      <c r="V1638" s="1">
        <v>4.0</v>
      </c>
      <c r="W1638" s="1">
        <v>2.0</v>
      </c>
      <c r="X1638" s="1">
        <v>1.0</v>
      </c>
      <c r="Y1638" s="1">
        <v>1.0</v>
      </c>
      <c r="Z1638" s="1" t="s">
        <v>93</v>
      </c>
      <c r="AA1638" s="1" t="s">
        <v>8894</v>
      </c>
      <c r="AB1638" s="1">
        <v>200.0</v>
      </c>
      <c r="AC1638" s="1">
        <v>1.0</v>
      </c>
      <c r="AD1638" s="1">
        <v>0.0</v>
      </c>
      <c r="AE1638" s="1">
        <v>2.0</v>
      </c>
      <c r="AF1638" s="1" t="s">
        <v>658</v>
      </c>
      <c r="AG1638" s="1">
        <v>1.0</v>
      </c>
      <c r="AH1638" s="1">
        <v>0.0</v>
      </c>
      <c r="AI1638" s="1">
        <v>0.0</v>
      </c>
      <c r="AJ1638" s="1">
        <v>0.0</v>
      </c>
      <c r="AK1638" s="1">
        <v>0.0</v>
      </c>
      <c r="AL1638" s="1">
        <v>2.0</v>
      </c>
      <c r="AM1638" s="1">
        <v>0.0</v>
      </c>
      <c r="AN1638" s="1">
        <v>100.0</v>
      </c>
      <c r="AO1638" s="1">
        <v>10.0</v>
      </c>
      <c r="AP1638" s="1">
        <v>10.0</v>
      </c>
      <c r="AQ1638" s="1">
        <v>10.0</v>
      </c>
      <c r="AR1638" s="1">
        <v>10.0</v>
      </c>
      <c r="AS1638" s="1">
        <v>10.0</v>
      </c>
      <c r="AT1638" s="1">
        <v>8.0</v>
      </c>
      <c r="AU1638" s="1">
        <v>1.0</v>
      </c>
      <c r="AV1638" s="1" t="s">
        <v>105</v>
      </c>
      <c r="AW1638" s="1">
        <v>1.0</v>
      </c>
      <c r="AX1638" s="1">
        <v>1.0</v>
      </c>
      <c r="AY1638" s="1">
        <v>0.0</v>
      </c>
      <c r="AZ1638" s="1">
        <v>0.0</v>
      </c>
      <c r="BA1638" s="1">
        <v>0.13</v>
      </c>
      <c r="BB1638" s="1">
        <v>-1.0</v>
      </c>
      <c r="BC1638" s="1">
        <v>-1.0</v>
      </c>
      <c r="BD1638" s="1">
        <v>-1.0</v>
      </c>
      <c r="BE1638" s="1">
        <v>-1.0</v>
      </c>
      <c r="BF1638" s="1">
        <v>-1.0</v>
      </c>
      <c r="BG1638" s="1">
        <v>-1.0</v>
      </c>
      <c r="BH1638" s="1">
        <v>-1.0</v>
      </c>
      <c r="BI1638" s="1">
        <v>-1.0</v>
      </c>
      <c r="BJ1638" s="1">
        <v>-1.0</v>
      </c>
      <c r="BK1638" s="1">
        <v>-1.0</v>
      </c>
      <c r="BL1638" s="1">
        <v>-1.0</v>
      </c>
      <c r="BM1638" s="1">
        <v>-1.0</v>
      </c>
      <c r="BN1638" s="1">
        <v>-1.0</v>
      </c>
      <c r="BO1638" s="1">
        <v>-1.0</v>
      </c>
      <c r="BP1638" s="1">
        <v>-1.0</v>
      </c>
      <c r="BQ1638" s="1">
        <v>-1.0</v>
      </c>
      <c r="BR1638" s="1">
        <v>-1.0</v>
      </c>
      <c r="BS1638" s="1">
        <v>-1.0</v>
      </c>
      <c r="BT1638" s="1">
        <v>-1.0</v>
      </c>
      <c r="BU1638" s="1">
        <v>1.0</v>
      </c>
      <c r="BV1638" s="1">
        <v>-1.0</v>
      </c>
      <c r="BW1638" s="1">
        <v>-1.0</v>
      </c>
      <c r="BX1638" s="1">
        <v>-1.0</v>
      </c>
      <c r="BY1638" s="1">
        <v>-1.0</v>
      </c>
      <c r="BZ1638" s="1">
        <v>-1.0</v>
      </c>
      <c r="CA1638" s="1">
        <v>-1.0</v>
      </c>
      <c r="CB1638" s="1">
        <v>-1.0</v>
      </c>
      <c r="CC1638" s="1">
        <v>-1.0</v>
      </c>
      <c r="CD1638" s="1">
        <v>55282.0</v>
      </c>
    </row>
    <row r="1639">
      <c r="A1639" s="1">
        <v>3.4391964E7</v>
      </c>
      <c r="B1639" s="1" t="s">
        <v>8895</v>
      </c>
      <c r="C1639" s="1" t="s">
        <v>8896</v>
      </c>
      <c r="D1639" s="1" t="s">
        <v>8897</v>
      </c>
      <c r="E1639" s="1" t="s">
        <v>85</v>
      </c>
      <c r="F1639" s="1" t="s">
        <v>8898</v>
      </c>
      <c r="G1639" s="1" t="s">
        <v>8899</v>
      </c>
      <c r="I1639" s="1">
        <v>2.57837216E8</v>
      </c>
      <c r="J1639" s="1">
        <v>43579.0</v>
      </c>
      <c r="K1639" s="1" t="s">
        <v>272</v>
      </c>
      <c r="L1639" s="1">
        <v>0.79</v>
      </c>
      <c r="M1639" s="1">
        <v>0.0</v>
      </c>
      <c r="N1639" s="1">
        <v>1.0</v>
      </c>
      <c r="O1639" s="1">
        <v>0.0</v>
      </c>
      <c r="P1639" s="1" t="s">
        <v>89</v>
      </c>
      <c r="Q1639" s="1" t="s">
        <v>90</v>
      </c>
      <c r="R1639" s="1">
        <v>40.80249</v>
      </c>
      <c r="S1639" s="1">
        <v>-73.96588</v>
      </c>
      <c r="T1639" s="1" t="s">
        <v>91</v>
      </c>
      <c r="U1639" s="1" t="s">
        <v>92</v>
      </c>
      <c r="V1639" s="1">
        <v>6.0</v>
      </c>
      <c r="W1639" s="1">
        <v>1.5</v>
      </c>
      <c r="X1639" s="1">
        <v>2.0</v>
      </c>
      <c r="Y1639" s="1">
        <v>3.0</v>
      </c>
      <c r="Z1639" s="1" t="s">
        <v>93</v>
      </c>
      <c r="AA1639" s="1" t="s">
        <v>8900</v>
      </c>
      <c r="AB1639" s="1">
        <v>335.0</v>
      </c>
      <c r="AC1639" s="1">
        <v>3.0</v>
      </c>
      <c r="AD1639" s="1">
        <v>25.0</v>
      </c>
      <c r="AE1639" s="1">
        <v>5.0</v>
      </c>
      <c r="AF1639" s="1" t="s">
        <v>137</v>
      </c>
      <c r="AG1639" s="1">
        <v>1.0</v>
      </c>
      <c r="AH1639" s="1">
        <v>2.0</v>
      </c>
      <c r="AI1639" s="1">
        <v>18.0</v>
      </c>
      <c r="AJ1639" s="1">
        <v>41.0</v>
      </c>
      <c r="AK1639" s="1">
        <v>221.0</v>
      </c>
      <c r="AL1639" s="1">
        <v>5.0</v>
      </c>
      <c r="AM1639" s="1">
        <v>5.0</v>
      </c>
      <c r="AN1639" s="1">
        <v>100.0</v>
      </c>
      <c r="AO1639" s="1">
        <v>10.0</v>
      </c>
      <c r="AP1639" s="1">
        <v>10.0</v>
      </c>
      <c r="AQ1639" s="1">
        <v>10.0</v>
      </c>
      <c r="AR1639" s="1">
        <v>10.0</v>
      </c>
      <c r="AS1639" s="1">
        <v>10.0</v>
      </c>
      <c r="AT1639" s="1">
        <v>10.0</v>
      </c>
      <c r="AU1639" s="1">
        <v>1.0</v>
      </c>
      <c r="AV1639" s="1" t="s">
        <v>105</v>
      </c>
      <c r="AW1639" s="1">
        <v>1.0</v>
      </c>
      <c r="AX1639" s="1">
        <v>1.0</v>
      </c>
      <c r="AY1639" s="1">
        <v>0.0</v>
      </c>
      <c r="AZ1639" s="1">
        <v>0.0</v>
      </c>
      <c r="BA1639" s="1">
        <v>3.19</v>
      </c>
      <c r="BB1639" s="1">
        <v>-1.0</v>
      </c>
      <c r="BC1639" s="1">
        <v>1.0</v>
      </c>
      <c r="BD1639" s="1">
        <v>-1.0</v>
      </c>
      <c r="BE1639" s="1">
        <v>-1.0</v>
      </c>
      <c r="BF1639" s="1">
        <v>-1.0</v>
      </c>
      <c r="BG1639" s="1">
        <v>-1.0</v>
      </c>
      <c r="BH1639" s="1">
        <v>-1.0</v>
      </c>
      <c r="BI1639" s="1">
        <v>-1.0</v>
      </c>
      <c r="BJ1639" s="1">
        <v>1.0</v>
      </c>
      <c r="BK1639" s="1">
        <v>-1.0</v>
      </c>
      <c r="BL1639" s="1">
        <v>-1.0</v>
      </c>
      <c r="BM1639" s="1">
        <v>1.0</v>
      </c>
      <c r="BN1639" s="1">
        <v>-1.0</v>
      </c>
      <c r="BO1639" s="1">
        <v>-1.0</v>
      </c>
      <c r="BP1639" s="1">
        <v>-1.0</v>
      </c>
      <c r="BQ1639" s="1">
        <v>-1.0</v>
      </c>
      <c r="BR1639" s="1">
        <v>-1.0</v>
      </c>
      <c r="BS1639" s="1">
        <v>-1.0</v>
      </c>
      <c r="BT1639" s="1">
        <v>-1.0</v>
      </c>
      <c r="BU1639" s="1">
        <v>1.0</v>
      </c>
      <c r="BV1639" s="1">
        <v>-1.0</v>
      </c>
      <c r="BW1639" s="1">
        <v>-1.0</v>
      </c>
      <c r="BX1639" s="1">
        <v>-1.0</v>
      </c>
      <c r="BY1639" s="1">
        <v>-1.0</v>
      </c>
      <c r="BZ1639" s="1">
        <v>-1.0</v>
      </c>
      <c r="CA1639" s="1">
        <v>-1.0</v>
      </c>
      <c r="CB1639" s="1">
        <v>-1.0</v>
      </c>
      <c r="CC1639" s="1">
        <v>-1.0</v>
      </c>
      <c r="CD1639" s="1">
        <v>55283.0</v>
      </c>
    </row>
    <row r="1640">
      <c r="A1640" s="1">
        <v>8504231.0</v>
      </c>
      <c r="B1640" s="1" t="s">
        <v>8901</v>
      </c>
      <c r="C1640" s="1" t="s">
        <v>8902</v>
      </c>
      <c r="D1640" s="1" t="s">
        <v>8903</v>
      </c>
      <c r="E1640" s="1" t="s">
        <v>85</v>
      </c>
      <c r="F1640" s="1" t="s">
        <v>8904</v>
      </c>
      <c r="G1640" s="1" t="s">
        <v>8905</v>
      </c>
      <c r="H1640" s="1" t="s">
        <v>8906</v>
      </c>
      <c r="I1640" s="1">
        <v>4.4779572E7</v>
      </c>
      <c r="J1640" s="1">
        <v>42268.0</v>
      </c>
      <c r="M1640" s="1">
        <v>0.0</v>
      </c>
      <c r="N1640" s="1">
        <v>1.0</v>
      </c>
      <c r="O1640" s="1">
        <v>0.0</v>
      </c>
      <c r="P1640" s="1" t="s">
        <v>89</v>
      </c>
      <c r="Q1640" s="1" t="s">
        <v>362</v>
      </c>
      <c r="R1640" s="1">
        <v>40.8009599999999</v>
      </c>
      <c r="S1640" s="1">
        <v>-73.9667099999999</v>
      </c>
      <c r="T1640" s="1" t="s">
        <v>91</v>
      </c>
      <c r="U1640" s="1" t="s">
        <v>113</v>
      </c>
      <c r="V1640" s="1">
        <v>2.0</v>
      </c>
      <c r="W1640" s="1">
        <v>1.0</v>
      </c>
      <c r="X1640" s="1">
        <v>1.0</v>
      </c>
      <c r="Y1640" s="1">
        <v>1.0</v>
      </c>
      <c r="Z1640" s="1" t="s">
        <v>93</v>
      </c>
      <c r="AA1640" s="1" t="s">
        <v>8907</v>
      </c>
      <c r="AB1640" s="1">
        <v>109.0</v>
      </c>
      <c r="AC1640" s="1">
        <v>2.0</v>
      </c>
      <c r="AD1640" s="1">
        <v>30.0</v>
      </c>
      <c r="AE1640" s="1">
        <v>1.0</v>
      </c>
      <c r="AF1640" s="1" t="s">
        <v>589</v>
      </c>
      <c r="AG1640" s="1">
        <v>1.0</v>
      </c>
      <c r="AH1640" s="1">
        <v>0.0</v>
      </c>
      <c r="AI1640" s="1">
        <v>0.0</v>
      </c>
      <c r="AJ1640" s="1">
        <v>0.0</v>
      </c>
      <c r="AK1640" s="1">
        <v>0.0</v>
      </c>
      <c r="AL1640" s="1">
        <v>7.0</v>
      </c>
      <c r="AM1640" s="1">
        <v>0.0</v>
      </c>
      <c r="AN1640" s="1">
        <v>89.0</v>
      </c>
      <c r="AO1640" s="1">
        <v>9.0</v>
      </c>
      <c r="AP1640" s="1">
        <v>9.0</v>
      </c>
      <c r="AQ1640" s="1">
        <v>9.0</v>
      </c>
      <c r="AR1640" s="1">
        <v>9.0</v>
      </c>
      <c r="AS1640" s="1">
        <v>8.0</v>
      </c>
      <c r="AT1640" s="1">
        <v>9.0</v>
      </c>
      <c r="AU1640" s="1">
        <v>0.0</v>
      </c>
      <c r="AV1640" s="1" t="s">
        <v>96</v>
      </c>
      <c r="AW1640" s="1">
        <v>1.0</v>
      </c>
      <c r="AX1640" s="1">
        <v>0.0</v>
      </c>
      <c r="AY1640" s="1">
        <v>1.0</v>
      </c>
      <c r="AZ1640" s="1">
        <v>0.0</v>
      </c>
      <c r="BA1640" s="1">
        <v>0.15</v>
      </c>
      <c r="BB1640" s="1">
        <v>-1.0</v>
      </c>
      <c r="BC1640" s="1">
        <v>1.0</v>
      </c>
      <c r="BD1640" s="1">
        <v>-1.0</v>
      </c>
      <c r="BE1640" s="1">
        <v>-1.0</v>
      </c>
      <c r="BF1640" s="1">
        <v>-1.0</v>
      </c>
      <c r="BG1640" s="1">
        <v>-1.0</v>
      </c>
      <c r="BH1640" s="1">
        <v>-1.0</v>
      </c>
      <c r="BI1640" s="1">
        <v>-1.0</v>
      </c>
      <c r="BJ1640" s="1">
        <v>1.0</v>
      </c>
      <c r="BK1640" s="1">
        <v>-1.0</v>
      </c>
      <c r="BL1640" s="1">
        <v>-1.0</v>
      </c>
      <c r="BM1640" s="1">
        <v>1.0</v>
      </c>
      <c r="BN1640" s="1">
        <v>-1.0</v>
      </c>
      <c r="BO1640" s="1">
        <v>-1.0</v>
      </c>
      <c r="BP1640" s="1">
        <v>-1.0</v>
      </c>
      <c r="BQ1640" s="1">
        <v>-1.0</v>
      </c>
      <c r="BR1640" s="1">
        <v>-1.0</v>
      </c>
      <c r="BS1640" s="1">
        <v>-1.0</v>
      </c>
      <c r="BT1640" s="1">
        <v>-1.0</v>
      </c>
      <c r="BU1640" s="1">
        <v>1.0</v>
      </c>
      <c r="BV1640" s="1">
        <v>-1.0</v>
      </c>
      <c r="BW1640" s="1">
        <v>-1.0</v>
      </c>
      <c r="BX1640" s="1">
        <v>-1.0</v>
      </c>
      <c r="BY1640" s="1">
        <v>-1.0</v>
      </c>
      <c r="BZ1640" s="1">
        <v>-1.0</v>
      </c>
      <c r="CA1640" s="1">
        <v>-1.0</v>
      </c>
      <c r="CB1640" s="1">
        <v>-1.0</v>
      </c>
      <c r="CC1640" s="1">
        <v>-1.0</v>
      </c>
      <c r="CD1640" s="1">
        <v>55309.0</v>
      </c>
    </row>
    <row r="1641">
      <c r="A1641" s="1">
        <v>1.0016503E7</v>
      </c>
      <c r="B1641" s="1" t="s">
        <v>8908</v>
      </c>
      <c r="C1641" s="1" t="s">
        <v>8909</v>
      </c>
      <c r="D1641" s="1" t="s">
        <v>8910</v>
      </c>
      <c r="E1641" s="1" t="s">
        <v>85</v>
      </c>
      <c r="G1641" s="1" t="s">
        <v>8911</v>
      </c>
      <c r="I1641" s="1">
        <v>5.0760546E7</v>
      </c>
      <c r="J1641" s="1">
        <v>42345.0</v>
      </c>
      <c r="K1641" s="1" t="s">
        <v>272</v>
      </c>
      <c r="L1641" s="1">
        <v>0.68</v>
      </c>
      <c r="M1641" s="1">
        <v>0.0</v>
      </c>
      <c r="N1641" s="1">
        <v>31.0</v>
      </c>
      <c r="O1641" s="1">
        <v>0.0</v>
      </c>
      <c r="P1641" s="1" t="s">
        <v>89</v>
      </c>
      <c r="Q1641" s="1" t="s">
        <v>273</v>
      </c>
      <c r="R1641" s="1">
        <v>40.74906</v>
      </c>
      <c r="S1641" s="1">
        <v>-73.98276</v>
      </c>
      <c r="T1641" s="1" t="s">
        <v>91</v>
      </c>
      <c r="U1641" s="1" t="s">
        <v>92</v>
      </c>
      <c r="V1641" s="1">
        <v>6.0</v>
      </c>
      <c r="W1641" s="1">
        <v>1.0</v>
      </c>
      <c r="X1641" s="1">
        <v>3.0</v>
      </c>
      <c r="Y1641" s="1">
        <v>3.0</v>
      </c>
      <c r="Z1641" s="1" t="s">
        <v>93</v>
      </c>
      <c r="AA1641" s="1" t="s">
        <v>8912</v>
      </c>
      <c r="AB1641" s="1">
        <v>165.0</v>
      </c>
      <c r="AC1641" s="1">
        <v>1.0</v>
      </c>
      <c r="AD1641" s="1">
        <v>0.0</v>
      </c>
      <c r="AE1641" s="1">
        <v>29.0</v>
      </c>
      <c r="AF1641" s="1" t="s">
        <v>407</v>
      </c>
      <c r="AG1641" s="1">
        <v>1.0</v>
      </c>
      <c r="AH1641" s="1">
        <v>0.0</v>
      </c>
      <c r="AI1641" s="1">
        <v>15.0</v>
      </c>
      <c r="AJ1641" s="1">
        <v>45.0</v>
      </c>
      <c r="AK1641" s="1">
        <v>134.0</v>
      </c>
      <c r="AL1641" s="1">
        <v>3.0</v>
      </c>
      <c r="AM1641" s="1">
        <v>0.0</v>
      </c>
      <c r="AN1641" s="1">
        <v>80.0</v>
      </c>
      <c r="AO1641" s="1">
        <v>9.0</v>
      </c>
      <c r="AP1641" s="1">
        <v>9.0</v>
      </c>
      <c r="AQ1641" s="1">
        <v>10.0</v>
      </c>
      <c r="AR1641" s="1">
        <v>9.0</v>
      </c>
      <c r="AS1641" s="1">
        <v>10.0</v>
      </c>
      <c r="AT1641" s="1">
        <v>7.0</v>
      </c>
      <c r="AU1641" s="1">
        <v>0.0</v>
      </c>
      <c r="AV1641" s="1" t="s">
        <v>96</v>
      </c>
      <c r="AW1641" s="1">
        <v>31.0</v>
      </c>
      <c r="AX1641" s="1">
        <v>31.0</v>
      </c>
      <c r="AY1641" s="1">
        <v>0.0</v>
      </c>
      <c r="AZ1641" s="1">
        <v>0.0</v>
      </c>
      <c r="BA1641" s="1">
        <v>0.09</v>
      </c>
      <c r="BB1641" s="1">
        <v>-1.0</v>
      </c>
      <c r="BC1641" s="1">
        <v>1.0</v>
      </c>
      <c r="BD1641" s="1">
        <v>-1.0</v>
      </c>
      <c r="BE1641" s="1">
        <v>-1.0</v>
      </c>
      <c r="BF1641" s="1">
        <v>-1.0</v>
      </c>
      <c r="BG1641" s="1">
        <v>-1.0</v>
      </c>
      <c r="BH1641" s="1">
        <v>-1.0</v>
      </c>
      <c r="BI1641" s="1">
        <v>-1.0</v>
      </c>
      <c r="BJ1641" s="1">
        <v>1.0</v>
      </c>
      <c r="BK1641" s="1">
        <v>-1.0</v>
      </c>
      <c r="BL1641" s="1">
        <v>-1.0</v>
      </c>
      <c r="BM1641" s="1">
        <v>-1.0</v>
      </c>
      <c r="BN1641" s="1">
        <v>-1.0</v>
      </c>
      <c r="BO1641" s="1">
        <v>-1.0</v>
      </c>
      <c r="BP1641" s="1">
        <v>1.0</v>
      </c>
      <c r="BQ1641" s="1">
        <v>1.0</v>
      </c>
      <c r="BR1641" s="1">
        <v>-1.0</v>
      </c>
      <c r="BS1641" s="1">
        <v>1.0</v>
      </c>
      <c r="BT1641" s="1">
        <v>-1.0</v>
      </c>
      <c r="BU1641" s="1">
        <v>1.0</v>
      </c>
      <c r="BV1641" s="1">
        <v>1.0</v>
      </c>
      <c r="BW1641" s="1">
        <v>-1.0</v>
      </c>
      <c r="BX1641" s="1">
        <v>-1.0</v>
      </c>
      <c r="BY1641" s="1">
        <v>-1.0</v>
      </c>
      <c r="BZ1641" s="1">
        <v>-1.0</v>
      </c>
      <c r="CA1641" s="1">
        <v>-1.0</v>
      </c>
      <c r="CB1641" s="1">
        <v>-1.0</v>
      </c>
      <c r="CC1641" s="1">
        <v>-1.0</v>
      </c>
      <c r="CD1641" s="1">
        <v>55333.0</v>
      </c>
    </row>
    <row r="1642">
      <c r="A1642" s="1">
        <v>3.0524542E7</v>
      </c>
      <c r="B1642" s="1" t="s">
        <v>8913</v>
      </c>
      <c r="C1642" s="1" t="s">
        <v>8914</v>
      </c>
      <c r="D1642" s="1" t="s">
        <v>8915</v>
      </c>
      <c r="E1642" s="1" t="s">
        <v>85</v>
      </c>
      <c r="F1642" s="1" t="s">
        <v>8916</v>
      </c>
      <c r="H1642" s="1" t="s">
        <v>8917</v>
      </c>
      <c r="I1642" s="1">
        <v>1.840341E7</v>
      </c>
      <c r="J1642" s="1">
        <v>41839.0</v>
      </c>
      <c r="M1642" s="1">
        <v>0.0</v>
      </c>
      <c r="N1642" s="1">
        <v>1.0</v>
      </c>
      <c r="O1642" s="1">
        <v>1.0</v>
      </c>
      <c r="P1642" s="1" t="s">
        <v>123</v>
      </c>
      <c r="Q1642" s="1" t="s">
        <v>157</v>
      </c>
      <c r="R1642" s="1">
        <v>40.67817</v>
      </c>
      <c r="S1642" s="1">
        <v>-73.94691</v>
      </c>
      <c r="T1642" s="1" t="s">
        <v>91</v>
      </c>
      <c r="U1642" s="1" t="s">
        <v>113</v>
      </c>
      <c r="V1642" s="1">
        <v>2.0</v>
      </c>
      <c r="W1642" s="1">
        <v>1.0</v>
      </c>
      <c r="X1642" s="1">
        <v>1.0</v>
      </c>
      <c r="Y1642" s="1">
        <v>2.0</v>
      </c>
      <c r="Z1642" s="1" t="s">
        <v>93</v>
      </c>
      <c r="AA1642" s="1" t="s">
        <v>8918</v>
      </c>
      <c r="AB1642" s="1">
        <v>150.0</v>
      </c>
      <c r="AC1642" s="1">
        <v>1.0</v>
      </c>
      <c r="AD1642" s="1">
        <v>0.0</v>
      </c>
      <c r="AE1642" s="1">
        <v>1.0</v>
      </c>
      <c r="AF1642" s="1" t="s">
        <v>443</v>
      </c>
      <c r="AG1642" s="1">
        <v>1.0</v>
      </c>
      <c r="AH1642" s="1">
        <v>0.0</v>
      </c>
      <c r="AI1642" s="1">
        <v>0.0</v>
      </c>
      <c r="AJ1642" s="1">
        <v>0.0</v>
      </c>
      <c r="AK1642" s="1">
        <v>0.0</v>
      </c>
      <c r="AL1642" s="1">
        <v>3.0</v>
      </c>
      <c r="AM1642" s="1">
        <v>3.0</v>
      </c>
      <c r="AN1642" s="1">
        <v>100.0</v>
      </c>
      <c r="AO1642" s="1">
        <v>10.0</v>
      </c>
      <c r="AP1642" s="1">
        <v>9.0</v>
      </c>
      <c r="AQ1642" s="1">
        <v>10.0</v>
      </c>
      <c r="AR1642" s="1">
        <v>10.0</v>
      </c>
      <c r="AS1642" s="1">
        <v>9.0</v>
      </c>
      <c r="AT1642" s="1">
        <v>9.0</v>
      </c>
      <c r="AU1642" s="1">
        <v>1.0</v>
      </c>
      <c r="AV1642" s="1" t="s">
        <v>105</v>
      </c>
      <c r="AW1642" s="1">
        <v>1.0</v>
      </c>
      <c r="AX1642" s="1">
        <v>0.0</v>
      </c>
      <c r="AY1642" s="1">
        <v>1.0</v>
      </c>
      <c r="AZ1642" s="1">
        <v>0.0</v>
      </c>
      <c r="BA1642" s="1">
        <v>0.43</v>
      </c>
      <c r="BB1642" s="1">
        <v>-1.0</v>
      </c>
      <c r="BC1642" s="1">
        <v>1.0</v>
      </c>
      <c r="BD1642" s="1">
        <v>-1.0</v>
      </c>
      <c r="BE1642" s="1">
        <v>-1.0</v>
      </c>
      <c r="BF1642" s="1">
        <v>-1.0</v>
      </c>
      <c r="BG1642" s="1">
        <v>-1.0</v>
      </c>
      <c r="BH1642" s="1">
        <v>-1.0</v>
      </c>
      <c r="BI1642" s="1">
        <v>-1.0</v>
      </c>
      <c r="BJ1642" s="1">
        <v>1.0</v>
      </c>
      <c r="BK1642" s="1">
        <v>-1.0</v>
      </c>
      <c r="BL1642" s="1">
        <v>-1.0</v>
      </c>
      <c r="BM1642" s="1">
        <v>-1.0</v>
      </c>
      <c r="BN1642" s="1">
        <v>-1.0</v>
      </c>
      <c r="BO1642" s="1">
        <v>-1.0</v>
      </c>
      <c r="BP1642" s="1">
        <v>-1.0</v>
      </c>
      <c r="BQ1642" s="1">
        <v>-1.0</v>
      </c>
      <c r="BR1642" s="1">
        <v>-1.0</v>
      </c>
      <c r="BS1642" s="1">
        <v>-1.0</v>
      </c>
      <c r="BT1642" s="1">
        <v>-1.0</v>
      </c>
      <c r="BU1642" s="1">
        <v>1.0</v>
      </c>
      <c r="BV1642" s="1">
        <v>-1.0</v>
      </c>
      <c r="BW1642" s="1">
        <v>-1.0</v>
      </c>
      <c r="BX1642" s="1">
        <v>-1.0</v>
      </c>
      <c r="BY1642" s="1">
        <v>-1.0</v>
      </c>
      <c r="BZ1642" s="1">
        <v>-1.0</v>
      </c>
      <c r="CA1642" s="1">
        <v>-1.0</v>
      </c>
      <c r="CB1642" s="1">
        <v>-1.0</v>
      </c>
      <c r="CC1642" s="1">
        <v>-1.0</v>
      </c>
      <c r="CD1642" s="1">
        <v>55378.0</v>
      </c>
    </row>
    <row r="1643">
      <c r="A1643" s="1">
        <v>3.6038012E7</v>
      </c>
      <c r="B1643" s="1" t="s">
        <v>8919</v>
      </c>
      <c r="C1643" s="1" t="s">
        <v>7024</v>
      </c>
      <c r="D1643" s="1" t="s">
        <v>7024</v>
      </c>
      <c r="E1643" s="1" t="s">
        <v>85</v>
      </c>
      <c r="I1643" s="1">
        <v>2.22287033E8</v>
      </c>
      <c r="J1643" s="1">
        <v>43396.0</v>
      </c>
      <c r="K1643" s="1" t="s">
        <v>134</v>
      </c>
      <c r="L1643" s="1">
        <v>0.79</v>
      </c>
      <c r="M1643" s="1">
        <v>0.0</v>
      </c>
      <c r="N1643" s="1">
        <v>5.0</v>
      </c>
      <c r="O1643" s="1">
        <v>0.0</v>
      </c>
      <c r="P1643" s="1" t="s">
        <v>123</v>
      </c>
      <c r="Q1643" s="1" t="s">
        <v>185</v>
      </c>
      <c r="R1643" s="1">
        <v>40.7122</v>
      </c>
      <c r="S1643" s="1">
        <v>-73.96667</v>
      </c>
      <c r="T1643" s="1" t="s">
        <v>91</v>
      </c>
      <c r="U1643" s="1" t="s">
        <v>113</v>
      </c>
      <c r="V1643" s="1">
        <v>2.0</v>
      </c>
      <c r="W1643" s="1">
        <v>1.0</v>
      </c>
      <c r="X1643" s="1">
        <v>1.0</v>
      </c>
      <c r="Y1643" s="1">
        <v>1.0</v>
      </c>
      <c r="Z1643" s="1" t="s">
        <v>93</v>
      </c>
      <c r="AA1643" s="1" t="s">
        <v>7025</v>
      </c>
      <c r="AB1643" s="1">
        <v>90.0</v>
      </c>
      <c r="AC1643" s="1">
        <v>1.0</v>
      </c>
      <c r="AD1643" s="1">
        <v>10.0</v>
      </c>
      <c r="AE1643" s="1">
        <v>2.0</v>
      </c>
      <c r="AF1643" s="1" t="s">
        <v>3892</v>
      </c>
      <c r="AG1643" s="1">
        <v>1.0</v>
      </c>
      <c r="AH1643" s="1">
        <v>24.0</v>
      </c>
      <c r="AI1643" s="1">
        <v>24.0</v>
      </c>
      <c r="AJ1643" s="1">
        <v>24.0</v>
      </c>
      <c r="AK1643" s="1">
        <v>211.0</v>
      </c>
      <c r="AL1643" s="1">
        <v>0.0</v>
      </c>
      <c r="AM1643" s="1">
        <v>0.0</v>
      </c>
      <c r="AU1643" s="1">
        <v>0.0</v>
      </c>
      <c r="AV1643" s="1" t="s">
        <v>96</v>
      </c>
      <c r="AW1643" s="1">
        <v>5.0</v>
      </c>
      <c r="AX1643" s="1">
        <v>1.0</v>
      </c>
      <c r="AY1643" s="1">
        <v>4.0</v>
      </c>
      <c r="AZ1643" s="1">
        <v>0.0</v>
      </c>
      <c r="BB1643" s="1">
        <v>-1.0</v>
      </c>
      <c r="BC1643" s="1">
        <v>1.0</v>
      </c>
      <c r="BD1643" s="1">
        <v>-1.0</v>
      </c>
      <c r="BE1643" s="1">
        <v>-1.0</v>
      </c>
      <c r="BF1643" s="1">
        <v>-1.0</v>
      </c>
      <c r="BG1643" s="1">
        <v>-1.0</v>
      </c>
      <c r="BH1643" s="1">
        <v>1.0</v>
      </c>
      <c r="BI1643" s="1">
        <v>-1.0</v>
      </c>
      <c r="BJ1643" s="1">
        <v>-1.0</v>
      </c>
      <c r="BK1643" s="1">
        <v>1.0</v>
      </c>
      <c r="BL1643" s="1">
        <v>1.0</v>
      </c>
      <c r="BM1643" s="1">
        <v>-1.0</v>
      </c>
      <c r="BN1643" s="1">
        <v>-1.0</v>
      </c>
      <c r="BO1643" s="1">
        <v>-1.0</v>
      </c>
      <c r="BP1643" s="1">
        <v>-1.0</v>
      </c>
      <c r="BQ1643" s="1">
        <v>1.0</v>
      </c>
      <c r="BR1643" s="1">
        <v>-1.0</v>
      </c>
      <c r="BS1643" s="1">
        <v>-1.0</v>
      </c>
      <c r="BT1643" s="1">
        <v>-1.0</v>
      </c>
      <c r="BU1643" s="1">
        <v>1.0</v>
      </c>
      <c r="BV1643" s="1">
        <v>-1.0</v>
      </c>
      <c r="BW1643" s="1">
        <v>-1.0</v>
      </c>
      <c r="BX1643" s="1">
        <v>-1.0</v>
      </c>
      <c r="BY1643" s="1">
        <v>-1.0</v>
      </c>
      <c r="BZ1643" s="1">
        <v>-1.0</v>
      </c>
      <c r="CA1643" s="1">
        <v>-1.0</v>
      </c>
      <c r="CB1643" s="1">
        <v>-1.0</v>
      </c>
      <c r="CC1643" s="1">
        <v>-1.0</v>
      </c>
      <c r="CD1643" s="1">
        <v>55484.0</v>
      </c>
    </row>
    <row r="1644">
      <c r="A1644" s="1">
        <v>1.802438E7</v>
      </c>
      <c r="B1644" s="1" t="s">
        <v>8920</v>
      </c>
      <c r="C1644" s="1" t="s">
        <v>8921</v>
      </c>
      <c r="D1644" s="1" t="s">
        <v>8921</v>
      </c>
      <c r="E1644" s="1" t="s">
        <v>85</v>
      </c>
      <c r="H1644" s="1" t="s">
        <v>8922</v>
      </c>
      <c r="I1644" s="1">
        <v>2.2284124E7</v>
      </c>
      <c r="J1644" s="1">
        <v>41920.0</v>
      </c>
      <c r="M1644" s="1">
        <v>0.0</v>
      </c>
      <c r="N1644" s="1">
        <v>1.0</v>
      </c>
      <c r="O1644" s="1">
        <v>1.0</v>
      </c>
      <c r="P1644" s="1" t="s">
        <v>123</v>
      </c>
      <c r="Q1644" s="1" t="s">
        <v>321</v>
      </c>
      <c r="R1644" s="1">
        <v>40.69025</v>
      </c>
      <c r="S1644" s="1">
        <v>-73.95891</v>
      </c>
      <c r="T1644" s="1" t="s">
        <v>91</v>
      </c>
      <c r="U1644" s="1" t="s">
        <v>113</v>
      </c>
      <c r="V1644" s="1">
        <v>1.0</v>
      </c>
      <c r="W1644" s="1">
        <v>1.0</v>
      </c>
      <c r="X1644" s="1">
        <v>1.0</v>
      </c>
      <c r="Y1644" s="1">
        <v>1.0</v>
      </c>
      <c r="Z1644" s="1" t="s">
        <v>93</v>
      </c>
      <c r="AA1644" s="1" t="s">
        <v>8923</v>
      </c>
      <c r="AB1644" s="1">
        <v>60.0</v>
      </c>
      <c r="AC1644" s="1">
        <v>1.0</v>
      </c>
      <c r="AD1644" s="1">
        <v>50.0</v>
      </c>
      <c r="AE1644" s="1">
        <v>4.0</v>
      </c>
      <c r="AF1644" s="1" t="s">
        <v>932</v>
      </c>
      <c r="AG1644" s="1">
        <v>1.0</v>
      </c>
      <c r="AH1644" s="1">
        <v>0.0</v>
      </c>
      <c r="AI1644" s="1">
        <v>0.0</v>
      </c>
      <c r="AJ1644" s="1">
        <v>0.0</v>
      </c>
      <c r="AK1644" s="1">
        <v>0.0</v>
      </c>
      <c r="AL1644" s="1">
        <v>2.0</v>
      </c>
      <c r="AM1644" s="1">
        <v>0.0</v>
      </c>
      <c r="AN1644" s="1">
        <v>90.0</v>
      </c>
      <c r="AO1644" s="1">
        <v>10.0</v>
      </c>
      <c r="AP1644" s="1">
        <v>10.0</v>
      </c>
      <c r="AQ1644" s="1">
        <v>10.0</v>
      </c>
      <c r="AR1644" s="1">
        <v>10.0</v>
      </c>
      <c r="AS1644" s="1">
        <v>10.0</v>
      </c>
      <c r="AT1644" s="1">
        <v>10.0</v>
      </c>
      <c r="AU1644" s="1">
        <v>1.0</v>
      </c>
      <c r="AV1644" s="1" t="s">
        <v>117</v>
      </c>
      <c r="AW1644" s="1">
        <v>1.0</v>
      </c>
      <c r="AX1644" s="1">
        <v>0.0</v>
      </c>
      <c r="AY1644" s="1">
        <v>1.0</v>
      </c>
      <c r="AZ1644" s="1">
        <v>0.0</v>
      </c>
      <c r="BA1644" s="1">
        <v>0.08</v>
      </c>
      <c r="BB1644" s="1">
        <v>-1.0</v>
      </c>
      <c r="BC1644" s="1">
        <v>1.0</v>
      </c>
      <c r="BD1644" s="1">
        <v>-1.0</v>
      </c>
      <c r="BE1644" s="1">
        <v>-1.0</v>
      </c>
      <c r="BF1644" s="1">
        <v>-1.0</v>
      </c>
      <c r="BG1644" s="1">
        <v>-1.0</v>
      </c>
      <c r="BH1644" s="1">
        <v>-1.0</v>
      </c>
      <c r="BI1644" s="1">
        <v>-1.0</v>
      </c>
      <c r="BJ1644" s="1">
        <v>-1.0</v>
      </c>
      <c r="BK1644" s="1">
        <v>-1.0</v>
      </c>
      <c r="BL1644" s="1">
        <v>-1.0</v>
      </c>
      <c r="BM1644" s="1">
        <v>-1.0</v>
      </c>
      <c r="BN1644" s="1">
        <v>-1.0</v>
      </c>
      <c r="BO1644" s="1">
        <v>-1.0</v>
      </c>
      <c r="BP1644" s="1">
        <v>-1.0</v>
      </c>
      <c r="BQ1644" s="1">
        <v>-1.0</v>
      </c>
      <c r="BR1644" s="1">
        <v>-1.0</v>
      </c>
      <c r="BS1644" s="1">
        <v>-1.0</v>
      </c>
      <c r="BT1644" s="1">
        <v>-1.0</v>
      </c>
      <c r="BU1644" s="1">
        <v>1.0</v>
      </c>
      <c r="BV1644" s="1">
        <v>-1.0</v>
      </c>
      <c r="BW1644" s="1">
        <v>-1.0</v>
      </c>
      <c r="BX1644" s="1">
        <v>-1.0</v>
      </c>
      <c r="BY1644" s="1">
        <v>-1.0</v>
      </c>
      <c r="BZ1644" s="1">
        <v>-1.0</v>
      </c>
      <c r="CA1644" s="1">
        <v>-1.0</v>
      </c>
      <c r="CB1644" s="1">
        <v>-1.0</v>
      </c>
      <c r="CC1644" s="1">
        <v>-1.0</v>
      </c>
      <c r="CD1644" s="1">
        <v>55512.0</v>
      </c>
    </row>
    <row r="1645">
      <c r="A1645" s="1">
        <v>3.2822073E7</v>
      </c>
      <c r="B1645" s="1" t="s">
        <v>8924</v>
      </c>
      <c r="C1645" s="1" t="s">
        <v>8925</v>
      </c>
      <c r="D1645" s="1" t="s">
        <v>8926</v>
      </c>
      <c r="E1645" s="1" t="s">
        <v>85</v>
      </c>
      <c r="F1645" s="1" t="s">
        <v>8927</v>
      </c>
      <c r="G1645" s="1" t="s">
        <v>8928</v>
      </c>
      <c r="I1645" s="1">
        <v>2.46422621E8</v>
      </c>
      <c r="J1645" s="1">
        <v>43526.0</v>
      </c>
      <c r="K1645" s="1" t="s">
        <v>272</v>
      </c>
      <c r="L1645" s="1">
        <v>1.0</v>
      </c>
      <c r="M1645" s="1">
        <v>0.0</v>
      </c>
      <c r="N1645" s="1">
        <v>1.0</v>
      </c>
      <c r="O1645" s="1">
        <v>0.0</v>
      </c>
      <c r="P1645" s="1" t="s">
        <v>89</v>
      </c>
      <c r="Q1645" s="1" t="s">
        <v>8929</v>
      </c>
      <c r="R1645" s="1">
        <v>40.70966</v>
      </c>
      <c r="S1645" s="1">
        <v>-74.01644</v>
      </c>
      <c r="T1645" s="1" t="s">
        <v>91</v>
      </c>
      <c r="U1645" s="1" t="s">
        <v>113</v>
      </c>
      <c r="V1645" s="1">
        <v>2.0</v>
      </c>
      <c r="W1645" s="1">
        <v>1.0</v>
      </c>
      <c r="X1645" s="1">
        <v>1.0</v>
      </c>
      <c r="Y1645" s="1">
        <v>1.0</v>
      </c>
      <c r="Z1645" s="1" t="s">
        <v>93</v>
      </c>
      <c r="AA1645" s="1" t="s">
        <v>8930</v>
      </c>
      <c r="AB1645" s="1">
        <v>69.0</v>
      </c>
      <c r="AC1645" s="1">
        <v>1.0</v>
      </c>
      <c r="AD1645" s="1">
        <v>0.0</v>
      </c>
      <c r="AE1645" s="1">
        <v>2.0</v>
      </c>
      <c r="AF1645" s="1" t="s">
        <v>104</v>
      </c>
      <c r="AG1645" s="1">
        <v>1.0</v>
      </c>
      <c r="AH1645" s="1">
        <v>2.0</v>
      </c>
      <c r="AI1645" s="1">
        <v>2.0</v>
      </c>
      <c r="AJ1645" s="1">
        <v>2.0</v>
      </c>
      <c r="AK1645" s="1">
        <v>2.0</v>
      </c>
      <c r="AL1645" s="1">
        <v>3.0</v>
      </c>
      <c r="AM1645" s="1">
        <v>3.0</v>
      </c>
      <c r="AN1645" s="1">
        <v>93.0</v>
      </c>
      <c r="AO1645" s="1">
        <v>10.0</v>
      </c>
      <c r="AP1645" s="1">
        <v>9.0</v>
      </c>
      <c r="AQ1645" s="1">
        <v>10.0</v>
      </c>
      <c r="AR1645" s="1">
        <v>10.0</v>
      </c>
      <c r="AS1645" s="1">
        <v>10.0</v>
      </c>
      <c r="AT1645" s="1">
        <v>10.0</v>
      </c>
      <c r="AU1645" s="1">
        <v>0.0</v>
      </c>
      <c r="AV1645" s="1" t="s">
        <v>117</v>
      </c>
      <c r="AW1645" s="1">
        <v>1.0</v>
      </c>
      <c r="AX1645" s="1">
        <v>0.0</v>
      </c>
      <c r="AY1645" s="1">
        <v>1.0</v>
      </c>
      <c r="AZ1645" s="1">
        <v>0.0</v>
      </c>
      <c r="BA1645" s="1">
        <v>0.93</v>
      </c>
      <c r="BB1645" s="1">
        <v>-1.0</v>
      </c>
      <c r="BC1645" s="1">
        <v>1.0</v>
      </c>
      <c r="BD1645" s="1">
        <v>-1.0</v>
      </c>
      <c r="BE1645" s="1">
        <v>-1.0</v>
      </c>
      <c r="BF1645" s="1">
        <v>-1.0</v>
      </c>
      <c r="BG1645" s="1">
        <v>-1.0</v>
      </c>
      <c r="BH1645" s="1">
        <v>-1.0</v>
      </c>
      <c r="BI1645" s="1">
        <v>-1.0</v>
      </c>
      <c r="BJ1645" s="1">
        <v>1.0</v>
      </c>
      <c r="BK1645" s="1">
        <v>-1.0</v>
      </c>
      <c r="BL1645" s="1">
        <v>-1.0</v>
      </c>
      <c r="BM1645" s="1">
        <v>1.0</v>
      </c>
      <c r="BN1645" s="1">
        <v>1.0</v>
      </c>
      <c r="BO1645" s="1">
        <v>-1.0</v>
      </c>
      <c r="BP1645" s="1">
        <v>-1.0</v>
      </c>
      <c r="BQ1645" s="1">
        <v>-1.0</v>
      </c>
      <c r="BR1645" s="1">
        <v>-1.0</v>
      </c>
      <c r="BS1645" s="1">
        <v>-1.0</v>
      </c>
      <c r="BT1645" s="1">
        <v>-1.0</v>
      </c>
      <c r="BU1645" s="1">
        <v>1.0</v>
      </c>
      <c r="BV1645" s="1">
        <v>-1.0</v>
      </c>
      <c r="BW1645" s="1">
        <v>-1.0</v>
      </c>
      <c r="BX1645" s="1">
        <v>-1.0</v>
      </c>
      <c r="BY1645" s="1">
        <v>-1.0</v>
      </c>
      <c r="BZ1645" s="1">
        <v>-1.0</v>
      </c>
      <c r="CA1645" s="1">
        <v>-1.0</v>
      </c>
      <c r="CB1645" s="1">
        <v>-1.0</v>
      </c>
      <c r="CC1645" s="1">
        <v>-1.0</v>
      </c>
      <c r="CD1645" s="1">
        <v>55546.0</v>
      </c>
    </row>
    <row r="1646">
      <c r="A1646" s="1">
        <v>1.7635051E7</v>
      </c>
      <c r="B1646" s="1" t="s">
        <v>8931</v>
      </c>
      <c r="C1646" s="1" t="s">
        <v>8932</v>
      </c>
      <c r="D1646" s="1" t="s">
        <v>8932</v>
      </c>
      <c r="E1646" s="1" t="s">
        <v>85</v>
      </c>
      <c r="F1646" s="1" t="s">
        <v>8933</v>
      </c>
      <c r="G1646" s="1" t="s">
        <v>8934</v>
      </c>
      <c r="I1646" s="1">
        <v>1.6261195E7</v>
      </c>
      <c r="J1646" s="1">
        <v>41791.0</v>
      </c>
      <c r="M1646" s="1">
        <v>0.0</v>
      </c>
      <c r="N1646" s="1">
        <v>2.0</v>
      </c>
      <c r="O1646" s="1">
        <v>0.0</v>
      </c>
      <c r="P1646" s="1" t="s">
        <v>89</v>
      </c>
      <c r="Q1646" s="1" t="s">
        <v>90</v>
      </c>
      <c r="R1646" s="1">
        <v>40.77699</v>
      </c>
      <c r="S1646" s="1">
        <v>-73.95193</v>
      </c>
      <c r="T1646" s="1" t="s">
        <v>91</v>
      </c>
      <c r="U1646" s="1" t="s">
        <v>113</v>
      </c>
      <c r="V1646" s="1">
        <v>2.0</v>
      </c>
      <c r="W1646" s="1">
        <v>1.0</v>
      </c>
      <c r="X1646" s="1">
        <v>1.0</v>
      </c>
      <c r="Y1646" s="1">
        <v>1.0</v>
      </c>
      <c r="Z1646" s="1" t="s">
        <v>93</v>
      </c>
      <c r="AA1646" s="1" t="s">
        <v>8935</v>
      </c>
      <c r="AB1646" s="1">
        <v>80.0</v>
      </c>
      <c r="AC1646" s="1">
        <v>1.0</v>
      </c>
      <c r="AD1646" s="1">
        <v>0.0</v>
      </c>
      <c r="AE1646" s="1">
        <v>9.0</v>
      </c>
      <c r="AF1646" s="1" t="s">
        <v>932</v>
      </c>
      <c r="AG1646" s="1">
        <v>1.0</v>
      </c>
      <c r="AH1646" s="1">
        <v>0.0</v>
      </c>
      <c r="AI1646" s="1">
        <v>0.0</v>
      </c>
      <c r="AJ1646" s="1">
        <v>0.0</v>
      </c>
      <c r="AK1646" s="1">
        <v>0.0</v>
      </c>
      <c r="AL1646" s="1">
        <v>3.0</v>
      </c>
      <c r="AM1646" s="1">
        <v>0.0</v>
      </c>
      <c r="AN1646" s="1">
        <v>100.0</v>
      </c>
      <c r="AO1646" s="1">
        <v>10.0</v>
      </c>
      <c r="AP1646" s="1">
        <v>9.0</v>
      </c>
      <c r="AQ1646" s="1">
        <v>10.0</v>
      </c>
      <c r="AR1646" s="1">
        <v>10.0</v>
      </c>
      <c r="AS1646" s="1">
        <v>10.0</v>
      </c>
      <c r="AT1646" s="1">
        <v>10.0</v>
      </c>
      <c r="AU1646" s="1">
        <v>0.0</v>
      </c>
      <c r="AV1646" s="1" t="s">
        <v>117</v>
      </c>
      <c r="AW1646" s="1">
        <v>1.0</v>
      </c>
      <c r="AX1646" s="1">
        <v>0.0</v>
      </c>
      <c r="AY1646" s="1">
        <v>1.0</v>
      </c>
      <c r="AZ1646" s="1">
        <v>0.0</v>
      </c>
      <c r="BA1646" s="1">
        <v>0.11</v>
      </c>
      <c r="BB1646" s="1">
        <v>-1.0</v>
      </c>
      <c r="BC1646" s="1">
        <v>-1.0</v>
      </c>
      <c r="BD1646" s="1">
        <v>-1.0</v>
      </c>
      <c r="BE1646" s="1">
        <v>-1.0</v>
      </c>
      <c r="BF1646" s="1">
        <v>-1.0</v>
      </c>
      <c r="BG1646" s="1">
        <v>-1.0</v>
      </c>
      <c r="BH1646" s="1">
        <v>1.0</v>
      </c>
      <c r="BI1646" s="1">
        <v>-1.0</v>
      </c>
      <c r="BJ1646" s="1">
        <v>1.0</v>
      </c>
      <c r="BK1646" s="1">
        <v>-1.0</v>
      </c>
      <c r="BL1646" s="1">
        <v>-1.0</v>
      </c>
      <c r="BM1646" s="1">
        <v>-1.0</v>
      </c>
      <c r="BN1646" s="1">
        <v>-1.0</v>
      </c>
      <c r="BO1646" s="1">
        <v>-1.0</v>
      </c>
      <c r="BP1646" s="1">
        <v>-1.0</v>
      </c>
      <c r="BQ1646" s="1">
        <v>-1.0</v>
      </c>
      <c r="BR1646" s="1">
        <v>-1.0</v>
      </c>
      <c r="BS1646" s="1">
        <v>-1.0</v>
      </c>
      <c r="BT1646" s="1">
        <v>-1.0</v>
      </c>
      <c r="BU1646" s="1">
        <v>1.0</v>
      </c>
      <c r="BV1646" s="1">
        <v>-1.0</v>
      </c>
      <c r="BW1646" s="1">
        <v>-1.0</v>
      </c>
      <c r="BX1646" s="1">
        <v>-1.0</v>
      </c>
      <c r="BY1646" s="1">
        <v>-1.0</v>
      </c>
      <c r="BZ1646" s="1">
        <v>-1.0</v>
      </c>
      <c r="CA1646" s="1">
        <v>-1.0</v>
      </c>
      <c r="CB1646" s="1">
        <v>-1.0</v>
      </c>
      <c r="CC1646" s="1">
        <v>-1.0</v>
      </c>
      <c r="CD1646" s="1">
        <v>55548.0</v>
      </c>
    </row>
    <row r="1647">
      <c r="A1647" s="1">
        <v>2.6332425E7</v>
      </c>
      <c r="B1647" s="1" t="s">
        <v>8936</v>
      </c>
      <c r="C1647" s="1" t="s">
        <v>8937</v>
      </c>
      <c r="D1647" s="1" t="s">
        <v>8938</v>
      </c>
      <c r="E1647" s="1" t="s">
        <v>85</v>
      </c>
      <c r="F1647" s="1" t="s">
        <v>8939</v>
      </c>
      <c r="G1647" s="1" t="s">
        <v>8940</v>
      </c>
      <c r="H1647" s="1" t="s">
        <v>8941</v>
      </c>
      <c r="I1647" s="1">
        <v>1.98033559E8</v>
      </c>
      <c r="J1647" s="1">
        <v>43276.0</v>
      </c>
      <c r="K1647" s="1" t="s">
        <v>88</v>
      </c>
      <c r="L1647" s="1">
        <v>0.9</v>
      </c>
      <c r="M1647" s="1">
        <v>0.0</v>
      </c>
      <c r="N1647" s="1">
        <v>1.0</v>
      </c>
      <c r="O1647" s="1">
        <v>0.0</v>
      </c>
      <c r="P1647" s="1" t="s">
        <v>123</v>
      </c>
      <c r="Q1647" s="1" t="s">
        <v>124</v>
      </c>
      <c r="R1647" s="1">
        <v>40.6902</v>
      </c>
      <c r="S1647" s="1">
        <v>-73.9669</v>
      </c>
      <c r="T1647" s="1" t="s">
        <v>150</v>
      </c>
      <c r="U1647" s="1" t="s">
        <v>113</v>
      </c>
      <c r="V1647" s="1">
        <v>5.0</v>
      </c>
      <c r="W1647" s="1">
        <v>1.0</v>
      </c>
      <c r="X1647" s="1">
        <v>3.0</v>
      </c>
      <c r="Y1647" s="1">
        <v>3.0</v>
      </c>
      <c r="Z1647" s="1" t="s">
        <v>93</v>
      </c>
      <c r="AA1647" s="1" t="s">
        <v>8942</v>
      </c>
      <c r="AB1647" s="1">
        <v>150.0</v>
      </c>
      <c r="AC1647" s="1">
        <v>1.0</v>
      </c>
      <c r="AD1647" s="1">
        <v>0.0</v>
      </c>
      <c r="AE1647" s="1">
        <v>2.0</v>
      </c>
      <c r="AF1647" s="1" t="s">
        <v>1554</v>
      </c>
      <c r="AG1647" s="1">
        <v>1.0</v>
      </c>
      <c r="AH1647" s="1">
        <v>25.0</v>
      </c>
      <c r="AI1647" s="1">
        <v>55.0</v>
      </c>
      <c r="AJ1647" s="1">
        <v>85.0</v>
      </c>
      <c r="AK1647" s="1">
        <v>174.0</v>
      </c>
      <c r="AL1647" s="1">
        <v>5.0</v>
      </c>
      <c r="AM1647" s="1">
        <v>5.0</v>
      </c>
      <c r="AN1647" s="1">
        <v>100.0</v>
      </c>
      <c r="AO1647" s="1">
        <v>10.0</v>
      </c>
      <c r="AP1647" s="1">
        <v>10.0</v>
      </c>
      <c r="AQ1647" s="1">
        <v>10.0</v>
      </c>
      <c r="AR1647" s="1">
        <v>10.0</v>
      </c>
      <c r="AS1647" s="1">
        <v>10.0</v>
      </c>
      <c r="AT1647" s="1">
        <v>10.0</v>
      </c>
      <c r="AU1647" s="1">
        <v>0.0</v>
      </c>
      <c r="AV1647" s="1" t="s">
        <v>96</v>
      </c>
      <c r="AW1647" s="1">
        <v>1.0</v>
      </c>
      <c r="AX1647" s="1">
        <v>0.0</v>
      </c>
      <c r="AY1647" s="1">
        <v>1.0</v>
      </c>
      <c r="AZ1647" s="1">
        <v>0.0</v>
      </c>
      <c r="BA1647" s="1">
        <v>1.4</v>
      </c>
      <c r="BB1647" s="1">
        <v>-1.0</v>
      </c>
      <c r="BC1647" s="1">
        <v>1.0</v>
      </c>
      <c r="BD1647" s="1">
        <v>-1.0</v>
      </c>
      <c r="BE1647" s="1">
        <v>-1.0</v>
      </c>
      <c r="BF1647" s="1">
        <v>-1.0</v>
      </c>
      <c r="BG1647" s="1">
        <v>-1.0</v>
      </c>
      <c r="BH1647" s="1">
        <v>1.0</v>
      </c>
      <c r="BI1647" s="1">
        <v>1.0</v>
      </c>
      <c r="BJ1647" s="1">
        <v>1.0</v>
      </c>
      <c r="BK1647" s="1">
        <v>1.0</v>
      </c>
      <c r="BL1647" s="1">
        <v>-1.0</v>
      </c>
      <c r="BM1647" s="1">
        <v>-1.0</v>
      </c>
      <c r="BN1647" s="1">
        <v>-1.0</v>
      </c>
      <c r="BO1647" s="1">
        <v>-1.0</v>
      </c>
      <c r="BP1647" s="1">
        <v>-1.0</v>
      </c>
      <c r="BQ1647" s="1">
        <v>1.0</v>
      </c>
      <c r="BR1647" s="1">
        <v>-1.0</v>
      </c>
      <c r="BS1647" s="1">
        <v>1.0</v>
      </c>
      <c r="BT1647" s="1">
        <v>-1.0</v>
      </c>
      <c r="BU1647" s="1">
        <v>1.0</v>
      </c>
      <c r="BV1647" s="1">
        <v>1.0</v>
      </c>
      <c r="BW1647" s="1">
        <v>-1.0</v>
      </c>
      <c r="BX1647" s="1">
        <v>-1.0</v>
      </c>
      <c r="BY1647" s="1">
        <v>1.0</v>
      </c>
      <c r="BZ1647" s="1">
        <v>-1.0</v>
      </c>
      <c r="CA1647" s="1">
        <v>-1.0</v>
      </c>
      <c r="CB1647" s="1">
        <v>1.0</v>
      </c>
      <c r="CC1647" s="1">
        <v>1.0</v>
      </c>
      <c r="CD1647" s="1">
        <v>55585.0</v>
      </c>
    </row>
    <row r="1648">
      <c r="A1648" s="1">
        <v>2.9219456E7</v>
      </c>
      <c r="B1648" s="1" t="s">
        <v>8943</v>
      </c>
      <c r="C1648" s="1" t="s">
        <v>8944</v>
      </c>
      <c r="D1648" s="1" t="s">
        <v>8944</v>
      </c>
      <c r="E1648" s="1" t="s">
        <v>85</v>
      </c>
      <c r="I1648" s="1">
        <v>2.20149091E8</v>
      </c>
      <c r="J1648" s="1">
        <v>43384.0</v>
      </c>
      <c r="K1648" s="1" t="s">
        <v>134</v>
      </c>
      <c r="L1648" s="1">
        <v>0.97</v>
      </c>
      <c r="M1648" s="1">
        <v>0.0</v>
      </c>
      <c r="N1648" s="1">
        <v>7.0</v>
      </c>
      <c r="O1648" s="1">
        <v>1.0</v>
      </c>
      <c r="P1648" s="1" t="s">
        <v>123</v>
      </c>
      <c r="Q1648" s="1" t="s">
        <v>157</v>
      </c>
      <c r="R1648" s="1">
        <v>40.69441</v>
      </c>
      <c r="S1648" s="1">
        <v>-73.94848</v>
      </c>
      <c r="T1648" s="1" t="s">
        <v>91</v>
      </c>
      <c r="U1648" s="1" t="s">
        <v>113</v>
      </c>
      <c r="V1648" s="1">
        <v>2.0</v>
      </c>
      <c r="W1648" s="1">
        <v>2.0</v>
      </c>
      <c r="X1648" s="1">
        <v>1.0</v>
      </c>
      <c r="Y1648" s="1">
        <v>2.0</v>
      </c>
      <c r="Z1648" s="1" t="s">
        <v>93</v>
      </c>
      <c r="AA1648" s="1" t="s">
        <v>8945</v>
      </c>
      <c r="AB1648" s="1">
        <v>65.0</v>
      </c>
      <c r="AC1648" s="1">
        <v>2.0</v>
      </c>
      <c r="AD1648" s="1">
        <v>10.0</v>
      </c>
      <c r="AE1648" s="1">
        <v>2.0</v>
      </c>
      <c r="AF1648" s="1" t="s">
        <v>797</v>
      </c>
      <c r="AG1648" s="1">
        <v>1.0</v>
      </c>
      <c r="AH1648" s="1">
        <v>30.0</v>
      </c>
      <c r="AI1648" s="1">
        <v>60.0</v>
      </c>
      <c r="AJ1648" s="1">
        <v>90.0</v>
      </c>
      <c r="AK1648" s="1">
        <v>365.0</v>
      </c>
      <c r="AL1648" s="1">
        <v>14.0</v>
      </c>
      <c r="AM1648" s="1">
        <v>14.0</v>
      </c>
      <c r="AN1648" s="1">
        <v>81.0</v>
      </c>
      <c r="AO1648" s="1">
        <v>9.0</v>
      </c>
      <c r="AP1648" s="1">
        <v>8.0</v>
      </c>
      <c r="AQ1648" s="1">
        <v>9.0</v>
      </c>
      <c r="AR1648" s="1">
        <v>9.0</v>
      </c>
      <c r="AS1648" s="1">
        <v>9.0</v>
      </c>
      <c r="AT1648" s="1">
        <v>8.0</v>
      </c>
      <c r="AU1648" s="1">
        <v>0.0</v>
      </c>
      <c r="AV1648" s="1" t="s">
        <v>96</v>
      </c>
      <c r="AW1648" s="1">
        <v>4.0</v>
      </c>
      <c r="AX1648" s="1">
        <v>0.0</v>
      </c>
      <c r="AY1648" s="1">
        <v>4.0</v>
      </c>
      <c r="AZ1648" s="1">
        <v>0.0</v>
      </c>
      <c r="BA1648" s="1">
        <v>1.85</v>
      </c>
      <c r="BB1648" s="1">
        <v>-1.0</v>
      </c>
      <c r="BC1648" s="1">
        <v>1.0</v>
      </c>
      <c r="BD1648" s="1">
        <v>-1.0</v>
      </c>
      <c r="BE1648" s="1">
        <v>-1.0</v>
      </c>
      <c r="BF1648" s="1">
        <v>-1.0</v>
      </c>
      <c r="BG1648" s="1">
        <v>-1.0</v>
      </c>
      <c r="BH1648" s="1">
        <v>-1.0</v>
      </c>
      <c r="BI1648" s="1">
        <v>-1.0</v>
      </c>
      <c r="BJ1648" s="1">
        <v>-1.0</v>
      </c>
      <c r="BK1648" s="1">
        <v>-1.0</v>
      </c>
      <c r="BL1648" s="1">
        <v>-1.0</v>
      </c>
      <c r="BM1648" s="1">
        <v>-1.0</v>
      </c>
      <c r="BN1648" s="1">
        <v>-1.0</v>
      </c>
      <c r="BO1648" s="1">
        <v>-1.0</v>
      </c>
      <c r="BP1648" s="1">
        <v>-1.0</v>
      </c>
      <c r="BQ1648" s="1">
        <v>-1.0</v>
      </c>
      <c r="BR1648" s="1">
        <v>-1.0</v>
      </c>
      <c r="BS1648" s="1">
        <v>-1.0</v>
      </c>
      <c r="BT1648" s="1">
        <v>-1.0</v>
      </c>
      <c r="BU1648" s="1">
        <v>1.0</v>
      </c>
      <c r="BV1648" s="1">
        <v>-1.0</v>
      </c>
      <c r="BW1648" s="1">
        <v>-1.0</v>
      </c>
      <c r="BX1648" s="1">
        <v>-1.0</v>
      </c>
      <c r="BY1648" s="1">
        <v>-1.0</v>
      </c>
      <c r="BZ1648" s="1">
        <v>-1.0</v>
      </c>
      <c r="CA1648" s="1">
        <v>-1.0</v>
      </c>
      <c r="CB1648" s="1">
        <v>-1.0</v>
      </c>
      <c r="CC1648" s="1">
        <v>-1.0</v>
      </c>
      <c r="CD1648" s="1">
        <v>55598.0</v>
      </c>
    </row>
    <row r="1649">
      <c r="A1649" s="1">
        <v>3.5350124E7</v>
      </c>
      <c r="B1649" s="1" t="s">
        <v>8946</v>
      </c>
      <c r="C1649" s="1" t="s">
        <v>8947</v>
      </c>
      <c r="D1649" s="1" t="s">
        <v>8947</v>
      </c>
      <c r="E1649" s="1" t="s">
        <v>85</v>
      </c>
      <c r="I1649" s="1">
        <v>5976443.0</v>
      </c>
      <c r="J1649" s="1">
        <v>41381.0</v>
      </c>
      <c r="K1649" s="1" t="s">
        <v>134</v>
      </c>
      <c r="L1649" s="1">
        <v>1.0</v>
      </c>
      <c r="M1649" s="1">
        <v>0.0</v>
      </c>
      <c r="N1649" s="1">
        <v>1.0</v>
      </c>
      <c r="O1649" s="1">
        <v>0.0</v>
      </c>
      <c r="P1649" s="1" t="s">
        <v>123</v>
      </c>
      <c r="Q1649" s="1" t="s">
        <v>124</v>
      </c>
      <c r="R1649" s="1">
        <v>40.71071</v>
      </c>
      <c r="S1649" s="1">
        <v>-73.96049</v>
      </c>
      <c r="T1649" s="1" t="s">
        <v>91</v>
      </c>
      <c r="U1649" s="1" t="s">
        <v>92</v>
      </c>
      <c r="V1649" s="1">
        <v>4.0</v>
      </c>
      <c r="W1649" s="1">
        <v>1.0</v>
      </c>
      <c r="X1649" s="1">
        <v>2.0</v>
      </c>
      <c r="Y1649" s="1">
        <v>2.0</v>
      </c>
      <c r="Z1649" s="1" t="s">
        <v>93</v>
      </c>
      <c r="AA1649" s="1" t="s">
        <v>8948</v>
      </c>
      <c r="AB1649" s="1">
        <v>150.0</v>
      </c>
      <c r="AC1649" s="1">
        <v>2.0</v>
      </c>
      <c r="AD1649" s="1">
        <v>20.0</v>
      </c>
      <c r="AE1649" s="1">
        <v>2.0</v>
      </c>
      <c r="AF1649" s="1" t="s">
        <v>928</v>
      </c>
      <c r="AG1649" s="1">
        <v>1.0</v>
      </c>
      <c r="AH1649" s="1">
        <v>12.0</v>
      </c>
      <c r="AI1649" s="1">
        <v>25.0</v>
      </c>
      <c r="AJ1649" s="1">
        <v>40.0</v>
      </c>
      <c r="AK1649" s="1">
        <v>137.0</v>
      </c>
      <c r="AL1649" s="1">
        <v>6.0</v>
      </c>
      <c r="AM1649" s="1">
        <v>6.0</v>
      </c>
      <c r="AN1649" s="1">
        <v>83.0</v>
      </c>
      <c r="AO1649" s="1">
        <v>9.0</v>
      </c>
      <c r="AP1649" s="1">
        <v>10.0</v>
      </c>
      <c r="AQ1649" s="1">
        <v>10.0</v>
      </c>
      <c r="AR1649" s="1">
        <v>10.0</v>
      </c>
      <c r="AS1649" s="1">
        <v>10.0</v>
      </c>
      <c r="AT1649" s="1">
        <v>9.0</v>
      </c>
      <c r="AU1649" s="1">
        <v>1.0</v>
      </c>
      <c r="AV1649" s="1" t="s">
        <v>117</v>
      </c>
      <c r="AW1649" s="1">
        <v>1.0</v>
      </c>
      <c r="AX1649" s="1">
        <v>1.0</v>
      </c>
      <c r="AY1649" s="1">
        <v>0.0</v>
      </c>
      <c r="AZ1649" s="1">
        <v>0.0</v>
      </c>
      <c r="BA1649" s="1">
        <v>6.0</v>
      </c>
      <c r="BB1649" s="1">
        <v>-1.0</v>
      </c>
      <c r="BC1649" s="1">
        <v>1.0</v>
      </c>
      <c r="BD1649" s="1">
        <v>-1.0</v>
      </c>
      <c r="BE1649" s="1">
        <v>-1.0</v>
      </c>
      <c r="BF1649" s="1">
        <v>-1.0</v>
      </c>
      <c r="BG1649" s="1">
        <v>-1.0</v>
      </c>
      <c r="BH1649" s="1">
        <v>-1.0</v>
      </c>
      <c r="BI1649" s="1">
        <v>-1.0</v>
      </c>
      <c r="BJ1649" s="1">
        <v>1.0</v>
      </c>
      <c r="BK1649" s="1">
        <v>-1.0</v>
      </c>
      <c r="BL1649" s="1">
        <v>-1.0</v>
      </c>
      <c r="BM1649" s="1">
        <v>-1.0</v>
      </c>
      <c r="BN1649" s="1">
        <v>-1.0</v>
      </c>
      <c r="BO1649" s="1">
        <v>-1.0</v>
      </c>
      <c r="BP1649" s="1">
        <v>-1.0</v>
      </c>
      <c r="BQ1649" s="1">
        <v>-1.0</v>
      </c>
      <c r="BR1649" s="1">
        <v>-1.0</v>
      </c>
      <c r="BS1649" s="1">
        <v>-1.0</v>
      </c>
      <c r="BT1649" s="1">
        <v>-1.0</v>
      </c>
      <c r="BU1649" s="1">
        <v>1.0</v>
      </c>
      <c r="BV1649" s="1">
        <v>-1.0</v>
      </c>
      <c r="BW1649" s="1">
        <v>-1.0</v>
      </c>
      <c r="BX1649" s="1">
        <v>1.0</v>
      </c>
      <c r="BY1649" s="1">
        <v>-1.0</v>
      </c>
      <c r="BZ1649" s="1">
        <v>-1.0</v>
      </c>
      <c r="CA1649" s="1">
        <v>-1.0</v>
      </c>
      <c r="CB1649" s="1">
        <v>-1.0</v>
      </c>
      <c r="CC1649" s="1">
        <v>-1.0</v>
      </c>
      <c r="CD1649" s="1">
        <v>55606.0</v>
      </c>
    </row>
    <row r="1650">
      <c r="A1650" s="1">
        <v>1.5519679E7</v>
      </c>
      <c r="B1650" s="1" t="s">
        <v>8949</v>
      </c>
      <c r="C1650" s="1" t="s">
        <v>8950</v>
      </c>
      <c r="D1650" s="1" t="s">
        <v>8951</v>
      </c>
      <c r="E1650" s="1" t="s">
        <v>85</v>
      </c>
      <c r="F1650" s="1" t="s">
        <v>8952</v>
      </c>
      <c r="G1650" s="1" t="s">
        <v>8953</v>
      </c>
      <c r="H1650" s="2" t="str">
        <f>- please remove shoes and leave in The Entry way - no illegal substances - no SMOKING</f>
        <v>#ERROR!</v>
      </c>
      <c r="I1650" s="1">
        <v>2276763.0</v>
      </c>
      <c r="J1650" s="1">
        <v>41031.0</v>
      </c>
      <c r="M1650" s="1">
        <v>0.0</v>
      </c>
      <c r="N1650" s="1">
        <v>1.0</v>
      </c>
      <c r="O1650" s="1">
        <v>0.0</v>
      </c>
      <c r="P1650" s="1" t="s">
        <v>89</v>
      </c>
      <c r="Q1650" s="1" t="s">
        <v>90</v>
      </c>
      <c r="R1650" s="1">
        <v>40.81678</v>
      </c>
      <c r="S1650" s="1">
        <v>-73.93836</v>
      </c>
      <c r="T1650" s="1" t="s">
        <v>91</v>
      </c>
      <c r="U1650" s="1" t="s">
        <v>113</v>
      </c>
      <c r="V1650" s="1">
        <v>2.0</v>
      </c>
      <c r="W1650" s="1">
        <v>1.0</v>
      </c>
      <c r="X1650" s="1">
        <v>1.0</v>
      </c>
      <c r="Y1650" s="1">
        <v>1.0</v>
      </c>
      <c r="Z1650" s="1" t="s">
        <v>93</v>
      </c>
      <c r="AA1650" s="1" t="s">
        <v>8954</v>
      </c>
      <c r="AB1650" s="1">
        <v>40.0</v>
      </c>
      <c r="AC1650" s="1">
        <v>2.0</v>
      </c>
      <c r="AD1650" s="1">
        <v>10.0</v>
      </c>
      <c r="AE1650" s="1">
        <v>5.0</v>
      </c>
      <c r="AF1650" s="1" t="s">
        <v>452</v>
      </c>
      <c r="AG1650" s="1">
        <v>1.0</v>
      </c>
      <c r="AH1650" s="1">
        <v>0.0</v>
      </c>
      <c r="AI1650" s="1">
        <v>0.0</v>
      </c>
      <c r="AJ1650" s="1">
        <v>0.0</v>
      </c>
      <c r="AK1650" s="1">
        <v>0.0</v>
      </c>
      <c r="AL1650" s="1">
        <v>3.0</v>
      </c>
      <c r="AM1650" s="1">
        <v>1.0</v>
      </c>
      <c r="AN1650" s="1">
        <v>93.0</v>
      </c>
      <c r="AO1650" s="1">
        <v>10.0</v>
      </c>
      <c r="AP1650" s="1">
        <v>9.0</v>
      </c>
      <c r="AQ1650" s="1">
        <v>10.0</v>
      </c>
      <c r="AR1650" s="1">
        <v>10.0</v>
      </c>
      <c r="AS1650" s="1">
        <v>7.0</v>
      </c>
      <c r="AT1650" s="1">
        <v>9.0</v>
      </c>
      <c r="AU1650" s="1">
        <v>0.0</v>
      </c>
      <c r="AV1650" s="1" t="s">
        <v>96</v>
      </c>
      <c r="AW1650" s="1">
        <v>1.0</v>
      </c>
      <c r="AX1650" s="1">
        <v>0.0</v>
      </c>
      <c r="AY1650" s="1">
        <v>1.0</v>
      </c>
      <c r="AZ1650" s="1">
        <v>0.0</v>
      </c>
      <c r="BA1650" s="1">
        <v>0.16</v>
      </c>
      <c r="BB1650" s="1">
        <v>-1.0</v>
      </c>
      <c r="BC1650" s="1">
        <v>-1.0</v>
      </c>
      <c r="BD1650" s="1">
        <v>-1.0</v>
      </c>
      <c r="BE1650" s="1">
        <v>-1.0</v>
      </c>
      <c r="BF1650" s="1">
        <v>-1.0</v>
      </c>
      <c r="BG1650" s="1">
        <v>-1.0</v>
      </c>
      <c r="BH1650" s="1">
        <v>-1.0</v>
      </c>
      <c r="BI1650" s="1">
        <v>-1.0</v>
      </c>
      <c r="BJ1650" s="1">
        <v>-1.0</v>
      </c>
      <c r="BK1650" s="1">
        <v>-1.0</v>
      </c>
      <c r="BL1650" s="1">
        <v>1.0</v>
      </c>
      <c r="BM1650" s="1">
        <v>-1.0</v>
      </c>
      <c r="BN1650" s="1">
        <v>1.0</v>
      </c>
      <c r="BO1650" s="1">
        <v>-1.0</v>
      </c>
      <c r="BP1650" s="1">
        <v>1.0</v>
      </c>
      <c r="BQ1650" s="1">
        <v>1.0</v>
      </c>
      <c r="BR1650" s="1">
        <v>-1.0</v>
      </c>
      <c r="BS1650" s="1">
        <v>-1.0</v>
      </c>
      <c r="BT1650" s="1">
        <v>-1.0</v>
      </c>
      <c r="BU1650" s="1">
        <v>1.0</v>
      </c>
      <c r="BV1650" s="1">
        <v>-1.0</v>
      </c>
      <c r="BW1650" s="1">
        <v>-1.0</v>
      </c>
      <c r="BX1650" s="1">
        <v>-1.0</v>
      </c>
      <c r="BY1650" s="1">
        <v>-1.0</v>
      </c>
      <c r="BZ1650" s="1">
        <v>-1.0</v>
      </c>
      <c r="CA1650" s="1">
        <v>-1.0</v>
      </c>
      <c r="CB1650" s="1">
        <v>1.0</v>
      </c>
      <c r="CC1650" s="1">
        <v>-1.0</v>
      </c>
      <c r="CD1650" s="1">
        <v>55633.0</v>
      </c>
    </row>
    <row r="1651">
      <c r="A1651" s="1">
        <v>2.2361657E7</v>
      </c>
      <c r="B1651" s="1" t="s">
        <v>8955</v>
      </c>
      <c r="C1651" s="1" t="s">
        <v>8956</v>
      </c>
      <c r="D1651" s="1" t="s">
        <v>8957</v>
      </c>
      <c r="E1651" s="1" t="s">
        <v>85</v>
      </c>
      <c r="F1651" s="1" t="s">
        <v>8958</v>
      </c>
      <c r="G1651" s="1" t="s">
        <v>8959</v>
      </c>
      <c r="I1651" s="1">
        <v>5778653.0</v>
      </c>
      <c r="J1651" s="1">
        <v>41369.0</v>
      </c>
      <c r="M1651" s="1">
        <v>0.0</v>
      </c>
      <c r="N1651" s="1">
        <v>1.0</v>
      </c>
      <c r="O1651" s="1">
        <v>1.0</v>
      </c>
      <c r="P1651" s="1" t="s">
        <v>123</v>
      </c>
      <c r="Q1651" s="1" t="s">
        <v>124</v>
      </c>
      <c r="R1651" s="1">
        <v>40.6967099999999</v>
      </c>
      <c r="S1651" s="1">
        <v>-73.94896</v>
      </c>
      <c r="T1651" s="1" t="s">
        <v>91</v>
      </c>
      <c r="U1651" s="1" t="s">
        <v>113</v>
      </c>
      <c r="V1651" s="1">
        <v>1.0</v>
      </c>
      <c r="W1651" s="1">
        <v>2.0</v>
      </c>
      <c r="X1651" s="1">
        <v>1.0</v>
      </c>
      <c r="Y1651" s="1">
        <v>1.0</v>
      </c>
      <c r="Z1651" s="1" t="s">
        <v>93</v>
      </c>
      <c r="AA1651" s="1" t="s">
        <v>8960</v>
      </c>
      <c r="AB1651" s="1">
        <v>45.0</v>
      </c>
      <c r="AC1651" s="1">
        <v>1.0</v>
      </c>
      <c r="AD1651" s="1">
        <v>35.0</v>
      </c>
      <c r="AE1651" s="1">
        <v>1.0</v>
      </c>
      <c r="AF1651" s="1" t="s">
        <v>95</v>
      </c>
      <c r="AG1651" s="1">
        <v>1.0</v>
      </c>
      <c r="AH1651" s="1">
        <v>0.0</v>
      </c>
      <c r="AI1651" s="1">
        <v>0.0</v>
      </c>
      <c r="AJ1651" s="1">
        <v>0.0</v>
      </c>
      <c r="AK1651" s="1">
        <v>0.0</v>
      </c>
      <c r="AL1651" s="1">
        <v>1.0</v>
      </c>
      <c r="AM1651" s="1">
        <v>0.0</v>
      </c>
      <c r="AN1651" s="1">
        <v>100.0</v>
      </c>
      <c r="AO1651" s="1">
        <v>10.0</v>
      </c>
      <c r="AP1651" s="1">
        <v>10.0</v>
      </c>
      <c r="AQ1651" s="1">
        <v>10.0</v>
      </c>
      <c r="AR1651" s="1">
        <v>10.0</v>
      </c>
      <c r="AS1651" s="1">
        <v>10.0</v>
      </c>
      <c r="AT1651" s="1">
        <v>10.0</v>
      </c>
      <c r="AU1651" s="1">
        <v>0.0</v>
      </c>
      <c r="AV1651" s="1" t="s">
        <v>96</v>
      </c>
      <c r="AW1651" s="1">
        <v>1.0</v>
      </c>
      <c r="AX1651" s="1">
        <v>0.0</v>
      </c>
      <c r="AY1651" s="1">
        <v>1.0</v>
      </c>
      <c r="AZ1651" s="1">
        <v>0.0</v>
      </c>
      <c r="BA1651" s="1">
        <v>0.05</v>
      </c>
      <c r="BB1651" s="1">
        <v>-1.0</v>
      </c>
      <c r="BC1651" s="1">
        <v>1.0</v>
      </c>
      <c r="BD1651" s="1">
        <v>-1.0</v>
      </c>
      <c r="BE1651" s="1">
        <v>-1.0</v>
      </c>
      <c r="BF1651" s="1">
        <v>-1.0</v>
      </c>
      <c r="BG1651" s="1">
        <v>-1.0</v>
      </c>
      <c r="BH1651" s="1">
        <v>-1.0</v>
      </c>
      <c r="BI1651" s="1">
        <v>-1.0</v>
      </c>
      <c r="BJ1651" s="1">
        <v>-1.0</v>
      </c>
      <c r="BK1651" s="1">
        <v>-1.0</v>
      </c>
      <c r="BL1651" s="1">
        <v>-1.0</v>
      </c>
      <c r="BM1651" s="1">
        <v>-1.0</v>
      </c>
      <c r="BN1651" s="1">
        <v>-1.0</v>
      </c>
      <c r="BO1651" s="1">
        <v>-1.0</v>
      </c>
      <c r="BP1651" s="1">
        <v>-1.0</v>
      </c>
      <c r="BQ1651" s="1">
        <v>-1.0</v>
      </c>
      <c r="BR1651" s="1">
        <v>-1.0</v>
      </c>
      <c r="BS1651" s="1">
        <v>1.0</v>
      </c>
      <c r="BT1651" s="1">
        <v>-1.0</v>
      </c>
      <c r="BU1651" s="1">
        <v>1.0</v>
      </c>
      <c r="BV1651" s="1">
        <v>-1.0</v>
      </c>
      <c r="BW1651" s="1">
        <v>-1.0</v>
      </c>
      <c r="BX1651" s="1">
        <v>-1.0</v>
      </c>
      <c r="BY1651" s="1">
        <v>-1.0</v>
      </c>
      <c r="BZ1651" s="1">
        <v>-1.0</v>
      </c>
      <c r="CA1651" s="1">
        <v>-1.0</v>
      </c>
      <c r="CB1651" s="1">
        <v>-1.0</v>
      </c>
      <c r="CC1651" s="1">
        <v>-1.0</v>
      </c>
      <c r="CD1651" s="1">
        <v>55673.0</v>
      </c>
    </row>
    <row r="1652">
      <c r="A1652" s="1">
        <v>2.1884602E7</v>
      </c>
      <c r="B1652" s="1" t="s">
        <v>8961</v>
      </c>
      <c r="C1652" s="1" t="s">
        <v>8962</v>
      </c>
      <c r="D1652" s="1" t="s">
        <v>8962</v>
      </c>
      <c r="E1652" s="1" t="s">
        <v>85</v>
      </c>
      <c r="H1652" s="1" t="s">
        <v>8963</v>
      </c>
      <c r="I1652" s="1">
        <v>1.58710682E8</v>
      </c>
      <c r="J1652" s="1">
        <v>43053.0</v>
      </c>
      <c r="K1652" s="1" t="s">
        <v>134</v>
      </c>
      <c r="L1652" s="1">
        <v>1.0</v>
      </c>
      <c r="M1652" s="1">
        <v>0.0</v>
      </c>
      <c r="N1652" s="1">
        <v>3.0</v>
      </c>
      <c r="O1652" s="1">
        <v>0.0</v>
      </c>
      <c r="P1652" s="1" t="s">
        <v>89</v>
      </c>
      <c r="Q1652" s="1" t="s">
        <v>90</v>
      </c>
      <c r="R1652" s="1">
        <v>40.75346</v>
      </c>
      <c r="S1652" s="1">
        <v>-73.9687199999999</v>
      </c>
      <c r="T1652" s="1" t="s">
        <v>91</v>
      </c>
      <c r="U1652" s="1" t="s">
        <v>113</v>
      </c>
      <c r="V1652" s="1">
        <v>2.0</v>
      </c>
      <c r="W1652" s="1">
        <v>1.0</v>
      </c>
      <c r="X1652" s="1">
        <v>1.0</v>
      </c>
      <c r="Y1652" s="1">
        <v>1.0</v>
      </c>
      <c r="Z1652" s="1" t="s">
        <v>93</v>
      </c>
      <c r="AA1652" s="1" t="s">
        <v>8964</v>
      </c>
      <c r="AB1652" s="1">
        <v>90.0</v>
      </c>
      <c r="AC1652" s="1">
        <v>1.0</v>
      </c>
      <c r="AD1652" s="1">
        <v>30.0</v>
      </c>
      <c r="AE1652" s="1">
        <v>1.0</v>
      </c>
      <c r="AF1652" s="1" t="s">
        <v>255</v>
      </c>
      <c r="AG1652" s="1">
        <v>1.0</v>
      </c>
      <c r="AH1652" s="1">
        <v>24.0</v>
      </c>
      <c r="AI1652" s="1">
        <v>44.0</v>
      </c>
      <c r="AJ1652" s="1">
        <v>47.0</v>
      </c>
      <c r="AK1652" s="1">
        <v>217.0</v>
      </c>
      <c r="AL1652" s="1">
        <v>2.0</v>
      </c>
      <c r="AM1652" s="1">
        <v>0.0</v>
      </c>
      <c r="AN1652" s="1">
        <v>100.0</v>
      </c>
      <c r="AO1652" s="1">
        <v>10.0</v>
      </c>
      <c r="AP1652" s="1">
        <v>10.0</v>
      </c>
      <c r="AQ1652" s="1">
        <v>10.0</v>
      </c>
      <c r="AR1652" s="1">
        <v>10.0</v>
      </c>
      <c r="AS1652" s="1">
        <v>10.0</v>
      </c>
      <c r="AT1652" s="1">
        <v>10.0</v>
      </c>
      <c r="AU1652" s="1">
        <v>0.0</v>
      </c>
      <c r="AV1652" s="1" t="s">
        <v>96</v>
      </c>
      <c r="AW1652" s="1">
        <v>3.0</v>
      </c>
      <c r="AX1652" s="1">
        <v>1.0</v>
      </c>
      <c r="AY1652" s="1">
        <v>2.0</v>
      </c>
      <c r="AZ1652" s="1">
        <v>0.0</v>
      </c>
      <c r="BA1652" s="1">
        <v>0.1</v>
      </c>
      <c r="BB1652" s="1">
        <v>-1.0</v>
      </c>
      <c r="BC1652" s="1">
        <v>-1.0</v>
      </c>
      <c r="BD1652" s="1">
        <v>-1.0</v>
      </c>
      <c r="BE1652" s="1">
        <v>-1.0</v>
      </c>
      <c r="BF1652" s="1">
        <v>-1.0</v>
      </c>
      <c r="BG1652" s="1">
        <v>-1.0</v>
      </c>
      <c r="BH1652" s="1">
        <v>-1.0</v>
      </c>
      <c r="BI1652" s="1">
        <v>-1.0</v>
      </c>
      <c r="BJ1652" s="1">
        <v>1.0</v>
      </c>
      <c r="BK1652" s="1">
        <v>-1.0</v>
      </c>
      <c r="BL1652" s="1">
        <v>-1.0</v>
      </c>
      <c r="BM1652" s="1">
        <v>-1.0</v>
      </c>
      <c r="BN1652" s="1">
        <v>-1.0</v>
      </c>
      <c r="BO1652" s="1">
        <v>-1.0</v>
      </c>
      <c r="BP1652" s="1">
        <v>-1.0</v>
      </c>
      <c r="BQ1652" s="1">
        <v>-1.0</v>
      </c>
      <c r="BR1652" s="1">
        <v>-1.0</v>
      </c>
      <c r="BS1652" s="1">
        <v>-1.0</v>
      </c>
      <c r="BT1652" s="1">
        <v>-1.0</v>
      </c>
      <c r="BU1652" s="1">
        <v>1.0</v>
      </c>
      <c r="BV1652" s="1">
        <v>-1.0</v>
      </c>
      <c r="BW1652" s="1">
        <v>-1.0</v>
      </c>
      <c r="BX1652" s="1">
        <v>-1.0</v>
      </c>
      <c r="BY1652" s="1">
        <v>-1.0</v>
      </c>
      <c r="BZ1652" s="1">
        <v>-1.0</v>
      </c>
      <c r="CA1652" s="1">
        <v>-1.0</v>
      </c>
      <c r="CB1652" s="1">
        <v>-1.0</v>
      </c>
      <c r="CC1652" s="1">
        <v>-1.0</v>
      </c>
      <c r="CD1652" s="1">
        <v>55746.0</v>
      </c>
    </row>
    <row r="1653">
      <c r="A1653" s="1">
        <v>1.4802396E7</v>
      </c>
      <c r="B1653" s="1" t="s">
        <v>8965</v>
      </c>
      <c r="C1653" s="1" t="s">
        <v>8966</v>
      </c>
      <c r="D1653" s="1" t="s">
        <v>8967</v>
      </c>
      <c r="E1653" s="1" t="s">
        <v>85</v>
      </c>
      <c r="F1653" s="1" t="s">
        <v>8968</v>
      </c>
      <c r="G1653" s="1" t="s">
        <v>8969</v>
      </c>
      <c r="H1653" s="2" t="str">
        <f>- rental agreement must be signed before booking. - please keep noise levels low out of Respect for our neighbors.</f>
        <v>#ERROR!</v>
      </c>
      <c r="I1653" s="1">
        <v>4.256961E7</v>
      </c>
      <c r="J1653" s="1">
        <v>42242.0</v>
      </c>
      <c r="M1653" s="1">
        <v>0.0</v>
      </c>
      <c r="N1653" s="1">
        <v>1.0</v>
      </c>
      <c r="O1653" s="1">
        <v>1.0</v>
      </c>
      <c r="P1653" s="1" t="s">
        <v>123</v>
      </c>
      <c r="Q1653" s="1" t="s">
        <v>450</v>
      </c>
      <c r="R1653" s="1">
        <v>40.67861</v>
      </c>
      <c r="S1653" s="1">
        <v>-73.98066</v>
      </c>
      <c r="T1653" s="1" t="s">
        <v>91</v>
      </c>
      <c r="U1653" s="1" t="s">
        <v>92</v>
      </c>
      <c r="V1653" s="1">
        <v>4.0</v>
      </c>
      <c r="W1653" s="1">
        <v>2.0</v>
      </c>
      <c r="X1653" s="1">
        <v>2.0</v>
      </c>
      <c r="Y1653" s="1">
        <v>3.0</v>
      </c>
      <c r="Z1653" s="1" t="s">
        <v>93</v>
      </c>
      <c r="AA1653" s="1" t="s">
        <v>8970</v>
      </c>
      <c r="AB1653" s="1">
        <v>227.0</v>
      </c>
      <c r="AC1653" s="1">
        <v>4.0</v>
      </c>
      <c r="AD1653" s="1">
        <v>0.0</v>
      </c>
      <c r="AE1653" s="1">
        <v>30.0</v>
      </c>
      <c r="AF1653" s="1" t="s">
        <v>302</v>
      </c>
      <c r="AG1653" s="1">
        <v>1.0</v>
      </c>
      <c r="AH1653" s="1">
        <v>0.0</v>
      </c>
      <c r="AI1653" s="1">
        <v>0.0</v>
      </c>
      <c r="AJ1653" s="1">
        <v>0.0</v>
      </c>
      <c r="AK1653" s="1">
        <v>250.0</v>
      </c>
      <c r="AL1653" s="1">
        <v>2.0</v>
      </c>
      <c r="AM1653" s="1">
        <v>0.0</v>
      </c>
      <c r="AN1653" s="1">
        <v>100.0</v>
      </c>
      <c r="AO1653" s="1">
        <v>10.0</v>
      </c>
      <c r="AP1653" s="1">
        <v>10.0</v>
      </c>
      <c r="AQ1653" s="1">
        <v>10.0</v>
      </c>
      <c r="AR1653" s="1">
        <v>10.0</v>
      </c>
      <c r="AS1653" s="1">
        <v>10.0</v>
      </c>
      <c r="AT1653" s="1">
        <v>10.0</v>
      </c>
      <c r="AU1653" s="1">
        <v>0.0</v>
      </c>
      <c r="AV1653" s="1" t="s">
        <v>96</v>
      </c>
      <c r="AW1653" s="1">
        <v>1.0</v>
      </c>
      <c r="AX1653" s="1">
        <v>1.0</v>
      </c>
      <c r="AY1653" s="1">
        <v>0.0</v>
      </c>
      <c r="AZ1653" s="1">
        <v>0.0</v>
      </c>
      <c r="BA1653" s="1">
        <v>0.06</v>
      </c>
      <c r="BB1653" s="1">
        <v>-1.0</v>
      </c>
      <c r="BC1653" s="1">
        <v>1.0</v>
      </c>
      <c r="BD1653" s="1">
        <v>-1.0</v>
      </c>
      <c r="BE1653" s="1">
        <v>-1.0</v>
      </c>
      <c r="BF1653" s="1">
        <v>-1.0</v>
      </c>
      <c r="BG1653" s="1">
        <v>-1.0</v>
      </c>
      <c r="BH1653" s="1">
        <v>-1.0</v>
      </c>
      <c r="BI1653" s="1">
        <v>1.0</v>
      </c>
      <c r="BJ1653" s="1">
        <v>1.0</v>
      </c>
      <c r="BK1653" s="1">
        <v>-1.0</v>
      </c>
      <c r="BL1653" s="1">
        <v>-1.0</v>
      </c>
      <c r="BM1653" s="1">
        <v>1.0</v>
      </c>
      <c r="BN1653" s="1">
        <v>1.0</v>
      </c>
      <c r="BO1653" s="1">
        <v>-1.0</v>
      </c>
      <c r="BP1653" s="1">
        <v>1.0</v>
      </c>
      <c r="BQ1653" s="1">
        <v>-1.0</v>
      </c>
      <c r="BR1653" s="1">
        <v>-1.0</v>
      </c>
      <c r="BS1653" s="1">
        <v>-1.0</v>
      </c>
      <c r="BT1653" s="1">
        <v>-1.0</v>
      </c>
      <c r="BU1653" s="1">
        <v>1.0</v>
      </c>
      <c r="BV1653" s="1">
        <v>-1.0</v>
      </c>
      <c r="BW1653" s="1">
        <v>-1.0</v>
      </c>
      <c r="BX1653" s="1">
        <v>-1.0</v>
      </c>
      <c r="BY1653" s="1">
        <v>-1.0</v>
      </c>
      <c r="BZ1653" s="1">
        <v>-1.0</v>
      </c>
      <c r="CA1653" s="1">
        <v>-1.0</v>
      </c>
      <c r="CB1653" s="1">
        <v>-1.0</v>
      </c>
      <c r="CC1653" s="1">
        <v>-1.0</v>
      </c>
      <c r="CD1653" s="1">
        <v>55755.0</v>
      </c>
    </row>
    <row r="1654">
      <c r="A1654" s="1">
        <v>1.388302E7</v>
      </c>
      <c r="B1654" s="1" t="s">
        <v>8971</v>
      </c>
      <c r="C1654" s="1" t="s">
        <v>8972</v>
      </c>
      <c r="D1654" s="1" t="s">
        <v>8972</v>
      </c>
      <c r="E1654" s="1" t="s">
        <v>85</v>
      </c>
      <c r="I1654" s="1">
        <v>2.0471727E7</v>
      </c>
      <c r="J1654" s="1">
        <v>41875.0</v>
      </c>
      <c r="M1654" s="1">
        <v>0.0</v>
      </c>
      <c r="N1654" s="1">
        <v>1.0</v>
      </c>
      <c r="O1654" s="1">
        <v>1.0</v>
      </c>
      <c r="P1654" s="1" t="s">
        <v>123</v>
      </c>
      <c r="Q1654" s="1" t="s">
        <v>185</v>
      </c>
      <c r="R1654" s="1">
        <v>40.71118</v>
      </c>
      <c r="S1654" s="1">
        <v>-73.96342</v>
      </c>
      <c r="T1654" s="1" t="s">
        <v>91</v>
      </c>
      <c r="U1654" s="1" t="s">
        <v>92</v>
      </c>
      <c r="V1654" s="1">
        <v>5.0</v>
      </c>
      <c r="W1654" s="1">
        <v>2.0</v>
      </c>
      <c r="X1654" s="1">
        <v>2.0</v>
      </c>
      <c r="Y1654" s="1">
        <v>3.0</v>
      </c>
      <c r="Z1654" s="1" t="s">
        <v>93</v>
      </c>
      <c r="AA1654" s="1" t="s">
        <v>8973</v>
      </c>
      <c r="AB1654" s="1">
        <v>370.0</v>
      </c>
      <c r="AC1654" s="1">
        <v>1.0</v>
      </c>
      <c r="AD1654" s="1">
        <v>0.0</v>
      </c>
      <c r="AE1654" s="1">
        <v>6.0</v>
      </c>
      <c r="AF1654" s="1" t="s">
        <v>452</v>
      </c>
      <c r="AG1654" s="1">
        <v>1.0</v>
      </c>
      <c r="AH1654" s="1">
        <v>0.0</v>
      </c>
      <c r="AI1654" s="1">
        <v>0.0</v>
      </c>
      <c r="AJ1654" s="1">
        <v>0.0</v>
      </c>
      <c r="AK1654" s="1">
        <v>0.0</v>
      </c>
      <c r="AL1654" s="1">
        <v>5.0</v>
      </c>
      <c r="AM1654" s="1">
        <v>1.0</v>
      </c>
      <c r="AN1654" s="1">
        <v>100.0</v>
      </c>
      <c r="AO1654" s="1">
        <v>10.0</v>
      </c>
      <c r="AP1654" s="1">
        <v>10.0</v>
      </c>
      <c r="AQ1654" s="1">
        <v>10.0</v>
      </c>
      <c r="AR1654" s="1">
        <v>10.0</v>
      </c>
      <c r="AS1654" s="1">
        <v>10.0</v>
      </c>
      <c r="AT1654" s="1">
        <v>10.0</v>
      </c>
      <c r="AU1654" s="1">
        <v>0.0</v>
      </c>
      <c r="AV1654" s="1" t="s">
        <v>117</v>
      </c>
      <c r="AW1654" s="1">
        <v>1.0</v>
      </c>
      <c r="AX1654" s="1">
        <v>1.0</v>
      </c>
      <c r="AY1654" s="1">
        <v>0.0</v>
      </c>
      <c r="AZ1654" s="1">
        <v>0.0</v>
      </c>
      <c r="BA1654" s="1">
        <v>0.14</v>
      </c>
      <c r="BB1654" s="1">
        <v>-1.0</v>
      </c>
      <c r="BC1654" s="1">
        <v>1.0</v>
      </c>
      <c r="BD1654" s="1">
        <v>-1.0</v>
      </c>
      <c r="BE1654" s="1">
        <v>-1.0</v>
      </c>
      <c r="BF1654" s="1">
        <v>-1.0</v>
      </c>
      <c r="BG1654" s="1">
        <v>-1.0</v>
      </c>
      <c r="BH1654" s="1">
        <v>-1.0</v>
      </c>
      <c r="BI1654" s="1">
        <v>-1.0</v>
      </c>
      <c r="BJ1654" s="1">
        <v>1.0</v>
      </c>
      <c r="BK1654" s="1">
        <v>-1.0</v>
      </c>
      <c r="BL1654" s="1">
        <v>-1.0</v>
      </c>
      <c r="BM1654" s="1">
        <v>1.0</v>
      </c>
      <c r="BN1654" s="1">
        <v>1.0</v>
      </c>
      <c r="BO1654" s="1">
        <v>1.0</v>
      </c>
      <c r="BP1654" s="1">
        <v>-1.0</v>
      </c>
      <c r="BQ1654" s="1">
        <v>-1.0</v>
      </c>
      <c r="BR1654" s="1">
        <v>-1.0</v>
      </c>
      <c r="BS1654" s="1">
        <v>-1.0</v>
      </c>
      <c r="BT1654" s="1">
        <v>-1.0</v>
      </c>
      <c r="BU1654" s="1">
        <v>1.0</v>
      </c>
      <c r="BV1654" s="1">
        <v>-1.0</v>
      </c>
      <c r="BW1654" s="1">
        <v>-1.0</v>
      </c>
      <c r="BX1654" s="1">
        <v>-1.0</v>
      </c>
      <c r="BY1654" s="1">
        <v>-1.0</v>
      </c>
      <c r="BZ1654" s="1">
        <v>-1.0</v>
      </c>
      <c r="CA1654" s="1">
        <v>-1.0</v>
      </c>
      <c r="CB1654" s="1">
        <v>-1.0</v>
      </c>
      <c r="CC1654" s="1">
        <v>-1.0</v>
      </c>
      <c r="CD1654" s="1">
        <v>55775.0</v>
      </c>
    </row>
    <row r="1655">
      <c r="A1655" s="1">
        <v>3511883.0</v>
      </c>
      <c r="B1655" s="1" t="s">
        <v>8974</v>
      </c>
      <c r="C1655" s="1" t="s">
        <v>8975</v>
      </c>
      <c r="D1655" s="1" t="s">
        <v>8976</v>
      </c>
      <c r="E1655" s="1" t="s">
        <v>85</v>
      </c>
      <c r="F1655" s="1" t="s">
        <v>8977</v>
      </c>
      <c r="G1655" s="1" t="s">
        <v>8978</v>
      </c>
      <c r="I1655" s="1">
        <v>1.7347754E7</v>
      </c>
      <c r="J1655" s="1">
        <v>41817.0</v>
      </c>
      <c r="M1655" s="1">
        <v>0.0</v>
      </c>
      <c r="N1655" s="1">
        <v>1.0</v>
      </c>
      <c r="O1655" s="1">
        <v>1.0</v>
      </c>
      <c r="P1655" s="1" t="s">
        <v>123</v>
      </c>
      <c r="Q1655" s="1" t="s">
        <v>185</v>
      </c>
      <c r="R1655" s="1">
        <v>40.71187</v>
      </c>
      <c r="S1655" s="1">
        <v>-73.93593</v>
      </c>
      <c r="T1655" s="1" t="s">
        <v>91</v>
      </c>
      <c r="U1655" s="1" t="s">
        <v>92</v>
      </c>
      <c r="V1655" s="1">
        <v>4.0</v>
      </c>
      <c r="W1655" s="1">
        <v>1.0</v>
      </c>
      <c r="X1655" s="1">
        <v>1.0</v>
      </c>
      <c r="Y1655" s="1">
        <v>1.0</v>
      </c>
      <c r="Z1655" s="1" t="s">
        <v>93</v>
      </c>
      <c r="AA1655" s="1" t="s">
        <v>8979</v>
      </c>
      <c r="AB1655" s="1">
        <v>119.0</v>
      </c>
      <c r="AC1655" s="1">
        <v>2.0</v>
      </c>
      <c r="AD1655" s="1">
        <v>10.0</v>
      </c>
      <c r="AE1655" s="1">
        <v>2.0</v>
      </c>
      <c r="AF1655" s="1" t="s">
        <v>692</v>
      </c>
      <c r="AG1655" s="1">
        <v>1.0</v>
      </c>
      <c r="AH1655" s="1">
        <v>0.0</v>
      </c>
      <c r="AI1655" s="1">
        <v>0.0</v>
      </c>
      <c r="AJ1655" s="1">
        <v>0.0</v>
      </c>
      <c r="AK1655" s="1">
        <v>0.0</v>
      </c>
      <c r="AL1655" s="1">
        <v>10.0</v>
      </c>
      <c r="AM1655" s="1">
        <v>0.0</v>
      </c>
      <c r="AN1655" s="1">
        <v>90.0</v>
      </c>
      <c r="AO1655" s="1">
        <v>9.0</v>
      </c>
      <c r="AP1655" s="1">
        <v>10.0</v>
      </c>
      <c r="AQ1655" s="1">
        <v>10.0</v>
      </c>
      <c r="AR1655" s="1">
        <v>10.0</v>
      </c>
      <c r="AS1655" s="1">
        <v>9.0</v>
      </c>
      <c r="AT1655" s="1">
        <v>9.0</v>
      </c>
      <c r="AU1655" s="1">
        <v>0.0</v>
      </c>
      <c r="AV1655" s="1" t="s">
        <v>96</v>
      </c>
      <c r="AW1655" s="1">
        <v>1.0</v>
      </c>
      <c r="AX1655" s="1">
        <v>1.0</v>
      </c>
      <c r="AY1655" s="1">
        <v>0.0</v>
      </c>
      <c r="AZ1655" s="1">
        <v>0.0</v>
      </c>
      <c r="BA1655" s="1">
        <v>0.18</v>
      </c>
      <c r="BB1655" s="1">
        <v>-1.0</v>
      </c>
      <c r="BC1655" s="1">
        <v>1.0</v>
      </c>
      <c r="BD1655" s="1">
        <v>-1.0</v>
      </c>
      <c r="BE1655" s="1">
        <v>1.0</v>
      </c>
      <c r="BF1655" s="1">
        <v>-1.0</v>
      </c>
      <c r="BG1655" s="1">
        <v>-1.0</v>
      </c>
      <c r="BH1655" s="1">
        <v>1.0</v>
      </c>
      <c r="BI1655" s="1">
        <v>-1.0</v>
      </c>
      <c r="BJ1655" s="1">
        <v>-1.0</v>
      </c>
      <c r="BK1655" s="1">
        <v>1.0</v>
      </c>
      <c r="BL1655" s="1">
        <v>1.0</v>
      </c>
      <c r="BM1655" s="1">
        <v>-1.0</v>
      </c>
      <c r="BN1655" s="1">
        <v>-1.0</v>
      </c>
      <c r="BO1655" s="1">
        <v>-1.0</v>
      </c>
      <c r="BP1655" s="1">
        <v>1.0</v>
      </c>
      <c r="BQ1655" s="1">
        <v>-1.0</v>
      </c>
      <c r="BR1655" s="1">
        <v>1.0</v>
      </c>
      <c r="BS1655" s="1">
        <v>1.0</v>
      </c>
      <c r="BT1655" s="1">
        <v>-1.0</v>
      </c>
      <c r="BU1655" s="1">
        <v>1.0</v>
      </c>
      <c r="BV1655" s="1">
        <v>-1.0</v>
      </c>
      <c r="BW1655" s="1">
        <v>1.0</v>
      </c>
      <c r="BX1655" s="1">
        <v>-1.0</v>
      </c>
      <c r="BY1655" s="1">
        <v>-1.0</v>
      </c>
      <c r="BZ1655" s="1">
        <v>-1.0</v>
      </c>
      <c r="CA1655" s="1">
        <v>-1.0</v>
      </c>
      <c r="CB1655" s="1">
        <v>1.0</v>
      </c>
      <c r="CC1655" s="1">
        <v>-1.0</v>
      </c>
      <c r="CD1655" s="1">
        <v>55778.0</v>
      </c>
    </row>
    <row r="1656">
      <c r="A1656" s="1">
        <v>3.2427478E7</v>
      </c>
      <c r="B1656" s="1" t="s">
        <v>8980</v>
      </c>
      <c r="C1656" s="1" t="s">
        <v>8981</v>
      </c>
      <c r="D1656" s="1" t="s">
        <v>8982</v>
      </c>
      <c r="E1656" s="1" t="s">
        <v>85</v>
      </c>
      <c r="H1656" s="1" t="s">
        <v>8983</v>
      </c>
      <c r="I1656" s="1">
        <v>2.43556325E8</v>
      </c>
      <c r="J1656" s="1">
        <v>43512.0</v>
      </c>
      <c r="K1656" s="1" t="s">
        <v>272</v>
      </c>
      <c r="L1656" s="1">
        <v>0.67</v>
      </c>
      <c r="M1656" s="1">
        <v>0.0</v>
      </c>
      <c r="N1656" s="1">
        <v>1.0</v>
      </c>
      <c r="O1656" s="1">
        <v>0.0</v>
      </c>
      <c r="P1656" s="1" t="s">
        <v>123</v>
      </c>
      <c r="Q1656" s="1" t="s">
        <v>124</v>
      </c>
      <c r="R1656" s="1">
        <v>40.61268</v>
      </c>
      <c r="S1656" s="1">
        <v>-73.98857</v>
      </c>
      <c r="T1656" s="1" t="s">
        <v>91</v>
      </c>
      <c r="U1656" s="1" t="s">
        <v>92</v>
      </c>
      <c r="V1656" s="1">
        <v>6.0</v>
      </c>
      <c r="W1656" s="1">
        <v>1.0</v>
      </c>
      <c r="X1656" s="1">
        <v>3.0</v>
      </c>
      <c r="Y1656" s="1">
        <v>4.0</v>
      </c>
      <c r="Z1656" s="1" t="s">
        <v>93</v>
      </c>
      <c r="AA1656" s="1" t="s">
        <v>8984</v>
      </c>
      <c r="AB1656" s="1">
        <v>100.0</v>
      </c>
      <c r="AC1656" s="1">
        <v>1.0</v>
      </c>
      <c r="AD1656" s="1">
        <v>0.0</v>
      </c>
      <c r="AE1656" s="1">
        <v>30.0</v>
      </c>
      <c r="AF1656" s="1" t="s">
        <v>202</v>
      </c>
      <c r="AG1656" s="1">
        <v>1.0</v>
      </c>
      <c r="AH1656" s="1">
        <v>1.0</v>
      </c>
      <c r="AI1656" s="1">
        <v>7.0</v>
      </c>
      <c r="AJ1656" s="1">
        <v>37.0</v>
      </c>
      <c r="AK1656" s="1">
        <v>312.0</v>
      </c>
      <c r="AL1656" s="1">
        <v>0.0</v>
      </c>
      <c r="AM1656" s="1">
        <v>0.0</v>
      </c>
      <c r="AU1656" s="1">
        <v>0.0</v>
      </c>
      <c r="AV1656" s="1" t="s">
        <v>105</v>
      </c>
      <c r="AW1656" s="1">
        <v>1.0</v>
      </c>
      <c r="AX1656" s="1">
        <v>1.0</v>
      </c>
      <c r="AY1656" s="1">
        <v>0.0</v>
      </c>
      <c r="AZ1656" s="1">
        <v>0.0</v>
      </c>
      <c r="BB1656" s="1">
        <v>-1.0</v>
      </c>
      <c r="BC1656" s="1">
        <v>1.0</v>
      </c>
      <c r="BD1656" s="1">
        <v>-1.0</v>
      </c>
      <c r="BE1656" s="1">
        <v>-1.0</v>
      </c>
      <c r="BF1656" s="1">
        <v>-1.0</v>
      </c>
      <c r="BG1656" s="1">
        <v>-1.0</v>
      </c>
      <c r="BH1656" s="1">
        <v>-1.0</v>
      </c>
      <c r="BI1656" s="1">
        <v>-1.0</v>
      </c>
      <c r="BJ1656" s="1">
        <v>1.0</v>
      </c>
      <c r="BK1656" s="1">
        <v>-1.0</v>
      </c>
      <c r="BL1656" s="1">
        <v>-1.0</v>
      </c>
      <c r="BM1656" s="1">
        <v>-1.0</v>
      </c>
      <c r="BN1656" s="1">
        <v>-1.0</v>
      </c>
      <c r="BO1656" s="1">
        <v>-1.0</v>
      </c>
      <c r="BP1656" s="1">
        <v>-1.0</v>
      </c>
      <c r="BQ1656" s="1">
        <v>-1.0</v>
      </c>
      <c r="BR1656" s="1">
        <v>-1.0</v>
      </c>
      <c r="BS1656" s="1">
        <v>-1.0</v>
      </c>
      <c r="BT1656" s="1">
        <v>-1.0</v>
      </c>
      <c r="BU1656" s="1">
        <v>1.0</v>
      </c>
      <c r="BV1656" s="1">
        <v>-1.0</v>
      </c>
      <c r="BW1656" s="1">
        <v>-1.0</v>
      </c>
      <c r="BX1656" s="1">
        <v>-1.0</v>
      </c>
      <c r="BY1656" s="1">
        <v>-1.0</v>
      </c>
      <c r="BZ1656" s="1">
        <v>-1.0</v>
      </c>
      <c r="CA1656" s="1">
        <v>-1.0</v>
      </c>
      <c r="CB1656" s="1">
        <v>-1.0</v>
      </c>
      <c r="CC1656" s="1">
        <v>-1.0</v>
      </c>
      <c r="CD1656" s="1">
        <v>55814.0</v>
      </c>
    </row>
    <row r="1657">
      <c r="A1657" s="1">
        <v>1.1910257E7</v>
      </c>
      <c r="B1657" s="1" t="s">
        <v>8985</v>
      </c>
      <c r="C1657" s="1" t="s">
        <v>8986</v>
      </c>
      <c r="D1657" s="1" t="s">
        <v>8986</v>
      </c>
      <c r="E1657" s="1" t="s">
        <v>85</v>
      </c>
      <c r="I1657" s="1">
        <v>5.0661711E7</v>
      </c>
      <c r="J1657" s="1">
        <v>42344.0</v>
      </c>
      <c r="M1657" s="1">
        <v>0.0</v>
      </c>
      <c r="N1657" s="1">
        <v>1.0</v>
      </c>
      <c r="O1657" s="1">
        <v>1.0</v>
      </c>
      <c r="P1657" s="1" t="s">
        <v>89</v>
      </c>
      <c r="Q1657" s="1" t="s">
        <v>90</v>
      </c>
      <c r="R1657" s="1">
        <v>40.8328799999998</v>
      </c>
      <c r="S1657" s="1">
        <v>-73.94306</v>
      </c>
      <c r="T1657" s="1" t="s">
        <v>91</v>
      </c>
      <c r="U1657" s="1" t="s">
        <v>113</v>
      </c>
      <c r="V1657" s="1">
        <v>2.0</v>
      </c>
      <c r="W1657" s="1">
        <v>1.0</v>
      </c>
      <c r="X1657" s="1">
        <v>1.0</v>
      </c>
      <c r="Y1657" s="1">
        <v>1.0</v>
      </c>
      <c r="Z1657" s="1" t="s">
        <v>93</v>
      </c>
      <c r="AA1657" s="1" t="s">
        <v>8987</v>
      </c>
      <c r="AB1657" s="1">
        <v>70.0</v>
      </c>
      <c r="AC1657" s="1">
        <v>1.0</v>
      </c>
      <c r="AD1657" s="1">
        <v>0.0</v>
      </c>
      <c r="AE1657" s="1">
        <v>1.0</v>
      </c>
      <c r="AF1657" s="1" t="s">
        <v>2358</v>
      </c>
      <c r="AG1657" s="1">
        <v>1.0</v>
      </c>
      <c r="AH1657" s="1">
        <v>0.0</v>
      </c>
      <c r="AI1657" s="1">
        <v>0.0</v>
      </c>
      <c r="AJ1657" s="1">
        <v>0.0</v>
      </c>
      <c r="AK1657" s="1">
        <v>0.0</v>
      </c>
      <c r="AL1657" s="1">
        <v>0.0</v>
      </c>
      <c r="AM1657" s="1">
        <v>0.0</v>
      </c>
      <c r="AU1657" s="1">
        <v>0.0</v>
      </c>
      <c r="AV1657" s="1" t="s">
        <v>105</v>
      </c>
      <c r="AW1657" s="1">
        <v>1.0</v>
      </c>
      <c r="AX1657" s="1">
        <v>0.0</v>
      </c>
      <c r="AY1657" s="1">
        <v>1.0</v>
      </c>
      <c r="AZ1657" s="1">
        <v>0.0</v>
      </c>
      <c r="BB1657" s="1">
        <v>1.0</v>
      </c>
      <c r="BC1657" s="1">
        <v>1.0</v>
      </c>
      <c r="BD1657" s="1">
        <v>-1.0</v>
      </c>
      <c r="BE1657" s="1">
        <v>-1.0</v>
      </c>
      <c r="BF1657" s="1">
        <v>-1.0</v>
      </c>
      <c r="BG1657" s="1">
        <v>-1.0</v>
      </c>
      <c r="BH1657" s="1">
        <v>-1.0</v>
      </c>
      <c r="BI1657" s="1">
        <v>-1.0</v>
      </c>
      <c r="BJ1657" s="1">
        <v>1.0</v>
      </c>
      <c r="BK1657" s="1">
        <v>-1.0</v>
      </c>
      <c r="BL1657" s="1">
        <v>-1.0</v>
      </c>
      <c r="BM1657" s="1">
        <v>-1.0</v>
      </c>
      <c r="BN1657" s="1">
        <v>1.0</v>
      </c>
      <c r="BO1657" s="1">
        <v>-1.0</v>
      </c>
      <c r="BP1657" s="1">
        <v>1.0</v>
      </c>
      <c r="BQ1657" s="1">
        <v>-1.0</v>
      </c>
      <c r="BR1657" s="1">
        <v>-1.0</v>
      </c>
      <c r="BS1657" s="1">
        <v>-1.0</v>
      </c>
      <c r="BT1657" s="1">
        <v>-1.0</v>
      </c>
      <c r="BU1657" s="1">
        <v>1.0</v>
      </c>
      <c r="BV1657" s="1">
        <v>-1.0</v>
      </c>
      <c r="BW1657" s="1">
        <v>-1.0</v>
      </c>
      <c r="BX1657" s="1">
        <v>-1.0</v>
      </c>
      <c r="BY1657" s="1">
        <v>-1.0</v>
      </c>
      <c r="BZ1657" s="1">
        <v>-1.0</v>
      </c>
      <c r="CA1657" s="1">
        <v>-1.0</v>
      </c>
      <c r="CB1657" s="1">
        <v>1.0</v>
      </c>
      <c r="CC1657" s="1">
        <v>-1.0</v>
      </c>
      <c r="CD1657" s="1">
        <v>55818.0</v>
      </c>
    </row>
    <row r="1658">
      <c r="A1658" s="1">
        <v>2.9938894E7</v>
      </c>
      <c r="B1658" s="1" t="s">
        <v>8988</v>
      </c>
      <c r="C1658" s="1" t="s">
        <v>8989</v>
      </c>
      <c r="D1658" s="1" t="s">
        <v>8990</v>
      </c>
      <c r="E1658" s="1" t="s">
        <v>85</v>
      </c>
      <c r="F1658" s="1" t="s">
        <v>8991</v>
      </c>
      <c r="I1658" s="1">
        <v>8.7568094E7</v>
      </c>
      <c r="J1658" s="1">
        <v>42584.0</v>
      </c>
      <c r="M1658" s="1">
        <v>0.0</v>
      </c>
      <c r="N1658" s="1">
        <v>1.0</v>
      </c>
      <c r="O1658" s="1">
        <v>0.0</v>
      </c>
      <c r="P1658" s="1" t="s">
        <v>123</v>
      </c>
      <c r="Q1658" s="1" t="s">
        <v>157</v>
      </c>
      <c r="R1658" s="1">
        <v>40.69342</v>
      </c>
      <c r="S1658" s="1">
        <v>-73.9324</v>
      </c>
      <c r="T1658" s="1" t="s">
        <v>91</v>
      </c>
      <c r="U1658" s="1" t="s">
        <v>113</v>
      </c>
      <c r="V1658" s="1">
        <v>2.0</v>
      </c>
      <c r="W1658" s="1">
        <v>1.0</v>
      </c>
      <c r="X1658" s="1">
        <v>1.0</v>
      </c>
      <c r="Y1658" s="1">
        <v>1.0</v>
      </c>
      <c r="Z1658" s="1" t="s">
        <v>93</v>
      </c>
      <c r="AA1658" s="1" t="s">
        <v>8992</v>
      </c>
      <c r="AB1658" s="1">
        <v>75.0</v>
      </c>
      <c r="AC1658" s="1">
        <v>1.0</v>
      </c>
      <c r="AD1658" s="1">
        <v>15.0</v>
      </c>
      <c r="AE1658" s="1">
        <v>7.0</v>
      </c>
      <c r="AF1658" s="1" t="s">
        <v>170</v>
      </c>
      <c r="AG1658" s="1">
        <v>1.0</v>
      </c>
      <c r="AH1658" s="1">
        <v>27.0</v>
      </c>
      <c r="AI1658" s="1">
        <v>57.0</v>
      </c>
      <c r="AJ1658" s="1">
        <v>87.0</v>
      </c>
      <c r="AK1658" s="1">
        <v>87.0</v>
      </c>
      <c r="AL1658" s="1">
        <v>0.0</v>
      </c>
      <c r="AM1658" s="1">
        <v>0.0</v>
      </c>
      <c r="AU1658" s="1">
        <v>0.0</v>
      </c>
      <c r="AV1658" s="1" t="s">
        <v>117</v>
      </c>
      <c r="AW1658" s="1">
        <v>1.0</v>
      </c>
      <c r="AX1658" s="1">
        <v>0.0</v>
      </c>
      <c r="AY1658" s="1">
        <v>1.0</v>
      </c>
      <c r="AZ1658" s="1">
        <v>0.0</v>
      </c>
      <c r="BB1658" s="1">
        <v>-1.0</v>
      </c>
      <c r="BC1658" s="1">
        <v>1.0</v>
      </c>
      <c r="BD1658" s="1">
        <v>-1.0</v>
      </c>
      <c r="BE1658" s="1">
        <v>-1.0</v>
      </c>
      <c r="BF1658" s="1">
        <v>-1.0</v>
      </c>
      <c r="BG1658" s="1">
        <v>-1.0</v>
      </c>
      <c r="BH1658" s="1">
        <v>1.0</v>
      </c>
      <c r="BI1658" s="1">
        <v>-1.0</v>
      </c>
      <c r="BJ1658" s="1">
        <v>1.0</v>
      </c>
      <c r="BK1658" s="1">
        <v>-1.0</v>
      </c>
      <c r="BL1658" s="1">
        <v>1.0</v>
      </c>
      <c r="BM1658" s="1">
        <v>-1.0</v>
      </c>
      <c r="BN1658" s="1">
        <v>-1.0</v>
      </c>
      <c r="BO1658" s="1">
        <v>-1.0</v>
      </c>
      <c r="BP1658" s="1">
        <v>-1.0</v>
      </c>
      <c r="BQ1658" s="1">
        <v>-1.0</v>
      </c>
      <c r="BR1658" s="1">
        <v>-1.0</v>
      </c>
      <c r="BS1658" s="1">
        <v>-1.0</v>
      </c>
      <c r="BT1658" s="1">
        <v>-1.0</v>
      </c>
      <c r="BU1658" s="1">
        <v>1.0</v>
      </c>
      <c r="BV1658" s="1">
        <v>-1.0</v>
      </c>
      <c r="BW1658" s="1">
        <v>-1.0</v>
      </c>
      <c r="BX1658" s="1">
        <v>-1.0</v>
      </c>
      <c r="BY1658" s="1">
        <v>-1.0</v>
      </c>
      <c r="BZ1658" s="1">
        <v>-1.0</v>
      </c>
      <c r="CA1658" s="1">
        <v>-1.0</v>
      </c>
      <c r="CB1658" s="1">
        <v>-1.0</v>
      </c>
      <c r="CC1658" s="1">
        <v>-1.0</v>
      </c>
      <c r="CD1658" s="1">
        <v>55823.0</v>
      </c>
    </row>
    <row r="1659">
      <c r="A1659" s="1">
        <v>3.5162306E7</v>
      </c>
      <c r="B1659" s="1" t="s">
        <v>8993</v>
      </c>
      <c r="C1659" s="1" t="s">
        <v>8994</v>
      </c>
      <c r="D1659" s="1" t="s">
        <v>8995</v>
      </c>
      <c r="E1659" s="1" t="s">
        <v>85</v>
      </c>
      <c r="F1659" s="1" t="s">
        <v>8996</v>
      </c>
      <c r="G1659" s="1" t="s">
        <v>8997</v>
      </c>
      <c r="I1659" s="1">
        <v>3.005489E7</v>
      </c>
      <c r="J1659" s="1">
        <v>42089.0</v>
      </c>
      <c r="K1659" s="1" t="s">
        <v>272</v>
      </c>
      <c r="L1659" s="1">
        <v>0.5</v>
      </c>
      <c r="M1659" s="1">
        <v>0.0</v>
      </c>
      <c r="N1659" s="1">
        <v>2.0</v>
      </c>
      <c r="O1659" s="1">
        <v>1.0</v>
      </c>
      <c r="P1659" s="1" t="s">
        <v>123</v>
      </c>
      <c r="Q1659" s="1" t="s">
        <v>124</v>
      </c>
      <c r="R1659" s="1">
        <v>40.70706</v>
      </c>
      <c r="S1659" s="1">
        <v>-73.95048</v>
      </c>
      <c r="T1659" s="1" t="s">
        <v>91</v>
      </c>
      <c r="U1659" s="1" t="s">
        <v>113</v>
      </c>
      <c r="V1659" s="1">
        <v>2.0</v>
      </c>
      <c r="W1659" s="1">
        <v>1.0</v>
      </c>
      <c r="X1659" s="1">
        <v>1.0</v>
      </c>
      <c r="Y1659" s="1">
        <v>1.0</v>
      </c>
      <c r="Z1659" s="1" t="s">
        <v>93</v>
      </c>
      <c r="AA1659" s="1" t="s">
        <v>8998</v>
      </c>
      <c r="AB1659" s="1">
        <v>60.0</v>
      </c>
      <c r="AC1659" s="1">
        <v>2.0</v>
      </c>
      <c r="AD1659" s="1">
        <v>20.0</v>
      </c>
      <c r="AE1659" s="1">
        <v>3.0</v>
      </c>
      <c r="AF1659" s="1" t="s">
        <v>291</v>
      </c>
      <c r="AG1659" s="1">
        <v>1.0</v>
      </c>
      <c r="AH1659" s="1">
        <v>0.0</v>
      </c>
      <c r="AI1659" s="1">
        <v>0.0</v>
      </c>
      <c r="AJ1659" s="1">
        <v>0.0</v>
      </c>
      <c r="AK1659" s="1">
        <v>0.0</v>
      </c>
      <c r="AL1659" s="1">
        <v>2.0</v>
      </c>
      <c r="AM1659" s="1">
        <v>2.0</v>
      </c>
      <c r="AN1659" s="1">
        <v>100.0</v>
      </c>
      <c r="AO1659" s="1">
        <v>10.0</v>
      </c>
      <c r="AP1659" s="1">
        <v>10.0</v>
      </c>
      <c r="AQ1659" s="1">
        <v>10.0</v>
      </c>
      <c r="AR1659" s="1">
        <v>10.0</v>
      </c>
      <c r="AS1659" s="1">
        <v>10.0</v>
      </c>
      <c r="AT1659" s="1">
        <v>10.0</v>
      </c>
      <c r="AU1659" s="1">
        <v>0.0</v>
      </c>
      <c r="AV1659" s="1" t="s">
        <v>117</v>
      </c>
      <c r="AW1659" s="1">
        <v>2.0</v>
      </c>
      <c r="AX1659" s="1">
        <v>0.0</v>
      </c>
      <c r="AY1659" s="1">
        <v>2.0</v>
      </c>
      <c r="AZ1659" s="1">
        <v>0.0</v>
      </c>
      <c r="BA1659" s="1">
        <v>2.0</v>
      </c>
      <c r="BB1659" s="1">
        <v>-1.0</v>
      </c>
      <c r="BC1659" s="1">
        <v>1.0</v>
      </c>
      <c r="BD1659" s="1">
        <v>-1.0</v>
      </c>
      <c r="BE1659" s="1">
        <v>-1.0</v>
      </c>
      <c r="BF1659" s="1">
        <v>1.0</v>
      </c>
      <c r="BG1659" s="1">
        <v>-1.0</v>
      </c>
      <c r="BH1659" s="1">
        <v>-1.0</v>
      </c>
      <c r="BI1659" s="1">
        <v>-1.0</v>
      </c>
      <c r="BJ1659" s="1">
        <v>1.0</v>
      </c>
      <c r="BK1659" s="1">
        <v>-1.0</v>
      </c>
      <c r="BL1659" s="1">
        <v>1.0</v>
      </c>
      <c r="BM1659" s="1">
        <v>1.0</v>
      </c>
      <c r="BN1659" s="1">
        <v>1.0</v>
      </c>
      <c r="BO1659" s="1">
        <v>1.0</v>
      </c>
      <c r="BP1659" s="1">
        <v>1.0</v>
      </c>
      <c r="BQ1659" s="1">
        <v>-1.0</v>
      </c>
      <c r="BR1659" s="1">
        <v>-1.0</v>
      </c>
      <c r="BS1659" s="1">
        <v>-1.0</v>
      </c>
      <c r="BT1659" s="1">
        <v>-1.0</v>
      </c>
      <c r="BU1659" s="1">
        <v>1.0</v>
      </c>
      <c r="BV1659" s="1">
        <v>-1.0</v>
      </c>
      <c r="BW1659" s="1">
        <v>-1.0</v>
      </c>
      <c r="BX1659" s="1">
        <v>-1.0</v>
      </c>
      <c r="BY1659" s="1">
        <v>-1.0</v>
      </c>
      <c r="BZ1659" s="1">
        <v>-1.0</v>
      </c>
      <c r="CA1659" s="1">
        <v>-1.0</v>
      </c>
      <c r="CB1659" s="1">
        <v>-1.0</v>
      </c>
      <c r="CC1659" s="1">
        <v>-1.0</v>
      </c>
      <c r="CD1659" s="1">
        <v>55836.0</v>
      </c>
    </row>
    <row r="1660">
      <c r="A1660" s="1">
        <v>2.9124172E7</v>
      </c>
      <c r="B1660" s="1" t="s">
        <v>8999</v>
      </c>
      <c r="C1660" s="1" t="s">
        <v>9000</v>
      </c>
      <c r="D1660" s="1" t="s">
        <v>9000</v>
      </c>
      <c r="E1660" s="1" t="s">
        <v>85</v>
      </c>
      <c r="I1660" s="1">
        <v>2.19465297E8</v>
      </c>
      <c r="J1660" s="1">
        <v>43381.0</v>
      </c>
      <c r="K1660" s="1" t="s">
        <v>134</v>
      </c>
      <c r="L1660" s="1">
        <v>1.0</v>
      </c>
      <c r="M1660" s="1">
        <v>0.0</v>
      </c>
      <c r="N1660" s="1">
        <v>1.0</v>
      </c>
      <c r="O1660" s="1">
        <v>0.0</v>
      </c>
      <c r="P1660" s="1" t="s">
        <v>111</v>
      </c>
      <c r="Q1660" s="1" t="s">
        <v>263</v>
      </c>
      <c r="R1660" s="1">
        <v>40.7549099999999</v>
      </c>
      <c r="S1660" s="1">
        <v>-73.88313</v>
      </c>
      <c r="T1660" s="1" t="s">
        <v>91</v>
      </c>
      <c r="U1660" s="1" t="s">
        <v>113</v>
      </c>
      <c r="V1660" s="1">
        <v>2.0</v>
      </c>
      <c r="W1660" s="1">
        <v>1.0</v>
      </c>
      <c r="X1660" s="1">
        <v>1.0</v>
      </c>
      <c r="Y1660" s="1">
        <v>1.0</v>
      </c>
      <c r="Z1660" s="1" t="s">
        <v>93</v>
      </c>
      <c r="AA1660" s="1" t="s">
        <v>9001</v>
      </c>
      <c r="AB1660" s="1">
        <v>49.0</v>
      </c>
      <c r="AC1660" s="1">
        <v>1.0</v>
      </c>
      <c r="AD1660" s="1">
        <v>19.0</v>
      </c>
      <c r="AE1660" s="1">
        <v>2.0</v>
      </c>
      <c r="AF1660" s="1" t="s">
        <v>904</v>
      </c>
      <c r="AG1660" s="1">
        <v>1.0</v>
      </c>
      <c r="AH1660" s="1">
        <v>0.0</v>
      </c>
      <c r="AI1660" s="1">
        <v>0.0</v>
      </c>
      <c r="AJ1660" s="1">
        <v>5.0</v>
      </c>
      <c r="AK1660" s="1">
        <v>5.0</v>
      </c>
      <c r="AL1660" s="1">
        <v>10.0</v>
      </c>
      <c r="AM1660" s="1">
        <v>10.0</v>
      </c>
      <c r="AN1660" s="1">
        <v>98.0</v>
      </c>
      <c r="AO1660" s="1">
        <v>10.0</v>
      </c>
      <c r="AP1660" s="1">
        <v>10.0</v>
      </c>
      <c r="AQ1660" s="1">
        <v>10.0</v>
      </c>
      <c r="AR1660" s="1">
        <v>10.0</v>
      </c>
      <c r="AS1660" s="1">
        <v>10.0</v>
      </c>
      <c r="AT1660" s="1">
        <v>10.0</v>
      </c>
      <c r="AU1660" s="1">
        <v>1.0</v>
      </c>
      <c r="AV1660" s="1" t="s">
        <v>117</v>
      </c>
      <c r="AW1660" s="1">
        <v>1.0</v>
      </c>
      <c r="AX1660" s="1">
        <v>0.0</v>
      </c>
      <c r="AY1660" s="1">
        <v>1.0</v>
      </c>
      <c r="AZ1660" s="1">
        <v>0.0</v>
      </c>
      <c r="BA1660" s="1">
        <v>1.15</v>
      </c>
      <c r="BB1660" s="1">
        <v>-1.0</v>
      </c>
      <c r="BC1660" s="1">
        <v>1.0</v>
      </c>
      <c r="BD1660" s="1">
        <v>-1.0</v>
      </c>
      <c r="BE1660" s="1">
        <v>-1.0</v>
      </c>
      <c r="BF1660" s="1">
        <v>-1.0</v>
      </c>
      <c r="BG1660" s="1">
        <v>-1.0</v>
      </c>
      <c r="BH1660" s="1">
        <v>1.0</v>
      </c>
      <c r="BI1660" s="1">
        <v>-1.0</v>
      </c>
      <c r="BJ1660" s="1">
        <v>1.0</v>
      </c>
      <c r="BK1660" s="1">
        <v>-1.0</v>
      </c>
      <c r="BL1660" s="1">
        <v>-1.0</v>
      </c>
      <c r="BM1660" s="1">
        <v>1.0</v>
      </c>
      <c r="BN1660" s="1">
        <v>1.0</v>
      </c>
      <c r="BO1660" s="1">
        <v>-1.0</v>
      </c>
      <c r="BP1660" s="1">
        <v>-1.0</v>
      </c>
      <c r="BQ1660" s="1">
        <v>1.0</v>
      </c>
      <c r="BR1660" s="1">
        <v>-1.0</v>
      </c>
      <c r="BS1660" s="1">
        <v>1.0</v>
      </c>
      <c r="BT1660" s="1">
        <v>-1.0</v>
      </c>
      <c r="BU1660" s="1">
        <v>1.0</v>
      </c>
      <c r="BV1660" s="1">
        <v>-1.0</v>
      </c>
      <c r="BW1660" s="1">
        <v>-1.0</v>
      </c>
      <c r="BX1660" s="1">
        <v>-1.0</v>
      </c>
      <c r="BY1660" s="1">
        <v>-1.0</v>
      </c>
      <c r="BZ1660" s="1">
        <v>-1.0</v>
      </c>
      <c r="CA1660" s="1">
        <v>-1.0</v>
      </c>
      <c r="CB1660" s="1">
        <v>-1.0</v>
      </c>
      <c r="CC1660" s="1">
        <v>-1.0</v>
      </c>
      <c r="CD1660" s="1">
        <v>55853.0</v>
      </c>
    </row>
    <row r="1661">
      <c r="A1661" s="1">
        <v>9864900.0</v>
      </c>
      <c r="B1661" s="1" t="s">
        <v>9002</v>
      </c>
      <c r="C1661" s="1" t="s">
        <v>9003</v>
      </c>
      <c r="D1661" s="1" t="s">
        <v>9004</v>
      </c>
      <c r="E1661" s="1" t="s">
        <v>85</v>
      </c>
      <c r="F1661" s="1" t="s">
        <v>9005</v>
      </c>
      <c r="G1661" s="1" t="s">
        <v>9006</v>
      </c>
      <c r="H1661" s="1" t="s">
        <v>9007</v>
      </c>
      <c r="I1661" s="1">
        <v>5.0770601E7</v>
      </c>
      <c r="J1661" s="1">
        <v>42345.0</v>
      </c>
      <c r="K1661" s="1" t="s">
        <v>88</v>
      </c>
      <c r="L1661" s="1">
        <v>0.6</v>
      </c>
      <c r="M1661" s="1">
        <v>0.0</v>
      </c>
      <c r="N1661" s="1">
        <v>6.0</v>
      </c>
      <c r="O1661" s="1">
        <v>0.0</v>
      </c>
      <c r="P1661" s="1" t="s">
        <v>89</v>
      </c>
      <c r="Q1661" s="1" t="s">
        <v>273</v>
      </c>
      <c r="R1661" s="1">
        <v>40.75622</v>
      </c>
      <c r="S1661" s="1">
        <v>-73.96467</v>
      </c>
      <c r="T1661" s="1" t="s">
        <v>91</v>
      </c>
      <c r="U1661" s="1" t="s">
        <v>92</v>
      </c>
      <c r="V1661" s="1">
        <v>3.0</v>
      </c>
      <c r="W1661" s="1">
        <v>1.0</v>
      </c>
      <c r="X1661" s="1">
        <v>1.0</v>
      </c>
      <c r="Y1661" s="1">
        <v>1.0</v>
      </c>
      <c r="Z1661" s="1" t="s">
        <v>93</v>
      </c>
      <c r="AA1661" s="1" t="s">
        <v>9008</v>
      </c>
      <c r="AB1661" s="1">
        <v>229.0</v>
      </c>
      <c r="AC1661" s="1">
        <v>1.0</v>
      </c>
      <c r="AD1661" s="1">
        <v>55.0</v>
      </c>
      <c r="AE1661" s="1">
        <v>1.0</v>
      </c>
      <c r="AF1661" s="1" t="s">
        <v>95</v>
      </c>
      <c r="AG1661" s="1">
        <v>1.0</v>
      </c>
      <c r="AH1661" s="1">
        <v>12.0</v>
      </c>
      <c r="AI1661" s="1">
        <v>28.0</v>
      </c>
      <c r="AJ1661" s="1">
        <v>37.0</v>
      </c>
      <c r="AK1661" s="1">
        <v>306.0</v>
      </c>
      <c r="AL1661" s="1">
        <v>0.0</v>
      </c>
      <c r="AM1661" s="1">
        <v>0.0</v>
      </c>
      <c r="AU1661" s="1">
        <v>0.0</v>
      </c>
      <c r="AV1661" s="1" t="s">
        <v>96</v>
      </c>
      <c r="AW1661" s="1">
        <v>5.0</v>
      </c>
      <c r="AX1661" s="1">
        <v>5.0</v>
      </c>
      <c r="AY1661" s="1">
        <v>0.0</v>
      </c>
      <c r="AZ1661" s="1">
        <v>0.0</v>
      </c>
      <c r="BB1661" s="1">
        <v>1.0</v>
      </c>
      <c r="BC1661" s="1">
        <v>1.0</v>
      </c>
      <c r="BD1661" s="1">
        <v>-1.0</v>
      </c>
      <c r="BE1661" s="1">
        <v>-1.0</v>
      </c>
      <c r="BF1661" s="1">
        <v>-1.0</v>
      </c>
      <c r="BG1661" s="1">
        <v>-1.0</v>
      </c>
      <c r="BH1661" s="1">
        <v>-1.0</v>
      </c>
      <c r="BI1661" s="1">
        <v>-1.0</v>
      </c>
      <c r="BJ1661" s="1">
        <v>1.0</v>
      </c>
      <c r="BK1661" s="1">
        <v>-1.0</v>
      </c>
      <c r="BL1661" s="1">
        <v>-1.0</v>
      </c>
      <c r="BM1661" s="1">
        <v>1.0</v>
      </c>
      <c r="BN1661" s="1">
        <v>1.0</v>
      </c>
      <c r="BO1661" s="1">
        <v>-1.0</v>
      </c>
      <c r="BP1661" s="1">
        <v>-1.0</v>
      </c>
      <c r="BQ1661" s="1">
        <v>-1.0</v>
      </c>
      <c r="BR1661" s="1">
        <v>-1.0</v>
      </c>
      <c r="BS1661" s="1">
        <v>-1.0</v>
      </c>
      <c r="BT1661" s="1">
        <v>-1.0</v>
      </c>
      <c r="BU1661" s="1">
        <v>1.0</v>
      </c>
      <c r="BV1661" s="1">
        <v>-1.0</v>
      </c>
      <c r="BW1661" s="1">
        <v>-1.0</v>
      </c>
      <c r="BX1661" s="1">
        <v>-1.0</v>
      </c>
      <c r="BY1661" s="1">
        <v>-1.0</v>
      </c>
      <c r="BZ1661" s="1">
        <v>-1.0</v>
      </c>
      <c r="CA1661" s="1">
        <v>-1.0</v>
      </c>
      <c r="CB1661" s="1">
        <v>-1.0</v>
      </c>
      <c r="CC1661" s="1">
        <v>-1.0</v>
      </c>
      <c r="CD1661" s="1">
        <v>55962.0</v>
      </c>
    </row>
    <row r="1662">
      <c r="A1662" s="1">
        <v>3.5492191E7</v>
      </c>
      <c r="B1662" s="1" t="s">
        <v>9009</v>
      </c>
      <c r="C1662" s="1" t="s">
        <v>9010</v>
      </c>
      <c r="D1662" s="1" t="s">
        <v>9011</v>
      </c>
      <c r="E1662" s="1" t="s">
        <v>85</v>
      </c>
      <c r="H1662" s="1" t="s">
        <v>9012</v>
      </c>
      <c r="I1662" s="1">
        <v>7.1577601E7</v>
      </c>
      <c r="J1662" s="1">
        <v>42501.0</v>
      </c>
      <c r="K1662" s="1" t="s">
        <v>272</v>
      </c>
      <c r="L1662" s="1">
        <v>0.94</v>
      </c>
      <c r="M1662" s="1">
        <v>0.0</v>
      </c>
      <c r="N1662" s="1">
        <v>1.0</v>
      </c>
      <c r="O1662" s="1">
        <v>1.0</v>
      </c>
      <c r="P1662" s="1" t="s">
        <v>89</v>
      </c>
      <c r="Q1662" s="1" t="s">
        <v>90</v>
      </c>
      <c r="R1662" s="1">
        <v>40.70595</v>
      </c>
      <c r="S1662" s="1">
        <v>-74.00974</v>
      </c>
      <c r="T1662" s="1" t="s">
        <v>91</v>
      </c>
      <c r="U1662" s="1" t="s">
        <v>92</v>
      </c>
      <c r="V1662" s="1">
        <v>4.0</v>
      </c>
      <c r="W1662" s="1">
        <v>1.0</v>
      </c>
      <c r="X1662" s="1">
        <v>1.0</v>
      </c>
      <c r="Y1662" s="1">
        <v>1.0</v>
      </c>
      <c r="Z1662" s="1" t="s">
        <v>93</v>
      </c>
      <c r="AA1662" s="1" t="s">
        <v>9013</v>
      </c>
      <c r="AB1662" s="1">
        <v>250.0</v>
      </c>
      <c r="AC1662" s="1">
        <v>1.0</v>
      </c>
      <c r="AD1662" s="1">
        <v>0.0</v>
      </c>
      <c r="AE1662" s="1">
        <v>2.0</v>
      </c>
      <c r="AF1662" s="1" t="s">
        <v>341</v>
      </c>
      <c r="AG1662" s="1">
        <v>1.0</v>
      </c>
      <c r="AH1662" s="1">
        <v>4.0</v>
      </c>
      <c r="AI1662" s="1">
        <v>33.0</v>
      </c>
      <c r="AJ1662" s="1">
        <v>60.0</v>
      </c>
      <c r="AK1662" s="1">
        <v>335.0</v>
      </c>
      <c r="AL1662" s="1">
        <v>2.0</v>
      </c>
      <c r="AM1662" s="1">
        <v>2.0</v>
      </c>
      <c r="AN1662" s="1">
        <v>100.0</v>
      </c>
      <c r="AO1662" s="1">
        <v>10.0</v>
      </c>
      <c r="AP1662" s="1">
        <v>10.0</v>
      </c>
      <c r="AQ1662" s="1">
        <v>10.0</v>
      </c>
      <c r="AR1662" s="1">
        <v>10.0</v>
      </c>
      <c r="AS1662" s="1">
        <v>10.0</v>
      </c>
      <c r="AT1662" s="1">
        <v>9.0</v>
      </c>
      <c r="AU1662" s="1">
        <v>0.0</v>
      </c>
      <c r="AV1662" s="1" t="s">
        <v>96</v>
      </c>
      <c r="AW1662" s="1">
        <v>1.0</v>
      </c>
      <c r="AX1662" s="1">
        <v>1.0</v>
      </c>
      <c r="AY1662" s="1">
        <v>0.0</v>
      </c>
      <c r="AZ1662" s="1">
        <v>0.0</v>
      </c>
      <c r="BA1662" s="1">
        <v>2.0</v>
      </c>
      <c r="BB1662" s="1">
        <v>1.0</v>
      </c>
      <c r="BC1662" s="1">
        <v>1.0</v>
      </c>
      <c r="BD1662" s="1">
        <v>-1.0</v>
      </c>
      <c r="BE1662" s="1">
        <v>-1.0</v>
      </c>
      <c r="BF1662" s="1">
        <v>-1.0</v>
      </c>
      <c r="BG1662" s="1">
        <v>-1.0</v>
      </c>
      <c r="BH1662" s="1">
        <v>-1.0</v>
      </c>
      <c r="BI1662" s="1">
        <v>1.0</v>
      </c>
      <c r="BJ1662" s="1">
        <v>1.0</v>
      </c>
      <c r="BK1662" s="1">
        <v>-1.0</v>
      </c>
      <c r="BL1662" s="1">
        <v>-1.0</v>
      </c>
      <c r="BM1662" s="1">
        <v>1.0</v>
      </c>
      <c r="BN1662" s="1">
        <v>1.0</v>
      </c>
      <c r="BO1662" s="1">
        <v>1.0</v>
      </c>
      <c r="BP1662" s="1">
        <v>1.0</v>
      </c>
      <c r="BQ1662" s="1">
        <v>-1.0</v>
      </c>
      <c r="BR1662" s="1">
        <v>-1.0</v>
      </c>
      <c r="BS1662" s="1">
        <v>-1.0</v>
      </c>
      <c r="BT1662" s="1">
        <v>1.0</v>
      </c>
      <c r="BU1662" s="1">
        <v>1.0</v>
      </c>
      <c r="BV1662" s="1">
        <v>-1.0</v>
      </c>
      <c r="BW1662" s="1">
        <v>-1.0</v>
      </c>
      <c r="BX1662" s="1">
        <v>-1.0</v>
      </c>
      <c r="BY1662" s="1">
        <v>-1.0</v>
      </c>
      <c r="BZ1662" s="1">
        <v>-1.0</v>
      </c>
      <c r="CA1662" s="1">
        <v>-1.0</v>
      </c>
      <c r="CB1662" s="1">
        <v>1.0</v>
      </c>
      <c r="CC1662" s="1">
        <v>-1.0</v>
      </c>
      <c r="CD1662" s="1">
        <v>55966.0</v>
      </c>
    </row>
    <row r="1663">
      <c r="A1663" s="1">
        <v>1.3114437E7</v>
      </c>
      <c r="B1663" s="1" t="s">
        <v>9014</v>
      </c>
      <c r="C1663" s="1" t="s">
        <v>9015</v>
      </c>
      <c r="D1663" s="1" t="s">
        <v>9016</v>
      </c>
      <c r="E1663" s="1" t="s">
        <v>85</v>
      </c>
      <c r="G1663" s="1" t="s">
        <v>9017</v>
      </c>
      <c r="H1663" s="1" t="s">
        <v>9018</v>
      </c>
      <c r="I1663" s="1">
        <v>4.2605385E7</v>
      </c>
      <c r="J1663" s="1">
        <v>42242.0</v>
      </c>
      <c r="M1663" s="1">
        <v>0.0</v>
      </c>
      <c r="N1663" s="1">
        <v>3.0</v>
      </c>
      <c r="O1663" s="1">
        <v>1.0</v>
      </c>
      <c r="P1663" s="1" t="s">
        <v>123</v>
      </c>
      <c r="Q1663" s="1" t="s">
        <v>308</v>
      </c>
      <c r="R1663" s="1">
        <v>40.63612</v>
      </c>
      <c r="S1663" s="1">
        <v>-73.96297</v>
      </c>
      <c r="T1663" s="1" t="s">
        <v>91</v>
      </c>
      <c r="U1663" s="1" t="s">
        <v>113</v>
      </c>
      <c r="V1663" s="1">
        <v>2.0</v>
      </c>
      <c r="W1663" s="1">
        <v>1.0</v>
      </c>
      <c r="X1663" s="1">
        <v>1.0</v>
      </c>
      <c r="Y1663" s="1">
        <v>1.0</v>
      </c>
      <c r="Z1663" s="1" t="s">
        <v>93</v>
      </c>
      <c r="AA1663" s="1" t="s">
        <v>9019</v>
      </c>
      <c r="AB1663" s="1">
        <v>53.0</v>
      </c>
      <c r="AC1663" s="1">
        <v>1.0</v>
      </c>
      <c r="AD1663" s="1">
        <v>0.0</v>
      </c>
      <c r="AE1663" s="1">
        <v>14.0</v>
      </c>
      <c r="AF1663" s="1" t="s">
        <v>116</v>
      </c>
      <c r="AG1663" s="1">
        <v>1.0</v>
      </c>
      <c r="AH1663" s="1">
        <v>0.0</v>
      </c>
      <c r="AI1663" s="1">
        <v>0.0</v>
      </c>
      <c r="AJ1663" s="1">
        <v>0.0</v>
      </c>
      <c r="AK1663" s="1">
        <v>0.0</v>
      </c>
      <c r="AL1663" s="1">
        <v>2.0</v>
      </c>
      <c r="AM1663" s="1">
        <v>0.0</v>
      </c>
      <c r="AN1663" s="1">
        <v>100.0</v>
      </c>
      <c r="AO1663" s="1">
        <v>10.0</v>
      </c>
      <c r="AP1663" s="1">
        <v>10.0</v>
      </c>
      <c r="AQ1663" s="1">
        <v>10.0</v>
      </c>
      <c r="AR1663" s="1">
        <v>10.0</v>
      </c>
      <c r="AS1663" s="1">
        <v>10.0</v>
      </c>
      <c r="AT1663" s="1">
        <v>10.0</v>
      </c>
      <c r="AU1663" s="1">
        <v>0.0</v>
      </c>
      <c r="AV1663" s="1" t="s">
        <v>105</v>
      </c>
      <c r="AW1663" s="1">
        <v>3.0</v>
      </c>
      <c r="AX1663" s="1">
        <v>1.0</v>
      </c>
      <c r="AY1663" s="1">
        <v>2.0</v>
      </c>
      <c r="AZ1663" s="1">
        <v>0.0</v>
      </c>
      <c r="BA1663" s="1">
        <v>0.05</v>
      </c>
      <c r="BB1663" s="1">
        <v>-1.0</v>
      </c>
      <c r="BC1663" s="1">
        <v>1.0</v>
      </c>
      <c r="BD1663" s="1">
        <v>-1.0</v>
      </c>
      <c r="BE1663" s="1">
        <v>-1.0</v>
      </c>
      <c r="BF1663" s="1">
        <v>-1.0</v>
      </c>
      <c r="BG1663" s="1">
        <v>-1.0</v>
      </c>
      <c r="BH1663" s="1">
        <v>-1.0</v>
      </c>
      <c r="BI1663" s="1">
        <v>-1.0</v>
      </c>
      <c r="BJ1663" s="1">
        <v>1.0</v>
      </c>
      <c r="BK1663" s="1">
        <v>-1.0</v>
      </c>
      <c r="BL1663" s="1">
        <v>-1.0</v>
      </c>
      <c r="BM1663" s="1">
        <v>-1.0</v>
      </c>
      <c r="BN1663" s="1">
        <v>-1.0</v>
      </c>
      <c r="BO1663" s="1">
        <v>-1.0</v>
      </c>
      <c r="BP1663" s="1">
        <v>-1.0</v>
      </c>
      <c r="BQ1663" s="1">
        <v>-1.0</v>
      </c>
      <c r="BR1663" s="1">
        <v>-1.0</v>
      </c>
      <c r="BS1663" s="1">
        <v>-1.0</v>
      </c>
      <c r="BT1663" s="1">
        <v>-1.0</v>
      </c>
      <c r="BU1663" s="1">
        <v>1.0</v>
      </c>
      <c r="BV1663" s="1">
        <v>-1.0</v>
      </c>
      <c r="BW1663" s="1">
        <v>1.0</v>
      </c>
      <c r="BX1663" s="1">
        <v>-1.0</v>
      </c>
      <c r="BY1663" s="1">
        <v>-1.0</v>
      </c>
      <c r="BZ1663" s="1">
        <v>-1.0</v>
      </c>
      <c r="CA1663" s="1">
        <v>-1.0</v>
      </c>
      <c r="CB1663" s="1">
        <v>-1.0</v>
      </c>
      <c r="CC1663" s="1">
        <v>-1.0</v>
      </c>
      <c r="CD1663" s="1">
        <v>55982.0</v>
      </c>
    </row>
    <row r="1664">
      <c r="A1664" s="1">
        <v>3.6277598E7</v>
      </c>
      <c r="B1664" s="1" t="s">
        <v>9020</v>
      </c>
      <c r="C1664" s="1" t="s">
        <v>9021</v>
      </c>
      <c r="D1664" s="1" t="s">
        <v>9022</v>
      </c>
      <c r="E1664" s="1" t="s">
        <v>85</v>
      </c>
      <c r="F1664" s="1" t="s">
        <v>9023</v>
      </c>
      <c r="G1664" s="1" t="s">
        <v>9024</v>
      </c>
      <c r="H1664" s="1" t="s">
        <v>9025</v>
      </c>
      <c r="I1664" s="1">
        <v>2.72317337E8</v>
      </c>
      <c r="J1664" s="1">
        <v>43645.0</v>
      </c>
      <c r="M1664" s="1">
        <v>0.0</v>
      </c>
      <c r="N1664" s="1">
        <v>0.0</v>
      </c>
      <c r="O1664" s="1">
        <v>0.0</v>
      </c>
      <c r="P1664" s="1" t="s">
        <v>89</v>
      </c>
      <c r="Q1664" s="1" t="s">
        <v>370</v>
      </c>
      <c r="R1664" s="1">
        <v>40.76294</v>
      </c>
      <c r="S1664" s="1">
        <v>-73.99167</v>
      </c>
      <c r="T1664" s="1" t="s">
        <v>91</v>
      </c>
      <c r="U1664" s="1" t="s">
        <v>92</v>
      </c>
      <c r="V1664" s="1">
        <v>2.0</v>
      </c>
      <c r="W1664" s="1">
        <v>1.0</v>
      </c>
      <c r="X1664" s="1">
        <v>1.0</v>
      </c>
      <c r="Y1664" s="1">
        <v>1.0</v>
      </c>
      <c r="Z1664" s="1" t="s">
        <v>93</v>
      </c>
      <c r="AA1664" s="1" t="s">
        <v>9026</v>
      </c>
      <c r="AB1664" s="1">
        <v>170.0</v>
      </c>
      <c r="AC1664" s="1">
        <v>1.0</v>
      </c>
      <c r="AD1664" s="1">
        <v>0.0</v>
      </c>
      <c r="AE1664" s="1">
        <v>3.0</v>
      </c>
      <c r="AF1664" s="1" t="s">
        <v>127</v>
      </c>
      <c r="AG1664" s="1">
        <v>1.0</v>
      </c>
      <c r="AH1664" s="1">
        <v>0.0</v>
      </c>
      <c r="AI1664" s="1">
        <v>0.0</v>
      </c>
      <c r="AJ1664" s="1">
        <v>0.0</v>
      </c>
      <c r="AK1664" s="1">
        <v>188.0</v>
      </c>
      <c r="AL1664" s="1">
        <v>0.0</v>
      </c>
      <c r="AM1664" s="1">
        <v>0.0</v>
      </c>
      <c r="AU1664" s="1">
        <v>0.0</v>
      </c>
      <c r="AV1664" s="1" t="s">
        <v>105</v>
      </c>
      <c r="AW1664" s="1">
        <v>1.0</v>
      </c>
      <c r="AX1664" s="1">
        <v>1.0</v>
      </c>
      <c r="AY1664" s="1">
        <v>0.0</v>
      </c>
      <c r="AZ1664" s="1">
        <v>0.0</v>
      </c>
      <c r="BB1664" s="1">
        <v>-1.0</v>
      </c>
      <c r="BC1664" s="1">
        <v>1.0</v>
      </c>
      <c r="BD1664" s="1">
        <v>-1.0</v>
      </c>
      <c r="BE1664" s="1">
        <v>-1.0</v>
      </c>
      <c r="BF1664" s="1">
        <v>-1.0</v>
      </c>
      <c r="BG1664" s="1">
        <v>-1.0</v>
      </c>
      <c r="BH1664" s="1">
        <v>-1.0</v>
      </c>
      <c r="BI1664" s="1">
        <v>1.0</v>
      </c>
      <c r="BJ1664" s="1">
        <v>1.0</v>
      </c>
      <c r="BK1664" s="1">
        <v>-1.0</v>
      </c>
      <c r="BL1664" s="1">
        <v>-1.0</v>
      </c>
      <c r="BM1664" s="1">
        <v>-1.0</v>
      </c>
      <c r="BN1664" s="1">
        <v>-1.0</v>
      </c>
      <c r="BO1664" s="1">
        <v>-1.0</v>
      </c>
      <c r="BP1664" s="1">
        <v>-1.0</v>
      </c>
      <c r="BQ1664" s="1">
        <v>-1.0</v>
      </c>
      <c r="BR1664" s="1">
        <v>-1.0</v>
      </c>
      <c r="BS1664" s="1">
        <v>-1.0</v>
      </c>
      <c r="BT1664" s="1">
        <v>-1.0</v>
      </c>
      <c r="BU1664" s="1">
        <v>1.0</v>
      </c>
      <c r="BV1664" s="1">
        <v>-1.0</v>
      </c>
      <c r="BW1664" s="1">
        <v>-1.0</v>
      </c>
      <c r="BX1664" s="1">
        <v>-1.0</v>
      </c>
      <c r="BY1664" s="1">
        <v>-1.0</v>
      </c>
      <c r="BZ1664" s="1">
        <v>-1.0</v>
      </c>
      <c r="CA1664" s="1">
        <v>-1.0</v>
      </c>
      <c r="CB1664" s="1">
        <v>-1.0</v>
      </c>
      <c r="CC1664" s="1">
        <v>-1.0</v>
      </c>
      <c r="CD1664" s="1">
        <v>56011.0</v>
      </c>
    </row>
    <row r="1665">
      <c r="A1665" s="1">
        <v>1.8203651E7</v>
      </c>
      <c r="B1665" s="1" t="s">
        <v>9027</v>
      </c>
      <c r="C1665" s="1" t="s">
        <v>9028</v>
      </c>
      <c r="D1665" s="1" t="s">
        <v>9029</v>
      </c>
      <c r="E1665" s="1" t="s">
        <v>85</v>
      </c>
      <c r="F1665" s="1" t="s">
        <v>9030</v>
      </c>
      <c r="G1665" s="1" t="s">
        <v>9031</v>
      </c>
      <c r="H1665" s="1" t="s">
        <v>9032</v>
      </c>
      <c r="I1665" s="1">
        <v>649374.0</v>
      </c>
      <c r="J1665" s="1">
        <v>40694.0</v>
      </c>
      <c r="M1665" s="1">
        <v>0.0</v>
      </c>
      <c r="N1665" s="1">
        <v>1.0</v>
      </c>
      <c r="O1665" s="1">
        <v>1.0</v>
      </c>
      <c r="P1665" s="1" t="s">
        <v>123</v>
      </c>
      <c r="Q1665" s="1" t="s">
        <v>124</v>
      </c>
      <c r="R1665" s="1">
        <v>40.6536</v>
      </c>
      <c r="S1665" s="1">
        <v>-73.92643</v>
      </c>
      <c r="T1665" s="1" t="s">
        <v>125</v>
      </c>
      <c r="U1665" s="1" t="s">
        <v>113</v>
      </c>
      <c r="V1665" s="1">
        <v>2.0</v>
      </c>
      <c r="W1665" s="1">
        <v>1.0</v>
      </c>
      <c r="X1665" s="1">
        <v>1.0</v>
      </c>
      <c r="Y1665" s="1">
        <v>1.0</v>
      </c>
      <c r="Z1665" s="1" t="s">
        <v>93</v>
      </c>
      <c r="AA1665" s="1" t="s">
        <v>9033</v>
      </c>
      <c r="AB1665" s="1">
        <v>60.0</v>
      </c>
      <c r="AC1665" s="1">
        <v>1.0</v>
      </c>
      <c r="AD1665" s="1">
        <v>15.0</v>
      </c>
      <c r="AE1665" s="1">
        <v>2.0</v>
      </c>
      <c r="AF1665" s="1" t="s">
        <v>692</v>
      </c>
      <c r="AG1665" s="1">
        <v>1.0</v>
      </c>
      <c r="AH1665" s="1">
        <v>0.0</v>
      </c>
      <c r="AI1665" s="1">
        <v>0.0</v>
      </c>
      <c r="AJ1665" s="1">
        <v>0.0</v>
      </c>
      <c r="AK1665" s="1">
        <v>0.0</v>
      </c>
      <c r="AL1665" s="1">
        <v>16.0</v>
      </c>
      <c r="AM1665" s="1">
        <v>0.0</v>
      </c>
      <c r="AN1665" s="1">
        <v>95.0</v>
      </c>
      <c r="AO1665" s="1">
        <v>10.0</v>
      </c>
      <c r="AP1665" s="1">
        <v>10.0</v>
      </c>
      <c r="AQ1665" s="1">
        <v>10.0</v>
      </c>
      <c r="AR1665" s="1">
        <v>10.0</v>
      </c>
      <c r="AS1665" s="1">
        <v>9.0</v>
      </c>
      <c r="AT1665" s="1">
        <v>10.0</v>
      </c>
      <c r="AU1665" s="1">
        <v>0.0</v>
      </c>
      <c r="AV1665" s="1" t="s">
        <v>96</v>
      </c>
      <c r="AW1665" s="1">
        <v>1.0</v>
      </c>
      <c r="AX1665" s="1">
        <v>0.0</v>
      </c>
      <c r="AY1665" s="1">
        <v>1.0</v>
      </c>
      <c r="AZ1665" s="1">
        <v>0.0</v>
      </c>
      <c r="BA1665" s="1">
        <v>0.71</v>
      </c>
      <c r="BB1665" s="1">
        <v>-1.0</v>
      </c>
      <c r="BC1665" s="1">
        <v>-1.0</v>
      </c>
      <c r="BD1665" s="1">
        <v>-1.0</v>
      </c>
      <c r="BE1665" s="1">
        <v>-1.0</v>
      </c>
      <c r="BF1665" s="1">
        <v>-1.0</v>
      </c>
      <c r="BG1665" s="1">
        <v>-1.0</v>
      </c>
      <c r="BH1665" s="1">
        <v>-1.0</v>
      </c>
      <c r="BI1665" s="1">
        <v>1.0</v>
      </c>
      <c r="BJ1665" s="1">
        <v>1.0</v>
      </c>
      <c r="BK1665" s="1">
        <v>-1.0</v>
      </c>
      <c r="BL1665" s="1">
        <v>-1.0</v>
      </c>
      <c r="BM1665" s="1">
        <v>-1.0</v>
      </c>
      <c r="BN1665" s="1">
        <v>-1.0</v>
      </c>
      <c r="BO1665" s="1">
        <v>-1.0</v>
      </c>
      <c r="BP1665" s="1">
        <v>-1.0</v>
      </c>
      <c r="BQ1665" s="1">
        <v>-1.0</v>
      </c>
      <c r="BR1665" s="1">
        <v>-1.0</v>
      </c>
      <c r="BS1665" s="1">
        <v>1.0</v>
      </c>
      <c r="BT1665" s="1">
        <v>-1.0</v>
      </c>
      <c r="BU1665" s="1">
        <v>1.0</v>
      </c>
      <c r="BV1665" s="1">
        <v>-1.0</v>
      </c>
      <c r="BW1665" s="1">
        <v>-1.0</v>
      </c>
      <c r="BX1665" s="1">
        <v>-1.0</v>
      </c>
      <c r="BY1665" s="1">
        <v>-1.0</v>
      </c>
      <c r="BZ1665" s="1">
        <v>-1.0</v>
      </c>
      <c r="CA1665" s="1">
        <v>-1.0</v>
      </c>
      <c r="CB1665" s="1">
        <v>-1.0</v>
      </c>
      <c r="CC1665" s="1">
        <v>-1.0</v>
      </c>
      <c r="CD1665" s="1">
        <v>56019.0</v>
      </c>
    </row>
    <row r="1666">
      <c r="A1666" s="1">
        <v>3.5085643E7</v>
      </c>
      <c r="B1666" s="1" t="s">
        <v>9034</v>
      </c>
      <c r="C1666" s="1" t="s">
        <v>9035</v>
      </c>
      <c r="D1666" s="1" t="s">
        <v>9036</v>
      </c>
      <c r="E1666" s="1" t="s">
        <v>85</v>
      </c>
      <c r="F1666" s="1" t="s">
        <v>9037</v>
      </c>
      <c r="G1666" s="1" t="s">
        <v>9038</v>
      </c>
      <c r="H1666" s="1" t="s">
        <v>9039</v>
      </c>
      <c r="I1666" s="1">
        <v>1040374.0</v>
      </c>
      <c r="J1666" s="1">
        <v>40785.0</v>
      </c>
      <c r="K1666" s="1" t="s">
        <v>134</v>
      </c>
      <c r="L1666" s="1">
        <v>1.0</v>
      </c>
      <c r="M1666" s="1">
        <v>0.0</v>
      </c>
      <c r="N1666" s="1">
        <v>1.0</v>
      </c>
      <c r="O1666" s="1">
        <v>1.0</v>
      </c>
      <c r="P1666" s="1" t="s">
        <v>123</v>
      </c>
      <c r="Q1666" s="1" t="s">
        <v>185</v>
      </c>
      <c r="R1666" s="1">
        <v>40.71909</v>
      </c>
      <c r="S1666" s="1">
        <v>-73.95408</v>
      </c>
      <c r="T1666" s="1" t="s">
        <v>289</v>
      </c>
      <c r="U1666" s="1" t="s">
        <v>92</v>
      </c>
      <c r="V1666" s="1">
        <v>2.0</v>
      </c>
      <c r="W1666" s="1">
        <v>1.0</v>
      </c>
      <c r="X1666" s="1">
        <v>1.0</v>
      </c>
      <c r="Y1666" s="1">
        <v>1.0</v>
      </c>
      <c r="Z1666" s="1" t="s">
        <v>93</v>
      </c>
      <c r="AA1666" s="1" t="s">
        <v>9040</v>
      </c>
      <c r="AB1666" s="1">
        <v>250.0</v>
      </c>
      <c r="AC1666" s="1">
        <v>1.0</v>
      </c>
      <c r="AD1666" s="1">
        <v>0.0</v>
      </c>
      <c r="AE1666" s="1">
        <v>3.0</v>
      </c>
      <c r="AF1666" s="1" t="s">
        <v>202</v>
      </c>
      <c r="AG1666" s="1">
        <v>1.0</v>
      </c>
      <c r="AH1666" s="1">
        <v>0.0</v>
      </c>
      <c r="AI1666" s="1">
        <v>0.0</v>
      </c>
      <c r="AJ1666" s="1">
        <v>0.0</v>
      </c>
      <c r="AK1666" s="1">
        <v>0.0</v>
      </c>
      <c r="AL1666" s="1">
        <v>4.0</v>
      </c>
      <c r="AM1666" s="1">
        <v>4.0</v>
      </c>
      <c r="AN1666" s="1">
        <v>100.0</v>
      </c>
      <c r="AO1666" s="1">
        <v>10.0</v>
      </c>
      <c r="AP1666" s="1">
        <v>9.0</v>
      </c>
      <c r="AQ1666" s="1">
        <v>10.0</v>
      </c>
      <c r="AR1666" s="1">
        <v>10.0</v>
      </c>
      <c r="AS1666" s="1">
        <v>10.0</v>
      </c>
      <c r="AT1666" s="1">
        <v>10.0</v>
      </c>
      <c r="AU1666" s="1">
        <v>1.0</v>
      </c>
      <c r="AV1666" s="1" t="s">
        <v>105</v>
      </c>
      <c r="AW1666" s="1">
        <v>1.0</v>
      </c>
      <c r="AX1666" s="1">
        <v>1.0</v>
      </c>
      <c r="AY1666" s="1">
        <v>0.0</v>
      </c>
      <c r="AZ1666" s="1">
        <v>0.0</v>
      </c>
      <c r="BA1666" s="1">
        <v>4.0</v>
      </c>
      <c r="BB1666" s="1">
        <v>-1.0</v>
      </c>
      <c r="BC1666" s="1">
        <v>1.0</v>
      </c>
      <c r="BD1666" s="1">
        <v>-1.0</v>
      </c>
      <c r="BE1666" s="1">
        <v>-1.0</v>
      </c>
      <c r="BF1666" s="1">
        <v>1.0</v>
      </c>
      <c r="BG1666" s="1">
        <v>-1.0</v>
      </c>
      <c r="BH1666" s="1">
        <v>-1.0</v>
      </c>
      <c r="BI1666" s="1">
        <v>-1.0</v>
      </c>
      <c r="BJ1666" s="1">
        <v>1.0</v>
      </c>
      <c r="BK1666" s="1">
        <v>1.0</v>
      </c>
      <c r="BL1666" s="1">
        <v>1.0</v>
      </c>
      <c r="BM1666" s="1">
        <v>1.0</v>
      </c>
      <c r="BN1666" s="1">
        <v>1.0</v>
      </c>
      <c r="BO1666" s="1">
        <v>1.0</v>
      </c>
      <c r="BP1666" s="1">
        <v>-1.0</v>
      </c>
      <c r="BQ1666" s="1">
        <v>1.0</v>
      </c>
      <c r="BR1666" s="1">
        <v>-1.0</v>
      </c>
      <c r="BS1666" s="1">
        <v>-1.0</v>
      </c>
      <c r="BT1666" s="1">
        <v>-1.0</v>
      </c>
      <c r="BU1666" s="1">
        <v>1.0</v>
      </c>
      <c r="BV1666" s="1">
        <v>-1.0</v>
      </c>
      <c r="BW1666" s="1">
        <v>-1.0</v>
      </c>
      <c r="BX1666" s="1">
        <v>1.0</v>
      </c>
      <c r="BY1666" s="1">
        <v>-1.0</v>
      </c>
      <c r="BZ1666" s="1">
        <v>1.0</v>
      </c>
      <c r="CA1666" s="1">
        <v>-1.0</v>
      </c>
      <c r="CB1666" s="1">
        <v>-1.0</v>
      </c>
      <c r="CC1666" s="1">
        <v>-1.0</v>
      </c>
      <c r="CD1666" s="1">
        <v>56035.0</v>
      </c>
    </row>
    <row r="1667">
      <c r="A1667" s="1">
        <v>2.1041595E7</v>
      </c>
      <c r="B1667" s="1" t="s">
        <v>9041</v>
      </c>
      <c r="D1667" s="1" t="s">
        <v>9042</v>
      </c>
      <c r="E1667" s="1" t="s">
        <v>85</v>
      </c>
      <c r="F1667" s="1" t="s">
        <v>9043</v>
      </c>
      <c r="G1667" s="1" t="s">
        <v>9044</v>
      </c>
      <c r="H1667" s="1" t="s">
        <v>9045</v>
      </c>
      <c r="I1667" s="1">
        <v>1.51560823E8</v>
      </c>
      <c r="J1667" s="1">
        <v>42999.0</v>
      </c>
      <c r="K1667" s="1" t="s">
        <v>134</v>
      </c>
      <c r="L1667" s="1">
        <v>0.9</v>
      </c>
      <c r="M1667" s="1">
        <v>0.0</v>
      </c>
      <c r="N1667" s="1">
        <v>1.0</v>
      </c>
      <c r="O1667" s="1">
        <v>0.0</v>
      </c>
      <c r="P1667" s="1" t="s">
        <v>123</v>
      </c>
      <c r="Q1667" s="1" t="s">
        <v>9046</v>
      </c>
      <c r="R1667" s="1">
        <v>40.66154</v>
      </c>
      <c r="S1667" s="1">
        <v>-73.9138699999999</v>
      </c>
      <c r="T1667" s="1" t="s">
        <v>125</v>
      </c>
      <c r="U1667" s="1" t="s">
        <v>113</v>
      </c>
      <c r="V1667" s="1">
        <v>2.0</v>
      </c>
      <c r="W1667" s="1">
        <v>1.5</v>
      </c>
      <c r="X1667" s="1">
        <v>1.0</v>
      </c>
      <c r="Y1667" s="1">
        <v>1.0</v>
      </c>
      <c r="Z1667" s="1" t="s">
        <v>93</v>
      </c>
      <c r="AA1667" s="1" t="s">
        <v>9047</v>
      </c>
      <c r="AB1667" s="1">
        <v>100.0</v>
      </c>
      <c r="AC1667" s="1">
        <v>1.0</v>
      </c>
      <c r="AD1667" s="1">
        <v>0.0</v>
      </c>
      <c r="AE1667" s="1">
        <v>1.0</v>
      </c>
      <c r="AF1667" s="1" t="s">
        <v>341</v>
      </c>
      <c r="AG1667" s="1">
        <v>1.0</v>
      </c>
      <c r="AH1667" s="1">
        <v>2.0</v>
      </c>
      <c r="AI1667" s="1">
        <v>2.0</v>
      </c>
      <c r="AJ1667" s="1">
        <v>2.0</v>
      </c>
      <c r="AK1667" s="1">
        <v>2.0</v>
      </c>
      <c r="AL1667" s="1">
        <v>3.0</v>
      </c>
      <c r="AM1667" s="1">
        <v>3.0</v>
      </c>
      <c r="AN1667" s="1">
        <v>100.0</v>
      </c>
      <c r="AO1667" s="1">
        <v>10.0</v>
      </c>
      <c r="AP1667" s="1">
        <v>10.0</v>
      </c>
      <c r="AQ1667" s="1">
        <v>10.0</v>
      </c>
      <c r="AR1667" s="1">
        <v>10.0</v>
      </c>
      <c r="AS1667" s="1">
        <v>10.0</v>
      </c>
      <c r="AT1667" s="1">
        <v>10.0</v>
      </c>
      <c r="AU1667" s="1">
        <v>1.0</v>
      </c>
      <c r="AV1667" s="1" t="s">
        <v>105</v>
      </c>
      <c r="AW1667" s="1">
        <v>1.0</v>
      </c>
      <c r="AX1667" s="1">
        <v>0.0</v>
      </c>
      <c r="AY1667" s="1">
        <v>1.0</v>
      </c>
      <c r="AZ1667" s="1">
        <v>0.0</v>
      </c>
      <c r="BA1667" s="1">
        <v>1.58</v>
      </c>
      <c r="BB1667" s="1">
        <v>-1.0</v>
      </c>
      <c r="BC1667" s="1">
        <v>-1.0</v>
      </c>
      <c r="BD1667" s="1">
        <v>-1.0</v>
      </c>
      <c r="BE1667" s="1">
        <v>-1.0</v>
      </c>
      <c r="BF1667" s="1">
        <v>-1.0</v>
      </c>
      <c r="BG1667" s="1">
        <v>-1.0</v>
      </c>
      <c r="BH1667" s="1">
        <v>-1.0</v>
      </c>
      <c r="BI1667" s="1">
        <v>-1.0</v>
      </c>
      <c r="BJ1667" s="1">
        <v>1.0</v>
      </c>
      <c r="BK1667" s="1">
        <v>-1.0</v>
      </c>
      <c r="BL1667" s="1">
        <v>-1.0</v>
      </c>
      <c r="BM1667" s="1">
        <v>-1.0</v>
      </c>
      <c r="BN1667" s="1">
        <v>-1.0</v>
      </c>
      <c r="BO1667" s="1">
        <v>-1.0</v>
      </c>
      <c r="BP1667" s="1">
        <v>-1.0</v>
      </c>
      <c r="BQ1667" s="1">
        <v>-1.0</v>
      </c>
      <c r="BR1667" s="1">
        <v>-1.0</v>
      </c>
      <c r="BS1667" s="1">
        <v>-1.0</v>
      </c>
      <c r="BT1667" s="1">
        <v>-1.0</v>
      </c>
      <c r="BU1667" s="1">
        <v>1.0</v>
      </c>
      <c r="BV1667" s="1">
        <v>1.0</v>
      </c>
      <c r="BW1667" s="1">
        <v>-1.0</v>
      </c>
      <c r="BX1667" s="1">
        <v>1.0</v>
      </c>
      <c r="BY1667" s="1">
        <v>-1.0</v>
      </c>
      <c r="BZ1667" s="1">
        <v>-1.0</v>
      </c>
      <c r="CA1667" s="1">
        <v>-1.0</v>
      </c>
      <c r="CB1667" s="1">
        <v>1.0</v>
      </c>
      <c r="CC1667" s="1">
        <v>-1.0</v>
      </c>
      <c r="CD1667" s="1">
        <v>56147.0</v>
      </c>
    </row>
    <row r="1668">
      <c r="A1668" s="1">
        <v>7074488.0</v>
      </c>
      <c r="B1668" s="1" t="s">
        <v>9048</v>
      </c>
      <c r="C1668" s="1" t="s">
        <v>9049</v>
      </c>
      <c r="D1668" s="1" t="s">
        <v>9050</v>
      </c>
      <c r="E1668" s="1" t="s">
        <v>85</v>
      </c>
      <c r="F1668" s="1" t="s">
        <v>9051</v>
      </c>
      <c r="G1668" s="1" t="s">
        <v>9052</v>
      </c>
      <c r="H1668" s="1" t="s">
        <v>9053</v>
      </c>
      <c r="I1668" s="1">
        <v>43772.0</v>
      </c>
      <c r="J1668" s="1">
        <v>40092.0</v>
      </c>
      <c r="M1668" s="1">
        <v>0.0</v>
      </c>
      <c r="N1668" s="1">
        <v>1.0</v>
      </c>
      <c r="O1668" s="1">
        <v>0.0</v>
      </c>
      <c r="P1668" s="1" t="s">
        <v>123</v>
      </c>
      <c r="Q1668" s="1" t="s">
        <v>296</v>
      </c>
      <c r="R1668" s="1">
        <v>40.72074</v>
      </c>
      <c r="S1668" s="1">
        <v>-73.9474099999999</v>
      </c>
      <c r="T1668" s="1" t="s">
        <v>289</v>
      </c>
      <c r="U1668" s="1" t="s">
        <v>92</v>
      </c>
      <c r="V1668" s="1">
        <v>5.0</v>
      </c>
      <c r="W1668" s="1">
        <v>2.5</v>
      </c>
      <c r="X1668" s="1">
        <v>2.0</v>
      </c>
      <c r="Y1668" s="1">
        <v>2.0</v>
      </c>
      <c r="Z1668" s="1" t="s">
        <v>93</v>
      </c>
      <c r="AA1668" s="1" t="s">
        <v>9054</v>
      </c>
      <c r="AB1668" s="1">
        <v>272.0</v>
      </c>
      <c r="AC1668" s="1">
        <v>1.0</v>
      </c>
      <c r="AD1668" s="1">
        <v>0.0</v>
      </c>
      <c r="AE1668" s="1">
        <v>3.0</v>
      </c>
      <c r="AF1668" s="1" t="s">
        <v>456</v>
      </c>
      <c r="AG1668" s="1">
        <v>1.0</v>
      </c>
      <c r="AH1668" s="1">
        <v>0.0</v>
      </c>
      <c r="AI1668" s="1">
        <v>0.0</v>
      </c>
      <c r="AJ1668" s="1">
        <v>0.0</v>
      </c>
      <c r="AK1668" s="1">
        <v>0.0</v>
      </c>
      <c r="AL1668" s="1">
        <v>3.0</v>
      </c>
      <c r="AM1668" s="1">
        <v>0.0</v>
      </c>
      <c r="AN1668" s="1">
        <v>100.0</v>
      </c>
      <c r="AO1668" s="1">
        <v>10.0</v>
      </c>
      <c r="AP1668" s="1">
        <v>8.0</v>
      </c>
      <c r="AQ1668" s="1">
        <v>9.0</v>
      </c>
      <c r="AR1668" s="1">
        <v>9.0</v>
      </c>
      <c r="AS1668" s="1">
        <v>10.0</v>
      </c>
      <c r="AT1668" s="1">
        <v>10.0</v>
      </c>
      <c r="AU1668" s="1">
        <v>0.0</v>
      </c>
      <c r="AV1668" s="1" t="s">
        <v>117</v>
      </c>
      <c r="AW1668" s="1">
        <v>1.0</v>
      </c>
      <c r="AX1668" s="1">
        <v>1.0</v>
      </c>
      <c r="AY1668" s="1">
        <v>0.0</v>
      </c>
      <c r="AZ1668" s="1">
        <v>0.0</v>
      </c>
      <c r="BA1668" s="1">
        <v>0.06</v>
      </c>
      <c r="BB1668" s="1">
        <v>-1.0</v>
      </c>
      <c r="BC1668" s="1">
        <v>1.0</v>
      </c>
      <c r="BD1668" s="1">
        <v>-1.0</v>
      </c>
      <c r="BE1668" s="1">
        <v>-1.0</v>
      </c>
      <c r="BF1668" s="1">
        <v>-1.0</v>
      </c>
      <c r="BG1668" s="1">
        <v>-1.0</v>
      </c>
      <c r="BH1668" s="1">
        <v>-1.0</v>
      </c>
      <c r="BI1668" s="1">
        <v>-1.0</v>
      </c>
      <c r="BJ1668" s="1">
        <v>1.0</v>
      </c>
      <c r="BK1668" s="1">
        <v>-1.0</v>
      </c>
      <c r="BL1668" s="1">
        <v>-1.0</v>
      </c>
      <c r="BM1668" s="1">
        <v>1.0</v>
      </c>
      <c r="BN1668" s="1">
        <v>-1.0</v>
      </c>
      <c r="BO1668" s="1">
        <v>-1.0</v>
      </c>
      <c r="BP1668" s="1">
        <v>1.0</v>
      </c>
      <c r="BQ1668" s="1">
        <v>-1.0</v>
      </c>
      <c r="BR1668" s="1">
        <v>-1.0</v>
      </c>
      <c r="BS1668" s="1">
        <v>-1.0</v>
      </c>
      <c r="BT1668" s="1">
        <v>-1.0</v>
      </c>
      <c r="BU1668" s="1">
        <v>1.0</v>
      </c>
      <c r="BV1668" s="1">
        <v>-1.0</v>
      </c>
      <c r="BW1668" s="1">
        <v>1.0</v>
      </c>
      <c r="BX1668" s="1">
        <v>-1.0</v>
      </c>
      <c r="BY1668" s="1">
        <v>1.0</v>
      </c>
      <c r="BZ1668" s="1">
        <v>-1.0</v>
      </c>
      <c r="CA1668" s="1">
        <v>-1.0</v>
      </c>
      <c r="CB1668" s="1">
        <v>-1.0</v>
      </c>
      <c r="CC1668" s="1">
        <v>-1.0</v>
      </c>
      <c r="CD1668" s="1">
        <v>56158.0</v>
      </c>
    </row>
    <row r="1669">
      <c r="A1669" s="1">
        <v>3.0559819E7</v>
      </c>
      <c r="B1669" s="1" t="s">
        <v>9055</v>
      </c>
      <c r="C1669" s="1" t="s">
        <v>9056</v>
      </c>
      <c r="D1669" s="1" t="s">
        <v>9057</v>
      </c>
      <c r="E1669" s="1" t="s">
        <v>85</v>
      </c>
      <c r="F1669" s="1" t="s">
        <v>9058</v>
      </c>
      <c r="G1669" s="1" t="s">
        <v>9059</v>
      </c>
      <c r="I1669" s="1">
        <v>2522815.0</v>
      </c>
      <c r="J1669" s="1">
        <v>41061.0</v>
      </c>
      <c r="K1669" s="1" t="s">
        <v>88</v>
      </c>
      <c r="L1669" s="1">
        <v>1.0</v>
      </c>
      <c r="M1669" s="1">
        <v>0.0</v>
      </c>
      <c r="N1669" s="1">
        <v>2.0</v>
      </c>
      <c r="O1669" s="1">
        <v>0.0</v>
      </c>
      <c r="P1669" s="1" t="s">
        <v>123</v>
      </c>
      <c r="Q1669" s="1" t="s">
        <v>1802</v>
      </c>
      <c r="R1669" s="1">
        <v>40.66356</v>
      </c>
      <c r="S1669" s="1">
        <v>-73.99368</v>
      </c>
      <c r="T1669" s="1" t="s">
        <v>150</v>
      </c>
      <c r="U1669" s="1" t="s">
        <v>92</v>
      </c>
      <c r="V1669" s="1">
        <v>4.0</v>
      </c>
      <c r="W1669" s="1">
        <v>1.5</v>
      </c>
      <c r="X1669" s="1">
        <v>2.0</v>
      </c>
      <c r="Y1669" s="1">
        <v>2.0</v>
      </c>
      <c r="Z1669" s="1" t="s">
        <v>93</v>
      </c>
      <c r="AA1669" s="1" t="s">
        <v>9060</v>
      </c>
      <c r="AB1669" s="1">
        <v>150.0</v>
      </c>
      <c r="AC1669" s="1">
        <v>3.0</v>
      </c>
      <c r="AD1669" s="1">
        <v>50.0</v>
      </c>
      <c r="AE1669" s="1">
        <v>2.0</v>
      </c>
      <c r="AF1669" s="1" t="s">
        <v>137</v>
      </c>
      <c r="AG1669" s="1">
        <v>1.0</v>
      </c>
      <c r="AH1669" s="1">
        <v>12.0</v>
      </c>
      <c r="AI1669" s="1">
        <v>12.0</v>
      </c>
      <c r="AJ1669" s="1">
        <v>12.0</v>
      </c>
      <c r="AK1669" s="1">
        <v>29.0</v>
      </c>
      <c r="AL1669" s="1">
        <v>0.0</v>
      </c>
      <c r="AM1669" s="1">
        <v>0.0</v>
      </c>
      <c r="AU1669" s="1">
        <v>0.0</v>
      </c>
      <c r="AV1669" s="1" t="s">
        <v>105</v>
      </c>
      <c r="AW1669" s="1">
        <v>2.0</v>
      </c>
      <c r="AX1669" s="1">
        <v>2.0</v>
      </c>
      <c r="AY1669" s="1">
        <v>0.0</v>
      </c>
      <c r="AZ1669" s="1">
        <v>0.0</v>
      </c>
      <c r="BB1669" s="1">
        <v>-1.0</v>
      </c>
      <c r="BC1669" s="1">
        <v>1.0</v>
      </c>
      <c r="BD1669" s="1">
        <v>-1.0</v>
      </c>
      <c r="BE1669" s="1">
        <v>-1.0</v>
      </c>
      <c r="BF1669" s="1">
        <v>-1.0</v>
      </c>
      <c r="BG1669" s="1">
        <v>-1.0</v>
      </c>
      <c r="BH1669" s="1">
        <v>1.0</v>
      </c>
      <c r="BI1669" s="1">
        <v>-1.0</v>
      </c>
      <c r="BJ1669" s="1">
        <v>1.0</v>
      </c>
      <c r="BK1669" s="1">
        <v>1.0</v>
      </c>
      <c r="BL1669" s="1">
        <v>1.0</v>
      </c>
      <c r="BM1669" s="1">
        <v>1.0</v>
      </c>
      <c r="BN1669" s="1">
        <v>-1.0</v>
      </c>
      <c r="BO1669" s="1">
        <v>-1.0</v>
      </c>
      <c r="BP1669" s="1">
        <v>-1.0</v>
      </c>
      <c r="BQ1669" s="1">
        <v>-1.0</v>
      </c>
      <c r="BR1669" s="1">
        <v>1.0</v>
      </c>
      <c r="BS1669" s="1">
        <v>-1.0</v>
      </c>
      <c r="BT1669" s="1">
        <v>-1.0</v>
      </c>
      <c r="BU1669" s="1">
        <v>1.0</v>
      </c>
      <c r="BV1669" s="1">
        <v>-1.0</v>
      </c>
      <c r="BW1669" s="1">
        <v>-1.0</v>
      </c>
      <c r="BX1669" s="1">
        <v>1.0</v>
      </c>
      <c r="BY1669" s="1">
        <v>-1.0</v>
      </c>
      <c r="BZ1669" s="1">
        <v>1.0</v>
      </c>
      <c r="CA1669" s="1">
        <v>-1.0</v>
      </c>
      <c r="CB1669" s="1">
        <v>-1.0</v>
      </c>
      <c r="CC1669" s="1">
        <v>-1.0</v>
      </c>
      <c r="CD1669" s="1">
        <v>56201.0</v>
      </c>
    </row>
    <row r="1670">
      <c r="A1670" s="1">
        <v>9521009.0</v>
      </c>
      <c r="B1670" s="1" t="s">
        <v>9061</v>
      </c>
      <c r="C1670" s="1" t="s">
        <v>9062</v>
      </c>
      <c r="D1670" s="1" t="s">
        <v>9062</v>
      </c>
      <c r="E1670" s="1" t="s">
        <v>85</v>
      </c>
      <c r="I1670" s="1">
        <v>3.4066586E7</v>
      </c>
      <c r="J1670" s="1">
        <v>42147.0</v>
      </c>
      <c r="M1670" s="1">
        <v>0.0</v>
      </c>
      <c r="N1670" s="1">
        <v>1.0</v>
      </c>
      <c r="O1670" s="1">
        <v>0.0</v>
      </c>
      <c r="P1670" s="1" t="s">
        <v>123</v>
      </c>
      <c r="Q1670" s="1" t="s">
        <v>124</v>
      </c>
      <c r="R1670" s="1">
        <v>40.7050099999999</v>
      </c>
      <c r="S1670" s="1">
        <v>-73.93738</v>
      </c>
      <c r="T1670" s="1" t="s">
        <v>91</v>
      </c>
      <c r="U1670" s="1" t="s">
        <v>113</v>
      </c>
      <c r="V1670" s="1">
        <v>2.0</v>
      </c>
      <c r="W1670" s="1">
        <v>2.0</v>
      </c>
      <c r="X1670" s="1">
        <v>1.0</v>
      </c>
      <c r="Y1670" s="1">
        <v>1.0</v>
      </c>
      <c r="Z1670" s="1" t="s">
        <v>93</v>
      </c>
      <c r="AA1670" s="1" t="s">
        <v>9063</v>
      </c>
      <c r="AB1670" s="1">
        <v>55.0</v>
      </c>
      <c r="AC1670" s="1">
        <v>1.0</v>
      </c>
      <c r="AD1670" s="1">
        <v>0.0</v>
      </c>
      <c r="AE1670" s="1">
        <v>14.0</v>
      </c>
      <c r="AF1670" s="1" t="s">
        <v>1512</v>
      </c>
      <c r="AG1670" s="1">
        <v>1.0</v>
      </c>
      <c r="AH1670" s="1">
        <v>0.0</v>
      </c>
      <c r="AI1670" s="1">
        <v>0.0</v>
      </c>
      <c r="AJ1670" s="1">
        <v>0.0</v>
      </c>
      <c r="AK1670" s="1">
        <v>0.0</v>
      </c>
      <c r="AL1670" s="1">
        <v>0.0</v>
      </c>
      <c r="AM1670" s="1">
        <v>0.0</v>
      </c>
      <c r="AU1670" s="1">
        <v>0.0</v>
      </c>
      <c r="AV1670" s="1" t="s">
        <v>105</v>
      </c>
      <c r="AW1670" s="1">
        <v>1.0</v>
      </c>
      <c r="AX1670" s="1">
        <v>0.0</v>
      </c>
      <c r="AY1670" s="1">
        <v>1.0</v>
      </c>
      <c r="AZ1670" s="1">
        <v>0.0</v>
      </c>
      <c r="BB1670" s="1">
        <v>-1.0</v>
      </c>
      <c r="BC1670" s="1">
        <v>-1.0</v>
      </c>
      <c r="BD1670" s="1">
        <v>-1.0</v>
      </c>
      <c r="BE1670" s="1">
        <v>-1.0</v>
      </c>
      <c r="BF1670" s="1">
        <v>-1.0</v>
      </c>
      <c r="BG1670" s="1">
        <v>-1.0</v>
      </c>
      <c r="BH1670" s="1">
        <v>-1.0</v>
      </c>
      <c r="BI1670" s="1">
        <v>-1.0</v>
      </c>
      <c r="BJ1670" s="1">
        <v>-1.0</v>
      </c>
      <c r="BK1670" s="1">
        <v>-1.0</v>
      </c>
      <c r="BL1670" s="1">
        <v>-1.0</v>
      </c>
      <c r="BM1670" s="1">
        <v>1.0</v>
      </c>
      <c r="BN1670" s="1">
        <v>-1.0</v>
      </c>
      <c r="BO1670" s="1">
        <v>-1.0</v>
      </c>
      <c r="BP1670" s="1">
        <v>-1.0</v>
      </c>
      <c r="BQ1670" s="1">
        <v>-1.0</v>
      </c>
      <c r="BR1670" s="1">
        <v>-1.0</v>
      </c>
      <c r="BS1670" s="1">
        <v>-1.0</v>
      </c>
      <c r="BT1670" s="1">
        <v>1.0</v>
      </c>
      <c r="BU1670" s="1">
        <v>1.0</v>
      </c>
      <c r="BV1670" s="1">
        <v>-1.0</v>
      </c>
      <c r="BW1670" s="1">
        <v>-1.0</v>
      </c>
      <c r="BX1670" s="1">
        <v>-1.0</v>
      </c>
      <c r="BY1670" s="1">
        <v>-1.0</v>
      </c>
      <c r="BZ1670" s="1">
        <v>-1.0</v>
      </c>
      <c r="CA1670" s="1">
        <v>-1.0</v>
      </c>
      <c r="CB1670" s="1">
        <v>-1.0</v>
      </c>
      <c r="CC1670" s="1">
        <v>-1.0</v>
      </c>
      <c r="CD1670" s="1">
        <v>56222.0</v>
      </c>
    </row>
    <row r="1671">
      <c r="A1671" s="1">
        <v>2.3999822E7</v>
      </c>
      <c r="B1671" s="1" t="s">
        <v>9064</v>
      </c>
      <c r="C1671" s="1" t="s">
        <v>9065</v>
      </c>
      <c r="D1671" s="1" t="s">
        <v>9065</v>
      </c>
      <c r="E1671" s="1" t="s">
        <v>85</v>
      </c>
      <c r="I1671" s="1">
        <v>9.0629446E7</v>
      </c>
      <c r="J1671" s="1">
        <v>42600.0</v>
      </c>
      <c r="K1671" s="1" t="s">
        <v>272</v>
      </c>
      <c r="L1671" s="1">
        <v>1.0</v>
      </c>
      <c r="M1671" s="1">
        <v>0.0</v>
      </c>
      <c r="N1671" s="1">
        <v>1.0</v>
      </c>
      <c r="O1671" s="1">
        <v>0.0</v>
      </c>
      <c r="P1671" s="1" t="s">
        <v>184</v>
      </c>
      <c r="Q1671" s="1" t="s">
        <v>124</v>
      </c>
      <c r="R1671" s="1">
        <v>40.67237</v>
      </c>
      <c r="S1671" s="1">
        <v>-73.95191</v>
      </c>
      <c r="T1671" s="1" t="s">
        <v>289</v>
      </c>
      <c r="U1671" s="1" t="s">
        <v>113</v>
      </c>
      <c r="V1671" s="1">
        <v>2.0</v>
      </c>
      <c r="W1671" s="1">
        <v>1.0</v>
      </c>
      <c r="X1671" s="1">
        <v>1.0</v>
      </c>
      <c r="Y1671" s="1">
        <v>1.0</v>
      </c>
      <c r="Z1671" s="1" t="s">
        <v>93</v>
      </c>
      <c r="AA1671" s="1" t="s">
        <v>9066</v>
      </c>
      <c r="AB1671" s="1">
        <v>120.0</v>
      </c>
      <c r="AC1671" s="1">
        <v>2.0</v>
      </c>
      <c r="AD1671" s="1">
        <v>15.0</v>
      </c>
      <c r="AE1671" s="1">
        <v>1.0</v>
      </c>
      <c r="AF1671" s="1" t="s">
        <v>452</v>
      </c>
      <c r="AG1671" s="1">
        <v>1.0</v>
      </c>
      <c r="AH1671" s="1">
        <v>0.0</v>
      </c>
      <c r="AI1671" s="1">
        <v>0.0</v>
      </c>
      <c r="AJ1671" s="1">
        <v>0.0</v>
      </c>
      <c r="AK1671" s="1">
        <v>0.0</v>
      </c>
      <c r="AL1671" s="1">
        <v>0.0</v>
      </c>
      <c r="AM1671" s="1">
        <v>0.0</v>
      </c>
      <c r="AU1671" s="1">
        <v>0.0</v>
      </c>
      <c r="AV1671" s="1" t="s">
        <v>105</v>
      </c>
      <c r="AW1671" s="1">
        <v>1.0</v>
      </c>
      <c r="AX1671" s="1">
        <v>0.0</v>
      </c>
      <c r="AY1671" s="1">
        <v>1.0</v>
      </c>
      <c r="AZ1671" s="1">
        <v>0.0</v>
      </c>
      <c r="BB1671" s="1">
        <v>-1.0</v>
      </c>
      <c r="BC1671" s="1">
        <v>1.0</v>
      </c>
      <c r="BD1671" s="1">
        <v>-1.0</v>
      </c>
      <c r="BE1671" s="1">
        <v>-1.0</v>
      </c>
      <c r="BF1671" s="1">
        <v>-1.0</v>
      </c>
      <c r="BG1671" s="1">
        <v>-1.0</v>
      </c>
      <c r="BH1671" s="1">
        <v>-1.0</v>
      </c>
      <c r="BI1671" s="1">
        <v>1.0</v>
      </c>
      <c r="BJ1671" s="1">
        <v>1.0</v>
      </c>
      <c r="BK1671" s="1">
        <v>-1.0</v>
      </c>
      <c r="BL1671" s="1">
        <v>-1.0</v>
      </c>
      <c r="BM1671" s="1">
        <v>1.0</v>
      </c>
      <c r="BN1671" s="1">
        <v>1.0</v>
      </c>
      <c r="BO1671" s="1">
        <v>1.0</v>
      </c>
      <c r="BP1671" s="1">
        <v>-1.0</v>
      </c>
      <c r="BQ1671" s="1">
        <v>-1.0</v>
      </c>
      <c r="BR1671" s="1">
        <v>-1.0</v>
      </c>
      <c r="BS1671" s="1">
        <v>-1.0</v>
      </c>
      <c r="BT1671" s="1">
        <v>-1.0</v>
      </c>
      <c r="BU1671" s="1">
        <v>1.0</v>
      </c>
      <c r="BV1671" s="1">
        <v>-1.0</v>
      </c>
      <c r="BW1671" s="1">
        <v>1.0</v>
      </c>
      <c r="BX1671" s="1">
        <v>-1.0</v>
      </c>
      <c r="BY1671" s="1">
        <v>-1.0</v>
      </c>
      <c r="BZ1671" s="1">
        <v>-1.0</v>
      </c>
      <c r="CA1671" s="1">
        <v>-1.0</v>
      </c>
      <c r="CB1671" s="1">
        <v>-1.0</v>
      </c>
      <c r="CC1671" s="1">
        <v>-1.0</v>
      </c>
      <c r="CD1671" s="1">
        <v>56240.0</v>
      </c>
    </row>
    <row r="1672">
      <c r="A1672" s="1">
        <v>2.5933647E7</v>
      </c>
      <c r="B1672" s="1" t="s">
        <v>9067</v>
      </c>
      <c r="C1672" s="1" t="s">
        <v>9068</v>
      </c>
      <c r="D1672" s="1" t="s">
        <v>9068</v>
      </c>
      <c r="E1672" s="1" t="s">
        <v>85</v>
      </c>
      <c r="I1672" s="1">
        <v>1.94927217E8</v>
      </c>
      <c r="J1672" s="1">
        <v>43262.0</v>
      </c>
      <c r="K1672" s="1" t="s">
        <v>134</v>
      </c>
      <c r="L1672" s="1">
        <v>1.0</v>
      </c>
      <c r="M1672" s="1">
        <v>0.0</v>
      </c>
      <c r="N1672" s="1">
        <v>1.0</v>
      </c>
      <c r="O1672" s="1">
        <v>0.0</v>
      </c>
      <c r="P1672" s="1" t="s">
        <v>89</v>
      </c>
      <c r="Q1672" s="1" t="s">
        <v>90</v>
      </c>
      <c r="R1672" s="1">
        <v>40.84002</v>
      </c>
      <c r="S1672" s="1">
        <v>-73.94384</v>
      </c>
      <c r="T1672" s="1" t="s">
        <v>91</v>
      </c>
      <c r="U1672" s="1" t="s">
        <v>214</v>
      </c>
      <c r="V1672" s="1">
        <v>2.0</v>
      </c>
      <c r="W1672" s="1">
        <v>1.0</v>
      </c>
      <c r="X1672" s="1">
        <v>1.0</v>
      </c>
      <c r="Y1672" s="1">
        <v>1.0</v>
      </c>
      <c r="Z1672" s="1" t="s">
        <v>93</v>
      </c>
      <c r="AA1672" s="1" t="s">
        <v>9069</v>
      </c>
      <c r="AB1672" s="1">
        <v>40.0</v>
      </c>
      <c r="AC1672" s="1">
        <v>1.0</v>
      </c>
      <c r="AD1672" s="1">
        <v>15.0</v>
      </c>
      <c r="AE1672" s="1">
        <v>1.0</v>
      </c>
      <c r="AF1672" s="1" t="s">
        <v>407</v>
      </c>
      <c r="AG1672" s="1">
        <v>1.0</v>
      </c>
      <c r="AH1672" s="1">
        <v>0.0</v>
      </c>
      <c r="AI1672" s="1">
        <v>0.0</v>
      </c>
      <c r="AJ1672" s="1">
        <v>30.0</v>
      </c>
      <c r="AK1672" s="1">
        <v>30.0</v>
      </c>
      <c r="AL1672" s="1">
        <v>1.0</v>
      </c>
      <c r="AM1672" s="1">
        <v>1.0</v>
      </c>
      <c r="AN1672" s="1">
        <v>80.0</v>
      </c>
      <c r="AO1672" s="1">
        <v>10.0</v>
      </c>
      <c r="AP1672" s="1">
        <v>4.0</v>
      </c>
      <c r="AQ1672" s="1">
        <v>10.0</v>
      </c>
      <c r="AR1672" s="1">
        <v>10.0</v>
      </c>
      <c r="AS1672" s="1">
        <v>6.0</v>
      </c>
      <c r="AT1672" s="1">
        <v>6.0</v>
      </c>
      <c r="AU1672" s="1">
        <v>1.0</v>
      </c>
      <c r="AV1672" s="1" t="s">
        <v>105</v>
      </c>
      <c r="AW1672" s="1">
        <v>1.0</v>
      </c>
      <c r="AX1672" s="1">
        <v>0.0</v>
      </c>
      <c r="AY1672" s="1">
        <v>0.0</v>
      </c>
      <c r="AZ1672" s="1">
        <v>1.0</v>
      </c>
      <c r="BA1672" s="1">
        <v>1.0</v>
      </c>
      <c r="BB1672" s="1">
        <v>-1.0</v>
      </c>
      <c r="BC1672" s="1">
        <v>1.0</v>
      </c>
      <c r="BD1672" s="1">
        <v>-1.0</v>
      </c>
      <c r="BE1672" s="1">
        <v>-1.0</v>
      </c>
      <c r="BF1672" s="1">
        <v>-1.0</v>
      </c>
      <c r="BG1672" s="1">
        <v>-1.0</v>
      </c>
      <c r="BH1672" s="1">
        <v>-1.0</v>
      </c>
      <c r="BI1672" s="1">
        <v>-1.0</v>
      </c>
      <c r="BJ1672" s="1">
        <v>-1.0</v>
      </c>
      <c r="BK1672" s="1">
        <v>-1.0</v>
      </c>
      <c r="BL1672" s="1">
        <v>-1.0</v>
      </c>
      <c r="BM1672" s="1">
        <v>1.0</v>
      </c>
      <c r="BN1672" s="1">
        <v>1.0</v>
      </c>
      <c r="BO1672" s="1">
        <v>1.0</v>
      </c>
      <c r="BP1672" s="1">
        <v>-1.0</v>
      </c>
      <c r="BQ1672" s="1">
        <v>-1.0</v>
      </c>
      <c r="BR1672" s="1">
        <v>-1.0</v>
      </c>
      <c r="BS1672" s="1">
        <v>-1.0</v>
      </c>
      <c r="BT1672" s="1">
        <v>-1.0</v>
      </c>
      <c r="BU1672" s="1">
        <v>1.0</v>
      </c>
      <c r="BV1672" s="1">
        <v>-1.0</v>
      </c>
      <c r="BW1672" s="1">
        <v>-1.0</v>
      </c>
      <c r="BX1672" s="1">
        <v>-1.0</v>
      </c>
      <c r="BY1672" s="1">
        <v>-1.0</v>
      </c>
      <c r="BZ1672" s="1">
        <v>-1.0</v>
      </c>
      <c r="CA1672" s="1">
        <v>-1.0</v>
      </c>
      <c r="CB1672" s="1">
        <v>-1.0</v>
      </c>
      <c r="CC1672" s="1">
        <v>-1.0</v>
      </c>
      <c r="CD1672" s="1">
        <v>56248.0</v>
      </c>
    </row>
    <row r="1673">
      <c r="A1673" s="1">
        <v>1.5261309E7</v>
      </c>
      <c r="B1673" s="1" t="s">
        <v>9070</v>
      </c>
      <c r="C1673" s="1" t="s">
        <v>9071</v>
      </c>
      <c r="D1673" s="1" t="s">
        <v>9071</v>
      </c>
      <c r="E1673" s="1" t="s">
        <v>85</v>
      </c>
      <c r="H1673" s="2" t="str">
        <f>- SMOKING is NOT allowed inside The house, but ok on patio</f>
        <v>#ERROR!</v>
      </c>
      <c r="I1673" s="1">
        <v>1.7243984E7</v>
      </c>
      <c r="J1673" s="1">
        <v>41815.0</v>
      </c>
      <c r="M1673" s="1">
        <v>0.0</v>
      </c>
      <c r="N1673" s="1">
        <v>1.0</v>
      </c>
      <c r="O1673" s="1">
        <v>0.0</v>
      </c>
      <c r="P1673" s="1" t="s">
        <v>123</v>
      </c>
      <c r="Q1673" s="1" t="s">
        <v>124</v>
      </c>
      <c r="R1673" s="1">
        <v>40.66198</v>
      </c>
      <c r="S1673" s="1">
        <v>-73.98964</v>
      </c>
      <c r="T1673" s="1" t="s">
        <v>289</v>
      </c>
      <c r="U1673" s="1" t="s">
        <v>113</v>
      </c>
      <c r="V1673" s="1">
        <v>2.0</v>
      </c>
      <c r="W1673" s="1">
        <v>1.0</v>
      </c>
      <c r="X1673" s="1">
        <v>1.0</v>
      </c>
      <c r="Y1673" s="1">
        <v>1.0</v>
      </c>
      <c r="Z1673" s="1" t="s">
        <v>93</v>
      </c>
      <c r="AA1673" s="1" t="s">
        <v>9072</v>
      </c>
      <c r="AB1673" s="1">
        <v>90.0</v>
      </c>
      <c r="AC1673" s="1">
        <v>1.0</v>
      </c>
      <c r="AD1673" s="1">
        <v>15.0</v>
      </c>
      <c r="AE1673" s="1">
        <v>2.0</v>
      </c>
      <c r="AF1673" s="1" t="s">
        <v>95</v>
      </c>
      <c r="AG1673" s="1">
        <v>1.0</v>
      </c>
      <c r="AH1673" s="1">
        <v>0.0</v>
      </c>
      <c r="AI1673" s="1">
        <v>0.0</v>
      </c>
      <c r="AJ1673" s="1">
        <v>0.0</v>
      </c>
      <c r="AK1673" s="1">
        <v>0.0</v>
      </c>
      <c r="AL1673" s="1">
        <v>0.0</v>
      </c>
      <c r="AM1673" s="1">
        <v>0.0</v>
      </c>
      <c r="AU1673" s="1">
        <v>0.0</v>
      </c>
      <c r="AV1673" s="1" t="s">
        <v>105</v>
      </c>
      <c r="AW1673" s="1">
        <v>1.0</v>
      </c>
      <c r="AX1673" s="1">
        <v>0.0</v>
      </c>
      <c r="AY1673" s="1">
        <v>1.0</v>
      </c>
      <c r="AZ1673" s="1">
        <v>0.0</v>
      </c>
      <c r="BB1673" s="1">
        <v>-1.0</v>
      </c>
      <c r="BC1673" s="1">
        <v>1.0</v>
      </c>
      <c r="BD1673" s="1">
        <v>-1.0</v>
      </c>
      <c r="BE1673" s="1">
        <v>-1.0</v>
      </c>
      <c r="BF1673" s="1">
        <v>-1.0</v>
      </c>
      <c r="BG1673" s="1">
        <v>-1.0</v>
      </c>
      <c r="BH1673" s="1">
        <v>-1.0</v>
      </c>
      <c r="BI1673" s="1">
        <v>1.0</v>
      </c>
      <c r="BJ1673" s="1">
        <v>1.0</v>
      </c>
      <c r="BK1673" s="1">
        <v>-1.0</v>
      </c>
      <c r="BL1673" s="1">
        <v>-1.0</v>
      </c>
      <c r="BM1673" s="1">
        <v>1.0</v>
      </c>
      <c r="BN1673" s="1">
        <v>-1.0</v>
      </c>
      <c r="BO1673" s="1">
        <v>-1.0</v>
      </c>
      <c r="BP1673" s="1">
        <v>-1.0</v>
      </c>
      <c r="BQ1673" s="1">
        <v>-1.0</v>
      </c>
      <c r="BR1673" s="1">
        <v>-1.0</v>
      </c>
      <c r="BS1673" s="1">
        <v>-1.0</v>
      </c>
      <c r="BT1673" s="1">
        <v>-1.0</v>
      </c>
      <c r="BU1673" s="1">
        <v>1.0</v>
      </c>
      <c r="BV1673" s="1">
        <v>-1.0</v>
      </c>
      <c r="BW1673" s="1">
        <v>-1.0</v>
      </c>
      <c r="BX1673" s="1">
        <v>-1.0</v>
      </c>
      <c r="BY1673" s="1">
        <v>-1.0</v>
      </c>
      <c r="BZ1673" s="1">
        <v>-1.0</v>
      </c>
      <c r="CA1673" s="1">
        <v>-1.0</v>
      </c>
      <c r="CB1673" s="1">
        <v>-1.0</v>
      </c>
      <c r="CC1673" s="1">
        <v>-1.0</v>
      </c>
      <c r="CD1673" s="1">
        <v>56261.0</v>
      </c>
    </row>
    <row r="1674">
      <c r="A1674" s="1">
        <v>3.5086252E7</v>
      </c>
      <c r="B1674" s="1" t="s">
        <v>9073</v>
      </c>
      <c r="C1674" s="1" t="s">
        <v>9074</v>
      </c>
      <c r="D1674" s="1" t="s">
        <v>9075</v>
      </c>
      <c r="E1674" s="1" t="s">
        <v>85</v>
      </c>
      <c r="F1674" s="1" t="s">
        <v>9076</v>
      </c>
      <c r="G1674" s="1" t="s">
        <v>9077</v>
      </c>
      <c r="H1674" s="2" t="str">
        <f>- Quiet residential area no parties allowed - no Pets - no additional guests then The ones staying - Respect for personal property in The unit - no shoes in The apartment allowed - no loud music allowed  - please switch all lighting off when NOT in unit - turn down HEAT when leaving unit - no SMOKING or drinking on The Rooftop and in unit</f>
        <v>#ERROR!</v>
      </c>
      <c r="I1674" s="1">
        <v>9.9642772E7</v>
      </c>
      <c r="J1674" s="1">
        <v>42657.0</v>
      </c>
      <c r="K1674" s="1" t="s">
        <v>134</v>
      </c>
      <c r="L1674" s="1">
        <v>1.0</v>
      </c>
      <c r="M1674" s="1">
        <v>0.0</v>
      </c>
      <c r="N1674" s="1">
        <v>1.0</v>
      </c>
      <c r="O1674" s="1">
        <v>0.0</v>
      </c>
      <c r="P1674" s="1" t="s">
        <v>184</v>
      </c>
      <c r="Q1674" s="1" t="s">
        <v>6257</v>
      </c>
      <c r="R1674" s="1">
        <v>40.6956099999999</v>
      </c>
      <c r="S1674" s="1">
        <v>-73.9878</v>
      </c>
      <c r="T1674" s="1" t="s">
        <v>91</v>
      </c>
      <c r="U1674" s="1" t="s">
        <v>92</v>
      </c>
      <c r="V1674" s="1">
        <v>2.0</v>
      </c>
      <c r="W1674" s="1">
        <v>1.0</v>
      </c>
      <c r="X1674" s="1">
        <v>1.0</v>
      </c>
      <c r="Y1674" s="1">
        <v>1.0</v>
      </c>
      <c r="Z1674" s="1" t="s">
        <v>93</v>
      </c>
      <c r="AA1674" s="1" t="s">
        <v>9078</v>
      </c>
      <c r="AB1674" s="1">
        <v>210.0</v>
      </c>
      <c r="AC1674" s="1">
        <v>1.0</v>
      </c>
      <c r="AD1674" s="1">
        <v>0.0</v>
      </c>
      <c r="AE1674" s="1">
        <v>5.0</v>
      </c>
      <c r="AF1674" s="1" t="s">
        <v>291</v>
      </c>
      <c r="AG1674" s="1">
        <v>1.0</v>
      </c>
      <c r="AH1674" s="1">
        <v>0.0</v>
      </c>
      <c r="AI1674" s="1">
        <v>0.0</v>
      </c>
      <c r="AJ1674" s="1">
        <v>0.0</v>
      </c>
      <c r="AK1674" s="1">
        <v>0.0</v>
      </c>
      <c r="AL1674" s="1">
        <v>0.0</v>
      </c>
      <c r="AM1674" s="1">
        <v>0.0</v>
      </c>
      <c r="AU1674" s="1">
        <v>0.0</v>
      </c>
      <c r="AV1674" s="1" t="s">
        <v>96</v>
      </c>
      <c r="AW1674" s="1">
        <v>1.0</v>
      </c>
      <c r="AX1674" s="1">
        <v>1.0</v>
      </c>
      <c r="AY1674" s="1">
        <v>0.0</v>
      </c>
      <c r="AZ1674" s="1">
        <v>0.0</v>
      </c>
      <c r="BB1674" s="1">
        <v>-1.0</v>
      </c>
      <c r="BC1674" s="1">
        <v>1.0</v>
      </c>
      <c r="BD1674" s="1">
        <v>-1.0</v>
      </c>
      <c r="BE1674" s="1">
        <v>-1.0</v>
      </c>
      <c r="BF1674" s="1">
        <v>1.0</v>
      </c>
      <c r="BG1674" s="1">
        <v>-1.0</v>
      </c>
      <c r="BH1674" s="1">
        <v>1.0</v>
      </c>
      <c r="BI1674" s="1">
        <v>-1.0</v>
      </c>
      <c r="BJ1674" s="1">
        <v>1.0</v>
      </c>
      <c r="BK1674" s="1">
        <v>1.0</v>
      </c>
      <c r="BL1674" s="1">
        <v>-1.0</v>
      </c>
      <c r="BM1674" s="1">
        <v>1.0</v>
      </c>
      <c r="BN1674" s="1">
        <v>1.0</v>
      </c>
      <c r="BO1674" s="1">
        <v>1.0</v>
      </c>
      <c r="BP1674" s="1">
        <v>-1.0</v>
      </c>
      <c r="BQ1674" s="1">
        <v>-1.0</v>
      </c>
      <c r="BR1674" s="1">
        <v>-1.0</v>
      </c>
      <c r="BS1674" s="1">
        <v>-1.0</v>
      </c>
      <c r="BT1674" s="1">
        <v>-1.0</v>
      </c>
      <c r="BU1674" s="1">
        <v>1.0</v>
      </c>
      <c r="BV1674" s="1">
        <v>-1.0</v>
      </c>
      <c r="BW1674" s="1">
        <v>-1.0</v>
      </c>
      <c r="BX1674" s="1">
        <v>-1.0</v>
      </c>
      <c r="BY1674" s="1">
        <v>-1.0</v>
      </c>
      <c r="BZ1674" s="1">
        <v>-1.0</v>
      </c>
      <c r="CA1674" s="1">
        <v>-1.0</v>
      </c>
      <c r="CB1674" s="1">
        <v>-1.0</v>
      </c>
      <c r="CC1674" s="1">
        <v>-1.0</v>
      </c>
      <c r="CD1674" s="1">
        <v>56329.0</v>
      </c>
    </row>
    <row r="1675">
      <c r="A1675" s="1">
        <v>2.7904745E7</v>
      </c>
      <c r="B1675" s="1" t="s">
        <v>9079</v>
      </c>
      <c r="C1675" s="1" t="s">
        <v>9080</v>
      </c>
      <c r="D1675" s="1" t="s">
        <v>9081</v>
      </c>
      <c r="E1675" s="1" t="s">
        <v>85</v>
      </c>
      <c r="I1675" s="1">
        <v>1142553.0</v>
      </c>
      <c r="J1675" s="1">
        <v>40797.0</v>
      </c>
      <c r="M1675" s="1">
        <v>0.0</v>
      </c>
      <c r="N1675" s="1">
        <v>1.0</v>
      </c>
      <c r="O1675" s="1">
        <v>1.0</v>
      </c>
      <c r="P1675" s="1" t="s">
        <v>89</v>
      </c>
      <c r="Q1675" s="1" t="s">
        <v>1270</v>
      </c>
      <c r="R1675" s="1">
        <v>40.72957</v>
      </c>
      <c r="S1675" s="1">
        <v>-73.97715</v>
      </c>
      <c r="T1675" s="1" t="s">
        <v>289</v>
      </c>
      <c r="U1675" s="1" t="s">
        <v>92</v>
      </c>
      <c r="V1675" s="1">
        <v>2.0</v>
      </c>
      <c r="W1675" s="1">
        <v>1.0</v>
      </c>
      <c r="X1675" s="1">
        <v>1.0</v>
      </c>
      <c r="Y1675" s="1">
        <v>1.0</v>
      </c>
      <c r="Z1675" s="1" t="s">
        <v>93</v>
      </c>
      <c r="AA1675" s="1" t="s">
        <v>9082</v>
      </c>
      <c r="AB1675" s="1">
        <v>189.0</v>
      </c>
      <c r="AC1675" s="1">
        <v>2.0</v>
      </c>
      <c r="AD1675" s="1">
        <v>100.0</v>
      </c>
      <c r="AE1675" s="1">
        <v>2.0</v>
      </c>
      <c r="AF1675" s="1" t="s">
        <v>170</v>
      </c>
      <c r="AG1675" s="1">
        <v>1.0</v>
      </c>
      <c r="AH1675" s="1">
        <v>0.0</v>
      </c>
      <c r="AI1675" s="1">
        <v>0.0</v>
      </c>
      <c r="AJ1675" s="1">
        <v>0.0</v>
      </c>
      <c r="AK1675" s="1">
        <v>0.0</v>
      </c>
      <c r="AL1675" s="1">
        <v>5.0</v>
      </c>
      <c r="AM1675" s="1">
        <v>5.0</v>
      </c>
      <c r="AN1675" s="1">
        <v>93.0</v>
      </c>
      <c r="AO1675" s="1">
        <v>10.0</v>
      </c>
      <c r="AP1675" s="1">
        <v>9.0</v>
      </c>
      <c r="AQ1675" s="1">
        <v>8.0</v>
      </c>
      <c r="AR1675" s="1">
        <v>10.0</v>
      </c>
      <c r="AS1675" s="1">
        <v>9.0</v>
      </c>
      <c r="AT1675" s="1">
        <v>9.0</v>
      </c>
      <c r="AU1675" s="1">
        <v>0.0</v>
      </c>
      <c r="AV1675" s="1" t="s">
        <v>117</v>
      </c>
      <c r="AW1675" s="1">
        <v>1.0</v>
      </c>
      <c r="AX1675" s="1">
        <v>1.0</v>
      </c>
      <c r="AY1675" s="1">
        <v>0.0</v>
      </c>
      <c r="AZ1675" s="1">
        <v>0.0</v>
      </c>
      <c r="BA1675" s="1">
        <v>0.48</v>
      </c>
      <c r="BB1675" s="1">
        <v>-1.0</v>
      </c>
      <c r="BC1675" s="1">
        <v>1.0</v>
      </c>
      <c r="BD1675" s="1">
        <v>-1.0</v>
      </c>
      <c r="BE1675" s="1">
        <v>-1.0</v>
      </c>
      <c r="BF1675" s="1">
        <v>-1.0</v>
      </c>
      <c r="BG1675" s="1">
        <v>-1.0</v>
      </c>
      <c r="BH1675" s="1">
        <v>-1.0</v>
      </c>
      <c r="BI1675" s="1">
        <v>-1.0</v>
      </c>
      <c r="BJ1675" s="1">
        <v>1.0</v>
      </c>
      <c r="BK1675" s="1">
        <v>1.0</v>
      </c>
      <c r="BL1675" s="1">
        <v>1.0</v>
      </c>
      <c r="BM1675" s="1">
        <v>1.0</v>
      </c>
      <c r="BN1675" s="1">
        <v>1.0</v>
      </c>
      <c r="BO1675" s="1">
        <v>-1.0</v>
      </c>
      <c r="BP1675" s="1">
        <v>-1.0</v>
      </c>
      <c r="BQ1675" s="1">
        <v>1.0</v>
      </c>
      <c r="BR1675" s="1">
        <v>1.0</v>
      </c>
      <c r="BS1675" s="1">
        <v>-1.0</v>
      </c>
      <c r="BT1675" s="1">
        <v>-1.0</v>
      </c>
      <c r="BU1675" s="1">
        <v>1.0</v>
      </c>
      <c r="BV1675" s="1">
        <v>-1.0</v>
      </c>
      <c r="BW1675" s="1">
        <v>-1.0</v>
      </c>
      <c r="BX1675" s="1">
        <v>1.0</v>
      </c>
      <c r="BY1675" s="1">
        <v>-1.0</v>
      </c>
      <c r="BZ1675" s="1">
        <v>1.0</v>
      </c>
      <c r="CA1675" s="1">
        <v>-1.0</v>
      </c>
      <c r="CB1675" s="1">
        <v>-1.0</v>
      </c>
      <c r="CC1675" s="1">
        <v>-1.0</v>
      </c>
      <c r="CD1675" s="1">
        <v>56349.0</v>
      </c>
    </row>
    <row r="1676">
      <c r="A1676" s="1">
        <v>2.9479579E7</v>
      </c>
      <c r="B1676" s="1" t="s">
        <v>9083</v>
      </c>
      <c r="C1676" s="1" t="s">
        <v>9084</v>
      </c>
      <c r="D1676" s="1" t="s">
        <v>9085</v>
      </c>
      <c r="E1676" s="1" t="s">
        <v>85</v>
      </c>
      <c r="G1676" s="1" t="s">
        <v>9086</v>
      </c>
      <c r="I1676" s="1">
        <v>6255971.0</v>
      </c>
      <c r="J1676" s="1">
        <v>41400.0</v>
      </c>
      <c r="K1676" s="1" t="s">
        <v>272</v>
      </c>
      <c r="L1676" s="1">
        <v>1.0</v>
      </c>
      <c r="M1676" s="1">
        <v>0.0</v>
      </c>
      <c r="N1676" s="1">
        <v>2.0</v>
      </c>
      <c r="O1676" s="1">
        <v>1.0</v>
      </c>
      <c r="P1676" s="1" t="s">
        <v>123</v>
      </c>
      <c r="Q1676" s="1" t="s">
        <v>185</v>
      </c>
      <c r="R1676" s="1">
        <v>40.71145</v>
      </c>
      <c r="S1676" s="1">
        <v>-73.95534</v>
      </c>
      <c r="T1676" s="1" t="s">
        <v>91</v>
      </c>
      <c r="U1676" s="1" t="s">
        <v>113</v>
      </c>
      <c r="V1676" s="1">
        <v>2.0</v>
      </c>
      <c r="W1676" s="1">
        <v>1.0</v>
      </c>
      <c r="X1676" s="1">
        <v>1.0</v>
      </c>
      <c r="Y1676" s="1">
        <v>1.0</v>
      </c>
      <c r="Z1676" s="1" t="s">
        <v>93</v>
      </c>
      <c r="AA1676" s="1" t="s">
        <v>9087</v>
      </c>
      <c r="AB1676" s="1">
        <v>85.0</v>
      </c>
      <c r="AC1676" s="1">
        <v>1.0</v>
      </c>
      <c r="AD1676" s="1">
        <v>0.0</v>
      </c>
      <c r="AE1676" s="1">
        <v>2.0</v>
      </c>
      <c r="AF1676" s="1" t="s">
        <v>202</v>
      </c>
      <c r="AG1676" s="1">
        <v>1.0</v>
      </c>
      <c r="AH1676" s="1">
        <v>14.0</v>
      </c>
      <c r="AI1676" s="1">
        <v>31.0</v>
      </c>
      <c r="AJ1676" s="1">
        <v>51.0</v>
      </c>
      <c r="AK1676" s="1">
        <v>326.0</v>
      </c>
      <c r="AL1676" s="1">
        <v>7.0</v>
      </c>
      <c r="AM1676" s="1">
        <v>7.0</v>
      </c>
      <c r="AN1676" s="1">
        <v>100.0</v>
      </c>
      <c r="AO1676" s="1">
        <v>10.0</v>
      </c>
      <c r="AP1676" s="1">
        <v>10.0</v>
      </c>
      <c r="AQ1676" s="1">
        <v>10.0</v>
      </c>
      <c r="AR1676" s="1">
        <v>10.0</v>
      </c>
      <c r="AS1676" s="1">
        <v>10.0</v>
      </c>
      <c r="AT1676" s="1">
        <v>10.0</v>
      </c>
      <c r="AU1676" s="1">
        <v>0.0</v>
      </c>
      <c r="AV1676" s="1" t="s">
        <v>117</v>
      </c>
      <c r="AW1676" s="1">
        <v>1.0</v>
      </c>
      <c r="AX1676" s="1">
        <v>0.0</v>
      </c>
      <c r="AY1676" s="1">
        <v>1.0</v>
      </c>
      <c r="AZ1676" s="1">
        <v>0.0</v>
      </c>
      <c r="BA1676" s="1">
        <v>0.83</v>
      </c>
      <c r="BB1676" s="1">
        <v>-1.0</v>
      </c>
      <c r="BC1676" s="1">
        <v>1.0</v>
      </c>
      <c r="BD1676" s="1">
        <v>-1.0</v>
      </c>
      <c r="BE1676" s="1">
        <v>-1.0</v>
      </c>
      <c r="BF1676" s="1">
        <v>-1.0</v>
      </c>
      <c r="BG1676" s="1">
        <v>-1.0</v>
      </c>
      <c r="BH1676" s="1">
        <v>-1.0</v>
      </c>
      <c r="BI1676" s="1">
        <v>-1.0</v>
      </c>
      <c r="BJ1676" s="1">
        <v>1.0</v>
      </c>
      <c r="BK1676" s="1">
        <v>-1.0</v>
      </c>
      <c r="BL1676" s="1">
        <v>-1.0</v>
      </c>
      <c r="BM1676" s="1">
        <v>1.0</v>
      </c>
      <c r="BN1676" s="1">
        <v>1.0</v>
      </c>
      <c r="BO1676" s="1">
        <v>1.0</v>
      </c>
      <c r="BP1676" s="1">
        <v>-1.0</v>
      </c>
      <c r="BQ1676" s="1">
        <v>-1.0</v>
      </c>
      <c r="BR1676" s="1">
        <v>-1.0</v>
      </c>
      <c r="BS1676" s="1">
        <v>-1.0</v>
      </c>
      <c r="BT1676" s="1">
        <v>-1.0</v>
      </c>
      <c r="BU1676" s="1">
        <v>1.0</v>
      </c>
      <c r="BV1676" s="1">
        <v>-1.0</v>
      </c>
      <c r="BW1676" s="1">
        <v>-1.0</v>
      </c>
      <c r="BX1676" s="1">
        <v>-1.0</v>
      </c>
      <c r="BY1676" s="1">
        <v>-1.0</v>
      </c>
      <c r="BZ1676" s="1">
        <v>1.0</v>
      </c>
      <c r="CA1676" s="1">
        <v>-1.0</v>
      </c>
      <c r="CB1676" s="1">
        <v>-1.0</v>
      </c>
      <c r="CC1676" s="1">
        <v>-1.0</v>
      </c>
      <c r="CD1676" s="1">
        <v>56460.0</v>
      </c>
    </row>
    <row r="1677">
      <c r="A1677" s="1">
        <v>2.9684231E7</v>
      </c>
      <c r="B1677" s="1" t="s">
        <v>9088</v>
      </c>
      <c r="C1677" s="1" t="s">
        <v>9089</v>
      </c>
      <c r="D1677" s="1" t="s">
        <v>9090</v>
      </c>
      <c r="E1677" s="1" t="s">
        <v>85</v>
      </c>
      <c r="F1677" s="1" t="s">
        <v>9091</v>
      </c>
      <c r="G1677" s="1" t="s">
        <v>9092</v>
      </c>
      <c r="I1677" s="1">
        <v>861848.0</v>
      </c>
      <c r="J1677" s="1">
        <v>40748.0</v>
      </c>
      <c r="M1677" s="1">
        <v>0.0</v>
      </c>
      <c r="N1677" s="1">
        <v>2.0</v>
      </c>
      <c r="O1677" s="1">
        <v>1.0</v>
      </c>
      <c r="P1677" s="1" t="s">
        <v>123</v>
      </c>
      <c r="Q1677" s="1" t="s">
        <v>157</v>
      </c>
      <c r="R1677" s="1">
        <v>40.69093</v>
      </c>
      <c r="S1677" s="1">
        <v>-73.92754</v>
      </c>
      <c r="T1677" s="1" t="s">
        <v>150</v>
      </c>
      <c r="U1677" s="1" t="s">
        <v>113</v>
      </c>
      <c r="V1677" s="1">
        <v>2.0</v>
      </c>
      <c r="W1677" s="1">
        <v>1.0</v>
      </c>
      <c r="X1677" s="1">
        <v>1.0</v>
      </c>
      <c r="Y1677" s="1">
        <v>1.0</v>
      </c>
      <c r="Z1677" s="1" t="s">
        <v>93</v>
      </c>
      <c r="AA1677" s="1" t="s">
        <v>9093</v>
      </c>
      <c r="AB1677" s="1">
        <v>68.0</v>
      </c>
      <c r="AC1677" s="1">
        <v>1.0</v>
      </c>
      <c r="AD1677" s="1">
        <v>15.0</v>
      </c>
      <c r="AE1677" s="1">
        <v>2.0</v>
      </c>
      <c r="AF1677" s="1" t="s">
        <v>452</v>
      </c>
      <c r="AG1677" s="1">
        <v>1.0</v>
      </c>
      <c r="AH1677" s="1">
        <v>0.0</v>
      </c>
      <c r="AI1677" s="1">
        <v>0.0</v>
      </c>
      <c r="AJ1677" s="1">
        <v>0.0</v>
      </c>
      <c r="AK1677" s="1">
        <v>0.0</v>
      </c>
      <c r="AL1677" s="1">
        <v>0.0</v>
      </c>
      <c r="AM1677" s="1">
        <v>0.0</v>
      </c>
      <c r="AU1677" s="1">
        <v>0.0</v>
      </c>
      <c r="AV1677" s="1" t="s">
        <v>96</v>
      </c>
      <c r="AW1677" s="1">
        <v>2.0</v>
      </c>
      <c r="AX1677" s="1">
        <v>1.0</v>
      </c>
      <c r="AY1677" s="1">
        <v>1.0</v>
      </c>
      <c r="AZ1677" s="1">
        <v>0.0</v>
      </c>
      <c r="BB1677" s="1">
        <v>-1.0</v>
      </c>
      <c r="BC1677" s="1">
        <v>1.0</v>
      </c>
      <c r="BD1677" s="1">
        <v>-1.0</v>
      </c>
      <c r="BE1677" s="1">
        <v>-1.0</v>
      </c>
      <c r="BF1677" s="1">
        <v>-1.0</v>
      </c>
      <c r="BG1677" s="1">
        <v>-1.0</v>
      </c>
      <c r="BH1677" s="1">
        <v>-1.0</v>
      </c>
      <c r="BI1677" s="1">
        <v>1.0</v>
      </c>
      <c r="BJ1677" s="1">
        <v>-1.0</v>
      </c>
      <c r="BK1677" s="1">
        <v>-1.0</v>
      </c>
      <c r="BL1677" s="1">
        <v>-1.0</v>
      </c>
      <c r="BM1677" s="1">
        <v>1.0</v>
      </c>
      <c r="BN1677" s="1">
        <v>-1.0</v>
      </c>
      <c r="BO1677" s="1">
        <v>-1.0</v>
      </c>
      <c r="BP1677" s="1">
        <v>-1.0</v>
      </c>
      <c r="BQ1677" s="1">
        <v>-1.0</v>
      </c>
      <c r="BR1677" s="1">
        <v>-1.0</v>
      </c>
      <c r="BS1677" s="1">
        <v>-1.0</v>
      </c>
      <c r="BT1677" s="1">
        <v>-1.0</v>
      </c>
      <c r="BU1677" s="1">
        <v>1.0</v>
      </c>
      <c r="BV1677" s="1">
        <v>-1.0</v>
      </c>
      <c r="BW1677" s="1">
        <v>-1.0</v>
      </c>
      <c r="BX1677" s="1">
        <v>-1.0</v>
      </c>
      <c r="BY1677" s="1">
        <v>-1.0</v>
      </c>
      <c r="BZ1677" s="1">
        <v>-1.0</v>
      </c>
      <c r="CA1677" s="1">
        <v>1.0</v>
      </c>
      <c r="CB1677" s="1">
        <v>-1.0</v>
      </c>
      <c r="CC1677" s="1">
        <v>-1.0</v>
      </c>
      <c r="CD1677" s="1">
        <v>56470.0</v>
      </c>
    </row>
    <row r="1678">
      <c r="A1678" s="1">
        <v>8250280.0</v>
      </c>
      <c r="B1678" s="1" t="s">
        <v>9094</v>
      </c>
      <c r="C1678" s="1" t="s">
        <v>9095</v>
      </c>
      <c r="D1678" s="1" t="s">
        <v>9096</v>
      </c>
      <c r="E1678" s="1" t="s">
        <v>85</v>
      </c>
      <c r="F1678" s="1" t="s">
        <v>9097</v>
      </c>
      <c r="G1678" s="1" t="s">
        <v>9098</v>
      </c>
      <c r="H1678" s="1" t="s">
        <v>9099</v>
      </c>
      <c r="I1678" s="1">
        <v>9775058.0</v>
      </c>
      <c r="J1678" s="1">
        <v>41580.0</v>
      </c>
      <c r="K1678" s="1" t="s">
        <v>134</v>
      </c>
      <c r="L1678" s="1">
        <v>1.0</v>
      </c>
      <c r="M1678" s="1">
        <v>0.0</v>
      </c>
      <c r="N1678" s="1">
        <v>1.0</v>
      </c>
      <c r="O1678" s="1">
        <v>1.0</v>
      </c>
      <c r="P1678" s="1" t="s">
        <v>123</v>
      </c>
      <c r="Q1678" s="1" t="s">
        <v>124</v>
      </c>
      <c r="R1678" s="1">
        <v>40.64125</v>
      </c>
      <c r="S1678" s="1">
        <v>-73.9763</v>
      </c>
      <c r="T1678" s="1" t="s">
        <v>289</v>
      </c>
      <c r="U1678" s="1" t="s">
        <v>113</v>
      </c>
      <c r="V1678" s="1">
        <v>2.0</v>
      </c>
      <c r="W1678" s="1">
        <v>1.0</v>
      </c>
      <c r="X1678" s="1">
        <v>1.0</v>
      </c>
      <c r="Y1678" s="1">
        <v>1.0</v>
      </c>
      <c r="Z1678" s="1" t="s">
        <v>93</v>
      </c>
      <c r="AA1678" s="1" t="s">
        <v>9100</v>
      </c>
      <c r="AB1678" s="1">
        <v>70.0</v>
      </c>
      <c r="AC1678" s="1">
        <v>1.0</v>
      </c>
      <c r="AD1678" s="1">
        <v>0.0</v>
      </c>
      <c r="AE1678" s="1">
        <v>2.0</v>
      </c>
      <c r="AF1678" s="1" t="s">
        <v>202</v>
      </c>
      <c r="AG1678" s="1">
        <v>1.0</v>
      </c>
      <c r="AH1678" s="1">
        <v>1.0</v>
      </c>
      <c r="AI1678" s="1">
        <v>1.0</v>
      </c>
      <c r="AJ1678" s="1">
        <v>20.0</v>
      </c>
      <c r="AK1678" s="1">
        <v>37.0</v>
      </c>
      <c r="AL1678" s="1">
        <v>7.0</v>
      </c>
      <c r="AM1678" s="1">
        <v>7.0</v>
      </c>
      <c r="AN1678" s="1">
        <v>100.0</v>
      </c>
      <c r="AO1678" s="1">
        <v>10.0</v>
      </c>
      <c r="AP1678" s="1">
        <v>10.0</v>
      </c>
      <c r="AQ1678" s="1">
        <v>10.0</v>
      </c>
      <c r="AR1678" s="1">
        <v>10.0</v>
      </c>
      <c r="AS1678" s="1">
        <v>9.0</v>
      </c>
      <c r="AT1678" s="1">
        <v>10.0</v>
      </c>
      <c r="AU1678" s="1">
        <v>0.0</v>
      </c>
      <c r="AV1678" s="1" t="s">
        <v>105</v>
      </c>
      <c r="AW1678" s="1">
        <v>1.0</v>
      </c>
      <c r="AX1678" s="1">
        <v>0.0</v>
      </c>
      <c r="AY1678" s="1">
        <v>1.0</v>
      </c>
      <c r="AZ1678" s="1">
        <v>0.0</v>
      </c>
      <c r="BA1678" s="1">
        <v>2.63</v>
      </c>
      <c r="BB1678" s="1">
        <v>-1.0</v>
      </c>
      <c r="BC1678" s="1">
        <v>1.0</v>
      </c>
      <c r="BD1678" s="1">
        <v>-1.0</v>
      </c>
      <c r="BE1678" s="1">
        <v>-1.0</v>
      </c>
      <c r="BF1678" s="1">
        <v>-1.0</v>
      </c>
      <c r="BG1678" s="1">
        <v>-1.0</v>
      </c>
      <c r="BH1678" s="1">
        <v>-1.0</v>
      </c>
      <c r="BI1678" s="1">
        <v>-1.0</v>
      </c>
      <c r="BJ1678" s="1">
        <v>1.0</v>
      </c>
      <c r="BK1678" s="1">
        <v>-1.0</v>
      </c>
      <c r="BL1678" s="1">
        <v>-1.0</v>
      </c>
      <c r="BM1678" s="1">
        <v>1.0</v>
      </c>
      <c r="BN1678" s="1">
        <v>1.0</v>
      </c>
      <c r="BO1678" s="1">
        <v>-1.0</v>
      </c>
      <c r="BP1678" s="1">
        <v>-1.0</v>
      </c>
      <c r="BQ1678" s="1">
        <v>-1.0</v>
      </c>
      <c r="BR1678" s="1">
        <v>-1.0</v>
      </c>
      <c r="BS1678" s="1">
        <v>-1.0</v>
      </c>
      <c r="BT1678" s="1">
        <v>-1.0</v>
      </c>
      <c r="BU1678" s="1">
        <v>1.0</v>
      </c>
      <c r="BV1678" s="1">
        <v>-1.0</v>
      </c>
      <c r="BW1678" s="1">
        <v>-1.0</v>
      </c>
      <c r="BX1678" s="1">
        <v>-1.0</v>
      </c>
      <c r="BY1678" s="1">
        <v>-1.0</v>
      </c>
      <c r="BZ1678" s="1">
        <v>-1.0</v>
      </c>
      <c r="CA1678" s="1">
        <v>-1.0</v>
      </c>
      <c r="CB1678" s="1">
        <v>-1.0</v>
      </c>
      <c r="CC1678" s="1">
        <v>-1.0</v>
      </c>
      <c r="CD1678" s="1">
        <v>56601.0</v>
      </c>
    </row>
    <row r="1679">
      <c r="A1679" s="1">
        <v>2.6589357E7</v>
      </c>
      <c r="B1679" s="1" t="s">
        <v>9101</v>
      </c>
      <c r="C1679" s="1" t="s">
        <v>9102</v>
      </c>
      <c r="D1679" s="1" t="s">
        <v>9103</v>
      </c>
      <c r="E1679" s="1" t="s">
        <v>85</v>
      </c>
      <c r="F1679" s="1" t="s">
        <v>9104</v>
      </c>
      <c r="G1679" s="1" t="s">
        <v>9105</v>
      </c>
      <c r="H1679" s="1" t="s">
        <v>9106</v>
      </c>
      <c r="I1679" s="1">
        <v>9678132.0</v>
      </c>
      <c r="J1679" s="1">
        <v>41575.0</v>
      </c>
      <c r="K1679" s="1" t="s">
        <v>272</v>
      </c>
      <c r="L1679" s="1">
        <v>1.0</v>
      </c>
      <c r="M1679" s="1">
        <v>0.0</v>
      </c>
      <c r="N1679" s="1">
        <v>1.0</v>
      </c>
      <c r="O1679" s="1">
        <v>1.0</v>
      </c>
      <c r="P1679" s="1" t="s">
        <v>89</v>
      </c>
      <c r="Q1679" s="1" t="s">
        <v>90</v>
      </c>
      <c r="R1679" s="1">
        <v>40.72639</v>
      </c>
      <c r="S1679" s="1">
        <v>-73.97848</v>
      </c>
      <c r="T1679" s="1" t="s">
        <v>91</v>
      </c>
      <c r="U1679" s="1" t="s">
        <v>113</v>
      </c>
      <c r="V1679" s="1">
        <v>1.0</v>
      </c>
      <c r="W1679" s="1">
        <v>1.0</v>
      </c>
      <c r="X1679" s="1">
        <v>1.0</v>
      </c>
      <c r="Y1679" s="1">
        <v>1.0</v>
      </c>
      <c r="Z1679" s="1" t="s">
        <v>93</v>
      </c>
      <c r="AA1679" s="1" t="s">
        <v>9107</v>
      </c>
      <c r="AB1679" s="1">
        <v>80.0</v>
      </c>
      <c r="AC1679" s="1">
        <v>1.0</v>
      </c>
      <c r="AD1679" s="1">
        <v>0.0</v>
      </c>
      <c r="AE1679" s="1">
        <v>8.0</v>
      </c>
      <c r="AF1679" s="1" t="s">
        <v>179</v>
      </c>
      <c r="AG1679" s="1">
        <v>1.0</v>
      </c>
      <c r="AH1679" s="1">
        <v>0.0</v>
      </c>
      <c r="AI1679" s="1">
        <v>0.0</v>
      </c>
      <c r="AJ1679" s="1">
        <v>0.0</v>
      </c>
      <c r="AK1679" s="1">
        <v>0.0</v>
      </c>
      <c r="AL1679" s="1">
        <v>2.0</v>
      </c>
      <c r="AM1679" s="1">
        <v>2.0</v>
      </c>
      <c r="AN1679" s="1">
        <v>100.0</v>
      </c>
      <c r="AO1679" s="1">
        <v>10.0</v>
      </c>
      <c r="AP1679" s="1">
        <v>9.0</v>
      </c>
      <c r="AQ1679" s="1">
        <v>10.0</v>
      </c>
      <c r="AR1679" s="1">
        <v>10.0</v>
      </c>
      <c r="AS1679" s="1">
        <v>10.0</v>
      </c>
      <c r="AT1679" s="1">
        <v>10.0</v>
      </c>
      <c r="AU1679" s="1">
        <v>0.0</v>
      </c>
      <c r="AV1679" s="1" t="s">
        <v>105</v>
      </c>
      <c r="AW1679" s="1">
        <v>1.0</v>
      </c>
      <c r="AX1679" s="1">
        <v>0.0</v>
      </c>
      <c r="AY1679" s="1">
        <v>1.0</v>
      </c>
      <c r="AZ1679" s="1">
        <v>0.0</v>
      </c>
      <c r="BA1679" s="1">
        <v>0.19</v>
      </c>
      <c r="BB1679" s="1">
        <v>-1.0</v>
      </c>
      <c r="BC1679" s="1">
        <v>1.0</v>
      </c>
      <c r="BD1679" s="1">
        <v>-1.0</v>
      </c>
      <c r="BE1679" s="1">
        <v>-1.0</v>
      </c>
      <c r="BF1679" s="1">
        <v>-1.0</v>
      </c>
      <c r="BG1679" s="1">
        <v>-1.0</v>
      </c>
      <c r="BH1679" s="1">
        <v>-1.0</v>
      </c>
      <c r="BI1679" s="1">
        <v>-1.0</v>
      </c>
      <c r="BJ1679" s="1">
        <v>-1.0</v>
      </c>
      <c r="BK1679" s="1">
        <v>-1.0</v>
      </c>
      <c r="BL1679" s="1">
        <v>-1.0</v>
      </c>
      <c r="BM1679" s="1">
        <v>-1.0</v>
      </c>
      <c r="BN1679" s="1">
        <v>1.0</v>
      </c>
      <c r="BO1679" s="1">
        <v>-1.0</v>
      </c>
      <c r="BP1679" s="1">
        <v>-1.0</v>
      </c>
      <c r="BQ1679" s="1">
        <v>-1.0</v>
      </c>
      <c r="BR1679" s="1">
        <v>-1.0</v>
      </c>
      <c r="BS1679" s="1">
        <v>-1.0</v>
      </c>
      <c r="BT1679" s="1">
        <v>-1.0</v>
      </c>
      <c r="BU1679" s="1">
        <v>1.0</v>
      </c>
      <c r="BV1679" s="1">
        <v>-1.0</v>
      </c>
      <c r="BW1679" s="1">
        <v>-1.0</v>
      </c>
      <c r="BX1679" s="1">
        <v>-1.0</v>
      </c>
      <c r="BY1679" s="1">
        <v>-1.0</v>
      </c>
      <c r="BZ1679" s="1">
        <v>-1.0</v>
      </c>
      <c r="CA1679" s="1">
        <v>-1.0</v>
      </c>
      <c r="CB1679" s="1">
        <v>1.0</v>
      </c>
      <c r="CC1679" s="1">
        <v>-1.0</v>
      </c>
      <c r="CD1679" s="1">
        <v>56606.0</v>
      </c>
    </row>
    <row r="1680">
      <c r="A1680" s="1">
        <v>2.2340915E7</v>
      </c>
      <c r="B1680" s="1" t="s">
        <v>9108</v>
      </c>
      <c r="C1680" s="1" t="s">
        <v>9109</v>
      </c>
      <c r="D1680" s="1" t="s">
        <v>9110</v>
      </c>
      <c r="E1680" s="1" t="s">
        <v>85</v>
      </c>
      <c r="F1680" s="1" t="s">
        <v>9111</v>
      </c>
      <c r="G1680" s="1" t="s">
        <v>9112</v>
      </c>
      <c r="I1680" s="1">
        <v>8676157.0</v>
      </c>
      <c r="J1680" s="1">
        <v>41523.0</v>
      </c>
      <c r="K1680" s="1" t="s">
        <v>272</v>
      </c>
      <c r="L1680" s="1">
        <v>0.5</v>
      </c>
      <c r="M1680" s="1">
        <v>0.0</v>
      </c>
      <c r="N1680" s="1">
        <v>1.0</v>
      </c>
      <c r="O1680" s="1">
        <v>1.0</v>
      </c>
      <c r="P1680" s="1" t="s">
        <v>123</v>
      </c>
      <c r="Q1680" s="1" t="s">
        <v>124</v>
      </c>
      <c r="R1680" s="1">
        <v>40.71638</v>
      </c>
      <c r="S1680" s="1">
        <v>-73.93988</v>
      </c>
      <c r="T1680" s="1" t="s">
        <v>289</v>
      </c>
      <c r="U1680" s="1" t="s">
        <v>92</v>
      </c>
      <c r="V1680" s="1">
        <v>6.0</v>
      </c>
      <c r="W1680" s="1">
        <v>2.0</v>
      </c>
      <c r="X1680" s="1">
        <v>2.0</v>
      </c>
      <c r="Y1680" s="1">
        <v>2.0</v>
      </c>
      <c r="Z1680" s="1" t="s">
        <v>93</v>
      </c>
      <c r="AA1680" s="1" t="s">
        <v>9113</v>
      </c>
      <c r="AB1680" s="1">
        <v>325.0</v>
      </c>
      <c r="AC1680" s="1">
        <v>4.0</v>
      </c>
      <c r="AD1680" s="1">
        <v>0.0</v>
      </c>
      <c r="AE1680" s="1">
        <v>30.0</v>
      </c>
      <c r="AF1680" s="1" t="s">
        <v>452</v>
      </c>
      <c r="AG1680" s="1">
        <v>1.0</v>
      </c>
      <c r="AH1680" s="1">
        <v>29.0</v>
      </c>
      <c r="AI1680" s="1">
        <v>59.0</v>
      </c>
      <c r="AJ1680" s="1">
        <v>89.0</v>
      </c>
      <c r="AK1680" s="1">
        <v>179.0</v>
      </c>
      <c r="AL1680" s="1">
        <v>0.0</v>
      </c>
      <c r="AM1680" s="1">
        <v>0.0</v>
      </c>
      <c r="AU1680" s="1">
        <v>0.0</v>
      </c>
      <c r="AV1680" s="1" t="s">
        <v>105</v>
      </c>
      <c r="AW1680" s="1">
        <v>1.0</v>
      </c>
      <c r="AX1680" s="1">
        <v>1.0</v>
      </c>
      <c r="AY1680" s="1">
        <v>0.0</v>
      </c>
      <c r="AZ1680" s="1">
        <v>0.0</v>
      </c>
      <c r="BB1680" s="1">
        <v>-1.0</v>
      </c>
      <c r="BC1680" s="1">
        <v>1.0</v>
      </c>
      <c r="BD1680" s="1">
        <v>-1.0</v>
      </c>
      <c r="BE1680" s="1">
        <v>-1.0</v>
      </c>
      <c r="BF1680" s="1">
        <v>1.0</v>
      </c>
      <c r="BG1680" s="1">
        <v>-1.0</v>
      </c>
      <c r="BH1680" s="1">
        <v>1.0</v>
      </c>
      <c r="BI1680" s="1">
        <v>-1.0</v>
      </c>
      <c r="BJ1680" s="1">
        <v>1.0</v>
      </c>
      <c r="BK1680" s="1">
        <v>1.0</v>
      </c>
      <c r="BL1680" s="1">
        <v>1.0</v>
      </c>
      <c r="BM1680" s="1">
        <v>1.0</v>
      </c>
      <c r="BN1680" s="1">
        <v>1.0</v>
      </c>
      <c r="BO1680" s="1">
        <v>1.0</v>
      </c>
      <c r="BP1680" s="1">
        <v>1.0</v>
      </c>
      <c r="BQ1680" s="1">
        <v>1.0</v>
      </c>
      <c r="BR1680" s="1">
        <v>-1.0</v>
      </c>
      <c r="BS1680" s="1">
        <v>-1.0</v>
      </c>
      <c r="BT1680" s="1">
        <v>1.0</v>
      </c>
      <c r="BU1680" s="1">
        <v>1.0</v>
      </c>
      <c r="BV1680" s="1">
        <v>1.0</v>
      </c>
      <c r="BW1680" s="1">
        <v>1.0</v>
      </c>
      <c r="BX1680" s="1">
        <v>1.0</v>
      </c>
      <c r="BY1680" s="1">
        <v>1.0</v>
      </c>
      <c r="BZ1680" s="1">
        <v>1.0</v>
      </c>
      <c r="CA1680" s="1">
        <v>-1.0</v>
      </c>
      <c r="CB1680" s="1">
        <v>1.0</v>
      </c>
      <c r="CC1680" s="1">
        <v>-1.0</v>
      </c>
      <c r="CD1680" s="1">
        <v>56635.0</v>
      </c>
    </row>
    <row r="1681">
      <c r="A1681" s="1">
        <v>1.4121045E7</v>
      </c>
      <c r="B1681" s="1" t="s">
        <v>9114</v>
      </c>
      <c r="C1681" s="1" t="s">
        <v>9115</v>
      </c>
      <c r="D1681" s="1" t="s">
        <v>9116</v>
      </c>
      <c r="E1681" s="1" t="s">
        <v>85</v>
      </c>
      <c r="F1681" s="1" t="s">
        <v>9117</v>
      </c>
      <c r="G1681" s="1" t="s">
        <v>9118</v>
      </c>
      <c r="I1681" s="1">
        <v>4348719.0</v>
      </c>
      <c r="J1681" s="1">
        <v>41250.0</v>
      </c>
      <c r="K1681" s="1" t="s">
        <v>272</v>
      </c>
      <c r="L1681" s="1">
        <v>1.0</v>
      </c>
      <c r="M1681" s="1">
        <v>0.0</v>
      </c>
      <c r="N1681" s="1">
        <v>1.0</v>
      </c>
      <c r="O1681" s="1">
        <v>1.0</v>
      </c>
      <c r="P1681" s="1" t="s">
        <v>89</v>
      </c>
      <c r="Q1681" s="1" t="s">
        <v>90</v>
      </c>
      <c r="R1681" s="1">
        <v>40.72461</v>
      </c>
      <c r="S1681" s="1">
        <v>-74.01136</v>
      </c>
      <c r="T1681" s="1" t="s">
        <v>91</v>
      </c>
      <c r="U1681" s="1" t="s">
        <v>92</v>
      </c>
      <c r="V1681" s="1">
        <v>2.0</v>
      </c>
      <c r="W1681" s="1">
        <v>1.0</v>
      </c>
      <c r="X1681" s="1">
        <v>1.0</v>
      </c>
      <c r="Y1681" s="1">
        <v>1.0</v>
      </c>
      <c r="Z1681" s="1" t="s">
        <v>93</v>
      </c>
      <c r="AA1681" s="1" t="s">
        <v>9119</v>
      </c>
      <c r="AB1681" s="1">
        <v>250.0</v>
      </c>
      <c r="AC1681" s="1">
        <v>1.0</v>
      </c>
      <c r="AD1681" s="1">
        <v>0.0</v>
      </c>
      <c r="AE1681" s="1">
        <v>2.0</v>
      </c>
      <c r="AF1681" s="1" t="s">
        <v>2136</v>
      </c>
      <c r="AG1681" s="1">
        <v>1.0</v>
      </c>
      <c r="AH1681" s="1">
        <v>30.0</v>
      </c>
      <c r="AI1681" s="1">
        <v>60.0</v>
      </c>
      <c r="AJ1681" s="1">
        <v>90.0</v>
      </c>
      <c r="AK1681" s="1">
        <v>130.0</v>
      </c>
      <c r="AL1681" s="1">
        <v>2.0</v>
      </c>
      <c r="AM1681" s="1">
        <v>0.0</v>
      </c>
      <c r="AN1681" s="1">
        <v>100.0</v>
      </c>
      <c r="AO1681" s="1">
        <v>10.0</v>
      </c>
      <c r="AP1681" s="1">
        <v>10.0</v>
      </c>
      <c r="AQ1681" s="1">
        <v>10.0</v>
      </c>
      <c r="AR1681" s="1">
        <v>10.0</v>
      </c>
      <c r="AS1681" s="1">
        <v>10.0</v>
      </c>
      <c r="AT1681" s="1">
        <v>10.0</v>
      </c>
      <c r="AU1681" s="1">
        <v>0.0</v>
      </c>
      <c r="AV1681" s="1" t="s">
        <v>117</v>
      </c>
      <c r="AW1681" s="1">
        <v>1.0</v>
      </c>
      <c r="AX1681" s="1">
        <v>1.0</v>
      </c>
      <c r="AY1681" s="1">
        <v>0.0</v>
      </c>
      <c r="AZ1681" s="1">
        <v>0.0</v>
      </c>
      <c r="BA1681" s="1">
        <v>0.06</v>
      </c>
      <c r="BB1681" s="1">
        <v>-1.0</v>
      </c>
      <c r="BC1681" s="1">
        <v>1.0</v>
      </c>
      <c r="BD1681" s="1">
        <v>-1.0</v>
      </c>
      <c r="BE1681" s="1">
        <v>-1.0</v>
      </c>
      <c r="BF1681" s="1">
        <v>-1.0</v>
      </c>
      <c r="BG1681" s="1">
        <v>-1.0</v>
      </c>
      <c r="BH1681" s="1">
        <v>-1.0</v>
      </c>
      <c r="BI1681" s="1">
        <v>-1.0</v>
      </c>
      <c r="BJ1681" s="1">
        <v>1.0</v>
      </c>
      <c r="BK1681" s="1">
        <v>-1.0</v>
      </c>
      <c r="BL1681" s="1">
        <v>-1.0</v>
      </c>
      <c r="BM1681" s="1">
        <v>1.0</v>
      </c>
      <c r="BN1681" s="1">
        <v>1.0</v>
      </c>
      <c r="BO1681" s="1">
        <v>-1.0</v>
      </c>
      <c r="BP1681" s="1">
        <v>-1.0</v>
      </c>
      <c r="BQ1681" s="1">
        <v>1.0</v>
      </c>
      <c r="BR1681" s="1">
        <v>-1.0</v>
      </c>
      <c r="BS1681" s="1">
        <v>1.0</v>
      </c>
      <c r="BT1681" s="1">
        <v>-1.0</v>
      </c>
      <c r="BU1681" s="1">
        <v>1.0</v>
      </c>
      <c r="BV1681" s="1">
        <v>-1.0</v>
      </c>
      <c r="BW1681" s="1">
        <v>-1.0</v>
      </c>
      <c r="BX1681" s="1">
        <v>-1.0</v>
      </c>
      <c r="BY1681" s="1">
        <v>-1.0</v>
      </c>
      <c r="BZ1681" s="1">
        <v>-1.0</v>
      </c>
      <c r="CA1681" s="1">
        <v>-1.0</v>
      </c>
      <c r="CB1681" s="1">
        <v>-1.0</v>
      </c>
      <c r="CC1681" s="1">
        <v>-1.0</v>
      </c>
      <c r="CD1681" s="1">
        <v>56638.0</v>
      </c>
    </row>
    <row r="1682">
      <c r="A1682" s="1">
        <v>3.6308266E7</v>
      </c>
      <c r="B1682" s="1" t="s">
        <v>9120</v>
      </c>
      <c r="E1682" s="1" t="s">
        <v>85</v>
      </c>
      <c r="I1682" s="1">
        <v>2.72267421E8</v>
      </c>
      <c r="J1682" s="1">
        <v>43645.0</v>
      </c>
      <c r="M1682" s="1">
        <v>0.0</v>
      </c>
      <c r="N1682" s="1">
        <v>3.0</v>
      </c>
      <c r="O1682" s="1">
        <v>0.0</v>
      </c>
      <c r="P1682" s="1" t="s">
        <v>111</v>
      </c>
      <c r="Q1682" s="1" t="s">
        <v>6025</v>
      </c>
      <c r="R1682" s="1">
        <v>40.73452</v>
      </c>
      <c r="S1682" s="1">
        <v>-73.88795</v>
      </c>
      <c r="T1682" s="1" t="s">
        <v>125</v>
      </c>
      <c r="U1682" s="1" t="s">
        <v>113</v>
      </c>
      <c r="V1682" s="1">
        <v>2.0</v>
      </c>
      <c r="W1682" s="1">
        <v>1.5</v>
      </c>
      <c r="X1682" s="1">
        <v>1.0</v>
      </c>
      <c r="Y1682" s="1">
        <v>1.0</v>
      </c>
      <c r="Z1682" s="1" t="s">
        <v>93</v>
      </c>
      <c r="AA1682" s="1" t="s">
        <v>9121</v>
      </c>
      <c r="AB1682" s="1">
        <v>70.0</v>
      </c>
      <c r="AC1682" s="1">
        <v>2.0</v>
      </c>
      <c r="AD1682" s="1">
        <v>0.0</v>
      </c>
      <c r="AE1682" s="1">
        <v>1.0</v>
      </c>
      <c r="AF1682" s="1" t="s">
        <v>137</v>
      </c>
      <c r="AG1682" s="1">
        <v>1.0</v>
      </c>
      <c r="AH1682" s="1">
        <v>15.0</v>
      </c>
      <c r="AI1682" s="1">
        <v>45.0</v>
      </c>
      <c r="AJ1682" s="1">
        <v>75.0</v>
      </c>
      <c r="AK1682" s="1">
        <v>75.0</v>
      </c>
      <c r="AL1682" s="1">
        <v>0.0</v>
      </c>
      <c r="AM1682" s="1">
        <v>0.0</v>
      </c>
      <c r="AU1682" s="1">
        <v>1.0</v>
      </c>
      <c r="AV1682" s="1" t="s">
        <v>105</v>
      </c>
      <c r="AW1682" s="1">
        <v>3.0</v>
      </c>
      <c r="AX1682" s="1">
        <v>0.0</v>
      </c>
      <c r="AY1682" s="1">
        <v>3.0</v>
      </c>
      <c r="AZ1682" s="1">
        <v>0.0</v>
      </c>
      <c r="BB1682" s="1">
        <v>-1.0</v>
      </c>
      <c r="BC1682" s="1">
        <v>1.0</v>
      </c>
      <c r="BD1682" s="1">
        <v>-1.0</v>
      </c>
      <c r="BE1682" s="1">
        <v>-1.0</v>
      </c>
      <c r="BF1682" s="1">
        <v>-1.0</v>
      </c>
      <c r="BG1682" s="1">
        <v>-1.0</v>
      </c>
      <c r="BH1682" s="1">
        <v>-1.0</v>
      </c>
      <c r="BI1682" s="1">
        <v>-1.0</v>
      </c>
      <c r="BJ1682" s="1">
        <v>1.0</v>
      </c>
      <c r="BK1682" s="1">
        <v>-1.0</v>
      </c>
      <c r="BL1682" s="1">
        <v>-1.0</v>
      </c>
      <c r="BM1682" s="1">
        <v>-1.0</v>
      </c>
      <c r="BN1682" s="1">
        <v>-1.0</v>
      </c>
      <c r="BO1682" s="1">
        <v>-1.0</v>
      </c>
      <c r="BP1682" s="1">
        <v>-1.0</v>
      </c>
      <c r="BQ1682" s="1">
        <v>-1.0</v>
      </c>
      <c r="BR1682" s="1">
        <v>-1.0</v>
      </c>
      <c r="BS1682" s="1">
        <v>-1.0</v>
      </c>
      <c r="BT1682" s="1">
        <v>-1.0</v>
      </c>
      <c r="BU1682" s="1">
        <v>-1.0</v>
      </c>
      <c r="BV1682" s="1">
        <v>1.0</v>
      </c>
      <c r="BW1682" s="1">
        <v>-1.0</v>
      </c>
      <c r="BX1682" s="1">
        <v>-1.0</v>
      </c>
      <c r="BY1682" s="1">
        <v>-1.0</v>
      </c>
      <c r="BZ1682" s="1">
        <v>-1.0</v>
      </c>
      <c r="CA1682" s="1">
        <v>-1.0</v>
      </c>
      <c r="CB1682" s="1">
        <v>-1.0</v>
      </c>
      <c r="CC1682" s="1">
        <v>-1.0</v>
      </c>
      <c r="CD1682" s="1">
        <v>56647.0</v>
      </c>
    </row>
    <row r="1683">
      <c r="A1683" s="1">
        <v>9855028.0</v>
      </c>
      <c r="B1683" s="1" t="s">
        <v>9122</v>
      </c>
      <c r="C1683" s="1" t="s">
        <v>7723</v>
      </c>
      <c r="D1683" s="1" t="s">
        <v>7724</v>
      </c>
      <c r="E1683" s="1" t="s">
        <v>85</v>
      </c>
      <c r="F1683" s="1" t="s">
        <v>7725</v>
      </c>
      <c r="G1683" s="1" t="s">
        <v>7726</v>
      </c>
      <c r="H1683" s="1" t="s">
        <v>7727</v>
      </c>
      <c r="I1683" s="1">
        <v>3.0283594E7</v>
      </c>
      <c r="J1683" s="1">
        <v>42093.0</v>
      </c>
      <c r="K1683" s="1" t="s">
        <v>88</v>
      </c>
      <c r="L1683" s="1">
        <v>0.96</v>
      </c>
      <c r="M1683" s="1">
        <v>0.0</v>
      </c>
      <c r="N1683" s="1">
        <v>776.0</v>
      </c>
      <c r="O1683" s="1">
        <v>0.0</v>
      </c>
      <c r="P1683" s="1" t="s">
        <v>89</v>
      </c>
      <c r="Q1683" s="1" t="s">
        <v>90</v>
      </c>
      <c r="R1683" s="1">
        <v>40.76482</v>
      </c>
      <c r="S1683" s="1">
        <v>-73.98216</v>
      </c>
      <c r="T1683" s="1" t="s">
        <v>91</v>
      </c>
      <c r="U1683" s="1" t="s">
        <v>92</v>
      </c>
      <c r="V1683" s="1">
        <v>3.0</v>
      </c>
      <c r="W1683" s="1">
        <v>1.0</v>
      </c>
      <c r="X1683" s="1">
        <v>1.0</v>
      </c>
      <c r="Y1683" s="1">
        <v>2.0</v>
      </c>
      <c r="Z1683" s="1" t="s">
        <v>93</v>
      </c>
      <c r="AA1683" s="1" t="s">
        <v>7728</v>
      </c>
      <c r="AB1683" s="1">
        <v>239.0</v>
      </c>
      <c r="AC1683" s="1">
        <v>1.0</v>
      </c>
      <c r="AD1683" s="1">
        <v>0.0</v>
      </c>
      <c r="AE1683" s="1">
        <v>30.0</v>
      </c>
      <c r="AF1683" s="1" t="s">
        <v>95</v>
      </c>
      <c r="AG1683" s="1">
        <v>1.0</v>
      </c>
      <c r="AH1683" s="1">
        <v>16.0</v>
      </c>
      <c r="AI1683" s="1">
        <v>46.0</v>
      </c>
      <c r="AJ1683" s="1">
        <v>76.0</v>
      </c>
      <c r="AK1683" s="1">
        <v>351.0</v>
      </c>
      <c r="AL1683" s="1">
        <v>0.0</v>
      </c>
      <c r="AM1683" s="1">
        <v>0.0</v>
      </c>
      <c r="AU1683" s="1">
        <v>0.0</v>
      </c>
      <c r="AV1683" s="1" t="s">
        <v>96</v>
      </c>
      <c r="AW1683" s="1">
        <v>121.0</v>
      </c>
      <c r="AX1683" s="1">
        <v>121.0</v>
      </c>
      <c r="AY1683" s="1">
        <v>0.0</v>
      </c>
      <c r="AZ1683" s="1">
        <v>0.0</v>
      </c>
      <c r="BB1683" s="1">
        <v>1.0</v>
      </c>
      <c r="BC1683" s="1">
        <v>1.0</v>
      </c>
      <c r="BD1683" s="1">
        <v>-1.0</v>
      </c>
      <c r="BE1683" s="1">
        <v>-1.0</v>
      </c>
      <c r="BF1683" s="1">
        <v>-1.0</v>
      </c>
      <c r="BG1683" s="1">
        <v>-1.0</v>
      </c>
      <c r="BH1683" s="1">
        <v>1.0</v>
      </c>
      <c r="BI1683" s="1">
        <v>-1.0</v>
      </c>
      <c r="BJ1683" s="1">
        <v>1.0</v>
      </c>
      <c r="BK1683" s="1">
        <v>1.0</v>
      </c>
      <c r="BL1683" s="1">
        <v>-1.0</v>
      </c>
      <c r="BM1683" s="1">
        <v>1.0</v>
      </c>
      <c r="BN1683" s="1">
        <v>1.0</v>
      </c>
      <c r="BO1683" s="1">
        <v>1.0</v>
      </c>
      <c r="BP1683" s="1">
        <v>1.0</v>
      </c>
      <c r="BQ1683" s="1">
        <v>1.0</v>
      </c>
      <c r="BR1683" s="1">
        <v>-1.0</v>
      </c>
      <c r="BS1683" s="1">
        <v>-1.0</v>
      </c>
      <c r="BT1683" s="1">
        <v>-1.0</v>
      </c>
      <c r="BU1683" s="1">
        <v>1.0</v>
      </c>
      <c r="BV1683" s="1">
        <v>-1.0</v>
      </c>
      <c r="BW1683" s="1">
        <v>1.0</v>
      </c>
      <c r="BX1683" s="1">
        <v>-1.0</v>
      </c>
      <c r="BY1683" s="1">
        <v>-1.0</v>
      </c>
      <c r="BZ1683" s="1">
        <v>1.0</v>
      </c>
      <c r="CA1683" s="1">
        <v>-1.0</v>
      </c>
      <c r="CB1683" s="1">
        <v>-1.0</v>
      </c>
      <c r="CC1683" s="1">
        <v>-1.0</v>
      </c>
      <c r="CD1683" s="1">
        <v>56652.0</v>
      </c>
    </row>
    <row r="1684">
      <c r="A1684" s="1">
        <v>3.4418565E7</v>
      </c>
      <c r="B1684" s="1" t="s">
        <v>9123</v>
      </c>
      <c r="C1684" s="1" t="s">
        <v>9124</v>
      </c>
      <c r="D1684" s="1" t="s">
        <v>9125</v>
      </c>
      <c r="E1684" s="1" t="s">
        <v>85</v>
      </c>
      <c r="H1684" s="1" t="s">
        <v>1022</v>
      </c>
      <c r="I1684" s="1">
        <v>2.51229393E8</v>
      </c>
      <c r="J1684" s="1">
        <v>43550.0</v>
      </c>
      <c r="K1684" s="1" t="s">
        <v>88</v>
      </c>
      <c r="L1684" s="1">
        <v>0.97</v>
      </c>
      <c r="M1684" s="1">
        <v>0.0</v>
      </c>
      <c r="N1684" s="1">
        <v>2.0</v>
      </c>
      <c r="O1684" s="1">
        <v>0.0</v>
      </c>
      <c r="P1684" s="1" t="s">
        <v>89</v>
      </c>
      <c r="Q1684" s="1" t="s">
        <v>112</v>
      </c>
      <c r="R1684" s="1">
        <v>40.7454599999999</v>
      </c>
      <c r="S1684" s="1">
        <v>-73.93341</v>
      </c>
      <c r="T1684" s="1" t="s">
        <v>91</v>
      </c>
      <c r="U1684" s="1" t="s">
        <v>92</v>
      </c>
      <c r="V1684" s="1">
        <v>6.0</v>
      </c>
      <c r="W1684" s="1">
        <v>1.0</v>
      </c>
      <c r="X1684" s="1">
        <v>3.0</v>
      </c>
      <c r="Y1684" s="1">
        <v>3.0</v>
      </c>
      <c r="Z1684" s="1" t="s">
        <v>93</v>
      </c>
      <c r="AA1684" s="1" t="s">
        <v>9126</v>
      </c>
      <c r="AB1684" s="1">
        <v>149.0</v>
      </c>
      <c r="AC1684" s="1">
        <v>4.0</v>
      </c>
      <c r="AD1684" s="1">
        <v>15.0</v>
      </c>
      <c r="AE1684" s="1">
        <v>4.0</v>
      </c>
      <c r="AF1684" s="1" t="s">
        <v>291</v>
      </c>
      <c r="AG1684" s="1">
        <v>1.0</v>
      </c>
      <c r="AH1684" s="1">
        <v>8.0</v>
      </c>
      <c r="AI1684" s="1">
        <v>27.0</v>
      </c>
      <c r="AJ1684" s="1">
        <v>41.0</v>
      </c>
      <c r="AK1684" s="1">
        <v>298.0</v>
      </c>
      <c r="AL1684" s="1">
        <v>2.0</v>
      </c>
      <c r="AM1684" s="1">
        <v>2.0</v>
      </c>
      <c r="AN1684" s="1">
        <v>60.0</v>
      </c>
      <c r="AO1684" s="1">
        <v>6.0</v>
      </c>
      <c r="AP1684" s="1">
        <v>6.0</v>
      </c>
      <c r="AQ1684" s="1">
        <v>6.0</v>
      </c>
      <c r="AR1684" s="1">
        <v>6.0</v>
      </c>
      <c r="AS1684" s="1">
        <v>6.0</v>
      </c>
      <c r="AT1684" s="1">
        <v>6.0</v>
      </c>
      <c r="AU1684" s="1">
        <v>0.0</v>
      </c>
      <c r="AV1684" s="1" t="s">
        <v>96</v>
      </c>
      <c r="AW1684" s="1">
        <v>2.0</v>
      </c>
      <c r="AX1684" s="1">
        <v>2.0</v>
      </c>
      <c r="AY1684" s="1">
        <v>0.0</v>
      </c>
      <c r="AZ1684" s="1">
        <v>0.0</v>
      </c>
      <c r="BA1684" s="1">
        <v>1.11</v>
      </c>
      <c r="BB1684" s="1">
        <v>-1.0</v>
      </c>
      <c r="BC1684" s="1">
        <v>1.0</v>
      </c>
      <c r="BD1684" s="1">
        <v>-1.0</v>
      </c>
      <c r="BE1684" s="1">
        <v>-1.0</v>
      </c>
      <c r="BF1684" s="1">
        <v>-1.0</v>
      </c>
      <c r="BG1684" s="1">
        <v>-1.0</v>
      </c>
      <c r="BH1684" s="1">
        <v>1.0</v>
      </c>
      <c r="BI1684" s="1">
        <v>-1.0</v>
      </c>
      <c r="BJ1684" s="1">
        <v>1.0</v>
      </c>
      <c r="BK1684" s="1">
        <v>1.0</v>
      </c>
      <c r="BL1684" s="1">
        <v>1.0</v>
      </c>
      <c r="BM1684" s="1">
        <v>-1.0</v>
      </c>
      <c r="BN1684" s="1">
        <v>-1.0</v>
      </c>
      <c r="BO1684" s="1">
        <v>-1.0</v>
      </c>
      <c r="BP1684" s="1">
        <v>-1.0</v>
      </c>
      <c r="BQ1684" s="1">
        <v>1.0</v>
      </c>
      <c r="BR1684" s="1">
        <v>-1.0</v>
      </c>
      <c r="BS1684" s="1">
        <v>-1.0</v>
      </c>
      <c r="BT1684" s="1">
        <v>-1.0</v>
      </c>
      <c r="BU1684" s="1">
        <v>1.0</v>
      </c>
      <c r="BV1684" s="1">
        <v>1.0</v>
      </c>
      <c r="BW1684" s="1">
        <v>1.0</v>
      </c>
      <c r="BX1684" s="1">
        <v>-1.0</v>
      </c>
      <c r="BY1684" s="1">
        <v>-1.0</v>
      </c>
      <c r="BZ1684" s="1">
        <v>-1.0</v>
      </c>
      <c r="CA1684" s="1">
        <v>-1.0</v>
      </c>
      <c r="CB1684" s="1">
        <v>-1.0</v>
      </c>
      <c r="CC1684" s="1">
        <v>-1.0</v>
      </c>
      <c r="CD1684" s="1">
        <v>56666.0</v>
      </c>
    </row>
    <row r="1685">
      <c r="A1685" s="1">
        <v>3.0120067E7</v>
      </c>
      <c r="B1685" s="1" t="s">
        <v>9127</v>
      </c>
      <c r="C1685" s="1" t="s">
        <v>9128</v>
      </c>
      <c r="D1685" s="1" t="s">
        <v>9129</v>
      </c>
      <c r="E1685" s="1" t="s">
        <v>85</v>
      </c>
      <c r="F1685" s="1" t="s">
        <v>9130</v>
      </c>
      <c r="G1685" s="1" t="s">
        <v>9131</v>
      </c>
      <c r="H1685" s="1" t="s">
        <v>9132</v>
      </c>
      <c r="I1685" s="1">
        <v>1.63737392E8</v>
      </c>
      <c r="J1685" s="1">
        <v>43091.0</v>
      </c>
      <c r="K1685" s="1" t="s">
        <v>134</v>
      </c>
      <c r="L1685" s="1">
        <v>1.0</v>
      </c>
      <c r="M1685" s="1">
        <v>0.0</v>
      </c>
      <c r="N1685" s="1">
        <v>2.0</v>
      </c>
      <c r="O1685" s="1">
        <v>0.0</v>
      </c>
      <c r="P1685" s="1" t="s">
        <v>1149</v>
      </c>
      <c r="Q1685" s="1" t="s">
        <v>1608</v>
      </c>
      <c r="R1685" s="1">
        <v>40.8946599999999</v>
      </c>
      <c r="S1685" s="1">
        <v>-73.89735</v>
      </c>
      <c r="T1685" s="1" t="s">
        <v>91</v>
      </c>
      <c r="U1685" s="1" t="s">
        <v>214</v>
      </c>
      <c r="V1685" s="1">
        <v>4.0</v>
      </c>
      <c r="W1685" s="1">
        <v>1.0</v>
      </c>
      <c r="X1685" s="1">
        <v>1.0</v>
      </c>
      <c r="Y1685" s="1">
        <v>4.0</v>
      </c>
      <c r="Z1685" s="1" t="s">
        <v>93</v>
      </c>
      <c r="AA1685" s="1" t="s">
        <v>9133</v>
      </c>
      <c r="AB1685" s="1">
        <v>50.0</v>
      </c>
      <c r="AC1685" s="1">
        <v>1.0</v>
      </c>
      <c r="AD1685" s="1">
        <v>25.0</v>
      </c>
      <c r="AE1685" s="1">
        <v>1.0</v>
      </c>
      <c r="AF1685" s="1" t="s">
        <v>231</v>
      </c>
      <c r="AG1685" s="1">
        <v>1.0</v>
      </c>
      <c r="AH1685" s="1">
        <v>2.0</v>
      </c>
      <c r="AI1685" s="1">
        <v>32.0</v>
      </c>
      <c r="AJ1685" s="1">
        <v>62.0</v>
      </c>
      <c r="AK1685" s="1">
        <v>241.0</v>
      </c>
      <c r="AL1685" s="1">
        <v>8.0</v>
      </c>
      <c r="AM1685" s="1">
        <v>8.0</v>
      </c>
      <c r="AN1685" s="1">
        <v>100.0</v>
      </c>
      <c r="AO1685" s="1">
        <v>10.0</v>
      </c>
      <c r="AP1685" s="1">
        <v>10.0</v>
      </c>
      <c r="AQ1685" s="1">
        <v>10.0</v>
      </c>
      <c r="AR1685" s="1">
        <v>10.0</v>
      </c>
      <c r="AS1685" s="1">
        <v>10.0</v>
      </c>
      <c r="AT1685" s="1">
        <v>9.0</v>
      </c>
      <c r="AU1685" s="1">
        <v>0.0</v>
      </c>
      <c r="AV1685" s="1" t="s">
        <v>96</v>
      </c>
      <c r="AW1685" s="1">
        <v>2.0</v>
      </c>
      <c r="AX1685" s="1">
        <v>0.0</v>
      </c>
      <c r="AY1685" s="1">
        <v>1.0</v>
      </c>
      <c r="AZ1685" s="1">
        <v>1.0</v>
      </c>
      <c r="BA1685" s="1">
        <v>1.26</v>
      </c>
      <c r="BB1685" s="1">
        <v>-1.0</v>
      </c>
      <c r="BC1685" s="1">
        <v>1.0</v>
      </c>
      <c r="BD1685" s="1">
        <v>-1.0</v>
      </c>
      <c r="BE1685" s="1">
        <v>-1.0</v>
      </c>
      <c r="BF1685" s="1">
        <v>-1.0</v>
      </c>
      <c r="BG1685" s="1">
        <v>-1.0</v>
      </c>
      <c r="BH1685" s="1">
        <v>1.0</v>
      </c>
      <c r="BI1685" s="1">
        <v>-1.0</v>
      </c>
      <c r="BJ1685" s="1">
        <v>1.0</v>
      </c>
      <c r="BK1685" s="1">
        <v>-1.0</v>
      </c>
      <c r="BL1685" s="1">
        <v>1.0</v>
      </c>
      <c r="BM1685" s="1">
        <v>1.0</v>
      </c>
      <c r="BN1685" s="1">
        <v>-1.0</v>
      </c>
      <c r="BO1685" s="1">
        <v>-1.0</v>
      </c>
      <c r="BP1685" s="1">
        <v>-1.0</v>
      </c>
      <c r="BQ1685" s="1">
        <v>1.0</v>
      </c>
      <c r="BR1685" s="1">
        <v>-1.0</v>
      </c>
      <c r="BS1685" s="1">
        <v>-1.0</v>
      </c>
      <c r="BT1685" s="1">
        <v>-1.0</v>
      </c>
      <c r="BU1685" s="1">
        <v>1.0</v>
      </c>
      <c r="BV1685" s="1">
        <v>-1.0</v>
      </c>
      <c r="BW1685" s="1">
        <v>-1.0</v>
      </c>
      <c r="BX1685" s="1">
        <v>-1.0</v>
      </c>
      <c r="BY1685" s="1">
        <v>1.0</v>
      </c>
      <c r="BZ1685" s="1">
        <v>-1.0</v>
      </c>
      <c r="CA1685" s="1">
        <v>-1.0</v>
      </c>
      <c r="CB1685" s="1">
        <v>-1.0</v>
      </c>
      <c r="CC1685" s="1">
        <v>1.0</v>
      </c>
      <c r="CD1685" s="1">
        <v>56699.0</v>
      </c>
    </row>
    <row r="1686">
      <c r="A1686" s="1">
        <v>2.2410246E7</v>
      </c>
      <c r="B1686" s="1" t="s">
        <v>9134</v>
      </c>
      <c r="C1686" s="1" t="s">
        <v>9135</v>
      </c>
      <c r="D1686" s="1" t="s">
        <v>9135</v>
      </c>
      <c r="E1686" s="1" t="s">
        <v>85</v>
      </c>
      <c r="I1686" s="1">
        <v>5.4586794E7</v>
      </c>
      <c r="J1686" s="1">
        <v>42383.0</v>
      </c>
      <c r="M1686" s="1">
        <v>0.0</v>
      </c>
      <c r="N1686" s="1">
        <v>1.0</v>
      </c>
      <c r="O1686" s="1">
        <v>1.0</v>
      </c>
      <c r="P1686" s="1" t="s">
        <v>89</v>
      </c>
      <c r="Q1686" s="1" t="s">
        <v>587</v>
      </c>
      <c r="R1686" s="1">
        <v>40.76072</v>
      </c>
      <c r="S1686" s="1">
        <v>-73.9627199999999</v>
      </c>
      <c r="T1686" s="1" t="s">
        <v>91</v>
      </c>
      <c r="U1686" s="1" t="s">
        <v>92</v>
      </c>
      <c r="V1686" s="1">
        <v>4.0</v>
      </c>
      <c r="W1686" s="1">
        <v>2.0</v>
      </c>
      <c r="X1686" s="1">
        <v>2.0</v>
      </c>
      <c r="Y1686" s="1">
        <v>2.0</v>
      </c>
      <c r="Z1686" s="1" t="s">
        <v>93</v>
      </c>
      <c r="AA1686" s="1" t="s">
        <v>9136</v>
      </c>
      <c r="AB1686" s="1">
        <v>250.0</v>
      </c>
      <c r="AC1686" s="1">
        <v>1.0</v>
      </c>
      <c r="AD1686" s="1">
        <v>0.0</v>
      </c>
      <c r="AE1686" s="1">
        <v>2.0</v>
      </c>
      <c r="AF1686" s="1" t="s">
        <v>692</v>
      </c>
      <c r="AG1686" s="1">
        <v>1.0</v>
      </c>
      <c r="AH1686" s="1">
        <v>0.0</v>
      </c>
      <c r="AI1686" s="1">
        <v>0.0</v>
      </c>
      <c r="AJ1686" s="1">
        <v>0.0</v>
      </c>
      <c r="AK1686" s="1">
        <v>0.0</v>
      </c>
      <c r="AL1686" s="1">
        <v>1.0</v>
      </c>
      <c r="AM1686" s="1">
        <v>0.0</v>
      </c>
      <c r="AU1686" s="1">
        <v>0.0</v>
      </c>
      <c r="AV1686" s="1" t="s">
        <v>105</v>
      </c>
      <c r="AW1686" s="1">
        <v>1.0</v>
      </c>
      <c r="AX1686" s="1">
        <v>1.0</v>
      </c>
      <c r="AY1686" s="1">
        <v>0.0</v>
      </c>
      <c r="AZ1686" s="1">
        <v>0.0</v>
      </c>
      <c r="BA1686" s="1">
        <v>0.05</v>
      </c>
      <c r="BB1686" s="1">
        <v>-1.0</v>
      </c>
      <c r="BC1686" s="1">
        <v>1.0</v>
      </c>
      <c r="BD1686" s="1">
        <v>-1.0</v>
      </c>
      <c r="BE1686" s="1">
        <v>-1.0</v>
      </c>
      <c r="BF1686" s="1">
        <v>-1.0</v>
      </c>
      <c r="BG1686" s="1">
        <v>-1.0</v>
      </c>
      <c r="BH1686" s="1">
        <v>-1.0</v>
      </c>
      <c r="BI1686" s="1">
        <v>-1.0</v>
      </c>
      <c r="BJ1686" s="1">
        <v>1.0</v>
      </c>
      <c r="BK1686" s="1">
        <v>-1.0</v>
      </c>
      <c r="BL1686" s="1">
        <v>-1.0</v>
      </c>
      <c r="BM1686" s="1">
        <v>1.0</v>
      </c>
      <c r="BN1686" s="1">
        <v>1.0</v>
      </c>
      <c r="BO1686" s="1">
        <v>1.0</v>
      </c>
      <c r="BP1686" s="1">
        <v>1.0</v>
      </c>
      <c r="BQ1686" s="1">
        <v>-1.0</v>
      </c>
      <c r="BR1686" s="1">
        <v>-1.0</v>
      </c>
      <c r="BS1686" s="1">
        <v>-1.0</v>
      </c>
      <c r="BT1686" s="1">
        <v>-1.0</v>
      </c>
      <c r="BU1686" s="1">
        <v>1.0</v>
      </c>
      <c r="BV1686" s="1">
        <v>-1.0</v>
      </c>
      <c r="BW1686" s="1">
        <v>-1.0</v>
      </c>
      <c r="BX1686" s="1">
        <v>1.0</v>
      </c>
      <c r="BY1686" s="1">
        <v>-1.0</v>
      </c>
      <c r="BZ1686" s="1">
        <v>-1.0</v>
      </c>
      <c r="CA1686" s="1">
        <v>-1.0</v>
      </c>
      <c r="CB1686" s="1">
        <v>-1.0</v>
      </c>
      <c r="CC1686" s="1">
        <v>-1.0</v>
      </c>
      <c r="CD1686" s="1">
        <v>56716.0</v>
      </c>
    </row>
    <row r="1687">
      <c r="A1687" s="1">
        <v>1.6027709E7</v>
      </c>
      <c r="B1687" s="1" t="s">
        <v>9137</v>
      </c>
      <c r="C1687" s="1" t="s">
        <v>9138</v>
      </c>
      <c r="D1687" s="1" t="s">
        <v>9139</v>
      </c>
      <c r="E1687" s="1" t="s">
        <v>85</v>
      </c>
      <c r="G1687" s="1" t="s">
        <v>9140</v>
      </c>
      <c r="H1687" s="2" t="str">
        <f>- mind your pet. - be nice.</f>
        <v>#ERROR!</v>
      </c>
      <c r="I1687" s="1">
        <v>5.0087191E7</v>
      </c>
      <c r="J1687" s="1">
        <v>42337.0</v>
      </c>
      <c r="K1687" s="1" t="s">
        <v>272</v>
      </c>
      <c r="L1687" s="1">
        <v>0.75</v>
      </c>
      <c r="M1687" s="1">
        <v>0.0</v>
      </c>
      <c r="N1687" s="1">
        <v>1.0</v>
      </c>
      <c r="O1687" s="1">
        <v>0.0</v>
      </c>
      <c r="P1687" s="1" t="s">
        <v>123</v>
      </c>
      <c r="Q1687" s="1" t="s">
        <v>124</v>
      </c>
      <c r="R1687" s="1">
        <v>40.7082</v>
      </c>
      <c r="S1687" s="1">
        <v>-73.94476</v>
      </c>
      <c r="T1687" s="1" t="s">
        <v>91</v>
      </c>
      <c r="U1687" s="1" t="s">
        <v>113</v>
      </c>
      <c r="V1687" s="1">
        <v>2.0</v>
      </c>
      <c r="W1687" s="1">
        <v>1.0</v>
      </c>
      <c r="X1687" s="1">
        <v>1.0</v>
      </c>
      <c r="Y1687" s="1">
        <v>1.0</v>
      </c>
      <c r="Z1687" s="1" t="s">
        <v>93</v>
      </c>
      <c r="AA1687" s="1" t="s">
        <v>9141</v>
      </c>
      <c r="AB1687" s="1">
        <v>47.0</v>
      </c>
      <c r="AC1687" s="1">
        <v>1.0</v>
      </c>
      <c r="AD1687" s="1">
        <v>0.0</v>
      </c>
      <c r="AE1687" s="1">
        <v>1.0</v>
      </c>
      <c r="AF1687" s="1" t="s">
        <v>202</v>
      </c>
      <c r="AG1687" s="1">
        <v>1.0</v>
      </c>
      <c r="AH1687" s="1">
        <v>4.0</v>
      </c>
      <c r="AI1687" s="1">
        <v>4.0</v>
      </c>
      <c r="AJ1687" s="1">
        <v>4.0</v>
      </c>
      <c r="AK1687" s="1">
        <v>4.0</v>
      </c>
      <c r="AL1687" s="1">
        <v>5.0</v>
      </c>
      <c r="AM1687" s="1">
        <v>5.0</v>
      </c>
      <c r="AN1687" s="1">
        <v>100.0</v>
      </c>
      <c r="AO1687" s="1">
        <v>10.0</v>
      </c>
      <c r="AP1687" s="1">
        <v>8.0</v>
      </c>
      <c r="AQ1687" s="1">
        <v>10.0</v>
      </c>
      <c r="AR1687" s="1">
        <v>10.0</v>
      </c>
      <c r="AS1687" s="1">
        <v>10.0</v>
      </c>
      <c r="AT1687" s="1">
        <v>10.0</v>
      </c>
      <c r="AU1687" s="1">
        <v>0.0</v>
      </c>
      <c r="AV1687" s="1" t="s">
        <v>105</v>
      </c>
      <c r="AW1687" s="1">
        <v>1.0</v>
      </c>
      <c r="AX1687" s="1">
        <v>0.0</v>
      </c>
      <c r="AY1687" s="1">
        <v>1.0</v>
      </c>
      <c r="AZ1687" s="1">
        <v>0.0</v>
      </c>
      <c r="BA1687" s="1">
        <v>0.74</v>
      </c>
      <c r="BB1687" s="1">
        <v>-1.0</v>
      </c>
      <c r="BC1687" s="1">
        <v>1.0</v>
      </c>
      <c r="BD1687" s="1">
        <v>-1.0</v>
      </c>
      <c r="BE1687" s="1">
        <v>-1.0</v>
      </c>
      <c r="BF1687" s="1">
        <v>-1.0</v>
      </c>
      <c r="BG1687" s="1">
        <v>-1.0</v>
      </c>
      <c r="BH1687" s="1">
        <v>-1.0</v>
      </c>
      <c r="BI1687" s="1">
        <v>-1.0</v>
      </c>
      <c r="BJ1687" s="1">
        <v>1.0</v>
      </c>
      <c r="BK1687" s="1">
        <v>-1.0</v>
      </c>
      <c r="BL1687" s="1">
        <v>-1.0</v>
      </c>
      <c r="BM1687" s="1">
        <v>-1.0</v>
      </c>
      <c r="BN1687" s="1">
        <v>-1.0</v>
      </c>
      <c r="BO1687" s="1">
        <v>-1.0</v>
      </c>
      <c r="BP1687" s="1">
        <v>1.0</v>
      </c>
      <c r="BQ1687" s="1">
        <v>-1.0</v>
      </c>
      <c r="BR1687" s="1">
        <v>-1.0</v>
      </c>
      <c r="BS1687" s="1">
        <v>-1.0</v>
      </c>
      <c r="BT1687" s="1">
        <v>-1.0</v>
      </c>
      <c r="BU1687" s="1">
        <v>1.0</v>
      </c>
      <c r="BV1687" s="1">
        <v>-1.0</v>
      </c>
      <c r="BW1687" s="1">
        <v>1.0</v>
      </c>
      <c r="BX1687" s="1">
        <v>-1.0</v>
      </c>
      <c r="BY1687" s="1">
        <v>-1.0</v>
      </c>
      <c r="BZ1687" s="1">
        <v>1.0</v>
      </c>
      <c r="CA1687" s="1">
        <v>-1.0</v>
      </c>
      <c r="CB1687" s="1">
        <v>-1.0</v>
      </c>
      <c r="CC1687" s="1">
        <v>-1.0</v>
      </c>
      <c r="CD1687" s="1">
        <v>56725.0</v>
      </c>
    </row>
    <row r="1688">
      <c r="A1688" s="1">
        <v>3.5707474E7</v>
      </c>
      <c r="B1688" s="1" t="s">
        <v>9142</v>
      </c>
      <c r="C1688" s="1" t="s">
        <v>9143</v>
      </c>
      <c r="D1688" s="1" t="s">
        <v>9144</v>
      </c>
      <c r="E1688" s="1" t="s">
        <v>85</v>
      </c>
      <c r="I1688" s="1">
        <v>1.75730239E8</v>
      </c>
      <c r="J1688" s="1">
        <v>43158.0</v>
      </c>
      <c r="K1688" s="1" t="s">
        <v>134</v>
      </c>
      <c r="L1688" s="1">
        <v>1.0</v>
      </c>
      <c r="M1688" s="1">
        <v>0.0</v>
      </c>
      <c r="N1688" s="1">
        <v>11.0</v>
      </c>
      <c r="O1688" s="1">
        <v>0.0</v>
      </c>
      <c r="P1688" s="1" t="s">
        <v>111</v>
      </c>
      <c r="Q1688" s="1" t="s">
        <v>222</v>
      </c>
      <c r="R1688" s="1">
        <v>40.7389</v>
      </c>
      <c r="S1688" s="1">
        <v>-73.92792</v>
      </c>
      <c r="T1688" s="1" t="s">
        <v>9145</v>
      </c>
      <c r="U1688" s="1" t="s">
        <v>113</v>
      </c>
      <c r="V1688" s="1">
        <v>2.0</v>
      </c>
      <c r="W1688" s="1">
        <v>1.0</v>
      </c>
      <c r="X1688" s="1">
        <v>1.0</v>
      </c>
      <c r="Y1688" s="1">
        <v>2.0</v>
      </c>
      <c r="Z1688" s="1" t="s">
        <v>93</v>
      </c>
      <c r="AA1688" s="1" t="s">
        <v>9146</v>
      </c>
      <c r="AB1688" s="1">
        <v>89.0</v>
      </c>
      <c r="AC1688" s="1">
        <v>2.0</v>
      </c>
      <c r="AD1688" s="1">
        <v>30.0</v>
      </c>
      <c r="AE1688" s="1">
        <v>1.0</v>
      </c>
      <c r="AF1688" s="1" t="s">
        <v>104</v>
      </c>
      <c r="AG1688" s="1">
        <v>1.0</v>
      </c>
      <c r="AH1688" s="1">
        <v>30.0</v>
      </c>
      <c r="AI1688" s="1">
        <v>60.0</v>
      </c>
      <c r="AJ1688" s="1">
        <v>90.0</v>
      </c>
      <c r="AK1688" s="1">
        <v>365.0</v>
      </c>
      <c r="AL1688" s="1">
        <v>0.0</v>
      </c>
      <c r="AM1688" s="1">
        <v>0.0</v>
      </c>
      <c r="AU1688" s="1">
        <v>0.0</v>
      </c>
      <c r="AV1688" s="1" t="s">
        <v>105</v>
      </c>
      <c r="AW1688" s="1">
        <v>12.0</v>
      </c>
      <c r="AX1688" s="1">
        <v>0.0</v>
      </c>
      <c r="AY1688" s="1">
        <v>2.0</v>
      </c>
      <c r="AZ1688" s="1">
        <v>10.0</v>
      </c>
      <c r="BB1688" s="1">
        <v>-1.0</v>
      </c>
      <c r="BC1688" s="1">
        <v>1.0</v>
      </c>
      <c r="BD1688" s="1">
        <v>-1.0</v>
      </c>
      <c r="BE1688" s="1">
        <v>-1.0</v>
      </c>
      <c r="BF1688" s="1">
        <v>-1.0</v>
      </c>
      <c r="BG1688" s="1">
        <v>-1.0</v>
      </c>
      <c r="BH1688" s="1">
        <v>-1.0</v>
      </c>
      <c r="BI1688" s="1">
        <v>-1.0</v>
      </c>
      <c r="BJ1688" s="1">
        <v>-1.0</v>
      </c>
      <c r="BK1688" s="1">
        <v>-1.0</v>
      </c>
      <c r="BL1688" s="1">
        <v>-1.0</v>
      </c>
      <c r="BM1688" s="1">
        <v>1.0</v>
      </c>
      <c r="BN1688" s="1">
        <v>-1.0</v>
      </c>
      <c r="BO1688" s="1">
        <v>-1.0</v>
      </c>
      <c r="BP1688" s="1">
        <v>-1.0</v>
      </c>
      <c r="BQ1688" s="1">
        <v>1.0</v>
      </c>
      <c r="BR1688" s="1">
        <v>-1.0</v>
      </c>
      <c r="BS1688" s="1">
        <v>-1.0</v>
      </c>
      <c r="BT1688" s="1">
        <v>-1.0</v>
      </c>
      <c r="BU1688" s="1">
        <v>1.0</v>
      </c>
      <c r="BV1688" s="1">
        <v>-1.0</v>
      </c>
      <c r="BW1688" s="1">
        <v>-1.0</v>
      </c>
      <c r="BX1688" s="1">
        <v>1.0</v>
      </c>
      <c r="BY1688" s="1">
        <v>-1.0</v>
      </c>
      <c r="BZ1688" s="1">
        <v>-1.0</v>
      </c>
      <c r="CA1688" s="1">
        <v>1.0</v>
      </c>
      <c r="CB1688" s="1">
        <v>-1.0</v>
      </c>
      <c r="CC1688" s="1">
        <v>-1.0</v>
      </c>
      <c r="CD1688" s="1">
        <v>56727.0</v>
      </c>
    </row>
    <row r="1689">
      <c r="A1689" s="1">
        <v>3.2136644E7</v>
      </c>
      <c r="B1689" s="1" t="s">
        <v>9147</v>
      </c>
      <c r="C1689" s="1" t="s">
        <v>9148</v>
      </c>
      <c r="D1689" s="1" t="s">
        <v>9149</v>
      </c>
      <c r="E1689" s="1" t="s">
        <v>85</v>
      </c>
      <c r="F1689" s="1" t="s">
        <v>9150</v>
      </c>
      <c r="G1689" s="1" t="s">
        <v>9151</v>
      </c>
      <c r="I1689" s="1">
        <v>2.28141767E8</v>
      </c>
      <c r="J1689" s="1">
        <v>43432.0</v>
      </c>
      <c r="K1689" s="1" t="s">
        <v>88</v>
      </c>
      <c r="L1689" s="1">
        <v>0.9</v>
      </c>
      <c r="M1689" s="1">
        <v>0.0</v>
      </c>
      <c r="N1689" s="1">
        <v>1.0</v>
      </c>
      <c r="O1689" s="1">
        <v>0.0</v>
      </c>
      <c r="P1689" s="1" t="s">
        <v>993</v>
      </c>
      <c r="Q1689" s="1" t="s">
        <v>622</v>
      </c>
      <c r="R1689" s="1">
        <v>40.88344</v>
      </c>
      <c r="S1689" s="1">
        <v>-73.90301</v>
      </c>
      <c r="T1689" s="1" t="s">
        <v>125</v>
      </c>
      <c r="U1689" s="1" t="s">
        <v>113</v>
      </c>
      <c r="V1689" s="1">
        <v>2.0</v>
      </c>
      <c r="W1689" s="1">
        <v>1.0</v>
      </c>
      <c r="X1689" s="1">
        <v>1.0</v>
      </c>
      <c r="Y1689" s="1">
        <v>1.0</v>
      </c>
      <c r="Z1689" s="1" t="s">
        <v>93</v>
      </c>
      <c r="AA1689" s="1" t="s">
        <v>9152</v>
      </c>
      <c r="AB1689" s="1">
        <v>45.0</v>
      </c>
      <c r="AC1689" s="1">
        <v>1.0</v>
      </c>
      <c r="AD1689" s="1">
        <v>0.0</v>
      </c>
      <c r="AE1689" s="1">
        <v>1.0</v>
      </c>
      <c r="AF1689" s="1" t="s">
        <v>202</v>
      </c>
      <c r="AG1689" s="1">
        <v>1.0</v>
      </c>
      <c r="AH1689" s="1">
        <v>28.0</v>
      </c>
      <c r="AI1689" s="1">
        <v>56.0</v>
      </c>
      <c r="AJ1689" s="1">
        <v>72.0</v>
      </c>
      <c r="AK1689" s="1">
        <v>347.0</v>
      </c>
      <c r="AL1689" s="1">
        <v>14.0</v>
      </c>
      <c r="AM1689" s="1">
        <v>14.0</v>
      </c>
      <c r="AN1689" s="1">
        <v>91.0</v>
      </c>
      <c r="AO1689" s="1">
        <v>9.0</v>
      </c>
      <c r="AP1689" s="1">
        <v>10.0</v>
      </c>
      <c r="AQ1689" s="1">
        <v>10.0</v>
      </c>
      <c r="AR1689" s="1">
        <v>9.0</v>
      </c>
      <c r="AS1689" s="1">
        <v>10.0</v>
      </c>
      <c r="AT1689" s="1">
        <v>9.0</v>
      </c>
      <c r="AU1689" s="1">
        <v>1.0</v>
      </c>
      <c r="AV1689" s="1" t="s">
        <v>117</v>
      </c>
      <c r="AW1689" s="1">
        <v>1.0</v>
      </c>
      <c r="AX1689" s="1">
        <v>0.0</v>
      </c>
      <c r="AY1689" s="1">
        <v>1.0</v>
      </c>
      <c r="AZ1689" s="1">
        <v>0.0</v>
      </c>
      <c r="BA1689" s="1">
        <v>2.86</v>
      </c>
      <c r="BB1689" s="1">
        <v>-1.0</v>
      </c>
      <c r="BC1689" s="1">
        <v>-1.0</v>
      </c>
      <c r="BD1689" s="1">
        <v>-1.0</v>
      </c>
      <c r="BE1689" s="1">
        <v>-1.0</v>
      </c>
      <c r="BF1689" s="1">
        <v>-1.0</v>
      </c>
      <c r="BG1689" s="1">
        <v>-1.0</v>
      </c>
      <c r="BH1689" s="1">
        <v>-1.0</v>
      </c>
      <c r="BI1689" s="1">
        <v>-1.0</v>
      </c>
      <c r="BJ1689" s="1">
        <v>-1.0</v>
      </c>
      <c r="BK1689" s="1">
        <v>-1.0</v>
      </c>
      <c r="BL1689" s="1">
        <v>-1.0</v>
      </c>
      <c r="BM1689" s="1">
        <v>-1.0</v>
      </c>
      <c r="BN1689" s="1">
        <v>-1.0</v>
      </c>
      <c r="BO1689" s="1">
        <v>-1.0</v>
      </c>
      <c r="BP1689" s="1">
        <v>-1.0</v>
      </c>
      <c r="BQ1689" s="1">
        <v>-1.0</v>
      </c>
      <c r="BR1689" s="1">
        <v>-1.0</v>
      </c>
      <c r="BS1689" s="1">
        <v>-1.0</v>
      </c>
      <c r="BT1689" s="1">
        <v>-1.0</v>
      </c>
      <c r="BU1689" s="1">
        <v>1.0</v>
      </c>
      <c r="BV1689" s="1">
        <v>-1.0</v>
      </c>
      <c r="BW1689" s="1">
        <v>-1.0</v>
      </c>
      <c r="BX1689" s="1">
        <v>-1.0</v>
      </c>
      <c r="BY1689" s="1">
        <v>-1.0</v>
      </c>
      <c r="BZ1689" s="1">
        <v>1.0</v>
      </c>
      <c r="CA1689" s="1">
        <v>-1.0</v>
      </c>
      <c r="CB1689" s="1">
        <v>-1.0</v>
      </c>
      <c r="CC1689" s="1">
        <v>-1.0</v>
      </c>
      <c r="CD1689" s="1">
        <v>56826.0</v>
      </c>
    </row>
    <row r="1690">
      <c r="A1690" s="1">
        <v>1.2567631E7</v>
      </c>
      <c r="B1690" s="1" t="s">
        <v>9153</v>
      </c>
      <c r="C1690" s="1" t="s">
        <v>9154</v>
      </c>
      <c r="D1690" s="1" t="s">
        <v>9155</v>
      </c>
      <c r="E1690" s="1" t="s">
        <v>85</v>
      </c>
      <c r="I1690" s="1">
        <v>3910530.0</v>
      </c>
      <c r="J1690" s="1">
        <v>41200.0</v>
      </c>
      <c r="M1690" s="1">
        <v>0.0</v>
      </c>
      <c r="N1690" s="1">
        <v>1.0</v>
      </c>
      <c r="O1690" s="1">
        <v>1.0</v>
      </c>
      <c r="P1690" s="1" t="s">
        <v>123</v>
      </c>
      <c r="Q1690" s="1" t="s">
        <v>157</v>
      </c>
      <c r="R1690" s="1">
        <v>40.68459</v>
      </c>
      <c r="S1690" s="1">
        <v>-73.94993</v>
      </c>
      <c r="T1690" s="1" t="s">
        <v>91</v>
      </c>
      <c r="U1690" s="1" t="s">
        <v>92</v>
      </c>
      <c r="V1690" s="1">
        <v>2.0</v>
      </c>
      <c r="W1690" s="1">
        <v>1.0</v>
      </c>
      <c r="X1690" s="1">
        <v>1.0</v>
      </c>
      <c r="Y1690" s="1">
        <v>1.0</v>
      </c>
      <c r="Z1690" s="1" t="s">
        <v>93</v>
      </c>
      <c r="AA1690" s="1" t="s">
        <v>9156</v>
      </c>
      <c r="AB1690" s="1">
        <v>60.0</v>
      </c>
      <c r="AC1690" s="1">
        <v>1.0</v>
      </c>
      <c r="AD1690" s="1">
        <v>0.0</v>
      </c>
      <c r="AE1690" s="1">
        <v>1.0</v>
      </c>
      <c r="AF1690" s="1" t="s">
        <v>266</v>
      </c>
      <c r="AG1690" s="1">
        <v>1.0</v>
      </c>
      <c r="AH1690" s="1">
        <v>0.0</v>
      </c>
      <c r="AI1690" s="1">
        <v>0.0</v>
      </c>
      <c r="AJ1690" s="1">
        <v>0.0</v>
      </c>
      <c r="AK1690" s="1">
        <v>0.0</v>
      </c>
      <c r="AL1690" s="1">
        <v>0.0</v>
      </c>
      <c r="AM1690" s="1">
        <v>0.0</v>
      </c>
      <c r="AU1690" s="1">
        <v>0.0</v>
      </c>
      <c r="AV1690" s="1" t="s">
        <v>96</v>
      </c>
      <c r="AW1690" s="1">
        <v>1.0</v>
      </c>
      <c r="AX1690" s="1">
        <v>1.0</v>
      </c>
      <c r="AY1690" s="1">
        <v>0.0</v>
      </c>
      <c r="AZ1690" s="1">
        <v>0.0</v>
      </c>
      <c r="BB1690" s="1">
        <v>-1.0</v>
      </c>
      <c r="BC1690" s="1">
        <v>-1.0</v>
      </c>
      <c r="BD1690" s="1">
        <v>-1.0</v>
      </c>
      <c r="BE1690" s="1">
        <v>-1.0</v>
      </c>
      <c r="BF1690" s="1">
        <v>-1.0</v>
      </c>
      <c r="BG1690" s="1">
        <v>-1.0</v>
      </c>
      <c r="BH1690" s="1">
        <v>-1.0</v>
      </c>
      <c r="BI1690" s="1">
        <v>-1.0</v>
      </c>
      <c r="BJ1690" s="1">
        <v>-1.0</v>
      </c>
      <c r="BK1690" s="1">
        <v>-1.0</v>
      </c>
      <c r="BL1690" s="1">
        <v>-1.0</v>
      </c>
      <c r="BM1690" s="1">
        <v>-1.0</v>
      </c>
      <c r="BN1690" s="1">
        <v>-1.0</v>
      </c>
      <c r="BO1690" s="1">
        <v>-1.0</v>
      </c>
      <c r="BP1690" s="1">
        <v>-1.0</v>
      </c>
      <c r="BQ1690" s="1">
        <v>-1.0</v>
      </c>
      <c r="BR1690" s="1">
        <v>-1.0</v>
      </c>
      <c r="BS1690" s="1">
        <v>-1.0</v>
      </c>
      <c r="BT1690" s="1">
        <v>-1.0</v>
      </c>
      <c r="BU1690" s="1">
        <v>1.0</v>
      </c>
      <c r="BV1690" s="1">
        <v>-1.0</v>
      </c>
      <c r="BW1690" s="1">
        <v>-1.0</v>
      </c>
      <c r="BX1690" s="1">
        <v>-1.0</v>
      </c>
      <c r="BY1690" s="1">
        <v>-1.0</v>
      </c>
      <c r="BZ1690" s="1">
        <v>-1.0</v>
      </c>
      <c r="CA1690" s="1">
        <v>-1.0</v>
      </c>
      <c r="CB1690" s="1">
        <v>-1.0</v>
      </c>
      <c r="CC1690" s="1">
        <v>-1.0</v>
      </c>
      <c r="CD1690" s="1">
        <v>56862.0</v>
      </c>
    </row>
    <row r="1691">
      <c r="A1691" s="1">
        <v>1.2206323E7</v>
      </c>
      <c r="B1691" s="1" t="s">
        <v>9157</v>
      </c>
      <c r="C1691" s="1" t="s">
        <v>9158</v>
      </c>
      <c r="D1691" s="1" t="s">
        <v>9159</v>
      </c>
      <c r="E1691" s="1" t="s">
        <v>85</v>
      </c>
      <c r="F1691" s="1" t="s">
        <v>9160</v>
      </c>
      <c r="G1691" s="1" t="s">
        <v>9161</v>
      </c>
      <c r="H1691" s="1" t="s">
        <v>9162</v>
      </c>
      <c r="I1691" s="1">
        <v>6.5639106E7</v>
      </c>
      <c r="J1691" s="1">
        <v>42463.0</v>
      </c>
      <c r="M1691" s="1">
        <v>0.0</v>
      </c>
      <c r="N1691" s="1">
        <v>1.0</v>
      </c>
      <c r="O1691" s="1">
        <v>1.0</v>
      </c>
      <c r="P1691" s="1" t="s">
        <v>89</v>
      </c>
      <c r="Q1691" s="1" t="s">
        <v>613</v>
      </c>
      <c r="R1691" s="1">
        <v>40.78821</v>
      </c>
      <c r="S1691" s="1">
        <v>-73.94927</v>
      </c>
      <c r="T1691" s="1" t="s">
        <v>91</v>
      </c>
      <c r="U1691" s="1" t="s">
        <v>92</v>
      </c>
      <c r="V1691" s="1">
        <v>3.0</v>
      </c>
      <c r="W1691" s="1">
        <v>1.0</v>
      </c>
      <c r="X1691" s="1">
        <v>1.0</v>
      </c>
      <c r="Y1691" s="1">
        <v>1.0</v>
      </c>
      <c r="Z1691" s="1" t="s">
        <v>93</v>
      </c>
      <c r="AA1691" s="1" t="s">
        <v>9163</v>
      </c>
      <c r="AB1691" s="1">
        <v>155.0</v>
      </c>
      <c r="AC1691" s="1">
        <v>2.0</v>
      </c>
      <c r="AD1691" s="1">
        <v>0.0</v>
      </c>
      <c r="AE1691" s="1">
        <v>1.0</v>
      </c>
      <c r="AF1691" s="1" t="s">
        <v>456</v>
      </c>
      <c r="AG1691" s="1">
        <v>1.0</v>
      </c>
      <c r="AH1691" s="1">
        <v>0.0</v>
      </c>
      <c r="AI1691" s="1">
        <v>0.0</v>
      </c>
      <c r="AJ1691" s="1">
        <v>0.0</v>
      </c>
      <c r="AK1691" s="1">
        <v>0.0</v>
      </c>
      <c r="AL1691" s="1">
        <v>2.0</v>
      </c>
      <c r="AM1691" s="1">
        <v>0.0</v>
      </c>
      <c r="AN1691" s="1">
        <v>100.0</v>
      </c>
      <c r="AO1691" s="1">
        <v>10.0</v>
      </c>
      <c r="AP1691" s="1">
        <v>10.0</v>
      </c>
      <c r="AQ1691" s="1">
        <v>10.0</v>
      </c>
      <c r="AR1691" s="1">
        <v>10.0</v>
      </c>
      <c r="AS1691" s="1">
        <v>10.0</v>
      </c>
      <c r="AT1691" s="1">
        <v>8.0</v>
      </c>
      <c r="AU1691" s="1">
        <v>0.0</v>
      </c>
      <c r="AV1691" s="1" t="s">
        <v>105</v>
      </c>
      <c r="AW1691" s="1">
        <v>1.0</v>
      </c>
      <c r="AX1691" s="1">
        <v>1.0</v>
      </c>
      <c r="AY1691" s="1">
        <v>0.0</v>
      </c>
      <c r="AZ1691" s="1">
        <v>0.0</v>
      </c>
      <c r="BA1691" s="1">
        <v>0.05</v>
      </c>
      <c r="BB1691" s="1">
        <v>1.0</v>
      </c>
      <c r="BC1691" s="1">
        <v>1.0</v>
      </c>
      <c r="BD1691" s="1">
        <v>-1.0</v>
      </c>
      <c r="BE1691" s="1">
        <v>-1.0</v>
      </c>
      <c r="BF1691" s="1">
        <v>-1.0</v>
      </c>
      <c r="BG1691" s="1">
        <v>-1.0</v>
      </c>
      <c r="BH1691" s="1">
        <v>-1.0</v>
      </c>
      <c r="BI1691" s="1">
        <v>-1.0</v>
      </c>
      <c r="BJ1691" s="1">
        <v>1.0</v>
      </c>
      <c r="BK1691" s="1">
        <v>-1.0</v>
      </c>
      <c r="BL1691" s="1">
        <v>-1.0</v>
      </c>
      <c r="BM1691" s="1">
        <v>-1.0</v>
      </c>
      <c r="BN1691" s="1">
        <v>-1.0</v>
      </c>
      <c r="BO1691" s="1">
        <v>-1.0</v>
      </c>
      <c r="BP1691" s="1">
        <v>1.0</v>
      </c>
      <c r="BQ1691" s="1">
        <v>-1.0</v>
      </c>
      <c r="BR1691" s="1">
        <v>-1.0</v>
      </c>
      <c r="BS1691" s="1">
        <v>-1.0</v>
      </c>
      <c r="BT1691" s="1">
        <v>-1.0</v>
      </c>
      <c r="BU1691" s="1">
        <v>1.0</v>
      </c>
      <c r="BV1691" s="1">
        <v>-1.0</v>
      </c>
      <c r="BW1691" s="1">
        <v>-1.0</v>
      </c>
      <c r="BX1691" s="1">
        <v>-1.0</v>
      </c>
      <c r="BY1691" s="1">
        <v>1.0</v>
      </c>
      <c r="BZ1691" s="1">
        <v>-1.0</v>
      </c>
      <c r="CA1691" s="1">
        <v>-1.0</v>
      </c>
      <c r="CB1691" s="1">
        <v>-1.0</v>
      </c>
      <c r="CC1691" s="1">
        <v>-1.0</v>
      </c>
      <c r="CD1691" s="1">
        <v>56963.0</v>
      </c>
    </row>
    <row r="1692">
      <c r="A1692" s="1">
        <v>2721610.0</v>
      </c>
      <c r="B1692" s="1" t="s">
        <v>9164</v>
      </c>
      <c r="C1692" s="1" t="s">
        <v>9165</v>
      </c>
      <c r="D1692" s="1" t="s">
        <v>9166</v>
      </c>
      <c r="E1692" s="1" t="s">
        <v>85</v>
      </c>
      <c r="F1692" s="1" t="s">
        <v>9167</v>
      </c>
      <c r="G1692" s="1" t="s">
        <v>9168</v>
      </c>
      <c r="H1692" s="1" t="s">
        <v>9169</v>
      </c>
      <c r="I1692" s="1">
        <v>1.3262455E7</v>
      </c>
      <c r="J1692" s="1">
        <v>41716.0</v>
      </c>
      <c r="M1692" s="1">
        <v>0.0</v>
      </c>
      <c r="N1692" s="1">
        <v>3.0</v>
      </c>
      <c r="O1692" s="1">
        <v>0.0</v>
      </c>
      <c r="P1692" s="1" t="s">
        <v>89</v>
      </c>
      <c r="Q1692" s="1" t="s">
        <v>90</v>
      </c>
      <c r="R1692" s="1">
        <v>40.77107</v>
      </c>
      <c r="S1692" s="1">
        <v>-73.95322</v>
      </c>
      <c r="T1692" s="1" t="s">
        <v>91</v>
      </c>
      <c r="U1692" s="1" t="s">
        <v>92</v>
      </c>
      <c r="V1692" s="1">
        <v>5.0</v>
      </c>
      <c r="W1692" s="1">
        <v>1.0</v>
      </c>
      <c r="X1692" s="1">
        <v>2.0</v>
      </c>
      <c r="Y1692" s="1">
        <v>2.0</v>
      </c>
      <c r="Z1692" s="1" t="s">
        <v>93</v>
      </c>
      <c r="AA1692" s="1" t="s">
        <v>9170</v>
      </c>
      <c r="AB1692" s="1">
        <v>275.0</v>
      </c>
      <c r="AC1692" s="1">
        <v>4.0</v>
      </c>
      <c r="AD1692" s="1">
        <v>30.0</v>
      </c>
      <c r="AE1692" s="1">
        <v>3.0</v>
      </c>
      <c r="AF1692" s="1" t="s">
        <v>159</v>
      </c>
      <c r="AG1692" s="1">
        <v>1.0</v>
      </c>
      <c r="AH1692" s="1">
        <v>0.0</v>
      </c>
      <c r="AI1692" s="1">
        <v>0.0</v>
      </c>
      <c r="AJ1692" s="1">
        <v>0.0</v>
      </c>
      <c r="AK1692" s="1">
        <v>157.0</v>
      </c>
      <c r="AL1692" s="1">
        <v>7.0</v>
      </c>
      <c r="AM1692" s="1">
        <v>0.0</v>
      </c>
      <c r="AN1692" s="1">
        <v>91.0</v>
      </c>
      <c r="AO1692" s="1">
        <v>9.0</v>
      </c>
      <c r="AP1692" s="1">
        <v>8.0</v>
      </c>
      <c r="AQ1692" s="1">
        <v>10.0</v>
      </c>
      <c r="AR1692" s="1">
        <v>10.0</v>
      </c>
      <c r="AS1692" s="1">
        <v>10.0</v>
      </c>
      <c r="AT1692" s="1">
        <v>9.0</v>
      </c>
      <c r="AU1692" s="1">
        <v>0.0</v>
      </c>
      <c r="AV1692" s="1" t="s">
        <v>96</v>
      </c>
      <c r="AW1692" s="1">
        <v>3.0</v>
      </c>
      <c r="AX1692" s="1">
        <v>1.0</v>
      </c>
      <c r="AY1692" s="1">
        <v>2.0</v>
      </c>
      <c r="AZ1692" s="1">
        <v>0.0</v>
      </c>
      <c r="BA1692" s="1">
        <v>0.11</v>
      </c>
      <c r="BB1692" s="1">
        <v>-1.0</v>
      </c>
      <c r="BC1692" s="1">
        <v>1.0</v>
      </c>
      <c r="BD1692" s="1">
        <v>-1.0</v>
      </c>
      <c r="BE1692" s="1">
        <v>-1.0</v>
      </c>
      <c r="BF1692" s="1">
        <v>-1.0</v>
      </c>
      <c r="BG1692" s="1">
        <v>-1.0</v>
      </c>
      <c r="BH1692" s="1">
        <v>-1.0</v>
      </c>
      <c r="BI1692" s="1">
        <v>-1.0</v>
      </c>
      <c r="BJ1692" s="1">
        <v>1.0</v>
      </c>
      <c r="BK1692" s="1">
        <v>-1.0</v>
      </c>
      <c r="BL1692" s="1">
        <v>-1.0</v>
      </c>
      <c r="BM1692" s="1">
        <v>-1.0</v>
      </c>
      <c r="BN1692" s="1">
        <v>-1.0</v>
      </c>
      <c r="BO1692" s="1">
        <v>-1.0</v>
      </c>
      <c r="BP1692" s="1">
        <v>-1.0</v>
      </c>
      <c r="BQ1692" s="1">
        <v>-1.0</v>
      </c>
      <c r="BR1692" s="1">
        <v>-1.0</v>
      </c>
      <c r="BS1692" s="1">
        <v>-1.0</v>
      </c>
      <c r="BT1692" s="1">
        <v>-1.0</v>
      </c>
      <c r="BU1692" s="1">
        <v>1.0</v>
      </c>
      <c r="BV1692" s="1">
        <v>-1.0</v>
      </c>
      <c r="BW1692" s="1">
        <v>-1.0</v>
      </c>
      <c r="BX1692" s="1">
        <v>-1.0</v>
      </c>
      <c r="BY1692" s="1">
        <v>1.0</v>
      </c>
      <c r="BZ1692" s="1">
        <v>-1.0</v>
      </c>
      <c r="CA1692" s="1">
        <v>-1.0</v>
      </c>
      <c r="CB1692" s="1">
        <v>-1.0</v>
      </c>
      <c r="CC1692" s="1">
        <v>-1.0</v>
      </c>
      <c r="CD1692" s="1">
        <v>56982.0</v>
      </c>
    </row>
    <row r="1693">
      <c r="A1693" s="1">
        <v>9312190.0</v>
      </c>
      <c r="B1693" s="1" t="s">
        <v>9171</v>
      </c>
      <c r="C1693" s="1" t="s">
        <v>9172</v>
      </c>
      <c r="D1693" s="1" t="s">
        <v>9172</v>
      </c>
      <c r="E1693" s="1" t="s">
        <v>85</v>
      </c>
      <c r="I1693" s="1">
        <v>6930315.0</v>
      </c>
      <c r="J1693" s="1">
        <v>41440.0</v>
      </c>
      <c r="M1693" s="1">
        <v>0.0</v>
      </c>
      <c r="N1693" s="1">
        <v>1.0</v>
      </c>
      <c r="O1693" s="1">
        <v>1.0</v>
      </c>
      <c r="P1693" s="1" t="s">
        <v>621</v>
      </c>
      <c r="Q1693" s="1" t="s">
        <v>9173</v>
      </c>
      <c r="R1693" s="1">
        <v>40.81897</v>
      </c>
      <c r="S1693" s="1">
        <v>-73.92735</v>
      </c>
      <c r="T1693" s="1" t="s">
        <v>91</v>
      </c>
      <c r="U1693" s="1" t="s">
        <v>92</v>
      </c>
      <c r="V1693" s="1">
        <v>7.0</v>
      </c>
      <c r="W1693" s="1">
        <v>1.0</v>
      </c>
      <c r="X1693" s="1">
        <v>2.0</v>
      </c>
      <c r="Y1693" s="1">
        <v>4.0</v>
      </c>
      <c r="Z1693" s="1" t="s">
        <v>93</v>
      </c>
      <c r="AA1693" s="1" t="s">
        <v>9174</v>
      </c>
      <c r="AB1693" s="1">
        <v>159.0</v>
      </c>
      <c r="AC1693" s="1">
        <v>4.0</v>
      </c>
      <c r="AD1693" s="1">
        <v>20.0</v>
      </c>
      <c r="AE1693" s="1">
        <v>1.0</v>
      </c>
      <c r="AF1693" s="1" t="s">
        <v>1512</v>
      </c>
      <c r="AG1693" s="1">
        <v>1.0</v>
      </c>
      <c r="AH1693" s="1">
        <v>0.0</v>
      </c>
      <c r="AI1693" s="1">
        <v>0.0</v>
      </c>
      <c r="AJ1693" s="1">
        <v>0.0</v>
      </c>
      <c r="AK1693" s="1">
        <v>0.0</v>
      </c>
      <c r="AL1693" s="1">
        <v>0.0</v>
      </c>
      <c r="AM1693" s="1">
        <v>0.0</v>
      </c>
      <c r="AU1693" s="1">
        <v>0.0</v>
      </c>
      <c r="AV1693" s="1" t="s">
        <v>105</v>
      </c>
      <c r="AW1693" s="1">
        <v>1.0</v>
      </c>
      <c r="AX1693" s="1">
        <v>1.0</v>
      </c>
      <c r="AY1693" s="1">
        <v>0.0</v>
      </c>
      <c r="AZ1693" s="1">
        <v>0.0</v>
      </c>
      <c r="BB1693" s="1">
        <v>-1.0</v>
      </c>
      <c r="BC1693" s="1">
        <v>1.0</v>
      </c>
      <c r="BD1693" s="1">
        <v>-1.0</v>
      </c>
      <c r="BE1693" s="1">
        <v>-1.0</v>
      </c>
      <c r="BF1693" s="1">
        <v>-1.0</v>
      </c>
      <c r="BG1693" s="1">
        <v>-1.0</v>
      </c>
      <c r="BH1693" s="1">
        <v>-1.0</v>
      </c>
      <c r="BI1693" s="1">
        <v>-1.0</v>
      </c>
      <c r="BJ1693" s="1">
        <v>1.0</v>
      </c>
      <c r="BK1693" s="1">
        <v>-1.0</v>
      </c>
      <c r="BL1693" s="1">
        <v>-1.0</v>
      </c>
      <c r="BM1693" s="1">
        <v>-1.0</v>
      </c>
      <c r="BN1693" s="1">
        <v>-1.0</v>
      </c>
      <c r="BO1693" s="1">
        <v>-1.0</v>
      </c>
      <c r="BP1693" s="1">
        <v>1.0</v>
      </c>
      <c r="BQ1693" s="1">
        <v>1.0</v>
      </c>
      <c r="BR1693" s="1">
        <v>-1.0</v>
      </c>
      <c r="BS1693" s="1">
        <v>-1.0</v>
      </c>
      <c r="BT1693" s="1">
        <v>-1.0</v>
      </c>
      <c r="BU1693" s="1">
        <v>1.0</v>
      </c>
      <c r="BV1693" s="1">
        <v>-1.0</v>
      </c>
      <c r="BW1693" s="1">
        <v>-1.0</v>
      </c>
      <c r="BX1693" s="1">
        <v>-1.0</v>
      </c>
      <c r="BY1693" s="1">
        <v>-1.0</v>
      </c>
      <c r="BZ1693" s="1">
        <v>-1.0</v>
      </c>
      <c r="CA1693" s="1">
        <v>-1.0</v>
      </c>
      <c r="CB1693" s="1">
        <v>-1.0</v>
      </c>
      <c r="CC1693" s="1">
        <v>-1.0</v>
      </c>
      <c r="CD1693" s="1">
        <v>57063.0</v>
      </c>
    </row>
    <row r="1694">
      <c r="A1694" s="1">
        <v>2.4836482E7</v>
      </c>
      <c r="B1694" s="1" t="s">
        <v>9175</v>
      </c>
      <c r="C1694" s="1" t="s">
        <v>9176</v>
      </c>
      <c r="D1694" s="1" t="s">
        <v>9177</v>
      </c>
      <c r="E1694" s="1" t="s">
        <v>85</v>
      </c>
      <c r="F1694" s="1" t="s">
        <v>9178</v>
      </c>
      <c r="I1694" s="1">
        <v>2.4704779E7</v>
      </c>
      <c r="J1694" s="1">
        <v>41983.0</v>
      </c>
      <c r="K1694" s="1" t="s">
        <v>88</v>
      </c>
      <c r="L1694" s="1">
        <v>0.8</v>
      </c>
      <c r="M1694" s="1">
        <v>0.0</v>
      </c>
      <c r="N1694" s="1">
        <v>2.0</v>
      </c>
      <c r="O1694" s="1">
        <v>0.0</v>
      </c>
      <c r="P1694" s="1" t="s">
        <v>123</v>
      </c>
      <c r="Q1694" s="1" t="s">
        <v>124</v>
      </c>
      <c r="R1694" s="1">
        <v>40.58996</v>
      </c>
      <c r="S1694" s="1">
        <v>-73.95835</v>
      </c>
      <c r="T1694" s="1" t="s">
        <v>125</v>
      </c>
      <c r="U1694" s="1" t="s">
        <v>113</v>
      </c>
      <c r="V1694" s="1">
        <v>1.0</v>
      </c>
      <c r="W1694" s="1">
        <v>1.0</v>
      </c>
      <c r="X1694" s="1">
        <v>1.0</v>
      </c>
      <c r="Y1694" s="1">
        <v>1.0</v>
      </c>
      <c r="Z1694" s="1" t="s">
        <v>93</v>
      </c>
      <c r="AA1694" s="1" t="s">
        <v>9179</v>
      </c>
      <c r="AB1694" s="1">
        <v>59.0</v>
      </c>
      <c r="AC1694" s="1">
        <v>1.0</v>
      </c>
      <c r="AD1694" s="1">
        <v>0.0</v>
      </c>
      <c r="AE1694" s="1">
        <v>5.0</v>
      </c>
      <c r="AF1694" s="1" t="s">
        <v>104</v>
      </c>
      <c r="AG1694" s="1">
        <v>1.0</v>
      </c>
      <c r="AH1694" s="1">
        <v>0.0</v>
      </c>
      <c r="AI1694" s="1">
        <v>0.0</v>
      </c>
      <c r="AJ1694" s="1">
        <v>7.0</v>
      </c>
      <c r="AK1694" s="1">
        <v>97.0</v>
      </c>
      <c r="AL1694" s="1">
        <v>3.0</v>
      </c>
      <c r="AM1694" s="1">
        <v>1.0</v>
      </c>
      <c r="AN1694" s="1">
        <v>80.0</v>
      </c>
      <c r="AO1694" s="1">
        <v>8.0</v>
      </c>
      <c r="AP1694" s="1">
        <v>8.0</v>
      </c>
      <c r="AQ1694" s="1">
        <v>9.0</v>
      </c>
      <c r="AR1694" s="1">
        <v>9.0</v>
      </c>
      <c r="AS1694" s="1">
        <v>9.0</v>
      </c>
      <c r="AT1694" s="1">
        <v>9.0</v>
      </c>
      <c r="AU1694" s="1">
        <v>1.0</v>
      </c>
      <c r="AV1694" s="1" t="s">
        <v>105</v>
      </c>
      <c r="AW1694" s="1">
        <v>1.0</v>
      </c>
      <c r="AX1694" s="1">
        <v>0.0</v>
      </c>
      <c r="AY1694" s="1">
        <v>1.0</v>
      </c>
      <c r="AZ1694" s="1">
        <v>0.0</v>
      </c>
      <c r="BA1694" s="1">
        <v>0.22</v>
      </c>
      <c r="BB1694" s="1">
        <v>-1.0</v>
      </c>
      <c r="BC1694" s="1">
        <v>-1.0</v>
      </c>
      <c r="BD1694" s="1">
        <v>-1.0</v>
      </c>
      <c r="BE1694" s="1">
        <v>-1.0</v>
      </c>
      <c r="BF1694" s="1">
        <v>-1.0</v>
      </c>
      <c r="BG1694" s="1">
        <v>1.0</v>
      </c>
      <c r="BH1694" s="1">
        <v>-1.0</v>
      </c>
      <c r="BI1694" s="1">
        <v>1.0</v>
      </c>
      <c r="BJ1694" s="1">
        <v>-1.0</v>
      </c>
      <c r="BK1694" s="1">
        <v>-1.0</v>
      </c>
      <c r="BL1694" s="1">
        <v>-1.0</v>
      </c>
      <c r="BM1694" s="1">
        <v>-1.0</v>
      </c>
      <c r="BN1694" s="1">
        <v>-1.0</v>
      </c>
      <c r="BO1694" s="1">
        <v>-1.0</v>
      </c>
      <c r="BP1694" s="1">
        <v>-1.0</v>
      </c>
      <c r="BQ1694" s="1">
        <v>1.0</v>
      </c>
      <c r="BR1694" s="1">
        <v>-1.0</v>
      </c>
      <c r="BS1694" s="1">
        <v>-1.0</v>
      </c>
      <c r="BT1694" s="1">
        <v>-1.0</v>
      </c>
      <c r="BU1694" s="1">
        <v>1.0</v>
      </c>
      <c r="BV1694" s="1">
        <v>-1.0</v>
      </c>
      <c r="BW1694" s="1">
        <v>-1.0</v>
      </c>
      <c r="BX1694" s="1">
        <v>-1.0</v>
      </c>
      <c r="BY1694" s="1">
        <v>-1.0</v>
      </c>
      <c r="BZ1694" s="1">
        <v>1.0</v>
      </c>
      <c r="CA1694" s="1">
        <v>-1.0</v>
      </c>
      <c r="CB1694" s="1">
        <v>-1.0</v>
      </c>
      <c r="CC1694" s="1">
        <v>-1.0</v>
      </c>
      <c r="CD1694" s="1">
        <v>57094.0</v>
      </c>
    </row>
    <row r="1695">
      <c r="A1695" s="1">
        <v>1.5510233E7</v>
      </c>
      <c r="B1695" s="1" t="s">
        <v>9180</v>
      </c>
      <c r="C1695" s="1" t="s">
        <v>9181</v>
      </c>
      <c r="D1695" s="1" t="s">
        <v>9182</v>
      </c>
      <c r="E1695" s="1" t="s">
        <v>85</v>
      </c>
      <c r="F1695" s="1" t="s">
        <v>9183</v>
      </c>
      <c r="G1695" s="1" t="s">
        <v>9184</v>
      </c>
      <c r="H1695" s="1" t="s">
        <v>9185</v>
      </c>
      <c r="I1695" s="1">
        <v>4.3718548E7</v>
      </c>
      <c r="J1695" s="1">
        <v>42255.0</v>
      </c>
      <c r="K1695" s="1" t="s">
        <v>88</v>
      </c>
      <c r="L1695" s="1">
        <v>1.0</v>
      </c>
      <c r="M1695" s="1">
        <v>0.0</v>
      </c>
      <c r="N1695" s="1">
        <v>1.0</v>
      </c>
      <c r="O1695" s="1">
        <v>1.0</v>
      </c>
      <c r="P1695" s="1" t="s">
        <v>89</v>
      </c>
      <c r="Q1695" s="1" t="s">
        <v>1014</v>
      </c>
      <c r="R1695" s="1">
        <v>40.8622</v>
      </c>
      <c r="S1695" s="1">
        <v>-73.93349</v>
      </c>
      <c r="T1695" s="1" t="s">
        <v>91</v>
      </c>
      <c r="U1695" s="1" t="s">
        <v>113</v>
      </c>
      <c r="V1695" s="1">
        <v>1.0</v>
      </c>
      <c r="W1695" s="1">
        <v>1.0</v>
      </c>
      <c r="X1695" s="1">
        <v>1.0</v>
      </c>
      <c r="Y1695" s="1">
        <v>1.0</v>
      </c>
      <c r="Z1695" s="1" t="s">
        <v>93</v>
      </c>
      <c r="AA1695" s="1" t="s">
        <v>9186</v>
      </c>
      <c r="AB1695" s="1">
        <v>52.0</v>
      </c>
      <c r="AC1695" s="1">
        <v>1.0</v>
      </c>
      <c r="AD1695" s="1">
        <v>20.0</v>
      </c>
      <c r="AE1695" s="1">
        <v>3.0</v>
      </c>
      <c r="AF1695" s="1" t="s">
        <v>95</v>
      </c>
      <c r="AG1695" s="1">
        <v>1.0</v>
      </c>
      <c r="AH1695" s="1">
        <v>0.0</v>
      </c>
      <c r="AI1695" s="1">
        <v>0.0</v>
      </c>
      <c r="AJ1695" s="1">
        <v>0.0</v>
      </c>
      <c r="AK1695" s="1">
        <v>0.0</v>
      </c>
      <c r="AL1695" s="1">
        <v>16.0</v>
      </c>
      <c r="AM1695" s="1">
        <v>2.0</v>
      </c>
      <c r="AN1695" s="1">
        <v>95.0</v>
      </c>
      <c r="AO1695" s="1">
        <v>10.0</v>
      </c>
      <c r="AP1695" s="1">
        <v>10.0</v>
      </c>
      <c r="AQ1695" s="1">
        <v>10.0</v>
      </c>
      <c r="AR1695" s="1">
        <v>10.0</v>
      </c>
      <c r="AS1695" s="1">
        <v>9.0</v>
      </c>
      <c r="AT1695" s="1">
        <v>10.0</v>
      </c>
      <c r="AU1695" s="1">
        <v>0.0</v>
      </c>
      <c r="AV1695" s="1" t="s">
        <v>96</v>
      </c>
      <c r="AW1695" s="1">
        <v>1.0</v>
      </c>
      <c r="AX1695" s="1">
        <v>0.0</v>
      </c>
      <c r="AY1695" s="1">
        <v>1.0</v>
      </c>
      <c r="AZ1695" s="1">
        <v>0.0</v>
      </c>
      <c r="BA1695" s="1">
        <v>0.49</v>
      </c>
      <c r="BB1695" s="1">
        <v>-1.0</v>
      </c>
      <c r="BC1695" s="1">
        <v>1.0</v>
      </c>
      <c r="BD1695" s="1">
        <v>-1.0</v>
      </c>
      <c r="BE1695" s="1">
        <v>-1.0</v>
      </c>
      <c r="BF1695" s="1">
        <v>-1.0</v>
      </c>
      <c r="BG1695" s="1">
        <v>-1.0</v>
      </c>
      <c r="BH1695" s="1">
        <v>-1.0</v>
      </c>
      <c r="BI1695" s="1">
        <v>-1.0</v>
      </c>
      <c r="BJ1695" s="1">
        <v>1.0</v>
      </c>
      <c r="BK1695" s="1">
        <v>-1.0</v>
      </c>
      <c r="BL1695" s="1">
        <v>-1.0</v>
      </c>
      <c r="BM1695" s="1">
        <v>1.0</v>
      </c>
      <c r="BN1695" s="1">
        <v>1.0</v>
      </c>
      <c r="BO1695" s="1">
        <v>-1.0</v>
      </c>
      <c r="BP1695" s="1">
        <v>-1.0</v>
      </c>
      <c r="BQ1695" s="1">
        <v>-1.0</v>
      </c>
      <c r="BR1695" s="1">
        <v>-1.0</v>
      </c>
      <c r="BS1695" s="1">
        <v>1.0</v>
      </c>
      <c r="BT1695" s="1">
        <v>-1.0</v>
      </c>
      <c r="BU1695" s="1">
        <v>1.0</v>
      </c>
      <c r="BV1695" s="1">
        <v>-1.0</v>
      </c>
      <c r="BW1695" s="1">
        <v>-1.0</v>
      </c>
      <c r="BX1695" s="1">
        <v>-1.0</v>
      </c>
      <c r="BY1695" s="1">
        <v>1.0</v>
      </c>
      <c r="BZ1695" s="1">
        <v>-1.0</v>
      </c>
      <c r="CA1695" s="1">
        <v>-1.0</v>
      </c>
      <c r="CB1695" s="1">
        <v>-1.0</v>
      </c>
      <c r="CC1695" s="1">
        <v>-1.0</v>
      </c>
      <c r="CD1695" s="1">
        <v>57105.0</v>
      </c>
    </row>
    <row r="1696">
      <c r="A1696" s="1">
        <v>3.0677287E7</v>
      </c>
      <c r="B1696" s="1" t="s">
        <v>9187</v>
      </c>
      <c r="C1696" s="1" t="s">
        <v>9188</v>
      </c>
      <c r="D1696" s="1" t="s">
        <v>9188</v>
      </c>
      <c r="E1696" s="1" t="s">
        <v>85</v>
      </c>
      <c r="I1696" s="1">
        <v>1.2920745E7</v>
      </c>
      <c r="J1696" s="1">
        <v>41706.0</v>
      </c>
      <c r="M1696" s="1">
        <v>0.0</v>
      </c>
      <c r="N1696" s="1">
        <v>1.0</v>
      </c>
      <c r="O1696" s="1">
        <v>0.0</v>
      </c>
      <c r="P1696" s="1" t="s">
        <v>89</v>
      </c>
      <c r="Q1696" s="1" t="s">
        <v>90</v>
      </c>
      <c r="R1696" s="1">
        <v>40.75608</v>
      </c>
      <c r="S1696" s="1">
        <v>-73.99606</v>
      </c>
      <c r="T1696" s="1" t="s">
        <v>91</v>
      </c>
      <c r="U1696" s="1" t="s">
        <v>92</v>
      </c>
      <c r="V1696" s="1">
        <v>2.0</v>
      </c>
      <c r="W1696" s="1">
        <v>1.0</v>
      </c>
      <c r="X1696" s="1">
        <v>1.0</v>
      </c>
      <c r="Y1696" s="1">
        <v>1.0</v>
      </c>
      <c r="Z1696" s="1" t="s">
        <v>93</v>
      </c>
      <c r="AA1696" s="1" t="s">
        <v>9189</v>
      </c>
      <c r="AB1696" s="1">
        <v>120.0</v>
      </c>
      <c r="AC1696" s="1">
        <v>1.0</v>
      </c>
      <c r="AD1696" s="1">
        <v>0.0</v>
      </c>
      <c r="AE1696" s="1">
        <v>10.0</v>
      </c>
      <c r="AF1696" s="1" t="s">
        <v>443</v>
      </c>
      <c r="AG1696" s="1">
        <v>1.0</v>
      </c>
      <c r="AH1696" s="1">
        <v>0.0</v>
      </c>
      <c r="AI1696" s="1">
        <v>0.0</v>
      </c>
      <c r="AJ1696" s="1">
        <v>0.0</v>
      </c>
      <c r="AK1696" s="1">
        <v>0.0</v>
      </c>
      <c r="AL1696" s="1">
        <v>2.0</v>
      </c>
      <c r="AM1696" s="1">
        <v>2.0</v>
      </c>
      <c r="AN1696" s="1">
        <v>100.0</v>
      </c>
      <c r="AO1696" s="1">
        <v>10.0</v>
      </c>
      <c r="AP1696" s="1">
        <v>10.0</v>
      </c>
      <c r="AQ1696" s="1">
        <v>10.0</v>
      </c>
      <c r="AR1696" s="1">
        <v>10.0</v>
      </c>
      <c r="AS1696" s="1">
        <v>10.0</v>
      </c>
      <c r="AT1696" s="1">
        <v>9.0</v>
      </c>
      <c r="AU1696" s="1">
        <v>1.0</v>
      </c>
      <c r="AV1696" s="1" t="s">
        <v>105</v>
      </c>
      <c r="AW1696" s="1">
        <v>1.0</v>
      </c>
      <c r="AX1696" s="1">
        <v>1.0</v>
      </c>
      <c r="AY1696" s="1">
        <v>0.0</v>
      </c>
      <c r="AZ1696" s="1">
        <v>0.0</v>
      </c>
      <c r="BA1696" s="1">
        <v>0.91</v>
      </c>
      <c r="BB1696" s="1">
        <v>-1.0</v>
      </c>
      <c r="BC1696" s="1">
        <v>1.0</v>
      </c>
      <c r="BD1696" s="1">
        <v>-1.0</v>
      </c>
      <c r="BE1696" s="1">
        <v>-1.0</v>
      </c>
      <c r="BF1696" s="1">
        <v>-1.0</v>
      </c>
      <c r="BG1696" s="1">
        <v>-1.0</v>
      </c>
      <c r="BH1696" s="1">
        <v>-1.0</v>
      </c>
      <c r="BI1696" s="1">
        <v>-1.0</v>
      </c>
      <c r="BJ1696" s="1">
        <v>1.0</v>
      </c>
      <c r="BK1696" s="1">
        <v>-1.0</v>
      </c>
      <c r="BL1696" s="1">
        <v>-1.0</v>
      </c>
      <c r="BM1696" s="1">
        <v>1.0</v>
      </c>
      <c r="BN1696" s="1">
        <v>-1.0</v>
      </c>
      <c r="BO1696" s="1">
        <v>1.0</v>
      </c>
      <c r="BP1696" s="1">
        <v>-1.0</v>
      </c>
      <c r="BQ1696" s="1">
        <v>-1.0</v>
      </c>
      <c r="BR1696" s="1">
        <v>-1.0</v>
      </c>
      <c r="BS1696" s="1">
        <v>-1.0</v>
      </c>
      <c r="BT1696" s="1">
        <v>-1.0</v>
      </c>
      <c r="BU1696" s="1">
        <v>1.0</v>
      </c>
      <c r="BV1696" s="1">
        <v>-1.0</v>
      </c>
      <c r="BW1696" s="1">
        <v>-1.0</v>
      </c>
      <c r="BX1696" s="1">
        <v>-1.0</v>
      </c>
      <c r="BY1696" s="1">
        <v>-1.0</v>
      </c>
      <c r="BZ1696" s="1">
        <v>-1.0</v>
      </c>
      <c r="CA1696" s="1">
        <v>-1.0</v>
      </c>
      <c r="CB1696" s="1">
        <v>-1.0</v>
      </c>
      <c r="CC1696" s="1">
        <v>-1.0</v>
      </c>
      <c r="CD1696" s="1">
        <v>57110.0</v>
      </c>
    </row>
    <row r="1697">
      <c r="A1697" s="1">
        <v>2.520401E7</v>
      </c>
      <c r="B1697" s="1" t="s">
        <v>9190</v>
      </c>
      <c r="C1697" s="1" t="s">
        <v>9191</v>
      </c>
      <c r="D1697" s="1" t="s">
        <v>9192</v>
      </c>
      <c r="E1697" s="1" t="s">
        <v>85</v>
      </c>
      <c r="G1697" s="1" t="s">
        <v>9193</v>
      </c>
      <c r="I1697" s="1">
        <v>6.9006953E7</v>
      </c>
      <c r="J1697" s="1">
        <v>42486.0</v>
      </c>
      <c r="M1697" s="1">
        <v>0.0</v>
      </c>
      <c r="N1697" s="1">
        <v>1.0</v>
      </c>
      <c r="O1697" s="1">
        <v>0.0</v>
      </c>
      <c r="P1697" s="1" t="s">
        <v>89</v>
      </c>
      <c r="Q1697" s="1" t="s">
        <v>273</v>
      </c>
      <c r="R1697" s="1">
        <v>40.7630599999998</v>
      </c>
      <c r="S1697" s="1">
        <v>-73.99015</v>
      </c>
      <c r="T1697" s="1" t="s">
        <v>91</v>
      </c>
      <c r="U1697" s="1" t="s">
        <v>92</v>
      </c>
      <c r="V1697" s="1">
        <v>2.0</v>
      </c>
      <c r="W1697" s="1">
        <v>1.0</v>
      </c>
      <c r="X1697" s="1">
        <v>1.0</v>
      </c>
      <c r="Y1697" s="1">
        <v>1.0</v>
      </c>
      <c r="Z1697" s="1" t="s">
        <v>93</v>
      </c>
      <c r="AA1697" s="1" t="s">
        <v>9194</v>
      </c>
      <c r="AB1697" s="1">
        <v>280.0</v>
      </c>
      <c r="AC1697" s="1">
        <v>1.0</v>
      </c>
      <c r="AD1697" s="1">
        <v>0.0</v>
      </c>
      <c r="AE1697" s="1">
        <v>1.0</v>
      </c>
      <c r="AF1697" s="1" t="s">
        <v>1683</v>
      </c>
      <c r="AG1697" s="1">
        <v>1.0</v>
      </c>
      <c r="AH1697" s="1">
        <v>0.0</v>
      </c>
      <c r="AI1697" s="1">
        <v>0.0</v>
      </c>
      <c r="AJ1697" s="1">
        <v>0.0</v>
      </c>
      <c r="AK1697" s="1">
        <v>0.0</v>
      </c>
      <c r="AL1697" s="1">
        <v>0.0</v>
      </c>
      <c r="AM1697" s="1">
        <v>0.0</v>
      </c>
      <c r="AU1697" s="1">
        <v>0.0</v>
      </c>
      <c r="AV1697" s="1" t="s">
        <v>105</v>
      </c>
      <c r="AW1697" s="1">
        <v>1.0</v>
      </c>
      <c r="AX1697" s="1">
        <v>1.0</v>
      </c>
      <c r="AY1697" s="1">
        <v>0.0</v>
      </c>
      <c r="AZ1697" s="1">
        <v>0.0</v>
      </c>
      <c r="BB1697" s="1">
        <v>-1.0</v>
      </c>
      <c r="BC1697" s="1">
        <v>1.0</v>
      </c>
      <c r="BD1697" s="1">
        <v>-1.0</v>
      </c>
      <c r="BE1697" s="1">
        <v>-1.0</v>
      </c>
      <c r="BF1697" s="1">
        <v>-1.0</v>
      </c>
      <c r="BG1697" s="1">
        <v>-1.0</v>
      </c>
      <c r="BH1697" s="1">
        <v>-1.0</v>
      </c>
      <c r="BI1697" s="1">
        <v>1.0</v>
      </c>
      <c r="BJ1697" s="1">
        <v>1.0</v>
      </c>
      <c r="BK1697" s="1">
        <v>-1.0</v>
      </c>
      <c r="BL1697" s="1">
        <v>-1.0</v>
      </c>
      <c r="BM1697" s="1">
        <v>-1.0</v>
      </c>
      <c r="BN1697" s="1">
        <v>1.0</v>
      </c>
      <c r="BO1697" s="1">
        <v>-1.0</v>
      </c>
      <c r="BP1697" s="1">
        <v>-1.0</v>
      </c>
      <c r="BQ1697" s="1">
        <v>-1.0</v>
      </c>
      <c r="BR1697" s="1">
        <v>-1.0</v>
      </c>
      <c r="BS1697" s="1">
        <v>-1.0</v>
      </c>
      <c r="BT1697" s="1">
        <v>-1.0</v>
      </c>
      <c r="BU1697" s="1">
        <v>1.0</v>
      </c>
      <c r="BV1697" s="1">
        <v>-1.0</v>
      </c>
      <c r="BW1697" s="1">
        <v>1.0</v>
      </c>
      <c r="BX1697" s="1">
        <v>-1.0</v>
      </c>
      <c r="BY1697" s="1">
        <v>-1.0</v>
      </c>
      <c r="BZ1697" s="1">
        <v>-1.0</v>
      </c>
      <c r="CA1697" s="1">
        <v>-1.0</v>
      </c>
      <c r="CB1697" s="1">
        <v>-1.0</v>
      </c>
      <c r="CC1697" s="1">
        <v>-1.0</v>
      </c>
      <c r="CD1697" s="1">
        <v>57144.0</v>
      </c>
    </row>
    <row r="1698">
      <c r="A1698" s="1">
        <v>2.5355807E7</v>
      </c>
      <c r="B1698" s="1" t="s">
        <v>9195</v>
      </c>
      <c r="C1698" s="1" t="s">
        <v>9196</v>
      </c>
      <c r="D1698" s="1" t="s">
        <v>9197</v>
      </c>
      <c r="E1698" s="1" t="s">
        <v>85</v>
      </c>
      <c r="F1698" s="1" t="s">
        <v>9198</v>
      </c>
      <c r="G1698" s="1" t="s">
        <v>9199</v>
      </c>
      <c r="H1698" s="1" t="s">
        <v>9200</v>
      </c>
      <c r="I1698" s="1">
        <v>1.23506305E8</v>
      </c>
      <c r="J1698" s="1">
        <v>42824.0</v>
      </c>
      <c r="K1698" s="1" t="s">
        <v>134</v>
      </c>
      <c r="L1698" s="1">
        <v>1.0</v>
      </c>
      <c r="M1698" s="1">
        <v>0.0</v>
      </c>
      <c r="N1698" s="1">
        <v>4.0</v>
      </c>
      <c r="O1698" s="1">
        <v>0.0</v>
      </c>
      <c r="P1698" s="1" t="s">
        <v>9201</v>
      </c>
      <c r="Q1698" s="1" t="s">
        <v>241</v>
      </c>
      <c r="R1698" s="1">
        <v>40.66601</v>
      </c>
      <c r="S1698" s="1">
        <v>-73.77638</v>
      </c>
      <c r="T1698" s="1" t="s">
        <v>125</v>
      </c>
      <c r="U1698" s="1" t="s">
        <v>113</v>
      </c>
      <c r="V1698" s="1">
        <v>2.0</v>
      </c>
      <c r="W1698" s="1">
        <v>1.0</v>
      </c>
      <c r="X1698" s="1">
        <v>1.0</v>
      </c>
      <c r="Y1698" s="1">
        <v>1.0</v>
      </c>
      <c r="Z1698" s="1" t="s">
        <v>93</v>
      </c>
      <c r="AA1698" s="1" t="s">
        <v>9202</v>
      </c>
      <c r="AB1698" s="1">
        <v>92.0</v>
      </c>
      <c r="AC1698" s="1">
        <v>1.0</v>
      </c>
      <c r="AD1698" s="1">
        <v>25.0</v>
      </c>
      <c r="AE1698" s="1">
        <v>1.0</v>
      </c>
      <c r="AF1698" s="1" t="s">
        <v>669</v>
      </c>
      <c r="AG1698" s="1">
        <v>1.0</v>
      </c>
      <c r="AH1698" s="1">
        <v>30.0</v>
      </c>
      <c r="AI1698" s="1">
        <v>60.0</v>
      </c>
      <c r="AJ1698" s="1">
        <v>90.0</v>
      </c>
      <c r="AK1698" s="1">
        <v>180.0</v>
      </c>
      <c r="AL1698" s="1">
        <v>0.0</v>
      </c>
      <c r="AM1698" s="1">
        <v>0.0</v>
      </c>
      <c r="AU1698" s="1">
        <v>1.0</v>
      </c>
      <c r="AV1698" s="1" t="s">
        <v>117</v>
      </c>
      <c r="AW1698" s="1">
        <v>3.0</v>
      </c>
      <c r="AX1698" s="1">
        <v>0.0</v>
      </c>
      <c r="AY1698" s="1">
        <v>3.0</v>
      </c>
      <c r="AZ1698" s="1">
        <v>0.0</v>
      </c>
      <c r="BB1698" s="1">
        <v>-1.0</v>
      </c>
      <c r="BC1698" s="1">
        <v>1.0</v>
      </c>
      <c r="BD1698" s="1">
        <v>-1.0</v>
      </c>
      <c r="BE1698" s="1">
        <v>-1.0</v>
      </c>
      <c r="BF1698" s="1">
        <v>-1.0</v>
      </c>
      <c r="BG1698" s="1">
        <v>-1.0</v>
      </c>
      <c r="BH1698" s="1">
        <v>1.0</v>
      </c>
      <c r="BI1698" s="1">
        <v>-1.0</v>
      </c>
      <c r="BJ1698" s="1">
        <v>1.0</v>
      </c>
      <c r="BK1698" s="1">
        <v>1.0</v>
      </c>
      <c r="BL1698" s="1">
        <v>-1.0</v>
      </c>
      <c r="BM1698" s="1">
        <v>-1.0</v>
      </c>
      <c r="BN1698" s="1">
        <v>-1.0</v>
      </c>
      <c r="BO1698" s="1">
        <v>-1.0</v>
      </c>
      <c r="BP1698" s="1">
        <v>1.0</v>
      </c>
      <c r="BQ1698" s="1">
        <v>1.0</v>
      </c>
      <c r="BR1698" s="1">
        <v>-1.0</v>
      </c>
      <c r="BS1698" s="1">
        <v>1.0</v>
      </c>
      <c r="BT1698" s="1">
        <v>-1.0</v>
      </c>
      <c r="BU1698" s="1">
        <v>1.0</v>
      </c>
      <c r="BV1698" s="1">
        <v>-1.0</v>
      </c>
      <c r="BW1698" s="1">
        <v>-1.0</v>
      </c>
      <c r="BX1698" s="1">
        <v>-1.0</v>
      </c>
      <c r="BY1698" s="1">
        <v>-1.0</v>
      </c>
      <c r="BZ1698" s="1">
        <v>-1.0</v>
      </c>
      <c r="CA1698" s="1">
        <v>-1.0</v>
      </c>
      <c r="CB1698" s="1">
        <v>-1.0</v>
      </c>
      <c r="CC1698" s="1">
        <v>-1.0</v>
      </c>
      <c r="CD1698" s="1">
        <v>57165.0</v>
      </c>
    </row>
    <row r="1699">
      <c r="A1699" s="1">
        <v>2.2408527E7</v>
      </c>
      <c r="B1699" s="1" t="s">
        <v>9203</v>
      </c>
      <c r="C1699" s="1" t="s">
        <v>9204</v>
      </c>
      <c r="D1699" s="1" t="s">
        <v>9204</v>
      </c>
      <c r="E1699" s="1" t="s">
        <v>85</v>
      </c>
      <c r="I1699" s="1">
        <v>3.6356065E7</v>
      </c>
      <c r="J1699" s="1">
        <v>42176.0</v>
      </c>
      <c r="M1699" s="1">
        <v>0.0</v>
      </c>
      <c r="N1699" s="1">
        <v>1.0</v>
      </c>
      <c r="O1699" s="1">
        <v>1.0</v>
      </c>
      <c r="P1699" s="1" t="s">
        <v>123</v>
      </c>
      <c r="Q1699" s="1" t="s">
        <v>124</v>
      </c>
      <c r="R1699" s="1">
        <v>40.63971</v>
      </c>
      <c r="S1699" s="1">
        <v>-74.03089</v>
      </c>
      <c r="T1699" s="1" t="s">
        <v>150</v>
      </c>
      <c r="U1699" s="1" t="s">
        <v>113</v>
      </c>
      <c r="V1699" s="1">
        <v>1.0</v>
      </c>
      <c r="W1699" s="1">
        <v>1.0</v>
      </c>
      <c r="X1699" s="1">
        <v>2.0</v>
      </c>
      <c r="Y1699" s="1">
        <v>3.0</v>
      </c>
      <c r="Z1699" s="1" t="s">
        <v>93</v>
      </c>
      <c r="AA1699" s="1" t="s">
        <v>9205</v>
      </c>
      <c r="AB1699" s="1">
        <v>58.0</v>
      </c>
      <c r="AC1699" s="1">
        <v>1.0</v>
      </c>
      <c r="AD1699" s="1">
        <v>0.0</v>
      </c>
      <c r="AE1699" s="1">
        <v>1.0</v>
      </c>
      <c r="AF1699" s="1" t="s">
        <v>521</v>
      </c>
      <c r="AG1699" s="1">
        <v>1.0</v>
      </c>
      <c r="AH1699" s="1">
        <v>0.0</v>
      </c>
      <c r="AI1699" s="1">
        <v>0.0</v>
      </c>
      <c r="AJ1699" s="1">
        <v>0.0</v>
      </c>
      <c r="AK1699" s="1">
        <v>0.0</v>
      </c>
      <c r="AL1699" s="1">
        <v>1.0</v>
      </c>
      <c r="AM1699" s="1">
        <v>0.0</v>
      </c>
      <c r="AU1699" s="1">
        <v>0.0</v>
      </c>
      <c r="AV1699" s="1" t="s">
        <v>105</v>
      </c>
      <c r="AW1699" s="1">
        <v>1.0</v>
      </c>
      <c r="AX1699" s="1">
        <v>0.0</v>
      </c>
      <c r="AY1699" s="1">
        <v>1.0</v>
      </c>
      <c r="AZ1699" s="1">
        <v>0.0</v>
      </c>
      <c r="BA1699" s="1">
        <v>0.05</v>
      </c>
      <c r="BB1699" s="1">
        <v>-1.0</v>
      </c>
      <c r="BC1699" s="1">
        <v>-1.0</v>
      </c>
      <c r="BD1699" s="1">
        <v>-1.0</v>
      </c>
      <c r="BE1699" s="1">
        <v>-1.0</v>
      </c>
      <c r="BF1699" s="1">
        <v>-1.0</v>
      </c>
      <c r="BG1699" s="1">
        <v>-1.0</v>
      </c>
      <c r="BH1699" s="1">
        <v>-1.0</v>
      </c>
      <c r="BI1699" s="1">
        <v>-1.0</v>
      </c>
      <c r="BJ1699" s="1">
        <v>-1.0</v>
      </c>
      <c r="BK1699" s="1">
        <v>-1.0</v>
      </c>
      <c r="BL1699" s="1">
        <v>-1.0</v>
      </c>
      <c r="BM1699" s="1">
        <v>-1.0</v>
      </c>
      <c r="BN1699" s="1">
        <v>-1.0</v>
      </c>
      <c r="BO1699" s="1">
        <v>-1.0</v>
      </c>
      <c r="BP1699" s="1">
        <v>-1.0</v>
      </c>
      <c r="BQ1699" s="1">
        <v>-1.0</v>
      </c>
      <c r="BR1699" s="1">
        <v>-1.0</v>
      </c>
      <c r="BS1699" s="1">
        <v>-1.0</v>
      </c>
      <c r="BT1699" s="1">
        <v>-1.0</v>
      </c>
      <c r="BU1699" s="1">
        <v>-1.0</v>
      </c>
      <c r="BV1699" s="1">
        <v>-1.0</v>
      </c>
      <c r="BW1699" s="1">
        <v>-1.0</v>
      </c>
      <c r="BX1699" s="1">
        <v>-1.0</v>
      </c>
      <c r="BY1699" s="1">
        <v>-1.0</v>
      </c>
      <c r="BZ1699" s="1">
        <v>-1.0</v>
      </c>
      <c r="CA1699" s="1">
        <v>-1.0</v>
      </c>
      <c r="CB1699" s="1">
        <v>-1.0</v>
      </c>
      <c r="CC1699" s="1">
        <v>-1.0</v>
      </c>
      <c r="CD1699" s="1">
        <v>57183.0</v>
      </c>
    </row>
    <row r="1700">
      <c r="A1700" s="1">
        <v>2.3598012E7</v>
      </c>
      <c r="B1700" s="1" t="s">
        <v>9206</v>
      </c>
      <c r="C1700" s="1" t="s">
        <v>9207</v>
      </c>
      <c r="D1700" s="1" t="s">
        <v>9208</v>
      </c>
      <c r="E1700" s="1" t="s">
        <v>85</v>
      </c>
      <c r="F1700" s="1" t="s">
        <v>9209</v>
      </c>
      <c r="G1700" s="1" t="s">
        <v>9210</v>
      </c>
      <c r="H1700" s="1" t="s">
        <v>9211</v>
      </c>
      <c r="I1700" s="1">
        <v>6.01637E7</v>
      </c>
      <c r="J1700" s="1">
        <v>42424.0</v>
      </c>
      <c r="K1700" s="1" t="s">
        <v>134</v>
      </c>
      <c r="L1700" s="1">
        <v>1.0</v>
      </c>
      <c r="M1700" s="1">
        <v>1.0</v>
      </c>
      <c r="N1700" s="1">
        <v>5.0</v>
      </c>
      <c r="O1700" s="1">
        <v>0.0</v>
      </c>
      <c r="P1700" s="1" t="s">
        <v>89</v>
      </c>
      <c r="Q1700" s="1" t="s">
        <v>1535</v>
      </c>
      <c r="R1700" s="1">
        <v>40.82325</v>
      </c>
      <c r="S1700" s="1">
        <v>-73.95243</v>
      </c>
      <c r="T1700" s="1" t="s">
        <v>91</v>
      </c>
      <c r="U1700" s="1" t="s">
        <v>113</v>
      </c>
      <c r="V1700" s="1">
        <v>2.0</v>
      </c>
      <c r="W1700" s="1">
        <v>2.0</v>
      </c>
      <c r="X1700" s="1">
        <v>1.0</v>
      </c>
      <c r="Y1700" s="1">
        <v>1.0</v>
      </c>
      <c r="Z1700" s="1" t="s">
        <v>93</v>
      </c>
      <c r="AA1700" s="1" t="s">
        <v>9212</v>
      </c>
      <c r="AB1700" s="1">
        <v>46.0</v>
      </c>
      <c r="AC1700" s="1">
        <v>1.0</v>
      </c>
      <c r="AD1700" s="1">
        <v>20.0</v>
      </c>
      <c r="AE1700" s="1">
        <v>14.0</v>
      </c>
      <c r="AF1700" s="1" t="s">
        <v>104</v>
      </c>
      <c r="AG1700" s="1">
        <v>1.0</v>
      </c>
      <c r="AH1700" s="1">
        <v>0.0</v>
      </c>
      <c r="AI1700" s="1">
        <v>0.0</v>
      </c>
      <c r="AJ1700" s="1">
        <v>0.0</v>
      </c>
      <c r="AK1700" s="1">
        <v>0.0</v>
      </c>
      <c r="AL1700" s="1">
        <v>12.0</v>
      </c>
      <c r="AM1700" s="1">
        <v>11.0</v>
      </c>
      <c r="AN1700" s="1">
        <v>97.0</v>
      </c>
      <c r="AO1700" s="1">
        <v>10.0</v>
      </c>
      <c r="AP1700" s="1">
        <v>10.0</v>
      </c>
      <c r="AQ1700" s="1">
        <v>10.0</v>
      </c>
      <c r="AR1700" s="1">
        <v>10.0</v>
      </c>
      <c r="AS1700" s="1">
        <v>9.0</v>
      </c>
      <c r="AT1700" s="1">
        <v>10.0</v>
      </c>
      <c r="AU1700" s="1">
        <v>1.0</v>
      </c>
      <c r="AV1700" s="1" t="s">
        <v>105</v>
      </c>
      <c r="AW1700" s="1">
        <v>4.0</v>
      </c>
      <c r="AX1700" s="1">
        <v>0.0</v>
      </c>
      <c r="AY1700" s="1">
        <v>4.0</v>
      </c>
      <c r="AZ1700" s="1">
        <v>0.0</v>
      </c>
      <c r="BA1700" s="1">
        <v>0.82</v>
      </c>
      <c r="BB1700" s="1">
        <v>-1.0</v>
      </c>
      <c r="BC1700" s="1">
        <v>-1.0</v>
      </c>
      <c r="BD1700" s="1">
        <v>-1.0</v>
      </c>
      <c r="BE1700" s="1">
        <v>-1.0</v>
      </c>
      <c r="BF1700" s="1">
        <v>-1.0</v>
      </c>
      <c r="BG1700" s="1">
        <v>-1.0</v>
      </c>
      <c r="BH1700" s="1">
        <v>1.0</v>
      </c>
      <c r="BI1700" s="1">
        <v>-1.0</v>
      </c>
      <c r="BJ1700" s="1">
        <v>1.0</v>
      </c>
      <c r="BK1700" s="1">
        <v>-1.0</v>
      </c>
      <c r="BL1700" s="1">
        <v>1.0</v>
      </c>
      <c r="BM1700" s="1">
        <v>1.0</v>
      </c>
      <c r="BN1700" s="1">
        <v>1.0</v>
      </c>
      <c r="BO1700" s="1">
        <v>-1.0</v>
      </c>
      <c r="BP1700" s="1">
        <v>-1.0</v>
      </c>
      <c r="BQ1700" s="1">
        <v>1.0</v>
      </c>
      <c r="BR1700" s="1">
        <v>-1.0</v>
      </c>
      <c r="BS1700" s="1">
        <v>-1.0</v>
      </c>
      <c r="BT1700" s="1">
        <v>-1.0</v>
      </c>
      <c r="BU1700" s="1">
        <v>1.0</v>
      </c>
      <c r="BV1700" s="1">
        <v>-1.0</v>
      </c>
      <c r="BW1700" s="1">
        <v>-1.0</v>
      </c>
      <c r="BX1700" s="1">
        <v>-1.0</v>
      </c>
      <c r="BY1700" s="1">
        <v>-1.0</v>
      </c>
      <c r="BZ1700" s="1">
        <v>1.0</v>
      </c>
      <c r="CA1700" s="1">
        <v>-1.0</v>
      </c>
      <c r="CB1700" s="1">
        <v>-1.0</v>
      </c>
      <c r="CC1700" s="1">
        <v>1.0</v>
      </c>
      <c r="CD1700" s="1">
        <v>57190.0</v>
      </c>
    </row>
    <row r="1701">
      <c r="A1701" s="1">
        <v>2.1898551E7</v>
      </c>
      <c r="B1701" s="1" t="s">
        <v>9213</v>
      </c>
      <c r="C1701" s="1" t="s">
        <v>9214</v>
      </c>
      <c r="D1701" s="1" t="s">
        <v>9215</v>
      </c>
      <c r="E1701" s="1" t="s">
        <v>85</v>
      </c>
      <c r="F1701" s="1" t="s">
        <v>9216</v>
      </c>
      <c r="I1701" s="1">
        <v>1.31206517E8</v>
      </c>
      <c r="J1701" s="1">
        <v>42875.0</v>
      </c>
      <c r="K1701" s="1" t="s">
        <v>88</v>
      </c>
      <c r="L1701" s="1">
        <v>0.67</v>
      </c>
      <c r="M1701" s="1">
        <v>0.0</v>
      </c>
      <c r="N1701" s="1">
        <v>1.0</v>
      </c>
      <c r="O1701" s="1">
        <v>1.0</v>
      </c>
      <c r="P1701" s="1" t="s">
        <v>123</v>
      </c>
      <c r="Q1701" s="1" t="s">
        <v>124</v>
      </c>
      <c r="R1701" s="1">
        <v>40.69999</v>
      </c>
      <c r="S1701" s="1">
        <v>-73.95275</v>
      </c>
      <c r="T1701" s="1" t="s">
        <v>1034</v>
      </c>
      <c r="U1701" s="1" t="s">
        <v>92</v>
      </c>
      <c r="V1701" s="1">
        <v>5.0</v>
      </c>
      <c r="W1701" s="1">
        <v>1.0</v>
      </c>
      <c r="X1701" s="1">
        <v>2.0</v>
      </c>
      <c r="Y1701" s="1">
        <v>2.0</v>
      </c>
      <c r="Z1701" s="1" t="s">
        <v>93</v>
      </c>
      <c r="AA1701" s="1" t="s">
        <v>9217</v>
      </c>
      <c r="AB1701" s="1">
        <v>100.0</v>
      </c>
      <c r="AC1701" s="1">
        <v>1.0</v>
      </c>
      <c r="AD1701" s="1">
        <v>0.0</v>
      </c>
      <c r="AE1701" s="1">
        <v>4.0</v>
      </c>
      <c r="AF1701" s="1" t="s">
        <v>202</v>
      </c>
      <c r="AG1701" s="1">
        <v>1.0</v>
      </c>
      <c r="AH1701" s="1">
        <v>0.0</v>
      </c>
      <c r="AI1701" s="1">
        <v>0.0</v>
      </c>
      <c r="AJ1701" s="1">
        <v>0.0</v>
      </c>
      <c r="AK1701" s="1">
        <v>0.0</v>
      </c>
      <c r="AL1701" s="1">
        <v>4.0</v>
      </c>
      <c r="AM1701" s="1">
        <v>2.0</v>
      </c>
      <c r="AN1701" s="1">
        <v>95.0</v>
      </c>
      <c r="AO1701" s="1">
        <v>10.0</v>
      </c>
      <c r="AP1701" s="1">
        <v>10.0</v>
      </c>
      <c r="AQ1701" s="1">
        <v>10.0</v>
      </c>
      <c r="AR1701" s="1">
        <v>10.0</v>
      </c>
      <c r="AS1701" s="1">
        <v>9.0</v>
      </c>
      <c r="AT1701" s="1">
        <v>10.0</v>
      </c>
      <c r="AU1701" s="1">
        <v>1.0</v>
      </c>
      <c r="AV1701" s="1" t="s">
        <v>105</v>
      </c>
      <c r="AW1701" s="1">
        <v>1.0</v>
      </c>
      <c r="AX1701" s="1">
        <v>1.0</v>
      </c>
      <c r="AY1701" s="1">
        <v>0.0</v>
      </c>
      <c r="AZ1701" s="1">
        <v>0.0</v>
      </c>
      <c r="BA1701" s="1">
        <v>0.21</v>
      </c>
      <c r="BB1701" s="1">
        <v>-1.0</v>
      </c>
      <c r="BC1701" s="1">
        <v>1.0</v>
      </c>
      <c r="BD1701" s="1">
        <v>-1.0</v>
      </c>
      <c r="BE1701" s="1">
        <v>-1.0</v>
      </c>
      <c r="BF1701" s="1">
        <v>-1.0</v>
      </c>
      <c r="BG1701" s="1">
        <v>-1.0</v>
      </c>
      <c r="BH1701" s="1">
        <v>-1.0</v>
      </c>
      <c r="BI1701" s="1">
        <v>1.0</v>
      </c>
      <c r="BJ1701" s="1">
        <v>-1.0</v>
      </c>
      <c r="BK1701" s="1">
        <v>-1.0</v>
      </c>
      <c r="BL1701" s="1">
        <v>-1.0</v>
      </c>
      <c r="BM1701" s="1">
        <v>-1.0</v>
      </c>
      <c r="BN1701" s="1">
        <v>-1.0</v>
      </c>
      <c r="BO1701" s="1">
        <v>-1.0</v>
      </c>
      <c r="BP1701" s="1">
        <v>1.0</v>
      </c>
      <c r="BQ1701" s="1">
        <v>-1.0</v>
      </c>
      <c r="BR1701" s="1">
        <v>-1.0</v>
      </c>
      <c r="BS1701" s="1">
        <v>-1.0</v>
      </c>
      <c r="BT1701" s="1">
        <v>-1.0</v>
      </c>
      <c r="BU1701" s="1">
        <v>1.0</v>
      </c>
      <c r="BV1701" s="1">
        <v>-1.0</v>
      </c>
      <c r="BW1701" s="1">
        <v>-1.0</v>
      </c>
      <c r="BX1701" s="1">
        <v>-1.0</v>
      </c>
      <c r="BY1701" s="1">
        <v>-1.0</v>
      </c>
      <c r="BZ1701" s="1">
        <v>-1.0</v>
      </c>
      <c r="CA1701" s="1">
        <v>-1.0</v>
      </c>
      <c r="CB1701" s="1">
        <v>-1.0</v>
      </c>
      <c r="CC1701" s="1">
        <v>-1.0</v>
      </c>
      <c r="CD1701" s="1">
        <v>57200.0</v>
      </c>
    </row>
    <row r="1702">
      <c r="A1702" s="1">
        <v>5050156.0</v>
      </c>
      <c r="B1702" s="1" t="s">
        <v>9218</v>
      </c>
      <c r="C1702" s="1" t="s">
        <v>9219</v>
      </c>
      <c r="D1702" s="1" t="s">
        <v>9220</v>
      </c>
      <c r="E1702" s="1" t="s">
        <v>85</v>
      </c>
      <c r="F1702" s="1" t="s">
        <v>9221</v>
      </c>
      <c r="G1702" s="1" t="s">
        <v>9222</v>
      </c>
      <c r="H1702" s="1" t="s">
        <v>9223</v>
      </c>
      <c r="I1702" s="1">
        <v>193488.0</v>
      </c>
      <c r="J1702" s="1">
        <v>40396.0</v>
      </c>
      <c r="K1702" s="1" t="s">
        <v>272</v>
      </c>
      <c r="L1702" s="1">
        <v>0.6</v>
      </c>
      <c r="M1702" s="1">
        <v>0.0</v>
      </c>
      <c r="N1702" s="1">
        <v>2.0</v>
      </c>
      <c r="O1702" s="1">
        <v>1.0</v>
      </c>
      <c r="P1702" s="1" t="s">
        <v>89</v>
      </c>
      <c r="Q1702" s="1" t="s">
        <v>90</v>
      </c>
      <c r="R1702" s="1">
        <v>40.73273</v>
      </c>
      <c r="S1702" s="1">
        <v>-73.98969</v>
      </c>
      <c r="T1702" s="1" t="s">
        <v>91</v>
      </c>
      <c r="U1702" s="1" t="s">
        <v>113</v>
      </c>
      <c r="V1702" s="1">
        <v>4.0</v>
      </c>
      <c r="W1702" s="1">
        <v>1.0</v>
      </c>
      <c r="X1702" s="1">
        <v>1.0</v>
      </c>
      <c r="Y1702" s="1">
        <v>3.0</v>
      </c>
      <c r="Z1702" s="1" t="s">
        <v>93</v>
      </c>
      <c r="AA1702" s="1" t="s">
        <v>9224</v>
      </c>
      <c r="AB1702" s="1">
        <v>135.0</v>
      </c>
      <c r="AC1702" s="1">
        <v>1.0</v>
      </c>
      <c r="AD1702" s="1">
        <v>50.0</v>
      </c>
      <c r="AE1702" s="1">
        <v>1.0</v>
      </c>
      <c r="AF1702" s="1" t="s">
        <v>904</v>
      </c>
      <c r="AG1702" s="1">
        <v>1.0</v>
      </c>
      <c r="AH1702" s="1">
        <v>0.0</v>
      </c>
      <c r="AI1702" s="1">
        <v>27.0</v>
      </c>
      <c r="AJ1702" s="1">
        <v>57.0</v>
      </c>
      <c r="AK1702" s="1">
        <v>332.0</v>
      </c>
      <c r="AL1702" s="1">
        <v>14.0</v>
      </c>
      <c r="AM1702" s="1">
        <v>7.0</v>
      </c>
      <c r="AN1702" s="1">
        <v>95.0</v>
      </c>
      <c r="AO1702" s="1">
        <v>9.0</v>
      </c>
      <c r="AP1702" s="1">
        <v>9.0</v>
      </c>
      <c r="AQ1702" s="1">
        <v>10.0</v>
      </c>
      <c r="AR1702" s="1">
        <v>10.0</v>
      </c>
      <c r="AS1702" s="1">
        <v>10.0</v>
      </c>
      <c r="AT1702" s="1">
        <v>9.0</v>
      </c>
      <c r="AU1702" s="1">
        <v>0.0</v>
      </c>
      <c r="AV1702" s="1" t="s">
        <v>96</v>
      </c>
      <c r="AW1702" s="1">
        <v>2.0</v>
      </c>
      <c r="AX1702" s="1">
        <v>0.0</v>
      </c>
      <c r="AY1702" s="1">
        <v>2.0</v>
      </c>
      <c r="AZ1702" s="1">
        <v>0.0</v>
      </c>
      <c r="BA1702" s="1">
        <v>0.28</v>
      </c>
      <c r="BB1702" s="1">
        <v>-1.0</v>
      </c>
      <c r="BC1702" s="1">
        <v>1.0</v>
      </c>
      <c r="BD1702" s="1">
        <v>-1.0</v>
      </c>
      <c r="BE1702" s="1">
        <v>-1.0</v>
      </c>
      <c r="BF1702" s="1">
        <v>-1.0</v>
      </c>
      <c r="BG1702" s="1">
        <v>-1.0</v>
      </c>
      <c r="BH1702" s="1">
        <v>-1.0</v>
      </c>
      <c r="BI1702" s="1">
        <v>-1.0</v>
      </c>
      <c r="BJ1702" s="1">
        <v>-1.0</v>
      </c>
      <c r="BK1702" s="1">
        <v>-1.0</v>
      </c>
      <c r="BL1702" s="1">
        <v>-1.0</v>
      </c>
      <c r="BM1702" s="1">
        <v>-1.0</v>
      </c>
      <c r="BN1702" s="1">
        <v>1.0</v>
      </c>
      <c r="BO1702" s="1">
        <v>-1.0</v>
      </c>
      <c r="BP1702" s="1">
        <v>-1.0</v>
      </c>
      <c r="BQ1702" s="1">
        <v>1.0</v>
      </c>
      <c r="BR1702" s="1">
        <v>-1.0</v>
      </c>
      <c r="BS1702" s="1">
        <v>1.0</v>
      </c>
      <c r="BT1702" s="1">
        <v>-1.0</v>
      </c>
      <c r="BU1702" s="1">
        <v>1.0</v>
      </c>
      <c r="BV1702" s="1">
        <v>-1.0</v>
      </c>
      <c r="BW1702" s="1">
        <v>1.0</v>
      </c>
      <c r="BX1702" s="1">
        <v>-1.0</v>
      </c>
      <c r="BY1702" s="1">
        <v>-1.0</v>
      </c>
      <c r="BZ1702" s="1">
        <v>-1.0</v>
      </c>
      <c r="CA1702" s="1">
        <v>-1.0</v>
      </c>
      <c r="CB1702" s="1">
        <v>1.0</v>
      </c>
      <c r="CC1702" s="1">
        <v>-1.0</v>
      </c>
      <c r="CD1702" s="1">
        <v>57204.0</v>
      </c>
    </row>
    <row r="1703">
      <c r="A1703" s="1">
        <v>2.8660068E7</v>
      </c>
      <c r="B1703" s="1" t="s">
        <v>9225</v>
      </c>
      <c r="C1703" s="1" t="s">
        <v>9226</v>
      </c>
      <c r="D1703" s="1" t="s">
        <v>9227</v>
      </c>
      <c r="E1703" s="1" t="s">
        <v>85</v>
      </c>
      <c r="F1703" s="1" t="s">
        <v>9228</v>
      </c>
      <c r="G1703" s="1" t="s">
        <v>9229</v>
      </c>
      <c r="I1703" s="1">
        <v>2.16235179E8</v>
      </c>
      <c r="J1703" s="1">
        <v>43362.0</v>
      </c>
      <c r="K1703" s="1" t="s">
        <v>88</v>
      </c>
      <c r="L1703" s="1">
        <v>0.88</v>
      </c>
      <c r="M1703" s="1">
        <v>0.0</v>
      </c>
      <c r="N1703" s="1">
        <v>17.0</v>
      </c>
      <c r="O1703" s="1">
        <v>1.0</v>
      </c>
      <c r="P1703" s="1" t="s">
        <v>123</v>
      </c>
      <c r="Q1703" s="1" t="s">
        <v>124</v>
      </c>
      <c r="R1703" s="1">
        <v>40.7001099999999</v>
      </c>
      <c r="S1703" s="1">
        <v>-73.92043</v>
      </c>
      <c r="T1703" s="1" t="s">
        <v>91</v>
      </c>
      <c r="U1703" s="1" t="s">
        <v>113</v>
      </c>
      <c r="V1703" s="1">
        <v>1.0</v>
      </c>
      <c r="W1703" s="1">
        <v>1.0</v>
      </c>
      <c r="X1703" s="1">
        <v>1.0</v>
      </c>
      <c r="Y1703" s="1">
        <v>1.0</v>
      </c>
      <c r="Z1703" s="1" t="s">
        <v>93</v>
      </c>
      <c r="AA1703" s="1" t="s">
        <v>9230</v>
      </c>
      <c r="AB1703" s="1">
        <v>55.0</v>
      </c>
      <c r="AC1703" s="1">
        <v>1.0</v>
      </c>
      <c r="AD1703" s="1">
        <v>0.0</v>
      </c>
      <c r="AE1703" s="1">
        <v>30.0</v>
      </c>
      <c r="AF1703" s="1" t="s">
        <v>341</v>
      </c>
      <c r="AG1703" s="1">
        <v>1.0</v>
      </c>
      <c r="AH1703" s="1">
        <v>1.0</v>
      </c>
      <c r="AI1703" s="1">
        <v>31.0</v>
      </c>
      <c r="AJ1703" s="1">
        <v>61.0</v>
      </c>
      <c r="AK1703" s="1">
        <v>336.0</v>
      </c>
      <c r="AL1703" s="1">
        <v>0.0</v>
      </c>
      <c r="AM1703" s="1">
        <v>0.0</v>
      </c>
      <c r="AU1703" s="1">
        <v>1.0</v>
      </c>
      <c r="AV1703" s="1" t="s">
        <v>96</v>
      </c>
      <c r="AW1703" s="1">
        <v>17.0</v>
      </c>
      <c r="AX1703" s="1">
        <v>0.0</v>
      </c>
      <c r="AY1703" s="1">
        <v>17.0</v>
      </c>
      <c r="AZ1703" s="1">
        <v>0.0</v>
      </c>
      <c r="BB1703" s="1">
        <v>-1.0</v>
      </c>
      <c r="BC1703" s="1">
        <v>1.0</v>
      </c>
      <c r="BD1703" s="1">
        <v>-1.0</v>
      </c>
      <c r="BE1703" s="1">
        <v>-1.0</v>
      </c>
      <c r="BF1703" s="1">
        <v>-1.0</v>
      </c>
      <c r="BG1703" s="1">
        <v>-1.0</v>
      </c>
      <c r="BH1703" s="1">
        <v>1.0</v>
      </c>
      <c r="BI1703" s="1">
        <v>-1.0</v>
      </c>
      <c r="BJ1703" s="1">
        <v>1.0</v>
      </c>
      <c r="BK1703" s="1">
        <v>1.0</v>
      </c>
      <c r="BL1703" s="1">
        <v>1.0</v>
      </c>
      <c r="BM1703" s="1">
        <v>1.0</v>
      </c>
      <c r="BN1703" s="1">
        <v>-1.0</v>
      </c>
      <c r="BO1703" s="1">
        <v>-1.0</v>
      </c>
      <c r="BP1703" s="1">
        <v>-1.0</v>
      </c>
      <c r="BQ1703" s="1">
        <v>1.0</v>
      </c>
      <c r="BR1703" s="1">
        <v>-1.0</v>
      </c>
      <c r="BS1703" s="1">
        <v>-1.0</v>
      </c>
      <c r="BT1703" s="1">
        <v>-1.0</v>
      </c>
      <c r="BU1703" s="1">
        <v>1.0</v>
      </c>
      <c r="BV1703" s="1">
        <v>1.0</v>
      </c>
      <c r="BW1703" s="1">
        <v>-1.0</v>
      </c>
      <c r="BX1703" s="1">
        <v>-1.0</v>
      </c>
      <c r="BY1703" s="1">
        <v>-1.0</v>
      </c>
      <c r="BZ1703" s="1">
        <v>-1.0</v>
      </c>
      <c r="CA1703" s="1">
        <v>-1.0</v>
      </c>
      <c r="CB1703" s="1">
        <v>-1.0</v>
      </c>
      <c r="CC1703" s="1">
        <v>-1.0</v>
      </c>
      <c r="CD1703" s="1">
        <v>57221.0</v>
      </c>
    </row>
    <row r="1704">
      <c r="A1704" s="1">
        <v>1.6227708E7</v>
      </c>
      <c r="B1704" s="1" t="s">
        <v>9231</v>
      </c>
      <c r="C1704" s="1" t="s">
        <v>9232</v>
      </c>
      <c r="D1704" s="1" t="s">
        <v>9233</v>
      </c>
      <c r="E1704" s="1" t="s">
        <v>85</v>
      </c>
      <c r="F1704" s="1" t="s">
        <v>9234</v>
      </c>
      <c r="G1704" s="1" t="s">
        <v>9235</v>
      </c>
      <c r="H1704" s="1" t="s">
        <v>9236</v>
      </c>
      <c r="I1704" s="1">
        <v>1.06043391E8</v>
      </c>
      <c r="J1704" s="1">
        <v>42707.0</v>
      </c>
      <c r="M1704" s="1">
        <v>0.0</v>
      </c>
      <c r="N1704" s="1">
        <v>1.0</v>
      </c>
      <c r="O1704" s="1">
        <v>0.0</v>
      </c>
      <c r="P1704" s="1" t="s">
        <v>123</v>
      </c>
      <c r="Q1704" s="1" t="s">
        <v>296</v>
      </c>
      <c r="R1704" s="1">
        <v>40.72743</v>
      </c>
      <c r="S1704" s="1">
        <v>-73.94491</v>
      </c>
      <c r="T1704" s="1" t="s">
        <v>91</v>
      </c>
      <c r="U1704" s="1" t="s">
        <v>113</v>
      </c>
      <c r="V1704" s="1">
        <v>2.0</v>
      </c>
      <c r="W1704" s="1">
        <v>1.0</v>
      </c>
      <c r="X1704" s="1">
        <v>1.0</v>
      </c>
      <c r="Y1704" s="1">
        <v>1.0</v>
      </c>
      <c r="Z1704" s="1" t="s">
        <v>93</v>
      </c>
      <c r="AA1704" s="1" t="s">
        <v>9237</v>
      </c>
      <c r="AB1704" s="1">
        <v>60.0</v>
      </c>
      <c r="AC1704" s="1">
        <v>1.0</v>
      </c>
      <c r="AD1704" s="1">
        <v>0.0</v>
      </c>
      <c r="AE1704" s="1">
        <v>3.0</v>
      </c>
      <c r="AF1704" s="1" t="s">
        <v>323</v>
      </c>
      <c r="AG1704" s="1">
        <v>1.0</v>
      </c>
      <c r="AH1704" s="1">
        <v>0.0</v>
      </c>
      <c r="AI1704" s="1">
        <v>0.0</v>
      </c>
      <c r="AJ1704" s="1">
        <v>0.0</v>
      </c>
      <c r="AK1704" s="1">
        <v>0.0</v>
      </c>
      <c r="AL1704" s="1">
        <v>0.0</v>
      </c>
      <c r="AM1704" s="1">
        <v>0.0</v>
      </c>
      <c r="AU1704" s="1">
        <v>0.0</v>
      </c>
      <c r="AV1704" s="1" t="s">
        <v>96</v>
      </c>
      <c r="AW1704" s="1">
        <v>1.0</v>
      </c>
      <c r="AX1704" s="1">
        <v>0.0</v>
      </c>
      <c r="AY1704" s="1">
        <v>1.0</v>
      </c>
      <c r="AZ1704" s="1">
        <v>0.0</v>
      </c>
      <c r="BB1704" s="1">
        <v>-1.0</v>
      </c>
      <c r="BC1704" s="1">
        <v>1.0</v>
      </c>
      <c r="BD1704" s="1">
        <v>-1.0</v>
      </c>
      <c r="BE1704" s="1">
        <v>-1.0</v>
      </c>
      <c r="BF1704" s="1">
        <v>-1.0</v>
      </c>
      <c r="BG1704" s="1">
        <v>-1.0</v>
      </c>
      <c r="BH1704" s="1">
        <v>1.0</v>
      </c>
      <c r="BI1704" s="1">
        <v>-1.0</v>
      </c>
      <c r="BJ1704" s="1">
        <v>-1.0</v>
      </c>
      <c r="BK1704" s="1">
        <v>1.0</v>
      </c>
      <c r="BL1704" s="1">
        <v>1.0</v>
      </c>
      <c r="BM1704" s="1">
        <v>-1.0</v>
      </c>
      <c r="BN1704" s="1">
        <v>-1.0</v>
      </c>
      <c r="BO1704" s="1">
        <v>-1.0</v>
      </c>
      <c r="BP1704" s="1">
        <v>1.0</v>
      </c>
      <c r="BQ1704" s="1">
        <v>-1.0</v>
      </c>
      <c r="BR1704" s="1">
        <v>1.0</v>
      </c>
      <c r="BS1704" s="1">
        <v>-1.0</v>
      </c>
      <c r="BT1704" s="1">
        <v>-1.0</v>
      </c>
      <c r="BU1704" s="1">
        <v>1.0</v>
      </c>
      <c r="BV1704" s="1">
        <v>-1.0</v>
      </c>
      <c r="BW1704" s="1">
        <v>-1.0</v>
      </c>
      <c r="BX1704" s="1">
        <v>-1.0</v>
      </c>
      <c r="BY1704" s="1">
        <v>-1.0</v>
      </c>
      <c r="BZ1704" s="1">
        <v>-1.0</v>
      </c>
      <c r="CA1704" s="1">
        <v>-1.0</v>
      </c>
      <c r="CB1704" s="1">
        <v>-1.0</v>
      </c>
      <c r="CC1704" s="1">
        <v>-1.0</v>
      </c>
      <c r="CD1704" s="1">
        <v>57228.0</v>
      </c>
    </row>
    <row r="1705">
      <c r="A1705" s="1">
        <v>3.5321064E7</v>
      </c>
      <c r="B1705" s="1" t="s">
        <v>9238</v>
      </c>
      <c r="C1705" s="1" t="s">
        <v>9239</v>
      </c>
      <c r="D1705" s="1" t="s">
        <v>9240</v>
      </c>
      <c r="E1705" s="1" t="s">
        <v>85</v>
      </c>
      <c r="H1705" s="1" t="s">
        <v>9241</v>
      </c>
      <c r="I1705" s="1">
        <v>1.82121197E8</v>
      </c>
      <c r="J1705" s="1">
        <v>43193.0</v>
      </c>
      <c r="K1705" s="1" t="s">
        <v>88</v>
      </c>
      <c r="L1705" s="1">
        <v>0.91</v>
      </c>
      <c r="M1705" s="1">
        <v>0.0</v>
      </c>
      <c r="N1705" s="1">
        <v>1.0</v>
      </c>
      <c r="O1705" s="1">
        <v>0.0</v>
      </c>
      <c r="P1705" s="1" t="s">
        <v>993</v>
      </c>
      <c r="Q1705" s="1" t="s">
        <v>9242</v>
      </c>
      <c r="R1705" s="1">
        <v>40.86493</v>
      </c>
      <c r="S1705" s="1">
        <v>-73.90315</v>
      </c>
      <c r="T1705" s="1" t="s">
        <v>91</v>
      </c>
      <c r="U1705" s="1" t="s">
        <v>113</v>
      </c>
      <c r="V1705" s="1">
        <v>2.0</v>
      </c>
      <c r="W1705" s="1">
        <v>1.0</v>
      </c>
      <c r="X1705" s="1">
        <v>1.0</v>
      </c>
      <c r="Y1705" s="1">
        <v>1.0</v>
      </c>
      <c r="Z1705" s="1" t="s">
        <v>93</v>
      </c>
      <c r="AA1705" s="1" t="s">
        <v>9243</v>
      </c>
      <c r="AB1705" s="1">
        <v>69.0</v>
      </c>
      <c r="AC1705" s="1">
        <v>1.0</v>
      </c>
      <c r="AD1705" s="1">
        <v>0.0</v>
      </c>
      <c r="AE1705" s="1">
        <v>2.0</v>
      </c>
      <c r="AF1705" s="1" t="s">
        <v>127</v>
      </c>
      <c r="AG1705" s="1">
        <v>1.0</v>
      </c>
      <c r="AH1705" s="1">
        <v>26.0</v>
      </c>
      <c r="AI1705" s="1">
        <v>56.0</v>
      </c>
      <c r="AJ1705" s="1">
        <v>86.0</v>
      </c>
      <c r="AK1705" s="1">
        <v>86.0</v>
      </c>
      <c r="AL1705" s="1">
        <v>2.0</v>
      </c>
      <c r="AM1705" s="1">
        <v>2.0</v>
      </c>
      <c r="AN1705" s="1">
        <v>100.0</v>
      </c>
      <c r="AO1705" s="1">
        <v>10.0</v>
      </c>
      <c r="AP1705" s="1">
        <v>10.0</v>
      </c>
      <c r="AQ1705" s="1">
        <v>10.0</v>
      </c>
      <c r="AR1705" s="1">
        <v>10.0</v>
      </c>
      <c r="AS1705" s="1">
        <v>10.0</v>
      </c>
      <c r="AT1705" s="1">
        <v>10.0</v>
      </c>
      <c r="AU1705" s="1">
        <v>1.0</v>
      </c>
      <c r="AV1705" s="1" t="s">
        <v>96</v>
      </c>
      <c r="AW1705" s="1">
        <v>1.0</v>
      </c>
      <c r="AX1705" s="1">
        <v>0.0</v>
      </c>
      <c r="AY1705" s="1">
        <v>1.0</v>
      </c>
      <c r="AZ1705" s="1">
        <v>0.0</v>
      </c>
      <c r="BA1705" s="1">
        <v>2.0</v>
      </c>
      <c r="BB1705" s="1">
        <v>-1.0</v>
      </c>
      <c r="BC1705" s="1">
        <v>1.0</v>
      </c>
      <c r="BD1705" s="1">
        <v>-1.0</v>
      </c>
      <c r="BE1705" s="1">
        <v>-1.0</v>
      </c>
      <c r="BF1705" s="1">
        <v>-1.0</v>
      </c>
      <c r="BG1705" s="1">
        <v>-1.0</v>
      </c>
      <c r="BH1705" s="1">
        <v>-1.0</v>
      </c>
      <c r="BI1705" s="1">
        <v>-1.0</v>
      </c>
      <c r="BJ1705" s="1">
        <v>1.0</v>
      </c>
      <c r="BK1705" s="1">
        <v>-1.0</v>
      </c>
      <c r="BL1705" s="1">
        <v>-1.0</v>
      </c>
      <c r="BM1705" s="1">
        <v>-1.0</v>
      </c>
      <c r="BN1705" s="1">
        <v>1.0</v>
      </c>
      <c r="BO1705" s="1">
        <v>-1.0</v>
      </c>
      <c r="BP1705" s="1">
        <v>-1.0</v>
      </c>
      <c r="BQ1705" s="1">
        <v>-1.0</v>
      </c>
      <c r="BR1705" s="1">
        <v>-1.0</v>
      </c>
      <c r="BS1705" s="1">
        <v>1.0</v>
      </c>
      <c r="BT1705" s="1">
        <v>-1.0</v>
      </c>
      <c r="BU1705" s="1">
        <v>1.0</v>
      </c>
      <c r="BV1705" s="1">
        <v>-1.0</v>
      </c>
      <c r="BW1705" s="1">
        <v>-1.0</v>
      </c>
      <c r="BX1705" s="1">
        <v>-1.0</v>
      </c>
      <c r="BY1705" s="1">
        <v>-1.0</v>
      </c>
      <c r="BZ1705" s="1">
        <v>-1.0</v>
      </c>
      <c r="CA1705" s="1">
        <v>-1.0</v>
      </c>
      <c r="CB1705" s="1">
        <v>-1.0</v>
      </c>
      <c r="CC1705" s="1">
        <v>-1.0</v>
      </c>
      <c r="CD1705" s="1">
        <v>57277.0</v>
      </c>
    </row>
    <row r="1706">
      <c r="A1706" s="1">
        <v>2.2085892E7</v>
      </c>
      <c r="B1706" s="1" t="s">
        <v>9244</v>
      </c>
      <c r="C1706" s="1" t="s">
        <v>9245</v>
      </c>
      <c r="D1706" s="1" t="s">
        <v>9246</v>
      </c>
      <c r="E1706" s="1" t="s">
        <v>85</v>
      </c>
      <c r="H1706" s="1" t="s">
        <v>9247</v>
      </c>
      <c r="I1706" s="1">
        <v>7241732.0</v>
      </c>
      <c r="J1706" s="1">
        <v>41457.0</v>
      </c>
      <c r="M1706" s="1">
        <v>0.0</v>
      </c>
      <c r="N1706" s="1">
        <v>1.0</v>
      </c>
      <c r="O1706" s="1">
        <v>1.0</v>
      </c>
      <c r="P1706" s="1" t="s">
        <v>111</v>
      </c>
      <c r="Q1706" s="1" t="s">
        <v>7007</v>
      </c>
      <c r="R1706" s="1">
        <v>40.74602</v>
      </c>
      <c r="S1706" s="1">
        <v>-73.90604</v>
      </c>
      <c r="T1706" s="1" t="s">
        <v>91</v>
      </c>
      <c r="U1706" s="1" t="s">
        <v>113</v>
      </c>
      <c r="V1706" s="1">
        <v>1.0</v>
      </c>
      <c r="W1706" s="1">
        <v>1.0</v>
      </c>
      <c r="X1706" s="1">
        <v>1.0</v>
      </c>
      <c r="Y1706" s="1">
        <v>2.0</v>
      </c>
      <c r="Z1706" s="1" t="s">
        <v>93</v>
      </c>
      <c r="AA1706" s="1" t="s">
        <v>9248</v>
      </c>
      <c r="AB1706" s="1">
        <v>55.0</v>
      </c>
      <c r="AC1706" s="1">
        <v>2.0</v>
      </c>
      <c r="AD1706" s="1">
        <v>25.0</v>
      </c>
      <c r="AE1706" s="1">
        <v>1.0</v>
      </c>
      <c r="AF1706" s="1" t="s">
        <v>170</v>
      </c>
      <c r="AG1706" s="1">
        <v>1.0</v>
      </c>
      <c r="AH1706" s="1">
        <v>0.0</v>
      </c>
      <c r="AI1706" s="1">
        <v>0.0</v>
      </c>
      <c r="AJ1706" s="1">
        <v>0.0</v>
      </c>
      <c r="AK1706" s="1">
        <v>0.0</v>
      </c>
      <c r="AL1706" s="1">
        <v>0.0</v>
      </c>
      <c r="AM1706" s="1">
        <v>0.0</v>
      </c>
      <c r="AU1706" s="1">
        <v>1.0</v>
      </c>
      <c r="AV1706" s="1" t="s">
        <v>105</v>
      </c>
      <c r="AW1706" s="1">
        <v>1.0</v>
      </c>
      <c r="AX1706" s="1">
        <v>0.0</v>
      </c>
      <c r="AY1706" s="1">
        <v>1.0</v>
      </c>
      <c r="AZ1706" s="1">
        <v>0.0</v>
      </c>
      <c r="BB1706" s="1">
        <v>-1.0</v>
      </c>
      <c r="BC1706" s="1">
        <v>-1.0</v>
      </c>
      <c r="BD1706" s="1">
        <v>-1.0</v>
      </c>
      <c r="BE1706" s="1">
        <v>-1.0</v>
      </c>
      <c r="BF1706" s="1">
        <v>-1.0</v>
      </c>
      <c r="BG1706" s="1">
        <v>-1.0</v>
      </c>
      <c r="BH1706" s="1">
        <v>-1.0</v>
      </c>
      <c r="BI1706" s="1">
        <v>-1.0</v>
      </c>
      <c r="BJ1706" s="1">
        <v>1.0</v>
      </c>
      <c r="BK1706" s="1">
        <v>-1.0</v>
      </c>
      <c r="BL1706" s="1">
        <v>-1.0</v>
      </c>
      <c r="BM1706" s="1">
        <v>-1.0</v>
      </c>
      <c r="BN1706" s="1">
        <v>-1.0</v>
      </c>
      <c r="BO1706" s="1">
        <v>-1.0</v>
      </c>
      <c r="BP1706" s="1">
        <v>-1.0</v>
      </c>
      <c r="BQ1706" s="1">
        <v>-1.0</v>
      </c>
      <c r="BR1706" s="1">
        <v>-1.0</v>
      </c>
      <c r="BS1706" s="1">
        <v>-1.0</v>
      </c>
      <c r="BT1706" s="1">
        <v>-1.0</v>
      </c>
      <c r="BU1706" s="1">
        <v>1.0</v>
      </c>
      <c r="BV1706" s="1">
        <v>-1.0</v>
      </c>
      <c r="BW1706" s="1">
        <v>-1.0</v>
      </c>
      <c r="BX1706" s="1">
        <v>-1.0</v>
      </c>
      <c r="BY1706" s="1">
        <v>-1.0</v>
      </c>
      <c r="BZ1706" s="1">
        <v>-1.0</v>
      </c>
      <c r="CA1706" s="1">
        <v>1.0</v>
      </c>
      <c r="CB1706" s="1">
        <v>-1.0</v>
      </c>
      <c r="CC1706" s="1">
        <v>-1.0</v>
      </c>
      <c r="CD1706" s="1">
        <v>57315.0</v>
      </c>
    </row>
    <row r="1707">
      <c r="A1707" s="1">
        <v>2.0500896E7</v>
      </c>
      <c r="B1707" s="1" t="s">
        <v>9249</v>
      </c>
      <c r="C1707" s="1" t="s">
        <v>9250</v>
      </c>
      <c r="D1707" s="1" t="s">
        <v>9250</v>
      </c>
      <c r="E1707" s="1" t="s">
        <v>85</v>
      </c>
      <c r="H1707" s="1" t="s">
        <v>9251</v>
      </c>
      <c r="I1707" s="1">
        <v>1.00835599E8</v>
      </c>
      <c r="J1707" s="1">
        <v>42666.0</v>
      </c>
      <c r="M1707" s="1">
        <v>0.0</v>
      </c>
      <c r="N1707" s="1">
        <v>2.0</v>
      </c>
      <c r="O1707" s="1">
        <v>1.0</v>
      </c>
      <c r="P1707" s="1" t="s">
        <v>89</v>
      </c>
      <c r="Q1707" s="1" t="s">
        <v>1393</v>
      </c>
      <c r="R1707" s="1">
        <v>40.79099</v>
      </c>
      <c r="S1707" s="1">
        <v>-73.945</v>
      </c>
      <c r="T1707" s="1" t="s">
        <v>91</v>
      </c>
      <c r="U1707" s="1" t="s">
        <v>92</v>
      </c>
      <c r="V1707" s="1">
        <v>5.0</v>
      </c>
      <c r="W1707" s="1">
        <v>1.0</v>
      </c>
      <c r="X1707" s="1">
        <v>3.0</v>
      </c>
      <c r="Y1707" s="1">
        <v>3.0</v>
      </c>
      <c r="Z1707" s="1" t="s">
        <v>93</v>
      </c>
      <c r="AA1707" s="1" t="s">
        <v>9252</v>
      </c>
      <c r="AB1707" s="1">
        <v>400.0</v>
      </c>
      <c r="AC1707" s="1">
        <v>1.0</v>
      </c>
      <c r="AD1707" s="1">
        <v>30.0</v>
      </c>
      <c r="AE1707" s="1">
        <v>1.0</v>
      </c>
      <c r="AF1707" s="1" t="s">
        <v>932</v>
      </c>
      <c r="AG1707" s="1">
        <v>1.0</v>
      </c>
      <c r="AH1707" s="1">
        <v>29.0</v>
      </c>
      <c r="AI1707" s="1">
        <v>59.0</v>
      </c>
      <c r="AJ1707" s="1">
        <v>89.0</v>
      </c>
      <c r="AK1707" s="1">
        <v>364.0</v>
      </c>
      <c r="AL1707" s="1">
        <v>0.0</v>
      </c>
      <c r="AM1707" s="1">
        <v>0.0</v>
      </c>
      <c r="AU1707" s="1">
        <v>0.0</v>
      </c>
      <c r="AV1707" s="1" t="s">
        <v>105</v>
      </c>
      <c r="AW1707" s="1">
        <v>2.0</v>
      </c>
      <c r="AX1707" s="1">
        <v>1.0</v>
      </c>
      <c r="AY1707" s="1">
        <v>1.0</v>
      </c>
      <c r="AZ1707" s="1">
        <v>0.0</v>
      </c>
      <c r="BB1707" s="1">
        <v>-1.0</v>
      </c>
      <c r="BC1707" s="1">
        <v>1.0</v>
      </c>
      <c r="BD1707" s="1">
        <v>-1.0</v>
      </c>
      <c r="BE1707" s="1">
        <v>-1.0</v>
      </c>
      <c r="BF1707" s="1">
        <v>-1.0</v>
      </c>
      <c r="BG1707" s="1">
        <v>-1.0</v>
      </c>
      <c r="BH1707" s="1">
        <v>-1.0</v>
      </c>
      <c r="BI1707" s="1">
        <v>1.0</v>
      </c>
      <c r="BJ1707" s="1">
        <v>1.0</v>
      </c>
      <c r="BK1707" s="1">
        <v>-1.0</v>
      </c>
      <c r="BL1707" s="1">
        <v>-1.0</v>
      </c>
      <c r="BM1707" s="1">
        <v>-1.0</v>
      </c>
      <c r="BN1707" s="1">
        <v>-1.0</v>
      </c>
      <c r="BO1707" s="1">
        <v>-1.0</v>
      </c>
      <c r="BP1707" s="1">
        <v>-1.0</v>
      </c>
      <c r="BQ1707" s="1">
        <v>1.0</v>
      </c>
      <c r="BR1707" s="1">
        <v>-1.0</v>
      </c>
      <c r="BS1707" s="1">
        <v>-1.0</v>
      </c>
      <c r="BT1707" s="1">
        <v>-1.0</v>
      </c>
      <c r="BU1707" s="1">
        <v>1.0</v>
      </c>
      <c r="BV1707" s="1">
        <v>-1.0</v>
      </c>
      <c r="BW1707" s="1">
        <v>1.0</v>
      </c>
      <c r="BX1707" s="1">
        <v>-1.0</v>
      </c>
      <c r="BY1707" s="1">
        <v>-1.0</v>
      </c>
      <c r="BZ1707" s="1">
        <v>-1.0</v>
      </c>
      <c r="CA1707" s="1">
        <v>1.0</v>
      </c>
      <c r="CB1707" s="1">
        <v>-1.0</v>
      </c>
      <c r="CC1707" s="1">
        <v>-1.0</v>
      </c>
      <c r="CD1707" s="1">
        <v>57377.0</v>
      </c>
    </row>
    <row r="1708">
      <c r="A1708" s="1">
        <v>2.3039363E7</v>
      </c>
      <c r="B1708" s="1" t="s">
        <v>9253</v>
      </c>
      <c r="C1708" s="1" t="s">
        <v>9254</v>
      </c>
      <c r="D1708" s="1" t="s">
        <v>9255</v>
      </c>
      <c r="E1708" s="1" t="s">
        <v>85</v>
      </c>
      <c r="I1708" s="1">
        <v>1.13805886E8</v>
      </c>
      <c r="J1708" s="1">
        <v>42764.0</v>
      </c>
      <c r="K1708" s="1" t="s">
        <v>88</v>
      </c>
      <c r="L1708" s="1">
        <v>0.93</v>
      </c>
      <c r="M1708" s="1">
        <v>0.0</v>
      </c>
      <c r="N1708" s="1">
        <v>33.0</v>
      </c>
      <c r="O1708" s="1">
        <v>0.0</v>
      </c>
      <c r="P1708" s="1" t="s">
        <v>89</v>
      </c>
      <c r="Q1708" s="1" t="s">
        <v>90</v>
      </c>
      <c r="R1708" s="1">
        <v>40.77712</v>
      </c>
      <c r="S1708" s="1">
        <v>-73.95176</v>
      </c>
      <c r="T1708" s="1" t="s">
        <v>91</v>
      </c>
      <c r="U1708" s="1" t="s">
        <v>92</v>
      </c>
      <c r="V1708" s="1">
        <v>5.0</v>
      </c>
      <c r="W1708" s="1">
        <v>2.0</v>
      </c>
      <c r="X1708" s="1">
        <v>2.0</v>
      </c>
      <c r="Y1708" s="1">
        <v>2.0</v>
      </c>
      <c r="Z1708" s="1" t="s">
        <v>93</v>
      </c>
      <c r="AA1708" s="1" t="s">
        <v>9256</v>
      </c>
      <c r="AB1708" s="1">
        <v>250.0</v>
      </c>
      <c r="AC1708" s="1">
        <v>1.0</v>
      </c>
      <c r="AD1708" s="1">
        <v>0.0</v>
      </c>
      <c r="AE1708" s="1">
        <v>31.0</v>
      </c>
      <c r="AF1708" s="1" t="s">
        <v>407</v>
      </c>
      <c r="AG1708" s="1">
        <v>1.0</v>
      </c>
      <c r="AH1708" s="1">
        <v>10.0</v>
      </c>
      <c r="AI1708" s="1">
        <v>40.0</v>
      </c>
      <c r="AJ1708" s="1">
        <v>70.0</v>
      </c>
      <c r="AK1708" s="1">
        <v>345.0</v>
      </c>
      <c r="AL1708" s="1">
        <v>0.0</v>
      </c>
      <c r="AM1708" s="1">
        <v>0.0</v>
      </c>
      <c r="AU1708" s="1">
        <v>1.0</v>
      </c>
      <c r="AV1708" s="1" t="s">
        <v>96</v>
      </c>
      <c r="AW1708" s="1">
        <v>33.0</v>
      </c>
      <c r="AX1708" s="1">
        <v>33.0</v>
      </c>
      <c r="AY1708" s="1">
        <v>0.0</v>
      </c>
      <c r="AZ1708" s="1">
        <v>0.0</v>
      </c>
      <c r="BB1708" s="1">
        <v>-1.0</v>
      </c>
      <c r="BC1708" s="1">
        <v>1.0</v>
      </c>
      <c r="BD1708" s="1">
        <v>-1.0</v>
      </c>
      <c r="BE1708" s="1">
        <v>-1.0</v>
      </c>
      <c r="BF1708" s="1">
        <v>-1.0</v>
      </c>
      <c r="BG1708" s="1">
        <v>-1.0</v>
      </c>
      <c r="BH1708" s="1">
        <v>-1.0</v>
      </c>
      <c r="BI1708" s="1">
        <v>1.0</v>
      </c>
      <c r="BJ1708" s="1">
        <v>1.0</v>
      </c>
      <c r="BK1708" s="1">
        <v>-1.0</v>
      </c>
      <c r="BL1708" s="1">
        <v>-1.0</v>
      </c>
      <c r="BM1708" s="1">
        <v>1.0</v>
      </c>
      <c r="BN1708" s="1">
        <v>1.0</v>
      </c>
      <c r="BO1708" s="1">
        <v>1.0</v>
      </c>
      <c r="BP1708" s="1">
        <v>1.0</v>
      </c>
      <c r="BQ1708" s="1">
        <v>1.0</v>
      </c>
      <c r="BR1708" s="1">
        <v>-1.0</v>
      </c>
      <c r="BS1708" s="1">
        <v>1.0</v>
      </c>
      <c r="BT1708" s="1">
        <v>1.0</v>
      </c>
      <c r="BU1708" s="1">
        <v>1.0</v>
      </c>
      <c r="BV1708" s="1">
        <v>-1.0</v>
      </c>
      <c r="BW1708" s="1">
        <v>1.0</v>
      </c>
      <c r="BX1708" s="1">
        <v>-1.0</v>
      </c>
      <c r="BY1708" s="1">
        <v>-1.0</v>
      </c>
      <c r="BZ1708" s="1">
        <v>-1.0</v>
      </c>
      <c r="CA1708" s="1">
        <v>-1.0</v>
      </c>
      <c r="CB1708" s="1">
        <v>-1.0</v>
      </c>
      <c r="CC1708" s="1">
        <v>-1.0</v>
      </c>
      <c r="CD1708" s="1">
        <v>57411.0</v>
      </c>
    </row>
    <row r="1709">
      <c r="A1709" s="1">
        <v>1.2856529E7</v>
      </c>
      <c r="B1709" s="1" t="s">
        <v>9257</v>
      </c>
      <c r="C1709" s="1" t="s">
        <v>9258</v>
      </c>
      <c r="D1709" s="1" t="s">
        <v>9258</v>
      </c>
      <c r="E1709" s="1" t="s">
        <v>85</v>
      </c>
      <c r="I1709" s="1">
        <v>1491770.0</v>
      </c>
      <c r="J1709" s="1">
        <v>40887.0</v>
      </c>
      <c r="M1709" s="1">
        <v>0.0</v>
      </c>
      <c r="N1709" s="1">
        <v>1.0</v>
      </c>
      <c r="O1709" s="1">
        <v>1.0</v>
      </c>
      <c r="P1709" s="1" t="s">
        <v>89</v>
      </c>
      <c r="Q1709" s="1" t="s">
        <v>90</v>
      </c>
      <c r="R1709" s="1">
        <v>40.76386</v>
      </c>
      <c r="S1709" s="1">
        <v>-73.97702</v>
      </c>
      <c r="T1709" s="1" t="s">
        <v>91</v>
      </c>
      <c r="U1709" s="1" t="s">
        <v>92</v>
      </c>
      <c r="V1709" s="1">
        <v>2.0</v>
      </c>
      <c r="W1709" s="1">
        <v>1.0</v>
      </c>
      <c r="X1709" s="1">
        <v>1.0</v>
      </c>
      <c r="Y1709" s="1">
        <v>1.0</v>
      </c>
      <c r="Z1709" s="1" t="s">
        <v>93</v>
      </c>
      <c r="AA1709" s="1" t="s">
        <v>9259</v>
      </c>
      <c r="AB1709" s="1">
        <v>180.0</v>
      </c>
      <c r="AC1709" s="1">
        <v>1.0</v>
      </c>
      <c r="AD1709" s="1">
        <v>180.0</v>
      </c>
      <c r="AE1709" s="1">
        <v>3.0</v>
      </c>
      <c r="AF1709" s="1" t="s">
        <v>266</v>
      </c>
      <c r="AG1709" s="1">
        <v>1.0</v>
      </c>
      <c r="AH1709" s="1">
        <v>0.0</v>
      </c>
      <c r="AI1709" s="1">
        <v>0.0</v>
      </c>
      <c r="AJ1709" s="1">
        <v>0.0</v>
      </c>
      <c r="AK1709" s="1">
        <v>0.0</v>
      </c>
      <c r="AL1709" s="1">
        <v>1.0</v>
      </c>
      <c r="AM1709" s="1">
        <v>0.0</v>
      </c>
      <c r="AN1709" s="1">
        <v>100.0</v>
      </c>
      <c r="AO1709" s="1">
        <v>10.0</v>
      </c>
      <c r="AP1709" s="1">
        <v>10.0</v>
      </c>
      <c r="AQ1709" s="1">
        <v>10.0</v>
      </c>
      <c r="AR1709" s="1">
        <v>10.0</v>
      </c>
      <c r="AS1709" s="1">
        <v>10.0</v>
      </c>
      <c r="AT1709" s="1">
        <v>10.0</v>
      </c>
      <c r="AU1709" s="1">
        <v>0.0</v>
      </c>
      <c r="AV1709" s="1" t="s">
        <v>105</v>
      </c>
      <c r="AW1709" s="1">
        <v>1.0</v>
      </c>
      <c r="AX1709" s="1">
        <v>1.0</v>
      </c>
      <c r="AY1709" s="1">
        <v>0.0</v>
      </c>
      <c r="AZ1709" s="1">
        <v>0.0</v>
      </c>
      <c r="BA1709" s="1">
        <v>0.03</v>
      </c>
      <c r="BB1709" s="1">
        <v>-1.0</v>
      </c>
      <c r="BC1709" s="1">
        <v>1.0</v>
      </c>
      <c r="BD1709" s="1">
        <v>-1.0</v>
      </c>
      <c r="BE1709" s="1">
        <v>-1.0</v>
      </c>
      <c r="BF1709" s="1">
        <v>-1.0</v>
      </c>
      <c r="BG1709" s="1">
        <v>-1.0</v>
      </c>
      <c r="BH1709" s="1">
        <v>-1.0</v>
      </c>
      <c r="BI1709" s="1">
        <v>-1.0</v>
      </c>
      <c r="BJ1709" s="1">
        <v>1.0</v>
      </c>
      <c r="BK1709" s="1">
        <v>-1.0</v>
      </c>
      <c r="BL1709" s="1">
        <v>-1.0</v>
      </c>
      <c r="BM1709" s="1">
        <v>1.0</v>
      </c>
      <c r="BN1709" s="1">
        <v>1.0</v>
      </c>
      <c r="BO1709" s="1">
        <v>-1.0</v>
      </c>
      <c r="BP1709" s="1">
        <v>-1.0</v>
      </c>
      <c r="BQ1709" s="1">
        <v>1.0</v>
      </c>
      <c r="BR1709" s="1">
        <v>-1.0</v>
      </c>
      <c r="BS1709" s="1">
        <v>-1.0</v>
      </c>
      <c r="BT1709" s="1">
        <v>-1.0</v>
      </c>
      <c r="BU1709" s="1">
        <v>1.0</v>
      </c>
      <c r="BV1709" s="1">
        <v>-1.0</v>
      </c>
      <c r="BW1709" s="1">
        <v>-1.0</v>
      </c>
      <c r="BX1709" s="1">
        <v>-1.0</v>
      </c>
      <c r="BY1709" s="1">
        <v>-1.0</v>
      </c>
      <c r="BZ1709" s="1">
        <v>-1.0</v>
      </c>
      <c r="CA1709" s="1">
        <v>-1.0</v>
      </c>
      <c r="CB1709" s="1">
        <v>1.0</v>
      </c>
      <c r="CC1709" s="1">
        <v>-1.0</v>
      </c>
      <c r="CD1709" s="1">
        <v>57416.0</v>
      </c>
    </row>
    <row r="1710">
      <c r="A1710" s="1">
        <v>3.5225375E7</v>
      </c>
      <c r="B1710" s="1" t="s">
        <v>9260</v>
      </c>
      <c r="C1710" s="1" t="s">
        <v>9261</v>
      </c>
      <c r="D1710" s="1" t="s">
        <v>9262</v>
      </c>
      <c r="E1710" s="1" t="s">
        <v>85</v>
      </c>
      <c r="F1710" s="1" t="s">
        <v>9263</v>
      </c>
      <c r="G1710" s="1" t="s">
        <v>9264</v>
      </c>
      <c r="H1710" s="1" t="s">
        <v>9265</v>
      </c>
      <c r="I1710" s="1">
        <v>6465781.0</v>
      </c>
      <c r="J1710" s="1">
        <v>41413.0</v>
      </c>
      <c r="K1710" s="1" t="s">
        <v>134</v>
      </c>
      <c r="L1710" s="1">
        <v>1.0</v>
      </c>
      <c r="M1710" s="1">
        <v>1.0</v>
      </c>
      <c r="N1710" s="1">
        <v>2.0</v>
      </c>
      <c r="O1710" s="1">
        <v>1.0</v>
      </c>
      <c r="P1710" s="1" t="s">
        <v>123</v>
      </c>
      <c r="Q1710" s="1" t="s">
        <v>124</v>
      </c>
      <c r="R1710" s="1">
        <v>40.71151</v>
      </c>
      <c r="S1710" s="1">
        <v>-73.9593699999999</v>
      </c>
      <c r="T1710" s="1" t="s">
        <v>144</v>
      </c>
      <c r="U1710" s="1" t="s">
        <v>92</v>
      </c>
      <c r="V1710" s="1">
        <v>6.0</v>
      </c>
      <c r="W1710" s="1">
        <v>2.0</v>
      </c>
      <c r="X1710" s="1">
        <v>2.0</v>
      </c>
      <c r="Y1710" s="1">
        <v>2.0</v>
      </c>
      <c r="Z1710" s="1" t="s">
        <v>93</v>
      </c>
      <c r="AA1710" s="1" t="s">
        <v>9266</v>
      </c>
      <c r="AB1710" s="1">
        <v>490.0</v>
      </c>
      <c r="AC1710" s="1">
        <v>4.0</v>
      </c>
      <c r="AD1710" s="1">
        <v>15.0</v>
      </c>
      <c r="AE1710" s="1">
        <v>1.0</v>
      </c>
      <c r="AF1710" s="1" t="s">
        <v>104</v>
      </c>
      <c r="AG1710" s="1">
        <v>1.0</v>
      </c>
      <c r="AH1710" s="1">
        <v>1.0</v>
      </c>
      <c r="AI1710" s="1">
        <v>1.0</v>
      </c>
      <c r="AJ1710" s="1">
        <v>1.0</v>
      </c>
      <c r="AK1710" s="1">
        <v>1.0</v>
      </c>
      <c r="AL1710" s="1">
        <v>1.0</v>
      </c>
      <c r="AM1710" s="1">
        <v>1.0</v>
      </c>
      <c r="AN1710" s="1">
        <v>100.0</v>
      </c>
      <c r="AO1710" s="1">
        <v>10.0</v>
      </c>
      <c r="AP1710" s="1">
        <v>10.0</v>
      </c>
      <c r="AQ1710" s="1">
        <v>10.0</v>
      </c>
      <c r="AR1710" s="1">
        <v>10.0</v>
      </c>
      <c r="AS1710" s="1">
        <v>10.0</v>
      </c>
      <c r="AT1710" s="1">
        <v>10.0</v>
      </c>
      <c r="AU1710" s="1">
        <v>1.0</v>
      </c>
      <c r="AV1710" s="1" t="s">
        <v>96</v>
      </c>
      <c r="AW1710" s="1">
        <v>2.0</v>
      </c>
      <c r="AX1710" s="1">
        <v>1.0</v>
      </c>
      <c r="AY1710" s="1">
        <v>1.0</v>
      </c>
      <c r="AZ1710" s="1">
        <v>0.0</v>
      </c>
      <c r="BA1710" s="1">
        <v>1.0</v>
      </c>
      <c r="BB1710" s="1">
        <v>-1.0</v>
      </c>
      <c r="BC1710" s="1">
        <v>1.0</v>
      </c>
      <c r="BD1710" s="1">
        <v>-1.0</v>
      </c>
      <c r="BE1710" s="1">
        <v>-1.0</v>
      </c>
      <c r="BF1710" s="1">
        <v>-1.0</v>
      </c>
      <c r="BG1710" s="1">
        <v>-1.0</v>
      </c>
      <c r="BH1710" s="1">
        <v>1.0</v>
      </c>
      <c r="BI1710" s="1">
        <v>1.0</v>
      </c>
      <c r="BJ1710" s="1">
        <v>1.0</v>
      </c>
      <c r="BK1710" s="1">
        <v>1.0</v>
      </c>
      <c r="BL1710" s="1">
        <v>1.0</v>
      </c>
      <c r="BM1710" s="1">
        <v>1.0</v>
      </c>
      <c r="BN1710" s="1">
        <v>-1.0</v>
      </c>
      <c r="BO1710" s="1">
        <v>-1.0</v>
      </c>
      <c r="BP1710" s="1">
        <v>-1.0</v>
      </c>
      <c r="BQ1710" s="1">
        <v>1.0</v>
      </c>
      <c r="BR1710" s="1">
        <v>-1.0</v>
      </c>
      <c r="BS1710" s="1">
        <v>-1.0</v>
      </c>
      <c r="BT1710" s="1">
        <v>-1.0</v>
      </c>
      <c r="BU1710" s="1">
        <v>1.0</v>
      </c>
      <c r="BV1710" s="1">
        <v>1.0</v>
      </c>
      <c r="BW1710" s="1">
        <v>-1.0</v>
      </c>
      <c r="BX1710" s="1">
        <v>1.0</v>
      </c>
      <c r="BY1710" s="1">
        <v>-1.0</v>
      </c>
      <c r="BZ1710" s="1">
        <v>-1.0</v>
      </c>
      <c r="CA1710" s="1">
        <v>-1.0</v>
      </c>
      <c r="CB1710" s="1">
        <v>-1.0</v>
      </c>
      <c r="CC1710" s="1">
        <v>-1.0</v>
      </c>
      <c r="CD1710" s="1">
        <v>57426.0</v>
      </c>
    </row>
    <row r="1711">
      <c r="A1711" s="1">
        <v>3.0663568E7</v>
      </c>
      <c r="B1711" s="1" t="s">
        <v>9267</v>
      </c>
      <c r="C1711" s="1" t="s">
        <v>9268</v>
      </c>
      <c r="D1711" s="1" t="s">
        <v>9269</v>
      </c>
      <c r="E1711" s="1" t="s">
        <v>85</v>
      </c>
      <c r="F1711" s="1" t="s">
        <v>9270</v>
      </c>
      <c r="G1711" s="1" t="s">
        <v>9271</v>
      </c>
      <c r="H1711" s="1" t="s">
        <v>9272</v>
      </c>
      <c r="I1711" s="1">
        <v>1.93420283E8</v>
      </c>
      <c r="J1711" s="1">
        <v>43255.0</v>
      </c>
      <c r="K1711" s="1" t="s">
        <v>134</v>
      </c>
      <c r="L1711" s="1">
        <v>1.0</v>
      </c>
      <c r="M1711" s="1">
        <v>0.0</v>
      </c>
      <c r="N1711" s="1">
        <v>2.0</v>
      </c>
      <c r="O1711" s="1">
        <v>0.0</v>
      </c>
      <c r="P1711" s="1" t="s">
        <v>89</v>
      </c>
      <c r="Q1711" s="1" t="s">
        <v>206</v>
      </c>
      <c r="R1711" s="1">
        <v>40.73079</v>
      </c>
      <c r="S1711" s="1">
        <v>-73.9811699999999</v>
      </c>
      <c r="T1711" s="1" t="s">
        <v>91</v>
      </c>
      <c r="U1711" s="1" t="s">
        <v>92</v>
      </c>
      <c r="V1711" s="1">
        <v>2.0</v>
      </c>
      <c r="W1711" s="1">
        <v>1.0</v>
      </c>
      <c r="X1711" s="1">
        <v>1.0</v>
      </c>
      <c r="Y1711" s="1">
        <v>1.0</v>
      </c>
      <c r="Z1711" s="1" t="s">
        <v>93</v>
      </c>
      <c r="AA1711" s="1" t="s">
        <v>9273</v>
      </c>
      <c r="AB1711" s="1">
        <v>240.0</v>
      </c>
      <c r="AC1711" s="1">
        <v>3.0</v>
      </c>
      <c r="AD1711" s="1">
        <v>25.0</v>
      </c>
      <c r="AE1711" s="1">
        <v>2.0</v>
      </c>
      <c r="AF1711" s="1" t="s">
        <v>127</v>
      </c>
      <c r="AG1711" s="1">
        <v>1.0</v>
      </c>
      <c r="AH1711" s="1">
        <v>0.0</v>
      </c>
      <c r="AI1711" s="1">
        <v>0.0</v>
      </c>
      <c r="AJ1711" s="1">
        <v>0.0</v>
      </c>
      <c r="AK1711" s="1">
        <v>0.0</v>
      </c>
      <c r="AL1711" s="1">
        <v>7.0</v>
      </c>
      <c r="AM1711" s="1">
        <v>7.0</v>
      </c>
      <c r="AN1711" s="1">
        <v>93.0</v>
      </c>
      <c r="AO1711" s="1">
        <v>10.0</v>
      </c>
      <c r="AP1711" s="1">
        <v>10.0</v>
      </c>
      <c r="AQ1711" s="1">
        <v>9.0</v>
      </c>
      <c r="AR1711" s="1">
        <v>10.0</v>
      </c>
      <c r="AS1711" s="1">
        <v>10.0</v>
      </c>
      <c r="AT1711" s="1">
        <v>9.0</v>
      </c>
      <c r="AU1711" s="1">
        <v>0.0</v>
      </c>
      <c r="AV1711" s="1" t="s">
        <v>96</v>
      </c>
      <c r="AW1711" s="1">
        <v>1.0</v>
      </c>
      <c r="AX1711" s="1">
        <v>1.0</v>
      </c>
      <c r="AY1711" s="1">
        <v>0.0</v>
      </c>
      <c r="AZ1711" s="1">
        <v>0.0</v>
      </c>
      <c r="BA1711" s="1">
        <v>1.01</v>
      </c>
      <c r="BB1711" s="1">
        <v>-1.0</v>
      </c>
      <c r="BC1711" s="1">
        <v>1.0</v>
      </c>
      <c r="BD1711" s="1">
        <v>-1.0</v>
      </c>
      <c r="BE1711" s="1">
        <v>-1.0</v>
      </c>
      <c r="BF1711" s="1">
        <v>-1.0</v>
      </c>
      <c r="BG1711" s="1">
        <v>-1.0</v>
      </c>
      <c r="BH1711" s="1">
        <v>1.0</v>
      </c>
      <c r="BI1711" s="1">
        <v>-1.0</v>
      </c>
      <c r="BJ1711" s="1">
        <v>-1.0</v>
      </c>
      <c r="BK1711" s="1">
        <v>-1.0</v>
      </c>
      <c r="BL1711" s="1">
        <v>1.0</v>
      </c>
      <c r="BM1711" s="1">
        <v>1.0</v>
      </c>
      <c r="BN1711" s="1">
        <v>-1.0</v>
      </c>
      <c r="BO1711" s="1">
        <v>-1.0</v>
      </c>
      <c r="BP1711" s="1">
        <v>-1.0</v>
      </c>
      <c r="BQ1711" s="1">
        <v>-1.0</v>
      </c>
      <c r="BR1711" s="1">
        <v>-1.0</v>
      </c>
      <c r="BS1711" s="1">
        <v>-1.0</v>
      </c>
      <c r="BT1711" s="1">
        <v>-1.0</v>
      </c>
      <c r="BU1711" s="1">
        <v>1.0</v>
      </c>
      <c r="BV1711" s="1">
        <v>-1.0</v>
      </c>
      <c r="BW1711" s="1">
        <v>-1.0</v>
      </c>
      <c r="BX1711" s="1">
        <v>-1.0</v>
      </c>
      <c r="BY1711" s="1">
        <v>-1.0</v>
      </c>
      <c r="BZ1711" s="1">
        <v>-1.0</v>
      </c>
      <c r="CA1711" s="1">
        <v>-1.0</v>
      </c>
      <c r="CB1711" s="1">
        <v>1.0</v>
      </c>
      <c r="CC1711" s="1">
        <v>-1.0</v>
      </c>
      <c r="CD1711" s="1">
        <v>57431.0</v>
      </c>
    </row>
    <row r="1712">
      <c r="A1712" s="1">
        <v>2.9982192E7</v>
      </c>
      <c r="B1712" s="1" t="s">
        <v>9274</v>
      </c>
      <c r="C1712" s="1" t="s">
        <v>9275</v>
      </c>
      <c r="D1712" s="1" t="s">
        <v>9276</v>
      </c>
      <c r="E1712" s="1" t="s">
        <v>85</v>
      </c>
      <c r="I1712" s="1">
        <v>8246221.0</v>
      </c>
      <c r="J1712" s="1">
        <v>41505.0</v>
      </c>
      <c r="M1712" s="1">
        <v>0.0</v>
      </c>
      <c r="N1712" s="1">
        <v>1.0</v>
      </c>
      <c r="O1712" s="1">
        <v>1.0</v>
      </c>
      <c r="P1712" s="1" t="s">
        <v>123</v>
      </c>
      <c r="Q1712" s="1" t="s">
        <v>2112</v>
      </c>
      <c r="R1712" s="1">
        <v>40.66108</v>
      </c>
      <c r="S1712" s="1">
        <v>-73.94959</v>
      </c>
      <c r="T1712" s="1" t="s">
        <v>91</v>
      </c>
      <c r="U1712" s="1" t="s">
        <v>92</v>
      </c>
      <c r="V1712" s="1">
        <v>3.0</v>
      </c>
      <c r="W1712" s="1">
        <v>1.0</v>
      </c>
      <c r="X1712" s="1">
        <v>1.0</v>
      </c>
      <c r="Y1712" s="1">
        <v>1.0</v>
      </c>
      <c r="Z1712" s="1" t="s">
        <v>93</v>
      </c>
      <c r="AA1712" s="1" t="s">
        <v>9277</v>
      </c>
      <c r="AB1712" s="1">
        <v>105.0</v>
      </c>
      <c r="AC1712" s="1">
        <v>1.0</v>
      </c>
      <c r="AD1712" s="1">
        <v>0.0</v>
      </c>
      <c r="AE1712" s="1">
        <v>4.0</v>
      </c>
      <c r="AF1712" s="1" t="s">
        <v>170</v>
      </c>
      <c r="AG1712" s="1">
        <v>1.0</v>
      </c>
      <c r="AH1712" s="1">
        <v>0.0</v>
      </c>
      <c r="AI1712" s="1">
        <v>0.0</v>
      </c>
      <c r="AJ1712" s="1">
        <v>0.0</v>
      </c>
      <c r="AK1712" s="1">
        <v>0.0</v>
      </c>
      <c r="AL1712" s="1">
        <v>1.0</v>
      </c>
      <c r="AM1712" s="1">
        <v>1.0</v>
      </c>
      <c r="AN1712" s="1">
        <v>100.0</v>
      </c>
      <c r="AO1712" s="1">
        <v>10.0</v>
      </c>
      <c r="AP1712" s="1">
        <v>6.0</v>
      </c>
      <c r="AQ1712" s="1">
        <v>10.0</v>
      </c>
      <c r="AR1712" s="1">
        <v>10.0</v>
      </c>
      <c r="AS1712" s="1">
        <v>10.0</v>
      </c>
      <c r="AT1712" s="1">
        <v>10.0</v>
      </c>
      <c r="AU1712" s="1">
        <v>0.0</v>
      </c>
      <c r="AV1712" s="1" t="s">
        <v>117</v>
      </c>
      <c r="AW1712" s="1">
        <v>1.0</v>
      </c>
      <c r="AX1712" s="1">
        <v>1.0</v>
      </c>
      <c r="AY1712" s="1">
        <v>0.0</v>
      </c>
      <c r="AZ1712" s="1">
        <v>0.0</v>
      </c>
      <c r="BA1712" s="1">
        <v>0.16</v>
      </c>
      <c r="BB1712" s="1">
        <v>-1.0</v>
      </c>
      <c r="BC1712" s="1">
        <v>1.0</v>
      </c>
      <c r="BD1712" s="1">
        <v>-1.0</v>
      </c>
      <c r="BE1712" s="1">
        <v>-1.0</v>
      </c>
      <c r="BF1712" s="1">
        <v>-1.0</v>
      </c>
      <c r="BG1712" s="1">
        <v>-1.0</v>
      </c>
      <c r="BH1712" s="1">
        <v>-1.0</v>
      </c>
      <c r="BI1712" s="1">
        <v>-1.0</v>
      </c>
      <c r="BJ1712" s="1">
        <v>1.0</v>
      </c>
      <c r="BK1712" s="1">
        <v>-1.0</v>
      </c>
      <c r="BL1712" s="1">
        <v>-1.0</v>
      </c>
      <c r="BM1712" s="1">
        <v>1.0</v>
      </c>
      <c r="BN1712" s="1">
        <v>1.0</v>
      </c>
      <c r="BO1712" s="1">
        <v>1.0</v>
      </c>
      <c r="BP1712" s="1">
        <v>-1.0</v>
      </c>
      <c r="BQ1712" s="1">
        <v>-1.0</v>
      </c>
      <c r="BR1712" s="1">
        <v>-1.0</v>
      </c>
      <c r="BS1712" s="1">
        <v>-1.0</v>
      </c>
      <c r="BT1712" s="1">
        <v>-1.0</v>
      </c>
      <c r="BU1712" s="1">
        <v>1.0</v>
      </c>
      <c r="BV1712" s="1">
        <v>-1.0</v>
      </c>
      <c r="BW1712" s="1">
        <v>-1.0</v>
      </c>
      <c r="BX1712" s="1">
        <v>1.0</v>
      </c>
      <c r="BY1712" s="1">
        <v>-1.0</v>
      </c>
      <c r="BZ1712" s="1">
        <v>-1.0</v>
      </c>
      <c r="CA1712" s="1">
        <v>-1.0</v>
      </c>
      <c r="CB1712" s="1">
        <v>-1.0</v>
      </c>
      <c r="CC1712" s="1">
        <v>-1.0</v>
      </c>
      <c r="CD1712" s="1">
        <v>57437.0</v>
      </c>
    </row>
    <row r="1713">
      <c r="A1713" s="1">
        <v>2.1781859E7</v>
      </c>
      <c r="B1713" s="1" t="s">
        <v>9278</v>
      </c>
      <c r="C1713" s="1" t="s">
        <v>9279</v>
      </c>
      <c r="D1713" s="1" t="s">
        <v>9279</v>
      </c>
      <c r="E1713" s="1" t="s">
        <v>85</v>
      </c>
      <c r="I1713" s="1">
        <v>2368634.0</v>
      </c>
      <c r="J1713" s="1">
        <v>41043.0</v>
      </c>
      <c r="M1713" s="1">
        <v>0.0</v>
      </c>
      <c r="N1713" s="1">
        <v>1.0</v>
      </c>
      <c r="O1713" s="1">
        <v>1.0</v>
      </c>
      <c r="P1713" s="1" t="s">
        <v>89</v>
      </c>
      <c r="Q1713" s="1" t="s">
        <v>90</v>
      </c>
      <c r="R1713" s="1">
        <v>40.76814</v>
      </c>
      <c r="S1713" s="1">
        <v>-73.98404</v>
      </c>
      <c r="T1713" s="1" t="s">
        <v>91</v>
      </c>
      <c r="U1713" s="1" t="s">
        <v>92</v>
      </c>
      <c r="V1713" s="1">
        <v>4.0</v>
      </c>
      <c r="W1713" s="1">
        <v>1.0</v>
      </c>
      <c r="X1713" s="1">
        <v>1.0</v>
      </c>
      <c r="Y1713" s="1">
        <v>3.0</v>
      </c>
      <c r="Z1713" s="1" t="s">
        <v>93</v>
      </c>
      <c r="AA1713" s="1" t="s">
        <v>9280</v>
      </c>
      <c r="AB1713" s="1">
        <v>220.0</v>
      </c>
      <c r="AC1713" s="1">
        <v>1.0</v>
      </c>
      <c r="AD1713" s="1">
        <v>0.0</v>
      </c>
      <c r="AE1713" s="1">
        <v>5.0</v>
      </c>
      <c r="AF1713" s="1" t="s">
        <v>179</v>
      </c>
      <c r="AG1713" s="1">
        <v>1.0</v>
      </c>
      <c r="AH1713" s="1">
        <v>0.0</v>
      </c>
      <c r="AI1713" s="1">
        <v>0.0</v>
      </c>
      <c r="AJ1713" s="1">
        <v>0.0</v>
      </c>
      <c r="AK1713" s="1">
        <v>0.0</v>
      </c>
      <c r="AL1713" s="1">
        <v>2.0</v>
      </c>
      <c r="AM1713" s="1">
        <v>1.0</v>
      </c>
      <c r="AN1713" s="1">
        <v>100.0</v>
      </c>
      <c r="AO1713" s="1">
        <v>10.0</v>
      </c>
      <c r="AP1713" s="1">
        <v>8.0</v>
      </c>
      <c r="AQ1713" s="1">
        <v>10.0</v>
      </c>
      <c r="AR1713" s="1">
        <v>10.0</v>
      </c>
      <c r="AS1713" s="1">
        <v>10.0</v>
      </c>
      <c r="AT1713" s="1">
        <v>10.0</v>
      </c>
      <c r="AU1713" s="1">
        <v>0.0</v>
      </c>
      <c r="AV1713" s="1" t="s">
        <v>96</v>
      </c>
      <c r="AW1713" s="1">
        <v>1.0</v>
      </c>
      <c r="AX1713" s="1">
        <v>1.0</v>
      </c>
      <c r="AY1713" s="1">
        <v>0.0</v>
      </c>
      <c r="AZ1713" s="1">
        <v>0.0</v>
      </c>
      <c r="BA1713" s="1">
        <v>0.1</v>
      </c>
      <c r="BB1713" s="1">
        <v>-1.0</v>
      </c>
      <c r="BC1713" s="1">
        <v>1.0</v>
      </c>
      <c r="BD1713" s="1">
        <v>-1.0</v>
      </c>
      <c r="BE1713" s="1">
        <v>-1.0</v>
      </c>
      <c r="BF1713" s="1">
        <v>-1.0</v>
      </c>
      <c r="BG1713" s="1">
        <v>-1.0</v>
      </c>
      <c r="BH1713" s="1">
        <v>1.0</v>
      </c>
      <c r="BI1713" s="1">
        <v>1.0</v>
      </c>
      <c r="BJ1713" s="1">
        <v>1.0</v>
      </c>
      <c r="BK1713" s="1">
        <v>-1.0</v>
      </c>
      <c r="BL1713" s="1">
        <v>-1.0</v>
      </c>
      <c r="BM1713" s="1">
        <v>1.0</v>
      </c>
      <c r="BN1713" s="1">
        <v>1.0</v>
      </c>
      <c r="BO1713" s="1">
        <v>-1.0</v>
      </c>
      <c r="BP1713" s="1">
        <v>1.0</v>
      </c>
      <c r="BQ1713" s="1">
        <v>1.0</v>
      </c>
      <c r="BR1713" s="1">
        <v>-1.0</v>
      </c>
      <c r="BS1713" s="1">
        <v>1.0</v>
      </c>
      <c r="BT1713" s="1">
        <v>-1.0</v>
      </c>
      <c r="BU1713" s="1">
        <v>1.0</v>
      </c>
      <c r="BV1713" s="1">
        <v>-1.0</v>
      </c>
      <c r="BW1713" s="1">
        <v>-1.0</v>
      </c>
      <c r="BX1713" s="1">
        <v>-1.0</v>
      </c>
      <c r="BY1713" s="1">
        <v>-1.0</v>
      </c>
      <c r="BZ1713" s="1">
        <v>-1.0</v>
      </c>
      <c r="CA1713" s="1">
        <v>-1.0</v>
      </c>
      <c r="CB1713" s="1">
        <v>-1.0</v>
      </c>
      <c r="CC1713" s="1">
        <v>-1.0</v>
      </c>
      <c r="CD1713" s="1">
        <v>57450.0</v>
      </c>
    </row>
    <row r="1714">
      <c r="A1714" s="1">
        <v>3948939.0</v>
      </c>
      <c r="B1714" s="1" t="s">
        <v>9281</v>
      </c>
      <c r="C1714" s="1" t="s">
        <v>9282</v>
      </c>
      <c r="D1714" s="1" t="s">
        <v>9283</v>
      </c>
      <c r="E1714" s="1" t="s">
        <v>85</v>
      </c>
      <c r="F1714" s="1" t="s">
        <v>9284</v>
      </c>
      <c r="G1714" s="1" t="s">
        <v>9285</v>
      </c>
      <c r="H1714" s="1" t="s">
        <v>9286</v>
      </c>
      <c r="I1714" s="1">
        <v>2.0464791E7</v>
      </c>
      <c r="J1714" s="1">
        <v>41875.0</v>
      </c>
      <c r="M1714" s="1">
        <v>0.0</v>
      </c>
      <c r="N1714" s="1">
        <v>1.0</v>
      </c>
      <c r="O1714" s="1">
        <v>1.0</v>
      </c>
      <c r="P1714" s="1" t="s">
        <v>89</v>
      </c>
      <c r="Q1714" s="1" t="s">
        <v>362</v>
      </c>
      <c r="R1714" s="1">
        <v>40.78829</v>
      </c>
      <c r="S1714" s="1">
        <v>-73.97053</v>
      </c>
      <c r="T1714" s="1" t="s">
        <v>91</v>
      </c>
      <c r="U1714" s="1" t="s">
        <v>92</v>
      </c>
      <c r="V1714" s="1">
        <v>2.0</v>
      </c>
      <c r="W1714" s="1">
        <v>1.0</v>
      </c>
      <c r="X1714" s="1">
        <v>1.0</v>
      </c>
      <c r="Y1714" s="1">
        <v>1.0</v>
      </c>
      <c r="Z1714" s="1" t="s">
        <v>93</v>
      </c>
      <c r="AA1714" s="1" t="s">
        <v>9287</v>
      </c>
      <c r="AB1714" s="1">
        <v>230.0</v>
      </c>
      <c r="AC1714" s="1">
        <v>1.0</v>
      </c>
      <c r="AD1714" s="1">
        <v>0.0</v>
      </c>
      <c r="AE1714" s="1">
        <v>6.0</v>
      </c>
      <c r="AF1714" s="1" t="s">
        <v>1228</v>
      </c>
      <c r="AG1714" s="1">
        <v>1.0</v>
      </c>
      <c r="AH1714" s="1">
        <v>0.0</v>
      </c>
      <c r="AI1714" s="1">
        <v>0.0</v>
      </c>
      <c r="AJ1714" s="1">
        <v>0.0</v>
      </c>
      <c r="AK1714" s="1">
        <v>0.0</v>
      </c>
      <c r="AL1714" s="1">
        <v>1.0</v>
      </c>
      <c r="AM1714" s="1">
        <v>0.0</v>
      </c>
      <c r="AN1714" s="1">
        <v>100.0</v>
      </c>
      <c r="AO1714" s="1">
        <v>10.0</v>
      </c>
      <c r="AP1714" s="1">
        <v>10.0</v>
      </c>
      <c r="AQ1714" s="1">
        <v>10.0</v>
      </c>
      <c r="AR1714" s="1">
        <v>10.0</v>
      </c>
      <c r="AS1714" s="1">
        <v>10.0</v>
      </c>
      <c r="AT1714" s="1">
        <v>10.0</v>
      </c>
      <c r="AU1714" s="1">
        <v>0.0</v>
      </c>
      <c r="AV1714" s="1" t="s">
        <v>105</v>
      </c>
      <c r="AW1714" s="1">
        <v>1.0</v>
      </c>
      <c r="AX1714" s="1">
        <v>1.0</v>
      </c>
      <c r="AY1714" s="1">
        <v>0.0</v>
      </c>
      <c r="AZ1714" s="1">
        <v>0.0</v>
      </c>
      <c r="BA1714" s="1">
        <v>0.02</v>
      </c>
      <c r="BB1714" s="1">
        <v>-1.0</v>
      </c>
      <c r="BC1714" s="1">
        <v>1.0</v>
      </c>
      <c r="BD1714" s="1">
        <v>-1.0</v>
      </c>
      <c r="BE1714" s="1">
        <v>-1.0</v>
      </c>
      <c r="BF1714" s="1">
        <v>-1.0</v>
      </c>
      <c r="BG1714" s="1">
        <v>-1.0</v>
      </c>
      <c r="BH1714" s="1">
        <v>-1.0</v>
      </c>
      <c r="BI1714" s="1">
        <v>-1.0</v>
      </c>
      <c r="BJ1714" s="1">
        <v>1.0</v>
      </c>
      <c r="BK1714" s="1">
        <v>-1.0</v>
      </c>
      <c r="BL1714" s="1">
        <v>-1.0</v>
      </c>
      <c r="BM1714" s="1">
        <v>1.0</v>
      </c>
      <c r="BN1714" s="1">
        <v>1.0</v>
      </c>
      <c r="BO1714" s="1">
        <v>1.0</v>
      </c>
      <c r="BP1714" s="1">
        <v>-1.0</v>
      </c>
      <c r="BQ1714" s="1">
        <v>-1.0</v>
      </c>
      <c r="BR1714" s="1">
        <v>-1.0</v>
      </c>
      <c r="BS1714" s="1">
        <v>-1.0</v>
      </c>
      <c r="BT1714" s="1">
        <v>-1.0</v>
      </c>
      <c r="BU1714" s="1">
        <v>1.0</v>
      </c>
      <c r="BV1714" s="1">
        <v>-1.0</v>
      </c>
      <c r="BW1714" s="1">
        <v>-1.0</v>
      </c>
      <c r="BX1714" s="1">
        <v>-1.0</v>
      </c>
      <c r="BY1714" s="1">
        <v>-1.0</v>
      </c>
      <c r="BZ1714" s="1">
        <v>-1.0</v>
      </c>
      <c r="CA1714" s="1">
        <v>-1.0</v>
      </c>
      <c r="CB1714" s="1">
        <v>1.0</v>
      </c>
      <c r="CC1714" s="1">
        <v>-1.0</v>
      </c>
      <c r="CD1714" s="1">
        <v>57470.0</v>
      </c>
    </row>
    <row r="1715">
      <c r="A1715" s="1">
        <v>2.8005241E7</v>
      </c>
      <c r="B1715" s="1" t="s">
        <v>9288</v>
      </c>
      <c r="C1715" s="1" t="s">
        <v>9289</v>
      </c>
      <c r="D1715" s="1" t="s">
        <v>9290</v>
      </c>
      <c r="E1715" s="1" t="s">
        <v>85</v>
      </c>
      <c r="F1715" s="1" t="s">
        <v>9291</v>
      </c>
      <c r="G1715" s="1" t="s">
        <v>9292</v>
      </c>
      <c r="H1715" s="2" t="str">
        <f>- no shoes in house please</f>
        <v>#ERROR!</v>
      </c>
      <c r="I1715" s="1">
        <v>2.7261471E7</v>
      </c>
      <c r="J1715" s="1">
        <v>42040.0</v>
      </c>
      <c r="K1715" s="1" t="s">
        <v>134</v>
      </c>
      <c r="L1715" s="1">
        <v>1.0</v>
      </c>
      <c r="M1715" s="1">
        <v>0.0</v>
      </c>
      <c r="N1715" s="1">
        <v>2.0</v>
      </c>
      <c r="O1715" s="1">
        <v>0.0</v>
      </c>
      <c r="P1715" s="1" t="s">
        <v>123</v>
      </c>
      <c r="Q1715" s="1" t="s">
        <v>281</v>
      </c>
      <c r="R1715" s="1">
        <v>40.64693</v>
      </c>
      <c r="S1715" s="1">
        <v>-73.89537</v>
      </c>
      <c r="T1715" s="1" t="s">
        <v>125</v>
      </c>
      <c r="U1715" s="1" t="s">
        <v>92</v>
      </c>
      <c r="V1715" s="1">
        <v>5.0</v>
      </c>
      <c r="W1715" s="1">
        <v>1.0</v>
      </c>
      <c r="X1715" s="1">
        <v>2.0</v>
      </c>
      <c r="Y1715" s="1">
        <v>2.0</v>
      </c>
      <c r="Z1715" s="1" t="s">
        <v>93</v>
      </c>
      <c r="AA1715" s="1" t="s">
        <v>9293</v>
      </c>
      <c r="AB1715" s="1">
        <v>119.0</v>
      </c>
      <c r="AC1715" s="1">
        <v>1.0</v>
      </c>
      <c r="AD1715" s="1">
        <v>0.0</v>
      </c>
      <c r="AE1715" s="1">
        <v>5.0</v>
      </c>
      <c r="AF1715" s="1" t="s">
        <v>137</v>
      </c>
      <c r="AG1715" s="1">
        <v>1.0</v>
      </c>
      <c r="AH1715" s="1">
        <v>0.0</v>
      </c>
      <c r="AI1715" s="1">
        <v>0.0</v>
      </c>
      <c r="AJ1715" s="1">
        <v>0.0</v>
      </c>
      <c r="AK1715" s="1">
        <v>220.0</v>
      </c>
      <c r="AL1715" s="1">
        <v>0.0</v>
      </c>
      <c r="AM1715" s="1">
        <v>0.0</v>
      </c>
      <c r="AU1715" s="1">
        <v>0.0</v>
      </c>
      <c r="AV1715" s="1" t="s">
        <v>96</v>
      </c>
      <c r="AW1715" s="1">
        <v>2.0</v>
      </c>
      <c r="AX1715" s="1">
        <v>2.0</v>
      </c>
      <c r="AY1715" s="1">
        <v>0.0</v>
      </c>
      <c r="AZ1715" s="1">
        <v>0.0</v>
      </c>
      <c r="BB1715" s="1">
        <v>-1.0</v>
      </c>
      <c r="BC1715" s="1">
        <v>1.0</v>
      </c>
      <c r="BD1715" s="1">
        <v>-1.0</v>
      </c>
      <c r="BE1715" s="1">
        <v>-1.0</v>
      </c>
      <c r="BF1715" s="1">
        <v>1.0</v>
      </c>
      <c r="BG1715" s="1">
        <v>-1.0</v>
      </c>
      <c r="BH1715" s="1">
        <v>1.0</v>
      </c>
      <c r="BI1715" s="1">
        <v>-1.0</v>
      </c>
      <c r="BJ1715" s="1">
        <v>1.0</v>
      </c>
      <c r="BK1715" s="1">
        <v>1.0</v>
      </c>
      <c r="BL1715" s="1">
        <v>1.0</v>
      </c>
      <c r="BM1715" s="1">
        <v>1.0</v>
      </c>
      <c r="BN1715" s="1">
        <v>-1.0</v>
      </c>
      <c r="BO1715" s="1">
        <v>1.0</v>
      </c>
      <c r="BP1715" s="1">
        <v>-1.0</v>
      </c>
      <c r="BQ1715" s="1">
        <v>1.0</v>
      </c>
      <c r="BR1715" s="1">
        <v>1.0</v>
      </c>
      <c r="BS1715" s="1">
        <v>1.0</v>
      </c>
      <c r="BT1715" s="1">
        <v>-1.0</v>
      </c>
      <c r="BU1715" s="1">
        <v>1.0</v>
      </c>
      <c r="BV1715" s="1">
        <v>-1.0</v>
      </c>
      <c r="BW1715" s="1">
        <v>-1.0</v>
      </c>
      <c r="BX1715" s="1">
        <v>1.0</v>
      </c>
      <c r="BY1715" s="1">
        <v>-1.0</v>
      </c>
      <c r="BZ1715" s="1">
        <v>-1.0</v>
      </c>
      <c r="CA1715" s="1">
        <v>-1.0</v>
      </c>
      <c r="CB1715" s="1">
        <v>-1.0</v>
      </c>
      <c r="CC1715" s="1">
        <v>-1.0</v>
      </c>
      <c r="CD1715" s="1">
        <v>57537.0</v>
      </c>
    </row>
    <row r="1716">
      <c r="A1716" s="1">
        <v>6323445.0</v>
      </c>
      <c r="B1716" s="1" t="s">
        <v>9294</v>
      </c>
      <c r="C1716" s="1" t="s">
        <v>9295</v>
      </c>
      <c r="D1716" s="1" t="s">
        <v>9295</v>
      </c>
      <c r="E1716" s="1" t="s">
        <v>85</v>
      </c>
      <c r="I1716" s="1">
        <v>2.4070095E7</v>
      </c>
      <c r="J1716" s="1">
        <v>41966.0</v>
      </c>
      <c r="M1716" s="1">
        <v>0.0</v>
      </c>
      <c r="N1716" s="1">
        <v>1.0</v>
      </c>
      <c r="O1716" s="1">
        <v>1.0</v>
      </c>
      <c r="P1716" s="1" t="s">
        <v>89</v>
      </c>
      <c r="Q1716" s="1" t="s">
        <v>587</v>
      </c>
      <c r="R1716" s="1">
        <v>40.77032</v>
      </c>
      <c r="S1716" s="1">
        <v>-73.96161</v>
      </c>
      <c r="T1716" s="1" t="s">
        <v>91</v>
      </c>
      <c r="U1716" s="1" t="s">
        <v>92</v>
      </c>
      <c r="V1716" s="1">
        <v>2.0</v>
      </c>
      <c r="W1716" s="1">
        <v>1.0</v>
      </c>
      <c r="X1716" s="1">
        <v>1.0</v>
      </c>
      <c r="Y1716" s="1">
        <v>1.0</v>
      </c>
      <c r="Z1716" s="1" t="s">
        <v>93</v>
      </c>
      <c r="AA1716" s="1" t="s">
        <v>9296</v>
      </c>
      <c r="AB1716" s="1">
        <v>175.0</v>
      </c>
      <c r="AC1716" s="1">
        <v>1.0</v>
      </c>
      <c r="AD1716" s="1">
        <v>0.0</v>
      </c>
      <c r="AE1716" s="1">
        <v>3.0</v>
      </c>
      <c r="AF1716" s="1" t="s">
        <v>456</v>
      </c>
      <c r="AG1716" s="1">
        <v>1.0</v>
      </c>
      <c r="AH1716" s="1">
        <v>0.0</v>
      </c>
      <c r="AI1716" s="1">
        <v>0.0</v>
      </c>
      <c r="AJ1716" s="1">
        <v>0.0</v>
      </c>
      <c r="AK1716" s="1">
        <v>0.0</v>
      </c>
      <c r="AL1716" s="1">
        <v>0.0</v>
      </c>
      <c r="AM1716" s="1">
        <v>0.0</v>
      </c>
      <c r="AU1716" s="1">
        <v>0.0</v>
      </c>
      <c r="AV1716" s="1" t="s">
        <v>117</v>
      </c>
      <c r="AW1716" s="1">
        <v>1.0</v>
      </c>
      <c r="AX1716" s="1">
        <v>1.0</v>
      </c>
      <c r="AY1716" s="1">
        <v>0.0</v>
      </c>
      <c r="AZ1716" s="1">
        <v>0.0</v>
      </c>
      <c r="BB1716" s="1">
        <v>-1.0</v>
      </c>
      <c r="BC1716" s="1">
        <v>1.0</v>
      </c>
      <c r="BD1716" s="1">
        <v>-1.0</v>
      </c>
      <c r="BE1716" s="1">
        <v>-1.0</v>
      </c>
      <c r="BF1716" s="1">
        <v>-1.0</v>
      </c>
      <c r="BG1716" s="1">
        <v>-1.0</v>
      </c>
      <c r="BH1716" s="1">
        <v>-1.0</v>
      </c>
      <c r="BI1716" s="1">
        <v>-1.0</v>
      </c>
      <c r="BJ1716" s="1">
        <v>1.0</v>
      </c>
      <c r="BK1716" s="1">
        <v>-1.0</v>
      </c>
      <c r="BL1716" s="1">
        <v>-1.0</v>
      </c>
      <c r="BM1716" s="1">
        <v>1.0</v>
      </c>
      <c r="BN1716" s="1">
        <v>1.0</v>
      </c>
      <c r="BO1716" s="1">
        <v>1.0</v>
      </c>
      <c r="BP1716" s="1">
        <v>1.0</v>
      </c>
      <c r="BQ1716" s="1">
        <v>-1.0</v>
      </c>
      <c r="BR1716" s="1">
        <v>-1.0</v>
      </c>
      <c r="BS1716" s="1">
        <v>-1.0</v>
      </c>
      <c r="BT1716" s="1">
        <v>-1.0</v>
      </c>
      <c r="BU1716" s="1">
        <v>1.0</v>
      </c>
      <c r="BV1716" s="1">
        <v>-1.0</v>
      </c>
      <c r="BW1716" s="1">
        <v>-1.0</v>
      </c>
      <c r="BX1716" s="1">
        <v>-1.0</v>
      </c>
      <c r="BY1716" s="1">
        <v>-1.0</v>
      </c>
      <c r="BZ1716" s="1">
        <v>-1.0</v>
      </c>
      <c r="CA1716" s="1">
        <v>-1.0</v>
      </c>
      <c r="CB1716" s="1">
        <v>-1.0</v>
      </c>
      <c r="CC1716" s="1">
        <v>-1.0</v>
      </c>
      <c r="CD1716" s="1">
        <v>57582.0</v>
      </c>
    </row>
    <row r="1717">
      <c r="A1717" s="1">
        <v>2259719.0</v>
      </c>
      <c r="B1717" s="1" t="s">
        <v>9297</v>
      </c>
      <c r="C1717" s="1" t="s">
        <v>9298</v>
      </c>
      <c r="D1717" s="1" t="s">
        <v>9299</v>
      </c>
      <c r="E1717" s="1" t="s">
        <v>85</v>
      </c>
      <c r="F1717" s="1" t="s">
        <v>9300</v>
      </c>
      <c r="G1717" s="1" t="s">
        <v>9301</v>
      </c>
      <c r="H1717" s="1" t="s">
        <v>9302</v>
      </c>
      <c r="I1717" s="1">
        <v>1.1539672E7</v>
      </c>
      <c r="J1717" s="1">
        <v>41661.0</v>
      </c>
      <c r="M1717" s="1">
        <v>0.0</v>
      </c>
      <c r="N1717" s="1">
        <v>1.0</v>
      </c>
      <c r="O1717" s="1">
        <v>1.0</v>
      </c>
      <c r="P1717" s="1" t="s">
        <v>89</v>
      </c>
      <c r="Q1717" s="1" t="s">
        <v>90</v>
      </c>
      <c r="R1717" s="1">
        <v>40.7270599999999</v>
      </c>
      <c r="S1717" s="1">
        <v>-74.00043</v>
      </c>
      <c r="T1717" s="1" t="s">
        <v>91</v>
      </c>
      <c r="U1717" s="1" t="s">
        <v>92</v>
      </c>
      <c r="V1717" s="1">
        <v>2.0</v>
      </c>
      <c r="W1717" s="1">
        <v>1.0</v>
      </c>
      <c r="X1717" s="1">
        <v>1.0</v>
      </c>
      <c r="Y1717" s="1">
        <v>1.0</v>
      </c>
      <c r="Z1717" s="1" t="s">
        <v>93</v>
      </c>
      <c r="AA1717" s="1" t="s">
        <v>9303</v>
      </c>
      <c r="AB1717" s="1">
        <v>200.0</v>
      </c>
      <c r="AC1717" s="1">
        <v>1.0</v>
      </c>
      <c r="AD1717" s="1">
        <v>0.0</v>
      </c>
      <c r="AE1717" s="1">
        <v>1.0</v>
      </c>
      <c r="AF1717" s="1" t="s">
        <v>456</v>
      </c>
      <c r="AG1717" s="1">
        <v>1.0</v>
      </c>
      <c r="AH1717" s="1">
        <v>0.0</v>
      </c>
      <c r="AI1717" s="1">
        <v>0.0</v>
      </c>
      <c r="AJ1717" s="1">
        <v>0.0</v>
      </c>
      <c r="AK1717" s="1">
        <v>0.0</v>
      </c>
      <c r="AL1717" s="1">
        <v>0.0</v>
      </c>
      <c r="AM1717" s="1">
        <v>0.0</v>
      </c>
      <c r="AU1717" s="1">
        <v>0.0</v>
      </c>
      <c r="AV1717" s="1" t="s">
        <v>105</v>
      </c>
      <c r="AW1717" s="1">
        <v>1.0</v>
      </c>
      <c r="AX1717" s="1">
        <v>1.0</v>
      </c>
      <c r="AY1717" s="1">
        <v>0.0</v>
      </c>
      <c r="AZ1717" s="1">
        <v>0.0</v>
      </c>
      <c r="BB1717" s="1">
        <v>-1.0</v>
      </c>
      <c r="BC1717" s="1">
        <v>1.0</v>
      </c>
      <c r="BD1717" s="1">
        <v>-1.0</v>
      </c>
      <c r="BE1717" s="1">
        <v>-1.0</v>
      </c>
      <c r="BF1717" s="1">
        <v>-1.0</v>
      </c>
      <c r="BG1717" s="1">
        <v>-1.0</v>
      </c>
      <c r="BH1717" s="1">
        <v>-1.0</v>
      </c>
      <c r="BI1717" s="1">
        <v>-1.0</v>
      </c>
      <c r="BJ1717" s="1">
        <v>1.0</v>
      </c>
      <c r="BK1717" s="1">
        <v>-1.0</v>
      </c>
      <c r="BL1717" s="1">
        <v>-1.0</v>
      </c>
      <c r="BM1717" s="1">
        <v>-1.0</v>
      </c>
      <c r="BN1717" s="1">
        <v>-1.0</v>
      </c>
      <c r="BO1717" s="1">
        <v>-1.0</v>
      </c>
      <c r="BP1717" s="1">
        <v>1.0</v>
      </c>
      <c r="BQ1717" s="1">
        <v>-1.0</v>
      </c>
      <c r="BR1717" s="1">
        <v>-1.0</v>
      </c>
      <c r="BS1717" s="1">
        <v>-1.0</v>
      </c>
      <c r="BT1717" s="1">
        <v>-1.0</v>
      </c>
      <c r="BU1717" s="1">
        <v>1.0</v>
      </c>
      <c r="BV1717" s="1">
        <v>-1.0</v>
      </c>
      <c r="BW1717" s="1">
        <v>-1.0</v>
      </c>
      <c r="BX1717" s="1">
        <v>-1.0</v>
      </c>
      <c r="BY1717" s="1">
        <v>-1.0</v>
      </c>
      <c r="BZ1717" s="1">
        <v>-1.0</v>
      </c>
      <c r="CA1717" s="1">
        <v>1.0</v>
      </c>
      <c r="CB1717" s="1">
        <v>-1.0</v>
      </c>
      <c r="CC1717" s="1">
        <v>1.0</v>
      </c>
      <c r="CD1717" s="1">
        <v>57641.0</v>
      </c>
    </row>
    <row r="1718">
      <c r="A1718" s="1">
        <v>5824543.0</v>
      </c>
      <c r="B1718" s="1" t="s">
        <v>9304</v>
      </c>
      <c r="C1718" s="1" t="s">
        <v>9305</v>
      </c>
      <c r="D1718" s="1" t="s">
        <v>9306</v>
      </c>
      <c r="E1718" s="1" t="s">
        <v>85</v>
      </c>
      <c r="F1718" s="1" t="s">
        <v>9307</v>
      </c>
      <c r="G1718" s="1" t="s">
        <v>9308</v>
      </c>
      <c r="H1718" s="1" t="s">
        <v>9309</v>
      </c>
      <c r="I1718" s="1">
        <v>3.0232055E7</v>
      </c>
      <c r="J1718" s="1">
        <v>42092.0</v>
      </c>
      <c r="K1718" s="1" t="s">
        <v>134</v>
      </c>
      <c r="L1718" s="1">
        <v>1.0</v>
      </c>
      <c r="M1718" s="1">
        <v>0.0</v>
      </c>
      <c r="N1718" s="1">
        <v>2.0</v>
      </c>
      <c r="O1718" s="1">
        <v>0.0</v>
      </c>
      <c r="P1718" s="1" t="s">
        <v>621</v>
      </c>
      <c r="Q1718" s="1" t="s">
        <v>9310</v>
      </c>
      <c r="R1718" s="1">
        <v>40.82209</v>
      </c>
      <c r="S1718" s="1">
        <v>-73.90086</v>
      </c>
      <c r="T1718" s="1" t="s">
        <v>289</v>
      </c>
      <c r="U1718" s="1" t="s">
        <v>113</v>
      </c>
      <c r="V1718" s="1">
        <v>2.0</v>
      </c>
      <c r="W1718" s="1">
        <v>1.5</v>
      </c>
      <c r="X1718" s="1">
        <v>1.0</v>
      </c>
      <c r="Y1718" s="1">
        <v>2.0</v>
      </c>
      <c r="Z1718" s="1" t="s">
        <v>114</v>
      </c>
      <c r="AA1718" s="1" t="s">
        <v>9311</v>
      </c>
      <c r="AB1718" s="1">
        <v>80.0</v>
      </c>
      <c r="AC1718" s="1">
        <v>1.0</v>
      </c>
      <c r="AD1718" s="1">
        <v>30.0</v>
      </c>
      <c r="AE1718" s="1">
        <v>1.0</v>
      </c>
      <c r="AF1718" s="1" t="s">
        <v>407</v>
      </c>
      <c r="AG1718" s="1">
        <v>1.0</v>
      </c>
      <c r="AH1718" s="1">
        <v>0.0</v>
      </c>
      <c r="AI1718" s="1">
        <v>5.0</v>
      </c>
      <c r="AJ1718" s="1">
        <v>35.0</v>
      </c>
      <c r="AK1718" s="1">
        <v>255.0</v>
      </c>
      <c r="AL1718" s="1">
        <v>2.0</v>
      </c>
      <c r="AM1718" s="1">
        <v>2.0</v>
      </c>
      <c r="AN1718" s="1">
        <v>100.0</v>
      </c>
      <c r="AO1718" s="1">
        <v>10.0</v>
      </c>
      <c r="AP1718" s="1">
        <v>10.0</v>
      </c>
      <c r="AQ1718" s="1">
        <v>10.0</v>
      </c>
      <c r="AR1718" s="1">
        <v>10.0</v>
      </c>
      <c r="AS1718" s="1">
        <v>9.0</v>
      </c>
      <c r="AT1718" s="1">
        <v>10.0</v>
      </c>
      <c r="AU1718" s="1">
        <v>0.0</v>
      </c>
      <c r="AV1718" s="1" t="s">
        <v>96</v>
      </c>
      <c r="AW1718" s="1">
        <v>1.0</v>
      </c>
      <c r="AX1718" s="1">
        <v>0.0</v>
      </c>
      <c r="AY1718" s="1">
        <v>1.0</v>
      </c>
      <c r="AZ1718" s="1">
        <v>0.0</v>
      </c>
      <c r="BA1718" s="1">
        <v>0.32</v>
      </c>
      <c r="BB1718" s="1">
        <v>-1.0</v>
      </c>
      <c r="BC1718" s="1">
        <v>1.0</v>
      </c>
      <c r="BD1718" s="1">
        <v>1.0</v>
      </c>
      <c r="BE1718" s="1">
        <v>-1.0</v>
      </c>
      <c r="BF1718" s="1">
        <v>-1.0</v>
      </c>
      <c r="BG1718" s="1">
        <v>-1.0</v>
      </c>
      <c r="BH1718" s="1">
        <v>-1.0</v>
      </c>
      <c r="BI1718" s="1">
        <v>-1.0</v>
      </c>
      <c r="BJ1718" s="1">
        <v>-1.0</v>
      </c>
      <c r="BK1718" s="1">
        <v>-1.0</v>
      </c>
      <c r="BL1718" s="1">
        <v>-1.0</v>
      </c>
      <c r="BM1718" s="1">
        <v>1.0</v>
      </c>
      <c r="BN1718" s="1">
        <v>-1.0</v>
      </c>
      <c r="BO1718" s="1">
        <v>-1.0</v>
      </c>
      <c r="BP1718" s="1">
        <v>1.0</v>
      </c>
      <c r="BQ1718" s="1">
        <v>1.0</v>
      </c>
      <c r="BR1718" s="1">
        <v>-1.0</v>
      </c>
      <c r="BS1718" s="1">
        <v>-1.0</v>
      </c>
      <c r="BT1718" s="1">
        <v>-1.0</v>
      </c>
      <c r="BU1718" s="1">
        <v>1.0</v>
      </c>
      <c r="BV1718" s="1">
        <v>-1.0</v>
      </c>
      <c r="BW1718" s="1">
        <v>-1.0</v>
      </c>
      <c r="BX1718" s="1">
        <v>-1.0</v>
      </c>
      <c r="BY1718" s="1">
        <v>-1.0</v>
      </c>
      <c r="BZ1718" s="1">
        <v>-1.0</v>
      </c>
      <c r="CA1718" s="1">
        <v>-1.0</v>
      </c>
      <c r="CB1718" s="1">
        <v>-1.0</v>
      </c>
      <c r="CC1718" s="1">
        <v>-1.0</v>
      </c>
      <c r="CD1718" s="1">
        <v>57652.0</v>
      </c>
    </row>
    <row r="1719">
      <c r="A1719" s="1">
        <v>3.4970848E7</v>
      </c>
      <c r="B1719" s="1" t="s">
        <v>9312</v>
      </c>
      <c r="C1719" s="1" t="s">
        <v>9313</v>
      </c>
      <c r="D1719" s="1" t="s">
        <v>9314</v>
      </c>
      <c r="E1719" s="1" t="s">
        <v>85</v>
      </c>
      <c r="F1719" s="1" t="s">
        <v>9315</v>
      </c>
      <c r="I1719" s="1">
        <v>3.5098529E7</v>
      </c>
      <c r="J1719" s="1">
        <v>42160.0</v>
      </c>
      <c r="K1719" s="1" t="s">
        <v>134</v>
      </c>
      <c r="L1719" s="1">
        <v>1.0</v>
      </c>
      <c r="M1719" s="1">
        <v>0.0</v>
      </c>
      <c r="N1719" s="1">
        <v>29.0</v>
      </c>
      <c r="O1719" s="1">
        <v>1.0</v>
      </c>
      <c r="P1719" s="1" t="s">
        <v>89</v>
      </c>
      <c r="Q1719" s="1" t="s">
        <v>1270</v>
      </c>
      <c r="R1719" s="1">
        <v>40.74577</v>
      </c>
      <c r="S1719" s="1">
        <v>-73.97587</v>
      </c>
      <c r="T1719" s="1" t="s">
        <v>91</v>
      </c>
      <c r="U1719" s="1" t="s">
        <v>92</v>
      </c>
      <c r="V1719" s="1">
        <v>4.0</v>
      </c>
      <c r="W1719" s="1">
        <v>2.0</v>
      </c>
      <c r="X1719" s="1">
        <v>2.0</v>
      </c>
      <c r="Y1719" s="1">
        <v>2.0</v>
      </c>
      <c r="Z1719" s="1" t="s">
        <v>93</v>
      </c>
      <c r="AA1719" s="1" t="s">
        <v>9316</v>
      </c>
      <c r="AB1719" s="1">
        <v>310.0</v>
      </c>
      <c r="AC1719" s="1">
        <v>1.0</v>
      </c>
      <c r="AD1719" s="1">
        <v>0.0</v>
      </c>
      <c r="AE1719" s="1">
        <v>30.0</v>
      </c>
      <c r="AF1719" s="1" t="s">
        <v>3892</v>
      </c>
      <c r="AG1719" s="1">
        <v>1.0</v>
      </c>
      <c r="AH1719" s="1">
        <v>0.0</v>
      </c>
      <c r="AI1719" s="1">
        <v>6.0</v>
      </c>
      <c r="AJ1719" s="1">
        <v>36.0</v>
      </c>
      <c r="AK1719" s="1">
        <v>311.0</v>
      </c>
      <c r="AL1719" s="1">
        <v>0.0</v>
      </c>
      <c r="AM1719" s="1">
        <v>0.0</v>
      </c>
      <c r="AU1719" s="1">
        <v>0.0</v>
      </c>
      <c r="AV1719" s="1" t="s">
        <v>96</v>
      </c>
      <c r="AW1719" s="1">
        <v>5.0</v>
      </c>
      <c r="AX1719" s="1">
        <v>5.0</v>
      </c>
      <c r="AY1719" s="1">
        <v>0.0</v>
      </c>
      <c r="AZ1719" s="1">
        <v>0.0</v>
      </c>
      <c r="BB1719" s="1">
        <v>-1.0</v>
      </c>
      <c r="BC1719" s="1">
        <v>1.0</v>
      </c>
      <c r="BD1719" s="1">
        <v>-1.0</v>
      </c>
      <c r="BE1719" s="1">
        <v>-1.0</v>
      </c>
      <c r="BF1719" s="1">
        <v>-1.0</v>
      </c>
      <c r="BG1719" s="1">
        <v>-1.0</v>
      </c>
      <c r="BH1719" s="1">
        <v>1.0</v>
      </c>
      <c r="BI1719" s="1">
        <v>1.0</v>
      </c>
      <c r="BJ1719" s="1">
        <v>1.0</v>
      </c>
      <c r="BK1719" s="1">
        <v>1.0</v>
      </c>
      <c r="BL1719" s="1">
        <v>1.0</v>
      </c>
      <c r="BM1719" s="1">
        <v>1.0</v>
      </c>
      <c r="BN1719" s="1">
        <v>1.0</v>
      </c>
      <c r="BO1719" s="1">
        <v>1.0</v>
      </c>
      <c r="BP1719" s="1">
        <v>1.0</v>
      </c>
      <c r="BQ1719" s="1">
        <v>1.0</v>
      </c>
      <c r="BR1719" s="1">
        <v>-1.0</v>
      </c>
      <c r="BS1719" s="1">
        <v>-1.0</v>
      </c>
      <c r="BT1719" s="1">
        <v>1.0</v>
      </c>
      <c r="BU1719" s="1">
        <v>1.0</v>
      </c>
      <c r="BV1719" s="1">
        <v>1.0</v>
      </c>
      <c r="BW1719" s="1">
        <v>-1.0</v>
      </c>
      <c r="BX1719" s="1">
        <v>1.0</v>
      </c>
      <c r="BY1719" s="1">
        <v>-1.0</v>
      </c>
      <c r="BZ1719" s="1">
        <v>1.0</v>
      </c>
      <c r="CA1719" s="1">
        <v>-1.0</v>
      </c>
      <c r="CB1719" s="1">
        <v>-1.0</v>
      </c>
      <c r="CC1719" s="1">
        <v>-1.0</v>
      </c>
      <c r="CD1719" s="1">
        <v>57773.0</v>
      </c>
    </row>
    <row r="1720">
      <c r="A1720" s="1">
        <v>3.5256322E7</v>
      </c>
      <c r="B1720" s="1" t="s">
        <v>9317</v>
      </c>
      <c r="C1720" s="1" t="s">
        <v>9318</v>
      </c>
      <c r="D1720" s="1" t="s">
        <v>9319</v>
      </c>
      <c r="E1720" s="1" t="s">
        <v>85</v>
      </c>
      <c r="I1720" s="1">
        <v>3199313.0</v>
      </c>
      <c r="J1720" s="1">
        <v>41129.0</v>
      </c>
      <c r="M1720" s="1">
        <v>0.0</v>
      </c>
      <c r="N1720" s="1">
        <v>1.0</v>
      </c>
      <c r="O1720" s="1">
        <v>0.0</v>
      </c>
      <c r="P1720" s="1" t="s">
        <v>123</v>
      </c>
      <c r="Q1720" s="1" t="s">
        <v>124</v>
      </c>
      <c r="R1720" s="1">
        <v>40.66459</v>
      </c>
      <c r="S1720" s="1">
        <v>-73.96629</v>
      </c>
      <c r="T1720" s="1" t="s">
        <v>91</v>
      </c>
      <c r="U1720" s="1" t="s">
        <v>113</v>
      </c>
      <c r="V1720" s="1">
        <v>1.0</v>
      </c>
      <c r="W1720" s="1">
        <v>1.0</v>
      </c>
      <c r="X1720" s="1">
        <v>1.0</v>
      </c>
      <c r="Y1720" s="1">
        <v>1.0</v>
      </c>
      <c r="Z1720" s="1" t="s">
        <v>93</v>
      </c>
      <c r="AA1720" s="1" t="s">
        <v>9320</v>
      </c>
      <c r="AB1720" s="1">
        <v>86.0</v>
      </c>
      <c r="AC1720" s="1">
        <v>1.0</v>
      </c>
      <c r="AD1720" s="1">
        <v>0.0</v>
      </c>
      <c r="AE1720" s="1">
        <v>2.0</v>
      </c>
      <c r="AF1720" s="1" t="s">
        <v>127</v>
      </c>
      <c r="AG1720" s="1">
        <v>1.0</v>
      </c>
      <c r="AH1720" s="1">
        <v>30.0</v>
      </c>
      <c r="AI1720" s="1">
        <v>60.0</v>
      </c>
      <c r="AJ1720" s="1">
        <v>90.0</v>
      </c>
      <c r="AK1720" s="1">
        <v>179.0</v>
      </c>
      <c r="AL1720" s="1">
        <v>0.0</v>
      </c>
      <c r="AM1720" s="1">
        <v>0.0</v>
      </c>
      <c r="AU1720" s="1">
        <v>1.0</v>
      </c>
      <c r="AV1720" s="1" t="s">
        <v>105</v>
      </c>
      <c r="AW1720" s="1">
        <v>1.0</v>
      </c>
      <c r="AX1720" s="1">
        <v>0.0</v>
      </c>
      <c r="AY1720" s="1">
        <v>1.0</v>
      </c>
      <c r="AZ1720" s="1">
        <v>0.0</v>
      </c>
      <c r="BB1720" s="1">
        <v>-1.0</v>
      </c>
      <c r="BC1720" s="1">
        <v>1.0</v>
      </c>
      <c r="BD1720" s="1">
        <v>-1.0</v>
      </c>
      <c r="BE1720" s="1">
        <v>-1.0</v>
      </c>
      <c r="BF1720" s="1">
        <v>-1.0</v>
      </c>
      <c r="BG1720" s="1">
        <v>-1.0</v>
      </c>
      <c r="BH1720" s="1">
        <v>-1.0</v>
      </c>
      <c r="BI1720" s="1">
        <v>-1.0</v>
      </c>
      <c r="BJ1720" s="1">
        <v>1.0</v>
      </c>
      <c r="BK1720" s="1">
        <v>-1.0</v>
      </c>
      <c r="BL1720" s="1">
        <v>-1.0</v>
      </c>
      <c r="BM1720" s="1">
        <v>-1.0</v>
      </c>
      <c r="BN1720" s="1">
        <v>-1.0</v>
      </c>
      <c r="BO1720" s="1">
        <v>-1.0</v>
      </c>
      <c r="BP1720" s="1">
        <v>-1.0</v>
      </c>
      <c r="BQ1720" s="1">
        <v>-1.0</v>
      </c>
      <c r="BR1720" s="1">
        <v>-1.0</v>
      </c>
      <c r="BS1720" s="1">
        <v>-1.0</v>
      </c>
      <c r="BT1720" s="1">
        <v>-1.0</v>
      </c>
      <c r="BU1720" s="1">
        <v>-1.0</v>
      </c>
      <c r="BV1720" s="1">
        <v>-1.0</v>
      </c>
      <c r="BW1720" s="1">
        <v>-1.0</v>
      </c>
      <c r="BX1720" s="1">
        <v>-1.0</v>
      </c>
      <c r="BY1720" s="1">
        <v>-1.0</v>
      </c>
      <c r="BZ1720" s="1">
        <v>-1.0</v>
      </c>
      <c r="CA1720" s="1">
        <v>-1.0</v>
      </c>
      <c r="CB1720" s="1">
        <v>-1.0</v>
      </c>
      <c r="CC1720" s="1">
        <v>-1.0</v>
      </c>
      <c r="CD1720" s="1">
        <v>57813.0</v>
      </c>
    </row>
    <row r="1721">
      <c r="A1721" s="1">
        <v>1.6648338E7</v>
      </c>
      <c r="B1721" s="1" t="s">
        <v>9321</v>
      </c>
      <c r="C1721" s="1" t="s">
        <v>9322</v>
      </c>
      <c r="D1721" s="1" t="s">
        <v>9323</v>
      </c>
      <c r="E1721" s="1" t="s">
        <v>85</v>
      </c>
      <c r="F1721" s="1" t="s">
        <v>9324</v>
      </c>
      <c r="G1721" s="1" t="s">
        <v>9325</v>
      </c>
      <c r="I1721" s="1">
        <v>1.10026778E8</v>
      </c>
      <c r="J1721" s="1">
        <v>42740.0</v>
      </c>
      <c r="M1721" s="1">
        <v>0.0</v>
      </c>
      <c r="N1721" s="1">
        <v>1.0</v>
      </c>
      <c r="O1721" s="1">
        <v>1.0</v>
      </c>
      <c r="P1721" s="1" t="s">
        <v>123</v>
      </c>
      <c r="Q1721" s="1" t="s">
        <v>185</v>
      </c>
      <c r="R1721" s="1">
        <v>40.70981</v>
      </c>
      <c r="S1721" s="1">
        <v>-73.96781</v>
      </c>
      <c r="T1721" s="1" t="s">
        <v>91</v>
      </c>
      <c r="U1721" s="1" t="s">
        <v>113</v>
      </c>
      <c r="V1721" s="1">
        <v>2.0</v>
      </c>
      <c r="W1721" s="1">
        <v>1.0</v>
      </c>
      <c r="X1721" s="1">
        <v>1.0</v>
      </c>
      <c r="Y1721" s="1">
        <v>1.0</v>
      </c>
      <c r="Z1721" s="1" t="s">
        <v>93</v>
      </c>
      <c r="AA1721" s="1" t="s">
        <v>9326</v>
      </c>
      <c r="AB1721" s="1">
        <v>119.0</v>
      </c>
      <c r="AC1721" s="1">
        <v>1.0</v>
      </c>
      <c r="AD1721" s="1">
        <v>20.0</v>
      </c>
      <c r="AE1721" s="1">
        <v>4.0</v>
      </c>
      <c r="AF1721" s="1" t="s">
        <v>443</v>
      </c>
      <c r="AG1721" s="1">
        <v>1.0</v>
      </c>
      <c r="AH1721" s="1">
        <v>0.0</v>
      </c>
      <c r="AI1721" s="1">
        <v>0.0</v>
      </c>
      <c r="AJ1721" s="1">
        <v>0.0</v>
      </c>
      <c r="AK1721" s="1">
        <v>0.0</v>
      </c>
      <c r="AL1721" s="1">
        <v>18.0</v>
      </c>
      <c r="AM1721" s="1">
        <v>1.0</v>
      </c>
      <c r="AN1721" s="1">
        <v>94.0</v>
      </c>
      <c r="AO1721" s="1">
        <v>10.0</v>
      </c>
      <c r="AP1721" s="1">
        <v>9.0</v>
      </c>
      <c r="AQ1721" s="1">
        <v>10.0</v>
      </c>
      <c r="AR1721" s="1">
        <v>10.0</v>
      </c>
      <c r="AS1721" s="1">
        <v>10.0</v>
      </c>
      <c r="AT1721" s="1">
        <v>10.0</v>
      </c>
      <c r="AU1721" s="1">
        <v>1.0</v>
      </c>
      <c r="AV1721" s="1" t="s">
        <v>96</v>
      </c>
      <c r="AW1721" s="1">
        <v>1.0</v>
      </c>
      <c r="AX1721" s="1">
        <v>0.0</v>
      </c>
      <c r="AY1721" s="1">
        <v>1.0</v>
      </c>
      <c r="AZ1721" s="1">
        <v>0.0</v>
      </c>
      <c r="BA1721" s="1">
        <v>0.59</v>
      </c>
      <c r="BB1721" s="1">
        <v>-1.0</v>
      </c>
      <c r="BC1721" s="1">
        <v>-1.0</v>
      </c>
      <c r="BD1721" s="1">
        <v>-1.0</v>
      </c>
      <c r="BE1721" s="1">
        <v>-1.0</v>
      </c>
      <c r="BF1721" s="1">
        <v>-1.0</v>
      </c>
      <c r="BG1721" s="1">
        <v>-1.0</v>
      </c>
      <c r="BH1721" s="1">
        <v>-1.0</v>
      </c>
      <c r="BI1721" s="1">
        <v>-1.0</v>
      </c>
      <c r="BJ1721" s="1">
        <v>-1.0</v>
      </c>
      <c r="BK1721" s="1">
        <v>1.0</v>
      </c>
      <c r="BL1721" s="1">
        <v>1.0</v>
      </c>
      <c r="BM1721" s="1">
        <v>1.0</v>
      </c>
      <c r="BN1721" s="1">
        <v>-1.0</v>
      </c>
      <c r="BO1721" s="1">
        <v>-1.0</v>
      </c>
      <c r="BP1721" s="1">
        <v>1.0</v>
      </c>
      <c r="BQ1721" s="1">
        <v>-1.0</v>
      </c>
      <c r="BR1721" s="1">
        <v>-1.0</v>
      </c>
      <c r="BS1721" s="1">
        <v>-1.0</v>
      </c>
      <c r="BT1721" s="1">
        <v>-1.0</v>
      </c>
      <c r="BU1721" s="1">
        <v>1.0</v>
      </c>
      <c r="BV1721" s="1">
        <v>-1.0</v>
      </c>
      <c r="BW1721" s="1">
        <v>-1.0</v>
      </c>
      <c r="BX1721" s="1">
        <v>-1.0</v>
      </c>
      <c r="BY1721" s="1">
        <v>-1.0</v>
      </c>
      <c r="BZ1721" s="1">
        <v>-1.0</v>
      </c>
      <c r="CA1721" s="1">
        <v>-1.0</v>
      </c>
      <c r="CB1721" s="1">
        <v>-1.0</v>
      </c>
      <c r="CC1721" s="1">
        <v>-1.0</v>
      </c>
      <c r="CD1721" s="1">
        <v>57827.0</v>
      </c>
    </row>
    <row r="1722">
      <c r="A1722" s="1">
        <v>1.5356132E7</v>
      </c>
      <c r="B1722" s="1" t="s">
        <v>9327</v>
      </c>
      <c r="C1722" s="1" t="s">
        <v>9328</v>
      </c>
      <c r="D1722" s="1" t="s">
        <v>9329</v>
      </c>
      <c r="E1722" s="1" t="s">
        <v>85</v>
      </c>
      <c r="F1722" s="1" t="s">
        <v>9330</v>
      </c>
      <c r="G1722" s="1" t="s">
        <v>9331</v>
      </c>
      <c r="H1722" s="1" t="s">
        <v>9332</v>
      </c>
      <c r="I1722" s="1">
        <v>1.6390627E7</v>
      </c>
      <c r="J1722" s="1">
        <v>41794.0</v>
      </c>
      <c r="M1722" s="1">
        <v>0.0</v>
      </c>
      <c r="N1722" s="1">
        <v>1.0</v>
      </c>
      <c r="O1722" s="1">
        <v>1.0</v>
      </c>
      <c r="P1722" s="1" t="s">
        <v>89</v>
      </c>
      <c r="Q1722" s="1" t="s">
        <v>587</v>
      </c>
      <c r="R1722" s="1">
        <v>40.7723</v>
      </c>
      <c r="S1722" s="1">
        <v>-73.9474599999999</v>
      </c>
      <c r="T1722" s="1" t="s">
        <v>91</v>
      </c>
      <c r="U1722" s="1" t="s">
        <v>113</v>
      </c>
      <c r="V1722" s="1">
        <v>2.0</v>
      </c>
      <c r="W1722" s="1">
        <v>1.0</v>
      </c>
      <c r="X1722" s="1">
        <v>1.0</v>
      </c>
      <c r="Y1722" s="1">
        <v>1.0</v>
      </c>
      <c r="Z1722" s="1" t="s">
        <v>93</v>
      </c>
      <c r="AA1722" s="1" t="s">
        <v>9333</v>
      </c>
      <c r="AB1722" s="1">
        <v>55.0</v>
      </c>
      <c r="AC1722" s="1">
        <v>1.0</v>
      </c>
      <c r="AD1722" s="1">
        <v>0.0</v>
      </c>
      <c r="AE1722" s="1">
        <v>8.0</v>
      </c>
      <c r="AF1722" s="1" t="s">
        <v>1891</v>
      </c>
      <c r="AG1722" s="1">
        <v>1.0</v>
      </c>
      <c r="AH1722" s="1">
        <v>0.0</v>
      </c>
      <c r="AI1722" s="1">
        <v>0.0</v>
      </c>
      <c r="AJ1722" s="1">
        <v>0.0</v>
      </c>
      <c r="AK1722" s="1">
        <v>0.0</v>
      </c>
      <c r="AL1722" s="1">
        <v>1.0</v>
      </c>
      <c r="AM1722" s="1">
        <v>0.0</v>
      </c>
      <c r="AN1722" s="1">
        <v>100.0</v>
      </c>
      <c r="AO1722" s="1">
        <v>10.0</v>
      </c>
      <c r="AP1722" s="1">
        <v>6.0</v>
      </c>
      <c r="AQ1722" s="1">
        <v>10.0</v>
      </c>
      <c r="AR1722" s="1">
        <v>10.0</v>
      </c>
      <c r="AS1722" s="1">
        <v>10.0</v>
      </c>
      <c r="AT1722" s="1">
        <v>8.0</v>
      </c>
      <c r="AU1722" s="1">
        <v>0.0</v>
      </c>
      <c r="AV1722" s="1" t="s">
        <v>96</v>
      </c>
      <c r="AW1722" s="1">
        <v>1.0</v>
      </c>
      <c r="AX1722" s="1">
        <v>0.0</v>
      </c>
      <c r="AY1722" s="1">
        <v>1.0</v>
      </c>
      <c r="AZ1722" s="1">
        <v>0.0</v>
      </c>
      <c r="BA1722" s="1">
        <v>0.05</v>
      </c>
      <c r="BB1722" s="1">
        <v>-1.0</v>
      </c>
      <c r="BC1722" s="1">
        <v>1.0</v>
      </c>
      <c r="BD1722" s="1">
        <v>-1.0</v>
      </c>
      <c r="BE1722" s="1">
        <v>-1.0</v>
      </c>
      <c r="BF1722" s="1">
        <v>-1.0</v>
      </c>
      <c r="BG1722" s="1">
        <v>-1.0</v>
      </c>
      <c r="BH1722" s="1">
        <v>-1.0</v>
      </c>
      <c r="BI1722" s="1">
        <v>-1.0</v>
      </c>
      <c r="BJ1722" s="1">
        <v>1.0</v>
      </c>
      <c r="BK1722" s="1">
        <v>-1.0</v>
      </c>
      <c r="BL1722" s="1">
        <v>-1.0</v>
      </c>
      <c r="BM1722" s="1">
        <v>-1.0</v>
      </c>
      <c r="BN1722" s="1">
        <v>-1.0</v>
      </c>
      <c r="BO1722" s="1">
        <v>-1.0</v>
      </c>
      <c r="BP1722" s="1">
        <v>1.0</v>
      </c>
      <c r="BQ1722" s="1">
        <v>-1.0</v>
      </c>
      <c r="BR1722" s="1">
        <v>-1.0</v>
      </c>
      <c r="BS1722" s="1">
        <v>-1.0</v>
      </c>
      <c r="BT1722" s="1">
        <v>-1.0</v>
      </c>
      <c r="BU1722" s="1">
        <v>1.0</v>
      </c>
      <c r="BV1722" s="1">
        <v>-1.0</v>
      </c>
      <c r="BW1722" s="1">
        <v>-1.0</v>
      </c>
      <c r="BX1722" s="1">
        <v>-1.0</v>
      </c>
      <c r="BY1722" s="1">
        <v>-1.0</v>
      </c>
      <c r="BZ1722" s="1">
        <v>-1.0</v>
      </c>
      <c r="CA1722" s="1">
        <v>-1.0</v>
      </c>
      <c r="CB1722" s="1">
        <v>-1.0</v>
      </c>
      <c r="CC1722" s="1">
        <v>-1.0</v>
      </c>
      <c r="CD1722" s="1">
        <v>57852.0</v>
      </c>
    </row>
    <row r="1723">
      <c r="A1723" s="1">
        <v>1621235.0</v>
      </c>
      <c r="B1723" s="1" t="s">
        <v>9334</v>
      </c>
      <c r="D1723" s="1" t="s">
        <v>9335</v>
      </c>
      <c r="E1723" s="1" t="s">
        <v>85</v>
      </c>
      <c r="G1723" s="1" t="s">
        <v>9336</v>
      </c>
      <c r="H1723" s="1" t="s">
        <v>9337</v>
      </c>
      <c r="I1723" s="1">
        <v>1345611.0</v>
      </c>
      <c r="J1723" s="1">
        <v>40844.0</v>
      </c>
      <c r="K1723" s="1" t="s">
        <v>88</v>
      </c>
      <c r="L1723" s="1">
        <v>0.8</v>
      </c>
      <c r="M1723" s="1">
        <v>0.0</v>
      </c>
      <c r="N1723" s="1">
        <v>1.0</v>
      </c>
      <c r="O1723" s="1">
        <v>1.0</v>
      </c>
      <c r="P1723" s="1" t="s">
        <v>123</v>
      </c>
      <c r="Q1723" s="1" t="s">
        <v>157</v>
      </c>
      <c r="R1723" s="1">
        <v>40.69385</v>
      </c>
      <c r="S1723" s="1">
        <v>-73.95223</v>
      </c>
      <c r="T1723" s="1" t="s">
        <v>91</v>
      </c>
      <c r="U1723" s="1" t="s">
        <v>113</v>
      </c>
      <c r="V1723" s="1">
        <v>3.0</v>
      </c>
      <c r="W1723" s="1">
        <v>1.0</v>
      </c>
      <c r="X1723" s="1">
        <v>1.0</v>
      </c>
      <c r="Y1723" s="1">
        <v>2.0</v>
      </c>
      <c r="Z1723" s="1" t="s">
        <v>93</v>
      </c>
      <c r="AA1723" s="1" t="s">
        <v>9338</v>
      </c>
      <c r="AB1723" s="1">
        <v>87.0</v>
      </c>
      <c r="AC1723" s="1">
        <v>2.0</v>
      </c>
      <c r="AD1723" s="1">
        <v>20.0</v>
      </c>
      <c r="AE1723" s="1">
        <v>1.0</v>
      </c>
      <c r="AF1723" s="1" t="s">
        <v>127</v>
      </c>
      <c r="AG1723" s="1">
        <v>1.0</v>
      </c>
      <c r="AH1723" s="1">
        <v>2.0</v>
      </c>
      <c r="AI1723" s="1">
        <v>2.0</v>
      </c>
      <c r="AJ1723" s="1">
        <v>12.0</v>
      </c>
      <c r="AK1723" s="1">
        <v>12.0</v>
      </c>
      <c r="AL1723" s="1">
        <v>4.0</v>
      </c>
      <c r="AM1723" s="1">
        <v>4.0</v>
      </c>
      <c r="AN1723" s="1">
        <v>100.0</v>
      </c>
      <c r="AO1723" s="1">
        <v>10.0</v>
      </c>
      <c r="AP1723" s="1">
        <v>10.0</v>
      </c>
      <c r="AQ1723" s="1">
        <v>10.0</v>
      </c>
      <c r="AR1723" s="1">
        <v>10.0</v>
      </c>
      <c r="AS1723" s="1">
        <v>10.0</v>
      </c>
      <c r="AT1723" s="1">
        <v>10.0</v>
      </c>
      <c r="AU1723" s="1">
        <v>0.0</v>
      </c>
      <c r="AV1723" s="1" t="s">
        <v>105</v>
      </c>
      <c r="AW1723" s="1">
        <v>1.0</v>
      </c>
      <c r="AX1723" s="1">
        <v>0.0</v>
      </c>
      <c r="AY1723" s="1">
        <v>1.0</v>
      </c>
      <c r="AZ1723" s="1">
        <v>0.0</v>
      </c>
      <c r="BA1723" s="1">
        <v>2.26</v>
      </c>
      <c r="BB1723" s="1">
        <v>-1.0</v>
      </c>
      <c r="BC1723" s="1">
        <v>1.0</v>
      </c>
      <c r="BD1723" s="1">
        <v>1.0</v>
      </c>
      <c r="BE1723" s="1">
        <v>-1.0</v>
      </c>
      <c r="BF1723" s="1">
        <v>1.0</v>
      </c>
      <c r="BG1723" s="1">
        <v>-1.0</v>
      </c>
      <c r="BH1723" s="1">
        <v>1.0</v>
      </c>
      <c r="BI1723" s="1">
        <v>1.0</v>
      </c>
      <c r="BJ1723" s="1">
        <v>-1.0</v>
      </c>
      <c r="BK1723" s="1">
        <v>-1.0</v>
      </c>
      <c r="BL1723" s="1">
        <v>1.0</v>
      </c>
      <c r="BM1723" s="1">
        <v>-1.0</v>
      </c>
      <c r="BN1723" s="1">
        <v>-1.0</v>
      </c>
      <c r="BO1723" s="1">
        <v>-1.0</v>
      </c>
      <c r="BP1723" s="1">
        <v>1.0</v>
      </c>
      <c r="BQ1723" s="1">
        <v>1.0</v>
      </c>
      <c r="BR1723" s="1">
        <v>-1.0</v>
      </c>
      <c r="BS1723" s="1">
        <v>1.0</v>
      </c>
      <c r="BT1723" s="1">
        <v>-1.0</v>
      </c>
      <c r="BU1723" s="1">
        <v>1.0</v>
      </c>
      <c r="BV1723" s="1">
        <v>-1.0</v>
      </c>
      <c r="BW1723" s="1">
        <v>1.0</v>
      </c>
      <c r="BX1723" s="1">
        <v>-1.0</v>
      </c>
      <c r="BY1723" s="1">
        <v>-1.0</v>
      </c>
      <c r="BZ1723" s="1">
        <v>-1.0</v>
      </c>
      <c r="CA1723" s="1">
        <v>-1.0</v>
      </c>
      <c r="CB1723" s="1">
        <v>-1.0</v>
      </c>
      <c r="CC1723" s="1">
        <v>1.0</v>
      </c>
      <c r="CD1723" s="1">
        <v>57863.0</v>
      </c>
    </row>
    <row r="1724">
      <c r="A1724" s="1">
        <v>3.5616292E7</v>
      </c>
      <c r="B1724" s="1" t="s">
        <v>9339</v>
      </c>
      <c r="C1724" s="1" t="s">
        <v>9340</v>
      </c>
      <c r="D1724" s="1" t="s">
        <v>9340</v>
      </c>
      <c r="E1724" s="1" t="s">
        <v>85</v>
      </c>
      <c r="I1724" s="1">
        <v>2.57879526E8</v>
      </c>
      <c r="J1724" s="1">
        <v>43579.0</v>
      </c>
      <c r="K1724" s="1" t="s">
        <v>134</v>
      </c>
      <c r="L1724" s="1">
        <v>0.9</v>
      </c>
      <c r="M1724" s="1">
        <v>0.0</v>
      </c>
      <c r="N1724" s="1">
        <v>2.0</v>
      </c>
      <c r="O1724" s="1">
        <v>0.0</v>
      </c>
      <c r="P1724" s="1" t="s">
        <v>123</v>
      </c>
      <c r="Q1724" s="1" t="s">
        <v>945</v>
      </c>
      <c r="R1724" s="1">
        <v>40.65982</v>
      </c>
      <c r="S1724" s="1">
        <v>-73.93468</v>
      </c>
      <c r="T1724" s="1" t="s">
        <v>125</v>
      </c>
      <c r="U1724" s="1" t="s">
        <v>113</v>
      </c>
      <c r="V1724" s="1">
        <v>3.0</v>
      </c>
      <c r="W1724" s="1">
        <v>1.0</v>
      </c>
      <c r="X1724" s="1">
        <v>1.0</v>
      </c>
      <c r="Y1724" s="1">
        <v>3.0</v>
      </c>
      <c r="Z1724" s="1" t="s">
        <v>93</v>
      </c>
      <c r="AA1724" s="1" t="s">
        <v>9341</v>
      </c>
      <c r="AB1724" s="1">
        <v>54.0</v>
      </c>
      <c r="AC1724" s="1">
        <v>1.0</v>
      </c>
      <c r="AD1724" s="1">
        <v>0.0</v>
      </c>
      <c r="AE1724" s="1">
        <v>2.0</v>
      </c>
      <c r="AF1724" s="1" t="s">
        <v>407</v>
      </c>
      <c r="AG1724" s="1">
        <v>1.0</v>
      </c>
      <c r="AH1724" s="1">
        <v>15.0</v>
      </c>
      <c r="AI1724" s="1">
        <v>39.0</v>
      </c>
      <c r="AJ1724" s="1">
        <v>66.0</v>
      </c>
      <c r="AK1724" s="1">
        <v>336.0</v>
      </c>
      <c r="AL1724" s="1">
        <v>0.0</v>
      </c>
      <c r="AM1724" s="1">
        <v>0.0</v>
      </c>
      <c r="AU1724" s="1">
        <v>1.0</v>
      </c>
      <c r="AV1724" s="1" t="s">
        <v>105</v>
      </c>
      <c r="AW1724" s="1">
        <v>2.0</v>
      </c>
      <c r="AX1724" s="1">
        <v>0.0</v>
      </c>
      <c r="AY1724" s="1">
        <v>2.0</v>
      </c>
      <c r="AZ1724" s="1">
        <v>0.0</v>
      </c>
      <c r="BB1724" s="1">
        <v>-1.0</v>
      </c>
      <c r="BC1724" s="1">
        <v>1.0</v>
      </c>
      <c r="BD1724" s="1">
        <v>-1.0</v>
      </c>
      <c r="BE1724" s="1">
        <v>-1.0</v>
      </c>
      <c r="BF1724" s="1">
        <v>-1.0</v>
      </c>
      <c r="BG1724" s="1">
        <v>-1.0</v>
      </c>
      <c r="BH1724" s="1">
        <v>-1.0</v>
      </c>
      <c r="BI1724" s="1">
        <v>-1.0</v>
      </c>
      <c r="BJ1724" s="1">
        <v>-1.0</v>
      </c>
      <c r="BK1724" s="1">
        <v>-1.0</v>
      </c>
      <c r="BL1724" s="1">
        <v>-1.0</v>
      </c>
      <c r="BM1724" s="1">
        <v>1.0</v>
      </c>
      <c r="BN1724" s="1">
        <v>-1.0</v>
      </c>
      <c r="BO1724" s="1">
        <v>-1.0</v>
      </c>
      <c r="BP1724" s="1">
        <v>-1.0</v>
      </c>
      <c r="BQ1724" s="1">
        <v>1.0</v>
      </c>
      <c r="BR1724" s="1">
        <v>-1.0</v>
      </c>
      <c r="BS1724" s="1">
        <v>-1.0</v>
      </c>
      <c r="BT1724" s="1">
        <v>-1.0</v>
      </c>
      <c r="BU1724" s="1">
        <v>1.0</v>
      </c>
      <c r="BV1724" s="1">
        <v>-1.0</v>
      </c>
      <c r="BW1724" s="1">
        <v>1.0</v>
      </c>
      <c r="BX1724" s="1">
        <v>-1.0</v>
      </c>
      <c r="BY1724" s="1">
        <v>-1.0</v>
      </c>
      <c r="BZ1724" s="1">
        <v>-1.0</v>
      </c>
      <c r="CA1724" s="1">
        <v>1.0</v>
      </c>
      <c r="CB1724" s="1">
        <v>-1.0</v>
      </c>
      <c r="CC1724" s="1">
        <v>-1.0</v>
      </c>
      <c r="CD1724" s="1">
        <v>57930.0</v>
      </c>
    </row>
    <row r="1725">
      <c r="A1725" s="1">
        <v>1.7893797E7</v>
      </c>
      <c r="B1725" s="1" t="s">
        <v>9342</v>
      </c>
      <c r="C1725" s="1" t="s">
        <v>9343</v>
      </c>
      <c r="D1725" s="1" t="s">
        <v>9344</v>
      </c>
      <c r="E1725" s="1" t="s">
        <v>85</v>
      </c>
      <c r="G1725" s="1" t="s">
        <v>9345</v>
      </c>
      <c r="I1725" s="1">
        <v>2.6821811E7</v>
      </c>
      <c r="J1725" s="1">
        <v>42031.0</v>
      </c>
      <c r="M1725" s="1">
        <v>0.0</v>
      </c>
      <c r="N1725" s="1">
        <v>1.0</v>
      </c>
      <c r="O1725" s="1">
        <v>0.0</v>
      </c>
      <c r="P1725" s="1" t="s">
        <v>89</v>
      </c>
      <c r="Q1725" s="1" t="s">
        <v>90</v>
      </c>
      <c r="R1725" s="1">
        <v>40.8155</v>
      </c>
      <c r="S1725" s="1">
        <v>-73.93986</v>
      </c>
      <c r="T1725" s="1" t="s">
        <v>91</v>
      </c>
      <c r="U1725" s="1" t="s">
        <v>113</v>
      </c>
      <c r="V1725" s="1">
        <v>2.0</v>
      </c>
      <c r="W1725" s="1">
        <v>1.0</v>
      </c>
      <c r="X1725" s="1">
        <v>1.0</v>
      </c>
      <c r="Y1725" s="1">
        <v>1.0</v>
      </c>
      <c r="Z1725" s="1" t="s">
        <v>93</v>
      </c>
      <c r="AA1725" s="1" t="s">
        <v>9346</v>
      </c>
      <c r="AB1725" s="1">
        <v>38.0</v>
      </c>
      <c r="AC1725" s="1">
        <v>1.0</v>
      </c>
      <c r="AD1725" s="1">
        <v>30.0</v>
      </c>
      <c r="AE1725" s="1">
        <v>3.0</v>
      </c>
      <c r="AF1725" s="1" t="s">
        <v>2136</v>
      </c>
      <c r="AG1725" s="1">
        <v>1.0</v>
      </c>
      <c r="AH1725" s="1">
        <v>0.0</v>
      </c>
      <c r="AI1725" s="1">
        <v>0.0</v>
      </c>
      <c r="AJ1725" s="1">
        <v>0.0</v>
      </c>
      <c r="AK1725" s="1">
        <v>0.0</v>
      </c>
      <c r="AL1725" s="1">
        <v>1.0</v>
      </c>
      <c r="AM1725" s="1">
        <v>1.0</v>
      </c>
      <c r="AN1725" s="1">
        <v>100.0</v>
      </c>
      <c r="AO1725" s="1">
        <v>10.0</v>
      </c>
      <c r="AP1725" s="1">
        <v>10.0</v>
      </c>
      <c r="AQ1725" s="1">
        <v>10.0</v>
      </c>
      <c r="AR1725" s="1">
        <v>10.0</v>
      </c>
      <c r="AS1725" s="1">
        <v>10.0</v>
      </c>
      <c r="AT1725" s="1">
        <v>10.0</v>
      </c>
      <c r="AU1725" s="1">
        <v>1.0</v>
      </c>
      <c r="AV1725" s="1" t="s">
        <v>117</v>
      </c>
      <c r="AW1725" s="1">
        <v>1.0</v>
      </c>
      <c r="AX1725" s="1">
        <v>0.0</v>
      </c>
      <c r="AY1725" s="1">
        <v>1.0</v>
      </c>
      <c r="AZ1725" s="1">
        <v>0.0</v>
      </c>
      <c r="BA1725" s="1">
        <v>0.09</v>
      </c>
      <c r="BB1725" s="1">
        <v>-1.0</v>
      </c>
      <c r="BC1725" s="1">
        <v>1.0</v>
      </c>
      <c r="BD1725" s="1">
        <v>-1.0</v>
      </c>
      <c r="BE1725" s="1">
        <v>-1.0</v>
      </c>
      <c r="BF1725" s="1">
        <v>-1.0</v>
      </c>
      <c r="BG1725" s="1">
        <v>-1.0</v>
      </c>
      <c r="BH1725" s="1">
        <v>-1.0</v>
      </c>
      <c r="BI1725" s="1">
        <v>-1.0</v>
      </c>
      <c r="BJ1725" s="1">
        <v>1.0</v>
      </c>
      <c r="BK1725" s="1">
        <v>-1.0</v>
      </c>
      <c r="BL1725" s="1">
        <v>-1.0</v>
      </c>
      <c r="BM1725" s="1">
        <v>-1.0</v>
      </c>
      <c r="BN1725" s="1">
        <v>1.0</v>
      </c>
      <c r="BO1725" s="1">
        <v>-1.0</v>
      </c>
      <c r="BP1725" s="1">
        <v>-1.0</v>
      </c>
      <c r="BQ1725" s="1">
        <v>1.0</v>
      </c>
      <c r="BR1725" s="1">
        <v>-1.0</v>
      </c>
      <c r="BS1725" s="1">
        <v>1.0</v>
      </c>
      <c r="BT1725" s="1">
        <v>-1.0</v>
      </c>
      <c r="BU1725" s="1">
        <v>1.0</v>
      </c>
      <c r="BV1725" s="1">
        <v>-1.0</v>
      </c>
      <c r="BW1725" s="1">
        <v>-1.0</v>
      </c>
      <c r="BX1725" s="1">
        <v>-1.0</v>
      </c>
      <c r="BY1725" s="1">
        <v>-1.0</v>
      </c>
      <c r="BZ1725" s="1">
        <v>-1.0</v>
      </c>
      <c r="CA1725" s="1">
        <v>-1.0</v>
      </c>
      <c r="CB1725" s="1">
        <v>-1.0</v>
      </c>
      <c r="CC1725" s="1">
        <v>-1.0</v>
      </c>
      <c r="CD1725" s="1">
        <v>57931.0</v>
      </c>
    </row>
    <row r="1726">
      <c r="A1726" s="1">
        <v>5327598.0</v>
      </c>
      <c r="B1726" s="1" t="s">
        <v>9347</v>
      </c>
      <c r="C1726" s="1" t="s">
        <v>9348</v>
      </c>
      <c r="D1726" s="1" t="s">
        <v>9349</v>
      </c>
      <c r="E1726" s="1" t="s">
        <v>85</v>
      </c>
      <c r="I1726" s="1">
        <v>1.1576606E7</v>
      </c>
      <c r="J1726" s="1">
        <v>41662.0</v>
      </c>
      <c r="M1726" s="1">
        <v>0.0</v>
      </c>
      <c r="N1726" s="1">
        <v>1.0</v>
      </c>
      <c r="O1726" s="1">
        <v>0.0</v>
      </c>
      <c r="P1726" s="1" t="s">
        <v>89</v>
      </c>
      <c r="Q1726" s="1" t="s">
        <v>90</v>
      </c>
      <c r="R1726" s="1">
        <v>40.72259</v>
      </c>
      <c r="S1726" s="1">
        <v>-73.9850199999999</v>
      </c>
      <c r="T1726" s="1" t="s">
        <v>91</v>
      </c>
      <c r="U1726" s="1" t="s">
        <v>92</v>
      </c>
      <c r="V1726" s="1">
        <v>3.0</v>
      </c>
      <c r="W1726" s="1">
        <v>1.0</v>
      </c>
      <c r="X1726" s="1">
        <v>1.0</v>
      </c>
      <c r="Y1726" s="1">
        <v>1.0</v>
      </c>
      <c r="Z1726" s="1" t="s">
        <v>93</v>
      </c>
      <c r="AA1726" s="1" t="s">
        <v>9350</v>
      </c>
      <c r="AB1726" s="1">
        <v>199.0</v>
      </c>
      <c r="AC1726" s="1">
        <v>1.0</v>
      </c>
      <c r="AD1726" s="1">
        <v>0.0</v>
      </c>
      <c r="AE1726" s="1">
        <v>3.0</v>
      </c>
      <c r="AF1726" s="1" t="s">
        <v>821</v>
      </c>
      <c r="AG1726" s="1">
        <v>1.0</v>
      </c>
      <c r="AH1726" s="1">
        <v>0.0</v>
      </c>
      <c r="AI1726" s="1">
        <v>0.0</v>
      </c>
      <c r="AJ1726" s="1">
        <v>0.0</v>
      </c>
      <c r="AK1726" s="1">
        <v>0.0</v>
      </c>
      <c r="AL1726" s="1">
        <v>1.0</v>
      </c>
      <c r="AM1726" s="1">
        <v>0.0</v>
      </c>
      <c r="AN1726" s="1">
        <v>100.0</v>
      </c>
      <c r="AO1726" s="1">
        <v>10.0</v>
      </c>
      <c r="AP1726" s="1">
        <v>10.0</v>
      </c>
      <c r="AQ1726" s="1">
        <v>10.0</v>
      </c>
      <c r="AR1726" s="1">
        <v>10.0</v>
      </c>
      <c r="AS1726" s="1">
        <v>10.0</v>
      </c>
      <c r="AT1726" s="1">
        <v>10.0</v>
      </c>
      <c r="AU1726" s="1">
        <v>0.0</v>
      </c>
      <c r="AV1726" s="1" t="s">
        <v>105</v>
      </c>
      <c r="AW1726" s="1">
        <v>1.0</v>
      </c>
      <c r="AX1726" s="1">
        <v>1.0</v>
      </c>
      <c r="AY1726" s="1">
        <v>0.0</v>
      </c>
      <c r="AZ1726" s="1">
        <v>0.0</v>
      </c>
      <c r="BA1726" s="1">
        <v>0.03</v>
      </c>
      <c r="BB1726" s="1">
        <v>-1.0</v>
      </c>
      <c r="BC1726" s="1">
        <v>1.0</v>
      </c>
      <c r="BD1726" s="1">
        <v>-1.0</v>
      </c>
      <c r="BE1726" s="1">
        <v>-1.0</v>
      </c>
      <c r="BF1726" s="1">
        <v>-1.0</v>
      </c>
      <c r="BG1726" s="1">
        <v>-1.0</v>
      </c>
      <c r="BH1726" s="1">
        <v>-1.0</v>
      </c>
      <c r="BI1726" s="1">
        <v>-1.0</v>
      </c>
      <c r="BJ1726" s="1">
        <v>1.0</v>
      </c>
      <c r="BK1726" s="1">
        <v>-1.0</v>
      </c>
      <c r="BL1726" s="1">
        <v>-1.0</v>
      </c>
      <c r="BM1726" s="1">
        <v>1.0</v>
      </c>
      <c r="BN1726" s="1">
        <v>1.0</v>
      </c>
      <c r="BO1726" s="1">
        <v>-1.0</v>
      </c>
      <c r="BP1726" s="1">
        <v>-1.0</v>
      </c>
      <c r="BQ1726" s="1">
        <v>1.0</v>
      </c>
      <c r="BR1726" s="1">
        <v>-1.0</v>
      </c>
      <c r="BS1726" s="1">
        <v>-1.0</v>
      </c>
      <c r="BT1726" s="1">
        <v>-1.0</v>
      </c>
      <c r="BU1726" s="1">
        <v>1.0</v>
      </c>
      <c r="BV1726" s="1">
        <v>-1.0</v>
      </c>
      <c r="BW1726" s="1">
        <v>1.0</v>
      </c>
      <c r="BX1726" s="1">
        <v>-1.0</v>
      </c>
      <c r="BY1726" s="1">
        <v>-1.0</v>
      </c>
      <c r="BZ1726" s="1">
        <v>-1.0</v>
      </c>
      <c r="CA1726" s="1">
        <v>-1.0</v>
      </c>
      <c r="CB1726" s="1">
        <v>-1.0</v>
      </c>
      <c r="CC1726" s="1">
        <v>-1.0</v>
      </c>
      <c r="CD1726" s="1">
        <v>57932.0</v>
      </c>
    </row>
    <row r="1727">
      <c r="A1727" s="1">
        <v>3.51975E7</v>
      </c>
      <c r="B1727" s="1" t="s">
        <v>9351</v>
      </c>
      <c r="C1727" s="1" t="s">
        <v>9352</v>
      </c>
      <c r="D1727" s="1" t="s">
        <v>9353</v>
      </c>
      <c r="E1727" s="1" t="s">
        <v>85</v>
      </c>
      <c r="F1727" s="1" t="s">
        <v>9354</v>
      </c>
      <c r="G1727" s="1" t="s">
        <v>9355</v>
      </c>
      <c r="H1727" s="1" t="s">
        <v>9356</v>
      </c>
      <c r="I1727" s="1">
        <v>1.21851703E8</v>
      </c>
      <c r="J1727" s="1">
        <v>42815.0</v>
      </c>
      <c r="K1727" s="1" t="s">
        <v>88</v>
      </c>
      <c r="L1727" s="1">
        <v>1.0</v>
      </c>
      <c r="M1727" s="1">
        <v>0.0</v>
      </c>
      <c r="N1727" s="1">
        <v>2.0</v>
      </c>
      <c r="O1727" s="1">
        <v>0.0</v>
      </c>
      <c r="P1727" s="1" t="s">
        <v>111</v>
      </c>
      <c r="Q1727" s="1" t="s">
        <v>112</v>
      </c>
      <c r="R1727" s="1">
        <v>40.72048</v>
      </c>
      <c r="S1727" s="1">
        <v>-73.73478</v>
      </c>
      <c r="T1727" s="1" t="s">
        <v>91</v>
      </c>
      <c r="U1727" s="1" t="s">
        <v>92</v>
      </c>
      <c r="V1727" s="1">
        <v>2.0</v>
      </c>
      <c r="W1727" s="1">
        <v>1.0</v>
      </c>
      <c r="X1727" s="1">
        <v>1.0</v>
      </c>
      <c r="Y1727" s="1">
        <v>1.0</v>
      </c>
      <c r="Z1727" s="1" t="s">
        <v>93</v>
      </c>
      <c r="AA1727" s="1" t="s">
        <v>9357</v>
      </c>
      <c r="AB1727" s="1">
        <v>150.0</v>
      </c>
      <c r="AC1727" s="1">
        <v>2.0</v>
      </c>
      <c r="AD1727" s="1">
        <v>50.0</v>
      </c>
      <c r="AE1727" s="1">
        <v>2.0</v>
      </c>
      <c r="AF1727" s="1" t="s">
        <v>127</v>
      </c>
      <c r="AG1727" s="1">
        <v>1.0</v>
      </c>
      <c r="AH1727" s="1">
        <v>19.0</v>
      </c>
      <c r="AI1727" s="1">
        <v>19.0</v>
      </c>
      <c r="AJ1727" s="1">
        <v>19.0</v>
      </c>
      <c r="AK1727" s="1">
        <v>19.0</v>
      </c>
      <c r="AL1727" s="1">
        <v>4.0</v>
      </c>
      <c r="AM1727" s="1">
        <v>4.0</v>
      </c>
      <c r="AN1727" s="1">
        <v>95.0</v>
      </c>
      <c r="AO1727" s="1">
        <v>10.0</v>
      </c>
      <c r="AP1727" s="1">
        <v>10.0</v>
      </c>
      <c r="AQ1727" s="1">
        <v>10.0</v>
      </c>
      <c r="AR1727" s="1">
        <v>10.0</v>
      </c>
      <c r="AS1727" s="1">
        <v>10.0</v>
      </c>
      <c r="AT1727" s="1">
        <v>10.0</v>
      </c>
      <c r="AU1727" s="1">
        <v>1.0</v>
      </c>
      <c r="AV1727" s="1" t="s">
        <v>96</v>
      </c>
      <c r="AW1727" s="1">
        <v>2.0</v>
      </c>
      <c r="AX1727" s="1">
        <v>2.0</v>
      </c>
      <c r="AY1727" s="1">
        <v>0.0</v>
      </c>
      <c r="AZ1727" s="1">
        <v>0.0</v>
      </c>
      <c r="BA1727" s="1">
        <v>4.0</v>
      </c>
      <c r="BB1727" s="1">
        <v>-1.0</v>
      </c>
      <c r="BC1727" s="1">
        <v>1.0</v>
      </c>
      <c r="BD1727" s="1">
        <v>-1.0</v>
      </c>
      <c r="BE1727" s="1">
        <v>-1.0</v>
      </c>
      <c r="BF1727" s="1">
        <v>-1.0</v>
      </c>
      <c r="BG1727" s="1">
        <v>-1.0</v>
      </c>
      <c r="BH1727" s="1">
        <v>1.0</v>
      </c>
      <c r="BI1727" s="1">
        <v>-1.0</v>
      </c>
      <c r="BJ1727" s="1">
        <v>1.0</v>
      </c>
      <c r="BK1727" s="1">
        <v>1.0</v>
      </c>
      <c r="BL1727" s="1">
        <v>1.0</v>
      </c>
      <c r="BM1727" s="1">
        <v>-1.0</v>
      </c>
      <c r="BN1727" s="1">
        <v>-1.0</v>
      </c>
      <c r="BO1727" s="1">
        <v>-1.0</v>
      </c>
      <c r="BP1727" s="1">
        <v>1.0</v>
      </c>
      <c r="BQ1727" s="1">
        <v>1.0</v>
      </c>
      <c r="BR1727" s="1">
        <v>1.0</v>
      </c>
      <c r="BS1727" s="1">
        <v>-1.0</v>
      </c>
      <c r="BT1727" s="1">
        <v>-1.0</v>
      </c>
      <c r="BU1727" s="1">
        <v>1.0</v>
      </c>
      <c r="BV1727" s="1">
        <v>1.0</v>
      </c>
      <c r="BW1727" s="1">
        <v>-1.0</v>
      </c>
      <c r="BX1727" s="1">
        <v>1.0</v>
      </c>
      <c r="BY1727" s="1">
        <v>-1.0</v>
      </c>
      <c r="BZ1727" s="1">
        <v>1.0</v>
      </c>
      <c r="CA1727" s="1">
        <v>-1.0</v>
      </c>
      <c r="CB1727" s="1">
        <v>1.0</v>
      </c>
      <c r="CC1727" s="1">
        <v>-1.0</v>
      </c>
      <c r="CD1727" s="1">
        <v>57956.0</v>
      </c>
    </row>
    <row r="1728">
      <c r="A1728" s="1">
        <v>3.4981344E7</v>
      </c>
      <c r="B1728" s="1" t="s">
        <v>9358</v>
      </c>
      <c r="C1728" s="1" t="s">
        <v>9359</v>
      </c>
      <c r="D1728" s="1" t="s">
        <v>9360</v>
      </c>
      <c r="E1728" s="1" t="s">
        <v>85</v>
      </c>
      <c r="F1728" s="1" t="s">
        <v>9361</v>
      </c>
      <c r="G1728" s="1" t="s">
        <v>9362</v>
      </c>
      <c r="I1728" s="1">
        <v>2.63563066E8</v>
      </c>
      <c r="J1728" s="1">
        <v>43607.0</v>
      </c>
      <c r="K1728" s="1" t="s">
        <v>272</v>
      </c>
      <c r="L1728" s="1">
        <v>0.5</v>
      </c>
      <c r="M1728" s="1">
        <v>0.0</v>
      </c>
      <c r="N1728" s="1">
        <v>1.0</v>
      </c>
      <c r="O1728" s="1">
        <v>0.0</v>
      </c>
      <c r="P1728" s="1" t="s">
        <v>89</v>
      </c>
      <c r="Q1728" s="1" t="s">
        <v>177</v>
      </c>
      <c r="R1728" s="1">
        <v>40.72049</v>
      </c>
      <c r="S1728" s="1">
        <v>-73.99348</v>
      </c>
      <c r="T1728" s="1" t="s">
        <v>144</v>
      </c>
      <c r="U1728" s="1" t="s">
        <v>113</v>
      </c>
      <c r="V1728" s="1">
        <v>1.0</v>
      </c>
      <c r="W1728" s="1">
        <v>1.0</v>
      </c>
      <c r="X1728" s="1">
        <v>1.0</v>
      </c>
      <c r="Y1728" s="1">
        <v>1.0</v>
      </c>
      <c r="Z1728" s="1" t="s">
        <v>93</v>
      </c>
      <c r="AA1728" s="1" t="s">
        <v>9363</v>
      </c>
      <c r="AB1728" s="1">
        <v>100.0</v>
      </c>
      <c r="AC1728" s="1">
        <v>1.0</v>
      </c>
      <c r="AD1728" s="1">
        <v>0.0</v>
      </c>
      <c r="AE1728" s="1">
        <v>3.0</v>
      </c>
      <c r="AF1728" s="1" t="s">
        <v>904</v>
      </c>
      <c r="AG1728" s="1">
        <v>1.0</v>
      </c>
      <c r="AH1728" s="1">
        <v>23.0</v>
      </c>
      <c r="AI1728" s="1">
        <v>23.0</v>
      </c>
      <c r="AJ1728" s="1">
        <v>23.0</v>
      </c>
      <c r="AK1728" s="1">
        <v>23.0</v>
      </c>
      <c r="AL1728" s="1">
        <v>0.0</v>
      </c>
      <c r="AM1728" s="1">
        <v>0.0</v>
      </c>
      <c r="AU1728" s="1">
        <v>0.0</v>
      </c>
      <c r="AV1728" s="1" t="s">
        <v>105</v>
      </c>
      <c r="AW1728" s="1">
        <v>1.0</v>
      </c>
      <c r="AX1728" s="1">
        <v>0.0</v>
      </c>
      <c r="AY1728" s="1">
        <v>1.0</v>
      </c>
      <c r="AZ1728" s="1">
        <v>0.0</v>
      </c>
      <c r="BB1728" s="1">
        <v>-1.0</v>
      </c>
      <c r="BC1728" s="1">
        <v>1.0</v>
      </c>
      <c r="BD1728" s="1">
        <v>-1.0</v>
      </c>
      <c r="BE1728" s="1">
        <v>-1.0</v>
      </c>
      <c r="BF1728" s="1">
        <v>-1.0</v>
      </c>
      <c r="BG1728" s="1">
        <v>-1.0</v>
      </c>
      <c r="BH1728" s="1">
        <v>-1.0</v>
      </c>
      <c r="BI1728" s="1">
        <v>-1.0</v>
      </c>
      <c r="BJ1728" s="1">
        <v>-1.0</v>
      </c>
      <c r="BK1728" s="1">
        <v>-1.0</v>
      </c>
      <c r="BL1728" s="1">
        <v>-1.0</v>
      </c>
      <c r="BM1728" s="1">
        <v>-1.0</v>
      </c>
      <c r="BN1728" s="1">
        <v>-1.0</v>
      </c>
      <c r="BO1728" s="1">
        <v>-1.0</v>
      </c>
      <c r="BP1728" s="1">
        <v>-1.0</v>
      </c>
      <c r="BQ1728" s="1">
        <v>-1.0</v>
      </c>
      <c r="BR1728" s="1">
        <v>-1.0</v>
      </c>
      <c r="BS1728" s="1">
        <v>-1.0</v>
      </c>
      <c r="BT1728" s="1">
        <v>-1.0</v>
      </c>
      <c r="BU1728" s="1">
        <v>1.0</v>
      </c>
      <c r="BV1728" s="1">
        <v>-1.0</v>
      </c>
      <c r="BW1728" s="1">
        <v>-1.0</v>
      </c>
      <c r="BX1728" s="1">
        <v>-1.0</v>
      </c>
      <c r="BY1728" s="1">
        <v>-1.0</v>
      </c>
      <c r="BZ1728" s="1">
        <v>-1.0</v>
      </c>
      <c r="CA1728" s="1">
        <v>-1.0</v>
      </c>
      <c r="CB1728" s="1">
        <v>-1.0</v>
      </c>
      <c r="CC1728" s="1">
        <v>-1.0</v>
      </c>
      <c r="CD1728" s="1">
        <v>58030.0</v>
      </c>
    </row>
    <row r="1729">
      <c r="A1729" s="1">
        <v>3.4485699E7</v>
      </c>
      <c r="B1729" s="1" t="s">
        <v>9364</v>
      </c>
      <c r="C1729" s="1" t="s">
        <v>9365</v>
      </c>
      <c r="D1729" s="1" t="s">
        <v>9366</v>
      </c>
      <c r="E1729" s="1" t="s">
        <v>85</v>
      </c>
      <c r="H1729" s="1" t="s">
        <v>9367</v>
      </c>
      <c r="I1729" s="1">
        <v>2.61761719E8</v>
      </c>
      <c r="J1729" s="1">
        <v>43599.0</v>
      </c>
      <c r="K1729" s="1" t="s">
        <v>339</v>
      </c>
      <c r="L1729" s="1">
        <v>0.43</v>
      </c>
      <c r="M1729" s="1">
        <v>0.0</v>
      </c>
      <c r="N1729" s="1">
        <v>8.0</v>
      </c>
      <c r="O1729" s="1">
        <v>0.0</v>
      </c>
      <c r="P1729" s="1" t="s">
        <v>89</v>
      </c>
      <c r="Q1729" s="1" t="s">
        <v>273</v>
      </c>
      <c r="R1729" s="1">
        <v>40.76479</v>
      </c>
      <c r="S1729" s="1">
        <v>-73.98307</v>
      </c>
      <c r="T1729" s="1" t="s">
        <v>363</v>
      </c>
      <c r="U1729" s="1" t="s">
        <v>113</v>
      </c>
      <c r="V1729" s="1">
        <v>2.0</v>
      </c>
      <c r="W1729" s="1">
        <v>1.0</v>
      </c>
      <c r="X1729" s="1">
        <v>1.0</v>
      </c>
      <c r="Y1729" s="1">
        <v>2.0</v>
      </c>
      <c r="Z1729" s="1" t="s">
        <v>93</v>
      </c>
      <c r="AA1729" s="1" t="s">
        <v>9368</v>
      </c>
      <c r="AB1729" s="1">
        <v>100.0</v>
      </c>
      <c r="AC1729" s="1">
        <v>2.0</v>
      </c>
      <c r="AD1729" s="1">
        <v>5.0</v>
      </c>
      <c r="AE1729" s="1">
        <v>1.0</v>
      </c>
      <c r="AF1729" s="1" t="s">
        <v>95</v>
      </c>
      <c r="AG1729" s="1">
        <v>1.0</v>
      </c>
      <c r="AH1729" s="1">
        <v>29.0</v>
      </c>
      <c r="AI1729" s="1">
        <v>59.0</v>
      </c>
      <c r="AJ1729" s="1">
        <v>89.0</v>
      </c>
      <c r="AK1729" s="1">
        <v>299.0</v>
      </c>
      <c r="AL1729" s="1">
        <v>0.0</v>
      </c>
      <c r="AM1729" s="1">
        <v>0.0</v>
      </c>
      <c r="AU1729" s="1">
        <v>1.0</v>
      </c>
      <c r="AV1729" s="1" t="s">
        <v>105</v>
      </c>
      <c r="AW1729" s="1">
        <v>6.0</v>
      </c>
      <c r="AX1729" s="1">
        <v>0.0</v>
      </c>
      <c r="AY1729" s="1">
        <v>6.0</v>
      </c>
      <c r="AZ1729" s="1">
        <v>0.0</v>
      </c>
      <c r="BB1729" s="1">
        <v>-1.0</v>
      </c>
      <c r="BC1729" s="1">
        <v>1.0</v>
      </c>
      <c r="BD1729" s="1">
        <v>-1.0</v>
      </c>
      <c r="BE1729" s="1">
        <v>-1.0</v>
      </c>
      <c r="BF1729" s="1">
        <v>-1.0</v>
      </c>
      <c r="BG1729" s="1">
        <v>-1.0</v>
      </c>
      <c r="BH1729" s="1">
        <v>1.0</v>
      </c>
      <c r="BI1729" s="1">
        <v>-1.0</v>
      </c>
      <c r="BJ1729" s="1">
        <v>1.0</v>
      </c>
      <c r="BK1729" s="1">
        <v>-1.0</v>
      </c>
      <c r="BL1729" s="1">
        <v>-1.0</v>
      </c>
      <c r="BM1729" s="1">
        <v>-1.0</v>
      </c>
      <c r="BN1729" s="1">
        <v>-1.0</v>
      </c>
      <c r="BO1729" s="1">
        <v>-1.0</v>
      </c>
      <c r="BP1729" s="1">
        <v>-1.0</v>
      </c>
      <c r="BQ1729" s="1">
        <v>-1.0</v>
      </c>
      <c r="BR1729" s="1">
        <v>-1.0</v>
      </c>
      <c r="BS1729" s="1">
        <v>-1.0</v>
      </c>
      <c r="BT1729" s="1">
        <v>-1.0</v>
      </c>
      <c r="BU1729" s="1">
        <v>1.0</v>
      </c>
      <c r="BV1729" s="1">
        <v>-1.0</v>
      </c>
      <c r="BW1729" s="1">
        <v>-1.0</v>
      </c>
      <c r="BX1729" s="1">
        <v>-1.0</v>
      </c>
      <c r="BY1729" s="1">
        <v>-1.0</v>
      </c>
      <c r="BZ1729" s="1">
        <v>-1.0</v>
      </c>
      <c r="CA1729" s="1">
        <v>-1.0</v>
      </c>
      <c r="CB1729" s="1">
        <v>-1.0</v>
      </c>
      <c r="CC1729" s="1">
        <v>-1.0</v>
      </c>
      <c r="CD1729" s="1">
        <v>58067.0</v>
      </c>
    </row>
    <row r="1730">
      <c r="A1730" s="1">
        <v>2560559.0</v>
      </c>
      <c r="B1730" s="1" t="s">
        <v>9369</v>
      </c>
      <c r="C1730" s="1" t="s">
        <v>9370</v>
      </c>
      <c r="D1730" s="1" t="s">
        <v>9371</v>
      </c>
      <c r="E1730" s="1" t="s">
        <v>85</v>
      </c>
      <c r="F1730" s="1" t="s">
        <v>9372</v>
      </c>
      <c r="G1730" s="1" t="s">
        <v>9373</v>
      </c>
      <c r="H1730" s="1" t="s">
        <v>9374</v>
      </c>
      <c r="I1730" s="1">
        <v>2766490.0</v>
      </c>
      <c r="J1730" s="1">
        <v>41087.0</v>
      </c>
      <c r="M1730" s="1">
        <v>0.0</v>
      </c>
      <c r="N1730" s="1">
        <v>1.0</v>
      </c>
      <c r="O1730" s="1">
        <v>1.0</v>
      </c>
      <c r="P1730" s="1" t="s">
        <v>123</v>
      </c>
      <c r="Q1730" s="1" t="s">
        <v>124</v>
      </c>
      <c r="R1730" s="1">
        <v>40.68027</v>
      </c>
      <c r="S1730" s="1">
        <v>-73.96379</v>
      </c>
      <c r="T1730" s="1" t="s">
        <v>91</v>
      </c>
      <c r="U1730" s="1" t="s">
        <v>113</v>
      </c>
      <c r="V1730" s="1">
        <v>2.0</v>
      </c>
      <c r="W1730" s="1">
        <v>1.0</v>
      </c>
      <c r="X1730" s="1">
        <v>1.0</v>
      </c>
      <c r="Y1730" s="1">
        <v>1.0</v>
      </c>
      <c r="Z1730" s="1" t="s">
        <v>93</v>
      </c>
      <c r="AA1730" s="1" t="s">
        <v>9375</v>
      </c>
      <c r="AB1730" s="1">
        <v>50.0</v>
      </c>
      <c r="AC1730" s="1">
        <v>2.0</v>
      </c>
      <c r="AD1730" s="1">
        <v>10.0</v>
      </c>
      <c r="AE1730" s="1">
        <v>7.0</v>
      </c>
      <c r="AF1730" s="1" t="s">
        <v>323</v>
      </c>
      <c r="AG1730" s="1">
        <v>1.0</v>
      </c>
      <c r="AH1730" s="1">
        <v>0.0</v>
      </c>
      <c r="AI1730" s="1">
        <v>0.0</v>
      </c>
      <c r="AJ1730" s="1">
        <v>0.0</v>
      </c>
      <c r="AK1730" s="1">
        <v>0.0</v>
      </c>
      <c r="AL1730" s="1">
        <v>1.0</v>
      </c>
      <c r="AM1730" s="1">
        <v>0.0</v>
      </c>
      <c r="AN1730" s="1">
        <v>100.0</v>
      </c>
      <c r="AO1730" s="1">
        <v>10.0</v>
      </c>
      <c r="AP1730" s="1">
        <v>10.0</v>
      </c>
      <c r="AQ1730" s="1">
        <v>10.0</v>
      </c>
      <c r="AR1730" s="1">
        <v>10.0</v>
      </c>
      <c r="AS1730" s="1">
        <v>10.0</v>
      </c>
      <c r="AT1730" s="1">
        <v>10.0</v>
      </c>
      <c r="AU1730" s="1">
        <v>0.0</v>
      </c>
      <c r="AV1730" s="1" t="s">
        <v>117</v>
      </c>
      <c r="AW1730" s="1">
        <v>1.0</v>
      </c>
      <c r="AX1730" s="1">
        <v>0.0</v>
      </c>
      <c r="AY1730" s="1">
        <v>1.0</v>
      </c>
      <c r="AZ1730" s="1">
        <v>0.0</v>
      </c>
      <c r="BA1730" s="1">
        <v>0.02</v>
      </c>
      <c r="BB1730" s="1">
        <v>-1.0</v>
      </c>
      <c r="BC1730" s="1">
        <v>-1.0</v>
      </c>
      <c r="BD1730" s="1">
        <v>-1.0</v>
      </c>
      <c r="BE1730" s="1">
        <v>-1.0</v>
      </c>
      <c r="BF1730" s="1">
        <v>-1.0</v>
      </c>
      <c r="BG1730" s="1">
        <v>-1.0</v>
      </c>
      <c r="BH1730" s="1">
        <v>-1.0</v>
      </c>
      <c r="BI1730" s="1">
        <v>-1.0</v>
      </c>
      <c r="BJ1730" s="1">
        <v>1.0</v>
      </c>
      <c r="BK1730" s="1">
        <v>-1.0</v>
      </c>
      <c r="BL1730" s="1">
        <v>-1.0</v>
      </c>
      <c r="BM1730" s="1">
        <v>-1.0</v>
      </c>
      <c r="BN1730" s="1">
        <v>-1.0</v>
      </c>
      <c r="BO1730" s="1">
        <v>-1.0</v>
      </c>
      <c r="BP1730" s="1">
        <v>-1.0</v>
      </c>
      <c r="BQ1730" s="1">
        <v>-1.0</v>
      </c>
      <c r="BR1730" s="1">
        <v>-1.0</v>
      </c>
      <c r="BS1730" s="1">
        <v>-1.0</v>
      </c>
      <c r="BT1730" s="1">
        <v>-1.0</v>
      </c>
      <c r="BU1730" s="1">
        <v>1.0</v>
      </c>
      <c r="BV1730" s="1">
        <v>-1.0</v>
      </c>
      <c r="BW1730" s="1">
        <v>-1.0</v>
      </c>
      <c r="BX1730" s="1">
        <v>-1.0</v>
      </c>
      <c r="BY1730" s="1">
        <v>-1.0</v>
      </c>
      <c r="BZ1730" s="1">
        <v>-1.0</v>
      </c>
      <c r="CA1730" s="1">
        <v>-1.0</v>
      </c>
      <c r="CB1730" s="1">
        <v>-1.0</v>
      </c>
      <c r="CC1730" s="1">
        <v>-1.0</v>
      </c>
      <c r="CD1730" s="1">
        <v>58073.0</v>
      </c>
    </row>
    <row r="1731">
      <c r="A1731" s="1">
        <v>1.7208528E7</v>
      </c>
      <c r="B1731" s="1" t="s">
        <v>9376</v>
      </c>
      <c r="C1731" s="1" t="s">
        <v>9377</v>
      </c>
      <c r="D1731" s="1" t="s">
        <v>9378</v>
      </c>
      <c r="E1731" s="1" t="s">
        <v>85</v>
      </c>
      <c r="G1731" s="1" t="s">
        <v>9379</v>
      </c>
      <c r="H1731" s="1" t="s">
        <v>9380</v>
      </c>
      <c r="I1731" s="1">
        <v>8.4523696E7</v>
      </c>
      <c r="J1731" s="1">
        <v>42569.0</v>
      </c>
      <c r="M1731" s="1">
        <v>0.0</v>
      </c>
      <c r="N1731" s="1">
        <v>1.0</v>
      </c>
      <c r="O1731" s="1">
        <v>1.0</v>
      </c>
      <c r="P1731" s="1" t="s">
        <v>123</v>
      </c>
      <c r="Q1731" s="1" t="s">
        <v>124</v>
      </c>
      <c r="R1731" s="1">
        <v>40.69423</v>
      </c>
      <c r="S1731" s="1">
        <v>-73.91993</v>
      </c>
      <c r="T1731" s="1" t="s">
        <v>91</v>
      </c>
      <c r="U1731" s="1" t="s">
        <v>113</v>
      </c>
      <c r="V1731" s="1">
        <v>2.0</v>
      </c>
      <c r="W1731" s="1">
        <v>1.0</v>
      </c>
      <c r="X1731" s="1">
        <v>1.0</v>
      </c>
      <c r="Y1731" s="1">
        <v>1.0</v>
      </c>
      <c r="Z1731" s="1" t="s">
        <v>93</v>
      </c>
      <c r="AA1731" s="1" t="s">
        <v>9381</v>
      </c>
      <c r="AB1731" s="1">
        <v>90.0</v>
      </c>
      <c r="AC1731" s="1">
        <v>1.0</v>
      </c>
      <c r="AD1731" s="1">
        <v>0.0</v>
      </c>
      <c r="AE1731" s="1">
        <v>2.0</v>
      </c>
      <c r="AF1731" s="1" t="s">
        <v>2201</v>
      </c>
      <c r="AG1731" s="1">
        <v>1.0</v>
      </c>
      <c r="AH1731" s="1">
        <v>0.0</v>
      </c>
      <c r="AI1731" s="1">
        <v>0.0</v>
      </c>
      <c r="AJ1731" s="1">
        <v>0.0</v>
      </c>
      <c r="AK1731" s="1">
        <v>0.0</v>
      </c>
      <c r="AL1731" s="1">
        <v>3.0</v>
      </c>
      <c r="AM1731" s="1">
        <v>0.0</v>
      </c>
      <c r="AN1731" s="1">
        <v>93.0</v>
      </c>
      <c r="AO1731" s="1">
        <v>10.0</v>
      </c>
      <c r="AP1731" s="1">
        <v>9.0</v>
      </c>
      <c r="AQ1731" s="1">
        <v>10.0</v>
      </c>
      <c r="AR1731" s="1">
        <v>10.0</v>
      </c>
      <c r="AS1731" s="1">
        <v>10.0</v>
      </c>
      <c r="AT1731" s="1">
        <v>10.0</v>
      </c>
      <c r="AU1731" s="1">
        <v>1.0</v>
      </c>
      <c r="AV1731" s="1" t="s">
        <v>105</v>
      </c>
      <c r="AW1731" s="1">
        <v>1.0</v>
      </c>
      <c r="AX1731" s="1">
        <v>0.0</v>
      </c>
      <c r="AY1731" s="1">
        <v>1.0</v>
      </c>
      <c r="AZ1731" s="1">
        <v>0.0</v>
      </c>
      <c r="BA1731" s="1">
        <v>0.12</v>
      </c>
      <c r="BB1731" s="1">
        <v>-1.0</v>
      </c>
      <c r="BC1731" s="1">
        <v>-1.0</v>
      </c>
      <c r="BD1731" s="1">
        <v>-1.0</v>
      </c>
      <c r="BE1731" s="1">
        <v>-1.0</v>
      </c>
      <c r="BF1731" s="1">
        <v>-1.0</v>
      </c>
      <c r="BG1731" s="1">
        <v>-1.0</v>
      </c>
      <c r="BH1731" s="1">
        <v>-1.0</v>
      </c>
      <c r="BI1731" s="1">
        <v>-1.0</v>
      </c>
      <c r="BJ1731" s="1">
        <v>1.0</v>
      </c>
      <c r="BK1731" s="1">
        <v>-1.0</v>
      </c>
      <c r="BL1731" s="1">
        <v>-1.0</v>
      </c>
      <c r="BM1731" s="1">
        <v>1.0</v>
      </c>
      <c r="BN1731" s="1">
        <v>-1.0</v>
      </c>
      <c r="BO1731" s="1">
        <v>-1.0</v>
      </c>
      <c r="BP1731" s="1">
        <v>-1.0</v>
      </c>
      <c r="BQ1731" s="1">
        <v>-1.0</v>
      </c>
      <c r="BR1731" s="1">
        <v>-1.0</v>
      </c>
      <c r="BS1731" s="1">
        <v>-1.0</v>
      </c>
      <c r="BT1731" s="1">
        <v>-1.0</v>
      </c>
      <c r="BU1731" s="1">
        <v>1.0</v>
      </c>
      <c r="BV1731" s="1">
        <v>-1.0</v>
      </c>
      <c r="BW1731" s="1">
        <v>1.0</v>
      </c>
      <c r="BX1731" s="1">
        <v>-1.0</v>
      </c>
      <c r="BY1731" s="1">
        <v>-1.0</v>
      </c>
      <c r="BZ1731" s="1">
        <v>-1.0</v>
      </c>
      <c r="CA1731" s="1">
        <v>1.0</v>
      </c>
      <c r="CB1731" s="1">
        <v>-1.0</v>
      </c>
      <c r="CC1731" s="1">
        <v>-1.0</v>
      </c>
      <c r="CD1731" s="1">
        <v>58128.0</v>
      </c>
    </row>
    <row r="1732">
      <c r="A1732" s="1">
        <v>3.0663416E7</v>
      </c>
      <c r="B1732" s="1" t="s">
        <v>9382</v>
      </c>
      <c r="C1732" s="1" t="s">
        <v>9383</v>
      </c>
      <c r="D1732" s="1" t="s">
        <v>9384</v>
      </c>
      <c r="E1732" s="1" t="s">
        <v>85</v>
      </c>
      <c r="F1732" s="1" t="s">
        <v>9385</v>
      </c>
      <c r="G1732" s="1" t="s">
        <v>9386</v>
      </c>
      <c r="H1732" s="1" t="s">
        <v>9387</v>
      </c>
      <c r="I1732" s="1">
        <v>2.27679456E8</v>
      </c>
      <c r="J1732" s="1">
        <v>43430.0</v>
      </c>
      <c r="K1732" s="1" t="s">
        <v>134</v>
      </c>
      <c r="L1732" s="1">
        <v>1.0</v>
      </c>
      <c r="M1732" s="1">
        <v>0.0</v>
      </c>
      <c r="N1732" s="1">
        <v>9.0</v>
      </c>
      <c r="O1732" s="1">
        <v>0.0</v>
      </c>
      <c r="P1732" s="1" t="s">
        <v>123</v>
      </c>
      <c r="Q1732" s="1" t="s">
        <v>124</v>
      </c>
      <c r="R1732" s="1">
        <v>40.6609</v>
      </c>
      <c r="S1732" s="1">
        <v>-73.9412</v>
      </c>
      <c r="T1732" s="1" t="s">
        <v>91</v>
      </c>
      <c r="U1732" s="1" t="s">
        <v>113</v>
      </c>
      <c r="V1732" s="1">
        <v>2.0</v>
      </c>
      <c r="W1732" s="1">
        <v>2.5</v>
      </c>
      <c r="X1732" s="1">
        <v>1.0</v>
      </c>
      <c r="Y1732" s="1">
        <v>2.0</v>
      </c>
      <c r="Z1732" s="1" t="s">
        <v>93</v>
      </c>
      <c r="AA1732" s="1" t="s">
        <v>9388</v>
      </c>
      <c r="AB1732" s="1">
        <v>55.0</v>
      </c>
      <c r="AC1732" s="1">
        <v>1.0</v>
      </c>
      <c r="AD1732" s="1">
        <v>5.0</v>
      </c>
      <c r="AE1732" s="1">
        <v>1.0</v>
      </c>
      <c r="AF1732" s="1" t="s">
        <v>2136</v>
      </c>
      <c r="AG1732" s="1">
        <v>1.0</v>
      </c>
      <c r="AH1732" s="1">
        <v>23.0</v>
      </c>
      <c r="AI1732" s="1">
        <v>34.0</v>
      </c>
      <c r="AJ1732" s="1">
        <v>56.0</v>
      </c>
      <c r="AK1732" s="1">
        <v>58.0</v>
      </c>
      <c r="AL1732" s="1">
        <v>12.0</v>
      </c>
      <c r="AM1732" s="1">
        <v>12.0</v>
      </c>
      <c r="AN1732" s="1">
        <v>90.0</v>
      </c>
      <c r="AO1732" s="1">
        <v>10.0</v>
      </c>
      <c r="AP1732" s="1">
        <v>9.0</v>
      </c>
      <c r="AQ1732" s="1">
        <v>10.0</v>
      </c>
      <c r="AR1732" s="1">
        <v>10.0</v>
      </c>
      <c r="AS1732" s="1">
        <v>9.0</v>
      </c>
      <c r="AT1732" s="1">
        <v>9.0</v>
      </c>
      <c r="AU1732" s="1">
        <v>1.0</v>
      </c>
      <c r="AV1732" s="1" t="s">
        <v>96</v>
      </c>
      <c r="AW1732" s="1">
        <v>7.0</v>
      </c>
      <c r="AX1732" s="1">
        <v>1.0</v>
      </c>
      <c r="AY1732" s="1">
        <v>6.0</v>
      </c>
      <c r="AZ1732" s="1">
        <v>0.0</v>
      </c>
      <c r="BA1732" s="1">
        <v>1.76</v>
      </c>
      <c r="BB1732" s="1">
        <v>-1.0</v>
      </c>
      <c r="BC1732" s="1">
        <v>1.0</v>
      </c>
      <c r="BD1732" s="1">
        <v>-1.0</v>
      </c>
      <c r="BE1732" s="1">
        <v>-1.0</v>
      </c>
      <c r="BF1732" s="1">
        <v>1.0</v>
      </c>
      <c r="BG1732" s="1">
        <v>-1.0</v>
      </c>
      <c r="BH1732" s="1">
        <v>1.0</v>
      </c>
      <c r="BI1732" s="1">
        <v>1.0</v>
      </c>
      <c r="BJ1732" s="1">
        <v>1.0</v>
      </c>
      <c r="BK1732" s="1">
        <v>1.0</v>
      </c>
      <c r="BL1732" s="1">
        <v>1.0</v>
      </c>
      <c r="BM1732" s="1">
        <v>1.0</v>
      </c>
      <c r="BN1732" s="1">
        <v>-1.0</v>
      </c>
      <c r="BO1732" s="1">
        <v>-1.0</v>
      </c>
      <c r="BP1732" s="1">
        <v>-1.0</v>
      </c>
      <c r="BQ1732" s="1">
        <v>1.0</v>
      </c>
      <c r="BR1732" s="1">
        <v>1.0</v>
      </c>
      <c r="BS1732" s="1">
        <v>-1.0</v>
      </c>
      <c r="BT1732" s="1">
        <v>-1.0</v>
      </c>
      <c r="BU1732" s="1">
        <v>1.0</v>
      </c>
      <c r="BV1732" s="1">
        <v>1.0</v>
      </c>
      <c r="BW1732" s="1">
        <v>-1.0</v>
      </c>
      <c r="BX1732" s="1">
        <v>-1.0</v>
      </c>
      <c r="BY1732" s="1">
        <v>-1.0</v>
      </c>
      <c r="BZ1732" s="1">
        <v>1.0</v>
      </c>
      <c r="CA1732" s="1">
        <v>-1.0</v>
      </c>
      <c r="CB1732" s="1">
        <v>-1.0</v>
      </c>
      <c r="CC1732" s="1">
        <v>-1.0</v>
      </c>
      <c r="CD1732" s="1">
        <v>58148.0</v>
      </c>
    </row>
    <row r="1733">
      <c r="A1733" s="1">
        <v>2.3937502E7</v>
      </c>
      <c r="B1733" s="1" t="s">
        <v>9389</v>
      </c>
      <c r="C1733" s="1" t="s">
        <v>9390</v>
      </c>
      <c r="D1733" s="1" t="s">
        <v>9390</v>
      </c>
      <c r="E1733" s="1" t="s">
        <v>85</v>
      </c>
      <c r="I1733" s="1">
        <v>1.7772042E7</v>
      </c>
      <c r="J1733" s="1">
        <v>41827.0</v>
      </c>
      <c r="M1733" s="1">
        <v>0.0</v>
      </c>
      <c r="N1733" s="1">
        <v>1.0</v>
      </c>
      <c r="O1733" s="1">
        <v>1.0</v>
      </c>
      <c r="P1733" s="1" t="s">
        <v>123</v>
      </c>
      <c r="Q1733" s="1" t="s">
        <v>124</v>
      </c>
      <c r="R1733" s="1">
        <v>40.69177</v>
      </c>
      <c r="S1733" s="1">
        <v>-73.98549</v>
      </c>
      <c r="T1733" s="1" t="s">
        <v>91</v>
      </c>
      <c r="U1733" s="1" t="s">
        <v>92</v>
      </c>
      <c r="V1733" s="1">
        <v>2.0</v>
      </c>
      <c r="W1733" s="1">
        <v>1.0</v>
      </c>
      <c r="X1733" s="1">
        <v>1.0</v>
      </c>
      <c r="Y1733" s="1">
        <v>1.0</v>
      </c>
      <c r="Z1733" s="1" t="s">
        <v>93</v>
      </c>
      <c r="AA1733" s="1" t="s">
        <v>9391</v>
      </c>
      <c r="AB1733" s="1">
        <v>195.0</v>
      </c>
      <c r="AC1733" s="1">
        <v>1.0</v>
      </c>
      <c r="AD1733" s="1">
        <v>0.0</v>
      </c>
      <c r="AE1733" s="1">
        <v>3.0</v>
      </c>
      <c r="AF1733" s="1" t="s">
        <v>658</v>
      </c>
      <c r="AG1733" s="1">
        <v>1.0</v>
      </c>
      <c r="AH1733" s="1">
        <v>0.0</v>
      </c>
      <c r="AI1733" s="1">
        <v>0.0</v>
      </c>
      <c r="AJ1733" s="1">
        <v>0.0</v>
      </c>
      <c r="AK1733" s="1">
        <v>0.0</v>
      </c>
      <c r="AL1733" s="1">
        <v>0.0</v>
      </c>
      <c r="AM1733" s="1">
        <v>0.0</v>
      </c>
      <c r="AU1733" s="1">
        <v>0.0</v>
      </c>
      <c r="AV1733" s="1" t="s">
        <v>105</v>
      </c>
      <c r="AW1733" s="1">
        <v>1.0</v>
      </c>
      <c r="AX1733" s="1">
        <v>1.0</v>
      </c>
      <c r="AY1733" s="1">
        <v>0.0</v>
      </c>
      <c r="AZ1733" s="1">
        <v>0.0</v>
      </c>
      <c r="BB1733" s="1">
        <v>-1.0</v>
      </c>
      <c r="BC1733" s="1">
        <v>1.0</v>
      </c>
      <c r="BD1733" s="1">
        <v>-1.0</v>
      </c>
      <c r="BE1733" s="1">
        <v>-1.0</v>
      </c>
      <c r="BF1733" s="1">
        <v>-1.0</v>
      </c>
      <c r="BG1733" s="1">
        <v>-1.0</v>
      </c>
      <c r="BH1733" s="1">
        <v>-1.0</v>
      </c>
      <c r="BI1733" s="1">
        <v>1.0</v>
      </c>
      <c r="BJ1733" s="1">
        <v>1.0</v>
      </c>
      <c r="BK1733" s="1">
        <v>-1.0</v>
      </c>
      <c r="BL1733" s="1">
        <v>-1.0</v>
      </c>
      <c r="BM1733" s="1">
        <v>1.0</v>
      </c>
      <c r="BN1733" s="1">
        <v>1.0</v>
      </c>
      <c r="BO1733" s="1">
        <v>1.0</v>
      </c>
      <c r="BP1733" s="1">
        <v>1.0</v>
      </c>
      <c r="BQ1733" s="1">
        <v>-1.0</v>
      </c>
      <c r="BR1733" s="1">
        <v>-1.0</v>
      </c>
      <c r="BS1733" s="1">
        <v>-1.0</v>
      </c>
      <c r="BT1733" s="1">
        <v>-1.0</v>
      </c>
      <c r="BU1733" s="1">
        <v>1.0</v>
      </c>
      <c r="BV1733" s="1">
        <v>-1.0</v>
      </c>
      <c r="BW1733" s="1">
        <v>-1.0</v>
      </c>
      <c r="BX1733" s="1">
        <v>-1.0</v>
      </c>
      <c r="BY1733" s="1">
        <v>-1.0</v>
      </c>
      <c r="BZ1733" s="1">
        <v>-1.0</v>
      </c>
      <c r="CA1733" s="1">
        <v>-1.0</v>
      </c>
      <c r="CB1733" s="1">
        <v>-1.0</v>
      </c>
      <c r="CC1733" s="1">
        <v>-1.0</v>
      </c>
      <c r="CD1733" s="1">
        <v>58238.0</v>
      </c>
    </row>
    <row r="1734">
      <c r="A1734" s="1">
        <v>2.1898732E7</v>
      </c>
      <c r="B1734" s="1" t="s">
        <v>9392</v>
      </c>
      <c r="C1734" s="1" t="s">
        <v>9393</v>
      </c>
      <c r="D1734" s="1" t="s">
        <v>9393</v>
      </c>
      <c r="E1734" s="1" t="s">
        <v>85</v>
      </c>
      <c r="I1734" s="1">
        <v>8177511.0</v>
      </c>
      <c r="J1734" s="1">
        <v>41501.0</v>
      </c>
      <c r="M1734" s="1">
        <v>0.0</v>
      </c>
      <c r="N1734" s="1">
        <v>1.0</v>
      </c>
      <c r="O1734" s="1">
        <v>1.0</v>
      </c>
      <c r="P1734" s="1" t="s">
        <v>89</v>
      </c>
      <c r="Q1734" s="1" t="s">
        <v>1385</v>
      </c>
      <c r="R1734" s="1">
        <v>40.72648</v>
      </c>
      <c r="S1734" s="1">
        <v>-73.97904</v>
      </c>
      <c r="T1734" s="1" t="s">
        <v>91</v>
      </c>
      <c r="U1734" s="1" t="s">
        <v>113</v>
      </c>
      <c r="V1734" s="1">
        <v>1.0</v>
      </c>
      <c r="W1734" s="1">
        <v>2.0</v>
      </c>
      <c r="X1734" s="1">
        <v>1.0</v>
      </c>
      <c r="Y1734" s="1">
        <v>1.0</v>
      </c>
      <c r="Z1734" s="1" t="s">
        <v>93</v>
      </c>
      <c r="AA1734" s="1" t="s">
        <v>9394</v>
      </c>
      <c r="AB1734" s="1">
        <v>55.0</v>
      </c>
      <c r="AC1734" s="1">
        <v>1.0</v>
      </c>
      <c r="AD1734" s="1">
        <v>0.0</v>
      </c>
      <c r="AE1734" s="1">
        <v>7.0</v>
      </c>
      <c r="AF1734" s="1" t="s">
        <v>356</v>
      </c>
      <c r="AG1734" s="1">
        <v>1.0</v>
      </c>
      <c r="AH1734" s="1">
        <v>0.0</v>
      </c>
      <c r="AI1734" s="1">
        <v>0.0</v>
      </c>
      <c r="AJ1734" s="1">
        <v>0.0</v>
      </c>
      <c r="AK1734" s="1">
        <v>0.0</v>
      </c>
      <c r="AL1734" s="1">
        <v>0.0</v>
      </c>
      <c r="AM1734" s="1">
        <v>0.0</v>
      </c>
      <c r="AU1734" s="1">
        <v>1.0</v>
      </c>
      <c r="AV1734" s="1" t="s">
        <v>96</v>
      </c>
      <c r="AW1734" s="1">
        <v>1.0</v>
      </c>
      <c r="AX1734" s="1">
        <v>0.0</v>
      </c>
      <c r="AY1734" s="1">
        <v>1.0</v>
      </c>
      <c r="AZ1734" s="1">
        <v>0.0</v>
      </c>
      <c r="BB1734" s="1">
        <v>-1.0</v>
      </c>
      <c r="BC1734" s="1">
        <v>1.0</v>
      </c>
      <c r="BD1734" s="1">
        <v>-1.0</v>
      </c>
      <c r="BE1734" s="1">
        <v>-1.0</v>
      </c>
      <c r="BF1734" s="1">
        <v>-1.0</v>
      </c>
      <c r="BG1734" s="1">
        <v>-1.0</v>
      </c>
      <c r="BH1734" s="1">
        <v>-1.0</v>
      </c>
      <c r="BI1734" s="1">
        <v>-1.0</v>
      </c>
      <c r="BJ1734" s="1">
        <v>-1.0</v>
      </c>
      <c r="BK1734" s="1">
        <v>-1.0</v>
      </c>
      <c r="BL1734" s="1">
        <v>-1.0</v>
      </c>
      <c r="BM1734" s="1">
        <v>-1.0</v>
      </c>
      <c r="BN1734" s="1">
        <v>-1.0</v>
      </c>
      <c r="BO1734" s="1">
        <v>-1.0</v>
      </c>
      <c r="BP1734" s="1">
        <v>-1.0</v>
      </c>
      <c r="BQ1734" s="1">
        <v>-1.0</v>
      </c>
      <c r="BR1734" s="1">
        <v>-1.0</v>
      </c>
      <c r="BS1734" s="1">
        <v>-1.0</v>
      </c>
      <c r="BT1734" s="1">
        <v>-1.0</v>
      </c>
      <c r="BU1734" s="1">
        <v>1.0</v>
      </c>
      <c r="BV1734" s="1">
        <v>-1.0</v>
      </c>
      <c r="BW1734" s="1">
        <v>-1.0</v>
      </c>
      <c r="BX1734" s="1">
        <v>-1.0</v>
      </c>
      <c r="BY1734" s="1">
        <v>-1.0</v>
      </c>
      <c r="BZ1734" s="1">
        <v>-1.0</v>
      </c>
      <c r="CA1734" s="1">
        <v>-1.0</v>
      </c>
      <c r="CB1734" s="1">
        <v>-1.0</v>
      </c>
      <c r="CC1734" s="1">
        <v>-1.0</v>
      </c>
      <c r="CD1734" s="1">
        <v>58242.0</v>
      </c>
    </row>
    <row r="1735">
      <c r="A1735" s="1">
        <v>2.0524177E7</v>
      </c>
      <c r="B1735" s="1" t="s">
        <v>9395</v>
      </c>
      <c r="C1735" s="1" t="s">
        <v>9396</v>
      </c>
      <c r="D1735" s="1" t="s">
        <v>9397</v>
      </c>
      <c r="E1735" s="1" t="s">
        <v>85</v>
      </c>
      <c r="F1735" s="1" t="s">
        <v>9398</v>
      </c>
      <c r="G1735" s="1" t="s">
        <v>9399</v>
      </c>
      <c r="I1735" s="1">
        <v>1.0471351E7</v>
      </c>
      <c r="J1735" s="1">
        <v>41614.0</v>
      </c>
      <c r="K1735" s="1" t="s">
        <v>88</v>
      </c>
      <c r="L1735" s="1">
        <v>1.0</v>
      </c>
      <c r="M1735" s="1">
        <v>1.0</v>
      </c>
      <c r="N1735" s="1">
        <v>1.0</v>
      </c>
      <c r="O1735" s="1">
        <v>0.0</v>
      </c>
      <c r="P1735" s="1" t="s">
        <v>89</v>
      </c>
      <c r="Q1735" s="1" t="s">
        <v>587</v>
      </c>
      <c r="R1735" s="1">
        <v>40.76834</v>
      </c>
      <c r="S1735" s="1">
        <v>-73.95647</v>
      </c>
      <c r="T1735" s="1" t="s">
        <v>274</v>
      </c>
      <c r="U1735" s="1" t="s">
        <v>113</v>
      </c>
      <c r="V1735" s="1">
        <v>1.0</v>
      </c>
      <c r="W1735" s="1">
        <v>1.0</v>
      </c>
      <c r="X1735" s="1">
        <v>1.0</v>
      </c>
      <c r="Y1735" s="1">
        <v>1.0</v>
      </c>
      <c r="Z1735" s="1" t="s">
        <v>93</v>
      </c>
      <c r="AA1735" s="1" t="s">
        <v>9400</v>
      </c>
      <c r="AB1735" s="1">
        <v>85.0</v>
      </c>
      <c r="AC1735" s="1">
        <v>1.0</v>
      </c>
      <c r="AD1735" s="1">
        <v>40.0</v>
      </c>
      <c r="AE1735" s="1">
        <v>30.0</v>
      </c>
      <c r="AF1735" s="1" t="s">
        <v>658</v>
      </c>
      <c r="AG1735" s="1">
        <v>1.0</v>
      </c>
      <c r="AH1735" s="1">
        <v>0.0</v>
      </c>
      <c r="AI1735" s="1">
        <v>0.0</v>
      </c>
      <c r="AJ1735" s="1">
        <v>30.0</v>
      </c>
      <c r="AK1735" s="1">
        <v>305.0</v>
      </c>
      <c r="AL1735" s="1">
        <v>11.0</v>
      </c>
      <c r="AM1735" s="1">
        <v>3.0</v>
      </c>
      <c r="AN1735" s="1">
        <v>96.0</v>
      </c>
      <c r="AO1735" s="1">
        <v>10.0</v>
      </c>
      <c r="AP1735" s="1">
        <v>10.0</v>
      </c>
      <c r="AQ1735" s="1">
        <v>10.0</v>
      </c>
      <c r="AR1735" s="1">
        <v>10.0</v>
      </c>
      <c r="AS1735" s="1">
        <v>10.0</v>
      </c>
      <c r="AT1735" s="1">
        <v>10.0</v>
      </c>
      <c r="AU1735" s="1">
        <v>0.0</v>
      </c>
      <c r="AV1735" s="1" t="s">
        <v>105</v>
      </c>
      <c r="AW1735" s="1">
        <v>1.0</v>
      </c>
      <c r="AX1735" s="1">
        <v>0.0</v>
      </c>
      <c r="AY1735" s="1">
        <v>1.0</v>
      </c>
      <c r="AZ1735" s="1">
        <v>0.0</v>
      </c>
      <c r="BA1735" s="1">
        <v>0.55</v>
      </c>
      <c r="BB1735" s="1">
        <v>-1.0</v>
      </c>
      <c r="BC1735" s="1">
        <v>1.0</v>
      </c>
      <c r="BD1735" s="1">
        <v>-1.0</v>
      </c>
      <c r="BE1735" s="1">
        <v>-1.0</v>
      </c>
      <c r="BF1735" s="1">
        <v>-1.0</v>
      </c>
      <c r="BG1735" s="1">
        <v>-1.0</v>
      </c>
      <c r="BH1735" s="1">
        <v>1.0</v>
      </c>
      <c r="BI1735" s="1">
        <v>-1.0</v>
      </c>
      <c r="BJ1735" s="1">
        <v>1.0</v>
      </c>
      <c r="BK1735" s="1">
        <v>1.0</v>
      </c>
      <c r="BL1735" s="1">
        <v>1.0</v>
      </c>
      <c r="BM1735" s="1">
        <v>1.0</v>
      </c>
      <c r="BN1735" s="1">
        <v>1.0</v>
      </c>
      <c r="BO1735" s="1">
        <v>-1.0</v>
      </c>
      <c r="BP1735" s="1">
        <v>-1.0</v>
      </c>
      <c r="BQ1735" s="1">
        <v>1.0</v>
      </c>
      <c r="BR1735" s="1">
        <v>-1.0</v>
      </c>
      <c r="BS1735" s="1">
        <v>1.0</v>
      </c>
      <c r="BT1735" s="1">
        <v>-1.0</v>
      </c>
      <c r="BU1735" s="1">
        <v>1.0</v>
      </c>
      <c r="BV1735" s="1">
        <v>1.0</v>
      </c>
      <c r="BW1735" s="1">
        <v>-1.0</v>
      </c>
      <c r="BX1735" s="1">
        <v>-1.0</v>
      </c>
      <c r="BY1735" s="1">
        <v>-1.0</v>
      </c>
      <c r="BZ1735" s="1">
        <v>-1.0</v>
      </c>
      <c r="CA1735" s="1">
        <v>-1.0</v>
      </c>
      <c r="CB1735" s="1">
        <v>1.0</v>
      </c>
      <c r="CC1735" s="1">
        <v>-1.0</v>
      </c>
      <c r="CD1735" s="1">
        <v>58248.0</v>
      </c>
    </row>
    <row r="1736">
      <c r="A1736" s="1">
        <v>2.2811128E7</v>
      </c>
      <c r="B1736" s="1" t="s">
        <v>674</v>
      </c>
      <c r="C1736" s="1" t="s">
        <v>9401</v>
      </c>
      <c r="D1736" s="1" t="s">
        <v>9401</v>
      </c>
      <c r="E1736" s="1" t="s">
        <v>85</v>
      </c>
      <c r="I1736" s="1">
        <v>4.427831E7</v>
      </c>
      <c r="J1736" s="1">
        <v>42262.0</v>
      </c>
      <c r="M1736" s="1">
        <v>0.0</v>
      </c>
      <c r="N1736" s="1">
        <v>1.0</v>
      </c>
      <c r="O1736" s="1">
        <v>1.0</v>
      </c>
      <c r="P1736" s="1" t="s">
        <v>123</v>
      </c>
      <c r="Q1736" s="1" t="s">
        <v>124</v>
      </c>
      <c r="R1736" s="1">
        <v>40.67488</v>
      </c>
      <c r="S1736" s="1">
        <v>-73.9388</v>
      </c>
      <c r="T1736" s="1" t="s">
        <v>91</v>
      </c>
      <c r="U1736" s="1" t="s">
        <v>113</v>
      </c>
      <c r="V1736" s="1">
        <v>2.0</v>
      </c>
      <c r="W1736" s="1">
        <v>1.0</v>
      </c>
      <c r="X1736" s="1">
        <v>1.0</v>
      </c>
      <c r="Y1736" s="1">
        <v>1.0</v>
      </c>
      <c r="Z1736" s="1" t="s">
        <v>93</v>
      </c>
      <c r="AA1736" s="1" t="s">
        <v>9402</v>
      </c>
      <c r="AB1736" s="1">
        <v>50.0</v>
      </c>
      <c r="AC1736" s="1">
        <v>1.0</v>
      </c>
      <c r="AD1736" s="1">
        <v>0.0</v>
      </c>
      <c r="AE1736" s="1">
        <v>1.0</v>
      </c>
      <c r="AF1736" s="1" t="s">
        <v>692</v>
      </c>
      <c r="AG1736" s="1">
        <v>1.0</v>
      </c>
      <c r="AH1736" s="1">
        <v>0.0</v>
      </c>
      <c r="AI1736" s="1">
        <v>0.0</v>
      </c>
      <c r="AJ1736" s="1">
        <v>0.0</v>
      </c>
      <c r="AK1736" s="1">
        <v>0.0</v>
      </c>
      <c r="AL1736" s="1">
        <v>0.0</v>
      </c>
      <c r="AM1736" s="1">
        <v>0.0</v>
      </c>
      <c r="AU1736" s="1">
        <v>0.0</v>
      </c>
      <c r="AV1736" s="1" t="s">
        <v>105</v>
      </c>
      <c r="AW1736" s="1">
        <v>1.0</v>
      </c>
      <c r="AX1736" s="1">
        <v>0.0</v>
      </c>
      <c r="AY1736" s="1">
        <v>1.0</v>
      </c>
      <c r="AZ1736" s="1">
        <v>0.0</v>
      </c>
      <c r="BB1736" s="1">
        <v>-1.0</v>
      </c>
      <c r="BC1736" s="1">
        <v>-1.0</v>
      </c>
      <c r="BD1736" s="1">
        <v>-1.0</v>
      </c>
      <c r="BE1736" s="1">
        <v>-1.0</v>
      </c>
      <c r="BF1736" s="1">
        <v>-1.0</v>
      </c>
      <c r="BG1736" s="1">
        <v>-1.0</v>
      </c>
      <c r="BH1736" s="1">
        <v>-1.0</v>
      </c>
      <c r="BI1736" s="1">
        <v>1.0</v>
      </c>
      <c r="BJ1736" s="1">
        <v>1.0</v>
      </c>
      <c r="BK1736" s="1">
        <v>-1.0</v>
      </c>
      <c r="BL1736" s="1">
        <v>-1.0</v>
      </c>
      <c r="BM1736" s="1">
        <v>1.0</v>
      </c>
      <c r="BN1736" s="1">
        <v>-1.0</v>
      </c>
      <c r="BO1736" s="1">
        <v>-1.0</v>
      </c>
      <c r="BP1736" s="1">
        <v>-1.0</v>
      </c>
      <c r="BQ1736" s="1">
        <v>-1.0</v>
      </c>
      <c r="BR1736" s="1">
        <v>-1.0</v>
      </c>
      <c r="BS1736" s="1">
        <v>-1.0</v>
      </c>
      <c r="BT1736" s="1">
        <v>-1.0</v>
      </c>
      <c r="BU1736" s="1">
        <v>1.0</v>
      </c>
      <c r="BV1736" s="1">
        <v>-1.0</v>
      </c>
      <c r="BW1736" s="1">
        <v>-1.0</v>
      </c>
      <c r="BX1736" s="1">
        <v>-1.0</v>
      </c>
      <c r="BY1736" s="1">
        <v>-1.0</v>
      </c>
      <c r="BZ1736" s="1">
        <v>-1.0</v>
      </c>
      <c r="CA1736" s="1">
        <v>-1.0</v>
      </c>
      <c r="CB1736" s="1">
        <v>-1.0</v>
      </c>
      <c r="CC1736" s="1">
        <v>-1.0</v>
      </c>
      <c r="CD1736" s="1">
        <v>58262.0</v>
      </c>
    </row>
    <row r="1737">
      <c r="A1737" s="1">
        <v>1.2805625E7</v>
      </c>
      <c r="B1737" s="1" t="s">
        <v>9403</v>
      </c>
      <c r="C1737" s="1" t="s">
        <v>9404</v>
      </c>
      <c r="D1737" s="1" t="s">
        <v>9405</v>
      </c>
      <c r="E1737" s="1" t="s">
        <v>85</v>
      </c>
      <c r="G1737" s="1" t="s">
        <v>9406</v>
      </c>
      <c r="H1737" s="1" t="s">
        <v>9407</v>
      </c>
      <c r="I1737" s="1">
        <v>5826163.0</v>
      </c>
      <c r="J1737" s="1">
        <v>41372.0</v>
      </c>
      <c r="K1737" s="1" t="s">
        <v>272</v>
      </c>
      <c r="L1737" s="1">
        <v>1.0</v>
      </c>
      <c r="M1737" s="1">
        <v>0.0</v>
      </c>
      <c r="N1737" s="1">
        <v>1.0</v>
      </c>
      <c r="O1737" s="1">
        <v>1.0</v>
      </c>
      <c r="P1737" s="1" t="s">
        <v>89</v>
      </c>
      <c r="Q1737" s="1" t="s">
        <v>90</v>
      </c>
      <c r="R1737" s="1">
        <v>40.71989</v>
      </c>
      <c r="S1737" s="1">
        <v>-73.98557</v>
      </c>
      <c r="T1737" s="1" t="s">
        <v>91</v>
      </c>
      <c r="U1737" s="1" t="s">
        <v>113</v>
      </c>
      <c r="V1737" s="1">
        <v>1.0</v>
      </c>
      <c r="W1737" s="1">
        <v>1.0</v>
      </c>
      <c r="X1737" s="1">
        <v>1.0</v>
      </c>
      <c r="Y1737" s="1">
        <v>1.0</v>
      </c>
      <c r="Z1737" s="1" t="s">
        <v>93</v>
      </c>
      <c r="AA1737" s="1" t="s">
        <v>9408</v>
      </c>
      <c r="AB1737" s="1">
        <v>90.0</v>
      </c>
      <c r="AC1737" s="1">
        <v>1.0</v>
      </c>
      <c r="AD1737" s="1">
        <v>0.0</v>
      </c>
      <c r="AE1737" s="1">
        <v>4.0</v>
      </c>
      <c r="AF1737" s="1" t="s">
        <v>2136</v>
      </c>
      <c r="AG1737" s="1">
        <v>1.0</v>
      </c>
      <c r="AH1737" s="1">
        <v>13.0</v>
      </c>
      <c r="AI1737" s="1">
        <v>18.0</v>
      </c>
      <c r="AJ1737" s="1">
        <v>18.0</v>
      </c>
      <c r="AK1737" s="1">
        <v>90.0</v>
      </c>
      <c r="AL1737" s="1">
        <v>1.0</v>
      </c>
      <c r="AM1737" s="1">
        <v>1.0</v>
      </c>
      <c r="AN1737" s="1">
        <v>100.0</v>
      </c>
      <c r="AO1737" s="1">
        <v>10.0</v>
      </c>
      <c r="AP1737" s="1">
        <v>10.0</v>
      </c>
      <c r="AQ1737" s="1">
        <v>10.0</v>
      </c>
      <c r="AR1737" s="1">
        <v>10.0</v>
      </c>
      <c r="AS1737" s="1">
        <v>10.0</v>
      </c>
      <c r="AT1737" s="1">
        <v>10.0</v>
      </c>
      <c r="AU1737" s="1">
        <v>0.0</v>
      </c>
      <c r="AV1737" s="1" t="s">
        <v>96</v>
      </c>
      <c r="AW1737" s="1">
        <v>1.0</v>
      </c>
      <c r="AX1737" s="1">
        <v>0.0</v>
      </c>
      <c r="AY1737" s="1">
        <v>1.0</v>
      </c>
      <c r="AZ1737" s="1">
        <v>0.0</v>
      </c>
      <c r="BA1737" s="1">
        <v>0.42</v>
      </c>
      <c r="BB1737" s="1">
        <v>-1.0</v>
      </c>
      <c r="BC1737" s="1">
        <v>-1.0</v>
      </c>
      <c r="BD1737" s="1">
        <v>-1.0</v>
      </c>
      <c r="BE1737" s="1">
        <v>-1.0</v>
      </c>
      <c r="BF1737" s="1">
        <v>-1.0</v>
      </c>
      <c r="BG1737" s="1">
        <v>-1.0</v>
      </c>
      <c r="BH1737" s="1">
        <v>-1.0</v>
      </c>
      <c r="BI1737" s="1">
        <v>-1.0</v>
      </c>
      <c r="BJ1737" s="1">
        <v>1.0</v>
      </c>
      <c r="BK1737" s="1">
        <v>-1.0</v>
      </c>
      <c r="BL1737" s="1">
        <v>-1.0</v>
      </c>
      <c r="BM1737" s="1">
        <v>1.0</v>
      </c>
      <c r="BN1737" s="1">
        <v>-1.0</v>
      </c>
      <c r="BO1737" s="1">
        <v>-1.0</v>
      </c>
      <c r="BP1737" s="1">
        <v>-1.0</v>
      </c>
      <c r="BQ1737" s="1">
        <v>-1.0</v>
      </c>
      <c r="BR1737" s="1">
        <v>-1.0</v>
      </c>
      <c r="BS1737" s="1">
        <v>-1.0</v>
      </c>
      <c r="BT1737" s="1">
        <v>-1.0</v>
      </c>
      <c r="BU1737" s="1">
        <v>1.0</v>
      </c>
      <c r="BV1737" s="1">
        <v>-1.0</v>
      </c>
      <c r="BW1737" s="1">
        <v>-1.0</v>
      </c>
      <c r="BX1737" s="1">
        <v>-1.0</v>
      </c>
      <c r="BY1737" s="1">
        <v>-1.0</v>
      </c>
      <c r="BZ1737" s="1">
        <v>-1.0</v>
      </c>
      <c r="CA1737" s="1">
        <v>-1.0</v>
      </c>
      <c r="CB1737" s="1">
        <v>-1.0</v>
      </c>
      <c r="CC1737" s="1">
        <v>-1.0</v>
      </c>
      <c r="CD1737" s="1">
        <v>58291.0</v>
      </c>
    </row>
    <row r="1738">
      <c r="A1738" s="1">
        <v>2.6518547E7</v>
      </c>
      <c r="B1738" s="1" t="s">
        <v>9409</v>
      </c>
      <c r="D1738" s="1" t="s">
        <v>9410</v>
      </c>
      <c r="E1738" s="1" t="s">
        <v>85</v>
      </c>
      <c r="F1738" s="1" t="s">
        <v>6699</v>
      </c>
      <c r="G1738" s="1" t="s">
        <v>9411</v>
      </c>
      <c r="H1738" s="1" t="s">
        <v>9412</v>
      </c>
      <c r="I1738" s="1">
        <v>295128.0</v>
      </c>
      <c r="J1738" s="1">
        <v>40504.0</v>
      </c>
      <c r="K1738" s="1" t="s">
        <v>134</v>
      </c>
      <c r="L1738" s="1">
        <v>1.0</v>
      </c>
      <c r="M1738" s="1">
        <v>0.0</v>
      </c>
      <c r="N1738" s="1">
        <v>7.0</v>
      </c>
      <c r="O1738" s="1">
        <v>1.0</v>
      </c>
      <c r="P1738" s="1" t="s">
        <v>621</v>
      </c>
      <c r="Q1738" s="1" t="s">
        <v>1608</v>
      </c>
      <c r="R1738" s="1">
        <v>40.81225</v>
      </c>
      <c r="S1738" s="1">
        <v>-73.85502</v>
      </c>
      <c r="T1738" s="1" t="s">
        <v>125</v>
      </c>
      <c r="U1738" s="1" t="s">
        <v>113</v>
      </c>
      <c r="V1738" s="1">
        <v>2.0</v>
      </c>
      <c r="W1738" s="1">
        <v>1.0</v>
      </c>
      <c r="X1738" s="1">
        <v>1.0</v>
      </c>
      <c r="Y1738" s="1">
        <v>1.0</v>
      </c>
      <c r="Z1738" s="1" t="s">
        <v>93</v>
      </c>
      <c r="AA1738" s="1" t="s">
        <v>9413</v>
      </c>
      <c r="AB1738" s="1">
        <v>80.0</v>
      </c>
      <c r="AC1738" s="1">
        <v>1.0</v>
      </c>
      <c r="AD1738" s="1">
        <v>20.0</v>
      </c>
      <c r="AE1738" s="1">
        <v>1.0</v>
      </c>
      <c r="AF1738" s="1" t="s">
        <v>904</v>
      </c>
      <c r="AG1738" s="1">
        <v>1.0</v>
      </c>
      <c r="AH1738" s="1">
        <v>30.0</v>
      </c>
      <c r="AI1738" s="1">
        <v>60.0</v>
      </c>
      <c r="AJ1738" s="1">
        <v>90.0</v>
      </c>
      <c r="AK1738" s="1">
        <v>365.0</v>
      </c>
      <c r="AL1738" s="1">
        <v>4.0</v>
      </c>
      <c r="AM1738" s="1">
        <v>4.0</v>
      </c>
      <c r="AN1738" s="1">
        <v>95.0</v>
      </c>
      <c r="AO1738" s="1">
        <v>10.0</v>
      </c>
      <c r="AP1738" s="1">
        <v>10.0</v>
      </c>
      <c r="AQ1738" s="1">
        <v>10.0</v>
      </c>
      <c r="AR1738" s="1">
        <v>10.0</v>
      </c>
      <c r="AS1738" s="1">
        <v>10.0</v>
      </c>
      <c r="AT1738" s="1">
        <v>10.0</v>
      </c>
      <c r="AU1738" s="1">
        <v>0.0</v>
      </c>
      <c r="AV1738" s="1" t="s">
        <v>117</v>
      </c>
      <c r="AW1738" s="1">
        <v>7.0</v>
      </c>
      <c r="AX1738" s="1">
        <v>2.0</v>
      </c>
      <c r="AY1738" s="1">
        <v>4.0</v>
      </c>
      <c r="AZ1738" s="1">
        <v>1.0</v>
      </c>
      <c r="BA1738" s="1">
        <v>1.48</v>
      </c>
      <c r="BB1738" s="1">
        <v>-1.0</v>
      </c>
      <c r="BC1738" s="1">
        <v>1.0</v>
      </c>
      <c r="BD1738" s="1">
        <v>-1.0</v>
      </c>
      <c r="BE1738" s="1">
        <v>-1.0</v>
      </c>
      <c r="BF1738" s="1">
        <v>-1.0</v>
      </c>
      <c r="BG1738" s="1">
        <v>-1.0</v>
      </c>
      <c r="BH1738" s="1">
        <v>1.0</v>
      </c>
      <c r="BI1738" s="1">
        <v>-1.0</v>
      </c>
      <c r="BJ1738" s="1">
        <v>1.0</v>
      </c>
      <c r="BK1738" s="1">
        <v>1.0</v>
      </c>
      <c r="BL1738" s="1">
        <v>-1.0</v>
      </c>
      <c r="BM1738" s="1">
        <v>-1.0</v>
      </c>
      <c r="BN1738" s="1">
        <v>-1.0</v>
      </c>
      <c r="BO1738" s="1">
        <v>-1.0</v>
      </c>
      <c r="BP1738" s="1">
        <v>-1.0</v>
      </c>
      <c r="BQ1738" s="1">
        <v>1.0</v>
      </c>
      <c r="BR1738" s="1">
        <v>-1.0</v>
      </c>
      <c r="BS1738" s="1">
        <v>-1.0</v>
      </c>
      <c r="BT1738" s="1">
        <v>-1.0</v>
      </c>
      <c r="BU1738" s="1">
        <v>1.0</v>
      </c>
      <c r="BV1738" s="1">
        <v>1.0</v>
      </c>
      <c r="BW1738" s="1">
        <v>-1.0</v>
      </c>
      <c r="BX1738" s="1">
        <v>1.0</v>
      </c>
      <c r="BY1738" s="1">
        <v>1.0</v>
      </c>
      <c r="BZ1738" s="1">
        <v>1.0</v>
      </c>
      <c r="CA1738" s="1">
        <v>-1.0</v>
      </c>
      <c r="CB1738" s="1">
        <v>-1.0</v>
      </c>
      <c r="CC1738" s="1">
        <v>-1.0</v>
      </c>
      <c r="CD1738" s="1">
        <v>58294.0</v>
      </c>
    </row>
    <row r="1739">
      <c r="A1739" s="1">
        <v>1.1754084E7</v>
      </c>
      <c r="B1739" s="1" t="s">
        <v>9414</v>
      </c>
      <c r="C1739" s="1" t="s">
        <v>9415</v>
      </c>
      <c r="D1739" s="1" t="s">
        <v>9416</v>
      </c>
      <c r="E1739" s="1" t="s">
        <v>85</v>
      </c>
      <c r="G1739" s="1" t="s">
        <v>9417</v>
      </c>
      <c r="H1739" s="1" t="s">
        <v>9418</v>
      </c>
      <c r="I1739" s="1">
        <v>8488826.0</v>
      </c>
      <c r="J1739" s="1">
        <v>41514.0</v>
      </c>
      <c r="M1739" s="1">
        <v>0.0</v>
      </c>
      <c r="N1739" s="1">
        <v>1.0</v>
      </c>
      <c r="O1739" s="1">
        <v>1.0</v>
      </c>
      <c r="P1739" s="1" t="s">
        <v>89</v>
      </c>
      <c r="Q1739" s="1" t="s">
        <v>90</v>
      </c>
      <c r="R1739" s="1">
        <v>40.7294099999999</v>
      </c>
      <c r="S1739" s="1">
        <v>-73.98336</v>
      </c>
      <c r="T1739" s="1" t="s">
        <v>91</v>
      </c>
      <c r="U1739" s="1" t="s">
        <v>92</v>
      </c>
      <c r="V1739" s="1">
        <v>3.0</v>
      </c>
      <c r="W1739" s="1">
        <v>1.0</v>
      </c>
      <c r="X1739" s="1">
        <v>1.0</v>
      </c>
      <c r="Y1739" s="1">
        <v>1.0</v>
      </c>
      <c r="Z1739" s="1" t="s">
        <v>93</v>
      </c>
      <c r="AA1739" s="1" t="s">
        <v>9419</v>
      </c>
      <c r="AB1739" s="1">
        <v>148.0</v>
      </c>
      <c r="AC1739" s="1">
        <v>2.0</v>
      </c>
      <c r="AD1739" s="1">
        <v>10.0</v>
      </c>
      <c r="AE1739" s="1">
        <v>4.0</v>
      </c>
      <c r="AF1739" s="1" t="s">
        <v>323</v>
      </c>
      <c r="AG1739" s="1">
        <v>1.0</v>
      </c>
      <c r="AH1739" s="1">
        <v>0.0</v>
      </c>
      <c r="AI1739" s="1">
        <v>0.0</v>
      </c>
      <c r="AJ1739" s="1">
        <v>0.0</v>
      </c>
      <c r="AK1739" s="1">
        <v>0.0</v>
      </c>
      <c r="AL1739" s="1">
        <v>5.0</v>
      </c>
      <c r="AM1739" s="1">
        <v>0.0</v>
      </c>
      <c r="AN1739" s="1">
        <v>92.0</v>
      </c>
      <c r="AO1739" s="1">
        <v>10.0</v>
      </c>
      <c r="AP1739" s="1">
        <v>10.0</v>
      </c>
      <c r="AQ1739" s="1">
        <v>10.0</v>
      </c>
      <c r="AR1739" s="1">
        <v>10.0</v>
      </c>
      <c r="AS1739" s="1">
        <v>9.0</v>
      </c>
      <c r="AT1739" s="1">
        <v>10.0</v>
      </c>
      <c r="AU1739" s="1">
        <v>0.0</v>
      </c>
      <c r="AV1739" s="1" t="s">
        <v>96</v>
      </c>
      <c r="AW1739" s="1">
        <v>1.0</v>
      </c>
      <c r="AX1739" s="1">
        <v>1.0</v>
      </c>
      <c r="AY1739" s="1">
        <v>0.0</v>
      </c>
      <c r="AZ1739" s="1">
        <v>0.0</v>
      </c>
      <c r="BA1739" s="1">
        <v>0.13</v>
      </c>
      <c r="BB1739" s="1">
        <v>1.0</v>
      </c>
      <c r="BC1739" s="1">
        <v>1.0</v>
      </c>
      <c r="BD1739" s="1">
        <v>-1.0</v>
      </c>
      <c r="BE1739" s="1">
        <v>-1.0</v>
      </c>
      <c r="BF1739" s="1">
        <v>-1.0</v>
      </c>
      <c r="BG1739" s="1">
        <v>-1.0</v>
      </c>
      <c r="BH1739" s="1">
        <v>-1.0</v>
      </c>
      <c r="BI1739" s="1">
        <v>-1.0</v>
      </c>
      <c r="BJ1739" s="1">
        <v>-1.0</v>
      </c>
      <c r="BK1739" s="1">
        <v>-1.0</v>
      </c>
      <c r="BL1739" s="1">
        <v>-1.0</v>
      </c>
      <c r="BM1739" s="1">
        <v>-1.0</v>
      </c>
      <c r="BN1739" s="1">
        <v>-1.0</v>
      </c>
      <c r="BO1739" s="1">
        <v>-1.0</v>
      </c>
      <c r="BP1739" s="1">
        <v>-1.0</v>
      </c>
      <c r="BQ1739" s="1">
        <v>-1.0</v>
      </c>
      <c r="BR1739" s="1">
        <v>-1.0</v>
      </c>
      <c r="BS1739" s="1">
        <v>-1.0</v>
      </c>
      <c r="BT1739" s="1">
        <v>-1.0</v>
      </c>
      <c r="BU1739" s="1">
        <v>1.0</v>
      </c>
      <c r="BV1739" s="1">
        <v>-1.0</v>
      </c>
      <c r="BW1739" s="1">
        <v>-1.0</v>
      </c>
      <c r="BX1739" s="1">
        <v>-1.0</v>
      </c>
      <c r="BY1739" s="1">
        <v>-1.0</v>
      </c>
      <c r="BZ1739" s="1">
        <v>-1.0</v>
      </c>
      <c r="CA1739" s="1">
        <v>-1.0</v>
      </c>
      <c r="CB1739" s="1">
        <v>-1.0</v>
      </c>
      <c r="CC1739" s="1">
        <v>-1.0</v>
      </c>
      <c r="CD1739" s="1">
        <v>58318.0</v>
      </c>
    </row>
    <row r="1740">
      <c r="A1740" s="1">
        <v>919990.0</v>
      </c>
      <c r="B1740" s="1" t="s">
        <v>9420</v>
      </c>
      <c r="C1740" s="1" t="s">
        <v>9421</v>
      </c>
      <c r="D1740" s="1" t="s">
        <v>9422</v>
      </c>
      <c r="E1740" s="1" t="s">
        <v>85</v>
      </c>
      <c r="F1740" s="1" t="s">
        <v>9423</v>
      </c>
      <c r="G1740" s="1" t="s">
        <v>9424</v>
      </c>
      <c r="I1740" s="1">
        <v>4629954.0</v>
      </c>
      <c r="J1740" s="1">
        <v>41282.0</v>
      </c>
      <c r="K1740" s="1" t="s">
        <v>272</v>
      </c>
      <c r="L1740" s="1">
        <v>0.5</v>
      </c>
      <c r="M1740" s="1">
        <v>0.0</v>
      </c>
      <c r="N1740" s="1">
        <v>1.0</v>
      </c>
      <c r="O1740" s="1">
        <v>0.0</v>
      </c>
      <c r="P1740" s="1" t="s">
        <v>123</v>
      </c>
      <c r="Q1740" s="1" t="s">
        <v>124</v>
      </c>
      <c r="R1740" s="1">
        <v>40.67573</v>
      </c>
      <c r="S1740" s="1">
        <v>-73.99878</v>
      </c>
      <c r="T1740" s="1" t="s">
        <v>91</v>
      </c>
      <c r="U1740" s="1" t="s">
        <v>92</v>
      </c>
      <c r="V1740" s="1">
        <v>4.0</v>
      </c>
      <c r="W1740" s="1">
        <v>1.0</v>
      </c>
      <c r="X1740" s="1">
        <v>2.0</v>
      </c>
      <c r="Y1740" s="1">
        <v>2.0</v>
      </c>
      <c r="Z1740" s="1" t="s">
        <v>93</v>
      </c>
      <c r="AA1740" s="1" t="s">
        <v>9425</v>
      </c>
      <c r="AB1740" s="1">
        <v>157.0</v>
      </c>
      <c r="AC1740" s="1">
        <v>1.0</v>
      </c>
      <c r="AD1740" s="1">
        <v>0.0</v>
      </c>
      <c r="AE1740" s="1">
        <v>6.0</v>
      </c>
      <c r="AF1740" s="1" t="s">
        <v>407</v>
      </c>
      <c r="AG1740" s="1">
        <v>1.0</v>
      </c>
      <c r="AH1740" s="1">
        <v>24.0</v>
      </c>
      <c r="AI1740" s="1">
        <v>24.0</v>
      </c>
      <c r="AJ1740" s="1">
        <v>24.0</v>
      </c>
      <c r="AK1740" s="1">
        <v>24.0</v>
      </c>
      <c r="AL1740" s="1">
        <v>1.0</v>
      </c>
      <c r="AM1740" s="1">
        <v>0.0</v>
      </c>
      <c r="AN1740" s="1">
        <v>100.0</v>
      </c>
      <c r="AO1740" s="1">
        <v>10.0</v>
      </c>
      <c r="AP1740" s="1">
        <v>10.0</v>
      </c>
      <c r="AQ1740" s="1">
        <v>10.0</v>
      </c>
      <c r="AR1740" s="1">
        <v>10.0</v>
      </c>
      <c r="AS1740" s="1">
        <v>10.0</v>
      </c>
      <c r="AT1740" s="1">
        <v>10.0</v>
      </c>
      <c r="AU1740" s="1">
        <v>0.0</v>
      </c>
      <c r="AV1740" s="1" t="s">
        <v>117</v>
      </c>
      <c r="AW1740" s="1">
        <v>1.0</v>
      </c>
      <c r="AX1740" s="1">
        <v>1.0</v>
      </c>
      <c r="AY1740" s="1">
        <v>0.0</v>
      </c>
      <c r="AZ1740" s="1">
        <v>0.0</v>
      </c>
      <c r="BA1740" s="1">
        <v>0.03</v>
      </c>
      <c r="BB1740" s="1">
        <v>-1.0</v>
      </c>
      <c r="BC1740" s="1">
        <v>1.0</v>
      </c>
      <c r="BD1740" s="1">
        <v>-1.0</v>
      </c>
      <c r="BE1740" s="1">
        <v>-1.0</v>
      </c>
      <c r="BF1740" s="1">
        <v>-1.0</v>
      </c>
      <c r="BG1740" s="1">
        <v>-1.0</v>
      </c>
      <c r="BH1740" s="1">
        <v>-1.0</v>
      </c>
      <c r="BI1740" s="1">
        <v>-1.0</v>
      </c>
      <c r="BJ1740" s="1">
        <v>-1.0</v>
      </c>
      <c r="BK1740" s="1">
        <v>-1.0</v>
      </c>
      <c r="BL1740" s="1">
        <v>-1.0</v>
      </c>
      <c r="BM1740" s="1">
        <v>-1.0</v>
      </c>
      <c r="BN1740" s="1">
        <v>-1.0</v>
      </c>
      <c r="BO1740" s="1">
        <v>-1.0</v>
      </c>
      <c r="BP1740" s="1">
        <v>1.0</v>
      </c>
      <c r="BQ1740" s="1">
        <v>-1.0</v>
      </c>
      <c r="BR1740" s="1">
        <v>-1.0</v>
      </c>
      <c r="BS1740" s="1">
        <v>-1.0</v>
      </c>
      <c r="BT1740" s="1">
        <v>-1.0</v>
      </c>
      <c r="BU1740" s="1">
        <v>1.0</v>
      </c>
      <c r="BV1740" s="1">
        <v>-1.0</v>
      </c>
      <c r="BW1740" s="1">
        <v>-1.0</v>
      </c>
      <c r="BX1740" s="1">
        <v>-1.0</v>
      </c>
      <c r="BY1740" s="1">
        <v>-1.0</v>
      </c>
      <c r="BZ1740" s="1">
        <v>-1.0</v>
      </c>
      <c r="CA1740" s="1">
        <v>-1.0</v>
      </c>
      <c r="CB1740" s="1">
        <v>-1.0</v>
      </c>
      <c r="CC1740" s="1">
        <v>-1.0</v>
      </c>
      <c r="CD1740" s="1">
        <v>58349.0</v>
      </c>
    </row>
    <row r="1741">
      <c r="A1741" s="1">
        <v>2.3166922E7</v>
      </c>
      <c r="B1741" s="1" t="s">
        <v>9426</v>
      </c>
      <c r="C1741" s="1" t="s">
        <v>9427</v>
      </c>
      <c r="D1741" s="1" t="s">
        <v>9427</v>
      </c>
      <c r="E1741" s="1" t="s">
        <v>85</v>
      </c>
      <c r="H1741" s="1" t="s">
        <v>9428</v>
      </c>
      <c r="I1741" s="1">
        <v>7411846.0</v>
      </c>
      <c r="J1741" s="1">
        <v>41465.0</v>
      </c>
      <c r="M1741" s="1">
        <v>0.0</v>
      </c>
      <c r="N1741" s="1">
        <v>1.0</v>
      </c>
      <c r="O1741" s="1">
        <v>1.0</v>
      </c>
      <c r="P1741" s="1" t="s">
        <v>89</v>
      </c>
      <c r="Q1741" s="1" t="s">
        <v>362</v>
      </c>
      <c r="R1741" s="1">
        <v>40.80115</v>
      </c>
      <c r="S1741" s="1">
        <v>-73.96282</v>
      </c>
      <c r="T1741" s="1" t="s">
        <v>91</v>
      </c>
      <c r="U1741" s="1" t="s">
        <v>113</v>
      </c>
      <c r="V1741" s="1">
        <v>4.0</v>
      </c>
      <c r="W1741" s="1">
        <v>1.0</v>
      </c>
      <c r="X1741" s="1">
        <v>1.0</v>
      </c>
      <c r="Y1741" s="1">
        <v>1.0</v>
      </c>
      <c r="Z1741" s="1" t="s">
        <v>93</v>
      </c>
      <c r="AA1741" s="1" t="s">
        <v>9429</v>
      </c>
      <c r="AB1741" s="1">
        <v>75.0</v>
      </c>
      <c r="AC1741" s="1">
        <v>1.0</v>
      </c>
      <c r="AD1741" s="1">
        <v>45.0</v>
      </c>
      <c r="AE1741" s="1">
        <v>1.0</v>
      </c>
      <c r="AF1741" s="1" t="s">
        <v>593</v>
      </c>
      <c r="AG1741" s="1">
        <v>1.0</v>
      </c>
      <c r="AH1741" s="1">
        <v>28.0</v>
      </c>
      <c r="AI1741" s="1">
        <v>58.0</v>
      </c>
      <c r="AJ1741" s="1">
        <v>88.0</v>
      </c>
      <c r="AK1741" s="1">
        <v>88.0</v>
      </c>
      <c r="AL1741" s="1">
        <v>1.0</v>
      </c>
      <c r="AM1741" s="1">
        <v>0.0</v>
      </c>
      <c r="AU1741" s="1">
        <v>0.0</v>
      </c>
      <c r="AV1741" s="1" t="s">
        <v>105</v>
      </c>
      <c r="AW1741" s="1">
        <v>1.0</v>
      </c>
      <c r="AX1741" s="1">
        <v>0.0</v>
      </c>
      <c r="AY1741" s="1">
        <v>1.0</v>
      </c>
      <c r="AZ1741" s="1">
        <v>0.0</v>
      </c>
      <c r="BA1741" s="1">
        <v>0.06</v>
      </c>
      <c r="BB1741" s="1">
        <v>-1.0</v>
      </c>
      <c r="BC1741" s="1">
        <v>1.0</v>
      </c>
      <c r="BD1741" s="1">
        <v>-1.0</v>
      </c>
      <c r="BE1741" s="1">
        <v>-1.0</v>
      </c>
      <c r="BF1741" s="1">
        <v>-1.0</v>
      </c>
      <c r="BG1741" s="1">
        <v>-1.0</v>
      </c>
      <c r="BH1741" s="1">
        <v>-1.0</v>
      </c>
      <c r="BI1741" s="1">
        <v>-1.0</v>
      </c>
      <c r="BJ1741" s="1">
        <v>1.0</v>
      </c>
      <c r="BK1741" s="1">
        <v>-1.0</v>
      </c>
      <c r="BL1741" s="1">
        <v>-1.0</v>
      </c>
      <c r="BM1741" s="1">
        <v>1.0</v>
      </c>
      <c r="BN1741" s="1">
        <v>1.0</v>
      </c>
      <c r="BO1741" s="1">
        <v>-1.0</v>
      </c>
      <c r="BP1741" s="1">
        <v>-1.0</v>
      </c>
      <c r="BQ1741" s="1">
        <v>1.0</v>
      </c>
      <c r="BR1741" s="1">
        <v>-1.0</v>
      </c>
      <c r="BS1741" s="1">
        <v>-1.0</v>
      </c>
      <c r="BT1741" s="1">
        <v>-1.0</v>
      </c>
      <c r="BU1741" s="1">
        <v>1.0</v>
      </c>
      <c r="BV1741" s="1">
        <v>-1.0</v>
      </c>
      <c r="BW1741" s="1">
        <v>-1.0</v>
      </c>
      <c r="BX1741" s="1">
        <v>-1.0</v>
      </c>
      <c r="BY1741" s="1">
        <v>-1.0</v>
      </c>
      <c r="BZ1741" s="1">
        <v>1.0</v>
      </c>
      <c r="CA1741" s="1">
        <v>-1.0</v>
      </c>
      <c r="CB1741" s="1">
        <v>-1.0</v>
      </c>
      <c r="CC1741" s="1">
        <v>1.0</v>
      </c>
      <c r="CD1741" s="1">
        <v>58355.0</v>
      </c>
    </row>
    <row r="1742">
      <c r="A1742" s="1">
        <v>2.2997928E7</v>
      </c>
      <c r="B1742" s="1" t="s">
        <v>9430</v>
      </c>
      <c r="C1742" s="1" t="s">
        <v>9431</v>
      </c>
      <c r="D1742" s="1" t="s">
        <v>9431</v>
      </c>
      <c r="E1742" s="1" t="s">
        <v>85</v>
      </c>
      <c r="I1742" s="1">
        <v>1.70574337E8</v>
      </c>
      <c r="J1742" s="1">
        <v>43129.0</v>
      </c>
      <c r="K1742" s="1" t="s">
        <v>88</v>
      </c>
      <c r="L1742" s="1">
        <v>0.75</v>
      </c>
      <c r="M1742" s="1">
        <v>1.0</v>
      </c>
      <c r="N1742" s="1">
        <v>1.0</v>
      </c>
      <c r="O1742" s="1">
        <v>0.0</v>
      </c>
      <c r="P1742" s="1" t="s">
        <v>123</v>
      </c>
      <c r="Q1742" s="1" t="s">
        <v>185</v>
      </c>
      <c r="R1742" s="1">
        <v>40.71691</v>
      </c>
      <c r="S1742" s="1">
        <v>-73.96302</v>
      </c>
      <c r="T1742" s="1" t="s">
        <v>91</v>
      </c>
      <c r="U1742" s="1" t="s">
        <v>92</v>
      </c>
      <c r="V1742" s="1">
        <v>3.0</v>
      </c>
      <c r="W1742" s="1">
        <v>1.0</v>
      </c>
      <c r="X1742" s="1">
        <v>1.0</v>
      </c>
      <c r="Y1742" s="1">
        <v>1.0</v>
      </c>
      <c r="Z1742" s="1" t="s">
        <v>93</v>
      </c>
      <c r="AA1742" s="1" t="s">
        <v>9432</v>
      </c>
      <c r="AB1742" s="1">
        <v>200.0</v>
      </c>
      <c r="AC1742" s="1">
        <v>1.0</v>
      </c>
      <c r="AD1742" s="1">
        <v>0.0</v>
      </c>
      <c r="AE1742" s="1">
        <v>3.0</v>
      </c>
      <c r="AF1742" s="1" t="s">
        <v>137</v>
      </c>
      <c r="AG1742" s="1">
        <v>1.0</v>
      </c>
      <c r="AH1742" s="1">
        <v>4.0</v>
      </c>
      <c r="AI1742" s="1">
        <v>4.0</v>
      </c>
      <c r="AJ1742" s="1">
        <v>4.0</v>
      </c>
      <c r="AK1742" s="1">
        <v>4.0</v>
      </c>
      <c r="AL1742" s="1">
        <v>19.0</v>
      </c>
      <c r="AM1742" s="1">
        <v>9.0</v>
      </c>
      <c r="AN1742" s="1">
        <v>100.0</v>
      </c>
      <c r="AO1742" s="1">
        <v>10.0</v>
      </c>
      <c r="AP1742" s="1">
        <v>10.0</v>
      </c>
      <c r="AQ1742" s="1">
        <v>10.0</v>
      </c>
      <c r="AR1742" s="1">
        <v>10.0</v>
      </c>
      <c r="AS1742" s="1">
        <v>10.0</v>
      </c>
      <c r="AT1742" s="1">
        <v>10.0</v>
      </c>
      <c r="AU1742" s="1">
        <v>0.0</v>
      </c>
      <c r="AV1742" s="1" t="s">
        <v>105</v>
      </c>
      <c r="AW1742" s="1">
        <v>1.0</v>
      </c>
      <c r="AX1742" s="1">
        <v>1.0</v>
      </c>
      <c r="AY1742" s="1">
        <v>0.0</v>
      </c>
      <c r="AZ1742" s="1">
        <v>0.0</v>
      </c>
      <c r="BA1742" s="1">
        <v>1.1</v>
      </c>
      <c r="BB1742" s="1">
        <v>-1.0</v>
      </c>
      <c r="BC1742" s="1">
        <v>1.0</v>
      </c>
      <c r="BD1742" s="1">
        <v>-1.0</v>
      </c>
      <c r="BE1742" s="1">
        <v>-1.0</v>
      </c>
      <c r="BF1742" s="1">
        <v>-1.0</v>
      </c>
      <c r="BG1742" s="1">
        <v>-1.0</v>
      </c>
      <c r="BH1742" s="1">
        <v>-1.0</v>
      </c>
      <c r="BI1742" s="1">
        <v>1.0</v>
      </c>
      <c r="BJ1742" s="1">
        <v>1.0</v>
      </c>
      <c r="BK1742" s="1">
        <v>-1.0</v>
      </c>
      <c r="BL1742" s="1">
        <v>-1.0</v>
      </c>
      <c r="BM1742" s="1">
        <v>1.0</v>
      </c>
      <c r="BN1742" s="1">
        <v>1.0</v>
      </c>
      <c r="BO1742" s="1">
        <v>1.0</v>
      </c>
      <c r="BP1742" s="1">
        <v>1.0</v>
      </c>
      <c r="BQ1742" s="1">
        <v>1.0</v>
      </c>
      <c r="BR1742" s="1">
        <v>-1.0</v>
      </c>
      <c r="BS1742" s="1">
        <v>-1.0</v>
      </c>
      <c r="BT1742" s="1">
        <v>-1.0</v>
      </c>
      <c r="BU1742" s="1">
        <v>1.0</v>
      </c>
      <c r="BV1742" s="1">
        <v>-1.0</v>
      </c>
      <c r="BW1742" s="1">
        <v>-1.0</v>
      </c>
      <c r="BX1742" s="1">
        <v>-1.0</v>
      </c>
      <c r="BY1742" s="1">
        <v>-1.0</v>
      </c>
      <c r="BZ1742" s="1">
        <v>-1.0</v>
      </c>
      <c r="CA1742" s="1">
        <v>-1.0</v>
      </c>
      <c r="CB1742" s="1">
        <v>-1.0</v>
      </c>
      <c r="CC1742" s="1">
        <v>-1.0</v>
      </c>
      <c r="CD1742" s="1">
        <v>58357.0</v>
      </c>
    </row>
    <row r="1743">
      <c r="A1743" s="1">
        <v>2.2453638E7</v>
      </c>
      <c r="B1743" s="1" t="s">
        <v>9433</v>
      </c>
      <c r="C1743" s="1" t="s">
        <v>9434</v>
      </c>
      <c r="D1743" s="1" t="s">
        <v>9435</v>
      </c>
      <c r="E1743" s="1" t="s">
        <v>85</v>
      </c>
      <c r="I1743" s="1">
        <v>1.645376E8</v>
      </c>
      <c r="J1743" s="1">
        <v>43096.0</v>
      </c>
      <c r="M1743" s="1">
        <v>0.0</v>
      </c>
      <c r="N1743" s="1">
        <v>1.0</v>
      </c>
      <c r="O1743" s="1">
        <v>0.0</v>
      </c>
      <c r="P1743" s="1" t="s">
        <v>123</v>
      </c>
      <c r="Q1743" s="1" t="s">
        <v>124</v>
      </c>
      <c r="R1743" s="1">
        <v>40.71243</v>
      </c>
      <c r="S1743" s="1">
        <v>-73.96067</v>
      </c>
      <c r="T1743" s="1" t="s">
        <v>91</v>
      </c>
      <c r="U1743" s="1" t="s">
        <v>92</v>
      </c>
      <c r="V1743" s="1">
        <v>5.0</v>
      </c>
      <c r="W1743" s="1">
        <v>1.0</v>
      </c>
      <c r="X1743" s="1">
        <v>2.0</v>
      </c>
      <c r="Y1743" s="1">
        <v>2.0</v>
      </c>
      <c r="Z1743" s="1" t="s">
        <v>93</v>
      </c>
      <c r="AA1743" s="1" t="s">
        <v>9436</v>
      </c>
      <c r="AB1743" s="1">
        <v>140.0</v>
      </c>
      <c r="AC1743" s="1">
        <v>1.0</v>
      </c>
      <c r="AD1743" s="1">
        <v>0.0</v>
      </c>
      <c r="AE1743" s="1">
        <v>2.0</v>
      </c>
      <c r="AF1743" s="1" t="s">
        <v>692</v>
      </c>
      <c r="AG1743" s="1">
        <v>1.0</v>
      </c>
      <c r="AH1743" s="1">
        <v>0.0</v>
      </c>
      <c r="AI1743" s="1">
        <v>0.0</v>
      </c>
      <c r="AJ1743" s="1">
        <v>0.0</v>
      </c>
      <c r="AK1743" s="1">
        <v>0.0</v>
      </c>
      <c r="AL1743" s="1">
        <v>3.0</v>
      </c>
      <c r="AM1743" s="1">
        <v>0.0</v>
      </c>
      <c r="AN1743" s="1">
        <v>100.0</v>
      </c>
      <c r="AO1743" s="1">
        <v>10.0</v>
      </c>
      <c r="AP1743" s="1">
        <v>10.0</v>
      </c>
      <c r="AQ1743" s="1">
        <v>10.0</v>
      </c>
      <c r="AR1743" s="1">
        <v>10.0</v>
      </c>
      <c r="AS1743" s="1">
        <v>10.0</v>
      </c>
      <c r="AT1743" s="1">
        <v>10.0</v>
      </c>
      <c r="AU1743" s="1">
        <v>1.0</v>
      </c>
      <c r="AV1743" s="1" t="s">
        <v>105</v>
      </c>
      <c r="AW1743" s="1">
        <v>1.0</v>
      </c>
      <c r="AX1743" s="1">
        <v>1.0</v>
      </c>
      <c r="AY1743" s="1">
        <v>0.0</v>
      </c>
      <c r="AZ1743" s="1">
        <v>0.0</v>
      </c>
      <c r="BA1743" s="1">
        <v>0.17</v>
      </c>
      <c r="BB1743" s="1">
        <v>-1.0</v>
      </c>
      <c r="BC1743" s="1">
        <v>1.0</v>
      </c>
      <c r="BD1743" s="1">
        <v>-1.0</v>
      </c>
      <c r="BE1743" s="1">
        <v>-1.0</v>
      </c>
      <c r="BF1743" s="1">
        <v>-1.0</v>
      </c>
      <c r="BG1743" s="1">
        <v>-1.0</v>
      </c>
      <c r="BH1743" s="1">
        <v>-1.0</v>
      </c>
      <c r="BI1743" s="1">
        <v>-1.0</v>
      </c>
      <c r="BJ1743" s="1">
        <v>-1.0</v>
      </c>
      <c r="BK1743" s="1">
        <v>-1.0</v>
      </c>
      <c r="BL1743" s="1">
        <v>-1.0</v>
      </c>
      <c r="BM1743" s="1">
        <v>-1.0</v>
      </c>
      <c r="BN1743" s="1">
        <v>-1.0</v>
      </c>
      <c r="BO1743" s="1">
        <v>-1.0</v>
      </c>
      <c r="BP1743" s="1">
        <v>1.0</v>
      </c>
      <c r="BQ1743" s="1">
        <v>-1.0</v>
      </c>
      <c r="BR1743" s="1">
        <v>-1.0</v>
      </c>
      <c r="BS1743" s="1">
        <v>-1.0</v>
      </c>
      <c r="BT1743" s="1">
        <v>-1.0</v>
      </c>
      <c r="BU1743" s="1">
        <v>1.0</v>
      </c>
      <c r="BV1743" s="1">
        <v>-1.0</v>
      </c>
      <c r="BW1743" s="1">
        <v>1.0</v>
      </c>
      <c r="BX1743" s="1">
        <v>-1.0</v>
      </c>
      <c r="BY1743" s="1">
        <v>-1.0</v>
      </c>
      <c r="BZ1743" s="1">
        <v>-1.0</v>
      </c>
      <c r="CA1743" s="1">
        <v>-1.0</v>
      </c>
      <c r="CB1743" s="1">
        <v>-1.0</v>
      </c>
      <c r="CC1743" s="1">
        <v>-1.0</v>
      </c>
      <c r="CD1743" s="1">
        <v>58366.0</v>
      </c>
    </row>
    <row r="1744">
      <c r="A1744" s="1">
        <v>3.0122033E7</v>
      </c>
      <c r="B1744" s="1" t="s">
        <v>9437</v>
      </c>
      <c r="C1744" s="1" t="s">
        <v>9438</v>
      </c>
      <c r="D1744" s="1" t="s">
        <v>9439</v>
      </c>
      <c r="E1744" s="1" t="s">
        <v>85</v>
      </c>
      <c r="F1744" s="1" t="s">
        <v>9440</v>
      </c>
      <c r="I1744" s="1">
        <v>3.8140449E7</v>
      </c>
      <c r="J1744" s="1">
        <v>42196.0</v>
      </c>
      <c r="M1744" s="1">
        <v>0.0</v>
      </c>
      <c r="N1744" s="1">
        <v>1.0</v>
      </c>
      <c r="O1744" s="1">
        <v>0.0</v>
      </c>
      <c r="P1744" s="1" t="s">
        <v>89</v>
      </c>
      <c r="Q1744" s="1" t="s">
        <v>90</v>
      </c>
      <c r="R1744" s="1">
        <v>40.77355</v>
      </c>
      <c r="S1744" s="1">
        <v>-73.99084</v>
      </c>
      <c r="T1744" s="1" t="s">
        <v>91</v>
      </c>
      <c r="U1744" s="1" t="s">
        <v>92</v>
      </c>
      <c r="V1744" s="1">
        <v>4.0</v>
      </c>
      <c r="W1744" s="1">
        <v>1.0</v>
      </c>
      <c r="X1744" s="1">
        <v>1.0</v>
      </c>
      <c r="Y1744" s="1">
        <v>2.0</v>
      </c>
      <c r="Z1744" s="1" t="s">
        <v>93</v>
      </c>
      <c r="AA1744" s="1" t="s">
        <v>9441</v>
      </c>
      <c r="AB1744" s="1">
        <v>375.0</v>
      </c>
      <c r="AC1744" s="1">
        <v>1.0</v>
      </c>
      <c r="AD1744" s="1">
        <v>0.0</v>
      </c>
      <c r="AE1744" s="1">
        <v>4.0</v>
      </c>
      <c r="AF1744" s="1" t="s">
        <v>302</v>
      </c>
      <c r="AG1744" s="1">
        <v>1.0</v>
      </c>
      <c r="AH1744" s="1">
        <v>0.0</v>
      </c>
      <c r="AI1744" s="1">
        <v>0.0</v>
      </c>
      <c r="AJ1744" s="1">
        <v>0.0</v>
      </c>
      <c r="AK1744" s="1">
        <v>0.0</v>
      </c>
      <c r="AL1744" s="1">
        <v>1.0</v>
      </c>
      <c r="AM1744" s="1">
        <v>1.0</v>
      </c>
      <c r="AN1744" s="1">
        <v>100.0</v>
      </c>
      <c r="AO1744" s="1">
        <v>10.0</v>
      </c>
      <c r="AP1744" s="1">
        <v>10.0</v>
      </c>
      <c r="AQ1744" s="1">
        <v>10.0</v>
      </c>
      <c r="AR1744" s="1">
        <v>10.0</v>
      </c>
      <c r="AS1744" s="1">
        <v>10.0</v>
      </c>
      <c r="AT1744" s="1">
        <v>10.0</v>
      </c>
      <c r="AU1744" s="1">
        <v>1.0</v>
      </c>
      <c r="AV1744" s="1" t="s">
        <v>96</v>
      </c>
      <c r="AW1744" s="1">
        <v>1.0</v>
      </c>
      <c r="AX1744" s="1">
        <v>1.0</v>
      </c>
      <c r="AY1744" s="1">
        <v>0.0</v>
      </c>
      <c r="AZ1744" s="1">
        <v>0.0</v>
      </c>
      <c r="BA1744" s="1">
        <v>0.16</v>
      </c>
      <c r="BB1744" s="1">
        <v>-1.0</v>
      </c>
      <c r="BC1744" s="1">
        <v>1.0</v>
      </c>
      <c r="BD1744" s="1">
        <v>-1.0</v>
      </c>
      <c r="BE1744" s="1">
        <v>1.0</v>
      </c>
      <c r="BF1744" s="1">
        <v>1.0</v>
      </c>
      <c r="BG1744" s="1">
        <v>-1.0</v>
      </c>
      <c r="BH1744" s="1">
        <v>-1.0</v>
      </c>
      <c r="BI1744" s="1">
        <v>-1.0</v>
      </c>
      <c r="BJ1744" s="1">
        <v>1.0</v>
      </c>
      <c r="BK1744" s="1">
        <v>-1.0</v>
      </c>
      <c r="BL1744" s="1">
        <v>1.0</v>
      </c>
      <c r="BM1744" s="1">
        <v>1.0</v>
      </c>
      <c r="BN1744" s="1">
        <v>1.0</v>
      </c>
      <c r="BO1744" s="1">
        <v>1.0</v>
      </c>
      <c r="BP1744" s="1">
        <v>-1.0</v>
      </c>
      <c r="BQ1744" s="1">
        <v>-1.0</v>
      </c>
      <c r="BR1744" s="1">
        <v>-1.0</v>
      </c>
      <c r="BS1744" s="1">
        <v>-1.0</v>
      </c>
      <c r="BT1744" s="1">
        <v>1.0</v>
      </c>
      <c r="BU1744" s="1">
        <v>1.0</v>
      </c>
      <c r="BV1744" s="1">
        <v>-1.0</v>
      </c>
      <c r="BW1744" s="1">
        <v>-1.0</v>
      </c>
      <c r="BX1744" s="1">
        <v>-1.0</v>
      </c>
      <c r="BY1744" s="1">
        <v>-1.0</v>
      </c>
      <c r="BZ1744" s="1">
        <v>-1.0</v>
      </c>
      <c r="CA1744" s="1">
        <v>1.0</v>
      </c>
      <c r="CB1744" s="1">
        <v>-1.0</v>
      </c>
      <c r="CC1744" s="1">
        <v>-1.0</v>
      </c>
      <c r="CD1744" s="1">
        <v>58373.0</v>
      </c>
    </row>
    <row r="1745">
      <c r="A1745" s="1">
        <v>1.3311896E7</v>
      </c>
      <c r="B1745" s="1" t="s">
        <v>9442</v>
      </c>
      <c r="C1745" s="1" t="s">
        <v>9443</v>
      </c>
      <c r="D1745" s="1" t="s">
        <v>9443</v>
      </c>
      <c r="E1745" s="1" t="s">
        <v>85</v>
      </c>
      <c r="I1745" s="1">
        <v>3.5313655E7</v>
      </c>
      <c r="J1745" s="1">
        <v>42163.0</v>
      </c>
      <c r="M1745" s="1">
        <v>0.0</v>
      </c>
      <c r="N1745" s="1">
        <v>1.0</v>
      </c>
      <c r="O1745" s="1">
        <v>0.0</v>
      </c>
      <c r="P1745" s="1" t="s">
        <v>123</v>
      </c>
      <c r="Q1745" s="1" t="s">
        <v>124</v>
      </c>
      <c r="R1745" s="1">
        <v>40.67389</v>
      </c>
      <c r="S1745" s="1">
        <v>-73.93974</v>
      </c>
      <c r="T1745" s="1" t="s">
        <v>91</v>
      </c>
      <c r="U1745" s="1" t="s">
        <v>113</v>
      </c>
      <c r="V1745" s="1">
        <v>2.0</v>
      </c>
      <c r="W1745" s="1">
        <v>1.0</v>
      </c>
      <c r="X1745" s="1">
        <v>1.0</v>
      </c>
      <c r="Y1745" s="1">
        <v>1.0</v>
      </c>
      <c r="Z1745" s="1" t="s">
        <v>93</v>
      </c>
      <c r="AA1745" s="1" t="s">
        <v>9444</v>
      </c>
      <c r="AB1745" s="1">
        <v>80.0</v>
      </c>
      <c r="AC1745" s="1">
        <v>1.0</v>
      </c>
      <c r="AD1745" s="1">
        <v>0.0</v>
      </c>
      <c r="AE1745" s="1">
        <v>3.0</v>
      </c>
      <c r="AF1745" s="1" t="s">
        <v>821</v>
      </c>
      <c r="AG1745" s="1">
        <v>1.0</v>
      </c>
      <c r="AH1745" s="1">
        <v>0.0</v>
      </c>
      <c r="AI1745" s="1">
        <v>0.0</v>
      </c>
      <c r="AJ1745" s="1">
        <v>0.0</v>
      </c>
      <c r="AK1745" s="1">
        <v>0.0</v>
      </c>
      <c r="AL1745" s="1">
        <v>1.0</v>
      </c>
      <c r="AM1745" s="1">
        <v>0.0</v>
      </c>
      <c r="AN1745" s="1">
        <v>100.0</v>
      </c>
      <c r="AO1745" s="1">
        <v>10.0</v>
      </c>
      <c r="AP1745" s="1">
        <v>10.0</v>
      </c>
      <c r="AQ1745" s="1">
        <v>10.0</v>
      </c>
      <c r="AR1745" s="1">
        <v>10.0</v>
      </c>
      <c r="AS1745" s="1">
        <v>10.0</v>
      </c>
      <c r="AT1745" s="1">
        <v>10.0</v>
      </c>
      <c r="AU1745" s="1">
        <v>0.0</v>
      </c>
      <c r="AV1745" s="1" t="s">
        <v>105</v>
      </c>
      <c r="AW1745" s="1">
        <v>1.0</v>
      </c>
      <c r="AX1745" s="1">
        <v>0.0</v>
      </c>
      <c r="AY1745" s="1">
        <v>1.0</v>
      </c>
      <c r="AZ1745" s="1">
        <v>0.0</v>
      </c>
      <c r="BA1745" s="1">
        <v>0.03</v>
      </c>
      <c r="BB1745" s="1">
        <v>-1.0</v>
      </c>
      <c r="BC1745" s="1">
        <v>1.0</v>
      </c>
      <c r="BD1745" s="1">
        <v>-1.0</v>
      </c>
      <c r="BE1745" s="1">
        <v>-1.0</v>
      </c>
      <c r="BF1745" s="1">
        <v>-1.0</v>
      </c>
      <c r="BG1745" s="1">
        <v>-1.0</v>
      </c>
      <c r="BH1745" s="1">
        <v>-1.0</v>
      </c>
      <c r="BI1745" s="1">
        <v>-1.0</v>
      </c>
      <c r="BJ1745" s="1">
        <v>1.0</v>
      </c>
      <c r="BK1745" s="1">
        <v>-1.0</v>
      </c>
      <c r="BL1745" s="1">
        <v>-1.0</v>
      </c>
      <c r="BM1745" s="1">
        <v>-1.0</v>
      </c>
      <c r="BN1745" s="1">
        <v>-1.0</v>
      </c>
      <c r="BO1745" s="1">
        <v>-1.0</v>
      </c>
      <c r="BP1745" s="1">
        <v>-1.0</v>
      </c>
      <c r="BQ1745" s="1">
        <v>-1.0</v>
      </c>
      <c r="BR1745" s="1">
        <v>-1.0</v>
      </c>
      <c r="BS1745" s="1">
        <v>-1.0</v>
      </c>
      <c r="BT1745" s="1">
        <v>-1.0</v>
      </c>
      <c r="BU1745" s="1">
        <v>1.0</v>
      </c>
      <c r="BV1745" s="1">
        <v>-1.0</v>
      </c>
      <c r="BW1745" s="1">
        <v>-1.0</v>
      </c>
      <c r="BX1745" s="1">
        <v>-1.0</v>
      </c>
      <c r="BY1745" s="1">
        <v>-1.0</v>
      </c>
      <c r="BZ1745" s="1">
        <v>-1.0</v>
      </c>
      <c r="CA1745" s="1">
        <v>-1.0</v>
      </c>
      <c r="CB1745" s="1">
        <v>-1.0</v>
      </c>
      <c r="CC1745" s="1">
        <v>-1.0</v>
      </c>
      <c r="CD1745" s="1">
        <v>58388.0</v>
      </c>
    </row>
    <row r="1746">
      <c r="A1746" s="1">
        <v>1.0229075E7</v>
      </c>
      <c r="B1746" s="1" t="s">
        <v>9445</v>
      </c>
      <c r="C1746" s="1" t="s">
        <v>9446</v>
      </c>
      <c r="D1746" s="1" t="s">
        <v>9447</v>
      </c>
      <c r="E1746" s="1" t="s">
        <v>85</v>
      </c>
      <c r="H1746" s="1" t="s">
        <v>9448</v>
      </c>
      <c r="I1746" s="1">
        <v>9504403.0</v>
      </c>
      <c r="J1746" s="1">
        <v>41565.0</v>
      </c>
      <c r="M1746" s="1">
        <v>0.0</v>
      </c>
      <c r="N1746" s="1">
        <v>1.0</v>
      </c>
      <c r="O1746" s="1">
        <v>1.0</v>
      </c>
      <c r="P1746" s="1" t="s">
        <v>89</v>
      </c>
      <c r="Q1746" s="1" t="s">
        <v>90</v>
      </c>
      <c r="R1746" s="1">
        <v>40.74443</v>
      </c>
      <c r="S1746" s="1">
        <v>-73.97949</v>
      </c>
      <c r="T1746" s="1" t="s">
        <v>91</v>
      </c>
      <c r="U1746" s="1" t="s">
        <v>92</v>
      </c>
      <c r="V1746" s="1">
        <v>6.0</v>
      </c>
      <c r="W1746" s="1">
        <v>2.0</v>
      </c>
      <c r="X1746" s="1">
        <v>2.0</v>
      </c>
      <c r="Y1746" s="1">
        <v>2.0</v>
      </c>
      <c r="Z1746" s="1" t="s">
        <v>93</v>
      </c>
      <c r="AA1746" s="1" t="s">
        <v>9449</v>
      </c>
      <c r="AB1746" s="1">
        <v>235.0</v>
      </c>
      <c r="AC1746" s="1">
        <v>1.0</v>
      </c>
      <c r="AD1746" s="1">
        <v>0.0</v>
      </c>
      <c r="AE1746" s="1">
        <v>3.0</v>
      </c>
      <c r="AF1746" s="1" t="s">
        <v>597</v>
      </c>
      <c r="AG1746" s="1">
        <v>1.0</v>
      </c>
      <c r="AH1746" s="1">
        <v>0.0</v>
      </c>
      <c r="AI1746" s="1">
        <v>0.0</v>
      </c>
      <c r="AJ1746" s="1">
        <v>0.0</v>
      </c>
      <c r="AK1746" s="1">
        <v>0.0</v>
      </c>
      <c r="AL1746" s="1">
        <v>2.0</v>
      </c>
      <c r="AM1746" s="1">
        <v>0.0</v>
      </c>
      <c r="AN1746" s="1">
        <v>100.0</v>
      </c>
      <c r="AO1746" s="1">
        <v>10.0</v>
      </c>
      <c r="AP1746" s="1">
        <v>10.0</v>
      </c>
      <c r="AQ1746" s="1">
        <v>10.0</v>
      </c>
      <c r="AR1746" s="1">
        <v>10.0</v>
      </c>
      <c r="AS1746" s="1">
        <v>10.0</v>
      </c>
      <c r="AT1746" s="1">
        <v>10.0</v>
      </c>
      <c r="AU1746" s="1">
        <v>0.0</v>
      </c>
      <c r="AV1746" s="1" t="s">
        <v>117</v>
      </c>
      <c r="AW1746" s="1">
        <v>1.0</v>
      </c>
      <c r="AX1746" s="1">
        <v>1.0</v>
      </c>
      <c r="AY1746" s="1">
        <v>0.0</v>
      </c>
      <c r="AZ1746" s="1">
        <v>0.0</v>
      </c>
      <c r="BA1746" s="1">
        <v>0.05</v>
      </c>
      <c r="BB1746" s="1">
        <v>1.0</v>
      </c>
      <c r="BC1746" s="1">
        <v>1.0</v>
      </c>
      <c r="BD1746" s="1">
        <v>-1.0</v>
      </c>
      <c r="BE1746" s="1">
        <v>-1.0</v>
      </c>
      <c r="BF1746" s="1">
        <v>-1.0</v>
      </c>
      <c r="BG1746" s="1">
        <v>-1.0</v>
      </c>
      <c r="BH1746" s="1">
        <v>-1.0</v>
      </c>
      <c r="BI1746" s="1">
        <v>-1.0</v>
      </c>
      <c r="BJ1746" s="1">
        <v>1.0</v>
      </c>
      <c r="BK1746" s="1">
        <v>-1.0</v>
      </c>
      <c r="BL1746" s="1">
        <v>-1.0</v>
      </c>
      <c r="BM1746" s="1">
        <v>-1.0</v>
      </c>
      <c r="BN1746" s="1">
        <v>1.0</v>
      </c>
      <c r="BO1746" s="1">
        <v>-1.0</v>
      </c>
      <c r="BP1746" s="1">
        <v>1.0</v>
      </c>
      <c r="BQ1746" s="1">
        <v>-1.0</v>
      </c>
      <c r="BR1746" s="1">
        <v>-1.0</v>
      </c>
      <c r="BS1746" s="1">
        <v>-1.0</v>
      </c>
      <c r="BT1746" s="1">
        <v>-1.0</v>
      </c>
      <c r="BU1746" s="1">
        <v>1.0</v>
      </c>
      <c r="BV1746" s="1">
        <v>-1.0</v>
      </c>
      <c r="BW1746" s="1">
        <v>1.0</v>
      </c>
      <c r="BX1746" s="1">
        <v>-1.0</v>
      </c>
      <c r="BY1746" s="1">
        <v>-1.0</v>
      </c>
      <c r="BZ1746" s="1">
        <v>-1.0</v>
      </c>
      <c r="CA1746" s="1">
        <v>-1.0</v>
      </c>
      <c r="CB1746" s="1">
        <v>-1.0</v>
      </c>
      <c r="CC1746" s="1">
        <v>-1.0</v>
      </c>
      <c r="CD1746" s="1">
        <v>58391.0</v>
      </c>
    </row>
    <row r="1747">
      <c r="A1747" s="1">
        <v>2.8487528E7</v>
      </c>
      <c r="B1747" s="1" t="s">
        <v>9450</v>
      </c>
      <c r="C1747" s="1" t="s">
        <v>9451</v>
      </c>
      <c r="D1747" s="1" t="s">
        <v>9452</v>
      </c>
      <c r="E1747" s="1" t="s">
        <v>85</v>
      </c>
      <c r="F1747" s="1" t="s">
        <v>9453</v>
      </c>
      <c r="H1747" s="1" t="s">
        <v>9454</v>
      </c>
      <c r="I1747" s="1">
        <v>5.0921439E7</v>
      </c>
      <c r="J1747" s="1">
        <v>42347.0</v>
      </c>
      <c r="M1747" s="1">
        <v>0.0</v>
      </c>
      <c r="N1747" s="1">
        <v>1.0</v>
      </c>
      <c r="O1747" s="1">
        <v>1.0</v>
      </c>
      <c r="P1747" s="1" t="s">
        <v>184</v>
      </c>
      <c r="Q1747" s="1" t="s">
        <v>124</v>
      </c>
      <c r="R1747" s="1">
        <v>40.70985</v>
      </c>
      <c r="S1747" s="1">
        <v>-73.96435</v>
      </c>
      <c r="T1747" s="1" t="s">
        <v>91</v>
      </c>
      <c r="U1747" s="1" t="s">
        <v>113</v>
      </c>
      <c r="V1747" s="1">
        <v>2.0</v>
      </c>
      <c r="W1747" s="1">
        <v>1.0</v>
      </c>
      <c r="X1747" s="1">
        <v>1.0</v>
      </c>
      <c r="Y1747" s="1">
        <v>1.0</v>
      </c>
      <c r="Z1747" s="1" t="s">
        <v>93</v>
      </c>
      <c r="AA1747" s="1" t="s">
        <v>9455</v>
      </c>
      <c r="AB1747" s="1">
        <v>75.0</v>
      </c>
      <c r="AC1747" s="1">
        <v>1.0</v>
      </c>
      <c r="AD1747" s="1">
        <v>20.0</v>
      </c>
      <c r="AE1747" s="1">
        <v>4.0</v>
      </c>
      <c r="AF1747" s="1" t="s">
        <v>231</v>
      </c>
      <c r="AG1747" s="1">
        <v>1.0</v>
      </c>
      <c r="AH1747" s="1">
        <v>0.0</v>
      </c>
      <c r="AI1747" s="1">
        <v>0.0</v>
      </c>
      <c r="AJ1747" s="1">
        <v>0.0</v>
      </c>
      <c r="AK1747" s="1">
        <v>0.0</v>
      </c>
      <c r="AL1747" s="1">
        <v>3.0</v>
      </c>
      <c r="AM1747" s="1">
        <v>3.0</v>
      </c>
      <c r="AN1747" s="1">
        <v>87.0</v>
      </c>
      <c r="AO1747" s="1">
        <v>9.0</v>
      </c>
      <c r="AP1747" s="1">
        <v>8.0</v>
      </c>
      <c r="AQ1747" s="1">
        <v>10.0</v>
      </c>
      <c r="AR1747" s="1">
        <v>10.0</v>
      </c>
      <c r="AS1747" s="1">
        <v>9.0</v>
      </c>
      <c r="AT1747" s="1">
        <v>9.0</v>
      </c>
      <c r="AU1747" s="1">
        <v>0.0</v>
      </c>
      <c r="AV1747" s="1" t="s">
        <v>117</v>
      </c>
      <c r="AW1747" s="1">
        <v>1.0</v>
      </c>
      <c r="AX1747" s="1">
        <v>0.0</v>
      </c>
      <c r="AY1747" s="1">
        <v>1.0</v>
      </c>
      <c r="AZ1747" s="1">
        <v>0.0</v>
      </c>
      <c r="BA1747" s="1">
        <v>0.32</v>
      </c>
      <c r="BB1747" s="1">
        <v>-1.0</v>
      </c>
      <c r="BC1747" s="1">
        <v>1.0</v>
      </c>
      <c r="BD1747" s="1">
        <v>-1.0</v>
      </c>
      <c r="BE1747" s="1">
        <v>-1.0</v>
      </c>
      <c r="BF1747" s="1">
        <v>-1.0</v>
      </c>
      <c r="BG1747" s="1">
        <v>-1.0</v>
      </c>
      <c r="BH1747" s="1">
        <v>-1.0</v>
      </c>
      <c r="BI1747" s="1">
        <v>-1.0</v>
      </c>
      <c r="BJ1747" s="1">
        <v>1.0</v>
      </c>
      <c r="BK1747" s="1">
        <v>-1.0</v>
      </c>
      <c r="BL1747" s="1">
        <v>1.0</v>
      </c>
      <c r="BM1747" s="1">
        <v>-1.0</v>
      </c>
      <c r="BN1747" s="1">
        <v>-1.0</v>
      </c>
      <c r="BO1747" s="1">
        <v>-1.0</v>
      </c>
      <c r="BP1747" s="1">
        <v>-1.0</v>
      </c>
      <c r="BQ1747" s="1">
        <v>-1.0</v>
      </c>
      <c r="BR1747" s="1">
        <v>-1.0</v>
      </c>
      <c r="BS1747" s="1">
        <v>1.0</v>
      </c>
      <c r="BT1747" s="1">
        <v>-1.0</v>
      </c>
      <c r="BU1747" s="1">
        <v>1.0</v>
      </c>
      <c r="BV1747" s="1">
        <v>-1.0</v>
      </c>
      <c r="BW1747" s="1">
        <v>-1.0</v>
      </c>
      <c r="BX1747" s="1">
        <v>-1.0</v>
      </c>
      <c r="BY1747" s="1">
        <v>-1.0</v>
      </c>
      <c r="BZ1747" s="1">
        <v>-1.0</v>
      </c>
      <c r="CA1747" s="1">
        <v>-1.0</v>
      </c>
      <c r="CB1747" s="1">
        <v>-1.0</v>
      </c>
      <c r="CC1747" s="1">
        <v>-1.0</v>
      </c>
      <c r="CD1747" s="1">
        <v>58419.0</v>
      </c>
    </row>
    <row r="1748">
      <c r="A1748" s="1">
        <v>3.4495704E7</v>
      </c>
      <c r="B1748" s="1" t="s">
        <v>9456</v>
      </c>
      <c r="C1748" s="1" t="s">
        <v>9457</v>
      </c>
      <c r="D1748" s="1" t="s">
        <v>9457</v>
      </c>
      <c r="E1748" s="1" t="s">
        <v>85</v>
      </c>
      <c r="I1748" s="1">
        <v>1.60349432E8</v>
      </c>
      <c r="J1748" s="1">
        <v>43066.0</v>
      </c>
      <c r="K1748" s="1" t="s">
        <v>134</v>
      </c>
      <c r="L1748" s="1">
        <v>1.0</v>
      </c>
      <c r="M1748" s="1">
        <v>0.0</v>
      </c>
      <c r="N1748" s="1">
        <v>1.0</v>
      </c>
      <c r="O1748" s="1">
        <v>0.0</v>
      </c>
      <c r="P1748" s="1" t="s">
        <v>89</v>
      </c>
      <c r="Q1748" s="1" t="s">
        <v>1014</v>
      </c>
      <c r="R1748" s="1">
        <v>40.85747</v>
      </c>
      <c r="S1748" s="1">
        <v>-73.93439</v>
      </c>
      <c r="T1748" s="1" t="s">
        <v>91</v>
      </c>
      <c r="U1748" s="1" t="s">
        <v>92</v>
      </c>
      <c r="V1748" s="1">
        <v>2.0</v>
      </c>
      <c r="W1748" s="1">
        <v>1.0</v>
      </c>
      <c r="X1748" s="1">
        <v>2.0</v>
      </c>
      <c r="Y1748" s="1">
        <v>2.0</v>
      </c>
      <c r="Z1748" s="1" t="s">
        <v>93</v>
      </c>
      <c r="AA1748" s="1" t="s">
        <v>9458</v>
      </c>
      <c r="AB1748" s="1">
        <v>100.0</v>
      </c>
      <c r="AC1748" s="1">
        <v>1.0</v>
      </c>
      <c r="AD1748" s="1">
        <v>0.0</v>
      </c>
      <c r="AE1748" s="1">
        <v>30.0</v>
      </c>
      <c r="AF1748" s="1" t="s">
        <v>407</v>
      </c>
      <c r="AG1748" s="1">
        <v>1.0</v>
      </c>
      <c r="AH1748" s="1">
        <v>0.0</v>
      </c>
      <c r="AI1748" s="1">
        <v>8.0</v>
      </c>
      <c r="AJ1748" s="1">
        <v>8.0</v>
      </c>
      <c r="AK1748" s="1">
        <v>8.0</v>
      </c>
      <c r="AL1748" s="1">
        <v>0.0</v>
      </c>
      <c r="AM1748" s="1">
        <v>0.0</v>
      </c>
      <c r="AU1748" s="1">
        <v>1.0</v>
      </c>
      <c r="AV1748" s="1" t="s">
        <v>105</v>
      </c>
      <c r="AW1748" s="1">
        <v>1.0</v>
      </c>
      <c r="AX1748" s="1">
        <v>1.0</v>
      </c>
      <c r="AY1748" s="1">
        <v>0.0</v>
      </c>
      <c r="AZ1748" s="1">
        <v>0.0</v>
      </c>
      <c r="BB1748" s="1">
        <v>-1.0</v>
      </c>
      <c r="BC1748" s="1">
        <v>1.0</v>
      </c>
      <c r="BD1748" s="1">
        <v>-1.0</v>
      </c>
      <c r="BE1748" s="1">
        <v>-1.0</v>
      </c>
      <c r="BF1748" s="1">
        <v>-1.0</v>
      </c>
      <c r="BG1748" s="1">
        <v>-1.0</v>
      </c>
      <c r="BH1748" s="1">
        <v>-1.0</v>
      </c>
      <c r="BI1748" s="1">
        <v>-1.0</v>
      </c>
      <c r="BJ1748" s="1">
        <v>1.0</v>
      </c>
      <c r="BK1748" s="1">
        <v>-1.0</v>
      </c>
      <c r="BL1748" s="1">
        <v>-1.0</v>
      </c>
      <c r="BM1748" s="1">
        <v>1.0</v>
      </c>
      <c r="BN1748" s="1">
        <v>1.0</v>
      </c>
      <c r="BO1748" s="1">
        <v>-1.0</v>
      </c>
      <c r="BP1748" s="1">
        <v>-1.0</v>
      </c>
      <c r="BQ1748" s="1">
        <v>-1.0</v>
      </c>
      <c r="BR1748" s="1">
        <v>-1.0</v>
      </c>
      <c r="BS1748" s="1">
        <v>-1.0</v>
      </c>
      <c r="BT1748" s="1">
        <v>-1.0</v>
      </c>
      <c r="BU1748" s="1">
        <v>1.0</v>
      </c>
      <c r="BV1748" s="1">
        <v>-1.0</v>
      </c>
      <c r="BW1748" s="1">
        <v>1.0</v>
      </c>
      <c r="BX1748" s="1">
        <v>-1.0</v>
      </c>
      <c r="BY1748" s="1">
        <v>-1.0</v>
      </c>
      <c r="BZ1748" s="1">
        <v>-1.0</v>
      </c>
      <c r="CA1748" s="1">
        <v>-1.0</v>
      </c>
      <c r="CB1748" s="1">
        <v>-1.0</v>
      </c>
      <c r="CC1748" s="1">
        <v>-1.0</v>
      </c>
      <c r="CD1748" s="1">
        <v>58446.0</v>
      </c>
    </row>
    <row r="1749">
      <c r="A1749" s="1">
        <v>3.4416046E7</v>
      </c>
      <c r="B1749" s="1" t="s">
        <v>9459</v>
      </c>
      <c r="D1749" s="1" t="s">
        <v>9460</v>
      </c>
      <c r="E1749" s="1" t="s">
        <v>85</v>
      </c>
      <c r="F1749" s="1" t="s">
        <v>9461</v>
      </c>
      <c r="H1749" s="1" t="s">
        <v>9462</v>
      </c>
      <c r="I1749" s="1">
        <v>2.12171922E8</v>
      </c>
      <c r="J1749" s="1">
        <v>43340.0</v>
      </c>
      <c r="K1749" s="1" t="s">
        <v>134</v>
      </c>
      <c r="L1749" s="1">
        <v>1.0</v>
      </c>
      <c r="M1749" s="1">
        <v>0.0</v>
      </c>
      <c r="N1749" s="1">
        <v>2.0</v>
      </c>
      <c r="O1749" s="1">
        <v>0.0</v>
      </c>
      <c r="P1749" s="1" t="s">
        <v>123</v>
      </c>
      <c r="Q1749" s="1" t="s">
        <v>157</v>
      </c>
      <c r="R1749" s="1">
        <v>40.68623</v>
      </c>
      <c r="S1749" s="1">
        <v>-73.92231</v>
      </c>
      <c r="T1749" s="1" t="s">
        <v>144</v>
      </c>
      <c r="U1749" s="1" t="s">
        <v>113</v>
      </c>
      <c r="V1749" s="1">
        <v>1.0</v>
      </c>
      <c r="W1749" s="1">
        <v>1.0</v>
      </c>
      <c r="X1749" s="1">
        <v>1.0</v>
      </c>
      <c r="Y1749" s="1">
        <v>1.0</v>
      </c>
      <c r="Z1749" s="1" t="s">
        <v>93</v>
      </c>
      <c r="AA1749" s="1" t="s">
        <v>9463</v>
      </c>
      <c r="AB1749" s="1">
        <v>60.0</v>
      </c>
      <c r="AC1749" s="1">
        <v>1.0</v>
      </c>
      <c r="AD1749" s="1">
        <v>0.0</v>
      </c>
      <c r="AE1749" s="1">
        <v>1.0</v>
      </c>
      <c r="AF1749" s="1" t="s">
        <v>127</v>
      </c>
      <c r="AG1749" s="1">
        <v>1.0</v>
      </c>
      <c r="AH1749" s="1">
        <v>18.0</v>
      </c>
      <c r="AI1749" s="1">
        <v>18.0</v>
      </c>
      <c r="AJ1749" s="1">
        <v>18.0</v>
      </c>
      <c r="AK1749" s="1">
        <v>147.0</v>
      </c>
      <c r="AL1749" s="1">
        <v>9.0</v>
      </c>
      <c r="AM1749" s="1">
        <v>9.0</v>
      </c>
      <c r="AN1749" s="1">
        <v>87.0</v>
      </c>
      <c r="AO1749" s="1">
        <v>9.0</v>
      </c>
      <c r="AP1749" s="1">
        <v>8.0</v>
      </c>
      <c r="AQ1749" s="1">
        <v>9.0</v>
      </c>
      <c r="AR1749" s="1">
        <v>10.0</v>
      </c>
      <c r="AS1749" s="1">
        <v>9.0</v>
      </c>
      <c r="AT1749" s="1">
        <v>9.0</v>
      </c>
      <c r="AU1749" s="1">
        <v>1.0</v>
      </c>
      <c r="AV1749" s="1" t="s">
        <v>105</v>
      </c>
      <c r="AW1749" s="1">
        <v>1.0</v>
      </c>
      <c r="AX1749" s="1">
        <v>0.0</v>
      </c>
      <c r="AY1749" s="1">
        <v>1.0</v>
      </c>
      <c r="AZ1749" s="1">
        <v>0.0</v>
      </c>
      <c r="BA1749" s="1">
        <v>4.35</v>
      </c>
      <c r="BB1749" s="1">
        <v>-1.0</v>
      </c>
      <c r="BC1749" s="1">
        <v>1.0</v>
      </c>
      <c r="BD1749" s="1">
        <v>-1.0</v>
      </c>
      <c r="BE1749" s="1">
        <v>-1.0</v>
      </c>
      <c r="BF1749" s="1">
        <v>-1.0</v>
      </c>
      <c r="BG1749" s="1">
        <v>-1.0</v>
      </c>
      <c r="BH1749" s="1">
        <v>-1.0</v>
      </c>
      <c r="BI1749" s="1">
        <v>-1.0</v>
      </c>
      <c r="BJ1749" s="1">
        <v>-1.0</v>
      </c>
      <c r="BK1749" s="1">
        <v>-1.0</v>
      </c>
      <c r="BL1749" s="1">
        <v>-1.0</v>
      </c>
      <c r="BM1749" s="1">
        <v>1.0</v>
      </c>
      <c r="BN1749" s="1">
        <v>-1.0</v>
      </c>
      <c r="BO1749" s="1">
        <v>-1.0</v>
      </c>
      <c r="BP1749" s="1">
        <v>-1.0</v>
      </c>
      <c r="BQ1749" s="1">
        <v>1.0</v>
      </c>
      <c r="BR1749" s="1">
        <v>-1.0</v>
      </c>
      <c r="BS1749" s="1">
        <v>-1.0</v>
      </c>
      <c r="BT1749" s="1">
        <v>-1.0</v>
      </c>
      <c r="BU1749" s="1">
        <v>1.0</v>
      </c>
      <c r="BV1749" s="1">
        <v>1.0</v>
      </c>
      <c r="BW1749" s="1">
        <v>-1.0</v>
      </c>
      <c r="BX1749" s="1">
        <v>1.0</v>
      </c>
      <c r="BY1749" s="1">
        <v>-1.0</v>
      </c>
      <c r="BZ1749" s="1">
        <v>-1.0</v>
      </c>
      <c r="CA1749" s="1">
        <v>-1.0</v>
      </c>
      <c r="CB1749" s="1">
        <v>-1.0</v>
      </c>
      <c r="CC1749" s="1">
        <v>-1.0</v>
      </c>
      <c r="CD1749" s="1">
        <v>58469.0</v>
      </c>
    </row>
    <row r="1750">
      <c r="A1750" s="1">
        <v>4699061.0</v>
      </c>
      <c r="B1750" s="1" t="s">
        <v>9464</v>
      </c>
      <c r="C1750" s="1" t="s">
        <v>9465</v>
      </c>
      <c r="D1750" s="1" t="s">
        <v>9466</v>
      </c>
      <c r="E1750" s="1" t="s">
        <v>85</v>
      </c>
      <c r="I1750" s="1">
        <v>2.4291213E7</v>
      </c>
      <c r="J1750" s="1">
        <v>41972.0</v>
      </c>
      <c r="M1750" s="1">
        <v>0.0</v>
      </c>
      <c r="N1750" s="1">
        <v>2.0</v>
      </c>
      <c r="O1750" s="1">
        <v>0.0</v>
      </c>
      <c r="P1750" s="1" t="s">
        <v>123</v>
      </c>
      <c r="Q1750" s="1" t="s">
        <v>532</v>
      </c>
      <c r="R1750" s="1">
        <v>40.64009</v>
      </c>
      <c r="S1750" s="1">
        <v>-74.01714</v>
      </c>
      <c r="T1750" s="1" t="s">
        <v>125</v>
      </c>
      <c r="U1750" s="1" t="s">
        <v>113</v>
      </c>
      <c r="V1750" s="1">
        <v>1.0</v>
      </c>
      <c r="W1750" s="1">
        <v>1.0</v>
      </c>
      <c r="X1750" s="1">
        <v>1.0</v>
      </c>
      <c r="Y1750" s="1">
        <v>1.0</v>
      </c>
      <c r="Z1750" s="1" t="s">
        <v>93</v>
      </c>
      <c r="AA1750" s="1" t="s">
        <v>9467</v>
      </c>
      <c r="AB1750" s="1">
        <v>35.0</v>
      </c>
      <c r="AC1750" s="1">
        <v>1.0</v>
      </c>
      <c r="AD1750" s="1">
        <v>0.0</v>
      </c>
      <c r="AE1750" s="1">
        <v>1.0</v>
      </c>
      <c r="AF1750" s="1" t="s">
        <v>2358</v>
      </c>
      <c r="AG1750" s="1">
        <v>1.0</v>
      </c>
      <c r="AH1750" s="1">
        <v>0.0</v>
      </c>
      <c r="AI1750" s="1">
        <v>0.0</v>
      </c>
      <c r="AJ1750" s="1">
        <v>0.0</v>
      </c>
      <c r="AK1750" s="1">
        <v>0.0</v>
      </c>
      <c r="AL1750" s="1">
        <v>0.0</v>
      </c>
      <c r="AM1750" s="1">
        <v>0.0</v>
      </c>
      <c r="AU1750" s="1">
        <v>0.0</v>
      </c>
      <c r="AV1750" s="1" t="s">
        <v>105</v>
      </c>
      <c r="AW1750" s="1">
        <v>2.0</v>
      </c>
      <c r="AX1750" s="1">
        <v>0.0</v>
      </c>
      <c r="AY1750" s="1">
        <v>2.0</v>
      </c>
      <c r="AZ1750" s="1">
        <v>0.0</v>
      </c>
      <c r="BB1750" s="1">
        <v>-1.0</v>
      </c>
      <c r="BC1750" s="1">
        <v>-1.0</v>
      </c>
      <c r="BD1750" s="1">
        <v>-1.0</v>
      </c>
      <c r="BE1750" s="1">
        <v>-1.0</v>
      </c>
      <c r="BF1750" s="1">
        <v>-1.0</v>
      </c>
      <c r="BG1750" s="1">
        <v>-1.0</v>
      </c>
      <c r="BH1750" s="1">
        <v>-1.0</v>
      </c>
      <c r="BI1750" s="1">
        <v>-1.0</v>
      </c>
      <c r="BJ1750" s="1">
        <v>-1.0</v>
      </c>
      <c r="BK1750" s="1">
        <v>-1.0</v>
      </c>
      <c r="BL1750" s="1">
        <v>-1.0</v>
      </c>
      <c r="BM1750" s="1">
        <v>-1.0</v>
      </c>
      <c r="BN1750" s="1">
        <v>-1.0</v>
      </c>
      <c r="BO1750" s="1">
        <v>-1.0</v>
      </c>
      <c r="BP1750" s="1">
        <v>-1.0</v>
      </c>
      <c r="BQ1750" s="1">
        <v>-1.0</v>
      </c>
      <c r="BR1750" s="1">
        <v>-1.0</v>
      </c>
      <c r="BS1750" s="1">
        <v>-1.0</v>
      </c>
      <c r="BT1750" s="1">
        <v>1.0</v>
      </c>
      <c r="BU1750" s="1">
        <v>1.0</v>
      </c>
      <c r="BV1750" s="1">
        <v>-1.0</v>
      </c>
      <c r="BW1750" s="1">
        <v>-1.0</v>
      </c>
      <c r="BX1750" s="1">
        <v>-1.0</v>
      </c>
      <c r="BY1750" s="1">
        <v>-1.0</v>
      </c>
      <c r="BZ1750" s="1">
        <v>-1.0</v>
      </c>
      <c r="CA1750" s="1">
        <v>-1.0</v>
      </c>
      <c r="CB1750" s="1">
        <v>-1.0</v>
      </c>
      <c r="CC1750" s="1">
        <v>-1.0</v>
      </c>
      <c r="CD1750" s="1">
        <v>58481.0</v>
      </c>
    </row>
    <row r="1751">
      <c r="A1751" s="1">
        <v>2.1501184E7</v>
      </c>
      <c r="B1751" s="1" t="s">
        <v>9468</v>
      </c>
      <c r="C1751" s="1" t="s">
        <v>9469</v>
      </c>
      <c r="D1751" s="1" t="s">
        <v>9470</v>
      </c>
      <c r="E1751" s="1" t="s">
        <v>85</v>
      </c>
      <c r="G1751" s="1" t="s">
        <v>9471</v>
      </c>
      <c r="H1751" s="1" t="s">
        <v>9472</v>
      </c>
      <c r="I1751" s="1">
        <v>9.9202586E7</v>
      </c>
      <c r="J1751" s="1">
        <v>42654.0</v>
      </c>
      <c r="K1751" s="1" t="s">
        <v>134</v>
      </c>
      <c r="L1751" s="1">
        <v>1.0</v>
      </c>
      <c r="M1751" s="1">
        <v>0.0</v>
      </c>
      <c r="N1751" s="1">
        <v>5.0</v>
      </c>
      <c r="O1751" s="1">
        <v>1.0</v>
      </c>
      <c r="P1751" s="1" t="s">
        <v>813</v>
      </c>
      <c r="Q1751" s="1" t="s">
        <v>814</v>
      </c>
      <c r="R1751" s="1">
        <v>40.63118</v>
      </c>
      <c r="S1751" s="1">
        <v>-74.12866</v>
      </c>
      <c r="T1751" s="1" t="s">
        <v>125</v>
      </c>
      <c r="U1751" s="1" t="s">
        <v>113</v>
      </c>
      <c r="V1751" s="1">
        <v>2.0</v>
      </c>
      <c r="W1751" s="1">
        <v>1.0</v>
      </c>
      <c r="X1751" s="1">
        <v>1.0</v>
      </c>
      <c r="Y1751" s="1">
        <v>2.0</v>
      </c>
      <c r="Z1751" s="1" t="s">
        <v>93</v>
      </c>
      <c r="AA1751" s="1" t="s">
        <v>9473</v>
      </c>
      <c r="AB1751" s="1">
        <v>55.0</v>
      </c>
      <c r="AC1751" s="1">
        <v>1.0</v>
      </c>
      <c r="AD1751" s="1">
        <v>0.0</v>
      </c>
      <c r="AE1751" s="1">
        <v>2.0</v>
      </c>
      <c r="AF1751" s="1" t="s">
        <v>904</v>
      </c>
      <c r="AG1751" s="1">
        <v>1.0</v>
      </c>
      <c r="AH1751" s="1">
        <v>20.0</v>
      </c>
      <c r="AI1751" s="1">
        <v>50.0</v>
      </c>
      <c r="AJ1751" s="1">
        <v>80.0</v>
      </c>
      <c r="AK1751" s="1">
        <v>355.0</v>
      </c>
      <c r="AL1751" s="1">
        <v>4.0</v>
      </c>
      <c r="AM1751" s="1">
        <v>2.0</v>
      </c>
      <c r="AN1751" s="1">
        <v>90.0</v>
      </c>
      <c r="AO1751" s="1">
        <v>10.0</v>
      </c>
      <c r="AP1751" s="1">
        <v>10.0</v>
      </c>
      <c r="AQ1751" s="1">
        <v>10.0</v>
      </c>
      <c r="AR1751" s="1">
        <v>10.0</v>
      </c>
      <c r="AS1751" s="1">
        <v>9.0</v>
      </c>
      <c r="AT1751" s="1">
        <v>10.0</v>
      </c>
      <c r="AU1751" s="1">
        <v>1.0</v>
      </c>
      <c r="AV1751" s="1" t="s">
        <v>117</v>
      </c>
      <c r="AW1751" s="1">
        <v>5.0</v>
      </c>
      <c r="AX1751" s="1">
        <v>2.0</v>
      </c>
      <c r="AY1751" s="1">
        <v>3.0</v>
      </c>
      <c r="AZ1751" s="1">
        <v>0.0</v>
      </c>
      <c r="BA1751" s="1">
        <v>0.2</v>
      </c>
      <c r="BB1751" s="1">
        <v>-1.0</v>
      </c>
      <c r="BC1751" s="1">
        <v>1.0</v>
      </c>
      <c r="BD1751" s="1">
        <v>-1.0</v>
      </c>
      <c r="BE1751" s="1">
        <v>-1.0</v>
      </c>
      <c r="BF1751" s="1">
        <v>-1.0</v>
      </c>
      <c r="BG1751" s="1">
        <v>-1.0</v>
      </c>
      <c r="BH1751" s="1">
        <v>1.0</v>
      </c>
      <c r="BI1751" s="1">
        <v>-1.0</v>
      </c>
      <c r="BJ1751" s="1">
        <v>1.0</v>
      </c>
      <c r="BK1751" s="1">
        <v>1.0</v>
      </c>
      <c r="BL1751" s="1">
        <v>1.0</v>
      </c>
      <c r="BM1751" s="1">
        <v>-1.0</v>
      </c>
      <c r="BN1751" s="1">
        <v>-1.0</v>
      </c>
      <c r="BO1751" s="1">
        <v>-1.0</v>
      </c>
      <c r="BP1751" s="1">
        <v>-1.0</v>
      </c>
      <c r="BQ1751" s="1">
        <v>1.0</v>
      </c>
      <c r="BR1751" s="1">
        <v>-1.0</v>
      </c>
      <c r="BS1751" s="1">
        <v>-1.0</v>
      </c>
      <c r="BT1751" s="1">
        <v>-1.0</v>
      </c>
      <c r="BU1751" s="1">
        <v>1.0</v>
      </c>
      <c r="BV1751" s="1">
        <v>-1.0</v>
      </c>
      <c r="BW1751" s="1">
        <v>-1.0</v>
      </c>
      <c r="BX1751" s="1">
        <v>-1.0</v>
      </c>
      <c r="BY1751" s="1">
        <v>-1.0</v>
      </c>
      <c r="BZ1751" s="1">
        <v>1.0</v>
      </c>
      <c r="CA1751" s="1">
        <v>-1.0</v>
      </c>
      <c r="CB1751" s="1">
        <v>-1.0</v>
      </c>
      <c r="CC1751" s="1">
        <v>-1.0</v>
      </c>
      <c r="CD1751" s="1">
        <v>58510.0</v>
      </c>
    </row>
    <row r="1752">
      <c r="A1752" s="1">
        <v>2.9232472E7</v>
      </c>
      <c r="B1752" s="1" t="s">
        <v>9474</v>
      </c>
      <c r="C1752" s="1" t="s">
        <v>9475</v>
      </c>
      <c r="D1752" s="1" t="s">
        <v>9475</v>
      </c>
      <c r="E1752" s="1" t="s">
        <v>85</v>
      </c>
      <c r="H1752" s="1" t="s">
        <v>9476</v>
      </c>
      <c r="I1752" s="1">
        <v>1.9403197E8</v>
      </c>
      <c r="J1752" s="1">
        <v>43258.0</v>
      </c>
      <c r="K1752" s="1" t="s">
        <v>134</v>
      </c>
      <c r="L1752" s="1">
        <v>1.0</v>
      </c>
      <c r="M1752" s="1">
        <v>0.0</v>
      </c>
      <c r="N1752" s="1">
        <v>3.0</v>
      </c>
      <c r="O1752" s="1">
        <v>0.0</v>
      </c>
      <c r="P1752" s="1" t="s">
        <v>89</v>
      </c>
      <c r="Q1752" s="1" t="s">
        <v>370</v>
      </c>
      <c r="R1752" s="1">
        <v>40.76437</v>
      </c>
      <c r="S1752" s="1">
        <v>-73.98775</v>
      </c>
      <c r="T1752" s="1" t="s">
        <v>91</v>
      </c>
      <c r="U1752" s="1" t="s">
        <v>214</v>
      </c>
      <c r="V1752" s="1">
        <v>2.0</v>
      </c>
      <c r="W1752" s="1">
        <v>1.0</v>
      </c>
      <c r="X1752" s="1">
        <v>1.0</v>
      </c>
      <c r="Y1752" s="1">
        <v>1.0</v>
      </c>
      <c r="Z1752" s="1" t="s">
        <v>93</v>
      </c>
      <c r="AA1752" s="1" t="s">
        <v>9477</v>
      </c>
      <c r="AB1752" s="1">
        <v>100.0</v>
      </c>
      <c r="AC1752" s="1">
        <v>1.0</v>
      </c>
      <c r="AD1752" s="1">
        <v>73.0</v>
      </c>
      <c r="AE1752" s="1">
        <v>1.0</v>
      </c>
      <c r="AF1752" s="1" t="s">
        <v>95</v>
      </c>
      <c r="AG1752" s="1">
        <v>1.0</v>
      </c>
      <c r="AH1752" s="1">
        <v>24.0</v>
      </c>
      <c r="AI1752" s="1">
        <v>24.0</v>
      </c>
      <c r="AJ1752" s="1">
        <v>24.0</v>
      </c>
      <c r="AK1752" s="1">
        <v>212.0</v>
      </c>
      <c r="AL1752" s="1">
        <v>1.0</v>
      </c>
      <c r="AM1752" s="1">
        <v>1.0</v>
      </c>
      <c r="AN1752" s="1">
        <v>40.0</v>
      </c>
      <c r="AO1752" s="1">
        <v>8.0</v>
      </c>
      <c r="AP1752" s="1">
        <v>10.0</v>
      </c>
      <c r="AQ1752" s="1">
        <v>6.0</v>
      </c>
      <c r="AR1752" s="1">
        <v>8.0</v>
      </c>
      <c r="AS1752" s="1">
        <v>8.0</v>
      </c>
      <c r="AT1752" s="1">
        <v>6.0</v>
      </c>
      <c r="AU1752" s="1">
        <v>1.0</v>
      </c>
      <c r="AV1752" s="1" t="s">
        <v>96</v>
      </c>
      <c r="AW1752" s="1">
        <v>3.0</v>
      </c>
      <c r="AX1752" s="1">
        <v>0.0</v>
      </c>
      <c r="AY1752" s="1">
        <v>0.0</v>
      </c>
      <c r="AZ1752" s="1">
        <v>3.0</v>
      </c>
      <c r="BA1752" s="1">
        <v>0.21</v>
      </c>
      <c r="BB1752" s="1">
        <v>-1.0</v>
      </c>
      <c r="BC1752" s="1">
        <v>1.0</v>
      </c>
      <c r="BD1752" s="1">
        <v>-1.0</v>
      </c>
      <c r="BE1752" s="1">
        <v>-1.0</v>
      </c>
      <c r="BF1752" s="1">
        <v>-1.0</v>
      </c>
      <c r="BG1752" s="1">
        <v>-1.0</v>
      </c>
      <c r="BH1752" s="1">
        <v>-1.0</v>
      </c>
      <c r="BI1752" s="1">
        <v>-1.0</v>
      </c>
      <c r="BJ1752" s="1">
        <v>-1.0</v>
      </c>
      <c r="BK1752" s="1">
        <v>-1.0</v>
      </c>
      <c r="BL1752" s="1">
        <v>-1.0</v>
      </c>
      <c r="BM1752" s="1">
        <v>-1.0</v>
      </c>
      <c r="BN1752" s="1">
        <v>-1.0</v>
      </c>
      <c r="BO1752" s="1">
        <v>-1.0</v>
      </c>
      <c r="BP1752" s="1">
        <v>-1.0</v>
      </c>
      <c r="BQ1752" s="1">
        <v>-1.0</v>
      </c>
      <c r="BR1752" s="1">
        <v>-1.0</v>
      </c>
      <c r="BS1752" s="1">
        <v>1.0</v>
      </c>
      <c r="BT1752" s="1">
        <v>-1.0</v>
      </c>
      <c r="BU1752" s="1">
        <v>1.0</v>
      </c>
      <c r="BV1752" s="1">
        <v>1.0</v>
      </c>
      <c r="BW1752" s="1">
        <v>-1.0</v>
      </c>
      <c r="BX1752" s="1">
        <v>-1.0</v>
      </c>
      <c r="BY1752" s="1">
        <v>-1.0</v>
      </c>
      <c r="BZ1752" s="1">
        <v>-1.0</v>
      </c>
      <c r="CA1752" s="1">
        <v>-1.0</v>
      </c>
      <c r="CB1752" s="1">
        <v>-1.0</v>
      </c>
      <c r="CC1752" s="1">
        <v>-1.0</v>
      </c>
      <c r="CD1752" s="1">
        <v>58531.0</v>
      </c>
    </row>
    <row r="1753">
      <c r="A1753" s="1">
        <v>3.3279221E7</v>
      </c>
      <c r="B1753" s="1" t="s">
        <v>9478</v>
      </c>
      <c r="C1753" s="1" t="s">
        <v>9479</v>
      </c>
      <c r="D1753" s="1" t="s">
        <v>9480</v>
      </c>
      <c r="E1753" s="1" t="s">
        <v>85</v>
      </c>
      <c r="H1753" s="1" t="s">
        <v>9481</v>
      </c>
      <c r="I1753" s="1">
        <v>2.39660813E8</v>
      </c>
      <c r="J1753" s="1">
        <v>43493.0</v>
      </c>
      <c r="K1753" s="1" t="s">
        <v>88</v>
      </c>
      <c r="L1753" s="1">
        <v>0.8</v>
      </c>
      <c r="M1753" s="1">
        <v>0.0</v>
      </c>
      <c r="N1753" s="1">
        <v>10.0</v>
      </c>
      <c r="O1753" s="1">
        <v>0.0</v>
      </c>
      <c r="P1753" s="1" t="s">
        <v>9482</v>
      </c>
      <c r="Q1753" s="1" t="s">
        <v>273</v>
      </c>
      <c r="R1753" s="1">
        <v>40.75796</v>
      </c>
      <c r="S1753" s="1">
        <v>-73.99625</v>
      </c>
      <c r="T1753" s="1" t="s">
        <v>1062</v>
      </c>
      <c r="U1753" s="1" t="s">
        <v>113</v>
      </c>
      <c r="V1753" s="1">
        <v>2.0</v>
      </c>
      <c r="W1753" s="1">
        <v>1.0</v>
      </c>
      <c r="X1753" s="1">
        <v>1.0</v>
      </c>
      <c r="Y1753" s="1">
        <v>1.0</v>
      </c>
      <c r="Z1753" s="1" t="s">
        <v>93</v>
      </c>
      <c r="AA1753" s="1" t="s">
        <v>9483</v>
      </c>
      <c r="AB1753" s="1">
        <v>166.0</v>
      </c>
      <c r="AC1753" s="1">
        <v>2.0</v>
      </c>
      <c r="AD1753" s="1">
        <v>0.0</v>
      </c>
      <c r="AE1753" s="1">
        <v>1.0</v>
      </c>
      <c r="AF1753" s="1" t="s">
        <v>95</v>
      </c>
      <c r="AG1753" s="1">
        <v>1.0</v>
      </c>
      <c r="AH1753" s="1">
        <v>28.0</v>
      </c>
      <c r="AI1753" s="1">
        <v>58.0</v>
      </c>
      <c r="AJ1753" s="1">
        <v>88.0</v>
      </c>
      <c r="AK1753" s="1">
        <v>345.0</v>
      </c>
      <c r="AL1753" s="1">
        <v>1.0</v>
      </c>
      <c r="AM1753" s="1">
        <v>1.0</v>
      </c>
      <c r="AN1753" s="1">
        <v>100.0</v>
      </c>
      <c r="AO1753" s="1">
        <v>10.0</v>
      </c>
      <c r="AP1753" s="1">
        <v>10.0</v>
      </c>
      <c r="AQ1753" s="1">
        <v>10.0</v>
      </c>
      <c r="AR1753" s="1">
        <v>10.0</v>
      </c>
      <c r="AS1753" s="1">
        <v>10.0</v>
      </c>
      <c r="AT1753" s="1">
        <v>6.0</v>
      </c>
      <c r="AU1753" s="1">
        <v>1.0</v>
      </c>
      <c r="AV1753" s="1" t="s">
        <v>105</v>
      </c>
      <c r="AW1753" s="1">
        <v>10.0</v>
      </c>
      <c r="AX1753" s="1">
        <v>0.0</v>
      </c>
      <c r="AY1753" s="1">
        <v>10.0</v>
      </c>
      <c r="AZ1753" s="1">
        <v>0.0</v>
      </c>
      <c r="BA1753" s="1">
        <v>0.43</v>
      </c>
      <c r="BB1753" s="1">
        <v>1.0</v>
      </c>
      <c r="BC1753" s="1">
        <v>1.0</v>
      </c>
      <c r="BD1753" s="1">
        <v>-1.0</v>
      </c>
      <c r="BE1753" s="1">
        <v>-1.0</v>
      </c>
      <c r="BF1753" s="1">
        <v>-1.0</v>
      </c>
      <c r="BG1753" s="1">
        <v>-1.0</v>
      </c>
      <c r="BH1753" s="1">
        <v>-1.0</v>
      </c>
      <c r="BI1753" s="1">
        <v>-1.0</v>
      </c>
      <c r="BJ1753" s="1">
        <v>1.0</v>
      </c>
      <c r="BK1753" s="1">
        <v>-1.0</v>
      </c>
      <c r="BL1753" s="1">
        <v>-1.0</v>
      </c>
      <c r="BM1753" s="1">
        <v>-1.0</v>
      </c>
      <c r="BN1753" s="1">
        <v>1.0</v>
      </c>
      <c r="BO1753" s="1">
        <v>1.0</v>
      </c>
      <c r="BP1753" s="1">
        <v>-1.0</v>
      </c>
      <c r="BQ1753" s="1">
        <v>1.0</v>
      </c>
      <c r="BR1753" s="1">
        <v>-1.0</v>
      </c>
      <c r="BS1753" s="1">
        <v>-1.0</v>
      </c>
      <c r="BT1753" s="1">
        <v>-1.0</v>
      </c>
      <c r="BU1753" s="1">
        <v>1.0</v>
      </c>
      <c r="BV1753" s="1">
        <v>-1.0</v>
      </c>
      <c r="BW1753" s="1">
        <v>-1.0</v>
      </c>
      <c r="BX1753" s="1">
        <v>-1.0</v>
      </c>
      <c r="BY1753" s="1">
        <v>-1.0</v>
      </c>
      <c r="BZ1753" s="1">
        <v>-1.0</v>
      </c>
      <c r="CA1753" s="1">
        <v>-1.0</v>
      </c>
      <c r="CB1753" s="1">
        <v>-1.0</v>
      </c>
      <c r="CC1753" s="1">
        <v>-1.0</v>
      </c>
      <c r="CD1753" s="1">
        <v>58629.0</v>
      </c>
    </row>
    <row r="1754">
      <c r="A1754" s="1">
        <v>2.242001E7</v>
      </c>
      <c r="B1754" s="1" t="s">
        <v>9484</v>
      </c>
      <c r="C1754" s="1" t="s">
        <v>9485</v>
      </c>
      <c r="D1754" s="1" t="s">
        <v>9486</v>
      </c>
      <c r="E1754" s="1" t="s">
        <v>85</v>
      </c>
      <c r="F1754" s="1" t="s">
        <v>9487</v>
      </c>
      <c r="G1754" s="1" t="s">
        <v>9488</v>
      </c>
      <c r="I1754" s="1">
        <v>3231509.0</v>
      </c>
      <c r="J1754" s="1">
        <v>41133.0</v>
      </c>
      <c r="K1754" s="1" t="s">
        <v>88</v>
      </c>
      <c r="L1754" s="1">
        <v>0.91</v>
      </c>
      <c r="M1754" s="1">
        <v>0.0</v>
      </c>
      <c r="N1754" s="1">
        <v>6.0</v>
      </c>
      <c r="O1754" s="1">
        <v>0.0</v>
      </c>
      <c r="P1754" s="1" t="s">
        <v>89</v>
      </c>
      <c r="Q1754" s="1" t="s">
        <v>90</v>
      </c>
      <c r="R1754" s="1">
        <v>40.71912</v>
      </c>
      <c r="S1754" s="1">
        <v>-74.0038</v>
      </c>
      <c r="T1754" s="1" t="s">
        <v>144</v>
      </c>
      <c r="U1754" s="1" t="s">
        <v>92</v>
      </c>
      <c r="V1754" s="1">
        <v>6.0</v>
      </c>
      <c r="W1754" s="1">
        <v>2.0</v>
      </c>
      <c r="X1754" s="1">
        <v>2.0</v>
      </c>
      <c r="Y1754" s="1">
        <v>3.0</v>
      </c>
      <c r="Z1754" s="1" t="s">
        <v>93</v>
      </c>
      <c r="AA1754" s="1" t="s">
        <v>9489</v>
      </c>
      <c r="AB1754" s="1">
        <v>499.0</v>
      </c>
      <c r="AC1754" s="1">
        <v>4.0</v>
      </c>
      <c r="AD1754" s="1">
        <v>25.0</v>
      </c>
      <c r="AE1754" s="1">
        <v>14.0</v>
      </c>
      <c r="AF1754" s="1" t="s">
        <v>95</v>
      </c>
      <c r="AG1754" s="1">
        <v>1.0</v>
      </c>
      <c r="AH1754" s="1">
        <v>7.0</v>
      </c>
      <c r="AI1754" s="1">
        <v>37.0</v>
      </c>
      <c r="AJ1754" s="1">
        <v>67.0</v>
      </c>
      <c r="AK1754" s="1">
        <v>298.0</v>
      </c>
      <c r="AL1754" s="1">
        <v>14.0</v>
      </c>
      <c r="AM1754" s="1">
        <v>3.0</v>
      </c>
      <c r="AN1754" s="1">
        <v>88.0</v>
      </c>
      <c r="AO1754" s="1">
        <v>9.0</v>
      </c>
      <c r="AP1754" s="1">
        <v>9.0</v>
      </c>
      <c r="AQ1754" s="1">
        <v>9.0</v>
      </c>
      <c r="AR1754" s="1">
        <v>9.0</v>
      </c>
      <c r="AS1754" s="1">
        <v>10.0</v>
      </c>
      <c r="AT1754" s="1">
        <v>10.0</v>
      </c>
      <c r="AU1754" s="1">
        <v>1.0</v>
      </c>
      <c r="AV1754" s="1" t="s">
        <v>96</v>
      </c>
      <c r="AW1754" s="1">
        <v>4.0</v>
      </c>
      <c r="AX1754" s="1">
        <v>4.0</v>
      </c>
      <c r="AY1754" s="1">
        <v>0.0</v>
      </c>
      <c r="AZ1754" s="1">
        <v>0.0</v>
      </c>
      <c r="BA1754" s="1">
        <v>0.78</v>
      </c>
      <c r="BB1754" s="1">
        <v>-1.0</v>
      </c>
      <c r="BC1754" s="1">
        <v>1.0</v>
      </c>
      <c r="BD1754" s="1">
        <v>-1.0</v>
      </c>
      <c r="BE1754" s="1">
        <v>-1.0</v>
      </c>
      <c r="BF1754" s="1">
        <v>-1.0</v>
      </c>
      <c r="BG1754" s="1">
        <v>-1.0</v>
      </c>
      <c r="BH1754" s="1">
        <v>1.0</v>
      </c>
      <c r="BI1754" s="1">
        <v>-1.0</v>
      </c>
      <c r="BJ1754" s="1">
        <v>1.0</v>
      </c>
      <c r="BK1754" s="1">
        <v>1.0</v>
      </c>
      <c r="BL1754" s="1">
        <v>1.0</v>
      </c>
      <c r="BM1754" s="1">
        <v>1.0</v>
      </c>
      <c r="BN1754" s="1">
        <v>1.0</v>
      </c>
      <c r="BO1754" s="1">
        <v>-1.0</v>
      </c>
      <c r="BP1754" s="1">
        <v>-1.0</v>
      </c>
      <c r="BQ1754" s="1">
        <v>-1.0</v>
      </c>
      <c r="BR1754" s="1">
        <v>-1.0</v>
      </c>
      <c r="BS1754" s="1">
        <v>1.0</v>
      </c>
      <c r="BT1754" s="1">
        <v>-1.0</v>
      </c>
      <c r="BU1754" s="1">
        <v>1.0</v>
      </c>
      <c r="BV1754" s="1">
        <v>1.0</v>
      </c>
      <c r="BW1754" s="1">
        <v>-1.0</v>
      </c>
      <c r="BX1754" s="1">
        <v>1.0</v>
      </c>
      <c r="BY1754" s="1">
        <v>-1.0</v>
      </c>
      <c r="BZ1754" s="1">
        <v>-1.0</v>
      </c>
      <c r="CA1754" s="1">
        <v>-1.0</v>
      </c>
      <c r="CB1754" s="1">
        <v>-1.0</v>
      </c>
      <c r="CC1754" s="1">
        <v>-1.0</v>
      </c>
      <c r="CD1754" s="1">
        <v>58648.0</v>
      </c>
    </row>
    <row r="1755">
      <c r="A1755" s="1">
        <v>2.9753642E7</v>
      </c>
      <c r="B1755" s="1" t="s">
        <v>9490</v>
      </c>
      <c r="C1755" s="1" t="s">
        <v>9491</v>
      </c>
      <c r="D1755" s="1" t="s">
        <v>9492</v>
      </c>
      <c r="E1755" s="1" t="s">
        <v>85</v>
      </c>
      <c r="F1755" s="1" t="s">
        <v>9493</v>
      </c>
      <c r="G1755" s="1" t="s">
        <v>9494</v>
      </c>
      <c r="H1755" s="1" t="s">
        <v>9495</v>
      </c>
      <c r="I1755" s="1">
        <v>1.1880311E7</v>
      </c>
      <c r="J1755" s="1">
        <v>41672.0</v>
      </c>
      <c r="K1755" s="1" t="s">
        <v>134</v>
      </c>
      <c r="L1755" s="1">
        <v>1.0</v>
      </c>
      <c r="M1755" s="1">
        <v>0.0</v>
      </c>
      <c r="N1755" s="1">
        <v>2.0</v>
      </c>
      <c r="O1755" s="1">
        <v>1.0</v>
      </c>
      <c r="P1755" s="1" t="s">
        <v>123</v>
      </c>
      <c r="Q1755" s="1" t="s">
        <v>124</v>
      </c>
      <c r="R1755" s="1">
        <v>40.68261</v>
      </c>
      <c r="S1755" s="1">
        <v>-73.9909699999999</v>
      </c>
      <c r="T1755" s="1" t="s">
        <v>150</v>
      </c>
      <c r="U1755" s="1" t="s">
        <v>113</v>
      </c>
      <c r="V1755" s="1">
        <v>1.0</v>
      </c>
      <c r="W1755" s="1">
        <v>1.0</v>
      </c>
      <c r="X1755" s="1">
        <v>1.0</v>
      </c>
      <c r="Y1755" s="1">
        <v>1.0</v>
      </c>
      <c r="Z1755" s="1" t="s">
        <v>93</v>
      </c>
      <c r="AA1755" s="1" t="s">
        <v>9496</v>
      </c>
      <c r="AB1755" s="1">
        <v>50.0</v>
      </c>
      <c r="AC1755" s="1">
        <v>1.0</v>
      </c>
      <c r="AD1755" s="1">
        <v>0.0</v>
      </c>
      <c r="AE1755" s="1">
        <v>2.0</v>
      </c>
      <c r="AF1755" s="1" t="s">
        <v>443</v>
      </c>
      <c r="AG1755" s="1">
        <v>1.0</v>
      </c>
      <c r="AH1755" s="1">
        <v>0.0</v>
      </c>
      <c r="AI1755" s="1">
        <v>0.0</v>
      </c>
      <c r="AJ1755" s="1">
        <v>0.0</v>
      </c>
      <c r="AK1755" s="1">
        <v>0.0</v>
      </c>
      <c r="AL1755" s="1">
        <v>6.0</v>
      </c>
      <c r="AM1755" s="1">
        <v>6.0</v>
      </c>
      <c r="AN1755" s="1">
        <v>100.0</v>
      </c>
      <c r="AO1755" s="1">
        <v>10.0</v>
      </c>
      <c r="AP1755" s="1">
        <v>10.0</v>
      </c>
      <c r="AQ1755" s="1">
        <v>10.0</v>
      </c>
      <c r="AR1755" s="1">
        <v>10.0</v>
      </c>
      <c r="AS1755" s="1">
        <v>10.0</v>
      </c>
      <c r="AT1755" s="1">
        <v>10.0</v>
      </c>
      <c r="AU1755" s="1">
        <v>1.0</v>
      </c>
      <c r="AV1755" s="1" t="s">
        <v>105</v>
      </c>
      <c r="AW1755" s="1">
        <v>2.0</v>
      </c>
      <c r="AX1755" s="1">
        <v>1.0</v>
      </c>
      <c r="AY1755" s="1">
        <v>1.0</v>
      </c>
      <c r="AZ1755" s="1">
        <v>0.0</v>
      </c>
      <c r="BA1755" s="1">
        <v>1.1</v>
      </c>
      <c r="BB1755" s="1">
        <v>-1.0</v>
      </c>
      <c r="BC1755" s="1">
        <v>1.0</v>
      </c>
      <c r="BD1755" s="1">
        <v>-1.0</v>
      </c>
      <c r="BE1755" s="1">
        <v>-1.0</v>
      </c>
      <c r="BF1755" s="1">
        <v>-1.0</v>
      </c>
      <c r="BG1755" s="1">
        <v>-1.0</v>
      </c>
      <c r="BH1755" s="1">
        <v>-1.0</v>
      </c>
      <c r="BI1755" s="1">
        <v>-1.0</v>
      </c>
      <c r="BJ1755" s="1">
        <v>-1.0</v>
      </c>
      <c r="BK1755" s="1">
        <v>1.0</v>
      </c>
      <c r="BL1755" s="1">
        <v>-1.0</v>
      </c>
      <c r="BM1755" s="1">
        <v>-1.0</v>
      </c>
      <c r="BN1755" s="1">
        <v>-1.0</v>
      </c>
      <c r="BO1755" s="1">
        <v>-1.0</v>
      </c>
      <c r="BP1755" s="1">
        <v>-1.0</v>
      </c>
      <c r="BQ1755" s="1">
        <v>1.0</v>
      </c>
      <c r="BR1755" s="1">
        <v>-1.0</v>
      </c>
      <c r="BS1755" s="1">
        <v>-1.0</v>
      </c>
      <c r="BT1755" s="1">
        <v>-1.0</v>
      </c>
      <c r="BU1755" s="1">
        <v>1.0</v>
      </c>
      <c r="BV1755" s="1">
        <v>-1.0</v>
      </c>
      <c r="BW1755" s="1">
        <v>1.0</v>
      </c>
      <c r="BX1755" s="1">
        <v>-1.0</v>
      </c>
      <c r="BY1755" s="1">
        <v>-1.0</v>
      </c>
      <c r="BZ1755" s="1">
        <v>1.0</v>
      </c>
      <c r="CA1755" s="1">
        <v>-1.0</v>
      </c>
      <c r="CB1755" s="1">
        <v>-1.0</v>
      </c>
      <c r="CC1755" s="1">
        <v>-1.0</v>
      </c>
      <c r="CD1755" s="1">
        <v>58712.0</v>
      </c>
    </row>
    <row r="1756">
      <c r="A1756" s="1">
        <v>2.8891558E7</v>
      </c>
      <c r="B1756" s="1" t="s">
        <v>9497</v>
      </c>
      <c r="C1756" s="1" t="s">
        <v>9498</v>
      </c>
      <c r="D1756" s="1" t="s">
        <v>9499</v>
      </c>
      <c r="E1756" s="1" t="s">
        <v>85</v>
      </c>
      <c r="F1756" s="1" t="s">
        <v>9500</v>
      </c>
      <c r="G1756" s="1" t="s">
        <v>9501</v>
      </c>
      <c r="H1756" s="2" t="str">
        <f>- please take your shoes off - no party, no drug please</f>
        <v>#ERROR!</v>
      </c>
      <c r="I1756" s="1">
        <v>1.9303369E7</v>
      </c>
      <c r="J1756" s="1">
        <v>41852.0</v>
      </c>
      <c r="K1756" s="1" t="s">
        <v>88</v>
      </c>
      <c r="L1756" s="1">
        <v>1.0</v>
      </c>
      <c r="M1756" s="1">
        <v>0.0</v>
      </c>
      <c r="N1756" s="1">
        <v>42.0</v>
      </c>
      <c r="O1756" s="1">
        <v>0.0</v>
      </c>
      <c r="P1756" s="1" t="s">
        <v>111</v>
      </c>
      <c r="Q1756" s="1" t="s">
        <v>7007</v>
      </c>
      <c r="R1756" s="1">
        <v>40.74258</v>
      </c>
      <c r="S1756" s="1">
        <v>-73.9031</v>
      </c>
      <c r="T1756" s="1" t="s">
        <v>150</v>
      </c>
      <c r="U1756" s="1" t="s">
        <v>113</v>
      </c>
      <c r="V1756" s="1">
        <v>4.0</v>
      </c>
      <c r="W1756" s="1">
        <v>2.0</v>
      </c>
      <c r="X1756" s="1">
        <v>1.0</v>
      </c>
      <c r="Y1756" s="1">
        <v>2.0</v>
      </c>
      <c r="Z1756" s="1" t="s">
        <v>93</v>
      </c>
      <c r="AA1756" s="1" t="s">
        <v>9502</v>
      </c>
      <c r="AB1756" s="1">
        <v>55.0</v>
      </c>
      <c r="AC1756" s="1">
        <v>1.0</v>
      </c>
      <c r="AD1756" s="1">
        <v>5.0</v>
      </c>
      <c r="AE1756" s="1">
        <v>30.0</v>
      </c>
      <c r="AF1756" s="1" t="s">
        <v>313</v>
      </c>
      <c r="AG1756" s="1">
        <v>1.0</v>
      </c>
      <c r="AH1756" s="1">
        <v>1.0</v>
      </c>
      <c r="AI1756" s="1">
        <v>1.0</v>
      </c>
      <c r="AJ1756" s="1">
        <v>1.0</v>
      </c>
      <c r="AK1756" s="1">
        <v>1.0</v>
      </c>
      <c r="AL1756" s="1">
        <v>2.0</v>
      </c>
      <c r="AM1756" s="1">
        <v>2.0</v>
      </c>
      <c r="AN1756" s="1">
        <v>80.0</v>
      </c>
      <c r="AO1756" s="1">
        <v>9.0</v>
      </c>
      <c r="AP1756" s="1">
        <v>4.0</v>
      </c>
      <c r="AQ1756" s="1">
        <v>10.0</v>
      </c>
      <c r="AR1756" s="1">
        <v>10.0</v>
      </c>
      <c r="AS1756" s="1">
        <v>10.0</v>
      </c>
      <c r="AT1756" s="1">
        <v>7.0</v>
      </c>
      <c r="AU1756" s="1">
        <v>0.0</v>
      </c>
      <c r="AV1756" s="1" t="s">
        <v>96</v>
      </c>
      <c r="AW1756" s="1">
        <v>37.0</v>
      </c>
      <c r="AX1756" s="1">
        <v>0.0</v>
      </c>
      <c r="AY1756" s="1">
        <v>37.0</v>
      </c>
      <c r="AZ1756" s="1">
        <v>0.0</v>
      </c>
      <c r="BA1756" s="1">
        <v>0.32</v>
      </c>
      <c r="BB1756" s="1">
        <v>-1.0</v>
      </c>
      <c r="BC1756" s="1">
        <v>1.0</v>
      </c>
      <c r="BD1756" s="1">
        <v>-1.0</v>
      </c>
      <c r="BE1756" s="1">
        <v>-1.0</v>
      </c>
      <c r="BF1756" s="1">
        <v>-1.0</v>
      </c>
      <c r="BG1756" s="1">
        <v>-1.0</v>
      </c>
      <c r="BH1756" s="1">
        <v>-1.0</v>
      </c>
      <c r="BI1756" s="1">
        <v>-1.0</v>
      </c>
      <c r="BJ1756" s="1">
        <v>1.0</v>
      </c>
      <c r="BK1756" s="1">
        <v>-1.0</v>
      </c>
      <c r="BL1756" s="1">
        <v>-1.0</v>
      </c>
      <c r="BM1756" s="1">
        <v>-1.0</v>
      </c>
      <c r="BN1756" s="1">
        <v>-1.0</v>
      </c>
      <c r="BO1756" s="1">
        <v>-1.0</v>
      </c>
      <c r="BP1756" s="1">
        <v>-1.0</v>
      </c>
      <c r="BQ1756" s="1">
        <v>-1.0</v>
      </c>
      <c r="BR1756" s="1">
        <v>-1.0</v>
      </c>
      <c r="BS1756" s="1">
        <v>-1.0</v>
      </c>
      <c r="BT1756" s="1">
        <v>-1.0</v>
      </c>
      <c r="BU1756" s="1">
        <v>1.0</v>
      </c>
      <c r="BV1756" s="1">
        <v>-1.0</v>
      </c>
      <c r="BW1756" s="1">
        <v>-1.0</v>
      </c>
      <c r="BX1756" s="1">
        <v>-1.0</v>
      </c>
      <c r="BY1756" s="1">
        <v>-1.0</v>
      </c>
      <c r="BZ1756" s="1">
        <v>-1.0</v>
      </c>
      <c r="CA1756" s="1">
        <v>-1.0</v>
      </c>
      <c r="CB1756" s="1">
        <v>-1.0</v>
      </c>
      <c r="CC1756" s="1">
        <v>-1.0</v>
      </c>
      <c r="CD1756" s="1">
        <v>58714.0</v>
      </c>
    </row>
    <row r="1757">
      <c r="A1757" s="1">
        <v>1.3188552E7</v>
      </c>
      <c r="B1757" s="1" t="s">
        <v>9503</v>
      </c>
      <c r="C1757" s="1" t="s">
        <v>9504</v>
      </c>
      <c r="D1757" s="1" t="s">
        <v>9504</v>
      </c>
      <c r="E1757" s="1" t="s">
        <v>85</v>
      </c>
      <c r="I1757" s="1">
        <v>1.8142892E7</v>
      </c>
      <c r="J1757" s="1">
        <v>41835.0</v>
      </c>
      <c r="M1757" s="1">
        <v>0.0</v>
      </c>
      <c r="N1757" s="1">
        <v>1.0</v>
      </c>
      <c r="O1757" s="1">
        <v>1.0</v>
      </c>
      <c r="P1757" s="1" t="s">
        <v>111</v>
      </c>
      <c r="Q1757" s="1" t="s">
        <v>112</v>
      </c>
      <c r="R1757" s="1">
        <v>40.7087099999999</v>
      </c>
      <c r="S1757" s="1">
        <v>-73.89415</v>
      </c>
      <c r="T1757" s="1" t="s">
        <v>91</v>
      </c>
      <c r="U1757" s="1" t="s">
        <v>92</v>
      </c>
      <c r="V1757" s="1">
        <v>3.0</v>
      </c>
      <c r="W1757" s="1">
        <v>1.0</v>
      </c>
      <c r="X1757" s="1">
        <v>1.0</v>
      </c>
      <c r="Y1757" s="1">
        <v>2.0</v>
      </c>
      <c r="Z1757" s="1" t="s">
        <v>93</v>
      </c>
      <c r="AA1757" s="1" t="s">
        <v>9505</v>
      </c>
      <c r="AB1757" s="1">
        <v>95.0</v>
      </c>
      <c r="AC1757" s="1">
        <v>1.0</v>
      </c>
      <c r="AD1757" s="1">
        <v>0.0</v>
      </c>
      <c r="AE1757" s="1">
        <v>1.0</v>
      </c>
      <c r="AF1757" s="1" t="s">
        <v>521</v>
      </c>
      <c r="AG1757" s="1">
        <v>1.0</v>
      </c>
      <c r="AH1757" s="1">
        <v>0.0</v>
      </c>
      <c r="AI1757" s="1">
        <v>0.0</v>
      </c>
      <c r="AJ1757" s="1">
        <v>0.0</v>
      </c>
      <c r="AK1757" s="1">
        <v>0.0</v>
      </c>
      <c r="AL1757" s="1">
        <v>1.0</v>
      </c>
      <c r="AM1757" s="1">
        <v>0.0</v>
      </c>
      <c r="AN1757" s="1">
        <v>100.0</v>
      </c>
      <c r="AO1757" s="1">
        <v>10.0</v>
      </c>
      <c r="AP1757" s="1">
        <v>10.0</v>
      </c>
      <c r="AQ1757" s="1">
        <v>10.0</v>
      </c>
      <c r="AR1757" s="1">
        <v>10.0</v>
      </c>
      <c r="AS1757" s="1">
        <v>10.0</v>
      </c>
      <c r="AT1757" s="1">
        <v>10.0</v>
      </c>
      <c r="AU1757" s="1">
        <v>0.0</v>
      </c>
      <c r="AV1757" s="1" t="s">
        <v>96</v>
      </c>
      <c r="AW1757" s="1">
        <v>1.0</v>
      </c>
      <c r="AX1757" s="1">
        <v>1.0</v>
      </c>
      <c r="AY1757" s="1">
        <v>0.0</v>
      </c>
      <c r="AZ1757" s="1">
        <v>0.0</v>
      </c>
      <c r="BA1757" s="1">
        <v>0.03</v>
      </c>
      <c r="BB1757" s="1">
        <v>1.0</v>
      </c>
      <c r="BC1757" s="1">
        <v>1.0</v>
      </c>
      <c r="BD1757" s="1">
        <v>-1.0</v>
      </c>
      <c r="BE1757" s="1">
        <v>-1.0</v>
      </c>
      <c r="BF1757" s="1">
        <v>-1.0</v>
      </c>
      <c r="BG1757" s="1">
        <v>-1.0</v>
      </c>
      <c r="BH1757" s="1">
        <v>-1.0</v>
      </c>
      <c r="BI1757" s="1">
        <v>-1.0</v>
      </c>
      <c r="BJ1757" s="1">
        <v>-1.0</v>
      </c>
      <c r="BK1757" s="1">
        <v>-1.0</v>
      </c>
      <c r="BL1757" s="1">
        <v>-1.0</v>
      </c>
      <c r="BM1757" s="1">
        <v>-1.0</v>
      </c>
      <c r="BN1757" s="1">
        <v>-1.0</v>
      </c>
      <c r="BO1757" s="1">
        <v>-1.0</v>
      </c>
      <c r="BP1757" s="1">
        <v>-1.0</v>
      </c>
      <c r="BQ1757" s="1">
        <v>-1.0</v>
      </c>
      <c r="BR1757" s="1">
        <v>-1.0</v>
      </c>
      <c r="BS1757" s="1">
        <v>-1.0</v>
      </c>
      <c r="BT1757" s="1">
        <v>-1.0</v>
      </c>
      <c r="BU1757" s="1">
        <v>1.0</v>
      </c>
      <c r="BV1757" s="1">
        <v>-1.0</v>
      </c>
      <c r="BW1757" s="1">
        <v>-1.0</v>
      </c>
      <c r="BX1757" s="1">
        <v>-1.0</v>
      </c>
      <c r="BY1757" s="1">
        <v>1.0</v>
      </c>
      <c r="BZ1757" s="1">
        <v>-1.0</v>
      </c>
      <c r="CA1757" s="1">
        <v>-1.0</v>
      </c>
      <c r="CB1757" s="1">
        <v>-1.0</v>
      </c>
      <c r="CC1757" s="1">
        <v>-1.0</v>
      </c>
      <c r="CD1757" s="1">
        <v>58788.0</v>
      </c>
    </row>
    <row r="1758">
      <c r="A1758" s="1">
        <v>1.2002288E7</v>
      </c>
      <c r="B1758" s="1" t="s">
        <v>9506</v>
      </c>
      <c r="C1758" s="1" t="s">
        <v>7723</v>
      </c>
      <c r="D1758" s="1" t="s">
        <v>7724</v>
      </c>
      <c r="E1758" s="1" t="s">
        <v>85</v>
      </c>
      <c r="F1758" s="1" t="s">
        <v>7725</v>
      </c>
      <c r="G1758" s="1" t="s">
        <v>7726</v>
      </c>
      <c r="H1758" s="1" t="s">
        <v>9507</v>
      </c>
      <c r="I1758" s="1">
        <v>3.0283594E7</v>
      </c>
      <c r="J1758" s="1">
        <v>42093.0</v>
      </c>
      <c r="K1758" s="1" t="s">
        <v>88</v>
      </c>
      <c r="L1758" s="1">
        <v>0.96</v>
      </c>
      <c r="M1758" s="1">
        <v>0.0</v>
      </c>
      <c r="N1758" s="1">
        <v>776.0</v>
      </c>
      <c r="O1758" s="1">
        <v>0.0</v>
      </c>
      <c r="P1758" s="1" t="s">
        <v>89</v>
      </c>
      <c r="Q1758" s="1" t="s">
        <v>90</v>
      </c>
      <c r="R1758" s="1">
        <v>40.76497</v>
      </c>
      <c r="S1758" s="1">
        <v>-73.98201</v>
      </c>
      <c r="T1758" s="1" t="s">
        <v>91</v>
      </c>
      <c r="U1758" s="1" t="s">
        <v>92</v>
      </c>
      <c r="V1758" s="1">
        <v>3.0</v>
      </c>
      <c r="W1758" s="1">
        <v>1.0</v>
      </c>
      <c r="X1758" s="1">
        <v>1.0</v>
      </c>
      <c r="Y1758" s="1">
        <v>2.0</v>
      </c>
      <c r="Z1758" s="1" t="s">
        <v>93</v>
      </c>
      <c r="AA1758" s="1" t="s">
        <v>7728</v>
      </c>
      <c r="AB1758" s="1">
        <v>239.0</v>
      </c>
      <c r="AC1758" s="1">
        <v>1.0</v>
      </c>
      <c r="AD1758" s="1">
        <v>0.0</v>
      </c>
      <c r="AE1758" s="1">
        <v>30.0</v>
      </c>
      <c r="AF1758" s="1" t="s">
        <v>95</v>
      </c>
      <c r="AG1758" s="1">
        <v>1.0</v>
      </c>
      <c r="AH1758" s="1">
        <v>16.0</v>
      </c>
      <c r="AI1758" s="1">
        <v>46.0</v>
      </c>
      <c r="AJ1758" s="1">
        <v>76.0</v>
      </c>
      <c r="AK1758" s="1">
        <v>351.0</v>
      </c>
      <c r="AL1758" s="1">
        <v>0.0</v>
      </c>
      <c r="AM1758" s="1">
        <v>0.0</v>
      </c>
      <c r="AU1758" s="1">
        <v>0.0</v>
      </c>
      <c r="AV1758" s="1" t="s">
        <v>96</v>
      </c>
      <c r="AW1758" s="1">
        <v>121.0</v>
      </c>
      <c r="AX1758" s="1">
        <v>121.0</v>
      </c>
      <c r="AY1758" s="1">
        <v>0.0</v>
      </c>
      <c r="AZ1758" s="1">
        <v>0.0</v>
      </c>
      <c r="BB1758" s="1">
        <v>1.0</v>
      </c>
      <c r="BC1758" s="1">
        <v>1.0</v>
      </c>
      <c r="BD1758" s="1">
        <v>-1.0</v>
      </c>
      <c r="BE1758" s="1">
        <v>-1.0</v>
      </c>
      <c r="BF1758" s="1">
        <v>-1.0</v>
      </c>
      <c r="BG1758" s="1">
        <v>-1.0</v>
      </c>
      <c r="BH1758" s="1">
        <v>1.0</v>
      </c>
      <c r="BI1758" s="1">
        <v>-1.0</v>
      </c>
      <c r="BJ1758" s="1">
        <v>1.0</v>
      </c>
      <c r="BK1758" s="1">
        <v>1.0</v>
      </c>
      <c r="BL1758" s="1">
        <v>-1.0</v>
      </c>
      <c r="BM1758" s="1">
        <v>1.0</v>
      </c>
      <c r="BN1758" s="1">
        <v>1.0</v>
      </c>
      <c r="BO1758" s="1">
        <v>1.0</v>
      </c>
      <c r="BP1758" s="1">
        <v>1.0</v>
      </c>
      <c r="BQ1758" s="1">
        <v>1.0</v>
      </c>
      <c r="BR1758" s="1">
        <v>-1.0</v>
      </c>
      <c r="BS1758" s="1">
        <v>-1.0</v>
      </c>
      <c r="BT1758" s="1">
        <v>-1.0</v>
      </c>
      <c r="BU1758" s="1">
        <v>1.0</v>
      </c>
      <c r="BV1758" s="1">
        <v>-1.0</v>
      </c>
      <c r="BW1758" s="1">
        <v>1.0</v>
      </c>
      <c r="BX1758" s="1">
        <v>-1.0</v>
      </c>
      <c r="BY1758" s="1">
        <v>-1.0</v>
      </c>
      <c r="BZ1758" s="1">
        <v>1.0</v>
      </c>
      <c r="CA1758" s="1">
        <v>-1.0</v>
      </c>
      <c r="CB1758" s="1">
        <v>-1.0</v>
      </c>
      <c r="CC1758" s="1">
        <v>-1.0</v>
      </c>
      <c r="CD1758" s="1">
        <v>58834.0</v>
      </c>
    </row>
    <row r="1759">
      <c r="A1759" s="1">
        <v>1.6480421E7</v>
      </c>
      <c r="B1759" s="1" t="s">
        <v>9508</v>
      </c>
      <c r="C1759" s="1" t="s">
        <v>9509</v>
      </c>
      <c r="D1759" s="1" t="s">
        <v>9509</v>
      </c>
      <c r="E1759" s="1" t="s">
        <v>85</v>
      </c>
      <c r="H1759" s="2" t="str">
        <f>- must be clean and respectful of The space.</f>
        <v>#ERROR!</v>
      </c>
      <c r="I1759" s="1">
        <v>6.2925063E7</v>
      </c>
      <c r="J1759" s="1">
        <v>42443.0</v>
      </c>
      <c r="K1759" s="1" t="s">
        <v>272</v>
      </c>
      <c r="L1759" s="1">
        <v>0.8</v>
      </c>
      <c r="M1759" s="1">
        <v>0.0</v>
      </c>
      <c r="N1759" s="1">
        <v>2.0</v>
      </c>
      <c r="O1759" s="1">
        <v>0.0</v>
      </c>
      <c r="P1759" s="1" t="s">
        <v>123</v>
      </c>
      <c r="Q1759" s="1" t="s">
        <v>519</v>
      </c>
      <c r="R1759" s="1">
        <v>40.70275</v>
      </c>
      <c r="S1759" s="1">
        <v>-73.93288</v>
      </c>
      <c r="T1759" s="1" t="s">
        <v>91</v>
      </c>
      <c r="U1759" s="1" t="s">
        <v>113</v>
      </c>
      <c r="V1759" s="1">
        <v>2.0</v>
      </c>
      <c r="W1759" s="1">
        <v>1.0</v>
      </c>
      <c r="X1759" s="1">
        <v>1.0</v>
      </c>
      <c r="Y1759" s="1">
        <v>1.0</v>
      </c>
      <c r="Z1759" s="1" t="s">
        <v>93</v>
      </c>
      <c r="AA1759" s="1" t="s">
        <v>9510</v>
      </c>
      <c r="AB1759" s="1">
        <v>69.0</v>
      </c>
      <c r="AC1759" s="1">
        <v>1.0</v>
      </c>
      <c r="AD1759" s="1">
        <v>20.0</v>
      </c>
      <c r="AE1759" s="1">
        <v>1.0</v>
      </c>
      <c r="AF1759" s="1" t="s">
        <v>407</v>
      </c>
      <c r="AG1759" s="1">
        <v>1.0</v>
      </c>
      <c r="AH1759" s="1">
        <v>23.0</v>
      </c>
      <c r="AI1759" s="1">
        <v>53.0</v>
      </c>
      <c r="AJ1759" s="1">
        <v>83.0</v>
      </c>
      <c r="AK1759" s="1">
        <v>83.0</v>
      </c>
      <c r="AL1759" s="1">
        <v>6.0</v>
      </c>
      <c r="AM1759" s="1">
        <v>4.0</v>
      </c>
      <c r="AN1759" s="1">
        <v>97.0</v>
      </c>
      <c r="AO1759" s="1">
        <v>9.0</v>
      </c>
      <c r="AP1759" s="1">
        <v>9.0</v>
      </c>
      <c r="AQ1759" s="1">
        <v>10.0</v>
      </c>
      <c r="AR1759" s="1">
        <v>10.0</v>
      </c>
      <c r="AS1759" s="1">
        <v>10.0</v>
      </c>
      <c r="AT1759" s="1">
        <v>10.0</v>
      </c>
      <c r="AU1759" s="1">
        <v>0.0</v>
      </c>
      <c r="AV1759" s="1" t="s">
        <v>105</v>
      </c>
      <c r="AW1759" s="1">
        <v>2.0</v>
      </c>
      <c r="AX1759" s="1">
        <v>0.0</v>
      </c>
      <c r="AY1759" s="1">
        <v>2.0</v>
      </c>
      <c r="AZ1759" s="1">
        <v>0.0</v>
      </c>
      <c r="BA1759" s="1">
        <v>0.33</v>
      </c>
      <c r="BB1759" s="1">
        <v>-1.0</v>
      </c>
      <c r="BC1759" s="1">
        <v>1.0</v>
      </c>
      <c r="BD1759" s="1">
        <v>-1.0</v>
      </c>
      <c r="BE1759" s="1">
        <v>-1.0</v>
      </c>
      <c r="BF1759" s="1">
        <v>-1.0</v>
      </c>
      <c r="BG1759" s="1">
        <v>-1.0</v>
      </c>
      <c r="BH1759" s="1">
        <v>-1.0</v>
      </c>
      <c r="BI1759" s="1">
        <v>-1.0</v>
      </c>
      <c r="BJ1759" s="1">
        <v>-1.0</v>
      </c>
      <c r="BK1759" s="1">
        <v>-1.0</v>
      </c>
      <c r="BL1759" s="1">
        <v>-1.0</v>
      </c>
      <c r="BM1759" s="1">
        <v>1.0</v>
      </c>
      <c r="BN1759" s="1">
        <v>-1.0</v>
      </c>
      <c r="BO1759" s="1">
        <v>-1.0</v>
      </c>
      <c r="BP1759" s="1">
        <v>1.0</v>
      </c>
      <c r="BQ1759" s="1">
        <v>-1.0</v>
      </c>
      <c r="BR1759" s="1">
        <v>-1.0</v>
      </c>
      <c r="BS1759" s="1">
        <v>-1.0</v>
      </c>
      <c r="BT1759" s="1">
        <v>-1.0</v>
      </c>
      <c r="BU1759" s="1">
        <v>1.0</v>
      </c>
      <c r="BV1759" s="1">
        <v>-1.0</v>
      </c>
      <c r="BW1759" s="1">
        <v>-1.0</v>
      </c>
      <c r="BX1759" s="1">
        <v>1.0</v>
      </c>
      <c r="BY1759" s="1">
        <v>-1.0</v>
      </c>
      <c r="BZ1759" s="1">
        <v>-1.0</v>
      </c>
      <c r="CA1759" s="1">
        <v>-1.0</v>
      </c>
      <c r="CB1759" s="1">
        <v>-1.0</v>
      </c>
      <c r="CC1759" s="1">
        <v>-1.0</v>
      </c>
      <c r="CD1759" s="1">
        <v>58842.0</v>
      </c>
    </row>
    <row r="1760">
      <c r="A1760" s="1">
        <v>570218.0</v>
      </c>
      <c r="B1760" s="1" t="s">
        <v>9511</v>
      </c>
      <c r="C1760" s="1" t="s">
        <v>9512</v>
      </c>
      <c r="D1760" s="1" t="s">
        <v>9513</v>
      </c>
      <c r="E1760" s="1" t="s">
        <v>85</v>
      </c>
      <c r="F1760" s="1" t="s">
        <v>9514</v>
      </c>
      <c r="G1760" s="1" t="s">
        <v>9515</v>
      </c>
      <c r="H1760" s="1" t="s">
        <v>9516</v>
      </c>
      <c r="I1760" s="1">
        <v>2805772.0</v>
      </c>
      <c r="J1760" s="1">
        <v>41092.0</v>
      </c>
      <c r="K1760" s="1" t="s">
        <v>134</v>
      </c>
      <c r="L1760" s="1">
        <v>1.0</v>
      </c>
      <c r="M1760" s="1">
        <v>0.0</v>
      </c>
      <c r="N1760" s="1">
        <v>1.0</v>
      </c>
      <c r="O1760" s="1">
        <v>1.0</v>
      </c>
      <c r="P1760" s="1" t="s">
        <v>123</v>
      </c>
      <c r="Q1760" s="1" t="s">
        <v>229</v>
      </c>
      <c r="R1760" s="1">
        <v>40.68522</v>
      </c>
      <c r="S1760" s="1">
        <v>-73.97771</v>
      </c>
      <c r="T1760" s="1" t="s">
        <v>144</v>
      </c>
      <c r="U1760" s="1" t="s">
        <v>92</v>
      </c>
      <c r="V1760" s="1">
        <v>3.0</v>
      </c>
      <c r="W1760" s="1">
        <v>1.0</v>
      </c>
      <c r="X1760" s="1">
        <v>1.0</v>
      </c>
      <c r="Y1760" s="1">
        <v>2.0</v>
      </c>
      <c r="Z1760" s="1" t="s">
        <v>93</v>
      </c>
      <c r="AA1760" s="1" t="s">
        <v>9517</v>
      </c>
      <c r="AB1760" s="1">
        <v>130.0</v>
      </c>
      <c r="AC1760" s="1">
        <v>2.0</v>
      </c>
      <c r="AD1760" s="1">
        <v>75.0</v>
      </c>
      <c r="AE1760" s="1">
        <v>2.0</v>
      </c>
      <c r="AF1760" s="1" t="s">
        <v>407</v>
      </c>
      <c r="AG1760" s="1">
        <v>1.0</v>
      </c>
      <c r="AH1760" s="1">
        <v>0.0</v>
      </c>
      <c r="AI1760" s="1">
        <v>0.0</v>
      </c>
      <c r="AJ1760" s="1">
        <v>0.0</v>
      </c>
      <c r="AK1760" s="1">
        <v>0.0</v>
      </c>
      <c r="AL1760" s="1">
        <v>11.0</v>
      </c>
      <c r="AM1760" s="1">
        <v>9.0</v>
      </c>
      <c r="AN1760" s="1">
        <v>100.0</v>
      </c>
      <c r="AO1760" s="1">
        <v>10.0</v>
      </c>
      <c r="AP1760" s="1">
        <v>9.0</v>
      </c>
      <c r="AQ1760" s="1">
        <v>10.0</v>
      </c>
      <c r="AR1760" s="1">
        <v>10.0</v>
      </c>
      <c r="AS1760" s="1">
        <v>10.0</v>
      </c>
      <c r="AT1760" s="1">
        <v>10.0</v>
      </c>
      <c r="AU1760" s="1">
        <v>1.0</v>
      </c>
      <c r="AV1760" s="1" t="s">
        <v>117</v>
      </c>
      <c r="AW1760" s="1">
        <v>1.0</v>
      </c>
      <c r="AX1760" s="1">
        <v>1.0</v>
      </c>
      <c r="AY1760" s="1">
        <v>0.0</v>
      </c>
      <c r="AZ1760" s="1">
        <v>0.0</v>
      </c>
      <c r="BA1760" s="1">
        <v>0.13</v>
      </c>
      <c r="BB1760" s="1">
        <v>-1.0</v>
      </c>
      <c r="BC1760" s="1">
        <v>1.0</v>
      </c>
      <c r="BD1760" s="1">
        <v>-1.0</v>
      </c>
      <c r="BE1760" s="1">
        <v>-1.0</v>
      </c>
      <c r="BF1760" s="1">
        <v>-1.0</v>
      </c>
      <c r="BG1760" s="1">
        <v>-1.0</v>
      </c>
      <c r="BH1760" s="1">
        <v>-1.0</v>
      </c>
      <c r="BI1760" s="1">
        <v>-1.0</v>
      </c>
      <c r="BJ1760" s="1">
        <v>1.0</v>
      </c>
      <c r="BK1760" s="1">
        <v>-1.0</v>
      </c>
      <c r="BL1760" s="1">
        <v>-1.0</v>
      </c>
      <c r="BM1760" s="1">
        <v>-1.0</v>
      </c>
      <c r="BN1760" s="1">
        <v>-1.0</v>
      </c>
      <c r="BO1760" s="1">
        <v>-1.0</v>
      </c>
      <c r="BP1760" s="1">
        <v>1.0</v>
      </c>
      <c r="BQ1760" s="1">
        <v>1.0</v>
      </c>
      <c r="BR1760" s="1">
        <v>-1.0</v>
      </c>
      <c r="BS1760" s="1">
        <v>-1.0</v>
      </c>
      <c r="BT1760" s="1">
        <v>-1.0</v>
      </c>
      <c r="BU1760" s="1">
        <v>1.0</v>
      </c>
      <c r="BV1760" s="1">
        <v>1.0</v>
      </c>
      <c r="BW1760" s="1">
        <v>1.0</v>
      </c>
      <c r="BX1760" s="1">
        <v>-1.0</v>
      </c>
      <c r="BY1760" s="1">
        <v>-1.0</v>
      </c>
      <c r="BZ1760" s="1">
        <v>-1.0</v>
      </c>
      <c r="CA1760" s="1">
        <v>-1.0</v>
      </c>
      <c r="CB1760" s="1">
        <v>-1.0</v>
      </c>
      <c r="CC1760" s="1">
        <v>-1.0</v>
      </c>
      <c r="CD1760" s="1">
        <v>58878.0</v>
      </c>
    </row>
    <row r="1761">
      <c r="A1761" s="1">
        <v>2.284128E7</v>
      </c>
      <c r="B1761" s="1" t="s">
        <v>9518</v>
      </c>
      <c r="C1761" s="1" t="s">
        <v>9519</v>
      </c>
      <c r="D1761" s="1" t="s">
        <v>9520</v>
      </c>
      <c r="E1761" s="1" t="s">
        <v>85</v>
      </c>
      <c r="F1761" s="1" t="s">
        <v>9521</v>
      </c>
      <c r="G1761" s="1" t="s">
        <v>9522</v>
      </c>
      <c r="H1761" s="2" t="str">
        <f>- no shoes in The house(NYC streets bring in lots of dirt, germs and grime) -no additional guests that are NOT on The reservation -no outside guests NOT on The reservation. -no parties</f>
        <v>#ERROR!</v>
      </c>
      <c r="I1761" s="1">
        <v>2.6243777E7</v>
      </c>
      <c r="J1761" s="1">
        <v>42021.0</v>
      </c>
      <c r="K1761" s="1" t="s">
        <v>134</v>
      </c>
      <c r="L1761" s="1">
        <v>0.92</v>
      </c>
      <c r="M1761" s="1">
        <v>1.0</v>
      </c>
      <c r="N1761" s="1">
        <v>2.0</v>
      </c>
      <c r="O1761" s="1">
        <v>0.0</v>
      </c>
      <c r="P1761" s="1" t="s">
        <v>123</v>
      </c>
      <c r="Q1761" s="1" t="s">
        <v>157</v>
      </c>
      <c r="R1761" s="1">
        <v>40.68729</v>
      </c>
      <c r="S1761" s="1">
        <v>-73.92949</v>
      </c>
      <c r="T1761" s="1" t="s">
        <v>125</v>
      </c>
      <c r="U1761" s="1" t="s">
        <v>92</v>
      </c>
      <c r="V1761" s="1">
        <v>6.0</v>
      </c>
      <c r="W1761" s="1">
        <v>2.0</v>
      </c>
      <c r="X1761" s="1">
        <v>3.0</v>
      </c>
      <c r="Y1761" s="1">
        <v>3.0</v>
      </c>
      <c r="Z1761" s="1" t="s">
        <v>93</v>
      </c>
      <c r="AA1761" s="1" t="s">
        <v>9523</v>
      </c>
      <c r="AB1761" s="1">
        <v>125.0</v>
      </c>
      <c r="AC1761" s="1">
        <v>6.0</v>
      </c>
      <c r="AD1761" s="1">
        <v>10.0</v>
      </c>
      <c r="AE1761" s="1">
        <v>4.0</v>
      </c>
      <c r="AF1761" s="1" t="s">
        <v>104</v>
      </c>
      <c r="AG1761" s="1">
        <v>1.0</v>
      </c>
      <c r="AH1761" s="1">
        <v>0.0</v>
      </c>
      <c r="AI1761" s="1">
        <v>0.0</v>
      </c>
      <c r="AJ1761" s="1">
        <v>0.0</v>
      </c>
      <c r="AK1761" s="1">
        <v>0.0</v>
      </c>
      <c r="AL1761" s="1">
        <v>6.0</v>
      </c>
      <c r="AM1761" s="1">
        <v>3.0</v>
      </c>
      <c r="AN1761" s="1">
        <v>100.0</v>
      </c>
      <c r="AO1761" s="1">
        <v>10.0</v>
      </c>
      <c r="AP1761" s="1">
        <v>10.0</v>
      </c>
      <c r="AQ1761" s="1">
        <v>10.0</v>
      </c>
      <c r="AR1761" s="1">
        <v>10.0</v>
      </c>
      <c r="AS1761" s="1">
        <v>10.0</v>
      </c>
      <c r="AT1761" s="1">
        <v>10.0</v>
      </c>
      <c r="AU1761" s="1">
        <v>0.0</v>
      </c>
      <c r="AV1761" s="1" t="s">
        <v>96</v>
      </c>
      <c r="AW1761" s="1">
        <v>2.0</v>
      </c>
      <c r="AX1761" s="1">
        <v>1.0</v>
      </c>
      <c r="AY1761" s="1">
        <v>1.0</v>
      </c>
      <c r="AZ1761" s="1">
        <v>0.0</v>
      </c>
      <c r="BA1761" s="1">
        <v>0.36</v>
      </c>
      <c r="BB1761" s="1">
        <v>-1.0</v>
      </c>
      <c r="BC1761" s="1">
        <v>1.0</v>
      </c>
      <c r="BD1761" s="1">
        <v>-1.0</v>
      </c>
      <c r="BE1761" s="1">
        <v>-1.0</v>
      </c>
      <c r="BF1761" s="1">
        <v>-1.0</v>
      </c>
      <c r="BG1761" s="1">
        <v>-1.0</v>
      </c>
      <c r="BH1761" s="1">
        <v>-1.0</v>
      </c>
      <c r="BI1761" s="1">
        <v>-1.0</v>
      </c>
      <c r="BJ1761" s="1">
        <v>1.0</v>
      </c>
      <c r="BK1761" s="1">
        <v>-1.0</v>
      </c>
      <c r="BL1761" s="1">
        <v>-1.0</v>
      </c>
      <c r="BM1761" s="1">
        <v>1.0</v>
      </c>
      <c r="BN1761" s="1">
        <v>-1.0</v>
      </c>
      <c r="BO1761" s="1">
        <v>-1.0</v>
      </c>
      <c r="BP1761" s="1">
        <v>1.0</v>
      </c>
      <c r="BQ1761" s="1">
        <v>-1.0</v>
      </c>
      <c r="BR1761" s="1">
        <v>-1.0</v>
      </c>
      <c r="BS1761" s="1">
        <v>-1.0</v>
      </c>
      <c r="BT1761" s="1">
        <v>-1.0</v>
      </c>
      <c r="BU1761" s="1">
        <v>1.0</v>
      </c>
      <c r="BV1761" s="1">
        <v>-1.0</v>
      </c>
      <c r="BW1761" s="1">
        <v>-1.0</v>
      </c>
      <c r="BX1761" s="1">
        <v>1.0</v>
      </c>
      <c r="BY1761" s="1">
        <v>-1.0</v>
      </c>
      <c r="BZ1761" s="1">
        <v>-1.0</v>
      </c>
      <c r="CA1761" s="1">
        <v>-1.0</v>
      </c>
      <c r="CB1761" s="1">
        <v>-1.0</v>
      </c>
      <c r="CC1761" s="1">
        <v>-1.0</v>
      </c>
      <c r="CD1761" s="1">
        <v>58886.0</v>
      </c>
    </row>
    <row r="1762">
      <c r="A1762" s="1">
        <v>1.9970764E7</v>
      </c>
      <c r="B1762" s="1" t="s">
        <v>9524</v>
      </c>
      <c r="C1762" s="1" t="s">
        <v>9525</v>
      </c>
      <c r="D1762" s="1" t="s">
        <v>9525</v>
      </c>
      <c r="E1762" s="1" t="s">
        <v>85</v>
      </c>
      <c r="H1762" s="2" t="str">
        <f>- no SMOKING PAR parties</f>
        <v>#ERROR!</v>
      </c>
      <c r="I1762" s="1">
        <v>2.2129776E7</v>
      </c>
      <c r="J1762" s="1">
        <v>41916.0</v>
      </c>
      <c r="K1762" s="1" t="s">
        <v>339</v>
      </c>
      <c r="L1762" s="1">
        <v>0.47</v>
      </c>
      <c r="M1762" s="1">
        <v>0.0</v>
      </c>
      <c r="N1762" s="1">
        <v>59.0</v>
      </c>
      <c r="O1762" s="1">
        <v>1.0</v>
      </c>
      <c r="P1762" s="1" t="s">
        <v>89</v>
      </c>
      <c r="Q1762" s="1" t="s">
        <v>177</v>
      </c>
      <c r="R1762" s="1">
        <v>40.72337</v>
      </c>
      <c r="S1762" s="1">
        <v>-73.9905699999999</v>
      </c>
      <c r="T1762" s="1" t="s">
        <v>91</v>
      </c>
      <c r="U1762" s="1" t="s">
        <v>92</v>
      </c>
      <c r="V1762" s="1">
        <v>4.0</v>
      </c>
      <c r="W1762" s="1">
        <v>1.0</v>
      </c>
      <c r="X1762" s="1">
        <v>2.0</v>
      </c>
      <c r="Y1762" s="1">
        <v>2.0</v>
      </c>
      <c r="Z1762" s="1" t="s">
        <v>93</v>
      </c>
      <c r="AA1762" s="1" t="s">
        <v>9526</v>
      </c>
      <c r="AB1762" s="1">
        <v>449.0</v>
      </c>
      <c r="AC1762" s="1">
        <v>1.0</v>
      </c>
      <c r="AD1762" s="1">
        <v>0.0</v>
      </c>
      <c r="AE1762" s="1">
        <v>1.0</v>
      </c>
      <c r="AF1762" s="1" t="s">
        <v>202</v>
      </c>
      <c r="AG1762" s="1">
        <v>1.0</v>
      </c>
      <c r="AH1762" s="1">
        <v>17.0</v>
      </c>
      <c r="AI1762" s="1">
        <v>47.0</v>
      </c>
      <c r="AJ1762" s="1">
        <v>77.0</v>
      </c>
      <c r="AK1762" s="1">
        <v>352.0</v>
      </c>
      <c r="AL1762" s="1">
        <v>3.0</v>
      </c>
      <c r="AM1762" s="1">
        <v>3.0</v>
      </c>
      <c r="AN1762" s="1">
        <v>100.0</v>
      </c>
      <c r="AO1762" s="1">
        <v>10.0</v>
      </c>
      <c r="AP1762" s="1">
        <v>10.0</v>
      </c>
      <c r="AQ1762" s="1">
        <v>9.0</v>
      </c>
      <c r="AR1762" s="1">
        <v>10.0</v>
      </c>
      <c r="AS1762" s="1">
        <v>10.0</v>
      </c>
      <c r="AT1762" s="1">
        <v>9.0</v>
      </c>
      <c r="AU1762" s="1">
        <v>0.0</v>
      </c>
      <c r="AV1762" s="1" t="s">
        <v>96</v>
      </c>
      <c r="AW1762" s="1">
        <v>3.0</v>
      </c>
      <c r="AX1762" s="1">
        <v>3.0</v>
      </c>
      <c r="AY1762" s="1">
        <v>0.0</v>
      </c>
      <c r="AZ1762" s="1">
        <v>0.0</v>
      </c>
      <c r="BA1762" s="1">
        <v>0.63</v>
      </c>
      <c r="BB1762" s="1">
        <v>-1.0</v>
      </c>
      <c r="BC1762" s="1">
        <v>1.0</v>
      </c>
      <c r="BD1762" s="1">
        <v>-1.0</v>
      </c>
      <c r="BE1762" s="1">
        <v>-1.0</v>
      </c>
      <c r="BF1762" s="1">
        <v>-1.0</v>
      </c>
      <c r="BG1762" s="1">
        <v>-1.0</v>
      </c>
      <c r="BH1762" s="1">
        <v>-1.0</v>
      </c>
      <c r="BI1762" s="1">
        <v>-1.0</v>
      </c>
      <c r="BJ1762" s="1">
        <v>1.0</v>
      </c>
      <c r="BK1762" s="1">
        <v>-1.0</v>
      </c>
      <c r="BL1762" s="1">
        <v>-1.0</v>
      </c>
      <c r="BM1762" s="1">
        <v>1.0</v>
      </c>
      <c r="BN1762" s="1">
        <v>-1.0</v>
      </c>
      <c r="BO1762" s="1">
        <v>-1.0</v>
      </c>
      <c r="BP1762" s="1">
        <v>-1.0</v>
      </c>
      <c r="BQ1762" s="1">
        <v>-1.0</v>
      </c>
      <c r="BR1762" s="1">
        <v>-1.0</v>
      </c>
      <c r="BS1762" s="1">
        <v>-1.0</v>
      </c>
      <c r="BT1762" s="1">
        <v>-1.0</v>
      </c>
      <c r="BU1762" s="1">
        <v>1.0</v>
      </c>
      <c r="BV1762" s="1">
        <v>-1.0</v>
      </c>
      <c r="BW1762" s="1">
        <v>-1.0</v>
      </c>
      <c r="BX1762" s="1">
        <v>-1.0</v>
      </c>
      <c r="BY1762" s="1">
        <v>-1.0</v>
      </c>
      <c r="BZ1762" s="1">
        <v>-1.0</v>
      </c>
      <c r="CA1762" s="1">
        <v>-1.0</v>
      </c>
      <c r="CB1762" s="1">
        <v>-1.0</v>
      </c>
      <c r="CC1762" s="1">
        <v>-1.0</v>
      </c>
      <c r="CD1762" s="1">
        <v>58894.0</v>
      </c>
    </row>
    <row r="1763">
      <c r="A1763" s="1">
        <v>1.5988494E7</v>
      </c>
      <c r="B1763" s="1" t="s">
        <v>9527</v>
      </c>
      <c r="C1763" s="1" t="s">
        <v>9528</v>
      </c>
      <c r="D1763" s="1" t="s">
        <v>9529</v>
      </c>
      <c r="E1763" s="1" t="s">
        <v>85</v>
      </c>
      <c r="F1763" s="1" t="s">
        <v>9530</v>
      </c>
      <c r="G1763" s="1" t="s">
        <v>9531</v>
      </c>
      <c r="H1763" s="1" t="s">
        <v>9532</v>
      </c>
      <c r="I1763" s="1">
        <v>1.03892907E8</v>
      </c>
      <c r="J1763" s="1">
        <v>42689.0</v>
      </c>
      <c r="K1763" s="1" t="s">
        <v>339</v>
      </c>
      <c r="L1763" s="1">
        <v>0.0</v>
      </c>
      <c r="M1763" s="1">
        <v>0.0</v>
      </c>
      <c r="N1763" s="1">
        <v>1.0</v>
      </c>
      <c r="O1763" s="1">
        <v>0.0</v>
      </c>
      <c r="P1763" s="1" t="s">
        <v>89</v>
      </c>
      <c r="Q1763" s="1" t="s">
        <v>90</v>
      </c>
      <c r="R1763" s="1">
        <v>40.79935</v>
      </c>
      <c r="S1763" s="1">
        <v>-73.95399</v>
      </c>
      <c r="T1763" s="1" t="s">
        <v>91</v>
      </c>
      <c r="U1763" s="1" t="s">
        <v>113</v>
      </c>
      <c r="V1763" s="1">
        <v>2.0</v>
      </c>
      <c r="W1763" s="1">
        <v>1.0</v>
      </c>
      <c r="X1763" s="1">
        <v>1.0</v>
      </c>
      <c r="Y1763" s="1">
        <v>1.0</v>
      </c>
      <c r="Z1763" s="1" t="s">
        <v>93</v>
      </c>
      <c r="AA1763" s="1" t="s">
        <v>9533</v>
      </c>
      <c r="AB1763" s="1">
        <v>103.0</v>
      </c>
      <c r="AC1763" s="1">
        <v>2.0</v>
      </c>
      <c r="AD1763" s="1">
        <v>20.0</v>
      </c>
      <c r="AE1763" s="1">
        <v>1.0</v>
      </c>
      <c r="AF1763" s="1" t="s">
        <v>179</v>
      </c>
      <c r="AG1763" s="1">
        <v>1.0</v>
      </c>
      <c r="AH1763" s="1">
        <v>0.0</v>
      </c>
      <c r="AI1763" s="1">
        <v>0.0</v>
      </c>
      <c r="AJ1763" s="1">
        <v>0.0</v>
      </c>
      <c r="AK1763" s="1">
        <v>0.0</v>
      </c>
      <c r="AL1763" s="1">
        <v>2.0</v>
      </c>
      <c r="AM1763" s="1">
        <v>0.0</v>
      </c>
      <c r="AN1763" s="1">
        <v>90.0</v>
      </c>
      <c r="AO1763" s="1">
        <v>10.0</v>
      </c>
      <c r="AP1763" s="1">
        <v>10.0</v>
      </c>
      <c r="AQ1763" s="1">
        <v>10.0</v>
      </c>
      <c r="AR1763" s="1">
        <v>10.0</v>
      </c>
      <c r="AS1763" s="1">
        <v>10.0</v>
      </c>
      <c r="AT1763" s="1">
        <v>10.0</v>
      </c>
      <c r="AU1763" s="1">
        <v>0.0</v>
      </c>
      <c r="AV1763" s="1" t="s">
        <v>96</v>
      </c>
      <c r="AW1763" s="1">
        <v>1.0</v>
      </c>
      <c r="AX1763" s="1">
        <v>0.0</v>
      </c>
      <c r="AY1763" s="1">
        <v>1.0</v>
      </c>
      <c r="AZ1763" s="1">
        <v>0.0</v>
      </c>
      <c r="BA1763" s="1">
        <v>0.06</v>
      </c>
      <c r="BB1763" s="1">
        <v>-1.0</v>
      </c>
      <c r="BC1763" s="1">
        <v>1.0</v>
      </c>
      <c r="BD1763" s="1">
        <v>-1.0</v>
      </c>
      <c r="BE1763" s="1">
        <v>-1.0</v>
      </c>
      <c r="BF1763" s="1">
        <v>-1.0</v>
      </c>
      <c r="BG1763" s="1">
        <v>-1.0</v>
      </c>
      <c r="BH1763" s="1">
        <v>-1.0</v>
      </c>
      <c r="BI1763" s="1">
        <v>-1.0</v>
      </c>
      <c r="BJ1763" s="1">
        <v>-1.0</v>
      </c>
      <c r="BK1763" s="1">
        <v>-1.0</v>
      </c>
      <c r="BL1763" s="1">
        <v>-1.0</v>
      </c>
      <c r="BM1763" s="1">
        <v>-1.0</v>
      </c>
      <c r="BN1763" s="1">
        <v>1.0</v>
      </c>
      <c r="BO1763" s="1">
        <v>-1.0</v>
      </c>
      <c r="BP1763" s="1">
        <v>1.0</v>
      </c>
      <c r="BQ1763" s="1">
        <v>-1.0</v>
      </c>
      <c r="BR1763" s="1">
        <v>-1.0</v>
      </c>
      <c r="BS1763" s="1">
        <v>-1.0</v>
      </c>
      <c r="BT1763" s="1">
        <v>-1.0</v>
      </c>
      <c r="BU1763" s="1">
        <v>1.0</v>
      </c>
      <c r="BV1763" s="1">
        <v>-1.0</v>
      </c>
      <c r="BW1763" s="1">
        <v>-1.0</v>
      </c>
      <c r="BX1763" s="1">
        <v>-1.0</v>
      </c>
      <c r="BY1763" s="1">
        <v>1.0</v>
      </c>
      <c r="BZ1763" s="1">
        <v>-1.0</v>
      </c>
      <c r="CA1763" s="1">
        <v>-1.0</v>
      </c>
      <c r="CB1763" s="1">
        <v>-1.0</v>
      </c>
      <c r="CC1763" s="1">
        <v>-1.0</v>
      </c>
      <c r="CD1763" s="1">
        <v>58904.0</v>
      </c>
    </row>
    <row r="1764">
      <c r="A1764" s="1">
        <v>1.5646864E7</v>
      </c>
      <c r="B1764" s="1" t="s">
        <v>9534</v>
      </c>
      <c r="C1764" s="1" t="s">
        <v>9535</v>
      </c>
      <c r="D1764" s="1" t="s">
        <v>9536</v>
      </c>
      <c r="E1764" s="1" t="s">
        <v>85</v>
      </c>
      <c r="F1764" s="1" t="s">
        <v>9537</v>
      </c>
      <c r="G1764" s="1" t="s">
        <v>9538</v>
      </c>
      <c r="I1764" s="1">
        <v>8712217.0</v>
      </c>
      <c r="J1764" s="1">
        <v>41525.0</v>
      </c>
      <c r="M1764" s="1">
        <v>0.0</v>
      </c>
      <c r="N1764" s="1">
        <v>1.0</v>
      </c>
      <c r="O1764" s="1">
        <v>0.0</v>
      </c>
      <c r="P1764" s="1" t="s">
        <v>123</v>
      </c>
      <c r="Q1764" s="1" t="s">
        <v>296</v>
      </c>
      <c r="R1764" s="1">
        <v>40.72667</v>
      </c>
      <c r="S1764" s="1">
        <v>-73.95221</v>
      </c>
      <c r="T1764" s="1" t="s">
        <v>150</v>
      </c>
      <c r="U1764" s="1" t="s">
        <v>92</v>
      </c>
      <c r="V1764" s="1">
        <v>6.0</v>
      </c>
      <c r="W1764" s="1">
        <v>1.0</v>
      </c>
      <c r="X1764" s="1">
        <v>2.0</v>
      </c>
      <c r="Y1764" s="1">
        <v>1.0</v>
      </c>
      <c r="Z1764" s="1" t="s">
        <v>93</v>
      </c>
      <c r="AA1764" s="1" t="s">
        <v>9539</v>
      </c>
      <c r="AB1764" s="1">
        <v>200.0</v>
      </c>
      <c r="AC1764" s="1">
        <v>1.0</v>
      </c>
      <c r="AD1764" s="1">
        <v>0.0</v>
      </c>
      <c r="AE1764" s="1">
        <v>4.0</v>
      </c>
      <c r="AF1764" s="1" t="s">
        <v>291</v>
      </c>
      <c r="AG1764" s="1">
        <v>1.0</v>
      </c>
      <c r="AH1764" s="1">
        <v>0.0</v>
      </c>
      <c r="AI1764" s="1">
        <v>0.0</v>
      </c>
      <c r="AJ1764" s="1">
        <v>0.0</v>
      </c>
      <c r="AK1764" s="1">
        <v>0.0</v>
      </c>
      <c r="AL1764" s="1">
        <v>0.0</v>
      </c>
      <c r="AM1764" s="1">
        <v>0.0</v>
      </c>
      <c r="AU1764" s="1">
        <v>1.0</v>
      </c>
      <c r="AV1764" s="1" t="s">
        <v>96</v>
      </c>
      <c r="AW1764" s="1">
        <v>1.0</v>
      </c>
      <c r="AX1764" s="1">
        <v>1.0</v>
      </c>
      <c r="AY1764" s="1">
        <v>0.0</v>
      </c>
      <c r="AZ1764" s="1">
        <v>0.0</v>
      </c>
      <c r="BB1764" s="1">
        <v>-1.0</v>
      </c>
      <c r="BC1764" s="1">
        <v>1.0</v>
      </c>
      <c r="BD1764" s="1">
        <v>-1.0</v>
      </c>
      <c r="BE1764" s="1">
        <v>-1.0</v>
      </c>
      <c r="BF1764" s="1">
        <v>-1.0</v>
      </c>
      <c r="BG1764" s="1">
        <v>-1.0</v>
      </c>
      <c r="BH1764" s="1">
        <v>-1.0</v>
      </c>
      <c r="BI1764" s="1">
        <v>-1.0</v>
      </c>
      <c r="BJ1764" s="1">
        <v>1.0</v>
      </c>
      <c r="BK1764" s="1">
        <v>-1.0</v>
      </c>
      <c r="BL1764" s="1">
        <v>-1.0</v>
      </c>
      <c r="BM1764" s="1">
        <v>1.0</v>
      </c>
      <c r="BN1764" s="1">
        <v>-1.0</v>
      </c>
      <c r="BO1764" s="1">
        <v>-1.0</v>
      </c>
      <c r="BP1764" s="1">
        <v>1.0</v>
      </c>
      <c r="BQ1764" s="1">
        <v>1.0</v>
      </c>
      <c r="BR1764" s="1">
        <v>-1.0</v>
      </c>
      <c r="BS1764" s="1">
        <v>-1.0</v>
      </c>
      <c r="BT1764" s="1">
        <v>-1.0</v>
      </c>
      <c r="BU1764" s="1">
        <v>1.0</v>
      </c>
      <c r="BV1764" s="1">
        <v>-1.0</v>
      </c>
      <c r="BW1764" s="1">
        <v>-1.0</v>
      </c>
      <c r="BX1764" s="1">
        <v>-1.0</v>
      </c>
      <c r="BY1764" s="1">
        <v>-1.0</v>
      </c>
      <c r="BZ1764" s="1">
        <v>1.0</v>
      </c>
      <c r="CA1764" s="1">
        <v>-1.0</v>
      </c>
      <c r="CB1764" s="1">
        <v>-1.0</v>
      </c>
      <c r="CC1764" s="1">
        <v>-1.0</v>
      </c>
      <c r="CD1764" s="1">
        <v>59039.0</v>
      </c>
    </row>
    <row r="1765">
      <c r="A1765" s="1">
        <v>7699156.0</v>
      </c>
      <c r="B1765" s="1" t="s">
        <v>9540</v>
      </c>
      <c r="C1765" s="1" t="s">
        <v>9541</v>
      </c>
      <c r="D1765" s="1" t="s">
        <v>9542</v>
      </c>
      <c r="E1765" s="1" t="s">
        <v>85</v>
      </c>
      <c r="F1765" s="1" t="s">
        <v>9543</v>
      </c>
      <c r="G1765" s="1" t="s">
        <v>9544</v>
      </c>
      <c r="I1765" s="1">
        <v>820649.0</v>
      </c>
      <c r="J1765" s="1">
        <v>40738.0</v>
      </c>
      <c r="M1765" s="1">
        <v>0.0</v>
      </c>
      <c r="N1765" s="1">
        <v>1.0</v>
      </c>
      <c r="O1765" s="1">
        <v>0.0</v>
      </c>
      <c r="P1765" s="1" t="s">
        <v>89</v>
      </c>
      <c r="Q1765" s="1" t="s">
        <v>273</v>
      </c>
      <c r="R1765" s="1">
        <v>40.74751</v>
      </c>
      <c r="S1765" s="1">
        <v>-73.97676</v>
      </c>
      <c r="T1765" s="1" t="s">
        <v>91</v>
      </c>
      <c r="U1765" s="1" t="s">
        <v>92</v>
      </c>
      <c r="V1765" s="1">
        <v>3.0</v>
      </c>
      <c r="W1765" s="1">
        <v>1.0</v>
      </c>
      <c r="X1765" s="1">
        <v>1.0</v>
      </c>
      <c r="Y1765" s="1">
        <v>1.0</v>
      </c>
      <c r="Z1765" s="1" t="s">
        <v>93</v>
      </c>
      <c r="AA1765" s="1" t="s">
        <v>9545</v>
      </c>
      <c r="AB1765" s="1">
        <v>190.0</v>
      </c>
      <c r="AC1765" s="1">
        <v>2.0</v>
      </c>
      <c r="AD1765" s="1">
        <v>40.0</v>
      </c>
      <c r="AE1765" s="1">
        <v>1.0</v>
      </c>
      <c r="AF1765" s="1" t="s">
        <v>2366</v>
      </c>
      <c r="AG1765" s="1">
        <v>1.0</v>
      </c>
      <c r="AH1765" s="1">
        <v>0.0</v>
      </c>
      <c r="AI1765" s="1">
        <v>0.0</v>
      </c>
      <c r="AJ1765" s="1">
        <v>0.0</v>
      </c>
      <c r="AK1765" s="1">
        <v>0.0</v>
      </c>
      <c r="AL1765" s="1">
        <v>0.0</v>
      </c>
      <c r="AM1765" s="1">
        <v>0.0</v>
      </c>
      <c r="AU1765" s="1">
        <v>0.0</v>
      </c>
      <c r="AV1765" s="1" t="s">
        <v>105</v>
      </c>
      <c r="AW1765" s="1">
        <v>1.0</v>
      </c>
      <c r="AX1765" s="1">
        <v>1.0</v>
      </c>
      <c r="AY1765" s="1">
        <v>0.0</v>
      </c>
      <c r="AZ1765" s="1">
        <v>0.0</v>
      </c>
      <c r="BB1765" s="1">
        <v>-1.0</v>
      </c>
      <c r="BC1765" s="1">
        <v>1.0</v>
      </c>
      <c r="BD1765" s="1">
        <v>-1.0</v>
      </c>
      <c r="BE1765" s="1">
        <v>-1.0</v>
      </c>
      <c r="BF1765" s="1">
        <v>-1.0</v>
      </c>
      <c r="BG1765" s="1">
        <v>-1.0</v>
      </c>
      <c r="BH1765" s="1">
        <v>-1.0</v>
      </c>
      <c r="BI1765" s="1">
        <v>-1.0</v>
      </c>
      <c r="BJ1765" s="1">
        <v>1.0</v>
      </c>
      <c r="BK1765" s="1">
        <v>-1.0</v>
      </c>
      <c r="BL1765" s="1">
        <v>-1.0</v>
      </c>
      <c r="BM1765" s="1">
        <v>1.0</v>
      </c>
      <c r="BN1765" s="1">
        <v>1.0</v>
      </c>
      <c r="BO1765" s="1">
        <v>-1.0</v>
      </c>
      <c r="BP1765" s="1">
        <v>-1.0</v>
      </c>
      <c r="BQ1765" s="1">
        <v>-1.0</v>
      </c>
      <c r="BR1765" s="1">
        <v>-1.0</v>
      </c>
      <c r="BS1765" s="1">
        <v>-1.0</v>
      </c>
      <c r="BT1765" s="1">
        <v>-1.0</v>
      </c>
      <c r="BU1765" s="1">
        <v>1.0</v>
      </c>
      <c r="BV1765" s="1">
        <v>-1.0</v>
      </c>
      <c r="BW1765" s="1">
        <v>-1.0</v>
      </c>
      <c r="BX1765" s="1">
        <v>-1.0</v>
      </c>
      <c r="BY1765" s="1">
        <v>-1.0</v>
      </c>
      <c r="BZ1765" s="1">
        <v>-1.0</v>
      </c>
      <c r="CA1765" s="1">
        <v>-1.0</v>
      </c>
      <c r="CB1765" s="1">
        <v>-1.0</v>
      </c>
      <c r="CC1765" s="1">
        <v>-1.0</v>
      </c>
      <c r="CD1765" s="1">
        <v>59079.0</v>
      </c>
    </row>
    <row r="1766">
      <c r="A1766" s="1">
        <v>3.056691E7</v>
      </c>
      <c r="B1766" s="1" t="s">
        <v>9546</v>
      </c>
      <c r="C1766" s="1" t="s">
        <v>9547</v>
      </c>
      <c r="D1766" s="1" t="s">
        <v>9548</v>
      </c>
      <c r="E1766" s="1" t="s">
        <v>85</v>
      </c>
      <c r="G1766" s="1" t="s">
        <v>9549</v>
      </c>
      <c r="I1766" s="1">
        <v>3.3531612E7</v>
      </c>
      <c r="J1766" s="1">
        <v>42140.0</v>
      </c>
      <c r="K1766" s="1" t="s">
        <v>272</v>
      </c>
      <c r="L1766" s="1">
        <v>0.71</v>
      </c>
      <c r="M1766" s="1">
        <v>0.0</v>
      </c>
      <c r="N1766" s="1">
        <v>1.0</v>
      </c>
      <c r="O1766" s="1">
        <v>1.0</v>
      </c>
      <c r="P1766" s="1" t="s">
        <v>89</v>
      </c>
      <c r="Q1766" s="1" t="s">
        <v>206</v>
      </c>
      <c r="R1766" s="1">
        <v>40.72365</v>
      </c>
      <c r="S1766" s="1">
        <v>-73.98643</v>
      </c>
      <c r="T1766" s="1" t="s">
        <v>91</v>
      </c>
      <c r="U1766" s="1" t="s">
        <v>92</v>
      </c>
      <c r="V1766" s="1">
        <v>3.0</v>
      </c>
      <c r="W1766" s="1">
        <v>1.0</v>
      </c>
      <c r="X1766" s="1">
        <v>1.0</v>
      </c>
      <c r="Y1766" s="1">
        <v>2.0</v>
      </c>
      <c r="Z1766" s="1" t="s">
        <v>93</v>
      </c>
      <c r="AA1766" s="1" t="s">
        <v>9550</v>
      </c>
      <c r="AB1766" s="1">
        <v>110.0</v>
      </c>
      <c r="AC1766" s="1">
        <v>1.0</v>
      </c>
      <c r="AD1766" s="1">
        <v>0.0</v>
      </c>
      <c r="AE1766" s="1">
        <v>2.0</v>
      </c>
      <c r="AF1766" s="1" t="s">
        <v>407</v>
      </c>
      <c r="AG1766" s="1">
        <v>1.0</v>
      </c>
      <c r="AH1766" s="1">
        <v>0.0</v>
      </c>
      <c r="AI1766" s="1">
        <v>0.0</v>
      </c>
      <c r="AJ1766" s="1">
        <v>5.0</v>
      </c>
      <c r="AK1766" s="1">
        <v>280.0</v>
      </c>
      <c r="AL1766" s="1">
        <v>1.0</v>
      </c>
      <c r="AM1766" s="1">
        <v>1.0</v>
      </c>
      <c r="AN1766" s="1">
        <v>100.0</v>
      </c>
      <c r="AO1766" s="1">
        <v>10.0</v>
      </c>
      <c r="AP1766" s="1">
        <v>10.0</v>
      </c>
      <c r="AQ1766" s="1">
        <v>10.0</v>
      </c>
      <c r="AR1766" s="1">
        <v>10.0</v>
      </c>
      <c r="AS1766" s="1">
        <v>10.0</v>
      </c>
      <c r="AT1766" s="1">
        <v>10.0</v>
      </c>
      <c r="AU1766" s="1">
        <v>1.0</v>
      </c>
      <c r="AV1766" s="1" t="s">
        <v>105</v>
      </c>
      <c r="AW1766" s="1">
        <v>1.0</v>
      </c>
      <c r="AX1766" s="1">
        <v>1.0</v>
      </c>
      <c r="AY1766" s="1">
        <v>0.0</v>
      </c>
      <c r="AZ1766" s="1">
        <v>0.0</v>
      </c>
      <c r="BA1766" s="1">
        <v>0.7</v>
      </c>
      <c r="BB1766" s="1">
        <v>-1.0</v>
      </c>
      <c r="BC1766" s="1">
        <v>-1.0</v>
      </c>
      <c r="BD1766" s="1">
        <v>-1.0</v>
      </c>
      <c r="BE1766" s="1">
        <v>-1.0</v>
      </c>
      <c r="BF1766" s="1">
        <v>-1.0</v>
      </c>
      <c r="BG1766" s="1">
        <v>-1.0</v>
      </c>
      <c r="BH1766" s="1">
        <v>-1.0</v>
      </c>
      <c r="BI1766" s="1">
        <v>-1.0</v>
      </c>
      <c r="BJ1766" s="1">
        <v>1.0</v>
      </c>
      <c r="BK1766" s="1">
        <v>-1.0</v>
      </c>
      <c r="BL1766" s="1">
        <v>-1.0</v>
      </c>
      <c r="BM1766" s="1">
        <v>1.0</v>
      </c>
      <c r="BN1766" s="1">
        <v>-1.0</v>
      </c>
      <c r="BO1766" s="1">
        <v>-1.0</v>
      </c>
      <c r="BP1766" s="1">
        <v>-1.0</v>
      </c>
      <c r="BQ1766" s="1">
        <v>-1.0</v>
      </c>
      <c r="BR1766" s="1">
        <v>-1.0</v>
      </c>
      <c r="BS1766" s="1">
        <v>-1.0</v>
      </c>
      <c r="BT1766" s="1">
        <v>-1.0</v>
      </c>
      <c r="BU1766" s="1">
        <v>1.0</v>
      </c>
      <c r="BV1766" s="1">
        <v>-1.0</v>
      </c>
      <c r="BW1766" s="1">
        <v>-1.0</v>
      </c>
      <c r="BX1766" s="1">
        <v>1.0</v>
      </c>
      <c r="BY1766" s="1">
        <v>-1.0</v>
      </c>
      <c r="BZ1766" s="1">
        <v>-1.0</v>
      </c>
      <c r="CA1766" s="1">
        <v>-1.0</v>
      </c>
      <c r="CB1766" s="1">
        <v>-1.0</v>
      </c>
      <c r="CC1766" s="1">
        <v>-1.0</v>
      </c>
      <c r="CD1766" s="1">
        <v>59127.0</v>
      </c>
    </row>
    <row r="1767">
      <c r="A1767" s="1">
        <v>4492303.0</v>
      </c>
      <c r="B1767" s="1" t="s">
        <v>9551</v>
      </c>
      <c r="C1767" s="1" t="s">
        <v>9552</v>
      </c>
      <c r="D1767" s="1" t="s">
        <v>9553</v>
      </c>
      <c r="E1767" s="1" t="s">
        <v>85</v>
      </c>
      <c r="F1767" s="1" t="s">
        <v>9554</v>
      </c>
      <c r="G1767" s="1" t="s">
        <v>9555</v>
      </c>
      <c r="H1767" s="1" t="s">
        <v>9556</v>
      </c>
      <c r="I1767" s="1">
        <v>7567309.0</v>
      </c>
      <c r="J1767" s="1">
        <v>41473.0</v>
      </c>
      <c r="K1767" s="1" t="s">
        <v>88</v>
      </c>
      <c r="L1767" s="1">
        <v>1.0</v>
      </c>
      <c r="M1767" s="1">
        <v>0.0</v>
      </c>
      <c r="N1767" s="1">
        <v>1.0</v>
      </c>
      <c r="O1767" s="1">
        <v>1.0</v>
      </c>
      <c r="P1767" s="1" t="s">
        <v>89</v>
      </c>
      <c r="Q1767" s="1" t="s">
        <v>362</v>
      </c>
      <c r="R1767" s="1">
        <v>40.78137</v>
      </c>
      <c r="S1767" s="1">
        <v>-73.98183</v>
      </c>
      <c r="T1767" s="1" t="s">
        <v>91</v>
      </c>
      <c r="U1767" s="1" t="s">
        <v>92</v>
      </c>
      <c r="V1767" s="1">
        <v>2.0</v>
      </c>
      <c r="W1767" s="1">
        <v>1.0</v>
      </c>
      <c r="X1767" s="1">
        <v>1.0</v>
      </c>
      <c r="Y1767" s="1">
        <v>1.0</v>
      </c>
      <c r="Z1767" s="1" t="s">
        <v>93</v>
      </c>
      <c r="AA1767" s="1" t="s">
        <v>9557</v>
      </c>
      <c r="AB1767" s="1">
        <v>199.0</v>
      </c>
      <c r="AC1767" s="1">
        <v>1.0</v>
      </c>
      <c r="AD1767" s="1">
        <v>0.0</v>
      </c>
      <c r="AE1767" s="1">
        <v>2.0</v>
      </c>
      <c r="AF1767" s="1" t="s">
        <v>904</v>
      </c>
      <c r="AG1767" s="1">
        <v>1.0</v>
      </c>
      <c r="AH1767" s="1">
        <v>0.0</v>
      </c>
      <c r="AI1767" s="1">
        <v>0.0</v>
      </c>
      <c r="AJ1767" s="1">
        <v>0.0</v>
      </c>
      <c r="AK1767" s="1">
        <v>0.0</v>
      </c>
      <c r="AL1767" s="1">
        <v>19.0</v>
      </c>
      <c r="AM1767" s="1">
        <v>3.0</v>
      </c>
      <c r="AN1767" s="1">
        <v>96.0</v>
      </c>
      <c r="AO1767" s="1">
        <v>9.0</v>
      </c>
      <c r="AP1767" s="1">
        <v>9.0</v>
      </c>
      <c r="AQ1767" s="1">
        <v>9.0</v>
      </c>
      <c r="AR1767" s="1">
        <v>10.0</v>
      </c>
      <c r="AS1767" s="1">
        <v>10.0</v>
      </c>
      <c r="AT1767" s="1">
        <v>9.0</v>
      </c>
      <c r="AU1767" s="1">
        <v>0.0</v>
      </c>
      <c r="AV1767" s="1" t="s">
        <v>117</v>
      </c>
      <c r="AW1767" s="1">
        <v>1.0</v>
      </c>
      <c r="AX1767" s="1">
        <v>1.0</v>
      </c>
      <c r="AY1767" s="1">
        <v>0.0</v>
      </c>
      <c r="AZ1767" s="1">
        <v>0.0</v>
      </c>
      <c r="BA1767" s="1">
        <v>0.35</v>
      </c>
      <c r="BB1767" s="1">
        <v>-1.0</v>
      </c>
      <c r="BC1767" s="1">
        <v>1.0</v>
      </c>
      <c r="BD1767" s="1">
        <v>-1.0</v>
      </c>
      <c r="BE1767" s="1">
        <v>-1.0</v>
      </c>
      <c r="BF1767" s="1">
        <v>-1.0</v>
      </c>
      <c r="BG1767" s="1">
        <v>-1.0</v>
      </c>
      <c r="BH1767" s="1">
        <v>1.0</v>
      </c>
      <c r="BI1767" s="1">
        <v>-1.0</v>
      </c>
      <c r="BJ1767" s="1">
        <v>1.0</v>
      </c>
      <c r="BK1767" s="1">
        <v>1.0</v>
      </c>
      <c r="BL1767" s="1">
        <v>1.0</v>
      </c>
      <c r="BM1767" s="1">
        <v>1.0</v>
      </c>
      <c r="BN1767" s="1">
        <v>1.0</v>
      </c>
      <c r="BO1767" s="1">
        <v>-1.0</v>
      </c>
      <c r="BP1767" s="1">
        <v>-1.0</v>
      </c>
      <c r="BQ1767" s="1">
        <v>1.0</v>
      </c>
      <c r="BR1767" s="1">
        <v>-1.0</v>
      </c>
      <c r="BS1767" s="1">
        <v>-1.0</v>
      </c>
      <c r="BT1767" s="1">
        <v>-1.0</v>
      </c>
      <c r="BU1767" s="1">
        <v>1.0</v>
      </c>
      <c r="BV1767" s="1">
        <v>-1.0</v>
      </c>
      <c r="BW1767" s="1">
        <v>-1.0</v>
      </c>
      <c r="BX1767" s="1">
        <v>-1.0</v>
      </c>
      <c r="BY1767" s="1">
        <v>-1.0</v>
      </c>
      <c r="BZ1767" s="1">
        <v>-1.0</v>
      </c>
      <c r="CA1767" s="1">
        <v>-1.0</v>
      </c>
      <c r="CB1767" s="1">
        <v>-1.0</v>
      </c>
      <c r="CC1767" s="1">
        <v>-1.0</v>
      </c>
      <c r="CD1767" s="1">
        <v>59151.0</v>
      </c>
    </row>
    <row r="1768">
      <c r="A1768" s="1">
        <v>3.4785319E7</v>
      </c>
      <c r="B1768" s="1" t="s">
        <v>9558</v>
      </c>
      <c r="C1768" s="1" t="s">
        <v>9559</v>
      </c>
      <c r="D1768" s="1" t="s">
        <v>9560</v>
      </c>
      <c r="E1768" s="1" t="s">
        <v>85</v>
      </c>
      <c r="F1768" s="1" t="s">
        <v>9561</v>
      </c>
      <c r="G1768" s="1" t="s">
        <v>9562</v>
      </c>
      <c r="H1768" s="1" t="s">
        <v>9563</v>
      </c>
      <c r="I1768" s="1">
        <v>1.1211827E7</v>
      </c>
      <c r="J1768" s="1">
        <v>41650.0</v>
      </c>
      <c r="K1768" s="1" t="s">
        <v>134</v>
      </c>
      <c r="L1768" s="1">
        <v>1.0</v>
      </c>
      <c r="M1768" s="1">
        <v>0.0</v>
      </c>
      <c r="N1768" s="1">
        <v>1.0</v>
      </c>
      <c r="O1768" s="1">
        <v>1.0</v>
      </c>
      <c r="P1768" s="1" t="s">
        <v>89</v>
      </c>
      <c r="Q1768" s="1" t="s">
        <v>1946</v>
      </c>
      <c r="R1768" s="1">
        <v>40.73682</v>
      </c>
      <c r="S1768" s="1">
        <v>-74.00406</v>
      </c>
      <c r="T1768" s="1" t="s">
        <v>91</v>
      </c>
      <c r="U1768" s="1" t="s">
        <v>92</v>
      </c>
      <c r="V1768" s="1">
        <v>2.0</v>
      </c>
      <c r="W1768" s="1">
        <v>1.0</v>
      </c>
      <c r="X1768" s="1">
        <v>1.0</v>
      </c>
      <c r="Y1768" s="1">
        <v>1.0</v>
      </c>
      <c r="Z1768" s="1" t="s">
        <v>93</v>
      </c>
      <c r="AA1768" s="1" t="s">
        <v>9564</v>
      </c>
      <c r="AB1768" s="1">
        <v>250.0</v>
      </c>
      <c r="AC1768" s="1">
        <v>1.0</v>
      </c>
      <c r="AD1768" s="1">
        <v>5.0</v>
      </c>
      <c r="AE1768" s="1">
        <v>2.0</v>
      </c>
      <c r="AF1768" s="1" t="s">
        <v>202</v>
      </c>
      <c r="AG1768" s="1">
        <v>1.0</v>
      </c>
      <c r="AH1768" s="1">
        <v>14.0</v>
      </c>
      <c r="AI1768" s="1">
        <v>44.0</v>
      </c>
      <c r="AJ1768" s="1">
        <v>72.0</v>
      </c>
      <c r="AK1768" s="1">
        <v>98.0</v>
      </c>
      <c r="AL1768" s="1">
        <v>2.0</v>
      </c>
      <c r="AM1768" s="1">
        <v>2.0</v>
      </c>
      <c r="AN1768" s="1">
        <v>90.0</v>
      </c>
      <c r="AO1768" s="1">
        <v>10.0</v>
      </c>
      <c r="AP1768" s="1">
        <v>8.0</v>
      </c>
      <c r="AQ1768" s="1">
        <v>10.0</v>
      </c>
      <c r="AR1768" s="1">
        <v>10.0</v>
      </c>
      <c r="AS1768" s="1">
        <v>10.0</v>
      </c>
      <c r="AT1768" s="1">
        <v>9.0</v>
      </c>
      <c r="AU1768" s="1">
        <v>0.0</v>
      </c>
      <c r="AV1768" s="1" t="s">
        <v>117</v>
      </c>
      <c r="AW1768" s="1">
        <v>1.0</v>
      </c>
      <c r="AX1768" s="1">
        <v>1.0</v>
      </c>
      <c r="AY1768" s="1">
        <v>0.0</v>
      </c>
      <c r="AZ1768" s="1">
        <v>0.0</v>
      </c>
      <c r="BA1768" s="1">
        <v>2.0</v>
      </c>
      <c r="BB1768" s="1">
        <v>-1.0</v>
      </c>
      <c r="BC1768" s="1">
        <v>-1.0</v>
      </c>
      <c r="BD1768" s="1">
        <v>-1.0</v>
      </c>
      <c r="BE1768" s="1">
        <v>-1.0</v>
      </c>
      <c r="BF1768" s="1">
        <v>-1.0</v>
      </c>
      <c r="BG1768" s="1">
        <v>-1.0</v>
      </c>
      <c r="BH1768" s="1">
        <v>1.0</v>
      </c>
      <c r="BI1768" s="1">
        <v>1.0</v>
      </c>
      <c r="BJ1768" s="1">
        <v>1.0</v>
      </c>
      <c r="BK1768" s="1">
        <v>1.0</v>
      </c>
      <c r="BL1768" s="1">
        <v>1.0</v>
      </c>
      <c r="BM1768" s="1">
        <v>1.0</v>
      </c>
      <c r="BN1768" s="1">
        <v>-1.0</v>
      </c>
      <c r="BO1768" s="1">
        <v>-1.0</v>
      </c>
      <c r="BP1768" s="1">
        <v>-1.0</v>
      </c>
      <c r="BQ1768" s="1">
        <v>-1.0</v>
      </c>
      <c r="BR1768" s="1">
        <v>-1.0</v>
      </c>
      <c r="BS1768" s="1">
        <v>-1.0</v>
      </c>
      <c r="BT1768" s="1">
        <v>-1.0</v>
      </c>
      <c r="BU1768" s="1">
        <v>1.0</v>
      </c>
      <c r="BV1768" s="1">
        <v>-1.0</v>
      </c>
      <c r="BW1768" s="1">
        <v>-1.0</v>
      </c>
      <c r="BX1768" s="1">
        <v>-1.0</v>
      </c>
      <c r="BY1768" s="1">
        <v>-1.0</v>
      </c>
      <c r="BZ1768" s="1">
        <v>1.0</v>
      </c>
      <c r="CA1768" s="1">
        <v>-1.0</v>
      </c>
      <c r="CB1768" s="1">
        <v>-1.0</v>
      </c>
      <c r="CC1768" s="1">
        <v>-1.0</v>
      </c>
      <c r="CD1768" s="1">
        <v>59209.0</v>
      </c>
    </row>
    <row r="1769">
      <c r="A1769" s="1">
        <v>1.9368455E7</v>
      </c>
      <c r="B1769" s="1" t="s">
        <v>9565</v>
      </c>
      <c r="C1769" s="1" t="s">
        <v>9566</v>
      </c>
      <c r="D1769" s="1" t="s">
        <v>9567</v>
      </c>
      <c r="E1769" s="1" t="s">
        <v>85</v>
      </c>
      <c r="F1769" s="1" t="s">
        <v>9568</v>
      </c>
      <c r="G1769" s="1" t="s">
        <v>9569</v>
      </c>
      <c r="H1769" s="2" t="str">
        <f>- no shoes preferred. - no extra guests</f>
        <v>#ERROR!</v>
      </c>
      <c r="I1769" s="1">
        <v>7.0154608E7</v>
      </c>
      <c r="J1769" s="1">
        <v>42493.0</v>
      </c>
      <c r="K1769" s="1" t="s">
        <v>88</v>
      </c>
      <c r="L1769" s="1">
        <v>1.0</v>
      </c>
      <c r="M1769" s="1">
        <v>0.0</v>
      </c>
      <c r="N1769" s="1">
        <v>1.0</v>
      </c>
      <c r="O1769" s="1">
        <v>0.0</v>
      </c>
      <c r="P1769" s="1" t="s">
        <v>89</v>
      </c>
      <c r="Q1769" s="1" t="s">
        <v>391</v>
      </c>
      <c r="R1769" s="1">
        <v>40.74625</v>
      </c>
      <c r="S1769" s="1">
        <v>-73.99911</v>
      </c>
      <c r="T1769" s="1" t="s">
        <v>91</v>
      </c>
      <c r="U1769" s="1" t="s">
        <v>92</v>
      </c>
      <c r="V1769" s="1">
        <v>2.0</v>
      </c>
      <c r="W1769" s="1">
        <v>1.0</v>
      </c>
      <c r="X1769" s="1">
        <v>1.0</v>
      </c>
      <c r="Y1769" s="1">
        <v>1.0</v>
      </c>
      <c r="Z1769" s="1" t="s">
        <v>93</v>
      </c>
      <c r="AA1769" s="1" t="s">
        <v>9570</v>
      </c>
      <c r="AB1769" s="1">
        <v>185.0</v>
      </c>
      <c r="AC1769" s="1">
        <v>1.0</v>
      </c>
      <c r="AD1769" s="1">
        <v>0.0</v>
      </c>
      <c r="AE1769" s="1">
        <v>5.0</v>
      </c>
      <c r="AF1769" s="1" t="s">
        <v>407</v>
      </c>
      <c r="AG1769" s="1">
        <v>1.0</v>
      </c>
      <c r="AH1769" s="1">
        <v>9.0</v>
      </c>
      <c r="AI1769" s="1">
        <v>15.0</v>
      </c>
      <c r="AJ1769" s="1">
        <v>15.0</v>
      </c>
      <c r="AK1769" s="1">
        <v>15.0</v>
      </c>
      <c r="AL1769" s="1">
        <v>17.0</v>
      </c>
      <c r="AM1769" s="1">
        <v>7.0</v>
      </c>
      <c r="AN1769" s="1">
        <v>95.0</v>
      </c>
      <c r="AO1769" s="1">
        <v>10.0</v>
      </c>
      <c r="AP1769" s="1">
        <v>9.0</v>
      </c>
      <c r="AQ1769" s="1">
        <v>10.0</v>
      </c>
      <c r="AR1769" s="1">
        <v>10.0</v>
      </c>
      <c r="AS1769" s="1">
        <v>10.0</v>
      </c>
      <c r="AT1769" s="1">
        <v>9.0</v>
      </c>
      <c r="AU1769" s="1">
        <v>0.0</v>
      </c>
      <c r="AV1769" s="1" t="s">
        <v>117</v>
      </c>
      <c r="AW1769" s="1">
        <v>1.0</v>
      </c>
      <c r="AX1769" s="1">
        <v>1.0</v>
      </c>
      <c r="AY1769" s="1">
        <v>0.0</v>
      </c>
      <c r="AZ1769" s="1">
        <v>0.0</v>
      </c>
      <c r="BA1769" s="1">
        <v>0.88</v>
      </c>
      <c r="BB1769" s="1">
        <v>-1.0</v>
      </c>
      <c r="BC1769" s="1">
        <v>1.0</v>
      </c>
      <c r="BD1769" s="1">
        <v>-1.0</v>
      </c>
      <c r="BE1769" s="1">
        <v>-1.0</v>
      </c>
      <c r="BF1769" s="1">
        <v>-1.0</v>
      </c>
      <c r="BG1769" s="1">
        <v>-1.0</v>
      </c>
      <c r="BH1769" s="1">
        <v>-1.0</v>
      </c>
      <c r="BI1769" s="1">
        <v>-1.0</v>
      </c>
      <c r="BJ1769" s="1">
        <v>1.0</v>
      </c>
      <c r="BK1769" s="1">
        <v>-1.0</v>
      </c>
      <c r="BL1769" s="1">
        <v>-1.0</v>
      </c>
      <c r="BM1769" s="1">
        <v>-1.0</v>
      </c>
      <c r="BN1769" s="1">
        <v>-1.0</v>
      </c>
      <c r="BO1769" s="1">
        <v>-1.0</v>
      </c>
      <c r="BP1769" s="1">
        <v>-1.0</v>
      </c>
      <c r="BQ1769" s="1">
        <v>-1.0</v>
      </c>
      <c r="BR1769" s="1">
        <v>-1.0</v>
      </c>
      <c r="BS1769" s="1">
        <v>1.0</v>
      </c>
      <c r="BT1769" s="1">
        <v>-1.0</v>
      </c>
      <c r="BU1769" s="1">
        <v>1.0</v>
      </c>
      <c r="BV1769" s="1">
        <v>-1.0</v>
      </c>
      <c r="BW1769" s="1">
        <v>-1.0</v>
      </c>
      <c r="BX1769" s="1">
        <v>-1.0</v>
      </c>
      <c r="BY1769" s="1">
        <v>-1.0</v>
      </c>
      <c r="BZ1769" s="1">
        <v>-1.0</v>
      </c>
      <c r="CA1769" s="1">
        <v>-1.0</v>
      </c>
      <c r="CB1769" s="1">
        <v>-1.0</v>
      </c>
      <c r="CC1769" s="1">
        <v>-1.0</v>
      </c>
      <c r="CD1769" s="1">
        <v>59216.0</v>
      </c>
    </row>
    <row r="1770">
      <c r="A1770" s="1">
        <v>3116279.0</v>
      </c>
      <c r="B1770" s="1" t="s">
        <v>9571</v>
      </c>
      <c r="C1770" s="1" t="s">
        <v>9572</v>
      </c>
      <c r="D1770" s="1" t="s">
        <v>9573</v>
      </c>
      <c r="E1770" s="1" t="s">
        <v>85</v>
      </c>
      <c r="F1770" s="1" t="s">
        <v>9574</v>
      </c>
      <c r="G1770" s="1" t="s">
        <v>9575</v>
      </c>
      <c r="H1770" s="1" t="s">
        <v>9576</v>
      </c>
      <c r="I1770" s="1">
        <v>5352357.0</v>
      </c>
      <c r="J1770" s="1">
        <v>41339.0</v>
      </c>
      <c r="M1770" s="1">
        <v>0.0</v>
      </c>
      <c r="N1770" s="1">
        <v>1.0</v>
      </c>
      <c r="O1770" s="1">
        <v>1.0</v>
      </c>
      <c r="P1770" s="1" t="s">
        <v>123</v>
      </c>
      <c r="Q1770" s="1" t="s">
        <v>124</v>
      </c>
      <c r="R1770" s="1">
        <v>40.72418</v>
      </c>
      <c r="S1770" s="1">
        <v>-73.94528</v>
      </c>
      <c r="T1770" s="1" t="s">
        <v>91</v>
      </c>
      <c r="U1770" s="1" t="s">
        <v>113</v>
      </c>
      <c r="V1770" s="1">
        <v>2.0</v>
      </c>
      <c r="W1770" s="1">
        <v>1.0</v>
      </c>
      <c r="X1770" s="1">
        <v>1.0</v>
      </c>
      <c r="Y1770" s="1">
        <v>1.0</v>
      </c>
      <c r="Z1770" s="1" t="s">
        <v>93</v>
      </c>
      <c r="AA1770" s="1" t="s">
        <v>9577</v>
      </c>
      <c r="AB1770" s="1">
        <v>83.0</v>
      </c>
      <c r="AC1770" s="1">
        <v>1.0</v>
      </c>
      <c r="AD1770" s="1">
        <v>0.0</v>
      </c>
      <c r="AE1770" s="1">
        <v>2.0</v>
      </c>
      <c r="AF1770" s="1" t="s">
        <v>1117</v>
      </c>
      <c r="AG1770" s="1">
        <v>1.0</v>
      </c>
      <c r="AH1770" s="1">
        <v>0.0</v>
      </c>
      <c r="AI1770" s="1">
        <v>0.0</v>
      </c>
      <c r="AJ1770" s="1">
        <v>0.0</v>
      </c>
      <c r="AK1770" s="1">
        <v>0.0</v>
      </c>
      <c r="AL1770" s="1">
        <v>2.0</v>
      </c>
      <c r="AM1770" s="1">
        <v>0.0</v>
      </c>
      <c r="AN1770" s="1">
        <v>100.0</v>
      </c>
      <c r="AO1770" s="1">
        <v>10.0</v>
      </c>
      <c r="AP1770" s="1">
        <v>9.0</v>
      </c>
      <c r="AQ1770" s="1">
        <v>9.0</v>
      </c>
      <c r="AR1770" s="1">
        <v>10.0</v>
      </c>
      <c r="AS1770" s="1">
        <v>10.0</v>
      </c>
      <c r="AT1770" s="1">
        <v>9.0</v>
      </c>
      <c r="AU1770" s="1">
        <v>0.0</v>
      </c>
      <c r="AV1770" s="1" t="s">
        <v>117</v>
      </c>
      <c r="AW1770" s="1">
        <v>1.0</v>
      </c>
      <c r="AX1770" s="1">
        <v>0.0</v>
      </c>
      <c r="AY1770" s="1">
        <v>1.0</v>
      </c>
      <c r="AZ1770" s="1">
        <v>0.0</v>
      </c>
      <c r="BA1770" s="1">
        <v>0.03</v>
      </c>
      <c r="BB1770" s="1">
        <v>-1.0</v>
      </c>
      <c r="BC1770" s="1">
        <v>1.0</v>
      </c>
      <c r="BD1770" s="1">
        <v>-1.0</v>
      </c>
      <c r="BE1770" s="1">
        <v>-1.0</v>
      </c>
      <c r="BF1770" s="1">
        <v>-1.0</v>
      </c>
      <c r="BG1770" s="1">
        <v>-1.0</v>
      </c>
      <c r="BH1770" s="1">
        <v>-1.0</v>
      </c>
      <c r="BI1770" s="1">
        <v>-1.0</v>
      </c>
      <c r="BJ1770" s="1">
        <v>1.0</v>
      </c>
      <c r="BK1770" s="1">
        <v>-1.0</v>
      </c>
      <c r="BL1770" s="1">
        <v>-1.0</v>
      </c>
      <c r="BM1770" s="1">
        <v>-1.0</v>
      </c>
      <c r="BN1770" s="1">
        <v>-1.0</v>
      </c>
      <c r="BO1770" s="1">
        <v>-1.0</v>
      </c>
      <c r="BP1770" s="1">
        <v>-1.0</v>
      </c>
      <c r="BQ1770" s="1">
        <v>-1.0</v>
      </c>
      <c r="BR1770" s="1">
        <v>-1.0</v>
      </c>
      <c r="BS1770" s="1">
        <v>-1.0</v>
      </c>
      <c r="BT1770" s="1">
        <v>-1.0</v>
      </c>
      <c r="BU1770" s="1">
        <v>1.0</v>
      </c>
      <c r="BV1770" s="1">
        <v>-1.0</v>
      </c>
      <c r="BW1770" s="1">
        <v>1.0</v>
      </c>
      <c r="BX1770" s="1">
        <v>-1.0</v>
      </c>
      <c r="BY1770" s="1">
        <v>-1.0</v>
      </c>
      <c r="BZ1770" s="1">
        <v>-1.0</v>
      </c>
      <c r="CA1770" s="1">
        <v>-1.0</v>
      </c>
      <c r="CB1770" s="1">
        <v>-1.0</v>
      </c>
      <c r="CC1770" s="1">
        <v>-1.0</v>
      </c>
      <c r="CD1770" s="1">
        <v>59342.0</v>
      </c>
    </row>
    <row r="1771">
      <c r="A1771" s="1">
        <v>1.2814195E7</v>
      </c>
      <c r="B1771" s="1" t="s">
        <v>9578</v>
      </c>
      <c r="C1771" s="1" t="s">
        <v>9579</v>
      </c>
      <c r="D1771" s="1" t="s">
        <v>9580</v>
      </c>
      <c r="E1771" s="1" t="s">
        <v>85</v>
      </c>
      <c r="F1771" s="1" t="s">
        <v>9581</v>
      </c>
      <c r="H1771" s="1" t="s">
        <v>9582</v>
      </c>
      <c r="I1771" s="1">
        <v>545273.0</v>
      </c>
      <c r="J1771" s="1">
        <v>40662.0</v>
      </c>
      <c r="M1771" s="1">
        <v>0.0</v>
      </c>
      <c r="N1771" s="1">
        <v>1.0</v>
      </c>
      <c r="O1771" s="1">
        <v>1.0</v>
      </c>
      <c r="P1771" s="1" t="s">
        <v>123</v>
      </c>
      <c r="Q1771" s="1" t="s">
        <v>185</v>
      </c>
      <c r="R1771" s="1">
        <v>40.71728</v>
      </c>
      <c r="S1771" s="1">
        <v>-73.94345</v>
      </c>
      <c r="T1771" s="1" t="s">
        <v>91</v>
      </c>
      <c r="U1771" s="1" t="s">
        <v>113</v>
      </c>
      <c r="V1771" s="1">
        <v>2.0</v>
      </c>
      <c r="W1771" s="1">
        <v>1.0</v>
      </c>
      <c r="X1771" s="1">
        <v>1.0</v>
      </c>
      <c r="Y1771" s="1">
        <v>1.0</v>
      </c>
      <c r="Z1771" s="1" t="s">
        <v>93</v>
      </c>
      <c r="AA1771" s="1" t="s">
        <v>9583</v>
      </c>
      <c r="AB1771" s="1">
        <v>79.0</v>
      </c>
      <c r="AC1771" s="1">
        <v>1.0</v>
      </c>
      <c r="AD1771" s="1">
        <v>0.0</v>
      </c>
      <c r="AE1771" s="1">
        <v>5.0</v>
      </c>
      <c r="AF1771" s="1" t="s">
        <v>1433</v>
      </c>
      <c r="AG1771" s="1">
        <v>1.0</v>
      </c>
      <c r="AH1771" s="1">
        <v>0.0</v>
      </c>
      <c r="AI1771" s="1">
        <v>0.0</v>
      </c>
      <c r="AJ1771" s="1">
        <v>0.0</v>
      </c>
      <c r="AK1771" s="1">
        <v>0.0</v>
      </c>
      <c r="AL1771" s="1">
        <v>0.0</v>
      </c>
      <c r="AM1771" s="1">
        <v>0.0</v>
      </c>
      <c r="AU1771" s="1">
        <v>0.0</v>
      </c>
      <c r="AV1771" s="1" t="s">
        <v>117</v>
      </c>
      <c r="AW1771" s="1">
        <v>1.0</v>
      </c>
      <c r="AX1771" s="1">
        <v>0.0</v>
      </c>
      <c r="AY1771" s="1">
        <v>1.0</v>
      </c>
      <c r="AZ1771" s="1">
        <v>0.0</v>
      </c>
      <c r="BB1771" s="1">
        <v>1.0</v>
      </c>
      <c r="BC1771" s="1">
        <v>-1.0</v>
      </c>
      <c r="BD1771" s="1">
        <v>-1.0</v>
      </c>
      <c r="BE1771" s="1">
        <v>-1.0</v>
      </c>
      <c r="BF1771" s="1">
        <v>-1.0</v>
      </c>
      <c r="BG1771" s="1">
        <v>-1.0</v>
      </c>
      <c r="BH1771" s="1">
        <v>-1.0</v>
      </c>
      <c r="BI1771" s="1">
        <v>-1.0</v>
      </c>
      <c r="BJ1771" s="1">
        <v>-1.0</v>
      </c>
      <c r="BK1771" s="1">
        <v>-1.0</v>
      </c>
      <c r="BL1771" s="1">
        <v>-1.0</v>
      </c>
      <c r="BM1771" s="1">
        <v>-1.0</v>
      </c>
      <c r="BN1771" s="1">
        <v>-1.0</v>
      </c>
      <c r="BO1771" s="1">
        <v>-1.0</v>
      </c>
      <c r="BP1771" s="1">
        <v>-1.0</v>
      </c>
      <c r="BQ1771" s="1">
        <v>-1.0</v>
      </c>
      <c r="BR1771" s="1">
        <v>-1.0</v>
      </c>
      <c r="BS1771" s="1">
        <v>-1.0</v>
      </c>
      <c r="BT1771" s="1">
        <v>-1.0</v>
      </c>
      <c r="BU1771" s="1">
        <v>1.0</v>
      </c>
      <c r="BV1771" s="1">
        <v>-1.0</v>
      </c>
      <c r="BW1771" s="1">
        <v>-1.0</v>
      </c>
      <c r="BX1771" s="1">
        <v>-1.0</v>
      </c>
      <c r="BY1771" s="1">
        <v>-1.0</v>
      </c>
      <c r="BZ1771" s="1">
        <v>-1.0</v>
      </c>
      <c r="CA1771" s="1">
        <v>-1.0</v>
      </c>
      <c r="CB1771" s="1">
        <v>-1.0</v>
      </c>
      <c r="CC1771" s="1">
        <v>-1.0</v>
      </c>
      <c r="CD1771" s="1">
        <v>59348.0</v>
      </c>
    </row>
    <row r="1772">
      <c r="A1772" s="1">
        <v>6797129.0</v>
      </c>
      <c r="B1772" s="1" t="s">
        <v>9584</v>
      </c>
      <c r="C1772" s="1" t="s">
        <v>9585</v>
      </c>
      <c r="D1772" s="1" t="s">
        <v>9586</v>
      </c>
      <c r="E1772" s="1" t="s">
        <v>85</v>
      </c>
      <c r="I1772" s="1">
        <v>8924676.0</v>
      </c>
      <c r="J1772" s="1">
        <v>41535.0</v>
      </c>
      <c r="M1772" s="1">
        <v>0.0</v>
      </c>
      <c r="N1772" s="1">
        <v>1.0</v>
      </c>
      <c r="O1772" s="1">
        <v>1.0</v>
      </c>
      <c r="P1772" s="1" t="s">
        <v>89</v>
      </c>
      <c r="Q1772" s="1" t="s">
        <v>90</v>
      </c>
      <c r="R1772" s="1">
        <v>40.77824</v>
      </c>
      <c r="S1772" s="1">
        <v>-73.9770099999999</v>
      </c>
      <c r="T1772" s="1" t="s">
        <v>91</v>
      </c>
      <c r="U1772" s="1" t="s">
        <v>92</v>
      </c>
      <c r="V1772" s="1">
        <v>4.0</v>
      </c>
      <c r="W1772" s="1">
        <v>1.0</v>
      </c>
      <c r="X1772" s="1">
        <v>1.0</v>
      </c>
      <c r="Y1772" s="1">
        <v>2.0</v>
      </c>
      <c r="Z1772" s="1" t="s">
        <v>93</v>
      </c>
      <c r="AA1772" s="1" t="s">
        <v>9587</v>
      </c>
      <c r="AB1772" s="1">
        <v>375.0</v>
      </c>
      <c r="AC1772" s="1">
        <v>1.0</v>
      </c>
      <c r="AD1772" s="1">
        <v>0.0</v>
      </c>
      <c r="AE1772" s="1">
        <v>1.0</v>
      </c>
      <c r="AF1772" s="1" t="s">
        <v>1117</v>
      </c>
      <c r="AG1772" s="1">
        <v>1.0</v>
      </c>
      <c r="AH1772" s="1">
        <v>0.0</v>
      </c>
      <c r="AI1772" s="1">
        <v>0.0</v>
      </c>
      <c r="AJ1772" s="1">
        <v>0.0</v>
      </c>
      <c r="AK1772" s="1">
        <v>0.0</v>
      </c>
      <c r="AL1772" s="1">
        <v>0.0</v>
      </c>
      <c r="AM1772" s="1">
        <v>0.0</v>
      </c>
      <c r="AU1772" s="1">
        <v>0.0</v>
      </c>
      <c r="AV1772" s="1" t="s">
        <v>105</v>
      </c>
      <c r="AW1772" s="1">
        <v>1.0</v>
      </c>
      <c r="AX1772" s="1">
        <v>1.0</v>
      </c>
      <c r="AY1772" s="1">
        <v>0.0</v>
      </c>
      <c r="AZ1772" s="1">
        <v>0.0</v>
      </c>
      <c r="BB1772" s="1">
        <v>-1.0</v>
      </c>
      <c r="BC1772" s="1">
        <v>1.0</v>
      </c>
      <c r="BD1772" s="1">
        <v>-1.0</v>
      </c>
      <c r="BE1772" s="1">
        <v>-1.0</v>
      </c>
      <c r="BF1772" s="1">
        <v>-1.0</v>
      </c>
      <c r="BG1772" s="1">
        <v>-1.0</v>
      </c>
      <c r="BH1772" s="1">
        <v>-1.0</v>
      </c>
      <c r="BI1772" s="1">
        <v>-1.0</v>
      </c>
      <c r="BJ1772" s="1">
        <v>1.0</v>
      </c>
      <c r="BK1772" s="1">
        <v>-1.0</v>
      </c>
      <c r="BL1772" s="1">
        <v>-1.0</v>
      </c>
      <c r="BM1772" s="1">
        <v>1.0</v>
      </c>
      <c r="BN1772" s="1">
        <v>-1.0</v>
      </c>
      <c r="BO1772" s="1">
        <v>-1.0</v>
      </c>
      <c r="BP1772" s="1">
        <v>-1.0</v>
      </c>
      <c r="BQ1772" s="1">
        <v>-1.0</v>
      </c>
      <c r="BR1772" s="1">
        <v>-1.0</v>
      </c>
      <c r="BS1772" s="1">
        <v>-1.0</v>
      </c>
      <c r="BT1772" s="1">
        <v>-1.0</v>
      </c>
      <c r="BU1772" s="1">
        <v>1.0</v>
      </c>
      <c r="BV1772" s="1">
        <v>-1.0</v>
      </c>
      <c r="BW1772" s="1">
        <v>-1.0</v>
      </c>
      <c r="BX1772" s="1">
        <v>-1.0</v>
      </c>
      <c r="BY1772" s="1">
        <v>-1.0</v>
      </c>
      <c r="BZ1772" s="1">
        <v>-1.0</v>
      </c>
      <c r="CA1772" s="1">
        <v>-1.0</v>
      </c>
      <c r="CB1772" s="1">
        <v>-1.0</v>
      </c>
      <c r="CC1772" s="1">
        <v>-1.0</v>
      </c>
      <c r="CD1772" s="1">
        <v>59356.0</v>
      </c>
    </row>
    <row r="1773">
      <c r="A1773" s="1">
        <v>3.4468427E7</v>
      </c>
      <c r="B1773" s="1" t="s">
        <v>9588</v>
      </c>
      <c r="C1773" s="1" t="s">
        <v>9589</v>
      </c>
      <c r="D1773" s="1" t="s">
        <v>9590</v>
      </c>
      <c r="E1773" s="1" t="s">
        <v>85</v>
      </c>
      <c r="F1773" s="1" t="s">
        <v>9591</v>
      </c>
      <c r="H1773" s="1" t="s">
        <v>9592</v>
      </c>
      <c r="I1773" s="1">
        <v>2.57654201E8</v>
      </c>
      <c r="J1773" s="1">
        <v>43578.0</v>
      </c>
      <c r="K1773" s="1" t="s">
        <v>272</v>
      </c>
      <c r="L1773" s="1">
        <v>0.9</v>
      </c>
      <c r="M1773" s="1">
        <v>0.0</v>
      </c>
      <c r="N1773" s="1">
        <v>1.0</v>
      </c>
      <c r="O1773" s="1">
        <v>1.0</v>
      </c>
      <c r="P1773" s="1" t="s">
        <v>89</v>
      </c>
      <c r="Q1773" s="1" t="s">
        <v>273</v>
      </c>
      <c r="R1773" s="1">
        <v>40.76313</v>
      </c>
      <c r="S1773" s="1">
        <v>-73.99081</v>
      </c>
      <c r="T1773" s="1" t="s">
        <v>289</v>
      </c>
      <c r="U1773" s="1" t="s">
        <v>92</v>
      </c>
      <c r="V1773" s="1">
        <v>7.0</v>
      </c>
      <c r="W1773" s="1">
        <v>2.0</v>
      </c>
      <c r="X1773" s="1">
        <v>3.0</v>
      </c>
      <c r="Y1773" s="1">
        <v>3.0</v>
      </c>
      <c r="Z1773" s="1" t="s">
        <v>93</v>
      </c>
      <c r="AA1773" s="1" t="s">
        <v>9593</v>
      </c>
      <c r="AB1773" s="1">
        <v>265.0</v>
      </c>
      <c r="AC1773" s="1">
        <v>5.0</v>
      </c>
      <c r="AD1773" s="1">
        <v>25.0</v>
      </c>
      <c r="AE1773" s="1">
        <v>6.0</v>
      </c>
      <c r="AF1773" s="1" t="s">
        <v>137</v>
      </c>
      <c r="AG1773" s="1">
        <v>1.0</v>
      </c>
      <c r="AH1773" s="1">
        <v>4.0</v>
      </c>
      <c r="AI1773" s="1">
        <v>22.0</v>
      </c>
      <c r="AJ1773" s="1">
        <v>45.0</v>
      </c>
      <c r="AK1773" s="1">
        <v>45.0</v>
      </c>
      <c r="AL1773" s="1">
        <v>4.0</v>
      </c>
      <c r="AM1773" s="1">
        <v>4.0</v>
      </c>
      <c r="AN1773" s="1">
        <v>70.0</v>
      </c>
      <c r="AO1773" s="1">
        <v>8.0</v>
      </c>
      <c r="AP1773" s="1">
        <v>9.0</v>
      </c>
      <c r="AQ1773" s="1">
        <v>8.0</v>
      </c>
      <c r="AR1773" s="1">
        <v>10.0</v>
      </c>
      <c r="AS1773" s="1">
        <v>9.0</v>
      </c>
      <c r="AT1773" s="1">
        <v>7.0</v>
      </c>
      <c r="AU1773" s="1">
        <v>1.0</v>
      </c>
      <c r="AV1773" s="1" t="s">
        <v>96</v>
      </c>
      <c r="AW1773" s="1">
        <v>1.0</v>
      </c>
      <c r="AX1773" s="1">
        <v>1.0</v>
      </c>
      <c r="AY1773" s="1">
        <v>0.0</v>
      </c>
      <c r="AZ1773" s="1">
        <v>0.0</v>
      </c>
      <c r="BA1773" s="1">
        <v>2.26</v>
      </c>
      <c r="BB1773" s="1">
        <v>-1.0</v>
      </c>
      <c r="BC1773" s="1">
        <v>1.0</v>
      </c>
      <c r="BD1773" s="1">
        <v>-1.0</v>
      </c>
      <c r="BE1773" s="1">
        <v>-1.0</v>
      </c>
      <c r="BF1773" s="1">
        <v>-1.0</v>
      </c>
      <c r="BG1773" s="1">
        <v>-1.0</v>
      </c>
      <c r="BH1773" s="1">
        <v>-1.0</v>
      </c>
      <c r="BI1773" s="1">
        <v>-1.0</v>
      </c>
      <c r="BJ1773" s="1">
        <v>1.0</v>
      </c>
      <c r="BK1773" s="1">
        <v>-1.0</v>
      </c>
      <c r="BL1773" s="1">
        <v>-1.0</v>
      </c>
      <c r="BM1773" s="1">
        <v>-1.0</v>
      </c>
      <c r="BN1773" s="1">
        <v>-1.0</v>
      </c>
      <c r="BO1773" s="1">
        <v>-1.0</v>
      </c>
      <c r="BP1773" s="1">
        <v>-1.0</v>
      </c>
      <c r="BQ1773" s="1">
        <v>-1.0</v>
      </c>
      <c r="BR1773" s="1">
        <v>-1.0</v>
      </c>
      <c r="BS1773" s="1">
        <v>-1.0</v>
      </c>
      <c r="BT1773" s="1">
        <v>-1.0</v>
      </c>
      <c r="BU1773" s="1">
        <v>1.0</v>
      </c>
      <c r="BV1773" s="1">
        <v>-1.0</v>
      </c>
      <c r="BW1773" s="1">
        <v>-1.0</v>
      </c>
      <c r="BX1773" s="1">
        <v>-1.0</v>
      </c>
      <c r="BY1773" s="1">
        <v>-1.0</v>
      </c>
      <c r="BZ1773" s="1">
        <v>-1.0</v>
      </c>
      <c r="CA1773" s="1">
        <v>-1.0</v>
      </c>
      <c r="CB1773" s="1">
        <v>-1.0</v>
      </c>
      <c r="CC1773" s="1">
        <v>-1.0</v>
      </c>
      <c r="CD1773" s="1">
        <v>59364.0</v>
      </c>
    </row>
    <row r="1774">
      <c r="A1774" s="1">
        <v>3.4202651E7</v>
      </c>
      <c r="B1774" s="1" t="s">
        <v>9594</v>
      </c>
      <c r="C1774" s="1" t="s">
        <v>9595</v>
      </c>
      <c r="D1774" s="1" t="s">
        <v>9596</v>
      </c>
      <c r="E1774" s="1" t="s">
        <v>85</v>
      </c>
      <c r="F1774" s="1" t="s">
        <v>9597</v>
      </c>
      <c r="I1774" s="1">
        <v>652539.0</v>
      </c>
      <c r="J1774" s="1">
        <v>40695.0</v>
      </c>
      <c r="K1774" s="1" t="s">
        <v>134</v>
      </c>
      <c r="L1774" s="1">
        <v>1.0</v>
      </c>
      <c r="M1774" s="1">
        <v>0.0</v>
      </c>
      <c r="N1774" s="1">
        <v>1.0</v>
      </c>
      <c r="O1774" s="1">
        <v>0.0</v>
      </c>
      <c r="P1774" s="1" t="s">
        <v>89</v>
      </c>
      <c r="Q1774" s="1" t="s">
        <v>90</v>
      </c>
      <c r="R1774" s="1">
        <v>40.79097</v>
      </c>
      <c r="S1774" s="1">
        <v>-73.96885</v>
      </c>
      <c r="T1774" s="1" t="s">
        <v>91</v>
      </c>
      <c r="U1774" s="1" t="s">
        <v>92</v>
      </c>
      <c r="V1774" s="1">
        <v>7.0</v>
      </c>
      <c r="W1774" s="1">
        <v>2.0</v>
      </c>
      <c r="X1774" s="1">
        <v>3.0</v>
      </c>
      <c r="Y1774" s="1">
        <v>5.0</v>
      </c>
      <c r="Z1774" s="1" t="s">
        <v>93</v>
      </c>
      <c r="AA1774" s="1" t="s">
        <v>9598</v>
      </c>
      <c r="AB1774" s="1">
        <v>500.0</v>
      </c>
      <c r="AC1774" s="1">
        <v>6.0</v>
      </c>
      <c r="AD1774" s="1">
        <v>50.0</v>
      </c>
      <c r="AE1774" s="1">
        <v>4.0</v>
      </c>
      <c r="AF1774" s="1" t="s">
        <v>127</v>
      </c>
      <c r="AG1774" s="1">
        <v>1.0</v>
      </c>
      <c r="AH1774" s="1">
        <v>4.0</v>
      </c>
      <c r="AI1774" s="1">
        <v>18.0</v>
      </c>
      <c r="AJ1774" s="1">
        <v>27.0</v>
      </c>
      <c r="AK1774" s="1">
        <v>256.0</v>
      </c>
      <c r="AL1774" s="1">
        <v>2.0</v>
      </c>
      <c r="AM1774" s="1">
        <v>2.0</v>
      </c>
      <c r="AN1774" s="1">
        <v>100.0</v>
      </c>
      <c r="AO1774" s="1">
        <v>10.0</v>
      </c>
      <c r="AP1774" s="1">
        <v>10.0</v>
      </c>
      <c r="AQ1774" s="1">
        <v>10.0</v>
      </c>
      <c r="AR1774" s="1">
        <v>10.0</v>
      </c>
      <c r="AS1774" s="1">
        <v>10.0</v>
      </c>
      <c r="AT1774" s="1">
        <v>10.0</v>
      </c>
      <c r="AU1774" s="1">
        <v>0.0</v>
      </c>
      <c r="AV1774" s="1" t="s">
        <v>96</v>
      </c>
      <c r="AW1774" s="1">
        <v>1.0</v>
      </c>
      <c r="AX1774" s="1">
        <v>1.0</v>
      </c>
      <c r="AY1774" s="1">
        <v>0.0</v>
      </c>
      <c r="AZ1774" s="1">
        <v>0.0</v>
      </c>
      <c r="BA1774" s="1">
        <v>1.36</v>
      </c>
      <c r="BB1774" s="1">
        <v>-1.0</v>
      </c>
      <c r="BC1774" s="1">
        <v>1.0</v>
      </c>
      <c r="BD1774" s="1">
        <v>-1.0</v>
      </c>
      <c r="BE1774" s="1">
        <v>-1.0</v>
      </c>
      <c r="BF1774" s="1">
        <v>-1.0</v>
      </c>
      <c r="BG1774" s="1">
        <v>-1.0</v>
      </c>
      <c r="BH1774" s="1">
        <v>-1.0</v>
      </c>
      <c r="BI1774" s="1">
        <v>-1.0</v>
      </c>
      <c r="BJ1774" s="1">
        <v>1.0</v>
      </c>
      <c r="BK1774" s="1">
        <v>-1.0</v>
      </c>
      <c r="BL1774" s="1">
        <v>-1.0</v>
      </c>
      <c r="BM1774" s="1">
        <v>1.0</v>
      </c>
      <c r="BN1774" s="1">
        <v>-1.0</v>
      </c>
      <c r="BO1774" s="1">
        <v>-1.0</v>
      </c>
      <c r="BP1774" s="1">
        <v>-1.0</v>
      </c>
      <c r="BQ1774" s="1">
        <v>-1.0</v>
      </c>
      <c r="BR1774" s="1">
        <v>-1.0</v>
      </c>
      <c r="BS1774" s="1">
        <v>-1.0</v>
      </c>
      <c r="BT1774" s="1">
        <v>-1.0</v>
      </c>
      <c r="BU1774" s="1">
        <v>1.0</v>
      </c>
      <c r="BV1774" s="1">
        <v>-1.0</v>
      </c>
      <c r="BW1774" s="1">
        <v>1.0</v>
      </c>
      <c r="BX1774" s="1">
        <v>-1.0</v>
      </c>
      <c r="BY1774" s="1">
        <v>-1.0</v>
      </c>
      <c r="BZ1774" s="1">
        <v>1.0</v>
      </c>
      <c r="CA1774" s="1">
        <v>-1.0</v>
      </c>
      <c r="CB1774" s="1">
        <v>-1.0</v>
      </c>
      <c r="CC1774" s="1">
        <v>-1.0</v>
      </c>
      <c r="CD1774" s="1">
        <v>59392.0</v>
      </c>
    </row>
    <row r="1775">
      <c r="A1775" s="1">
        <v>2.0552425E7</v>
      </c>
      <c r="B1775" s="1" t="s">
        <v>9599</v>
      </c>
      <c r="C1775" s="1" t="s">
        <v>9600</v>
      </c>
      <c r="D1775" s="1" t="s">
        <v>9601</v>
      </c>
      <c r="E1775" s="1" t="s">
        <v>85</v>
      </c>
      <c r="F1775" s="1" t="s">
        <v>9602</v>
      </c>
      <c r="I1775" s="1">
        <v>7.9896285E7</v>
      </c>
      <c r="J1775" s="1">
        <v>42546.0</v>
      </c>
      <c r="M1775" s="1">
        <v>0.0</v>
      </c>
      <c r="N1775" s="1">
        <v>1.0</v>
      </c>
      <c r="O1775" s="1">
        <v>0.0</v>
      </c>
      <c r="P1775" s="1" t="s">
        <v>123</v>
      </c>
      <c r="Q1775" s="1" t="s">
        <v>519</v>
      </c>
      <c r="R1775" s="1">
        <v>40.69961</v>
      </c>
      <c r="S1775" s="1">
        <v>-73.92132</v>
      </c>
      <c r="T1775" s="1" t="s">
        <v>91</v>
      </c>
      <c r="U1775" s="1" t="s">
        <v>113</v>
      </c>
      <c r="V1775" s="1">
        <v>2.0</v>
      </c>
      <c r="W1775" s="1">
        <v>1.0</v>
      </c>
      <c r="X1775" s="1">
        <v>1.0</v>
      </c>
      <c r="Y1775" s="1">
        <v>1.0</v>
      </c>
      <c r="Z1775" s="1" t="s">
        <v>93</v>
      </c>
      <c r="AA1775" s="1" t="s">
        <v>9603</v>
      </c>
      <c r="AB1775" s="1">
        <v>50.0</v>
      </c>
      <c r="AC1775" s="1">
        <v>1.0</v>
      </c>
      <c r="AD1775" s="1">
        <v>0.0</v>
      </c>
      <c r="AE1775" s="1">
        <v>4.0</v>
      </c>
      <c r="AF1775" s="1" t="s">
        <v>932</v>
      </c>
      <c r="AG1775" s="1">
        <v>1.0</v>
      </c>
      <c r="AH1775" s="1">
        <v>0.0</v>
      </c>
      <c r="AI1775" s="1">
        <v>0.0</v>
      </c>
      <c r="AJ1775" s="1">
        <v>0.0</v>
      </c>
      <c r="AK1775" s="1">
        <v>0.0</v>
      </c>
      <c r="AL1775" s="1">
        <v>0.0</v>
      </c>
      <c r="AM1775" s="1">
        <v>0.0</v>
      </c>
      <c r="AU1775" s="1">
        <v>1.0</v>
      </c>
      <c r="AV1775" s="1" t="s">
        <v>105</v>
      </c>
      <c r="AW1775" s="1">
        <v>1.0</v>
      </c>
      <c r="AX1775" s="1">
        <v>0.0</v>
      </c>
      <c r="AY1775" s="1">
        <v>1.0</v>
      </c>
      <c r="AZ1775" s="1">
        <v>0.0</v>
      </c>
      <c r="BB1775" s="1">
        <v>-1.0</v>
      </c>
      <c r="BC1775" s="1">
        <v>1.0</v>
      </c>
      <c r="BD1775" s="1">
        <v>-1.0</v>
      </c>
      <c r="BE1775" s="1">
        <v>-1.0</v>
      </c>
      <c r="BF1775" s="1">
        <v>-1.0</v>
      </c>
      <c r="BG1775" s="1">
        <v>-1.0</v>
      </c>
      <c r="BH1775" s="1">
        <v>-1.0</v>
      </c>
      <c r="BI1775" s="1">
        <v>-1.0</v>
      </c>
      <c r="BJ1775" s="1">
        <v>1.0</v>
      </c>
      <c r="BK1775" s="1">
        <v>-1.0</v>
      </c>
      <c r="BL1775" s="1">
        <v>-1.0</v>
      </c>
      <c r="BM1775" s="1">
        <v>-1.0</v>
      </c>
      <c r="BN1775" s="1">
        <v>-1.0</v>
      </c>
      <c r="BO1775" s="1">
        <v>-1.0</v>
      </c>
      <c r="BP1775" s="1">
        <v>-1.0</v>
      </c>
      <c r="BQ1775" s="1">
        <v>-1.0</v>
      </c>
      <c r="BR1775" s="1">
        <v>-1.0</v>
      </c>
      <c r="BS1775" s="1">
        <v>-1.0</v>
      </c>
      <c r="BT1775" s="1">
        <v>-1.0</v>
      </c>
      <c r="BU1775" s="1">
        <v>1.0</v>
      </c>
      <c r="BV1775" s="1">
        <v>-1.0</v>
      </c>
      <c r="BW1775" s="1">
        <v>-1.0</v>
      </c>
      <c r="BX1775" s="1">
        <v>-1.0</v>
      </c>
      <c r="BY1775" s="1">
        <v>-1.0</v>
      </c>
      <c r="BZ1775" s="1">
        <v>-1.0</v>
      </c>
      <c r="CA1775" s="1">
        <v>-1.0</v>
      </c>
      <c r="CB1775" s="1">
        <v>-1.0</v>
      </c>
      <c r="CC1775" s="1">
        <v>-1.0</v>
      </c>
      <c r="CD1775" s="1">
        <v>59414.0</v>
      </c>
    </row>
    <row r="1776">
      <c r="A1776" s="1">
        <v>2.1996377E7</v>
      </c>
      <c r="B1776" s="1" t="s">
        <v>9604</v>
      </c>
      <c r="C1776" s="1" t="s">
        <v>9605</v>
      </c>
      <c r="D1776" s="1" t="s">
        <v>9606</v>
      </c>
      <c r="E1776" s="1" t="s">
        <v>85</v>
      </c>
      <c r="G1776" s="1" t="s">
        <v>9607</v>
      </c>
      <c r="I1776" s="1">
        <v>822034.0</v>
      </c>
      <c r="J1776" s="1">
        <v>40739.0</v>
      </c>
      <c r="K1776" s="1" t="s">
        <v>88</v>
      </c>
      <c r="L1776" s="1">
        <v>0.8</v>
      </c>
      <c r="M1776" s="1">
        <v>0.0</v>
      </c>
      <c r="N1776" s="1">
        <v>2.0</v>
      </c>
      <c r="O1776" s="1">
        <v>1.0</v>
      </c>
      <c r="P1776" s="1" t="s">
        <v>123</v>
      </c>
      <c r="Q1776" s="1" t="s">
        <v>124</v>
      </c>
      <c r="R1776" s="1">
        <v>40.68719</v>
      </c>
      <c r="S1776" s="1">
        <v>-73.99384</v>
      </c>
      <c r="T1776" s="1" t="s">
        <v>91</v>
      </c>
      <c r="U1776" s="1" t="s">
        <v>92</v>
      </c>
      <c r="V1776" s="1">
        <v>4.0</v>
      </c>
      <c r="W1776" s="1">
        <v>2.0</v>
      </c>
      <c r="X1776" s="1">
        <v>2.0</v>
      </c>
      <c r="Y1776" s="1">
        <v>2.0</v>
      </c>
      <c r="Z1776" s="1" t="s">
        <v>93</v>
      </c>
      <c r="AA1776" s="1" t="s">
        <v>9608</v>
      </c>
      <c r="AB1776" s="1">
        <v>210.0</v>
      </c>
      <c r="AC1776" s="1">
        <v>1.0</v>
      </c>
      <c r="AD1776" s="1">
        <v>0.0</v>
      </c>
      <c r="AE1776" s="1">
        <v>30.0</v>
      </c>
      <c r="AF1776" s="1" t="s">
        <v>127</v>
      </c>
      <c r="AG1776" s="1">
        <v>1.0</v>
      </c>
      <c r="AH1776" s="1">
        <v>30.0</v>
      </c>
      <c r="AI1776" s="1">
        <v>54.0</v>
      </c>
      <c r="AJ1776" s="1">
        <v>54.0</v>
      </c>
      <c r="AK1776" s="1">
        <v>54.0</v>
      </c>
      <c r="AL1776" s="1">
        <v>0.0</v>
      </c>
      <c r="AM1776" s="1">
        <v>0.0</v>
      </c>
      <c r="AU1776" s="1">
        <v>0.0</v>
      </c>
      <c r="AV1776" s="1" t="s">
        <v>96</v>
      </c>
      <c r="AW1776" s="1">
        <v>1.0</v>
      </c>
      <c r="AX1776" s="1">
        <v>1.0</v>
      </c>
      <c r="AY1776" s="1">
        <v>0.0</v>
      </c>
      <c r="AZ1776" s="1">
        <v>0.0</v>
      </c>
      <c r="BB1776" s="1">
        <v>-1.0</v>
      </c>
      <c r="BC1776" s="1">
        <v>1.0</v>
      </c>
      <c r="BD1776" s="1">
        <v>-1.0</v>
      </c>
      <c r="BE1776" s="1">
        <v>-1.0</v>
      </c>
      <c r="BF1776" s="1">
        <v>-1.0</v>
      </c>
      <c r="BG1776" s="1">
        <v>-1.0</v>
      </c>
      <c r="BH1776" s="1">
        <v>-1.0</v>
      </c>
      <c r="BI1776" s="1">
        <v>-1.0</v>
      </c>
      <c r="BJ1776" s="1">
        <v>1.0</v>
      </c>
      <c r="BK1776" s="1">
        <v>-1.0</v>
      </c>
      <c r="BL1776" s="1">
        <v>-1.0</v>
      </c>
      <c r="BM1776" s="1">
        <v>1.0</v>
      </c>
      <c r="BN1776" s="1">
        <v>-1.0</v>
      </c>
      <c r="BO1776" s="1">
        <v>-1.0</v>
      </c>
      <c r="BP1776" s="1">
        <v>-1.0</v>
      </c>
      <c r="BQ1776" s="1">
        <v>-1.0</v>
      </c>
      <c r="BR1776" s="1">
        <v>-1.0</v>
      </c>
      <c r="BS1776" s="1">
        <v>1.0</v>
      </c>
      <c r="BT1776" s="1">
        <v>-1.0</v>
      </c>
      <c r="BU1776" s="1">
        <v>1.0</v>
      </c>
      <c r="BV1776" s="1">
        <v>-1.0</v>
      </c>
      <c r="BW1776" s="1">
        <v>-1.0</v>
      </c>
      <c r="BX1776" s="1">
        <v>1.0</v>
      </c>
      <c r="BY1776" s="1">
        <v>-1.0</v>
      </c>
      <c r="BZ1776" s="1">
        <v>-1.0</v>
      </c>
      <c r="CA1776" s="1">
        <v>-1.0</v>
      </c>
      <c r="CB1776" s="1">
        <v>-1.0</v>
      </c>
      <c r="CC1776" s="1">
        <v>-1.0</v>
      </c>
      <c r="CD1776" s="1">
        <v>59447.0</v>
      </c>
    </row>
    <row r="1777">
      <c r="A1777" s="1">
        <v>3488283.0</v>
      </c>
      <c r="B1777" s="1" t="s">
        <v>9609</v>
      </c>
      <c r="C1777" s="1" t="s">
        <v>9610</v>
      </c>
      <c r="D1777" s="1" t="s">
        <v>9611</v>
      </c>
      <c r="E1777" s="1" t="s">
        <v>85</v>
      </c>
      <c r="H1777" s="1" t="s">
        <v>9612</v>
      </c>
      <c r="I1777" s="1">
        <v>1.7208512E7</v>
      </c>
      <c r="J1777" s="1">
        <v>41814.0</v>
      </c>
      <c r="M1777" s="1">
        <v>0.0</v>
      </c>
      <c r="N1777" s="1">
        <v>1.0</v>
      </c>
      <c r="O1777" s="1">
        <v>0.0</v>
      </c>
      <c r="P1777" s="1" t="s">
        <v>123</v>
      </c>
      <c r="Q1777" s="1" t="s">
        <v>7849</v>
      </c>
      <c r="R1777" s="1">
        <v>40.63195</v>
      </c>
      <c r="S1777" s="1">
        <v>-74.0214</v>
      </c>
      <c r="T1777" s="1" t="s">
        <v>91</v>
      </c>
      <c r="U1777" s="1" t="s">
        <v>92</v>
      </c>
      <c r="V1777" s="1">
        <v>2.0</v>
      </c>
      <c r="W1777" s="1">
        <v>1.0</v>
      </c>
      <c r="X1777" s="1">
        <v>1.0</v>
      </c>
      <c r="Y1777" s="1">
        <v>1.0</v>
      </c>
      <c r="Z1777" s="1" t="s">
        <v>93</v>
      </c>
      <c r="AA1777" s="1" t="s">
        <v>9613</v>
      </c>
      <c r="AB1777" s="1">
        <v>75.0</v>
      </c>
      <c r="AC1777" s="1">
        <v>1.0</v>
      </c>
      <c r="AD1777" s="1">
        <v>0.0</v>
      </c>
      <c r="AE1777" s="1">
        <v>3.0</v>
      </c>
      <c r="AF1777" s="1" t="s">
        <v>443</v>
      </c>
      <c r="AG1777" s="1">
        <v>1.0</v>
      </c>
      <c r="AH1777" s="1">
        <v>0.0</v>
      </c>
      <c r="AI1777" s="1">
        <v>0.0</v>
      </c>
      <c r="AJ1777" s="1">
        <v>0.0</v>
      </c>
      <c r="AK1777" s="1">
        <v>0.0</v>
      </c>
      <c r="AL1777" s="1">
        <v>4.0</v>
      </c>
      <c r="AM1777" s="1">
        <v>1.0</v>
      </c>
      <c r="AN1777" s="1">
        <v>73.0</v>
      </c>
      <c r="AO1777" s="1">
        <v>8.0</v>
      </c>
      <c r="AP1777" s="1">
        <v>7.0</v>
      </c>
      <c r="AQ1777" s="1">
        <v>10.0</v>
      </c>
      <c r="AR1777" s="1">
        <v>9.0</v>
      </c>
      <c r="AS1777" s="1">
        <v>9.0</v>
      </c>
      <c r="AT1777" s="1">
        <v>7.0</v>
      </c>
      <c r="AU1777" s="1">
        <v>0.0</v>
      </c>
      <c r="AV1777" s="1" t="s">
        <v>96</v>
      </c>
      <c r="AW1777" s="1">
        <v>1.0</v>
      </c>
      <c r="AX1777" s="1">
        <v>1.0</v>
      </c>
      <c r="AY1777" s="1">
        <v>0.0</v>
      </c>
      <c r="AZ1777" s="1">
        <v>0.0</v>
      </c>
      <c r="BA1777" s="1">
        <v>0.08</v>
      </c>
      <c r="BB1777" s="1">
        <v>-1.0</v>
      </c>
      <c r="BC1777" s="1">
        <v>-1.0</v>
      </c>
      <c r="BD1777" s="1">
        <v>-1.0</v>
      </c>
      <c r="BE1777" s="1">
        <v>-1.0</v>
      </c>
      <c r="BF1777" s="1">
        <v>-1.0</v>
      </c>
      <c r="BG1777" s="1">
        <v>-1.0</v>
      </c>
      <c r="BH1777" s="1">
        <v>-1.0</v>
      </c>
      <c r="BI1777" s="1">
        <v>-1.0</v>
      </c>
      <c r="BJ1777" s="1">
        <v>-1.0</v>
      </c>
      <c r="BK1777" s="1">
        <v>-1.0</v>
      </c>
      <c r="BL1777" s="1">
        <v>-1.0</v>
      </c>
      <c r="BM1777" s="1">
        <v>-1.0</v>
      </c>
      <c r="BN1777" s="1">
        <v>-1.0</v>
      </c>
      <c r="BO1777" s="1">
        <v>-1.0</v>
      </c>
      <c r="BP1777" s="1">
        <v>-1.0</v>
      </c>
      <c r="BQ1777" s="1">
        <v>-1.0</v>
      </c>
      <c r="BR1777" s="1">
        <v>-1.0</v>
      </c>
      <c r="BS1777" s="1">
        <v>1.0</v>
      </c>
      <c r="BT1777" s="1">
        <v>-1.0</v>
      </c>
      <c r="BU1777" s="1">
        <v>1.0</v>
      </c>
      <c r="BV1777" s="1">
        <v>-1.0</v>
      </c>
      <c r="BW1777" s="1">
        <v>-1.0</v>
      </c>
      <c r="BX1777" s="1">
        <v>-1.0</v>
      </c>
      <c r="BY1777" s="1">
        <v>-1.0</v>
      </c>
      <c r="BZ1777" s="1">
        <v>-1.0</v>
      </c>
      <c r="CA1777" s="1">
        <v>-1.0</v>
      </c>
      <c r="CB1777" s="1">
        <v>-1.0</v>
      </c>
      <c r="CC1777" s="1">
        <v>-1.0</v>
      </c>
      <c r="CD1777" s="1">
        <v>59469.0</v>
      </c>
    </row>
    <row r="1778">
      <c r="A1778" s="1">
        <v>3.223724E7</v>
      </c>
      <c r="B1778" s="1" t="s">
        <v>9614</v>
      </c>
      <c r="C1778" s="1" t="s">
        <v>325</v>
      </c>
      <c r="D1778" s="1" t="s">
        <v>1470</v>
      </c>
      <c r="E1778" s="1" t="s">
        <v>85</v>
      </c>
      <c r="F1778" s="1" t="s">
        <v>1471</v>
      </c>
      <c r="H1778" s="1" t="s">
        <v>328</v>
      </c>
      <c r="I1778" s="1">
        <v>2.19517861E8</v>
      </c>
      <c r="J1778" s="1">
        <v>43381.0</v>
      </c>
      <c r="K1778" s="1" t="s">
        <v>134</v>
      </c>
      <c r="L1778" s="1">
        <v>0.98</v>
      </c>
      <c r="M1778" s="1">
        <v>0.0</v>
      </c>
      <c r="N1778" s="1">
        <v>328.0</v>
      </c>
      <c r="O1778" s="1">
        <v>0.0</v>
      </c>
      <c r="P1778" s="1" t="s">
        <v>89</v>
      </c>
      <c r="Q1778" s="1" t="s">
        <v>1472</v>
      </c>
      <c r="R1778" s="1">
        <v>40.70649</v>
      </c>
      <c r="S1778" s="1">
        <v>-74.01227</v>
      </c>
      <c r="T1778" s="1" t="s">
        <v>91</v>
      </c>
      <c r="U1778" s="1" t="s">
        <v>92</v>
      </c>
      <c r="V1778" s="1">
        <v>6.0</v>
      </c>
      <c r="W1778" s="1">
        <v>2.0</v>
      </c>
      <c r="X1778" s="1">
        <v>2.0</v>
      </c>
      <c r="Y1778" s="1">
        <v>4.0</v>
      </c>
      <c r="Z1778" s="1" t="s">
        <v>93</v>
      </c>
      <c r="AA1778" s="1" t="s">
        <v>3361</v>
      </c>
      <c r="AB1778" s="1">
        <v>377.0</v>
      </c>
      <c r="AC1778" s="1">
        <v>4.0</v>
      </c>
      <c r="AD1778" s="1">
        <v>5.0</v>
      </c>
      <c r="AE1778" s="1">
        <v>2.0</v>
      </c>
      <c r="AF1778" s="1" t="s">
        <v>95</v>
      </c>
      <c r="AG1778" s="1">
        <v>1.0</v>
      </c>
      <c r="AH1778" s="1">
        <v>3.0</v>
      </c>
      <c r="AI1778" s="1">
        <v>10.0</v>
      </c>
      <c r="AJ1778" s="1">
        <v>24.0</v>
      </c>
      <c r="AK1778" s="1">
        <v>273.0</v>
      </c>
      <c r="AL1778" s="1">
        <v>15.0</v>
      </c>
      <c r="AM1778" s="1">
        <v>15.0</v>
      </c>
      <c r="AN1778" s="1">
        <v>98.0</v>
      </c>
      <c r="AO1778" s="1">
        <v>9.0</v>
      </c>
      <c r="AP1778" s="1">
        <v>10.0</v>
      </c>
      <c r="AQ1778" s="1">
        <v>10.0</v>
      </c>
      <c r="AR1778" s="1">
        <v>10.0</v>
      </c>
      <c r="AS1778" s="1">
        <v>10.0</v>
      </c>
      <c r="AT1778" s="1">
        <v>9.0</v>
      </c>
      <c r="AU1778" s="1">
        <v>1.0</v>
      </c>
      <c r="AV1778" s="1" t="s">
        <v>96</v>
      </c>
      <c r="AW1778" s="1">
        <v>327.0</v>
      </c>
      <c r="AX1778" s="1">
        <v>319.0</v>
      </c>
      <c r="AY1778" s="1">
        <v>8.0</v>
      </c>
      <c r="AZ1778" s="1">
        <v>0.0</v>
      </c>
      <c r="BA1778" s="1">
        <v>3.52</v>
      </c>
      <c r="BB1778" s="1">
        <v>-1.0</v>
      </c>
      <c r="BC1778" s="1">
        <v>1.0</v>
      </c>
      <c r="BD1778" s="1">
        <v>-1.0</v>
      </c>
      <c r="BE1778" s="1">
        <v>-1.0</v>
      </c>
      <c r="BF1778" s="1">
        <v>-1.0</v>
      </c>
      <c r="BG1778" s="1">
        <v>-1.0</v>
      </c>
      <c r="BH1778" s="1">
        <v>1.0</v>
      </c>
      <c r="BI1778" s="1">
        <v>-1.0</v>
      </c>
      <c r="BJ1778" s="1">
        <v>1.0</v>
      </c>
      <c r="BK1778" s="1">
        <v>1.0</v>
      </c>
      <c r="BL1778" s="1">
        <v>1.0</v>
      </c>
      <c r="BM1778" s="1">
        <v>1.0</v>
      </c>
      <c r="BN1778" s="1">
        <v>1.0</v>
      </c>
      <c r="BO1778" s="1">
        <v>-1.0</v>
      </c>
      <c r="BP1778" s="1">
        <v>-1.0</v>
      </c>
      <c r="BQ1778" s="1">
        <v>-1.0</v>
      </c>
      <c r="BR1778" s="1">
        <v>-1.0</v>
      </c>
      <c r="BS1778" s="1">
        <v>-1.0</v>
      </c>
      <c r="BT1778" s="1">
        <v>-1.0</v>
      </c>
      <c r="BU1778" s="1">
        <v>1.0</v>
      </c>
      <c r="BV1778" s="1">
        <v>1.0</v>
      </c>
      <c r="BW1778" s="1">
        <v>-1.0</v>
      </c>
      <c r="BX1778" s="1">
        <v>-1.0</v>
      </c>
      <c r="BY1778" s="1">
        <v>-1.0</v>
      </c>
      <c r="BZ1778" s="1">
        <v>1.0</v>
      </c>
      <c r="CA1778" s="1">
        <v>-1.0</v>
      </c>
      <c r="CB1778" s="1">
        <v>-1.0</v>
      </c>
      <c r="CC1778" s="1">
        <v>-1.0</v>
      </c>
      <c r="CD1778" s="1">
        <v>59476.0</v>
      </c>
    </row>
    <row r="1779">
      <c r="A1779" s="1">
        <v>3.2407462E7</v>
      </c>
      <c r="B1779" s="1" t="s">
        <v>9615</v>
      </c>
      <c r="C1779" s="1" t="s">
        <v>9616</v>
      </c>
      <c r="D1779" s="1" t="s">
        <v>9617</v>
      </c>
      <c r="E1779" s="1" t="s">
        <v>85</v>
      </c>
      <c r="G1779" s="1" t="s">
        <v>9618</v>
      </c>
      <c r="I1779" s="1">
        <v>2.43367528E8</v>
      </c>
      <c r="J1779" s="1">
        <v>43511.0</v>
      </c>
      <c r="K1779" s="1" t="s">
        <v>134</v>
      </c>
      <c r="L1779" s="1">
        <v>1.0</v>
      </c>
      <c r="M1779" s="1">
        <v>0.0</v>
      </c>
      <c r="N1779" s="1">
        <v>7.0</v>
      </c>
      <c r="O1779" s="1">
        <v>0.0</v>
      </c>
      <c r="P1779" s="1" t="s">
        <v>111</v>
      </c>
      <c r="Q1779" s="1" t="s">
        <v>112</v>
      </c>
      <c r="R1779" s="1">
        <v>40.76636</v>
      </c>
      <c r="S1779" s="1">
        <v>-73.91366</v>
      </c>
      <c r="T1779" s="1" t="s">
        <v>91</v>
      </c>
      <c r="U1779" s="1" t="s">
        <v>92</v>
      </c>
      <c r="V1779" s="1">
        <v>11.0</v>
      </c>
      <c r="W1779" s="1">
        <v>1.0</v>
      </c>
      <c r="X1779" s="1">
        <v>3.0</v>
      </c>
      <c r="Y1779" s="1">
        <v>6.0</v>
      </c>
      <c r="Z1779" s="1" t="s">
        <v>93</v>
      </c>
      <c r="AA1779" s="1" t="s">
        <v>9619</v>
      </c>
      <c r="AB1779" s="1">
        <v>220.0</v>
      </c>
      <c r="AC1779" s="1">
        <v>1.0</v>
      </c>
      <c r="AD1779" s="1">
        <v>0.0</v>
      </c>
      <c r="AE1779" s="1">
        <v>1.0</v>
      </c>
      <c r="AF1779" s="1" t="s">
        <v>443</v>
      </c>
      <c r="AG1779" s="1">
        <v>1.0</v>
      </c>
      <c r="AH1779" s="1">
        <v>14.0</v>
      </c>
      <c r="AI1779" s="1">
        <v>19.0</v>
      </c>
      <c r="AJ1779" s="1">
        <v>45.0</v>
      </c>
      <c r="AK1779" s="1">
        <v>308.0</v>
      </c>
      <c r="AL1779" s="1">
        <v>12.0</v>
      </c>
      <c r="AM1779" s="1">
        <v>12.0</v>
      </c>
      <c r="AN1779" s="1">
        <v>95.0</v>
      </c>
      <c r="AO1779" s="1">
        <v>10.0</v>
      </c>
      <c r="AP1779" s="1">
        <v>8.0</v>
      </c>
      <c r="AQ1779" s="1">
        <v>10.0</v>
      </c>
      <c r="AR1779" s="1">
        <v>10.0</v>
      </c>
      <c r="AS1779" s="1">
        <v>10.0</v>
      </c>
      <c r="AT1779" s="1">
        <v>9.0</v>
      </c>
      <c r="AU1779" s="1">
        <v>1.0</v>
      </c>
      <c r="AV1779" s="1" t="s">
        <v>96</v>
      </c>
      <c r="AW1779" s="1">
        <v>7.0</v>
      </c>
      <c r="AX1779" s="1">
        <v>1.0</v>
      </c>
      <c r="AY1779" s="1">
        <v>4.0</v>
      </c>
      <c r="AZ1779" s="1">
        <v>2.0</v>
      </c>
      <c r="BA1779" s="1">
        <v>2.81</v>
      </c>
      <c r="BB1779" s="1">
        <v>-1.0</v>
      </c>
      <c r="BC1779" s="1">
        <v>-1.0</v>
      </c>
      <c r="BD1779" s="1">
        <v>-1.0</v>
      </c>
      <c r="BE1779" s="1">
        <v>-1.0</v>
      </c>
      <c r="BF1779" s="1">
        <v>-1.0</v>
      </c>
      <c r="BG1779" s="1">
        <v>-1.0</v>
      </c>
      <c r="BH1779" s="1">
        <v>1.0</v>
      </c>
      <c r="BI1779" s="1">
        <v>-1.0</v>
      </c>
      <c r="BJ1779" s="1">
        <v>1.0</v>
      </c>
      <c r="BK1779" s="1">
        <v>1.0</v>
      </c>
      <c r="BL1779" s="1">
        <v>1.0</v>
      </c>
      <c r="BM1779" s="1">
        <v>1.0</v>
      </c>
      <c r="BN1779" s="1">
        <v>-1.0</v>
      </c>
      <c r="BO1779" s="1">
        <v>-1.0</v>
      </c>
      <c r="BP1779" s="1">
        <v>-1.0</v>
      </c>
      <c r="BQ1779" s="1">
        <v>-1.0</v>
      </c>
      <c r="BR1779" s="1">
        <v>-1.0</v>
      </c>
      <c r="BS1779" s="1">
        <v>-1.0</v>
      </c>
      <c r="BT1779" s="1">
        <v>-1.0</v>
      </c>
      <c r="BU1779" s="1">
        <v>1.0</v>
      </c>
      <c r="BV1779" s="1">
        <v>1.0</v>
      </c>
      <c r="BW1779" s="1">
        <v>-1.0</v>
      </c>
      <c r="BX1779" s="1">
        <v>-1.0</v>
      </c>
      <c r="BY1779" s="1">
        <v>-1.0</v>
      </c>
      <c r="BZ1779" s="1">
        <v>-1.0</v>
      </c>
      <c r="CA1779" s="1">
        <v>-1.0</v>
      </c>
      <c r="CB1779" s="1">
        <v>-1.0</v>
      </c>
      <c r="CC1779" s="1">
        <v>-1.0</v>
      </c>
      <c r="CD1779" s="1">
        <v>59477.0</v>
      </c>
    </row>
    <row r="1780">
      <c r="A1780" s="1">
        <v>1.314837E7</v>
      </c>
      <c r="B1780" s="1" t="s">
        <v>9620</v>
      </c>
      <c r="C1780" s="1" t="s">
        <v>9621</v>
      </c>
      <c r="D1780" s="1" t="s">
        <v>9622</v>
      </c>
      <c r="E1780" s="1" t="s">
        <v>85</v>
      </c>
      <c r="F1780" s="1" t="s">
        <v>9623</v>
      </c>
      <c r="G1780" s="1" t="s">
        <v>9624</v>
      </c>
      <c r="H1780" s="1" t="s">
        <v>9625</v>
      </c>
      <c r="I1780" s="1">
        <v>1.8893401E7</v>
      </c>
      <c r="J1780" s="1">
        <v>41845.0</v>
      </c>
      <c r="M1780" s="1">
        <v>0.0</v>
      </c>
      <c r="N1780" s="1">
        <v>1.0</v>
      </c>
      <c r="O1780" s="1">
        <v>1.0</v>
      </c>
      <c r="P1780" s="1" t="s">
        <v>123</v>
      </c>
      <c r="Q1780" s="1" t="s">
        <v>124</v>
      </c>
      <c r="R1780" s="1">
        <v>40.68457</v>
      </c>
      <c r="S1780" s="1">
        <v>-73.96969</v>
      </c>
      <c r="T1780" s="1" t="s">
        <v>150</v>
      </c>
      <c r="U1780" s="1" t="s">
        <v>92</v>
      </c>
      <c r="V1780" s="1">
        <v>4.0</v>
      </c>
      <c r="W1780" s="1">
        <v>1.0</v>
      </c>
      <c r="X1780" s="1">
        <v>2.0</v>
      </c>
      <c r="Y1780" s="1">
        <v>3.0</v>
      </c>
      <c r="Z1780" s="1" t="s">
        <v>93</v>
      </c>
      <c r="AA1780" s="1" t="s">
        <v>9626</v>
      </c>
      <c r="AB1780" s="1">
        <v>225.0</v>
      </c>
      <c r="AC1780" s="1">
        <v>2.0</v>
      </c>
      <c r="AD1780" s="1">
        <v>0.0</v>
      </c>
      <c r="AE1780" s="1">
        <v>2.0</v>
      </c>
      <c r="AF1780" s="1" t="s">
        <v>703</v>
      </c>
      <c r="AG1780" s="1">
        <v>1.0</v>
      </c>
      <c r="AH1780" s="1">
        <v>0.0</v>
      </c>
      <c r="AI1780" s="1">
        <v>0.0</v>
      </c>
      <c r="AJ1780" s="1">
        <v>0.0</v>
      </c>
      <c r="AK1780" s="1">
        <v>0.0</v>
      </c>
      <c r="AL1780" s="1">
        <v>11.0</v>
      </c>
      <c r="AM1780" s="1">
        <v>0.0</v>
      </c>
      <c r="AN1780" s="1">
        <v>91.0</v>
      </c>
      <c r="AO1780" s="1">
        <v>9.0</v>
      </c>
      <c r="AP1780" s="1">
        <v>10.0</v>
      </c>
      <c r="AQ1780" s="1">
        <v>10.0</v>
      </c>
      <c r="AR1780" s="1">
        <v>10.0</v>
      </c>
      <c r="AS1780" s="1">
        <v>9.0</v>
      </c>
      <c r="AT1780" s="1">
        <v>9.0</v>
      </c>
      <c r="AU1780" s="1">
        <v>1.0</v>
      </c>
      <c r="AV1780" s="1" t="s">
        <v>96</v>
      </c>
      <c r="AW1780" s="1">
        <v>1.0</v>
      </c>
      <c r="AX1780" s="1">
        <v>1.0</v>
      </c>
      <c r="AY1780" s="1">
        <v>0.0</v>
      </c>
      <c r="AZ1780" s="1">
        <v>0.0</v>
      </c>
      <c r="BA1780" s="1">
        <v>0.3</v>
      </c>
      <c r="BB1780" s="1">
        <v>1.0</v>
      </c>
      <c r="BC1780" s="1">
        <v>1.0</v>
      </c>
      <c r="BD1780" s="1">
        <v>-1.0</v>
      </c>
      <c r="BE1780" s="1">
        <v>-1.0</v>
      </c>
      <c r="BF1780" s="1">
        <v>-1.0</v>
      </c>
      <c r="BG1780" s="1">
        <v>-1.0</v>
      </c>
      <c r="BH1780" s="1">
        <v>-1.0</v>
      </c>
      <c r="BI1780" s="1">
        <v>-1.0</v>
      </c>
      <c r="BJ1780" s="1">
        <v>1.0</v>
      </c>
      <c r="BK1780" s="1">
        <v>-1.0</v>
      </c>
      <c r="BL1780" s="1">
        <v>-1.0</v>
      </c>
      <c r="BM1780" s="1">
        <v>1.0</v>
      </c>
      <c r="BN1780" s="1">
        <v>-1.0</v>
      </c>
      <c r="BO1780" s="1">
        <v>-1.0</v>
      </c>
      <c r="BP1780" s="1">
        <v>1.0</v>
      </c>
      <c r="BQ1780" s="1">
        <v>-1.0</v>
      </c>
      <c r="BR1780" s="1">
        <v>-1.0</v>
      </c>
      <c r="BS1780" s="1">
        <v>-1.0</v>
      </c>
      <c r="BT1780" s="1">
        <v>-1.0</v>
      </c>
      <c r="BU1780" s="1">
        <v>1.0</v>
      </c>
      <c r="BV1780" s="1">
        <v>-1.0</v>
      </c>
      <c r="BW1780" s="1">
        <v>-1.0</v>
      </c>
      <c r="BX1780" s="1">
        <v>-1.0</v>
      </c>
      <c r="BY1780" s="1">
        <v>-1.0</v>
      </c>
      <c r="BZ1780" s="1">
        <v>1.0</v>
      </c>
      <c r="CA1780" s="1">
        <v>-1.0</v>
      </c>
      <c r="CB1780" s="1">
        <v>-1.0</v>
      </c>
      <c r="CC1780" s="1">
        <v>-1.0</v>
      </c>
      <c r="CD1780" s="1">
        <v>59490.0</v>
      </c>
    </row>
    <row r="1781">
      <c r="A1781" s="1">
        <v>1.4996256E7</v>
      </c>
      <c r="B1781" s="1" t="s">
        <v>9627</v>
      </c>
      <c r="C1781" s="1" t="s">
        <v>9628</v>
      </c>
      <c r="D1781" s="1" t="s">
        <v>9628</v>
      </c>
      <c r="E1781" s="1" t="s">
        <v>85</v>
      </c>
      <c r="I1781" s="1">
        <v>9.2322271E7</v>
      </c>
      <c r="J1781" s="1">
        <v>42610.0</v>
      </c>
      <c r="M1781" s="1">
        <v>0.0</v>
      </c>
      <c r="N1781" s="1">
        <v>2.0</v>
      </c>
      <c r="O1781" s="1">
        <v>1.0</v>
      </c>
      <c r="P1781" s="1" t="s">
        <v>123</v>
      </c>
      <c r="Q1781" s="1" t="s">
        <v>698</v>
      </c>
      <c r="R1781" s="1">
        <v>40.67059</v>
      </c>
      <c r="S1781" s="1">
        <v>-73.94798</v>
      </c>
      <c r="T1781" s="1" t="s">
        <v>91</v>
      </c>
      <c r="U1781" s="1" t="s">
        <v>113</v>
      </c>
      <c r="V1781" s="1">
        <v>2.0</v>
      </c>
      <c r="W1781" s="1">
        <v>1.0</v>
      </c>
      <c r="X1781" s="1">
        <v>1.0</v>
      </c>
      <c r="Y1781" s="1">
        <v>1.0</v>
      </c>
      <c r="Z1781" s="1" t="s">
        <v>93</v>
      </c>
      <c r="AA1781" s="1" t="s">
        <v>9629</v>
      </c>
      <c r="AB1781" s="1">
        <v>88.0</v>
      </c>
      <c r="AC1781" s="1">
        <v>1.0</v>
      </c>
      <c r="AD1781" s="1">
        <v>0.0</v>
      </c>
      <c r="AE1781" s="1">
        <v>2.0</v>
      </c>
      <c r="AF1781" s="1" t="s">
        <v>1117</v>
      </c>
      <c r="AG1781" s="1">
        <v>1.0</v>
      </c>
      <c r="AH1781" s="1">
        <v>0.0</v>
      </c>
      <c r="AI1781" s="1">
        <v>0.0</v>
      </c>
      <c r="AJ1781" s="1">
        <v>0.0</v>
      </c>
      <c r="AK1781" s="1">
        <v>0.0</v>
      </c>
      <c r="AL1781" s="1">
        <v>0.0</v>
      </c>
      <c r="AM1781" s="1">
        <v>0.0</v>
      </c>
      <c r="AU1781" s="1">
        <v>1.0</v>
      </c>
      <c r="AV1781" s="1" t="s">
        <v>96</v>
      </c>
      <c r="AW1781" s="1">
        <v>2.0</v>
      </c>
      <c r="AX1781" s="1">
        <v>0.0</v>
      </c>
      <c r="AY1781" s="1">
        <v>2.0</v>
      </c>
      <c r="AZ1781" s="1">
        <v>0.0</v>
      </c>
      <c r="BB1781" s="1">
        <v>-1.0</v>
      </c>
      <c r="BC1781" s="1">
        <v>1.0</v>
      </c>
      <c r="BD1781" s="1">
        <v>-1.0</v>
      </c>
      <c r="BE1781" s="1">
        <v>-1.0</v>
      </c>
      <c r="BF1781" s="1">
        <v>-1.0</v>
      </c>
      <c r="BG1781" s="1">
        <v>-1.0</v>
      </c>
      <c r="BH1781" s="1">
        <v>-1.0</v>
      </c>
      <c r="BI1781" s="1">
        <v>-1.0</v>
      </c>
      <c r="BJ1781" s="1">
        <v>1.0</v>
      </c>
      <c r="BK1781" s="1">
        <v>-1.0</v>
      </c>
      <c r="BL1781" s="1">
        <v>-1.0</v>
      </c>
      <c r="BM1781" s="1">
        <v>1.0</v>
      </c>
      <c r="BN1781" s="1">
        <v>1.0</v>
      </c>
      <c r="BO1781" s="1">
        <v>-1.0</v>
      </c>
      <c r="BP1781" s="1">
        <v>1.0</v>
      </c>
      <c r="BQ1781" s="1">
        <v>-1.0</v>
      </c>
      <c r="BR1781" s="1">
        <v>-1.0</v>
      </c>
      <c r="BS1781" s="1">
        <v>-1.0</v>
      </c>
      <c r="BT1781" s="1">
        <v>-1.0</v>
      </c>
      <c r="BU1781" s="1">
        <v>1.0</v>
      </c>
      <c r="BV1781" s="1">
        <v>-1.0</v>
      </c>
      <c r="BW1781" s="1">
        <v>-1.0</v>
      </c>
      <c r="BX1781" s="1">
        <v>-1.0</v>
      </c>
      <c r="BY1781" s="1">
        <v>-1.0</v>
      </c>
      <c r="BZ1781" s="1">
        <v>-1.0</v>
      </c>
      <c r="CA1781" s="1">
        <v>-1.0</v>
      </c>
      <c r="CB1781" s="1">
        <v>-1.0</v>
      </c>
      <c r="CC1781" s="1">
        <v>-1.0</v>
      </c>
      <c r="CD1781" s="1">
        <v>59560.0</v>
      </c>
    </row>
    <row r="1782">
      <c r="A1782" s="1">
        <v>9675609.0</v>
      </c>
      <c r="B1782" s="1" t="s">
        <v>9630</v>
      </c>
      <c r="C1782" s="1" t="s">
        <v>9631</v>
      </c>
      <c r="D1782" s="1" t="s">
        <v>9632</v>
      </c>
      <c r="E1782" s="1" t="s">
        <v>85</v>
      </c>
      <c r="F1782" s="1" t="s">
        <v>9633</v>
      </c>
      <c r="G1782" s="1" t="s">
        <v>9634</v>
      </c>
      <c r="H1782" s="2" t="str">
        <f>- please clean Up after yourselves in common areas and smoke Only on The Roof or balcony.</f>
        <v>#ERROR!</v>
      </c>
      <c r="I1782" s="1">
        <v>5480274.0</v>
      </c>
      <c r="J1782" s="1">
        <v>41348.0</v>
      </c>
      <c r="M1782" s="1">
        <v>0.0</v>
      </c>
      <c r="N1782" s="1">
        <v>1.0</v>
      </c>
      <c r="O1782" s="1">
        <v>0.0</v>
      </c>
      <c r="P1782" s="1" t="s">
        <v>123</v>
      </c>
      <c r="Q1782" s="1" t="s">
        <v>185</v>
      </c>
      <c r="R1782" s="1">
        <v>40.70997</v>
      </c>
      <c r="S1782" s="1">
        <v>-73.9429699999999</v>
      </c>
      <c r="T1782" s="1" t="s">
        <v>91</v>
      </c>
      <c r="U1782" s="1" t="s">
        <v>113</v>
      </c>
      <c r="V1782" s="1">
        <v>2.0</v>
      </c>
      <c r="W1782" s="1">
        <v>1.0</v>
      </c>
      <c r="X1782" s="1">
        <v>1.0</v>
      </c>
      <c r="Y1782" s="1">
        <v>1.0</v>
      </c>
      <c r="Z1782" s="1" t="s">
        <v>93</v>
      </c>
      <c r="AA1782" s="1" t="s">
        <v>9635</v>
      </c>
      <c r="AB1782" s="1">
        <v>80.0</v>
      </c>
      <c r="AC1782" s="1">
        <v>1.0</v>
      </c>
      <c r="AD1782" s="1">
        <v>0.0</v>
      </c>
      <c r="AE1782" s="1">
        <v>2.0</v>
      </c>
      <c r="AF1782" s="1" t="s">
        <v>393</v>
      </c>
      <c r="AG1782" s="1">
        <v>1.0</v>
      </c>
      <c r="AH1782" s="1">
        <v>0.0</v>
      </c>
      <c r="AI1782" s="1">
        <v>0.0</v>
      </c>
      <c r="AJ1782" s="1">
        <v>0.0</v>
      </c>
      <c r="AK1782" s="1">
        <v>0.0</v>
      </c>
      <c r="AL1782" s="1">
        <v>9.0</v>
      </c>
      <c r="AM1782" s="1">
        <v>0.0</v>
      </c>
      <c r="AN1782" s="1">
        <v>98.0</v>
      </c>
      <c r="AO1782" s="1">
        <v>10.0</v>
      </c>
      <c r="AP1782" s="1">
        <v>9.0</v>
      </c>
      <c r="AQ1782" s="1">
        <v>10.0</v>
      </c>
      <c r="AR1782" s="1">
        <v>10.0</v>
      </c>
      <c r="AS1782" s="1">
        <v>10.0</v>
      </c>
      <c r="AT1782" s="1">
        <v>10.0</v>
      </c>
      <c r="AU1782" s="1">
        <v>0.0</v>
      </c>
      <c r="AV1782" s="1" t="s">
        <v>117</v>
      </c>
      <c r="AW1782" s="1">
        <v>1.0</v>
      </c>
      <c r="AX1782" s="1">
        <v>0.0</v>
      </c>
      <c r="AY1782" s="1">
        <v>1.0</v>
      </c>
      <c r="AZ1782" s="1">
        <v>0.0</v>
      </c>
      <c r="BA1782" s="1">
        <v>0.41</v>
      </c>
      <c r="BB1782" s="1">
        <v>1.0</v>
      </c>
      <c r="BC1782" s="1">
        <v>-1.0</v>
      </c>
      <c r="BD1782" s="1">
        <v>-1.0</v>
      </c>
      <c r="BE1782" s="1">
        <v>-1.0</v>
      </c>
      <c r="BF1782" s="1">
        <v>1.0</v>
      </c>
      <c r="BG1782" s="1">
        <v>-1.0</v>
      </c>
      <c r="BH1782" s="1">
        <v>1.0</v>
      </c>
      <c r="BI1782" s="1">
        <v>-1.0</v>
      </c>
      <c r="BJ1782" s="1">
        <v>1.0</v>
      </c>
      <c r="BK1782" s="1">
        <v>1.0</v>
      </c>
      <c r="BL1782" s="1">
        <v>1.0</v>
      </c>
      <c r="BM1782" s="1">
        <v>-1.0</v>
      </c>
      <c r="BN1782" s="1">
        <v>-1.0</v>
      </c>
      <c r="BO1782" s="1">
        <v>-1.0</v>
      </c>
      <c r="BP1782" s="1">
        <v>-1.0</v>
      </c>
      <c r="BQ1782" s="1">
        <v>-1.0</v>
      </c>
      <c r="BR1782" s="1">
        <v>-1.0</v>
      </c>
      <c r="BS1782" s="1">
        <v>1.0</v>
      </c>
      <c r="BT1782" s="1">
        <v>-1.0</v>
      </c>
      <c r="BU1782" s="1">
        <v>1.0</v>
      </c>
      <c r="BV1782" s="1">
        <v>-1.0</v>
      </c>
      <c r="BW1782" s="1">
        <v>1.0</v>
      </c>
      <c r="BX1782" s="1">
        <v>-1.0</v>
      </c>
      <c r="BY1782" s="1">
        <v>-1.0</v>
      </c>
      <c r="BZ1782" s="1">
        <v>-1.0</v>
      </c>
      <c r="CA1782" s="1">
        <v>1.0</v>
      </c>
      <c r="CB1782" s="1">
        <v>-1.0</v>
      </c>
      <c r="CC1782" s="1">
        <v>-1.0</v>
      </c>
      <c r="CD1782" s="1">
        <v>59603.0</v>
      </c>
    </row>
    <row r="1783">
      <c r="A1783" s="1">
        <v>2.0570291E7</v>
      </c>
      <c r="B1783" s="1" t="s">
        <v>9636</v>
      </c>
      <c r="C1783" s="1" t="s">
        <v>9637</v>
      </c>
      <c r="D1783" s="1" t="s">
        <v>9638</v>
      </c>
      <c r="E1783" s="1" t="s">
        <v>85</v>
      </c>
      <c r="G1783" s="1" t="s">
        <v>9639</v>
      </c>
      <c r="H1783" s="2" t="str">
        <f>- take off your shoes at The door. - no lockouts.</f>
        <v>#ERROR!</v>
      </c>
      <c r="I1783" s="1">
        <v>4.433629E7</v>
      </c>
      <c r="J1783" s="1">
        <v>42263.0</v>
      </c>
      <c r="M1783" s="1">
        <v>0.0</v>
      </c>
      <c r="N1783" s="1">
        <v>1.0</v>
      </c>
      <c r="O1783" s="1">
        <v>1.0</v>
      </c>
      <c r="P1783" s="1" t="s">
        <v>123</v>
      </c>
      <c r="Q1783" s="1" t="s">
        <v>124</v>
      </c>
      <c r="R1783" s="1">
        <v>40.72917</v>
      </c>
      <c r="S1783" s="1">
        <v>-73.95589</v>
      </c>
      <c r="T1783" s="1" t="s">
        <v>91</v>
      </c>
      <c r="U1783" s="1" t="s">
        <v>92</v>
      </c>
      <c r="V1783" s="1">
        <v>4.0</v>
      </c>
      <c r="W1783" s="1">
        <v>1.0</v>
      </c>
      <c r="X1783" s="1">
        <v>1.0</v>
      </c>
      <c r="Y1783" s="1">
        <v>2.0</v>
      </c>
      <c r="Z1783" s="1" t="s">
        <v>93</v>
      </c>
      <c r="AA1783" s="1" t="s">
        <v>9640</v>
      </c>
      <c r="AB1783" s="1">
        <v>160.0</v>
      </c>
      <c r="AC1783" s="1">
        <v>1.0</v>
      </c>
      <c r="AD1783" s="1">
        <v>0.0</v>
      </c>
      <c r="AE1783" s="1">
        <v>2.0</v>
      </c>
      <c r="AF1783" s="1" t="s">
        <v>323</v>
      </c>
      <c r="AG1783" s="1">
        <v>1.0</v>
      </c>
      <c r="AH1783" s="1">
        <v>0.0</v>
      </c>
      <c r="AI1783" s="1">
        <v>0.0</v>
      </c>
      <c r="AJ1783" s="1">
        <v>0.0</v>
      </c>
      <c r="AK1783" s="1">
        <v>0.0</v>
      </c>
      <c r="AL1783" s="1">
        <v>3.0</v>
      </c>
      <c r="AM1783" s="1">
        <v>0.0</v>
      </c>
      <c r="AN1783" s="1">
        <v>100.0</v>
      </c>
      <c r="AO1783" s="1">
        <v>10.0</v>
      </c>
      <c r="AP1783" s="1">
        <v>10.0</v>
      </c>
      <c r="AQ1783" s="1">
        <v>10.0</v>
      </c>
      <c r="AR1783" s="1">
        <v>10.0</v>
      </c>
      <c r="AS1783" s="1">
        <v>10.0</v>
      </c>
      <c r="AT1783" s="1">
        <v>10.0</v>
      </c>
      <c r="AU1783" s="1">
        <v>0.0</v>
      </c>
      <c r="AV1783" s="1" t="s">
        <v>117</v>
      </c>
      <c r="AW1783" s="1">
        <v>1.0</v>
      </c>
      <c r="AX1783" s="1">
        <v>1.0</v>
      </c>
      <c r="AY1783" s="1">
        <v>0.0</v>
      </c>
      <c r="AZ1783" s="1">
        <v>0.0</v>
      </c>
      <c r="BA1783" s="1">
        <v>0.13</v>
      </c>
      <c r="BB1783" s="1">
        <v>-1.0</v>
      </c>
      <c r="BC1783" s="1">
        <v>1.0</v>
      </c>
      <c r="BD1783" s="1">
        <v>-1.0</v>
      </c>
      <c r="BE1783" s="1">
        <v>-1.0</v>
      </c>
      <c r="BF1783" s="1">
        <v>-1.0</v>
      </c>
      <c r="BG1783" s="1">
        <v>-1.0</v>
      </c>
      <c r="BH1783" s="1">
        <v>-1.0</v>
      </c>
      <c r="BI1783" s="1">
        <v>-1.0</v>
      </c>
      <c r="BJ1783" s="1">
        <v>1.0</v>
      </c>
      <c r="BK1783" s="1">
        <v>-1.0</v>
      </c>
      <c r="BL1783" s="1">
        <v>-1.0</v>
      </c>
      <c r="BM1783" s="1">
        <v>1.0</v>
      </c>
      <c r="BN1783" s="1">
        <v>1.0</v>
      </c>
      <c r="BO1783" s="1">
        <v>-1.0</v>
      </c>
      <c r="BP1783" s="1">
        <v>-1.0</v>
      </c>
      <c r="BQ1783" s="1">
        <v>-1.0</v>
      </c>
      <c r="BR1783" s="1">
        <v>-1.0</v>
      </c>
      <c r="BS1783" s="1">
        <v>-1.0</v>
      </c>
      <c r="BT1783" s="1">
        <v>-1.0</v>
      </c>
      <c r="BU1783" s="1">
        <v>1.0</v>
      </c>
      <c r="BV1783" s="1">
        <v>-1.0</v>
      </c>
      <c r="BW1783" s="1">
        <v>-1.0</v>
      </c>
      <c r="BX1783" s="1">
        <v>-1.0</v>
      </c>
      <c r="BY1783" s="1">
        <v>-1.0</v>
      </c>
      <c r="BZ1783" s="1">
        <v>-1.0</v>
      </c>
      <c r="CA1783" s="1">
        <v>-1.0</v>
      </c>
      <c r="CB1783" s="1">
        <v>-1.0</v>
      </c>
      <c r="CC1783" s="1">
        <v>-1.0</v>
      </c>
      <c r="CD1783" s="1">
        <v>59670.0</v>
      </c>
    </row>
    <row r="1784">
      <c r="A1784" s="1">
        <v>3.5667379E7</v>
      </c>
      <c r="B1784" s="1" t="s">
        <v>9641</v>
      </c>
      <c r="C1784" s="1" t="s">
        <v>9642</v>
      </c>
      <c r="D1784" s="1" t="s">
        <v>9643</v>
      </c>
      <c r="E1784" s="1" t="s">
        <v>85</v>
      </c>
      <c r="F1784" s="1" t="s">
        <v>9644</v>
      </c>
      <c r="G1784" s="1" t="s">
        <v>9645</v>
      </c>
      <c r="H1784" s="1" t="s">
        <v>9646</v>
      </c>
      <c r="I1784" s="1">
        <v>2.22549093E8</v>
      </c>
      <c r="J1784" s="1">
        <v>43398.0</v>
      </c>
      <c r="K1784" s="1" t="s">
        <v>134</v>
      </c>
      <c r="L1784" s="1">
        <v>1.0</v>
      </c>
      <c r="M1784" s="1">
        <v>0.0</v>
      </c>
      <c r="N1784" s="1">
        <v>3.0</v>
      </c>
      <c r="O1784" s="1">
        <v>0.0</v>
      </c>
      <c r="P1784" s="1" t="s">
        <v>89</v>
      </c>
      <c r="Q1784" s="1" t="s">
        <v>90</v>
      </c>
      <c r="R1784" s="1">
        <v>40.81668</v>
      </c>
      <c r="S1784" s="1">
        <v>-73.9569</v>
      </c>
      <c r="T1784" s="1" t="s">
        <v>91</v>
      </c>
      <c r="U1784" s="1" t="s">
        <v>113</v>
      </c>
      <c r="V1784" s="1">
        <v>1.0</v>
      </c>
      <c r="W1784" s="1">
        <v>1.0</v>
      </c>
      <c r="X1784" s="1">
        <v>1.0</v>
      </c>
      <c r="Y1784" s="1">
        <v>1.0</v>
      </c>
      <c r="Z1784" s="1" t="s">
        <v>93</v>
      </c>
      <c r="AA1784" s="1" t="s">
        <v>9647</v>
      </c>
      <c r="AB1784" s="1">
        <v>65.0</v>
      </c>
      <c r="AC1784" s="1">
        <v>2.0</v>
      </c>
      <c r="AD1784" s="1">
        <v>50.0</v>
      </c>
      <c r="AE1784" s="1">
        <v>1.0</v>
      </c>
      <c r="AF1784" s="1" t="s">
        <v>797</v>
      </c>
      <c r="AG1784" s="1">
        <v>1.0</v>
      </c>
      <c r="AH1784" s="1">
        <v>5.0</v>
      </c>
      <c r="AI1784" s="1">
        <v>17.0</v>
      </c>
      <c r="AJ1784" s="1">
        <v>17.0</v>
      </c>
      <c r="AK1784" s="1">
        <v>17.0</v>
      </c>
      <c r="AL1784" s="1">
        <v>1.0</v>
      </c>
      <c r="AM1784" s="1">
        <v>1.0</v>
      </c>
      <c r="AN1784" s="1">
        <v>100.0</v>
      </c>
      <c r="AO1784" s="1">
        <v>10.0</v>
      </c>
      <c r="AP1784" s="1">
        <v>10.0</v>
      </c>
      <c r="AQ1784" s="1">
        <v>10.0</v>
      </c>
      <c r="AR1784" s="1">
        <v>10.0</v>
      </c>
      <c r="AS1784" s="1">
        <v>10.0</v>
      </c>
      <c r="AT1784" s="1">
        <v>10.0</v>
      </c>
      <c r="AU1784" s="1">
        <v>1.0</v>
      </c>
      <c r="AV1784" s="1" t="s">
        <v>105</v>
      </c>
      <c r="AW1784" s="1">
        <v>3.0</v>
      </c>
      <c r="AX1784" s="1">
        <v>0.0</v>
      </c>
      <c r="AY1784" s="1">
        <v>3.0</v>
      </c>
      <c r="AZ1784" s="1">
        <v>0.0</v>
      </c>
      <c r="BA1784" s="1">
        <v>1.0</v>
      </c>
      <c r="BB1784" s="1">
        <v>-1.0</v>
      </c>
      <c r="BC1784" s="1">
        <v>1.0</v>
      </c>
      <c r="BD1784" s="1">
        <v>-1.0</v>
      </c>
      <c r="BE1784" s="1">
        <v>-1.0</v>
      </c>
      <c r="BF1784" s="1">
        <v>-1.0</v>
      </c>
      <c r="BG1784" s="1">
        <v>-1.0</v>
      </c>
      <c r="BH1784" s="1">
        <v>-1.0</v>
      </c>
      <c r="BI1784" s="1">
        <v>-1.0</v>
      </c>
      <c r="BJ1784" s="1">
        <v>-1.0</v>
      </c>
      <c r="BK1784" s="1">
        <v>-1.0</v>
      </c>
      <c r="BL1784" s="1">
        <v>1.0</v>
      </c>
      <c r="BM1784" s="1">
        <v>1.0</v>
      </c>
      <c r="BN1784" s="1">
        <v>-1.0</v>
      </c>
      <c r="BO1784" s="1">
        <v>-1.0</v>
      </c>
      <c r="BP1784" s="1">
        <v>-1.0</v>
      </c>
      <c r="BQ1784" s="1">
        <v>-1.0</v>
      </c>
      <c r="BR1784" s="1">
        <v>-1.0</v>
      </c>
      <c r="BS1784" s="1">
        <v>1.0</v>
      </c>
      <c r="BT1784" s="1">
        <v>-1.0</v>
      </c>
      <c r="BU1784" s="1">
        <v>1.0</v>
      </c>
      <c r="BV1784" s="1">
        <v>1.0</v>
      </c>
      <c r="BW1784" s="1">
        <v>-1.0</v>
      </c>
      <c r="BX1784" s="1">
        <v>-1.0</v>
      </c>
      <c r="BY1784" s="1">
        <v>-1.0</v>
      </c>
      <c r="BZ1784" s="1">
        <v>-1.0</v>
      </c>
      <c r="CA1784" s="1">
        <v>-1.0</v>
      </c>
      <c r="CB1784" s="1">
        <v>-1.0</v>
      </c>
      <c r="CC1784" s="1">
        <v>-1.0</v>
      </c>
      <c r="CD1784" s="1">
        <v>59758.0</v>
      </c>
    </row>
    <row r="1785">
      <c r="A1785" s="1">
        <v>3.4745985E7</v>
      </c>
      <c r="B1785" s="1" t="s">
        <v>9648</v>
      </c>
      <c r="E1785" s="1" t="s">
        <v>85</v>
      </c>
      <c r="H1785" s="1" t="s">
        <v>9649</v>
      </c>
      <c r="I1785" s="1">
        <v>1.83817011E8</v>
      </c>
      <c r="J1785" s="1">
        <v>43201.0</v>
      </c>
      <c r="K1785" s="1" t="s">
        <v>134</v>
      </c>
      <c r="L1785" s="1">
        <v>1.0</v>
      </c>
      <c r="M1785" s="1">
        <v>0.0</v>
      </c>
      <c r="N1785" s="1">
        <v>1.0</v>
      </c>
      <c r="O1785" s="1">
        <v>0.0</v>
      </c>
      <c r="P1785" s="1" t="s">
        <v>123</v>
      </c>
      <c r="Q1785" s="1" t="s">
        <v>124</v>
      </c>
      <c r="R1785" s="1">
        <v>40.66138</v>
      </c>
      <c r="S1785" s="1">
        <v>-73.99632</v>
      </c>
      <c r="T1785" s="1" t="s">
        <v>91</v>
      </c>
      <c r="U1785" s="1" t="s">
        <v>92</v>
      </c>
      <c r="V1785" s="1">
        <v>3.0</v>
      </c>
      <c r="W1785" s="1">
        <v>1.0</v>
      </c>
      <c r="X1785" s="1">
        <v>2.0</v>
      </c>
      <c r="Y1785" s="1">
        <v>2.0</v>
      </c>
      <c r="Z1785" s="1" t="s">
        <v>93</v>
      </c>
      <c r="AA1785" s="1" t="s">
        <v>9650</v>
      </c>
      <c r="AB1785" s="1">
        <v>190.0</v>
      </c>
      <c r="AC1785" s="1">
        <v>1.0</v>
      </c>
      <c r="AD1785" s="1">
        <v>0.0</v>
      </c>
      <c r="AE1785" s="1">
        <v>3.0</v>
      </c>
      <c r="AF1785" s="1" t="s">
        <v>291</v>
      </c>
      <c r="AG1785" s="1">
        <v>1.0</v>
      </c>
      <c r="AH1785" s="1">
        <v>30.0</v>
      </c>
      <c r="AI1785" s="1">
        <v>60.0</v>
      </c>
      <c r="AJ1785" s="1">
        <v>90.0</v>
      </c>
      <c r="AK1785" s="1">
        <v>365.0</v>
      </c>
      <c r="AL1785" s="1">
        <v>3.0</v>
      </c>
      <c r="AM1785" s="1">
        <v>3.0</v>
      </c>
      <c r="AN1785" s="1">
        <v>80.0</v>
      </c>
      <c r="AO1785" s="1">
        <v>8.0</v>
      </c>
      <c r="AP1785" s="1">
        <v>8.0</v>
      </c>
      <c r="AQ1785" s="1">
        <v>8.0</v>
      </c>
      <c r="AR1785" s="1">
        <v>9.0</v>
      </c>
      <c r="AS1785" s="1">
        <v>9.0</v>
      </c>
      <c r="AT1785" s="1">
        <v>9.0</v>
      </c>
      <c r="AU1785" s="1">
        <v>0.0</v>
      </c>
      <c r="AV1785" s="1" t="s">
        <v>105</v>
      </c>
      <c r="AW1785" s="1">
        <v>1.0</v>
      </c>
      <c r="AX1785" s="1">
        <v>1.0</v>
      </c>
      <c r="AY1785" s="1">
        <v>0.0</v>
      </c>
      <c r="AZ1785" s="1">
        <v>0.0</v>
      </c>
      <c r="BA1785" s="1">
        <v>1.8</v>
      </c>
      <c r="BB1785" s="1">
        <v>-1.0</v>
      </c>
      <c r="BC1785" s="1">
        <v>1.0</v>
      </c>
      <c r="BD1785" s="1">
        <v>-1.0</v>
      </c>
      <c r="BE1785" s="1">
        <v>-1.0</v>
      </c>
      <c r="BF1785" s="1">
        <v>-1.0</v>
      </c>
      <c r="BG1785" s="1">
        <v>-1.0</v>
      </c>
      <c r="BH1785" s="1">
        <v>-1.0</v>
      </c>
      <c r="BI1785" s="1">
        <v>-1.0</v>
      </c>
      <c r="BJ1785" s="1">
        <v>1.0</v>
      </c>
      <c r="BK1785" s="1">
        <v>-1.0</v>
      </c>
      <c r="BL1785" s="1">
        <v>-1.0</v>
      </c>
      <c r="BM1785" s="1">
        <v>-1.0</v>
      </c>
      <c r="BN1785" s="1">
        <v>-1.0</v>
      </c>
      <c r="BO1785" s="1">
        <v>-1.0</v>
      </c>
      <c r="BP1785" s="1">
        <v>-1.0</v>
      </c>
      <c r="BQ1785" s="1">
        <v>-1.0</v>
      </c>
      <c r="BR1785" s="1">
        <v>-1.0</v>
      </c>
      <c r="BS1785" s="1">
        <v>-1.0</v>
      </c>
      <c r="BT1785" s="1">
        <v>-1.0</v>
      </c>
      <c r="BU1785" s="1">
        <v>1.0</v>
      </c>
      <c r="BV1785" s="1">
        <v>-1.0</v>
      </c>
      <c r="BW1785" s="1">
        <v>1.0</v>
      </c>
      <c r="BX1785" s="1">
        <v>-1.0</v>
      </c>
      <c r="BY1785" s="1">
        <v>-1.0</v>
      </c>
      <c r="BZ1785" s="1">
        <v>-1.0</v>
      </c>
      <c r="CA1785" s="1">
        <v>-1.0</v>
      </c>
      <c r="CB1785" s="1">
        <v>-1.0</v>
      </c>
      <c r="CC1785" s="1">
        <v>-1.0</v>
      </c>
      <c r="CD1785" s="1">
        <v>59783.0</v>
      </c>
    </row>
    <row r="1786">
      <c r="A1786" s="1">
        <v>3.6446514E7</v>
      </c>
      <c r="B1786" s="1" t="s">
        <v>9651</v>
      </c>
      <c r="C1786" s="1" t="s">
        <v>9652</v>
      </c>
      <c r="D1786" s="1" t="s">
        <v>9653</v>
      </c>
      <c r="E1786" s="1" t="s">
        <v>85</v>
      </c>
      <c r="F1786" s="1" t="s">
        <v>9654</v>
      </c>
      <c r="G1786" s="1" t="s">
        <v>9655</v>
      </c>
      <c r="I1786" s="1">
        <v>2.7402592E8</v>
      </c>
      <c r="J1786" s="1">
        <v>43652.0</v>
      </c>
      <c r="M1786" s="1">
        <v>0.0</v>
      </c>
      <c r="N1786" s="1">
        <v>0.0</v>
      </c>
      <c r="O1786" s="1">
        <v>0.0</v>
      </c>
      <c r="P1786" s="1" t="s">
        <v>123</v>
      </c>
      <c r="Q1786" s="1" t="s">
        <v>124</v>
      </c>
      <c r="R1786" s="1">
        <v>40.66921</v>
      </c>
      <c r="S1786" s="1">
        <v>-73.93521</v>
      </c>
      <c r="T1786" s="1" t="s">
        <v>91</v>
      </c>
      <c r="U1786" s="1" t="s">
        <v>113</v>
      </c>
      <c r="V1786" s="1">
        <v>2.0</v>
      </c>
      <c r="W1786" s="1">
        <v>1.0</v>
      </c>
      <c r="X1786" s="1">
        <v>1.0</v>
      </c>
      <c r="Y1786" s="1">
        <v>1.0</v>
      </c>
      <c r="Z1786" s="1" t="s">
        <v>93</v>
      </c>
      <c r="AA1786" s="1" t="s">
        <v>9656</v>
      </c>
      <c r="AB1786" s="1">
        <v>59.0</v>
      </c>
      <c r="AC1786" s="1">
        <v>1.0</v>
      </c>
      <c r="AD1786" s="1">
        <v>10.0</v>
      </c>
      <c r="AE1786" s="1">
        <v>2.0</v>
      </c>
      <c r="AF1786" s="1" t="s">
        <v>95</v>
      </c>
      <c r="AG1786" s="1">
        <v>1.0</v>
      </c>
      <c r="AH1786" s="1">
        <v>16.0</v>
      </c>
      <c r="AI1786" s="1">
        <v>16.0</v>
      </c>
      <c r="AJ1786" s="1">
        <v>16.0</v>
      </c>
      <c r="AK1786" s="1">
        <v>16.0</v>
      </c>
      <c r="AL1786" s="1">
        <v>0.0</v>
      </c>
      <c r="AM1786" s="1">
        <v>0.0</v>
      </c>
      <c r="AU1786" s="1">
        <v>1.0</v>
      </c>
      <c r="AV1786" s="1" t="s">
        <v>105</v>
      </c>
      <c r="AW1786" s="1">
        <v>1.0</v>
      </c>
      <c r="AX1786" s="1">
        <v>0.0</v>
      </c>
      <c r="AY1786" s="1">
        <v>1.0</v>
      </c>
      <c r="AZ1786" s="1">
        <v>0.0</v>
      </c>
      <c r="BB1786" s="1">
        <v>-1.0</v>
      </c>
      <c r="BC1786" s="1">
        <v>1.0</v>
      </c>
      <c r="BD1786" s="1">
        <v>-1.0</v>
      </c>
      <c r="BE1786" s="1">
        <v>-1.0</v>
      </c>
      <c r="BF1786" s="1">
        <v>-1.0</v>
      </c>
      <c r="BG1786" s="1">
        <v>-1.0</v>
      </c>
      <c r="BH1786" s="1">
        <v>-1.0</v>
      </c>
      <c r="BI1786" s="1">
        <v>1.0</v>
      </c>
      <c r="BJ1786" s="1">
        <v>-1.0</v>
      </c>
      <c r="BK1786" s="1">
        <v>-1.0</v>
      </c>
      <c r="BL1786" s="1">
        <v>-1.0</v>
      </c>
      <c r="BM1786" s="1">
        <v>-1.0</v>
      </c>
      <c r="BN1786" s="1">
        <v>-1.0</v>
      </c>
      <c r="BO1786" s="1">
        <v>-1.0</v>
      </c>
      <c r="BP1786" s="1">
        <v>-1.0</v>
      </c>
      <c r="BQ1786" s="1">
        <v>-1.0</v>
      </c>
      <c r="BR1786" s="1">
        <v>-1.0</v>
      </c>
      <c r="BS1786" s="1">
        <v>-1.0</v>
      </c>
      <c r="BT1786" s="1">
        <v>-1.0</v>
      </c>
      <c r="BU1786" s="1">
        <v>1.0</v>
      </c>
      <c r="BV1786" s="1">
        <v>-1.0</v>
      </c>
      <c r="BW1786" s="1">
        <v>-1.0</v>
      </c>
      <c r="BX1786" s="1">
        <v>-1.0</v>
      </c>
      <c r="BY1786" s="1">
        <v>-1.0</v>
      </c>
      <c r="BZ1786" s="1">
        <v>-1.0</v>
      </c>
      <c r="CA1786" s="1">
        <v>-1.0</v>
      </c>
      <c r="CB1786" s="1">
        <v>-1.0</v>
      </c>
      <c r="CC1786" s="1">
        <v>-1.0</v>
      </c>
      <c r="CD1786" s="1">
        <v>59804.0</v>
      </c>
    </row>
    <row r="1787">
      <c r="A1787" s="1">
        <v>4753639.0</v>
      </c>
      <c r="B1787" s="1" t="s">
        <v>9657</v>
      </c>
      <c r="C1787" s="1" t="s">
        <v>9658</v>
      </c>
      <c r="D1787" s="1" t="s">
        <v>9659</v>
      </c>
      <c r="E1787" s="1" t="s">
        <v>85</v>
      </c>
      <c r="F1787" s="1" t="s">
        <v>9660</v>
      </c>
      <c r="G1787" s="1" t="s">
        <v>9661</v>
      </c>
      <c r="H1787" s="1" t="s">
        <v>9662</v>
      </c>
      <c r="I1787" s="1">
        <v>2.4530713E7</v>
      </c>
      <c r="J1787" s="1">
        <v>41978.0</v>
      </c>
      <c r="K1787" s="1" t="s">
        <v>88</v>
      </c>
      <c r="L1787" s="1">
        <v>1.0</v>
      </c>
      <c r="M1787" s="1">
        <v>1.0</v>
      </c>
      <c r="N1787" s="1">
        <v>3.0</v>
      </c>
      <c r="O1787" s="1">
        <v>1.0</v>
      </c>
      <c r="P1787" s="1" t="s">
        <v>89</v>
      </c>
      <c r="Q1787" s="1" t="s">
        <v>1535</v>
      </c>
      <c r="R1787" s="1">
        <v>40.82332</v>
      </c>
      <c r="S1787" s="1">
        <v>-73.9547099999999</v>
      </c>
      <c r="T1787" s="1" t="s">
        <v>91</v>
      </c>
      <c r="U1787" s="1" t="s">
        <v>113</v>
      </c>
      <c r="V1787" s="1">
        <v>2.0</v>
      </c>
      <c r="W1787" s="1">
        <v>1.0</v>
      </c>
      <c r="X1787" s="1">
        <v>1.0</v>
      </c>
      <c r="Y1787" s="1">
        <v>1.0</v>
      </c>
      <c r="Z1787" s="1" t="s">
        <v>93</v>
      </c>
      <c r="AA1787" s="1" t="s">
        <v>9663</v>
      </c>
      <c r="AB1787" s="1">
        <v>90.0</v>
      </c>
      <c r="AC1787" s="1">
        <v>1.0</v>
      </c>
      <c r="AD1787" s="1">
        <v>40.0</v>
      </c>
      <c r="AE1787" s="1">
        <v>2.0</v>
      </c>
      <c r="AF1787" s="1" t="s">
        <v>797</v>
      </c>
      <c r="AG1787" s="1">
        <v>1.0</v>
      </c>
      <c r="AH1787" s="1">
        <v>4.0</v>
      </c>
      <c r="AI1787" s="1">
        <v>25.0</v>
      </c>
      <c r="AJ1787" s="1">
        <v>55.0</v>
      </c>
      <c r="AK1787" s="1">
        <v>235.0</v>
      </c>
      <c r="AL1787" s="1">
        <v>16.0</v>
      </c>
      <c r="AM1787" s="1">
        <v>1.0</v>
      </c>
      <c r="AN1787" s="1">
        <v>99.0</v>
      </c>
      <c r="AO1787" s="1">
        <v>10.0</v>
      </c>
      <c r="AP1787" s="1">
        <v>10.0</v>
      </c>
      <c r="AQ1787" s="1">
        <v>10.0</v>
      </c>
      <c r="AR1787" s="1">
        <v>10.0</v>
      </c>
      <c r="AS1787" s="1">
        <v>9.0</v>
      </c>
      <c r="AT1787" s="1">
        <v>9.0</v>
      </c>
      <c r="AU1787" s="1">
        <v>0.0</v>
      </c>
      <c r="AV1787" s="1" t="s">
        <v>96</v>
      </c>
      <c r="AW1787" s="1">
        <v>3.0</v>
      </c>
      <c r="AX1787" s="1">
        <v>0.0</v>
      </c>
      <c r="AY1787" s="1">
        <v>3.0</v>
      </c>
      <c r="AZ1787" s="1">
        <v>0.0</v>
      </c>
      <c r="BA1787" s="1">
        <v>0.3</v>
      </c>
      <c r="BB1787" s="1">
        <v>-1.0</v>
      </c>
      <c r="BC1787" s="1">
        <v>1.0</v>
      </c>
      <c r="BD1787" s="1">
        <v>-1.0</v>
      </c>
      <c r="BE1787" s="1">
        <v>-1.0</v>
      </c>
      <c r="BF1787" s="1">
        <v>-1.0</v>
      </c>
      <c r="BG1787" s="1">
        <v>-1.0</v>
      </c>
      <c r="BH1787" s="1">
        <v>-1.0</v>
      </c>
      <c r="BI1787" s="1">
        <v>-1.0</v>
      </c>
      <c r="BJ1787" s="1">
        <v>1.0</v>
      </c>
      <c r="BK1787" s="1">
        <v>-1.0</v>
      </c>
      <c r="BL1787" s="1">
        <v>-1.0</v>
      </c>
      <c r="BM1787" s="1">
        <v>1.0</v>
      </c>
      <c r="BN1787" s="1">
        <v>1.0</v>
      </c>
      <c r="BO1787" s="1">
        <v>-1.0</v>
      </c>
      <c r="BP1787" s="1">
        <v>-1.0</v>
      </c>
      <c r="BQ1787" s="1">
        <v>-1.0</v>
      </c>
      <c r="BR1787" s="1">
        <v>-1.0</v>
      </c>
      <c r="BS1787" s="1">
        <v>-1.0</v>
      </c>
      <c r="BT1787" s="1">
        <v>1.0</v>
      </c>
      <c r="BU1787" s="1">
        <v>1.0</v>
      </c>
      <c r="BV1787" s="1">
        <v>-1.0</v>
      </c>
      <c r="BW1787" s="1">
        <v>-1.0</v>
      </c>
      <c r="BX1787" s="1">
        <v>-1.0</v>
      </c>
      <c r="BY1787" s="1">
        <v>-1.0</v>
      </c>
      <c r="BZ1787" s="1">
        <v>-1.0</v>
      </c>
      <c r="CA1787" s="1">
        <v>-1.0</v>
      </c>
      <c r="CB1787" s="1">
        <v>-1.0</v>
      </c>
      <c r="CC1787" s="1">
        <v>-1.0</v>
      </c>
      <c r="CD1787" s="1">
        <v>59857.0</v>
      </c>
    </row>
    <row r="1788">
      <c r="A1788" s="1">
        <v>1.3411711E7</v>
      </c>
      <c r="B1788" s="1" t="s">
        <v>9664</v>
      </c>
      <c r="C1788" s="1" t="s">
        <v>9665</v>
      </c>
      <c r="D1788" s="1" t="s">
        <v>9666</v>
      </c>
      <c r="E1788" s="1" t="s">
        <v>85</v>
      </c>
      <c r="G1788" s="1" t="s">
        <v>9667</v>
      </c>
      <c r="I1788" s="1">
        <v>7.6383917E7</v>
      </c>
      <c r="J1788" s="1">
        <v>42528.0</v>
      </c>
      <c r="M1788" s="1">
        <v>0.0</v>
      </c>
      <c r="N1788" s="1">
        <v>1.0</v>
      </c>
      <c r="O1788" s="1">
        <v>0.0</v>
      </c>
      <c r="P1788" s="1" t="s">
        <v>89</v>
      </c>
      <c r="Q1788" s="1" t="s">
        <v>613</v>
      </c>
      <c r="R1788" s="1">
        <v>40.8052099999999</v>
      </c>
      <c r="S1788" s="1">
        <v>-73.95213</v>
      </c>
      <c r="T1788" s="1" t="s">
        <v>91</v>
      </c>
      <c r="U1788" s="1" t="s">
        <v>92</v>
      </c>
      <c r="V1788" s="1">
        <v>5.0</v>
      </c>
      <c r="W1788" s="1">
        <v>2.0</v>
      </c>
      <c r="X1788" s="1">
        <v>3.0</v>
      </c>
      <c r="Y1788" s="1">
        <v>4.0</v>
      </c>
      <c r="Z1788" s="1" t="s">
        <v>93</v>
      </c>
      <c r="AA1788" s="1" t="s">
        <v>9668</v>
      </c>
      <c r="AB1788" s="1">
        <v>145.0</v>
      </c>
      <c r="AC1788" s="1">
        <v>3.0</v>
      </c>
      <c r="AD1788" s="1">
        <v>0.0</v>
      </c>
      <c r="AE1788" s="1">
        <v>31.0</v>
      </c>
      <c r="AF1788" s="1" t="s">
        <v>159</v>
      </c>
      <c r="AG1788" s="1">
        <v>1.0</v>
      </c>
      <c r="AH1788" s="1">
        <v>0.0</v>
      </c>
      <c r="AI1788" s="1">
        <v>0.0</v>
      </c>
      <c r="AJ1788" s="1">
        <v>0.0</v>
      </c>
      <c r="AK1788" s="1">
        <v>0.0</v>
      </c>
      <c r="AL1788" s="1">
        <v>3.0</v>
      </c>
      <c r="AM1788" s="1">
        <v>0.0</v>
      </c>
      <c r="AN1788" s="1">
        <v>100.0</v>
      </c>
      <c r="AO1788" s="1">
        <v>10.0</v>
      </c>
      <c r="AP1788" s="1">
        <v>10.0</v>
      </c>
      <c r="AQ1788" s="1">
        <v>10.0</v>
      </c>
      <c r="AR1788" s="1">
        <v>10.0</v>
      </c>
      <c r="AS1788" s="1">
        <v>10.0</v>
      </c>
      <c r="AT1788" s="1">
        <v>9.0</v>
      </c>
      <c r="AU1788" s="1">
        <v>0.0</v>
      </c>
      <c r="AV1788" s="1" t="s">
        <v>117</v>
      </c>
      <c r="AW1788" s="1">
        <v>1.0</v>
      </c>
      <c r="AX1788" s="1">
        <v>1.0</v>
      </c>
      <c r="AY1788" s="1">
        <v>0.0</v>
      </c>
      <c r="AZ1788" s="1">
        <v>0.0</v>
      </c>
      <c r="BA1788" s="1">
        <v>0.08</v>
      </c>
      <c r="BB1788" s="1">
        <v>-1.0</v>
      </c>
      <c r="BC1788" s="1">
        <v>1.0</v>
      </c>
      <c r="BD1788" s="1">
        <v>-1.0</v>
      </c>
      <c r="BE1788" s="1">
        <v>-1.0</v>
      </c>
      <c r="BF1788" s="1">
        <v>-1.0</v>
      </c>
      <c r="BG1788" s="1">
        <v>-1.0</v>
      </c>
      <c r="BH1788" s="1">
        <v>-1.0</v>
      </c>
      <c r="BI1788" s="1">
        <v>-1.0</v>
      </c>
      <c r="BJ1788" s="1">
        <v>1.0</v>
      </c>
      <c r="BK1788" s="1">
        <v>-1.0</v>
      </c>
      <c r="BL1788" s="1">
        <v>-1.0</v>
      </c>
      <c r="BM1788" s="1">
        <v>1.0</v>
      </c>
      <c r="BN1788" s="1">
        <v>1.0</v>
      </c>
      <c r="BO1788" s="1">
        <v>-1.0</v>
      </c>
      <c r="BP1788" s="1">
        <v>1.0</v>
      </c>
      <c r="BQ1788" s="1">
        <v>-1.0</v>
      </c>
      <c r="BR1788" s="1">
        <v>-1.0</v>
      </c>
      <c r="BS1788" s="1">
        <v>-1.0</v>
      </c>
      <c r="BT1788" s="1">
        <v>-1.0</v>
      </c>
      <c r="BU1788" s="1">
        <v>1.0</v>
      </c>
      <c r="BV1788" s="1">
        <v>-1.0</v>
      </c>
      <c r="BW1788" s="1">
        <v>-1.0</v>
      </c>
      <c r="BX1788" s="1">
        <v>-1.0</v>
      </c>
      <c r="BY1788" s="1">
        <v>-1.0</v>
      </c>
      <c r="BZ1788" s="1">
        <v>-1.0</v>
      </c>
      <c r="CA1788" s="1">
        <v>-1.0</v>
      </c>
      <c r="CB1788" s="1">
        <v>-1.0</v>
      </c>
      <c r="CC1788" s="1">
        <v>-1.0</v>
      </c>
      <c r="CD1788" s="1">
        <v>59903.0</v>
      </c>
    </row>
    <row r="1789">
      <c r="A1789" s="1">
        <v>1.6056111E7</v>
      </c>
      <c r="B1789" s="1" t="s">
        <v>9669</v>
      </c>
      <c r="C1789" s="1" t="s">
        <v>9670</v>
      </c>
      <c r="D1789" s="1" t="s">
        <v>9671</v>
      </c>
      <c r="E1789" s="1" t="s">
        <v>85</v>
      </c>
      <c r="F1789" s="1" t="s">
        <v>9672</v>
      </c>
      <c r="G1789" s="1" t="s">
        <v>9673</v>
      </c>
      <c r="H1789" s="1" t="s">
        <v>9674</v>
      </c>
      <c r="I1789" s="1">
        <v>3.6420662E7</v>
      </c>
      <c r="J1789" s="1">
        <v>42177.0</v>
      </c>
      <c r="M1789" s="1">
        <v>0.0</v>
      </c>
      <c r="N1789" s="1">
        <v>1.0</v>
      </c>
      <c r="O1789" s="1">
        <v>0.0</v>
      </c>
      <c r="P1789" s="1" t="s">
        <v>123</v>
      </c>
      <c r="Q1789" s="1" t="s">
        <v>185</v>
      </c>
      <c r="R1789" s="1">
        <v>40.70775</v>
      </c>
      <c r="S1789" s="1">
        <v>-73.94611</v>
      </c>
      <c r="T1789" s="1" t="s">
        <v>91</v>
      </c>
      <c r="U1789" s="1" t="s">
        <v>113</v>
      </c>
      <c r="V1789" s="1">
        <v>2.0</v>
      </c>
      <c r="W1789" s="1">
        <v>1.0</v>
      </c>
      <c r="X1789" s="1">
        <v>1.0</v>
      </c>
      <c r="Y1789" s="1">
        <v>1.0</v>
      </c>
      <c r="Z1789" s="1" t="s">
        <v>93</v>
      </c>
      <c r="AA1789" s="1" t="s">
        <v>9675</v>
      </c>
      <c r="AB1789" s="1">
        <v>75.0</v>
      </c>
      <c r="AC1789" s="1">
        <v>1.0</v>
      </c>
      <c r="AD1789" s="1">
        <v>0.0</v>
      </c>
      <c r="AE1789" s="1">
        <v>3.0</v>
      </c>
      <c r="AF1789" s="1" t="s">
        <v>429</v>
      </c>
      <c r="AG1789" s="1">
        <v>1.0</v>
      </c>
      <c r="AH1789" s="1">
        <v>0.0</v>
      </c>
      <c r="AI1789" s="1">
        <v>0.0</v>
      </c>
      <c r="AJ1789" s="1">
        <v>0.0</v>
      </c>
      <c r="AK1789" s="1">
        <v>0.0</v>
      </c>
      <c r="AL1789" s="1">
        <v>3.0</v>
      </c>
      <c r="AM1789" s="1">
        <v>0.0</v>
      </c>
      <c r="AN1789" s="1">
        <v>87.0</v>
      </c>
      <c r="AO1789" s="1">
        <v>9.0</v>
      </c>
      <c r="AP1789" s="1">
        <v>8.0</v>
      </c>
      <c r="AQ1789" s="1">
        <v>10.0</v>
      </c>
      <c r="AR1789" s="1">
        <v>9.0</v>
      </c>
      <c r="AS1789" s="1">
        <v>7.0</v>
      </c>
      <c r="AT1789" s="1">
        <v>9.0</v>
      </c>
      <c r="AU1789" s="1">
        <v>0.0</v>
      </c>
      <c r="AV1789" s="1" t="s">
        <v>105</v>
      </c>
      <c r="AW1789" s="1">
        <v>1.0</v>
      </c>
      <c r="AX1789" s="1">
        <v>0.0</v>
      </c>
      <c r="AY1789" s="1">
        <v>1.0</v>
      </c>
      <c r="AZ1789" s="1">
        <v>0.0</v>
      </c>
      <c r="BA1789" s="1">
        <v>0.11</v>
      </c>
      <c r="BB1789" s="1">
        <v>-1.0</v>
      </c>
      <c r="BC1789" s="1">
        <v>1.0</v>
      </c>
      <c r="BD1789" s="1">
        <v>-1.0</v>
      </c>
      <c r="BE1789" s="1">
        <v>-1.0</v>
      </c>
      <c r="BF1789" s="1">
        <v>-1.0</v>
      </c>
      <c r="BG1789" s="1">
        <v>-1.0</v>
      </c>
      <c r="BH1789" s="1">
        <v>-1.0</v>
      </c>
      <c r="BI1789" s="1">
        <v>-1.0</v>
      </c>
      <c r="BJ1789" s="1">
        <v>1.0</v>
      </c>
      <c r="BK1789" s="1">
        <v>-1.0</v>
      </c>
      <c r="BL1789" s="1">
        <v>-1.0</v>
      </c>
      <c r="BM1789" s="1">
        <v>1.0</v>
      </c>
      <c r="BN1789" s="1">
        <v>1.0</v>
      </c>
      <c r="BO1789" s="1">
        <v>1.0</v>
      </c>
      <c r="BP1789" s="1">
        <v>1.0</v>
      </c>
      <c r="BQ1789" s="1">
        <v>-1.0</v>
      </c>
      <c r="BR1789" s="1">
        <v>-1.0</v>
      </c>
      <c r="BS1789" s="1">
        <v>-1.0</v>
      </c>
      <c r="BT1789" s="1">
        <v>-1.0</v>
      </c>
      <c r="BU1789" s="1">
        <v>1.0</v>
      </c>
      <c r="BV1789" s="1">
        <v>-1.0</v>
      </c>
      <c r="BW1789" s="1">
        <v>1.0</v>
      </c>
      <c r="BX1789" s="1">
        <v>-1.0</v>
      </c>
      <c r="BY1789" s="1">
        <v>-1.0</v>
      </c>
      <c r="BZ1789" s="1">
        <v>1.0</v>
      </c>
      <c r="CA1789" s="1">
        <v>1.0</v>
      </c>
      <c r="CB1789" s="1">
        <v>-1.0</v>
      </c>
      <c r="CC1789" s="1">
        <v>1.0</v>
      </c>
      <c r="CD1789" s="1">
        <v>59958.0</v>
      </c>
    </row>
    <row r="1790">
      <c r="A1790" s="1">
        <v>652691.0</v>
      </c>
      <c r="B1790" s="1" t="s">
        <v>9676</v>
      </c>
      <c r="D1790" s="1" t="s">
        <v>9677</v>
      </c>
      <c r="E1790" s="1" t="s">
        <v>85</v>
      </c>
      <c r="H1790" s="1" t="s">
        <v>1269</v>
      </c>
      <c r="I1790" s="1">
        <v>1475015.0</v>
      </c>
      <c r="J1790" s="1">
        <v>40882.0</v>
      </c>
      <c r="K1790" s="1" t="s">
        <v>88</v>
      </c>
      <c r="L1790" s="1">
        <v>0.93</v>
      </c>
      <c r="M1790" s="1">
        <v>0.0</v>
      </c>
      <c r="N1790" s="1">
        <v>52.0</v>
      </c>
      <c r="O1790" s="1">
        <v>0.0</v>
      </c>
      <c r="P1790" s="1" t="s">
        <v>89</v>
      </c>
      <c r="Q1790" s="1" t="s">
        <v>90</v>
      </c>
      <c r="R1790" s="1">
        <v>40.76934</v>
      </c>
      <c r="S1790" s="1">
        <v>-73.98464</v>
      </c>
      <c r="T1790" s="1" t="s">
        <v>91</v>
      </c>
      <c r="U1790" s="1" t="s">
        <v>92</v>
      </c>
      <c r="V1790" s="1">
        <v>2.0</v>
      </c>
      <c r="W1790" s="1">
        <v>1.0</v>
      </c>
      <c r="X1790" s="1">
        <v>1.0</v>
      </c>
      <c r="Y1790" s="1">
        <v>1.0</v>
      </c>
      <c r="Z1790" s="1" t="s">
        <v>93</v>
      </c>
      <c r="AA1790" s="1" t="s">
        <v>9678</v>
      </c>
      <c r="AB1790" s="1">
        <v>95.0</v>
      </c>
      <c r="AC1790" s="1">
        <v>1.0</v>
      </c>
      <c r="AD1790" s="1">
        <v>0.0</v>
      </c>
      <c r="AE1790" s="1">
        <v>30.0</v>
      </c>
      <c r="AF1790" s="1" t="s">
        <v>104</v>
      </c>
      <c r="AG1790" s="1">
        <v>1.0</v>
      </c>
      <c r="AH1790" s="1">
        <v>30.0</v>
      </c>
      <c r="AI1790" s="1">
        <v>60.0</v>
      </c>
      <c r="AJ1790" s="1">
        <v>90.0</v>
      </c>
      <c r="AK1790" s="1">
        <v>365.0</v>
      </c>
      <c r="AL1790" s="1">
        <v>1.0</v>
      </c>
      <c r="AM1790" s="1">
        <v>0.0</v>
      </c>
      <c r="AO1790" s="1">
        <v>2.0</v>
      </c>
      <c r="AP1790" s="1">
        <v>2.0</v>
      </c>
      <c r="AQ1790" s="1">
        <v>2.0</v>
      </c>
      <c r="AR1790" s="1">
        <v>2.0</v>
      </c>
      <c r="AS1790" s="1">
        <v>10.0</v>
      </c>
      <c r="AT1790" s="1">
        <v>2.0</v>
      </c>
      <c r="AU1790" s="1">
        <v>0.0</v>
      </c>
      <c r="AV1790" s="1" t="s">
        <v>96</v>
      </c>
      <c r="AW1790" s="1">
        <v>52.0</v>
      </c>
      <c r="AX1790" s="1">
        <v>52.0</v>
      </c>
      <c r="AY1790" s="1">
        <v>0.0</v>
      </c>
      <c r="AZ1790" s="1">
        <v>0.0</v>
      </c>
      <c r="BA1790" s="1">
        <v>0.01</v>
      </c>
      <c r="BB1790" s="1">
        <v>-1.0</v>
      </c>
      <c r="BC1790" s="1">
        <v>1.0</v>
      </c>
      <c r="BD1790" s="1">
        <v>-1.0</v>
      </c>
      <c r="BE1790" s="1">
        <v>-1.0</v>
      </c>
      <c r="BF1790" s="1">
        <v>-1.0</v>
      </c>
      <c r="BG1790" s="1">
        <v>-1.0</v>
      </c>
      <c r="BH1790" s="1">
        <v>-1.0</v>
      </c>
      <c r="BI1790" s="1">
        <v>-1.0</v>
      </c>
      <c r="BJ1790" s="1">
        <v>1.0</v>
      </c>
      <c r="BK1790" s="1">
        <v>-1.0</v>
      </c>
      <c r="BL1790" s="1">
        <v>-1.0</v>
      </c>
      <c r="BM1790" s="1">
        <v>-1.0</v>
      </c>
      <c r="BN1790" s="1">
        <v>1.0</v>
      </c>
      <c r="BO1790" s="1">
        <v>-1.0</v>
      </c>
      <c r="BP1790" s="1">
        <v>1.0</v>
      </c>
      <c r="BQ1790" s="1">
        <v>-1.0</v>
      </c>
      <c r="BR1790" s="1">
        <v>-1.0</v>
      </c>
      <c r="BS1790" s="1">
        <v>-1.0</v>
      </c>
      <c r="BT1790" s="1">
        <v>-1.0</v>
      </c>
      <c r="BU1790" s="1">
        <v>1.0</v>
      </c>
      <c r="BV1790" s="1">
        <v>-1.0</v>
      </c>
      <c r="BW1790" s="1">
        <v>1.0</v>
      </c>
      <c r="BX1790" s="1">
        <v>-1.0</v>
      </c>
      <c r="BY1790" s="1">
        <v>-1.0</v>
      </c>
      <c r="BZ1790" s="1">
        <v>-1.0</v>
      </c>
      <c r="CA1790" s="1">
        <v>-1.0</v>
      </c>
      <c r="CB1790" s="1">
        <v>-1.0</v>
      </c>
      <c r="CC1790" s="1">
        <v>-1.0</v>
      </c>
      <c r="CD1790" s="1">
        <v>59978.0</v>
      </c>
    </row>
    <row r="1791">
      <c r="A1791" s="1">
        <v>1.0587891E7</v>
      </c>
      <c r="B1791" s="1" t="s">
        <v>9679</v>
      </c>
      <c r="C1791" s="1" t="s">
        <v>9680</v>
      </c>
      <c r="D1791" s="1" t="s">
        <v>9680</v>
      </c>
      <c r="E1791" s="1" t="s">
        <v>85</v>
      </c>
      <c r="I1791" s="1">
        <v>3.2712155E7</v>
      </c>
      <c r="J1791" s="1">
        <v>42129.0</v>
      </c>
      <c r="M1791" s="1">
        <v>0.0</v>
      </c>
      <c r="N1791" s="1">
        <v>1.0</v>
      </c>
      <c r="O1791" s="1">
        <v>0.0</v>
      </c>
      <c r="P1791" s="1" t="s">
        <v>89</v>
      </c>
      <c r="Q1791" s="1" t="s">
        <v>90</v>
      </c>
      <c r="R1791" s="1">
        <v>40.7408</v>
      </c>
      <c r="S1791" s="1">
        <v>-74.0012699999999</v>
      </c>
      <c r="T1791" s="1" t="s">
        <v>91</v>
      </c>
      <c r="U1791" s="1" t="s">
        <v>92</v>
      </c>
      <c r="V1791" s="1">
        <v>3.0</v>
      </c>
      <c r="W1791" s="1">
        <v>1.0</v>
      </c>
      <c r="X1791" s="1">
        <v>2.0</v>
      </c>
      <c r="Y1791" s="1">
        <v>2.0</v>
      </c>
      <c r="Z1791" s="1" t="s">
        <v>93</v>
      </c>
      <c r="AA1791" s="1" t="s">
        <v>9681</v>
      </c>
      <c r="AB1791" s="1">
        <v>225.0</v>
      </c>
      <c r="AC1791" s="1">
        <v>1.0</v>
      </c>
      <c r="AD1791" s="1">
        <v>0.0</v>
      </c>
      <c r="AE1791" s="1">
        <v>1.0</v>
      </c>
      <c r="AF1791" s="1" t="s">
        <v>1192</v>
      </c>
      <c r="AG1791" s="1">
        <v>1.0</v>
      </c>
      <c r="AH1791" s="1">
        <v>0.0</v>
      </c>
      <c r="AI1791" s="1">
        <v>0.0</v>
      </c>
      <c r="AJ1791" s="1">
        <v>0.0</v>
      </c>
      <c r="AK1791" s="1">
        <v>0.0</v>
      </c>
      <c r="AL1791" s="1">
        <v>0.0</v>
      </c>
      <c r="AM1791" s="1">
        <v>0.0</v>
      </c>
      <c r="AU1791" s="1">
        <v>0.0</v>
      </c>
      <c r="AV1791" s="1" t="s">
        <v>105</v>
      </c>
      <c r="AW1791" s="1">
        <v>1.0</v>
      </c>
      <c r="AX1791" s="1">
        <v>1.0</v>
      </c>
      <c r="AY1791" s="1">
        <v>0.0</v>
      </c>
      <c r="AZ1791" s="1">
        <v>0.0</v>
      </c>
      <c r="BB1791" s="1">
        <v>-1.0</v>
      </c>
      <c r="BC1791" s="1">
        <v>-1.0</v>
      </c>
      <c r="BD1791" s="1">
        <v>-1.0</v>
      </c>
      <c r="BE1791" s="1">
        <v>-1.0</v>
      </c>
      <c r="BF1791" s="1">
        <v>-1.0</v>
      </c>
      <c r="BG1791" s="1">
        <v>-1.0</v>
      </c>
      <c r="BH1791" s="1">
        <v>-1.0</v>
      </c>
      <c r="BI1791" s="1">
        <v>-1.0</v>
      </c>
      <c r="BJ1791" s="1">
        <v>1.0</v>
      </c>
      <c r="BK1791" s="1">
        <v>-1.0</v>
      </c>
      <c r="BL1791" s="1">
        <v>-1.0</v>
      </c>
      <c r="BM1791" s="1">
        <v>-1.0</v>
      </c>
      <c r="BN1791" s="1">
        <v>-1.0</v>
      </c>
      <c r="BO1791" s="1">
        <v>-1.0</v>
      </c>
      <c r="BP1791" s="1">
        <v>-1.0</v>
      </c>
      <c r="BQ1791" s="1">
        <v>-1.0</v>
      </c>
      <c r="BR1791" s="1">
        <v>-1.0</v>
      </c>
      <c r="BS1791" s="1">
        <v>-1.0</v>
      </c>
      <c r="BT1791" s="1">
        <v>-1.0</v>
      </c>
      <c r="BU1791" s="1">
        <v>1.0</v>
      </c>
      <c r="BV1791" s="1">
        <v>-1.0</v>
      </c>
      <c r="BW1791" s="1">
        <v>-1.0</v>
      </c>
      <c r="BX1791" s="1">
        <v>-1.0</v>
      </c>
      <c r="BY1791" s="1">
        <v>-1.0</v>
      </c>
      <c r="BZ1791" s="1">
        <v>-1.0</v>
      </c>
      <c r="CA1791" s="1">
        <v>-1.0</v>
      </c>
      <c r="CB1791" s="1">
        <v>-1.0</v>
      </c>
      <c r="CC1791" s="1">
        <v>-1.0</v>
      </c>
      <c r="CD1791" s="1">
        <v>59999.0</v>
      </c>
    </row>
    <row r="1792">
      <c r="A1792" s="1">
        <v>3.560501E7</v>
      </c>
      <c r="B1792" s="1" t="s">
        <v>9682</v>
      </c>
      <c r="C1792" s="1" t="s">
        <v>9683</v>
      </c>
      <c r="D1792" s="1" t="s">
        <v>9684</v>
      </c>
      <c r="E1792" s="1" t="s">
        <v>85</v>
      </c>
      <c r="F1792" s="1" t="s">
        <v>9685</v>
      </c>
      <c r="G1792" s="1" t="s">
        <v>9686</v>
      </c>
      <c r="I1792" s="1">
        <v>2.67864516E8</v>
      </c>
      <c r="J1792" s="1">
        <v>43627.0</v>
      </c>
      <c r="K1792" s="1" t="s">
        <v>134</v>
      </c>
      <c r="L1792" s="1">
        <v>1.0</v>
      </c>
      <c r="M1792" s="1">
        <v>0.0</v>
      </c>
      <c r="N1792" s="1">
        <v>1.0</v>
      </c>
      <c r="O1792" s="1">
        <v>0.0</v>
      </c>
      <c r="P1792" s="1" t="s">
        <v>123</v>
      </c>
      <c r="Q1792" s="1" t="s">
        <v>124</v>
      </c>
      <c r="R1792" s="1">
        <v>40.65905</v>
      </c>
      <c r="S1792" s="1">
        <v>-73.88273</v>
      </c>
      <c r="T1792" s="1" t="s">
        <v>1010</v>
      </c>
      <c r="U1792" s="1" t="s">
        <v>92</v>
      </c>
      <c r="V1792" s="1">
        <v>5.0</v>
      </c>
      <c r="W1792" s="1">
        <v>1.0</v>
      </c>
      <c r="X1792" s="1">
        <v>2.0</v>
      </c>
      <c r="Y1792" s="1">
        <v>2.0</v>
      </c>
      <c r="Z1792" s="1" t="s">
        <v>93</v>
      </c>
      <c r="AA1792" s="1" t="s">
        <v>9687</v>
      </c>
      <c r="AB1792" s="1">
        <v>99.0</v>
      </c>
      <c r="AC1792" s="1">
        <v>2.0</v>
      </c>
      <c r="AD1792" s="1">
        <v>25.0</v>
      </c>
      <c r="AE1792" s="1">
        <v>2.0</v>
      </c>
      <c r="AF1792" s="1" t="s">
        <v>95</v>
      </c>
      <c r="AG1792" s="1">
        <v>1.0</v>
      </c>
      <c r="AH1792" s="1">
        <v>10.0</v>
      </c>
      <c r="AI1792" s="1">
        <v>33.0</v>
      </c>
      <c r="AJ1792" s="1">
        <v>54.0</v>
      </c>
      <c r="AK1792" s="1">
        <v>144.0</v>
      </c>
      <c r="AL1792" s="1">
        <v>1.0</v>
      </c>
      <c r="AM1792" s="1">
        <v>1.0</v>
      </c>
      <c r="AN1792" s="1">
        <v>100.0</v>
      </c>
      <c r="AO1792" s="1">
        <v>10.0</v>
      </c>
      <c r="AP1792" s="1">
        <v>10.0</v>
      </c>
      <c r="AQ1792" s="1">
        <v>10.0</v>
      </c>
      <c r="AR1792" s="1">
        <v>10.0</v>
      </c>
      <c r="AS1792" s="1">
        <v>10.0</v>
      </c>
      <c r="AT1792" s="1">
        <v>10.0</v>
      </c>
      <c r="AU1792" s="1">
        <v>0.0</v>
      </c>
      <c r="AV1792" s="1" t="s">
        <v>96</v>
      </c>
      <c r="AW1792" s="1">
        <v>1.0</v>
      </c>
      <c r="AX1792" s="1">
        <v>1.0</v>
      </c>
      <c r="AY1792" s="1">
        <v>0.0</v>
      </c>
      <c r="AZ1792" s="1">
        <v>0.0</v>
      </c>
      <c r="BA1792" s="1">
        <v>1.0</v>
      </c>
      <c r="BB1792" s="1">
        <v>-1.0</v>
      </c>
      <c r="BC1792" s="1">
        <v>1.0</v>
      </c>
      <c r="BD1792" s="1">
        <v>-1.0</v>
      </c>
      <c r="BE1792" s="1">
        <v>-1.0</v>
      </c>
      <c r="BF1792" s="1">
        <v>-1.0</v>
      </c>
      <c r="BG1792" s="1">
        <v>-1.0</v>
      </c>
      <c r="BH1792" s="1">
        <v>-1.0</v>
      </c>
      <c r="BI1792" s="1">
        <v>-1.0</v>
      </c>
      <c r="BJ1792" s="1">
        <v>1.0</v>
      </c>
      <c r="BK1792" s="1">
        <v>-1.0</v>
      </c>
      <c r="BL1792" s="1">
        <v>-1.0</v>
      </c>
      <c r="BM1792" s="1">
        <v>-1.0</v>
      </c>
      <c r="BN1792" s="1">
        <v>-1.0</v>
      </c>
      <c r="BO1792" s="1">
        <v>-1.0</v>
      </c>
      <c r="BP1792" s="1">
        <v>-1.0</v>
      </c>
      <c r="BQ1792" s="1">
        <v>-1.0</v>
      </c>
      <c r="BR1792" s="1">
        <v>-1.0</v>
      </c>
      <c r="BS1792" s="1">
        <v>-1.0</v>
      </c>
      <c r="BT1792" s="1">
        <v>-1.0</v>
      </c>
      <c r="BU1792" s="1">
        <v>1.0</v>
      </c>
      <c r="BV1792" s="1">
        <v>-1.0</v>
      </c>
      <c r="BW1792" s="1">
        <v>-1.0</v>
      </c>
      <c r="BX1792" s="1">
        <v>1.0</v>
      </c>
      <c r="BY1792" s="1">
        <v>-1.0</v>
      </c>
      <c r="BZ1792" s="1">
        <v>-1.0</v>
      </c>
      <c r="CA1792" s="1">
        <v>-1.0</v>
      </c>
      <c r="CB1792" s="1">
        <v>-1.0</v>
      </c>
      <c r="CC1792" s="1">
        <v>-1.0</v>
      </c>
      <c r="CD1792" s="1">
        <v>60009.0</v>
      </c>
    </row>
    <row r="1793">
      <c r="A1793" s="1">
        <v>3.3241498E7</v>
      </c>
      <c r="B1793" s="1" t="s">
        <v>9688</v>
      </c>
      <c r="C1793" s="1" t="s">
        <v>9689</v>
      </c>
      <c r="D1793" s="1" t="s">
        <v>9690</v>
      </c>
      <c r="E1793" s="1" t="s">
        <v>85</v>
      </c>
      <c r="F1793" s="1" t="s">
        <v>9691</v>
      </c>
      <c r="G1793" s="1" t="s">
        <v>9692</v>
      </c>
      <c r="H1793" s="1" t="s">
        <v>9693</v>
      </c>
      <c r="I1793" s="1">
        <v>1.61357125E8</v>
      </c>
      <c r="J1793" s="1">
        <v>43073.0</v>
      </c>
      <c r="K1793" s="1" t="s">
        <v>134</v>
      </c>
      <c r="L1793" s="1">
        <v>1.0</v>
      </c>
      <c r="M1793" s="1">
        <v>0.0</v>
      </c>
      <c r="N1793" s="1">
        <v>3.0</v>
      </c>
      <c r="O1793" s="1">
        <v>0.0</v>
      </c>
      <c r="P1793" s="1" t="s">
        <v>9694</v>
      </c>
      <c r="Q1793" s="1" t="s">
        <v>814</v>
      </c>
      <c r="R1793" s="1">
        <v>40.61035</v>
      </c>
      <c r="S1793" s="1">
        <v>-74.11711</v>
      </c>
      <c r="T1793" s="1" t="s">
        <v>125</v>
      </c>
      <c r="U1793" s="1" t="s">
        <v>92</v>
      </c>
      <c r="V1793" s="1">
        <v>7.0</v>
      </c>
      <c r="W1793" s="1">
        <v>1.0</v>
      </c>
      <c r="X1793" s="1">
        <v>2.0</v>
      </c>
      <c r="Y1793" s="1">
        <v>2.0</v>
      </c>
      <c r="Z1793" s="1" t="s">
        <v>93</v>
      </c>
      <c r="AA1793" s="1" t="s">
        <v>9695</v>
      </c>
      <c r="AB1793" s="1">
        <v>78.0</v>
      </c>
      <c r="AC1793" s="1">
        <v>5.0</v>
      </c>
      <c r="AD1793" s="1">
        <v>25.0</v>
      </c>
      <c r="AE1793" s="1">
        <v>2.0</v>
      </c>
      <c r="AF1793" s="1" t="s">
        <v>313</v>
      </c>
      <c r="AG1793" s="1">
        <v>1.0</v>
      </c>
      <c r="AH1793" s="1">
        <v>9.0</v>
      </c>
      <c r="AI1793" s="1">
        <v>20.0</v>
      </c>
      <c r="AJ1793" s="1">
        <v>38.0</v>
      </c>
      <c r="AK1793" s="1">
        <v>38.0</v>
      </c>
      <c r="AL1793" s="1">
        <v>11.0</v>
      </c>
      <c r="AM1793" s="1">
        <v>11.0</v>
      </c>
      <c r="AN1793" s="1">
        <v>91.0</v>
      </c>
      <c r="AO1793" s="1">
        <v>9.0</v>
      </c>
      <c r="AP1793" s="1">
        <v>9.0</v>
      </c>
      <c r="AQ1793" s="1">
        <v>10.0</v>
      </c>
      <c r="AR1793" s="1">
        <v>10.0</v>
      </c>
      <c r="AS1793" s="1">
        <v>9.0</v>
      </c>
      <c r="AT1793" s="1">
        <v>9.0</v>
      </c>
      <c r="AU1793" s="1">
        <v>0.0</v>
      </c>
      <c r="AV1793" s="1" t="s">
        <v>96</v>
      </c>
      <c r="AW1793" s="1">
        <v>3.0</v>
      </c>
      <c r="AX1793" s="1">
        <v>2.0</v>
      </c>
      <c r="AY1793" s="1">
        <v>1.0</v>
      </c>
      <c r="AZ1793" s="1">
        <v>0.0</v>
      </c>
      <c r="BA1793" s="1">
        <v>3.88</v>
      </c>
      <c r="BB1793" s="1">
        <v>-1.0</v>
      </c>
      <c r="BC1793" s="1">
        <v>1.0</v>
      </c>
      <c r="BD1793" s="1">
        <v>-1.0</v>
      </c>
      <c r="BE1793" s="1">
        <v>-1.0</v>
      </c>
      <c r="BF1793" s="1">
        <v>1.0</v>
      </c>
      <c r="BG1793" s="1">
        <v>-1.0</v>
      </c>
      <c r="BH1793" s="1">
        <v>1.0</v>
      </c>
      <c r="BI1793" s="1">
        <v>-1.0</v>
      </c>
      <c r="BJ1793" s="1">
        <v>1.0</v>
      </c>
      <c r="BK1793" s="1">
        <v>-1.0</v>
      </c>
      <c r="BL1793" s="1">
        <v>1.0</v>
      </c>
      <c r="BM1793" s="1">
        <v>1.0</v>
      </c>
      <c r="BN1793" s="1">
        <v>-1.0</v>
      </c>
      <c r="BO1793" s="1">
        <v>-1.0</v>
      </c>
      <c r="BP1793" s="1">
        <v>1.0</v>
      </c>
      <c r="BQ1793" s="1">
        <v>1.0</v>
      </c>
      <c r="BR1793" s="1">
        <v>1.0</v>
      </c>
      <c r="BS1793" s="1">
        <v>-1.0</v>
      </c>
      <c r="BT1793" s="1">
        <v>-1.0</v>
      </c>
      <c r="BU1793" s="1">
        <v>1.0</v>
      </c>
      <c r="BV1793" s="1">
        <v>1.0</v>
      </c>
      <c r="BW1793" s="1">
        <v>-1.0</v>
      </c>
      <c r="BX1793" s="1">
        <v>1.0</v>
      </c>
      <c r="BY1793" s="1">
        <v>-1.0</v>
      </c>
      <c r="BZ1793" s="1">
        <v>1.0</v>
      </c>
      <c r="CA1793" s="1">
        <v>-1.0</v>
      </c>
      <c r="CB1793" s="1">
        <v>-1.0</v>
      </c>
      <c r="CC1793" s="1">
        <v>-1.0</v>
      </c>
      <c r="CD1793" s="1">
        <v>60019.0</v>
      </c>
    </row>
    <row r="1794">
      <c r="A1794" s="1">
        <v>4947174.0</v>
      </c>
      <c r="B1794" s="1" t="s">
        <v>9696</v>
      </c>
      <c r="C1794" s="1" t="s">
        <v>9697</v>
      </c>
      <c r="D1794" s="1" t="s">
        <v>9698</v>
      </c>
      <c r="E1794" s="1" t="s">
        <v>85</v>
      </c>
      <c r="F1794" s="1" t="s">
        <v>9699</v>
      </c>
      <c r="G1794" s="1" t="s">
        <v>9700</v>
      </c>
      <c r="H1794" s="1" t="s">
        <v>9701</v>
      </c>
      <c r="I1794" s="1">
        <v>2.5412718E7</v>
      </c>
      <c r="J1794" s="1">
        <v>42003.0</v>
      </c>
      <c r="M1794" s="1">
        <v>0.0</v>
      </c>
      <c r="N1794" s="1">
        <v>1.0</v>
      </c>
      <c r="O1794" s="1">
        <v>1.0</v>
      </c>
      <c r="P1794" s="1" t="s">
        <v>123</v>
      </c>
      <c r="Q1794" s="1" t="s">
        <v>124</v>
      </c>
      <c r="R1794" s="1">
        <v>40.66948</v>
      </c>
      <c r="S1794" s="1">
        <v>-73.93638</v>
      </c>
      <c r="T1794" s="1" t="s">
        <v>91</v>
      </c>
      <c r="U1794" s="1" t="s">
        <v>113</v>
      </c>
      <c r="V1794" s="1">
        <v>2.0</v>
      </c>
      <c r="W1794" s="1">
        <v>1.0</v>
      </c>
      <c r="X1794" s="1">
        <v>1.0</v>
      </c>
      <c r="Y1794" s="1">
        <v>1.0</v>
      </c>
      <c r="Z1794" s="1" t="s">
        <v>93</v>
      </c>
      <c r="AA1794" s="1" t="s">
        <v>9702</v>
      </c>
      <c r="AB1794" s="1">
        <v>50.0</v>
      </c>
      <c r="AC1794" s="1">
        <v>1.0</v>
      </c>
      <c r="AD1794" s="1">
        <v>35.0</v>
      </c>
      <c r="AE1794" s="1">
        <v>5.0</v>
      </c>
      <c r="AF1794" s="1" t="s">
        <v>500</v>
      </c>
      <c r="AG1794" s="1">
        <v>1.0</v>
      </c>
      <c r="AH1794" s="1">
        <v>0.0</v>
      </c>
      <c r="AI1794" s="1">
        <v>0.0</v>
      </c>
      <c r="AJ1794" s="1">
        <v>0.0</v>
      </c>
      <c r="AK1794" s="1">
        <v>0.0</v>
      </c>
      <c r="AL1794" s="1">
        <v>0.0</v>
      </c>
      <c r="AM1794" s="1">
        <v>0.0</v>
      </c>
      <c r="AU1794" s="1">
        <v>0.0</v>
      </c>
      <c r="AV1794" s="1" t="s">
        <v>117</v>
      </c>
      <c r="AW1794" s="1">
        <v>1.0</v>
      </c>
      <c r="AX1794" s="1">
        <v>0.0</v>
      </c>
      <c r="AY1794" s="1">
        <v>1.0</v>
      </c>
      <c r="AZ1794" s="1">
        <v>0.0</v>
      </c>
      <c r="BB1794" s="1">
        <v>-1.0</v>
      </c>
      <c r="BC1794" s="1">
        <v>1.0</v>
      </c>
      <c r="BD1794" s="1">
        <v>-1.0</v>
      </c>
      <c r="BE1794" s="1">
        <v>-1.0</v>
      </c>
      <c r="BF1794" s="1">
        <v>-1.0</v>
      </c>
      <c r="BG1794" s="1">
        <v>-1.0</v>
      </c>
      <c r="BH1794" s="1">
        <v>-1.0</v>
      </c>
      <c r="BI1794" s="1">
        <v>-1.0</v>
      </c>
      <c r="BJ1794" s="1">
        <v>1.0</v>
      </c>
      <c r="BK1794" s="1">
        <v>-1.0</v>
      </c>
      <c r="BL1794" s="1">
        <v>-1.0</v>
      </c>
      <c r="BM1794" s="1">
        <v>-1.0</v>
      </c>
      <c r="BN1794" s="1">
        <v>-1.0</v>
      </c>
      <c r="BO1794" s="1">
        <v>-1.0</v>
      </c>
      <c r="BP1794" s="1">
        <v>1.0</v>
      </c>
      <c r="BQ1794" s="1">
        <v>-1.0</v>
      </c>
      <c r="BR1794" s="1">
        <v>-1.0</v>
      </c>
      <c r="BS1794" s="1">
        <v>-1.0</v>
      </c>
      <c r="BT1794" s="1">
        <v>-1.0</v>
      </c>
      <c r="BU1794" s="1">
        <v>1.0</v>
      </c>
      <c r="BV1794" s="1">
        <v>-1.0</v>
      </c>
      <c r="BW1794" s="1">
        <v>1.0</v>
      </c>
      <c r="BX1794" s="1">
        <v>-1.0</v>
      </c>
      <c r="BY1794" s="1">
        <v>-1.0</v>
      </c>
      <c r="BZ1794" s="1">
        <v>-1.0</v>
      </c>
      <c r="CA1794" s="1">
        <v>-1.0</v>
      </c>
      <c r="CB1794" s="1">
        <v>-1.0</v>
      </c>
      <c r="CC1794" s="1">
        <v>-1.0</v>
      </c>
      <c r="CD1794" s="1">
        <v>60027.0</v>
      </c>
    </row>
    <row r="1795">
      <c r="A1795" s="1">
        <v>3.4544599E7</v>
      </c>
      <c r="B1795" s="1" t="s">
        <v>9703</v>
      </c>
      <c r="C1795" s="1" t="s">
        <v>9704</v>
      </c>
      <c r="D1795" s="1" t="s">
        <v>9705</v>
      </c>
      <c r="E1795" s="1" t="s">
        <v>85</v>
      </c>
      <c r="F1795" s="1" t="s">
        <v>9706</v>
      </c>
      <c r="G1795" s="1" t="s">
        <v>9707</v>
      </c>
      <c r="H1795" s="1" t="s">
        <v>9708</v>
      </c>
      <c r="I1795" s="1">
        <v>9263105.0</v>
      </c>
      <c r="J1795" s="1">
        <v>41553.0</v>
      </c>
      <c r="K1795" s="1" t="s">
        <v>88</v>
      </c>
      <c r="L1795" s="1">
        <v>1.0</v>
      </c>
      <c r="M1795" s="1">
        <v>0.0</v>
      </c>
      <c r="N1795" s="1">
        <v>3.0</v>
      </c>
      <c r="O1795" s="1">
        <v>0.0</v>
      </c>
      <c r="P1795" s="1" t="s">
        <v>813</v>
      </c>
      <c r="Q1795" s="1" t="s">
        <v>814</v>
      </c>
      <c r="R1795" s="1">
        <v>40.64535</v>
      </c>
      <c r="S1795" s="1">
        <v>-74.09255</v>
      </c>
      <c r="T1795" s="1" t="s">
        <v>125</v>
      </c>
      <c r="U1795" s="1" t="s">
        <v>113</v>
      </c>
      <c r="V1795" s="1">
        <v>2.0</v>
      </c>
      <c r="W1795" s="1">
        <v>1.0</v>
      </c>
      <c r="X1795" s="1">
        <v>1.0</v>
      </c>
      <c r="Y1795" s="1">
        <v>2.0</v>
      </c>
      <c r="Z1795" s="1" t="s">
        <v>93</v>
      </c>
      <c r="AA1795" s="1" t="s">
        <v>9709</v>
      </c>
      <c r="AB1795" s="1">
        <v>55.0</v>
      </c>
      <c r="AC1795" s="1">
        <v>1.0</v>
      </c>
      <c r="AD1795" s="1">
        <v>16.0</v>
      </c>
      <c r="AE1795" s="1">
        <v>3.0</v>
      </c>
      <c r="AF1795" s="1" t="s">
        <v>179</v>
      </c>
      <c r="AG1795" s="1">
        <v>1.0</v>
      </c>
      <c r="AH1795" s="1">
        <v>10.0</v>
      </c>
      <c r="AI1795" s="1">
        <v>10.0</v>
      </c>
      <c r="AJ1795" s="1">
        <v>10.0</v>
      </c>
      <c r="AK1795" s="1">
        <v>10.0</v>
      </c>
      <c r="AL1795" s="1">
        <v>1.0</v>
      </c>
      <c r="AM1795" s="1">
        <v>1.0</v>
      </c>
      <c r="AN1795" s="1">
        <v>100.0</v>
      </c>
      <c r="AO1795" s="1">
        <v>4.0</v>
      </c>
      <c r="AP1795" s="1">
        <v>10.0</v>
      </c>
      <c r="AQ1795" s="1">
        <v>10.0</v>
      </c>
      <c r="AR1795" s="1">
        <v>10.0</v>
      </c>
      <c r="AS1795" s="1">
        <v>2.0</v>
      </c>
      <c r="AT1795" s="1">
        <v>6.0</v>
      </c>
      <c r="AU1795" s="1">
        <v>0.0</v>
      </c>
      <c r="AV1795" s="1" t="s">
        <v>117</v>
      </c>
      <c r="AW1795" s="1">
        <v>2.0</v>
      </c>
      <c r="AX1795" s="1">
        <v>0.0</v>
      </c>
      <c r="AY1795" s="1">
        <v>2.0</v>
      </c>
      <c r="AZ1795" s="1">
        <v>0.0</v>
      </c>
      <c r="BA1795" s="1">
        <v>1.0</v>
      </c>
      <c r="BB1795" s="1">
        <v>-1.0</v>
      </c>
      <c r="BC1795" s="1">
        <v>1.0</v>
      </c>
      <c r="BD1795" s="1">
        <v>-1.0</v>
      </c>
      <c r="BE1795" s="1">
        <v>-1.0</v>
      </c>
      <c r="BF1795" s="1">
        <v>-1.0</v>
      </c>
      <c r="BG1795" s="1">
        <v>-1.0</v>
      </c>
      <c r="BH1795" s="1">
        <v>1.0</v>
      </c>
      <c r="BI1795" s="1">
        <v>-1.0</v>
      </c>
      <c r="BJ1795" s="1">
        <v>-1.0</v>
      </c>
      <c r="BK1795" s="1">
        <v>-1.0</v>
      </c>
      <c r="BL1795" s="1">
        <v>-1.0</v>
      </c>
      <c r="BM1795" s="1">
        <v>1.0</v>
      </c>
      <c r="BN1795" s="1">
        <v>-1.0</v>
      </c>
      <c r="BO1795" s="1">
        <v>-1.0</v>
      </c>
      <c r="BP1795" s="1">
        <v>-1.0</v>
      </c>
      <c r="BQ1795" s="1">
        <v>1.0</v>
      </c>
      <c r="BR1795" s="1">
        <v>1.0</v>
      </c>
      <c r="BS1795" s="1">
        <v>-1.0</v>
      </c>
      <c r="BT1795" s="1">
        <v>-1.0</v>
      </c>
      <c r="BU1795" s="1">
        <v>1.0</v>
      </c>
      <c r="BV1795" s="1">
        <v>1.0</v>
      </c>
      <c r="BW1795" s="1">
        <v>-1.0</v>
      </c>
      <c r="BX1795" s="1">
        <v>-1.0</v>
      </c>
      <c r="BY1795" s="1">
        <v>-1.0</v>
      </c>
      <c r="BZ1795" s="1">
        <v>1.0</v>
      </c>
      <c r="CA1795" s="1">
        <v>-1.0</v>
      </c>
      <c r="CB1795" s="1">
        <v>-1.0</v>
      </c>
      <c r="CC1795" s="1">
        <v>-1.0</v>
      </c>
      <c r="CD1795" s="1">
        <v>60029.0</v>
      </c>
    </row>
    <row r="1796">
      <c r="A1796" s="1">
        <v>3.0768008E7</v>
      </c>
      <c r="B1796" s="1" t="s">
        <v>9710</v>
      </c>
      <c r="C1796" s="1" t="s">
        <v>9711</v>
      </c>
      <c r="D1796" s="1" t="s">
        <v>9712</v>
      </c>
      <c r="E1796" s="1" t="s">
        <v>85</v>
      </c>
      <c r="F1796" s="1" t="s">
        <v>9713</v>
      </c>
      <c r="G1796" s="1" t="s">
        <v>9714</v>
      </c>
      <c r="H1796" s="1" t="s">
        <v>9715</v>
      </c>
      <c r="I1796" s="1">
        <v>1.0415675E7</v>
      </c>
      <c r="J1796" s="1">
        <v>41611.0</v>
      </c>
      <c r="K1796" s="1" t="s">
        <v>134</v>
      </c>
      <c r="L1796" s="1">
        <v>1.0</v>
      </c>
      <c r="M1796" s="1">
        <v>0.0</v>
      </c>
      <c r="N1796" s="1">
        <v>7.0</v>
      </c>
      <c r="O1796" s="1">
        <v>0.0</v>
      </c>
      <c r="P1796" s="1" t="s">
        <v>89</v>
      </c>
      <c r="Q1796" s="1" t="s">
        <v>90</v>
      </c>
      <c r="R1796" s="1">
        <v>40.82224</v>
      </c>
      <c r="S1796" s="1">
        <v>-73.95402</v>
      </c>
      <c r="T1796" s="1" t="s">
        <v>91</v>
      </c>
      <c r="U1796" s="1" t="s">
        <v>92</v>
      </c>
      <c r="V1796" s="1">
        <v>7.0</v>
      </c>
      <c r="W1796" s="1">
        <v>1.0</v>
      </c>
      <c r="X1796" s="1">
        <v>4.0</v>
      </c>
      <c r="Y1796" s="1">
        <v>4.0</v>
      </c>
      <c r="Z1796" s="1" t="s">
        <v>93</v>
      </c>
      <c r="AA1796" s="1" t="s">
        <v>9716</v>
      </c>
      <c r="AB1796" s="1">
        <v>150.0</v>
      </c>
      <c r="AC1796" s="1">
        <v>6.0</v>
      </c>
      <c r="AD1796" s="1">
        <v>30.0</v>
      </c>
      <c r="AE1796" s="1">
        <v>4.0</v>
      </c>
      <c r="AF1796" s="1" t="s">
        <v>104</v>
      </c>
      <c r="AG1796" s="1">
        <v>1.0</v>
      </c>
      <c r="AH1796" s="1">
        <v>0.0</v>
      </c>
      <c r="AI1796" s="1">
        <v>1.0</v>
      </c>
      <c r="AJ1796" s="1">
        <v>22.0</v>
      </c>
      <c r="AK1796" s="1">
        <v>281.0</v>
      </c>
      <c r="AL1796" s="1">
        <v>3.0</v>
      </c>
      <c r="AM1796" s="1">
        <v>3.0</v>
      </c>
      <c r="AN1796" s="1">
        <v>87.0</v>
      </c>
      <c r="AO1796" s="1">
        <v>9.0</v>
      </c>
      <c r="AP1796" s="1">
        <v>7.0</v>
      </c>
      <c r="AQ1796" s="1">
        <v>9.0</v>
      </c>
      <c r="AR1796" s="1">
        <v>10.0</v>
      </c>
      <c r="AS1796" s="1">
        <v>9.0</v>
      </c>
      <c r="AT1796" s="1">
        <v>10.0</v>
      </c>
      <c r="AU1796" s="1">
        <v>1.0</v>
      </c>
      <c r="AV1796" s="1" t="s">
        <v>105</v>
      </c>
      <c r="AW1796" s="1">
        <v>7.0</v>
      </c>
      <c r="AX1796" s="1">
        <v>1.0</v>
      </c>
      <c r="AY1796" s="1">
        <v>6.0</v>
      </c>
      <c r="AZ1796" s="1">
        <v>0.0</v>
      </c>
      <c r="BA1796" s="1">
        <v>0.47</v>
      </c>
      <c r="BB1796" s="1">
        <v>-1.0</v>
      </c>
      <c r="BC1796" s="1">
        <v>1.0</v>
      </c>
      <c r="BD1796" s="1">
        <v>-1.0</v>
      </c>
      <c r="BE1796" s="1">
        <v>-1.0</v>
      </c>
      <c r="BF1796" s="1">
        <v>-1.0</v>
      </c>
      <c r="BG1796" s="1">
        <v>-1.0</v>
      </c>
      <c r="BH1796" s="1">
        <v>-1.0</v>
      </c>
      <c r="BI1796" s="1">
        <v>-1.0</v>
      </c>
      <c r="BJ1796" s="1">
        <v>-1.0</v>
      </c>
      <c r="BK1796" s="1">
        <v>-1.0</v>
      </c>
      <c r="BL1796" s="1">
        <v>-1.0</v>
      </c>
      <c r="BM1796" s="1">
        <v>-1.0</v>
      </c>
      <c r="BN1796" s="1">
        <v>-1.0</v>
      </c>
      <c r="BO1796" s="1">
        <v>-1.0</v>
      </c>
      <c r="BP1796" s="1">
        <v>-1.0</v>
      </c>
      <c r="BQ1796" s="1">
        <v>-1.0</v>
      </c>
      <c r="BR1796" s="1">
        <v>-1.0</v>
      </c>
      <c r="BS1796" s="1">
        <v>1.0</v>
      </c>
      <c r="BT1796" s="1">
        <v>-1.0</v>
      </c>
      <c r="BU1796" s="1">
        <v>1.0</v>
      </c>
      <c r="BV1796" s="1">
        <v>-1.0</v>
      </c>
      <c r="BW1796" s="1">
        <v>1.0</v>
      </c>
      <c r="BX1796" s="1">
        <v>1.0</v>
      </c>
      <c r="BY1796" s="1">
        <v>-1.0</v>
      </c>
      <c r="BZ1796" s="1">
        <v>-1.0</v>
      </c>
      <c r="CA1796" s="1">
        <v>-1.0</v>
      </c>
      <c r="CB1796" s="1">
        <v>-1.0</v>
      </c>
      <c r="CC1796" s="1">
        <v>1.0</v>
      </c>
      <c r="CD1796" s="1">
        <v>60036.0</v>
      </c>
    </row>
    <row r="1797">
      <c r="A1797" s="1">
        <v>3.0179548E7</v>
      </c>
      <c r="B1797" s="1" t="s">
        <v>9717</v>
      </c>
      <c r="C1797" s="1" t="s">
        <v>9718</v>
      </c>
      <c r="D1797" s="1" t="s">
        <v>9719</v>
      </c>
      <c r="E1797" s="1" t="s">
        <v>85</v>
      </c>
      <c r="F1797" s="1" t="s">
        <v>9720</v>
      </c>
      <c r="G1797" s="1" t="s">
        <v>9721</v>
      </c>
      <c r="I1797" s="1">
        <v>2.26715173E8</v>
      </c>
      <c r="J1797" s="1">
        <v>43424.0</v>
      </c>
      <c r="K1797" s="1" t="s">
        <v>134</v>
      </c>
      <c r="L1797" s="1">
        <v>0.98</v>
      </c>
      <c r="M1797" s="1">
        <v>0.0</v>
      </c>
      <c r="N1797" s="1">
        <v>2.0</v>
      </c>
      <c r="O1797" s="1">
        <v>0.0</v>
      </c>
      <c r="P1797" s="1" t="s">
        <v>89</v>
      </c>
      <c r="Q1797" s="1" t="s">
        <v>206</v>
      </c>
      <c r="R1797" s="1">
        <v>40.72828</v>
      </c>
      <c r="S1797" s="1">
        <v>-73.98823</v>
      </c>
      <c r="T1797" s="1" t="s">
        <v>91</v>
      </c>
      <c r="U1797" s="1" t="s">
        <v>92</v>
      </c>
      <c r="V1797" s="1">
        <v>3.0</v>
      </c>
      <c r="W1797" s="1">
        <v>1.0</v>
      </c>
      <c r="X1797" s="1">
        <v>1.0</v>
      </c>
      <c r="Y1797" s="1">
        <v>1.0</v>
      </c>
      <c r="Z1797" s="1" t="s">
        <v>93</v>
      </c>
      <c r="AA1797" s="1" t="s">
        <v>9722</v>
      </c>
      <c r="AB1797" s="1">
        <v>125.0</v>
      </c>
      <c r="AC1797" s="1">
        <v>1.0</v>
      </c>
      <c r="AD1797" s="1">
        <v>0.0</v>
      </c>
      <c r="AE1797" s="1">
        <v>2.0</v>
      </c>
      <c r="AF1797" s="1" t="s">
        <v>95</v>
      </c>
      <c r="AG1797" s="1">
        <v>1.0</v>
      </c>
      <c r="AH1797" s="1">
        <v>30.0</v>
      </c>
      <c r="AI1797" s="1">
        <v>60.0</v>
      </c>
      <c r="AJ1797" s="1">
        <v>90.0</v>
      </c>
      <c r="AK1797" s="1">
        <v>365.0</v>
      </c>
      <c r="AL1797" s="1">
        <v>1.0</v>
      </c>
      <c r="AM1797" s="1">
        <v>1.0</v>
      </c>
      <c r="AN1797" s="1">
        <v>100.0</v>
      </c>
      <c r="AO1797" s="1">
        <v>10.0</v>
      </c>
      <c r="AP1797" s="1">
        <v>10.0</v>
      </c>
      <c r="AQ1797" s="1">
        <v>10.0</v>
      </c>
      <c r="AR1797" s="1">
        <v>10.0</v>
      </c>
      <c r="AS1797" s="1">
        <v>10.0</v>
      </c>
      <c r="AT1797" s="1">
        <v>10.0</v>
      </c>
      <c r="AU1797" s="1">
        <v>0.0</v>
      </c>
      <c r="AV1797" s="1" t="s">
        <v>96</v>
      </c>
      <c r="AW1797" s="1">
        <v>2.0</v>
      </c>
      <c r="AX1797" s="1">
        <v>2.0</v>
      </c>
      <c r="AY1797" s="1">
        <v>0.0</v>
      </c>
      <c r="AZ1797" s="1">
        <v>0.0</v>
      </c>
      <c r="BA1797" s="1">
        <v>0.75</v>
      </c>
      <c r="BB1797" s="1">
        <v>-1.0</v>
      </c>
      <c r="BC1797" s="1">
        <v>1.0</v>
      </c>
      <c r="BD1797" s="1">
        <v>-1.0</v>
      </c>
      <c r="BE1797" s="1">
        <v>-1.0</v>
      </c>
      <c r="BF1797" s="1">
        <v>-1.0</v>
      </c>
      <c r="BG1797" s="1">
        <v>-1.0</v>
      </c>
      <c r="BH1797" s="1">
        <v>-1.0</v>
      </c>
      <c r="BI1797" s="1">
        <v>-1.0</v>
      </c>
      <c r="BJ1797" s="1">
        <v>-1.0</v>
      </c>
      <c r="BK1797" s="1">
        <v>-1.0</v>
      </c>
      <c r="BL1797" s="1">
        <v>-1.0</v>
      </c>
      <c r="BM1797" s="1">
        <v>1.0</v>
      </c>
      <c r="BN1797" s="1">
        <v>-1.0</v>
      </c>
      <c r="BO1797" s="1">
        <v>1.0</v>
      </c>
      <c r="BP1797" s="1">
        <v>-1.0</v>
      </c>
      <c r="BQ1797" s="1">
        <v>1.0</v>
      </c>
      <c r="BR1797" s="1">
        <v>-1.0</v>
      </c>
      <c r="BS1797" s="1">
        <v>-1.0</v>
      </c>
      <c r="BT1797" s="1">
        <v>-1.0</v>
      </c>
      <c r="BU1797" s="1">
        <v>1.0</v>
      </c>
      <c r="BV1797" s="1">
        <v>-1.0</v>
      </c>
      <c r="BW1797" s="1">
        <v>1.0</v>
      </c>
      <c r="BX1797" s="1">
        <v>-1.0</v>
      </c>
      <c r="BY1797" s="1">
        <v>-1.0</v>
      </c>
      <c r="BZ1797" s="1">
        <v>-1.0</v>
      </c>
      <c r="CA1797" s="1">
        <v>-1.0</v>
      </c>
      <c r="CB1797" s="1">
        <v>-1.0</v>
      </c>
      <c r="CC1797" s="1">
        <v>-1.0</v>
      </c>
      <c r="CD1797" s="1">
        <v>60064.0</v>
      </c>
    </row>
    <row r="1798">
      <c r="A1798" s="1">
        <v>1850695.0</v>
      </c>
      <c r="B1798" s="1" t="s">
        <v>9723</v>
      </c>
      <c r="C1798" s="1" t="s">
        <v>9724</v>
      </c>
      <c r="D1798" s="1" t="s">
        <v>9725</v>
      </c>
      <c r="E1798" s="1" t="s">
        <v>85</v>
      </c>
      <c r="F1798" s="1" t="s">
        <v>9726</v>
      </c>
      <c r="G1798" s="1" t="s">
        <v>9727</v>
      </c>
      <c r="H1798" s="1" t="s">
        <v>9728</v>
      </c>
      <c r="I1798" s="1">
        <v>9665594.0</v>
      </c>
      <c r="J1798" s="1">
        <v>41574.0</v>
      </c>
      <c r="M1798" s="1">
        <v>0.0</v>
      </c>
      <c r="N1798" s="1">
        <v>1.0</v>
      </c>
      <c r="O1798" s="1">
        <v>1.0</v>
      </c>
      <c r="P1798" s="1" t="s">
        <v>89</v>
      </c>
      <c r="Q1798" s="1" t="s">
        <v>90</v>
      </c>
      <c r="R1798" s="1">
        <v>40.80738</v>
      </c>
      <c r="S1798" s="1">
        <v>-73.95855</v>
      </c>
      <c r="T1798" s="1" t="s">
        <v>91</v>
      </c>
      <c r="U1798" s="1" t="s">
        <v>92</v>
      </c>
      <c r="V1798" s="1">
        <v>4.0</v>
      </c>
      <c r="W1798" s="1">
        <v>1.0</v>
      </c>
      <c r="X1798" s="1">
        <v>1.0</v>
      </c>
      <c r="Y1798" s="1">
        <v>2.0</v>
      </c>
      <c r="Z1798" s="1" t="s">
        <v>93</v>
      </c>
      <c r="AA1798" s="1" t="s">
        <v>9729</v>
      </c>
      <c r="AB1798" s="1">
        <v>120.0</v>
      </c>
      <c r="AC1798" s="1">
        <v>2.0</v>
      </c>
      <c r="AD1798" s="1">
        <v>30.0</v>
      </c>
      <c r="AE1798" s="1">
        <v>5.0</v>
      </c>
      <c r="AF1798" s="1" t="s">
        <v>521</v>
      </c>
      <c r="AG1798" s="1">
        <v>1.0</v>
      </c>
      <c r="AH1798" s="1">
        <v>0.0</v>
      </c>
      <c r="AI1798" s="1">
        <v>0.0</v>
      </c>
      <c r="AJ1798" s="1">
        <v>0.0</v>
      </c>
      <c r="AK1798" s="1">
        <v>0.0</v>
      </c>
      <c r="AL1798" s="1">
        <v>4.0</v>
      </c>
      <c r="AM1798" s="1">
        <v>0.0</v>
      </c>
      <c r="AN1798" s="1">
        <v>50.0</v>
      </c>
      <c r="AO1798" s="1">
        <v>7.0</v>
      </c>
      <c r="AP1798" s="1">
        <v>6.0</v>
      </c>
      <c r="AQ1798" s="1">
        <v>9.0</v>
      </c>
      <c r="AR1798" s="1">
        <v>8.0</v>
      </c>
      <c r="AS1798" s="1">
        <v>9.0</v>
      </c>
      <c r="AT1798" s="1">
        <v>8.0</v>
      </c>
      <c r="AU1798" s="1">
        <v>0.0</v>
      </c>
      <c r="AV1798" s="1" t="s">
        <v>96</v>
      </c>
      <c r="AW1798" s="1">
        <v>1.0</v>
      </c>
      <c r="AX1798" s="1">
        <v>1.0</v>
      </c>
      <c r="AY1798" s="1">
        <v>0.0</v>
      </c>
      <c r="AZ1798" s="1">
        <v>0.0</v>
      </c>
      <c r="BA1798" s="1">
        <v>0.07</v>
      </c>
      <c r="BB1798" s="1">
        <v>-1.0</v>
      </c>
      <c r="BC1798" s="1">
        <v>-1.0</v>
      </c>
      <c r="BD1798" s="1">
        <v>-1.0</v>
      </c>
      <c r="BE1798" s="1">
        <v>-1.0</v>
      </c>
      <c r="BF1798" s="1">
        <v>-1.0</v>
      </c>
      <c r="BG1798" s="1">
        <v>-1.0</v>
      </c>
      <c r="BH1798" s="1">
        <v>-1.0</v>
      </c>
      <c r="BI1798" s="1">
        <v>-1.0</v>
      </c>
      <c r="BJ1798" s="1">
        <v>1.0</v>
      </c>
      <c r="BK1798" s="1">
        <v>-1.0</v>
      </c>
      <c r="BL1798" s="1">
        <v>-1.0</v>
      </c>
      <c r="BM1798" s="1">
        <v>-1.0</v>
      </c>
      <c r="BN1798" s="1">
        <v>-1.0</v>
      </c>
      <c r="BO1798" s="1">
        <v>-1.0</v>
      </c>
      <c r="BP1798" s="1">
        <v>-1.0</v>
      </c>
      <c r="BQ1798" s="1">
        <v>-1.0</v>
      </c>
      <c r="BR1798" s="1">
        <v>-1.0</v>
      </c>
      <c r="BS1798" s="1">
        <v>-1.0</v>
      </c>
      <c r="BT1798" s="1">
        <v>1.0</v>
      </c>
      <c r="BU1798" s="1">
        <v>1.0</v>
      </c>
      <c r="BV1798" s="1">
        <v>-1.0</v>
      </c>
      <c r="BW1798" s="1">
        <v>-1.0</v>
      </c>
      <c r="BX1798" s="1">
        <v>-1.0</v>
      </c>
      <c r="BY1798" s="1">
        <v>-1.0</v>
      </c>
      <c r="BZ1798" s="1">
        <v>-1.0</v>
      </c>
      <c r="CA1798" s="1">
        <v>-1.0</v>
      </c>
      <c r="CB1798" s="1">
        <v>-1.0</v>
      </c>
      <c r="CC1798" s="1">
        <v>-1.0</v>
      </c>
      <c r="CD1798" s="1">
        <v>60087.0</v>
      </c>
    </row>
    <row r="1799">
      <c r="A1799" s="1">
        <v>1.3065949E7</v>
      </c>
      <c r="B1799" s="1" t="s">
        <v>9730</v>
      </c>
      <c r="C1799" s="1" t="s">
        <v>9731</v>
      </c>
      <c r="D1799" s="1" t="s">
        <v>9732</v>
      </c>
      <c r="E1799" s="1" t="s">
        <v>85</v>
      </c>
      <c r="F1799" s="1" t="s">
        <v>9733</v>
      </c>
      <c r="G1799" s="1" t="s">
        <v>9734</v>
      </c>
      <c r="I1799" s="1">
        <v>1.136247E7</v>
      </c>
      <c r="J1799" s="1">
        <v>41655.0</v>
      </c>
      <c r="M1799" s="1">
        <v>0.0</v>
      </c>
      <c r="N1799" s="1">
        <v>1.0</v>
      </c>
      <c r="O1799" s="1">
        <v>0.0</v>
      </c>
      <c r="P1799" s="1" t="s">
        <v>89</v>
      </c>
      <c r="Q1799" s="1" t="s">
        <v>206</v>
      </c>
      <c r="R1799" s="1">
        <v>40.73007</v>
      </c>
      <c r="S1799" s="1">
        <v>-73.98637</v>
      </c>
      <c r="T1799" s="1" t="s">
        <v>91</v>
      </c>
      <c r="U1799" s="1" t="s">
        <v>113</v>
      </c>
      <c r="V1799" s="1">
        <v>2.0</v>
      </c>
      <c r="W1799" s="1">
        <v>1.0</v>
      </c>
      <c r="X1799" s="1">
        <v>1.0</v>
      </c>
      <c r="Y1799" s="1">
        <v>1.0</v>
      </c>
      <c r="Z1799" s="1" t="s">
        <v>93</v>
      </c>
      <c r="AA1799" s="1" t="s">
        <v>9735</v>
      </c>
      <c r="AB1799" s="1">
        <v>99.0</v>
      </c>
      <c r="AC1799" s="1">
        <v>1.0</v>
      </c>
      <c r="AD1799" s="1">
        <v>10.0</v>
      </c>
      <c r="AE1799" s="1">
        <v>1.0</v>
      </c>
      <c r="AF1799" s="1" t="s">
        <v>349</v>
      </c>
      <c r="AG1799" s="1">
        <v>1.0</v>
      </c>
      <c r="AH1799" s="1">
        <v>0.0</v>
      </c>
      <c r="AI1799" s="1">
        <v>0.0</v>
      </c>
      <c r="AJ1799" s="1">
        <v>0.0</v>
      </c>
      <c r="AK1799" s="1">
        <v>0.0</v>
      </c>
      <c r="AL1799" s="1">
        <v>2.0</v>
      </c>
      <c r="AM1799" s="1">
        <v>0.0</v>
      </c>
      <c r="AN1799" s="1">
        <v>100.0</v>
      </c>
      <c r="AO1799" s="1">
        <v>10.0</v>
      </c>
      <c r="AP1799" s="1">
        <v>10.0</v>
      </c>
      <c r="AQ1799" s="1">
        <v>10.0</v>
      </c>
      <c r="AR1799" s="1">
        <v>10.0</v>
      </c>
      <c r="AS1799" s="1">
        <v>10.0</v>
      </c>
      <c r="AT1799" s="1">
        <v>10.0</v>
      </c>
      <c r="AU1799" s="1">
        <v>0.0</v>
      </c>
      <c r="AV1799" s="1" t="s">
        <v>96</v>
      </c>
      <c r="AW1799" s="1">
        <v>1.0</v>
      </c>
      <c r="AX1799" s="1">
        <v>0.0</v>
      </c>
      <c r="AY1799" s="1">
        <v>1.0</v>
      </c>
      <c r="AZ1799" s="1">
        <v>0.0</v>
      </c>
      <c r="BA1799" s="1">
        <v>0.05</v>
      </c>
      <c r="BB1799" s="1">
        <v>-1.0</v>
      </c>
      <c r="BC1799" s="1">
        <v>1.0</v>
      </c>
      <c r="BD1799" s="1">
        <v>-1.0</v>
      </c>
      <c r="BE1799" s="1">
        <v>-1.0</v>
      </c>
      <c r="BF1799" s="1">
        <v>-1.0</v>
      </c>
      <c r="BG1799" s="1">
        <v>-1.0</v>
      </c>
      <c r="BH1799" s="1">
        <v>-1.0</v>
      </c>
      <c r="BI1799" s="1">
        <v>-1.0</v>
      </c>
      <c r="BJ1799" s="1">
        <v>1.0</v>
      </c>
      <c r="BK1799" s="1">
        <v>-1.0</v>
      </c>
      <c r="BL1799" s="1">
        <v>-1.0</v>
      </c>
      <c r="BM1799" s="1">
        <v>-1.0</v>
      </c>
      <c r="BN1799" s="1">
        <v>-1.0</v>
      </c>
      <c r="BO1799" s="1">
        <v>-1.0</v>
      </c>
      <c r="BP1799" s="1">
        <v>-1.0</v>
      </c>
      <c r="BQ1799" s="1">
        <v>-1.0</v>
      </c>
      <c r="BR1799" s="1">
        <v>-1.0</v>
      </c>
      <c r="BS1799" s="1">
        <v>-1.0</v>
      </c>
      <c r="BT1799" s="1">
        <v>-1.0</v>
      </c>
      <c r="BU1799" s="1">
        <v>1.0</v>
      </c>
      <c r="BV1799" s="1">
        <v>-1.0</v>
      </c>
      <c r="BW1799" s="1">
        <v>-1.0</v>
      </c>
      <c r="BX1799" s="1">
        <v>-1.0</v>
      </c>
      <c r="BY1799" s="1">
        <v>-1.0</v>
      </c>
      <c r="BZ1799" s="1">
        <v>-1.0</v>
      </c>
      <c r="CA1799" s="1">
        <v>-1.0</v>
      </c>
      <c r="CB1799" s="1">
        <v>-1.0</v>
      </c>
      <c r="CC1799" s="1">
        <v>-1.0</v>
      </c>
      <c r="CD1799" s="1">
        <v>60095.0</v>
      </c>
    </row>
    <row r="1800">
      <c r="A1800" s="1">
        <v>6042335.0</v>
      </c>
      <c r="B1800" s="1" t="s">
        <v>9736</v>
      </c>
      <c r="C1800" s="1" t="s">
        <v>9737</v>
      </c>
      <c r="D1800" s="1" t="s">
        <v>9738</v>
      </c>
      <c r="E1800" s="1" t="s">
        <v>85</v>
      </c>
      <c r="F1800" s="1" t="s">
        <v>9739</v>
      </c>
      <c r="G1800" s="1" t="s">
        <v>9740</v>
      </c>
      <c r="I1800" s="1">
        <v>1.7199564E7</v>
      </c>
      <c r="J1800" s="1">
        <v>41814.0</v>
      </c>
      <c r="M1800" s="1">
        <v>0.0</v>
      </c>
      <c r="N1800" s="1">
        <v>1.0</v>
      </c>
      <c r="O1800" s="1">
        <v>1.0</v>
      </c>
      <c r="P1800" s="1" t="s">
        <v>123</v>
      </c>
      <c r="Q1800" s="1" t="s">
        <v>124</v>
      </c>
      <c r="R1800" s="1">
        <v>40.6868599999998</v>
      </c>
      <c r="S1800" s="1">
        <v>-73.98231</v>
      </c>
      <c r="T1800" s="1" t="s">
        <v>91</v>
      </c>
      <c r="U1800" s="1" t="s">
        <v>92</v>
      </c>
      <c r="V1800" s="1">
        <v>4.0</v>
      </c>
      <c r="W1800" s="1">
        <v>2.0</v>
      </c>
      <c r="X1800" s="1">
        <v>2.0</v>
      </c>
      <c r="Y1800" s="1">
        <v>3.0</v>
      </c>
      <c r="Z1800" s="1" t="s">
        <v>93</v>
      </c>
      <c r="AA1800" s="1" t="s">
        <v>9741</v>
      </c>
      <c r="AB1800" s="1">
        <v>170.0</v>
      </c>
      <c r="AC1800" s="1">
        <v>4.0</v>
      </c>
      <c r="AD1800" s="1">
        <v>20.0</v>
      </c>
      <c r="AE1800" s="1">
        <v>10.0</v>
      </c>
      <c r="AF1800" s="1" t="s">
        <v>2201</v>
      </c>
      <c r="AG1800" s="1">
        <v>1.0</v>
      </c>
      <c r="AH1800" s="1">
        <v>0.0</v>
      </c>
      <c r="AI1800" s="1">
        <v>0.0</v>
      </c>
      <c r="AJ1800" s="1">
        <v>0.0</v>
      </c>
      <c r="AK1800" s="1">
        <v>0.0</v>
      </c>
      <c r="AL1800" s="1">
        <v>2.0</v>
      </c>
      <c r="AM1800" s="1">
        <v>0.0</v>
      </c>
      <c r="AN1800" s="1">
        <v>90.0</v>
      </c>
      <c r="AO1800" s="1">
        <v>10.0</v>
      </c>
      <c r="AP1800" s="1">
        <v>6.0</v>
      </c>
      <c r="AQ1800" s="1">
        <v>10.0</v>
      </c>
      <c r="AR1800" s="1">
        <v>10.0</v>
      </c>
      <c r="AS1800" s="1">
        <v>10.0</v>
      </c>
      <c r="AT1800" s="1">
        <v>8.0</v>
      </c>
      <c r="AU1800" s="1">
        <v>0.0</v>
      </c>
      <c r="AV1800" s="1" t="s">
        <v>96</v>
      </c>
      <c r="AW1800" s="1">
        <v>1.0</v>
      </c>
      <c r="AX1800" s="1">
        <v>1.0</v>
      </c>
      <c r="AY1800" s="1">
        <v>0.0</v>
      </c>
      <c r="AZ1800" s="1">
        <v>0.0</v>
      </c>
      <c r="BA1800" s="1">
        <v>0.04</v>
      </c>
      <c r="BB1800" s="1">
        <v>-1.0</v>
      </c>
      <c r="BC1800" s="1">
        <v>1.0</v>
      </c>
      <c r="BD1800" s="1">
        <v>-1.0</v>
      </c>
      <c r="BE1800" s="1">
        <v>-1.0</v>
      </c>
      <c r="BF1800" s="1">
        <v>-1.0</v>
      </c>
      <c r="BG1800" s="1">
        <v>-1.0</v>
      </c>
      <c r="BH1800" s="1">
        <v>-1.0</v>
      </c>
      <c r="BI1800" s="1">
        <v>-1.0</v>
      </c>
      <c r="BJ1800" s="1">
        <v>1.0</v>
      </c>
      <c r="BK1800" s="1">
        <v>-1.0</v>
      </c>
      <c r="BL1800" s="1">
        <v>-1.0</v>
      </c>
      <c r="BM1800" s="1">
        <v>1.0</v>
      </c>
      <c r="BN1800" s="1">
        <v>1.0</v>
      </c>
      <c r="BO1800" s="1">
        <v>-1.0</v>
      </c>
      <c r="BP1800" s="1">
        <v>1.0</v>
      </c>
      <c r="BQ1800" s="1">
        <v>-1.0</v>
      </c>
      <c r="BR1800" s="1">
        <v>-1.0</v>
      </c>
      <c r="BS1800" s="1">
        <v>-1.0</v>
      </c>
      <c r="BT1800" s="1">
        <v>-1.0</v>
      </c>
      <c r="BU1800" s="1">
        <v>1.0</v>
      </c>
      <c r="BV1800" s="1">
        <v>-1.0</v>
      </c>
      <c r="BW1800" s="1">
        <v>-1.0</v>
      </c>
      <c r="BX1800" s="1">
        <v>-1.0</v>
      </c>
      <c r="BY1800" s="1">
        <v>-1.0</v>
      </c>
      <c r="BZ1800" s="1">
        <v>-1.0</v>
      </c>
      <c r="CA1800" s="1">
        <v>-1.0</v>
      </c>
      <c r="CB1800" s="1">
        <v>-1.0</v>
      </c>
      <c r="CC1800" s="1">
        <v>-1.0</v>
      </c>
      <c r="CD1800" s="1">
        <v>60133.0</v>
      </c>
    </row>
    <row r="1801">
      <c r="A1801" s="1">
        <v>2.6385006E7</v>
      </c>
      <c r="B1801" s="1" t="s">
        <v>9742</v>
      </c>
      <c r="C1801" s="1" t="s">
        <v>9743</v>
      </c>
      <c r="D1801" s="1" t="s">
        <v>9744</v>
      </c>
      <c r="E1801" s="1" t="s">
        <v>85</v>
      </c>
      <c r="F1801" s="1" t="s">
        <v>9745</v>
      </c>
      <c r="G1801" s="1" t="s">
        <v>9746</v>
      </c>
      <c r="H1801" s="1" t="s">
        <v>9747</v>
      </c>
      <c r="I1801" s="1">
        <v>6088893.0</v>
      </c>
      <c r="J1801" s="1">
        <v>41389.0</v>
      </c>
      <c r="M1801" s="1">
        <v>0.0</v>
      </c>
      <c r="N1801" s="1">
        <v>1.0</v>
      </c>
      <c r="O1801" s="1">
        <v>0.0</v>
      </c>
      <c r="P1801" s="1" t="s">
        <v>89</v>
      </c>
      <c r="Q1801" s="1" t="s">
        <v>613</v>
      </c>
      <c r="R1801" s="1">
        <v>40.81932</v>
      </c>
      <c r="S1801" s="1">
        <v>-73.95765</v>
      </c>
      <c r="T1801" s="1" t="s">
        <v>91</v>
      </c>
      <c r="U1801" s="1" t="s">
        <v>113</v>
      </c>
      <c r="V1801" s="1">
        <v>1.0</v>
      </c>
      <c r="W1801" s="1">
        <v>1.0</v>
      </c>
      <c r="X1801" s="1">
        <v>1.0</v>
      </c>
      <c r="Y1801" s="1">
        <v>1.0</v>
      </c>
      <c r="Z1801" s="1" t="s">
        <v>93</v>
      </c>
      <c r="AA1801" s="1" t="s">
        <v>9748</v>
      </c>
      <c r="AB1801" s="1">
        <v>55.0</v>
      </c>
      <c r="AC1801" s="1">
        <v>1.0</v>
      </c>
      <c r="AD1801" s="1">
        <v>0.0</v>
      </c>
      <c r="AE1801" s="1">
        <v>3.0</v>
      </c>
      <c r="AF1801" s="1" t="s">
        <v>127</v>
      </c>
      <c r="AG1801" s="1">
        <v>1.0</v>
      </c>
      <c r="AH1801" s="1">
        <v>18.0</v>
      </c>
      <c r="AI1801" s="1">
        <v>18.0</v>
      </c>
      <c r="AJ1801" s="1">
        <v>18.0</v>
      </c>
      <c r="AK1801" s="1">
        <v>21.0</v>
      </c>
      <c r="AL1801" s="1">
        <v>4.0</v>
      </c>
      <c r="AM1801" s="1">
        <v>4.0</v>
      </c>
      <c r="AN1801" s="1">
        <v>95.0</v>
      </c>
      <c r="AO1801" s="1">
        <v>10.0</v>
      </c>
      <c r="AP1801" s="1">
        <v>8.0</v>
      </c>
      <c r="AQ1801" s="1">
        <v>10.0</v>
      </c>
      <c r="AR1801" s="1">
        <v>10.0</v>
      </c>
      <c r="AS1801" s="1">
        <v>10.0</v>
      </c>
      <c r="AT1801" s="1">
        <v>9.0</v>
      </c>
      <c r="AU1801" s="1">
        <v>0.0</v>
      </c>
      <c r="AV1801" s="1" t="s">
        <v>105</v>
      </c>
      <c r="AW1801" s="1">
        <v>1.0</v>
      </c>
      <c r="AX1801" s="1">
        <v>0.0</v>
      </c>
      <c r="AY1801" s="1">
        <v>1.0</v>
      </c>
      <c r="AZ1801" s="1">
        <v>0.0</v>
      </c>
      <c r="BA1801" s="1">
        <v>0.36</v>
      </c>
      <c r="BB1801" s="1">
        <v>-1.0</v>
      </c>
      <c r="BC1801" s="1">
        <v>1.0</v>
      </c>
      <c r="BD1801" s="1">
        <v>-1.0</v>
      </c>
      <c r="BE1801" s="1">
        <v>-1.0</v>
      </c>
      <c r="BF1801" s="1">
        <v>-1.0</v>
      </c>
      <c r="BG1801" s="1">
        <v>-1.0</v>
      </c>
      <c r="BH1801" s="1">
        <v>1.0</v>
      </c>
      <c r="BI1801" s="1">
        <v>-1.0</v>
      </c>
      <c r="BJ1801" s="1">
        <v>-1.0</v>
      </c>
      <c r="BK1801" s="1">
        <v>-1.0</v>
      </c>
      <c r="BL1801" s="1">
        <v>-1.0</v>
      </c>
      <c r="BM1801" s="1">
        <v>-1.0</v>
      </c>
      <c r="BN1801" s="1">
        <v>-1.0</v>
      </c>
      <c r="BO1801" s="1">
        <v>-1.0</v>
      </c>
      <c r="BP1801" s="1">
        <v>-1.0</v>
      </c>
      <c r="BQ1801" s="1">
        <v>-1.0</v>
      </c>
      <c r="BR1801" s="1">
        <v>-1.0</v>
      </c>
      <c r="BS1801" s="1">
        <v>-1.0</v>
      </c>
      <c r="BT1801" s="1">
        <v>-1.0</v>
      </c>
      <c r="BU1801" s="1">
        <v>1.0</v>
      </c>
      <c r="BV1801" s="1">
        <v>-1.0</v>
      </c>
      <c r="BW1801" s="1">
        <v>-1.0</v>
      </c>
      <c r="BX1801" s="1">
        <v>-1.0</v>
      </c>
      <c r="BY1801" s="1">
        <v>-1.0</v>
      </c>
      <c r="BZ1801" s="1">
        <v>-1.0</v>
      </c>
      <c r="CA1801" s="1">
        <v>-1.0</v>
      </c>
      <c r="CB1801" s="1">
        <v>-1.0</v>
      </c>
      <c r="CC1801" s="1">
        <v>-1.0</v>
      </c>
      <c r="CD1801" s="1">
        <v>60149.0</v>
      </c>
    </row>
    <row r="1802">
      <c r="A1802" s="1">
        <v>1.2665113E7</v>
      </c>
      <c r="B1802" s="1" t="s">
        <v>9749</v>
      </c>
      <c r="C1802" s="1" t="s">
        <v>9750</v>
      </c>
      <c r="D1802" s="1" t="s">
        <v>9750</v>
      </c>
      <c r="E1802" s="1" t="s">
        <v>85</v>
      </c>
      <c r="I1802" s="1">
        <v>1.8753186E7</v>
      </c>
      <c r="J1802" s="1">
        <v>41843.0</v>
      </c>
      <c r="K1802" s="1" t="s">
        <v>134</v>
      </c>
      <c r="L1802" s="1">
        <v>1.0</v>
      </c>
      <c r="M1802" s="1">
        <v>1.0</v>
      </c>
      <c r="N1802" s="1">
        <v>3.0</v>
      </c>
      <c r="O1802" s="1">
        <v>0.0</v>
      </c>
      <c r="P1802" s="1" t="s">
        <v>123</v>
      </c>
      <c r="Q1802" s="1" t="s">
        <v>124</v>
      </c>
      <c r="R1802" s="1">
        <v>40.681</v>
      </c>
      <c r="S1802" s="1">
        <v>-73.9888199999999</v>
      </c>
      <c r="T1802" s="1" t="s">
        <v>150</v>
      </c>
      <c r="U1802" s="1" t="s">
        <v>92</v>
      </c>
      <c r="V1802" s="1">
        <v>8.0</v>
      </c>
      <c r="W1802" s="1">
        <v>2.0</v>
      </c>
      <c r="X1802" s="1">
        <v>4.0</v>
      </c>
      <c r="Y1802" s="1">
        <v>5.0</v>
      </c>
      <c r="Z1802" s="1" t="s">
        <v>93</v>
      </c>
      <c r="AA1802" s="1" t="s">
        <v>9751</v>
      </c>
      <c r="AB1802" s="1">
        <v>380.0</v>
      </c>
      <c r="AC1802" s="1">
        <v>1.0</v>
      </c>
      <c r="AD1802" s="1">
        <v>0.0</v>
      </c>
      <c r="AE1802" s="1">
        <v>6.0</v>
      </c>
      <c r="AF1802" s="1" t="s">
        <v>255</v>
      </c>
      <c r="AG1802" s="1">
        <v>1.0</v>
      </c>
      <c r="AH1802" s="1">
        <v>0.0</v>
      </c>
      <c r="AI1802" s="1">
        <v>0.0</v>
      </c>
      <c r="AJ1802" s="1">
        <v>0.0</v>
      </c>
      <c r="AK1802" s="1">
        <v>0.0</v>
      </c>
      <c r="AL1802" s="1">
        <v>9.0</v>
      </c>
      <c r="AM1802" s="1">
        <v>4.0</v>
      </c>
      <c r="AN1802" s="1">
        <v>100.0</v>
      </c>
      <c r="AO1802" s="1">
        <v>10.0</v>
      </c>
      <c r="AP1802" s="1">
        <v>10.0</v>
      </c>
      <c r="AQ1802" s="1">
        <v>10.0</v>
      </c>
      <c r="AR1802" s="1">
        <v>10.0</v>
      </c>
      <c r="AS1802" s="1">
        <v>10.0</v>
      </c>
      <c r="AT1802" s="1">
        <v>10.0</v>
      </c>
      <c r="AU1802" s="1">
        <v>1.0</v>
      </c>
      <c r="AV1802" s="1" t="s">
        <v>96</v>
      </c>
      <c r="AW1802" s="1">
        <v>2.0</v>
      </c>
      <c r="AX1802" s="1">
        <v>2.0</v>
      </c>
      <c r="AY1802" s="1">
        <v>0.0</v>
      </c>
      <c r="AZ1802" s="1">
        <v>0.0</v>
      </c>
      <c r="BA1802" s="1">
        <v>0.26</v>
      </c>
      <c r="BB1802" s="1">
        <v>-1.0</v>
      </c>
      <c r="BC1802" s="1">
        <v>1.0</v>
      </c>
      <c r="BD1802" s="1">
        <v>-1.0</v>
      </c>
      <c r="BE1802" s="1">
        <v>-1.0</v>
      </c>
      <c r="BF1802" s="1">
        <v>-1.0</v>
      </c>
      <c r="BG1802" s="1">
        <v>-1.0</v>
      </c>
      <c r="BH1802" s="1">
        <v>-1.0</v>
      </c>
      <c r="BI1802" s="1">
        <v>-1.0</v>
      </c>
      <c r="BJ1802" s="1">
        <v>1.0</v>
      </c>
      <c r="BK1802" s="1">
        <v>-1.0</v>
      </c>
      <c r="BL1802" s="1">
        <v>-1.0</v>
      </c>
      <c r="BM1802" s="1">
        <v>1.0</v>
      </c>
      <c r="BN1802" s="1">
        <v>-1.0</v>
      </c>
      <c r="BO1802" s="1">
        <v>-1.0</v>
      </c>
      <c r="BP1802" s="1">
        <v>1.0</v>
      </c>
      <c r="BQ1802" s="1">
        <v>1.0</v>
      </c>
      <c r="BR1802" s="1">
        <v>-1.0</v>
      </c>
      <c r="BS1802" s="1">
        <v>-1.0</v>
      </c>
      <c r="BT1802" s="1">
        <v>-1.0</v>
      </c>
      <c r="BU1802" s="1">
        <v>1.0</v>
      </c>
      <c r="BV1802" s="1">
        <v>-1.0</v>
      </c>
      <c r="BW1802" s="1">
        <v>-1.0</v>
      </c>
      <c r="BX1802" s="1">
        <v>-1.0</v>
      </c>
      <c r="BY1802" s="1">
        <v>-1.0</v>
      </c>
      <c r="BZ1802" s="1">
        <v>1.0</v>
      </c>
      <c r="CA1802" s="1">
        <v>-1.0</v>
      </c>
      <c r="CB1802" s="1">
        <v>-1.0</v>
      </c>
      <c r="CC1802" s="1">
        <v>-1.0</v>
      </c>
      <c r="CD1802" s="1">
        <v>60185.0</v>
      </c>
    </row>
    <row r="1803">
      <c r="A1803" s="1">
        <v>8681709.0</v>
      </c>
      <c r="B1803" s="1" t="s">
        <v>9752</v>
      </c>
      <c r="C1803" s="1" t="s">
        <v>9753</v>
      </c>
      <c r="D1803" s="1" t="s">
        <v>9754</v>
      </c>
      <c r="E1803" s="1" t="s">
        <v>85</v>
      </c>
      <c r="G1803" s="1" t="s">
        <v>9755</v>
      </c>
      <c r="H1803" s="1" t="s">
        <v>9756</v>
      </c>
      <c r="I1803" s="1">
        <v>1644914.0</v>
      </c>
      <c r="J1803" s="1">
        <v>40931.0</v>
      </c>
      <c r="M1803" s="1">
        <v>0.0</v>
      </c>
      <c r="N1803" s="1">
        <v>1.0</v>
      </c>
      <c r="O1803" s="1">
        <v>1.0</v>
      </c>
      <c r="P1803" s="1" t="s">
        <v>89</v>
      </c>
      <c r="Q1803" s="1" t="s">
        <v>90</v>
      </c>
      <c r="R1803" s="1">
        <v>40.73842</v>
      </c>
      <c r="S1803" s="1">
        <v>-73.98008</v>
      </c>
      <c r="T1803" s="1" t="s">
        <v>91</v>
      </c>
      <c r="U1803" s="1" t="s">
        <v>214</v>
      </c>
      <c r="V1803" s="1">
        <v>1.0</v>
      </c>
      <c r="W1803" s="1">
        <v>1.0</v>
      </c>
      <c r="X1803" s="1">
        <v>1.0</v>
      </c>
      <c r="Y1803" s="1">
        <v>1.0</v>
      </c>
      <c r="Z1803" s="1" t="s">
        <v>8299</v>
      </c>
      <c r="AA1803" s="1" t="s">
        <v>9757</v>
      </c>
      <c r="AB1803" s="1">
        <v>97.0</v>
      </c>
      <c r="AC1803" s="1">
        <v>1.0</v>
      </c>
      <c r="AD1803" s="1">
        <v>0.0</v>
      </c>
      <c r="AE1803" s="1">
        <v>1.0</v>
      </c>
      <c r="AF1803" s="1" t="s">
        <v>1512</v>
      </c>
      <c r="AG1803" s="1">
        <v>1.0</v>
      </c>
      <c r="AH1803" s="1">
        <v>0.0</v>
      </c>
      <c r="AI1803" s="1">
        <v>0.0</v>
      </c>
      <c r="AJ1803" s="1">
        <v>0.0</v>
      </c>
      <c r="AK1803" s="1">
        <v>0.0</v>
      </c>
      <c r="AL1803" s="1">
        <v>1.0</v>
      </c>
      <c r="AM1803" s="1">
        <v>0.0</v>
      </c>
      <c r="AN1803" s="1">
        <v>100.0</v>
      </c>
      <c r="AO1803" s="1">
        <v>10.0</v>
      </c>
      <c r="AP1803" s="1">
        <v>10.0</v>
      </c>
      <c r="AQ1803" s="1">
        <v>10.0</v>
      </c>
      <c r="AR1803" s="1">
        <v>10.0</v>
      </c>
      <c r="AS1803" s="1">
        <v>10.0</v>
      </c>
      <c r="AT1803" s="1">
        <v>10.0</v>
      </c>
      <c r="AU1803" s="1">
        <v>0.0</v>
      </c>
      <c r="AV1803" s="1" t="s">
        <v>96</v>
      </c>
      <c r="AW1803" s="1">
        <v>1.0</v>
      </c>
      <c r="AX1803" s="1">
        <v>0.0</v>
      </c>
      <c r="AY1803" s="1">
        <v>0.0</v>
      </c>
      <c r="AZ1803" s="1">
        <v>1.0</v>
      </c>
      <c r="BA1803" s="1">
        <v>0.02</v>
      </c>
      <c r="BB1803" s="1">
        <v>-1.0</v>
      </c>
      <c r="BC1803" s="1">
        <v>1.0</v>
      </c>
      <c r="BD1803" s="1">
        <v>-1.0</v>
      </c>
      <c r="BE1803" s="1">
        <v>-1.0</v>
      </c>
      <c r="BF1803" s="1">
        <v>-1.0</v>
      </c>
      <c r="BG1803" s="1">
        <v>-1.0</v>
      </c>
      <c r="BH1803" s="1">
        <v>-1.0</v>
      </c>
      <c r="BI1803" s="1">
        <v>-1.0</v>
      </c>
      <c r="BJ1803" s="1">
        <v>1.0</v>
      </c>
      <c r="BK1803" s="1">
        <v>-1.0</v>
      </c>
      <c r="BL1803" s="1">
        <v>-1.0</v>
      </c>
      <c r="BM1803" s="1">
        <v>1.0</v>
      </c>
      <c r="BN1803" s="1">
        <v>1.0</v>
      </c>
      <c r="BO1803" s="1">
        <v>-1.0</v>
      </c>
      <c r="BP1803" s="1">
        <v>-1.0</v>
      </c>
      <c r="BQ1803" s="1">
        <v>-1.0</v>
      </c>
      <c r="BR1803" s="1">
        <v>-1.0</v>
      </c>
      <c r="BS1803" s="1">
        <v>-1.0</v>
      </c>
      <c r="BT1803" s="1">
        <v>-1.0</v>
      </c>
      <c r="BU1803" s="1">
        <v>1.0</v>
      </c>
      <c r="BV1803" s="1">
        <v>-1.0</v>
      </c>
      <c r="BW1803" s="1">
        <v>-1.0</v>
      </c>
      <c r="BX1803" s="1">
        <v>-1.0</v>
      </c>
      <c r="BY1803" s="1">
        <v>-1.0</v>
      </c>
      <c r="BZ1803" s="1">
        <v>-1.0</v>
      </c>
      <c r="CA1803" s="1">
        <v>-1.0</v>
      </c>
      <c r="CB1803" s="1">
        <v>-1.0</v>
      </c>
      <c r="CC1803" s="1">
        <v>-1.0</v>
      </c>
      <c r="CD1803" s="1">
        <v>60217.0</v>
      </c>
    </row>
    <row r="1804">
      <c r="A1804" s="1">
        <v>3.3787919E7</v>
      </c>
      <c r="B1804" s="1" t="s">
        <v>9758</v>
      </c>
      <c r="C1804" s="1" t="s">
        <v>9759</v>
      </c>
      <c r="D1804" s="1" t="s">
        <v>9760</v>
      </c>
      <c r="E1804" s="1" t="s">
        <v>85</v>
      </c>
      <c r="F1804" s="1" t="s">
        <v>6954</v>
      </c>
      <c r="H1804" s="1" t="s">
        <v>1029</v>
      </c>
      <c r="I1804" s="1">
        <v>1.07434423E8</v>
      </c>
      <c r="J1804" s="1">
        <v>42720.0</v>
      </c>
      <c r="K1804" s="1" t="s">
        <v>88</v>
      </c>
      <c r="L1804" s="1">
        <v>1.0</v>
      </c>
      <c r="M1804" s="1">
        <v>0.0</v>
      </c>
      <c r="N1804" s="1">
        <v>687.0</v>
      </c>
      <c r="O1804" s="1">
        <v>0.0</v>
      </c>
      <c r="P1804" s="1" t="s">
        <v>89</v>
      </c>
      <c r="Q1804" s="1" t="s">
        <v>601</v>
      </c>
      <c r="R1804" s="1">
        <v>40.76061</v>
      </c>
      <c r="S1804" s="1">
        <v>-73.98589</v>
      </c>
      <c r="T1804" s="1" t="s">
        <v>91</v>
      </c>
      <c r="U1804" s="1" t="s">
        <v>92</v>
      </c>
      <c r="V1804" s="1">
        <v>4.0</v>
      </c>
      <c r="W1804" s="1">
        <v>2.0</v>
      </c>
      <c r="X1804" s="1">
        <v>2.0</v>
      </c>
      <c r="Y1804" s="1">
        <v>2.0</v>
      </c>
      <c r="Z1804" s="1" t="s">
        <v>93</v>
      </c>
      <c r="AA1804" s="1" t="s">
        <v>9761</v>
      </c>
      <c r="AB1804" s="1">
        <v>353.0</v>
      </c>
      <c r="AC1804" s="1">
        <v>2.0</v>
      </c>
      <c r="AD1804" s="1">
        <v>0.0</v>
      </c>
      <c r="AE1804" s="1">
        <v>30.0</v>
      </c>
      <c r="AF1804" s="1" t="s">
        <v>95</v>
      </c>
      <c r="AG1804" s="1">
        <v>1.0</v>
      </c>
      <c r="AH1804" s="1">
        <v>2.0</v>
      </c>
      <c r="AI1804" s="1">
        <v>32.0</v>
      </c>
      <c r="AJ1804" s="1">
        <v>62.0</v>
      </c>
      <c r="AK1804" s="1">
        <v>337.0</v>
      </c>
      <c r="AL1804" s="1">
        <v>0.0</v>
      </c>
      <c r="AM1804" s="1">
        <v>0.0</v>
      </c>
      <c r="AU1804" s="1">
        <v>1.0</v>
      </c>
      <c r="AV1804" s="1" t="s">
        <v>105</v>
      </c>
      <c r="AW1804" s="1">
        <v>232.0</v>
      </c>
      <c r="AX1804" s="1">
        <v>232.0</v>
      </c>
      <c r="AY1804" s="1">
        <v>0.0</v>
      </c>
      <c r="AZ1804" s="1">
        <v>0.0</v>
      </c>
      <c r="BB1804" s="1">
        <v>-1.0</v>
      </c>
      <c r="BC1804" s="1">
        <v>1.0</v>
      </c>
      <c r="BD1804" s="1">
        <v>-1.0</v>
      </c>
      <c r="BE1804" s="1">
        <v>1.0</v>
      </c>
      <c r="BF1804" s="1">
        <v>-1.0</v>
      </c>
      <c r="BG1804" s="1">
        <v>-1.0</v>
      </c>
      <c r="BH1804" s="1">
        <v>1.0</v>
      </c>
      <c r="BI1804" s="1">
        <v>-1.0</v>
      </c>
      <c r="BJ1804" s="1">
        <v>1.0</v>
      </c>
      <c r="BK1804" s="1">
        <v>-1.0</v>
      </c>
      <c r="BL1804" s="1">
        <v>-1.0</v>
      </c>
      <c r="BM1804" s="1">
        <v>1.0</v>
      </c>
      <c r="BN1804" s="1">
        <v>1.0</v>
      </c>
      <c r="BO1804" s="1">
        <v>1.0</v>
      </c>
      <c r="BP1804" s="1">
        <v>-1.0</v>
      </c>
      <c r="BQ1804" s="1">
        <v>-1.0</v>
      </c>
      <c r="BR1804" s="1">
        <v>-1.0</v>
      </c>
      <c r="BS1804" s="1">
        <v>-1.0</v>
      </c>
      <c r="BT1804" s="1">
        <v>-1.0</v>
      </c>
      <c r="BU1804" s="1">
        <v>1.0</v>
      </c>
      <c r="BV1804" s="1">
        <v>1.0</v>
      </c>
      <c r="BW1804" s="1">
        <v>1.0</v>
      </c>
      <c r="BX1804" s="1">
        <v>1.0</v>
      </c>
      <c r="BY1804" s="1">
        <v>-1.0</v>
      </c>
      <c r="BZ1804" s="1">
        <v>1.0</v>
      </c>
      <c r="CA1804" s="1">
        <v>1.0</v>
      </c>
      <c r="CB1804" s="1">
        <v>-1.0</v>
      </c>
      <c r="CC1804" s="1">
        <v>-1.0</v>
      </c>
      <c r="CD1804" s="1">
        <v>60226.0</v>
      </c>
    </row>
    <row r="1805">
      <c r="A1805" s="1">
        <v>8990116.0</v>
      </c>
      <c r="B1805" s="1" t="s">
        <v>9762</v>
      </c>
      <c r="C1805" s="1" t="s">
        <v>9763</v>
      </c>
      <c r="D1805" s="1" t="s">
        <v>9764</v>
      </c>
      <c r="E1805" s="1" t="s">
        <v>85</v>
      </c>
      <c r="F1805" s="1" t="s">
        <v>9765</v>
      </c>
      <c r="G1805" s="1" t="s">
        <v>9766</v>
      </c>
      <c r="H1805" s="1" t="s">
        <v>9767</v>
      </c>
      <c r="I1805" s="1">
        <v>5485733.0</v>
      </c>
      <c r="J1805" s="1">
        <v>41349.0</v>
      </c>
      <c r="M1805" s="1">
        <v>0.0</v>
      </c>
      <c r="N1805" s="1">
        <v>1.0</v>
      </c>
      <c r="O1805" s="1">
        <v>1.0</v>
      </c>
      <c r="P1805" s="1" t="s">
        <v>123</v>
      </c>
      <c r="Q1805" s="1" t="s">
        <v>124</v>
      </c>
      <c r="R1805" s="1">
        <v>40.70862</v>
      </c>
      <c r="S1805" s="1">
        <v>-73.95432</v>
      </c>
      <c r="T1805" s="1" t="s">
        <v>91</v>
      </c>
      <c r="U1805" s="1" t="s">
        <v>92</v>
      </c>
      <c r="V1805" s="1">
        <v>2.0</v>
      </c>
      <c r="W1805" s="1">
        <v>1.0</v>
      </c>
      <c r="X1805" s="1">
        <v>1.0</v>
      </c>
      <c r="Y1805" s="1">
        <v>1.0</v>
      </c>
      <c r="Z1805" s="1" t="s">
        <v>93</v>
      </c>
      <c r="AA1805" s="1" t="s">
        <v>9768</v>
      </c>
      <c r="AB1805" s="1">
        <v>150.0</v>
      </c>
      <c r="AC1805" s="1">
        <v>1.0</v>
      </c>
      <c r="AD1805" s="1">
        <v>0.0</v>
      </c>
      <c r="AE1805" s="1">
        <v>2.0</v>
      </c>
      <c r="AF1805" s="1" t="s">
        <v>356</v>
      </c>
      <c r="AG1805" s="1">
        <v>1.0</v>
      </c>
      <c r="AH1805" s="1">
        <v>0.0</v>
      </c>
      <c r="AI1805" s="1">
        <v>0.0</v>
      </c>
      <c r="AJ1805" s="1">
        <v>0.0</v>
      </c>
      <c r="AK1805" s="1">
        <v>0.0</v>
      </c>
      <c r="AL1805" s="1">
        <v>19.0</v>
      </c>
      <c r="AM1805" s="1">
        <v>0.0</v>
      </c>
      <c r="AN1805" s="1">
        <v>96.0</v>
      </c>
      <c r="AO1805" s="1">
        <v>10.0</v>
      </c>
      <c r="AP1805" s="1">
        <v>10.0</v>
      </c>
      <c r="AQ1805" s="1">
        <v>10.0</v>
      </c>
      <c r="AR1805" s="1">
        <v>10.0</v>
      </c>
      <c r="AS1805" s="1">
        <v>10.0</v>
      </c>
      <c r="AT1805" s="1">
        <v>10.0</v>
      </c>
      <c r="AU1805" s="1">
        <v>0.0</v>
      </c>
      <c r="AV1805" s="1" t="s">
        <v>105</v>
      </c>
      <c r="AW1805" s="1">
        <v>1.0</v>
      </c>
      <c r="AX1805" s="1">
        <v>1.0</v>
      </c>
      <c r="AY1805" s="1">
        <v>0.0</v>
      </c>
      <c r="AZ1805" s="1">
        <v>0.0</v>
      </c>
      <c r="BA1805" s="1">
        <v>0.42</v>
      </c>
      <c r="BB1805" s="1">
        <v>-1.0</v>
      </c>
      <c r="BC1805" s="1">
        <v>1.0</v>
      </c>
      <c r="BD1805" s="1">
        <v>-1.0</v>
      </c>
      <c r="BE1805" s="1">
        <v>-1.0</v>
      </c>
      <c r="BF1805" s="1">
        <v>-1.0</v>
      </c>
      <c r="BG1805" s="1">
        <v>-1.0</v>
      </c>
      <c r="BH1805" s="1">
        <v>-1.0</v>
      </c>
      <c r="BI1805" s="1">
        <v>-1.0</v>
      </c>
      <c r="BJ1805" s="1">
        <v>1.0</v>
      </c>
      <c r="BK1805" s="1">
        <v>-1.0</v>
      </c>
      <c r="BL1805" s="1">
        <v>-1.0</v>
      </c>
      <c r="BM1805" s="1">
        <v>-1.0</v>
      </c>
      <c r="BN1805" s="1">
        <v>-1.0</v>
      </c>
      <c r="BO1805" s="1">
        <v>-1.0</v>
      </c>
      <c r="BP1805" s="1">
        <v>-1.0</v>
      </c>
      <c r="BQ1805" s="1">
        <v>1.0</v>
      </c>
      <c r="BR1805" s="1">
        <v>-1.0</v>
      </c>
      <c r="BS1805" s="1">
        <v>-1.0</v>
      </c>
      <c r="BT1805" s="1">
        <v>-1.0</v>
      </c>
      <c r="BU1805" s="1">
        <v>1.0</v>
      </c>
      <c r="BV1805" s="1">
        <v>-1.0</v>
      </c>
      <c r="BW1805" s="1">
        <v>-1.0</v>
      </c>
      <c r="BX1805" s="1">
        <v>-1.0</v>
      </c>
      <c r="BY1805" s="1">
        <v>-1.0</v>
      </c>
      <c r="BZ1805" s="1">
        <v>-1.0</v>
      </c>
      <c r="CA1805" s="1">
        <v>-1.0</v>
      </c>
      <c r="CB1805" s="1">
        <v>-1.0</v>
      </c>
      <c r="CC1805" s="1">
        <v>-1.0</v>
      </c>
      <c r="CD1805" s="1">
        <v>60244.0</v>
      </c>
    </row>
    <row r="1806">
      <c r="A1806" s="1">
        <v>723507.0</v>
      </c>
      <c r="B1806" s="1" t="s">
        <v>9769</v>
      </c>
      <c r="C1806" s="1" t="s">
        <v>9770</v>
      </c>
      <c r="D1806" s="1" t="s">
        <v>9771</v>
      </c>
      <c r="E1806" s="1" t="s">
        <v>85</v>
      </c>
      <c r="H1806" s="1" t="s">
        <v>9772</v>
      </c>
      <c r="I1806" s="1">
        <v>3737582.0</v>
      </c>
      <c r="J1806" s="1">
        <v>41184.0</v>
      </c>
      <c r="K1806" s="1" t="s">
        <v>134</v>
      </c>
      <c r="L1806" s="1">
        <v>1.0</v>
      </c>
      <c r="M1806" s="1">
        <v>0.0</v>
      </c>
      <c r="N1806" s="1">
        <v>1.0</v>
      </c>
      <c r="O1806" s="1">
        <v>1.0</v>
      </c>
      <c r="P1806" s="1" t="s">
        <v>89</v>
      </c>
      <c r="Q1806" s="1" t="s">
        <v>362</v>
      </c>
      <c r="R1806" s="1">
        <v>40.79241</v>
      </c>
      <c r="S1806" s="1">
        <v>-73.97111</v>
      </c>
      <c r="T1806" s="1" t="s">
        <v>289</v>
      </c>
      <c r="U1806" s="1" t="s">
        <v>92</v>
      </c>
      <c r="V1806" s="1">
        <v>2.0</v>
      </c>
      <c r="W1806" s="1">
        <v>1.0</v>
      </c>
      <c r="X1806" s="1">
        <v>1.0</v>
      </c>
      <c r="Y1806" s="1">
        <v>1.0</v>
      </c>
      <c r="Z1806" s="1" t="s">
        <v>93</v>
      </c>
      <c r="AA1806" s="1" t="s">
        <v>9773</v>
      </c>
      <c r="AB1806" s="1">
        <v>195.0</v>
      </c>
      <c r="AC1806" s="1">
        <v>2.0</v>
      </c>
      <c r="AD1806" s="1">
        <v>75.0</v>
      </c>
      <c r="AE1806" s="1">
        <v>3.0</v>
      </c>
      <c r="AF1806" s="1" t="s">
        <v>127</v>
      </c>
      <c r="AG1806" s="1">
        <v>1.0</v>
      </c>
      <c r="AH1806" s="1">
        <v>0.0</v>
      </c>
      <c r="AI1806" s="1">
        <v>0.0</v>
      </c>
      <c r="AJ1806" s="1">
        <v>0.0</v>
      </c>
      <c r="AK1806" s="1">
        <v>26.0</v>
      </c>
      <c r="AL1806" s="1">
        <v>17.0</v>
      </c>
      <c r="AM1806" s="1">
        <v>2.0</v>
      </c>
      <c r="AN1806" s="1">
        <v>98.0</v>
      </c>
      <c r="AO1806" s="1">
        <v>10.0</v>
      </c>
      <c r="AP1806" s="1">
        <v>10.0</v>
      </c>
      <c r="AQ1806" s="1">
        <v>10.0</v>
      </c>
      <c r="AR1806" s="1">
        <v>10.0</v>
      </c>
      <c r="AS1806" s="1">
        <v>10.0</v>
      </c>
      <c r="AT1806" s="1">
        <v>10.0</v>
      </c>
      <c r="AU1806" s="1">
        <v>0.0</v>
      </c>
      <c r="AV1806" s="1" t="s">
        <v>117</v>
      </c>
      <c r="AW1806" s="1">
        <v>1.0</v>
      </c>
      <c r="AX1806" s="1">
        <v>1.0</v>
      </c>
      <c r="AY1806" s="1">
        <v>0.0</v>
      </c>
      <c r="AZ1806" s="1">
        <v>0.0</v>
      </c>
      <c r="BA1806" s="1">
        <v>0.43</v>
      </c>
      <c r="BB1806" s="1">
        <v>-1.0</v>
      </c>
      <c r="BC1806" s="1">
        <v>1.0</v>
      </c>
      <c r="BD1806" s="1">
        <v>-1.0</v>
      </c>
      <c r="BE1806" s="1">
        <v>-1.0</v>
      </c>
      <c r="BF1806" s="1">
        <v>-1.0</v>
      </c>
      <c r="BG1806" s="1">
        <v>-1.0</v>
      </c>
      <c r="BH1806" s="1">
        <v>-1.0</v>
      </c>
      <c r="BI1806" s="1">
        <v>-1.0</v>
      </c>
      <c r="BJ1806" s="1">
        <v>1.0</v>
      </c>
      <c r="BK1806" s="1">
        <v>-1.0</v>
      </c>
      <c r="BL1806" s="1">
        <v>-1.0</v>
      </c>
      <c r="BM1806" s="1">
        <v>1.0</v>
      </c>
      <c r="BN1806" s="1">
        <v>1.0</v>
      </c>
      <c r="BO1806" s="1">
        <v>-1.0</v>
      </c>
      <c r="BP1806" s="1">
        <v>-1.0</v>
      </c>
      <c r="BQ1806" s="1">
        <v>1.0</v>
      </c>
      <c r="BR1806" s="1">
        <v>-1.0</v>
      </c>
      <c r="BS1806" s="1">
        <v>-1.0</v>
      </c>
      <c r="BT1806" s="1">
        <v>-1.0</v>
      </c>
      <c r="BU1806" s="1">
        <v>1.0</v>
      </c>
      <c r="BV1806" s="1">
        <v>-1.0</v>
      </c>
      <c r="BW1806" s="1">
        <v>-1.0</v>
      </c>
      <c r="BX1806" s="1">
        <v>-1.0</v>
      </c>
      <c r="BY1806" s="1">
        <v>-1.0</v>
      </c>
      <c r="BZ1806" s="1">
        <v>1.0</v>
      </c>
      <c r="CA1806" s="1">
        <v>-1.0</v>
      </c>
      <c r="CB1806" s="1">
        <v>-1.0</v>
      </c>
      <c r="CC1806" s="1">
        <v>-1.0</v>
      </c>
      <c r="CD1806" s="1">
        <v>60253.0</v>
      </c>
    </row>
    <row r="1807">
      <c r="A1807" s="1">
        <v>3.3195147E7</v>
      </c>
      <c r="B1807" s="1" t="s">
        <v>9774</v>
      </c>
      <c r="E1807" s="1" t="s">
        <v>85</v>
      </c>
      <c r="H1807" s="1" t="s">
        <v>9775</v>
      </c>
      <c r="I1807" s="1">
        <v>2.39155432E8</v>
      </c>
      <c r="J1807" s="1">
        <v>43491.0</v>
      </c>
      <c r="K1807" s="1" t="s">
        <v>134</v>
      </c>
      <c r="L1807" s="1">
        <v>0.91</v>
      </c>
      <c r="M1807" s="1">
        <v>0.0</v>
      </c>
      <c r="N1807" s="1">
        <v>1.0</v>
      </c>
      <c r="O1807" s="1">
        <v>0.0</v>
      </c>
      <c r="P1807" s="1" t="s">
        <v>1149</v>
      </c>
      <c r="Q1807" s="1" t="s">
        <v>9776</v>
      </c>
      <c r="R1807" s="1">
        <v>40.90484</v>
      </c>
      <c r="S1807" s="1">
        <v>-73.84489</v>
      </c>
      <c r="T1807" s="1" t="s">
        <v>91</v>
      </c>
      <c r="U1807" s="1" t="s">
        <v>113</v>
      </c>
      <c r="V1807" s="1">
        <v>2.0</v>
      </c>
      <c r="W1807" s="1">
        <v>1.0</v>
      </c>
      <c r="X1807" s="1">
        <v>1.0</v>
      </c>
      <c r="Y1807" s="1">
        <v>1.0</v>
      </c>
      <c r="Z1807" s="1" t="s">
        <v>93</v>
      </c>
      <c r="AA1807" s="1" t="s">
        <v>9777</v>
      </c>
      <c r="AB1807" s="1">
        <v>120.0</v>
      </c>
      <c r="AC1807" s="1">
        <v>1.0</v>
      </c>
      <c r="AD1807" s="1">
        <v>0.0</v>
      </c>
      <c r="AE1807" s="1">
        <v>1.0</v>
      </c>
      <c r="AF1807" s="1" t="s">
        <v>137</v>
      </c>
      <c r="AG1807" s="1">
        <v>1.0</v>
      </c>
      <c r="AH1807" s="1">
        <v>29.0</v>
      </c>
      <c r="AI1807" s="1">
        <v>59.0</v>
      </c>
      <c r="AJ1807" s="1">
        <v>89.0</v>
      </c>
      <c r="AK1807" s="1">
        <v>268.0</v>
      </c>
      <c r="AL1807" s="1">
        <v>1.0</v>
      </c>
      <c r="AM1807" s="1">
        <v>1.0</v>
      </c>
      <c r="AN1807" s="1">
        <v>100.0</v>
      </c>
      <c r="AO1807" s="1">
        <v>10.0</v>
      </c>
      <c r="AP1807" s="1">
        <v>10.0</v>
      </c>
      <c r="AQ1807" s="1">
        <v>10.0</v>
      </c>
      <c r="AR1807" s="1">
        <v>10.0</v>
      </c>
      <c r="AS1807" s="1">
        <v>8.0</v>
      </c>
      <c r="AT1807" s="1">
        <v>10.0</v>
      </c>
      <c r="AU1807" s="1">
        <v>1.0</v>
      </c>
      <c r="AV1807" s="1" t="s">
        <v>96</v>
      </c>
      <c r="AW1807" s="1">
        <v>1.0</v>
      </c>
      <c r="AX1807" s="1">
        <v>0.0</v>
      </c>
      <c r="AY1807" s="1">
        <v>1.0</v>
      </c>
      <c r="AZ1807" s="1">
        <v>0.0</v>
      </c>
      <c r="BA1807" s="1">
        <v>0.32</v>
      </c>
      <c r="BB1807" s="1">
        <v>-1.0</v>
      </c>
      <c r="BC1807" s="1">
        <v>-1.0</v>
      </c>
      <c r="BD1807" s="1">
        <v>-1.0</v>
      </c>
      <c r="BE1807" s="1">
        <v>-1.0</v>
      </c>
      <c r="BF1807" s="1">
        <v>-1.0</v>
      </c>
      <c r="BG1807" s="1">
        <v>-1.0</v>
      </c>
      <c r="BH1807" s="1">
        <v>-1.0</v>
      </c>
      <c r="BI1807" s="1">
        <v>-1.0</v>
      </c>
      <c r="BJ1807" s="1">
        <v>1.0</v>
      </c>
      <c r="BK1807" s="1">
        <v>-1.0</v>
      </c>
      <c r="BL1807" s="1">
        <v>-1.0</v>
      </c>
      <c r="BM1807" s="1">
        <v>-1.0</v>
      </c>
      <c r="BN1807" s="1">
        <v>-1.0</v>
      </c>
      <c r="BO1807" s="1">
        <v>-1.0</v>
      </c>
      <c r="BP1807" s="1">
        <v>-1.0</v>
      </c>
      <c r="BQ1807" s="1">
        <v>-1.0</v>
      </c>
      <c r="BR1807" s="1">
        <v>-1.0</v>
      </c>
      <c r="BS1807" s="1">
        <v>-1.0</v>
      </c>
      <c r="BT1807" s="1">
        <v>-1.0</v>
      </c>
      <c r="BU1807" s="1">
        <v>1.0</v>
      </c>
      <c r="BV1807" s="1">
        <v>-1.0</v>
      </c>
      <c r="BW1807" s="1">
        <v>-1.0</v>
      </c>
      <c r="BX1807" s="1">
        <v>-1.0</v>
      </c>
      <c r="BY1807" s="1">
        <v>-1.0</v>
      </c>
      <c r="BZ1807" s="1">
        <v>-1.0</v>
      </c>
      <c r="CA1807" s="1">
        <v>1.0</v>
      </c>
      <c r="CB1807" s="1">
        <v>-1.0</v>
      </c>
      <c r="CC1807" s="1">
        <v>-1.0</v>
      </c>
      <c r="CD1807" s="1">
        <v>60276.0</v>
      </c>
    </row>
    <row r="1808">
      <c r="A1808" s="1">
        <v>2.8933403E7</v>
      </c>
      <c r="B1808" s="1" t="s">
        <v>9778</v>
      </c>
      <c r="C1808" s="1" t="s">
        <v>9779</v>
      </c>
      <c r="D1808" s="1" t="s">
        <v>9780</v>
      </c>
      <c r="E1808" s="1" t="s">
        <v>85</v>
      </c>
      <c r="F1808" s="1" t="s">
        <v>9781</v>
      </c>
      <c r="G1808" s="1" t="s">
        <v>9782</v>
      </c>
      <c r="I1808" s="1">
        <v>1429693.0</v>
      </c>
      <c r="J1808" s="1">
        <v>40868.0</v>
      </c>
      <c r="K1808" s="1" t="s">
        <v>272</v>
      </c>
      <c r="L1808" s="1">
        <v>1.0</v>
      </c>
      <c r="M1808" s="1">
        <v>0.0</v>
      </c>
      <c r="N1808" s="1">
        <v>1.0</v>
      </c>
      <c r="O1808" s="1">
        <v>1.0</v>
      </c>
      <c r="P1808" s="1" t="s">
        <v>123</v>
      </c>
      <c r="Q1808" s="1" t="s">
        <v>124</v>
      </c>
      <c r="R1808" s="1">
        <v>40.7084599999999</v>
      </c>
      <c r="S1808" s="1">
        <v>-73.92088</v>
      </c>
      <c r="T1808" s="1" t="s">
        <v>91</v>
      </c>
      <c r="U1808" s="1" t="s">
        <v>113</v>
      </c>
      <c r="V1808" s="1">
        <v>1.0</v>
      </c>
      <c r="W1808" s="1">
        <v>1.0</v>
      </c>
      <c r="X1808" s="1">
        <v>1.0</v>
      </c>
      <c r="Y1808" s="1">
        <v>1.0</v>
      </c>
      <c r="Z1808" s="1" t="s">
        <v>93</v>
      </c>
      <c r="AA1808" s="1" t="s">
        <v>9783</v>
      </c>
      <c r="AB1808" s="1">
        <v>200.0</v>
      </c>
      <c r="AC1808" s="1">
        <v>1.0</v>
      </c>
      <c r="AD1808" s="1">
        <v>50.0</v>
      </c>
      <c r="AE1808" s="1">
        <v>2.0</v>
      </c>
      <c r="AF1808" s="1" t="s">
        <v>255</v>
      </c>
      <c r="AG1808" s="1">
        <v>1.0</v>
      </c>
      <c r="AH1808" s="1">
        <v>24.0</v>
      </c>
      <c r="AI1808" s="1">
        <v>54.0</v>
      </c>
      <c r="AJ1808" s="1">
        <v>79.0</v>
      </c>
      <c r="AK1808" s="1">
        <v>79.0</v>
      </c>
      <c r="AL1808" s="1">
        <v>10.0</v>
      </c>
      <c r="AM1808" s="1">
        <v>10.0</v>
      </c>
      <c r="AN1808" s="1">
        <v>87.0</v>
      </c>
      <c r="AO1808" s="1">
        <v>9.0</v>
      </c>
      <c r="AP1808" s="1">
        <v>8.0</v>
      </c>
      <c r="AQ1808" s="1">
        <v>9.0</v>
      </c>
      <c r="AR1808" s="1">
        <v>8.0</v>
      </c>
      <c r="AS1808" s="1">
        <v>10.0</v>
      </c>
      <c r="AT1808" s="1">
        <v>9.0</v>
      </c>
      <c r="AU1808" s="1">
        <v>0.0</v>
      </c>
      <c r="AV1808" s="1" t="s">
        <v>96</v>
      </c>
      <c r="AW1808" s="1">
        <v>1.0</v>
      </c>
      <c r="AX1808" s="1">
        <v>0.0</v>
      </c>
      <c r="AY1808" s="1">
        <v>1.0</v>
      </c>
      <c r="AZ1808" s="1">
        <v>0.0</v>
      </c>
      <c r="BA1808" s="1">
        <v>1.09</v>
      </c>
      <c r="BB1808" s="1">
        <v>-1.0</v>
      </c>
      <c r="BC1808" s="1">
        <v>1.0</v>
      </c>
      <c r="BD1808" s="1">
        <v>-1.0</v>
      </c>
      <c r="BE1808" s="1">
        <v>-1.0</v>
      </c>
      <c r="BF1808" s="1">
        <v>-1.0</v>
      </c>
      <c r="BG1808" s="1">
        <v>-1.0</v>
      </c>
      <c r="BH1808" s="1">
        <v>-1.0</v>
      </c>
      <c r="BI1808" s="1">
        <v>1.0</v>
      </c>
      <c r="BJ1808" s="1">
        <v>-1.0</v>
      </c>
      <c r="BK1808" s="1">
        <v>-1.0</v>
      </c>
      <c r="BL1808" s="1">
        <v>-1.0</v>
      </c>
      <c r="BM1808" s="1">
        <v>-1.0</v>
      </c>
      <c r="BN1808" s="1">
        <v>-1.0</v>
      </c>
      <c r="BO1808" s="1">
        <v>-1.0</v>
      </c>
      <c r="BP1808" s="1">
        <v>-1.0</v>
      </c>
      <c r="BQ1808" s="1">
        <v>-1.0</v>
      </c>
      <c r="BR1808" s="1">
        <v>-1.0</v>
      </c>
      <c r="BS1808" s="1">
        <v>-1.0</v>
      </c>
      <c r="BT1808" s="1">
        <v>-1.0</v>
      </c>
      <c r="BU1808" s="1">
        <v>1.0</v>
      </c>
      <c r="BV1808" s="1">
        <v>-1.0</v>
      </c>
      <c r="BW1808" s="1">
        <v>-1.0</v>
      </c>
      <c r="BX1808" s="1">
        <v>-1.0</v>
      </c>
      <c r="BY1808" s="1">
        <v>-1.0</v>
      </c>
      <c r="BZ1808" s="1">
        <v>-1.0</v>
      </c>
      <c r="CA1808" s="1">
        <v>-1.0</v>
      </c>
      <c r="CB1808" s="1">
        <v>-1.0</v>
      </c>
      <c r="CC1808" s="1">
        <v>-1.0</v>
      </c>
      <c r="CD1808" s="1">
        <v>60278.0</v>
      </c>
    </row>
    <row r="1809">
      <c r="A1809" s="1">
        <v>1.9712687E7</v>
      </c>
      <c r="B1809" s="1" t="s">
        <v>9784</v>
      </c>
      <c r="C1809" s="1" t="s">
        <v>9785</v>
      </c>
      <c r="D1809" s="1" t="s">
        <v>9786</v>
      </c>
      <c r="E1809" s="1" t="s">
        <v>85</v>
      </c>
      <c r="I1809" s="1">
        <v>1.1989253E7</v>
      </c>
      <c r="J1809" s="1">
        <v>41676.0</v>
      </c>
      <c r="M1809" s="1">
        <v>0.0</v>
      </c>
      <c r="N1809" s="1">
        <v>1.0</v>
      </c>
      <c r="O1809" s="1">
        <v>1.0</v>
      </c>
      <c r="P1809" s="1" t="s">
        <v>123</v>
      </c>
      <c r="Q1809" s="1" t="s">
        <v>519</v>
      </c>
      <c r="R1809" s="1">
        <v>40.70113</v>
      </c>
      <c r="S1809" s="1">
        <v>-73.92299</v>
      </c>
      <c r="T1809" s="1" t="s">
        <v>144</v>
      </c>
      <c r="U1809" s="1" t="s">
        <v>113</v>
      </c>
      <c r="V1809" s="1">
        <v>1.0</v>
      </c>
      <c r="W1809" s="1">
        <v>1.0</v>
      </c>
      <c r="X1809" s="1">
        <v>1.0</v>
      </c>
      <c r="Y1809" s="1">
        <v>1.0</v>
      </c>
      <c r="Z1809" s="1" t="s">
        <v>93</v>
      </c>
      <c r="AA1809" s="1" t="s">
        <v>9787</v>
      </c>
      <c r="AB1809" s="1">
        <v>60.0</v>
      </c>
      <c r="AC1809" s="1">
        <v>1.0</v>
      </c>
      <c r="AD1809" s="1">
        <v>0.0</v>
      </c>
      <c r="AE1809" s="1">
        <v>3.0</v>
      </c>
      <c r="AF1809" s="1" t="s">
        <v>429</v>
      </c>
      <c r="AG1809" s="1">
        <v>1.0</v>
      </c>
      <c r="AH1809" s="1">
        <v>0.0</v>
      </c>
      <c r="AI1809" s="1">
        <v>0.0</v>
      </c>
      <c r="AJ1809" s="1">
        <v>0.0</v>
      </c>
      <c r="AK1809" s="1">
        <v>0.0</v>
      </c>
      <c r="AL1809" s="1">
        <v>0.0</v>
      </c>
      <c r="AM1809" s="1">
        <v>0.0</v>
      </c>
      <c r="AU1809" s="1">
        <v>1.0</v>
      </c>
      <c r="AV1809" s="1" t="s">
        <v>96</v>
      </c>
      <c r="AW1809" s="1">
        <v>1.0</v>
      </c>
      <c r="AX1809" s="1">
        <v>0.0</v>
      </c>
      <c r="AY1809" s="1">
        <v>1.0</v>
      </c>
      <c r="AZ1809" s="1">
        <v>0.0</v>
      </c>
      <c r="BB1809" s="1">
        <v>-1.0</v>
      </c>
      <c r="BC1809" s="1">
        <v>-1.0</v>
      </c>
      <c r="BD1809" s="1">
        <v>-1.0</v>
      </c>
      <c r="BE1809" s="1">
        <v>-1.0</v>
      </c>
      <c r="BF1809" s="1">
        <v>-1.0</v>
      </c>
      <c r="BG1809" s="1">
        <v>-1.0</v>
      </c>
      <c r="BH1809" s="1">
        <v>-1.0</v>
      </c>
      <c r="BI1809" s="1">
        <v>-1.0</v>
      </c>
      <c r="BJ1809" s="1">
        <v>-1.0</v>
      </c>
      <c r="BK1809" s="1">
        <v>-1.0</v>
      </c>
      <c r="BL1809" s="1">
        <v>-1.0</v>
      </c>
      <c r="BM1809" s="1">
        <v>-1.0</v>
      </c>
      <c r="BN1809" s="1">
        <v>-1.0</v>
      </c>
      <c r="BO1809" s="1">
        <v>-1.0</v>
      </c>
      <c r="BP1809" s="1">
        <v>-1.0</v>
      </c>
      <c r="BQ1809" s="1">
        <v>-1.0</v>
      </c>
      <c r="BR1809" s="1">
        <v>-1.0</v>
      </c>
      <c r="BS1809" s="1">
        <v>-1.0</v>
      </c>
      <c r="BT1809" s="1">
        <v>-1.0</v>
      </c>
      <c r="BU1809" s="1">
        <v>1.0</v>
      </c>
      <c r="BV1809" s="1">
        <v>-1.0</v>
      </c>
      <c r="BW1809" s="1">
        <v>-1.0</v>
      </c>
      <c r="BX1809" s="1">
        <v>-1.0</v>
      </c>
      <c r="BY1809" s="1">
        <v>-1.0</v>
      </c>
      <c r="BZ1809" s="1">
        <v>-1.0</v>
      </c>
      <c r="CA1809" s="1">
        <v>1.0</v>
      </c>
      <c r="CB1809" s="1">
        <v>-1.0</v>
      </c>
      <c r="CC1809" s="1">
        <v>-1.0</v>
      </c>
      <c r="CD1809" s="1">
        <v>60294.0</v>
      </c>
    </row>
    <row r="1810">
      <c r="A1810" s="1">
        <v>3.2803072E7</v>
      </c>
      <c r="B1810" s="1" t="s">
        <v>9788</v>
      </c>
      <c r="C1810" s="1" t="s">
        <v>9789</v>
      </c>
      <c r="D1810" s="1" t="s">
        <v>9790</v>
      </c>
      <c r="E1810" s="1" t="s">
        <v>85</v>
      </c>
      <c r="F1810" s="1" t="s">
        <v>9791</v>
      </c>
      <c r="G1810" s="1" t="s">
        <v>9792</v>
      </c>
      <c r="I1810" s="1">
        <v>2.44819285E8</v>
      </c>
      <c r="J1810" s="1">
        <v>43518.0</v>
      </c>
      <c r="K1810" s="1" t="s">
        <v>134</v>
      </c>
      <c r="L1810" s="1">
        <v>1.0</v>
      </c>
      <c r="M1810" s="1">
        <v>0.0</v>
      </c>
      <c r="N1810" s="1">
        <v>1.0</v>
      </c>
      <c r="O1810" s="1">
        <v>0.0</v>
      </c>
      <c r="P1810" s="1" t="s">
        <v>89</v>
      </c>
      <c r="Q1810" s="1" t="s">
        <v>2402</v>
      </c>
      <c r="R1810" s="1">
        <v>40.73535</v>
      </c>
      <c r="S1810" s="1">
        <v>-73.99525</v>
      </c>
      <c r="T1810" s="1" t="s">
        <v>91</v>
      </c>
      <c r="U1810" s="1" t="s">
        <v>113</v>
      </c>
      <c r="V1810" s="1">
        <v>1.0</v>
      </c>
      <c r="W1810" s="1">
        <v>1.0</v>
      </c>
      <c r="X1810" s="1">
        <v>1.0</v>
      </c>
      <c r="Y1810" s="1">
        <v>1.0</v>
      </c>
      <c r="Z1810" s="1" t="s">
        <v>93</v>
      </c>
      <c r="AA1810" s="1" t="s">
        <v>9793</v>
      </c>
      <c r="AB1810" s="1">
        <v>100.0</v>
      </c>
      <c r="AC1810" s="1">
        <v>1.0</v>
      </c>
      <c r="AD1810" s="1">
        <v>0.0</v>
      </c>
      <c r="AE1810" s="1">
        <v>3.0</v>
      </c>
      <c r="AF1810" s="1" t="s">
        <v>255</v>
      </c>
      <c r="AG1810" s="1">
        <v>1.0</v>
      </c>
      <c r="AH1810" s="1">
        <v>25.0</v>
      </c>
      <c r="AI1810" s="1">
        <v>55.0</v>
      </c>
      <c r="AJ1810" s="1">
        <v>85.0</v>
      </c>
      <c r="AK1810" s="1">
        <v>175.0</v>
      </c>
      <c r="AL1810" s="1">
        <v>6.0</v>
      </c>
      <c r="AM1810" s="1">
        <v>6.0</v>
      </c>
      <c r="AN1810" s="1">
        <v>73.0</v>
      </c>
      <c r="AO1810" s="1">
        <v>7.0</v>
      </c>
      <c r="AP1810" s="1">
        <v>9.0</v>
      </c>
      <c r="AQ1810" s="1">
        <v>9.0</v>
      </c>
      <c r="AR1810" s="1">
        <v>9.0</v>
      </c>
      <c r="AS1810" s="1">
        <v>9.0</v>
      </c>
      <c r="AT1810" s="1">
        <v>9.0</v>
      </c>
      <c r="AU1810" s="1">
        <v>1.0</v>
      </c>
      <c r="AV1810" s="1" t="s">
        <v>105</v>
      </c>
      <c r="AW1810" s="1">
        <v>1.0</v>
      </c>
      <c r="AX1810" s="1">
        <v>0.0</v>
      </c>
      <c r="AY1810" s="1">
        <v>1.0</v>
      </c>
      <c r="AZ1810" s="1">
        <v>0.0</v>
      </c>
      <c r="BA1810" s="1">
        <v>1.88</v>
      </c>
      <c r="BB1810" s="1">
        <v>-1.0</v>
      </c>
      <c r="BC1810" s="1">
        <v>1.0</v>
      </c>
      <c r="BD1810" s="1">
        <v>-1.0</v>
      </c>
      <c r="BE1810" s="1">
        <v>-1.0</v>
      </c>
      <c r="BF1810" s="1">
        <v>-1.0</v>
      </c>
      <c r="BG1810" s="1">
        <v>-1.0</v>
      </c>
      <c r="BH1810" s="1">
        <v>-1.0</v>
      </c>
      <c r="BI1810" s="1">
        <v>-1.0</v>
      </c>
      <c r="BJ1810" s="1">
        <v>1.0</v>
      </c>
      <c r="BK1810" s="1">
        <v>-1.0</v>
      </c>
      <c r="BL1810" s="1">
        <v>-1.0</v>
      </c>
      <c r="BM1810" s="1">
        <v>-1.0</v>
      </c>
      <c r="BN1810" s="1">
        <v>-1.0</v>
      </c>
      <c r="BO1810" s="1">
        <v>-1.0</v>
      </c>
      <c r="BP1810" s="1">
        <v>-1.0</v>
      </c>
      <c r="BQ1810" s="1">
        <v>-1.0</v>
      </c>
      <c r="BR1810" s="1">
        <v>-1.0</v>
      </c>
      <c r="BS1810" s="1">
        <v>1.0</v>
      </c>
      <c r="BT1810" s="1">
        <v>-1.0</v>
      </c>
      <c r="BU1810" s="1">
        <v>-1.0</v>
      </c>
      <c r="BV1810" s="1">
        <v>-1.0</v>
      </c>
      <c r="BW1810" s="1">
        <v>-1.0</v>
      </c>
      <c r="BX1810" s="1">
        <v>-1.0</v>
      </c>
      <c r="BY1810" s="1">
        <v>-1.0</v>
      </c>
      <c r="BZ1810" s="1">
        <v>-1.0</v>
      </c>
      <c r="CA1810" s="1">
        <v>-1.0</v>
      </c>
      <c r="CB1810" s="1">
        <v>-1.0</v>
      </c>
      <c r="CC1810" s="1">
        <v>-1.0</v>
      </c>
      <c r="CD1810" s="1">
        <v>60519.0</v>
      </c>
    </row>
    <row r="1811">
      <c r="A1811" s="1">
        <v>1.3397316E7</v>
      </c>
      <c r="B1811" s="1" t="s">
        <v>9794</v>
      </c>
      <c r="C1811" s="1" t="s">
        <v>9795</v>
      </c>
      <c r="D1811" s="1" t="s">
        <v>9796</v>
      </c>
      <c r="E1811" s="1" t="s">
        <v>85</v>
      </c>
      <c r="F1811" s="1" t="s">
        <v>9797</v>
      </c>
      <c r="G1811" s="1" t="s">
        <v>9798</v>
      </c>
      <c r="H1811" s="1" t="s">
        <v>9799</v>
      </c>
      <c r="I1811" s="1">
        <v>5.4454582E7</v>
      </c>
      <c r="J1811" s="1">
        <v>42382.0</v>
      </c>
      <c r="K1811" s="1" t="s">
        <v>272</v>
      </c>
      <c r="L1811" s="1">
        <v>0.83</v>
      </c>
      <c r="M1811" s="1">
        <v>0.0</v>
      </c>
      <c r="N1811" s="1">
        <v>2.0</v>
      </c>
      <c r="O1811" s="1">
        <v>0.0</v>
      </c>
      <c r="P1811" s="1" t="s">
        <v>89</v>
      </c>
      <c r="Q1811" s="1" t="s">
        <v>90</v>
      </c>
      <c r="R1811" s="1">
        <v>40.76413</v>
      </c>
      <c r="S1811" s="1">
        <v>-73.99301</v>
      </c>
      <c r="T1811" s="1" t="s">
        <v>91</v>
      </c>
      <c r="U1811" s="1" t="s">
        <v>92</v>
      </c>
      <c r="V1811" s="1">
        <v>6.0</v>
      </c>
      <c r="W1811" s="1">
        <v>1.0</v>
      </c>
      <c r="X1811" s="1">
        <v>2.0</v>
      </c>
      <c r="Y1811" s="1">
        <v>3.0</v>
      </c>
      <c r="Z1811" s="1" t="s">
        <v>93</v>
      </c>
      <c r="AA1811" s="1" t="s">
        <v>9800</v>
      </c>
      <c r="AB1811" s="1">
        <v>180.0</v>
      </c>
      <c r="AC1811" s="1">
        <v>4.0</v>
      </c>
      <c r="AD1811" s="1">
        <v>45.0</v>
      </c>
      <c r="AE1811" s="1">
        <v>2.0</v>
      </c>
      <c r="AF1811" s="1" t="s">
        <v>313</v>
      </c>
      <c r="AG1811" s="1">
        <v>1.0</v>
      </c>
      <c r="AH1811" s="1">
        <v>3.0</v>
      </c>
      <c r="AI1811" s="1">
        <v>3.0</v>
      </c>
      <c r="AJ1811" s="1">
        <v>3.0</v>
      </c>
      <c r="AK1811" s="1">
        <v>3.0</v>
      </c>
      <c r="AL1811" s="1">
        <v>0.0</v>
      </c>
      <c r="AM1811" s="1">
        <v>0.0</v>
      </c>
      <c r="AU1811" s="1">
        <v>0.0</v>
      </c>
      <c r="AV1811" s="1" t="s">
        <v>96</v>
      </c>
      <c r="AW1811" s="1">
        <v>3.0</v>
      </c>
      <c r="AX1811" s="1">
        <v>1.0</v>
      </c>
      <c r="AY1811" s="1">
        <v>2.0</v>
      </c>
      <c r="AZ1811" s="1">
        <v>0.0</v>
      </c>
      <c r="BB1811" s="1">
        <v>-1.0</v>
      </c>
      <c r="BC1811" s="1">
        <v>1.0</v>
      </c>
      <c r="BD1811" s="1">
        <v>-1.0</v>
      </c>
      <c r="BE1811" s="1">
        <v>-1.0</v>
      </c>
      <c r="BF1811" s="1">
        <v>-1.0</v>
      </c>
      <c r="BG1811" s="1">
        <v>-1.0</v>
      </c>
      <c r="BH1811" s="1">
        <v>-1.0</v>
      </c>
      <c r="BI1811" s="1">
        <v>-1.0</v>
      </c>
      <c r="BJ1811" s="1">
        <v>-1.0</v>
      </c>
      <c r="BK1811" s="1">
        <v>-1.0</v>
      </c>
      <c r="BL1811" s="1">
        <v>-1.0</v>
      </c>
      <c r="BM1811" s="1">
        <v>1.0</v>
      </c>
      <c r="BN1811" s="1">
        <v>-1.0</v>
      </c>
      <c r="BO1811" s="1">
        <v>-1.0</v>
      </c>
      <c r="BP1811" s="1">
        <v>-1.0</v>
      </c>
      <c r="BQ1811" s="1">
        <v>-1.0</v>
      </c>
      <c r="BR1811" s="1">
        <v>-1.0</v>
      </c>
      <c r="BS1811" s="1">
        <v>-1.0</v>
      </c>
      <c r="BT1811" s="1">
        <v>-1.0</v>
      </c>
      <c r="BU1811" s="1">
        <v>1.0</v>
      </c>
      <c r="BV1811" s="1">
        <v>-1.0</v>
      </c>
      <c r="BW1811" s="1">
        <v>-1.0</v>
      </c>
      <c r="BX1811" s="1">
        <v>-1.0</v>
      </c>
      <c r="BY1811" s="1">
        <v>-1.0</v>
      </c>
      <c r="BZ1811" s="1">
        <v>-1.0</v>
      </c>
      <c r="CA1811" s="1">
        <v>-1.0</v>
      </c>
      <c r="CB1811" s="1">
        <v>-1.0</v>
      </c>
      <c r="CC1811" s="1">
        <v>-1.0</v>
      </c>
      <c r="CD1811" s="1">
        <v>60569.0</v>
      </c>
    </row>
    <row r="1812">
      <c r="A1812" s="1">
        <v>7782340.0</v>
      </c>
      <c r="B1812" s="1" t="s">
        <v>9801</v>
      </c>
      <c r="C1812" s="1" t="s">
        <v>9802</v>
      </c>
      <c r="D1812" s="1" t="s">
        <v>9803</v>
      </c>
      <c r="E1812" s="1" t="s">
        <v>85</v>
      </c>
      <c r="F1812" s="1" t="s">
        <v>9804</v>
      </c>
      <c r="G1812" s="1" t="s">
        <v>9805</v>
      </c>
      <c r="H1812" s="1" t="s">
        <v>9806</v>
      </c>
      <c r="I1812" s="1">
        <v>2.5881276E7</v>
      </c>
      <c r="J1812" s="1">
        <v>42014.0</v>
      </c>
      <c r="K1812" s="1" t="s">
        <v>272</v>
      </c>
      <c r="L1812" s="1">
        <v>1.0</v>
      </c>
      <c r="M1812" s="1">
        <v>0.0</v>
      </c>
      <c r="N1812" s="1">
        <v>2.0</v>
      </c>
      <c r="O1812" s="1">
        <v>1.0</v>
      </c>
      <c r="P1812" s="1" t="s">
        <v>89</v>
      </c>
      <c r="Q1812" s="1" t="s">
        <v>90</v>
      </c>
      <c r="R1812" s="1">
        <v>40.79063</v>
      </c>
      <c r="S1812" s="1">
        <v>-73.97864</v>
      </c>
      <c r="T1812" s="1" t="s">
        <v>91</v>
      </c>
      <c r="U1812" s="1" t="s">
        <v>92</v>
      </c>
      <c r="V1812" s="1">
        <v>4.0</v>
      </c>
      <c r="W1812" s="1">
        <v>1.0</v>
      </c>
      <c r="X1812" s="1">
        <v>1.0</v>
      </c>
      <c r="Y1812" s="1">
        <v>3.0</v>
      </c>
      <c r="Z1812" s="1" t="s">
        <v>93</v>
      </c>
      <c r="AA1812" s="1" t="s">
        <v>9807</v>
      </c>
      <c r="AB1812" s="1">
        <v>175.0</v>
      </c>
      <c r="AC1812" s="1">
        <v>1.0</v>
      </c>
      <c r="AD1812" s="1">
        <v>0.0</v>
      </c>
      <c r="AE1812" s="1">
        <v>2.0</v>
      </c>
      <c r="AF1812" s="1" t="s">
        <v>549</v>
      </c>
      <c r="AG1812" s="1">
        <v>1.0</v>
      </c>
      <c r="AH1812" s="1">
        <v>0.0</v>
      </c>
      <c r="AI1812" s="1">
        <v>0.0</v>
      </c>
      <c r="AJ1812" s="1">
        <v>0.0</v>
      </c>
      <c r="AK1812" s="1">
        <v>0.0</v>
      </c>
      <c r="AL1812" s="1">
        <v>13.0</v>
      </c>
      <c r="AM1812" s="1">
        <v>0.0</v>
      </c>
      <c r="AN1812" s="1">
        <v>94.0</v>
      </c>
      <c r="AO1812" s="1">
        <v>10.0</v>
      </c>
      <c r="AP1812" s="1">
        <v>10.0</v>
      </c>
      <c r="AQ1812" s="1">
        <v>10.0</v>
      </c>
      <c r="AR1812" s="1">
        <v>10.0</v>
      </c>
      <c r="AS1812" s="1">
        <v>10.0</v>
      </c>
      <c r="AT1812" s="1">
        <v>10.0</v>
      </c>
      <c r="AU1812" s="1">
        <v>0.0</v>
      </c>
      <c r="AV1812" s="1" t="s">
        <v>117</v>
      </c>
      <c r="AW1812" s="1">
        <v>2.0</v>
      </c>
      <c r="AX1812" s="1">
        <v>2.0</v>
      </c>
      <c r="AY1812" s="1">
        <v>0.0</v>
      </c>
      <c r="AZ1812" s="1">
        <v>0.0</v>
      </c>
      <c r="BA1812" s="1">
        <v>0.28</v>
      </c>
      <c r="BB1812" s="1">
        <v>-1.0</v>
      </c>
      <c r="BC1812" s="1">
        <v>1.0</v>
      </c>
      <c r="BD1812" s="1">
        <v>-1.0</v>
      </c>
      <c r="BE1812" s="1">
        <v>-1.0</v>
      </c>
      <c r="BF1812" s="1">
        <v>-1.0</v>
      </c>
      <c r="BG1812" s="1">
        <v>-1.0</v>
      </c>
      <c r="BH1812" s="1">
        <v>-1.0</v>
      </c>
      <c r="BI1812" s="1">
        <v>-1.0</v>
      </c>
      <c r="BJ1812" s="1">
        <v>1.0</v>
      </c>
      <c r="BK1812" s="1">
        <v>-1.0</v>
      </c>
      <c r="BL1812" s="1">
        <v>-1.0</v>
      </c>
      <c r="BM1812" s="1">
        <v>-1.0</v>
      </c>
      <c r="BN1812" s="1">
        <v>-1.0</v>
      </c>
      <c r="BO1812" s="1">
        <v>-1.0</v>
      </c>
      <c r="BP1812" s="1">
        <v>1.0</v>
      </c>
      <c r="BQ1812" s="1">
        <v>-1.0</v>
      </c>
      <c r="BR1812" s="1">
        <v>-1.0</v>
      </c>
      <c r="BS1812" s="1">
        <v>-1.0</v>
      </c>
      <c r="BT1812" s="1">
        <v>-1.0</v>
      </c>
      <c r="BU1812" s="1">
        <v>1.0</v>
      </c>
      <c r="BV1812" s="1">
        <v>-1.0</v>
      </c>
      <c r="BW1812" s="1">
        <v>-1.0</v>
      </c>
      <c r="BX1812" s="1">
        <v>-1.0</v>
      </c>
      <c r="BY1812" s="1">
        <v>-1.0</v>
      </c>
      <c r="BZ1812" s="1">
        <v>-1.0</v>
      </c>
      <c r="CA1812" s="1">
        <v>-1.0</v>
      </c>
      <c r="CB1812" s="1">
        <v>-1.0</v>
      </c>
      <c r="CC1812" s="1">
        <v>-1.0</v>
      </c>
      <c r="CD1812" s="1">
        <v>60619.0</v>
      </c>
    </row>
    <row r="1813">
      <c r="A1813" s="1">
        <v>2.1564493E7</v>
      </c>
      <c r="B1813" s="1" t="s">
        <v>9808</v>
      </c>
      <c r="C1813" s="1" t="s">
        <v>9809</v>
      </c>
      <c r="D1813" s="1" t="s">
        <v>9809</v>
      </c>
      <c r="E1813" s="1" t="s">
        <v>85</v>
      </c>
      <c r="I1813" s="1">
        <v>1.43405573E8</v>
      </c>
      <c r="J1813" s="1">
        <v>42946.0</v>
      </c>
      <c r="M1813" s="1">
        <v>0.0</v>
      </c>
      <c r="N1813" s="1">
        <v>1.0</v>
      </c>
      <c r="O1813" s="1">
        <v>0.0</v>
      </c>
      <c r="P1813" s="1" t="s">
        <v>89</v>
      </c>
      <c r="Q1813" s="1" t="s">
        <v>90</v>
      </c>
      <c r="R1813" s="1">
        <v>40.83294</v>
      </c>
      <c r="S1813" s="1">
        <v>-73.94218</v>
      </c>
      <c r="T1813" s="1" t="s">
        <v>91</v>
      </c>
      <c r="U1813" s="1" t="s">
        <v>113</v>
      </c>
      <c r="V1813" s="1">
        <v>2.0</v>
      </c>
      <c r="W1813" s="1">
        <v>1.0</v>
      </c>
      <c r="X1813" s="1">
        <v>1.0</v>
      </c>
      <c r="Y1813" s="1">
        <v>1.0</v>
      </c>
      <c r="Z1813" s="1" t="s">
        <v>93</v>
      </c>
      <c r="AA1813" s="1" t="s">
        <v>9810</v>
      </c>
      <c r="AB1813" s="1">
        <v>80.0</v>
      </c>
      <c r="AC1813" s="1">
        <v>1.0</v>
      </c>
      <c r="AD1813" s="1">
        <v>0.0</v>
      </c>
      <c r="AE1813" s="1">
        <v>2.0</v>
      </c>
      <c r="AF1813" s="1" t="s">
        <v>429</v>
      </c>
      <c r="AG1813" s="1">
        <v>1.0</v>
      </c>
      <c r="AH1813" s="1">
        <v>0.0</v>
      </c>
      <c r="AI1813" s="1">
        <v>0.0</v>
      </c>
      <c r="AJ1813" s="1">
        <v>0.0</v>
      </c>
      <c r="AK1813" s="1">
        <v>0.0</v>
      </c>
      <c r="AL1813" s="1">
        <v>1.0</v>
      </c>
      <c r="AM1813" s="1">
        <v>0.0</v>
      </c>
      <c r="AU1813" s="1">
        <v>0.0</v>
      </c>
      <c r="AV1813" s="1" t="s">
        <v>105</v>
      </c>
      <c r="AW1813" s="1">
        <v>1.0</v>
      </c>
      <c r="AX1813" s="1">
        <v>0.0</v>
      </c>
      <c r="AY1813" s="1">
        <v>1.0</v>
      </c>
      <c r="AZ1813" s="1">
        <v>0.0</v>
      </c>
      <c r="BA1813" s="1">
        <v>0.05</v>
      </c>
      <c r="BB1813" s="1">
        <v>-1.0</v>
      </c>
      <c r="BC1813" s="1">
        <v>1.0</v>
      </c>
      <c r="BD1813" s="1">
        <v>-1.0</v>
      </c>
      <c r="BE1813" s="1">
        <v>-1.0</v>
      </c>
      <c r="BF1813" s="1">
        <v>-1.0</v>
      </c>
      <c r="BG1813" s="1">
        <v>-1.0</v>
      </c>
      <c r="BH1813" s="1">
        <v>-1.0</v>
      </c>
      <c r="BI1813" s="1">
        <v>-1.0</v>
      </c>
      <c r="BJ1813" s="1">
        <v>1.0</v>
      </c>
      <c r="BK1813" s="1">
        <v>-1.0</v>
      </c>
      <c r="BL1813" s="1">
        <v>-1.0</v>
      </c>
      <c r="BM1813" s="1">
        <v>-1.0</v>
      </c>
      <c r="BN1813" s="1">
        <v>-1.0</v>
      </c>
      <c r="BO1813" s="1">
        <v>-1.0</v>
      </c>
      <c r="BP1813" s="1">
        <v>-1.0</v>
      </c>
      <c r="BQ1813" s="1">
        <v>-1.0</v>
      </c>
      <c r="BR1813" s="1">
        <v>-1.0</v>
      </c>
      <c r="BS1813" s="1">
        <v>-1.0</v>
      </c>
      <c r="BT1813" s="1">
        <v>-1.0</v>
      </c>
      <c r="BU1813" s="1">
        <v>1.0</v>
      </c>
      <c r="BV1813" s="1">
        <v>-1.0</v>
      </c>
      <c r="BW1813" s="1">
        <v>-1.0</v>
      </c>
      <c r="BX1813" s="1">
        <v>-1.0</v>
      </c>
      <c r="BY1813" s="1">
        <v>-1.0</v>
      </c>
      <c r="BZ1813" s="1">
        <v>-1.0</v>
      </c>
      <c r="CA1813" s="1">
        <v>-1.0</v>
      </c>
      <c r="CB1813" s="1">
        <v>-1.0</v>
      </c>
      <c r="CC1813" s="1">
        <v>-1.0</v>
      </c>
      <c r="CD1813" s="1">
        <v>60621.0</v>
      </c>
    </row>
    <row r="1814">
      <c r="A1814" s="1">
        <v>3.5461209E7</v>
      </c>
      <c r="B1814" s="1" t="s">
        <v>9811</v>
      </c>
      <c r="C1814" s="1" t="s">
        <v>9812</v>
      </c>
      <c r="D1814" s="1" t="s">
        <v>9813</v>
      </c>
      <c r="E1814" s="1" t="s">
        <v>85</v>
      </c>
      <c r="F1814" s="1" t="s">
        <v>4895</v>
      </c>
      <c r="I1814" s="1">
        <v>2.3019251E8</v>
      </c>
      <c r="J1814" s="1">
        <v>43445.0</v>
      </c>
      <c r="K1814" s="1" t="s">
        <v>272</v>
      </c>
      <c r="L1814" s="1">
        <v>0.66</v>
      </c>
      <c r="M1814" s="1">
        <v>0.0</v>
      </c>
      <c r="N1814" s="1">
        <v>25.0</v>
      </c>
      <c r="O1814" s="1">
        <v>1.0</v>
      </c>
      <c r="P1814" s="1" t="s">
        <v>123</v>
      </c>
      <c r="Q1814" s="1" t="s">
        <v>4896</v>
      </c>
      <c r="R1814" s="1">
        <v>40.69696</v>
      </c>
      <c r="S1814" s="1">
        <v>-73.97496</v>
      </c>
      <c r="T1814" s="1" t="s">
        <v>91</v>
      </c>
      <c r="U1814" s="1" t="s">
        <v>113</v>
      </c>
      <c r="V1814" s="1">
        <v>1.0</v>
      </c>
      <c r="W1814" s="1">
        <v>2.0</v>
      </c>
      <c r="X1814" s="1">
        <v>1.0</v>
      </c>
      <c r="Y1814" s="1">
        <v>1.0</v>
      </c>
      <c r="Z1814" s="1" t="s">
        <v>93</v>
      </c>
      <c r="AA1814" s="1" t="s">
        <v>9814</v>
      </c>
      <c r="AB1814" s="1">
        <v>48.0</v>
      </c>
      <c r="AC1814" s="1">
        <v>1.0</v>
      </c>
      <c r="AD1814" s="1">
        <v>0.0</v>
      </c>
      <c r="AE1814" s="1">
        <v>30.0</v>
      </c>
      <c r="AF1814" s="1" t="s">
        <v>104</v>
      </c>
      <c r="AG1814" s="1">
        <v>1.0</v>
      </c>
      <c r="AH1814" s="1">
        <v>0.0</v>
      </c>
      <c r="AI1814" s="1">
        <v>0.0</v>
      </c>
      <c r="AJ1814" s="1">
        <v>0.0</v>
      </c>
      <c r="AK1814" s="1">
        <v>219.0</v>
      </c>
      <c r="AL1814" s="1">
        <v>0.0</v>
      </c>
      <c r="AM1814" s="1">
        <v>0.0</v>
      </c>
      <c r="AU1814" s="1">
        <v>0.0</v>
      </c>
      <c r="AV1814" s="1" t="s">
        <v>96</v>
      </c>
      <c r="AW1814" s="1">
        <v>25.0</v>
      </c>
      <c r="AX1814" s="1">
        <v>0.0</v>
      </c>
      <c r="AY1814" s="1">
        <v>25.0</v>
      </c>
      <c r="AZ1814" s="1">
        <v>0.0</v>
      </c>
      <c r="BB1814" s="1">
        <v>-1.0</v>
      </c>
      <c r="BC1814" s="1">
        <v>1.0</v>
      </c>
      <c r="BD1814" s="1">
        <v>-1.0</v>
      </c>
      <c r="BE1814" s="1">
        <v>-1.0</v>
      </c>
      <c r="BF1814" s="1">
        <v>-1.0</v>
      </c>
      <c r="BG1814" s="1">
        <v>-1.0</v>
      </c>
      <c r="BH1814" s="1">
        <v>1.0</v>
      </c>
      <c r="BI1814" s="1">
        <v>-1.0</v>
      </c>
      <c r="BJ1814" s="1">
        <v>1.0</v>
      </c>
      <c r="BK1814" s="1">
        <v>-1.0</v>
      </c>
      <c r="BL1814" s="1">
        <v>-1.0</v>
      </c>
      <c r="BM1814" s="1">
        <v>1.0</v>
      </c>
      <c r="BN1814" s="1">
        <v>-1.0</v>
      </c>
      <c r="BO1814" s="1">
        <v>1.0</v>
      </c>
      <c r="BP1814" s="1">
        <v>-1.0</v>
      </c>
      <c r="BQ1814" s="1">
        <v>-1.0</v>
      </c>
      <c r="BR1814" s="1">
        <v>-1.0</v>
      </c>
      <c r="BS1814" s="1">
        <v>-1.0</v>
      </c>
      <c r="BT1814" s="1">
        <v>-1.0</v>
      </c>
      <c r="BU1814" s="1">
        <v>1.0</v>
      </c>
      <c r="BV1814" s="1">
        <v>1.0</v>
      </c>
      <c r="BW1814" s="1">
        <v>-1.0</v>
      </c>
      <c r="BX1814" s="1">
        <v>-1.0</v>
      </c>
      <c r="BY1814" s="1">
        <v>-1.0</v>
      </c>
      <c r="BZ1814" s="1">
        <v>-1.0</v>
      </c>
      <c r="CA1814" s="1">
        <v>-1.0</v>
      </c>
      <c r="CB1814" s="1">
        <v>-1.0</v>
      </c>
      <c r="CC1814" s="1">
        <v>-1.0</v>
      </c>
      <c r="CD1814" s="1">
        <v>60667.0</v>
      </c>
    </row>
    <row r="1815">
      <c r="A1815" s="1">
        <v>6457121.0</v>
      </c>
      <c r="B1815" s="1" t="s">
        <v>9815</v>
      </c>
      <c r="C1815" s="1" t="s">
        <v>9816</v>
      </c>
      <c r="D1815" s="1" t="s">
        <v>9817</v>
      </c>
      <c r="E1815" s="1" t="s">
        <v>85</v>
      </c>
      <c r="F1815" s="1" t="s">
        <v>9818</v>
      </c>
      <c r="G1815" s="1" t="s">
        <v>9819</v>
      </c>
      <c r="H1815" s="1" t="s">
        <v>2652</v>
      </c>
      <c r="I1815" s="1">
        <v>3.3721278E7</v>
      </c>
      <c r="J1815" s="1">
        <v>42143.0</v>
      </c>
      <c r="M1815" s="1">
        <v>0.0</v>
      </c>
      <c r="N1815" s="1">
        <v>1.0</v>
      </c>
      <c r="O1815" s="1">
        <v>0.0</v>
      </c>
      <c r="P1815" s="1" t="s">
        <v>123</v>
      </c>
      <c r="Q1815" s="1" t="s">
        <v>124</v>
      </c>
      <c r="R1815" s="1">
        <v>40.61839</v>
      </c>
      <c r="S1815" s="1">
        <v>-73.9576199999999</v>
      </c>
      <c r="T1815" s="1" t="s">
        <v>91</v>
      </c>
      <c r="U1815" s="1" t="s">
        <v>113</v>
      </c>
      <c r="V1815" s="1">
        <v>3.0</v>
      </c>
      <c r="W1815" s="1">
        <v>2.0</v>
      </c>
      <c r="X1815" s="1">
        <v>1.0</v>
      </c>
      <c r="Y1815" s="1">
        <v>2.0</v>
      </c>
      <c r="Z1815" s="1" t="s">
        <v>93</v>
      </c>
      <c r="AA1815" s="1" t="s">
        <v>9820</v>
      </c>
      <c r="AB1815" s="1">
        <v>70.0</v>
      </c>
      <c r="AC1815" s="1">
        <v>1.0</v>
      </c>
      <c r="AD1815" s="1">
        <v>0.0</v>
      </c>
      <c r="AE1815" s="1">
        <v>1.0</v>
      </c>
      <c r="AF1815" s="1" t="s">
        <v>563</v>
      </c>
      <c r="AG1815" s="1">
        <v>1.0</v>
      </c>
      <c r="AH1815" s="1">
        <v>0.0</v>
      </c>
      <c r="AI1815" s="1">
        <v>0.0</v>
      </c>
      <c r="AJ1815" s="1">
        <v>0.0</v>
      </c>
      <c r="AK1815" s="1">
        <v>0.0</v>
      </c>
      <c r="AL1815" s="1">
        <v>0.0</v>
      </c>
      <c r="AM1815" s="1">
        <v>0.0</v>
      </c>
      <c r="AU1815" s="1">
        <v>0.0</v>
      </c>
      <c r="AV1815" s="1" t="s">
        <v>105</v>
      </c>
      <c r="AW1815" s="1">
        <v>1.0</v>
      </c>
      <c r="AX1815" s="1">
        <v>0.0</v>
      </c>
      <c r="AY1815" s="1">
        <v>1.0</v>
      </c>
      <c r="AZ1815" s="1">
        <v>0.0</v>
      </c>
      <c r="BB1815" s="1">
        <v>-1.0</v>
      </c>
      <c r="BC1815" s="1">
        <v>-1.0</v>
      </c>
      <c r="BD1815" s="1">
        <v>-1.0</v>
      </c>
      <c r="BE1815" s="1">
        <v>-1.0</v>
      </c>
      <c r="BF1815" s="1">
        <v>-1.0</v>
      </c>
      <c r="BG1815" s="1">
        <v>-1.0</v>
      </c>
      <c r="BH1815" s="1">
        <v>-1.0</v>
      </c>
      <c r="BI1815" s="1">
        <v>-1.0</v>
      </c>
      <c r="BJ1815" s="1">
        <v>-1.0</v>
      </c>
      <c r="BK1815" s="1">
        <v>-1.0</v>
      </c>
      <c r="BL1815" s="1">
        <v>-1.0</v>
      </c>
      <c r="BM1815" s="1">
        <v>1.0</v>
      </c>
      <c r="BN1815" s="1">
        <v>1.0</v>
      </c>
      <c r="BO1815" s="1">
        <v>-1.0</v>
      </c>
      <c r="BP1815" s="1">
        <v>1.0</v>
      </c>
      <c r="BQ1815" s="1">
        <v>-1.0</v>
      </c>
      <c r="BR1815" s="1">
        <v>-1.0</v>
      </c>
      <c r="BS1815" s="1">
        <v>-1.0</v>
      </c>
      <c r="BT1815" s="1">
        <v>-1.0</v>
      </c>
      <c r="BU1815" s="1">
        <v>1.0</v>
      </c>
      <c r="BV1815" s="1">
        <v>-1.0</v>
      </c>
      <c r="BW1815" s="1">
        <v>1.0</v>
      </c>
      <c r="BX1815" s="1">
        <v>-1.0</v>
      </c>
      <c r="BY1815" s="1">
        <v>-1.0</v>
      </c>
      <c r="BZ1815" s="1">
        <v>-1.0</v>
      </c>
      <c r="CA1815" s="1">
        <v>-1.0</v>
      </c>
      <c r="CB1815" s="1">
        <v>-1.0</v>
      </c>
      <c r="CC1815" s="1">
        <v>-1.0</v>
      </c>
      <c r="CD1815" s="1">
        <v>60798.0</v>
      </c>
    </row>
    <row r="1816">
      <c r="A1816" s="1">
        <v>1.3190121E7</v>
      </c>
      <c r="B1816" s="1" t="s">
        <v>9821</v>
      </c>
      <c r="C1816" s="1" t="s">
        <v>7723</v>
      </c>
      <c r="D1816" s="1" t="s">
        <v>7724</v>
      </c>
      <c r="E1816" s="1" t="s">
        <v>85</v>
      </c>
      <c r="F1816" s="1" t="s">
        <v>7725</v>
      </c>
      <c r="G1816" s="1" t="s">
        <v>7726</v>
      </c>
      <c r="H1816" s="1" t="s">
        <v>9822</v>
      </c>
      <c r="I1816" s="1">
        <v>3.0283594E7</v>
      </c>
      <c r="J1816" s="1">
        <v>42093.0</v>
      </c>
      <c r="K1816" s="1" t="s">
        <v>88</v>
      </c>
      <c r="L1816" s="1">
        <v>0.96</v>
      </c>
      <c r="M1816" s="1">
        <v>0.0</v>
      </c>
      <c r="N1816" s="1">
        <v>776.0</v>
      </c>
      <c r="O1816" s="1">
        <v>0.0</v>
      </c>
      <c r="P1816" s="1" t="s">
        <v>89</v>
      </c>
      <c r="Q1816" s="1" t="s">
        <v>90</v>
      </c>
      <c r="R1816" s="1">
        <v>40.76564</v>
      </c>
      <c r="S1816" s="1">
        <v>-73.9836699999999</v>
      </c>
      <c r="T1816" s="1" t="s">
        <v>91</v>
      </c>
      <c r="U1816" s="1" t="s">
        <v>92</v>
      </c>
      <c r="V1816" s="1">
        <v>5.0</v>
      </c>
      <c r="W1816" s="1">
        <v>2.0</v>
      </c>
      <c r="X1816" s="1">
        <v>2.0</v>
      </c>
      <c r="Y1816" s="1">
        <v>3.0</v>
      </c>
      <c r="Z1816" s="1" t="s">
        <v>93</v>
      </c>
      <c r="AA1816" s="1" t="s">
        <v>9823</v>
      </c>
      <c r="AB1816" s="1">
        <v>369.0</v>
      </c>
      <c r="AC1816" s="1">
        <v>1.0</v>
      </c>
      <c r="AD1816" s="1">
        <v>0.0</v>
      </c>
      <c r="AE1816" s="1">
        <v>30.0</v>
      </c>
      <c r="AF1816" s="1" t="s">
        <v>95</v>
      </c>
      <c r="AG1816" s="1">
        <v>1.0</v>
      </c>
      <c r="AH1816" s="1">
        <v>10.0</v>
      </c>
      <c r="AI1816" s="1">
        <v>40.0</v>
      </c>
      <c r="AJ1816" s="1">
        <v>70.0</v>
      </c>
      <c r="AK1816" s="1">
        <v>345.0</v>
      </c>
      <c r="AL1816" s="1">
        <v>1.0</v>
      </c>
      <c r="AM1816" s="1">
        <v>0.0</v>
      </c>
      <c r="AN1816" s="1">
        <v>100.0</v>
      </c>
      <c r="AO1816" s="1">
        <v>6.0</v>
      </c>
      <c r="AP1816" s="1">
        <v>8.0</v>
      </c>
      <c r="AQ1816" s="1">
        <v>10.0</v>
      </c>
      <c r="AR1816" s="1">
        <v>10.0</v>
      </c>
      <c r="AS1816" s="1">
        <v>10.0</v>
      </c>
      <c r="AT1816" s="1">
        <v>8.0</v>
      </c>
      <c r="AU1816" s="1">
        <v>0.0</v>
      </c>
      <c r="AV1816" s="1" t="s">
        <v>96</v>
      </c>
      <c r="AW1816" s="1">
        <v>121.0</v>
      </c>
      <c r="AX1816" s="1">
        <v>121.0</v>
      </c>
      <c r="AY1816" s="1">
        <v>0.0</v>
      </c>
      <c r="AZ1816" s="1">
        <v>0.0</v>
      </c>
      <c r="BA1816" s="1">
        <v>0.03</v>
      </c>
      <c r="BB1816" s="1">
        <v>1.0</v>
      </c>
      <c r="BC1816" s="1">
        <v>1.0</v>
      </c>
      <c r="BD1816" s="1">
        <v>-1.0</v>
      </c>
      <c r="BE1816" s="1">
        <v>-1.0</v>
      </c>
      <c r="BF1816" s="1">
        <v>-1.0</v>
      </c>
      <c r="BG1816" s="1">
        <v>-1.0</v>
      </c>
      <c r="BH1816" s="1">
        <v>1.0</v>
      </c>
      <c r="BI1816" s="1">
        <v>-1.0</v>
      </c>
      <c r="BJ1816" s="1">
        <v>1.0</v>
      </c>
      <c r="BK1816" s="1">
        <v>1.0</v>
      </c>
      <c r="BL1816" s="1">
        <v>-1.0</v>
      </c>
      <c r="BM1816" s="1">
        <v>1.0</v>
      </c>
      <c r="BN1816" s="1">
        <v>1.0</v>
      </c>
      <c r="BO1816" s="1">
        <v>1.0</v>
      </c>
      <c r="BP1816" s="1">
        <v>1.0</v>
      </c>
      <c r="BQ1816" s="1">
        <v>1.0</v>
      </c>
      <c r="BR1816" s="1">
        <v>-1.0</v>
      </c>
      <c r="BS1816" s="1">
        <v>-1.0</v>
      </c>
      <c r="BT1816" s="1">
        <v>-1.0</v>
      </c>
      <c r="BU1816" s="1">
        <v>1.0</v>
      </c>
      <c r="BV1816" s="1">
        <v>-1.0</v>
      </c>
      <c r="BW1816" s="1">
        <v>1.0</v>
      </c>
      <c r="BX1816" s="1">
        <v>-1.0</v>
      </c>
      <c r="BY1816" s="1">
        <v>-1.0</v>
      </c>
      <c r="BZ1816" s="1">
        <v>1.0</v>
      </c>
      <c r="CA1816" s="1">
        <v>-1.0</v>
      </c>
      <c r="CB1816" s="1">
        <v>-1.0</v>
      </c>
      <c r="CC1816" s="1">
        <v>-1.0</v>
      </c>
      <c r="CD1816" s="1">
        <v>60810.0</v>
      </c>
    </row>
    <row r="1817">
      <c r="A1817" s="1">
        <v>2.6137778E7</v>
      </c>
      <c r="B1817" s="1" t="s">
        <v>9824</v>
      </c>
      <c r="C1817" s="1" t="s">
        <v>9825</v>
      </c>
      <c r="D1817" s="1" t="s">
        <v>9826</v>
      </c>
      <c r="E1817" s="1" t="s">
        <v>85</v>
      </c>
      <c r="F1817" s="1" t="s">
        <v>9827</v>
      </c>
      <c r="G1817" s="1" t="s">
        <v>9828</v>
      </c>
      <c r="H1817" s="1" t="s">
        <v>9829</v>
      </c>
      <c r="I1817" s="1">
        <v>1.96462256E8</v>
      </c>
      <c r="J1817" s="1">
        <v>43269.0</v>
      </c>
      <c r="K1817" s="1" t="s">
        <v>272</v>
      </c>
      <c r="L1817" s="1">
        <v>0.86</v>
      </c>
      <c r="M1817" s="1">
        <v>1.0</v>
      </c>
      <c r="N1817" s="1">
        <v>1.0</v>
      </c>
      <c r="O1817" s="1">
        <v>0.0</v>
      </c>
      <c r="P1817" s="1" t="s">
        <v>621</v>
      </c>
      <c r="Q1817" s="1" t="s">
        <v>1608</v>
      </c>
      <c r="R1817" s="1">
        <v>40.89374</v>
      </c>
      <c r="S1817" s="1">
        <v>-73.85579</v>
      </c>
      <c r="T1817" s="1" t="s">
        <v>91</v>
      </c>
      <c r="U1817" s="1" t="s">
        <v>113</v>
      </c>
      <c r="V1817" s="1">
        <v>2.0</v>
      </c>
      <c r="W1817" s="1">
        <v>1.0</v>
      </c>
      <c r="X1817" s="1">
        <v>1.0</v>
      </c>
      <c r="Y1817" s="1">
        <v>1.0</v>
      </c>
      <c r="Z1817" s="1" t="s">
        <v>93</v>
      </c>
      <c r="AA1817" s="1" t="s">
        <v>9830</v>
      </c>
      <c r="AB1817" s="1">
        <v>60.0</v>
      </c>
      <c r="AC1817" s="1">
        <v>2.0</v>
      </c>
      <c r="AD1817" s="1">
        <v>30.0</v>
      </c>
      <c r="AE1817" s="1">
        <v>2.0</v>
      </c>
      <c r="AF1817" s="1" t="s">
        <v>255</v>
      </c>
      <c r="AG1817" s="1">
        <v>1.0</v>
      </c>
      <c r="AH1817" s="1">
        <v>30.0</v>
      </c>
      <c r="AI1817" s="1">
        <v>60.0</v>
      </c>
      <c r="AJ1817" s="1">
        <v>90.0</v>
      </c>
      <c r="AK1817" s="1">
        <v>365.0</v>
      </c>
      <c r="AL1817" s="1">
        <v>10.0</v>
      </c>
      <c r="AM1817" s="1">
        <v>10.0</v>
      </c>
      <c r="AN1817" s="1">
        <v>96.0</v>
      </c>
      <c r="AO1817" s="1">
        <v>10.0</v>
      </c>
      <c r="AP1817" s="1">
        <v>10.0</v>
      </c>
      <c r="AQ1817" s="1">
        <v>10.0</v>
      </c>
      <c r="AR1817" s="1">
        <v>10.0</v>
      </c>
      <c r="AS1817" s="1">
        <v>10.0</v>
      </c>
      <c r="AT1817" s="1">
        <v>9.0</v>
      </c>
      <c r="AU1817" s="1">
        <v>0.0</v>
      </c>
      <c r="AV1817" s="1" t="s">
        <v>96</v>
      </c>
      <c r="AW1817" s="1">
        <v>1.0</v>
      </c>
      <c r="AX1817" s="1">
        <v>0.0</v>
      </c>
      <c r="AY1817" s="1">
        <v>1.0</v>
      </c>
      <c r="AZ1817" s="1">
        <v>0.0</v>
      </c>
      <c r="BA1817" s="1">
        <v>0.85</v>
      </c>
      <c r="BB1817" s="1">
        <v>-1.0</v>
      </c>
      <c r="BC1817" s="1">
        <v>-1.0</v>
      </c>
      <c r="BD1817" s="1">
        <v>-1.0</v>
      </c>
      <c r="BE1817" s="1">
        <v>-1.0</v>
      </c>
      <c r="BF1817" s="1">
        <v>-1.0</v>
      </c>
      <c r="BG1817" s="1">
        <v>-1.0</v>
      </c>
      <c r="BH1817" s="1">
        <v>1.0</v>
      </c>
      <c r="BI1817" s="1">
        <v>-1.0</v>
      </c>
      <c r="BJ1817" s="1">
        <v>1.0</v>
      </c>
      <c r="BK1817" s="1">
        <v>1.0</v>
      </c>
      <c r="BL1817" s="1">
        <v>-1.0</v>
      </c>
      <c r="BM1817" s="1">
        <v>-1.0</v>
      </c>
      <c r="BN1817" s="1">
        <v>-1.0</v>
      </c>
      <c r="BO1817" s="1">
        <v>-1.0</v>
      </c>
      <c r="BP1817" s="1">
        <v>-1.0</v>
      </c>
      <c r="BQ1817" s="1">
        <v>-1.0</v>
      </c>
      <c r="BR1817" s="1">
        <v>-1.0</v>
      </c>
      <c r="BS1817" s="1">
        <v>1.0</v>
      </c>
      <c r="BT1817" s="1">
        <v>-1.0</v>
      </c>
      <c r="BU1817" s="1">
        <v>1.0</v>
      </c>
      <c r="BV1817" s="1">
        <v>-1.0</v>
      </c>
      <c r="BW1817" s="1">
        <v>-1.0</v>
      </c>
      <c r="BX1817" s="1">
        <v>-1.0</v>
      </c>
      <c r="BY1817" s="1">
        <v>-1.0</v>
      </c>
      <c r="BZ1817" s="1">
        <v>-1.0</v>
      </c>
      <c r="CA1817" s="1">
        <v>-1.0</v>
      </c>
      <c r="CB1817" s="1">
        <v>-1.0</v>
      </c>
      <c r="CC1817" s="1">
        <v>-1.0</v>
      </c>
      <c r="CD1817" s="1">
        <v>60817.0</v>
      </c>
    </row>
    <row r="1818">
      <c r="A1818" s="1">
        <v>3.5947579E7</v>
      </c>
      <c r="B1818" s="1" t="s">
        <v>9831</v>
      </c>
      <c r="C1818" s="1" t="s">
        <v>9832</v>
      </c>
      <c r="D1818" s="1" t="s">
        <v>9833</v>
      </c>
      <c r="E1818" s="1" t="s">
        <v>85</v>
      </c>
      <c r="F1818" s="1" t="s">
        <v>86</v>
      </c>
      <c r="G1818" s="1" t="s">
        <v>87</v>
      </c>
      <c r="H1818" s="1" t="s">
        <v>9834</v>
      </c>
      <c r="I1818" s="1">
        <v>1.28898379E8</v>
      </c>
      <c r="J1818" s="1">
        <v>42859.0</v>
      </c>
      <c r="K1818" s="1" t="s">
        <v>134</v>
      </c>
      <c r="L1818" s="1">
        <v>0.94</v>
      </c>
      <c r="M1818" s="1">
        <v>0.0</v>
      </c>
      <c r="N1818" s="1">
        <v>0.0</v>
      </c>
      <c r="O1818" s="1">
        <v>1.0</v>
      </c>
      <c r="P1818" s="1" t="s">
        <v>89</v>
      </c>
      <c r="Q1818" s="1" t="s">
        <v>273</v>
      </c>
      <c r="R1818" s="1">
        <v>40.75736</v>
      </c>
      <c r="S1818" s="1">
        <v>-73.96665</v>
      </c>
      <c r="T1818" s="1" t="s">
        <v>91</v>
      </c>
      <c r="U1818" s="1" t="s">
        <v>92</v>
      </c>
      <c r="V1818" s="1">
        <v>7.0</v>
      </c>
      <c r="W1818" s="1">
        <v>1.0</v>
      </c>
      <c r="X1818" s="1">
        <v>3.0</v>
      </c>
      <c r="Y1818" s="1">
        <v>3.0</v>
      </c>
      <c r="Z1818" s="1" t="s">
        <v>93</v>
      </c>
      <c r="AA1818" s="1" t="s">
        <v>9835</v>
      </c>
      <c r="AB1818" s="1">
        <v>425.0</v>
      </c>
      <c r="AC1818" s="1">
        <v>1.0</v>
      </c>
      <c r="AD1818" s="1">
        <v>0.0</v>
      </c>
      <c r="AE1818" s="1">
        <v>5.0</v>
      </c>
      <c r="AF1818" s="1" t="s">
        <v>95</v>
      </c>
      <c r="AG1818" s="1">
        <v>1.0</v>
      </c>
      <c r="AH1818" s="1">
        <v>17.0</v>
      </c>
      <c r="AI1818" s="1">
        <v>40.0</v>
      </c>
      <c r="AJ1818" s="1">
        <v>40.0</v>
      </c>
      <c r="AK1818" s="1">
        <v>40.0</v>
      </c>
      <c r="AL1818" s="1">
        <v>0.0</v>
      </c>
      <c r="AM1818" s="1">
        <v>0.0</v>
      </c>
      <c r="AU1818" s="1">
        <v>1.0</v>
      </c>
      <c r="AV1818" s="1" t="s">
        <v>96</v>
      </c>
      <c r="AW1818" s="1">
        <v>1.0</v>
      </c>
      <c r="AX1818" s="1">
        <v>1.0</v>
      </c>
      <c r="AY1818" s="1">
        <v>0.0</v>
      </c>
      <c r="AZ1818" s="1">
        <v>0.0</v>
      </c>
      <c r="BB1818" s="1">
        <v>1.0</v>
      </c>
      <c r="BC1818" s="1">
        <v>1.0</v>
      </c>
      <c r="BD1818" s="1">
        <v>-1.0</v>
      </c>
      <c r="BE1818" s="1">
        <v>-1.0</v>
      </c>
      <c r="BF1818" s="1">
        <v>-1.0</v>
      </c>
      <c r="BG1818" s="1">
        <v>-1.0</v>
      </c>
      <c r="BH1818" s="1">
        <v>-1.0</v>
      </c>
      <c r="BI1818" s="1">
        <v>-1.0</v>
      </c>
      <c r="BJ1818" s="1">
        <v>1.0</v>
      </c>
      <c r="BK1818" s="1">
        <v>-1.0</v>
      </c>
      <c r="BL1818" s="1">
        <v>-1.0</v>
      </c>
      <c r="BM1818" s="1">
        <v>-1.0</v>
      </c>
      <c r="BN1818" s="1">
        <v>-1.0</v>
      </c>
      <c r="BO1818" s="1">
        <v>-1.0</v>
      </c>
      <c r="BP1818" s="1">
        <v>1.0</v>
      </c>
      <c r="BQ1818" s="1">
        <v>-1.0</v>
      </c>
      <c r="BR1818" s="1">
        <v>-1.0</v>
      </c>
      <c r="BS1818" s="1">
        <v>-1.0</v>
      </c>
      <c r="BT1818" s="1">
        <v>-1.0</v>
      </c>
      <c r="BU1818" s="1">
        <v>1.0</v>
      </c>
      <c r="BV1818" s="1">
        <v>-1.0</v>
      </c>
      <c r="BW1818" s="1">
        <v>-1.0</v>
      </c>
      <c r="BX1818" s="1">
        <v>-1.0</v>
      </c>
      <c r="BY1818" s="1">
        <v>-1.0</v>
      </c>
      <c r="BZ1818" s="1">
        <v>1.0</v>
      </c>
      <c r="CA1818" s="1">
        <v>-1.0</v>
      </c>
      <c r="CB1818" s="1">
        <v>-1.0</v>
      </c>
      <c r="CC1818" s="1">
        <v>-1.0</v>
      </c>
      <c r="CD1818" s="1">
        <v>60838.0</v>
      </c>
    </row>
    <row r="1819">
      <c r="A1819" s="1">
        <v>3.4711272E7</v>
      </c>
      <c r="B1819" s="1" t="s">
        <v>9836</v>
      </c>
      <c r="C1819" s="1" t="s">
        <v>9837</v>
      </c>
      <c r="D1819" s="1" t="s">
        <v>9838</v>
      </c>
      <c r="E1819" s="1" t="s">
        <v>85</v>
      </c>
      <c r="F1819" s="1" t="s">
        <v>9839</v>
      </c>
      <c r="G1819" s="1" t="s">
        <v>9840</v>
      </c>
      <c r="I1819" s="1">
        <v>2.61802105E8</v>
      </c>
      <c r="J1819" s="1">
        <v>43599.0</v>
      </c>
      <c r="K1819" s="1" t="s">
        <v>134</v>
      </c>
      <c r="L1819" s="1">
        <v>1.0</v>
      </c>
      <c r="M1819" s="1">
        <v>0.0</v>
      </c>
      <c r="N1819" s="1">
        <v>1.0</v>
      </c>
      <c r="O1819" s="1">
        <v>0.0</v>
      </c>
      <c r="P1819" s="1" t="s">
        <v>89</v>
      </c>
      <c r="Q1819" s="1" t="s">
        <v>90</v>
      </c>
      <c r="R1819" s="1">
        <v>40.72486</v>
      </c>
      <c r="S1819" s="1">
        <v>-73.98121</v>
      </c>
      <c r="T1819" s="1" t="s">
        <v>91</v>
      </c>
      <c r="U1819" s="1" t="s">
        <v>214</v>
      </c>
      <c r="V1819" s="1">
        <v>2.0</v>
      </c>
      <c r="W1819" s="1">
        <v>1.5</v>
      </c>
      <c r="X1819" s="1">
        <v>1.0</v>
      </c>
      <c r="Y1819" s="1">
        <v>1.0</v>
      </c>
      <c r="Z1819" s="1" t="s">
        <v>93</v>
      </c>
      <c r="AA1819" s="1" t="s">
        <v>9841</v>
      </c>
      <c r="AB1819" s="1">
        <v>70.0</v>
      </c>
      <c r="AC1819" s="1">
        <v>1.0</v>
      </c>
      <c r="AD1819" s="1">
        <v>0.0</v>
      </c>
      <c r="AE1819" s="1">
        <v>1.0</v>
      </c>
      <c r="AF1819" s="1" t="s">
        <v>904</v>
      </c>
      <c r="AG1819" s="1">
        <v>1.0</v>
      </c>
      <c r="AH1819" s="1">
        <v>0.0</v>
      </c>
      <c r="AI1819" s="1">
        <v>0.0</v>
      </c>
      <c r="AJ1819" s="1">
        <v>0.0</v>
      </c>
      <c r="AK1819" s="1">
        <v>55.0</v>
      </c>
      <c r="AL1819" s="1">
        <v>4.0</v>
      </c>
      <c r="AM1819" s="1">
        <v>4.0</v>
      </c>
      <c r="AN1819" s="1">
        <v>95.0</v>
      </c>
      <c r="AO1819" s="1">
        <v>9.0</v>
      </c>
      <c r="AP1819" s="1">
        <v>9.0</v>
      </c>
      <c r="AQ1819" s="1">
        <v>10.0</v>
      </c>
      <c r="AR1819" s="1">
        <v>10.0</v>
      </c>
      <c r="AS1819" s="1">
        <v>10.0</v>
      </c>
      <c r="AT1819" s="1">
        <v>10.0</v>
      </c>
      <c r="AU1819" s="1">
        <v>1.0</v>
      </c>
      <c r="AV1819" s="1" t="s">
        <v>105</v>
      </c>
      <c r="AW1819" s="1">
        <v>1.0</v>
      </c>
      <c r="AX1819" s="1">
        <v>0.0</v>
      </c>
      <c r="AY1819" s="1">
        <v>0.0</v>
      </c>
      <c r="AZ1819" s="1">
        <v>1.0</v>
      </c>
      <c r="BA1819" s="1">
        <v>4.0</v>
      </c>
      <c r="BB1819" s="1">
        <v>-1.0</v>
      </c>
      <c r="BC1819" s="1">
        <v>1.0</v>
      </c>
      <c r="BD1819" s="1">
        <v>-1.0</v>
      </c>
      <c r="BE1819" s="1">
        <v>-1.0</v>
      </c>
      <c r="BF1819" s="1">
        <v>-1.0</v>
      </c>
      <c r="BG1819" s="1">
        <v>-1.0</v>
      </c>
      <c r="BH1819" s="1">
        <v>-1.0</v>
      </c>
      <c r="BI1819" s="1">
        <v>-1.0</v>
      </c>
      <c r="BJ1819" s="1">
        <v>-1.0</v>
      </c>
      <c r="BK1819" s="1">
        <v>-1.0</v>
      </c>
      <c r="BL1819" s="1">
        <v>-1.0</v>
      </c>
      <c r="BM1819" s="1">
        <v>-1.0</v>
      </c>
      <c r="BN1819" s="1">
        <v>-1.0</v>
      </c>
      <c r="BO1819" s="1">
        <v>-1.0</v>
      </c>
      <c r="BP1819" s="1">
        <v>-1.0</v>
      </c>
      <c r="BQ1819" s="1">
        <v>-1.0</v>
      </c>
      <c r="BR1819" s="1">
        <v>-1.0</v>
      </c>
      <c r="BS1819" s="1">
        <v>-1.0</v>
      </c>
      <c r="BT1819" s="1">
        <v>-1.0</v>
      </c>
      <c r="BU1819" s="1">
        <v>1.0</v>
      </c>
      <c r="BV1819" s="1">
        <v>-1.0</v>
      </c>
      <c r="BW1819" s="1">
        <v>-1.0</v>
      </c>
      <c r="BX1819" s="1">
        <v>-1.0</v>
      </c>
      <c r="BY1819" s="1">
        <v>-1.0</v>
      </c>
      <c r="BZ1819" s="1">
        <v>-1.0</v>
      </c>
      <c r="CA1819" s="1">
        <v>-1.0</v>
      </c>
      <c r="CB1819" s="1">
        <v>-1.0</v>
      </c>
      <c r="CC1819" s="1">
        <v>-1.0</v>
      </c>
      <c r="CD1819" s="1">
        <v>60893.0</v>
      </c>
    </row>
    <row r="1820">
      <c r="A1820" s="1">
        <v>3.3154427E7</v>
      </c>
      <c r="B1820" s="1" t="s">
        <v>9842</v>
      </c>
      <c r="C1820" s="1" t="s">
        <v>9843</v>
      </c>
      <c r="D1820" s="1" t="s">
        <v>9844</v>
      </c>
      <c r="E1820" s="1" t="s">
        <v>85</v>
      </c>
      <c r="F1820" s="1" t="s">
        <v>9845</v>
      </c>
      <c r="G1820" s="1" t="s">
        <v>9846</v>
      </c>
      <c r="H1820" s="2" t="str">
        <f>- The city is really dirty so I recommend to take off your shoes. please try to be as discreet as possible of your stay with neighbors and superintendent.</f>
        <v>#ERROR!</v>
      </c>
      <c r="I1820" s="1">
        <v>8.2524498E7</v>
      </c>
      <c r="J1820" s="1">
        <v>42559.0</v>
      </c>
      <c r="K1820" s="1" t="s">
        <v>134</v>
      </c>
      <c r="L1820" s="1">
        <v>1.0</v>
      </c>
      <c r="M1820" s="1">
        <v>0.0</v>
      </c>
      <c r="N1820" s="1">
        <v>1.0</v>
      </c>
      <c r="O1820" s="1">
        <v>0.0</v>
      </c>
      <c r="P1820" s="1" t="s">
        <v>123</v>
      </c>
      <c r="Q1820" s="1" t="s">
        <v>698</v>
      </c>
      <c r="R1820" s="1">
        <v>40.66697</v>
      </c>
      <c r="S1820" s="1">
        <v>-73.93508</v>
      </c>
      <c r="T1820" s="1" t="s">
        <v>91</v>
      </c>
      <c r="U1820" s="1" t="s">
        <v>92</v>
      </c>
      <c r="V1820" s="1">
        <v>3.0</v>
      </c>
      <c r="W1820" s="1">
        <v>1.0</v>
      </c>
      <c r="X1820" s="1">
        <v>2.0</v>
      </c>
      <c r="Y1820" s="1">
        <v>2.0</v>
      </c>
      <c r="Z1820" s="1" t="s">
        <v>93</v>
      </c>
      <c r="AA1820" s="1" t="s">
        <v>9847</v>
      </c>
      <c r="AB1820" s="1">
        <v>85.0</v>
      </c>
      <c r="AC1820" s="1">
        <v>1.0</v>
      </c>
      <c r="AD1820" s="1">
        <v>0.0</v>
      </c>
      <c r="AE1820" s="1">
        <v>5.0</v>
      </c>
      <c r="AF1820" s="1" t="s">
        <v>95</v>
      </c>
      <c r="AG1820" s="1">
        <v>1.0</v>
      </c>
      <c r="AH1820" s="1">
        <v>5.0</v>
      </c>
      <c r="AI1820" s="1">
        <v>7.0</v>
      </c>
      <c r="AJ1820" s="1">
        <v>7.0</v>
      </c>
      <c r="AK1820" s="1">
        <v>7.0</v>
      </c>
      <c r="AL1820" s="1">
        <v>9.0</v>
      </c>
      <c r="AM1820" s="1">
        <v>9.0</v>
      </c>
      <c r="AN1820" s="1">
        <v>98.0</v>
      </c>
      <c r="AO1820" s="1">
        <v>10.0</v>
      </c>
      <c r="AP1820" s="1">
        <v>10.0</v>
      </c>
      <c r="AQ1820" s="1">
        <v>10.0</v>
      </c>
      <c r="AR1820" s="1">
        <v>10.0</v>
      </c>
      <c r="AS1820" s="1">
        <v>10.0</v>
      </c>
      <c r="AT1820" s="1">
        <v>9.0</v>
      </c>
      <c r="AU1820" s="1">
        <v>0.0</v>
      </c>
      <c r="AV1820" s="1" t="s">
        <v>96</v>
      </c>
      <c r="AW1820" s="1">
        <v>1.0</v>
      </c>
      <c r="AX1820" s="1">
        <v>1.0</v>
      </c>
      <c r="AY1820" s="1">
        <v>0.0</v>
      </c>
      <c r="AZ1820" s="1">
        <v>0.0</v>
      </c>
      <c r="BA1820" s="1">
        <v>2.65</v>
      </c>
      <c r="BB1820" s="1">
        <v>-1.0</v>
      </c>
      <c r="BC1820" s="1">
        <v>1.0</v>
      </c>
      <c r="BD1820" s="1">
        <v>-1.0</v>
      </c>
      <c r="BE1820" s="1">
        <v>-1.0</v>
      </c>
      <c r="BF1820" s="1">
        <v>-1.0</v>
      </c>
      <c r="BG1820" s="1">
        <v>-1.0</v>
      </c>
      <c r="BH1820" s="1">
        <v>-1.0</v>
      </c>
      <c r="BI1820" s="1">
        <v>-1.0</v>
      </c>
      <c r="BJ1820" s="1">
        <v>-1.0</v>
      </c>
      <c r="BK1820" s="1">
        <v>-1.0</v>
      </c>
      <c r="BL1820" s="1">
        <v>-1.0</v>
      </c>
      <c r="BM1820" s="1">
        <v>-1.0</v>
      </c>
      <c r="BN1820" s="1">
        <v>-1.0</v>
      </c>
      <c r="BO1820" s="1">
        <v>-1.0</v>
      </c>
      <c r="BP1820" s="1">
        <v>-1.0</v>
      </c>
      <c r="BQ1820" s="1">
        <v>-1.0</v>
      </c>
      <c r="BR1820" s="1">
        <v>-1.0</v>
      </c>
      <c r="BS1820" s="1">
        <v>-1.0</v>
      </c>
      <c r="BT1820" s="1">
        <v>-1.0</v>
      </c>
      <c r="BU1820" s="1">
        <v>1.0</v>
      </c>
      <c r="BV1820" s="1">
        <v>-1.0</v>
      </c>
      <c r="BW1820" s="1">
        <v>1.0</v>
      </c>
      <c r="BX1820" s="1">
        <v>1.0</v>
      </c>
      <c r="BY1820" s="1">
        <v>-1.0</v>
      </c>
      <c r="BZ1820" s="1">
        <v>-1.0</v>
      </c>
      <c r="CA1820" s="1">
        <v>-1.0</v>
      </c>
      <c r="CB1820" s="1">
        <v>-1.0</v>
      </c>
      <c r="CC1820" s="1">
        <v>-1.0</v>
      </c>
      <c r="CD1820" s="1">
        <v>60906.0</v>
      </c>
    </row>
    <row r="1821">
      <c r="A1821" s="1">
        <v>6947477.0</v>
      </c>
      <c r="B1821" s="1" t="s">
        <v>9848</v>
      </c>
      <c r="C1821" s="1" t="s">
        <v>9849</v>
      </c>
      <c r="D1821" s="1" t="s">
        <v>9850</v>
      </c>
      <c r="E1821" s="1" t="s">
        <v>85</v>
      </c>
      <c r="F1821" s="1" t="s">
        <v>9851</v>
      </c>
      <c r="G1821" s="1" t="s">
        <v>9852</v>
      </c>
      <c r="H1821" s="1" t="s">
        <v>9853</v>
      </c>
      <c r="I1821" s="1">
        <v>3.5968845E7</v>
      </c>
      <c r="J1821" s="1">
        <v>42171.0</v>
      </c>
      <c r="M1821" s="1">
        <v>0.0</v>
      </c>
      <c r="N1821" s="1">
        <v>2.0</v>
      </c>
      <c r="O1821" s="1">
        <v>1.0</v>
      </c>
      <c r="P1821" s="1" t="s">
        <v>89</v>
      </c>
      <c r="Q1821" s="1" t="s">
        <v>362</v>
      </c>
      <c r="R1821" s="1">
        <v>40.79265</v>
      </c>
      <c r="S1821" s="1">
        <v>-73.97108</v>
      </c>
      <c r="T1821" s="1" t="s">
        <v>91</v>
      </c>
      <c r="U1821" s="1" t="s">
        <v>113</v>
      </c>
      <c r="V1821" s="1">
        <v>2.0</v>
      </c>
      <c r="W1821" s="1">
        <v>1.0</v>
      </c>
      <c r="X1821" s="1">
        <v>1.0</v>
      </c>
      <c r="Y1821" s="1">
        <v>1.0</v>
      </c>
      <c r="Z1821" s="1" t="s">
        <v>93</v>
      </c>
      <c r="AA1821" s="1" t="s">
        <v>9854</v>
      </c>
      <c r="AB1821" s="1">
        <v>89.0</v>
      </c>
      <c r="AC1821" s="1">
        <v>1.0</v>
      </c>
      <c r="AD1821" s="1">
        <v>0.0</v>
      </c>
      <c r="AE1821" s="1">
        <v>1.0</v>
      </c>
      <c r="AF1821" s="1" t="s">
        <v>762</v>
      </c>
      <c r="AG1821" s="1">
        <v>1.0</v>
      </c>
      <c r="AH1821" s="1">
        <v>0.0</v>
      </c>
      <c r="AI1821" s="1">
        <v>0.0</v>
      </c>
      <c r="AJ1821" s="1">
        <v>0.0</v>
      </c>
      <c r="AK1821" s="1">
        <v>0.0</v>
      </c>
      <c r="AL1821" s="1">
        <v>1.0</v>
      </c>
      <c r="AM1821" s="1">
        <v>0.0</v>
      </c>
      <c r="AN1821" s="1">
        <v>100.0</v>
      </c>
      <c r="AO1821" s="1">
        <v>10.0</v>
      </c>
      <c r="AP1821" s="1">
        <v>10.0</v>
      </c>
      <c r="AQ1821" s="1">
        <v>10.0</v>
      </c>
      <c r="AR1821" s="1">
        <v>10.0</v>
      </c>
      <c r="AS1821" s="1">
        <v>10.0</v>
      </c>
      <c r="AT1821" s="1">
        <v>10.0</v>
      </c>
      <c r="AU1821" s="1">
        <v>0.0</v>
      </c>
      <c r="AV1821" s="1" t="s">
        <v>96</v>
      </c>
      <c r="AW1821" s="1">
        <v>2.0</v>
      </c>
      <c r="AX1821" s="1">
        <v>0.0</v>
      </c>
      <c r="AY1821" s="1">
        <v>2.0</v>
      </c>
      <c r="AZ1821" s="1">
        <v>0.0</v>
      </c>
      <c r="BA1821" s="1">
        <v>0.02</v>
      </c>
      <c r="BB1821" s="1">
        <v>-1.0</v>
      </c>
      <c r="BC1821" s="1">
        <v>1.0</v>
      </c>
      <c r="BD1821" s="1">
        <v>-1.0</v>
      </c>
      <c r="BE1821" s="1">
        <v>-1.0</v>
      </c>
      <c r="BF1821" s="1">
        <v>-1.0</v>
      </c>
      <c r="BG1821" s="1">
        <v>-1.0</v>
      </c>
      <c r="BH1821" s="1">
        <v>-1.0</v>
      </c>
      <c r="BI1821" s="1">
        <v>-1.0</v>
      </c>
      <c r="BJ1821" s="1">
        <v>-1.0</v>
      </c>
      <c r="BK1821" s="1">
        <v>-1.0</v>
      </c>
      <c r="BL1821" s="1">
        <v>-1.0</v>
      </c>
      <c r="BM1821" s="1">
        <v>-1.0</v>
      </c>
      <c r="BN1821" s="1">
        <v>-1.0</v>
      </c>
      <c r="BO1821" s="1">
        <v>-1.0</v>
      </c>
      <c r="BP1821" s="1">
        <v>-1.0</v>
      </c>
      <c r="BQ1821" s="1">
        <v>-1.0</v>
      </c>
      <c r="BR1821" s="1">
        <v>-1.0</v>
      </c>
      <c r="BS1821" s="1">
        <v>-1.0</v>
      </c>
      <c r="BT1821" s="1">
        <v>-1.0</v>
      </c>
      <c r="BU1821" s="1">
        <v>1.0</v>
      </c>
      <c r="BV1821" s="1">
        <v>-1.0</v>
      </c>
      <c r="BW1821" s="1">
        <v>1.0</v>
      </c>
      <c r="BX1821" s="1">
        <v>-1.0</v>
      </c>
      <c r="BY1821" s="1">
        <v>-1.0</v>
      </c>
      <c r="BZ1821" s="1">
        <v>-1.0</v>
      </c>
      <c r="CA1821" s="1">
        <v>-1.0</v>
      </c>
      <c r="CB1821" s="1">
        <v>-1.0</v>
      </c>
      <c r="CC1821" s="1">
        <v>-1.0</v>
      </c>
      <c r="CD1821" s="1">
        <v>60911.0</v>
      </c>
    </row>
    <row r="1822">
      <c r="A1822" s="1">
        <v>2.2361598E7</v>
      </c>
      <c r="B1822" s="1" t="s">
        <v>9855</v>
      </c>
      <c r="C1822" s="1" t="s">
        <v>9856</v>
      </c>
      <c r="D1822" s="1" t="s">
        <v>9856</v>
      </c>
      <c r="E1822" s="1" t="s">
        <v>85</v>
      </c>
      <c r="H1822" s="1" t="s">
        <v>9857</v>
      </c>
      <c r="I1822" s="1">
        <v>3.1142123E7</v>
      </c>
      <c r="J1822" s="1">
        <v>42107.0</v>
      </c>
      <c r="M1822" s="1">
        <v>0.0</v>
      </c>
      <c r="N1822" s="1">
        <v>1.0</v>
      </c>
      <c r="O1822" s="1">
        <v>1.0</v>
      </c>
      <c r="P1822" s="1" t="s">
        <v>89</v>
      </c>
      <c r="Q1822" s="1" t="s">
        <v>391</v>
      </c>
      <c r="R1822" s="1">
        <v>40.7482599999999</v>
      </c>
      <c r="S1822" s="1">
        <v>-73.98928</v>
      </c>
      <c r="T1822" s="1" t="s">
        <v>91</v>
      </c>
      <c r="U1822" s="1" t="s">
        <v>92</v>
      </c>
      <c r="V1822" s="1">
        <v>2.0</v>
      </c>
      <c r="W1822" s="1">
        <v>1.0</v>
      </c>
      <c r="X1822" s="1">
        <v>1.0</v>
      </c>
      <c r="Y1822" s="1">
        <v>1.0</v>
      </c>
      <c r="Z1822" s="1" t="s">
        <v>93</v>
      </c>
      <c r="AA1822" s="1" t="s">
        <v>9858</v>
      </c>
      <c r="AB1822" s="1">
        <v>159.0</v>
      </c>
      <c r="AC1822" s="1">
        <v>1.0</v>
      </c>
      <c r="AD1822" s="1">
        <v>0.0</v>
      </c>
      <c r="AE1822" s="1">
        <v>4.0</v>
      </c>
      <c r="AF1822" s="1" t="s">
        <v>1891</v>
      </c>
      <c r="AG1822" s="1">
        <v>1.0</v>
      </c>
      <c r="AH1822" s="1">
        <v>0.0</v>
      </c>
      <c r="AI1822" s="1">
        <v>0.0</v>
      </c>
      <c r="AJ1822" s="1">
        <v>0.0</v>
      </c>
      <c r="AK1822" s="1">
        <v>0.0</v>
      </c>
      <c r="AL1822" s="1">
        <v>3.0</v>
      </c>
      <c r="AM1822" s="1">
        <v>0.0</v>
      </c>
      <c r="AN1822" s="1">
        <v>100.0</v>
      </c>
      <c r="AO1822" s="1">
        <v>10.0</v>
      </c>
      <c r="AP1822" s="1">
        <v>10.0</v>
      </c>
      <c r="AQ1822" s="1">
        <v>10.0</v>
      </c>
      <c r="AR1822" s="1">
        <v>10.0</v>
      </c>
      <c r="AS1822" s="1">
        <v>10.0</v>
      </c>
      <c r="AT1822" s="1">
        <v>8.0</v>
      </c>
      <c r="AU1822" s="1">
        <v>0.0</v>
      </c>
      <c r="AV1822" s="1" t="s">
        <v>105</v>
      </c>
      <c r="AW1822" s="1">
        <v>1.0</v>
      </c>
      <c r="AX1822" s="1">
        <v>1.0</v>
      </c>
      <c r="AY1822" s="1">
        <v>0.0</v>
      </c>
      <c r="AZ1822" s="1">
        <v>0.0</v>
      </c>
      <c r="BA1822" s="1">
        <v>0.16</v>
      </c>
      <c r="BB1822" s="1">
        <v>-1.0</v>
      </c>
      <c r="BC1822" s="1">
        <v>1.0</v>
      </c>
      <c r="BD1822" s="1">
        <v>-1.0</v>
      </c>
      <c r="BE1822" s="1">
        <v>-1.0</v>
      </c>
      <c r="BF1822" s="1">
        <v>-1.0</v>
      </c>
      <c r="BG1822" s="1">
        <v>-1.0</v>
      </c>
      <c r="BH1822" s="1">
        <v>-1.0</v>
      </c>
      <c r="BI1822" s="1">
        <v>-1.0</v>
      </c>
      <c r="BJ1822" s="1">
        <v>1.0</v>
      </c>
      <c r="BK1822" s="1">
        <v>-1.0</v>
      </c>
      <c r="BL1822" s="1">
        <v>-1.0</v>
      </c>
      <c r="BM1822" s="1">
        <v>1.0</v>
      </c>
      <c r="BN1822" s="1">
        <v>-1.0</v>
      </c>
      <c r="BO1822" s="1">
        <v>-1.0</v>
      </c>
      <c r="BP1822" s="1">
        <v>-1.0</v>
      </c>
      <c r="BQ1822" s="1">
        <v>-1.0</v>
      </c>
      <c r="BR1822" s="1">
        <v>-1.0</v>
      </c>
      <c r="BS1822" s="1">
        <v>-1.0</v>
      </c>
      <c r="BT1822" s="1">
        <v>-1.0</v>
      </c>
      <c r="BU1822" s="1">
        <v>1.0</v>
      </c>
      <c r="BV1822" s="1">
        <v>-1.0</v>
      </c>
      <c r="BW1822" s="1">
        <v>-1.0</v>
      </c>
      <c r="BX1822" s="1">
        <v>-1.0</v>
      </c>
      <c r="BY1822" s="1">
        <v>-1.0</v>
      </c>
      <c r="BZ1822" s="1">
        <v>-1.0</v>
      </c>
      <c r="CA1822" s="1">
        <v>-1.0</v>
      </c>
      <c r="CB1822" s="1">
        <v>-1.0</v>
      </c>
      <c r="CC1822" s="1">
        <v>-1.0</v>
      </c>
      <c r="CD1822" s="1">
        <v>60928.0</v>
      </c>
    </row>
    <row r="1823">
      <c r="A1823" s="1">
        <v>1.9981092E7</v>
      </c>
      <c r="B1823" s="1" t="s">
        <v>9859</v>
      </c>
      <c r="C1823" s="1" t="s">
        <v>9860</v>
      </c>
      <c r="D1823" s="1" t="s">
        <v>9861</v>
      </c>
      <c r="E1823" s="1" t="s">
        <v>85</v>
      </c>
      <c r="H1823" s="1" t="s">
        <v>9862</v>
      </c>
      <c r="I1823" s="1">
        <v>2.956872E7</v>
      </c>
      <c r="J1823" s="1">
        <v>42081.0</v>
      </c>
      <c r="M1823" s="1">
        <v>0.0</v>
      </c>
      <c r="N1823" s="1">
        <v>1.0</v>
      </c>
      <c r="O1823" s="1">
        <v>0.0</v>
      </c>
      <c r="P1823" s="1" t="s">
        <v>89</v>
      </c>
      <c r="Q1823" s="1" t="s">
        <v>90</v>
      </c>
      <c r="R1823" s="1">
        <v>40.85263</v>
      </c>
      <c r="S1823" s="1">
        <v>-73.9352</v>
      </c>
      <c r="T1823" s="1" t="s">
        <v>289</v>
      </c>
      <c r="U1823" s="1" t="s">
        <v>113</v>
      </c>
      <c r="V1823" s="1">
        <v>2.0</v>
      </c>
      <c r="W1823" s="1">
        <v>1.0</v>
      </c>
      <c r="X1823" s="1">
        <v>1.0</v>
      </c>
      <c r="Y1823" s="1">
        <v>1.0</v>
      </c>
      <c r="Z1823" s="1" t="s">
        <v>93</v>
      </c>
      <c r="AA1823" s="1" t="s">
        <v>9863</v>
      </c>
      <c r="AB1823" s="1">
        <v>80.0</v>
      </c>
      <c r="AC1823" s="1">
        <v>1.0</v>
      </c>
      <c r="AD1823" s="1">
        <v>25.0</v>
      </c>
      <c r="AE1823" s="1">
        <v>1.0</v>
      </c>
      <c r="AF1823" s="1" t="s">
        <v>393</v>
      </c>
      <c r="AG1823" s="1">
        <v>1.0</v>
      </c>
      <c r="AH1823" s="1">
        <v>0.0</v>
      </c>
      <c r="AI1823" s="1">
        <v>0.0</v>
      </c>
      <c r="AJ1823" s="1">
        <v>0.0</v>
      </c>
      <c r="AK1823" s="1">
        <v>0.0</v>
      </c>
      <c r="AL1823" s="1">
        <v>7.0</v>
      </c>
      <c r="AM1823" s="1">
        <v>0.0</v>
      </c>
      <c r="AN1823" s="1">
        <v>100.0</v>
      </c>
      <c r="AO1823" s="1">
        <v>10.0</v>
      </c>
      <c r="AP1823" s="1">
        <v>10.0</v>
      </c>
      <c r="AQ1823" s="1">
        <v>10.0</v>
      </c>
      <c r="AR1823" s="1">
        <v>10.0</v>
      </c>
      <c r="AS1823" s="1">
        <v>9.0</v>
      </c>
      <c r="AT1823" s="1">
        <v>10.0</v>
      </c>
      <c r="AU1823" s="1">
        <v>0.0</v>
      </c>
      <c r="AV1823" s="1" t="s">
        <v>117</v>
      </c>
      <c r="AW1823" s="1">
        <v>1.0</v>
      </c>
      <c r="AX1823" s="1">
        <v>0.0</v>
      </c>
      <c r="AY1823" s="1">
        <v>1.0</v>
      </c>
      <c r="AZ1823" s="1">
        <v>0.0</v>
      </c>
      <c r="BA1823" s="1">
        <v>0.31</v>
      </c>
      <c r="BB1823" s="1">
        <v>-1.0</v>
      </c>
      <c r="BC1823" s="1">
        <v>1.0</v>
      </c>
      <c r="BD1823" s="1">
        <v>-1.0</v>
      </c>
      <c r="BE1823" s="1">
        <v>-1.0</v>
      </c>
      <c r="BF1823" s="1">
        <v>-1.0</v>
      </c>
      <c r="BG1823" s="1">
        <v>-1.0</v>
      </c>
      <c r="BH1823" s="1">
        <v>-1.0</v>
      </c>
      <c r="BI1823" s="1">
        <v>1.0</v>
      </c>
      <c r="BJ1823" s="1">
        <v>1.0</v>
      </c>
      <c r="BK1823" s="1">
        <v>-1.0</v>
      </c>
      <c r="BL1823" s="1">
        <v>-1.0</v>
      </c>
      <c r="BM1823" s="1">
        <v>1.0</v>
      </c>
      <c r="BN1823" s="1">
        <v>1.0</v>
      </c>
      <c r="BO1823" s="1">
        <v>-1.0</v>
      </c>
      <c r="BP1823" s="1">
        <v>-1.0</v>
      </c>
      <c r="BQ1823" s="1">
        <v>-1.0</v>
      </c>
      <c r="BR1823" s="1">
        <v>-1.0</v>
      </c>
      <c r="BS1823" s="1">
        <v>-1.0</v>
      </c>
      <c r="BT1823" s="1">
        <v>-1.0</v>
      </c>
      <c r="BU1823" s="1">
        <v>1.0</v>
      </c>
      <c r="BV1823" s="1">
        <v>-1.0</v>
      </c>
      <c r="BW1823" s="1">
        <v>-1.0</v>
      </c>
      <c r="BX1823" s="1">
        <v>-1.0</v>
      </c>
      <c r="BY1823" s="1">
        <v>1.0</v>
      </c>
      <c r="BZ1823" s="1">
        <v>-1.0</v>
      </c>
      <c r="CA1823" s="1">
        <v>-1.0</v>
      </c>
      <c r="CB1823" s="1">
        <v>-1.0</v>
      </c>
      <c r="CC1823" s="1">
        <v>-1.0</v>
      </c>
      <c r="CD1823" s="1">
        <v>61065.0</v>
      </c>
    </row>
    <row r="1824">
      <c r="A1824" s="1">
        <v>2134294.0</v>
      </c>
      <c r="B1824" s="1" t="s">
        <v>9864</v>
      </c>
      <c r="C1824" s="1" t="s">
        <v>9865</v>
      </c>
      <c r="D1824" s="1" t="s">
        <v>9866</v>
      </c>
      <c r="E1824" s="1" t="s">
        <v>85</v>
      </c>
      <c r="H1824" s="1" t="s">
        <v>9867</v>
      </c>
      <c r="I1824" s="1">
        <v>1.0859726E7</v>
      </c>
      <c r="J1824" s="1">
        <v>41636.0</v>
      </c>
      <c r="K1824" s="1" t="s">
        <v>272</v>
      </c>
      <c r="L1824" s="1">
        <v>0.9</v>
      </c>
      <c r="M1824" s="1">
        <v>0.0</v>
      </c>
      <c r="N1824" s="1">
        <v>3.0</v>
      </c>
      <c r="O1824" s="1">
        <v>1.0</v>
      </c>
      <c r="P1824" s="1" t="s">
        <v>111</v>
      </c>
      <c r="Q1824" s="1" t="s">
        <v>1023</v>
      </c>
      <c r="R1824" s="1">
        <v>40.77073</v>
      </c>
      <c r="S1824" s="1">
        <v>-73.93229</v>
      </c>
      <c r="T1824" s="1" t="s">
        <v>91</v>
      </c>
      <c r="U1824" s="1" t="s">
        <v>113</v>
      </c>
      <c r="V1824" s="1">
        <v>1.0</v>
      </c>
      <c r="W1824" s="1">
        <v>1.0</v>
      </c>
      <c r="X1824" s="1">
        <v>1.0</v>
      </c>
      <c r="Y1824" s="1">
        <v>3.0</v>
      </c>
      <c r="Z1824" s="1" t="s">
        <v>93</v>
      </c>
      <c r="AA1824" s="1" t="s">
        <v>9868</v>
      </c>
      <c r="AB1824" s="1">
        <v>47.0</v>
      </c>
      <c r="AC1824" s="1">
        <v>1.0</v>
      </c>
      <c r="AD1824" s="1">
        <v>0.0</v>
      </c>
      <c r="AE1824" s="1">
        <v>5.0</v>
      </c>
      <c r="AF1824" s="1" t="s">
        <v>928</v>
      </c>
      <c r="AG1824" s="1">
        <v>1.0</v>
      </c>
      <c r="AH1824" s="1">
        <v>3.0</v>
      </c>
      <c r="AI1824" s="1">
        <v>3.0</v>
      </c>
      <c r="AJ1824" s="1">
        <v>3.0</v>
      </c>
      <c r="AK1824" s="1">
        <v>162.0</v>
      </c>
      <c r="AL1824" s="1">
        <v>11.0</v>
      </c>
      <c r="AM1824" s="1">
        <v>0.0</v>
      </c>
      <c r="AN1824" s="1">
        <v>100.0</v>
      </c>
      <c r="AO1824" s="1">
        <v>10.0</v>
      </c>
      <c r="AP1824" s="1">
        <v>10.0</v>
      </c>
      <c r="AQ1824" s="1">
        <v>10.0</v>
      </c>
      <c r="AR1824" s="1">
        <v>10.0</v>
      </c>
      <c r="AS1824" s="1">
        <v>9.0</v>
      </c>
      <c r="AT1824" s="1">
        <v>10.0</v>
      </c>
      <c r="AU1824" s="1">
        <v>0.0</v>
      </c>
      <c r="AV1824" s="1" t="s">
        <v>96</v>
      </c>
      <c r="AW1824" s="1">
        <v>3.0</v>
      </c>
      <c r="AX1824" s="1">
        <v>0.0</v>
      </c>
      <c r="AY1824" s="1">
        <v>3.0</v>
      </c>
      <c r="AZ1824" s="1">
        <v>0.0</v>
      </c>
      <c r="BA1824" s="1">
        <v>0.16</v>
      </c>
      <c r="BB1824" s="1">
        <v>-1.0</v>
      </c>
      <c r="BC1824" s="1">
        <v>1.0</v>
      </c>
      <c r="BD1824" s="1">
        <v>-1.0</v>
      </c>
      <c r="BE1824" s="1">
        <v>-1.0</v>
      </c>
      <c r="BF1824" s="1">
        <v>-1.0</v>
      </c>
      <c r="BG1824" s="1">
        <v>-1.0</v>
      </c>
      <c r="BH1824" s="1">
        <v>-1.0</v>
      </c>
      <c r="BI1824" s="1">
        <v>-1.0</v>
      </c>
      <c r="BJ1824" s="1">
        <v>-1.0</v>
      </c>
      <c r="BK1824" s="1">
        <v>-1.0</v>
      </c>
      <c r="BL1824" s="1">
        <v>-1.0</v>
      </c>
      <c r="BM1824" s="1">
        <v>-1.0</v>
      </c>
      <c r="BN1824" s="1">
        <v>-1.0</v>
      </c>
      <c r="BO1824" s="1">
        <v>-1.0</v>
      </c>
      <c r="BP1824" s="1">
        <v>-1.0</v>
      </c>
      <c r="BQ1824" s="1">
        <v>-1.0</v>
      </c>
      <c r="BR1824" s="1">
        <v>-1.0</v>
      </c>
      <c r="BS1824" s="1">
        <v>-1.0</v>
      </c>
      <c r="BT1824" s="1">
        <v>-1.0</v>
      </c>
      <c r="BU1824" s="1">
        <v>1.0</v>
      </c>
      <c r="BV1824" s="1">
        <v>-1.0</v>
      </c>
      <c r="BW1824" s="1">
        <v>-1.0</v>
      </c>
      <c r="BX1824" s="1">
        <v>-1.0</v>
      </c>
      <c r="BY1824" s="1">
        <v>-1.0</v>
      </c>
      <c r="BZ1824" s="1">
        <v>-1.0</v>
      </c>
      <c r="CA1824" s="1">
        <v>-1.0</v>
      </c>
      <c r="CB1824" s="1">
        <v>-1.0</v>
      </c>
      <c r="CC1824" s="1">
        <v>-1.0</v>
      </c>
      <c r="CD1824" s="1">
        <v>61112.0</v>
      </c>
    </row>
    <row r="1825">
      <c r="A1825" s="1">
        <v>3.4334609E7</v>
      </c>
      <c r="B1825" s="1" t="s">
        <v>9869</v>
      </c>
      <c r="E1825" s="1" t="s">
        <v>85</v>
      </c>
      <c r="H1825" s="1" t="s">
        <v>9870</v>
      </c>
      <c r="I1825" s="1">
        <v>2.5858942E8</v>
      </c>
      <c r="J1825" s="1">
        <v>43583.0</v>
      </c>
      <c r="K1825" s="1" t="s">
        <v>134</v>
      </c>
      <c r="L1825" s="1">
        <v>1.0</v>
      </c>
      <c r="M1825" s="1">
        <v>0.0</v>
      </c>
      <c r="N1825" s="1">
        <v>7.0</v>
      </c>
      <c r="O1825" s="1">
        <v>0.0</v>
      </c>
      <c r="P1825" s="1" t="s">
        <v>111</v>
      </c>
      <c r="Q1825" s="1" t="s">
        <v>7550</v>
      </c>
      <c r="R1825" s="1">
        <v>40.68797</v>
      </c>
      <c r="S1825" s="1">
        <v>-73.83351</v>
      </c>
      <c r="T1825" s="1" t="s">
        <v>125</v>
      </c>
      <c r="U1825" s="1" t="s">
        <v>113</v>
      </c>
      <c r="V1825" s="1">
        <v>1.0</v>
      </c>
      <c r="W1825" s="1">
        <v>1.0</v>
      </c>
      <c r="X1825" s="1">
        <v>1.0</v>
      </c>
      <c r="Y1825" s="1">
        <v>1.0</v>
      </c>
      <c r="Z1825" s="1" t="s">
        <v>93</v>
      </c>
      <c r="AA1825" s="1" t="s">
        <v>3087</v>
      </c>
      <c r="AB1825" s="1">
        <v>58.0</v>
      </c>
      <c r="AC1825" s="1">
        <v>1.0</v>
      </c>
      <c r="AD1825" s="1">
        <v>0.0</v>
      </c>
      <c r="AE1825" s="1">
        <v>1.0</v>
      </c>
      <c r="AF1825" s="1" t="s">
        <v>202</v>
      </c>
      <c r="AG1825" s="1">
        <v>1.0</v>
      </c>
      <c r="AH1825" s="1">
        <v>29.0</v>
      </c>
      <c r="AI1825" s="1">
        <v>59.0</v>
      </c>
      <c r="AJ1825" s="1">
        <v>89.0</v>
      </c>
      <c r="AK1825" s="1">
        <v>179.0</v>
      </c>
      <c r="AL1825" s="1">
        <v>12.0</v>
      </c>
      <c r="AM1825" s="1">
        <v>12.0</v>
      </c>
      <c r="AN1825" s="1">
        <v>85.0</v>
      </c>
      <c r="AO1825" s="1">
        <v>9.0</v>
      </c>
      <c r="AP1825" s="1">
        <v>10.0</v>
      </c>
      <c r="AQ1825" s="1">
        <v>9.0</v>
      </c>
      <c r="AR1825" s="1">
        <v>9.0</v>
      </c>
      <c r="AS1825" s="1">
        <v>8.0</v>
      </c>
      <c r="AT1825" s="1">
        <v>8.0</v>
      </c>
      <c r="AU1825" s="1">
        <v>1.0</v>
      </c>
      <c r="AV1825" s="1" t="s">
        <v>96</v>
      </c>
      <c r="AW1825" s="1">
        <v>7.0</v>
      </c>
      <c r="AX1825" s="1">
        <v>0.0</v>
      </c>
      <c r="AY1825" s="1">
        <v>6.0</v>
      </c>
      <c r="AZ1825" s="1">
        <v>1.0</v>
      </c>
      <c r="BA1825" s="1">
        <v>5.45</v>
      </c>
      <c r="BB1825" s="1">
        <v>-1.0</v>
      </c>
      <c r="BC1825" s="1">
        <v>1.0</v>
      </c>
      <c r="BD1825" s="1">
        <v>-1.0</v>
      </c>
      <c r="BE1825" s="1">
        <v>-1.0</v>
      </c>
      <c r="BF1825" s="1">
        <v>-1.0</v>
      </c>
      <c r="BG1825" s="1">
        <v>-1.0</v>
      </c>
      <c r="BH1825" s="1">
        <v>-1.0</v>
      </c>
      <c r="BI1825" s="1">
        <v>-1.0</v>
      </c>
      <c r="BJ1825" s="1">
        <v>-1.0</v>
      </c>
      <c r="BK1825" s="1">
        <v>-1.0</v>
      </c>
      <c r="BL1825" s="1">
        <v>-1.0</v>
      </c>
      <c r="BM1825" s="1">
        <v>-1.0</v>
      </c>
      <c r="BN1825" s="1">
        <v>-1.0</v>
      </c>
      <c r="BO1825" s="1">
        <v>-1.0</v>
      </c>
      <c r="BP1825" s="1">
        <v>-1.0</v>
      </c>
      <c r="BQ1825" s="1">
        <v>-1.0</v>
      </c>
      <c r="BR1825" s="1">
        <v>-1.0</v>
      </c>
      <c r="BS1825" s="1">
        <v>-1.0</v>
      </c>
      <c r="BT1825" s="1">
        <v>-1.0</v>
      </c>
      <c r="BU1825" s="1">
        <v>1.0</v>
      </c>
      <c r="BV1825" s="1">
        <v>-1.0</v>
      </c>
      <c r="BW1825" s="1">
        <v>-1.0</v>
      </c>
      <c r="BX1825" s="1">
        <v>-1.0</v>
      </c>
      <c r="BY1825" s="1">
        <v>-1.0</v>
      </c>
      <c r="BZ1825" s="1">
        <v>-1.0</v>
      </c>
      <c r="CA1825" s="1">
        <v>-1.0</v>
      </c>
      <c r="CB1825" s="1">
        <v>-1.0</v>
      </c>
      <c r="CC1825" s="1">
        <v>-1.0</v>
      </c>
      <c r="CD1825" s="1">
        <v>61124.0</v>
      </c>
    </row>
    <row r="1826">
      <c r="A1826" s="1">
        <v>3.593501E7</v>
      </c>
      <c r="B1826" s="1" t="s">
        <v>9871</v>
      </c>
      <c r="C1826" s="1" t="s">
        <v>9872</v>
      </c>
      <c r="D1826" s="1" t="s">
        <v>9873</v>
      </c>
      <c r="E1826" s="1" t="s">
        <v>85</v>
      </c>
      <c r="F1826" s="1" t="s">
        <v>9874</v>
      </c>
      <c r="I1826" s="1">
        <v>2.02757964E8</v>
      </c>
      <c r="J1826" s="1">
        <v>43297.0</v>
      </c>
      <c r="K1826" s="1" t="s">
        <v>134</v>
      </c>
      <c r="L1826" s="1">
        <v>1.0</v>
      </c>
      <c r="M1826" s="1">
        <v>0.0</v>
      </c>
      <c r="N1826" s="1">
        <v>6.0</v>
      </c>
      <c r="O1826" s="1">
        <v>0.0</v>
      </c>
      <c r="P1826" s="1" t="s">
        <v>123</v>
      </c>
      <c r="Q1826" s="1" t="s">
        <v>124</v>
      </c>
      <c r="R1826" s="1">
        <v>40.7193599999999</v>
      </c>
      <c r="S1826" s="1">
        <v>-73.96436</v>
      </c>
      <c r="T1826" s="1" t="s">
        <v>91</v>
      </c>
      <c r="U1826" s="1" t="s">
        <v>92</v>
      </c>
      <c r="V1826" s="1">
        <v>2.0</v>
      </c>
      <c r="W1826" s="1">
        <v>1.0</v>
      </c>
      <c r="X1826" s="1">
        <v>1.0</v>
      </c>
      <c r="Y1826" s="1">
        <v>1.0</v>
      </c>
      <c r="Z1826" s="1" t="s">
        <v>93</v>
      </c>
      <c r="AA1826" s="1" t="s">
        <v>9875</v>
      </c>
      <c r="AB1826" s="1">
        <v>195.0</v>
      </c>
      <c r="AC1826" s="1">
        <v>1.0</v>
      </c>
      <c r="AD1826" s="1">
        <v>0.0</v>
      </c>
      <c r="AE1826" s="1">
        <v>30.0</v>
      </c>
      <c r="AF1826" s="1" t="s">
        <v>104</v>
      </c>
      <c r="AG1826" s="1">
        <v>1.0</v>
      </c>
      <c r="AH1826" s="1">
        <v>8.0</v>
      </c>
      <c r="AI1826" s="1">
        <v>29.0</v>
      </c>
      <c r="AJ1826" s="1">
        <v>59.0</v>
      </c>
      <c r="AK1826" s="1">
        <v>239.0</v>
      </c>
      <c r="AL1826" s="1">
        <v>0.0</v>
      </c>
      <c r="AM1826" s="1">
        <v>0.0</v>
      </c>
      <c r="AU1826" s="1">
        <v>1.0</v>
      </c>
      <c r="AV1826" s="1" t="s">
        <v>105</v>
      </c>
      <c r="AW1826" s="1">
        <v>6.0</v>
      </c>
      <c r="AX1826" s="1">
        <v>6.0</v>
      </c>
      <c r="AY1826" s="1">
        <v>0.0</v>
      </c>
      <c r="AZ1826" s="1">
        <v>0.0</v>
      </c>
      <c r="BB1826" s="1">
        <v>-1.0</v>
      </c>
      <c r="BC1826" s="1">
        <v>1.0</v>
      </c>
      <c r="BD1826" s="1">
        <v>-1.0</v>
      </c>
      <c r="BE1826" s="1">
        <v>-1.0</v>
      </c>
      <c r="BF1826" s="1">
        <v>1.0</v>
      </c>
      <c r="BG1826" s="1">
        <v>1.0</v>
      </c>
      <c r="BH1826" s="1">
        <v>1.0</v>
      </c>
      <c r="BI1826" s="1">
        <v>-1.0</v>
      </c>
      <c r="BJ1826" s="1">
        <v>1.0</v>
      </c>
      <c r="BK1826" s="1">
        <v>1.0</v>
      </c>
      <c r="BL1826" s="1">
        <v>1.0</v>
      </c>
      <c r="BM1826" s="1">
        <v>1.0</v>
      </c>
      <c r="BN1826" s="1">
        <v>-1.0</v>
      </c>
      <c r="BO1826" s="1">
        <v>1.0</v>
      </c>
      <c r="BP1826" s="1">
        <v>-1.0</v>
      </c>
      <c r="BQ1826" s="1">
        <v>1.0</v>
      </c>
      <c r="BR1826" s="1">
        <v>-1.0</v>
      </c>
      <c r="BS1826" s="1">
        <v>-1.0</v>
      </c>
      <c r="BT1826" s="1">
        <v>1.0</v>
      </c>
      <c r="BU1826" s="1">
        <v>1.0</v>
      </c>
      <c r="BV1826" s="1">
        <v>-1.0</v>
      </c>
      <c r="BW1826" s="1">
        <v>1.0</v>
      </c>
      <c r="BX1826" s="1">
        <v>1.0</v>
      </c>
      <c r="BY1826" s="1">
        <v>-1.0</v>
      </c>
      <c r="BZ1826" s="1">
        <v>-1.0</v>
      </c>
      <c r="CA1826" s="1">
        <v>-1.0</v>
      </c>
      <c r="CB1826" s="1">
        <v>-1.0</v>
      </c>
      <c r="CC1826" s="1">
        <v>-1.0</v>
      </c>
      <c r="CD1826" s="1">
        <v>61160.0</v>
      </c>
    </row>
    <row r="1827">
      <c r="A1827" s="1">
        <v>2.6897811E7</v>
      </c>
      <c r="B1827" s="1" t="s">
        <v>9876</v>
      </c>
      <c r="C1827" s="1" t="s">
        <v>9877</v>
      </c>
      <c r="D1827" s="1" t="s">
        <v>9877</v>
      </c>
      <c r="E1827" s="1" t="s">
        <v>85</v>
      </c>
      <c r="H1827" s="1" t="s">
        <v>9878</v>
      </c>
      <c r="I1827" s="1">
        <v>1.26967409E8</v>
      </c>
      <c r="J1827" s="1">
        <v>42846.0</v>
      </c>
      <c r="M1827" s="1">
        <v>0.0</v>
      </c>
      <c r="N1827" s="1">
        <v>0.0</v>
      </c>
      <c r="O1827" s="1">
        <v>0.0</v>
      </c>
      <c r="P1827" s="1" t="s">
        <v>123</v>
      </c>
      <c r="Q1827" s="1" t="s">
        <v>157</v>
      </c>
      <c r="R1827" s="1">
        <v>40.6903</v>
      </c>
      <c r="S1827" s="1">
        <v>-73.96008</v>
      </c>
      <c r="T1827" s="1" t="s">
        <v>144</v>
      </c>
      <c r="U1827" s="1" t="s">
        <v>92</v>
      </c>
      <c r="V1827" s="1">
        <v>4.0</v>
      </c>
      <c r="W1827" s="1">
        <v>1.0</v>
      </c>
      <c r="X1827" s="1">
        <v>1.0</v>
      </c>
      <c r="Y1827" s="1">
        <v>1.0</v>
      </c>
      <c r="Z1827" s="1" t="s">
        <v>93</v>
      </c>
      <c r="AA1827" s="1" t="s">
        <v>9879</v>
      </c>
      <c r="AB1827" s="1">
        <v>82.0</v>
      </c>
      <c r="AC1827" s="1">
        <v>1.0</v>
      </c>
      <c r="AD1827" s="1">
        <v>20.0</v>
      </c>
      <c r="AE1827" s="1">
        <v>2.0</v>
      </c>
      <c r="AF1827" s="1" t="s">
        <v>95</v>
      </c>
      <c r="AG1827" s="1">
        <v>1.0</v>
      </c>
      <c r="AH1827" s="1">
        <v>2.0</v>
      </c>
      <c r="AI1827" s="1">
        <v>13.0</v>
      </c>
      <c r="AJ1827" s="1">
        <v>13.0</v>
      </c>
      <c r="AK1827" s="1">
        <v>13.0</v>
      </c>
      <c r="AL1827" s="1">
        <v>0.0</v>
      </c>
      <c r="AM1827" s="1">
        <v>0.0</v>
      </c>
      <c r="AU1827" s="1">
        <v>1.0</v>
      </c>
      <c r="AV1827" s="1" t="s">
        <v>105</v>
      </c>
      <c r="AW1827" s="1">
        <v>1.0</v>
      </c>
      <c r="AX1827" s="1">
        <v>1.0</v>
      </c>
      <c r="AY1827" s="1">
        <v>0.0</v>
      </c>
      <c r="AZ1827" s="1">
        <v>0.0</v>
      </c>
      <c r="BB1827" s="1">
        <v>-1.0</v>
      </c>
      <c r="BC1827" s="1">
        <v>1.0</v>
      </c>
      <c r="BD1827" s="1">
        <v>-1.0</v>
      </c>
      <c r="BE1827" s="1">
        <v>-1.0</v>
      </c>
      <c r="BF1827" s="1">
        <v>-1.0</v>
      </c>
      <c r="BG1827" s="1">
        <v>-1.0</v>
      </c>
      <c r="BH1827" s="1">
        <v>-1.0</v>
      </c>
      <c r="BI1827" s="1">
        <v>-1.0</v>
      </c>
      <c r="BJ1827" s="1">
        <v>1.0</v>
      </c>
      <c r="BK1827" s="1">
        <v>1.0</v>
      </c>
      <c r="BL1827" s="1">
        <v>1.0</v>
      </c>
      <c r="BM1827" s="1">
        <v>-1.0</v>
      </c>
      <c r="BN1827" s="1">
        <v>1.0</v>
      </c>
      <c r="BO1827" s="1">
        <v>-1.0</v>
      </c>
      <c r="BP1827" s="1">
        <v>-1.0</v>
      </c>
      <c r="BQ1827" s="1">
        <v>-1.0</v>
      </c>
      <c r="BR1827" s="1">
        <v>-1.0</v>
      </c>
      <c r="BS1827" s="1">
        <v>-1.0</v>
      </c>
      <c r="BT1827" s="1">
        <v>-1.0</v>
      </c>
      <c r="BU1827" s="1">
        <v>1.0</v>
      </c>
      <c r="BV1827" s="1">
        <v>-1.0</v>
      </c>
      <c r="BW1827" s="1">
        <v>-1.0</v>
      </c>
      <c r="BX1827" s="1">
        <v>1.0</v>
      </c>
      <c r="BY1827" s="1">
        <v>-1.0</v>
      </c>
      <c r="BZ1827" s="1">
        <v>-1.0</v>
      </c>
      <c r="CA1827" s="1">
        <v>-1.0</v>
      </c>
      <c r="CB1827" s="1">
        <v>-1.0</v>
      </c>
      <c r="CC1827" s="1">
        <v>-1.0</v>
      </c>
      <c r="CD1827" s="1">
        <v>61191.0</v>
      </c>
    </row>
    <row r="1828">
      <c r="A1828" s="1">
        <v>2.1504803E7</v>
      </c>
      <c r="B1828" s="1" t="s">
        <v>9880</v>
      </c>
      <c r="C1828" s="1" t="s">
        <v>9881</v>
      </c>
      <c r="D1828" s="1" t="s">
        <v>9882</v>
      </c>
      <c r="E1828" s="1" t="s">
        <v>85</v>
      </c>
      <c r="F1828" s="1" t="s">
        <v>9883</v>
      </c>
      <c r="G1828" s="1" t="s">
        <v>9884</v>
      </c>
      <c r="I1828" s="1">
        <v>1.56249849E8</v>
      </c>
      <c r="J1828" s="1">
        <v>43033.0</v>
      </c>
      <c r="K1828" s="1" t="s">
        <v>272</v>
      </c>
      <c r="L1828" s="1">
        <v>0.9</v>
      </c>
      <c r="M1828" s="1">
        <v>1.0</v>
      </c>
      <c r="N1828" s="1">
        <v>1.0</v>
      </c>
      <c r="O1828" s="1">
        <v>0.0</v>
      </c>
      <c r="P1828" s="1" t="s">
        <v>123</v>
      </c>
      <c r="Q1828" s="1" t="s">
        <v>124</v>
      </c>
      <c r="R1828" s="1">
        <v>40.71873</v>
      </c>
      <c r="S1828" s="1">
        <v>-73.95535</v>
      </c>
      <c r="T1828" s="1" t="s">
        <v>91</v>
      </c>
      <c r="U1828" s="1" t="s">
        <v>92</v>
      </c>
      <c r="V1828" s="1">
        <v>1.0</v>
      </c>
      <c r="W1828" s="1">
        <v>1.0</v>
      </c>
      <c r="X1828" s="1">
        <v>1.0</v>
      </c>
      <c r="Y1828" s="1">
        <v>1.0</v>
      </c>
      <c r="Z1828" s="1" t="s">
        <v>93</v>
      </c>
      <c r="AA1828" s="1" t="s">
        <v>9885</v>
      </c>
      <c r="AB1828" s="1">
        <v>80.0</v>
      </c>
      <c r="AC1828" s="1">
        <v>1.0</v>
      </c>
      <c r="AD1828" s="1">
        <v>0.0</v>
      </c>
      <c r="AE1828" s="1">
        <v>2.0</v>
      </c>
      <c r="AF1828" s="1" t="s">
        <v>104</v>
      </c>
      <c r="AG1828" s="1">
        <v>1.0</v>
      </c>
      <c r="AH1828" s="1">
        <v>12.0</v>
      </c>
      <c r="AI1828" s="1">
        <v>12.0</v>
      </c>
      <c r="AJ1828" s="1">
        <v>12.0</v>
      </c>
      <c r="AK1828" s="1">
        <v>12.0</v>
      </c>
      <c r="AL1828" s="1">
        <v>18.0</v>
      </c>
      <c r="AM1828" s="1">
        <v>6.0</v>
      </c>
      <c r="AN1828" s="1">
        <v>98.0</v>
      </c>
      <c r="AO1828" s="1">
        <v>10.0</v>
      </c>
      <c r="AP1828" s="1">
        <v>9.0</v>
      </c>
      <c r="AQ1828" s="1">
        <v>10.0</v>
      </c>
      <c r="AR1828" s="1">
        <v>10.0</v>
      </c>
      <c r="AS1828" s="1">
        <v>10.0</v>
      </c>
      <c r="AT1828" s="1">
        <v>10.0</v>
      </c>
      <c r="AU1828" s="1">
        <v>0.0</v>
      </c>
      <c r="AV1828" s="1" t="s">
        <v>96</v>
      </c>
      <c r="AW1828" s="1">
        <v>1.0</v>
      </c>
      <c r="AX1828" s="1">
        <v>1.0</v>
      </c>
      <c r="AY1828" s="1">
        <v>0.0</v>
      </c>
      <c r="AZ1828" s="1">
        <v>0.0</v>
      </c>
      <c r="BA1828" s="1">
        <v>0.88</v>
      </c>
      <c r="BB1828" s="1">
        <v>-1.0</v>
      </c>
      <c r="BC1828" s="1">
        <v>1.0</v>
      </c>
      <c r="BD1828" s="1">
        <v>-1.0</v>
      </c>
      <c r="BE1828" s="1">
        <v>-1.0</v>
      </c>
      <c r="BF1828" s="1">
        <v>-1.0</v>
      </c>
      <c r="BG1828" s="1">
        <v>-1.0</v>
      </c>
      <c r="BH1828" s="1">
        <v>-1.0</v>
      </c>
      <c r="BI1828" s="1">
        <v>-1.0</v>
      </c>
      <c r="BJ1828" s="1">
        <v>-1.0</v>
      </c>
      <c r="BK1828" s="1">
        <v>-1.0</v>
      </c>
      <c r="BL1828" s="1">
        <v>-1.0</v>
      </c>
      <c r="BM1828" s="1">
        <v>1.0</v>
      </c>
      <c r="BN1828" s="1">
        <v>1.0</v>
      </c>
      <c r="BO1828" s="1">
        <v>-1.0</v>
      </c>
      <c r="BP1828" s="1">
        <v>-1.0</v>
      </c>
      <c r="BQ1828" s="1">
        <v>-1.0</v>
      </c>
      <c r="BR1828" s="1">
        <v>-1.0</v>
      </c>
      <c r="BS1828" s="1">
        <v>-1.0</v>
      </c>
      <c r="BT1828" s="1">
        <v>-1.0</v>
      </c>
      <c r="BU1828" s="1">
        <v>1.0</v>
      </c>
      <c r="BV1828" s="1">
        <v>-1.0</v>
      </c>
      <c r="BW1828" s="1">
        <v>-1.0</v>
      </c>
      <c r="BX1828" s="1">
        <v>-1.0</v>
      </c>
      <c r="BY1828" s="1">
        <v>-1.0</v>
      </c>
      <c r="BZ1828" s="1">
        <v>-1.0</v>
      </c>
      <c r="CA1828" s="1">
        <v>-1.0</v>
      </c>
      <c r="CB1828" s="1">
        <v>-1.0</v>
      </c>
      <c r="CC1828" s="1">
        <v>-1.0</v>
      </c>
      <c r="CD1828" s="1">
        <v>61202.0</v>
      </c>
    </row>
    <row r="1829">
      <c r="A1829" s="1">
        <v>2.796441E7</v>
      </c>
      <c r="B1829" s="1" t="s">
        <v>9886</v>
      </c>
      <c r="C1829" s="1" t="s">
        <v>9887</v>
      </c>
      <c r="D1829" s="1" t="s">
        <v>9888</v>
      </c>
      <c r="E1829" s="1" t="s">
        <v>85</v>
      </c>
      <c r="F1829" s="1" t="s">
        <v>9889</v>
      </c>
      <c r="G1829" s="1" t="s">
        <v>9890</v>
      </c>
      <c r="I1829" s="1">
        <v>1.6533479E7</v>
      </c>
      <c r="J1829" s="1">
        <v>41798.0</v>
      </c>
      <c r="M1829" s="1">
        <v>0.0</v>
      </c>
      <c r="N1829" s="1">
        <v>1.0</v>
      </c>
      <c r="O1829" s="1">
        <v>1.0</v>
      </c>
      <c r="P1829" s="1" t="s">
        <v>123</v>
      </c>
      <c r="Q1829" s="1" t="s">
        <v>157</v>
      </c>
      <c r="R1829" s="1">
        <v>40.69164</v>
      </c>
      <c r="S1829" s="1">
        <v>-73.93431</v>
      </c>
      <c r="T1829" s="1" t="s">
        <v>91</v>
      </c>
      <c r="U1829" s="1" t="s">
        <v>92</v>
      </c>
      <c r="V1829" s="1">
        <v>2.0</v>
      </c>
      <c r="W1829" s="1">
        <v>1.0</v>
      </c>
      <c r="X1829" s="1">
        <v>1.0</v>
      </c>
      <c r="Y1829" s="1">
        <v>1.0</v>
      </c>
      <c r="Z1829" s="1" t="s">
        <v>93</v>
      </c>
      <c r="AA1829" s="1" t="s">
        <v>9891</v>
      </c>
      <c r="AB1829" s="1">
        <v>80.0</v>
      </c>
      <c r="AC1829" s="1">
        <v>1.0</v>
      </c>
      <c r="AD1829" s="1">
        <v>0.0</v>
      </c>
      <c r="AE1829" s="1">
        <v>3.0</v>
      </c>
      <c r="AF1829" s="1" t="s">
        <v>1554</v>
      </c>
      <c r="AG1829" s="1">
        <v>1.0</v>
      </c>
      <c r="AH1829" s="1">
        <v>8.0</v>
      </c>
      <c r="AI1829" s="1">
        <v>8.0</v>
      </c>
      <c r="AJ1829" s="1">
        <v>8.0</v>
      </c>
      <c r="AK1829" s="1">
        <v>105.0</v>
      </c>
      <c r="AL1829" s="1">
        <v>3.0</v>
      </c>
      <c r="AM1829" s="1">
        <v>3.0</v>
      </c>
      <c r="AN1829" s="1">
        <v>100.0</v>
      </c>
      <c r="AO1829" s="1">
        <v>10.0</v>
      </c>
      <c r="AP1829" s="1">
        <v>10.0</v>
      </c>
      <c r="AQ1829" s="1">
        <v>10.0</v>
      </c>
      <c r="AR1829" s="1">
        <v>10.0</v>
      </c>
      <c r="AS1829" s="1">
        <v>10.0</v>
      </c>
      <c r="AT1829" s="1">
        <v>9.0</v>
      </c>
      <c r="AU1829" s="1">
        <v>0.0</v>
      </c>
      <c r="AV1829" s="1" t="s">
        <v>105</v>
      </c>
      <c r="AW1829" s="1">
        <v>1.0</v>
      </c>
      <c r="AX1829" s="1">
        <v>1.0</v>
      </c>
      <c r="AY1829" s="1">
        <v>0.0</v>
      </c>
      <c r="AZ1829" s="1">
        <v>0.0</v>
      </c>
      <c r="BA1829" s="1">
        <v>0.29</v>
      </c>
      <c r="BB1829" s="1">
        <v>-1.0</v>
      </c>
      <c r="BC1829" s="1">
        <v>1.0</v>
      </c>
      <c r="BD1829" s="1">
        <v>-1.0</v>
      </c>
      <c r="BE1829" s="1">
        <v>-1.0</v>
      </c>
      <c r="BF1829" s="1">
        <v>-1.0</v>
      </c>
      <c r="BG1829" s="1">
        <v>-1.0</v>
      </c>
      <c r="BH1829" s="1">
        <v>-1.0</v>
      </c>
      <c r="BI1829" s="1">
        <v>-1.0</v>
      </c>
      <c r="BJ1829" s="1">
        <v>1.0</v>
      </c>
      <c r="BK1829" s="1">
        <v>-1.0</v>
      </c>
      <c r="BL1829" s="1">
        <v>-1.0</v>
      </c>
      <c r="BM1829" s="1">
        <v>1.0</v>
      </c>
      <c r="BN1829" s="1">
        <v>-1.0</v>
      </c>
      <c r="BO1829" s="1">
        <v>-1.0</v>
      </c>
      <c r="BP1829" s="1">
        <v>-1.0</v>
      </c>
      <c r="BQ1829" s="1">
        <v>-1.0</v>
      </c>
      <c r="BR1829" s="1">
        <v>-1.0</v>
      </c>
      <c r="BS1829" s="1">
        <v>-1.0</v>
      </c>
      <c r="BT1829" s="1">
        <v>-1.0</v>
      </c>
      <c r="BU1829" s="1">
        <v>1.0</v>
      </c>
      <c r="BV1829" s="1">
        <v>-1.0</v>
      </c>
      <c r="BW1829" s="1">
        <v>-1.0</v>
      </c>
      <c r="BX1829" s="1">
        <v>1.0</v>
      </c>
      <c r="BY1829" s="1">
        <v>1.0</v>
      </c>
      <c r="BZ1829" s="1">
        <v>-1.0</v>
      </c>
      <c r="CA1829" s="1">
        <v>-1.0</v>
      </c>
      <c r="CB1829" s="1">
        <v>-1.0</v>
      </c>
      <c r="CC1829" s="1">
        <v>-1.0</v>
      </c>
      <c r="CD1829" s="1">
        <v>61203.0</v>
      </c>
    </row>
    <row r="1830">
      <c r="A1830" s="1">
        <v>6999056.0</v>
      </c>
      <c r="B1830" s="1" t="s">
        <v>9892</v>
      </c>
      <c r="C1830" s="1" t="s">
        <v>9893</v>
      </c>
      <c r="D1830" s="1" t="s">
        <v>9893</v>
      </c>
      <c r="E1830" s="1" t="s">
        <v>85</v>
      </c>
      <c r="I1830" s="1">
        <v>415502.0</v>
      </c>
      <c r="J1830" s="1">
        <v>40602.0</v>
      </c>
      <c r="M1830" s="1">
        <v>0.0</v>
      </c>
      <c r="N1830" s="1">
        <v>1.0</v>
      </c>
      <c r="O1830" s="1">
        <v>1.0</v>
      </c>
      <c r="P1830" s="1" t="s">
        <v>89</v>
      </c>
      <c r="Q1830" s="1" t="s">
        <v>90</v>
      </c>
      <c r="R1830" s="1">
        <v>40.80418</v>
      </c>
      <c r="S1830" s="1">
        <v>-73.95513</v>
      </c>
      <c r="T1830" s="1" t="s">
        <v>91</v>
      </c>
      <c r="U1830" s="1" t="s">
        <v>113</v>
      </c>
      <c r="V1830" s="1">
        <v>2.0</v>
      </c>
      <c r="W1830" s="1">
        <v>1.0</v>
      </c>
      <c r="X1830" s="1">
        <v>1.0</v>
      </c>
      <c r="Y1830" s="1">
        <v>1.0</v>
      </c>
      <c r="Z1830" s="1" t="s">
        <v>93</v>
      </c>
      <c r="AA1830" s="1" t="s">
        <v>9894</v>
      </c>
      <c r="AB1830" s="1">
        <v>70.0</v>
      </c>
      <c r="AC1830" s="1">
        <v>1.0</v>
      </c>
      <c r="AD1830" s="1">
        <v>0.0</v>
      </c>
      <c r="AE1830" s="1">
        <v>1.0</v>
      </c>
      <c r="AF1830" s="1" t="s">
        <v>2527</v>
      </c>
      <c r="AG1830" s="1">
        <v>1.0</v>
      </c>
      <c r="AH1830" s="1">
        <v>0.0</v>
      </c>
      <c r="AI1830" s="1">
        <v>0.0</v>
      </c>
      <c r="AJ1830" s="1">
        <v>0.0</v>
      </c>
      <c r="AK1830" s="1">
        <v>0.0</v>
      </c>
      <c r="AL1830" s="1">
        <v>3.0</v>
      </c>
      <c r="AM1830" s="1">
        <v>0.0</v>
      </c>
      <c r="AN1830" s="1">
        <v>100.0</v>
      </c>
      <c r="AO1830" s="1">
        <v>10.0</v>
      </c>
      <c r="AP1830" s="1">
        <v>10.0</v>
      </c>
      <c r="AQ1830" s="1">
        <v>10.0</v>
      </c>
      <c r="AR1830" s="1">
        <v>10.0</v>
      </c>
      <c r="AS1830" s="1">
        <v>10.0</v>
      </c>
      <c r="AT1830" s="1">
        <v>10.0</v>
      </c>
      <c r="AU1830" s="1">
        <v>0.0</v>
      </c>
      <c r="AV1830" s="1" t="s">
        <v>105</v>
      </c>
      <c r="AW1830" s="1">
        <v>1.0</v>
      </c>
      <c r="AX1830" s="1">
        <v>0.0</v>
      </c>
      <c r="AY1830" s="1">
        <v>1.0</v>
      </c>
      <c r="AZ1830" s="1">
        <v>0.0</v>
      </c>
      <c r="BA1830" s="1">
        <v>0.06</v>
      </c>
      <c r="BB1830" s="1">
        <v>-1.0</v>
      </c>
      <c r="BC1830" s="1">
        <v>1.0</v>
      </c>
      <c r="BD1830" s="1">
        <v>-1.0</v>
      </c>
      <c r="BE1830" s="1">
        <v>-1.0</v>
      </c>
      <c r="BF1830" s="1">
        <v>-1.0</v>
      </c>
      <c r="BG1830" s="1">
        <v>-1.0</v>
      </c>
      <c r="BH1830" s="1">
        <v>-1.0</v>
      </c>
      <c r="BI1830" s="1">
        <v>-1.0</v>
      </c>
      <c r="BJ1830" s="1">
        <v>1.0</v>
      </c>
      <c r="BK1830" s="1">
        <v>-1.0</v>
      </c>
      <c r="BL1830" s="1">
        <v>-1.0</v>
      </c>
      <c r="BM1830" s="1">
        <v>1.0</v>
      </c>
      <c r="BN1830" s="1">
        <v>1.0</v>
      </c>
      <c r="BO1830" s="1">
        <v>-1.0</v>
      </c>
      <c r="BP1830" s="1">
        <v>1.0</v>
      </c>
      <c r="BQ1830" s="1">
        <v>-1.0</v>
      </c>
      <c r="BR1830" s="1">
        <v>-1.0</v>
      </c>
      <c r="BS1830" s="1">
        <v>-1.0</v>
      </c>
      <c r="BT1830" s="1">
        <v>-1.0</v>
      </c>
      <c r="BU1830" s="1">
        <v>1.0</v>
      </c>
      <c r="BV1830" s="1">
        <v>-1.0</v>
      </c>
      <c r="BW1830" s="1">
        <v>-1.0</v>
      </c>
      <c r="BX1830" s="1">
        <v>-1.0</v>
      </c>
      <c r="BY1830" s="1">
        <v>-1.0</v>
      </c>
      <c r="BZ1830" s="1">
        <v>-1.0</v>
      </c>
      <c r="CA1830" s="1">
        <v>-1.0</v>
      </c>
      <c r="CB1830" s="1">
        <v>-1.0</v>
      </c>
      <c r="CC1830" s="1">
        <v>-1.0</v>
      </c>
      <c r="CD1830" s="1">
        <v>61251.0</v>
      </c>
    </row>
    <row r="1831">
      <c r="A1831" s="1">
        <v>1.2234835E7</v>
      </c>
      <c r="B1831" s="1" t="s">
        <v>9895</v>
      </c>
      <c r="C1831" s="1" t="s">
        <v>9896</v>
      </c>
      <c r="D1831" s="1" t="s">
        <v>9897</v>
      </c>
      <c r="E1831" s="1" t="s">
        <v>85</v>
      </c>
      <c r="F1831" s="1" t="s">
        <v>9898</v>
      </c>
      <c r="G1831" s="1" t="s">
        <v>9899</v>
      </c>
      <c r="I1831" s="1">
        <v>6.5832104E7</v>
      </c>
      <c r="J1831" s="1">
        <v>42465.0</v>
      </c>
      <c r="K1831" s="1" t="s">
        <v>134</v>
      </c>
      <c r="L1831" s="1">
        <v>1.0</v>
      </c>
      <c r="M1831" s="1">
        <v>0.0</v>
      </c>
      <c r="N1831" s="1">
        <v>1.0</v>
      </c>
      <c r="O1831" s="1">
        <v>0.0</v>
      </c>
      <c r="P1831" s="1" t="s">
        <v>89</v>
      </c>
      <c r="Q1831" s="1" t="s">
        <v>90</v>
      </c>
      <c r="R1831" s="1">
        <v>40.71877</v>
      </c>
      <c r="S1831" s="1">
        <v>-73.98913</v>
      </c>
      <c r="T1831" s="1" t="s">
        <v>91</v>
      </c>
      <c r="U1831" s="1" t="s">
        <v>92</v>
      </c>
      <c r="V1831" s="1">
        <v>4.0</v>
      </c>
      <c r="W1831" s="1">
        <v>1.0</v>
      </c>
      <c r="X1831" s="1">
        <v>1.0</v>
      </c>
      <c r="Y1831" s="1">
        <v>2.0</v>
      </c>
      <c r="Z1831" s="1" t="s">
        <v>93</v>
      </c>
      <c r="AA1831" s="1" t="s">
        <v>9900</v>
      </c>
      <c r="AB1831" s="1">
        <v>85.0</v>
      </c>
      <c r="AC1831" s="1">
        <v>1.0</v>
      </c>
      <c r="AD1831" s="1">
        <v>20.0</v>
      </c>
      <c r="AE1831" s="1">
        <v>5.0</v>
      </c>
      <c r="AF1831" s="1" t="s">
        <v>797</v>
      </c>
      <c r="AG1831" s="1">
        <v>1.0</v>
      </c>
      <c r="AH1831" s="1">
        <v>7.0</v>
      </c>
      <c r="AI1831" s="1">
        <v>19.0</v>
      </c>
      <c r="AJ1831" s="1">
        <v>26.0</v>
      </c>
      <c r="AK1831" s="1">
        <v>282.0</v>
      </c>
      <c r="AL1831" s="1">
        <v>4.0</v>
      </c>
      <c r="AM1831" s="1">
        <v>3.0</v>
      </c>
      <c r="AN1831" s="1">
        <v>95.0</v>
      </c>
      <c r="AO1831" s="1">
        <v>10.0</v>
      </c>
      <c r="AP1831" s="1">
        <v>10.0</v>
      </c>
      <c r="AQ1831" s="1">
        <v>9.0</v>
      </c>
      <c r="AR1831" s="1">
        <v>10.0</v>
      </c>
      <c r="AS1831" s="1">
        <v>10.0</v>
      </c>
      <c r="AT1831" s="1">
        <v>10.0</v>
      </c>
      <c r="AU1831" s="1">
        <v>1.0</v>
      </c>
      <c r="AV1831" s="1" t="s">
        <v>96</v>
      </c>
      <c r="AW1831" s="1">
        <v>1.0</v>
      </c>
      <c r="AX1831" s="1">
        <v>1.0</v>
      </c>
      <c r="AY1831" s="1">
        <v>0.0</v>
      </c>
      <c r="AZ1831" s="1">
        <v>0.0</v>
      </c>
      <c r="BA1831" s="1">
        <v>0.11</v>
      </c>
      <c r="BB1831" s="1">
        <v>1.0</v>
      </c>
      <c r="BC1831" s="1">
        <v>1.0</v>
      </c>
      <c r="BD1831" s="1">
        <v>-1.0</v>
      </c>
      <c r="BE1831" s="1">
        <v>-1.0</v>
      </c>
      <c r="BF1831" s="1">
        <v>-1.0</v>
      </c>
      <c r="BG1831" s="1">
        <v>-1.0</v>
      </c>
      <c r="BH1831" s="1">
        <v>-1.0</v>
      </c>
      <c r="BI1831" s="1">
        <v>-1.0</v>
      </c>
      <c r="BJ1831" s="1">
        <v>-1.0</v>
      </c>
      <c r="BK1831" s="1">
        <v>-1.0</v>
      </c>
      <c r="BL1831" s="1">
        <v>-1.0</v>
      </c>
      <c r="BM1831" s="1">
        <v>-1.0</v>
      </c>
      <c r="BN1831" s="1">
        <v>-1.0</v>
      </c>
      <c r="BO1831" s="1">
        <v>-1.0</v>
      </c>
      <c r="BP1831" s="1">
        <v>1.0</v>
      </c>
      <c r="BQ1831" s="1">
        <v>-1.0</v>
      </c>
      <c r="BR1831" s="1">
        <v>-1.0</v>
      </c>
      <c r="BS1831" s="1">
        <v>-1.0</v>
      </c>
      <c r="BT1831" s="1">
        <v>-1.0</v>
      </c>
      <c r="BU1831" s="1">
        <v>1.0</v>
      </c>
      <c r="BV1831" s="1">
        <v>-1.0</v>
      </c>
      <c r="BW1831" s="1">
        <v>-1.0</v>
      </c>
      <c r="BX1831" s="1">
        <v>-1.0</v>
      </c>
      <c r="BY1831" s="1">
        <v>-1.0</v>
      </c>
      <c r="BZ1831" s="1">
        <v>-1.0</v>
      </c>
      <c r="CA1831" s="1">
        <v>-1.0</v>
      </c>
      <c r="CB1831" s="1">
        <v>-1.0</v>
      </c>
      <c r="CC1831" s="1">
        <v>-1.0</v>
      </c>
      <c r="CD1831" s="1">
        <v>61399.0</v>
      </c>
    </row>
    <row r="1832">
      <c r="A1832" s="1">
        <v>2.4565942E7</v>
      </c>
      <c r="B1832" s="1" t="s">
        <v>9901</v>
      </c>
      <c r="C1832" s="1" t="s">
        <v>9902</v>
      </c>
      <c r="D1832" s="1" t="s">
        <v>9903</v>
      </c>
      <c r="E1832" s="1" t="s">
        <v>85</v>
      </c>
      <c r="F1832" s="1" t="s">
        <v>9904</v>
      </c>
      <c r="G1832" s="1" t="s">
        <v>9905</v>
      </c>
      <c r="H1832" s="1" t="s">
        <v>9906</v>
      </c>
      <c r="I1832" s="1">
        <v>3.9528519E7</v>
      </c>
      <c r="J1832" s="1">
        <v>42210.0</v>
      </c>
      <c r="K1832" s="1" t="s">
        <v>134</v>
      </c>
      <c r="L1832" s="1">
        <v>1.0</v>
      </c>
      <c r="M1832" s="1">
        <v>0.0</v>
      </c>
      <c r="N1832" s="1">
        <v>42.0</v>
      </c>
      <c r="O1832" s="1">
        <v>1.0</v>
      </c>
      <c r="P1832" s="1" t="s">
        <v>89</v>
      </c>
      <c r="Q1832" s="1" t="s">
        <v>90</v>
      </c>
      <c r="R1832" s="1">
        <v>40.71158</v>
      </c>
      <c r="S1832" s="1">
        <v>-73.98888</v>
      </c>
      <c r="T1832" s="1" t="s">
        <v>91</v>
      </c>
      <c r="U1832" s="1" t="s">
        <v>214</v>
      </c>
      <c r="V1832" s="1">
        <v>1.0</v>
      </c>
      <c r="W1832" s="1">
        <v>1.5</v>
      </c>
      <c r="X1832" s="1">
        <v>1.0</v>
      </c>
      <c r="Y1832" s="1">
        <v>1.0</v>
      </c>
      <c r="Z1832" s="1" t="s">
        <v>93</v>
      </c>
      <c r="AA1832" s="1" t="s">
        <v>9907</v>
      </c>
      <c r="AB1832" s="1">
        <v>32.0</v>
      </c>
      <c r="AC1832" s="1">
        <v>1.0</v>
      </c>
      <c r="AD1832" s="1">
        <v>0.0</v>
      </c>
      <c r="AE1832" s="1">
        <v>14.0</v>
      </c>
      <c r="AF1832" s="1" t="s">
        <v>407</v>
      </c>
      <c r="AG1832" s="1">
        <v>1.0</v>
      </c>
      <c r="AH1832" s="1">
        <v>6.0</v>
      </c>
      <c r="AI1832" s="1">
        <v>36.0</v>
      </c>
      <c r="AJ1832" s="1">
        <v>66.0</v>
      </c>
      <c r="AK1832" s="1">
        <v>341.0</v>
      </c>
      <c r="AL1832" s="1">
        <v>5.0</v>
      </c>
      <c r="AM1832" s="1">
        <v>5.0</v>
      </c>
      <c r="AN1832" s="1">
        <v>96.0</v>
      </c>
      <c r="AO1832" s="1">
        <v>9.0</v>
      </c>
      <c r="AP1832" s="1">
        <v>9.0</v>
      </c>
      <c r="AQ1832" s="1">
        <v>10.0</v>
      </c>
      <c r="AR1832" s="1">
        <v>10.0</v>
      </c>
      <c r="AS1832" s="1">
        <v>10.0</v>
      </c>
      <c r="AT1832" s="1">
        <v>9.0</v>
      </c>
      <c r="AU1832" s="1">
        <v>0.0</v>
      </c>
      <c r="AV1832" s="1" t="s">
        <v>96</v>
      </c>
      <c r="AW1832" s="1">
        <v>28.0</v>
      </c>
      <c r="AX1832" s="1">
        <v>0.0</v>
      </c>
      <c r="AY1832" s="1">
        <v>5.0</v>
      </c>
      <c r="AZ1832" s="1">
        <v>23.0</v>
      </c>
      <c r="BA1832" s="1">
        <v>0.76</v>
      </c>
      <c r="BB1832" s="1">
        <v>-1.0</v>
      </c>
      <c r="BC1832" s="1">
        <v>1.0</v>
      </c>
      <c r="BD1832" s="1">
        <v>-1.0</v>
      </c>
      <c r="BE1832" s="1">
        <v>-1.0</v>
      </c>
      <c r="BF1832" s="1">
        <v>-1.0</v>
      </c>
      <c r="BG1832" s="1">
        <v>-1.0</v>
      </c>
      <c r="BH1832" s="1">
        <v>1.0</v>
      </c>
      <c r="BI1832" s="1">
        <v>-1.0</v>
      </c>
      <c r="BJ1832" s="1">
        <v>1.0</v>
      </c>
      <c r="BK1832" s="1">
        <v>1.0</v>
      </c>
      <c r="BL1832" s="1">
        <v>-1.0</v>
      </c>
      <c r="BM1832" s="1">
        <v>1.0</v>
      </c>
      <c r="BN1832" s="1">
        <v>-1.0</v>
      </c>
      <c r="BO1832" s="1">
        <v>1.0</v>
      </c>
      <c r="BP1832" s="1">
        <v>-1.0</v>
      </c>
      <c r="BQ1832" s="1">
        <v>-1.0</v>
      </c>
      <c r="BR1832" s="1">
        <v>-1.0</v>
      </c>
      <c r="BS1832" s="1">
        <v>-1.0</v>
      </c>
      <c r="BT1832" s="1">
        <v>-1.0</v>
      </c>
      <c r="BU1832" s="1">
        <v>1.0</v>
      </c>
      <c r="BV1832" s="1">
        <v>1.0</v>
      </c>
      <c r="BW1832" s="1">
        <v>-1.0</v>
      </c>
      <c r="BX1832" s="1">
        <v>-1.0</v>
      </c>
      <c r="BY1832" s="1">
        <v>-1.0</v>
      </c>
      <c r="BZ1832" s="1">
        <v>-1.0</v>
      </c>
      <c r="CA1832" s="1">
        <v>-1.0</v>
      </c>
      <c r="CB1832" s="1">
        <v>-1.0</v>
      </c>
      <c r="CC1832" s="1">
        <v>-1.0</v>
      </c>
      <c r="CD1832" s="1">
        <v>61455.0</v>
      </c>
    </row>
    <row r="1833">
      <c r="A1833" s="1">
        <v>3.613996E7</v>
      </c>
      <c r="B1833" s="1" t="s">
        <v>9908</v>
      </c>
      <c r="E1833" s="1" t="s">
        <v>85</v>
      </c>
      <c r="I1833" s="1">
        <v>6.1993016E7</v>
      </c>
      <c r="J1833" s="1">
        <v>42436.0</v>
      </c>
      <c r="K1833" s="1" t="s">
        <v>339</v>
      </c>
      <c r="L1833" s="1">
        <v>0.29</v>
      </c>
      <c r="M1833" s="1">
        <v>0.0</v>
      </c>
      <c r="N1833" s="1">
        <v>3.0</v>
      </c>
      <c r="O1833" s="1">
        <v>0.0</v>
      </c>
      <c r="P1833" s="1" t="s">
        <v>89</v>
      </c>
      <c r="Q1833" s="1" t="s">
        <v>273</v>
      </c>
      <c r="R1833" s="1">
        <v>40.76054</v>
      </c>
      <c r="S1833" s="1">
        <v>-73.99936</v>
      </c>
      <c r="T1833" s="1" t="s">
        <v>289</v>
      </c>
      <c r="U1833" s="1" t="s">
        <v>113</v>
      </c>
      <c r="V1833" s="1">
        <v>2.0</v>
      </c>
      <c r="W1833" s="1">
        <v>2.0</v>
      </c>
      <c r="X1833" s="1">
        <v>1.0</v>
      </c>
      <c r="Y1833" s="1">
        <v>1.0</v>
      </c>
      <c r="Z1833" s="1" t="s">
        <v>93</v>
      </c>
      <c r="AA1833" s="1" t="s">
        <v>9909</v>
      </c>
      <c r="AB1833" s="1">
        <v>150.0</v>
      </c>
      <c r="AC1833" s="1">
        <v>1.0</v>
      </c>
      <c r="AD1833" s="1">
        <v>0.0</v>
      </c>
      <c r="AE1833" s="1">
        <v>2.0</v>
      </c>
      <c r="AF1833" s="1" t="s">
        <v>104</v>
      </c>
      <c r="AG1833" s="1">
        <v>1.0</v>
      </c>
      <c r="AH1833" s="1">
        <v>0.0</v>
      </c>
      <c r="AI1833" s="1">
        <v>0.0</v>
      </c>
      <c r="AJ1833" s="1">
        <v>11.0</v>
      </c>
      <c r="AK1833" s="1">
        <v>11.0</v>
      </c>
      <c r="AL1833" s="1">
        <v>0.0</v>
      </c>
      <c r="AM1833" s="1">
        <v>0.0</v>
      </c>
      <c r="AU1833" s="1">
        <v>0.0</v>
      </c>
      <c r="AV1833" s="1" t="s">
        <v>105</v>
      </c>
      <c r="AW1833" s="1">
        <v>1.0</v>
      </c>
      <c r="AX1833" s="1">
        <v>0.0</v>
      </c>
      <c r="AY1833" s="1">
        <v>1.0</v>
      </c>
      <c r="AZ1833" s="1">
        <v>0.0</v>
      </c>
      <c r="BB1833" s="1">
        <v>-1.0</v>
      </c>
      <c r="BC1833" s="1">
        <v>1.0</v>
      </c>
      <c r="BD1833" s="1">
        <v>-1.0</v>
      </c>
      <c r="BE1833" s="1">
        <v>-1.0</v>
      </c>
      <c r="BF1833" s="1">
        <v>-1.0</v>
      </c>
      <c r="BG1833" s="1">
        <v>-1.0</v>
      </c>
      <c r="BH1833" s="1">
        <v>-1.0</v>
      </c>
      <c r="BI1833" s="1">
        <v>-1.0</v>
      </c>
      <c r="BJ1833" s="1">
        <v>1.0</v>
      </c>
      <c r="BK1833" s="1">
        <v>-1.0</v>
      </c>
      <c r="BL1833" s="1">
        <v>-1.0</v>
      </c>
      <c r="BM1833" s="1">
        <v>1.0</v>
      </c>
      <c r="BN1833" s="1">
        <v>1.0</v>
      </c>
      <c r="BO1833" s="1">
        <v>1.0</v>
      </c>
      <c r="BP1833" s="1">
        <v>-1.0</v>
      </c>
      <c r="BQ1833" s="1">
        <v>-1.0</v>
      </c>
      <c r="BR1833" s="1">
        <v>-1.0</v>
      </c>
      <c r="BS1833" s="1">
        <v>-1.0</v>
      </c>
      <c r="BT1833" s="1">
        <v>-1.0</v>
      </c>
      <c r="BU1833" s="1">
        <v>1.0</v>
      </c>
      <c r="BV1833" s="1">
        <v>-1.0</v>
      </c>
      <c r="BW1833" s="1">
        <v>-1.0</v>
      </c>
      <c r="BX1833" s="1">
        <v>1.0</v>
      </c>
      <c r="BY1833" s="1">
        <v>-1.0</v>
      </c>
      <c r="BZ1833" s="1">
        <v>-1.0</v>
      </c>
      <c r="CA1833" s="1">
        <v>-1.0</v>
      </c>
      <c r="CB1833" s="1">
        <v>-1.0</v>
      </c>
      <c r="CC1833" s="1">
        <v>-1.0</v>
      </c>
      <c r="CD1833" s="1">
        <v>61508.0</v>
      </c>
    </row>
    <row r="1834">
      <c r="A1834" s="1">
        <v>3.1087023E7</v>
      </c>
      <c r="B1834" s="1" t="s">
        <v>9910</v>
      </c>
      <c r="C1834" s="1" t="s">
        <v>9911</v>
      </c>
      <c r="D1834" s="1" t="s">
        <v>9912</v>
      </c>
      <c r="E1834" s="1" t="s">
        <v>85</v>
      </c>
      <c r="F1834" s="1" t="s">
        <v>9913</v>
      </c>
      <c r="G1834" s="1" t="s">
        <v>9914</v>
      </c>
      <c r="I1834" s="1">
        <v>1.72369331E8</v>
      </c>
      <c r="J1834" s="1">
        <v>43139.0</v>
      </c>
      <c r="K1834" s="1" t="s">
        <v>134</v>
      </c>
      <c r="L1834" s="1">
        <v>0.92</v>
      </c>
      <c r="M1834" s="1">
        <v>0.0</v>
      </c>
      <c r="N1834" s="1">
        <v>11.0</v>
      </c>
      <c r="O1834" s="1">
        <v>0.0</v>
      </c>
      <c r="P1834" s="1" t="s">
        <v>123</v>
      </c>
      <c r="Q1834" s="1" t="s">
        <v>124</v>
      </c>
      <c r="R1834" s="1">
        <v>40.59726</v>
      </c>
      <c r="S1834" s="1">
        <v>-73.95951</v>
      </c>
      <c r="T1834" s="1" t="s">
        <v>91</v>
      </c>
      <c r="U1834" s="1" t="s">
        <v>214</v>
      </c>
      <c r="V1834" s="1">
        <v>1.0</v>
      </c>
      <c r="W1834" s="1">
        <v>2.0</v>
      </c>
      <c r="X1834" s="1">
        <v>1.0</v>
      </c>
      <c r="Y1834" s="1">
        <v>4.0</v>
      </c>
      <c r="Z1834" s="1" t="s">
        <v>93</v>
      </c>
      <c r="AA1834" s="1" t="s">
        <v>9915</v>
      </c>
      <c r="AB1834" s="1">
        <v>40.0</v>
      </c>
      <c r="AC1834" s="1">
        <v>1.0</v>
      </c>
      <c r="AD1834" s="1">
        <v>0.0</v>
      </c>
      <c r="AE1834" s="1">
        <v>3.0</v>
      </c>
      <c r="AF1834" s="1" t="s">
        <v>104</v>
      </c>
      <c r="AG1834" s="1">
        <v>1.0</v>
      </c>
      <c r="AH1834" s="1">
        <v>0.0</v>
      </c>
      <c r="AI1834" s="1">
        <v>0.0</v>
      </c>
      <c r="AJ1834" s="1">
        <v>6.0</v>
      </c>
      <c r="AK1834" s="1">
        <v>281.0</v>
      </c>
      <c r="AL1834" s="1">
        <v>1.0</v>
      </c>
      <c r="AM1834" s="1">
        <v>1.0</v>
      </c>
      <c r="AN1834" s="1">
        <v>100.0</v>
      </c>
      <c r="AO1834" s="1">
        <v>10.0</v>
      </c>
      <c r="AP1834" s="1">
        <v>10.0</v>
      </c>
      <c r="AQ1834" s="1">
        <v>10.0</v>
      </c>
      <c r="AR1834" s="1">
        <v>10.0</v>
      </c>
      <c r="AS1834" s="1">
        <v>10.0</v>
      </c>
      <c r="AT1834" s="1">
        <v>10.0</v>
      </c>
      <c r="AU1834" s="1">
        <v>1.0</v>
      </c>
      <c r="AV1834" s="1" t="s">
        <v>105</v>
      </c>
      <c r="AW1834" s="1">
        <v>10.0</v>
      </c>
      <c r="AX1834" s="1">
        <v>0.0</v>
      </c>
      <c r="AY1834" s="1">
        <v>0.0</v>
      </c>
      <c r="AZ1834" s="1">
        <v>10.0</v>
      </c>
      <c r="BA1834" s="1">
        <v>0.26</v>
      </c>
      <c r="BB1834" s="1">
        <v>-1.0</v>
      </c>
      <c r="BC1834" s="1">
        <v>-1.0</v>
      </c>
      <c r="BD1834" s="1">
        <v>-1.0</v>
      </c>
      <c r="BE1834" s="1">
        <v>-1.0</v>
      </c>
      <c r="BF1834" s="1">
        <v>1.0</v>
      </c>
      <c r="BG1834" s="1">
        <v>-1.0</v>
      </c>
      <c r="BH1834" s="1">
        <v>1.0</v>
      </c>
      <c r="BI1834" s="1">
        <v>-1.0</v>
      </c>
      <c r="BJ1834" s="1">
        <v>1.0</v>
      </c>
      <c r="BK1834" s="1">
        <v>1.0</v>
      </c>
      <c r="BL1834" s="1">
        <v>1.0</v>
      </c>
      <c r="BM1834" s="1">
        <v>-1.0</v>
      </c>
      <c r="BN1834" s="1">
        <v>1.0</v>
      </c>
      <c r="BO1834" s="1">
        <v>-1.0</v>
      </c>
      <c r="BP1834" s="1">
        <v>-1.0</v>
      </c>
      <c r="BQ1834" s="1">
        <v>1.0</v>
      </c>
      <c r="BR1834" s="1">
        <v>-1.0</v>
      </c>
      <c r="BS1834" s="1">
        <v>-1.0</v>
      </c>
      <c r="BT1834" s="1">
        <v>-1.0</v>
      </c>
      <c r="BU1834" s="1">
        <v>1.0</v>
      </c>
      <c r="BV1834" s="1">
        <v>1.0</v>
      </c>
      <c r="BW1834" s="1">
        <v>-1.0</v>
      </c>
      <c r="BX1834" s="1">
        <v>-1.0</v>
      </c>
      <c r="BY1834" s="1">
        <v>-1.0</v>
      </c>
      <c r="BZ1834" s="1">
        <v>1.0</v>
      </c>
      <c r="CA1834" s="1">
        <v>-1.0</v>
      </c>
      <c r="CB1834" s="1">
        <v>-1.0</v>
      </c>
      <c r="CC1834" s="1">
        <v>-1.0</v>
      </c>
      <c r="CD1834" s="1">
        <v>61522.0</v>
      </c>
    </row>
    <row r="1835">
      <c r="A1835" s="1">
        <v>3.2742238E7</v>
      </c>
      <c r="B1835" s="1" t="s">
        <v>9916</v>
      </c>
      <c r="C1835" s="1" t="s">
        <v>9917</v>
      </c>
      <c r="D1835" s="1" t="s">
        <v>9918</v>
      </c>
      <c r="E1835" s="1" t="s">
        <v>85</v>
      </c>
      <c r="F1835" s="1" t="s">
        <v>9919</v>
      </c>
      <c r="G1835" s="1" t="s">
        <v>9920</v>
      </c>
      <c r="H1835" s="1" t="s">
        <v>9921</v>
      </c>
      <c r="I1835" s="1">
        <v>1.61514941E8</v>
      </c>
      <c r="J1835" s="1">
        <v>43074.0</v>
      </c>
      <c r="K1835" s="1" t="s">
        <v>134</v>
      </c>
      <c r="L1835" s="1">
        <v>1.0</v>
      </c>
      <c r="M1835" s="1">
        <v>0.0</v>
      </c>
      <c r="N1835" s="1">
        <v>1.0</v>
      </c>
      <c r="O1835" s="1">
        <v>0.0</v>
      </c>
      <c r="P1835" s="1" t="s">
        <v>184</v>
      </c>
      <c r="Q1835" s="1" t="s">
        <v>124</v>
      </c>
      <c r="R1835" s="1">
        <v>40.6812599999999</v>
      </c>
      <c r="S1835" s="1">
        <v>-73.89457</v>
      </c>
      <c r="T1835" s="1" t="s">
        <v>91</v>
      </c>
      <c r="U1835" s="1" t="s">
        <v>113</v>
      </c>
      <c r="V1835" s="1">
        <v>2.0</v>
      </c>
      <c r="W1835" s="1">
        <v>1.0</v>
      </c>
      <c r="X1835" s="1">
        <v>1.0</v>
      </c>
      <c r="Y1835" s="1">
        <v>1.0</v>
      </c>
      <c r="Z1835" s="1" t="s">
        <v>93</v>
      </c>
      <c r="AA1835" s="1" t="s">
        <v>9922</v>
      </c>
      <c r="AB1835" s="1">
        <v>38.0</v>
      </c>
      <c r="AC1835" s="1">
        <v>1.0</v>
      </c>
      <c r="AD1835" s="1">
        <v>25.0</v>
      </c>
      <c r="AE1835" s="1">
        <v>1.0</v>
      </c>
      <c r="AF1835" s="1" t="s">
        <v>104</v>
      </c>
      <c r="AG1835" s="1">
        <v>1.0</v>
      </c>
      <c r="AH1835" s="1">
        <v>30.0</v>
      </c>
      <c r="AI1835" s="1">
        <v>60.0</v>
      </c>
      <c r="AJ1835" s="1">
        <v>90.0</v>
      </c>
      <c r="AK1835" s="1">
        <v>365.0</v>
      </c>
      <c r="AL1835" s="1">
        <v>10.0</v>
      </c>
      <c r="AM1835" s="1">
        <v>10.0</v>
      </c>
      <c r="AN1835" s="1">
        <v>94.0</v>
      </c>
      <c r="AO1835" s="1">
        <v>10.0</v>
      </c>
      <c r="AP1835" s="1">
        <v>9.0</v>
      </c>
      <c r="AQ1835" s="1">
        <v>9.0</v>
      </c>
      <c r="AR1835" s="1">
        <v>10.0</v>
      </c>
      <c r="AS1835" s="1">
        <v>10.0</v>
      </c>
      <c r="AT1835" s="1">
        <v>9.0</v>
      </c>
      <c r="AU1835" s="1">
        <v>1.0</v>
      </c>
      <c r="AV1835" s="1" t="s">
        <v>96</v>
      </c>
      <c r="AW1835" s="1">
        <v>1.0</v>
      </c>
      <c r="AX1835" s="1">
        <v>0.0</v>
      </c>
      <c r="AY1835" s="1">
        <v>1.0</v>
      </c>
      <c r="AZ1835" s="1">
        <v>0.0</v>
      </c>
      <c r="BA1835" s="1">
        <v>2.46</v>
      </c>
      <c r="BB1835" s="1">
        <v>-1.0</v>
      </c>
      <c r="BC1835" s="1">
        <v>-1.0</v>
      </c>
      <c r="BD1835" s="1">
        <v>-1.0</v>
      </c>
      <c r="BE1835" s="1">
        <v>-1.0</v>
      </c>
      <c r="BF1835" s="1">
        <v>-1.0</v>
      </c>
      <c r="BG1835" s="1">
        <v>-1.0</v>
      </c>
      <c r="BH1835" s="1">
        <v>-1.0</v>
      </c>
      <c r="BI1835" s="1">
        <v>-1.0</v>
      </c>
      <c r="BJ1835" s="1">
        <v>1.0</v>
      </c>
      <c r="BK1835" s="1">
        <v>-1.0</v>
      </c>
      <c r="BL1835" s="1">
        <v>-1.0</v>
      </c>
      <c r="BM1835" s="1">
        <v>-1.0</v>
      </c>
      <c r="BN1835" s="1">
        <v>1.0</v>
      </c>
      <c r="BO1835" s="1">
        <v>-1.0</v>
      </c>
      <c r="BP1835" s="1">
        <v>-1.0</v>
      </c>
      <c r="BQ1835" s="1">
        <v>-1.0</v>
      </c>
      <c r="BR1835" s="1">
        <v>-1.0</v>
      </c>
      <c r="BS1835" s="1">
        <v>1.0</v>
      </c>
      <c r="BT1835" s="1">
        <v>-1.0</v>
      </c>
      <c r="BU1835" s="1">
        <v>1.0</v>
      </c>
      <c r="BV1835" s="1">
        <v>-1.0</v>
      </c>
      <c r="BW1835" s="1">
        <v>-1.0</v>
      </c>
      <c r="BX1835" s="1">
        <v>-1.0</v>
      </c>
      <c r="BY1835" s="1">
        <v>-1.0</v>
      </c>
      <c r="BZ1835" s="1">
        <v>-1.0</v>
      </c>
      <c r="CA1835" s="1">
        <v>-1.0</v>
      </c>
      <c r="CB1835" s="1">
        <v>-1.0</v>
      </c>
      <c r="CC1835" s="1">
        <v>-1.0</v>
      </c>
      <c r="CD1835" s="1">
        <v>61527.0</v>
      </c>
    </row>
    <row r="1836">
      <c r="A1836" s="1">
        <v>3.5712642E7</v>
      </c>
      <c r="B1836" s="1" t="s">
        <v>9923</v>
      </c>
      <c r="C1836" s="1" t="s">
        <v>6508</v>
      </c>
      <c r="D1836" s="1" t="s">
        <v>9924</v>
      </c>
      <c r="E1836" s="1" t="s">
        <v>85</v>
      </c>
      <c r="F1836" s="1" t="s">
        <v>6510</v>
      </c>
      <c r="G1836" s="1" t="s">
        <v>6511</v>
      </c>
      <c r="H1836" s="1" t="s">
        <v>9925</v>
      </c>
      <c r="I1836" s="1">
        <v>2.68276813E8</v>
      </c>
      <c r="J1836" s="1">
        <v>43629.0</v>
      </c>
      <c r="K1836" s="1" t="s">
        <v>134</v>
      </c>
      <c r="L1836" s="1">
        <v>0.93</v>
      </c>
      <c r="M1836" s="1">
        <v>0.0</v>
      </c>
      <c r="N1836" s="1">
        <v>3.0</v>
      </c>
      <c r="O1836" s="1">
        <v>0.0</v>
      </c>
      <c r="P1836" s="1" t="s">
        <v>89</v>
      </c>
      <c r="Q1836" s="1" t="s">
        <v>370</v>
      </c>
      <c r="R1836" s="1">
        <v>40.7639</v>
      </c>
      <c r="S1836" s="1">
        <v>-73.99542</v>
      </c>
      <c r="T1836" s="1" t="s">
        <v>91</v>
      </c>
      <c r="U1836" s="1" t="s">
        <v>113</v>
      </c>
      <c r="V1836" s="1">
        <v>2.0</v>
      </c>
      <c r="W1836" s="1">
        <v>1.0</v>
      </c>
      <c r="X1836" s="1">
        <v>1.0</v>
      </c>
      <c r="Y1836" s="1">
        <v>1.0</v>
      </c>
      <c r="Z1836" s="1" t="s">
        <v>93</v>
      </c>
      <c r="AA1836" s="1" t="s">
        <v>6513</v>
      </c>
      <c r="AB1836" s="1">
        <v>150.0</v>
      </c>
      <c r="AC1836" s="1">
        <v>1.0</v>
      </c>
      <c r="AD1836" s="1">
        <v>0.0</v>
      </c>
      <c r="AE1836" s="1">
        <v>1.0</v>
      </c>
      <c r="AF1836" s="1" t="s">
        <v>341</v>
      </c>
      <c r="AG1836" s="1">
        <v>1.0</v>
      </c>
      <c r="AH1836" s="1">
        <v>30.0</v>
      </c>
      <c r="AI1836" s="1">
        <v>60.0</v>
      </c>
      <c r="AJ1836" s="1">
        <v>87.0</v>
      </c>
      <c r="AK1836" s="1">
        <v>362.0</v>
      </c>
      <c r="AL1836" s="1">
        <v>0.0</v>
      </c>
      <c r="AM1836" s="1">
        <v>0.0</v>
      </c>
      <c r="AU1836" s="1">
        <v>0.0</v>
      </c>
      <c r="AV1836" s="1" t="s">
        <v>96</v>
      </c>
      <c r="AW1836" s="1">
        <v>3.0</v>
      </c>
      <c r="AX1836" s="1">
        <v>1.0</v>
      </c>
      <c r="AY1836" s="1">
        <v>2.0</v>
      </c>
      <c r="AZ1836" s="1">
        <v>0.0</v>
      </c>
      <c r="BB1836" s="1">
        <v>-1.0</v>
      </c>
      <c r="BC1836" s="1">
        <v>1.0</v>
      </c>
      <c r="BD1836" s="1">
        <v>-1.0</v>
      </c>
      <c r="BE1836" s="1">
        <v>-1.0</v>
      </c>
      <c r="BF1836" s="1">
        <v>-1.0</v>
      </c>
      <c r="BG1836" s="1">
        <v>-1.0</v>
      </c>
      <c r="BH1836" s="1">
        <v>-1.0</v>
      </c>
      <c r="BI1836" s="1">
        <v>-1.0</v>
      </c>
      <c r="BJ1836" s="1">
        <v>-1.0</v>
      </c>
      <c r="BK1836" s="1">
        <v>-1.0</v>
      </c>
      <c r="BL1836" s="1">
        <v>1.0</v>
      </c>
      <c r="BM1836" s="1">
        <v>-1.0</v>
      </c>
      <c r="BN1836" s="1">
        <v>-1.0</v>
      </c>
      <c r="BO1836" s="1">
        <v>-1.0</v>
      </c>
      <c r="BP1836" s="1">
        <v>-1.0</v>
      </c>
      <c r="BQ1836" s="1">
        <v>-1.0</v>
      </c>
      <c r="BR1836" s="1">
        <v>-1.0</v>
      </c>
      <c r="BS1836" s="1">
        <v>-1.0</v>
      </c>
      <c r="BT1836" s="1">
        <v>-1.0</v>
      </c>
      <c r="BU1836" s="1">
        <v>1.0</v>
      </c>
      <c r="BV1836" s="1">
        <v>1.0</v>
      </c>
      <c r="BW1836" s="1">
        <v>-1.0</v>
      </c>
      <c r="BX1836" s="1">
        <v>1.0</v>
      </c>
      <c r="BY1836" s="1">
        <v>-1.0</v>
      </c>
      <c r="BZ1836" s="1">
        <v>-1.0</v>
      </c>
      <c r="CA1836" s="1">
        <v>-1.0</v>
      </c>
      <c r="CB1836" s="1">
        <v>-1.0</v>
      </c>
      <c r="CC1836" s="1">
        <v>-1.0</v>
      </c>
      <c r="CD1836" s="1">
        <v>61566.0</v>
      </c>
    </row>
    <row r="1837">
      <c r="A1837" s="1">
        <v>3840127.0</v>
      </c>
      <c r="B1837" s="1" t="s">
        <v>9926</v>
      </c>
      <c r="C1837" s="1" t="s">
        <v>9927</v>
      </c>
      <c r="D1837" s="1" t="s">
        <v>9928</v>
      </c>
      <c r="E1837" s="1" t="s">
        <v>85</v>
      </c>
      <c r="F1837" s="1" t="s">
        <v>9929</v>
      </c>
      <c r="G1837" s="1" t="s">
        <v>9930</v>
      </c>
      <c r="H1837" s="1" t="s">
        <v>9931</v>
      </c>
      <c r="I1837" s="1">
        <v>1459837.0</v>
      </c>
      <c r="J1837" s="1">
        <v>40878.0</v>
      </c>
      <c r="M1837" s="1">
        <v>0.0</v>
      </c>
      <c r="N1837" s="1">
        <v>1.0</v>
      </c>
      <c r="O1837" s="1">
        <v>1.0</v>
      </c>
      <c r="P1837" s="1" t="s">
        <v>123</v>
      </c>
      <c r="Q1837" s="1" t="s">
        <v>157</v>
      </c>
      <c r="R1837" s="1">
        <v>40.68056</v>
      </c>
      <c r="S1837" s="1">
        <v>-73.9151</v>
      </c>
      <c r="T1837" s="1" t="s">
        <v>91</v>
      </c>
      <c r="U1837" s="1" t="s">
        <v>92</v>
      </c>
      <c r="V1837" s="1">
        <v>3.0</v>
      </c>
      <c r="W1837" s="1">
        <v>1.0</v>
      </c>
      <c r="X1837" s="1">
        <v>2.0</v>
      </c>
      <c r="Y1837" s="1">
        <v>2.0</v>
      </c>
      <c r="Z1837" s="1" t="s">
        <v>93</v>
      </c>
      <c r="AA1837" s="1" t="s">
        <v>9932</v>
      </c>
      <c r="AB1837" s="1">
        <v>101.0</v>
      </c>
      <c r="AC1837" s="1">
        <v>2.0</v>
      </c>
      <c r="AD1837" s="1">
        <v>20.0</v>
      </c>
      <c r="AE1837" s="1">
        <v>10.0</v>
      </c>
      <c r="AF1837" s="1" t="s">
        <v>1683</v>
      </c>
      <c r="AG1837" s="1">
        <v>1.0</v>
      </c>
      <c r="AH1837" s="1">
        <v>0.0</v>
      </c>
      <c r="AI1837" s="1">
        <v>0.0</v>
      </c>
      <c r="AJ1837" s="1">
        <v>0.0</v>
      </c>
      <c r="AK1837" s="1">
        <v>0.0</v>
      </c>
      <c r="AL1837" s="1">
        <v>16.0</v>
      </c>
      <c r="AM1837" s="1">
        <v>0.0</v>
      </c>
      <c r="AN1837" s="1">
        <v>95.0</v>
      </c>
      <c r="AO1837" s="1">
        <v>10.0</v>
      </c>
      <c r="AP1837" s="1">
        <v>9.0</v>
      </c>
      <c r="AQ1837" s="1">
        <v>10.0</v>
      </c>
      <c r="AR1837" s="1">
        <v>10.0</v>
      </c>
      <c r="AS1837" s="1">
        <v>8.0</v>
      </c>
      <c r="AT1837" s="1">
        <v>10.0</v>
      </c>
      <c r="AU1837" s="1">
        <v>1.0</v>
      </c>
      <c r="AV1837" s="1" t="s">
        <v>96</v>
      </c>
      <c r="AW1837" s="1">
        <v>1.0</v>
      </c>
      <c r="AX1837" s="1">
        <v>1.0</v>
      </c>
      <c r="AY1837" s="1">
        <v>0.0</v>
      </c>
      <c r="AZ1837" s="1">
        <v>0.0</v>
      </c>
      <c r="BA1837" s="1">
        <v>0.29</v>
      </c>
      <c r="BB1837" s="1">
        <v>-1.0</v>
      </c>
      <c r="BC1837" s="1">
        <v>1.0</v>
      </c>
      <c r="BD1837" s="1">
        <v>-1.0</v>
      </c>
      <c r="BE1837" s="1">
        <v>-1.0</v>
      </c>
      <c r="BF1837" s="1">
        <v>-1.0</v>
      </c>
      <c r="BG1837" s="1">
        <v>-1.0</v>
      </c>
      <c r="BH1837" s="1">
        <v>-1.0</v>
      </c>
      <c r="BI1837" s="1">
        <v>-1.0</v>
      </c>
      <c r="BJ1837" s="1">
        <v>1.0</v>
      </c>
      <c r="BK1837" s="1">
        <v>-1.0</v>
      </c>
      <c r="BL1837" s="1">
        <v>-1.0</v>
      </c>
      <c r="BM1837" s="1">
        <v>-1.0</v>
      </c>
      <c r="BN1837" s="1">
        <v>-1.0</v>
      </c>
      <c r="BO1837" s="1">
        <v>-1.0</v>
      </c>
      <c r="BP1837" s="1">
        <v>-1.0</v>
      </c>
      <c r="BQ1837" s="1">
        <v>1.0</v>
      </c>
      <c r="BR1837" s="1">
        <v>-1.0</v>
      </c>
      <c r="BS1837" s="1">
        <v>-1.0</v>
      </c>
      <c r="BT1837" s="1">
        <v>-1.0</v>
      </c>
      <c r="BU1837" s="1">
        <v>1.0</v>
      </c>
      <c r="BV1837" s="1">
        <v>1.0</v>
      </c>
      <c r="BW1837" s="1">
        <v>-1.0</v>
      </c>
      <c r="BX1837" s="1">
        <v>-1.0</v>
      </c>
      <c r="BY1837" s="1">
        <v>-1.0</v>
      </c>
      <c r="BZ1837" s="1">
        <v>1.0</v>
      </c>
      <c r="CA1837" s="1">
        <v>-1.0</v>
      </c>
      <c r="CB1837" s="1">
        <v>-1.0</v>
      </c>
      <c r="CC1837" s="1">
        <v>-1.0</v>
      </c>
      <c r="CD1837" s="1">
        <v>61588.0</v>
      </c>
    </row>
    <row r="1838">
      <c r="A1838" s="1">
        <v>8391096.0</v>
      </c>
      <c r="B1838" s="1" t="s">
        <v>9933</v>
      </c>
      <c r="C1838" s="1" t="s">
        <v>9934</v>
      </c>
      <c r="D1838" s="1" t="s">
        <v>9934</v>
      </c>
      <c r="E1838" s="1" t="s">
        <v>85</v>
      </c>
      <c r="I1838" s="1">
        <v>5338040.0</v>
      </c>
      <c r="J1838" s="1">
        <v>42253.0</v>
      </c>
      <c r="M1838" s="1">
        <v>0.0</v>
      </c>
      <c r="N1838" s="1">
        <v>1.0</v>
      </c>
      <c r="O1838" s="1">
        <v>1.0</v>
      </c>
      <c r="P1838" s="1" t="s">
        <v>89</v>
      </c>
      <c r="Q1838" s="1" t="s">
        <v>587</v>
      </c>
      <c r="R1838" s="1">
        <v>40.77372</v>
      </c>
      <c r="S1838" s="1">
        <v>-73.94803</v>
      </c>
      <c r="T1838" s="1" t="s">
        <v>91</v>
      </c>
      <c r="U1838" s="1" t="s">
        <v>113</v>
      </c>
      <c r="V1838" s="1">
        <v>2.0</v>
      </c>
      <c r="W1838" s="1">
        <v>1.0</v>
      </c>
      <c r="X1838" s="1">
        <v>1.0</v>
      </c>
      <c r="Y1838" s="1">
        <v>2.0</v>
      </c>
      <c r="Z1838" s="1" t="s">
        <v>93</v>
      </c>
      <c r="AA1838" s="1" t="s">
        <v>9935</v>
      </c>
      <c r="AB1838" s="1">
        <v>185.0</v>
      </c>
      <c r="AC1838" s="1">
        <v>2.0</v>
      </c>
      <c r="AD1838" s="1">
        <v>9.0</v>
      </c>
      <c r="AE1838" s="1">
        <v>5.0</v>
      </c>
      <c r="AF1838" s="1" t="s">
        <v>255</v>
      </c>
      <c r="AG1838" s="1">
        <v>1.0</v>
      </c>
      <c r="AH1838" s="1">
        <v>6.0</v>
      </c>
      <c r="AI1838" s="1">
        <v>36.0</v>
      </c>
      <c r="AJ1838" s="1">
        <v>66.0</v>
      </c>
      <c r="AK1838" s="1">
        <v>341.0</v>
      </c>
      <c r="AL1838" s="1">
        <v>7.0</v>
      </c>
      <c r="AM1838" s="1">
        <v>0.0</v>
      </c>
      <c r="AN1838" s="1">
        <v>97.0</v>
      </c>
      <c r="AO1838" s="1">
        <v>10.0</v>
      </c>
      <c r="AP1838" s="1">
        <v>10.0</v>
      </c>
      <c r="AQ1838" s="1">
        <v>10.0</v>
      </c>
      <c r="AR1838" s="1">
        <v>10.0</v>
      </c>
      <c r="AS1838" s="1">
        <v>9.0</v>
      </c>
      <c r="AT1838" s="1">
        <v>9.0</v>
      </c>
      <c r="AU1838" s="1">
        <v>0.0</v>
      </c>
      <c r="AV1838" s="1" t="s">
        <v>96</v>
      </c>
      <c r="AW1838" s="1">
        <v>1.0</v>
      </c>
      <c r="AX1838" s="1">
        <v>0.0</v>
      </c>
      <c r="AY1838" s="1">
        <v>1.0</v>
      </c>
      <c r="AZ1838" s="1">
        <v>0.0</v>
      </c>
      <c r="BA1838" s="1">
        <v>0.15</v>
      </c>
      <c r="BB1838" s="1">
        <v>-1.0</v>
      </c>
      <c r="BC1838" s="1">
        <v>1.0</v>
      </c>
      <c r="BD1838" s="1">
        <v>-1.0</v>
      </c>
      <c r="BE1838" s="1">
        <v>-1.0</v>
      </c>
      <c r="BF1838" s="1">
        <v>-1.0</v>
      </c>
      <c r="BG1838" s="1">
        <v>-1.0</v>
      </c>
      <c r="BH1838" s="1">
        <v>-1.0</v>
      </c>
      <c r="BI1838" s="1">
        <v>-1.0</v>
      </c>
      <c r="BJ1838" s="1">
        <v>1.0</v>
      </c>
      <c r="BK1838" s="1">
        <v>-1.0</v>
      </c>
      <c r="BL1838" s="1">
        <v>-1.0</v>
      </c>
      <c r="BM1838" s="1">
        <v>-1.0</v>
      </c>
      <c r="BN1838" s="1">
        <v>-1.0</v>
      </c>
      <c r="BO1838" s="1">
        <v>-1.0</v>
      </c>
      <c r="BP1838" s="1">
        <v>-1.0</v>
      </c>
      <c r="BQ1838" s="1">
        <v>-1.0</v>
      </c>
      <c r="BR1838" s="1">
        <v>-1.0</v>
      </c>
      <c r="BS1838" s="1">
        <v>-1.0</v>
      </c>
      <c r="BT1838" s="1">
        <v>-1.0</v>
      </c>
      <c r="BU1838" s="1">
        <v>1.0</v>
      </c>
      <c r="BV1838" s="1">
        <v>-1.0</v>
      </c>
      <c r="BW1838" s="1">
        <v>-1.0</v>
      </c>
      <c r="BX1838" s="1">
        <v>-1.0</v>
      </c>
      <c r="BY1838" s="1">
        <v>-1.0</v>
      </c>
      <c r="BZ1838" s="1">
        <v>-1.0</v>
      </c>
      <c r="CA1838" s="1">
        <v>-1.0</v>
      </c>
      <c r="CB1838" s="1">
        <v>-1.0</v>
      </c>
      <c r="CC1838" s="1">
        <v>-1.0</v>
      </c>
      <c r="CD1838" s="1">
        <v>61661.0</v>
      </c>
    </row>
    <row r="1839">
      <c r="A1839" s="1">
        <v>2.166158E7</v>
      </c>
      <c r="B1839" s="1" t="s">
        <v>9936</v>
      </c>
      <c r="C1839" s="1" t="s">
        <v>9937</v>
      </c>
      <c r="D1839" s="1" t="s">
        <v>9938</v>
      </c>
      <c r="E1839" s="1" t="s">
        <v>85</v>
      </c>
      <c r="F1839" s="1" t="s">
        <v>9939</v>
      </c>
      <c r="G1839" s="1" t="s">
        <v>9940</v>
      </c>
      <c r="I1839" s="1">
        <v>1.28009952E8</v>
      </c>
      <c r="J1839" s="1">
        <v>42853.0</v>
      </c>
      <c r="M1839" s="1">
        <v>0.0</v>
      </c>
      <c r="N1839" s="1">
        <v>1.0</v>
      </c>
      <c r="O1839" s="1">
        <v>0.0</v>
      </c>
      <c r="P1839" s="1" t="s">
        <v>89</v>
      </c>
      <c r="Q1839" s="1" t="s">
        <v>90</v>
      </c>
      <c r="R1839" s="1">
        <v>40.7827</v>
      </c>
      <c r="S1839" s="1">
        <v>-73.94537</v>
      </c>
      <c r="T1839" s="1" t="s">
        <v>91</v>
      </c>
      <c r="U1839" s="1" t="s">
        <v>92</v>
      </c>
      <c r="V1839" s="1">
        <v>3.0</v>
      </c>
      <c r="W1839" s="1">
        <v>1.0</v>
      </c>
      <c r="X1839" s="1">
        <v>1.0</v>
      </c>
      <c r="Y1839" s="1">
        <v>2.0</v>
      </c>
      <c r="Z1839" s="1" t="s">
        <v>93</v>
      </c>
      <c r="AA1839" s="1" t="s">
        <v>9941</v>
      </c>
      <c r="AB1839" s="1">
        <v>125.0</v>
      </c>
      <c r="AC1839" s="1">
        <v>1.0</v>
      </c>
      <c r="AD1839" s="1">
        <v>0.0</v>
      </c>
      <c r="AE1839" s="1">
        <v>5.0</v>
      </c>
      <c r="AF1839" s="1" t="s">
        <v>429</v>
      </c>
      <c r="AG1839" s="1">
        <v>1.0</v>
      </c>
      <c r="AH1839" s="1">
        <v>0.0</v>
      </c>
      <c r="AI1839" s="1">
        <v>0.0</v>
      </c>
      <c r="AJ1839" s="1">
        <v>0.0</v>
      </c>
      <c r="AK1839" s="1">
        <v>0.0</v>
      </c>
      <c r="AL1839" s="1">
        <v>1.0</v>
      </c>
      <c r="AM1839" s="1">
        <v>0.0</v>
      </c>
      <c r="AN1839" s="1">
        <v>100.0</v>
      </c>
      <c r="AO1839" s="1">
        <v>10.0</v>
      </c>
      <c r="AP1839" s="1">
        <v>8.0</v>
      </c>
      <c r="AQ1839" s="1">
        <v>10.0</v>
      </c>
      <c r="AR1839" s="1">
        <v>10.0</v>
      </c>
      <c r="AS1839" s="1">
        <v>10.0</v>
      </c>
      <c r="AT1839" s="1">
        <v>10.0</v>
      </c>
      <c r="AU1839" s="1">
        <v>0.0</v>
      </c>
      <c r="AV1839" s="1" t="s">
        <v>96</v>
      </c>
      <c r="AW1839" s="1">
        <v>1.0</v>
      </c>
      <c r="AX1839" s="1">
        <v>1.0</v>
      </c>
      <c r="AY1839" s="1">
        <v>0.0</v>
      </c>
      <c r="AZ1839" s="1">
        <v>0.0</v>
      </c>
      <c r="BA1839" s="1">
        <v>0.05</v>
      </c>
      <c r="BB1839" s="1">
        <v>-1.0</v>
      </c>
      <c r="BC1839" s="1">
        <v>1.0</v>
      </c>
      <c r="BD1839" s="1">
        <v>-1.0</v>
      </c>
      <c r="BE1839" s="1">
        <v>-1.0</v>
      </c>
      <c r="BF1839" s="1">
        <v>-1.0</v>
      </c>
      <c r="BG1839" s="1">
        <v>-1.0</v>
      </c>
      <c r="BH1839" s="1">
        <v>-1.0</v>
      </c>
      <c r="BI1839" s="1">
        <v>-1.0</v>
      </c>
      <c r="BJ1839" s="1">
        <v>1.0</v>
      </c>
      <c r="BK1839" s="1">
        <v>-1.0</v>
      </c>
      <c r="BL1839" s="1">
        <v>-1.0</v>
      </c>
      <c r="BM1839" s="1">
        <v>1.0</v>
      </c>
      <c r="BN1839" s="1">
        <v>-1.0</v>
      </c>
      <c r="BO1839" s="1">
        <v>-1.0</v>
      </c>
      <c r="BP1839" s="1">
        <v>1.0</v>
      </c>
      <c r="BQ1839" s="1">
        <v>-1.0</v>
      </c>
      <c r="BR1839" s="1">
        <v>-1.0</v>
      </c>
      <c r="BS1839" s="1">
        <v>-1.0</v>
      </c>
      <c r="BT1839" s="1">
        <v>-1.0</v>
      </c>
      <c r="BU1839" s="1">
        <v>1.0</v>
      </c>
      <c r="BV1839" s="1">
        <v>-1.0</v>
      </c>
      <c r="BW1839" s="1">
        <v>1.0</v>
      </c>
      <c r="BX1839" s="1">
        <v>1.0</v>
      </c>
      <c r="BY1839" s="1">
        <v>-1.0</v>
      </c>
      <c r="BZ1839" s="1">
        <v>-1.0</v>
      </c>
      <c r="CA1839" s="1">
        <v>-1.0</v>
      </c>
      <c r="CB1839" s="1">
        <v>-1.0</v>
      </c>
      <c r="CC1839" s="1">
        <v>-1.0</v>
      </c>
      <c r="CD1839" s="1">
        <v>61685.0</v>
      </c>
    </row>
    <row r="1840">
      <c r="A1840" s="1">
        <v>1171955.0</v>
      </c>
      <c r="B1840" s="1" t="s">
        <v>9942</v>
      </c>
      <c r="C1840" s="1" t="s">
        <v>9943</v>
      </c>
      <c r="D1840" s="1" t="s">
        <v>9944</v>
      </c>
      <c r="E1840" s="1" t="s">
        <v>85</v>
      </c>
      <c r="F1840" s="1" t="s">
        <v>9945</v>
      </c>
      <c r="G1840" s="1" t="s">
        <v>9946</v>
      </c>
      <c r="H1840" s="1" t="s">
        <v>9947</v>
      </c>
      <c r="I1840" s="1">
        <v>4922378.0</v>
      </c>
      <c r="J1840" s="1">
        <v>41305.0</v>
      </c>
      <c r="M1840" s="1">
        <v>0.0</v>
      </c>
      <c r="N1840" s="1">
        <v>1.0</v>
      </c>
      <c r="O1840" s="1">
        <v>1.0</v>
      </c>
      <c r="P1840" s="1" t="s">
        <v>89</v>
      </c>
      <c r="Q1840" s="1" t="s">
        <v>90</v>
      </c>
      <c r="R1840" s="1">
        <v>40.74568</v>
      </c>
      <c r="S1840" s="1">
        <v>-73.98321</v>
      </c>
      <c r="T1840" s="1" t="s">
        <v>91</v>
      </c>
      <c r="U1840" s="1" t="s">
        <v>92</v>
      </c>
      <c r="V1840" s="1">
        <v>3.0</v>
      </c>
      <c r="W1840" s="1">
        <v>1.0</v>
      </c>
      <c r="X1840" s="1">
        <v>1.0</v>
      </c>
      <c r="Y1840" s="1">
        <v>1.0</v>
      </c>
      <c r="Z1840" s="1" t="s">
        <v>93</v>
      </c>
      <c r="AA1840" s="1" t="s">
        <v>9948</v>
      </c>
      <c r="AB1840" s="1">
        <v>275.0</v>
      </c>
      <c r="AC1840" s="1">
        <v>2.0</v>
      </c>
      <c r="AD1840" s="1">
        <v>75.0</v>
      </c>
      <c r="AE1840" s="1">
        <v>7.0</v>
      </c>
      <c r="AF1840" s="1" t="s">
        <v>302</v>
      </c>
      <c r="AG1840" s="1">
        <v>1.0</v>
      </c>
      <c r="AH1840" s="1">
        <v>0.0</v>
      </c>
      <c r="AI1840" s="1">
        <v>0.0</v>
      </c>
      <c r="AJ1840" s="1">
        <v>0.0</v>
      </c>
      <c r="AK1840" s="1">
        <v>191.0</v>
      </c>
      <c r="AL1840" s="1">
        <v>6.0</v>
      </c>
      <c r="AM1840" s="1">
        <v>0.0</v>
      </c>
      <c r="AN1840" s="1">
        <v>83.0</v>
      </c>
      <c r="AO1840" s="1">
        <v>9.0</v>
      </c>
      <c r="AP1840" s="1">
        <v>9.0</v>
      </c>
      <c r="AQ1840" s="1">
        <v>9.0</v>
      </c>
      <c r="AR1840" s="1">
        <v>10.0</v>
      </c>
      <c r="AS1840" s="1">
        <v>10.0</v>
      </c>
      <c r="AT1840" s="1">
        <v>9.0</v>
      </c>
      <c r="AU1840" s="1">
        <v>0.0</v>
      </c>
      <c r="AV1840" s="1" t="s">
        <v>96</v>
      </c>
      <c r="AW1840" s="1">
        <v>1.0</v>
      </c>
      <c r="AX1840" s="1">
        <v>1.0</v>
      </c>
      <c r="AY1840" s="1">
        <v>0.0</v>
      </c>
      <c r="AZ1840" s="1">
        <v>0.0</v>
      </c>
      <c r="BA1840" s="1">
        <v>0.08</v>
      </c>
      <c r="BB1840" s="1">
        <v>1.0</v>
      </c>
      <c r="BC1840" s="1">
        <v>1.0</v>
      </c>
      <c r="BD1840" s="1">
        <v>-1.0</v>
      </c>
      <c r="BE1840" s="1">
        <v>-1.0</v>
      </c>
      <c r="BF1840" s="1">
        <v>-1.0</v>
      </c>
      <c r="BG1840" s="1">
        <v>-1.0</v>
      </c>
      <c r="BH1840" s="1">
        <v>-1.0</v>
      </c>
      <c r="BI1840" s="1">
        <v>-1.0</v>
      </c>
      <c r="BJ1840" s="1">
        <v>1.0</v>
      </c>
      <c r="BK1840" s="1">
        <v>-1.0</v>
      </c>
      <c r="BL1840" s="1">
        <v>-1.0</v>
      </c>
      <c r="BM1840" s="1">
        <v>1.0</v>
      </c>
      <c r="BN1840" s="1">
        <v>1.0</v>
      </c>
      <c r="BO1840" s="1">
        <v>-1.0</v>
      </c>
      <c r="BP1840" s="1">
        <v>1.0</v>
      </c>
      <c r="BQ1840" s="1">
        <v>-1.0</v>
      </c>
      <c r="BR1840" s="1">
        <v>-1.0</v>
      </c>
      <c r="BS1840" s="1">
        <v>-1.0</v>
      </c>
      <c r="BT1840" s="1">
        <v>-1.0</v>
      </c>
      <c r="BU1840" s="1">
        <v>1.0</v>
      </c>
      <c r="BV1840" s="1">
        <v>-1.0</v>
      </c>
      <c r="BW1840" s="1">
        <v>1.0</v>
      </c>
      <c r="BX1840" s="1">
        <v>-1.0</v>
      </c>
      <c r="BY1840" s="1">
        <v>-1.0</v>
      </c>
      <c r="BZ1840" s="1">
        <v>1.0</v>
      </c>
      <c r="CA1840" s="1">
        <v>-1.0</v>
      </c>
      <c r="CB1840" s="1">
        <v>-1.0</v>
      </c>
      <c r="CC1840" s="1">
        <v>-1.0</v>
      </c>
      <c r="CD1840" s="1">
        <v>61728.0</v>
      </c>
    </row>
    <row r="1841">
      <c r="A1841" s="1">
        <v>3.3446373E7</v>
      </c>
      <c r="B1841" s="1" t="s">
        <v>9949</v>
      </c>
      <c r="C1841" s="1" t="s">
        <v>9950</v>
      </c>
      <c r="D1841" s="1" t="s">
        <v>9951</v>
      </c>
      <c r="E1841" s="1" t="s">
        <v>85</v>
      </c>
      <c r="F1841" s="1" t="s">
        <v>9952</v>
      </c>
      <c r="G1841" s="1" t="s">
        <v>9953</v>
      </c>
      <c r="H1841" s="2" t="str">
        <f>- please dont move any personal belongings - please keep The room clean</f>
        <v>#ERROR!</v>
      </c>
      <c r="I1841" s="1">
        <v>2.51968645E8</v>
      </c>
      <c r="J1841" s="1">
        <v>43553.0</v>
      </c>
      <c r="K1841" s="1" t="s">
        <v>339</v>
      </c>
      <c r="L1841" s="1">
        <v>0.38</v>
      </c>
      <c r="M1841" s="1">
        <v>0.0</v>
      </c>
      <c r="N1841" s="1">
        <v>1.0</v>
      </c>
      <c r="O1841" s="1">
        <v>0.0</v>
      </c>
      <c r="P1841" s="1" t="s">
        <v>123</v>
      </c>
      <c r="Q1841" s="1" t="s">
        <v>124</v>
      </c>
      <c r="R1841" s="1">
        <v>40.73354</v>
      </c>
      <c r="S1841" s="1">
        <v>-73.95719</v>
      </c>
      <c r="T1841" s="1" t="s">
        <v>91</v>
      </c>
      <c r="U1841" s="1" t="s">
        <v>113</v>
      </c>
      <c r="V1841" s="1">
        <v>2.0</v>
      </c>
      <c r="W1841" s="1">
        <v>1.0</v>
      </c>
      <c r="X1841" s="1">
        <v>1.0</v>
      </c>
      <c r="Y1841" s="1">
        <v>1.0</v>
      </c>
      <c r="Z1841" s="1" t="s">
        <v>93</v>
      </c>
      <c r="AA1841" s="1" t="s">
        <v>9954</v>
      </c>
      <c r="AB1841" s="1">
        <v>65.0</v>
      </c>
      <c r="AC1841" s="1">
        <v>1.0</v>
      </c>
      <c r="AD1841" s="1">
        <v>0.0</v>
      </c>
      <c r="AE1841" s="1">
        <v>1.0</v>
      </c>
      <c r="AF1841" s="1" t="s">
        <v>179</v>
      </c>
      <c r="AG1841" s="1">
        <v>1.0</v>
      </c>
      <c r="AH1841" s="1">
        <v>0.0</v>
      </c>
      <c r="AI1841" s="1">
        <v>0.0</v>
      </c>
      <c r="AJ1841" s="1">
        <v>0.0</v>
      </c>
      <c r="AK1841" s="1">
        <v>0.0</v>
      </c>
      <c r="AL1841" s="1">
        <v>1.0</v>
      </c>
      <c r="AM1841" s="1">
        <v>1.0</v>
      </c>
      <c r="AN1841" s="1">
        <v>100.0</v>
      </c>
      <c r="AO1841" s="1">
        <v>10.0</v>
      </c>
      <c r="AP1841" s="1">
        <v>6.0</v>
      </c>
      <c r="AQ1841" s="1">
        <v>10.0</v>
      </c>
      <c r="AR1841" s="1">
        <v>10.0</v>
      </c>
      <c r="AS1841" s="1">
        <v>10.0</v>
      </c>
      <c r="AT1841" s="1">
        <v>8.0</v>
      </c>
      <c r="AU1841" s="1">
        <v>0.0</v>
      </c>
      <c r="AV1841" s="1" t="s">
        <v>105</v>
      </c>
      <c r="AW1841" s="1">
        <v>1.0</v>
      </c>
      <c r="AX1841" s="1">
        <v>0.0</v>
      </c>
      <c r="AY1841" s="1">
        <v>1.0</v>
      </c>
      <c r="AZ1841" s="1">
        <v>0.0</v>
      </c>
      <c r="BA1841" s="1">
        <v>0.35</v>
      </c>
      <c r="BB1841" s="1">
        <v>-1.0</v>
      </c>
      <c r="BC1841" s="1">
        <v>-1.0</v>
      </c>
      <c r="BD1841" s="1">
        <v>-1.0</v>
      </c>
      <c r="BE1841" s="1">
        <v>-1.0</v>
      </c>
      <c r="BF1841" s="1">
        <v>-1.0</v>
      </c>
      <c r="BG1841" s="1">
        <v>-1.0</v>
      </c>
      <c r="BH1841" s="1">
        <v>-1.0</v>
      </c>
      <c r="BI1841" s="1">
        <v>-1.0</v>
      </c>
      <c r="BJ1841" s="1">
        <v>1.0</v>
      </c>
      <c r="BK1841" s="1">
        <v>-1.0</v>
      </c>
      <c r="BL1841" s="1">
        <v>-1.0</v>
      </c>
      <c r="BM1841" s="1">
        <v>1.0</v>
      </c>
      <c r="BN1841" s="1">
        <v>-1.0</v>
      </c>
      <c r="BO1841" s="1">
        <v>-1.0</v>
      </c>
      <c r="BP1841" s="1">
        <v>-1.0</v>
      </c>
      <c r="BQ1841" s="1">
        <v>-1.0</v>
      </c>
      <c r="BR1841" s="1">
        <v>-1.0</v>
      </c>
      <c r="BS1841" s="1">
        <v>1.0</v>
      </c>
      <c r="BT1841" s="1">
        <v>-1.0</v>
      </c>
      <c r="BU1841" s="1">
        <v>1.0</v>
      </c>
      <c r="BV1841" s="1">
        <v>-1.0</v>
      </c>
      <c r="BW1841" s="1">
        <v>-1.0</v>
      </c>
      <c r="BX1841" s="1">
        <v>-1.0</v>
      </c>
      <c r="BY1841" s="1">
        <v>-1.0</v>
      </c>
      <c r="BZ1841" s="1">
        <v>-1.0</v>
      </c>
      <c r="CA1841" s="1">
        <v>-1.0</v>
      </c>
      <c r="CB1841" s="1">
        <v>-1.0</v>
      </c>
      <c r="CC1841" s="1">
        <v>-1.0</v>
      </c>
      <c r="CD1841" s="1">
        <v>61747.0</v>
      </c>
    </row>
    <row r="1842">
      <c r="A1842" s="1">
        <v>3.5346788E7</v>
      </c>
      <c r="B1842" s="1" t="s">
        <v>9955</v>
      </c>
      <c r="C1842" s="1" t="s">
        <v>9956</v>
      </c>
      <c r="D1842" s="1" t="s">
        <v>9957</v>
      </c>
      <c r="E1842" s="1" t="s">
        <v>85</v>
      </c>
      <c r="F1842" s="1" t="s">
        <v>9958</v>
      </c>
      <c r="G1842" s="1" t="s">
        <v>9959</v>
      </c>
      <c r="I1842" s="1">
        <v>1.6562278E7</v>
      </c>
      <c r="J1842" s="1">
        <v>41799.0</v>
      </c>
      <c r="K1842" s="1" t="s">
        <v>272</v>
      </c>
      <c r="L1842" s="1">
        <v>0.6</v>
      </c>
      <c r="M1842" s="1">
        <v>0.0</v>
      </c>
      <c r="N1842" s="1">
        <v>1.0</v>
      </c>
      <c r="O1842" s="1">
        <v>0.0</v>
      </c>
      <c r="P1842" s="1" t="s">
        <v>111</v>
      </c>
      <c r="Q1842" s="1" t="s">
        <v>112</v>
      </c>
      <c r="R1842" s="1">
        <v>40.75998</v>
      </c>
      <c r="S1842" s="1">
        <v>-73.926</v>
      </c>
      <c r="T1842" s="1" t="s">
        <v>91</v>
      </c>
      <c r="U1842" s="1" t="s">
        <v>92</v>
      </c>
      <c r="V1842" s="1">
        <v>2.0</v>
      </c>
      <c r="W1842" s="1">
        <v>1.0</v>
      </c>
      <c r="X1842" s="1">
        <v>1.0</v>
      </c>
      <c r="Y1842" s="1">
        <v>1.0</v>
      </c>
      <c r="Z1842" s="1" t="s">
        <v>93</v>
      </c>
      <c r="AA1842" s="1" t="s">
        <v>9960</v>
      </c>
      <c r="AB1842" s="1">
        <v>150.0</v>
      </c>
      <c r="AC1842" s="1">
        <v>1.0</v>
      </c>
      <c r="AD1842" s="1">
        <v>0.0</v>
      </c>
      <c r="AE1842" s="1">
        <v>1.0</v>
      </c>
      <c r="AF1842" s="1" t="s">
        <v>341</v>
      </c>
      <c r="AG1842" s="1">
        <v>1.0</v>
      </c>
      <c r="AH1842" s="1">
        <v>5.0</v>
      </c>
      <c r="AI1842" s="1">
        <v>5.0</v>
      </c>
      <c r="AJ1842" s="1">
        <v>5.0</v>
      </c>
      <c r="AK1842" s="1">
        <v>5.0</v>
      </c>
      <c r="AL1842" s="1">
        <v>1.0</v>
      </c>
      <c r="AM1842" s="1">
        <v>1.0</v>
      </c>
      <c r="AU1842" s="1">
        <v>0.0</v>
      </c>
      <c r="AV1842" s="1" t="s">
        <v>96</v>
      </c>
      <c r="AW1842" s="1">
        <v>1.0</v>
      </c>
      <c r="AX1842" s="1">
        <v>1.0</v>
      </c>
      <c r="AY1842" s="1">
        <v>0.0</v>
      </c>
      <c r="AZ1842" s="1">
        <v>0.0</v>
      </c>
      <c r="BA1842" s="1">
        <v>1.0</v>
      </c>
      <c r="BB1842" s="1">
        <v>-1.0</v>
      </c>
      <c r="BC1842" s="1">
        <v>1.0</v>
      </c>
      <c r="BD1842" s="1">
        <v>-1.0</v>
      </c>
      <c r="BE1842" s="1">
        <v>-1.0</v>
      </c>
      <c r="BF1842" s="1">
        <v>-1.0</v>
      </c>
      <c r="BG1842" s="1">
        <v>-1.0</v>
      </c>
      <c r="BH1842" s="1">
        <v>-1.0</v>
      </c>
      <c r="BI1842" s="1">
        <v>1.0</v>
      </c>
      <c r="BJ1842" s="1">
        <v>1.0</v>
      </c>
      <c r="BK1842" s="1">
        <v>-1.0</v>
      </c>
      <c r="BL1842" s="1">
        <v>-1.0</v>
      </c>
      <c r="BM1842" s="1">
        <v>-1.0</v>
      </c>
      <c r="BN1842" s="1">
        <v>-1.0</v>
      </c>
      <c r="BO1842" s="1">
        <v>-1.0</v>
      </c>
      <c r="BP1842" s="1">
        <v>-1.0</v>
      </c>
      <c r="BQ1842" s="1">
        <v>-1.0</v>
      </c>
      <c r="BR1842" s="1">
        <v>-1.0</v>
      </c>
      <c r="BS1842" s="1">
        <v>-1.0</v>
      </c>
      <c r="BT1842" s="1">
        <v>-1.0</v>
      </c>
      <c r="BU1842" s="1">
        <v>1.0</v>
      </c>
      <c r="BV1842" s="1">
        <v>-1.0</v>
      </c>
      <c r="BW1842" s="1">
        <v>-1.0</v>
      </c>
      <c r="BX1842" s="1">
        <v>-1.0</v>
      </c>
      <c r="BY1842" s="1">
        <v>-1.0</v>
      </c>
      <c r="BZ1842" s="1">
        <v>-1.0</v>
      </c>
      <c r="CA1842" s="1">
        <v>-1.0</v>
      </c>
      <c r="CB1842" s="1">
        <v>-1.0</v>
      </c>
      <c r="CC1842" s="1">
        <v>-1.0</v>
      </c>
      <c r="CD1842" s="1">
        <v>61797.0</v>
      </c>
    </row>
    <row r="1843">
      <c r="A1843" s="1">
        <v>2.2968206E7</v>
      </c>
      <c r="B1843" s="1" t="s">
        <v>9961</v>
      </c>
      <c r="C1843" s="1" t="s">
        <v>9962</v>
      </c>
      <c r="D1843" s="1" t="s">
        <v>9962</v>
      </c>
      <c r="E1843" s="1" t="s">
        <v>85</v>
      </c>
      <c r="I1843" s="1">
        <v>2.2748648E7</v>
      </c>
      <c r="J1843" s="1">
        <v>41932.0</v>
      </c>
      <c r="M1843" s="1">
        <v>0.0</v>
      </c>
      <c r="N1843" s="1">
        <v>1.0</v>
      </c>
      <c r="O1843" s="1">
        <v>0.0</v>
      </c>
      <c r="P1843" s="1" t="s">
        <v>123</v>
      </c>
      <c r="Q1843" s="1" t="s">
        <v>124</v>
      </c>
      <c r="R1843" s="1">
        <v>40.71246</v>
      </c>
      <c r="S1843" s="1">
        <v>-73.96133</v>
      </c>
      <c r="T1843" s="1" t="s">
        <v>91</v>
      </c>
      <c r="U1843" s="1" t="s">
        <v>113</v>
      </c>
      <c r="V1843" s="1">
        <v>2.0</v>
      </c>
      <c r="W1843" s="1">
        <v>1.0</v>
      </c>
      <c r="X1843" s="1">
        <v>1.0</v>
      </c>
      <c r="Y1843" s="1">
        <v>1.0</v>
      </c>
      <c r="Z1843" s="1" t="s">
        <v>93</v>
      </c>
      <c r="AA1843" s="1" t="s">
        <v>9963</v>
      </c>
      <c r="AB1843" s="1">
        <v>90.0</v>
      </c>
      <c r="AC1843" s="1">
        <v>1.0</v>
      </c>
      <c r="AD1843" s="1">
        <v>0.0</v>
      </c>
      <c r="AE1843" s="1">
        <v>5.0</v>
      </c>
      <c r="AF1843" s="1" t="s">
        <v>323</v>
      </c>
      <c r="AG1843" s="1">
        <v>1.0</v>
      </c>
      <c r="AH1843" s="1">
        <v>0.0</v>
      </c>
      <c r="AI1843" s="1">
        <v>0.0</v>
      </c>
      <c r="AJ1843" s="1">
        <v>0.0</v>
      </c>
      <c r="AK1843" s="1">
        <v>0.0</v>
      </c>
      <c r="AL1843" s="1">
        <v>1.0</v>
      </c>
      <c r="AM1843" s="1">
        <v>0.0</v>
      </c>
      <c r="AN1843" s="1">
        <v>100.0</v>
      </c>
      <c r="AO1843" s="1">
        <v>10.0</v>
      </c>
      <c r="AP1843" s="1">
        <v>8.0</v>
      </c>
      <c r="AQ1843" s="1">
        <v>10.0</v>
      </c>
      <c r="AR1843" s="1">
        <v>10.0</v>
      </c>
      <c r="AS1843" s="1">
        <v>10.0</v>
      </c>
      <c r="AT1843" s="1">
        <v>10.0</v>
      </c>
      <c r="AU1843" s="1">
        <v>0.0</v>
      </c>
      <c r="AV1843" s="1" t="s">
        <v>105</v>
      </c>
      <c r="AW1843" s="1">
        <v>1.0</v>
      </c>
      <c r="AX1843" s="1">
        <v>0.0</v>
      </c>
      <c r="AY1843" s="1">
        <v>1.0</v>
      </c>
      <c r="AZ1843" s="1">
        <v>0.0</v>
      </c>
      <c r="BA1843" s="1">
        <v>0.06</v>
      </c>
      <c r="BB1843" s="1">
        <v>-1.0</v>
      </c>
      <c r="BC1843" s="1">
        <v>1.0</v>
      </c>
      <c r="BD1843" s="1">
        <v>-1.0</v>
      </c>
      <c r="BE1843" s="1">
        <v>-1.0</v>
      </c>
      <c r="BF1843" s="1">
        <v>-1.0</v>
      </c>
      <c r="BG1843" s="1">
        <v>-1.0</v>
      </c>
      <c r="BH1843" s="1">
        <v>-1.0</v>
      </c>
      <c r="BI1843" s="1">
        <v>-1.0</v>
      </c>
      <c r="BJ1843" s="1">
        <v>-1.0</v>
      </c>
      <c r="BK1843" s="1">
        <v>-1.0</v>
      </c>
      <c r="BL1843" s="1">
        <v>-1.0</v>
      </c>
      <c r="BM1843" s="1">
        <v>-1.0</v>
      </c>
      <c r="BN1843" s="1">
        <v>-1.0</v>
      </c>
      <c r="BO1843" s="1">
        <v>-1.0</v>
      </c>
      <c r="BP1843" s="1">
        <v>1.0</v>
      </c>
      <c r="BQ1843" s="1">
        <v>-1.0</v>
      </c>
      <c r="BR1843" s="1">
        <v>-1.0</v>
      </c>
      <c r="BS1843" s="1">
        <v>-1.0</v>
      </c>
      <c r="BT1843" s="1">
        <v>-1.0</v>
      </c>
      <c r="BU1843" s="1">
        <v>1.0</v>
      </c>
      <c r="BV1843" s="1">
        <v>-1.0</v>
      </c>
      <c r="BW1843" s="1">
        <v>-1.0</v>
      </c>
      <c r="BX1843" s="1">
        <v>-1.0</v>
      </c>
      <c r="BY1843" s="1">
        <v>-1.0</v>
      </c>
      <c r="BZ1843" s="1">
        <v>-1.0</v>
      </c>
      <c r="CA1843" s="1">
        <v>-1.0</v>
      </c>
      <c r="CB1843" s="1">
        <v>-1.0</v>
      </c>
      <c r="CC1843" s="1">
        <v>-1.0</v>
      </c>
      <c r="CD1843" s="1">
        <v>61833.0</v>
      </c>
    </row>
    <row r="1844">
      <c r="A1844" s="1">
        <v>3.5465766E7</v>
      </c>
      <c r="B1844" s="1" t="s">
        <v>9964</v>
      </c>
      <c r="E1844" s="1" t="s">
        <v>85</v>
      </c>
      <c r="H1844" s="1" t="s">
        <v>9965</v>
      </c>
      <c r="I1844" s="1">
        <v>6227706.0</v>
      </c>
      <c r="J1844" s="1">
        <v>41398.0</v>
      </c>
      <c r="K1844" s="1" t="s">
        <v>134</v>
      </c>
      <c r="L1844" s="1">
        <v>1.0</v>
      </c>
      <c r="M1844" s="1">
        <v>0.0</v>
      </c>
      <c r="N1844" s="1">
        <v>1.0</v>
      </c>
      <c r="O1844" s="1">
        <v>1.0</v>
      </c>
      <c r="P1844" s="1" t="s">
        <v>111</v>
      </c>
      <c r="Q1844" s="1" t="s">
        <v>1689</v>
      </c>
      <c r="R1844" s="1">
        <v>40.58817</v>
      </c>
      <c r="S1844" s="1">
        <v>-73.79914</v>
      </c>
      <c r="T1844" s="1" t="s">
        <v>150</v>
      </c>
      <c r="U1844" s="1" t="s">
        <v>113</v>
      </c>
      <c r="V1844" s="1">
        <v>2.0</v>
      </c>
      <c r="W1844" s="1">
        <v>1.5</v>
      </c>
      <c r="X1844" s="1">
        <v>1.0</v>
      </c>
      <c r="Y1844" s="1">
        <v>2.0</v>
      </c>
      <c r="Z1844" s="1" t="s">
        <v>93</v>
      </c>
      <c r="AA1844" s="1" t="s">
        <v>9966</v>
      </c>
      <c r="AB1844" s="1">
        <v>99.0</v>
      </c>
      <c r="AC1844" s="1">
        <v>2.0</v>
      </c>
      <c r="AD1844" s="1">
        <v>0.0</v>
      </c>
      <c r="AE1844" s="1">
        <v>3.0</v>
      </c>
      <c r="AF1844" s="1" t="s">
        <v>407</v>
      </c>
      <c r="AG1844" s="1">
        <v>1.0</v>
      </c>
      <c r="AH1844" s="1">
        <v>29.0</v>
      </c>
      <c r="AI1844" s="1">
        <v>59.0</v>
      </c>
      <c r="AJ1844" s="1">
        <v>89.0</v>
      </c>
      <c r="AK1844" s="1">
        <v>95.0</v>
      </c>
      <c r="AL1844" s="1">
        <v>1.0</v>
      </c>
      <c r="AM1844" s="1">
        <v>1.0</v>
      </c>
      <c r="AN1844" s="1">
        <v>100.0</v>
      </c>
      <c r="AO1844" s="1">
        <v>10.0</v>
      </c>
      <c r="AP1844" s="1">
        <v>10.0</v>
      </c>
      <c r="AQ1844" s="1">
        <v>10.0</v>
      </c>
      <c r="AR1844" s="1">
        <v>10.0</v>
      </c>
      <c r="AS1844" s="1">
        <v>10.0</v>
      </c>
      <c r="AT1844" s="1">
        <v>10.0</v>
      </c>
      <c r="AU1844" s="1">
        <v>0.0</v>
      </c>
      <c r="AV1844" s="1" t="s">
        <v>105</v>
      </c>
      <c r="AW1844" s="1">
        <v>1.0</v>
      </c>
      <c r="AX1844" s="1">
        <v>0.0</v>
      </c>
      <c r="AY1844" s="1">
        <v>1.0</v>
      </c>
      <c r="AZ1844" s="1">
        <v>0.0</v>
      </c>
      <c r="BA1844" s="1">
        <v>1.0</v>
      </c>
      <c r="BB1844" s="1">
        <v>-1.0</v>
      </c>
      <c r="BC1844" s="1">
        <v>1.0</v>
      </c>
      <c r="BD1844" s="1">
        <v>-1.0</v>
      </c>
      <c r="BE1844" s="1">
        <v>-1.0</v>
      </c>
      <c r="BF1844" s="1">
        <v>-1.0</v>
      </c>
      <c r="BG1844" s="1">
        <v>-1.0</v>
      </c>
      <c r="BH1844" s="1">
        <v>-1.0</v>
      </c>
      <c r="BI1844" s="1">
        <v>-1.0</v>
      </c>
      <c r="BJ1844" s="1">
        <v>1.0</v>
      </c>
      <c r="BK1844" s="1">
        <v>-1.0</v>
      </c>
      <c r="BL1844" s="1">
        <v>-1.0</v>
      </c>
      <c r="BM1844" s="1">
        <v>1.0</v>
      </c>
      <c r="BN1844" s="1">
        <v>-1.0</v>
      </c>
      <c r="BO1844" s="1">
        <v>-1.0</v>
      </c>
      <c r="BP1844" s="1">
        <v>-1.0</v>
      </c>
      <c r="BQ1844" s="1">
        <v>-1.0</v>
      </c>
      <c r="BR1844" s="1">
        <v>-1.0</v>
      </c>
      <c r="BS1844" s="1">
        <v>-1.0</v>
      </c>
      <c r="BT1844" s="1">
        <v>-1.0</v>
      </c>
      <c r="BU1844" s="1">
        <v>1.0</v>
      </c>
      <c r="BV1844" s="1">
        <v>-1.0</v>
      </c>
      <c r="BW1844" s="1">
        <v>-1.0</v>
      </c>
      <c r="BX1844" s="1">
        <v>-1.0</v>
      </c>
      <c r="BY1844" s="1">
        <v>-1.0</v>
      </c>
      <c r="BZ1844" s="1">
        <v>-1.0</v>
      </c>
      <c r="CA1844" s="1">
        <v>-1.0</v>
      </c>
      <c r="CB1844" s="1">
        <v>-1.0</v>
      </c>
      <c r="CC1844" s="1">
        <v>-1.0</v>
      </c>
      <c r="CD1844" s="1">
        <v>61842.0</v>
      </c>
    </row>
    <row r="1845">
      <c r="A1845" s="1">
        <v>2.7030076E7</v>
      </c>
      <c r="B1845" s="1" t="s">
        <v>9967</v>
      </c>
      <c r="C1845" s="1" t="s">
        <v>3027</v>
      </c>
      <c r="D1845" s="1" t="s">
        <v>3027</v>
      </c>
      <c r="E1845" s="1" t="s">
        <v>85</v>
      </c>
      <c r="I1845" s="1">
        <v>5.4658419E7</v>
      </c>
      <c r="J1845" s="1">
        <v>42383.0</v>
      </c>
      <c r="K1845" s="1" t="s">
        <v>134</v>
      </c>
      <c r="L1845" s="1">
        <v>0.75</v>
      </c>
      <c r="M1845" s="1">
        <v>1.0</v>
      </c>
      <c r="N1845" s="1">
        <v>2.0</v>
      </c>
      <c r="O1845" s="1">
        <v>0.0</v>
      </c>
      <c r="P1845" s="1" t="s">
        <v>89</v>
      </c>
      <c r="Q1845" s="1" t="s">
        <v>124</v>
      </c>
      <c r="R1845" s="1">
        <v>40.7117</v>
      </c>
      <c r="S1845" s="1">
        <v>-73.9608</v>
      </c>
      <c r="T1845" s="1" t="s">
        <v>91</v>
      </c>
      <c r="U1845" s="1" t="s">
        <v>113</v>
      </c>
      <c r="V1845" s="1">
        <v>2.0</v>
      </c>
      <c r="W1845" s="1">
        <v>1.0</v>
      </c>
      <c r="X1845" s="1">
        <v>1.0</v>
      </c>
      <c r="Y1845" s="1">
        <v>1.0</v>
      </c>
      <c r="Z1845" s="1" t="s">
        <v>93</v>
      </c>
      <c r="AA1845" s="1" t="s">
        <v>9968</v>
      </c>
      <c r="AB1845" s="1">
        <v>100.0</v>
      </c>
      <c r="AC1845" s="1">
        <v>1.0</v>
      </c>
      <c r="AD1845" s="1">
        <v>0.0</v>
      </c>
      <c r="AE1845" s="1">
        <v>3.0</v>
      </c>
      <c r="AF1845" s="1" t="s">
        <v>179</v>
      </c>
      <c r="AG1845" s="1">
        <v>1.0</v>
      </c>
      <c r="AH1845" s="1">
        <v>0.0</v>
      </c>
      <c r="AI1845" s="1">
        <v>0.0</v>
      </c>
      <c r="AJ1845" s="1">
        <v>0.0</v>
      </c>
      <c r="AK1845" s="1">
        <v>0.0</v>
      </c>
      <c r="AL1845" s="1">
        <v>8.0</v>
      </c>
      <c r="AM1845" s="1">
        <v>8.0</v>
      </c>
      <c r="AN1845" s="1">
        <v>100.0</v>
      </c>
      <c r="AO1845" s="1">
        <v>9.0</v>
      </c>
      <c r="AP1845" s="1">
        <v>10.0</v>
      </c>
      <c r="AQ1845" s="1">
        <v>10.0</v>
      </c>
      <c r="AR1845" s="1">
        <v>10.0</v>
      </c>
      <c r="AS1845" s="1">
        <v>10.0</v>
      </c>
      <c r="AT1845" s="1">
        <v>10.0</v>
      </c>
      <c r="AU1845" s="1">
        <v>0.0</v>
      </c>
      <c r="AV1845" s="1" t="s">
        <v>117</v>
      </c>
      <c r="AW1845" s="1">
        <v>2.0</v>
      </c>
      <c r="AX1845" s="1">
        <v>0.0</v>
      </c>
      <c r="AY1845" s="1">
        <v>2.0</v>
      </c>
      <c r="AZ1845" s="1">
        <v>0.0</v>
      </c>
      <c r="BA1845" s="1">
        <v>0.69</v>
      </c>
      <c r="BB1845" s="1">
        <v>-1.0</v>
      </c>
      <c r="BC1845" s="1">
        <v>-1.0</v>
      </c>
      <c r="BD1845" s="1">
        <v>-1.0</v>
      </c>
      <c r="BE1845" s="1">
        <v>-1.0</v>
      </c>
      <c r="BF1845" s="1">
        <v>1.0</v>
      </c>
      <c r="BG1845" s="1">
        <v>-1.0</v>
      </c>
      <c r="BH1845" s="1">
        <v>1.0</v>
      </c>
      <c r="BI1845" s="1">
        <v>1.0</v>
      </c>
      <c r="BJ1845" s="1">
        <v>-1.0</v>
      </c>
      <c r="BK1845" s="1">
        <v>1.0</v>
      </c>
      <c r="BL1845" s="1">
        <v>1.0</v>
      </c>
      <c r="BM1845" s="1">
        <v>1.0</v>
      </c>
      <c r="BN1845" s="1">
        <v>-1.0</v>
      </c>
      <c r="BO1845" s="1">
        <v>-1.0</v>
      </c>
      <c r="BP1845" s="1">
        <v>-1.0</v>
      </c>
      <c r="BQ1845" s="1">
        <v>1.0</v>
      </c>
      <c r="BR1845" s="1">
        <v>-1.0</v>
      </c>
      <c r="BS1845" s="1">
        <v>-1.0</v>
      </c>
      <c r="BT1845" s="1">
        <v>1.0</v>
      </c>
      <c r="BU1845" s="1">
        <v>1.0</v>
      </c>
      <c r="BV1845" s="1">
        <v>-1.0</v>
      </c>
      <c r="BW1845" s="1">
        <v>1.0</v>
      </c>
      <c r="BX1845" s="1">
        <v>-1.0</v>
      </c>
      <c r="BY1845" s="1">
        <v>-1.0</v>
      </c>
      <c r="BZ1845" s="1">
        <v>-1.0</v>
      </c>
      <c r="CA1845" s="1">
        <v>-1.0</v>
      </c>
      <c r="CB1845" s="1">
        <v>-1.0</v>
      </c>
      <c r="CC1845" s="1">
        <v>-1.0</v>
      </c>
      <c r="CD1845" s="1">
        <v>61846.0</v>
      </c>
    </row>
    <row r="1846">
      <c r="A1846" s="1">
        <v>1.3272041E7</v>
      </c>
      <c r="B1846" s="1" t="s">
        <v>9969</v>
      </c>
      <c r="C1846" s="1" t="s">
        <v>9970</v>
      </c>
      <c r="D1846" s="1" t="s">
        <v>9970</v>
      </c>
      <c r="E1846" s="1" t="s">
        <v>85</v>
      </c>
      <c r="I1846" s="1">
        <v>4920111.0</v>
      </c>
      <c r="J1846" s="1">
        <v>41305.0</v>
      </c>
      <c r="M1846" s="1">
        <v>0.0</v>
      </c>
      <c r="N1846" s="1">
        <v>1.0</v>
      </c>
      <c r="O1846" s="1">
        <v>0.0</v>
      </c>
      <c r="P1846" s="1" t="s">
        <v>89</v>
      </c>
      <c r="Q1846" s="1" t="s">
        <v>90</v>
      </c>
      <c r="R1846" s="1">
        <v>40.75242</v>
      </c>
      <c r="S1846" s="1">
        <v>-73.97261</v>
      </c>
      <c r="T1846" s="1" t="s">
        <v>91</v>
      </c>
      <c r="U1846" s="1" t="s">
        <v>113</v>
      </c>
      <c r="V1846" s="1">
        <v>1.0</v>
      </c>
      <c r="W1846" s="1">
        <v>1.0</v>
      </c>
      <c r="X1846" s="1">
        <v>1.0</v>
      </c>
      <c r="Y1846" s="1">
        <v>1.0</v>
      </c>
      <c r="Z1846" s="1" t="s">
        <v>93</v>
      </c>
      <c r="AA1846" s="1" t="s">
        <v>9971</v>
      </c>
      <c r="AB1846" s="1">
        <v>100.0</v>
      </c>
      <c r="AC1846" s="1">
        <v>1.0</v>
      </c>
      <c r="AD1846" s="1">
        <v>0.0</v>
      </c>
      <c r="AE1846" s="1">
        <v>1.0</v>
      </c>
      <c r="AF1846" s="1" t="s">
        <v>640</v>
      </c>
      <c r="AG1846" s="1">
        <v>1.0</v>
      </c>
      <c r="AH1846" s="1">
        <v>0.0</v>
      </c>
      <c r="AI1846" s="1">
        <v>0.0</v>
      </c>
      <c r="AJ1846" s="1">
        <v>0.0</v>
      </c>
      <c r="AK1846" s="1">
        <v>0.0</v>
      </c>
      <c r="AL1846" s="1">
        <v>4.0</v>
      </c>
      <c r="AM1846" s="1">
        <v>0.0</v>
      </c>
      <c r="AN1846" s="1">
        <v>93.0</v>
      </c>
      <c r="AO1846" s="1">
        <v>10.0</v>
      </c>
      <c r="AP1846" s="1">
        <v>9.0</v>
      </c>
      <c r="AQ1846" s="1">
        <v>9.0</v>
      </c>
      <c r="AR1846" s="1">
        <v>9.0</v>
      </c>
      <c r="AS1846" s="1">
        <v>9.0</v>
      </c>
      <c r="AT1846" s="1">
        <v>9.0</v>
      </c>
      <c r="AU1846" s="1">
        <v>0.0</v>
      </c>
      <c r="AV1846" s="1" t="s">
        <v>105</v>
      </c>
      <c r="AW1846" s="1">
        <v>1.0</v>
      </c>
      <c r="AX1846" s="1">
        <v>0.0</v>
      </c>
      <c r="AY1846" s="1">
        <v>1.0</v>
      </c>
      <c r="AZ1846" s="1">
        <v>0.0</v>
      </c>
      <c r="BA1846" s="1">
        <v>0.11</v>
      </c>
      <c r="BB1846" s="1">
        <v>1.0</v>
      </c>
      <c r="BC1846" s="1">
        <v>1.0</v>
      </c>
      <c r="BD1846" s="1">
        <v>-1.0</v>
      </c>
      <c r="BE1846" s="1">
        <v>-1.0</v>
      </c>
      <c r="BF1846" s="1">
        <v>-1.0</v>
      </c>
      <c r="BG1846" s="1">
        <v>-1.0</v>
      </c>
      <c r="BH1846" s="1">
        <v>-1.0</v>
      </c>
      <c r="BI1846" s="1">
        <v>-1.0</v>
      </c>
      <c r="BJ1846" s="1">
        <v>1.0</v>
      </c>
      <c r="BK1846" s="1">
        <v>-1.0</v>
      </c>
      <c r="BL1846" s="1">
        <v>-1.0</v>
      </c>
      <c r="BM1846" s="1">
        <v>1.0</v>
      </c>
      <c r="BN1846" s="1">
        <v>1.0</v>
      </c>
      <c r="BO1846" s="1">
        <v>-1.0</v>
      </c>
      <c r="BP1846" s="1">
        <v>1.0</v>
      </c>
      <c r="BQ1846" s="1">
        <v>-1.0</v>
      </c>
      <c r="BR1846" s="1">
        <v>-1.0</v>
      </c>
      <c r="BS1846" s="1">
        <v>-1.0</v>
      </c>
      <c r="BT1846" s="1">
        <v>1.0</v>
      </c>
      <c r="BU1846" s="1">
        <v>1.0</v>
      </c>
      <c r="BV1846" s="1">
        <v>-1.0</v>
      </c>
      <c r="BW1846" s="1">
        <v>-1.0</v>
      </c>
      <c r="BX1846" s="1">
        <v>-1.0</v>
      </c>
      <c r="BY1846" s="1">
        <v>-1.0</v>
      </c>
      <c r="BZ1846" s="1">
        <v>-1.0</v>
      </c>
      <c r="CA1846" s="1">
        <v>-1.0</v>
      </c>
      <c r="CB1846" s="1">
        <v>-1.0</v>
      </c>
      <c r="CC1846" s="1">
        <v>-1.0</v>
      </c>
      <c r="CD1846" s="1">
        <v>61972.0</v>
      </c>
    </row>
    <row r="1847">
      <c r="A1847" s="1">
        <v>6115341.0</v>
      </c>
      <c r="B1847" s="1" t="s">
        <v>9972</v>
      </c>
      <c r="C1847" s="1" t="s">
        <v>9973</v>
      </c>
      <c r="D1847" s="1" t="s">
        <v>9974</v>
      </c>
      <c r="E1847" s="1" t="s">
        <v>85</v>
      </c>
      <c r="F1847" s="1" t="s">
        <v>9975</v>
      </c>
      <c r="G1847" s="1" t="s">
        <v>9976</v>
      </c>
      <c r="I1847" s="1">
        <v>2.4216745E7</v>
      </c>
      <c r="J1847" s="1">
        <v>41970.0</v>
      </c>
      <c r="K1847" s="1" t="s">
        <v>272</v>
      </c>
      <c r="L1847" s="1">
        <v>1.0</v>
      </c>
      <c r="M1847" s="1">
        <v>1.0</v>
      </c>
      <c r="N1847" s="1">
        <v>4.0</v>
      </c>
      <c r="O1847" s="1">
        <v>1.0</v>
      </c>
      <c r="P1847" s="1" t="s">
        <v>123</v>
      </c>
      <c r="Q1847" s="1" t="s">
        <v>124</v>
      </c>
      <c r="R1847" s="1">
        <v>40.71482</v>
      </c>
      <c r="S1847" s="1">
        <v>-73.93863</v>
      </c>
      <c r="T1847" s="1" t="s">
        <v>91</v>
      </c>
      <c r="U1847" s="1" t="s">
        <v>92</v>
      </c>
      <c r="V1847" s="1">
        <v>5.0</v>
      </c>
      <c r="W1847" s="1">
        <v>2.0</v>
      </c>
      <c r="X1847" s="1">
        <v>2.0</v>
      </c>
      <c r="Y1847" s="1">
        <v>3.0</v>
      </c>
      <c r="Z1847" s="1" t="s">
        <v>93</v>
      </c>
      <c r="AA1847" s="1" t="s">
        <v>9977</v>
      </c>
      <c r="AB1847" s="1">
        <v>120.0</v>
      </c>
      <c r="AC1847" s="1">
        <v>4.0</v>
      </c>
      <c r="AD1847" s="1">
        <v>100.0</v>
      </c>
      <c r="AE1847" s="1">
        <v>30.0</v>
      </c>
      <c r="AF1847" s="1" t="s">
        <v>549</v>
      </c>
      <c r="AG1847" s="1">
        <v>1.0</v>
      </c>
      <c r="AH1847" s="1">
        <v>0.0</v>
      </c>
      <c r="AI1847" s="1">
        <v>0.0</v>
      </c>
      <c r="AJ1847" s="1">
        <v>0.0</v>
      </c>
      <c r="AK1847" s="1">
        <v>128.0</v>
      </c>
      <c r="AL1847" s="1">
        <v>1.0</v>
      </c>
      <c r="AM1847" s="1">
        <v>0.0</v>
      </c>
      <c r="AN1847" s="1">
        <v>100.0</v>
      </c>
      <c r="AO1847" s="1">
        <v>10.0</v>
      </c>
      <c r="AP1847" s="1">
        <v>6.0</v>
      </c>
      <c r="AQ1847" s="1">
        <v>10.0</v>
      </c>
      <c r="AR1847" s="1">
        <v>10.0</v>
      </c>
      <c r="AS1847" s="1">
        <v>10.0</v>
      </c>
      <c r="AT1847" s="1">
        <v>10.0</v>
      </c>
      <c r="AU1847" s="1">
        <v>1.0</v>
      </c>
      <c r="AV1847" s="1" t="s">
        <v>117</v>
      </c>
      <c r="AW1847" s="1">
        <v>1.0</v>
      </c>
      <c r="AX1847" s="1">
        <v>1.0</v>
      </c>
      <c r="AY1847" s="1">
        <v>0.0</v>
      </c>
      <c r="AZ1847" s="1">
        <v>0.0</v>
      </c>
      <c r="BA1847" s="1">
        <v>0.05</v>
      </c>
      <c r="BB1847" s="1">
        <v>-1.0</v>
      </c>
      <c r="BC1847" s="1">
        <v>1.0</v>
      </c>
      <c r="BD1847" s="1">
        <v>-1.0</v>
      </c>
      <c r="BE1847" s="1">
        <v>-1.0</v>
      </c>
      <c r="BF1847" s="1">
        <v>-1.0</v>
      </c>
      <c r="BG1847" s="1">
        <v>-1.0</v>
      </c>
      <c r="BH1847" s="1">
        <v>-1.0</v>
      </c>
      <c r="BI1847" s="1">
        <v>-1.0</v>
      </c>
      <c r="BJ1847" s="1">
        <v>1.0</v>
      </c>
      <c r="BK1847" s="1">
        <v>-1.0</v>
      </c>
      <c r="BL1847" s="1">
        <v>-1.0</v>
      </c>
      <c r="BM1847" s="1">
        <v>-1.0</v>
      </c>
      <c r="BN1847" s="1">
        <v>1.0</v>
      </c>
      <c r="BO1847" s="1">
        <v>1.0</v>
      </c>
      <c r="BP1847" s="1">
        <v>1.0</v>
      </c>
      <c r="BQ1847" s="1">
        <v>-1.0</v>
      </c>
      <c r="BR1847" s="1">
        <v>-1.0</v>
      </c>
      <c r="BS1847" s="1">
        <v>-1.0</v>
      </c>
      <c r="BT1847" s="1">
        <v>1.0</v>
      </c>
      <c r="BU1847" s="1">
        <v>1.0</v>
      </c>
      <c r="BV1847" s="1">
        <v>-1.0</v>
      </c>
      <c r="BW1847" s="1">
        <v>-1.0</v>
      </c>
      <c r="BX1847" s="1">
        <v>-1.0</v>
      </c>
      <c r="BY1847" s="1">
        <v>-1.0</v>
      </c>
      <c r="BZ1847" s="1">
        <v>-1.0</v>
      </c>
      <c r="CA1847" s="1">
        <v>-1.0</v>
      </c>
      <c r="CB1847" s="1">
        <v>-1.0</v>
      </c>
      <c r="CC1847" s="1">
        <v>-1.0</v>
      </c>
      <c r="CD1847" s="1">
        <v>62073.0</v>
      </c>
    </row>
    <row r="1848">
      <c r="A1848" s="1">
        <v>1.9737173E7</v>
      </c>
      <c r="B1848" s="1" t="s">
        <v>9978</v>
      </c>
      <c r="C1848" s="1" t="s">
        <v>9979</v>
      </c>
      <c r="D1848" s="1" t="s">
        <v>9979</v>
      </c>
      <c r="E1848" s="1" t="s">
        <v>85</v>
      </c>
      <c r="H1848" s="1" t="s">
        <v>9980</v>
      </c>
      <c r="I1848" s="1">
        <v>1.39170973E8</v>
      </c>
      <c r="J1848" s="1">
        <v>42923.0</v>
      </c>
      <c r="M1848" s="1">
        <v>0.0</v>
      </c>
      <c r="N1848" s="1">
        <v>1.0</v>
      </c>
      <c r="O1848" s="1">
        <v>1.0</v>
      </c>
      <c r="P1848" s="1" t="s">
        <v>89</v>
      </c>
      <c r="Q1848" s="1" t="s">
        <v>90</v>
      </c>
      <c r="R1848" s="1">
        <v>40.81949</v>
      </c>
      <c r="S1848" s="1">
        <v>-73.95521</v>
      </c>
      <c r="T1848" s="1" t="s">
        <v>91</v>
      </c>
      <c r="U1848" s="1" t="s">
        <v>113</v>
      </c>
      <c r="V1848" s="1">
        <v>1.0</v>
      </c>
      <c r="W1848" s="1">
        <v>1.0</v>
      </c>
      <c r="X1848" s="1">
        <v>1.0</v>
      </c>
      <c r="Y1848" s="1">
        <v>1.0</v>
      </c>
      <c r="Z1848" s="1" t="s">
        <v>93</v>
      </c>
      <c r="AA1848" s="1" t="s">
        <v>9981</v>
      </c>
      <c r="AB1848" s="1">
        <v>45.0</v>
      </c>
      <c r="AC1848" s="1">
        <v>1.0</v>
      </c>
      <c r="AD1848" s="1">
        <v>0.0</v>
      </c>
      <c r="AE1848" s="1">
        <v>7.0</v>
      </c>
      <c r="AF1848" s="1" t="s">
        <v>2201</v>
      </c>
      <c r="AG1848" s="1">
        <v>1.0</v>
      </c>
      <c r="AH1848" s="1">
        <v>0.0</v>
      </c>
      <c r="AI1848" s="1">
        <v>0.0</v>
      </c>
      <c r="AJ1848" s="1">
        <v>0.0</v>
      </c>
      <c r="AK1848" s="1">
        <v>0.0</v>
      </c>
      <c r="AL1848" s="1">
        <v>0.0</v>
      </c>
      <c r="AM1848" s="1">
        <v>0.0</v>
      </c>
      <c r="AU1848" s="1">
        <v>1.0</v>
      </c>
      <c r="AV1848" s="1" t="s">
        <v>105</v>
      </c>
      <c r="AW1848" s="1">
        <v>1.0</v>
      </c>
      <c r="AX1848" s="1">
        <v>0.0</v>
      </c>
      <c r="AY1848" s="1">
        <v>1.0</v>
      </c>
      <c r="AZ1848" s="1">
        <v>0.0</v>
      </c>
      <c r="BB1848" s="1">
        <v>-1.0</v>
      </c>
      <c r="BC1848" s="1">
        <v>1.0</v>
      </c>
      <c r="BD1848" s="1">
        <v>-1.0</v>
      </c>
      <c r="BE1848" s="1">
        <v>-1.0</v>
      </c>
      <c r="BF1848" s="1">
        <v>-1.0</v>
      </c>
      <c r="BG1848" s="1">
        <v>-1.0</v>
      </c>
      <c r="BH1848" s="1">
        <v>-1.0</v>
      </c>
      <c r="BI1848" s="1">
        <v>-1.0</v>
      </c>
      <c r="BJ1848" s="1">
        <v>-1.0</v>
      </c>
      <c r="BK1848" s="1">
        <v>-1.0</v>
      </c>
      <c r="BL1848" s="1">
        <v>-1.0</v>
      </c>
      <c r="BM1848" s="1">
        <v>1.0</v>
      </c>
      <c r="BN1848" s="1">
        <v>1.0</v>
      </c>
      <c r="BO1848" s="1">
        <v>-1.0</v>
      </c>
      <c r="BP1848" s="1">
        <v>-1.0</v>
      </c>
      <c r="BQ1848" s="1">
        <v>-1.0</v>
      </c>
      <c r="BR1848" s="1">
        <v>-1.0</v>
      </c>
      <c r="BS1848" s="1">
        <v>-1.0</v>
      </c>
      <c r="BT1848" s="1">
        <v>-1.0</v>
      </c>
      <c r="BU1848" s="1">
        <v>1.0</v>
      </c>
      <c r="BV1848" s="1">
        <v>-1.0</v>
      </c>
      <c r="BW1848" s="1">
        <v>-1.0</v>
      </c>
      <c r="BX1848" s="1">
        <v>-1.0</v>
      </c>
      <c r="BY1848" s="1">
        <v>-1.0</v>
      </c>
      <c r="BZ1848" s="1">
        <v>-1.0</v>
      </c>
      <c r="CA1848" s="1">
        <v>-1.0</v>
      </c>
      <c r="CB1848" s="1">
        <v>-1.0</v>
      </c>
      <c r="CC1848" s="1">
        <v>-1.0</v>
      </c>
      <c r="CD1848" s="1">
        <v>62110.0</v>
      </c>
    </row>
    <row r="1849">
      <c r="A1849" s="1">
        <v>3.0713926E7</v>
      </c>
      <c r="B1849" s="1" t="s">
        <v>9982</v>
      </c>
      <c r="C1849" s="1" t="s">
        <v>9983</v>
      </c>
      <c r="D1849" s="1" t="s">
        <v>9983</v>
      </c>
      <c r="E1849" s="1" t="s">
        <v>85</v>
      </c>
      <c r="I1849" s="1">
        <v>5170481.0</v>
      </c>
      <c r="J1849" s="1">
        <v>41326.0</v>
      </c>
      <c r="K1849" s="1" t="s">
        <v>134</v>
      </c>
      <c r="L1849" s="1">
        <v>1.0</v>
      </c>
      <c r="M1849" s="1">
        <v>1.0</v>
      </c>
      <c r="N1849" s="1">
        <v>2.0</v>
      </c>
      <c r="O1849" s="1">
        <v>1.0</v>
      </c>
      <c r="P1849" s="1" t="s">
        <v>123</v>
      </c>
      <c r="Q1849" s="1" t="s">
        <v>321</v>
      </c>
      <c r="R1849" s="1">
        <v>40.68521</v>
      </c>
      <c r="S1849" s="1">
        <v>-73.9671599999999</v>
      </c>
      <c r="T1849" s="1" t="s">
        <v>91</v>
      </c>
      <c r="U1849" s="1" t="s">
        <v>92</v>
      </c>
      <c r="V1849" s="1">
        <v>3.0</v>
      </c>
      <c r="W1849" s="1">
        <v>1.0</v>
      </c>
      <c r="X1849" s="1">
        <v>1.0</v>
      </c>
      <c r="Y1849" s="1">
        <v>1.0</v>
      </c>
      <c r="Z1849" s="1" t="s">
        <v>93</v>
      </c>
      <c r="AA1849" s="1" t="s">
        <v>9984</v>
      </c>
      <c r="AB1849" s="1">
        <v>90.0</v>
      </c>
      <c r="AC1849" s="1">
        <v>1.0</v>
      </c>
      <c r="AD1849" s="1">
        <v>0.0</v>
      </c>
      <c r="AE1849" s="1">
        <v>3.0</v>
      </c>
      <c r="AF1849" s="1" t="s">
        <v>313</v>
      </c>
      <c r="AG1849" s="1">
        <v>1.0</v>
      </c>
      <c r="AH1849" s="1">
        <v>5.0</v>
      </c>
      <c r="AI1849" s="1">
        <v>8.0</v>
      </c>
      <c r="AJ1849" s="1">
        <v>8.0</v>
      </c>
      <c r="AK1849" s="1">
        <v>50.0</v>
      </c>
      <c r="AL1849" s="1">
        <v>5.0</v>
      </c>
      <c r="AM1849" s="1">
        <v>5.0</v>
      </c>
      <c r="AN1849" s="1">
        <v>96.0</v>
      </c>
      <c r="AO1849" s="1">
        <v>10.0</v>
      </c>
      <c r="AP1849" s="1">
        <v>8.0</v>
      </c>
      <c r="AQ1849" s="1">
        <v>10.0</v>
      </c>
      <c r="AR1849" s="1">
        <v>10.0</v>
      </c>
      <c r="AS1849" s="1">
        <v>10.0</v>
      </c>
      <c r="AT1849" s="1">
        <v>10.0</v>
      </c>
      <c r="AU1849" s="1">
        <v>1.0</v>
      </c>
      <c r="AV1849" s="1" t="s">
        <v>105</v>
      </c>
      <c r="AW1849" s="1">
        <v>1.0</v>
      </c>
      <c r="AX1849" s="1">
        <v>1.0</v>
      </c>
      <c r="AY1849" s="1">
        <v>0.0</v>
      </c>
      <c r="AZ1849" s="1">
        <v>0.0</v>
      </c>
      <c r="BA1849" s="1">
        <v>2.59</v>
      </c>
      <c r="BB1849" s="1">
        <v>-1.0</v>
      </c>
      <c r="BC1849" s="1">
        <v>1.0</v>
      </c>
      <c r="BD1849" s="1">
        <v>-1.0</v>
      </c>
      <c r="BE1849" s="1">
        <v>-1.0</v>
      </c>
      <c r="BF1849" s="1">
        <v>-1.0</v>
      </c>
      <c r="BG1849" s="1">
        <v>-1.0</v>
      </c>
      <c r="BH1849" s="1">
        <v>-1.0</v>
      </c>
      <c r="BI1849" s="1">
        <v>1.0</v>
      </c>
      <c r="BJ1849" s="1">
        <v>1.0</v>
      </c>
      <c r="BK1849" s="1">
        <v>-1.0</v>
      </c>
      <c r="BL1849" s="1">
        <v>-1.0</v>
      </c>
      <c r="BM1849" s="1">
        <v>-1.0</v>
      </c>
      <c r="BN1849" s="1">
        <v>1.0</v>
      </c>
      <c r="BO1849" s="1">
        <v>-1.0</v>
      </c>
      <c r="BP1849" s="1">
        <v>-1.0</v>
      </c>
      <c r="BQ1849" s="1">
        <v>-1.0</v>
      </c>
      <c r="BR1849" s="1">
        <v>-1.0</v>
      </c>
      <c r="BS1849" s="1">
        <v>-1.0</v>
      </c>
      <c r="BT1849" s="1">
        <v>-1.0</v>
      </c>
      <c r="BU1849" s="1">
        <v>1.0</v>
      </c>
      <c r="BV1849" s="1">
        <v>-1.0</v>
      </c>
      <c r="BW1849" s="1">
        <v>-1.0</v>
      </c>
      <c r="BX1849" s="1">
        <v>1.0</v>
      </c>
      <c r="BY1849" s="1">
        <v>-1.0</v>
      </c>
      <c r="BZ1849" s="1">
        <v>1.0</v>
      </c>
      <c r="CA1849" s="1">
        <v>-1.0</v>
      </c>
      <c r="CB1849" s="1">
        <v>-1.0</v>
      </c>
      <c r="CC1849" s="1">
        <v>-1.0</v>
      </c>
      <c r="CD1849" s="1">
        <v>62158.0</v>
      </c>
    </row>
    <row r="1850">
      <c r="A1850" s="1">
        <v>167013.0</v>
      </c>
      <c r="B1850" s="1" t="s">
        <v>9985</v>
      </c>
      <c r="C1850" s="1" t="s">
        <v>9986</v>
      </c>
      <c r="D1850" s="1" t="s">
        <v>9987</v>
      </c>
      <c r="E1850" s="1" t="s">
        <v>85</v>
      </c>
      <c r="F1850" s="1" t="s">
        <v>9988</v>
      </c>
      <c r="G1850" s="1" t="s">
        <v>9989</v>
      </c>
      <c r="H1850" s="1" t="s">
        <v>9990</v>
      </c>
      <c r="I1850" s="1">
        <v>306605.0</v>
      </c>
      <c r="J1850" s="1">
        <v>40513.0</v>
      </c>
      <c r="K1850" s="1" t="s">
        <v>272</v>
      </c>
      <c r="L1850" s="1">
        <v>1.0</v>
      </c>
      <c r="M1850" s="1">
        <v>1.0</v>
      </c>
      <c r="N1850" s="1">
        <v>2.0</v>
      </c>
      <c r="O1850" s="1">
        <v>1.0</v>
      </c>
      <c r="P1850" s="1" t="s">
        <v>89</v>
      </c>
      <c r="Q1850" s="1" t="s">
        <v>391</v>
      </c>
      <c r="R1850" s="1">
        <v>40.74342</v>
      </c>
      <c r="S1850" s="1">
        <v>-73.99483</v>
      </c>
      <c r="T1850" s="1" t="s">
        <v>91</v>
      </c>
      <c r="U1850" s="1" t="s">
        <v>92</v>
      </c>
      <c r="V1850" s="1">
        <v>2.0</v>
      </c>
      <c r="W1850" s="1">
        <v>1.0</v>
      </c>
      <c r="X1850" s="1">
        <v>1.0</v>
      </c>
      <c r="Y1850" s="1">
        <v>1.0</v>
      </c>
      <c r="Z1850" s="1" t="s">
        <v>93</v>
      </c>
      <c r="AA1850" s="1" t="s">
        <v>9991</v>
      </c>
      <c r="AB1850" s="1">
        <v>205.0</v>
      </c>
      <c r="AC1850" s="1">
        <v>1.0</v>
      </c>
      <c r="AD1850" s="1">
        <v>0.0</v>
      </c>
      <c r="AE1850" s="1">
        <v>9.0</v>
      </c>
      <c r="AF1850" s="1" t="s">
        <v>407</v>
      </c>
      <c r="AG1850" s="1">
        <v>1.0</v>
      </c>
      <c r="AH1850" s="1">
        <v>16.0</v>
      </c>
      <c r="AI1850" s="1">
        <v>46.0</v>
      </c>
      <c r="AJ1850" s="1">
        <v>76.0</v>
      </c>
      <c r="AK1850" s="1">
        <v>76.0</v>
      </c>
      <c r="AL1850" s="1">
        <v>3.0</v>
      </c>
      <c r="AM1850" s="1">
        <v>0.0</v>
      </c>
      <c r="AN1850" s="1">
        <v>100.0</v>
      </c>
      <c r="AO1850" s="1">
        <v>10.0</v>
      </c>
      <c r="AP1850" s="1">
        <v>10.0</v>
      </c>
      <c r="AQ1850" s="1">
        <v>10.0</v>
      </c>
      <c r="AR1850" s="1">
        <v>10.0</v>
      </c>
      <c r="AS1850" s="1">
        <v>10.0</v>
      </c>
      <c r="AT1850" s="1">
        <v>10.0</v>
      </c>
      <c r="AU1850" s="1">
        <v>0.0</v>
      </c>
      <c r="AV1850" s="1" t="s">
        <v>117</v>
      </c>
      <c r="AW1850" s="1">
        <v>2.0</v>
      </c>
      <c r="AX1850" s="1">
        <v>2.0</v>
      </c>
      <c r="AY1850" s="1">
        <v>0.0</v>
      </c>
      <c r="AZ1850" s="1">
        <v>0.0</v>
      </c>
      <c r="BA1850" s="1">
        <v>0.04</v>
      </c>
      <c r="BB1850" s="1">
        <v>1.0</v>
      </c>
      <c r="BC1850" s="1">
        <v>1.0</v>
      </c>
      <c r="BD1850" s="1">
        <v>-1.0</v>
      </c>
      <c r="BE1850" s="1">
        <v>-1.0</v>
      </c>
      <c r="BF1850" s="1">
        <v>-1.0</v>
      </c>
      <c r="BG1850" s="1">
        <v>-1.0</v>
      </c>
      <c r="BH1850" s="1">
        <v>1.0</v>
      </c>
      <c r="BI1850" s="1">
        <v>-1.0</v>
      </c>
      <c r="BJ1850" s="1">
        <v>1.0</v>
      </c>
      <c r="BK1850" s="1">
        <v>-1.0</v>
      </c>
      <c r="BL1850" s="1">
        <v>-1.0</v>
      </c>
      <c r="BM1850" s="1">
        <v>1.0</v>
      </c>
      <c r="BN1850" s="1">
        <v>1.0</v>
      </c>
      <c r="BO1850" s="1">
        <v>-1.0</v>
      </c>
      <c r="BP1850" s="1">
        <v>-1.0</v>
      </c>
      <c r="BQ1850" s="1">
        <v>1.0</v>
      </c>
      <c r="BR1850" s="1">
        <v>-1.0</v>
      </c>
      <c r="BS1850" s="1">
        <v>-1.0</v>
      </c>
      <c r="BT1850" s="1">
        <v>-1.0</v>
      </c>
      <c r="BU1850" s="1">
        <v>1.0</v>
      </c>
      <c r="BV1850" s="1">
        <v>1.0</v>
      </c>
      <c r="BW1850" s="1">
        <v>-1.0</v>
      </c>
      <c r="BX1850" s="1">
        <v>-1.0</v>
      </c>
      <c r="BY1850" s="1">
        <v>-1.0</v>
      </c>
      <c r="BZ1850" s="1">
        <v>1.0</v>
      </c>
      <c r="CA1850" s="1">
        <v>-1.0</v>
      </c>
      <c r="CB1850" s="1">
        <v>-1.0</v>
      </c>
      <c r="CC1850" s="1">
        <v>-1.0</v>
      </c>
      <c r="CD1850" s="1">
        <v>62183.0</v>
      </c>
    </row>
    <row r="1851">
      <c r="A1851" s="1">
        <v>1911333.0</v>
      </c>
      <c r="B1851" s="1" t="s">
        <v>9992</v>
      </c>
      <c r="D1851" s="1" t="s">
        <v>9993</v>
      </c>
      <c r="E1851" s="1" t="s">
        <v>85</v>
      </c>
      <c r="F1851" s="1" t="s">
        <v>9994</v>
      </c>
      <c r="G1851" s="1" t="s">
        <v>9995</v>
      </c>
      <c r="I1851" s="1">
        <v>9917136.0</v>
      </c>
      <c r="J1851" s="1">
        <v>41588.0</v>
      </c>
      <c r="K1851" s="1" t="s">
        <v>134</v>
      </c>
      <c r="L1851" s="1">
        <v>1.0</v>
      </c>
      <c r="M1851" s="1">
        <v>0.0</v>
      </c>
      <c r="N1851" s="1">
        <v>3.0</v>
      </c>
      <c r="O1851" s="1">
        <v>1.0</v>
      </c>
      <c r="P1851" s="1" t="s">
        <v>123</v>
      </c>
      <c r="Q1851" s="1" t="s">
        <v>157</v>
      </c>
      <c r="R1851" s="1">
        <v>40.67814</v>
      </c>
      <c r="S1851" s="1">
        <v>-73.92375</v>
      </c>
      <c r="T1851" s="1" t="s">
        <v>91</v>
      </c>
      <c r="U1851" s="1" t="s">
        <v>113</v>
      </c>
      <c r="V1851" s="1">
        <v>2.0</v>
      </c>
      <c r="W1851" s="1">
        <v>1.0</v>
      </c>
      <c r="X1851" s="1">
        <v>1.0</v>
      </c>
      <c r="Y1851" s="1">
        <v>1.0</v>
      </c>
      <c r="Z1851" s="1" t="s">
        <v>93</v>
      </c>
      <c r="AA1851" s="1" t="s">
        <v>9996</v>
      </c>
      <c r="AB1851" s="1">
        <v>45.0</v>
      </c>
      <c r="AC1851" s="1">
        <v>1.0</v>
      </c>
      <c r="AD1851" s="1">
        <v>20.0</v>
      </c>
      <c r="AE1851" s="1">
        <v>29.0</v>
      </c>
      <c r="AF1851" s="1" t="s">
        <v>2136</v>
      </c>
      <c r="AG1851" s="1">
        <v>1.0</v>
      </c>
      <c r="AH1851" s="1">
        <v>2.0</v>
      </c>
      <c r="AI1851" s="1">
        <v>32.0</v>
      </c>
      <c r="AJ1851" s="1">
        <v>62.0</v>
      </c>
      <c r="AK1851" s="1">
        <v>337.0</v>
      </c>
      <c r="AL1851" s="1">
        <v>12.0</v>
      </c>
      <c r="AM1851" s="1">
        <v>4.0</v>
      </c>
      <c r="AN1851" s="1">
        <v>77.0</v>
      </c>
      <c r="AO1851" s="1">
        <v>9.0</v>
      </c>
      <c r="AP1851" s="1">
        <v>7.0</v>
      </c>
      <c r="AQ1851" s="1">
        <v>9.0</v>
      </c>
      <c r="AR1851" s="1">
        <v>9.0</v>
      </c>
      <c r="AS1851" s="1">
        <v>7.0</v>
      </c>
      <c r="AT1851" s="1">
        <v>8.0</v>
      </c>
      <c r="AU1851" s="1">
        <v>0.0</v>
      </c>
      <c r="AV1851" s="1" t="s">
        <v>105</v>
      </c>
      <c r="AW1851" s="1">
        <v>3.0</v>
      </c>
      <c r="AX1851" s="1">
        <v>0.0</v>
      </c>
      <c r="AY1851" s="1">
        <v>3.0</v>
      </c>
      <c r="AZ1851" s="1">
        <v>0.0</v>
      </c>
      <c r="BA1851" s="1">
        <v>0.18</v>
      </c>
      <c r="BB1851" s="1">
        <v>-1.0</v>
      </c>
      <c r="BC1851" s="1">
        <v>1.0</v>
      </c>
      <c r="BD1851" s="1">
        <v>-1.0</v>
      </c>
      <c r="BE1851" s="1">
        <v>-1.0</v>
      </c>
      <c r="BF1851" s="1">
        <v>-1.0</v>
      </c>
      <c r="BG1851" s="1">
        <v>-1.0</v>
      </c>
      <c r="BH1851" s="1">
        <v>-1.0</v>
      </c>
      <c r="BI1851" s="1">
        <v>-1.0</v>
      </c>
      <c r="BJ1851" s="1">
        <v>-1.0</v>
      </c>
      <c r="BK1851" s="1">
        <v>-1.0</v>
      </c>
      <c r="BL1851" s="1">
        <v>-1.0</v>
      </c>
      <c r="BM1851" s="1">
        <v>-1.0</v>
      </c>
      <c r="BN1851" s="1">
        <v>-1.0</v>
      </c>
      <c r="BO1851" s="1">
        <v>-1.0</v>
      </c>
      <c r="BP1851" s="1">
        <v>1.0</v>
      </c>
      <c r="BQ1851" s="1">
        <v>1.0</v>
      </c>
      <c r="BR1851" s="1">
        <v>-1.0</v>
      </c>
      <c r="BS1851" s="1">
        <v>1.0</v>
      </c>
      <c r="BT1851" s="1">
        <v>-1.0</v>
      </c>
      <c r="BU1851" s="1">
        <v>1.0</v>
      </c>
      <c r="BV1851" s="1">
        <v>1.0</v>
      </c>
      <c r="BW1851" s="1">
        <v>1.0</v>
      </c>
      <c r="BX1851" s="1">
        <v>-1.0</v>
      </c>
      <c r="BY1851" s="1">
        <v>-1.0</v>
      </c>
      <c r="BZ1851" s="1">
        <v>-1.0</v>
      </c>
      <c r="CA1851" s="1">
        <v>-1.0</v>
      </c>
      <c r="CB1851" s="1">
        <v>-1.0</v>
      </c>
      <c r="CC1851" s="1">
        <v>-1.0</v>
      </c>
      <c r="CD1851" s="1">
        <v>62190.0</v>
      </c>
    </row>
    <row r="1852">
      <c r="A1852" s="1">
        <v>6649555.0</v>
      </c>
      <c r="B1852" s="1" t="s">
        <v>9997</v>
      </c>
      <c r="C1852" s="1" t="s">
        <v>9998</v>
      </c>
      <c r="D1852" s="1" t="s">
        <v>9999</v>
      </c>
      <c r="E1852" s="1" t="s">
        <v>85</v>
      </c>
      <c r="H1852" s="1" t="s">
        <v>10000</v>
      </c>
      <c r="I1852" s="1">
        <v>2.0700509E7</v>
      </c>
      <c r="J1852" s="1">
        <v>41880.0</v>
      </c>
      <c r="M1852" s="1">
        <v>0.0</v>
      </c>
      <c r="N1852" s="1">
        <v>1.0</v>
      </c>
      <c r="O1852" s="1">
        <v>1.0</v>
      </c>
      <c r="P1852" s="1" t="s">
        <v>89</v>
      </c>
      <c r="Q1852" s="1" t="s">
        <v>90</v>
      </c>
      <c r="R1852" s="1">
        <v>40.73592</v>
      </c>
      <c r="S1852" s="1">
        <v>-74.00492</v>
      </c>
      <c r="T1852" s="1" t="s">
        <v>91</v>
      </c>
      <c r="U1852" s="1" t="s">
        <v>92</v>
      </c>
      <c r="V1852" s="1">
        <v>2.0</v>
      </c>
      <c r="W1852" s="1">
        <v>1.0</v>
      </c>
      <c r="X1852" s="1">
        <v>1.0</v>
      </c>
      <c r="Y1852" s="1">
        <v>1.0</v>
      </c>
      <c r="Z1852" s="1" t="s">
        <v>93</v>
      </c>
      <c r="AA1852" s="1" t="s">
        <v>10001</v>
      </c>
      <c r="AB1852" s="1">
        <v>169.0</v>
      </c>
      <c r="AC1852" s="1">
        <v>1.0</v>
      </c>
      <c r="AD1852" s="1">
        <v>0.0</v>
      </c>
      <c r="AE1852" s="1">
        <v>4.0</v>
      </c>
      <c r="AF1852" s="1" t="s">
        <v>589</v>
      </c>
      <c r="AG1852" s="1">
        <v>1.0</v>
      </c>
      <c r="AH1852" s="1">
        <v>0.0</v>
      </c>
      <c r="AI1852" s="1">
        <v>0.0</v>
      </c>
      <c r="AJ1852" s="1">
        <v>0.0</v>
      </c>
      <c r="AK1852" s="1">
        <v>0.0</v>
      </c>
      <c r="AL1852" s="1">
        <v>11.0</v>
      </c>
      <c r="AM1852" s="1">
        <v>0.0</v>
      </c>
      <c r="AN1852" s="1">
        <v>100.0</v>
      </c>
      <c r="AO1852" s="1">
        <v>10.0</v>
      </c>
      <c r="AP1852" s="1">
        <v>10.0</v>
      </c>
      <c r="AQ1852" s="1">
        <v>10.0</v>
      </c>
      <c r="AR1852" s="1">
        <v>10.0</v>
      </c>
      <c r="AS1852" s="1">
        <v>10.0</v>
      </c>
      <c r="AT1852" s="1">
        <v>10.0</v>
      </c>
      <c r="AU1852" s="1">
        <v>0.0</v>
      </c>
      <c r="AV1852" s="1" t="s">
        <v>96</v>
      </c>
      <c r="AW1852" s="1">
        <v>1.0</v>
      </c>
      <c r="AX1852" s="1">
        <v>1.0</v>
      </c>
      <c r="AY1852" s="1">
        <v>0.0</v>
      </c>
      <c r="AZ1852" s="1">
        <v>0.0</v>
      </c>
      <c r="BA1852" s="1">
        <v>0.22</v>
      </c>
      <c r="BB1852" s="1">
        <v>-1.0</v>
      </c>
      <c r="BC1852" s="1">
        <v>1.0</v>
      </c>
      <c r="BD1852" s="1">
        <v>-1.0</v>
      </c>
      <c r="BE1852" s="1">
        <v>-1.0</v>
      </c>
      <c r="BF1852" s="1">
        <v>-1.0</v>
      </c>
      <c r="BG1852" s="1">
        <v>-1.0</v>
      </c>
      <c r="BH1852" s="1">
        <v>-1.0</v>
      </c>
      <c r="BI1852" s="1">
        <v>-1.0</v>
      </c>
      <c r="BJ1852" s="1">
        <v>1.0</v>
      </c>
      <c r="BK1852" s="1">
        <v>-1.0</v>
      </c>
      <c r="BL1852" s="1">
        <v>-1.0</v>
      </c>
      <c r="BM1852" s="1">
        <v>1.0</v>
      </c>
      <c r="BN1852" s="1">
        <v>-1.0</v>
      </c>
      <c r="BO1852" s="1">
        <v>-1.0</v>
      </c>
      <c r="BP1852" s="1">
        <v>-1.0</v>
      </c>
      <c r="BQ1852" s="1">
        <v>-1.0</v>
      </c>
      <c r="BR1852" s="1">
        <v>-1.0</v>
      </c>
      <c r="BS1852" s="1">
        <v>-1.0</v>
      </c>
      <c r="BT1852" s="1">
        <v>-1.0</v>
      </c>
      <c r="BU1852" s="1">
        <v>1.0</v>
      </c>
      <c r="BV1852" s="1">
        <v>-1.0</v>
      </c>
      <c r="BW1852" s="1">
        <v>1.0</v>
      </c>
      <c r="BX1852" s="1">
        <v>-1.0</v>
      </c>
      <c r="BY1852" s="1">
        <v>-1.0</v>
      </c>
      <c r="BZ1852" s="1">
        <v>-1.0</v>
      </c>
      <c r="CA1852" s="1">
        <v>-1.0</v>
      </c>
      <c r="CB1852" s="1">
        <v>-1.0</v>
      </c>
      <c r="CC1852" s="1">
        <v>-1.0</v>
      </c>
      <c r="CD1852" s="1">
        <v>62293.0</v>
      </c>
    </row>
    <row r="1853">
      <c r="A1853" s="1">
        <v>3.2225207E7</v>
      </c>
      <c r="B1853" s="1" t="s">
        <v>10002</v>
      </c>
      <c r="C1853" s="1" t="s">
        <v>6948</v>
      </c>
      <c r="D1853" s="1" t="s">
        <v>6949</v>
      </c>
      <c r="E1853" s="1" t="s">
        <v>85</v>
      </c>
      <c r="F1853" s="1" t="s">
        <v>6950</v>
      </c>
      <c r="G1853" s="1" t="s">
        <v>10003</v>
      </c>
      <c r="H1853" s="1" t="s">
        <v>328</v>
      </c>
      <c r="I1853" s="1">
        <v>2.19517861E8</v>
      </c>
      <c r="J1853" s="1">
        <v>43381.0</v>
      </c>
      <c r="K1853" s="1" t="s">
        <v>134</v>
      </c>
      <c r="L1853" s="1">
        <v>0.98</v>
      </c>
      <c r="M1853" s="1">
        <v>0.0</v>
      </c>
      <c r="N1853" s="1">
        <v>328.0</v>
      </c>
      <c r="O1853" s="1">
        <v>0.0</v>
      </c>
      <c r="P1853" s="1" t="s">
        <v>89</v>
      </c>
      <c r="Q1853" s="1" t="s">
        <v>1472</v>
      </c>
      <c r="R1853" s="1">
        <v>40.70727</v>
      </c>
      <c r="S1853" s="1">
        <v>-74.0107199999999</v>
      </c>
      <c r="T1853" s="1" t="s">
        <v>1062</v>
      </c>
      <c r="U1853" s="1" t="s">
        <v>113</v>
      </c>
      <c r="V1853" s="1">
        <v>4.0</v>
      </c>
      <c r="W1853" s="1">
        <v>1.0</v>
      </c>
      <c r="X1853" s="1">
        <v>1.0</v>
      </c>
      <c r="Y1853" s="1">
        <v>2.0</v>
      </c>
      <c r="Z1853" s="1" t="s">
        <v>93</v>
      </c>
      <c r="AA1853" s="1" t="s">
        <v>3361</v>
      </c>
      <c r="AB1853" s="1">
        <v>256.0</v>
      </c>
      <c r="AC1853" s="1">
        <v>2.0</v>
      </c>
      <c r="AD1853" s="1">
        <v>5.0</v>
      </c>
      <c r="AE1853" s="1">
        <v>2.0</v>
      </c>
      <c r="AF1853" s="1" t="s">
        <v>95</v>
      </c>
      <c r="AG1853" s="1">
        <v>1.0</v>
      </c>
      <c r="AH1853" s="1">
        <v>12.0</v>
      </c>
      <c r="AI1853" s="1">
        <v>39.0</v>
      </c>
      <c r="AJ1853" s="1">
        <v>60.0</v>
      </c>
      <c r="AK1853" s="1">
        <v>329.0</v>
      </c>
      <c r="AL1853" s="1">
        <v>16.0</v>
      </c>
      <c r="AM1853" s="1">
        <v>16.0</v>
      </c>
      <c r="AN1853" s="1">
        <v>99.0</v>
      </c>
      <c r="AO1853" s="1">
        <v>10.0</v>
      </c>
      <c r="AP1853" s="1">
        <v>10.0</v>
      </c>
      <c r="AQ1853" s="1">
        <v>10.0</v>
      </c>
      <c r="AR1853" s="1">
        <v>10.0</v>
      </c>
      <c r="AS1853" s="1">
        <v>10.0</v>
      </c>
      <c r="AT1853" s="1">
        <v>10.0</v>
      </c>
      <c r="AU1853" s="1">
        <v>1.0</v>
      </c>
      <c r="AV1853" s="1" t="s">
        <v>96</v>
      </c>
      <c r="AW1853" s="1">
        <v>327.0</v>
      </c>
      <c r="AX1853" s="1">
        <v>319.0</v>
      </c>
      <c r="AY1853" s="1">
        <v>8.0</v>
      </c>
      <c r="AZ1853" s="1">
        <v>0.0</v>
      </c>
      <c r="BA1853" s="1">
        <v>3.75</v>
      </c>
      <c r="BB1853" s="1">
        <v>-1.0</v>
      </c>
      <c r="BC1853" s="1">
        <v>1.0</v>
      </c>
      <c r="BD1853" s="1">
        <v>-1.0</v>
      </c>
      <c r="BE1853" s="1">
        <v>-1.0</v>
      </c>
      <c r="BF1853" s="1">
        <v>-1.0</v>
      </c>
      <c r="BG1853" s="1">
        <v>-1.0</v>
      </c>
      <c r="BH1853" s="1">
        <v>1.0</v>
      </c>
      <c r="BI1853" s="1">
        <v>-1.0</v>
      </c>
      <c r="BJ1853" s="1">
        <v>1.0</v>
      </c>
      <c r="BK1853" s="1">
        <v>1.0</v>
      </c>
      <c r="BL1853" s="1">
        <v>1.0</v>
      </c>
      <c r="BM1853" s="1">
        <v>1.0</v>
      </c>
      <c r="BN1853" s="1">
        <v>1.0</v>
      </c>
      <c r="BO1853" s="1">
        <v>-1.0</v>
      </c>
      <c r="BP1853" s="1">
        <v>-1.0</v>
      </c>
      <c r="BQ1853" s="1">
        <v>-1.0</v>
      </c>
      <c r="BR1853" s="1">
        <v>-1.0</v>
      </c>
      <c r="BS1853" s="1">
        <v>-1.0</v>
      </c>
      <c r="BT1853" s="1">
        <v>-1.0</v>
      </c>
      <c r="BU1853" s="1">
        <v>1.0</v>
      </c>
      <c r="BV1853" s="1">
        <v>1.0</v>
      </c>
      <c r="BW1853" s="1">
        <v>-1.0</v>
      </c>
      <c r="BX1853" s="1">
        <v>-1.0</v>
      </c>
      <c r="BY1853" s="1">
        <v>-1.0</v>
      </c>
      <c r="BZ1853" s="1">
        <v>1.0</v>
      </c>
      <c r="CA1853" s="1">
        <v>-1.0</v>
      </c>
      <c r="CB1853" s="1">
        <v>-1.0</v>
      </c>
      <c r="CC1853" s="1">
        <v>-1.0</v>
      </c>
      <c r="CD1853" s="1">
        <v>62353.0</v>
      </c>
    </row>
    <row r="1854">
      <c r="A1854" s="1">
        <v>3.1086787E7</v>
      </c>
      <c r="B1854" s="1" t="s">
        <v>10004</v>
      </c>
      <c r="C1854" s="1" t="s">
        <v>10005</v>
      </c>
      <c r="D1854" s="1" t="s">
        <v>10006</v>
      </c>
      <c r="E1854" s="1" t="s">
        <v>85</v>
      </c>
      <c r="I1854" s="1">
        <v>1.97767541E8</v>
      </c>
      <c r="J1854" s="1">
        <v>43275.0</v>
      </c>
      <c r="M1854" s="1">
        <v>0.0</v>
      </c>
      <c r="N1854" s="1">
        <v>1.0</v>
      </c>
      <c r="O1854" s="1">
        <v>0.0</v>
      </c>
      <c r="P1854" s="1" t="s">
        <v>111</v>
      </c>
      <c r="Q1854" s="1" t="s">
        <v>1689</v>
      </c>
      <c r="R1854" s="1">
        <v>40.61127</v>
      </c>
      <c r="S1854" s="1">
        <v>-73.76451</v>
      </c>
      <c r="T1854" s="1" t="s">
        <v>1015</v>
      </c>
      <c r="U1854" s="1" t="s">
        <v>113</v>
      </c>
      <c r="V1854" s="1">
        <v>2.0</v>
      </c>
      <c r="W1854" s="1">
        <v>1.0</v>
      </c>
      <c r="X1854" s="1">
        <v>1.0</v>
      </c>
      <c r="Y1854" s="1">
        <v>2.0</v>
      </c>
      <c r="Z1854" s="1" t="s">
        <v>93</v>
      </c>
      <c r="AA1854" s="1" t="s">
        <v>10007</v>
      </c>
      <c r="AB1854" s="1">
        <v>105.0</v>
      </c>
      <c r="AC1854" s="1">
        <v>1.0</v>
      </c>
      <c r="AD1854" s="1">
        <v>0.0</v>
      </c>
      <c r="AE1854" s="1">
        <v>5.0</v>
      </c>
      <c r="AF1854" s="1" t="s">
        <v>452</v>
      </c>
      <c r="AG1854" s="1">
        <v>1.0</v>
      </c>
      <c r="AH1854" s="1">
        <v>30.0</v>
      </c>
      <c r="AI1854" s="1">
        <v>60.0</v>
      </c>
      <c r="AJ1854" s="1">
        <v>90.0</v>
      </c>
      <c r="AK1854" s="1">
        <v>180.0</v>
      </c>
      <c r="AL1854" s="1">
        <v>0.0</v>
      </c>
      <c r="AM1854" s="1">
        <v>0.0</v>
      </c>
      <c r="AU1854" s="1">
        <v>1.0</v>
      </c>
      <c r="AV1854" s="1" t="s">
        <v>105</v>
      </c>
      <c r="AW1854" s="1">
        <v>1.0</v>
      </c>
      <c r="AX1854" s="1">
        <v>0.0</v>
      </c>
      <c r="AY1854" s="1">
        <v>1.0</v>
      </c>
      <c r="AZ1854" s="1">
        <v>0.0</v>
      </c>
      <c r="BB1854" s="1">
        <v>-1.0</v>
      </c>
      <c r="BC1854" s="1">
        <v>1.0</v>
      </c>
      <c r="BD1854" s="1">
        <v>-1.0</v>
      </c>
      <c r="BE1854" s="1">
        <v>-1.0</v>
      </c>
      <c r="BF1854" s="1">
        <v>-1.0</v>
      </c>
      <c r="BG1854" s="1">
        <v>-1.0</v>
      </c>
      <c r="BH1854" s="1">
        <v>-1.0</v>
      </c>
      <c r="BI1854" s="1">
        <v>1.0</v>
      </c>
      <c r="BJ1854" s="1">
        <v>-1.0</v>
      </c>
      <c r="BK1854" s="1">
        <v>-1.0</v>
      </c>
      <c r="BL1854" s="1">
        <v>-1.0</v>
      </c>
      <c r="BM1854" s="1">
        <v>-1.0</v>
      </c>
      <c r="BN1854" s="1">
        <v>-1.0</v>
      </c>
      <c r="BO1854" s="1">
        <v>-1.0</v>
      </c>
      <c r="BP1854" s="1">
        <v>-1.0</v>
      </c>
      <c r="BQ1854" s="1">
        <v>-1.0</v>
      </c>
      <c r="BR1854" s="1">
        <v>-1.0</v>
      </c>
      <c r="BS1854" s="1">
        <v>-1.0</v>
      </c>
      <c r="BT1854" s="1">
        <v>-1.0</v>
      </c>
      <c r="BU1854" s="1">
        <v>1.0</v>
      </c>
      <c r="BV1854" s="1">
        <v>-1.0</v>
      </c>
      <c r="BW1854" s="1">
        <v>-1.0</v>
      </c>
      <c r="BX1854" s="1">
        <v>-1.0</v>
      </c>
      <c r="BY1854" s="1">
        <v>-1.0</v>
      </c>
      <c r="BZ1854" s="1">
        <v>-1.0</v>
      </c>
      <c r="CA1854" s="1">
        <v>-1.0</v>
      </c>
      <c r="CB1854" s="1">
        <v>-1.0</v>
      </c>
      <c r="CC1854" s="1">
        <v>-1.0</v>
      </c>
      <c r="CD1854" s="1">
        <v>62406.0</v>
      </c>
    </row>
    <row r="1855">
      <c r="A1855" s="1">
        <v>3.111362E7</v>
      </c>
      <c r="B1855" s="1" t="s">
        <v>10008</v>
      </c>
      <c r="C1855" s="1" t="s">
        <v>10009</v>
      </c>
      <c r="D1855" s="1" t="s">
        <v>10010</v>
      </c>
      <c r="E1855" s="1" t="s">
        <v>85</v>
      </c>
      <c r="F1855" s="1" t="s">
        <v>10011</v>
      </c>
      <c r="G1855" s="1" t="s">
        <v>10012</v>
      </c>
      <c r="I1855" s="1">
        <v>2.9102073E7</v>
      </c>
      <c r="J1855" s="1">
        <v>42073.0</v>
      </c>
      <c r="K1855" s="1" t="s">
        <v>134</v>
      </c>
      <c r="L1855" s="1">
        <v>1.0</v>
      </c>
      <c r="M1855" s="1">
        <v>0.0</v>
      </c>
      <c r="N1855" s="1">
        <v>1.0</v>
      </c>
      <c r="O1855" s="1">
        <v>0.0</v>
      </c>
      <c r="P1855" s="1" t="s">
        <v>123</v>
      </c>
      <c r="Q1855" s="1" t="s">
        <v>308</v>
      </c>
      <c r="R1855" s="1">
        <v>40.65327</v>
      </c>
      <c r="S1855" s="1">
        <v>-73.96573</v>
      </c>
      <c r="T1855" s="1" t="s">
        <v>91</v>
      </c>
      <c r="U1855" s="1" t="s">
        <v>113</v>
      </c>
      <c r="V1855" s="1">
        <v>2.0</v>
      </c>
      <c r="W1855" s="1">
        <v>1.0</v>
      </c>
      <c r="X1855" s="1">
        <v>1.0</v>
      </c>
      <c r="Y1855" s="1">
        <v>1.0</v>
      </c>
      <c r="Z1855" s="1" t="s">
        <v>93</v>
      </c>
      <c r="AA1855" s="1" t="s">
        <v>10013</v>
      </c>
      <c r="AB1855" s="1">
        <v>60.0</v>
      </c>
      <c r="AC1855" s="1">
        <v>1.0</v>
      </c>
      <c r="AD1855" s="1">
        <v>0.0</v>
      </c>
      <c r="AE1855" s="1">
        <v>5.0</v>
      </c>
      <c r="AF1855" s="1" t="s">
        <v>179</v>
      </c>
      <c r="AG1855" s="1">
        <v>1.0</v>
      </c>
      <c r="AH1855" s="1">
        <v>0.0</v>
      </c>
      <c r="AI1855" s="1">
        <v>0.0</v>
      </c>
      <c r="AJ1855" s="1">
        <v>0.0</v>
      </c>
      <c r="AK1855" s="1">
        <v>0.0</v>
      </c>
      <c r="AL1855" s="1">
        <v>2.0</v>
      </c>
      <c r="AM1855" s="1">
        <v>2.0</v>
      </c>
      <c r="AN1855" s="1">
        <v>90.0</v>
      </c>
      <c r="AO1855" s="1">
        <v>10.0</v>
      </c>
      <c r="AP1855" s="1">
        <v>9.0</v>
      </c>
      <c r="AQ1855" s="1">
        <v>10.0</v>
      </c>
      <c r="AR1855" s="1">
        <v>10.0</v>
      </c>
      <c r="AS1855" s="1">
        <v>10.0</v>
      </c>
      <c r="AT1855" s="1">
        <v>9.0</v>
      </c>
      <c r="AU1855" s="1">
        <v>0.0</v>
      </c>
      <c r="AV1855" s="1" t="s">
        <v>117</v>
      </c>
      <c r="AW1855" s="1">
        <v>1.0</v>
      </c>
      <c r="AX1855" s="1">
        <v>0.0</v>
      </c>
      <c r="AY1855" s="1">
        <v>1.0</v>
      </c>
      <c r="AZ1855" s="1">
        <v>0.0</v>
      </c>
      <c r="BA1855" s="1">
        <v>0.32</v>
      </c>
      <c r="BB1855" s="1">
        <v>-1.0</v>
      </c>
      <c r="BC1855" s="1">
        <v>-1.0</v>
      </c>
      <c r="BD1855" s="1">
        <v>-1.0</v>
      </c>
      <c r="BE1855" s="1">
        <v>-1.0</v>
      </c>
      <c r="BF1855" s="1">
        <v>-1.0</v>
      </c>
      <c r="BG1855" s="1">
        <v>-1.0</v>
      </c>
      <c r="BH1855" s="1">
        <v>-1.0</v>
      </c>
      <c r="BI1855" s="1">
        <v>-1.0</v>
      </c>
      <c r="BJ1855" s="1">
        <v>1.0</v>
      </c>
      <c r="BK1855" s="1">
        <v>-1.0</v>
      </c>
      <c r="BL1855" s="1">
        <v>-1.0</v>
      </c>
      <c r="BM1855" s="1">
        <v>1.0</v>
      </c>
      <c r="BN1855" s="1">
        <v>1.0</v>
      </c>
      <c r="BO1855" s="1">
        <v>-1.0</v>
      </c>
      <c r="BP1855" s="1">
        <v>-1.0</v>
      </c>
      <c r="BQ1855" s="1">
        <v>-1.0</v>
      </c>
      <c r="BR1855" s="1">
        <v>-1.0</v>
      </c>
      <c r="BS1855" s="1">
        <v>-1.0</v>
      </c>
      <c r="BT1855" s="1">
        <v>-1.0</v>
      </c>
      <c r="BU1855" s="1">
        <v>1.0</v>
      </c>
      <c r="BV1855" s="1">
        <v>-1.0</v>
      </c>
      <c r="BW1855" s="1">
        <v>-1.0</v>
      </c>
      <c r="BX1855" s="1">
        <v>-1.0</v>
      </c>
      <c r="BY1855" s="1">
        <v>-1.0</v>
      </c>
      <c r="BZ1855" s="1">
        <v>-1.0</v>
      </c>
      <c r="CA1855" s="1">
        <v>-1.0</v>
      </c>
      <c r="CB1855" s="1">
        <v>-1.0</v>
      </c>
      <c r="CC1855" s="1">
        <v>-1.0</v>
      </c>
      <c r="CD1855" s="1">
        <v>62422.0</v>
      </c>
    </row>
    <row r="1856">
      <c r="A1856" s="1">
        <v>1.3694429E7</v>
      </c>
      <c r="B1856" s="1" t="s">
        <v>10014</v>
      </c>
      <c r="C1856" s="1" t="s">
        <v>10015</v>
      </c>
      <c r="D1856" s="1" t="s">
        <v>10016</v>
      </c>
      <c r="E1856" s="1" t="s">
        <v>85</v>
      </c>
      <c r="F1856" s="1" t="s">
        <v>10017</v>
      </c>
      <c r="G1856" s="1" t="s">
        <v>10018</v>
      </c>
      <c r="I1856" s="1">
        <v>7.9738917E7</v>
      </c>
      <c r="J1856" s="1">
        <v>42545.0</v>
      </c>
      <c r="M1856" s="1">
        <v>0.0</v>
      </c>
      <c r="N1856" s="1">
        <v>1.0</v>
      </c>
      <c r="O1856" s="1">
        <v>0.0</v>
      </c>
      <c r="P1856" s="1" t="s">
        <v>89</v>
      </c>
      <c r="Q1856" s="1" t="s">
        <v>90</v>
      </c>
      <c r="R1856" s="1">
        <v>40.80968</v>
      </c>
      <c r="S1856" s="1">
        <v>-73.95355</v>
      </c>
      <c r="T1856" s="1" t="s">
        <v>91</v>
      </c>
      <c r="U1856" s="1" t="s">
        <v>113</v>
      </c>
      <c r="V1856" s="1">
        <v>1.0</v>
      </c>
      <c r="W1856" s="1">
        <v>2.0</v>
      </c>
      <c r="X1856" s="1">
        <v>1.0</v>
      </c>
      <c r="Y1856" s="1">
        <v>1.0</v>
      </c>
      <c r="Z1856" s="1" t="s">
        <v>114</v>
      </c>
      <c r="AA1856" s="1" t="s">
        <v>10019</v>
      </c>
      <c r="AB1856" s="1">
        <v>69.0</v>
      </c>
      <c r="AC1856" s="1">
        <v>1.0</v>
      </c>
      <c r="AD1856" s="1">
        <v>10.0</v>
      </c>
      <c r="AE1856" s="1">
        <v>4.0</v>
      </c>
      <c r="AF1856" s="1" t="s">
        <v>187</v>
      </c>
      <c r="AG1856" s="1">
        <v>1.0</v>
      </c>
      <c r="AH1856" s="1">
        <v>0.0</v>
      </c>
      <c r="AI1856" s="1">
        <v>0.0</v>
      </c>
      <c r="AJ1856" s="1">
        <v>0.0</v>
      </c>
      <c r="AK1856" s="1">
        <v>0.0</v>
      </c>
      <c r="AL1856" s="1">
        <v>0.0</v>
      </c>
      <c r="AM1856" s="1">
        <v>0.0</v>
      </c>
      <c r="AU1856" s="1">
        <v>0.0</v>
      </c>
      <c r="AV1856" s="1" t="s">
        <v>105</v>
      </c>
      <c r="AW1856" s="1">
        <v>1.0</v>
      </c>
      <c r="AX1856" s="1">
        <v>0.0</v>
      </c>
      <c r="AY1856" s="1">
        <v>1.0</v>
      </c>
      <c r="AZ1856" s="1">
        <v>0.0</v>
      </c>
      <c r="BB1856" s="1">
        <v>-1.0</v>
      </c>
      <c r="BC1856" s="1">
        <v>1.0</v>
      </c>
      <c r="BD1856" s="1">
        <v>-1.0</v>
      </c>
      <c r="BE1856" s="1">
        <v>-1.0</v>
      </c>
      <c r="BF1856" s="1">
        <v>-1.0</v>
      </c>
      <c r="BG1856" s="1">
        <v>-1.0</v>
      </c>
      <c r="BH1856" s="1">
        <v>-1.0</v>
      </c>
      <c r="BI1856" s="1">
        <v>-1.0</v>
      </c>
      <c r="BJ1856" s="1">
        <v>-1.0</v>
      </c>
      <c r="BK1856" s="1">
        <v>-1.0</v>
      </c>
      <c r="BL1856" s="1">
        <v>-1.0</v>
      </c>
      <c r="BM1856" s="1">
        <v>-1.0</v>
      </c>
      <c r="BN1856" s="1">
        <v>1.0</v>
      </c>
      <c r="BO1856" s="1">
        <v>-1.0</v>
      </c>
      <c r="BP1856" s="1">
        <v>1.0</v>
      </c>
      <c r="BQ1856" s="1">
        <v>-1.0</v>
      </c>
      <c r="BR1856" s="1">
        <v>-1.0</v>
      </c>
      <c r="BS1856" s="1">
        <v>-1.0</v>
      </c>
      <c r="BT1856" s="1">
        <v>-1.0</v>
      </c>
      <c r="BU1856" s="1">
        <v>1.0</v>
      </c>
      <c r="BV1856" s="1">
        <v>-1.0</v>
      </c>
      <c r="BW1856" s="1">
        <v>-1.0</v>
      </c>
      <c r="BX1856" s="1">
        <v>-1.0</v>
      </c>
      <c r="BY1856" s="1">
        <v>-1.0</v>
      </c>
      <c r="BZ1856" s="1">
        <v>-1.0</v>
      </c>
      <c r="CA1856" s="1">
        <v>-1.0</v>
      </c>
      <c r="CB1856" s="1">
        <v>-1.0</v>
      </c>
      <c r="CC1856" s="1">
        <v>-1.0</v>
      </c>
      <c r="CD1856" s="1">
        <v>62452.0</v>
      </c>
    </row>
    <row r="1857">
      <c r="A1857" s="1">
        <v>1.5797693E7</v>
      </c>
      <c r="B1857" s="1" t="s">
        <v>10020</v>
      </c>
      <c r="C1857" s="1" t="s">
        <v>10021</v>
      </c>
      <c r="D1857" s="1" t="s">
        <v>10022</v>
      </c>
      <c r="E1857" s="1" t="s">
        <v>85</v>
      </c>
      <c r="F1857" s="1" t="s">
        <v>10023</v>
      </c>
      <c r="G1857" s="1" t="s">
        <v>10024</v>
      </c>
      <c r="I1857" s="1">
        <v>2.2195599E7</v>
      </c>
      <c r="J1857" s="1">
        <v>41918.0</v>
      </c>
      <c r="K1857" s="1" t="s">
        <v>339</v>
      </c>
      <c r="L1857" s="1">
        <v>0.25</v>
      </c>
      <c r="M1857" s="1">
        <v>0.0</v>
      </c>
      <c r="N1857" s="1">
        <v>1.0</v>
      </c>
      <c r="O1857" s="1">
        <v>1.0</v>
      </c>
      <c r="P1857" s="1" t="s">
        <v>89</v>
      </c>
      <c r="Q1857" s="1" t="s">
        <v>206</v>
      </c>
      <c r="R1857" s="1">
        <v>40.72025</v>
      </c>
      <c r="S1857" s="1">
        <v>-73.97901</v>
      </c>
      <c r="T1857" s="1" t="s">
        <v>91</v>
      </c>
      <c r="U1857" s="1" t="s">
        <v>113</v>
      </c>
      <c r="V1857" s="1">
        <v>1.0</v>
      </c>
      <c r="W1857" s="1">
        <v>1.0</v>
      </c>
      <c r="X1857" s="1">
        <v>1.0</v>
      </c>
      <c r="Y1857" s="1">
        <v>1.0</v>
      </c>
      <c r="Z1857" s="1" t="s">
        <v>93</v>
      </c>
      <c r="AA1857" s="1" t="s">
        <v>10025</v>
      </c>
      <c r="AB1857" s="1">
        <v>67.0</v>
      </c>
      <c r="AC1857" s="1">
        <v>1.0</v>
      </c>
      <c r="AD1857" s="1">
        <v>0.0</v>
      </c>
      <c r="AE1857" s="1">
        <v>10.0</v>
      </c>
      <c r="AF1857" s="1" t="s">
        <v>179</v>
      </c>
      <c r="AG1857" s="1">
        <v>1.0</v>
      </c>
      <c r="AH1857" s="1">
        <v>0.0</v>
      </c>
      <c r="AI1857" s="1">
        <v>0.0</v>
      </c>
      <c r="AJ1857" s="1">
        <v>7.0</v>
      </c>
      <c r="AK1857" s="1">
        <v>7.0</v>
      </c>
      <c r="AL1857" s="1">
        <v>14.0</v>
      </c>
      <c r="AM1857" s="1">
        <v>0.0</v>
      </c>
      <c r="AN1857" s="1">
        <v>96.0</v>
      </c>
      <c r="AO1857" s="1">
        <v>10.0</v>
      </c>
      <c r="AP1857" s="1">
        <v>9.0</v>
      </c>
      <c r="AQ1857" s="1">
        <v>10.0</v>
      </c>
      <c r="AR1857" s="1">
        <v>10.0</v>
      </c>
      <c r="AS1857" s="1">
        <v>9.0</v>
      </c>
      <c r="AT1857" s="1">
        <v>10.0</v>
      </c>
      <c r="AU1857" s="1">
        <v>0.0</v>
      </c>
      <c r="AV1857" s="1" t="s">
        <v>96</v>
      </c>
      <c r="AW1857" s="1">
        <v>1.0</v>
      </c>
      <c r="AX1857" s="1">
        <v>0.0</v>
      </c>
      <c r="AY1857" s="1">
        <v>1.0</v>
      </c>
      <c r="AZ1857" s="1">
        <v>0.0</v>
      </c>
      <c r="BA1857" s="1">
        <v>0.49</v>
      </c>
      <c r="BB1857" s="1">
        <v>-1.0</v>
      </c>
      <c r="BC1857" s="1">
        <v>1.0</v>
      </c>
      <c r="BD1857" s="1">
        <v>-1.0</v>
      </c>
      <c r="BE1857" s="1">
        <v>-1.0</v>
      </c>
      <c r="BF1857" s="1">
        <v>-1.0</v>
      </c>
      <c r="BG1857" s="1">
        <v>-1.0</v>
      </c>
      <c r="BH1857" s="1">
        <v>-1.0</v>
      </c>
      <c r="BI1857" s="1">
        <v>-1.0</v>
      </c>
      <c r="BJ1857" s="1">
        <v>1.0</v>
      </c>
      <c r="BK1857" s="1">
        <v>-1.0</v>
      </c>
      <c r="BL1857" s="1">
        <v>-1.0</v>
      </c>
      <c r="BM1857" s="1">
        <v>-1.0</v>
      </c>
      <c r="BN1857" s="1">
        <v>-1.0</v>
      </c>
      <c r="BO1857" s="1">
        <v>-1.0</v>
      </c>
      <c r="BP1857" s="1">
        <v>-1.0</v>
      </c>
      <c r="BQ1857" s="1">
        <v>-1.0</v>
      </c>
      <c r="BR1857" s="1">
        <v>-1.0</v>
      </c>
      <c r="BS1857" s="1">
        <v>-1.0</v>
      </c>
      <c r="BT1857" s="1">
        <v>-1.0</v>
      </c>
      <c r="BU1857" s="1">
        <v>1.0</v>
      </c>
      <c r="BV1857" s="1">
        <v>-1.0</v>
      </c>
      <c r="BW1857" s="1">
        <v>-1.0</v>
      </c>
      <c r="BX1857" s="1">
        <v>-1.0</v>
      </c>
      <c r="BY1857" s="1">
        <v>-1.0</v>
      </c>
      <c r="BZ1857" s="1">
        <v>-1.0</v>
      </c>
      <c r="CA1857" s="1">
        <v>-1.0</v>
      </c>
      <c r="CB1857" s="1">
        <v>-1.0</v>
      </c>
      <c r="CC1857" s="1">
        <v>-1.0</v>
      </c>
      <c r="CD1857" s="1">
        <v>62503.0</v>
      </c>
    </row>
    <row r="1858">
      <c r="A1858" s="1">
        <v>1.0353094E7</v>
      </c>
      <c r="B1858" s="1" t="s">
        <v>10026</v>
      </c>
      <c r="C1858" s="1" t="s">
        <v>10027</v>
      </c>
      <c r="D1858" s="1" t="s">
        <v>10027</v>
      </c>
      <c r="E1858" s="1" t="s">
        <v>85</v>
      </c>
      <c r="I1858" s="1">
        <v>5.3284346E7</v>
      </c>
      <c r="J1858" s="1">
        <v>42373.0</v>
      </c>
      <c r="M1858" s="1">
        <v>0.0</v>
      </c>
      <c r="N1858" s="1">
        <v>1.0</v>
      </c>
      <c r="O1858" s="1">
        <v>1.0</v>
      </c>
      <c r="P1858" s="1" t="s">
        <v>123</v>
      </c>
      <c r="Q1858" s="1" t="s">
        <v>124</v>
      </c>
      <c r="R1858" s="1">
        <v>40.66932</v>
      </c>
      <c r="S1858" s="1">
        <v>-73.98321</v>
      </c>
      <c r="T1858" s="1" t="s">
        <v>91</v>
      </c>
      <c r="U1858" s="1" t="s">
        <v>113</v>
      </c>
      <c r="V1858" s="1">
        <v>2.0</v>
      </c>
      <c r="W1858" s="1">
        <v>1.0</v>
      </c>
      <c r="X1858" s="1">
        <v>1.0</v>
      </c>
      <c r="Y1858" s="1">
        <v>1.0</v>
      </c>
      <c r="Z1858" s="1" t="s">
        <v>93</v>
      </c>
      <c r="AA1858" s="1" t="s">
        <v>10028</v>
      </c>
      <c r="AB1858" s="1">
        <v>49.0</v>
      </c>
      <c r="AC1858" s="1">
        <v>1.0</v>
      </c>
      <c r="AD1858" s="1">
        <v>0.0</v>
      </c>
      <c r="AE1858" s="1">
        <v>5.0</v>
      </c>
      <c r="AF1858" s="1" t="s">
        <v>2358</v>
      </c>
      <c r="AG1858" s="1">
        <v>1.0</v>
      </c>
      <c r="AH1858" s="1">
        <v>0.0</v>
      </c>
      <c r="AI1858" s="1">
        <v>0.0</v>
      </c>
      <c r="AJ1858" s="1">
        <v>0.0</v>
      </c>
      <c r="AK1858" s="1">
        <v>0.0</v>
      </c>
      <c r="AL1858" s="1">
        <v>2.0</v>
      </c>
      <c r="AM1858" s="1">
        <v>0.0</v>
      </c>
      <c r="AN1858" s="1">
        <v>80.0</v>
      </c>
      <c r="AO1858" s="1">
        <v>8.0</v>
      </c>
      <c r="AP1858" s="1">
        <v>6.0</v>
      </c>
      <c r="AQ1858" s="1">
        <v>10.0</v>
      </c>
      <c r="AR1858" s="1">
        <v>10.0</v>
      </c>
      <c r="AS1858" s="1">
        <v>10.0</v>
      </c>
      <c r="AT1858" s="1">
        <v>8.0</v>
      </c>
      <c r="AU1858" s="1">
        <v>1.0</v>
      </c>
      <c r="AV1858" s="1" t="s">
        <v>105</v>
      </c>
      <c r="AW1858" s="1">
        <v>1.0</v>
      </c>
      <c r="AX1858" s="1">
        <v>0.0</v>
      </c>
      <c r="AY1858" s="1">
        <v>1.0</v>
      </c>
      <c r="AZ1858" s="1">
        <v>0.0</v>
      </c>
      <c r="BA1858" s="1">
        <v>0.05</v>
      </c>
      <c r="BB1858" s="1">
        <v>-1.0</v>
      </c>
      <c r="BC1858" s="1">
        <v>1.0</v>
      </c>
      <c r="BD1858" s="1">
        <v>-1.0</v>
      </c>
      <c r="BE1858" s="1">
        <v>-1.0</v>
      </c>
      <c r="BF1858" s="1">
        <v>-1.0</v>
      </c>
      <c r="BG1858" s="1">
        <v>-1.0</v>
      </c>
      <c r="BH1858" s="1">
        <v>-1.0</v>
      </c>
      <c r="BI1858" s="1">
        <v>-1.0</v>
      </c>
      <c r="BJ1858" s="1">
        <v>1.0</v>
      </c>
      <c r="BK1858" s="1">
        <v>-1.0</v>
      </c>
      <c r="BL1858" s="1">
        <v>-1.0</v>
      </c>
      <c r="BM1858" s="1">
        <v>-1.0</v>
      </c>
      <c r="BN1858" s="1">
        <v>-1.0</v>
      </c>
      <c r="BO1858" s="1">
        <v>-1.0</v>
      </c>
      <c r="BP1858" s="1">
        <v>-1.0</v>
      </c>
      <c r="BQ1858" s="1">
        <v>-1.0</v>
      </c>
      <c r="BR1858" s="1">
        <v>-1.0</v>
      </c>
      <c r="BS1858" s="1">
        <v>-1.0</v>
      </c>
      <c r="BT1858" s="1">
        <v>-1.0</v>
      </c>
      <c r="BU1858" s="1">
        <v>1.0</v>
      </c>
      <c r="BV1858" s="1">
        <v>-1.0</v>
      </c>
      <c r="BW1858" s="1">
        <v>-1.0</v>
      </c>
      <c r="BX1858" s="1">
        <v>-1.0</v>
      </c>
      <c r="BY1858" s="1">
        <v>-1.0</v>
      </c>
      <c r="BZ1858" s="1">
        <v>-1.0</v>
      </c>
      <c r="CA1858" s="1">
        <v>-1.0</v>
      </c>
      <c r="CB1858" s="1">
        <v>-1.0</v>
      </c>
      <c r="CC1858" s="1">
        <v>-1.0</v>
      </c>
      <c r="CD1858" s="1">
        <v>62507.0</v>
      </c>
    </row>
    <row r="1859">
      <c r="A1859" s="1">
        <v>3.4749431E7</v>
      </c>
      <c r="B1859" s="1" t="s">
        <v>10029</v>
      </c>
      <c r="E1859" s="1" t="s">
        <v>85</v>
      </c>
      <c r="I1859" s="1">
        <v>6.0434059E7</v>
      </c>
      <c r="J1859" s="1">
        <v>42425.0</v>
      </c>
      <c r="K1859" s="1" t="s">
        <v>88</v>
      </c>
      <c r="L1859" s="1">
        <v>1.0</v>
      </c>
      <c r="M1859" s="1">
        <v>0.0</v>
      </c>
      <c r="N1859" s="1">
        <v>2.0</v>
      </c>
      <c r="O1859" s="1">
        <v>0.0</v>
      </c>
      <c r="P1859" s="1" t="s">
        <v>123</v>
      </c>
      <c r="Q1859" s="1" t="s">
        <v>124</v>
      </c>
      <c r="R1859" s="1">
        <v>40.69055</v>
      </c>
      <c r="S1859" s="1">
        <v>-73.91035</v>
      </c>
      <c r="T1859" s="1" t="s">
        <v>91</v>
      </c>
      <c r="U1859" s="1" t="s">
        <v>113</v>
      </c>
      <c r="V1859" s="1">
        <v>2.0</v>
      </c>
      <c r="W1859" s="1">
        <v>1.0</v>
      </c>
      <c r="X1859" s="1">
        <v>1.0</v>
      </c>
      <c r="Y1859" s="1">
        <v>1.0</v>
      </c>
      <c r="Z1859" s="1" t="s">
        <v>93</v>
      </c>
      <c r="AA1859" s="1" t="s">
        <v>10030</v>
      </c>
      <c r="AB1859" s="1">
        <v>80.0</v>
      </c>
      <c r="AC1859" s="1">
        <v>1.0</v>
      </c>
      <c r="AD1859" s="1">
        <v>30.0</v>
      </c>
      <c r="AE1859" s="1">
        <v>1.0</v>
      </c>
      <c r="AF1859" s="1" t="s">
        <v>179</v>
      </c>
      <c r="AG1859" s="1">
        <v>1.0</v>
      </c>
      <c r="AH1859" s="1">
        <v>15.0</v>
      </c>
      <c r="AI1859" s="1">
        <v>32.0</v>
      </c>
      <c r="AJ1859" s="1">
        <v>48.0</v>
      </c>
      <c r="AK1859" s="1">
        <v>314.0</v>
      </c>
      <c r="AL1859" s="1">
        <v>1.0</v>
      </c>
      <c r="AM1859" s="1">
        <v>1.0</v>
      </c>
      <c r="AU1859" s="1">
        <v>0.0</v>
      </c>
      <c r="AV1859" s="1" t="s">
        <v>117</v>
      </c>
      <c r="AW1859" s="1">
        <v>2.0</v>
      </c>
      <c r="AX1859" s="1">
        <v>0.0</v>
      </c>
      <c r="AY1859" s="1">
        <v>2.0</v>
      </c>
      <c r="AZ1859" s="1">
        <v>0.0</v>
      </c>
      <c r="BA1859" s="1">
        <v>0.79</v>
      </c>
      <c r="BB1859" s="1">
        <v>-1.0</v>
      </c>
      <c r="BC1859" s="1">
        <v>-1.0</v>
      </c>
      <c r="BD1859" s="1">
        <v>-1.0</v>
      </c>
      <c r="BE1859" s="1">
        <v>-1.0</v>
      </c>
      <c r="BF1859" s="1">
        <v>-1.0</v>
      </c>
      <c r="BG1859" s="1">
        <v>-1.0</v>
      </c>
      <c r="BH1859" s="1">
        <v>1.0</v>
      </c>
      <c r="BI1859" s="1">
        <v>-1.0</v>
      </c>
      <c r="BJ1859" s="1">
        <v>1.0</v>
      </c>
      <c r="BK1859" s="1">
        <v>-1.0</v>
      </c>
      <c r="BL1859" s="1">
        <v>-1.0</v>
      </c>
      <c r="BM1859" s="1">
        <v>-1.0</v>
      </c>
      <c r="BN1859" s="1">
        <v>-1.0</v>
      </c>
      <c r="BO1859" s="1">
        <v>-1.0</v>
      </c>
      <c r="BP1859" s="1">
        <v>-1.0</v>
      </c>
      <c r="BQ1859" s="1">
        <v>1.0</v>
      </c>
      <c r="BR1859" s="1">
        <v>-1.0</v>
      </c>
      <c r="BS1859" s="1">
        <v>1.0</v>
      </c>
      <c r="BT1859" s="1">
        <v>-1.0</v>
      </c>
      <c r="BU1859" s="1">
        <v>1.0</v>
      </c>
      <c r="BV1859" s="1">
        <v>-1.0</v>
      </c>
      <c r="BW1859" s="1">
        <v>-1.0</v>
      </c>
      <c r="BX1859" s="1">
        <v>1.0</v>
      </c>
      <c r="BY1859" s="1">
        <v>-1.0</v>
      </c>
      <c r="BZ1859" s="1">
        <v>-1.0</v>
      </c>
      <c r="CA1859" s="1">
        <v>1.0</v>
      </c>
      <c r="CB1859" s="1">
        <v>-1.0</v>
      </c>
      <c r="CC1859" s="1">
        <v>-1.0</v>
      </c>
      <c r="CD1859" s="1">
        <v>62524.0</v>
      </c>
    </row>
    <row r="1860">
      <c r="A1860" s="1">
        <v>3.4659522E7</v>
      </c>
      <c r="B1860" s="1" t="s">
        <v>10031</v>
      </c>
      <c r="C1860" s="1" t="s">
        <v>10032</v>
      </c>
      <c r="D1860" s="1" t="s">
        <v>10033</v>
      </c>
      <c r="E1860" s="1" t="s">
        <v>85</v>
      </c>
      <c r="G1860" s="1" t="s">
        <v>10034</v>
      </c>
      <c r="I1860" s="1">
        <v>2.04928236E8</v>
      </c>
      <c r="J1860" s="1">
        <v>43306.0</v>
      </c>
      <c r="K1860" s="1" t="s">
        <v>134</v>
      </c>
      <c r="L1860" s="1">
        <v>1.0</v>
      </c>
      <c r="M1860" s="1">
        <v>0.0</v>
      </c>
      <c r="N1860" s="1">
        <v>0.0</v>
      </c>
      <c r="O1860" s="1">
        <v>0.0</v>
      </c>
      <c r="P1860" s="1" t="s">
        <v>993</v>
      </c>
      <c r="Q1860" s="1" t="s">
        <v>1608</v>
      </c>
      <c r="R1860" s="1">
        <v>40.83717</v>
      </c>
      <c r="S1860" s="1">
        <v>-73.85738</v>
      </c>
      <c r="T1860" s="1" t="s">
        <v>289</v>
      </c>
      <c r="U1860" s="1" t="s">
        <v>214</v>
      </c>
      <c r="V1860" s="1">
        <v>2.0</v>
      </c>
      <c r="W1860" s="1">
        <v>1.0</v>
      </c>
      <c r="X1860" s="1">
        <v>1.0</v>
      </c>
      <c r="Y1860" s="1">
        <v>1.0</v>
      </c>
      <c r="Z1860" s="1" t="s">
        <v>93</v>
      </c>
      <c r="AA1860" s="1" t="s">
        <v>10035</v>
      </c>
      <c r="AB1860" s="1">
        <v>36.0</v>
      </c>
      <c r="AC1860" s="1">
        <v>1.0</v>
      </c>
      <c r="AD1860" s="1">
        <v>20.0</v>
      </c>
      <c r="AE1860" s="1">
        <v>1.0</v>
      </c>
      <c r="AF1860" s="1" t="s">
        <v>104</v>
      </c>
      <c r="AG1860" s="1">
        <v>1.0</v>
      </c>
      <c r="AH1860" s="1">
        <v>18.0</v>
      </c>
      <c r="AI1860" s="1">
        <v>41.0</v>
      </c>
      <c r="AJ1860" s="1">
        <v>71.0</v>
      </c>
      <c r="AK1860" s="1">
        <v>71.0</v>
      </c>
      <c r="AL1860" s="1">
        <v>0.0</v>
      </c>
      <c r="AM1860" s="1">
        <v>0.0</v>
      </c>
      <c r="AU1860" s="1">
        <v>0.0</v>
      </c>
      <c r="AV1860" s="1" t="s">
        <v>96</v>
      </c>
      <c r="AW1860" s="1">
        <v>1.0</v>
      </c>
      <c r="AX1860" s="1">
        <v>0.0</v>
      </c>
      <c r="AY1860" s="1">
        <v>0.0</v>
      </c>
      <c r="AZ1860" s="1">
        <v>1.0</v>
      </c>
      <c r="BB1860" s="1">
        <v>-1.0</v>
      </c>
      <c r="BC1860" s="1">
        <v>-1.0</v>
      </c>
      <c r="BD1860" s="1">
        <v>-1.0</v>
      </c>
      <c r="BE1860" s="1">
        <v>-1.0</v>
      </c>
      <c r="BF1860" s="1">
        <v>-1.0</v>
      </c>
      <c r="BG1860" s="1">
        <v>-1.0</v>
      </c>
      <c r="BH1860" s="1">
        <v>-1.0</v>
      </c>
      <c r="BI1860" s="1">
        <v>-1.0</v>
      </c>
      <c r="BJ1860" s="1">
        <v>-1.0</v>
      </c>
      <c r="BK1860" s="1">
        <v>-1.0</v>
      </c>
      <c r="BL1860" s="1">
        <v>-1.0</v>
      </c>
      <c r="BM1860" s="1">
        <v>-1.0</v>
      </c>
      <c r="BN1860" s="1">
        <v>1.0</v>
      </c>
      <c r="BO1860" s="1">
        <v>-1.0</v>
      </c>
      <c r="BP1860" s="1">
        <v>-1.0</v>
      </c>
      <c r="BQ1860" s="1">
        <v>-1.0</v>
      </c>
      <c r="BR1860" s="1">
        <v>-1.0</v>
      </c>
      <c r="BS1860" s="1">
        <v>-1.0</v>
      </c>
      <c r="BT1860" s="1">
        <v>-1.0</v>
      </c>
      <c r="BU1860" s="1">
        <v>1.0</v>
      </c>
      <c r="BV1860" s="1">
        <v>-1.0</v>
      </c>
      <c r="BW1860" s="1">
        <v>-1.0</v>
      </c>
      <c r="BX1860" s="1">
        <v>-1.0</v>
      </c>
      <c r="BY1860" s="1">
        <v>-1.0</v>
      </c>
      <c r="BZ1860" s="1">
        <v>-1.0</v>
      </c>
      <c r="CA1860" s="1">
        <v>-1.0</v>
      </c>
      <c r="CB1860" s="1">
        <v>-1.0</v>
      </c>
      <c r="CC1860" s="1">
        <v>-1.0</v>
      </c>
      <c r="CD1860" s="1">
        <v>62547.0</v>
      </c>
    </row>
    <row r="1861">
      <c r="A1861" s="1">
        <v>2.4119328E7</v>
      </c>
      <c r="B1861" s="1" t="s">
        <v>10036</v>
      </c>
      <c r="C1861" s="1" t="s">
        <v>10037</v>
      </c>
      <c r="D1861" s="1" t="s">
        <v>10038</v>
      </c>
      <c r="E1861" s="1" t="s">
        <v>85</v>
      </c>
      <c r="F1861" s="1" t="s">
        <v>10039</v>
      </c>
      <c r="G1861" s="1" t="s">
        <v>10040</v>
      </c>
      <c r="I1861" s="1">
        <v>8612450.0</v>
      </c>
      <c r="J1861" s="1">
        <v>41520.0</v>
      </c>
      <c r="K1861" s="1" t="s">
        <v>272</v>
      </c>
      <c r="L1861" s="1">
        <v>1.0</v>
      </c>
      <c r="M1861" s="1">
        <v>0.0</v>
      </c>
      <c r="N1861" s="1">
        <v>1.0</v>
      </c>
      <c r="O1861" s="1">
        <v>1.0</v>
      </c>
      <c r="P1861" s="1" t="s">
        <v>123</v>
      </c>
      <c r="Q1861" s="1" t="s">
        <v>2374</v>
      </c>
      <c r="R1861" s="1">
        <v>40.61379</v>
      </c>
      <c r="S1861" s="1">
        <v>-73.96826</v>
      </c>
      <c r="T1861" s="1" t="s">
        <v>91</v>
      </c>
      <c r="U1861" s="1" t="s">
        <v>113</v>
      </c>
      <c r="V1861" s="1">
        <v>1.0</v>
      </c>
      <c r="W1861" s="1">
        <v>1.0</v>
      </c>
      <c r="X1861" s="1">
        <v>1.0</v>
      </c>
      <c r="Y1861" s="1">
        <v>1.0</v>
      </c>
      <c r="Z1861" s="1" t="s">
        <v>93</v>
      </c>
      <c r="AA1861" s="1" t="s">
        <v>10041</v>
      </c>
      <c r="AB1861" s="1">
        <v>20.0</v>
      </c>
      <c r="AC1861" s="1">
        <v>1.0</v>
      </c>
      <c r="AD1861" s="1">
        <v>5.0</v>
      </c>
      <c r="AE1861" s="1">
        <v>3.0</v>
      </c>
      <c r="AF1861" s="1" t="s">
        <v>341</v>
      </c>
      <c r="AG1861" s="1">
        <v>1.0</v>
      </c>
      <c r="AH1861" s="1">
        <v>18.0</v>
      </c>
      <c r="AI1861" s="1">
        <v>18.0</v>
      </c>
      <c r="AJ1861" s="1">
        <v>18.0</v>
      </c>
      <c r="AK1861" s="1">
        <v>18.0</v>
      </c>
      <c r="AL1861" s="1">
        <v>4.0</v>
      </c>
      <c r="AM1861" s="1">
        <v>0.0</v>
      </c>
      <c r="AN1861" s="1">
        <v>100.0</v>
      </c>
      <c r="AO1861" s="1">
        <v>10.0</v>
      </c>
      <c r="AP1861" s="1">
        <v>9.0</v>
      </c>
      <c r="AQ1861" s="1">
        <v>10.0</v>
      </c>
      <c r="AR1861" s="1">
        <v>10.0</v>
      </c>
      <c r="AS1861" s="1">
        <v>9.0</v>
      </c>
      <c r="AT1861" s="1">
        <v>10.0</v>
      </c>
      <c r="AU1861" s="1">
        <v>0.0</v>
      </c>
      <c r="AV1861" s="1" t="s">
        <v>96</v>
      </c>
      <c r="AW1861" s="1">
        <v>1.0</v>
      </c>
      <c r="AX1861" s="1">
        <v>0.0</v>
      </c>
      <c r="AY1861" s="1">
        <v>1.0</v>
      </c>
      <c r="AZ1861" s="1">
        <v>0.0</v>
      </c>
      <c r="BA1861" s="1">
        <v>0.26</v>
      </c>
      <c r="BB1861" s="1">
        <v>-1.0</v>
      </c>
      <c r="BC1861" s="1">
        <v>1.0</v>
      </c>
      <c r="BD1861" s="1">
        <v>-1.0</v>
      </c>
      <c r="BE1861" s="1">
        <v>-1.0</v>
      </c>
      <c r="BF1861" s="1">
        <v>-1.0</v>
      </c>
      <c r="BG1861" s="1">
        <v>-1.0</v>
      </c>
      <c r="BH1861" s="1">
        <v>1.0</v>
      </c>
      <c r="BI1861" s="1">
        <v>-1.0</v>
      </c>
      <c r="BJ1861" s="1">
        <v>1.0</v>
      </c>
      <c r="BK1861" s="1">
        <v>1.0</v>
      </c>
      <c r="BL1861" s="1">
        <v>1.0</v>
      </c>
      <c r="BM1861" s="1">
        <v>1.0</v>
      </c>
      <c r="BN1861" s="1">
        <v>1.0</v>
      </c>
      <c r="BO1861" s="1">
        <v>-1.0</v>
      </c>
      <c r="BP1861" s="1">
        <v>-1.0</v>
      </c>
      <c r="BQ1861" s="1">
        <v>-1.0</v>
      </c>
      <c r="BR1861" s="1">
        <v>-1.0</v>
      </c>
      <c r="BS1861" s="1">
        <v>1.0</v>
      </c>
      <c r="BT1861" s="1">
        <v>-1.0</v>
      </c>
      <c r="BU1861" s="1">
        <v>1.0</v>
      </c>
      <c r="BV1861" s="1">
        <v>-1.0</v>
      </c>
      <c r="BW1861" s="1">
        <v>1.0</v>
      </c>
      <c r="BX1861" s="1">
        <v>-1.0</v>
      </c>
      <c r="BY1861" s="1">
        <v>-1.0</v>
      </c>
      <c r="BZ1861" s="1">
        <v>1.0</v>
      </c>
      <c r="CA1861" s="1">
        <v>-1.0</v>
      </c>
      <c r="CB1861" s="1">
        <v>-1.0</v>
      </c>
      <c r="CC1861" s="1">
        <v>-1.0</v>
      </c>
      <c r="CD1861" s="1">
        <v>62549.0</v>
      </c>
    </row>
    <row r="1862">
      <c r="A1862" s="1">
        <v>1.6193749E7</v>
      </c>
      <c r="B1862" s="1" t="s">
        <v>10042</v>
      </c>
      <c r="C1862" s="1" t="s">
        <v>10043</v>
      </c>
      <c r="D1862" s="1" t="s">
        <v>10044</v>
      </c>
      <c r="E1862" s="1" t="s">
        <v>85</v>
      </c>
      <c r="I1862" s="1">
        <v>1.05753805E8</v>
      </c>
      <c r="J1862" s="1">
        <v>42704.0</v>
      </c>
      <c r="K1862" s="1" t="s">
        <v>134</v>
      </c>
      <c r="L1862" s="1">
        <v>1.0</v>
      </c>
      <c r="M1862" s="1">
        <v>0.0</v>
      </c>
      <c r="N1862" s="1">
        <v>1.0</v>
      </c>
      <c r="O1862" s="1">
        <v>1.0</v>
      </c>
      <c r="P1862" s="1" t="s">
        <v>111</v>
      </c>
      <c r="Q1862" s="1" t="s">
        <v>968</v>
      </c>
      <c r="R1862" s="1">
        <v>40.7439599999999</v>
      </c>
      <c r="S1862" s="1">
        <v>-73.87476</v>
      </c>
      <c r="T1862" s="1" t="s">
        <v>91</v>
      </c>
      <c r="U1862" s="1" t="s">
        <v>113</v>
      </c>
      <c r="V1862" s="1">
        <v>2.0</v>
      </c>
      <c r="W1862" s="1">
        <v>1.0</v>
      </c>
      <c r="X1862" s="1">
        <v>1.0</v>
      </c>
      <c r="Y1862" s="1">
        <v>2.0</v>
      </c>
      <c r="Z1862" s="1" t="s">
        <v>93</v>
      </c>
      <c r="AA1862" s="1" t="s">
        <v>10045</v>
      </c>
      <c r="AB1862" s="1">
        <v>70.0</v>
      </c>
      <c r="AC1862" s="1">
        <v>1.0</v>
      </c>
      <c r="AD1862" s="1">
        <v>0.0</v>
      </c>
      <c r="AE1862" s="1">
        <v>1.0</v>
      </c>
      <c r="AF1862" s="1" t="s">
        <v>407</v>
      </c>
      <c r="AG1862" s="1">
        <v>1.0</v>
      </c>
      <c r="AH1862" s="1">
        <v>7.0</v>
      </c>
      <c r="AI1862" s="1">
        <v>15.0</v>
      </c>
      <c r="AJ1862" s="1">
        <v>31.0</v>
      </c>
      <c r="AK1862" s="1">
        <v>302.0</v>
      </c>
      <c r="AL1862" s="1">
        <v>8.0</v>
      </c>
      <c r="AM1862" s="1">
        <v>6.0</v>
      </c>
      <c r="AN1862" s="1">
        <v>97.0</v>
      </c>
      <c r="AO1862" s="1">
        <v>10.0</v>
      </c>
      <c r="AP1862" s="1">
        <v>10.0</v>
      </c>
      <c r="AQ1862" s="1">
        <v>10.0</v>
      </c>
      <c r="AR1862" s="1">
        <v>10.0</v>
      </c>
      <c r="AS1862" s="1">
        <v>10.0</v>
      </c>
      <c r="AT1862" s="1">
        <v>10.0</v>
      </c>
      <c r="AU1862" s="1">
        <v>0.0</v>
      </c>
      <c r="AV1862" s="1" t="s">
        <v>105</v>
      </c>
      <c r="AW1862" s="1">
        <v>1.0</v>
      </c>
      <c r="AX1862" s="1">
        <v>0.0</v>
      </c>
      <c r="AY1862" s="1">
        <v>1.0</v>
      </c>
      <c r="AZ1862" s="1">
        <v>0.0</v>
      </c>
      <c r="BA1862" s="1">
        <v>0.26</v>
      </c>
      <c r="BB1862" s="1">
        <v>-1.0</v>
      </c>
      <c r="BC1862" s="1">
        <v>1.0</v>
      </c>
      <c r="BD1862" s="1">
        <v>-1.0</v>
      </c>
      <c r="BE1862" s="1">
        <v>-1.0</v>
      </c>
      <c r="BF1862" s="1">
        <v>-1.0</v>
      </c>
      <c r="BG1862" s="1">
        <v>-1.0</v>
      </c>
      <c r="BH1862" s="1">
        <v>1.0</v>
      </c>
      <c r="BI1862" s="1">
        <v>-1.0</v>
      </c>
      <c r="BJ1862" s="1">
        <v>1.0</v>
      </c>
      <c r="BK1862" s="1">
        <v>-1.0</v>
      </c>
      <c r="BL1862" s="1">
        <v>-1.0</v>
      </c>
      <c r="BM1862" s="1">
        <v>1.0</v>
      </c>
      <c r="BN1862" s="1">
        <v>1.0</v>
      </c>
      <c r="BO1862" s="1">
        <v>-1.0</v>
      </c>
      <c r="BP1862" s="1">
        <v>-1.0</v>
      </c>
      <c r="BQ1862" s="1">
        <v>-1.0</v>
      </c>
      <c r="BR1862" s="1">
        <v>-1.0</v>
      </c>
      <c r="BS1862" s="1">
        <v>1.0</v>
      </c>
      <c r="BT1862" s="1">
        <v>-1.0</v>
      </c>
      <c r="BU1862" s="1">
        <v>1.0</v>
      </c>
      <c r="BV1862" s="1">
        <v>-1.0</v>
      </c>
      <c r="BW1862" s="1">
        <v>1.0</v>
      </c>
      <c r="BX1862" s="1">
        <v>-1.0</v>
      </c>
      <c r="BY1862" s="1">
        <v>-1.0</v>
      </c>
      <c r="BZ1862" s="1">
        <v>-1.0</v>
      </c>
      <c r="CA1862" s="1">
        <v>-1.0</v>
      </c>
      <c r="CB1862" s="1">
        <v>-1.0</v>
      </c>
      <c r="CC1862" s="1">
        <v>-1.0</v>
      </c>
      <c r="CD1862" s="1">
        <v>62557.0</v>
      </c>
    </row>
    <row r="1863">
      <c r="A1863" s="1">
        <v>4279323.0</v>
      </c>
      <c r="B1863" s="1" t="s">
        <v>10046</v>
      </c>
      <c r="C1863" s="1" t="s">
        <v>10047</v>
      </c>
      <c r="D1863" s="1" t="s">
        <v>10047</v>
      </c>
      <c r="E1863" s="1" t="s">
        <v>85</v>
      </c>
      <c r="I1863" s="1">
        <v>2.1140491E7</v>
      </c>
      <c r="J1863" s="1">
        <v>41891.0</v>
      </c>
      <c r="M1863" s="1">
        <v>0.0</v>
      </c>
      <c r="N1863" s="1">
        <v>1.0</v>
      </c>
      <c r="O1863" s="1">
        <v>0.0</v>
      </c>
      <c r="P1863" s="1" t="s">
        <v>123</v>
      </c>
      <c r="Q1863" s="1" t="s">
        <v>2112</v>
      </c>
      <c r="R1863" s="1">
        <v>40.65681</v>
      </c>
      <c r="S1863" s="1">
        <v>-73.9484</v>
      </c>
      <c r="T1863" s="1" t="s">
        <v>91</v>
      </c>
      <c r="U1863" s="1" t="s">
        <v>113</v>
      </c>
      <c r="V1863" s="1">
        <v>2.0</v>
      </c>
      <c r="W1863" s="1">
        <v>1.0</v>
      </c>
      <c r="X1863" s="1">
        <v>1.0</v>
      </c>
      <c r="Y1863" s="1">
        <v>1.0</v>
      </c>
      <c r="Z1863" s="1" t="s">
        <v>93</v>
      </c>
      <c r="AA1863" s="1" t="s">
        <v>1218</v>
      </c>
      <c r="AB1863" s="1">
        <v>80.0</v>
      </c>
      <c r="AC1863" s="1">
        <v>1.0</v>
      </c>
      <c r="AD1863" s="1">
        <v>0.0</v>
      </c>
      <c r="AE1863" s="1">
        <v>1.0</v>
      </c>
      <c r="AF1863" s="1" t="s">
        <v>2527</v>
      </c>
      <c r="AG1863" s="1">
        <v>1.0</v>
      </c>
      <c r="AH1863" s="1">
        <v>0.0</v>
      </c>
      <c r="AI1863" s="1">
        <v>0.0</v>
      </c>
      <c r="AJ1863" s="1">
        <v>0.0</v>
      </c>
      <c r="AK1863" s="1">
        <v>0.0</v>
      </c>
      <c r="AL1863" s="1">
        <v>2.0</v>
      </c>
      <c r="AM1863" s="1">
        <v>0.0</v>
      </c>
      <c r="AN1863" s="1">
        <v>90.0</v>
      </c>
      <c r="AO1863" s="1">
        <v>9.0</v>
      </c>
      <c r="AP1863" s="1">
        <v>9.0</v>
      </c>
      <c r="AQ1863" s="1">
        <v>10.0</v>
      </c>
      <c r="AR1863" s="1">
        <v>10.0</v>
      </c>
      <c r="AS1863" s="1">
        <v>9.0</v>
      </c>
      <c r="AT1863" s="1">
        <v>9.0</v>
      </c>
      <c r="AU1863" s="1">
        <v>0.0</v>
      </c>
      <c r="AV1863" s="1" t="s">
        <v>105</v>
      </c>
      <c r="AW1863" s="1">
        <v>1.0</v>
      </c>
      <c r="AX1863" s="1">
        <v>0.0</v>
      </c>
      <c r="AY1863" s="1">
        <v>1.0</v>
      </c>
      <c r="AZ1863" s="1">
        <v>0.0</v>
      </c>
      <c r="BA1863" s="1">
        <v>0.03</v>
      </c>
      <c r="BB1863" s="1">
        <v>-1.0</v>
      </c>
      <c r="BC1863" s="1">
        <v>-1.0</v>
      </c>
      <c r="BD1863" s="1">
        <v>-1.0</v>
      </c>
      <c r="BE1863" s="1">
        <v>-1.0</v>
      </c>
      <c r="BF1863" s="1">
        <v>-1.0</v>
      </c>
      <c r="BG1863" s="1">
        <v>-1.0</v>
      </c>
      <c r="BH1863" s="1">
        <v>-1.0</v>
      </c>
      <c r="BI1863" s="1">
        <v>-1.0</v>
      </c>
      <c r="BJ1863" s="1">
        <v>-1.0</v>
      </c>
      <c r="BK1863" s="1">
        <v>-1.0</v>
      </c>
      <c r="BL1863" s="1">
        <v>-1.0</v>
      </c>
      <c r="BM1863" s="1">
        <v>-1.0</v>
      </c>
      <c r="BN1863" s="1">
        <v>-1.0</v>
      </c>
      <c r="BO1863" s="1">
        <v>-1.0</v>
      </c>
      <c r="BP1863" s="1">
        <v>-1.0</v>
      </c>
      <c r="BQ1863" s="1">
        <v>-1.0</v>
      </c>
      <c r="BR1863" s="1">
        <v>-1.0</v>
      </c>
      <c r="BS1863" s="1">
        <v>-1.0</v>
      </c>
      <c r="BT1863" s="1">
        <v>-1.0</v>
      </c>
      <c r="BU1863" s="1">
        <v>-1.0</v>
      </c>
      <c r="BV1863" s="1">
        <v>-1.0</v>
      </c>
      <c r="BW1863" s="1">
        <v>-1.0</v>
      </c>
      <c r="BX1863" s="1">
        <v>-1.0</v>
      </c>
      <c r="BY1863" s="1">
        <v>-1.0</v>
      </c>
      <c r="BZ1863" s="1">
        <v>-1.0</v>
      </c>
      <c r="CA1863" s="1">
        <v>-1.0</v>
      </c>
      <c r="CB1863" s="1">
        <v>-1.0</v>
      </c>
      <c r="CC1863" s="1">
        <v>-1.0</v>
      </c>
      <c r="CD1863" s="1">
        <v>62580.0</v>
      </c>
    </row>
    <row r="1864">
      <c r="A1864" s="1">
        <v>1.9981584E7</v>
      </c>
      <c r="B1864" s="1" t="s">
        <v>10048</v>
      </c>
      <c r="C1864" s="1" t="s">
        <v>10049</v>
      </c>
      <c r="D1864" s="1" t="s">
        <v>10050</v>
      </c>
      <c r="E1864" s="1" t="s">
        <v>85</v>
      </c>
      <c r="G1864" s="1" t="s">
        <v>10051</v>
      </c>
      <c r="I1864" s="1">
        <v>7.5819473E7</v>
      </c>
      <c r="J1864" s="1">
        <v>42525.0</v>
      </c>
      <c r="M1864" s="1">
        <v>0.0</v>
      </c>
      <c r="N1864" s="1">
        <v>1.0</v>
      </c>
      <c r="O1864" s="1">
        <v>1.0</v>
      </c>
      <c r="P1864" s="1" t="s">
        <v>123</v>
      </c>
      <c r="Q1864" s="1" t="s">
        <v>698</v>
      </c>
      <c r="R1864" s="1">
        <v>40.67295</v>
      </c>
      <c r="S1864" s="1">
        <v>-73.9564599999999</v>
      </c>
      <c r="T1864" s="1" t="s">
        <v>91</v>
      </c>
      <c r="U1864" s="1" t="s">
        <v>113</v>
      </c>
      <c r="V1864" s="1">
        <v>2.0</v>
      </c>
      <c r="W1864" s="1">
        <v>1.0</v>
      </c>
      <c r="X1864" s="1">
        <v>1.0</v>
      </c>
      <c r="Y1864" s="1">
        <v>1.0</v>
      </c>
      <c r="Z1864" s="1" t="s">
        <v>93</v>
      </c>
      <c r="AA1864" s="1" t="s">
        <v>10052</v>
      </c>
      <c r="AB1864" s="1">
        <v>57.0</v>
      </c>
      <c r="AC1864" s="1">
        <v>2.0</v>
      </c>
      <c r="AD1864" s="1">
        <v>25.0</v>
      </c>
      <c r="AE1864" s="1">
        <v>1.0</v>
      </c>
      <c r="AF1864" s="1" t="s">
        <v>932</v>
      </c>
      <c r="AG1864" s="1">
        <v>1.0</v>
      </c>
      <c r="AH1864" s="1">
        <v>0.0</v>
      </c>
      <c r="AI1864" s="1">
        <v>0.0</v>
      </c>
      <c r="AJ1864" s="1">
        <v>0.0</v>
      </c>
      <c r="AK1864" s="1">
        <v>0.0</v>
      </c>
      <c r="AL1864" s="1">
        <v>4.0</v>
      </c>
      <c r="AM1864" s="1">
        <v>0.0</v>
      </c>
      <c r="AN1864" s="1">
        <v>90.0</v>
      </c>
      <c r="AO1864" s="1">
        <v>10.0</v>
      </c>
      <c r="AP1864" s="1">
        <v>9.0</v>
      </c>
      <c r="AQ1864" s="1">
        <v>10.0</v>
      </c>
      <c r="AR1864" s="1">
        <v>10.0</v>
      </c>
      <c r="AS1864" s="1">
        <v>10.0</v>
      </c>
      <c r="AT1864" s="1">
        <v>9.0</v>
      </c>
      <c r="AU1864" s="1">
        <v>1.0</v>
      </c>
      <c r="AV1864" s="1" t="s">
        <v>96</v>
      </c>
      <c r="AW1864" s="1">
        <v>1.0</v>
      </c>
      <c r="AX1864" s="1">
        <v>0.0</v>
      </c>
      <c r="AY1864" s="1">
        <v>1.0</v>
      </c>
      <c r="AZ1864" s="1">
        <v>0.0</v>
      </c>
      <c r="BA1864" s="1">
        <v>0.17</v>
      </c>
      <c r="BB1864" s="1">
        <v>-1.0</v>
      </c>
      <c r="BC1864" s="1">
        <v>1.0</v>
      </c>
      <c r="BD1864" s="1">
        <v>-1.0</v>
      </c>
      <c r="BE1864" s="1">
        <v>-1.0</v>
      </c>
      <c r="BF1864" s="1">
        <v>-1.0</v>
      </c>
      <c r="BG1864" s="1">
        <v>-1.0</v>
      </c>
      <c r="BH1864" s="1">
        <v>-1.0</v>
      </c>
      <c r="BI1864" s="1">
        <v>-1.0</v>
      </c>
      <c r="BJ1864" s="1">
        <v>-1.0</v>
      </c>
      <c r="BK1864" s="1">
        <v>-1.0</v>
      </c>
      <c r="BL1864" s="1">
        <v>-1.0</v>
      </c>
      <c r="BM1864" s="1">
        <v>1.0</v>
      </c>
      <c r="BN1864" s="1">
        <v>-1.0</v>
      </c>
      <c r="BO1864" s="1">
        <v>-1.0</v>
      </c>
      <c r="BP1864" s="1">
        <v>-1.0</v>
      </c>
      <c r="BQ1864" s="1">
        <v>-1.0</v>
      </c>
      <c r="BR1864" s="1">
        <v>-1.0</v>
      </c>
      <c r="BS1864" s="1">
        <v>-1.0</v>
      </c>
      <c r="BT1864" s="1">
        <v>-1.0</v>
      </c>
      <c r="BU1864" s="1">
        <v>1.0</v>
      </c>
      <c r="BV1864" s="1">
        <v>-1.0</v>
      </c>
      <c r="BW1864" s="1">
        <v>1.0</v>
      </c>
      <c r="BX1864" s="1">
        <v>-1.0</v>
      </c>
      <c r="BY1864" s="1">
        <v>-1.0</v>
      </c>
      <c r="BZ1864" s="1">
        <v>-1.0</v>
      </c>
      <c r="CA1864" s="1">
        <v>-1.0</v>
      </c>
      <c r="CB1864" s="1">
        <v>-1.0</v>
      </c>
      <c r="CC1864" s="1">
        <v>-1.0</v>
      </c>
      <c r="CD1864" s="1">
        <v>62644.0</v>
      </c>
    </row>
    <row r="1865">
      <c r="A1865" s="1">
        <v>2028625.0</v>
      </c>
      <c r="B1865" s="1" t="s">
        <v>10053</v>
      </c>
      <c r="C1865" s="1" t="s">
        <v>10054</v>
      </c>
      <c r="D1865" s="1" t="s">
        <v>10055</v>
      </c>
      <c r="E1865" s="1" t="s">
        <v>85</v>
      </c>
      <c r="F1865" s="1" t="s">
        <v>10056</v>
      </c>
      <c r="G1865" s="1" t="s">
        <v>10057</v>
      </c>
      <c r="H1865" s="1" t="s">
        <v>10058</v>
      </c>
      <c r="I1865" s="1">
        <v>1.0419406E7</v>
      </c>
      <c r="J1865" s="1">
        <v>41611.0</v>
      </c>
      <c r="M1865" s="1">
        <v>0.0</v>
      </c>
      <c r="N1865" s="1">
        <v>1.0</v>
      </c>
      <c r="O1865" s="1">
        <v>0.0</v>
      </c>
      <c r="P1865" s="1" t="s">
        <v>89</v>
      </c>
      <c r="Q1865" s="1" t="s">
        <v>613</v>
      </c>
      <c r="R1865" s="1">
        <v>40.82486</v>
      </c>
      <c r="S1865" s="1">
        <v>-73.93993</v>
      </c>
      <c r="T1865" s="1" t="s">
        <v>91</v>
      </c>
      <c r="U1865" s="1" t="s">
        <v>92</v>
      </c>
      <c r="V1865" s="1">
        <v>5.0</v>
      </c>
      <c r="W1865" s="1">
        <v>1.0</v>
      </c>
      <c r="X1865" s="1">
        <v>2.0</v>
      </c>
      <c r="Y1865" s="1">
        <v>2.0</v>
      </c>
      <c r="Z1865" s="1" t="s">
        <v>93</v>
      </c>
      <c r="AA1865" s="1" t="s">
        <v>10059</v>
      </c>
      <c r="AB1865" s="1">
        <v>300.0</v>
      </c>
      <c r="AC1865" s="1">
        <v>1.0</v>
      </c>
      <c r="AD1865" s="1">
        <v>0.0</v>
      </c>
      <c r="AE1865" s="1">
        <v>3.0</v>
      </c>
      <c r="AF1865" s="1" t="s">
        <v>2175</v>
      </c>
      <c r="AG1865" s="1">
        <v>1.0</v>
      </c>
      <c r="AH1865" s="1">
        <v>0.0</v>
      </c>
      <c r="AI1865" s="1">
        <v>0.0</v>
      </c>
      <c r="AJ1865" s="1">
        <v>0.0</v>
      </c>
      <c r="AK1865" s="1">
        <v>0.0</v>
      </c>
      <c r="AL1865" s="1">
        <v>0.0</v>
      </c>
      <c r="AM1865" s="1">
        <v>0.0</v>
      </c>
      <c r="AU1865" s="1">
        <v>0.0</v>
      </c>
      <c r="AV1865" s="1" t="s">
        <v>117</v>
      </c>
      <c r="AW1865" s="1">
        <v>1.0</v>
      </c>
      <c r="AX1865" s="1">
        <v>1.0</v>
      </c>
      <c r="AY1865" s="1">
        <v>0.0</v>
      </c>
      <c r="AZ1865" s="1">
        <v>0.0</v>
      </c>
      <c r="BB1865" s="1">
        <v>-1.0</v>
      </c>
      <c r="BC1865" s="1">
        <v>1.0</v>
      </c>
      <c r="BD1865" s="1">
        <v>-1.0</v>
      </c>
      <c r="BE1865" s="1">
        <v>-1.0</v>
      </c>
      <c r="BF1865" s="1">
        <v>-1.0</v>
      </c>
      <c r="BG1865" s="1">
        <v>-1.0</v>
      </c>
      <c r="BH1865" s="1">
        <v>-1.0</v>
      </c>
      <c r="BI1865" s="1">
        <v>-1.0</v>
      </c>
      <c r="BJ1865" s="1">
        <v>1.0</v>
      </c>
      <c r="BK1865" s="1">
        <v>-1.0</v>
      </c>
      <c r="BL1865" s="1">
        <v>-1.0</v>
      </c>
      <c r="BM1865" s="1">
        <v>1.0</v>
      </c>
      <c r="BN1865" s="1">
        <v>1.0</v>
      </c>
      <c r="BO1865" s="1">
        <v>1.0</v>
      </c>
      <c r="BP1865" s="1">
        <v>-1.0</v>
      </c>
      <c r="BQ1865" s="1">
        <v>-1.0</v>
      </c>
      <c r="BR1865" s="1">
        <v>-1.0</v>
      </c>
      <c r="BS1865" s="1">
        <v>-1.0</v>
      </c>
      <c r="BT1865" s="1">
        <v>-1.0</v>
      </c>
      <c r="BU1865" s="1">
        <v>1.0</v>
      </c>
      <c r="BV1865" s="1">
        <v>-1.0</v>
      </c>
      <c r="BW1865" s="1">
        <v>-1.0</v>
      </c>
      <c r="BX1865" s="1">
        <v>-1.0</v>
      </c>
      <c r="BY1865" s="1">
        <v>-1.0</v>
      </c>
      <c r="BZ1865" s="1">
        <v>-1.0</v>
      </c>
      <c r="CA1865" s="1">
        <v>-1.0</v>
      </c>
      <c r="CB1865" s="1">
        <v>1.0</v>
      </c>
      <c r="CC1865" s="1">
        <v>-1.0</v>
      </c>
      <c r="CD1865" s="1">
        <v>62675.0</v>
      </c>
    </row>
    <row r="1866">
      <c r="A1866" s="1">
        <v>3.0338113E7</v>
      </c>
      <c r="B1866" s="1" t="s">
        <v>10060</v>
      </c>
      <c r="C1866" s="1" t="s">
        <v>10061</v>
      </c>
      <c r="D1866" s="1" t="s">
        <v>10062</v>
      </c>
      <c r="E1866" s="1" t="s">
        <v>85</v>
      </c>
      <c r="F1866" s="1" t="s">
        <v>10063</v>
      </c>
      <c r="G1866" s="1" t="s">
        <v>10064</v>
      </c>
      <c r="H1866" s="1" t="s">
        <v>10065</v>
      </c>
      <c r="I1866" s="1">
        <v>2.26833844E8</v>
      </c>
      <c r="J1866" s="1">
        <v>43425.0</v>
      </c>
      <c r="M1866" s="1">
        <v>0.0</v>
      </c>
      <c r="N1866" s="1">
        <v>1.0</v>
      </c>
      <c r="O1866" s="1">
        <v>0.0</v>
      </c>
      <c r="P1866" s="1" t="s">
        <v>123</v>
      </c>
      <c r="Q1866" s="1" t="s">
        <v>124</v>
      </c>
      <c r="R1866" s="1">
        <v>40.6787799999999</v>
      </c>
      <c r="S1866" s="1">
        <v>-73.94094</v>
      </c>
      <c r="T1866" s="1" t="s">
        <v>91</v>
      </c>
      <c r="U1866" s="1" t="s">
        <v>92</v>
      </c>
      <c r="V1866" s="1">
        <v>4.0</v>
      </c>
      <c r="W1866" s="1">
        <v>1.0</v>
      </c>
      <c r="X1866" s="1">
        <v>2.0</v>
      </c>
      <c r="Y1866" s="1">
        <v>2.0</v>
      </c>
      <c r="Z1866" s="1" t="s">
        <v>93</v>
      </c>
      <c r="AA1866" s="1" t="s">
        <v>10066</v>
      </c>
      <c r="AB1866" s="1">
        <v>225.0</v>
      </c>
      <c r="AC1866" s="1">
        <v>4.0</v>
      </c>
      <c r="AD1866" s="1">
        <v>25.0</v>
      </c>
      <c r="AE1866" s="1">
        <v>2.0</v>
      </c>
      <c r="AF1866" s="1" t="s">
        <v>255</v>
      </c>
      <c r="AG1866" s="1">
        <v>1.0</v>
      </c>
      <c r="AH1866" s="1">
        <v>0.0</v>
      </c>
      <c r="AI1866" s="1">
        <v>0.0</v>
      </c>
      <c r="AJ1866" s="1">
        <v>0.0</v>
      </c>
      <c r="AK1866" s="1">
        <v>0.0</v>
      </c>
      <c r="AL1866" s="1">
        <v>4.0</v>
      </c>
      <c r="AM1866" s="1">
        <v>4.0</v>
      </c>
      <c r="AN1866" s="1">
        <v>80.0</v>
      </c>
      <c r="AO1866" s="1">
        <v>10.0</v>
      </c>
      <c r="AP1866" s="1">
        <v>9.0</v>
      </c>
      <c r="AQ1866" s="1">
        <v>6.0</v>
      </c>
      <c r="AR1866" s="1">
        <v>9.0</v>
      </c>
      <c r="AS1866" s="1">
        <v>9.0</v>
      </c>
      <c r="AT1866" s="1">
        <v>9.0</v>
      </c>
      <c r="AU1866" s="1">
        <v>0.0</v>
      </c>
      <c r="AV1866" s="1" t="s">
        <v>105</v>
      </c>
      <c r="AW1866" s="1">
        <v>1.0</v>
      </c>
      <c r="AX1866" s="1">
        <v>1.0</v>
      </c>
      <c r="AY1866" s="1">
        <v>0.0</v>
      </c>
      <c r="AZ1866" s="1">
        <v>0.0</v>
      </c>
      <c r="BA1866" s="1">
        <v>0.62</v>
      </c>
      <c r="BB1866" s="1">
        <v>-1.0</v>
      </c>
      <c r="BC1866" s="1">
        <v>1.0</v>
      </c>
      <c r="BD1866" s="1">
        <v>-1.0</v>
      </c>
      <c r="BE1866" s="1">
        <v>-1.0</v>
      </c>
      <c r="BF1866" s="1">
        <v>-1.0</v>
      </c>
      <c r="BG1866" s="1">
        <v>-1.0</v>
      </c>
      <c r="BH1866" s="1">
        <v>1.0</v>
      </c>
      <c r="BI1866" s="1">
        <v>-1.0</v>
      </c>
      <c r="BJ1866" s="1">
        <v>1.0</v>
      </c>
      <c r="BK1866" s="1">
        <v>-1.0</v>
      </c>
      <c r="BL1866" s="1">
        <v>1.0</v>
      </c>
      <c r="BM1866" s="1">
        <v>-1.0</v>
      </c>
      <c r="BN1866" s="1">
        <v>-1.0</v>
      </c>
      <c r="BO1866" s="1">
        <v>-1.0</v>
      </c>
      <c r="BP1866" s="1">
        <v>-1.0</v>
      </c>
      <c r="BQ1866" s="1">
        <v>-1.0</v>
      </c>
      <c r="BR1866" s="1">
        <v>-1.0</v>
      </c>
      <c r="BS1866" s="1">
        <v>-1.0</v>
      </c>
      <c r="BT1866" s="1">
        <v>-1.0</v>
      </c>
      <c r="BU1866" s="1">
        <v>1.0</v>
      </c>
      <c r="BV1866" s="1">
        <v>-1.0</v>
      </c>
      <c r="BW1866" s="1">
        <v>-1.0</v>
      </c>
      <c r="BX1866" s="1">
        <v>1.0</v>
      </c>
      <c r="BY1866" s="1">
        <v>-1.0</v>
      </c>
      <c r="BZ1866" s="1">
        <v>-1.0</v>
      </c>
      <c r="CA1866" s="1">
        <v>-1.0</v>
      </c>
      <c r="CB1866" s="1">
        <v>-1.0</v>
      </c>
      <c r="CC1866" s="1">
        <v>-1.0</v>
      </c>
      <c r="CD1866" s="1">
        <v>62691.0</v>
      </c>
    </row>
    <row r="1867">
      <c r="A1867" s="1">
        <v>3249078.0</v>
      </c>
      <c r="B1867" s="1" t="s">
        <v>10067</v>
      </c>
      <c r="C1867" s="1" t="s">
        <v>10068</v>
      </c>
      <c r="D1867" s="1" t="s">
        <v>10069</v>
      </c>
      <c r="E1867" s="1" t="s">
        <v>85</v>
      </c>
      <c r="F1867" s="1" t="s">
        <v>10070</v>
      </c>
      <c r="G1867" s="1" t="s">
        <v>10071</v>
      </c>
      <c r="I1867" s="1">
        <v>1705205.0</v>
      </c>
      <c r="J1867" s="1">
        <v>40944.0</v>
      </c>
      <c r="M1867" s="1">
        <v>0.0</v>
      </c>
      <c r="N1867" s="1">
        <v>1.0</v>
      </c>
      <c r="O1867" s="1">
        <v>1.0</v>
      </c>
      <c r="P1867" s="1" t="s">
        <v>123</v>
      </c>
      <c r="Q1867" s="1" t="s">
        <v>124</v>
      </c>
      <c r="R1867" s="1">
        <v>40.6906</v>
      </c>
      <c r="S1867" s="1">
        <v>-73.99339</v>
      </c>
      <c r="T1867" s="1" t="s">
        <v>91</v>
      </c>
      <c r="U1867" s="1" t="s">
        <v>92</v>
      </c>
      <c r="V1867" s="1">
        <v>2.0</v>
      </c>
      <c r="W1867" s="1">
        <v>1.0</v>
      </c>
      <c r="X1867" s="1">
        <v>1.0</v>
      </c>
      <c r="Y1867" s="1">
        <v>1.0</v>
      </c>
      <c r="Z1867" s="1" t="s">
        <v>93</v>
      </c>
      <c r="AA1867" s="1" t="s">
        <v>10072</v>
      </c>
      <c r="AB1867" s="1">
        <v>115.0</v>
      </c>
      <c r="AC1867" s="1">
        <v>1.0</v>
      </c>
      <c r="AD1867" s="1">
        <v>0.0</v>
      </c>
      <c r="AE1867" s="1">
        <v>5.0</v>
      </c>
      <c r="AF1867" s="1" t="s">
        <v>563</v>
      </c>
      <c r="AG1867" s="1">
        <v>1.0</v>
      </c>
      <c r="AH1867" s="1">
        <v>0.0</v>
      </c>
      <c r="AI1867" s="1">
        <v>0.0</v>
      </c>
      <c r="AJ1867" s="1">
        <v>0.0</v>
      </c>
      <c r="AK1867" s="1">
        <v>0.0</v>
      </c>
      <c r="AL1867" s="1">
        <v>0.0</v>
      </c>
      <c r="AM1867" s="1">
        <v>0.0</v>
      </c>
      <c r="AU1867" s="1">
        <v>0.0</v>
      </c>
      <c r="AV1867" s="1" t="s">
        <v>96</v>
      </c>
      <c r="AW1867" s="1">
        <v>1.0</v>
      </c>
      <c r="AX1867" s="1">
        <v>1.0</v>
      </c>
      <c r="AY1867" s="1">
        <v>0.0</v>
      </c>
      <c r="AZ1867" s="1">
        <v>0.0</v>
      </c>
      <c r="BB1867" s="1">
        <v>-1.0</v>
      </c>
      <c r="BC1867" s="1">
        <v>1.0</v>
      </c>
      <c r="BD1867" s="1">
        <v>-1.0</v>
      </c>
      <c r="BE1867" s="1">
        <v>-1.0</v>
      </c>
      <c r="BF1867" s="1">
        <v>-1.0</v>
      </c>
      <c r="BG1867" s="1">
        <v>-1.0</v>
      </c>
      <c r="BH1867" s="1">
        <v>-1.0</v>
      </c>
      <c r="BI1867" s="1">
        <v>-1.0</v>
      </c>
      <c r="BJ1867" s="1">
        <v>1.0</v>
      </c>
      <c r="BK1867" s="1">
        <v>-1.0</v>
      </c>
      <c r="BL1867" s="1">
        <v>-1.0</v>
      </c>
      <c r="BM1867" s="1">
        <v>-1.0</v>
      </c>
      <c r="BN1867" s="1">
        <v>-1.0</v>
      </c>
      <c r="BO1867" s="1">
        <v>-1.0</v>
      </c>
      <c r="BP1867" s="1">
        <v>1.0</v>
      </c>
      <c r="BQ1867" s="1">
        <v>-1.0</v>
      </c>
      <c r="BR1867" s="1">
        <v>-1.0</v>
      </c>
      <c r="BS1867" s="1">
        <v>-1.0</v>
      </c>
      <c r="BT1867" s="1">
        <v>-1.0</v>
      </c>
      <c r="BU1867" s="1">
        <v>1.0</v>
      </c>
      <c r="BV1867" s="1">
        <v>-1.0</v>
      </c>
      <c r="BW1867" s="1">
        <v>1.0</v>
      </c>
      <c r="BX1867" s="1">
        <v>-1.0</v>
      </c>
      <c r="BY1867" s="1">
        <v>-1.0</v>
      </c>
      <c r="BZ1867" s="1">
        <v>-1.0</v>
      </c>
      <c r="CA1867" s="1">
        <v>-1.0</v>
      </c>
      <c r="CB1867" s="1">
        <v>-1.0</v>
      </c>
      <c r="CC1867" s="1">
        <v>-1.0</v>
      </c>
      <c r="CD1867" s="1">
        <v>62794.0</v>
      </c>
    </row>
    <row r="1868">
      <c r="A1868" s="1">
        <v>402037.0</v>
      </c>
      <c r="B1868" s="1" t="s">
        <v>10073</v>
      </c>
      <c r="C1868" s="1" t="s">
        <v>10074</v>
      </c>
      <c r="D1868" s="1" t="s">
        <v>10075</v>
      </c>
      <c r="E1868" s="1" t="s">
        <v>85</v>
      </c>
      <c r="H1868" s="1" t="s">
        <v>10076</v>
      </c>
      <c r="I1868" s="1">
        <v>2006712.0</v>
      </c>
      <c r="J1868" s="1">
        <v>40993.0</v>
      </c>
      <c r="K1868" s="1" t="s">
        <v>272</v>
      </c>
      <c r="L1868" s="1">
        <v>1.0</v>
      </c>
      <c r="M1868" s="1">
        <v>0.0</v>
      </c>
      <c r="N1868" s="1">
        <v>1.0</v>
      </c>
      <c r="O1868" s="1">
        <v>0.0</v>
      </c>
      <c r="P1868" s="1" t="s">
        <v>89</v>
      </c>
      <c r="Q1868" s="1" t="s">
        <v>613</v>
      </c>
      <c r="R1868" s="1">
        <v>40.80192</v>
      </c>
      <c r="S1868" s="1">
        <v>-73.95827</v>
      </c>
      <c r="T1868" s="1" t="s">
        <v>91</v>
      </c>
      <c r="U1868" s="1" t="s">
        <v>113</v>
      </c>
      <c r="V1868" s="1">
        <v>1.0</v>
      </c>
      <c r="W1868" s="1">
        <v>1.0</v>
      </c>
      <c r="X1868" s="1">
        <v>1.0</v>
      </c>
      <c r="Y1868" s="1">
        <v>1.0</v>
      </c>
      <c r="Z1868" s="1" t="s">
        <v>93</v>
      </c>
      <c r="AA1868" s="1" t="s">
        <v>10077</v>
      </c>
      <c r="AB1868" s="1">
        <v>125.0</v>
      </c>
      <c r="AC1868" s="1">
        <v>1.0</v>
      </c>
      <c r="AD1868" s="1">
        <v>25.0</v>
      </c>
      <c r="AE1868" s="1">
        <v>1.0</v>
      </c>
      <c r="AF1868" s="1" t="s">
        <v>202</v>
      </c>
      <c r="AG1868" s="1">
        <v>1.0</v>
      </c>
      <c r="AH1868" s="1">
        <v>30.0</v>
      </c>
      <c r="AI1868" s="1">
        <v>60.0</v>
      </c>
      <c r="AJ1868" s="1">
        <v>90.0</v>
      </c>
      <c r="AK1868" s="1">
        <v>365.0</v>
      </c>
      <c r="AL1868" s="1">
        <v>0.0</v>
      </c>
      <c r="AM1868" s="1">
        <v>0.0</v>
      </c>
      <c r="AU1868" s="1">
        <v>0.0</v>
      </c>
      <c r="AV1868" s="1" t="s">
        <v>105</v>
      </c>
      <c r="AW1868" s="1">
        <v>1.0</v>
      </c>
      <c r="AX1868" s="1">
        <v>0.0</v>
      </c>
      <c r="AY1868" s="1">
        <v>1.0</v>
      </c>
      <c r="AZ1868" s="1">
        <v>0.0</v>
      </c>
      <c r="BB1868" s="1">
        <v>-1.0</v>
      </c>
      <c r="BC1868" s="1">
        <v>1.0</v>
      </c>
      <c r="BD1868" s="1">
        <v>-1.0</v>
      </c>
      <c r="BE1868" s="1">
        <v>-1.0</v>
      </c>
      <c r="BF1868" s="1">
        <v>-1.0</v>
      </c>
      <c r="BG1868" s="1">
        <v>-1.0</v>
      </c>
      <c r="BH1868" s="1">
        <v>-1.0</v>
      </c>
      <c r="BI1868" s="1">
        <v>-1.0</v>
      </c>
      <c r="BJ1868" s="1">
        <v>1.0</v>
      </c>
      <c r="BK1868" s="1">
        <v>-1.0</v>
      </c>
      <c r="BL1868" s="1">
        <v>-1.0</v>
      </c>
      <c r="BM1868" s="1">
        <v>-1.0</v>
      </c>
      <c r="BN1868" s="1">
        <v>-1.0</v>
      </c>
      <c r="BO1868" s="1">
        <v>-1.0</v>
      </c>
      <c r="BP1868" s="1">
        <v>-1.0</v>
      </c>
      <c r="BQ1868" s="1">
        <v>-1.0</v>
      </c>
      <c r="BR1868" s="1">
        <v>-1.0</v>
      </c>
      <c r="BS1868" s="1">
        <v>-1.0</v>
      </c>
      <c r="BT1868" s="1">
        <v>-1.0</v>
      </c>
      <c r="BU1868" s="1">
        <v>1.0</v>
      </c>
      <c r="BV1868" s="1">
        <v>-1.0</v>
      </c>
      <c r="BW1868" s="1">
        <v>-1.0</v>
      </c>
      <c r="BX1868" s="1">
        <v>-1.0</v>
      </c>
      <c r="BY1868" s="1">
        <v>-1.0</v>
      </c>
      <c r="BZ1868" s="1">
        <v>-1.0</v>
      </c>
      <c r="CA1868" s="1">
        <v>-1.0</v>
      </c>
      <c r="CB1868" s="1">
        <v>-1.0</v>
      </c>
      <c r="CC1868" s="1">
        <v>-1.0</v>
      </c>
      <c r="CD1868" s="1">
        <v>62796.0</v>
      </c>
    </row>
    <row r="1869">
      <c r="A1869" s="1">
        <v>3.2549155E7</v>
      </c>
      <c r="B1869" s="1" t="s">
        <v>10078</v>
      </c>
      <c r="C1869" s="1" t="s">
        <v>10079</v>
      </c>
      <c r="D1869" s="1" t="s">
        <v>10080</v>
      </c>
      <c r="E1869" s="1" t="s">
        <v>85</v>
      </c>
      <c r="F1869" s="1" t="s">
        <v>10081</v>
      </c>
      <c r="G1869" s="1" t="s">
        <v>10082</v>
      </c>
      <c r="H1869" s="2" t="str">
        <f>- check to make sure all appliances are off. - do NOT allow children to play on stairs or climb banister. - SMOKING permitted outside on stoop. - please do NOT leave air conditioner or Water running or lights on when leaving  apartment.</f>
        <v>#ERROR!</v>
      </c>
      <c r="I1869" s="1">
        <v>2.44596528E8</v>
      </c>
      <c r="J1869" s="1">
        <v>43517.0</v>
      </c>
      <c r="K1869" s="1" t="s">
        <v>134</v>
      </c>
      <c r="L1869" s="1">
        <v>0.9</v>
      </c>
      <c r="M1869" s="1">
        <v>0.0</v>
      </c>
      <c r="N1869" s="1">
        <v>1.0</v>
      </c>
      <c r="O1869" s="1">
        <v>0.0</v>
      </c>
      <c r="P1869" s="1" t="s">
        <v>123</v>
      </c>
      <c r="Q1869" s="1" t="s">
        <v>124</v>
      </c>
      <c r="R1869" s="1">
        <v>40.68994</v>
      </c>
      <c r="S1869" s="1">
        <v>-73.93425</v>
      </c>
      <c r="T1869" s="1" t="s">
        <v>91</v>
      </c>
      <c r="U1869" s="1" t="s">
        <v>92</v>
      </c>
      <c r="V1869" s="1">
        <v>4.0</v>
      </c>
      <c r="W1869" s="1">
        <v>1.0</v>
      </c>
      <c r="X1869" s="1">
        <v>2.0</v>
      </c>
      <c r="Y1869" s="1">
        <v>2.0</v>
      </c>
      <c r="Z1869" s="1" t="s">
        <v>93</v>
      </c>
      <c r="AA1869" s="1" t="s">
        <v>10083</v>
      </c>
      <c r="AB1869" s="1">
        <v>126.0</v>
      </c>
      <c r="AC1869" s="1">
        <v>1.0</v>
      </c>
      <c r="AD1869" s="1">
        <v>0.0</v>
      </c>
      <c r="AE1869" s="1">
        <v>1.0</v>
      </c>
      <c r="AF1869" s="1" t="s">
        <v>127</v>
      </c>
      <c r="AG1869" s="1">
        <v>1.0</v>
      </c>
      <c r="AH1869" s="1">
        <v>0.0</v>
      </c>
      <c r="AI1869" s="1">
        <v>1.0</v>
      </c>
      <c r="AJ1869" s="1">
        <v>4.0</v>
      </c>
      <c r="AK1869" s="1">
        <v>52.0</v>
      </c>
      <c r="AL1869" s="1">
        <v>11.0</v>
      </c>
      <c r="AM1869" s="1">
        <v>11.0</v>
      </c>
      <c r="AN1869" s="1">
        <v>96.0</v>
      </c>
      <c r="AO1869" s="1">
        <v>10.0</v>
      </c>
      <c r="AP1869" s="1">
        <v>10.0</v>
      </c>
      <c r="AQ1869" s="1">
        <v>10.0</v>
      </c>
      <c r="AR1869" s="1">
        <v>10.0</v>
      </c>
      <c r="AS1869" s="1">
        <v>9.0</v>
      </c>
      <c r="AT1869" s="1">
        <v>10.0</v>
      </c>
      <c r="AU1869" s="1">
        <v>1.0</v>
      </c>
      <c r="AV1869" s="1" t="s">
        <v>117</v>
      </c>
      <c r="AW1869" s="1">
        <v>1.0</v>
      </c>
      <c r="AX1869" s="1">
        <v>1.0</v>
      </c>
      <c r="AY1869" s="1">
        <v>0.0</v>
      </c>
      <c r="AZ1869" s="1">
        <v>0.0</v>
      </c>
      <c r="BA1869" s="1">
        <v>5.16</v>
      </c>
      <c r="BB1869" s="1">
        <v>-1.0</v>
      </c>
      <c r="BC1869" s="1">
        <v>1.0</v>
      </c>
      <c r="BD1869" s="1">
        <v>-1.0</v>
      </c>
      <c r="BE1869" s="1">
        <v>-1.0</v>
      </c>
      <c r="BF1869" s="1">
        <v>-1.0</v>
      </c>
      <c r="BG1869" s="1">
        <v>-1.0</v>
      </c>
      <c r="BH1869" s="1">
        <v>1.0</v>
      </c>
      <c r="BI1869" s="1">
        <v>-1.0</v>
      </c>
      <c r="BJ1869" s="1">
        <v>1.0</v>
      </c>
      <c r="BK1869" s="1">
        <v>-1.0</v>
      </c>
      <c r="BL1869" s="1">
        <v>-1.0</v>
      </c>
      <c r="BM1869" s="1">
        <v>-1.0</v>
      </c>
      <c r="BN1869" s="1">
        <v>-1.0</v>
      </c>
      <c r="BO1869" s="1">
        <v>-1.0</v>
      </c>
      <c r="BP1869" s="1">
        <v>-1.0</v>
      </c>
      <c r="BQ1869" s="1">
        <v>-1.0</v>
      </c>
      <c r="BR1869" s="1">
        <v>-1.0</v>
      </c>
      <c r="BS1869" s="1">
        <v>-1.0</v>
      </c>
      <c r="BT1869" s="1">
        <v>-1.0</v>
      </c>
      <c r="BU1869" s="1">
        <v>1.0</v>
      </c>
      <c r="BV1869" s="1">
        <v>-1.0</v>
      </c>
      <c r="BW1869" s="1">
        <v>-1.0</v>
      </c>
      <c r="BX1869" s="1">
        <v>1.0</v>
      </c>
      <c r="BY1869" s="1">
        <v>-1.0</v>
      </c>
      <c r="BZ1869" s="1">
        <v>1.0</v>
      </c>
      <c r="CA1869" s="1">
        <v>-1.0</v>
      </c>
      <c r="CB1869" s="1">
        <v>-1.0</v>
      </c>
      <c r="CC1869" s="1">
        <v>-1.0</v>
      </c>
      <c r="CD1869" s="1">
        <v>62839.0</v>
      </c>
    </row>
    <row r="1870">
      <c r="A1870" s="1">
        <v>6731373.0</v>
      </c>
      <c r="B1870" s="1" t="s">
        <v>10084</v>
      </c>
      <c r="C1870" s="1" t="s">
        <v>10085</v>
      </c>
      <c r="D1870" s="1" t="s">
        <v>10086</v>
      </c>
      <c r="E1870" s="1" t="s">
        <v>85</v>
      </c>
      <c r="F1870" s="1" t="s">
        <v>10087</v>
      </c>
      <c r="G1870" s="1" t="s">
        <v>10088</v>
      </c>
      <c r="I1870" s="1">
        <v>3.5086035E7</v>
      </c>
      <c r="J1870" s="1">
        <v>42160.0</v>
      </c>
      <c r="M1870" s="1">
        <v>0.0</v>
      </c>
      <c r="N1870" s="1">
        <v>1.0</v>
      </c>
      <c r="O1870" s="1">
        <v>0.0</v>
      </c>
      <c r="P1870" s="1" t="s">
        <v>89</v>
      </c>
      <c r="Q1870" s="1" t="s">
        <v>124</v>
      </c>
      <c r="R1870" s="1">
        <v>40.6691299999999</v>
      </c>
      <c r="S1870" s="1">
        <v>-73.93199</v>
      </c>
      <c r="T1870" s="1" t="s">
        <v>91</v>
      </c>
      <c r="U1870" s="1" t="s">
        <v>113</v>
      </c>
      <c r="V1870" s="1">
        <v>1.0</v>
      </c>
      <c r="W1870" s="1">
        <v>1.0</v>
      </c>
      <c r="X1870" s="1">
        <v>1.0</v>
      </c>
      <c r="Y1870" s="1">
        <v>1.0</v>
      </c>
      <c r="Z1870" s="1" t="s">
        <v>93</v>
      </c>
      <c r="AA1870" s="1" t="s">
        <v>10089</v>
      </c>
      <c r="AB1870" s="1">
        <v>25.0</v>
      </c>
      <c r="AC1870" s="1">
        <v>1.0</v>
      </c>
      <c r="AD1870" s="1">
        <v>0.0</v>
      </c>
      <c r="AE1870" s="1">
        <v>2.0</v>
      </c>
      <c r="AF1870" s="1" t="s">
        <v>443</v>
      </c>
      <c r="AG1870" s="1">
        <v>1.0</v>
      </c>
      <c r="AH1870" s="1">
        <v>0.0</v>
      </c>
      <c r="AI1870" s="1">
        <v>0.0</v>
      </c>
      <c r="AJ1870" s="1">
        <v>0.0</v>
      </c>
      <c r="AK1870" s="1">
        <v>158.0</v>
      </c>
      <c r="AL1870" s="1">
        <v>5.0</v>
      </c>
      <c r="AM1870" s="1">
        <v>3.0</v>
      </c>
      <c r="AN1870" s="1">
        <v>92.0</v>
      </c>
      <c r="AO1870" s="1">
        <v>10.0</v>
      </c>
      <c r="AP1870" s="1">
        <v>10.0</v>
      </c>
      <c r="AQ1870" s="1">
        <v>9.0</v>
      </c>
      <c r="AR1870" s="1">
        <v>10.0</v>
      </c>
      <c r="AS1870" s="1">
        <v>9.0</v>
      </c>
      <c r="AT1870" s="1">
        <v>9.0</v>
      </c>
      <c r="AU1870" s="1">
        <v>1.0</v>
      </c>
      <c r="AV1870" s="1" t="s">
        <v>105</v>
      </c>
      <c r="AW1870" s="1">
        <v>1.0</v>
      </c>
      <c r="AX1870" s="1">
        <v>0.0</v>
      </c>
      <c r="AY1870" s="1">
        <v>1.0</v>
      </c>
      <c r="AZ1870" s="1">
        <v>0.0</v>
      </c>
      <c r="BA1870" s="1">
        <v>0.27</v>
      </c>
      <c r="BB1870" s="1">
        <v>-1.0</v>
      </c>
      <c r="BC1870" s="1">
        <v>-1.0</v>
      </c>
      <c r="BD1870" s="1">
        <v>-1.0</v>
      </c>
      <c r="BE1870" s="1">
        <v>-1.0</v>
      </c>
      <c r="BF1870" s="1">
        <v>-1.0</v>
      </c>
      <c r="BG1870" s="1">
        <v>-1.0</v>
      </c>
      <c r="BH1870" s="1">
        <v>-1.0</v>
      </c>
      <c r="BI1870" s="1">
        <v>-1.0</v>
      </c>
      <c r="BJ1870" s="1">
        <v>-1.0</v>
      </c>
      <c r="BK1870" s="1">
        <v>-1.0</v>
      </c>
      <c r="BL1870" s="1">
        <v>-1.0</v>
      </c>
      <c r="BM1870" s="1">
        <v>-1.0</v>
      </c>
      <c r="BN1870" s="1">
        <v>-1.0</v>
      </c>
      <c r="BO1870" s="1">
        <v>-1.0</v>
      </c>
      <c r="BP1870" s="1">
        <v>-1.0</v>
      </c>
      <c r="BQ1870" s="1">
        <v>1.0</v>
      </c>
      <c r="BR1870" s="1">
        <v>-1.0</v>
      </c>
      <c r="BS1870" s="1">
        <v>-1.0</v>
      </c>
      <c r="BT1870" s="1">
        <v>-1.0</v>
      </c>
      <c r="BU1870" s="1">
        <v>1.0</v>
      </c>
      <c r="BV1870" s="1">
        <v>-1.0</v>
      </c>
      <c r="BW1870" s="1">
        <v>-1.0</v>
      </c>
      <c r="BX1870" s="1">
        <v>-1.0</v>
      </c>
      <c r="BY1870" s="1">
        <v>-1.0</v>
      </c>
      <c r="BZ1870" s="1">
        <v>1.0</v>
      </c>
      <c r="CA1870" s="1">
        <v>-1.0</v>
      </c>
      <c r="CB1870" s="1">
        <v>-1.0</v>
      </c>
      <c r="CC1870" s="1">
        <v>-1.0</v>
      </c>
      <c r="CD1870" s="1">
        <v>62885.0</v>
      </c>
    </row>
    <row r="1871">
      <c r="A1871" s="1">
        <v>3.526742E7</v>
      </c>
      <c r="B1871" s="1" t="s">
        <v>10090</v>
      </c>
      <c r="C1871" s="1" t="s">
        <v>10091</v>
      </c>
      <c r="D1871" s="1" t="s">
        <v>10092</v>
      </c>
      <c r="E1871" s="1" t="s">
        <v>85</v>
      </c>
      <c r="F1871" s="1" t="s">
        <v>10093</v>
      </c>
      <c r="G1871" s="1" t="s">
        <v>10094</v>
      </c>
      <c r="H1871" s="1" t="s">
        <v>10095</v>
      </c>
      <c r="I1871" s="1">
        <v>2.65065371E8</v>
      </c>
      <c r="J1871" s="1">
        <v>43614.0</v>
      </c>
      <c r="K1871" s="1" t="s">
        <v>134</v>
      </c>
      <c r="L1871" s="1">
        <v>1.0</v>
      </c>
      <c r="M1871" s="1">
        <v>0.0</v>
      </c>
      <c r="N1871" s="1">
        <v>1.0</v>
      </c>
      <c r="O1871" s="1">
        <v>0.0</v>
      </c>
      <c r="P1871" s="1" t="s">
        <v>111</v>
      </c>
      <c r="Q1871" s="1" t="s">
        <v>112</v>
      </c>
      <c r="R1871" s="1">
        <v>40.67621</v>
      </c>
      <c r="S1871" s="1">
        <v>-73.78279</v>
      </c>
      <c r="T1871" s="1" t="s">
        <v>91</v>
      </c>
      <c r="U1871" s="1" t="s">
        <v>92</v>
      </c>
      <c r="V1871" s="1">
        <v>6.0</v>
      </c>
      <c r="W1871" s="1">
        <v>1.0</v>
      </c>
      <c r="X1871" s="1">
        <v>2.0</v>
      </c>
      <c r="Y1871" s="1">
        <v>3.0</v>
      </c>
      <c r="Z1871" s="1" t="s">
        <v>93</v>
      </c>
      <c r="AA1871" s="1" t="s">
        <v>10096</v>
      </c>
      <c r="AB1871" s="1">
        <v>160.0</v>
      </c>
      <c r="AC1871" s="1">
        <v>1.0</v>
      </c>
      <c r="AD1871" s="1">
        <v>0.0</v>
      </c>
      <c r="AE1871" s="1">
        <v>3.0</v>
      </c>
      <c r="AF1871" s="1" t="s">
        <v>2136</v>
      </c>
      <c r="AG1871" s="1">
        <v>1.0</v>
      </c>
      <c r="AH1871" s="1">
        <v>17.0</v>
      </c>
      <c r="AI1871" s="1">
        <v>47.0</v>
      </c>
      <c r="AJ1871" s="1">
        <v>77.0</v>
      </c>
      <c r="AK1871" s="1">
        <v>77.0</v>
      </c>
      <c r="AL1871" s="1">
        <v>0.0</v>
      </c>
      <c r="AM1871" s="1">
        <v>0.0</v>
      </c>
      <c r="AU1871" s="1">
        <v>0.0</v>
      </c>
      <c r="AV1871" s="1" t="s">
        <v>117</v>
      </c>
      <c r="AW1871" s="1">
        <v>1.0</v>
      </c>
      <c r="AX1871" s="1">
        <v>1.0</v>
      </c>
      <c r="AY1871" s="1">
        <v>0.0</v>
      </c>
      <c r="AZ1871" s="1">
        <v>0.0</v>
      </c>
      <c r="BB1871" s="1">
        <v>-1.0</v>
      </c>
      <c r="BC1871" s="1">
        <v>1.0</v>
      </c>
      <c r="BD1871" s="1">
        <v>-1.0</v>
      </c>
      <c r="BE1871" s="1">
        <v>-1.0</v>
      </c>
      <c r="BF1871" s="1">
        <v>-1.0</v>
      </c>
      <c r="BG1871" s="1">
        <v>-1.0</v>
      </c>
      <c r="BH1871" s="1">
        <v>1.0</v>
      </c>
      <c r="BI1871" s="1">
        <v>-1.0</v>
      </c>
      <c r="BJ1871" s="1">
        <v>1.0</v>
      </c>
      <c r="BK1871" s="1">
        <v>-1.0</v>
      </c>
      <c r="BL1871" s="1">
        <v>1.0</v>
      </c>
      <c r="BM1871" s="1">
        <v>1.0</v>
      </c>
      <c r="BN1871" s="1">
        <v>-1.0</v>
      </c>
      <c r="BO1871" s="1">
        <v>-1.0</v>
      </c>
      <c r="BP1871" s="1">
        <v>-1.0</v>
      </c>
      <c r="BQ1871" s="1">
        <v>1.0</v>
      </c>
      <c r="BR1871" s="1">
        <v>-1.0</v>
      </c>
      <c r="BS1871" s="1">
        <v>-1.0</v>
      </c>
      <c r="BT1871" s="1">
        <v>-1.0</v>
      </c>
      <c r="BU1871" s="1">
        <v>1.0</v>
      </c>
      <c r="BV1871" s="1">
        <v>1.0</v>
      </c>
      <c r="BW1871" s="1">
        <v>-1.0</v>
      </c>
      <c r="BX1871" s="1">
        <v>1.0</v>
      </c>
      <c r="BY1871" s="1">
        <v>-1.0</v>
      </c>
      <c r="BZ1871" s="1">
        <v>1.0</v>
      </c>
      <c r="CA1871" s="1">
        <v>-1.0</v>
      </c>
      <c r="CB1871" s="1">
        <v>-1.0</v>
      </c>
      <c r="CC1871" s="1">
        <v>-1.0</v>
      </c>
      <c r="CD1871" s="1">
        <v>62910.0</v>
      </c>
    </row>
    <row r="1872">
      <c r="A1872" s="1">
        <v>1.3920697E7</v>
      </c>
      <c r="B1872" s="1" t="s">
        <v>10097</v>
      </c>
      <c r="C1872" s="1" t="s">
        <v>10098</v>
      </c>
      <c r="D1872" s="1" t="s">
        <v>10099</v>
      </c>
      <c r="E1872" s="1" t="s">
        <v>85</v>
      </c>
      <c r="H1872" s="1" t="s">
        <v>10100</v>
      </c>
      <c r="I1872" s="1">
        <v>2.951349E7</v>
      </c>
      <c r="J1872" s="1">
        <v>42080.0</v>
      </c>
      <c r="M1872" s="1">
        <v>0.0</v>
      </c>
      <c r="N1872" s="1">
        <v>1.0</v>
      </c>
      <c r="O1872" s="1">
        <v>1.0</v>
      </c>
      <c r="P1872" s="1" t="s">
        <v>89</v>
      </c>
      <c r="Q1872" s="1" t="s">
        <v>124</v>
      </c>
      <c r="R1872" s="1">
        <v>40.6837</v>
      </c>
      <c r="S1872" s="1">
        <v>-73.93325</v>
      </c>
      <c r="T1872" s="1" t="s">
        <v>91</v>
      </c>
      <c r="U1872" s="1" t="s">
        <v>92</v>
      </c>
      <c r="V1872" s="1">
        <v>2.0</v>
      </c>
      <c r="W1872" s="1">
        <v>1.0</v>
      </c>
      <c r="X1872" s="1">
        <v>1.0</v>
      </c>
      <c r="Y1872" s="1">
        <v>2.0</v>
      </c>
      <c r="Z1872" s="1" t="s">
        <v>93</v>
      </c>
      <c r="AA1872" s="1" t="s">
        <v>10101</v>
      </c>
      <c r="AB1872" s="1">
        <v>125.0</v>
      </c>
      <c r="AC1872" s="1">
        <v>2.0</v>
      </c>
      <c r="AD1872" s="1">
        <v>40.0</v>
      </c>
      <c r="AE1872" s="1">
        <v>2.0</v>
      </c>
      <c r="AF1872" s="1" t="s">
        <v>1421</v>
      </c>
      <c r="AG1872" s="1">
        <v>1.0</v>
      </c>
      <c r="AH1872" s="1">
        <v>0.0</v>
      </c>
      <c r="AI1872" s="1">
        <v>0.0</v>
      </c>
      <c r="AJ1872" s="1">
        <v>0.0</v>
      </c>
      <c r="AK1872" s="1">
        <v>0.0</v>
      </c>
      <c r="AL1872" s="1">
        <v>4.0</v>
      </c>
      <c r="AM1872" s="1">
        <v>0.0</v>
      </c>
      <c r="AN1872" s="1">
        <v>95.0</v>
      </c>
      <c r="AO1872" s="1">
        <v>10.0</v>
      </c>
      <c r="AP1872" s="1">
        <v>10.0</v>
      </c>
      <c r="AQ1872" s="1">
        <v>10.0</v>
      </c>
      <c r="AR1872" s="1">
        <v>10.0</v>
      </c>
      <c r="AS1872" s="1">
        <v>10.0</v>
      </c>
      <c r="AT1872" s="1">
        <v>10.0</v>
      </c>
      <c r="AU1872" s="1">
        <v>0.0</v>
      </c>
      <c r="AV1872" s="1" t="s">
        <v>117</v>
      </c>
      <c r="AW1872" s="1">
        <v>1.0</v>
      </c>
      <c r="AX1872" s="1">
        <v>1.0</v>
      </c>
      <c r="AY1872" s="1">
        <v>0.0</v>
      </c>
      <c r="AZ1872" s="1">
        <v>0.0</v>
      </c>
      <c r="BA1872" s="1">
        <v>0.12</v>
      </c>
      <c r="BB1872" s="1">
        <v>-1.0</v>
      </c>
      <c r="BC1872" s="1">
        <v>1.0</v>
      </c>
      <c r="BD1872" s="1">
        <v>-1.0</v>
      </c>
      <c r="BE1872" s="1">
        <v>-1.0</v>
      </c>
      <c r="BF1872" s="1">
        <v>-1.0</v>
      </c>
      <c r="BG1872" s="1">
        <v>-1.0</v>
      </c>
      <c r="BH1872" s="1">
        <v>-1.0</v>
      </c>
      <c r="BI1872" s="1">
        <v>-1.0</v>
      </c>
      <c r="BJ1872" s="1">
        <v>-1.0</v>
      </c>
      <c r="BK1872" s="1">
        <v>-1.0</v>
      </c>
      <c r="BL1872" s="1">
        <v>-1.0</v>
      </c>
      <c r="BM1872" s="1">
        <v>-1.0</v>
      </c>
      <c r="BN1872" s="1">
        <v>-1.0</v>
      </c>
      <c r="BO1872" s="1">
        <v>-1.0</v>
      </c>
      <c r="BP1872" s="1">
        <v>1.0</v>
      </c>
      <c r="BQ1872" s="1">
        <v>-1.0</v>
      </c>
      <c r="BR1872" s="1">
        <v>-1.0</v>
      </c>
      <c r="BS1872" s="1">
        <v>-1.0</v>
      </c>
      <c r="BT1872" s="1">
        <v>-1.0</v>
      </c>
      <c r="BU1872" s="1">
        <v>1.0</v>
      </c>
      <c r="BV1872" s="1">
        <v>-1.0</v>
      </c>
      <c r="BW1872" s="1">
        <v>-1.0</v>
      </c>
      <c r="BX1872" s="1">
        <v>-1.0</v>
      </c>
      <c r="BY1872" s="1">
        <v>-1.0</v>
      </c>
      <c r="BZ1872" s="1">
        <v>-1.0</v>
      </c>
      <c r="CA1872" s="1">
        <v>-1.0</v>
      </c>
      <c r="CB1872" s="1">
        <v>-1.0</v>
      </c>
      <c r="CC1872" s="1">
        <v>-1.0</v>
      </c>
      <c r="CD1872" s="1">
        <v>62910.0</v>
      </c>
    </row>
    <row r="1873">
      <c r="A1873" s="1">
        <v>9991319.0</v>
      </c>
      <c r="B1873" s="1" t="s">
        <v>10102</v>
      </c>
      <c r="C1873" s="1" t="s">
        <v>10103</v>
      </c>
      <c r="D1873" s="1" t="s">
        <v>10104</v>
      </c>
      <c r="E1873" s="1" t="s">
        <v>85</v>
      </c>
      <c r="F1873" s="1" t="s">
        <v>10105</v>
      </c>
      <c r="H1873" s="1" t="s">
        <v>10106</v>
      </c>
      <c r="I1873" s="1">
        <v>7367006.0</v>
      </c>
      <c r="J1873" s="1">
        <v>41464.0</v>
      </c>
      <c r="M1873" s="1">
        <v>0.0</v>
      </c>
      <c r="N1873" s="1">
        <v>1.0</v>
      </c>
      <c r="O1873" s="1">
        <v>1.0</v>
      </c>
      <c r="P1873" s="1" t="s">
        <v>89</v>
      </c>
      <c r="Q1873" s="1" t="s">
        <v>273</v>
      </c>
      <c r="R1873" s="1">
        <v>40.74604</v>
      </c>
      <c r="S1873" s="1">
        <v>-73.98555</v>
      </c>
      <c r="T1873" s="1" t="s">
        <v>91</v>
      </c>
      <c r="U1873" s="1" t="s">
        <v>92</v>
      </c>
      <c r="V1873" s="1">
        <v>4.0</v>
      </c>
      <c r="W1873" s="1">
        <v>1.0</v>
      </c>
      <c r="X1873" s="1">
        <v>1.0</v>
      </c>
      <c r="Y1873" s="1">
        <v>2.0</v>
      </c>
      <c r="Z1873" s="1" t="s">
        <v>93</v>
      </c>
      <c r="AA1873" s="1" t="s">
        <v>10107</v>
      </c>
      <c r="AB1873" s="1">
        <v>120.0</v>
      </c>
      <c r="AC1873" s="1">
        <v>1.0</v>
      </c>
      <c r="AD1873" s="1">
        <v>0.0</v>
      </c>
      <c r="AE1873" s="1">
        <v>1.0</v>
      </c>
      <c r="AF1873" s="1" t="s">
        <v>479</v>
      </c>
      <c r="AG1873" s="1">
        <v>1.0</v>
      </c>
      <c r="AH1873" s="1">
        <v>0.0</v>
      </c>
      <c r="AI1873" s="1">
        <v>0.0</v>
      </c>
      <c r="AJ1873" s="1">
        <v>0.0</v>
      </c>
      <c r="AK1873" s="1">
        <v>0.0</v>
      </c>
      <c r="AL1873" s="1">
        <v>0.0</v>
      </c>
      <c r="AM1873" s="1">
        <v>0.0</v>
      </c>
      <c r="AU1873" s="1">
        <v>0.0</v>
      </c>
      <c r="AV1873" s="1" t="s">
        <v>105</v>
      </c>
      <c r="AW1873" s="1">
        <v>1.0</v>
      </c>
      <c r="AX1873" s="1">
        <v>1.0</v>
      </c>
      <c r="AY1873" s="1">
        <v>0.0</v>
      </c>
      <c r="AZ1873" s="1">
        <v>0.0</v>
      </c>
      <c r="BB1873" s="1">
        <v>1.0</v>
      </c>
      <c r="BC1873" s="1">
        <v>1.0</v>
      </c>
      <c r="BD1873" s="1">
        <v>-1.0</v>
      </c>
      <c r="BE1873" s="1">
        <v>-1.0</v>
      </c>
      <c r="BF1873" s="1">
        <v>-1.0</v>
      </c>
      <c r="BG1873" s="1">
        <v>-1.0</v>
      </c>
      <c r="BH1873" s="1">
        <v>-1.0</v>
      </c>
      <c r="BI1873" s="1">
        <v>-1.0</v>
      </c>
      <c r="BJ1873" s="1">
        <v>-1.0</v>
      </c>
      <c r="BK1873" s="1">
        <v>-1.0</v>
      </c>
      <c r="BL1873" s="1">
        <v>-1.0</v>
      </c>
      <c r="BM1873" s="1">
        <v>1.0</v>
      </c>
      <c r="BN1873" s="1">
        <v>1.0</v>
      </c>
      <c r="BO1873" s="1">
        <v>-1.0</v>
      </c>
      <c r="BP1873" s="1">
        <v>1.0</v>
      </c>
      <c r="BQ1873" s="1">
        <v>-1.0</v>
      </c>
      <c r="BR1873" s="1">
        <v>-1.0</v>
      </c>
      <c r="BS1873" s="1">
        <v>-1.0</v>
      </c>
      <c r="BT1873" s="1">
        <v>-1.0</v>
      </c>
      <c r="BU1873" s="1">
        <v>1.0</v>
      </c>
      <c r="BV1873" s="1">
        <v>-1.0</v>
      </c>
      <c r="BW1873" s="1">
        <v>-1.0</v>
      </c>
      <c r="BX1873" s="1">
        <v>-1.0</v>
      </c>
      <c r="BY1873" s="1">
        <v>-1.0</v>
      </c>
      <c r="BZ1873" s="1">
        <v>-1.0</v>
      </c>
      <c r="CA1873" s="1">
        <v>-1.0</v>
      </c>
      <c r="CB1873" s="1">
        <v>-1.0</v>
      </c>
      <c r="CC1873" s="1">
        <v>-1.0</v>
      </c>
      <c r="CD1873" s="1">
        <v>62920.0</v>
      </c>
    </row>
    <row r="1874">
      <c r="A1874" s="1">
        <v>1.8994641E7</v>
      </c>
      <c r="B1874" s="1" t="s">
        <v>10108</v>
      </c>
      <c r="C1874" s="1" t="s">
        <v>10109</v>
      </c>
      <c r="D1874" s="1" t="s">
        <v>10110</v>
      </c>
      <c r="E1874" s="1" t="s">
        <v>85</v>
      </c>
      <c r="F1874" s="1" t="s">
        <v>10111</v>
      </c>
      <c r="G1874" s="1" t="s">
        <v>10112</v>
      </c>
      <c r="H1874" s="1" t="s">
        <v>10113</v>
      </c>
      <c r="I1874" s="1">
        <v>3339820.0</v>
      </c>
      <c r="J1874" s="1">
        <v>41143.0</v>
      </c>
      <c r="K1874" s="1" t="s">
        <v>88</v>
      </c>
      <c r="L1874" s="1">
        <v>0.7</v>
      </c>
      <c r="M1874" s="1">
        <v>0.0</v>
      </c>
      <c r="N1874" s="1">
        <v>1.0</v>
      </c>
      <c r="O1874" s="1">
        <v>1.0</v>
      </c>
      <c r="P1874" s="1" t="s">
        <v>111</v>
      </c>
      <c r="Q1874" s="1" t="s">
        <v>1689</v>
      </c>
      <c r="R1874" s="1">
        <v>40.59486</v>
      </c>
      <c r="S1874" s="1">
        <v>-73.78856</v>
      </c>
      <c r="T1874" s="1" t="s">
        <v>10114</v>
      </c>
      <c r="U1874" s="1" t="s">
        <v>92</v>
      </c>
      <c r="V1874" s="1">
        <v>4.0</v>
      </c>
      <c r="W1874" s="1">
        <v>1.0</v>
      </c>
      <c r="X1874" s="1">
        <v>2.0</v>
      </c>
      <c r="Y1874" s="1">
        <v>2.0</v>
      </c>
      <c r="Z1874" s="1" t="s">
        <v>93</v>
      </c>
      <c r="AA1874" s="1" t="s">
        <v>10115</v>
      </c>
      <c r="AB1874" s="1">
        <v>250.0</v>
      </c>
      <c r="AC1874" s="1">
        <v>4.0</v>
      </c>
      <c r="AD1874" s="1">
        <v>50.0</v>
      </c>
      <c r="AE1874" s="1">
        <v>2.0</v>
      </c>
      <c r="AF1874" s="1" t="s">
        <v>202</v>
      </c>
      <c r="AG1874" s="1">
        <v>1.0</v>
      </c>
      <c r="AH1874" s="1">
        <v>19.0</v>
      </c>
      <c r="AI1874" s="1">
        <v>46.0</v>
      </c>
      <c r="AJ1874" s="1">
        <v>76.0</v>
      </c>
      <c r="AK1874" s="1">
        <v>166.0</v>
      </c>
      <c r="AL1874" s="1">
        <v>10.0</v>
      </c>
      <c r="AM1874" s="1">
        <v>4.0</v>
      </c>
      <c r="AN1874" s="1">
        <v>95.0</v>
      </c>
      <c r="AO1874" s="1">
        <v>10.0</v>
      </c>
      <c r="AP1874" s="1">
        <v>10.0</v>
      </c>
      <c r="AQ1874" s="1">
        <v>10.0</v>
      </c>
      <c r="AR1874" s="1">
        <v>10.0</v>
      </c>
      <c r="AS1874" s="1">
        <v>10.0</v>
      </c>
      <c r="AT1874" s="1">
        <v>9.0</v>
      </c>
      <c r="AU1874" s="1">
        <v>1.0</v>
      </c>
      <c r="AV1874" s="1" t="s">
        <v>117</v>
      </c>
      <c r="AW1874" s="1">
        <v>1.0</v>
      </c>
      <c r="AX1874" s="1">
        <v>1.0</v>
      </c>
      <c r="AY1874" s="1">
        <v>0.0</v>
      </c>
      <c r="AZ1874" s="1">
        <v>0.0</v>
      </c>
      <c r="BA1874" s="1">
        <v>0.4</v>
      </c>
      <c r="BB1874" s="1">
        <v>-1.0</v>
      </c>
      <c r="BC1874" s="1">
        <v>-1.0</v>
      </c>
      <c r="BD1874" s="1">
        <v>-1.0</v>
      </c>
      <c r="BE1874" s="1">
        <v>-1.0</v>
      </c>
      <c r="BF1874" s="1">
        <v>1.0</v>
      </c>
      <c r="BG1874" s="1">
        <v>1.0</v>
      </c>
      <c r="BH1874" s="1">
        <v>1.0</v>
      </c>
      <c r="BI1874" s="1">
        <v>-1.0</v>
      </c>
      <c r="BJ1874" s="1">
        <v>-1.0</v>
      </c>
      <c r="BK1874" s="1">
        <v>1.0</v>
      </c>
      <c r="BL1874" s="1">
        <v>1.0</v>
      </c>
      <c r="BM1874" s="1">
        <v>-1.0</v>
      </c>
      <c r="BN1874" s="1">
        <v>-1.0</v>
      </c>
      <c r="BO1874" s="1">
        <v>-1.0</v>
      </c>
      <c r="BP1874" s="1">
        <v>-1.0</v>
      </c>
      <c r="BQ1874" s="1">
        <v>1.0</v>
      </c>
      <c r="BR1874" s="1">
        <v>-1.0</v>
      </c>
      <c r="BS1874" s="1">
        <v>-1.0</v>
      </c>
      <c r="BT1874" s="1">
        <v>-1.0</v>
      </c>
      <c r="BU1874" s="1">
        <v>-1.0</v>
      </c>
      <c r="BV1874" s="1">
        <v>-1.0</v>
      </c>
      <c r="BW1874" s="1">
        <v>1.0</v>
      </c>
      <c r="BX1874" s="1">
        <v>1.0</v>
      </c>
      <c r="BY1874" s="1">
        <v>-1.0</v>
      </c>
      <c r="BZ1874" s="1">
        <v>-1.0</v>
      </c>
      <c r="CA1874" s="1">
        <v>-1.0</v>
      </c>
      <c r="CB1874" s="1">
        <v>-1.0</v>
      </c>
      <c r="CC1874" s="1">
        <v>-1.0</v>
      </c>
      <c r="CD1874" s="1">
        <v>62966.0</v>
      </c>
    </row>
    <row r="1875">
      <c r="A1875" s="1">
        <v>2.8541165E7</v>
      </c>
      <c r="B1875" s="1" t="s">
        <v>10116</v>
      </c>
      <c r="C1875" s="1" t="s">
        <v>10117</v>
      </c>
      <c r="D1875" s="1" t="s">
        <v>10118</v>
      </c>
      <c r="E1875" s="1" t="s">
        <v>85</v>
      </c>
      <c r="H1875" s="1" t="s">
        <v>10119</v>
      </c>
      <c r="I1875" s="1">
        <v>2268393.0</v>
      </c>
      <c r="J1875" s="1">
        <v>41030.0</v>
      </c>
      <c r="K1875" s="1" t="s">
        <v>134</v>
      </c>
      <c r="L1875" s="1">
        <v>1.0</v>
      </c>
      <c r="M1875" s="1">
        <v>1.0</v>
      </c>
      <c r="N1875" s="1">
        <v>2.0</v>
      </c>
      <c r="O1875" s="1">
        <v>1.0</v>
      </c>
      <c r="P1875" s="1" t="s">
        <v>123</v>
      </c>
      <c r="Q1875" s="1" t="s">
        <v>124</v>
      </c>
      <c r="R1875" s="1">
        <v>40.70665</v>
      </c>
      <c r="S1875" s="1">
        <v>-73.94554</v>
      </c>
      <c r="T1875" s="1" t="s">
        <v>91</v>
      </c>
      <c r="U1875" s="1" t="s">
        <v>113</v>
      </c>
      <c r="V1875" s="1">
        <v>2.0</v>
      </c>
      <c r="W1875" s="1">
        <v>1.0</v>
      </c>
      <c r="X1875" s="1">
        <v>1.0</v>
      </c>
      <c r="Y1875" s="1">
        <v>1.0</v>
      </c>
      <c r="Z1875" s="1" t="s">
        <v>93</v>
      </c>
      <c r="AA1875" s="1" t="s">
        <v>10120</v>
      </c>
      <c r="AB1875" s="1">
        <v>60.0</v>
      </c>
      <c r="AC1875" s="1">
        <v>2.0</v>
      </c>
      <c r="AD1875" s="1">
        <v>25.0</v>
      </c>
      <c r="AE1875" s="1">
        <v>7.0</v>
      </c>
      <c r="AF1875" s="1" t="s">
        <v>1554</v>
      </c>
      <c r="AG1875" s="1">
        <v>1.0</v>
      </c>
      <c r="AH1875" s="1">
        <v>0.0</v>
      </c>
      <c r="AI1875" s="1">
        <v>0.0</v>
      </c>
      <c r="AJ1875" s="1">
        <v>0.0</v>
      </c>
      <c r="AK1875" s="1">
        <v>0.0</v>
      </c>
      <c r="AL1875" s="1">
        <v>5.0</v>
      </c>
      <c r="AM1875" s="1">
        <v>5.0</v>
      </c>
      <c r="AN1875" s="1">
        <v>92.0</v>
      </c>
      <c r="AO1875" s="1">
        <v>10.0</v>
      </c>
      <c r="AP1875" s="1">
        <v>9.0</v>
      </c>
      <c r="AQ1875" s="1">
        <v>10.0</v>
      </c>
      <c r="AR1875" s="1">
        <v>10.0</v>
      </c>
      <c r="AS1875" s="1">
        <v>10.0</v>
      </c>
      <c r="AT1875" s="1">
        <v>10.0</v>
      </c>
      <c r="AU1875" s="1">
        <v>0.0</v>
      </c>
      <c r="AV1875" s="1" t="s">
        <v>117</v>
      </c>
      <c r="AW1875" s="1">
        <v>2.0</v>
      </c>
      <c r="AX1875" s="1">
        <v>0.0</v>
      </c>
      <c r="AY1875" s="1">
        <v>2.0</v>
      </c>
      <c r="AZ1875" s="1">
        <v>0.0</v>
      </c>
      <c r="BA1875" s="1">
        <v>0.52</v>
      </c>
      <c r="BB1875" s="1">
        <v>1.0</v>
      </c>
      <c r="BC1875" s="1">
        <v>1.0</v>
      </c>
      <c r="BD1875" s="1">
        <v>-1.0</v>
      </c>
      <c r="BE1875" s="1">
        <v>-1.0</v>
      </c>
      <c r="BF1875" s="1">
        <v>-1.0</v>
      </c>
      <c r="BG1875" s="1">
        <v>-1.0</v>
      </c>
      <c r="BH1875" s="1">
        <v>-1.0</v>
      </c>
      <c r="BI1875" s="1">
        <v>-1.0</v>
      </c>
      <c r="BJ1875" s="1">
        <v>1.0</v>
      </c>
      <c r="BK1875" s="1">
        <v>-1.0</v>
      </c>
      <c r="BL1875" s="1">
        <v>-1.0</v>
      </c>
      <c r="BM1875" s="1">
        <v>1.0</v>
      </c>
      <c r="BN1875" s="1">
        <v>-1.0</v>
      </c>
      <c r="BO1875" s="1">
        <v>-1.0</v>
      </c>
      <c r="BP1875" s="1">
        <v>1.0</v>
      </c>
      <c r="BQ1875" s="1">
        <v>1.0</v>
      </c>
      <c r="BR1875" s="1">
        <v>-1.0</v>
      </c>
      <c r="BS1875" s="1">
        <v>-1.0</v>
      </c>
      <c r="BT1875" s="1">
        <v>-1.0</v>
      </c>
      <c r="BU1875" s="1">
        <v>1.0</v>
      </c>
      <c r="BV1875" s="1">
        <v>-1.0</v>
      </c>
      <c r="BW1875" s="1">
        <v>-1.0</v>
      </c>
      <c r="BX1875" s="1">
        <v>-1.0</v>
      </c>
      <c r="BY1875" s="1">
        <v>-1.0</v>
      </c>
      <c r="BZ1875" s="1">
        <v>1.0</v>
      </c>
      <c r="CA1875" s="1">
        <v>-1.0</v>
      </c>
      <c r="CB1875" s="1">
        <v>-1.0</v>
      </c>
      <c r="CC1875" s="1">
        <v>-1.0</v>
      </c>
      <c r="CD1875" s="1">
        <v>62968.0</v>
      </c>
    </row>
    <row r="1876">
      <c r="A1876" s="1">
        <v>3.6234373E7</v>
      </c>
      <c r="B1876" s="1" t="s">
        <v>10121</v>
      </c>
      <c r="C1876" s="1" t="s">
        <v>10122</v>
      </c>
      <c r="D1876" s="1" t="s">
        <v>10123</v>
      </c>
      <c r="E1876" s="1" t="s">
        <v>85</v>
      </c>
      <c r="F1876" s="1" t="s">
        <v>10124</v>
      </c>
      <c r="H1876" s="1" t="s">
        <v>10125</v>
      </c>
      <c r="I1876" s="1">
        <v>8986298.0</v>
      </c>
      <c r="J1876" s="1">
        <v>41539.0</v>
      </c>
      <c r="K1876" s="1" t="s">
        <v>134</v>
      </c>
      <c r="L1876" s="1">
        <v>1.0</v>
      </c>
      <c r="M1876" s="1">
        <v>0.0</v>
      </c>
      <c r="N1876" s="1">
        <v>0.0</v>
      </c>
      <c r="O1876" s="1">
        <v>1.0</v>
      </c>
      <c r="P1876" s="1" t="s">
        <v>123</v>
      </c>
      <c r="Q1876" s="1" t="s">
        <v>124</v>
      </c>
      <c r="R1876" s="1">
        <v>40.68463</v>
      </c>
      <c r="S1876" s="1">
        <v>-73.95161</v>
      </c>
      <c r="T1876" s="1" t="s">
        <v>150</v>
      </c>
      <c r="U1876" s="1" t="s">
        <v>92</v>
      </c>
      <c r="V1876" s="1">
        <v>6.0</v>
      </c>
      <c r="W1876" s="1">
        <v>2.0</v>
      </c>
      <c r="X1876" s="1">
        <v>3.0</v>
      </c>
      <c r="Y1876" s="1">
        <v>4.0</v>
      </c>
      <c r="Z1876" s="1" t="s">
        <v>93</v>
      </c>
      <c r="AA1876" s="1" t="s">
        <v>10126</v>
      </c>
      <c r="AB1876" s="1">
        <v>150.0</v>
      </c>
      <c r="AC1876" s="1">
        <v>6.0</v>
      </c>
      <c r="AD1876" s="1">
        <v>50.0</v>
      </c>
      <c r="AE1876" s="1">
        <v>5.0</v>
      </c>
      <c r="AF1876" s="1" t="s">
        <v>341</v>
      </c>
      <c r="AG1876" s="1">
        <v>1.0</v>
      </c>
      <c r="AH1876" s="1">
        <v>7.0</v>
      </c>
      <c r="AI1876" s="1">
        <v>8.0</v>
      </c>
      <c r="AJ1876" s="1">
        <v>8.0</v>
      </c>
      <c r="AK1876" s="1">
        <v>43.0</v>
      </c>
      <c r="AL1876" s="1">
        <v>0.0</v>
      </c>
      <c r="AM1876" s="1">
        <v>0.0</v>
      </c>
      <c r="AU1876" s="1">
        <v>1.0</v>
      </c>
      <c r="AV1876" s="1" t="s">
        <v>105</v>
      </c>
      <c r="AW1876" s="1">
        <v>1.0</v>
      </c>
      <c r="AX1876" s="1">
        <v>1.0</v>
      </c>
      <c r="AY1876" s="1">
        <v>0.0</v>
      </c>
      <c r="AZ1876" s="1">
        <v>0.0</v>
      </c>
      <c r="BB1876" s="1">
        <v>-1.0</v>
      </c>
      <c r="BC1876" s="1">
        <v>1.0</v>
      </c>
      <c r="BD1876" s="1">
        <v>-1.0</v>
      </c>
      <c r="BE1876" s="1">
        <v>-1.0</v>
      </c>
      <c r="BF1876" s="1">
        <v>-1.0</v>
      </c>
      <c r="BG1876" s="1">
        <v>-1.0</v>
      </c>
      <c r="BH1876" s="1">
        <v>-1.0</v>
      </c>
      <c r="BI1876" s="1">
        <v>-1.0</v>
      </c>
      <c r="BJ1876" s="1">
        <v>1.0</v>
      </c>
      <c r="BK1876" s="1">
        <v>-1.0</v>
      </c>
      <c r="BL1876" s="1">
        <v>-1.0</v>
      </c>
      <c r="BM1876" s="1">
        <v>1.0</v>
      </c>
      <c r="BN1876" s="1">
        <v>-1.0</v>
      </c>
      <c r="BO1876" s="1">
        <v>-1.0</v>
      </c>
      <c r="BP1876" s="1">
        <v>-1.0</v>
      </c>
      <c r="BQ1876" s="1">
        <v>-1.0</v>
      </c>
      <c r="BR1876" s="1">
        <v>-1.0</v>
      </c>
      <c r="BS1876" s="1">
        <v>-1.0</v>
      </c>
      <c r="BT1876" s="1">
        <v>-1.0</v>
      </c>
      <c r="BU1876" s="1">
        <v>1.0</v>
      </c>
      <c r="BV1876" s="1">
        <v>-1.0</v>
      </c>
      <c r="BW1876" s="1">
        <v>-1.0</v>
      </c>
      <c r="BX1876" s="1">
        <v>-1.0</v>
      </c>
      <c r="BY1876" s="1">
        <v>-1.0</v>
      </c>
      <c r="BZ1876" s="1">
        <v>1.0</v>
      </c>
      <c r="CA1876" s="1">
        <v>-1.0</v>
      </c>
      <c r="CB1876" s="1">
        <v>-1.0</v>
      </c>
      <c r="CC1876" s="1">
        <v>-1.0</v>
      </c>
      <c r="CD1876" s="1">
        <v>63000.0</v>
      </c>
    </row>
    <row r="1877">
      <c r="A1877" s="1">
        <v>1.4784377E7</v>
      </c>
      <c r="B1877" s="1" t="s">
        <v>10127</v>
      </c>
      <c r="C1877" s="1" t="s">
        <v>10128</v>
      </c>
      <c r="D1877" s="1" t="s">
        <v>10129</v>
      </c>
      <c r="E1877" s="1" t="s">
        <v>85</v>
      </c>
      <c r="F1877" s="1" t="s">
        <v>10130</v>
      </c>
      <c r="G1877" s="1" t="s">
        <v>10131</v>
      </c>
      <c r="H1877" s="1" t="s">
        <v>10132</v>
      </c>
      <c r="I1877" s="1">
        <v>4.0223194E7</v>
      </c>
      <c r="J1877" s="1">
        <v>42217.0</v>
      </c>
      <c r="M1877" s="1">
        <v>0.0</v>
      </c>
      <c r="N1877" s="1">
        <v>1.0</v>
      </c>
      <c r="O1877" s="1">
        <v>1.0</v>
      </c>
      <c r="P1877" s="1" t="s">
        <v>89</v>
      </c>
      <c r="Q1877" s="1" t="s">
        <v>613</v>
      </c>
      <c r="R1877" s="1">
        <v>40.81285</v>
      </c>
      <c r="S1877" s="1">
        <v>-73.95439</v>
      </c>
      <c r="T1877" s="1" t="s">
        <v>91</v>
      </c>
      <c r="U1877" s="1" t="s">
        <v>113</v>
      </c>
      <c r="V1877" s="1">
        <v>1.0</v>
      </c>
      <c r="W1877" s="1">
        <v>1.0</v>
      </c>
      <c r="X1877" s="1">
        <v>1.0</v>
      </c>
      <c r="Y1877" s="1">
        <v>1.0</v>
      </c>
      <c r="Z1877" s="1" t="s">
        <v>93</v>
      </c>
      <c r="AA1877" s="1" t="s">
        <v>10133</v>
      </c>
      <c r="AB1877" s="1">
        <v>75.0</v>
      </c>
      <c r="AC1877" s="1">
        <v>1.0</v>
      </c>
      <c r="AD1877" s="1">
        <v>40.0</v>
      </c>
      <c r="AE1877" s="1">
        <v>2.0</v>
      </c>
      <c r="AF1877" s="1" t="s">
        <v>597</v>
      </c>
      <c r="AG1877" s="1">
        <v>1.0</v>
      </c>
      <c r="AH1877" s="1">
        <v>0.0</v>
      </c>
      <c r="AI1877" s="1">
        <v>0.0</v>
      </c>
      <c r="AJ1877" s="1">
        <v>0.0</v>
      </c>
      <c r="AK1877" s="1">
        <v>0.0</v>
      </c>
      <c r="AL1877" s="1">
        <v>3.0</v>
      </c>
      <c r="AM1877" s="1">
        <v>0.0</v>
      </c>
      <c r="AN1877" s="1">
        <v>100.0</v>
      </c>
      <c r="AO1877" s="1">
        <v>10.0</v>
      </c>
      <c r="AP1877" s="1">
        <v>9.0</v>
      </c>
      <c r="AQ1877" s="1">
        <v>10.0</v>
      </c>
      <c r="AR1877" s="1">
        <v>10.0</v>
      </c>
      <c r="AS1877" s="1">
        <v>10.0</v>
      </c>
      <c r="AT1877" s="1">
        <v>10.0</v>
      </c>
      <c r="AU1877" s="1">
        <v>0.0</v>
      </c>
      <c r="AV1877" s="1" t="s">
        <v>117</v>
      </c>
      <c r="AW1877" s="1">
        <v>1.0</v>
      </c>
      <c r="AX1877" s="1">
        <v>0.0</v>
      </c>
      <c r="AY1877" s="1">
        <v>1.0</v>
      </c>
      <c r="AZ1877" s="1">
        <v>0.0</v>
      </c>
      <c r="BA1877" s="1">
        <v>0.09</v>
      </c>
      <c r="BB1877" s="1">
        <v>-1.0</v>
      </c>
      <c r="BC1877" s="1">
        <v>1.0</v>
      </c>
      <c r="BD1877" s="1">
        <v>-1.0</v>
      </c>
      <c r="BE1877" s="1">
        <v>-1.0</v>
      </c>
      <c r="BF1877" s="1">
        <v>-1.0</v>
      </c>
      <c r="BG1877" s="1">
        <v>-1.0</v>
      </c>
      <c r="BH1877" s="1">
        <v>-1.0</v>
      </c>
      <c r="BI1877" s="1">
        <v>-1.0</v>
      </c>
      <c r="BJ1877" s="1">
        <v>1.0</v>
      </c>
      <c r="BK1877" s="1">
        <v>-1.0</v>
      </c>
      <c r="BL1877" s="1">
        <v>-1.0</v>
      </c>
      <c r="BM1877" s="1">
        <v>-1.0</v>
      </c>
      <c r="BN1877" s="1">
        <v>-1.0</v>
      </c>
      <c r="BO1877" s="1">
        <v>-1.0</v>
      </c>
      <c r="BP1877" s="1">
        <v>-1.0</v>
      </c>
      <c r="BQ1877" s="1">
        <v>-1.0</v>
      </c>
      <c r="BR1877" s="1">
        <v>-1.0</v>
      </c>
      <c r="BS1877" s="1">
        <v>-1.0</v>
      </c>
      <c r="BT1877" s="1">
        <v>-1.0</v>
      </c>
      <c r="BU1877" s="1">
        <v>1.0</v>
      </c>
      <c r="BV1877" s="1">
        <v>-1.0</v>
      </c>
      <c r="BW1877" s="1">
        <v>1.0</v>
      </c>
      <c r="BX1877" s="1">
        <v>-1.0</v>
      </c>
      <c r="BY1877" s="1">
        <v>-1.0</v>
      </c>
      <c r="BZ1877" s="1">
        <v>-1.0</v>
      </c>
      <c r="CA1877" s="1">
        <v>-1.0</v>
      </c>
      <c r="CB1877" s="1">
        <v>-1.0</v>
      </c>
      <c r="CC1877" s="1">
        <v>-1.0</v>
      </c>
      <c r="CD1877" s="1">
        <v>63089.0</v>
      </c>
    </row>
    <row r="1878">
      <c r="A1878" s="1">
        <v>4908331.0</v>
      </c>
      <c r="B1878" s="1" t="s">
        <v>10134</v>
      </c>
      <c r="C1878" s="1" t="s">
        <v>10135</v>
      </c>
      <c r="D1878" s="1" t="s">
        <v>10136</v>
      </c>
      <c r="E1878" s="1" t="s">
        <v>85</v>
      </c>
      <c r="F1878" s="1" t="s">
        <v>10137</v>
      </c>
      <c r="G1878" s="1" t="s">
        <v>10138</v>
      </c>
      <c r="H1878" s="1" t="s">
        <v>10139</v>
      </c>
      <c r="I1878" s="1">
        <v>2.5266756E7</v>
      </c>
      <c r="J1878" s="1">
        <v>42000.0</v>
      </c>
      <c r="K1878" s="1" t="s">
        <v>134</v>
      </c>
      <c r="L1878" s="1">
        <v>1.0</v>
      </c>
      <c r="M1878" s="1">
        <v>0.0</v>
      </c>
      <c r="N1878" s="1">
        <v>3.0</v>
      </c>
      <c r="O1878" s="1">
        <v>1.0</v>
      </c>
      <c r="P1878" s="1" t="s">
        <v>89</v>
      </c>
      <c r="Q1878" s="1" t="s">
        <v>613</v>
      </c>
      <c r="R1878" s="1">
        <v>40.80739</v>
      </c>
      <c r="S1878" s="1">
        <v>-73.95159</v>
      </c>
      <c r="T1878" s="1" t="s">
        <v>91</v>
      </c>
      <c r="U1878" s="1" t="s">
        <v>92</v>
      </c>
      <c r="V1878" s="1">
        <v>4.0</v>
      </c>
      <c r="W1878" s="1">
        <v>1.0</v>
      </c>
      <c r="X1878" s="1">
        <v>2.0</v>
      </c>
      <c r="Y1878" s="1">
        <v>2.0</v>
      </c>
      <c r="Z1878" s="1" t="s">
        <v>93</v>
      </c>
      <c r="AA1878" s="1" t="s">
        <v>10140</v>
      </c>
      <c r="AB1878" s="1">
        <v>150.0</v>
      </c>
      <c r="AC1878" s="1">
        <v>4.0</v>
      </c>
      <c r="AD1878" s="1">
        <v>50.0</v>
      </c>
      <c r="AE1878" s="1">
        <v>5.0</v>
      </c>
      <c r="AF1878" s="1" t="s">
        <v>104</v>
      </c>
      <c r="AG1878" s="1">
        <v>1.0</v>
      </c>
      <c r="AH1878" s="1">
        <v>16.0</v>
      </c>
      <c r="AI1878" s="1">
        <v>36.0</v>
      </c>
      <c r="AJ1878" s="1">
        <v>66.0</v>
      </c>
      <c r="AK1878" s="1">
        <v>66.0</v>
      </c>
      <c r="AL1878" s="1">
        <v>14.0</v>
      </c>
      <c r="AM1878" s="1">
        <v>9.0</v>
      </c>
      <c r="AN1878" s="1">
        <v>97.0</v>
      </c>
      <c r="AO1878" s="1">
        <v>10.0</v>
      </c>
      <c r="AP1878" s="1">
        <v>10.0</v>
      </c>
      <c r="AQ1878" s="1">
        <v>10.0</v>
      </c>
      <c r="AR1878" s="1">
        <v>10.0</v>
      </c>
      <c r="AS1878" s="1">
        <v>10.0</v>
      </c>
      <c r="AT1878" s="1">
        <v>10.0</v>
      </c>
      <c r="AU1878" s="1">
        <v>1.0</v>
      </c>
      <c r="AV1878" s="1" t="s">
        <v>96</v>
      </c>
      <c r="AW1878" s="1">
        <v>1.0</v>
      </c>
      <c r="AX1878" s="1">
        <v>1.0</v>
      </c>
      <c r="AY1878" s="1">
        <v>0.0</v>
      </c>
      <c r="AZ1878" s="1">
        <v>0.0</v>
      </c>
      <c r="BA1878" s="1">
        <v>0.26</v>
      </c>
      <c r="BB1878" s="1">
        <v>-1.0</v>
      </c>
      <c r="BC1878" s="1">
        <v>1.0</v>
      </c>
      <c r="BD1878" s="1">
        <v>-1.0</v>
      </c>
      <c r="BE1878" s="1">
        <v>-1.0</v>
      </c>
      <c r="BF1878" s="1">
        <v>-1.0</v>
      </c>
      <c r="BG1878" s="1">
        <v>-1.0</v>
      </c>
      <c r="BH1878" s="1">
        <v>1.0</v>
      </c>
      <c r="BI1878" s="1">
        <v>-1.0</v>
      </c>
      <c r="BJ1878" s="1">
        <v>1.0</v>
      </c>
      <c r="BK1878" s="1">
        <v>-1.0</v>
      </c>
      <c r="BL1878" s="1">
        <v>-1.0</v>
      </c>
      <c r="BM1878" s="1">
        <v>-1.0</v>
      </c>
      <c r="BN1878" s="1">
        <v>1.0</v>
      </c>
      <c r="BO1878" s="1">
        <v>-1.0</v>
      </c>
      <c r="BP1878" s="1">
        <v>1.0</v>
      </c>
      <c r="BQ1878" s="1">
        <v>1.0</v>
      </c>
      <c r="BR1878" s="1">
        <v>-1.0</v>
      </c>
      <c r="BS1878" s="1">
        <v>1.0</v>
      </c>
      <c r="BT1878" s="1">
        <v>-1.0</v>
      </c>
      <c r="BU1878" s="1">
        <v>1.0</v>
      </c>
      <c r="BV1878" s="1">
        <v>-1.0</v>
      </c>
      <c r="BW1878" s="1">
        <v>-1.0</v>
      </c>
      <c r="BX1878" s="1">
        <v>-1.0</v>
      </c>
      <c r="BY1878" s="1">
        <v>-1.0</v>
      </c>
      <c r="BZ1878" s="1">
        <v>-1.0</v>
      </c>
      <c r="CA1878" s="1">
        <v>-1.0</v>
      </c>
      <c r="CB1878" s="1">
        <v>-1.0</v>
      </c>
      <c r="CC1878" s="1">
        <v>-1.0</v>
      </c>
      <c r="CD1878" s="1">
        <v>63142.0</v>
      </c>
    </row>
    <row r="1879">
      <c r="A1879" s="1">
        <v>3.5941134E7</v>
      </c>
      <c r="B1879" s="1" t="s">
        <v>10141</v>
      </c>
      <c r="C1879" s="1" t="s">
        <v>10142</v>
      </c>
      <c r="D1879" s="1" t="s">
        <v>10143</v>
      </c>
      <c r="E1879" s="1" t="s">
        <v>85</v>
      </c>
      <c r="F1879" s="1" t="s">
        <v>10144</v>
      </c>
      <c r="G1879" s="1" t="s">
        <v>10145</v>
      </c>
      <c r="I1879" s="1">
        <v>2.70340525E8</v>
      </c>
      <c r="J1879" s="1">
        <v>43637.0</v>
      </c>
      <c r="K1879" s="1" t="s">
        <v>272</v>
      </c>
      <c r="L1879" s="1">
        <v>0.88</v>
      </c>
      <c r="M1879" s="1">
        <v>0.0</v>
      </c>
      <c r="N1879" s="1">
        <v>0.0</v>
      </c>
      <c r="O1879" s="1">
        <v>0.0</v>
      </c>
      <c r="P1879" s="1" t="s">
        <v>123</v>
      </c>
      <c r="Q1879" s="1" t="s">
        <v>2465</v>
      </c>
      <c r="R1879" s="1">
        <v>40.66548</v>
      </c>
      <c r="S1879" s="1">
        <v>-73.86935</v>
      </c>
      <c r="T1879" s="1" t="s">
        <v>91</v>
      </c>
      <c r="U1879" s="1" t="s">
        <v>113</v>
      </c>
      <c r="V1879" s="1">
        <v>2.0</v>
      </c>
      <c r="W1879" s="1">
        <v>1.0</v>
      </c>
      <c r="X1879" s="1">
        <v>1.0</v>
      </c>
      <c r="Y1879" s="1">
        <v>1.0</v>
      </c>
      <c r="Z1879" s="1" t="s">
        <v>93</v>
      </c>
      <c r="AA1879" s="1" t="s">
        <v>10146</v>
      </c>
      <c r="AB1879" s="1">
        <v>60.0</v>
      </c>
      <c r="AC1879" s="1">
        <v>2.0</v>
      </c>
      <c r="AD1879" s="1">
        <v>15.0</v>
      </c>
      <c r="AE1879" s="1">
        <v>1.0</v>
      </c>
      <c r="AF1879" s="1" t="s">
        <v>127</v>
      </c>
      <c r="AG1879" s="1">
        <v>1.0</v>
      </c>
      <c r="AH1879" s="1">
        <v>26.0</v>
      </c>
      <c r="AI1879" s="1">
        <v>56.0</v>
      </c>
      <c r="AJ1879" s="1">
        <v>86.0</v>
      </c>
      <c r="AK1879" s="1">
        <v>361.0</v>
      </c>
      <c r="AL1879" s="1">
        <v>1.0</v>
      </c>
      <c r="AM1879" s="1">
        <v>1.0</v>
      </c>
      <c r="AU1879" s="1">
        <v>0.0</v>
      </c>
      <c r="AV1879" s="1" t="s">
        <v>105</v>
      </c>
      <c r="AW1879" s="1">
        <v>1.0</v>
      </c>
      <c r="AX1879" s="1">
        <v>0.0</v>
      </c>
      <c r="AY1879" s="1">
        <v>1.0</v>
      </c>
      <c r="AZ1879" s="1">
        <v>0.0</v>
      </c>
      <c r="BA1879" s="1">
        <v>1.0</v>
      </c>
      <c r="BB1879" s="1">
        <v>-1.0</v>
      </c>
      <c r="BC1879" s="1">
        <v>1.0</v>
      </c>
      <c r="BD1879" s="1">
        <v>-1.0</v>
      </c>
      <c r="BE1879" s="1">
        <v>-1.0</v>
      </c>
      <c r="BF1879" s="1">
        <v>-1.0</v>
      </c>
      <c r="BG1879" s="1">
        <v>-1.0</v>
      </c>
      <c r="BH1879" s="1">
        <v>-1.0</v>
      </c>
      <c r="BI1879" s="1">
        <v>-1.0</v>
      </c>
      <c r="BJ1879" s="1">
        <v>1.0</v>
      </c>
      <c r="BK1879" s="1">
        <v>-1.0</v>
      </c>
      <c r="BL1879" s="1">
        <v>-1.0</v>
      </c>
      <c r="BM1879" s="1">
        <v>-1.0</v>
      </c>
      <c r="BN1879" s="1">
        <v>-1.0</v>
      </c>
      <c r="BO1879" s="1">
        <v>-1.0</v>
      </c>
      <c r="BP1879" s="1">
        <v>-1.0</v>
      </c>
      <c r="BQ1879" s="1">
        <v>-1.0</v>
      </c>
      <c r="BR1879" s="1">
        <v>-1.0</v>
      </c>
      <c r="BS1879" s="1">
        <v>-1.0</v>
      </c>
      <c r="BT1879" s="1">
        <v>-1.0</v>
      </c>
      <c r="BU1879" s="1">
        <v>1.0</v>
      </c>
      <c r="BV1879" s="1">
        <v>-1.0</v>
      </c>
      <c r="BW1879" s="1">
        <v>-1.0</v>
      </c>
      <c r="BX1879" s="1">
        <v>1.0</v>
      </c>
      <c r="BY1879" s="1">
        <v>-1.0</v>
      </c>
      <c r="BZ1879" s="1">
        <v>1.0</v>
      </c>
      <c r="CA1879" s="1">
        <v>-1.0</v>
      </c>
      <c r="CB1879" s="1">
        <v>-1.0</v>
      </c>
      <c r="CC1879" s="1">
        <v>-1.0</v>
      </c>
      <c r="CD1879" s="1">
        <v>63178.0</v>
      </c>
    </row>
    <row r="1880">
      <c r="A1880" s="1">
        <v>3.445383E7</v>
      </c>
      <c r="B1880" s="1" t="s">
        <v>10147</v>
      </c>
      <c r="C1880" s="1" t="s">
        <v>10148</v>
      </c>
      <c r="D1880" s="1" t="s">
        <v>10149</v>
      </c>
      <c r="E1880" s="1" t="s">
        <v>85</v>
      </c>
      <c r="F1880" s="1" t="s">
        <v>10150</v>
      </c>
      <c r="G1880" s="1" t="s">
        <v>10151</v>
      </c>
      <c r="H1880" s="1" t="s">
        <v>10152</v>
      </c>
      <c r="I1880" s="1">
        <v>2.60191397E8</v>
      </c>
      <c r="J1880" s="1">
        <v>43591.0</v>
      </c>
      <c r="K1880" s="1" t="s">
        <v>134</v>
      </c>
      <c r="L1880" s="1">
        <v>0.95</v>
      </c>
      <c r="M1880" s="1">
        <v>0.0</v>
      </c>
      <c r="N1880" s="1">
        <v>7.0</v>
      </c>
      <c r="O1880" s="1">
        <v>0.0</v>
      </c>
      <c r="P1880" s="1" t="s">
        <v>89</v>
      </c>
      <c r="Q1880" s="1" t="s">
        <v>601</v>
      </c>
      <c r="R1880" s="1">
        <v>40.75612</v>
      </c>
      <c r="S1880" s="1">
        <v>-73.9862199999999</v>
      </c>
      <c r="T1880" s="1" t="s">
        <v>363</v>
      </c>
      <c r="U1880" s="1" t="s">
        <v>113</v>
      </c>
      <c r="V1880" s="1">
        <v>2.0</v>
      </c>
      <c r="W1880" s="1">
        <v>1.0</v>
      </c>
      <c r="X1880" s="1">
        <v>1.0</v>
      </c>
      <c r="Y1880" s="1">
        <v>1.0</v>
      </c>
      <c r="Z1880" s="1" t="s">
        <v>93</v>
      </c>
      <c r="AA1880" s="1" t="s">
        <v>10153</v>
      </c>
      <c r="AB1880" s="1">
        <v>100.0</v>
      </c>
      <c r="AC1880" s="1">
        <v>4.0</v>
      </c>
      <c r="AD1880" s="1">
        <v>5.0</v>
      </c>
      <c r="AE1880" s="1">
        <v>1.0</v>
      </c>
      <c r="AF1880" s="1" t="s">
        <v>95</v>
      </c>
      <c r="AG1880" s="1">
        <v>1.0</v>
      </c>
      <c r="AH1880" s="1">
        <v>13.0</v>
      </c>
      <c r="AI1880" s="1">
        <v>32.0</v>
      </c>
      <c r="AJ1880" s="1">
        <v>62.0</v>
      </c>
      <c r="AK1880" s="1">
        <v>256.0</v>
      </c>
      <c r="AL1880" s="1">
        <v>0.0</v>
      </c>
      <c r="AM1880" s="1">
        <v>0.0</v>
      </c>
      <c r="AU1880" s="1">
        <v>1.0</v>
      </c>
      <c r="AV1880" s="1" t="s">
        <v>105</v>
      </c>
      <c r="AW1880" s="1">
        <v>7.0</v>
      </c>
      <c r="AX1880" s="1">
        <v>0.0</v>
      </c>
      <c r="AY1880" s="1">
        <v>7.0</v>
      </c>
      <c r="AZ1880" s="1">
        <v>0.0</v>
      </c>
      <c r="BB1880" s="1">
        <v>-1.0</v>
      </c>
      <c r="BC1880" s="1">
        <v>1.0</v>
      </c>
      <c r="BD1880" s="1">
        <v>-1.0</v>
      </c>
      <c r="BE1880" s="1">
        <v>-1.0</v>
      </c>
      <c r="BF1880" s="1">
        <v>-1.0</v>
      </c>
      <c r="BG1880" s="1">
        <v>-1.0</v>
      </c>
      <c r="BH1880" s="1">
        <v>1.0</v>
      </c>
      <c r="BI1880" s="1">
        <v>-1.0</v>
      </c>
      <c r="BJ1880" s="1">
        <v>1.0</v>
      </c>
      <c r="BK1880" s="1">
        <v>1.0</v>
      </c>
      <c r="BL1880" s="1">
        <v>-1.0</v>
      </c>
      <c r="BM1880" s="1">
        <v>1.0</v>
      </c>
      <c r="BN1880" s="1">
        <v>1.0</v>
      </c>
      <c r="BO1880" s="1">
        <v>1.0</v>
      </c>
      <c r="BP1880" s="1">
        <v>-1.0</v>
      </c>
      <c r="BQ1880" s="1">
        <v>-1.0</v>
      </c>
      <c r="BR1880" s="1">
        <v>-1.0</v>
      </c>
      <c r="BS1880" s="1">
        <v>-1.0</v>
      </c>
      <c r="BT1880" s="1">
        <v>-1.0</v>
      </c>
      <c r="BU1880" s="1">
        <v>1.0</v>
      </c>
      <c r="BV1880" s="1">
        <v>-1.0</v>
      </c>
      <c r="BW1880" s="1">
        <v>1.0</v>
      </c>
      <c r="BX1880" s="1">
        <v>-1.0</v>
      </c>
      <c r="BY1880" s="1">
        <v>-1.0</v>
      </c>
      <c r="BZ1880" s="1">
        <v>-1.0</v>
      </c>
      <c r="CA1880" s="1">
        <v>-1.0</v>
      </c>
      <c r="CB1880" s="1">
        <v>-1.0</v>
      </c>
      <c r="CC1880" s="1">
        <v>-1.0</v>
      </c>
      <c r="CD1880" s="1">
        <v>63269.0</v>
      </c>
    </row>
    <row r="1881">
      <c r="A1881" s="1">
        <v>2.1781648E7</v>
      </c>
      <c r="B1881" s="1" t="s">
        <v>10154</v>
      </c>
      <c r="C1881" s="1" t="s">
        <v>10155</v>
      </c>
      <c r="D1881" s="1" t="s">
        <v>10156</v>
      </c>
      <c r="E1881" s="1" t="s">
        <v>85</v>
      </c>
      <c r="H1881" s="1" t="s">
        <v>10157</v>
      </c>
      <c r="I1881" s="1">
        <v>98014.0</v>
      </c>
      <c r="J1881" s="1">
        <v>40260.0</v>
      </c>
      <c r="M1881" s="1">
        <v>0.0</v>
      </c>
      <c r="N1881" s="1">
        <v>1.0</v>
      </c>
      <c r="O1881" s="1">
        <v>1.0</v>
      </c>
      <c r="P1881" s="1" t="s">
        <v>123</v>
      </c>
      <c r="Q1881" s="1" t="s">
        <v>124</v>
      </c>
      <c r="R1881" s="1">
        <v>40.6682099999999</v>
      </c>
      <c r="S1881" s="1">
        <v>-73.98834</v>
      </c>
      <c r="T1881" s="1" t="s">
        <v>91</v>
      </c>
      <c r="U1881" s="1" t="s">
        <v>92</v>
      </c>
      <c r="V1881" s="1">
        <v>6.0</v>
      </c>
      <c r="W1881" s="1">
        <v>1.5</v>
      </c>
      <c r="X1881" s="1">
        <v>3.0</v>
      </c>
      <c r="Y1881" s="1">
        <v>4.0</v>
      </c>
      <c r="Z1881" s="1" t="s">
        <v>93</v>
      </c>
      <c r="AA1881" s="1" t="s">
        <v>10158</v>
      </c>
      <c r="AB1881" s="1">
        <v>245.0</v>
      </c>
      <c r="AC1881" s="1">
        <v>4.0</v>
      </c>
      <c r="AD1881" s="1">
        <v>25.0</v>
      </c>
      <c r="AE1881" s="1">
        <v>3.0</v>
      </c>
      <c r="AF1881" s="1" t="s">
        <v>521</v>
      </c>
      <c r="AG1881" s="1">
        <v>1.0</v>
      </c>
      <c r="AH1881" s="1">
        <v>0.0</v>
      </c>
      <c r="AI1881" s="1">
        <v>0.0</v>
      </c>
      <c r="AJ1881" s="1">
        <v>0.0</v>
      </c>
      <c r="AK1881" s="1">
        <v>0.0</v>
      </c>
      <c r="AL1881" s="1">
        <v>0.0</v>
      </c>
      <c r="AM1881" s="1">
        <v>0.0</v>
      </c>
      <c r="AU1881" s="1">
        <v>0.0</v>
      </c>
      <c r="AV1881" s="1" t="s">
        <v>96</v>
      </c>
      <c r="AW1881" s="1">
        <v>1.0</v>
      </c>
      <c r="AX1881" s="1">
        <v>1.0</v>
      </c>
      <c r="AY1881" s="1">
        <v>0.0</v>
      </c>
      <c r="AZ1881" s="1">
        <v>0.0</v>
      </c>
      <c r="BB1881" s="1">
        <v>-1.0</v>
      </c>
      <c r="BC1881" s="1">
        <v>1.0</v>
      </c>
      <c r="BD1881" s="1">
        <v>-1.0</v>
      </c>
      <c r="BE1881" s="1">
        <v>-1.0</v>
      </c>
      <c r="BF1881" s="1">
        <v>1.0</v>
      </c>
      <c r="BG1881" s="1">
        <v>-1.0</v>
      </c>
      <c r="BH1881" s="1">
        <v>-1.0</v>
      </c>
      <c r="BI1881" s="1">
        <v>-1.0</v>
      </c>
      <c r="BJ1881" s="1">
        <v>1.0</v>
      </c>
      <c r="BK1881" s="1">
        <v>1.0</v>
      </c>
      <c r="BL1881" s="1">
        <v>1.0</v>
      </c>
      <c r="BM1881" s="1">
        <v>1.0</v>
      </c>
      <c r="BN1881" s="1">
        <v>1.0</v>
      </c>
      <c r="BO1881" s="1">
        <v>-1.0</v>
      </c>
      <c r="BP1881" s="1">
        <v>1.0</v>
      </c>
      <c r="BQ1881" s="1">
        <v>-1.0</v>
      </c>
      <c r="BR1881" s="1">
        <v>-1.0</v>
      </c>
      <c r="BS1881" s="1">
        <v>-1.0</v>
      </c>
      <c r="BT1881" s="1">
        <v>-1.0</v>
      </c>
      <c r="BU1881" s="1">
        <v>1.0</v>
      </c>
      <c r="BV1881" s="1">
        <v>-1.0</v>
      </c>
      <c r="BW1881" s="1">
        <v>-1.0</v>
      </c>
      <c r="BX1881" s="1">
        <v>-1.0</v>
      </c>
      <c r="BY1881" s="1">
        <v>-1.0</v>
      </c>
      <c r="BZ1881" s="1">
        <v>-1.0</v>
      </c>
      <c r="CA1881" s="1">
        <v>-1.0</v>
      </c>
      <c r="CB1881" s="1">
        <v>-1.0</v>
      </c>
      <c r="CC1881" s="1">
        <v>-1.0</v>
      </c>
      <c r="CD1881" s="1">
        <v>63271.0</v>
      </c>
    </row>
    <row r="1882">
      <c r="A1882" s="1">
        <v>2.0757599E7</v>
      </c>
      <c r="B1882" s="1" t="s">
        <v>10159</v>
      </c>
      <c r="C1882" s="1" t="s">
        <v>10160</v>
      </c>
      <c r="D1882" s="1" t="s">
        <v>10160</v>
      </c>
      <c r="E1882" s="1" t="s">
        <v>85</v>
      </c>
      <c r="H1882" s="1" t="s">
        <v>10161</v>
      </c>
      <c r="I1882" s="1">
        <v>8.089749E7</v>
      </c>
      <c r="J1882" s="1">
        <v>42551.0</v>
      </c>
      <c r="M1882" s="1">
        <v>0.0</v>
      </c>
      <c r="N1882" s="1">
        <v>1.0</v>
      </c>
      <c r="O1882" s="1">
        <v>0.0</v>
      </c>
      <c r="P1882" s="1" t="s">
        <v>184</v>
      </c>
      <c r="Q1882" s="1" t="s">
        <v>124</v>
      </c>
      <c r="R1882" s="1">
        <v>40.69099</v>
      </c>
      <c r="S1882" s="1">
        <v>-73.92657</v>
      </c>
      <c r="T1882" s="1" t="s">
        <v>91</v>
      </c>
      <c r="U1882" s="1" t="s">
        <v>113</v>
      </c>
      <c r="V1882" s="1">
        <v>2.0</v>
      </c>
      <c r="W1882" s="1">
        <v>1.0</v>
      </c>
      <c r="X1882" s="1">
        <v>1.0</v>
      </c>
      <c r="Y1882" s="1">
        <v>1.0</v>
      </c>
      <c r="Z1882" s="1" t="s">
        <v>93</v>
      </c>
      <c r="AA1882" s="1" t="s">
        <v>10162</v>
      </c>
      <c r="AB1882" s="1">
        <v>50.0</v>
      </c>
      <c r="AC1882" s="1">
        <v>1.0</v>
      </c>
      <c r="AD1882" s="1">
        <v>0.0</v>
      </c>
      <c r="AE1882" s="1">
        <v>1.0</v>
      </c>
      <c r="AF1882" s="1" t="s">
        <v>393</v>
      </c>
      <c r="AG1882" s="1">
        <v>1.0</v>
      </c>
      <c r="AH1882" s="1">
        <v>0.0</v>
      </c>
      <c r="AI1882" s="1">
        <v>0.0</v>
      </c>
      <c r="AJ1882" s="1">
        <v>0.0</v>
      </c>
      <c r="AK1882" s="1">
        <v>0.0</v>
      </c>
      <c r="AL1882" s="1">
        <v>1.0</v>
      </c>
      <c r="AM1882" s="1">
        <v>0.0</v>
      </c>
      <c r="AU1882" s="1">
        <v>1.0</v>
      </c>
      <c r="AV1882" s="1" t="s">
        <v>105</v>
      </c>
      <c r="AW1882" s="1">
        <v>1.0</v>
      </c>
      <c r="AX1882" s="1">
        <v>0.0</v>
      </c>
      <c r="AY1882" s="1">
        <v>1.0</v>
      </c>
      <c r="AZ1882" s="1">
        <v>0.0</v>
      </c>
      <c r="BA1882" s="1">
        <v>0.04</v>
      </c>
      <c r="BB1882" s="1">
        <v>-1.0</v>
      </c>
      <c r="BC1882" s="1">
        <v>1.0</v>
      </c>
      <c r="BD1882" s="1">
        <v>-1.0</v>
      </c>
      <c r="BE1882" s="1">
        <v>-1.0</v>
      </c>
      <c r="BF1882" s="1">
        <v>-1.0</v>
      </c>
      <c r="BG1882" s="1">
        <v>-1.0</v>
      </c>
      <c r="BH1882" s="1">
        <v>-1.0</v>
      </c>
      <c r="BI1882" s="1">
        <v>-1.0</v>
      </c>
      <c r="BJ1882" s="1">
        <v>-1.0</v>
      </c>
      <c r="BK1882" s="1">
        <v>-1.0</v>
      </c>
      <c r="BL1882" s="1">
        <v>-1.0</v>
      </c>
      <c r="BM1882" s="1">
        <v>1.0</v>
      </c>
      <c r="BN1882" s="1">
        <v>1.0</v>
      </c>
      <c r="BO1882" s="1">
        <v>1.0</v>
      </c>
      <c r="BP1882" s="1">
        <v>-1.0</v>
      </c>
      <c r="BQ1882" s="1">
        <v>-1.0</v>
      </c>
      <c r="BR1882" s="1">
        <v>-1.0</v>
      </c>
      <c r="BS1882" s="1">
        <v>-1.0</v>
      </c>
      <c r="BT1882" s="1">
        <v>-1.0</v>
      </c>
      <c r="BU1882" s="1">
        <v>1.0</v>
      </c>
      <c r="BV1882" s="1">
        <v>-1.0</v>
      </c>
      <c r="BW1882" s="1">
        <v>-1.0</v>
      </c>
      <c r="BX1882" s="1">
        <v>-1.0</v>
      </c>
      <c r="BY1882" s="1">
        <v>-1.0</v>
      </c>
      <c r="BZ1882" s="1">
        <v>-1.0</v>
      </c>
      <c r="CA1882" s="1">
        <v>1.0</v>
      </c>
      <c r="CB1882" s="1">
        <v>-1.0</v>
      </c>
      <c r="CC1882" s="1">
        <v>1.0</v>
      </c>
      <c r="CD1882" s="1">
        <v>63328.0</v>
      </c>
    </row>
    <row r="1883">
      <c r="A1883" s="1">
        <v>1.6687716E7</v>
      </c>
      <c r="B1883" s="1" t="s">
        <v>10163</v>
      </c>
      <c r="C1883" s="1" t="s">
        <v>10164</v>
      </c>
      <c r="D1883" s="1" t="s">
        <v>10165</v>
      </c>
      <c r="E1883" s="1" t="s">
        <v>85</v>
      </c>
      <c r="H1883" s="1" t="s">
        <v>10166</v>
      </c>
      <c r="I1883" s="1">
        <v>1.4730722E7</v>
      </c>
      <c r="J1883" s="1">
        <v>41754.0</v>
      </c>
      <c r="K1883" s="1" t="s">
        <v>134</v>
      </c>
      <c r="L1883" s="1">
        <v>1.0</v>
      </c>
      <c r="M1883" s="1">
        <v>0.0</v>
      </c>
      <c r="N1883" s="1">
        <v>1.0</v>
      </c>
      <c r="O1883" s="1">
        <v>1.0</v>
      </c>
      <c r="P1883" s="1" t="s">
        <v>10167</v>
      </c>
      <c r="Q1883" s="1" t="s">
        <v>112</v>
      </c>
      <c r="R1883" s="1">
        <v>40.76441</v>
      </c>
      <c r="S1883" s="1">
        <v>-73.88943</v>
      </c>
      <c r="T1883" s="1" t="s">
        <v>125</v>
      </c>
      <c r="U1883" s="1" t="s">
        <v>113</v>
      </c>
      <c r="V1883" s="1">
        <v>2.0</v>
      </c>
      <c r="W1883" s="1">
        <v>1.0</v>
      </c>
      <c r="X1883" s="1">
        <v>1.0</v>
      </c>
      <c r="Y1883" s="1">
        <v>1.0</v>
      </c>
      <c r="Z1883" s="1" t="s">
        <v>93</v>
      </c>
      <c r="AA1883" s="1" t="s">
        <v>10168</v>
      </c>
      <c r="AB1883" s="1">
        <v>90.0</v>
      </c>
      <c r="AC1883" s="1">
        <v>1.0</v>
      </c>
      <c r="AD1883" s="1">
        <v>0.0</v>
      </c>
      <c r="AE1883" s="1">
        <v>2.0</v>
      </c>
      <c r="AF1883" s="1" t="s">
        <v>1554</v>
      </c>
      <c r="AG1883" s="1">
        <v>1.0</v>
      </c>
      <c r="AH1883" s="1">
        <v>0.0</v>
      </c>
      <c r="AI1883" s="1">
        <v>0.0</v>
      </c>
      <c r="AJ1883" s="1">
        <v>0.0</v>
      </c>
      <c r="AK1883" s="1">
        <v>0.0</v>
      </c>
      <c r="AL1883" s="1">
        <v>9.0</v>
      </c>
      <c r="AM1883" s="1">
        <v>1.0</v>
      </c>
      <c r="AN1883" s="1">
        <v>98.0</v>
      </c>
      <c r="AO1883" s="1">
        <v>10.0</v>
      </c>
      <c r="AP1883" s="1">
        <v>10.0</v>
      </c>
      <c r="AQ1883" s="1">
        <v>10.0</v>
      </c>
      <c r="AR1883" s="1">
        <v>10.0</v>
      </c>
      <c r="AS1883" s="1">
        <v>10.0</v>
      </c>
      <c r="AT1883" s="1">
        <v>10.0</v>
      </c>
      <c r="AU1883" s="1">
        <v>0.0</v>
      </c>
      <c r="AV1883" s="1" t="s">
        <v>117</v>
      </c>
      <c r="AW1883" s="1">
        <v>1.0</v>
      </c>
      <c r="AX1883" s="1">
        <v>0.0</v>
      </c>
      <c r="AY1883" s="1">
        <v>1.0</v>
      </c>
      <c r="AZ1883" s="1">
        <v>0.0</v>
      </c>
      <c r="BA1883" s="1">
        <v>0.34</v>
      </c>
      <c r="BB1883" s="1">
        <v>1.0</v>
      </c>
      <c r="BC1883" s="1">
        <v>-1.0</v>
      </c>
      <c r="BD1883" s="1">
        <v>-1.0</v>
      </c>
      <c r="BE1883" s="1">
        <v>-1.0</v>
      </c>
      <c r="BF1883" s="1">
        <v>-1.0</v>
      </c>
      <c r="BG1883" s="1">
        <v>-1.0</v>
      </c>
      <c r="BH1883" s="1">
        <v>-1.0</v>
      </c>
      <c r="BI1883" s="1">
        <v>1.0</v>
      </c>
      <c r="BJ1883" s="1">
        <v>1.0</v>
      </c>
      <c r="BK1883" s="1">
        <v>-1.0</v>
      </c>
      <c r="BL1883" s="1">
        <v>-1.0</v>
      </c>
      <c r="BM1883" s="1">
        <v>-1.0</v>
      </c>
      <c r="BN1883" s="1">
        <v>-1.0</v>
      </c>
      <c r="BO1883" s="1">
        <v>-1.0</v>
      </c>
      <c r="BP1883" s="1">
        <v>1.0</v>
      </c>
      <c r="BQ1883" s="1">
        <v>1.0</v>
      </c>
      <c r="BR1883" s="1">
        <v>-1.0</v>
      </c>
      <c r="BS1883" s="1">
        <v>-1.0</v>
      </c>
      <c r="BT1883" s="1">
        <v>-1.0</v>
      </c>
      <c r="BU1883" s="1">
        <v>1.0</v>
      </c>
      <c r="BV1883" s="1">
        <v>-1.0</v>
      </c>
      <c r="BW1883" s="1">
        <v>-1.0</v>
      </c>
      <c r="BX1883" s="1">
        <v>-1.0</v>
      </c>
      <c r="BY1883" s="1">
        <v>-1.0</v>
      </c>
      <c r="BZ1883" s="1">
        <v>1.0</v>
      </c>
      <c r="CA1883" s="1">
        <v>-1.0</v>
      </c>
      <c r="CB1883" s="1">
        <v>-1.0</v>
      </c>
      <c r="CC1883" s="1">
        <v>-1.0</v>
      </c>
      <c r="CD1883" s="1">
        <v>63343.0</v>
      </c>
    </row>
    <row r="1884">
      <c r="A1884" s="1">
        <v>2.1411685E7</v>
      </c>
      <c r="B1884" s="1" t="s">
        <v>10169</v>
      </c>
      <c r="C1884" s="1" t="s">
        <v>10170</v>
      </c>
      <c r="D1884" s="1" t="s">
        <v>10171</v>
      </c>
      <c r="E1884" s="1" t="s">
        <v>85</v>
      </c>
      <c r="F1884" s="1" t="s">
        <v>10172</v>
      </c>
      <c r="I1884" s="1">
        <v>3.5662919E7</v>
      </c>
      <c r="J1884" s="1">
        <v>42167.0</v>
      </c>
      <c r="M1884" s="1">
        <v>0.0</v>
      </c>
      <c r="N1884" s="1">
        <v>1.0</v>
      </c>
      <c r="O1884" s="1">
        <v>1.0</v>
      </c>
      <c r="P1884" s="1" t="s">
        <v>123</v>
      </c>
      <c r="Q1884" s="1" t="s">
        <v>185</v>
      </c>
      <c r="R1884" s="1">
        <v>40.7102299999999</v>
      </c>
      <c r="S1884" s="1">
        <v>-73.95827</v>
      </c>
      <c r="T1884" s="1" t="s">
        <v>91</v>
      </c>
      <c r="U1884" s="1" t="s">
        <v>113</v>
      </c>
      <c r="V1884" s="1">
        <v>2.0</v>
      </c>
      <c r="W1884" s="1">
        <v>1.0</v>
      </c>
      <c r="X1884" s="1">
        <v>1.0</v>
      </c>
      <c r="Y1884" s="1">
        <v>1.0</v>
      </c>
      <c r="Z1884" s="1" t="s">
        <v>93</v>
      </c>
      <c r="AA1884" s="1" t="s">
        <v>10173</v>
      </c>
      <c r="AB1884" s="1">
        <v>100.0</v>
      </c>
      <c r="AC1884" s="1">
        <v>1.0</v>
      </c>
      <c r="AD1884" s="1">
        <v>0.0</v>
      </c>
      <c r="AE1884" s="1">
        <v>2.0</v>
      </c>
      <c r="AF1884" s="1" t="s">
        <v>452</v>
      </c>
      <c r="AG1884" s="1">
        <v>1.0</v>
      </c>
      <c r="AH1884" s="1">
        <v>0.0</v>
      </c>
      <c r="AI1884" s="1">
        <v>0.0</v>
      </c>
      <c r="AJ1884" s="1">
        <v>0.0</v>
      </c>
      <c r="AK1884" s="1">
        <v>0.0</v>
      </c>
      <c r="AL1884" s="1">
        <v>1.0</v>
      </c>
      <c r="AM1884" s="1">
        <v>0.0</v>
      </c>
      <c r="AN1884" s="1">
        <v>100.0</v>
      </c>
      <c r="AO1884" s="1">
        <v>10.0</v>
      </c>
      <c r="AP1884" s="1">
        <v>10.0</v>
      </c>
      <c r="AQ1884" s="1">
        <v>10.0</v>
      </c>
      <c r="AR1884" s="1">
        <v>10.0</v>
      </c>
      <c r="AS1884" s="1">
        <v>10.0</v>
      </c>
      <c r="AT1884" s="1">
        <v>10.0</v>
      </c>
      <c r="AU1884" s="1">
        <v>0.0</v>
      </c>
      <c r="AV1884" s="1" t="s">
        <v>105</v>
      </c>
      <c r="AW1884" s="1">
        <v>1.0</v>
      </c>
      <c r="AX1884" s="1">
        <v>0.0</v>
      </c>
      <c r="AY1884" s="1">
        <v>1.0</v>
      </c>
      <c r="AZ1884" s="1">
        <v>0.0</v>
      </c>
      <c r="BA1884" s="1">
        <v>0.05</v>
      </c>
      <c r="BB1884" s="1">
        <v>-1.0</v>
      </c>
      <c r="BC1884" s="1">
        <v>1.0</v>
      </c>
      <c r="BD1884" s="1">
        <v>-1.0</v>
      </c>
      <c r="BE1884" s="1">
        <v>-1.0</v>
      </c>
      <c r="BF1884" s="1">
        <v>-1.0</v>
      </c>
      <c r="BG1884" s="1">
        <v>-1.0</v>
      </c>
      <c r="BH1884" s="1">
        <v>-1.0</v>
      </c>
      <c r="BI1884" s="1">
        <v>-1.0</v>
      </c>
      <c r="BJ1884" s="1">
        <v>-1.0</v>
      </c>
      <c r="BK1884" s="1">
        <v>1.0</v>
      </c>
      <c r="BL1884" s="1">
        <v>1.0</v>
      </c>
      <c r="BM1884" s="1">
        <v>-1.0</v>
      </c>
      <c r="BN1884" s="1">
        <v>-1.0</v>
      </c>
      <c r="BO1884" s="1">
        <v>-1.0</v>
      </c>
      <c r="BP1884" s="1">
        <v>-1.0</v>
      </c>
      <c r="BQ1884" s="1">
        <v>-1.0</v>
      </c>
      <c r="BR1884" s="1">
        <v>-1.0</v>
      </c>
      <c r="BS1884" s="1">
        <v>-1.0</v>
      </c>
      <c r="BT1884" s="1">
        <v>-1.0</v>
      </c>
      <c r="BU1884" s="1">
        <v>1.0</v>
      </c>
      <c r="BV1884" s="1">
        <v>-1.0</v>
      </c>
      <c r="BW1884" s="1">
        <v>-1.0</v>
      </c>
      <c r="BX1884" s="1">
        <v>-1.0</v>
      </c>
      <c r="BY1884" s="1">
        <v>-1.0</v>
      </c>
      <c r="BZ1884" s="1">
        <v>-1.0</v>
      </c>
      <c r="CA1884" s="1">
        <v>-1.0</v>
      </c>
      <c r="CB1884" s="1">
        <v>-1.0</v>
      </c>
      <c r="CC1884" s="1">
        <v>-1.0</v>
      </c>
      <c r="CD1884" s="1">
        <v>63392.0</v>
      </c>
    </row>
    <row r="1885">
      <c r="A1885" s="1">
        <v>1.9079187E7</v>
      </c>
      <c r="B1885" s="1" t="s">
        <v>10174</v>
      </c>
      <c r="C1885" s="1" t="s">
        <v>10175</v>
      </c>
      <c r="D1885" s="1" t="s">
        <v>10176</v>
      </c>
      <c r="E1885" s="1" t="s">
        <v>85</v>
      </c>
      <c r="F1885" s="1" t="s">
        <v>10177</v>
      </c>
      <c r="G1885" s="1" t="s">
        <v>10178</v>
      </c>
      <c r="I1885" s="1">
        <v>6.0993452E7</v>
      </c>
      <c r="J1885" s="1">
        <v>42429.0</v>
      </c>
      <c r="M1885" s="1">
        <v>0.0</v>
      </c>
      <c r="N1885" s="1">
        <v>2.0</v>
      </c>
      <c r="O1885" s="1">
        <v>0.0</v>
      </c>
      <c r="P1885" s="1" t="s">
        <v>89</v>
      </c>
      <c r="Q1885" s="1" t="s">
        <v>90</v>
      </c>
      <c r="R1885" s="1">
        <v>40.7484599999999</v>
      </c>
      <c r="S1885" s="1">
        <v>-73.9758</v>
      </c>
      <c r="T1885" s="1" t="s">
        <v>91</v>
      </c>
      <c r="U1885" s="1" t="s">
        <v>113</v>
      </c>
      <c r="V1885" s="1">
        <v>2.0</v>
      </c>
      <c r="W1885" s="1">
        <v>1.0</v>
      </c>
      <c r="X1885" s="1">
        <v>1.0</v>
      </c>
      <c r="Y1885" s="1">
        <v>1.0</v>
      </c>
      <c r="Z1885" s="1" t="s">
        <v>93</v>
      </c>
      <c r="AA1885" s="1" t="s">
        <v>10179</v>
      </c>
      <c r="AB1885" s="1">
        <v>40.0</v>
      </c>
      <c r="AC1885" s="1">
        <v>1.0</v>
      </c>
      <c r="AD1885" s="1">
        <v>15.0</v>
      </c>
      <c r="AE1885" s="1">
        <v>4.0</v>
      </c>
      <c r="AF1885" s="1" t="s">
        <v>703</v>
      </c>
      <c r="AG1885" s="1">
        <v>1.0</v>
      </c>
      <c r="AH1885" s="1">
        <v>0.0</v>
      </c>
      <c r="AI1885" s="1">
        <v>0.0</v>
      </c>
      <c r="AJ1885" s="1">
        <v>0.0</v>
      </c>
      <c r="AK1885" s="1">
        <v>0.0</v>
      </c>
      <c r="AL1885" s="1">
        <v>3.0</v>
      </c>
      <c r="AM1885" s="1">
        <v>0.0</v>
      </c>
      <c r="AN1885" s="1">
        <v>100.0</v>
      </c>
      <c r="AO1885" s="1">
        <v>10.0</v>
      </c>
      <c r="AP1885" s="1">
        <v>9.0</v>
      </c>
      <c r="AQ1885" s="1">
        <v>9.0</v>
      </c>
      <c r="AR1885" s="1">
        <v>10.0</v>
      </c>
      <c r="AS1885" s="1">
        <v>10.0</v>
      </c>
      <c r="AT1885" s="1">
        <v>10.0</v>
      </c>
      <c r="AU1885" s="1">
        <v>1.0</v>
      </c>
      <c r="AV1885" s="1" t="s">
        <v>105</v>
      </c>
      <c r="AW1885" s="1">
        <v>2.0</v>
      </c>
      <c r="AX1885" s="1">
        <v>0.0</v>
      </c>
      <c r="AY1885" s="1">
        <v>2.0</v>
      </c>
      <c r="AZ1885" s="1">
        <v>0.0</v>
      </c>
      <c r="BA1885" s="1">
        <v>0.12</v>
      </c>
      <c r="BB1885" s="1">
        <v>-1.0</v>
      </c>
      <c r="BC1885" s="1">
        <v>1.0</v>
      </c>
      <c r="BD1885" s="1">
        <v>-1.0</v>
      </c>
      <c r="BE1885" s="1">
        <v>-1.0</v>
      </c>
      <c r="BF1885" s="1">
        <v>-1.0</v>
      </c>
      <c r="BG1885" s="1">
        <v>-1.0</v>
      </c>
      <c r="BH1885" s="1">
        <v>-1.0</v>
      </c>
      <c r="BI1885" s="1">
        <v>-1.0</v>
      </c>
      <c r="BJ1885" s="1">
        <v>-1.0</v>
      </c>
      <c r="BK1885" s="1">
        <v>-1.0</v>
      </c>
      <c r="BL1885" s="1">
        <v>-1.0</v>
      </c>
      <c r="BM1885" s="1">
        <v>-1.0</v>
      </c>
      <c r="BN1885" s="1">
        <v>-1.0</v>
      </c>
      <c r="BO1885" s="1">
        <v>-1.0</v>
      </c>
      <c r="BP1885" s="1">
        <v>-1.0</v>
      </c>
      <c r="BQ1885" s="1">
        <v>-1.0</v>
      </c>
      <c r="BR1885" s="1">
        <v>-1.0</v>
      </c>
      <c r="BS1885" s="1">
        <v>-1.0</v>
      </c>
      <c r="BT1885" s="1">
        <v>-1.0</v>
      </c>
      <c r="BU1885" s="1">
        <v>1.0</v>
      </c>
      <c r="BV1885" s="1">
        <v>-1.0</v>
      </c>
      <c r="BW1885" s="1">
        <v>-1.0</v>
      </c>
      <c r="BX1885" s="1">
        <v>-1.0</v>
      </c>
      <c r="BY1885" s="1">
        <v>-1.0</v>
      </c>
      <c r="BZ1885" s="1">
        <v>-1.0</v>
      </c>
      <c r="CA1885" s="1">
        <v>-1.0</v>
      </c>
      <c r="CB1885" s="1">
        <v>-1.0</v>
      </c>
      <c r="CC1885" s="1">
        <v>-1.0</v>
      </c>
      <c r="CD1885" s="1">
        <v>63418.0</v>
      </c>
    </row>
    <row r="1886">
      <c r="A1886" s="1">
        <v>2.1863836E7</v>
      </c>
      <c r="B1886" s="1" t="s">
        <v>10180</v>
      </c>
      <c r="C1886" s="1" t="s">
        <v>10181</v>
      </c>
      <c r="D1886" s="1" t="s">
        <v>10182</v>
      </c>
      <c r="E1886" s="1" t="s">
        <v>85</v>
      </c>
      <c r="F1886" s="1" t="s">
        <v>10183</v>
      </c>
      <c r="I1886" s="1">
        <v>2.4092147E7</v>
      </c>
      <c r="J1886" s="1">
        <v>41967.0</v>
      </c>
      <c r="M1886" s="1">
        <v>0.0</v>
      </c>
      <c r="N1886" s="1">
        <v>1.0</v>
      </c>
      <c r="O1886" s="1">
        <v>0.0</v>
      </c>
      <c r="P1886" s="1" t="s">
        <v>123</v>
      </c>
      <c r="Q1886" s="1" t="s">
        <v>519</v>
      </c>
      <c r="R1886" s="1">
        <v>40.69186</v>
      </c>
      <c r="S1886" s="1">
        <v>-73.9221</v>
      </c>
      <c r="T1886" s="1" t="s">
        <v>91</v>
      </c>
      <c r="U1886" s="1" t="s">
        <v>113</v>
      </c>
      <c r="V1886" s="1">
        <v>2.0</v>
      </c>
      <c r="W1886" s="1">
        <v>1.0</v>
      </c>
      <c r="X1886" s="1">
        <v>1.0</v>
      </c>
      <c r="Y1886" s="1">
        <v>1.0</v>
      </c>
      <c r="Z1886" s="1" t="s">
        <v>93</v>
      </c>
      <c r="AA1886" s="1" t="s">
        <v>10184</v>
      </c>
      <c r="AB1886" s="1">
        <v>75.0</v>
      </c>
      <c r="AC1886" s="1">
        <v>1.0</v>
      </c>
      <c r="AD1886" s="1">
        <v>0.0</v>
      </c>
      <c r="AE1886" s="1">
        <v>2.0</v>
      </c>
      <c r="AF1886" s="1" t="s">
        <v>137</v>
      </c>
      <c r="AG1886" s="1">
        <v>1.0</v>
      </c>
      <c r="AH1886" s="1">
        <v>29.0</v>
      </c>
      <c r="AI1886" s="1">
        <v>59.0</v>
      </c>
      <c r="AJ1886" s="1">
        <v>88.0</v>
      </c>
      <c r="AK1886" s="1">
        <v>88.0</v>
      </c>
      <c r="AL1886" s="1">
        <v>1.0</v>
      </c>
      <c r="AM1886" s="1">
        <v>0.0</v>
      </c>
      <c r="AN1886" s="1">
        <v>60.0</v>
      </c>
      <c r="AO1886" s="1">
        <v>6.0</v>
      </c>
      <c r="AP1886" s="1">
        <v>8.0</v>
      </c>
      <c r="AQ1886" s="1">
        <v>10.0</v>
      </c>
      <c r="AR1886" s="1">
        <v>6.0</v>
      </c>
      <c r="AS1886" s="1">
        <v>8.0</v>
      </c>
      <c r="AT1886" s="1">
        <v>6.0</v>
      </c>
      <c r="AU1886" s="1">
        <v>0.0</v>
      </c>
      <c r="AV1886" s="1" t="s">
        <v>117</v>
      </c>
      <c r="AW1886" s="1">
        <v>1.0</v>
      </c>
      <c r="AX1886" s="1">
        <v>0.0</v>
      </c>
      <c r="AY1886" s="1">
        <v>1.0</v>
      </c>
      <c r="AZ1886" s="1">
        <v>0.0</v>
      </c>
      <c r="BA1886" s="1">
        <v>0.06</v>
      </c>
      <c r="BB1886" s="1">
        <v>-1.0</v>
      </c>
      <c r="BC1886" s="1">
        <v>-1.0</v>
      </c>
      <c r="BD1886" s="1">
        <v>-1.0</v>
      </c>
      <c r="BE1886" s="1">
        <v>-1.0</v>
      </c>
      <c r="BF1886" s="1">
        <v>-1.0</v>
      </c>
      <c r="BG1886" s="1">
        <v>-1.0</v>
      </c>
      <c r="BH1886" s="1">
        <v>-1.0</v>
      </c>
      <c r="BI1886" s="1">
        <v>-1.0</v>
      </c>
      <c r="BJ1886" s="1">
        <v>-1.0</v>
      </c>
      <c r="BK1886" s="1">
        <v>-1.0</v>
      </c>
      <c r="BL1886" s="1">
        <v>-1.0</v>
      </c>
      <c r="BM1886" s="1">
        <v>-1.0</v>
      </c>
      <c r="BN1886" s="1">
        <v>-1.0</v>
      </c>
      <c r="BO1886" s="1">
        <v>-1.0</v>
      </c>
      <c r="BP1886" s="1">
        <v>-1.0</v>
      </c>
      <c r="BQ1886" s="1">
        <v>-1.0</v>
      </c>
      <c r="BR1886" s="1">
        <v>-1.0</v>
      </c>
      <c r="BS1886" s="1">
        <v>-1.0</v>
      </c>
      <c r="BT1886" s="1">
        <v>-1.0</v>
      </c>
      <c r="BU1886" s="1">
        <v>1.0</v>
      </c>
      <c r="BV1886" s="1">
        <v>-1.0</v>
      </c>
      <c r="BW1886" s="1">
        <v>-1.0</v>
      </c>
      <c r="BX1886" s="1">
        <v>-1.0</v>
      </c>
      <c r="BY1886" s="1">
        <v>-1.0</v>
      </c>
      <c r="BZ1886" s="1">
        <v>-1.0</v>
      </c>
      <c r="CA1886" s="1">
        <v>-1.0</v>
      </c>
      <c r="CB1886" s="1">
        <v>-1.0</v>
      </c>
      <c r="CC1886" s="1">
        <v>-1.0</v>
      </c>
      <c r="CD1886" s="1">
        <v>63432.0</v>
      </c>
    </row>
    <row r="1887">
      <c r="A1887" s="1">
        <v>3.085062E7</v>
      </c>
      <c r="B1887" s="1" t="s">
        <v>10185</v>
      </c>
      <c r="C1887" s="1" t="s">
        <v>10186</v>
      </c>
      <c r="D1887" s="1" t="s">
        <v>10187</v>
      </c>
      <c r="E1887" s="1" t="s">
        <v>85</v>
      </c>
      <c r="F1887" s="1" t="s">
        <v>10188</v>
      </c>
      <c r="G1887" s="1" t="s">
        <v>10189</v>
      </c>
      <c r="I1887" s="1">
        <v>2.7264437E7</v>
      </c>
      <c r="J1887" s="1">
        <v>42040.0</v>
      </c>
      <c r="K1887" s="1" t="s">
        <v>134</v>
      </c>
      <c r="L1887" s="1">
        <v>1.0</v>
      </c>
      <c r="M1887" s="1">
        <v>0.0</v>
      </c>
      <c r="N1887" s="1">
        <v>2.0</v>
      </c>
      <c r="O1887" s="1">
        <v>1.0</v>
      </c>
      <c r="P1887" s="1" t="s">
        <v>123</v>
      </c>
      <c r="Q1887" s="1" t="s">
        <v>124</v>
      </c>
      <c r="R1887" s="1">
        <v>40.69534</v>
      </c>
      <c r="S1887" s="1">
        <v>-73.93338</v>
      </c>
      <c r="T1887" s="1" t="s">
        <v>91</v>
      </c>
      <c r="U1887" s="1" t="s">
        <v>113</v>
      </c>
      <c r="V1887" s="1">
        <v>2.0</v>
      </c>
      <c r="W1887" s="1">
        <v>1.0</v>
      </c>
      <c r="X1887" s="1">
        <v>1.0</v>
      </c>
      <c r="Y1887" s="1">
        <v>1.0</v>
      </c>
      <c r="Z1887" s="1" t="s">
        <v>93</v>
      </c>
      <c r="AA1887" s="1" t="s">
        <v>10190</v>
      </c>
      <c r="AB1887" s="1">
        <v>50.0</v>
      </c>
      <c r="AC1887" s="1">
        <v>1.0</v>
      </c>
      <c r="AD1887" s="1">
        <v>0.0</v>
      </c>
      <c r="AE1887" s="1">
        <v>6.0</v>
      </c>
      <c r="AF1887" s="1" t="s">
        <v>443</v>
      </c>
      <c r="AG1887" s="1">
        <v>1.0</v>
      </c>
      <c r="AH1887" s="1">
        <v>0.0</v>
      </c>
      <c r="AI1887" s="1">
        <v>0.0</v>
      </c>
      <c r="AJ1887" s="1">
        <v>0.0</v>
      </c>
      <c r="AK1887" s="1">
        <v>0.0</v>
      </c>
      <c r="AL1887" s="1">
        <v>1.0</v>
      </c>
      <c r="AM1887" s="1">
        <v>1.0</v>
      </c>
      <c r="AN1887" s="1">
        <v>100.0</v>
      </c>
      <c r="AO1887" s="1">
        <v>10.0</v>
      </c>
      <c r="AP1887" s="1">
        <v>10.0</v>
      </c>
      <c r="AQ1887" s="1">
        <v>10.0</v>
      </c>
      <c r="AR1887" s="1">
        <v>10.0</v>
      </c>
      <c r="AS1887" s="1">
        <v>10.0</v>
      </c>
      <c r="AT1887" s="1">
        <v>10.0</v>
      </c>
      <c r="AU1887" s="1">
        <v>1.0</v>
      </c>
      <c r="AV1887" s="1" t="s">
        <v>105</v>
      </c>
      <c r="AW1887" s="1">
        <v>2.0</v>
      </c>
      <c r="AX1887" s="1">
        <v>0.0</v>
      </c>
      <c r="AY1887" s="1">
        <v>2.0</v>
      </c>
      <c r="AZ1887" s="1">
        <v>0.0</v>
      </c>
      <c r="BA1887" s="1">
        <v>0.18</v>
      </c>
      <c r="BB1887" s="1">
        <v>-1.0</v>
      </c>
      <c r="BC1887" s="1">
        <v>1.0</v>
      </c>
      <c r="BD1887" s="1">
        <v>-1.0</v>
      </c>
      <c r="BE1887" s="1">
        <v>-1.0</v>
      </c>
      <c r="BF1887" s="1">
        <v>-1.0</v>
      </c>
      <c r="BG1887" s="1">
        <v>-1.0</v>
      </c>
      <c r="BH1887" s="1">
        <v>1.0</v>
      </c>
      <c r="BI1887" s="1">
        <v>-1.0</v>
      </c>
      <c r="BJ1887" s="1">
        <v>-1.0</v>
      </c>
      <c r="BK1887" s="1">
        <v>1.0</v>
      </c>
      <c r="BL1887" s="1">
        <v>1.0</v>
      </c>
      <c r="BM1887" s="1">
        <v>1.0</v>
      </c>
      <c r="BN1887" s="1">
        <v>-1.0</v>
      </c>
      <c r="BO1887" s="1">
        <v>-1.0</v>
      </c>
      <c r="BP1887" s="1">
        <v>-1.0</v>
      </c>
      <c r="BQ1887" s="1">
        <v>-1.0</v>
      </c>
      <c r="BR1887" s="1">
        <v>-1.0</v>
      </c>
      <c r="BS1887" s="1">
        <v>-1.0</v>
      </c>
      <c r="BT1887" s="1">
        <v>-1.0</v>
      </c>
      <c r="BU1887" s="1">
        <v>1.0</v>
      </c>
      <c r="BV1887" s="1">
        <v>-1.0</v>
      </c>
      <c r="BW1887" s="1">
        <v>-1.0</v>
      </c>
      <c r="BX1887" s="1">
        <v>-1.0</v>
      </c>
      <c r="BY1887" s="1">
        <v>-1.0</v>
      </c>
      <c r="BZ1887" s="1">
        <v>-1.0</v>
      </c>
      <c r="CA1887" s="1">
        <v>-1.0</v>
      </c>
      <c r="CB1887" s="1">
        <v>-1.0</v>
      </c>
      <c r="CC1887" s="1">
        <v>-1.0</v>
      </c>
      <c r="CD1887" s="1">
        <v>63445.0</v>
      </c>
    </row>
    <row r="1888">
      <c r="A1888" s="1">
        <v>1.63935E7</v>
      </c>
      <c r="B1888" s="1" t="s">
        <v>10191</v>
      </c>
      <c r="C1888" s="1" t="s">
        <v>10192</v>
      </c>
      <c r="D1888" s="1" t="s">
        <v>10193</v>
      </c>
      <c r="E1888" s="1" t="s">
        <v>85</v>
      </c>
      <c r="F1888" s="1" t="s">
        <v>10194</v>
      </c>
      <c r="H1888" s="1" t="s">
        <v>10195</v>
      </c>
      <c r="I1888" s="1">
        <v>2.3099342E7</v>
      </c>
      <c r="J1888" s="1">
        <v>41941.0</v>
      </c>
      <c r="M1888" s="1">
        <v>0.0</v>
      </c>
      <c r="N1888" s="1">
        <v>1.0</v>
      </c>
      <c r="O1888" s="1">
        <v>1.0</v>
      </c>
      <c r="P1888" s="1" t="s">
        <v>123</v>
      </c>
      <c r="Q1888" s="1" t="s">
        <v>229</v>
      </c>
      <c r="R1888" s="1">
        <v>40.6871299999999</v>
      </c>
      <c r="S1888" s="1">
        <v>-73.97222</v>
      </c>
      <c r="T1888" s="1" t="s">
        <v>91</v>
      </c>
      <c r="U1888" s="1" t="s">
        <v>113</v>
      </c>
      <c r="V1888" s="1">
        <v>1.0</v>
      </c>
      <c r="W1888" s="1">
        <v>1.0</v>
      </c>
      <c r="X1888" s="1">
        <v>1.0</v>
      </c>
      <c r="Y1888" s="1">
        <v>1.0</v>
      </c>
      <c r="Z1888" s="1" t="s">
        <v>93</v>
      </c>
      <c r="AA1888" s="1" t="s">
        <v>10196</v>
      </c>
      <c r="AB1888" s="1">
        <v>55.0</v>
      </c>
      <c r="AC1888" s="1">
        <v>1.0</v>
      </c>
      <c r="AD1888" s="1">
        <v>0.0</v>
      </c>
      <c r="AE1888" s="1">
        <v>7.0</v>
      </c>
      <c r="AF1888" s="1" t="s">
        <v>116</v>
      </c>
      <c r="AG1888" s="1">
        <v>1.0</v>
      </c>
      <c r="AH1888" s="1">
        <v>0.0</v>
      </c>
      <c r="AI1888" s="1">
        <v>0.0</v>
      </c>
      <c r="AJ1888" s="1">
        <v>0.0</v>
      </c>
      <c r="AK1888" s="1">
        <v>0.0</v>
      </c>
      <c r="AL1888" s="1">
        <v>2.0</v>
      </c>
      <c r="AM1888" s="1">
        <v>0.0</v>
      </c>
      <c r="AN1888" s="1">
        <v>100.0</v>
      </c>
      <c r="AO1888" s="1">
        <v>10.0</v>
      </c>
      <c r="AP1888" s="1">
        <v>10.0</v>
      </c>
      <c r="AQ1888" s="1">
        <v>10.0</v>
      </c>
      <c r="AR1888" s="1">
        <v>10.0</v>
      </c>
      <c r="AS1888" s="1">
        <v>10.0</v>
      </c>
      <c r="AT1888" s="1">
        <v>10.0</v>
      </c>
      <c r="AU1888" s="1">
        <v>0.0</v>
      </c>
      <c r="AV1888" s="1" t="s">
        <v>96</v>
      </c>
      <c r="AW1888" s="1">
        <v>1.0</v>
      </c>
      <c r="AX1888" s="1">
        <v>0.0</v>
      </c>
      <c r="AY1888" s="1">
        <v>1.0</v>
      </c>
      <c r="AZ1888" s="1">
        <v>0.0</v>
      </c>
      <c r="BA1888" s="1">
        <v>0.06</v>
      </c>
      <c r="BB1888" s="1">
        <v>-1.0</v>
      </c>
      <c r="BC1888" s="1">
        <v>-1.0</v>
      </c>
      <c r="BD1888" s="1">
        <v>-1.0</v>
      </c>
      <c r="BE1888" s="1">
        <v>-1.0</v>
      </c>
      <c r="BF1888" s="1">
        <v>-1.0</v>
      </c>
      <c r="BG1888" s="1">
        <v>-1.0</v>
      </c>
      <c r="BH1888" s="1">
        <v>-1.0</v>
      </c>
      <c r="BI1888" s="1">
        <v>-1.0</v>
      </c>
      <c r="BJ1888" s="1">
        <v>1.0</v>
      </c>
      <c r="BK1888" s="1">
        <v>-1.0</v>
      </c>
      <c r="BL1888" s="1">
        <v>-1.0</v>
      </c>
      <c r="BM1888" s="1">
        <v>-1.0</v>
      </c>
      <c r="BN1888" s="1">
        <v>-1.0</v>
      </c>
      <c r="BO1888" s="1">
        <v>-1.0</v>
      </c>
      <c r="BP1888" s="1">
        <v>-1.0</v>
      </c>
      <c r="BQ1888" s="1">
        <v>-1.0</v>
      </c>
      <c r="BR1888" s="1">
        <v>-1.0</v>
      </c>
      <c r="BS1888" s="1">
        <v>-1.0</v>
      </c>
      <c r="BT1888" s="1">
        <v>-1.0</v>
      </c>
      <c r="BU1888" s="1">
        <v>1.0</v>
      </c>
      <c r="BV1888" s="1">
        <v>-1.0</v>
      </c>
      <c r="BW1888" s="1">
        <v>-1.0</v>
      </c>
      <c r="BX1888" s="1">
        <v>-1.0</v>
      </c>
      <c r="BY1888" s="1">
        <v>-1.0</v>
      </c>
      <c r="BZ1888" s="1">
        <v>-1.0</v>
      </c>
      <c r="CA1888" s="1">
        <v>-1.0</v>
      </c>
      <c r="CB1888" s="1">
        <v>-1.0</v>
      </c>
      <c r="CC1888" s="1">
        <v>-1.0</v>
      </c>
      <c r="CD1888" s="1">
        <v>63484.0</v>
      </c>
    </row>
    <row r="1889">
      <c r="A1889" s="1">
        <v>3.4654078E7</v>
      </c>
      <c r="B1889" s="1" t="s">
        <v>10197</v>
      </c>
      <c r="C1889" s="1" t="s">
        <v>10198</v>
      </c>
      <c r="D1889" s="1" t="s">
        <v>10198</v>
      </c>
      <c r="E1889" s="1" t="s">
        <v>85</v>
      </c>
      <c r="I1889" s="1">
        <v>2.61448151E8</v>
      </c>
      <c r="J1889" s="1">
        <v>43597.0</v>
      </c>
      <c r="K1889" s="1" t="s">
        <v>134</v>
      </c>
      <c r="L1889" s="1">
        <v>0.9</v>
      </c>
      <c r="M1889" s="1">
        <v>0.0</v>
      </c>
      <c r="N1889" s="1">
        <v>1.0</v>
      </c>
      <c r="O1889" s="1">
        <v>0.0</v>
      </c>
      <c r="P1889" s="1" t="s">
        <v>993</v>
      </c>
      <c r="Q1889" s="1" t="s">
        <v>1608</v>
      </c>
      <c r="R1889" s="1">
        <v>40.82285</v>
      </c>
      <c r="S1889" s="1">
        <v>-73.90198</v>
      </c>
      <c r="T1889" s="1" t="s">
        <v>91</v>
      </c>
      <c r="U1889" s="1" t="s">
        <v>113</v>
      </c>
      <c r="V1889" s="1">
        <v>2.0</v>
      </c>
      <c r="W1889" s="1">
        <v>1.0</v>
      </c>
      <c r="X1889" s="1">
        <v>1.0</v>
      </c>
      <c r="Y1889" s="1">
        <v>1.0</v>
      </c>
      <c r="Z1889" s="1" t="s">
        <v>93</v>
      </c>
      <c r="AA1889" s="1" t="s">
        <v>10199</v>
      </c>
      <c r="AB1889" s="1">
        <v>55.0</v>
      </c>
      <c r="AC1889" s="1">
        <v>1.0</v>
      </c>
      <c r="AD1889" s="1">
        <v>0.0</v>
      </c>
      <c r="AE1889" s="1">
        <v>2.0</v>
      </c>
      <c r="AF1889" s="1" t="s">
        <v>341</v>
      </c>
      <c r="AG1889" s="1">
        <v>1.0</v>
      </c>
      <c r="AH1889" s="1">
        <v>16.0</v>
      </c>
      <c r="AI1889" s="1">
        <v>46.0</v>
      </c>
      <c r="AJ1889" s="1">
        <v>76.0</v>
      </c>
      <c r="AK1889" s="1">
        <v>351.0</v>
      </c>
      <c r="AL1889" s="1">
        <v>5.0</v>
      </c>
      <c r="AM1889" s="1">
        <v>5.0</v>
      </c>
      <c r="AN1889" s="1">
        <v>80.0</v>
      </c>
      <c r="AO1889" s="1">
        <v>8.0</v>
      </c>
      <c r="AP1889" s="1">
        <v>9.0</v>
      </c>
      <c r="AQ1889" s="1">
        <v>9.0</v>
      </c>
      <c r="AR1889" s="1">
        <v>8.0</v>
      </c>
      <c r="AS1889" s="1">
        <v>7.0</v>
      </c>
      <c r="AT1889" s="1">
        <v>8.0</v>
      </c>
      <c r="AU1889" s="1">
        <v>1.0</v>
      </c>
      <c r="AV1889" s="1" t="s">
        <v>105</v>
      </c>
      <c r="AW1889" s="1">
        <v>1.0</v>
      </c>
      <c r="AX1889" s="1">
        <v>0.0</v>
      </c>
      <c r="AY1889" s="1">
        <v>1.0</v>
      </c>
      <c r="AZ1889" s="1">
        <v>0.0</v>
      </c>
      <c r="BA1889" s="1">
        <v>3.33</v>
      </c>
      <c r="BB1889" s="1">
        <v>-1.0</v>
      </c>
      <c r="BC1889" s="1">
        <v>1.0</v>
      </c>
      <c r="BD1889" s="1">
        <v>-1.0</v>
      </c>
      <c r="BE1889" s="1">
        <v>-1.0</v>
      </c>
      <c r="BF1889" s="1">
        <v>-1.0</v>
      </c>
      <c r="BG1889" s="1">
        <v>-1.0</v>
      </c>
      <c r="BH1889" s="1">
        <v>-1.0</v>
      </c>
      <c r="BI1889" s="1">
        <v>-1.0</v>
      </c>
      <c r="BJ1889" s="1">
        <v>1.0</v>
      </c>
      <c r="BK1889" s="1">
        <v>1.0</v>
      </c>
      <c r="BL1889" s="1">
        <v>-1.0</v>
      </c>
      <c r="BM1889" s="1">
        <v>-1.0</v>
      </c>
      <c r="BN1889" s="1">
        <v>1.0</v>
      </c>
      <c r="BO1889" s="1">
        <v>-1.0</v>
      </c>
      <c r="BP1889" s="1">
        <v>-1.0</v>
      </c>
      <c r="BQ1889" s="1">
        <v>1.0</v>
      </c>
      <c r="BR1889" s="1">
        <v>-1.0</v>
      </c>
      <c r="BS1889" s="1">
        <v>-1.0</v>
      </c>
      <c r="BT1889" s="1">
        <v>-1.0</v>
      </c>
      <c r="BU1889" s="1">
        <v>1.0</v>
      </c>
      <c r="BV1889" s="1">
        <v>-1.0</v>
      </c>
      <c r="BW1889" s="1">
        <v>-1.0</v>
      </c>
      <c r="BX1889" s="1">
        <v>-1.0</v>
      </c>
      <c r="BY1889" s="1">
        <v>-1.0</v>
      </c>
      <c r="BZ1889" s="1">
        <v>1.0</v>
      </c>
      <c r="CA1889" s="1">
        <v>-1.0</v>
      </c>
      <c r="CB1889" s="1">
        <v>-1.0</v>
      </c>
      <c r="CC1889" s="1">
        <v>-1.0</v>
      </c>
      <c r="CD1889" s="1">
        <v>63490.0</v>
      </c>
    </row>
    <row r="1890">
      <c r="A1890" s="1">
        <v>3.5878332E7</v>
      </c>
      <c r="B1890" s="1" t="s">
        <v>10200</v>
      </c>
      <c r="C1890" s="1" t="s">
        <v>10201</v>
      </c>
      <c r="D1890" s="1" t="s">
        <v>10202</v>
      </c>
      <c r="E1890" s="1" t="s">
        <v>85</v>
      </c>
      <c r="F1890" s="1" t="s">
        <v>10203</v>
      </c>
      <c r="G1890" s="1" t="s">
        <v>10204</v>
      </c>
      <c r="H1890" s="1" t="s">
        <v>10205</v>
      </c>
      <c r="I1890" s="1">
        <v>2.69860794E8</v>
      </c>
      <c r="J1890" s="1">
        <v>43635.0</v>
      </c>
      <c r="K1890" s="1" t="s">
        <v>134</v>
      </c>
      <c r="L1890" s="1">
        <v>1.0</v>
      </c>
      <c r="M1890" s="1">
        <v>0.0</v>
      </c>
      <c r="N1890" s="1">
        <v>1.0</v>
      </c>
      <c r="O1890" s="1">
        <v>0.0</v>
      </c>
      <c r="P1890" s="1" t="s">
        <v>123</v>
      </c>
      <c r="Q1890" s="1" t="s">
        <v>157</v>
      </c>
      <c r="R1890" s="1">
        <v>40.69305</v>
      </c>
      <c r="S1890" s="1">
        <v>-73.93748</v>
      </c>
      <c r="T1890" s="1" t="s">
        <v>91</v>
      </c>
      <c r="U1890" s="1" t="s">
        <v>92</v>
      </c>
      <c r="V1890" s="1">
        <v>6.0</v>
      </c>
      <c r="W1890" s="1">
        <v>1.0</v>
      </c>
      <c r="X1890" s="1">
        <v>2.0</v>
      </c>
      <c r="Y1890" s="1">
        <v>2.0</v>
      </c>
      <c r="Z1890" s="1" t="s">
        <v>93</v>
      </c>
      <c r="AA1890" s="1" t="s">
        <v>10206</v>
      </c>
      <c r="AB1890" s="1">
        <v>275.0</v>
      </c>
      <c r="AC1890" s="1">
        <v>4.0</v>
      </c>
      <c r="AD1890" s="1">
        <v>50.0</v>
      </c>
      <c r="AE1890" s="1">
        <v>2.0</v>
      </c>
      <c r="AF1890" s="1" t="s">
        <v>341</v>
      </c>
      <c r="AG1890" s="1">
        <v>1.0</v>
      </c>
      <c r="AH1890" s="1">
        <v>30.0</v>
      </c>
      <c r="AI1890" s="1">
        <v>60.0</v>
      </c>
      <c r="AJ1890" s="1">
        <v>90.0</v>
      </c>
      <c r="AK1890" s="1">
        <v>365.0</v>
      </c>
      <c r="AL1890" s="1">
        <v>0.0</v>
      </c>
      <c r="AM1890" s="1">
        <v>0.0</v>
      </c>
      <c r="AU1890" s="1">
        <v>1.0</v>
      </c>
      <c r="AV1890" s="1" t="s">
        <v>105</v>
      </c>
      <c r="AW1890" s="1">
        <v>1.0</v>
      </c>
      <c r="AX1890" s="1">
        <v>1.0</v>
      </c>
      <c r="AY1890" s="1">
        <v>0.0</v>
      </c>
      <c r="AZ1890" s="1">
        <v>0.0</v>
      </c>
      <c r="BB1890" s="1">
        <v>-1.0</v>
      </c>
      <c r="BC1890" s="1">
        <v>1.0</v>
      </c>
      <c r="BD1890" s="1">
        <v>-1.0</v>
      </c>
      <c r="BE1890" s="1">
        <v>-1.0</v>
      </c>
      <c r="BF1890" s="1">
        <v>-1.0</v>
      </c>
      <c r="BG1890" s="1">
        <v>-1.0</v>
      </c>
      <c r="BH1890" s="1">
        <v>-1.0</v>
      </c>
      <c r="BI1890" s="1">
        <v>-1.0</v>
      </c>
      <c r="BJ1890" s="1">
        <v>1.0</v>
      </c>
      <c r="BK1890" s="1">
        <v>-1.0</v>
      </c>
      <c r="BL1890" s="1">
        <v>-1.0</v>
      </c>
      <c r="BM1890" s="1">
        <v>1.0</v>
      </c>
      <c r="BN1890" s="1">
        <v>-1.0</v>
      </c>
      <c r="BO1890" s="1">
        <v>-1.0</v>
      </c>
      <c r="BP1890" s="1">
        <v>-1.0</v>
      </c>
      <c r="BQ1890" s="1">
        <v>-1.0</v>
      </c>
      <c r="BR1890" s="1">
        <v>-1.0</v>
      </c>
      <c r="BS1890" s="1">
        <v>1.0</v>
      </c>
      <c r="BT1890" s="1">
        <v>-1.0</v>
      </c>
      <c r="BU1890" s="1">
        <v>1.0</v>
      </c>
      <c r="BV1890" s="1">
        <v>-1.0</v>
      </c>
      <c r="BW1890" s="1">
        <v>-1.0</v>
      </c>
      <c r="BX1890" s="1">
        <v>1.0</v>
      </c>
      <c r="BY1890" s="1">
        <v>-1.0</v>
      </c>
      <c r="BZ1890" s="1">
        <v>-1.0</v>
      </c>
      <c r="CA1890" s="1">
        <v>-1.0</v>
      </c>
      <c r="CB1890" s="1">
        <v>-1.0</v>
      </c>
      <c r="CC1890" s="1">
        <v>-1.0</v>
      </c>
      <c r="CD1890" s="1">
        <v>63511.0</v>
      </c>
    </row>
    <row r="1891">
      <c r="A1891" s="1">
        <v>1.2192216E7</v>
      </c>
      <c r="B1891" s="1" t="s">
        <v>10207</v>
      </c>
      <c r="C1891" s="1" t="s">
        <v>10208</v>
      </c>
      <c r="D1891" s="1" t="s">
        <v>10208</v>
      </c>
      <c r="E1891" s="1" t="s">
        <v>85</v>
      </c>
      <c r="I1891" s="1">
        <v>3104581.0</v>
      </c>
      <c r="J1891" s="1">
        <v>41120.0</v>
      </c>
      <c r="K1891" s="1" t="s">
        <v>134</v>
      </c>
      <c r="L1891" s="1">
        <v>1.0</v>
      </c>
      <c r="M1891" s="1">
        <v>0.0</v>
      </c>
      <c r="N1891" s="1">
        <v>1.0</v>
      </c>
      <c r="O1891" s="1">
        <v>1.0</v>
      </c>
      <c r="P1891" s="1" t="s">
        <v>89</v>
      </c>
      <c r="Q1891" s="1" t="s">
        <v>613</v>
      </c>
      <c r="R1891" s="1">
        <v>40.7907299999999</v>
      </c>
      <c r="S1891" s="1">
        <v>-73.94669</v>
      </c>
      <c r="T1891" s="1" t="s">
        <v>91</v>
      </c>
      <c r="U1891" s="1" t="s">
        <v>92</v>
      </c>
      <c r="V1891" s="1">
        <v>2.0</v>
      </c>
      <c r="W1891" s="1">
        <v>1.0</v>
      </c>
      <c r="X1891" s="1">
        <v>1.0</v>
      </c>
      <c r="Y1891" s="1">
        <v>1.0</v>
      </c>
      <c r="Z1891" s="1" t="s">
        <v>93</v>
      </c>
      <c r="AA1891" s="1" t="s">
        <v>10209</v>
      </c>
      <c r="AB1891" s="1">
        <v>115.0</v>
      </c>
      <c r="AC1891" s="1">
        <v>1.0</v>
      </c>
      <c r="AD1891" s="1">
        <v>0.0</v>
      </c>
      <c r="AE1891" s="1">
        <v>2.0</v>
      </c>
      <c r="AF1891" s="1" t="s">
        <v>104</v>
      </c>
      <c r="AG1891" s="1">
        <v>1.0</v>
      </c>
      <c r="AH1891" s="1">
        <v>0.0</v>
      </c>
      <c r="AI1891" s="1">
        <v>3.0</v>
      </c>
      <c r="AJ1891" s="1">
        <v>3.0</v>
      </c>
      <c r="AK1891" s="1">
        <v>3.0</v>
      </c>
      <c r="AL1891" s="1">
        <v>18.0</v>
      </c>
      <c r="AM1891" s="1">
        <v>8.0</v>
      </c>
      <c r="AN1891" s="1">
        <v>97.0</v>
      </c>
      <c r="AO1891" s="1">
        <v>10.0</v>
      </c>
      <c r="AP1891" s="1">
        <v>10.0</v>
      </c>
      <c r="AQ1891" s="1">
        <v>10.0</v>
      </c>
      <c r="AR1891" s="1">
        <v>10.0</v>
      </c>
      <c r="AS1891" s="1">
        <v>10.0</v>
      </c>
      <c r="AT1891" s="1">
        <v>10.0</v>
      </c>
      <c r="AU1891" s="1">
        <v>0.0</v>
      </c>
      <c r="AV1891" s="1" t="s">
        <v>105</v>
      </c>
      <c r="AW1891" s="1">
        <v>1.0</v>
      </c>
      <c r="AX1891" s="1">
        <v>1.0</v>
      </c>
      <c r="AY1891" s="1">
        <v>0.0</v>
      </c>
      <c r="AZ1891" s="1">
        <v>0.0</v>
      </c>
      <c r="BA1891" s="1">
        <v>0.48</v>
      </c>
      <c r="BB1891" s="1">
        <v>-1.0</v>
      </c>
      <c r="BC1891" s="1">
        <v>1.0</v>
      </c>
      <c r="BD1891" s="1">
        <v>-1.0</v>
      </c>
      <c r="BE1891" s="1">
        <v>-1.0</v>
      </c>
      <c r="BF1891" s="1">
        <v>-1.0</v>
      </c>
      <c r="BG1891" s="1">
        <v>-1.0</v>
      </c>
      <c r="BH1891" s="1">
        <v>-1.0</v>
      </c>
      <c r="BI1891" s="1">
        <v>-1.0</v>
      </c>
      <c r="BJ1891" s="1">
        <v>1.0</v>
      </c>
      <c r="BK1891" s="1">
        <v>-1.0</v>
      </c>
      <c r="BL1891" s="1">
        <v>-1.0</v>
      </c>
      <c r="BM1891" s="1">
        <v>1.0</v>
      </c>
      <c r="BN1891" s="1">
        <v>-1.0</v>
      </c>
      <c r="BO1891" s="1">
        <v>-1.0</v>
      </c>
      <c r="BP1891" s="1">
        <v>-1.0</v>
      </c>
      <c r="BQ1891" s="1">
        <v>1.0</v>
      </c>
      <c r="BR1891" s="1">
        <v>-1.0</v>
      </c>
      <c r="BS1891" s="1">
        <v>-1.0</v>
      </c>
      <c r="BT1891" s="1">
        <v>-1.0</v>
      </c>
      <c r="BU1891" s="1">
        <v>1.0</v>
      </c>
      <c r="BV1891" s="1">
        <v>-1.0</v>
      </c>
      <c r="BW1891" s="1">
        <v>-1.0</v>
      </c>
      <c r="BX1891" s="1">
        <v>-1.0</v>
      </c>
      <c r="BY1891" s="1">
        <v>-1.0</v>
      </c>
      <c r="BZ1891" s="1">
        <v>1.0</v>
      </c>
      <c r="CA1891" s="1">
        <v>-1.0</v>
      </c>
      <c r="CB1891" s="1">
        <v>-1.0</v>
      </c>
      <c r="CC1891" s="1">
        <v>-1.0</v>
      </c>
      <c r="CD1891" s="1">
        <v>63530.0</v>
      </c>
    </row>
    <row r="1892">
      <c r="A1892" s="1">
        <v>3.0531246E7</v>
      </c>
      <c r="B1892" s="1" t="s">
        <v>10210</v>
      </c>
      <c r="C1892" s="1" t="s">
        <v>10211</v>
      </c>
      <c r="D1892" s="1" t="s">
        <v>10212</v>
      </c>
      <c r="E1892" s="1" t="s">
        <v>85</v>
      </c>
      <c r="F1892" s="1" t="s">
        <v>10213</v>
      </c>
      <c r="G1892" s="1" t="s">
        <v>10214</v>
      </c>
      <c r="H1892" s="2" t="str">
        <f>- please remove shoes While in The house</f>
        <v>#ERROR!</v>
      </c>
      <c r="I1892" s="1">
        <v>2.26201658E8</v>
      </c>
      <c r="J1892" s="1">
        <v>43421.0</v>
      </c>
      <c r="K1892" s="1" t="s">
        <v>272</v>
      </c>
      <c r="L1892" s="1">
        <v>1.0</v>
      </c>
      <c r="M1892" s="1">
        <v>1.0</v>
      </c>
      <c r="N1892" s="1">
        <v>3.0</v>
      </c>
      <c r="O1892" s="1">
        <v>0.0</v>
      </c>
      <c r="P1892" s="1" t="s">
        <v>123</v>
      </c>
      <c r="Q1892" s="1" t="s">
        <v>185</v>
      </c>
      <c r="R1892" s="1">
        <v>40.70755</v>
      </c>
      <c r="S1892" s="1">
        <v>-73.94892</v>
      </c>
      <c r="T1892" s="1" t="s">
        <v>91</v>
      </c>
      <c r="U1892" s="1" t="s">
        <v>92</v>
      </c>
      <c r="V1892" s="1">
        <v>2.0</v>
      </c>
      <c r="W1892" s="1">
        <v>1.0</v>
      </c>
      <c r="X1892" s="1">
        <v>1.0</v>
      </c>
      <c r="Y1892" s="1">
        <v>1.0</v>
      </c>
      <c r="Z1892" s="1" t="s">
        <v>93</v>
      </c>
      <c r="AA1892" s="1" t="s">
        <v>10215</v>
      </c>
      <c r="AB1892" s="1">
        <v>90.0</v>
      </c>
      <c r="AC1892" s="1">
        <v>1.0</v>
      </c>
      <c r="AD1892" s="1">
        <v>5.0</v>
      </c>
      <c r="AE1892" s="1">
        <v>30.0</v>
      </c>
      <c r="AF1892" s="1" t="s">
        <v>127</v>
      </c>
      <c r="AG1892" s="1">
        <v>1.0</v>
      </c>
      <c r="AH1892" s="1">
        <v>9.0</v>
      </c>
      <c r="AI1892" s="1">
        <v>39.0</v>
      </c>
      <c r="AJ1892" s="1">
        <v>69.0</v>
      </c>
      <c r="AK1892" s="1">
        <v>314.0</v>
      </c>
      <c r="AL1892" s="1">
        <v>2.0</v>
      </c>
      <c r="AM1892" s="1">
        <v>2.0</v>
      </c>
      <c r="AN1892" s="1">
        <v>100.0</v>
      </c>
      <c r="AO1892" s="1">
        <v>10.0</v>
      </c>
      <c r="AP1892" s="1">
        <v>10.0</v>
      </c>
      <c r="AQ1892" s="1">
        <v>10.0</v>
      </c>
      <c r="AR1892" s="1">
        <v>10.0</v>
      </c>
      <c r="AS1892" s="1">
        <v>10.0</v>
      </c>
      <c r="AT1892" s="1">
        <v>10.0</v>
      </c>
      <c r="AU1892" s="1">
        <v>0.0</v>
      </c>
      <c r="AV1892" s="1" t="s">
        <v>117</v>
      </c>
      <c r="AW1892" s="1">
        <v>3.0</v>
      </c>
      <c r="AX1892" s="1">
        <v>3.0</v>
      </c>
      <c r="AY1892" s="1">
        <v>0.0</v>
      </c>
      <c r="AZ1892" s="1">
        <v>0.0</v>
      </c>
      <c r="BA1892" s="1">
        <v>0.45</v>
      </c>
      <c r="BB1892" s="1">
        <v>-1.0</v>
      </c>
      <c r="BC1892" s="1">
        <v>1.0</v>
      </c>
      <c r="BD1892" s="1">
        <v>-1.0</v>
      </c>
      <c r="BE1892" s="1">
        <v>-1.0</v>
      </c>
      <c r="BF1892" s="1">
        <v>-1.0</v>
      </c>
      <c r="BG1892" s="1">
        <v>-1.0</v>
      </c>
      <c r="BH1892" s="1">
        <v>1.0</v>
      </c>
      <c r="BI1892" s="1">
        <v>-1.0</v>
      </c>
      <c r="BJ1892" s="1">
        <v>1.0</v>
      </c>
      <c r="BK1892" s="1">
        <v>1.0</v>
      </c>
      <c r="BL1892" s="1">
        <v>1.0</v>
      </c>
      <c r="BM1892" s="1">
        <v>1.0</v>
      </c>
      <c r="BN1892" s="1">
        <v>-1.0</v>
      </c>
      <c r="BO1892" s="1">
        <v>-1.0</v>
      </c>
      <c r="BP1892" s="1">
        <v>-1.0</v>
      </c>
      <c r="BQ1892" s="1">
        <v>1.0</v>
      </c>
      <c r="BR1892" s="1">
        <v>-1.0</v>
      </c>
      <c r="BS1892" s="1">
        <v>-1.0</v>
      </c>
      <c r="BT1892" s="1">
        <v>-1.0</v>
      </c>
      <c r="BU1892" s="1">
        <v>1.0</v>
      </c>
      <c r="BV1892" s="1">
        <v>1.0</v>
      </c>
      <c r="BW1892" s="1">
        <v>-1.0</v>
      </c>
      <c r="BX1892" s="1">
        <v>1.0</v>
      </c>
      <c r="BY1892" s="1">
        <v>-1.0</v>
      </c>
      <c r="BZ1892" s="1">
        <v>-1.0</v>
      </c>
      <c r="CA1892" s="1">
        <v>-1.0</v>
      </c>
      <c r="CB1892" s="1">
        <v>-1.0</v>
      </c>
      <c r="CC1892" s="1">
        <v>-1.0</v>
      </c>
      <c r="CD1892" s="1">
        <v>63575.0</v>
      </c>
    </row>
    <row r="1893">
      <c r="A1893" s="1">
        <v>3.0792105E7</v>
      </c>
      <c r="B1893" s="1" t="s">
        <v>10216</v>
      </c>
      <c r="E1893" s="1" t="s">
        <v>85</v>
      </c>
      <c r="H1893" s="1" t="s">
        <v>10217</v>
      </c>
      <c r="I1893" s="1">
        <v>3.6732553E7</v>
      </c>
      <c r="J1893" s="1">
        <v>42180.0</v>
      </c>
      <c r="K1893" s="1" t="s">
        <v>88</v>
      </c>
      <c r="L1893" s="1">
        <v>0.9</v>
      </c>
      <c r="M1893" s="1">
        <v>0.0</v>
      </c>
      <c r="N1893" s="1">
        <v>3.0</v>
      </c>
      <c r="O1893" s="1">
        <v>0.0</v>
      </c>
      <c r="P1893" s="1" t="s">
        <v>111</v>
      </c>
      <c r="Q1893" s="1" t="s">
        <v>1023</v>
      </c>
      <c r="R1893" s="1">
        <v>40.7561599999999</v>
      </c>
      <c r="S1893" s="1">
        <v>-73.91657</v>
      </c>
      <c r="T1893" s="1" t="s">
        <v>125</v>
      </c>
      <c r="U1893" s="1" t="s">
        <v>113</v>
      </c>
      <c r="V1893" s="1">
        <v>1.0</v>
      </c>
      <c r="W1893" s="1">
        <v>1.0</v>
      </c>
      <c r="X1893" s="1">
        <v>1.0</v>
      </c>
      <c r="Y1893" s="1">
        <v>1.0</v>
      </c>
      <c r="Z1893" s="1" t="s">
        <v>93</v>
      </c>
      <c r="AA1893" s="1" t="s">
        <v>10218</v>
      </c>
      <c r="AB1893" s="1">
        <v>60.0</v>
      </c>
      <c r="AC1893" s="1">
        <v>1.0</v>
      </c>
      <c r="AD1893" s="1">
        <v>30.0</v>
      </c>
      <c r="AE1893" s="1">
        <v>15.0</v>
      </c>
      <c r="AF1893" s="1" t="s">
        <v>104</v>
      </c>
      <c r="AG1893" s="1">
        <v>1.0</v>
      </c>
      <c r="AH1893" s="1">
        <v>0.0</v>
      </c>
      <c r="AI1893" s="1">
        <v>26.0</v>
      </c>
      <c r="AJ1893" s="1">
        <v>56.0</v>
      </c>
      <c r="AK1893" s="1">
        <v>331.0</v>
      </c>
      <c r="AL1893" s="1">
        <v>3.0</v>
      </c>
      <c r="AM1893" s="1">
        <v>3.0</v>
      </c>
      <c r="AN1893" s="1">
        <v>93.0</v>
      </c>
      <c r="AO1893" s="1">
        <v>10.0</v>
      </c>
      <c r="AP1893" s="1">
        <v>9.0</v>
      </c>
      <c r="AQ1893" s="1">
        <v>10.0</v>
      </c>
      <c r="AR1893" s="1">
        <v>10.0</v>
      </c>
      <c r="AS1893" s="1">
        <v>10.0</v>
      </c>
      <c r="AT1893" s="1">
        <v>8.0</v>
      </c>
      <c r="AU1893" s="1">
        <v>1.0</v>
      </c>
      <c r="AV1893" s="1" t="s">
        <v>96</v>
      </c>
      <c r="AW1893" s="1">
        <v>3.0</v>
      </c>
      <c r="AX1893" s="1">
        <v>0.0</v>
      </c>
      <c r="AY1893" s="1">
        <v>3.0</v>
      </c>
      <c r="AZ1893" s="1">
        <v>0.0</v>
      </c>
      <c r="BA1893" s="1">
        <v>0.48</v>
      </c>
      <c r="BB1893" s="1">
        <v>-1.0</v>
      </c>
      <c r="BC1893" s="1">
        <v>-1.0</v>
      </c>
      <c r="BD1893" s="1">
        <v>-1.0</v>
      </c>
      <c r="BE1893" s="1">
        <v>-1.0</v>
      </c>
      <c r="BF1893" s="1">
        <v>-1.0</v>
      </c>
      <c r="BG1893" s="1">
        <v>-1.0</v>
      </c>
      <c r="BH1893" s="1">
        <v>-1.0</v>
      </c>
      <c r="BI1893" s="1">
        <v>-1.0</v>
      </c>
      <c r="BJ1893" s="1">
        <v>-1.0</v>
      </c>
      <c r="BK1893" s="1">
        <v>-1.0</v>
      </c>
      <c r="BL1893" s="1">
        <v>-1.0</v>
      </c>
      <c r="BM1893" s="1">
        <v>-1.0</v>
      </c>
      <c r="BN1893" s="1">
        <v>-1.0</v>
      </c>
      <c r="BO1893" s="1">
        <v>-1.0</v>
      </c>
      <c r="BP1893" s="1">
        <v>-1.0</v>
      </c>
      <c r="BQ1893" s="1">
        <v>-1.0</v>
      </c>
      <c r="BR1893" s="1">
        <v>-1.0</v>
      </c>
      <c r="BS1893" s="1">
        <v>-1.0</v>
      </c>
      <c r="BT1893" s="1">
        <v>1.0</v>
      </c>
      <c r="BU1893" s="1">
        <v>1.0</v>
      </c>
      <c r="BV1893" s="1">
        <v>-1.0</v>
      </c>
      <c r="BW1893" s="1">
        <v>-1.0</v>
      </c>
      <c r="BX1893" s="1">
        <v>-1.0</v>
      </c>
      <c r="BY1893" s="1">
        <v>-1.0</v>
      </c>
      <c r="BZ1893" s="1">
        <v>-1.0</v>
      </c>
      <c r="CA1893" s="1">
        <v>-1.0</v>
      </c>
      <c r="CB1893" s="1">
        <v>-1.0</v>
      </c>
      <c r="CC1893" s="1">
        <v>-1.0</v>
      </c>
      <c r="CD1893" s="1">
        <v>63618.0</v>
      </c>
    </row>
    <row r="1894">
      <c r="A1894" s="1">
        <v>7556587.0</v>
      </c>
      <c r="B1894" s="1" t="s">
        <v>10219</v>
      </c>
      <c r="C1894" s="1" t="s">
        <v>10220</v>
      </c>
      <c r="D1894" s="1" t="s">
        <v>10220</v>
      </c>
      <c r="E1894" s="1" t="s">
        <v>85</v>
      </c>
      <c r="I1894" s="1">
        <v>3.9608626E7</v>
      </c>
      <c r="P1894" s="1" t="s">
        <v>89</v>
      </c>
      <c r="Q1894" s="1" t="s">
        <v>1535</v>
      </c>
      <c r="R1894" s="1">
        <v>40.82929</v>
      </c>
      <c r="S1894" s="1">
        <v>-73.9418199999999</v>
      </c>
      <c r="T1894" s="1" t="s">
        <v>91</v>
      </c>
      <c r="U1894" s="1" t="s">
        <v>113</v>
      </c>
      <c r="V1894" s="1">
        <v>2.0</v>
      </c>
      <c r="W1894" s="1">
        <v>1.0</v>
      </c>
      <c r="X1894" s="1">
        <v>1.0</v>
      </c>
      <c r="Y1894" s="1">
        <v>1.0</v>
      </c>
      <c r="Z1894" s="1" t="s">
        <v>93</v>
      </c>
      <c r="AA1894" s="1" t="s">
        <v>10221</v>
      </c>
      <c r="AB1894" s="1">
        <v>28.0</v>
      </c>
      <c r="AC1894" s="1">
        <v>1.0</v>
      </c>
      <c r="AD1894" s="1">
        <v>10.0</v>
      </c>
      <c r="AE1894" s="1">
        <v>1.0</v>
      </c>
      <c r="AF1894" s="1" t="s">
        <v>2527</v>
      </c>
      <c r="AG1894" s="1">
        <v>1.0</v>
      </c>
      <c r="AH1894" s="1">
        <v>0.0</v>
      </c>
      <c r="AI1894" s="1">
        <v>0.0</v>
      </c>
      <c r="AJ1894" s="1">
        <v>0.0</v>
      </c>
      <c r="AK1894" s="1">
        <v>0.0</v>
      </c>
      <c r="AL1894" s="1">
        <v>1.0</v>
      </c>
      <c r="AM1894" s="1">
        <v>0.0</v>
      </c>
      <c r="AU1894" s="1">
        <v>0.0</v>
      </c>
      <c r="AV1894" s="1" t="s">
        <v>105</v>
      </c>
      <c r="AW1894" s="1">
        <v>1.0</v>
      </c>
      <c r="AX1894" s="1">
        <v>0.0</v>
      </c>
      <c r="AY1894" s="1">
        <v>1.0</v>
      </c>
      <c r="AZ1894" s="1">
        <v>0.0</v>
      </c>
      <c r="BA1894" s="1">
        <v>0.02</v>
      </c>
      <c r="BB1894" s="1">
        <v>-1.0</v>
      </c>
      <c r="BC1894" s="1">
        <v>-1.0</v>
      </c>
      <c r="BD1894" s="1">
        <v>-1.0</v>
      </c>
      <c r="BE1894" s="1">
        <v>-1.0</v>
      </c>
      <c r="BF1894" s="1">
        <v>-1.0</v>
      </c>
      <c r="BG1894" s="1">
        <v>-1.0</v>
      </c>
      <c r="BH1894" s="1">
        <v>-1.0</v>
      </c>
      <c r="BI1894" s="1">
        <v>-1.0</v>
      </c>
      <c r="BJ1894" s="1">
        <v>-1.0</v>
      </c>
      <c r="BK1894" s="1">
        <v>-1.0</v>
      </c>
      <c r="BL1894" s="1">
        <v>-1.0</v>
      </c>
      <c r="BM1894" s="1">
        <v>-1.0</v>
      </c>
      <c r="BN1894" s="1">
        <v>1.0</v>
      </c>
      <c r="BO1894" s="1">
        <v>-1.0</v>
      </c>
      <c r="BP1894" s="1">
        <v>-1.0</v>
      </c>
      <c r="BQ1894" s="1">
        <v>-1.0</v>
      </c>
      <c r="BR1894" s="1">
        <v>-1.0</v>
      </c>
      <c r="BS1894" s="1">
        <v>-1.0</v>
      </c>
      <c r="BT1894" s="1">
        <v>-1.0</v>
      </c>
      <c r="BU1894" s="1">
        <v>1.0</v>
      </c>
      <c r="BV1894" s="1">
        <v>-1.0</v>
      </c>
      <c r="BW1894" s="1">
        <v>-1.0</v>
      </c>
      <c r="BX1894" s="1">
        <v>-1.0</v>
      </c>
      <c r="BY1894" s="1">
        <v>-1.0</v>
      </c>
      <c r="BZ1894" s="1">
        <v>-1.0</v>
      </c>
      <c r="CA1894" s="1">
        <v>-1.0</v>
      </c>
      <c r="CB1894" s="1">
        <v>1.0</v>
      </c>
      <c r="CC1894" s="1">
        <v>-1.0</v>
      </c>
      <c r="CD1894" s="1">
        <v>63640.0</v>
      </c>
    </row>
    <row r="1895">
      <c r="A1895" s="1">
        <v>2.0355471E7</v>
      </c>
      <c r="B1895" s="1" t="s">
        <v>10222</v>
      </c>
      <c r="C1895" s="1" t="s">
        <v>10223</v>
      </c>
      <c r="D1895" s="1" t="s">
        <v>10224</v>
      </c>
      <c r="E1895" s="1" t="s">
        <v>85</v>
      </c>
      <c r="F1895" s="1" t="s">
        <v>10225</v>
      </c>
      <c r="G1895" s="1" t="s">
        <v>10226</v>
      </c>
      <c r="I1895" s="1">
        <v>1.3206384E7</v>
      </c>
      <c r="J1895" s="1">
        <v>41714.0</v>
      </c>
      <c r="K1895" s="1" t="s">
        <v>134</v>
      </c>
      <c r="L1895" s="1">
        <v>1.0</v>
      </c>
      <c r="M1895" s="1">
        <v>0.0</v>
      </c>
      <c r="N1895" s="1">
        <v>1.0</v>
      </c>
      <c r="O1895" s="1">
        <v>0.0</v>
      </c>
      <c r="P1895" s="1" t="s">
        <v>184</v>
      </c>
      <c r="Q1895" s="1" t="s">
        <v>124</v>
      </c>
      <c r="R1895" s="1">
        <v>40.73384</v>
      </c>
      <c r="S1895" s="1">
        <v>-73.95407</v>
      </c>
      <c r="T1895" s="1" t="s">
        <v>91</v>
      </c>
      <c r="U1895" s="1" t="s">
        <v>92</v>
      </c>
      <c r="V1895" s="1">
        <v>2.0</v>
      </c>
      <c r="W1895" s="1">
        <v>1.0</v>
      </c>
      <c r="X1895" s="1">
        <v>1.0</v>
      </c>
      <c r="Y1895" s="1">
        <v>1.0</v>
      </c>
      <c r="Z1895" s="1" t="s">
        <v>93</v>
      </c>
      <c r="AA1895" s="1" t="s">
        <v>10227</v>
      </c>
      <c r="AB1895" s="1">
        <v>120.0</v>
      </c>
      <c r="AC1895" s="1">
        <v>1.0</v>
      </c>
      <c r="AD1895" s="1">
        <v>0.0</v>
      </c>
      <c r="AE1895" s="1">
        <v>4.0</v>
      </c>
      <c r="AF1895" s="1" t="s">
        <v>104</v>
      </c>
      <c r="AG1895" s="1">
        <v>1.0</v>
      </c>
      <c r="AH1895" s="1">
        <v>0.0</v>
      </c>
      <c r="AI1895" s="1">
        <v>0.0</v>
      </c>
      <c r="AJ1895" s="1">
        <v>0.0</v>
      </c>
      <c r="AK1895" s="1">
        <v>0.0</v>
      </c>
      <c r="AL1895" s="1">
        <v>19.0</v>
      </c>
      <c r="AM1895" s="1">
        <v>15.0</v>
      </c>
      <c r="AN1895" s="1">
        <v>99.0</v>
      </c>
      <c r="AO1895" s="1">
        <v>10.0</v>
      </c>
      <c r="AP1895" s="1">
        <v>10.0</v>
      </c>
      <c r="AQ1895" s="1">
        <v>10.0</v>
      </c>
      <c r="AR1895" s="1">
        <v>10.0</v>
      </c>
      <c r="AS1895" s="1">
        <v>10.0</v>
      </c>
      <c r="AT1895" s="1">
        <v>10.0</v>
      </c>
      <c r="AU1895" s="1">
        <v>0.0</v>
      </c>
      <c r="AV1895" s="1" t="s">
        <v>96</v>
      </c>
      <c r="AW1895" s="1">
        <v>1.0</v>
      </c>
      <c r="AX1895" s="1">
        <v>1.0</v>
      </c>
      <c r="AY1895" s="1">
        <v>0.0</v>
      </c>
      <c r="AZ1895" s="1">
        <v>0.0</v>
      </c>
      <c r="BA1895" s="1">
        <v>0.85</v>
      </c>
      <c r="BB1895" s="1">
        <v>-1.0</v>
      </c>
      <c r="BC1895" s="1">
        <v>1.0</v>
      </c>
      <c r="BD1895" s="1">
        <v>-1.0</v>
      </c>
      <c r="BE1895" s="1">
        <v>-1.0</v>
      </c>
      <c r="BF1895" s="1">
        <v>-1.0</v>
      </c>
      <c r="BG1895" s="1">
        <v>-1.0</v>
      </c>
      <c r="BH1895" s="1">
        <v>1.0</v>
      </c>
      <c r="BI1895" s="1">
        <v>-1.0</v>
      </c>
      <c r="BJ1895" s="1">
        <v>1.0</v>
      </c>
      <c r="BK1895" s="1">
        <v>-1.0</v>
      </c>
      <c r="BL1895" s="1">
        <v>-1.0</v>
      </c>
      <c r="BM1895" s="1">
        <v>-1.0</v>
      </c>
      <c r="BN1895" s="1">
        <v>-1.0</v>
      </c>
      <c r="BO1895" s="1">
        <v>-1.0</v>
      </c>
      <c r="BP1895" s="1">
        <v>-1.0</v>
      </c>
      <c r="BQ1895" s="1">
        <v>-1.0</v>
      </c>
      <c r="BR1895" s="1">
        <v>-1.0</v>
      </c>
      <c r="BS1895" s="1">
        <v>1.0</v>
      </c>
      <c r="BT1895" s="1">
        <v>-1.0</v>
      </c>
      <c r="BU1895" s="1">
        <v>1.0</v>
      </c>
      <c r="BV1895" s="1">
        <v>-1.0</v>
      </c>
      <c r="BW1895" s="1">
        <v>-1.0</v>
      </c>
      <c r="BX1895" s="1">
        <v>-1.0</v>
      </c>
      <c r="BY1895" s="1">
        <v>-1.0</v>
      </c>
      <c r="BZ1895" s="1">
        <v>-1.0</v>
      </c>
      <c r="CA1895" s="1">
        <v>-1.0</v>
      </c>
      <c r="CB1895" s="1">
        <v>-1.0</v>
      </c>
      <c r="CC1895" s="1">
        <v>-1.0</v>
      </c>
      <c r="CD1895" s="1">
        <v>63676.0</v>
      </c>
    </row>
    <row r="1896">
      <c r="A1896" s="1">
        <v>3.0443032E7</v>
      </c>
      <c r="B1896" s="1" t="s">
        <v>10228</v>
      </c>
      <c r="C1896" s="1" t="s">
        <v>10229</v>
      </c>
      <c r="D1896" s="1" t="s">
        <v>10230</v>
      </c>
      <c r="E1896" s="1" t="s">
        <v>85</v>
      </c>
      <c r="F1896" s="1" t="s">
        <v>10231</v>
      </c>
      <c r="G1896" s="1" t="s">
        <v>10232</v>
      </c>
      <c r="H1896" s="1" t="s">
        <v>10233</v>
      </c>
      <c r="I1896" s="1">
        <v>1.0458297E7</v>
      </c>
      <c r="J1896" s="1">
        <v>41613.0</v>
      </c>
      <c r="M1896" s="1">
        <v>0.0</v>
      </c>
      <c r="N1896" s="1">
        <v>1.0</v>
      </c>
      <c r="O1896" s="1">
        <v>1.0</v>
      </c>
      <c r="P1896" s="1" t="s">
        <v>123</v>
      </c>
      <c r="Q1896" s="1" t="s">
        <v>185</v>
      </c>
      <c r="R1896" s="1">
        <v>40.71079</v>
      </c>
      <c r="S1896" s="1">
        <v>-73.95192</v>
      </c>
      <c r="T1896" s="1" t="s">
        <v>91</v>
      </c>
      <c r="U1896" s="1" t="s">
        <v>113</v>
      </c>
      <c r="V1896" s="1">
        <v>2.0</v>
      </c>
      <c r="W1896" s="1">
        <v>1.0</v>
      </c>
      <c r="X1896" s="1">
        <v>1.0</v>
      </c>
      <c r="Y1896" s="1">
        <v>1.0</v>
      </c>
      <c r="Z1896" s="1" t="s">
        <v>93</v>
      </c>
      <c r="AA1896" s="1" t="s">
        <v>10234</v>
      </c>
      <c r="AB1896" s="1">
        <v>230.0</v>
      </c>
      <c r="AC1896" s="1">
        <v>1.0</v>
      </c>
      <c r="AD1896" s="1">
        <v>0.0</v>
      </c>
      <c r="AE1896" s="1">
        <v>4.0</v>
      </c>
      <c r="AF1896" s="1" t="s">
        <v>452</v>
      </c>
      <c r="AG1896" s="1">
        <v>1.0</v>
      </c>
      <c r="AH1896" s="1">
        <v>0.0</v>
      </c>
      <c r="AI1896" s="1">
        <v>5.0</v>
      </c>
      <c r="AJ1896" s="1">
        <v>35.0</v>
      </c>
      <c r="AK1896" s="1">
        <v>35.0</v>
      </c>
      <c r="AL1896" s="1">
        <v>0.0</v>
      </c>
      <c r="AM1896" s="1">
        <v>0.0</v>
      </c>
      <c r="AU1896" s="1">
        <v>0.0</v>
      </c>
      <c r="AV1896" s="1" t="s">
        <v>105</v>
      </c>
      <c r="AW1896" s="1">
        <v>1.0</v>
      </c>
      <c r="AX1896" s="1">
        <v>0.0</v>
      </c>
      <c r="AY1896" s="1">
        <v>1.0</v>
      </c>
      <c r="AZ1896" s="1">
        <v>0.0</v>
      </c>
      <c r="BB1896" s="1">
        <v>-1.0</v>
      </c>
      <c r="BC1896" s="1">
        <v>1.0</v>
      </c>
      <c r="BD1896" s="1">
        <v>-1.0</v>
      </c>
      <c r="BE1896" s="1">
        <v>-1.0</v>
      </c>
      <c r="BF1896" s="1">
        <v>-1.0</v>
      </c>
      <c r="BG1896" s="1">
        <v>-1.0</v>
      </c>
      <c r="BH1896" s="1">
        <v>-1.0</v>
      </c>
      <c r="BI1896" s="1">
        <v>-1.0</v>
      </c>
      <c r="BJ1896" s="1">
        <v>1.0</v>
      </c>
      <c r="BK1896" s="1">
        <v>-1.0</v>
      </c>
      <c r="BL1896" s="1">
        <v>-1.0</v>
      </c>
      <c r="BM1896" s="1">
        <v>1.0</v>
      </c>
      <c r="BN1896" s="1">
        <v>1.0</v>
      </c>
      <c r="BO1896" s="1">
        <v>1.0</v>
      </c>
      <c r="BP1896" s="1">
        <v>-1.0</v>
      </c>
      <c r="BQ1896" s="1">
        <v>-1.0</v>
      </c>
      <c r="BR1896" s="1">
        <v>-1.0</v>
      </c>
      <c r="BS1896" s="1">
        <v>-1.0</v>
      </c>
      <c r="BT1896" s="1">
        <v>-1.0</v>
      </c>
      <c r="BU1896" s="1">
        <v>1.0</v>
      </c>
      <c r="BV1896" s="1">
        <v>-1.0</v>
      </c>
      <c r="BW1896" s="1">
        <v>-1.0</v>
      </c>
      <c r="BX1896" s="1">
        <v>-1.0</v>
      </c>
      <c r="BY1896" s="1">
        <v>-1.0</v>
      </c>
      <c r="BZ1896" s="1">
        <v>-1.0</v>
      </c>
      <c r="CA1896" s="1">
        <v>-1.0</v>
      </c>
      <c r="CB1896" s="1">
        <v>-1.0</v>
      </c>
      <c r="CC1896" s="1">
        <v>-1.0</v>
      </c>
      <c r="CD1896" s="1">
        <v>63726.0</v>
      </c>
    </row>
    <row r="1897">
      <c r="A1897" s="1">
        <v>1.9246709E7</v>
      </c>
      <c r="B1897" s="1" t="s">
        <v>10235</v>
      </c>
      <c r="C1897" s="1" t="s">
        <v>10236</v>
      </c>
      <c r="D1897" s="1" t="s">
        <v>10237</v>
      </c>
      <c r="E1897" s="1" t="s">
        <v>85</v>
      </c>
      <c r="F1897" s="1" t="s">
        <v>10238</v>
      </c>
      <c r="G1897" s="1" t="s">
        <v>10239</v>
      </c>
      <c r="I1897" s="1">
        <v>2514859.0</v>
      </c>
      <c r="J1897" s="1">
        <v>41060.0</v>
      </c>
      <c r="M1897" s="1">
        <v>0.0</v>
      </c>
      <c r="N1897" s="1">
        <v>2.0</v>
      </c>
      <c r="O1897" s="1">
        <v>1.0</v>
      </c>
      <c r="P1897" s="1" t="s">
        <v>123</v>
      </c>
      <c r="Q1897" s="1" t="s">
        <v>157</v>
      </c>
      <c r="R1897" s="1">
        <v>40.68719</v>
      </c>
      <c r="S1897" s="1">
        <v>-73.95298</v>
      </c>
      <c r="T1897" s="1" t="s">
        <v>91</v>
      </c>
      <c r="U1897" s="1" t="s">
        <v>113</v>
      </c>
      <c r="V1897" s="1">
        <v>2.0</v>
      </c>
      <c r="W1897" s="1">
        <v>1.0</v>
      </c>
      <c r="X1897" s="1">
        <v>1.0</v>
      </c>
      <c r="Y1897" s="1">
        <v>1.0</v>
      </c>
      <c r="Z1897" s="1" t="s">
        <v>93</v>
      </c>
      <c r="AA1897" s="1" t="s">
        <v>10240</v>
      </c>
      <c r="AB1897" s="1">
        <v>60.0</v>
      </c>
      <c r="AC1897" s="1">
        <v>1.0</v>
      </c>
      <c r="AD1897" s="1">
        <v>10.0</v>
      </c>
      <c r="AE1897" s="1">
        <v>3.0</v>
      </c>
      <c r="AF1897" s="1" t="s">
        <v>452</v>
      </c>
      <c r="AG1897" s="1">
        <v>1.0</v>
      </c>
      <c r="AH1897" s="1">
        <v>0.0</v>
      </c>
      <c r="AI1897" s="1">
        <v>0.0</v>
      </c>
      <c r="AJ1897" s="1">
        <v>0.0</v>
      </c>
      <c r="AK1897" s="1">
        <v>0.0</v>
      </c>
      <c r="AL1897" s="1">
        <v>2.0</v>
      </c>
      <c r="AM1897" s="1">
        <v>1.0</v>
      </c>
      <c r="AN1897" s="1">
        <v>100.0</v>
      </c>
      <c r="AO1897" s="1">
        <v>9.0</v>
      </c>
      <c r="AP1897" s="1">
        <v>8.0</v>
      </c>
      <c r="AQ1897" s="1">
        <v>10.0</v>
      </c>
      <c r="AR1897" s="1">
        <v>10.0</v>
      </c>
      <c r="AS1897" s="1">
        <v>10.0</v>
      </c>
      <c r="AT1897" s="1">
        <v>10.0</v>
      </c>
      <c r="AU1897" s="1">
        <v>0.0</v>
      </c>
      <c r="AV1897" s="1" t="s">
        <v>117</v>
      </c>
      <c r="AW1897" s="1">
        <v>2.0</v>
      </c>
      <c r="AX1897" s="1">
        <v>0.0</v>
      </c>
      <c r="AY1897" s="1">
        <v>2.0</v>
      </c>
      <c r="AZ1897" s="1">
        <v>0.0</v>
      </c>
      <c r="BA1897" s="1">
        <v>0.11</v>
      </c>
      <c r="BB1897" s="1">
        <v>-1.0</v>
      </c>
      <c r="BC1897" s="1">
        <v>-1.0</v>
      </c>
      <c r="BD1897" s="1">
        <v>-1.0</v>
      </c>
      <c r="BE1897" s="1">
        <v>-1.0</v>
      </c>
      <c r="BF1897" s="1">
        <v>-1.0</v>
      </c>
      <c r="BG1897" s="1">
        <v>-1.0</v>
      </c>
      <c r="BH1897" s="1">
        <v>-1.0</v>
      </c>
      <c r="BI1897" s="1">
        <v>-1.0</v>
      </c>
      <c r="BJ1897" s="1">
        <v>-1.0</v>
      </c>
      <c r="BK1897" s="1">
        <v>-1.0</v>
      </c>
      <c r="BL1897" s="1">
        <v>-1.0</v>
      </c>
      <c r="BM1897" s="1">
        <v>-1.0</v>
      </c>
      <c r="BN1897" s="1">
        <v>-1.0</v>
      </c>
      <c r="BO1897" s="1">
        <v>-1.0</v>
      </c>
      <c r="BP1897" s="1">
        <v>-1.0</v>
      </c>
      <c r="BQ1897" s="1">
        <v>-1.0</v>
      </c>
      <c r="BR1897" s="1">
        <v>-1.0</v>
      </c>
      <c r="BS1897" s="1">
        <v>-1.0</v>
      </c>
      <c r="BT1897" s="1">
        <v>-1.0</v>
      </c>
      <c r="BU1897" s="1">
        <v>1.0</v>
      </c>
      <c r="BV1897" s="1">
        <v>-1.0</v>
      </c>
      <c r="BW1897" s="1">
        <v>-1.0</v>
      </c>
      <c r="BX1897" s="1">
        <v>-1.0</v>
      </c>
      <c r="BY1897" s="1">
        <v>-1.0</v>
      </c>
      <c r="BZ1897" s="1">
        <v>-1.0</v>
      </c>
      <c r="CA1897" s="1">
        <v>-1.0</v>
      </c>
      <c r="CB1897" s="1">
        <v>-1.0</v>
      </c>
      <c r="CC1897" s="1">
        <v>-1.0</v>
      </c>
      <c r="CD1897" s="1">
        <v>63755.0</v>
      </c>
    </row>
    <row r="1898">
      <c r="A1898" s="1">
        <v>1.346883E7</v>
      </c>
      <c r="B1898" s="1" t="s">
        <v>10241</v>
      </c>
      <c r="C1898" s="1" t="s">
        <v>10242</v>
      </c>
      <c r="D1898" s="1" t="s">
        <v>10242</v>
      </c>
      <c r="E1898" s="1" t="s">
        <v>85</v>
      </c>
      <c r="I1898" s="1">
        <v>1661309.0</v>
      </c>
      <c r="J1898" s="1">
        <v>40935.0</v>
      </c>
      <c r="K1898" s="1" t="s">
        <v>272</v>
      </c>
      <c r="L1898" s="1">
        <v>1.0</v>
      </c>
      <c r="M1898" s="1">
        <v>0.0</v>
      </c>
      <c r="N1898" s="1">
        <v>1.0</v>
      </c>
      <c r="O1898" s="1">
        <v>0.0</v>
      </c>
      <c r="P1898" s="1" t="s">
        <v>123</v>
      </c>
      <c r="Q1898" s="1" t="s">
        <v>519</v>
      </c>
      <c r="R1898" s="1">
        <v>40.69887</v>
      </c>
      <c r="S1898" s="1">
        <v>-73.93564</v>
      </c>
      <c r="T1898" s="1" t="s">
        <v>91</v>
      </c>
      <c r="U1898" s="1" t="s">
        <v>92</v>
      </c>
      <c r="V1898" s="1">
        <v>3.0</v>
      </c>
      <c r="W1898" s="1">
        <v>1.0</v>
      </c>
      <c r="X1898" s="1">
        <v>1.0</v>
      </c>
      <c r="Y1898" s="1">
        <v>1.0</v>
      </c>
      <c r="Z1898" s="1" t="s">
        <v>93</v>
      </c>
      <c r="AA1898" s="1" t="s">
        <v>10243</v>
      </c>
      <c r="AB1898" s="1">
        <v>75.0</v>
      </c>
      <c r="AC1898" s="1">
        <v>1.0</v>
      </c>
      <c r="AD1898" s="1">
        <v>0.0</v>
      </c>
      <c r="AE1898" s="1">
        <v>6.0</v>
      </c>
      <c r="AF1898" s="1" t="s">
        <v>137</v>
      </c>
      <c r="AG1898" s="1">
        <v>1.0</v>
      </c>
      <c r="AH1898" s="1">
        <v>7.0</v>
      </c>
      <c r="AI1898" s="1">
        <v>14.0</v>
      </c>
      <c r="AJ1898" s="1">
        <v>17.0</v>
      </c>
      <c r="AK1898" s="1">
        <v>53.0</v>
      </c>
      <c r="AL1898" s="1">
        <v>9.0</v>
      </c>
      <c r="AM1898" s="1">
        <v>9.0</v>
      </c>
      <c r="AN1898" s="1">
        <v>93.0</v>
      </c>
      <c r="AO1898" s="1">
        <v>10.0</v>
      </c>
      <c r="AP1898" s="1">
        <v>8.0</v>
      </c>
      <c r="AQ1898" s="1">
        <v>9.0</v>
      </c>
      <c r="AR1898" s="1">
        <v>10.0</v>
      </c>
      <c r="AS1898" s="1">
        <v>9.0</v>
      </c>
      <c r="AT1898" s="1">
        <v>10.0</v>
      </c>
      <c r="AU1898" s="1">
        <v>0.0</v>
      </c>
      <c r="AV1898" s="1" t="s">
        <v>117</v>
      </c>
      <c r="AW1898" s="1">
        <v>1.0</v>
      </c>
      <c r="AX1898" s="1">
        <v>1.0</v>
      </c>
      <c r="AY1898" s="1">
        <v>0.0</v>
      </c>
      <c r="AZ1898" s="1">
        <v>0.0</v>
      </c>
      <c r="BA1898" s="1">
        <v>1.14</v>
      </c>
      <c r="BB1898" s="1">
        <v>-1.0</v>
      </c>
      <c r="BC1898" s="1">
        <v>1.0</v>
      </c>
      <c r="BD1898" s="1">
        <v>-1.0</v>
      </c>
      <c r="BE1898" s="1">
        <v>1.0</v>
      </c>
      <c r="BF1898" s="1">
        <v>-1.0</v>
      </c>
      <c r="BG1898" s="1">
        <v>-1.0</v>
      </c>
      <c r="BH1898" s="1">
        <v>-1.0</v>
      </c>
      <c r="BI1898" s="1">
        <v>-1.0</v>
      </c>
      <c r="BJ1898" s="1">
        <v>1.0</v>
      </c>
      <c r="BK1898" s="1">
        <v>1.0</v>
      </c>
      <c r="BL1898" s="1">
        <v>1.0</v>
      </c>
      <c r="BM1898" s="1">
        <v>1.0</v>
      </c>
      <c r="BN1898" s="1">
        <v>-1.0</v>
      </c>
      <c r="BO1898" s="1">
        <v>1.0</v>
      </c>
      <c r="BP1898" s="1">
        <v>-1.0</v>
      </c>
      <c r="BQ1898" s="1">
        <v>1.0</v>
      </c>
      <c r="BR1898" s="1">
        <v>1.0</v>
      </c>
      <c r="BS1898" s="1">
        <v>-1.0</v>
      </c>
      <c r="BT1898" s="1">
        <v>-1.0</v>
      </c>
      <c r="BU1898" s="1">
        <v>1.0</v>
      </c>
      <c r="BV1898" s="1">
        <v>1.0</v>
      </c>
      <c r="BW1898" s="1">
        <v>1.0</v>
      </c>
      <c r="BX1898" s="1">
        <v>-1.0</v>
      </c>
      <c r="BY1898" s="1">
        <v>-1.0</v>
      </c>
      <c r="BZ1898" s="1">
        <v>1.0</v>
      </c>
      <c r="CA1898" s="1">
        <v>-1.0</v>
      </c>
      <c r="CB1898" s="1">
        <v>-1.0</v>
      </c>
      <c r="CC1898" s="1">
        <v>-1.0</v>
      </c>
      <c r="CD1898" s="1">
        <v>63760.0</v>
      </c>
    </row>
    <row r="1899">
      <c r="A1899" s="1">
        <v>9365502.0</v>
      </c>
      <c r="B1899" s="1" t="s">
        <v>10244</v>
      </c>
      <c r="C1899" s="1" t="s">
        <v>10245</v>
      </c>
      <c r="D1899" s="1" t="s">
        <v>10246</v>
      </c>
      <c r="E1899" s="1" t="s">
        <v>85</v>
      </c>
      <c r="F1899" s="1" t="s">
        <v>10247</v>
      </c>
      <c r="G1899" s="1" t="s">
        <v>10248</v>
      </c>
      <c r="H1899" s="1" t="s">
        <v>10249</v>
      </c>
      <c r="I1899" s="1">
        <v>3843401.0</v>
      </c>
      <c r="J1899" s="1">
        <v>41193.0</v>
      </c>
      <c r="M1899" s="1">
        <v>0.0</v>
      </c>
      <c r="N1899" s="1">
        <v>1.0</v>
      </c>
      <c r="O1899" s="1">
        <v>1.0</v>
      </c>
      <c r="P1899" s="1" t="s">
        <v>89</v>
      </c>
      <c r="Q1899" s="1" t="s">
        <v>90</v>
      </c>
      <c r="R1899" s="1">
        <v>40.74097</v>
      </c>
      <c r="S1899" s="1">
        <v>-73.99953</v>
      </c>
      <c r="T1899" s="1" t="s">
        <v>91</v>
      </c>
      <c r="U1899" s="1" t="s">
        <v>92</v>
      </c>
      <c r="V1899" s="1">
        <v>2.0</v>
      </c>
      <c r="W1899" s="1">
        <v>1.0</v>
      </c>
      <c r="X1899" s="1">
        <v>1.0</v>
      </c>
      <c r="Y1899" s="1">
        <v>1.0</v>
      </c>
      <c r="Z1899" s="1" t="s">
        <v>93</v>
      </c>
      <c r="AA1899" s="1" t="s">
        <v>10250</v>
      </c>
      <c r="AB1899" s="1">
        <v>150.0</v>
      </c>
      <c r="AC1899" s="1">
        <v>2.0</v>
      </c>
      <c r="AD1899" s="1">
        <v>50.0</v>
      </c>
      <c r="AE1899" s="1">
        <v>1.0</v>
      </c>
      <c r="AF1899" s="1" t="s">
        <v>2358</v>
      </c>
      <c r="AG1899" s="1">
        <v>1.0</v>
      </c>
      <c r="AH1899" s="1">
        <v>0.0</v>
      </c>
      <c r="AI1899" s="1">
        <v>0.0</v>
      </c>
      <c r="AJ1899" s="1">
        <v>0.0</v>
      </c>
      <c r="AK1899" s="1">
        <v>0.0</v>
      </c>
      <c r="AL1899" s="1">
        <v>1.0</v>
      </c>
      <c r="AM1899" s="1">
        <v>0.0</v>
      </c>
      <c r="AN1899" s="1">
        <v>100.0</v>
      </c>
      <c r="AO1899" s="1">
        <v>10.0</v>
      </c>
      <c r="AP1899" s="1">
        <v>10.0</v>
      </c>
      <c r="AQ1899" s="1">
        <v>10.0</v>
      </c>
      <c r="AR1899" s="1">
        <v>10.0</v>
      </c>
      <c r="AS1899" s="1">
        <v>10.0</v>
      </c>
      <c r="AT1899" s="1">
        <v>10.0</v>
      </c>
      <c r="AU1899" s="1">
        <v>0.0</v>
      </c>
      <c r="AV1899" s="1" t="s">
        <v>105</v>
      </c>
      <c r="AW1899" s="1">
        <v>1.0</v>
      </c>
      <c r="AX1899" s="1">
        <v>1.0</v>
      </c>
      <c r="AY1899" s="1">
        <v>0.0</v>
      </c>
      <c r="AZ1899" s="1">
        <v>0.0</v>
      </c>
      <c r="BA1899" s="1">
        <v>0.02</v>
      </c>
      <c r="BB1899" s="1">
        <v>-1.0</v>
      </c>
      <c r="BC1899" s="1">
        <v>1.0</v>
      </c>
      <c r="BD1899" s="1">
        <v>-1.0</v>
      </c>
      <c r="BE1899" s="1">
        <v>-1.0</v>
      </c>
      <c r="BF1899" s="1">
        <v>-1.0</v>
      </c>
      <c r="BG1899" s="1">
        <v>-1.0</v>
      </c>
      <c r="BH1899" s="1">
        <v>-1.0</v>
      </c>
      <c r="BI1899" s="1">
        <v>-1.0</v>
      </c>
      <c r="BJ1899" s="1">
        <v>1.0</v>
      </c>
      <c r="BK1899" s="1">
        <v>-1.0</v>
      </c>
      <c r="BL1899" s="1">
        <v>-1.0</v>
      </c>
      <c r="BM1899" s="1">
        <v>-1.0</v>
      </c>
      <c r="BN1899" s="1">
        <v>-1.0</v>
      </c>
      <c r="BO1899" s="1">
        <v>-1.0</v>
      </c>
      <c r="BP1899" s="1">
        <v>-1.0</v>
      </c>
      <c r="BQ1899" s="1">
        <v>-1.0</v>
      </c>
      <c r="BR1899" s="1">
        <v>-1.0</v>
      </c>
      <c r="BS1899" s="1">
        <v>-1.0</v>
      </c>
      <c r="BT1899" s="1">
        <v>-1.0</v>
      </c>
      <c r="BU1899" s="1">
        <v>1.0</v>
      </c>
      <c r="BV1899" s="1">
        <v>-1.0</v>
      </c>
      <c r="BW1899" s="1">
        <v>-1.0</v>
      </c>
      <c r="BX1899" s="1">
        <v>-1.0</v>
      </c>
      <c r="BY1899" s="1">
        <v>-1.0</v>
      </c>
      <c r="BZ1899" s="1">
        <v>-1.0</v>
      </c>
      <c r="CA1899" s="1">
        <v>-1.0</v>
      </c>
      <c r="CB1899" s="1">
        <v>-1.0</v>
      </c>
      <c r="CC1899" s="1">
        <v>-1.0</v>
      </c>
      <c r="CD1899" s="1">
        <v>63790.0</v>
      </c>
    </row>
    <row r="1900">
      <c r="A1900" s="1">
        <v>7666157.0</v>
      </c>
      <c r="B1900" s="1" t="s">
        <v>10251</v>
      </c>
      <c r="C1900" s="1" t="s">
        <v>10252</v>
      </c>
      <c r="D1900" s="1" t="s">
        <v>10253</v>
      </c>
      <c r="E1900" s="1" t="s">
        <v>85</v>
      </c>
      <c r="F1900" s="1" t="s">
        <v>10254</v>
      </c>
      <c r="G1900" s="1" t="s">
        <v>10255</v>
      </c>
      <c r="H1900" s="1" t="s">
        <v>10256</v>
      </c>
      <c r="I1900" s="1">
        <v>4.0164647E7</v>
      </c>
      <c r="J1900" s="1">
        <v>42217.0</v>
      </c>
      <c r="M1900" s="1">
        <v>0.0</v>
      </c>
      <c r="N1900" s="1">
        <v>1.0</v>
      </c>
      <c r="O1900" s="1">
        <v>0.0</v>
      </c>
      <c r="P1900" s="1" t="s">
        <v>123</v>
      </c>
      <c r="Q1900" s="1" t="s">
        <v>2374</v>
      </c>
      <c r="R1900" s="1">
        <v>40.62713</v>
      </c>
      <c r="S1900" s="1">
        <v>-73.95221</v>
      </c>
      <c r="T1900" s="1" t="s">
        <v>125</v>
      </c>
      <c r="U1900" s="1" t="s">
        <v>113</v>
      </c>
      <c r="V1900" s="1">
        <v>2.0</v>
      </c>
      <c r="W1900" s="1">
        <v>1.0</v>
      </c>
      <c r="X1900" s="1">
        <v>1.0</v>
      </c>
      <c r="Y1900" s="1">
        <v>2.0</v>
      </c>
      <c r="Z1900" s="1" t="s">
        <v>93</v>
      </c>
      <c r="AA1900" s="1" t="s">
        <v>10257</v>
      </c>
      <c r="AB1900" s="1">
        <v>150.0</v>
      </c>
      <c r="AC1900" s="1">
        <v>1.0</v>
      </c>
      <c r="AD1900" s="1">
        <v>0.0</v>
      </c>
      <c r="AE1900" s="1">
        <v>3.0</v>
      </c>
      <c r="AF1900" s="1" t="s">
        <v>1512</v>
      </c>
      <c r="AG1900" s="1">
        <v>1.0</v>
      </c>
      <c r="AH1900" s="1">
        <v>0.0</v>
      </c>
      <c r="AI1900" s="1">
        <v>0.0</v>
      </c>
      <c r="AJ1900" s="1">
        <v>0.0</v>
      </c>
      <c r="AK1900" s="1">
        <v>0.0</v>
      </c>
      <c r="AL1900" s="1">
        <v>0.0</v>
      </c>
      <c r="AM1900" s="1">
        <v>0.0</v>
      </c>
      <c r="AU1900" s="1">
        <v>0.0</v>
      </c>
      <c r="AV1900" s="1" t="s">
        <v>105</v>
      </c>
      <c r="AW1900" s="1">
        <v>1.0</v>
      </c>
      <c r="AX1900" s="1">
        <v>0.0</v>
      </c>
      <c r="AY1900" s="1">
        <v>1.0</v>
      </c>
      <c r="AZ1900" s="1">
        <v>0.0</v>
      </c>
      <c r="BB1900" s="1">
        <v>-1.0</v>
      </c>
      <c r="BC1900" s="1">
        <v>1.0</v>
      </c>
      <c r="BD1900" s="1">
        <v>-1.0</v>
      </c>
      <c r="BE1900" s="1">
        <v>-1.0</v>
      </c>
      <c r="BF1900" s="1">
        <v>-1.0</v>
      </c>
      <c r="BG1900" s="1">
        <v>-1.0</v>
      </c>
      <c r="BH1900" s="1">
        <v>-1.0</v>
      </c>
      <c r="BI1900" s="1">
        <v>1.0</v>
      </c>
      <c r="BJ1900" s="1">
        <v>1.0</v>
      </c>
      <c r="BK1900" s="1">
        <v>-1.0</v>
      </c>
      <c r="BL1900" s="1">
        <v>-1.0</v>
      </c>
      <c r="BM1900" s="1">
        <v>1.0</v>
      </c>
      <c r="BN1900" s="1">
        <v>-1.0</v>
      </c>
      <c r="BO1900" s="1">
        <v>-1.0</v>
      </c>
      <c r="BP1900" s="1">
        <v>1.0</v>
      </c>
      <c r="BQ1900" s="1">
        <v>-1.0</v>
      </c>
      <c r="BR1900" s="1">
        <v>-1.0</v>
      </c>
      <c r="BS1900" s="1">
        <v>-1.0</v>
      </c>
      <c r="BT1900" s="1">
        <v>-1.0</v>
      </c>
      <c r="BU1900" s="1">
        <v>1.0</v>
      </c>
      <c r="BV1900" s="1">
        <v>-1.0</v>
      </c>
      <c r="BW1900" s="1">
        <v>-1.0</v>
      </c>
      <c r="BX1900" s="1">
        <v>-1.0</v>
      </c>
      <c r="BY1900" s="1">
        <v>1.0</v>
      </c>
      <c r="BZ1900" s="1">
        <v>-1.0</v>
      </c>
      <c r="CA1900" s="1">
        <v>-1.0</v>
      </c>
      <c r="CB1900" s="1">
        <v>-1.0</v>
      </c>
      <c r="CC1900" s="1">
        <v>1.0</v>
      </c>
      <c r="CD1900" s="1">
        <v>63795.0</v>
      </c>
    </row>
    <row r="1901">
      <c r="A1901" s="1">
        <v>2.124076E7</v>
      </c>
      <c r="B1901" s="1" t="s">
        <v>10258</v>
      </c>
      <c r="C1901" s="1" t="s">
        <v>10259</v>
      </c>
      <c r="D1901" s="1" t="s">
        <v>10259</v>
      </c>
      <c r="E1901" s="1" t="s">
        <v>85</v>
      </c>
      <c r="H1901" s="1" t="s">
        <v>10260</v>
      </c>
      <c r="I1901" s="1">
        <v>7714461.0</v>
      </c>
      <c r="J1901" s="1">
        <v>41480.0</v>
      </c>
      <c r="K1901" s="1" t="s">
        <v>134</v>
      </c>
      <c r="L1901" s="1">
        <v>1.0</v>
      </c>
      <c r="M1901" s="1">
        <v>1.0</v>
      </c>
      <c r="N1901" s="1">
        <v>3.0</v>
      </c>
      <c r="O1901" s="1">
        <v>1.0</v>
      </c>
      <c r="P1901" s="1" t="s">
        <v>123</v>
      </c>
      <c r="Q1901" s="1" t="s">
        <v>185</v>
      </c>
      <c r="R1901" s="1">
        <v>40.71321</v>
      </c>
      <c r="S1901" s="1">
        <v>-73.95073</v>
      </c>
      <c r="T1901" s="1" t="s">
        <v>91</v>
      </c>
      <c r="U1901" s="1" t="s">
        <v>113</v>
      </c>
      <c r="V1901" s="1">
        <v>2.0</v>
      </c>
      <c r="W1901" s="1">
        <v>1.0</v>
      </c>
      <c r="X1901" s="1">
        <v>1.0</v>
      </c>
      <c r="Y1901" s="1">
        <v>1.0</v>
      </c>
      <c r="Z1901" s="1" t="s">
        <v>93</v>
      </c>
      <c r="AA1901" s="1" t="s">
        <v>10261</v>
      </c>
      <c r="AB1901" s="1">
        <v>75.0</v>
      </c>
      <c r="AC1901" s="1">
        <v>1.0</v>
      </c>
      <c r="AD1901" s="1">
        <v>12.0</v>
      </c>
      <c r="AE1901" s="1">
        <v>25.0</v>
      </c>
      <c r="AF1901" s="1" t="s">
        <v>291</v>
      </c>
      <c r="AG1901" s="1">
        <v>1.0</v>
      </c>
      <c r="AH1901" s="1">
        <v>11.0</v>
      </c>
      <c r="AI1901" s="1">
        <v>41.0</v>
      </c>
      <c r="AJ1901" s="1">
        <v>71.0</v>
      </c>
      <c r="AK1901" s="1">
        <v>161.0</v>
      </c>
      <c r="AL1901" s="1">
        <v>3.0</v>
      </c>
      <c r="AM1901" s="1">
        <v>1.0</v>
      </c>
      <c r="AN1901" s="1">
        <v>100.0</v>
      </c>
      <c r="AO1901" s="1">
        <v>10.0</v>
      </c>
      <c r="AP1901" s="1">
        <v>10.0</v>
      </c>
      <c r="AQ1901" s="1">
        <v>10.0</v>
      </c>
      <c r="AR1901" s="1">
        <v>10.0</v>
      </c>
      <c r="AS1901" s="1">
        <v>10.0</v>
      </c>
      <c r="AT1901" s="1">
        <v>10.0</v>
      </c>
      <c r="AU1901" s="1">
        <v>0.0</v>
      </c>
      <c r="AV1901" s="1" t="s">
        <v>96</v>
      </c>
      <c r="AW1901" s="1">
        <v>2.0</v>
      </c>
      <c r="AX1901" s="1">
        <v>0.0</v>
      </c>
      <c r="AY1901" s="1">
        <v>2.0</v>
      </c>
      <c r="AZ1901" s="1">
        <v>0.0</v>
      </c>
      <c r="BA1901" s="1">
        <v>0.16</v>
      </c>
      <c r="BB1901" s="1">
        <v>-1.0</v>
      </c>
      <c r="BC1901" s="1">
        <v>1.0</v>
      </c>
      <c r="BD1901" s="1">
        <v>-1.0</v>
      </c>
      <c r="BE1901" s="1">
        <v>-1.0</v>
      </c>
      <c r="BF1901" s="1">
        <v>-1.0</v>
      </c>
      <c r="BG1901" s="1">
        <v>-1.0</v>
      </c>
      <c r="BH1901" s="1">
        <v>-1.0</v>
      </c>
      <c r="BI1901" s="1">
        <v>-1.0</v>
      </c>
      <c r="BJ1901" s="1">
        <v>-1.0</v>
      </c>
      <c r="BK1901" s="1">
        <v>-1.0</v>
      </c>
      <c r="BL1901" s="1">
        <v>-1.0</v>
      </c>
      <c r="BM1901" s="1">
        <v>-1.0</v>
      </c>
      <c r="BN1901" s="1">
        <v>-1.0</v>
      </c>
      <c r="BO1901" s="1">
        <v>-1.0</v>
      </c>
      <c r="BP1901" s="1">
        <v>-1.0</v>
      </c>
      <c r="BQ1901" s="1">
        <v>-1.0</v>
      </c>
      <c r="BR1901" s="1">
        <v>-1.0</v>
      </c>
      <c r="BS1901" s="1">
        <v>-1.0</v>
      </c>
      <c r="BT1901" s="1">
        <v>-1.0</v>
      </c>
      <c r="BU1901" s="1">
        <v>1.0</v>
      </c>
      <c r="BV1901" s="1">
        <v>-1.0</v>
      </c>
      <c r="BW1901" s="1">
        <v>1.0</v>
      </c>
      <c r="BX1901" s="1">
        <v>-1.0</v>
      </c>
      <c r="BY1901" s="1">
        <v>-1.0</v>
      </c>
      <c r="BZ1901" s="1">
        <v>-1.0</v>
      </c>
      <c r="CA1901" s="1">
        <v>-1.0</v>
      </c>
      <c r="CB1901" s="1">
        <v>-1.0</v>
      </c>
      <c r="CC1901" s="1">
        <v>-1.0</v>
      </c>
      <c r="CD1901" s="1">
        <v>63795.0</v>
      </c>
    </row>
    <row r="1902">
      <c r="A1902" s="1">
        <v>3.6350007E7</v>
      </c>
      <c r="B1902" s="1" t="s">
        <v>10262</v>
      </c>
      <c r="C1902" s="1" t="s">
        <v>10263</v>
      </c>
      <c r="D1902" s="1" t="s">
        <v>10263</v>
      </c>
      <c r="E1902" s="1" t="s">
        <v>85</v>
      </c>
      <c r="I1902" s="1">
        <v>2.73354185E8</v>
      </c>
      <c r="J1902" s="1">
        <v>43649.0</v>
      </c>
      <c r="M1902" s="1">
        <v>0.0</v>
      </c>
      <c r="N1902" s="1">
        <v>7.0</v>
      </c>
      <c r="O1902" s="1">
        <v>0.0</v>
      </c>
      <c r="P1902" s="1" t="s">
        <v>993</v>
      </c>
      <c r="Q1902" s="1" t="s">
        <v>10264</v>
      </c>
      <c r="R1902" s="1">
        <v>40.81576</v>
      </c>
      <c r="S1902" s="1">
        <v>-73.84653</v>
      </c>
      <c r="T1902" s="1" t="s">
        <v>125</v>
      </c>
      <c r="U1902" s="1" t="s">
        <v>92</v>
      </c>
      <c r="V1902" s="1">
        <v>4.0</v>
      </c>
      <c r="W1902" s="1">
        <v>1.0</v>
      </c>
      <c r="X1902" s="1">
        <v>2.0</v>
      </c>
      <c r="Y1902" s="1">
        <v>2.0</v>
      </c>
      <c r="Z1902" s="1" t="s">
        <v>93</v>
      </c>
      <c r="AA1902" s="1" t="s">
        <v>10265</v>
      </c>
      <c r="AB1902" s="1">
        <v>98.0</v>
      </c>
      <c r="AC1902" s="1">
        <v>3.0</v>
      </c>
      <c r="AD1902" s="1">
        <v>15.0</v>
      </c>
      <c r="AE1902" s="1">
        <v>3.0</v>
      </c>
      <c r="AF1902" s="1" t="s">
        <v>2136</v>
      </c>
      <c r="AG1902" s="1">
        <v>1.0</v>
      </c>
      <c r="AH1902" s="1">
        <v>20.0</v>
      </c>
      <c r="AI1902" s="1">
        <v>50.0</v>
      </c>
      <c r="AJ1902" s="1">
        <v>80.0</v>
      </c>
      <c r="AK1902" s="1">
        <v>169.0</v>
      </c>
      <c r="AL1902" s="1">
        <v>0.0</v>
      </c>
      <c r="AM1902" s="1">
        <v>0.0</v>
      </c>
      <c r="AU1902" s="1">
        <v>1.0</v>
      </c>
      <c r="AV1902" s="1" t="s">
        <v>105</v>
      </c>
      <c r="AW1902" s="1">
        <v>7.0</v>
      </c>
      <c r="AX1902" s="1">
        <v>2.0</v>
      </c>
      <c r="AY1902" s="1">
        <v>5.0</v>
      </c>
      <c r="AZ1902" s="1">
        <v>0.0</v>
      </c>
      <c r="BB1902" s="1">
        <v>-1.0</v>
      </c>
      <c r="BC1902" s="1">
        <v>1.0</v>
      </c>
      <c r="BD1902" s="1">
        <v>-1.0</v>
      </c>
      <c r="BE1902" s="1">
        <v>-1.0</v>
      </c>
      <c r="BF1902" s="1">
        <v>-1.0</v>
      </c>
      <c r="BG1902" s="1">
        <v>-1.0</v>
      </c>
      <c r="BH1902" s="1">
        <v>-1.0</v>
      </c>
      <c r="BI1902" s="1">
        <v>-1.0</v>
      </c>
      <c r="BJ1902" s="1">
        <v>-1.0</v>
      </c>
      <c r="BK1902" s="1">
        <v>-1.0</v>
      </c>
      <c r="BL1902" s="1">
        <v>-1.0</v>
      </c>
      <c r="BM1902" s="1">
        <v>-1.0</v>
      </c>
      <c r="BN1902" s="1">
        <v>-1.0</v>
      </c>
      <c r="BO1902" s="1">
        <v>-1.0</v>
      </c>
      <c r="BP1902" s="1">
        <v>-1.0</v>
      </c>
      <c r="BQ1902" s="1">
        <v>1.0</v>
      </c>
      <c r="BR1902" s="1">
        <v>-1.0</v>
      </c>
      <c r="BS1902" s="1">
        <v>-1.0</v>
      </c>
      <c r="BT1902" s="1">
        <v>-1.0</v>
      </c>
      <c r="BU1902" s="1">
        <v>1.0</v>
      </c>
      <c r="BV1902" s="1">
        <v>-1.0</v>
      </c>
      <c r="BW1902" s="1">
        <v>-1.0</v>
      </c>
      <c r="BX1902" s="1">
        <v>1.0</v>
      </c>
      <c r="BY1902" s="1">
        <v>-1.0</v>
      </c>
      <c r="BZ1902" s="1">
        <v>-1.0</v>
      </c>
      <c r="CA1902" s="1">
        <v>-1.0</v>
      </c>
      <c r="CB1902" s="1">
        <v>-1.0</v>
      </c>
      <c r="CC1902" s="1">
        <v>-1.0</v>
      </c>
      <c r="CD1902" s="1">
        <v>63834.0</v>
      </c>
    </row>
    <row r="1903">
      <c r="A1903" s="1">
        <v>2.1200108E7</v>
      </c>
      <c r="B1903" s="1" t="s">
        <v>10266</v>
      </c>
      <c r="C1903" s="1" t="s">
        <v>10267</v>
      </c>
      <c r="D1903" s="1" t="s">
        <v>10268</v>
      </c>
      <c r="E1903" s="1" t="s">
        <v>85</v>
      </c>
      <c r="F1903" s="1" t="s">
        <v>7379</v>
      </c>
      <c r="G1903" s="1" t="s">
        <v>7380</v>
      </c>
      <c r="H1903" s="1" t="s">
        <v>10269</v>
      </c>
      <c r="I1903" s="1">
        <v>1.51645438E8</v>
      </c>
      <c r="J1903" s="1">
        <v>43000.0</v>
      </c>
      <c r="M1903" s="1">
        <v>0.0</v>
      </c>
      <c r="N1903" s="1">
        <v>1.0</v>
      </c>
      <c r="O1903" s="1">
        <v>0.0</v>
      </c>
      <c r="P1903" s="1" t="s">
        <v>123</v>
      </c>
      <c r="Q1903" s="1" t="s">
        <v>2802</v>
      </c>
      <c r="R1903" s="1">
        <v>40.68553</v>
      </c>
      <c r="S1903" s="1">
        <v>-73.99804</v>
      </c>
      <c r="T1903" s="1" t="s">
        <v>91</v>
      </c>
      <c r="U1903" s="1" t="s">
        <v>92</v>
      </c>
      <c r="V1903" s="1">
        <v>2.0</v>
      </c>
      <c r="W1903" s="1">
        <v>1.0</v>
      </c>
      <c r="X1903" s="1">
        <v>1.0</v>
      </c>
      <c r="Y1903" s="1">
        <v>1.0</v>
      </c>
      <c r="Z1903" s="1" t="s">
        <v>93</v>
      </c>
      <c r="AA1903" s="1" t="s">
        <v>10270</v>
      </c>
      <c r="AB1903" s="1">
        <v>165.0</v>
      </c>
      <c r="AC1903" s="1">
        <v>2.0</v>
      </c>
      <c r="AD1903" s="1">
        <v>25.0</v>
      </c>
      <c r="AE1903" s="1">
        <v>2.0</v>
      </c>
      <c r="AF1903" s="1" t="s">
        <v>378</v>
      </c>
      <c r="AG1903" s="1">
        <v>1.0</v>
      </c>
      <c r="AH1903" s="1">
        <v>0.0</v>
      </c>
      <c r="AI1903" s="1">
        <v>0.0</v>
      </c>
      <c r="AJ1903" s="1">
        <v>0.0</v>
      </c>
      <c r="AK1903" s="1">
        <v>0.0</v>
      </c>
      <c r="AL1903" s="1">
        <v>0.0</v>
      </c>
      <c r="AM1903" s="1">
        <v>0.0</v>
      </c>
      <c r="AU1903" s="1">
        <v>0.0</v>
      </c>
      <c r="AV1903" s="1" t="s">
        <v>96</v>
      </c>
      <c r="AW1903" s="1">
        <v>1.0</v>
      </c>
      <c r="AX1903" s="1">
        <v>1.0</v>
      </c>
      <c r="AY1903" s="1">
        <v>0.0</v>
      </c>
      <c r="AZ1903" s="1">
        <v>0.0</v>
      </c>
      <c r="BB1903" s="1">
        <v>-1.0</v>
      </c>
      <c r="BC1903" s="1">
        <v>-1.0</v>
      </c>
      <c r="BD1903" s="1">
        <v>-1.0</v>
      </c>
      <c r="BE1903" s="1">
        <v>-1.0</v>
      </c>
      <c r="BF1903" s="1">
        <v>-1.0</v>
      </c>
      <c r="BG1903" s="1">
        <v>-1.0</v>
      </c>
      <c r="BH1903" s="1">
        <v>-1.0</v>
      </c>
      <c r="BI1903" s="1">
        <v>-1.0</v>
      </c>
      <c r="BJ1903" s="1">
        <v>-1.0</v>
      </c>
      <c r="BK1903" s="1">
        <v>-1.0</v>
      </c>
      <c r="BL1903" s="1">
        <v>-1.0</v>
      </c>
      <c r="BM1903" s="1">
        <v>-1.0</v>
      </c>
      <c r="BN1903" s="1">
        <v>-1.0</v>
      </c>
      <c r="BO1903" s="1">
        <v>-1.0</v>
      </c>
      <c r="BP1903" s="1">
        <v>-1.0</v>
      </c>
      <c r="BQ1903" s="1">
        <v>-1.0</v>
      </c>
      <c r="BR1903" s="1">
        <v>-1.0</v>
      </c>
      <c r="BS1903" s="1">
        <v>-1.0</v>
      </c>
      <c r="BT1903" s="1">
        <v>-1.0</v>
      </c>
      <c r="BU1903" s="1">
        <v>1.0</v>
      </c>
      <c r="BV1903" s="1">
        <v>-1.0</v>
      </c>
      <c r="BW1903" s="1">
        <v>-1.0</v>
      </c>
      <c r="BX1903" s="1">
        <v>-1.0</v>
      </c>
      <c r="BY1903" s="1">
        <v>-1.0</v>
      </c>
      <c r="BZ1903" s="1">
        <v>1.0</v>
      </c>
      <c r="CA1903" s="1">
        <v>-1.0</v>
      </c>
      <c r="CB1903" s="1">
        <v>-1.0</v>
      </c>
      <c r="CC1903" s="1">
        <v>-1.0</v>
      </c>
      <c r="CD1903" s="1">
        <v>63836.0</v>
      </c>
    </row>
    <row r="1904">
      <c r="A1904" s="1">
        <v>3.4120977E7</v>
      </c>
      <c r="B1904" s="1" t="s">
        <v>10271</v>
      </c>
      <c r="C1904" s="1" t="s">
        <v>10272</v>
      </c>
      <c r="D1904" s="1" t="s">
        <v>10273</v>
      </c>
      <c r="E1904" s="1" t="s">
        <v>85</v>
      </c>
      <c r="F1904" s="1" t="s">
        <v>1758</v>
      </c>
      <c r="G1904" s="1" t="s">
        <v>10274</v>
      </c>
      <c r="H1904" s="1" t="s">
        <v>10275</v>
      </c>
      <c r="I1904" s="1">
        <v>2.57576232E8</v>
      </c>
      <c r="J1904" s="1">
        <v>43578.0</v>
      </c>
      <c r="K1904" s="1" t="s">
        <v>134</v>
      </c>
      <c r="L1904" s="1">
        <v>1.0</v>
      </c>
      <c r="M1904" s="1">
        <v>0.0</v>
      </c>
      <c r="N1904" s="1">
        <v>1.0</v>
      </c>
      <c r="O1904" s="1">
        <v>0.0</v>
      </c>
      <c r="P1904" s="1" t="s">
        <v>123</v>
      </c>
      <c r="Q1904" s="1" t="s">
        <v>185</v>
      </c>
      <c r="R1904" s="1">
        <v>40.70992</v>
      </c>
      <c r="S1904" s="1">
        <v>-73.94969</v>
      </c>
      <c r="T1904" s="1" t="s">
        <v>91</v>
      </c>
      <c r="U1904" s="1" t="s">
        <v>92</v>
      </c>
      <c r="V1904" s="1">
        <v>5.0</v>
      </c>
      <c r="W1904" s="1">
        <v>1.0</v>
      </c>
      <c r="X1904" s="1">
        <v>2.0</v>
      </c>
      <c r="Y1904" s="1">
        <v>2.0</v>
      </c>
      <c r="Z1904" s="1" t="s">
        <v>93</v>
      </c>
      <c r="AA1904" s="1" t="s">
        <v>10276</v>
      </c>
      <c r="AB1904" s="1">
        <v>305.0</v>
      </c>
      <c r="AC1904" s="1">
        <v>5.0</v>
      </c>
      <c r="AD1904" s="1">
        <v>25.0</v>
      </c>
      <c r="AE1904" s="1">
        <v>2.0</v>
      </c>
      <c r="AF1904" s="1" t="s">
        <v>95</v>
      </c>
      <c r="AG1904" s="1">
        <v>1.0</v>
      </c>
      <c r="AH1904" s="1">
        <v>3.0</v>
      </c>
      <c r="AI1904" s="1">
        <v>10.0</v>
      </c>
      <c r="AJ1904" s="1">
        <v>27.0</v>
      </c>
      <c r="AK1904" s="1">
        <v>296.0</v>
      </c>
      <c r="AL1904" s="1">
        <v>14.0</v>
      </c>
      <c r="AM1904" s="1">
        <v>14.0</v>
      </c>
      <c r="AN1904" s="1">
        <v>96.0</v>
      </c>
      <c r="AO1904" s="1">
        <v>10.0</v>
      </c>
      <c r="AP1904" s="1">
        <v>9.0</v>
      </c>
      <c r="AQ1904" s="1">
        <v>10.0</v>
      </c>
      <c r="AR1904" s="1">
        <v>10.0</v>
      </c>
      <c r="AS1904" s="1">
        <v>9.0</v>
      </c>
      <c r="AT1904" s="1">
        <v>9.0</v>
      </c>
      <c r="AU1904" s="1">
        <v>0.0</v>
      </c>
      <c r="AV1904" s="1" t="s">
        <v>96</v>
      </c>
      <c r="AW1904" s="1">
        <v>1.0</v>
      </c>
      <c r="AX1904" s="1">
        <v>1.0</v>
      </c>
      <c r="AY1904" s="1">
        <v>0.0</v>
      </c>
      <c r="AZ1904" s="1">
        <v>0.0</v>
      </c>
      <c r="BA1904" s="1">
        <v>6.46</v>
      </c>
      <c r="BB1904" s="1">
        <v>-1.0</v>
      </c>
      <c r="BC1904" s="1">
        <v>1.0</v>
      </c>
      <c r="BD1904" s="1">
        <v>-1.0</v>
      </c>
      <c r="BE1904" s="1">
        <v>1.0</v>
      </c>
      <c r="BF1904" s="1">
        <v>-1.0</v>
      </c>
      <c r="BG1904" s="1">
        <v>-1.0</v>
      </c>
      <c r="BH1904" s="1">
        <v>1.0</v>
      </c>
      <c r="BI1904" s="1">
        <v>-1.0</v>
      </c>
      <c r="BJ1904" s="1">
        <v>1.0</v>
      </c>
      <c r="BK1904" s="1">
        <v>1.0</v>
      </c>
      <c r="BL1904" s="1">
        <v>1.0</v>
      </c>
      <c r="BM1904" s="1">
        <v>1.0</v>
      </c>
      <c r="BN1904" s="1">
        <v>-1.0</v>
      </c>
      <c r="BO1904" s="1">
        <v>-1.0</v>
      </c>
      <c r="BP1904" s="1">
        <v>-1.0</v>
      </c>
      <c r="BQ1904" s="1">
        <v>-1.0</v>
      </c>
      <c r="BR1904" s="1">
        <v>1.0</v>
      </c>
      <c r="BS1904" s="1">
        <v>-1.0</v>
      </c>
      <c r="BT1904" s="1">
        <v>-1.0</v>
      </c>
      <c r="BU1904" s="1">
        <v>1.0</v>
      </c>
      <c r="BV1904" s="1">
        <v>-1.0</v>
      </c>
      <c r="BW1904" s="1">
        <v>-1.0</v>
      </c>
      <c r="BX1904" s="1">
        <v>-1.0</v>
      </c>
      <c r="BY1904" s="1">
        <v>-1.0</v>
      </c>
      <c r="BZ1904" s="1">
        <v>-1.0</v>
      </c>
      <c r="CA1904" s="1">
        <v>-1.0</v>
      </c>
      <c r="CB1904" s="1">
        <v>-1.0</v>
      </c>
      <c r="CC1904" s="1">
        <v>-1.0</v>
      </c>
      <c r="CD1904" s="1">
        <v>63891.0</v>
      </c>
    </row>
    <row r="1905">
      <c r="A1905" s="1">
        <v>2.967494E7</v>
      </c>
      <c r="B1905" s="1" t="s">
        <v>10277</v>
      </c>
      <c r="C1905" s="1" t="s">
        <v>10278</v>
      </c>
      <c r="D1905" s="1" t="s">
        <v>10278</v>
      </c>
      <c r="E1905" s="1" t="s">
        <v>85</v>
      </c>
      <c r="I1905" s="1">
        <v>5.7400178E7</v>
      </c>
      <c r="J1905" s="1">
        <v>42404.0</v>
      </c>
      <c r="M1905" s="1">
        <v>0.0</v>
      </c>
      <c r="N1905" s="1">
        <v>1.0</v>
      </c>
      <c r="O1905" s="1">
        <v>0.0</v>
      </c>
      <c r="P1905" s="1" t="s">
        <v>621</v>
      </c>
      <c r="Q1905" s="1" t="s">
        <v>10279</v>
      </c>
      <c r="R1905" s="1">
        <v>40.86923</v>
      </c>
      <c r="S1905" s="1">
        <v>-73.86275</v>
      </c>
      <c r="T1905" s="1" t="s">
        <v>150</v>
      </c>
      <c r="U1905" s="1" t="s">
        <v>92</v>
      </c>
      <c r="V1905" s="1">
        <v>4.0</v>
      </c>
      <c r="W1905" s="1">
        <v>1.0</v>
      </c>
      <c r="X1905" s="1">
        <v>1.0</v>
      </c>
      <c r="Y1905" s="1">
        <v>2.0</v>
      </c>
      <c r="Z1905" s="1" t="s">
        <v>93</v>
      </c>
      <c r="AA1905" s="1" t="s">
        <v>10280</v>
      </c>
      <c r="AB1905" s="1">
        <v>90.0</v>
      </c>
      <c r="AC1905" s="1">
        <v>1.0</v>
      </c>
      <c r="AD1905" s="1">
        <v>75.0</v>
      </c>
      <c r="AE1905" s="1">
        <v>5.0</v>
      </c>
      <c r="AF1905" s="1" t="s">
        <v>904</v>
      </c>
      <c r="AG1905" s="1">
        <v>1.0</v>
      </c>
      <c r="AH1905" s="1">
        <v>0.0</v>
      </c>
      <c r="AI1905" s="1">
        <v>0.0</v>
      </c>
      <c r="AJ1905" s="1">
        <v>5.0</v>
      </c>
      <c r="AK1905" s="1">
        <v>157.0</v>
      </c>
      <c r="AL1905" s="1">
        <v>1.0</v>
      </c>
      <c r="AM1905" s="1">
        <v>1.0</v>
      </c>
      <c r="AN1905" s="1">
        <v>100.0</v>
      </c>
      <c r="AO1905" s="1">
        <v>10.0</v>
      </c>
      <c r="AP1905" s="1">
        <v>10.0</v>
      </c>
      <c r="AQ1905" s="1">
        <v>10.0</v>
      </c>
      <c r="AR1905" s="1">
        <v>10.0</v>
      </c>
      <c r="AS1905" s="1">
        <v>10.0</v>
      </c>
      <c r="AT1905" s="1">
        <v>10.0</v>
      </c>
      <c r="AU1905" s="1">
        <v>1.0</v>
      </c>
      <c r="AV1905" s="1" t="s">
        <v>105</v>
      </c>
      <c r="AW1905" s="1">
        <v>1.0</v>
      </c>
      <c r="AX1905" s="1">
        <v>1.0</v>
      </c>
      <c r="AY1905" s="1">
        <v>0.0</v>
      </c>
      <c r="AZ1905" s="1">
        <v>0.0</v>
      </c>
      <c r="BA1905" s="1">
        <v>0.16</v>
      </c>
      <c r="BB1905" s="1">
        <v>-1.0</v>
      </c>
      <c r="BC1905" s="1">
        <v>-1.0</v>
      </c>
      <c r="BD1905" s="1">
        <v>-1.0</v>
      </c>
      <c r="BE1905" s="1">
        <v>-1.0</v>
      </c>
      <c r="BF1905" s="1">
        <v>1.0</v>
      </c>
      <c r="BG1905" s="1">
        <v>-1.0</v>
      </c>
      <c r="BH1905" s="1">
        <v>-1.0</v>
      </c>
      <c r="BI1905" s="1">
        <v>-1.0</v>
      </c>
      <c r="BJ1905" s="1">
        <v>1.0</v>
      </c>
      <c r="BK1905" s="1">
        <v>1.0</v>
      </c>
      <c r="BL1905" s="1">
        <v>-1.0</v>
      </c>
      <c r="BM1905" s="1">
        <v>-1.0</v>
      </c>
      <c r="BN1905" s="1">
        <v>-1.0</v>
      </c>
      <c r="BO1905" s="1">
        <v>-1.0</v>
      </c>
      <c r="BP1905" s="1">
        <v>-1.0</v>
      </c>
      <c r="BQ1905" s="1">
        <v>1.0</v>
      </c>
      <c r="BR1905" s="1">
        <v>1.0</v>
      </c>
      <c r="BS1905" s="1">
        <v>-1.0</v>
      </c>
      <c r="BT1905" s="1">
        <v>-1.0</v>
      </c>
      <c r="BU1905" s="1">
        <v>1.0</v>
      </c>
      <c r="BV1905" s="1">
        <v>-1.0</v>
      </c>
      <c r="BW1905" s="1">
        <v>1.0</v>
      </c>
      <c r="BX1905" s="1">
        <v>1.0</v>
      </c>
      <c r="BY1905" s="1">
        <v>-1.0</v>
      </c>
      <c r="BZ1905" s="1">
        <v>1.0</v>
      </c>
      <c r="CA1905" s="1">
        <v>-1.0</v>
      </c>
      <c r="CB1905" s="1">
        <v>-1.0</v>
      </c>
      <c r="CC1905" s="1">
        <v>-1.0</v>
      </c>
      <c r="CD1905" s="1">
        <v>63906.0</v>
      </c>
    </row>
    <row r="1906">
      <c r="A1906" s="1">
        <v>9547361.0</v>
      </c>
      <c r="B1906" s="1" t="s">
        <v>10281</v>
      </c>
      <c r="C1906" s="1" t="s">
        <v>10282</v>
      </c>
      <c r="D1906" s="1" t="s">
        <v>10283</v>
      </c>
      <c r="E1906" s="1" t="s">
        <v>85</v>
      </c>
      <c r="F1906" s="1" t="s">
        <v>10284</v>
      </c>
      <c r="G1906" s="1" t="s">
        <v>10285</v>
      </c>
      <c r="I1906" s="1">
        <v>4.559598E7</v>
      </c>
      <c r="J1906" s="1">
        <v>42279.0</v>
      </c>
      <c r="K1906" s="1" t="s">
        <v>134</v>
      </c>
      <c r="L1906" s="1">
        <v>1.0</v>
      </c>
      <c r="M1906" s="1">
        <v>1.0</v>
      </c>
      <c r="N1906" s="1">
        <v>12.0</v>
      </c>
      <c r="O1906" s="1">
        <v>1.0</v>
      </c>
      <c r="P1906" s="1" t="s">
        <v>89</v>
      </c>
      <c r="Q1906" s="1" t="s">
        <v>90</v>
      </c>
      <c r="R1906" s="1">
        <v>40.76719</v>
      </c>
      <c r="S1906" s="1">
        <v>-73.96565</v>
      </c>
      <c r="T1906" s="1" t="s">
        <v>91</v>
      </c>
      <c r="U1906" s="1" t="s">
        <v>92</v>
      </c>
      <c r="V1906" s="1">
        <v>4.0</v>
      </c>
      <c r="W1906" s="1">
        <v>1.0</v>
      </c>
      <c r="X1906" s="1">
        <v>1.0</v>
      </c>
      <c r="Y1906" s="1">
        <v>2.0</v>
      </c>
      <c r="Z1906" s="1" t="s">
        <v>93</v>
      </c>
      <c r="AA1906" s="1" t="s">
        <v>10286</v>
      </c>
      <c r="AB1906" s="1">
        <v>130.0</v>
      </c>
      <c r="AC1906" s="1">
        <v>1.0</v>
      </c>
      <c r="AD1906" s="1">
        <v>0.0</v>
      </c>
      <c r="AE1906" s="1">
        <v>30.0</v>
      </c>
      <c r="AF1906" s="1" t="s">
        <v>2136</v>
      </c>
      <c r="AG1906" s="1">
        <v>1.0</v>
      </c>
      <c r="AH1906" s="1">
        <v>5.0</v>
      </c>
      <c r="AI1906" s="1">
        <v>5.0</v>
      </c>
      <c r="AJ1906" s="1">
        <v>28.0</v>
      </c>
      <c r="AK1906" s="1">
        <v>28.0</v>
      </c>
      <c r="AL1906" s="1">
        <v>11.0</v>
      </c>
      <c r="AM1906" s="1">
        <v>4.0</v>
      </c>
      <c r="AN1906" s="1">
        <v>98.0</v>
      </c>
      <c r="AO1906" s="1">
        <v>10.0</v>
      </c>
      <c r="AP1906" s="1">
        <v>10.0</v>
      </c>
      <c r="AQ1906" s="1">
        <v>10.0</v>
      </c>
      <c r="AR1906" s="1">
        <v>10.0</v>
      </c>
      <c r="AS1906" s="1">
        <v>10.0</v>
      </c>
      <c r="AT1906" s="1">
        <v>10.0</v>
      </c>
      <c r="AU1906" s="1">
        <v>0.0</v>
      </c>
      <c r="AV1906" s="1" t="s">
        <v>96</v>
      </c>
      <c r="AW1906" s="1">
        <v>12.0</v>
      </c>
      <c r="AX1906" s="1">
        <v>12.0</v>
      </c>
      <c r="AY1906" s="1">
        <v>0.0</v>
      </c>
      <c r="AZ1906" s="1">
        <v>0.0</v>
      </c>
      <c r="BA1906" s="1">
        <v>0.3</v>
      </c>
      <c r="BB1906" s="1">
        <v>-1.0</v>
      </c>
      <c r="BC1906" s="1">
        <v>1.0</v>
      </c>
      <c r="BD1906" s="1">
        <v>-1.0</v>
      </c>
      <c r="BE1906" s="1">
        <v>-1.0</v>
      </c>
      <c r="BF1906" s="1">
        <v>-1.0</v>
      </c>
      <c r="BG1906" s="1">
        <v>-1.0</v>
      </c>
      <c r="BH1906" s="1">
        <v>-1.0</v>
      </c>
      <c r="BI1906" s="1">
        <v>-1.0</v>
      </c>
      <c r="BJ1906" s="1">
        <v>1.0</v>
      </c>
      <c r="BK1906" s="1">
        <v>1.0</v>
      </c>
      <c r="BL1906" s="1">
        <v>1.0</v>
      </c>
      <c r="BM1906" s="1">
        <v>1.0</v>
      </c>
      <c r="BN1906" s="1">
        <v>-1.0</v>
      </c>
      <c r="BO1906" s="1">
        <v>-1.0</v>
      </c>
      <c r="BP1906" s="1">
        <v>1.0</v>
      </c>
      <c r="BQ1906" s="1">
        <v>1.0</v>
      </c>
      <c r="BR1906" s="1">
        <v>-1.0</v>
      </c>
      <c r="BS1906" s="1">
        <v>-1.0</v>
      </c>
      <c r="BT1906" s="1">
        <v>-1.0</v>
      </c>
      <c r="BU1906" s="1">
        <v>1.0</v>
      </c>
      <c r="BV1906" s="1">
        <v>1.0</v>
      </c>
      <c r="BW1906" s="1">
        <v>-1.0</v>
      </c>
      <c r="BX1906" s="1">
        <v>-1.0</v>
      </c>
      <c r="BY1906" s="1">
        <v>-1.0</v>
      </c>
      <c r="BZ1906" s="1">
        <v>-1.0</v>
      </c>
      <c r="CA1906" s="1">
        <v>-1.0</v>
      </c>
      <c r="CB1906" s="1">
        <v>-1.0</v>
      </c>
      <c r="CC1906" s="1">
        <v>-1.0</v>
      </c>
      <c r="CD1906" s="1">
        <v>63921.0</v>
      </c>
    </row>
    <row r="1907">
      <c r="A1907" s="1">
        <v>3.0732895E7</v>
      </c>
      <c r="B1907" s="1" t="s">
        <v>10287</v>
      </c>
      <c r="C1907" s="1" t="s">
        <v>10288</v>
      </c>
      <c r="D1907" s="1" t="s">
        <v>10289</v>
      </c>
      <c r="E1907" s="1" t="s">
        <v>85</v>
      </c>
      <c r="F1907" s="1" t="s">
        <v>10290</v>
      </c>
      <c r="G1907" s="1" t="s">
        <v>10291</v>
      </c>
      <c r="H1907" s="1" t="s">
        <v>10292</v>
      </c>
      <c r="I1907" s="1">
        <v>2824437.0</v>
      </c>
      <c r="J1907" s="1">
        <v>41093.0</v>
      </c>
      <c r="K1907" s="1" t="s">
        <v>88</v>
      </c>
      <c r="L1907" s="1">
        <v>1.0</v>
      </c>
      <c r="M1907" s="1">
        <v>0.0</v>
      </c>
      <c r="N1907" s="1">
        <v>1.0</v>
      </c>
      <c r="O1907" s="1">
        <v>1.0</v>
      </c>
      <c r="P1907" s="1" t="s">
        <v>184</v>
      </c>
      <c r="Q1907" s="1" t="s">
        <v>698</v>
      </c>
      <c r="R1907" s="1">
        <v>40.6750599999999</v>
      </c>
      <c r="S1907" s="1">
        <v>-73.94648</v>
      </c>
      <c r="T1907" s="1" t="s">
        <v>91</v>
      </c>
      <c r="U1907" s="1" t="s">
        <v>113</v>
      </c>
      <c r="V1907" s="1">
        <v>2.0</v>
      </c>
      <c r="W1907" s="1">
        <v>1.0</v>
      </c>
      <c r="X1907" s="1">
        <v>1.0</v>
      </c>
      <c r="Y1907" s="1">
        <v>1.0</v>
      </c>
      <c r="Z1907" s="1" t="s">
        <v>93</v>
      </c>
      <c r="AA1907" s="1" t="s">
        <v>10293</v>
      </c>
      <c r="AB1907" s="1">
        <v>70.0</v>
      </c>
      <c r="AC1907" s="1">
        <v>1.0</v>
      </c>
      <c r="AD1907" s="1">
        <v>12.0</v>
      </c>
      <c r="AE1907" s="1">
        <v>3.0</v>
      </c>
      <c r="AF1907" s="1" t="s">
        <v>179</v>
      </c>
      <c r="AG1907" s="1">
        <v>1.0</v>
      </c>
      <c r="AH1907" s="1">
        <v>17.0</v>
      </c>
      <c r="AI1907" s="1">
        <v>41.0</v>
      </c>
      <c r="AJ1907" s="1">
        <v>41.0</v>
      </c>
      <c r="AK1907" s="1">
        <v>41.0</v>
      </c>
      <c r="AL1907" s="1">
        <v>6.0</v>
      </c>
      <c r="AM1907" s="1">
        <v>6.0</v>
      </c>
      <c r="AN1907" s="1">
        <v>96.0</v>
      </c>
      <c r="AO1907" s="1">
        <v>10.0</v>
      </c>
      <c r="AP1907" s="1">
        <v>10.0</v>
      </c>
      <c r="AQ1907" s="1">
        <v>10.0</v>
      </c>
      <c r="AR1907" s="1">
        <v>10.0</v>
      </c>
      <c r="AS1907" s="1">
        <v>9.0</v>
      </c>
      <c r="AT1907" s="1">
        <v>10.0</v>
      </c>
      <c r="AU1907" s="1">
        <v>0.0</v>
      </c>
      <c r="AV1907" s="1" t="s">
        <v>96</v>
      </c>
      <c r="AW1907" s="1">
        <v>1.0</v>
      </c>
      <c r="AX1907" s="1">
        <v>0.0</v>
      </c>
      <c r="AY1907" s="1">
        <v>1.0</v>
      </c>
      <c r="AZ1907" s="1">
        <v>0.0</v>
      </c>
      <c r="BA1907" s="1">
        <v>0.85</v>
      </c>
      <c r="BB1907" s="1">
        <v>-1.0</v>
      </c>
      <c r="BC1907" s="1">
        <v>1.0</v>
      </c>
      <c r="BD1907" s="1">
        <v>-1.0</v>
      </c>
      <c r="BE1907" s="1">
        <v>-1.0</v>
      </c>
      <c r="BF1907" s="1">
        <v>-1.0</v>
      </c>
      <c r="BG1907" s="1">
        <v>-1.0</v>
      </c>
      <c r="BH1907" s="1">
        <v>1.0</v>
      </c>
      <c r="BI1907" s="1">
        <v>-1.0</v>
      </c>
      <c r="BJ1907" s="1">
        <v>-1.0</v>
      </c>
      <c r="BK1907" s="1">
        <v>1.0</v>
      </c>
      <c r="BL1907" s="1">
        <v>1.0</v>
      </c>
      <c r="BM1907" s="1">
        <v>-1.0</v>
      </c>
      <c r="BN1907" s="1">
        <v>1.0</v>
      </c>
      <c r="BO1907" s="1">
        <v>-1.0</v>
      </c>
      <c r="BP1907" s="1">
        <v>-1.0</v>
      </c>
      <c r="BQ1907" s="1">
        <v>-1.0</v>
      </c>
      <c r="BR1907" s="1">
        <v>-1.0</v>
      </c>
      <c r="BS1907" s="1">
        <v>1.0</v>
      </c>
      <c r="BT1907" s="1">
        <v>-1.0</v>
      </c>
      <c r="BU1907" s="1">
        <v>1.0</v>
      </c>
      <c r="BV1907" s="1">
        <v>-1.0</v>
      </c>
      <c r="BW1907" s="1">
        <v>-1.0</v>
      </c>
      <c r="BX1907" s="1">
        <v>-1.0</v>
      </c>
      <c r="BY1907" s="1">
        <v>-1.0</v>
      </c>
      <c r="BZ1907" s="1">
        <v>-1.0</v>
      </c>
      <c r="CA1907" s="1">
        <v>-1.0</v>
      </c>
      <c r="CB1907" s="1">
        <v>-1.0</v>
      </c>
      <c r="CC1907" s="1">
        <v>-1.0</v>
      </c>
      <c r="CD1907" s="1">
        <v>63966.0</v>
      </c>
    </row>
    <row r="1908">
      <c r="A1908" s="1">
        <v>2.79676E7</v>
      </c>
      <c r="B1908" s="1" t="s">
        <v>10294</v>
      </c>
      <c r="C1908" s="1" t="s">
        <v>6840</v>
      </c>
      <c r="D1908" s="1" t="s">
        <v>10295</v>
      </c>
      <c r="E1908" s="1" t="s">
        <v>85</v>
      </c>
      <c r="F1908" s="1" t="s">
        <v>6842</v>
      </c>
      <c r="G1908" s="1" t="s">
        <v>6843</v>
      </c>
      <c r="H1908" s="1" t="s">
        <v>1785</v>
      </c>
      <c r="I1908" s="1">
        <v>1.37358866E8</v>
      </c>
      <c r="J1908" s="1">
        <v>42913.0</v>
      </c>
      <c r="K1908" s="1" t="s">
        <v>134</v>
      </c>
      <c r="L1908" s="1">
        <v>1.0</v>
      </c>
      <c r="M1908" s="1">
        <v>1.0</v>
      </c>
      <c r="N1908" s="1">
        <v>115.0</v>
      </c>
      <c r="O1908" s="1">
        <v>0.0</v>
      </c>
      <c r="P1908" s="1" t="s">
        <v>111</v>
      </c>
      <c r="Q1908" s="1" t="s">
        <v>112</v>
      </c>
      <c r="R1908" s="1">
        <v>40.73919</v>
      </c>
      <c r="S1908" s="1">
        <v>-73.92004</v>
      </c>
      <c r="T1908" s="1" t="s">
        <v>150</v>
      </c>
      <c r="U1908" s="1" t="s">
        <v>113</v>
      </c>
      <c r="V1908" s="1">
        <v>1.0</v>
      </c>
      <c r="W1908" s="1">
        <v>2.0</v>
      </c>
      <c r="X1908" s="1">
        <v>1.0</v>
      </c>
      <c r="Y1908" s="1">
        <v>1.0</v>
      </c>
      <c r="Z1908" s="1" t="s">
        <v>93</v>
      </c>
      <c r="AA1908" s="1" t="s">
        <v>6619</v>
      </c>
      <c r="AB1908" s="1">
        <v>38.0</v>
      </c>
      <c r="AC1908" s="1">
        <v>1.0</v>
      </c>
      <c r="AD1908" s="1">
        <v>0.0</v>
      </c>
      <c r="AE1908" s="1">
        <v>30.0</v>
      </c>
      <c r="AF1908" s="1" t="s">
        <v>95</v>
      </c>
      <c r="AG1908" s="1">
        <v>1.0</v>
      </c>
      <c r="AH1908" s="1">
        <v>0.0</v>
      </c>
      <c r="AI1908" s="1">
        <v>23.0</v>
      </c>
      <c r="AJ1908" s="1">
        <v>53.0</v>
      </c>
      <c r="AK1908" s="1">
        <v>233.0</v>
      </c>
      <c r="AL1908" s="1">
        <v>2.0</v>
      </c>
      <c r="AM1908" s="1">
        <v>2.0</v>
      </c>
      <c r="AN1908" s="1">
        <v>100.0</v>
      </c>
      <c r="AO1908" s="1">
        <v>10.0</v>
      </c>
      <c r="AP1908" s="1">
        <v>9.0</v>
      </c>
      <c r="AQ1908" s="1">
        <v>10.0</v>
      </c>
      <c r="AR1908" s="1">
        <v>10.0</v>
      </c>
      <c r="AS1908" s="1">
        <v>10.0</v>
      </c>
      <c r="AT1908" s="1">
        <v>9.0</v>
      </c>
      <c r="AU1908" s="1">
        <v>0.0</v>
      </c>
      <c r="AV1908" s="1" t="s">
        <v>117</v>
      </c>
      <c r="AW1908" s="1">
        <v>103.0</v>
      </c>
      <c r="AX1908" s="1">
        <v>2.0</v>
      </c>
      <c r="AY1908" s="1">
        <v>101.0</v>
      </c>
      <c r="AZ1908" s="1">
        <v>0.0</v>
      </c>
      <c r="BA1908" s="1">
        <v>0.21</v>
      </c>
      <c r="BB1908" s="1">
        <v>-1.0</v>
      </c>
      <c r="BC1908" s="1">
        <v>1.0</v>
      </c>
      <c r="BD1908" s="1">
        <v>-1.0</v>
      </c>
      <c r="BE1908" s="1">
        <v>-1.0</v>
      </c>
      <c r="BF1908" s="1">
        <v>-1.0</v>
      </c>
      <c r="BG1908" s="1">
        <v>-1.0</v>
      </c>
      <c r="BH1908" s="1">
        <v>1.0</v>
      </c>
      <c r="BI1908" s="1">
        <v>-1.0</v>
      </c>
      <c r="BJ1908" s="1">
        <v>-1.0</v>
      </c>
      <c r="BK1908" s="1">
        <v>-1.0</v>
      </c>
      <c r="BL1908" s="1">
        <v>-1.0</v>
      </c>
      <c r="BM1908" s="1">
        <v>-1.0</v>
      </c>
      <c r="BN1908" s="1">
        <v>-1.0</v>
      </c>
      <c r="BO1908" s="1">
        <v>-1.0</v>
      </c>
      <c r="BP1908" s="1">
        <v>-1.0</v>
      </c>
      <c r="BQ1908" s="1">
        <v>-1.0</v>
      </c>
      <c r="BR1908" s="1">
        <v>-1.0</v>
      </c>
      <c r="BS1908" s="1">
        <v>1.0</v>
      </c>
      <c r="BT1908" s="1">
        <v>-1.0</v>
      </c>
      <c r="BU1908" s="1">
        <v>1.0</v>
      </c>
      <c r="BV1908" s="1">
        <v>1.0</v>
      </c>
      <c r="BW1908" s="1">
        <v>-1.0</v>
      </c>
      <c r="BX1908" s="1">
        <v>-1.0</v>
      </c>
      <c r="BY1908" s="1">
        <v>-1.0</v>
      </c>
      <c r="BZ1908" s="1">
        <v>-1.0</v>
      </c>
      <c r="CA1908" s="1">
        <v>-1.0</v>
      </c>
      <c r="CB1908" s="1">
        <v>-1.0</v>
      </c>
      <c r="CC1908" s="1">
        <v>-1.0</v>
      </c>
      <c r="CD1908" s="1">
        <v>63979.0</v>
      </c>
    </row>
    <row r="1909">
      <c r="A1909" s="1">
        <v>3.1555001E7</v>
      </c>
      <c r="B1909" s="1" t="s">
        <v>10296</v>
      </c>
      <c r="C1909" s="1" t="s">
        <v>10297</v>
      </c>
      <c r="D1909" s="1" t="s">
        <v>10298</v>
      </c>
      <c r="E1909" s="1" t="s">
        <v>85</v>
      </c>
      <c r="F1909" s="1" t="s">
        <v>10299</v>
      </c>
      <c r="G1909" s="1" t="s">
        <v>10300</v>
      </c>
      <c r="H1909" s="2" t="str">
        <f>- SMOKING and parties allowed outside at The patio - Contact if you have a pet</f>
        <v>#ERROR!</v>
      </c>
      <c r="I1909" s="1">
        <v>2.36511564E8</v>
      </c>
      <c r="J1909" s="1">
        <v>43479.0</v>
      </c>
      <c r="K1909" s="1" t="s">
        <v>339</v>
      </c>
      <c r="L1909" s="1">
        <v>0.33</v>
      </c>
      <c r="M1909" s="1">
        <v>0.0</v>
      </c>
      <c r="N1909" s="1">
        <v>1.0</v>
      </c>
      <c r="O1909" s="1">
        <v>0.0</v>
      </c>
      <c r="P1909" s="1" t="s">
        <v>89</v>
      </c>
      <c r="Q1909" s="1" t="s">
        <v>90</v>
      </c>
      <c r="R1909" s="1">
        <v>40.8041</v>
      </c>
      <c r="S1909" s="1">
        <v>-73.956</v>
      </c>
      <c r="T1909" s="1" t="s">
        <v>91</v>
      </c>
      <c r="U1909" s="1" t="s">
        <v>113</v>
      </c>
      <c r="V1909" s="1">
        <v>1.0</v>
      </c>
      <c r="W1909" s="1">
        <v>1.0</v>
      </c>
      <c r="X1909" s="1">
        <v>1.0</v>
      </c>
      <c r="Y1909" s="1">
        <v>1.0</v>
      </c>
      <c r="Z1909" s="1" t="s">
        <v>93</v>
      </c>
      <c r="AA1909" s="1" t="s">
        <v>10301</v>
      </c>
      <c r="AB1909" s="1">
        <v>60.0</v>
      </c>
      <c r="AC1909" s="1">
        <v>1.0</v>
      </c>
      <c r="AD1909" s="1">
        <v>5.0</v>
      </c>
      <c r="AE1909" s="1">
        <v>21.0</v>
      </c>
      <c r="AF1909" s="1" t="s">
        <v>179</v>
      </c>
      <c r="AG1909" s="1">
        <v>1.0</v>
      </c>
      <c r="AH1909" s="1">
        <v>0.0</v>
      </c>
      <c r="AI1909" s="1">
        <v>5.0</v>
      </c>
      <c r="AJ1909" s="1">
        <v>35.0</v>
      </c>
      <c r="AK1909" s="1">
        <v>35.0</v>
      </c>
      <c r="AL1909" s="1">
        <v>2.0</v>
      </c>
      <c r="AM1909" s="1">
        <v>2.0</v>
      </c>
      <c r="AN1909" s="1">
        <v>100.0</v>
      </c>
      <c r="AO1909" s="1">
        <v>10.0</v>
      </c>
      <c r="AP1909" s="1">
        <v>10.0</v>
      </c>
      <c r="AQ1909" s="1">
        <v>10.0</v>
      </c>
      <c r="AR1909" s="1">
        <v>10.0</v>
      </c>
      <c r="AS1909" s="1">
        <v>10.0</v>
      </c>
      <c r="AT1909" s="1">
        <v>10.0</v>
      </c>
      <c r="AU1909" s="1">
        <v>0.0</v>
      </c>
      <c r="AV1909" s="1" t="s">
        <v>96</v>
      </c>
      <c r="AW1909" s="1">
        <v>1.0</v>
      </c>
      <c r="AX1909" s="1">
        <v>0.0</v>
      </c>
      <c r="AY1909" s="1">
        <v>1.0</v>
      </c>
      <c r="AZ1909" s="1">
        <v>0.0</v>
      </c>
      <c r="BA1909" s="1">
        <v>0.43</v>
      </c>
      <c r="BB1909" s="1">
        <v>-1.0</v>
      </c>
      <c r="BC1909" s="1">
        <v>-1.0</v>
      </c>
      <c r="BD1909" s="1">
        <v>-1.0</v>
      </c>
      <c r="BE1909" s="1">
        <v>-1.0</v>
      </c>
      <c r="BF1909" s="1">
        <v>-1.0</v>
      </c>
      <c r="BG1909" s="1">
        <v>-1.0</v>
      </c>
      <c r="BH1909" s="1">
        <v>-1.0</v>
      </c>
      <c r="BI1909" s="1">
        <v>-1.0</v>
      </c>
      <c r="BJ1909" s="1">
        <v>1.0</v>
      </c>
      <c r="BK1909" s="1">
        <v>-1.0</v>
      </c>
      <c r="BL1909" s="1">
        <v>-1.0</v>
      </c>
      <c r="BM1909" s="1">
        <v>1.0</v>
      </c>
      <c r="BN1909" s="1">
        <v>-1.0</v>
      </c>
      <c r="BO1909" s="1">
        <v>-1.0</v>
      </c>
      <c r="BP1909" s="1">
        <v>-1.0</v>
      </c>
      <c r="BQ1909" s="1">
        <v>-1.0</v>
      </c>
      <c r="BR1909" s="1">
        <v>-1.0</v>
      </c>
      <c r="BS1909" s="1">
        <v>-1.0</v>
      </c>
      <c r="BT1909" s="1">
        <v>-1.0</v>
      </c>
      <c r="BU1909" s="1">
        <v>1.0</v>
      </c>
      <c r="BV1909" s="1">
        <v>-1.0</v>
      </c>
      <c r="BW1909" s="1">
        <v>-1.0</v>
      </c>
      <c r="BX1909" s="1">
        <v>-1.0</v>
      </c>
      <c r="BY1909" s="1">
        <v>-1.0</v>
      </c>
      <c r="BZ1909" s="1">
        <v>-1.0</v>
      </c>
      <c r="CA1909" s="1">
        <v>-1.0</v>
      </c>
      <c r="CB1909" s="1">
        <v>-1.0</v>
      </c>
      <c r="CC1909" s="1">
        <v>-1.0</v>
      </c>
      <c r="CD1909" s="1">
        <v>63992.0</v>
      </c>
    </row>
    <row r="1910">
      <c r="A1910" s="1">
        <v>2.0902001E7</v>
      </c>
      <c r="B1910" s="1" t="s">
        <v>10302</v>
      </c>
      <c r="C1910" s="1" t="s">
        <v>10303</v>
      </c>
      <c r="D1910" s="1" t="s">
        <v>10303</v>
      </c>
      <c r="E1910" s="1" t="s">
        <v>85</v>
      </c>
      <c r="I1910" s="1">
        <v>4.8276935E7</v>
      </c>
      <c r="J1910" s="1">
        <v>42313.0</v>
      </c>
      <c r="M1910" s="1">
        <v>0.0</v>
      </c>
      <c r="N1910" s="1">
        <v>1.0</v>
      </c>
      <c r="O1910" s="1">
        <v>0.0</v>
      </c>
      <c r="P1910" s="1" t="s">
        <v>123</v>
      </c>
      <c r="Q1910" s="1" t="s">
        <v>185</v>
      </c>
      <c r="R1910" s="1">
        <v>40.71229</v>
      </c>
      <c r="S1910" s="1">
        <v>-73.95782</v>
      </c>
      <c r="T1910" s="1" t="s">
        <v>91</v>
      </c>
      <c r="U1910" s="1" t="s">
        <v>113</v>
      </c>
      <c r="V1910" s="1">
        <v>2.0</v>
      </c>
      <c r="W1910" s="1">
        <v>1.0</v>
      </c>
      <c r="X1910" s="1">
        <v>1.0</v>
      </c>
      <c r="Y1910" s="1">
        <v>1.0</v>
      </c>
      <c r="Z1910" s="1" t="s">
        <v>93</v>
      </c>
      <c r="AA1910" s="1" t="s">
        <v>10304</v>
      </c>
      <c r="AB1910" s="1">
        <v>150.0</v>
      </c>
      <c r="AC1910" s="1">
        <v>1.0</v>
      </c>
      <c r="AD1910" s="1">
        <v>0.0</v>
      </c>
      <c r="AE1910" s="1">
        <v>1.0</v>
      </c>
      <c r="AF1910" s="1" t="s">
        <v>378</v>
      </c>
      <c r="AG1910" s="1">
        <v>1.0</v>
      </c>
      <c r="AH1910" s="1">
        <v>0.0</v>
      </c>
      <c r="AI1910" s="1">
        <v>0.0</v>
      </c>
      <c r="AJ1910" s="1">
        <v>0.0</v>
      </c>
      <c r="AK1910" s="1">
        <v>0.0</v>
      </c>
      <c r="AL1910" s="1">
        <v>0.0</v>
      </c>
      <c r="AM1910" s="1">
        <v>0.0</v>
      </c>
      <c r="AU1910" s="1">
        <v>1.0</v>
      </c>
      <c r="AV1910" s="1" t="s">
        <v>105</v>
      </c>
      <c r="AW1910" s="1">
        <v>1.0</v>
      </c>
      <c r="AX1910" s="1">
        <v>0.0</v>
      </c>
      <c r="AY1910" s="1">
        <v>1.0</v>
      </c>
      <c r="AZ1910" s="1">
        <v>0.0</v>
      </c>
      <c r="BB1910" s="1">
        <v>-1.0</v>
      </c>
      <c r="BC1910" s="1">
        <v>1.0</v>
      </c>
      <c r="BD1910" s="1">
        <v>-1.0</v>
      </c>
      <c r="BE1910" s="1">
        <v>-1.0</v>
      </c>
      <c r="BF1910" s="1">
        <v>-1.0</v>
      </c>
      <c r="BG1910" s="1">
        <v>-1.0</v>
      </c>
      <c r="BH1910" s="1">
        <v>-1.0</v>
      </c>
      <c r="BI1910" s="1">
        <v>-1.0</v>
      </c>
      <c r="BJ1910" s="1">
        <v>1.0</v>
      </c>
      <c r="BK1910" s="1">
        <v>-1.0</v>
      </c>
      <c r="BL1910" s="1">
        <v>-1.0</v>
      </c>
      <c r="BM1910" s="1">
        <v>-1.0</v>
      </c>
      <c r="BN1910" s="1">
        <v>-1.0</v>
      </c>
      <c r="BO1910" s="1">
        <v>-1.0</v>
      </c>
      <c r="BP1910" s="1">
        <v>-1.0</v>
      </c>
      <c r="BQ1910" s="1">
        <v>-1.0</v>
      </c>
      <c r="BR1910" s="1">
        <v>-1.0</v>
      </c>
      <c r="BS1910" s="1">
        <v>-1.0</v>
      </c>
      <c r="BT1910" s="1">
        <v>-1.0</v>
      </c>
      <c r="BU1910" s="1">
        <v>1.0</v>
      </c>
      <c r="BV1910" s="1">
        <v>-1.0</v>
      </c>
      <c r="BW1910" s="1">
        <v>1.0</v>
      </c>
      <c r="BX1910" s="1">
        <v>-1.0</v>
      </c>
      <c r="BY1910" s="1">
        <v>-1.0</v>
      </c>
      <c r="BZ1910" s="1">
        <v>-1.0</v>
      </c>
      <c r="CA1910" s="1">
        <v>-1.0</v>
      </c>
      <c r="CB1910" s="1">
        <v>-1.0</v>
      </c>
      <c r="CC1910" s="1">
        <v>-1.0</v>
      </c>
      <c r="CD1910" s="1">
        <v>64053.0</v>
      </c>
    </row>
    <row r="1911">
      <c r="A1911" s="1">
        <v>9755384.0</v>
      </c>
      <c r="B1911" s="1" t="s">
        <v>10305</v>
      </c>
      <c r="C1911" s="1" t="s">
        <v>10306</v>
      </c>
      <c r="D1911" s="1" t="s">
        <v>10307</v>
      </c>
      <c r="E1911" s="1" t="s">
        <v>85</v>
      </c>
      <c r="I1911" s="1">
        <v>9262409.0</v>
      </c>
      <c r="J1911" s="1">
        <v>41553.0</v>
      </c>
      <c r="M1911" s="1">
        <v>0.0</v>
      </c>
      <c r="N1911" s="1">
        <v>1.0</v>
      </c>
      <c r="O1911" s="1">
        <v>0.0</v>
      </c>
      <c r="P1911" s="1" t="s">
        <v>89</v>
      </c>
      <c r="Q1911" s="1" t="s">
        <v>90</v>
      </c>
      <c r="R1911" s="1">
        <v>40.76504</v>
      </c>
      <c r="S1911" s="1">
        <v>-73.98718</v>
      </c>
      <c r="T1911" s="1" t="s">
        <v>91</v>
      </c>
      <c r="U1911" s="1" t="s">
        <v>113</v>
      </c>
      <c r="V1911" s="1">
        <v>2.0</v>
      </c>
      <c r="W1911" s="1">
        <v>1.0</v>
      </c>
      <c r="X1911" s="1">
        <v>1.0</v>
      </c>
      <c r="Y1911" s="1">
        <v>1.0</v>
      </c>
      <c r="Z1911" s="1" t="s">
        <v>93</v>
      </c>
      <c r="AA1911" s="1" t="s">
        <v>10308</v>
      </c>
      <c r="AB1911" s="1">
        <v>80.0</v>
      </c>
      <c r="AC1911" s="1">
        <v>1.0</v>
      </c>
      <c r="AD1911" s="1">
        <v>0.0</v>
      </c>
      <c r="AE1911" s="1">
        <v>3.0</v>
      </c>
      <c r="AF1911" s="1" t="s">
        <v>1192</v>
      </c>
      <c r="AG1911" s="1">
        <v>1.0</v>
      </c>
      <c r="AH1911" s="1">
        <v>0.0</v>
      </c>
      <c r="AI1911" s="1">
        <v>0.0</v>
      </c>
      <c r="AJ1911" s="1">
        <v>0.0</v>
      </c>
      <c r="AK1911" s="1">
        <v>0.0</v>
      </c>
      <c r="AL1911" s="1">
        <v>1.0</v>
      </c>
      <c r="AM1911" s="1">
        <v>0.0</v>
      </c>
      <c r="AN1911" s="1">
        <v>80.0</v>
      </c>
      <c r="AO1911" s="1">
        <v>8.0</v>
      </c>
      <c r="AP1911" s="1">
        <v>6.0</v>
      </c>
      <c r="AQ1911" s="1">
        <v>10.0</v>
      </c>
      <c r="AR1911" s="1">
        <v>10.0</v>
      </c>
      <c r="AS1911" s="1">
        <v>10.0</v>
      </c>
      <c r="AT1911" s="1">
        <v>8.0</v>
      </c>
      <c r="AU1911" s="1">
        <v>0.0</v>
      </c>
      <c r="AV1911" s="1" t="s">
        <v>96</v>
      </c>
      <c r="AW1911" s="1">
        <v>1.0</v>
      </c>
      <c r="AX1911" s="1">
        <v>0.0</v>
      </c>
      <c r="AY1911" s="1">
        <v>1.0</v>
      </c>
      <c r="AZ1911" s="1">
        <v>0.0</v>
      </c>
      <c r="BA1911" s="1">
        <v>0.02</v>
      </c>
      <c r="BB1911" s="1">
        <v>-1.0</v>
      </c>
      <c r="BC1911" s="1">
        <v>1.0</v>
      </c>
      <c r="BD1911" s="1">
        <v>-1.0</v>
      </c>
      <c r="BE1911" s="1">
        <v>-1.0</v>
      </c>
      <c r="BF1911" s="1">
        <v>-1.0</v>
      </c>
      <c r="BG1911" s="1">
        <v>-1.0</v>
      </c>
      <c r="BH1911" s="1">
        <v>-1.0</v>
      </c>
      <c r="BI1911" s="1">
        <v>-1.0</v>
      </c>
      <c r="BJ1911" s="1">
        <v>1.0</v>
      </c>
      <c r="BK1911" s="1">
        <v>-1.0</v>
      </c>
      <c r="BL1911" s="1">
        <v>-1.0</v>
      </c>
      <c r="BM1911" s="1">
        <v>-1.0</v>
      </c>
      <c r="BN1911" s="1">
        <v>-1.0</v>
      </c>
      <c r="BO1911" s="1">
        <v>-1.0</v>
      </c>
      <c r="BP1911" s="1">
        <v>-1.0</v>
      </c>
      <c r="BQ1911" s="1">
        <v>-1.0</v>
      </c>
      <c r="BR1911" s="1">
        <v>-1.0</v>
      </c>
      <c r="BS1911" s="1">
        <v>-1.0</v>
      </c>
      <c r="BT1911" s="1">
        <v>-1.0</v>
      </c>
      <c r="BU1911" s="1">
        <v>1.0</v>
      </c>
      <c r="BV1911" s="1">
        <v>-1.0</v>
      </c>
      <c r="BW1911" s="1">
        <v>-1.0</v>
      </c>
      <c r="BX1911" s="1">
        <v>-1.0</v>
      </c>
      <c r="BY1911" s="1">
        <v>-1.0</v>
      </c>
      <c r="BZ1911" s="1">
        <v>-1.0</v>
      </c>
      <c r="CA1911" s="1">
        <v>-1.0</v>
      </c>
      <c r="CB1911" s="1">
        <v>-1.0</v>
      </c>
      <c r="CC1911" s="1">
        <v>-1.0</v>
      </c>
      <c r="CD1911" s="1">
        <v>64056.0</v>
      </c>
    </row>
    <row r="1912">
      <c r="A1912" s="1">
        <v>1.5248948E7</v>
      </c>
      <c r="B1912" s="1" t="s">
        <v>10309</v>
      </c>
      <c r="C1912" s="1" t="s">
        <v>10310</v>
      </c>
      <c r="D1912" s="1" t="s">
        <v>10311</v>
      </c>
      <c r="E1912" s="1" t="s">
        <v>85</v>
      </c>
      <c r="H1912" s="2" t="str">
        <f>- We request that you take shoes off at The front Door</f>
        <v>#ERROR!</v>
      </c>
      <c r="I1912" s="1">
        <v>2.2129681E7</v>
      </c>
      <c r="J1912" s="1">
        <v>41916.0</v>
      </c>
      <c r="M1912" s="1">
        <v>0.0</v>
      </c>
      <c r="N1912" s="1">
        <v>1.0</v>
      </c>
      <c r="O1912" s="1">
        <v>0.0</v>
      </c>
      <c r="P1912" s="1" t="s">
        <v>123</v>
      </c>
      <c r="Q1912" s="1" t="s">
        <v>124</v>
      </c>
      <c r="R1912" s="1">
        <v>40.6804799999999</v>
      </c>
      <c r="S1912" s="1">
        <v>-73.99322</v>
      </c>
      <c r="T1912" s="1" t="s">
        <v>91</v>
      </c>
      <c r="U1912" s="1" t="s">
        <v>92</v>
      </c>
      <c r="V1912" s="1">
        <v>2.0</v>
      </c>
      <c r="W1912" s="1">
        <v>1.0</v>
      </c>
      <c r="X1912" s="1">
        <v>1.0</v>
      </c>
      <c r="Y1912" s="1">
        <v>1.0</v>
      </c>
      <c r="Z1912" s="1" t="s">
        <v>93</v>
      </c>
      <c r="AA1912" s="1" t="s">
        <v>10312</v>
      </c>
      <c r="AB1912" s="1">
        <v>130.0</v>
      </c>
      <c r="AC1912" s="1">
        <v>1.0</v>
      </c>
      <c r="AD1912" s="1">
        <v>0.0</v>
      </c>
      <c r="AE1912" s="1">
        <v>4.0</v>
      </c>
      <c r="AF1912" s="1" t="s">
        <v>549</v>
      </c>
      <c r="AG1912" s="1">
        <v>1.0</v>
      </c>
      <c r="AH1912" s="1">
        <v>0.0</v>
      </c>
      <c r="AI1912" s="1">
        <v>0.0</v>
      </c>
      <c r="AJ1912" s="1">
        <v>0.0</v>
      </c>
      <c r="AK1912" s="1">
        <v>0.0</v>
      </c>
      <c r="AL1912" s="1">
        <v>8.0</v>
      </c>
      <c r="AM1912" s="1">
        <v>1.0</v>
      </c>
      <c r="AN1912" s="1">
        <v>100.0</v>
      </c>
      <c r="AO1912" s="1">
        <v>10.0</v>
      </c>
      <c r="AP1912" s="1">
        <v>10.0</v>
      </c>
      <c r="AQ1912" s="1">
        <v>10.0</v>
      </c>
      <c r="AR1912" s="1">
        <v>10.0</v>
      </c>
      <c r="AS1912" s="1">
        <v>10.0</v>
      </c>
      <c r="AT1912" s="1">
        <v>9.0</v>
      </c>
      <c r="AU1912" s="1">
        <v>1.0</v>
      </c>
      <c r="AV1912" s="1" t="s">
        <v>117</v>
      </c>
      <c r="AW1912" s="1">
        <v>1.0</v>
      </c>
      <c r="AX1912" s="1">
        <v>1.0</v>
      </c>
      <c r="AY1912" s="1">
        <v>0.0</v>
      </c>
      <c r="AZ1912" s="1">
        <v>0.0</v>
      </c>
      <c r="BA1912" s="1">
        <v>0.24</v>
      </c>
      <c r="BB1912" s="1">
        <v>-1.0</v>
      </c>
      <c r="BC1912" s="1">
        <v>-1.0</v>
      </c>
      <c r="BD1912" s="1">
        <v>-1.0</v>
      </c>
      <c r="BE1912" s="1">
        <v>-1.0</v>
      </c>
      <c r="BF1912" s="1">
        <v>-1.0</v>
      </c>
      <c r="BG1912" s="1">
        <v>-1.0</v>
      </c>
      <c r="BH1912" s="1">
        <v>-1.0</v>
      </c>
      <c r="BI1912" s="1">
        <v>-1.0</v>
      </c>
      <c r="BJ1912" s="1">
        <v>1.0</v>
      </c>
      <c r="BK1912" s="1">
        <v>-1.0</v>
      </c>
      <c r="BL1912" s="1">
        <v>-1.0</v>
      </c>
      <c r="BM1912" s="1">
        <v>-1.0</v>
      </c>
      <c r="BN1912" s="1">
        <v>-1.0</v>
      </c>
      <c r="BO1912" s="1">
        <v>-1.0</v>
      </c>
      <c r="BP1912" s="1">
        <v>-1.0</v>
      </c>
      <c r="BQ1912" s="1">
        <v>-1.0</v>
      </c>
      <c r="BR1912" s="1">
        <v>-1.0</v>
      </c>
      <c r="BS1912" s="1">
        <v>1.0</v>
      </c>
      <c r="BT1912" s="1">
        <v>-1.0</v>
      </c>
      <c r="BU1912" s="1">
        <v>1.0</v>
      </c>
      <c r="BV1912" s="1">
        <v>-1.0</v>
      </c>
      <c r="BW1912" s="1">
        <v>-1.0</v>
      </c>
      <c r="BX1912" s="1">
        <v>-1.0</v>
      </c>
      <c r="BY1912" s="1">
        <v>-1.0</v>
      </c>
      <c r="BZ1912" s="1">
        <v>-1.0</v>
      </c>
      <c r="CA1912" s="1">
        <v>-1.0</v>
      </c>
      <c r="CB1912" s="1">
        <v>-1.0</v>
      </c>
      <c r="CC1912" s="1">
        <v>-1.0</v>
      </c>
      <c r="CD1912" s="1">
        <v>64067.0</v>
      </c>
    </row>
    <row r="1913">
      <c r="A1913" s="1">
        <v>3.4901699E7</v>
      </c>
      <c r="B1913" s="1" t="s">
        <v>10313</v>
      </c>
      <c r="C1913" s="1" t="s">
        <v>10314</v>
      </c>
      <c r="D1913" s="1" t="s">
        <v>10315</v>
      </c>
      <c r="E1913" s="1" t="s">
        <v>85</v>
      </c>
      <c r="F1913" s="1" t="s">
        <v>10316</v>
      </c>
      <c r="G1913" s="1" t="s">
        <v>10317</v>
      </c>
      <c r="I1913" s="1">
        <v>2.63053182E8</v>
      </c>
      <c r="J1913" s="1">
        <v>43605.0</v>
      </c>
      <c r="K1913" s="1" t="s">
        <v>134</v>
      </c>
      <c r="L1913" s="1">
        <v>0.97</v>
      </c>
      <c r="M1913" s="1">
        <v>0.0</v>
      </c>
      <c r="N1913" s="1">
        <v>10.0</v>
      </c>
      <c r="O1913" s="1">
        <v>0.0</v>
      </c>
      <c r="P1913" s="1" t="s">
        <v>111</v>
      </c>
      <c r="Q1913" s="1" t="s">
        <v>112</v>
      </c>
      <c r="R1913" s="1">
        <v>40.7276</v>
      </c>
      <c r="S1913" s="1">
        <v>-73.86569</v>
      </c>
      <c r="T1913" s="1" t="s">
        <v>125</v>
      </c>
      <c r="U1913" s="1" t="s">
        <v>113</v>
      </c>
      <c r="V1913" s="1">
        <v>2.0</v>
      </c>
      <c r="W1913" s="1">
        <v>1.0</v>
      </c>
      <c r="X1913" s="1">
        <v>1.0</v>
      </c>
      <c r="Y1913" s="1">
        <v>1.0</v>
      </c>
      <c r="Z1913" s="1" t="s">
        <v>93</v>
      </c>
      <c r="AA1913" s="1" t="s">
        <v>10318</v>
      </c>
      <c r="AB1913" s="1">
        <v>85.0</v>
      </c>
      <c r="AC1913" s="1">
        <v>1.0</v>
      </c>
      <c r="AD1913" s="1">
        <v>5.0</v>
      </c>
      <c r="AE1913" s="1">
        <v>1.0</v>
      </c>
      <c r="AF1913" s="1" t="s">
        <v>95</v>
      </c>
      <c r="AG1913" s="1">
        <v>1.0</v>
      </c>
      <c r="AH1913" s="1">
        <v>20.0</v>
      </c>
      <c r="AI1913" s="1">
        <v>36.0</v>
      </c>
      <c r="AJ1913" s="1">
        <v>46.0</v>
      </c>
      <c r="AK1913" s="1">
        <v>106.0</v>
      </c>
      <c r="AL1913" s="1">
        <v>1.0</v>
      </c>
      <c r="AM1913" s="1">
        <v>1.0</v>
      </c>
      <c r="AN1913" s="1">
        <v>80.0</v>
      </c>
      <c r="AO1913" s="1">
        <v>10.0</v>
      </c>
      <c r="AP1913" s="1">
        <v>10.0</v>
      </c>
      <c r="AQ1913" s="1">
        <v>10.0</v>
      </c>
      <c r="AR1913" s="1">
        <v>10.0</v>
      </c>
      <c r="AS1913" s="1">
        <v>8.0</v>
      </c>
      <c r="AT1913" s="1">
        <v>10.0</v>
      </c>
      <c r="AU1913" s="1">
        <v>1.0</v>
      </c>
      <c r="AV1913" s="1" t="s">
        <v>96</v>
      </c>
      <c r="AW1913" s="1">
        <v>10.0</v>
      </c>
      <c r="AX1913" s="1">
        <v>0.0</v>
      </c>
      <c r="AY1913" s="1">
        <v>10.0</v>
      </c>
      <c r="AZ1913" s="1">
        <v>0.0</v>
      </c>
      <c r="BA1913" s="1">
        <v>1.0</v>
      </c>
      <c r="BB1913" s="1">
        <v>-1.0</v>
      </c>
      <c r="BC1913" s="1">
        <v>1.0</v>
      </c>
      <c r="BD1913" s="1">
        <v>-1.0</v>
      </c>
      <c r="BE1913" s="1">
        <v>-1.0</v>
      </c>
      <c r="BF1913" s="1">
        <v>-1.0</v>
      </c>
      <c r="BG1913" s="1">
        <v>-1.0</v>
      </c>
      <c r="BH1913" s="1">
        <v>1.0</v>
      </c>
      <c r="BI1913" s="1">
        <v>-1.0</v>
      </c>
      <c r="BJ1913" s="1">
        <v>-1.0</v>
      </c>
      <c r="BK1913" s="1">
        <v>1.0</v>
      </c>
      <c r="BL1913" s="1">
        <v>1.0</v>
      </c>
      <c r="BM1913" s="1">
        <v>-1.0</v>
      </c>
      <c r="BN1913" s="1">
        <v>-1.0</v>
      </c>
      <c r="BO1913" s="1">
        <v>-1.0</v>
      </c>
      <c r="BP1913" s="1">
        <v>-1.0</v>
      </c>
      <c r="BQ1913" s="1">
        <v>1.0</v>
      </c>
      <c r="BR1913" s="1">
        <v>1.0</v>
      </c>
      <c r="BS1913" s="1">
        <v>-1.0</v>
      </c>
      <c r="BT1913" s="1">
        <v>-1.0</v>
      </c>
      <c r="BU1913" s="1">
        <v>1.0</v>
      </c>
      <c r="BV1913" s="1">
        <v>-1.0</v>
      </c>
      <c r="BW1913" s="1">
        <v>-1.0</v>
      </c>
      <c r="BX1913" s="1">
        <v>1.0</v>
      </c>
      <c r="BY1913" s="1">
        <v>-1.0</v>
      </c>
      <c r="BZ1913" s="1">
        <v>1.0</v>
      </c>
      <c r="CA1913" s="1">
        <v>-1.0</v>
      </c>
      <c r="CB1913" s="1">
        <v>-1.0</v>
      </c>
      <c r="CC1913" s="1">
        <v>-1.0</v>
      </c>
      <c r="CD1913" s="1">
        <v>64127.0</v>
      </c>
    </row>
    <row r="1914">
      <c r="A1914" s="1">
        <v>3.1828585E7</v>
      </c>
      <c r="B1914" s="1" t="s">
        <v>10319</v>
      </c>
      <c r="C1914" s="1" t="s">
        <v>10320</v>
      </c>
      <c r="D1914" s="1" t="s">
        <v>10321</v>
      </c>
      <c r="E1914" s="1" t="s">
        <v>85</v>
      </c>
      <c r="F1914" s="1" t="s">
        <v>10322</v>
      </c>
      <c r="G1914" s="1" t="s">
        <v>10323</v>
      </c>
      <c r="H1914" s="2" t="str">
        <f>- no additional over-night guests. - no SMOKING of any kind. - Maintain existing STANDARD of cleanliness.</f>
        <v>#ERROR!</v>
      </c>
      <c r="I1914" s="1">
        <v>6.1278632E7</v>
      </c>
      <c r="J1914" s="1">
        <v>42431.0</v>
      </c>
      <c r="K1914" s="1" t="s">
        <v>272</v>
      </c>
      <c r="L1914" s="1">
        <v>1.0</v>
      </c>
      <c r="M1914" s="1">
        <v>0.0</v>
      </c>
      <c r="N1914" s="1">
        <v>1.0</v>
      </c>
      <c r="O1914" s="1">
        <v>1.0</v>
      </c>
      <c r="P1914" s="1" t="s">
        <v>89</v>
      </c>
      <c r="Q1914" s="1" t="s">
        <v>613</v>
      </c>
      <c r="R1914" s="1">
        <v>40.82049</v>
      </c>
      <c r="S1914" s="1">
        <v>-73.95268</v>
      </c>
      <c r="T1914" s="1" t="s">
        <v>91</v>
      </c>
      <c r="U1914" s="1" t="s">
        <v>113</v>
      </c>
      <c r="V1914" s="1">
        <v>2.0</v>
      </c>
      <c r="W1914" s="1">
        <v>1.0</v>
      </c>
      <c r="X1914" s="1">
        <v>1.0</v>
      </c>
      <c r="Y1914" s="1">
        <v>1.0</v>
      </c>
      <c r="Z1914" s="1" t="s">
        <v>93</v>
      </c>
      <c r="AA1914" s="1" t="s">
        <v>10324</v>
      </c>
      <c r="AB1914" s="1">
        <v>50.0</v>
      </c>
      <c r="AC1914" s="1">
        <v>1.0</v>
      </c>
      <c r="AD1914" s="1">
        <v>20.0</v>
      </c>
      <c r="AE1914" s="1">
        <v>3.0</v>
      </c>
      <c r="AF1914" s="1" t="s">
        <v>407</v>
      </c>
      <c r="AG1914" s="1">
        <v>1.0</v>
      </c>
      <c r="AH1914" s="1">
        <v>7.0</v>
      </c>
      <c r="AI1914" s="1">
        <v>7.0</v>
      </c>
      <c r="AJ1914" s="1">
        <v>7.0</v>
      </c>
      <c r="AK1914" s="1">
        <v>7.0</v>
      </c>
      <c r="AL1914" s="1">
        <v>3.0</v>
      </c>
      <c r="AM1914" s="1">
        <v>3.0</v>
      </c>
      <c r="AN1914" s="1">
        <v>100.0</v>
      </c>
      <c r="AO1914" s="1">
        <v>10.0</v>
      </c>
      <c r="AP1914" s="1">
        <v>10.0</v>
      </c>
      <c r="AQ1914" s="1">
        <v>9.0</v>
      </c>
      <c r="AR1914" s="1">
        <v>10.0</v>
      </c>
      <c r="AS1914" s="1">
        <v>10.0</v>
      </c>
      <c r="AT1914" s="1">
        <v>9.0</v>
      </c>
      <c r="AU1914" s="1">
        <v>0.0</v>
      </c>
      <c r="AV1914" s="1" t="s">
        <v>117</v>
      </c>
      <c r="AW1914" s="1">
        <v>1.0</v>
      </c>
      <c r="AX1914" s="1">
        <v>0.0</v>
      </c>
      <c r="AY1914" s="1">
        <v>1.0</v>
      </c>
      <c r="AZ1914" s="1">
        <v>0.0</v>
      </c>
      <c r="BA1914" s="1">
        <v>0.74</v>
      </c>
      <c r="BB1914" s="1">
        <v>-1.0</v>
      </c>
      <c r="BC1914" s="1">
        <v>1.0</v>
      </c>
      <c r="BD1914" s="1">
        <v>-1.0</v>
      </c>
      <c r="BE1914" s="1">
        <v>-1.0</v>
      </c>
      <c r="BF1914" s="1">
        <v>-1.0</v>
      </c>
      <c r="BG1914" s="1">
        <v>-1.0</v>
      </c>
      <c r="BH1914" s="1">
        <v>-1.0</v>
      </c>
      <c r="BI1914" s="1">
        <v>-1.0</v>
      </c>
      <c r="BJ1914" s="1">
        <v>1.0</v>
      </c>
      <c r="BK1914" s="1">
        <v>1.0</v>
      </c>
      <c r="BL1914" s="1">
        <v>1.0</v>
      </c>
      <c r="BM1914" s="1">
        <v>-1.0</v>
      </c>
      <c r="BN1914" s="1">
        <v>1.0</v>
      </c>
      <c r="BO1914" s="1">
        <v>-1.0</v>
      </c>
      <c r="BP1914" s="1">
        <v>-1.0</v>
      </c>
      <c r="BQ1914" s="1">
        <v>1.0</v>
      </c>
      <c r="BR1914" s="1">
        <v>-1.0</v>
      </c>
      <c r="BS1914" s="1">
        <v>-1.0</v>
      </c>
      <c r="BT1914" s="1">
        <v>-1.0</v>
      </c>
      <c r="BU1914" s="1">
        <v>1.0</v>
      </c>
      <c r="BV1914" s="1">
        <v>1.0</v>
      </c>
      <c r="BW1914" s="1">
        <v>-1.0</v>
      </c>
      <c r="BX1914" s="1">
        <v>-1.0</v>
      </c>
      <c r="BY1914" s="1">
        <v>-1.0</v>
      </c>
      <c r="BZ1914" s="1">
        <v>-1.0</v>
      </c>
      <c r="CA1914" s="1">
        <v>-1.0</v>
      </c>
      <c r="CB1914" s="1">
        <v>-1.0</v>
      </c>
      <c r="CC1914" s="1">
        <v>-1.0</v>
      </c>
      <c r="CD1914" s="1">
        <v>64146.0</v>
      </c>
    </row>
    <row r="1915">
      <c r="A1915" s="1">
        <v>5372082.0</v>
      </c>
      <c r="B1915" s="1" t="s">
        <v>10325</v>
      </c>
      <c r="C1915" s="1" t="s">
        <v>10326</v>
      </c>
      <c r="D1915" s="1" t="s">
        <v>10327</v>
      </c>
      <c r="E1915" s="1" t="s">
        <v>85</v>
      </c>
      <c r="F1915" s="1" t="s">
        <v>10328</v>
      </c>
      <c r="G1915" s="1" t="s">
        <v>10329</v>
      </c>
      <c r="H1915" s="1" t="s">
        <v>10330</v>
      </c>
      <c r="I1915" s="1">
        <v>2.0806507E7</v>
      </c>
      <c r="J1915" s="1">
        <v>41883.0</v>
      </c>
      <c r="K1915" s="1" t="s">
        <v>272</v>
      </c>
      <c r="L1915" s="1">
        <v>0.5</v>
      </c>
      <c r="M1915" s="1">
        <v>0.0</v>
      </c>
      <c r="N1915" s="1">
        <v>0.0</v>
      </c>
      <c r="O1915" s="1">
        <v>0.0</v>
      </c>
      <c r="P1915" s="1" t="s">
        <v>123</v>
      </c>
      <c r="Q1915" s="1" t="s">
        <v>124</v>
      </c>
      <c r="R1915" s="1">
        <v>40.68558</v>
      </c>
      <c r="S1915" s="1">
        <v>-73.98175</v>
      </c>
      <c r="T1915" s="1" t="s">
        <v>91</v>
      </c>
      <c r="U1915" s="1" t="s">
        <v>92</v>
      </c>
      <c r="V1915" s="1">
        <v>1.0</v>
      </c>
      <c r="W1915" s="1">
        <v>1.0</v>
      </c>
      <c r="X1915" s="1">
        <v>1.0</v>
      </c>
      <c r="Y1915" s="1">
        <v>1.0</v>
      </c>
      <c r="Z1915" s="1" t="s">
        <v>93</v>
      </c>
      <c r="AA1915" s="1" t="s">
        <v>10331</v>
      </c>
      <c r="AB1915" s="1">
        <v>100.0</v>
      </c>
      <c r="AC1915" s="1">
        <v>1.0</v>
      </c>
      <c r="AD1915" s="1">
        <v>35.0</v>
      </c>
      <c r="AE1915" s="1">
        <v>2.0</v>
      </c>
      <c r="AF1915" s="1" t="s">
        <v>797</v>
      </c>
      <c r="AG1915" s="1">
        <v>1.0</v>
      </c>
      <c r="AH1915" s="1">
        <v>24.0</v>
      </c>
      <c r="AI1915" s="1">
        <v>54.0</v>
      </c>
      <c r="AJ1915" s="1">
        <v>84.0</v>
      </c>
      <c r="AK1915" s="1">
        <v>359.0</v>
      </c>
      <c r="AL1915" s="1">
        <v>8.0</v>
      </c>
      <c r="AM1915" s="1">
        <v>0.0</v>
      </c>
      <c r="AN1915" s="1">
        <v>94.0</v>
      </c>
      <c r="AO1915" s="1">
        <v>10.0</v>
      </c>
      <c r="AP1915" s="1">
        <v>9.0</v>
      </c>
      <c r="AQ1915" s="1">
        <v>9.0</v>
      </c>
      <c r="AR1915" s="1">
        <v>10.0</v>
      </c>
      <c r="AS1915" s="1">
        <v>10.0</v>
      </c>
      <c r="AT1915" s="1">
        <v>10.0</v>
      </c>
      <c r="AU1915" s="1">
        <v>0.0</v>
      </c>
      <c r="AV1915" s="1" t="s">
        <v>96</v>
      </c>
      <c r="AW1915" s="1">
        <v>1.0</v>
      </c>
      <c r="AX1915" s="1">
        <v>1.0</v>
      </c>
      <c r="AY1915" s="1">
        <v>0.0</v>
      </c>
      <c r="AZ1915" s="1">
        <v>0.0</v>
      </c>
      <c r="BA1915" s="1">
        <v>0.17</v>
      </c>
      <c r="BB1915" s="1">
        <v>-1.0</v>
      </c>
      <c r="BC1915" s="1">
        <v>1.0</v>
      </c>
      <c r="BD1915" s="1">
        <v>-1.0</v>
      </c>
      <c r="BE1915" s="1">
        <v>-1.0</v>
      </c>
      <c r="BF1915" s="1">
        <v>-1.0</v>
      </c>
      <c r="BG1915" s="1">
        <v>-1.0</v>
      </c>
      <c r="BH1915" s="1">
        <v>-1.0</v>
      </c>
      <c r="BI1915" s="1">
        <v>-1.0</v>
      </c>
      <c r="BJ1915" s="1">
        <v>1.0</v>
      </c>
      <c r="BK1915" s="1">
        <v>-1.0</v>
      </c>
      <c r="BL1915" s="1">
        <v>-1.0</v>
      </c>
      <c r="BM1915" s="1">
        <v>-1.0</v>
      </c>
      <c r="BN1915" s="1">
        <v>-1.0</v>
      </c>
      <c r="BO1915" s="1">
        <v>-1.0</v>
      </c>
      <c r="BP1915" s="1">
        <v>-1.0</v>
      </c>
      <c r="BQ1915" s="1">
        <v>1.0</v>
      </c>
      <c r="BR1915" s="1">
        <v>-1.0</v>
      </c>
      <c r="BS1915" s="1">
        <v>1.0</v>
      </c>
      <c r="BT1915" s="1">
        <v>-1.0</v>
      </c>
      <c r="BU1915" s="1">
        <v>1.0</v>
      </c>
      <c r="BV1915" s="1">
        <v>1.0</v>
      </c>
      <c r="BW1915" s="1">
        <v>-1.0</v>
      </c>
      <c r="BX1915" s="1">
        <v>-1.0</v>
      </c>
      <c r="BY1915" s="1">
        <v>-1.0</v>
      </c>
      <c r="BZ1915" s="1">
        <v>-1.0</v>
      </c>
      <c r="CA1915" s="1">
        <v>-1.0</v>
      </c>
      <c r="CB1915" s="1">
        <v>-1.0</v>
      </c>
      <c r="CC1915" s="1">
        <v>-1.0</v>
      </c>
      <c r="CD1915" s="1">
        <v>64226.0</v>
      </c>
    </row>
    <row r="1916">
      <c r="A1916" s="1">
        <v>3.2641909E7</v>
      </c>
      <c r="B1916" s="1" t="s">
        <v>10332</v>
      </c>
      <c r="C1916" s="1" t="s">
        <v>10333</v>
      </c>
      <c r="D1916" s="1" t="s">
        <v>10334</v>
      </c>
      <c r="E1916" s="1" t="s">
        <v>85</v>
      </c>
      <c r="F1916" s="1" t="s">
        <v>10335</v>
      </c>
      <c r="G1916" s="1" t="s">
        <v>10336</v>
      </c>
      <c r="H1916" s="1" t="s">
        <v>10337</v>
      </c>
      <c r="I1916" s="1">
        <v>4.8146336E7</v>
      </c>
      <c r="J1916" s="1">
        <v>42312.0</v>
      </c>
      <c r="K1916" s="1" t="s">
        <v>134</v>
      </c>
      <c r="L1916" s="1">
        <v>1.0</v>
      </c>
      <c r="M1916" s="1">
        <v>1.0</v>
      </c>
      <c r="N1916" s="1">
        <v>22.0</v>
      </c>
      <c r="O1916" s="1">
        <v>0.0</v>
      </c>
      <c r="P1916" s="1" t="s">
        <v>89</v>
      </c>
      <c r="Q1916" s="1" t="s">
        <v>273</v>
      </c>
      <c r="R1916" s="1">
        <v>40.76237</v>
      </c>
      <c r="S1916" s="1">
        <v>-73.99202</v>
      </c>
      <c r="T1916" s="1" t="s">
        <v>91</v>
      </c>
      <c r="U1916" s="1" t="s">
        <v>92</v>
      </c>
      <c r="V1916" s="1">
        <v>5.0</v>
      </c>
      <c r="W1916" s="1">
        <v>1.0</v>
      </c>
      <c r="X1916" s="1">
        <v>1.0</v>
      </c>
      <c r="Y1916" s="1">
        <v>2.0</v>
      </c>
      <c r="Z1916" s="1" t="s">
        <v>93</v>
      </c>
      <c r="AA1916" s="1" t="s">
        <v>10338</v>
      </c>
      <c r="AB1916" s="1">
        <v>160.0</v>
      </c>
      <c r="AC1916" s="1">
        <v>1.0</v>
      </c>
      <c r="AD1916" s="1">
        <v>0.0</v>
      </c>
      <c r="AE1916" s="1">
        <v>30.0</v>
      </c>
      <c r="AF1916" s="1" t="s">
        <v>291</v>
      </c>
      <c r="AG1916" s="1">
        <v>1.0</v>
      </c>
      <c r="AH1916" s="1">
        <v>0.0</v>
      </c>
      <c r="AI1916" s="1">
        <v>27.0</v>
      </c>
      <c r="AJ1916" s="1">
        <v>57.0</v>
      </c>
      <c r="AK1916" s="1">
        <v>332.0</v>
      </c>
      <c r="AL1916" s="1">
        <v>1.0</v>
      </c>
      <c r="AM1916" s="1">
        <v>1.0</v>
      </c>
      <c r="AN1916" s="1">
        <v>100.0</v>
      </c>
      <c r="AO1916" s="1">
        <v>10.0</v>
      </c>
      <c r="AP1916" s="1">
        <v>8.0</v>
      </c>
      <c r="AQ1916" s="1">
        <v>10.0</v>
      </c>
      <c r="AR1916" s="1">
        <v>10.0</v>
      </c>
      <c r="AS1916" s="1">
        <v>10.0</v>
      </c>
      <c r="AT1916" s="1">
        <v>8.0</v>
      </c>
      <c r="AU1916" s="1">
        <v>0.0</v>
      </c>
      <c r="AV1916" s="1" t="s">
        <v>105</v>
      </c>
      <c r="AW1916" s="1">
        <v>20.0</v>
      </c>
      <c r="AX1916" s="1">
        <v>20.0</v>
      </c>
      <c r="AY1916" s="1">
        <v>0.0</v>
      </c>
      <c r="AZ1916" s="1">
        <v>0.0</v>
      </c>
      <c r="BA1916" s="1">
        <v>0.58</v>
      </c>
      <c r="BB1916" s="1">
        <v>-1.0</v>
      </c>
      <c r="BC1916" s="1">
        <v>1.0</v>
      </c>
      <c r="BD1916" s="1">
        <v>-1.0</v>
      </c>
      <c r="BE1916" s="1">
        <v>-1.0</v>
      </c>
      <c r="BF1916" s="1">
        <v>-1.0</v>
      </c>
      <c r="BG1916" s="1">
        <v>-1.0</v>
      </c>
      <c r="BH1916" s="1">
        <v>1.0</v>
      </c>
      <c r="BI1916" s="1">
        <v>-1.0</v>
      </c>
      <c r="BJ1916" s="1">
        <v>1.0</v>
      </c>
      <c r="BK1916" s="1">
        <v>1.0</v>
      </c>
      <c r="BL1916" s="1">
        <v>1.0</v>
      </c>
      <c r="BM1916" s="1">
        <v>-1.0</v>
      </c>
      <c r="BN1916" s="1">
        <v>1.0</v>
      </c>
      <c r="BO1916" s="1">
        <v>-1.0</v>
      </c>
      <c r="BP1916" s="1">
        <v>1.0</v>
      </c>
      <c r="BQ1916" s="1">
        <v>-1.0</v>
      </c>
      <c r="BR1916" s="1">
        <v>-1.0</v>
      </c>
      <c r="BS1916" s="1">
        <v>1.0</v>
      </c>
      <c r="BT1916" s="1">
        <v>-1.0</v>
      </c>
      <c r="BU1916" s="1">
        <v>1.0</v>
      </c>
      <c r="BV1916" s="1">
        <v>1.0</v>
      </c>
      <c r="BW1916" s="1">
        <v>-1.0</v>
      </c>
      <c r="BX1916" s="1">
        <v>-1.0</v>
      </c>
      <c r="BY1916" s="1">
        <v>-1.0</v>
      </c>
      <c r="BZ1916" s="1">
        <v>-1.0</v>
      </c>
      <c r="CA1916" s="1">
        <v>-1.0</v>
      </c>
      <c r="CB1916" s="1">
        <v>-1.0</v>
      </c>
      <c r="CC1916" s="1">
        <v>-1.0</v>
      </c>
      <c r="CD1916" s="1">
        <v>64228.0</v>
      </c>
    </row>
    <row r="1917">
      <c r="A1917" s="1">
        <v>2.4592583E7</v>
      </c>
      <c r="B1917" s="1" t="s">
        <v>10339</v>
      </c>
      <c r="C1917" s="1" t="s">
        <v>10340</v>
      </c>
      <c r="D1917" s="1" t="s">
        <v>10341</v>
      </c>
      <c r="E1917" s="1" t="s">
        <v>85</v>
      </c>
      <c r="G1917" s="1" t="s">
        <v>10342</v>
      </c>
      <c r="H1917" s="1" t="s">
        <v>10343</v>
      </c>
      <c r="I1917" s="1">
        <v>1.9068554E7</v>
      </c>
      <c r="J1917" s="1">
        <v>41848.0</v>
      </c>
      <c r="K1917" s="1" t="s">
        <v>134</v>
      </c>
      <c r="L1917" s="1">
        <v>1.0</v>
      </c>
      <c r="M1917" s="1">
        <v>0.0</v>
      </c>
      <c r="N1917" s="1">
        <v>1.0</v>
      </c>
      <c r="O1917" s="1">
        <v>0.0</v>
      </c>
      <c r="P1917" s="1" t="s">
        <v>89</v>
      </c>
      <c r="Q1917" s="1" t="s">
        <v>90</v>
      </c>
      <c r="R1917" s="1">
        <v>40.73608</v>
      </c>
      <c r="S1917" s="1">
        <v>-73.9999699999999</v>
      </c>
      <c r="T1917" s="1" t="s">
        <v>91</v>
      </c>
      <c r="U1917" s="1" t="s">
        <v>92</v>
      </c>
      <c r="V1917" s="1">
        <v>2.0</v>
      </c>
      <c r="W1917" s="1">
        <v>1.0</v>
      </c>
      <c r="X1917" s="1">
        <v>1.0</v>
      </c>
      <c r="Y1917" s="1">
        <v>1.0</v>
      </c>
      <c r="Z1917" s="1" t="s">
        <v>93</v>
      </c>
      <c r="AA1917" s="1" t="s">
        <v>10344</v>
      </c>
      <c r="AB1917" s="1">
        <v>175.0</v>
      </c>
      <c r="AC1917" s="1">
        <v>1.0</v>
      </c>
      <c r="AD1917" s="1">
        <v>0.0</v>
      </c>
      <c r="AE1917" s="1">
        <v>3.0</v>
      </c>
      <c r="AF1917" s="1" t="s">
        <v>904</v>
      </c>
      <c r="AG1917" s="1">
        <v>1.0</v>
      </c>
      <c r="AH1917" s="1">
        <v>0.0</v>
      </c>
      <c r="AI1917" s="1">
        <v>0.0</v>
      </c>
      <c r="AJ1917" s="1">
        <v>0.0</v>
      </c>
      <c r="AK1917" s="1">
        <v>0.0</v>
      </c>
      <c r="AL1917" s="1">
        <v>18.0</v>
      </c>
      <c r="AM1917" s="1">
        <v>14.0</v>
      </c>
      <c r="AN1917" s="1">
        <v>100.0</v>
      </c>
      <c r="AO1917" s="1">
        <v>10.0</v>
      </c>
      <c r="AP1917" s="1">
        <v>10.0</v>
      </c>
      <c r="AQ1917" s="1">
        <v>10.0</v>
      </c>
      <c r="AR1917" s="1">
        <v>10.0</v>
      </c>
      <c r="AS1917" s="1">
        <v>10.0</v>
      </c>
      <c r="AT1917" s="1">
        <v>10.0</v>
      </c>
      <c r="AU1917" s="1">
        <v>1.0</v>
      </c>
      <c r="AV1917" s="1" t="s">
        <v>96</v>
      </c>
      <c r="AW1917" s="1">
        <v>1.0</v>
      </c>
      <c r="AX1917" s="1">
        <v>1.0</v>
      </c>
      <c r="AY1917" s="1">
        <v>0.0</v>
      </c>
      <c r="AZ1917" s="1">
        <v>0.0</v>
      </c>
      <c r="BA1917" s="1">
        <v>1.28</v>
      </c>
      <c r="BB1917" s="1">
        <v>-1.0</v>
      </c>
      <c r="BC1917" s="1">
        <v>1.0</v>
      </c>
      <c r="BD1917" s="1">
        <v>-1.0</v>
      </c>
      <c r="BE1917" s="1">
        <v>-1.0</v>
      </c>
      <c r="BF1917" s="1">
        <v>-1.0</v>
      </c>
      <c r="BG1917" s="1">
        <v>-1.0</v>
      </c>
      <c r="BH1917" s="1">
        <v>-1.0</v>
      </c>
      <c r="BI1917" s="1">
        <v>-1.0</v>
      </c>
      <c r="BJ1917" s="1">
        <v>1.0</v>
      </c>
      <c r="BK1917" s="1">
        <v>-1.0</v>
      </c>
      <c r="BL1917" s="1">
        <v>-1.0</v>
      </c>
      <c r="BM1917" s="1">
        <v>1.0</v>
      </c>
      <c r="BN1917" s="1">
        <v>-1.0</v>
      </c>
      <c r="BO1917" s="1">
        <v>-1.0</v>
      </c>
      <c r="BP1917" s="1">
        <v>-1.0</v>
      </c>
      <c r="BQ1917" s="1">
        <v>-1.0</v>
      </c>
      <c r="BR1917" s="1">
        <v>-1.0</v>
      </c>
      <c r="BS1917" s="1">
        <v>-1.0</v>
      </c>
      <c r="BT1917" s="1">
        <v>-1.0</v>
      </c>
      <c r="BU1917" s="1">
        <v>1.0</v>
      </c>
      <c r="BV1917" s="1">
        <v>-1.0</v>
      </c>
      <c r="BW1917" s="1">
        <v>-1.0</v>
      </c>
      <c r="BX1917" s="1">
        <v>-1.0</v>
      </c>
      <c r="BY1917" s="1">
        <v>-1.0</v>
      </c>
      <c r="BZ1917" s="1">
        <v>-1.0</v>
      </c>
      <c r="CA1917" s="1">
        <v>-1.0</v>
      </c>
      <c r="CB1917" s="1">
        <v>-1.0</v>
      </c>
      <c r="CC1917" s="1">
        <v>-1.0</v>
      </c>
      <c r="CD1917" s="1">
        <v>64246.0</v>
      </c>
    </row>
    <row r="1918">
      <c r="A1918" s="1">
        <v>1.8568023E7</v>
      </c>
      <c r="B1918" s="1" t="s">
        <v>10345</v>
      </c>
      <c r="C1918" s="1" t="s">
        <v>10346</v>
      </c>
      <c r="D1918" s="1" t="s">
        <v>10346</v>
      </c>
      <c r="E1918" s="1" t="s">
        <v>85</v>
      </c>
      <c r="I1918" s="1">
        <v>1.7486785E7</v>
      </c>
      <c r="J1918" s="1">
        <v>41821.0</v>
      </c>
      <c r="M1918" s="1">
        <v>0.0</v>
      </c>
      <c r="N1918" s="1">
        <v>1.0</v>
      </c>
      <c r="O1918" s="1">
        <v>1.0</v>
      </c>
      <c r="P1918" s="1" t="s">
        <v>123</v>
      </c>
      <c r="Q1918" s="1" t="s">
        <v>124</v>
      </c>
      <c r="R1918" s="1">
        <v>40.68212</v>
      </c>
      <c r="S1918" s="1">
        <v>-73.9486</v>
      </c>
      <c r="T1918" s="1" t="s">
        <v>91</v>
      </c>
      <c r="U1918" s="1" t="s">
        <v>113</v>
      </c>
      <c r="V1918" s="1">
        <v>2.0</v>
      </c>
      <c r="W1918" s="1">
        <v>1.0</v>
      </c>
      <c r="X1918" s="1">
        <v>1.0</v>
      </c>
      <c r="Y1918" s="1">
        <v>1.0</v>
      </c>
      <c r="Z1918" s="1" t="s">
        <v>93</v>
      </c>
      <c r="AA1918" s="1" t="s">
        <v>10347</v>
      </c>
      <c r="AB1918" s="1">
        <v>45.0</v>
      </c>
      <c r="AC1918" s="1">
        <v>1.0</v>
      </c>
      <c r="AD1918" s="1">
        <v>0.0</v>
      </c>
      <c r="AE1918" s="1">
        <v>2.0</v>
      </c>
      <c r="AF1918" s="1" t="s">
        <v>1228</v>
      </c>
      <c r="AG1918" s="1">
        <v>1.0</v>
      </c>
      <c r="AH1918" s="1">
        <v>0.0</v>
      </c>
      <c r="AI1918" s="1">
        <v>0.0</v>
      </c>
      <c r="AJ1918" s="1">
        <v>0.0</v>
      </c>
      <c r="AK1918" s="1">
        <v>0.0</v>
      </c>
      <c r="AL1918" s="1">
        <v>0.0</v>
      </c>
      <c r="AM1918" s="1">
        <v>0.0</v>
      </c>
      <c r="AU1918" s="1">
        <v>1.0</v>
      </c>
      <c r="AV1918" s="1" t="s">
        <v>105</v>
      </c>
      <c r="AW1918" s="1">
        <v>1.0</v>
      </c>
      <c r="AX1918" s="1">
        <v>0.0</v>
      </c>
      <c r="AY1918" s="1">
        <v>1.0</v>
      </c>
      <c r="AZ1918" s="1">
        <v>0.0</v>
      </c>
      <c r="BB1918" s="1">
        <v>-1.0</v>
      </c>
      <c r="BC1918" s="1">
        <v>1.0</v>
      </c>
      <c r="BD1918" s="1">
        <v>-1.0</v>
      </c>
      <c r="BE1918" s="1">
        <v>-1.0</v>
      </c>
      <c r="BF1918" s="1">
        <v>-1.0</v>
      </c>
      <c r="BG1918" s="1">
        <v>-1.0</v>
      </c>
      <c r="BH1918" s="1">
        <v>-1.0</v>
      </c>
      <c r="BI1918" s="1">
        <v>1.0</v>
      </c>
      <c r="BJ1918" s="1">
        <v>-1.0</v>
      </c>
      <c r="BK1918" s="1">
        <v>-1.0</v>
      </c>
      <c r="BL1918" s="1">
        <v>-1.0</v>
      </c>
      <c r="BM1918" s="1">
        <v>-1.0</v>
      </c>
      <c r="BN1918" s="1">
        <v>-1.0</v>
      </c>
      <c r="BO1918" s="1">
        <v>-1.0</v>
      </c>
      <c r="BP1918" s="1">
        <v>-1.0</v>
      </c>
      <c r="BQ1918" s="1">
        <v>-1.0</v>
      </c>
      <c r="BR1918" s="1">
        <v>-1.0</v>
      </c>
      <c r="BS1918" s="1">
        <v>-1.0</v>
      </c>
      <c r="BT1918" s="1">
        <v>-1.0</v>
      </c>
      <c r="BU1918" s="1">
        <v>1.0</v>
      </c>
      <c r="BV1918" s="1">
        <v>-1.0</v>
      </c>
      <c r="BW1918" s="1">
        <v>-1.0</v>
      </c>
      <c r="BX1918" s="1">
        <v>-1.0</v>
      </c>
      <c r="BY1918" s="1">
        <v>-1.0</v>
      </c>
      <c r="BZ1918" s="1">
        <v>-1.0</v>
      </c>
      <c r="CA1918" s="1">
        <v>-1.0</v>
      </c>
      <c r="CB1918" s="1">
        <v>-1.0</v>
      </c>
      <c r="CC1918" s="1">
        <v>-1.0</v>
      </c>
      <c r="CD1918" s="1">
        <v>64316.0</v>
      </c>
    </row>
    <row r="1919">
      <c r="A1919" s="1">
        <v>2.0206499E7</v>
      </c>
      <c r="B1919" s="1" t="s">
        <v>10348</v>
      </c>
      <c r="C1919" s="1" t="s">
        <v>10349</v>
      </c>
      <c r="D1919" s="1" t="s">
        <v>10350</v>
      </c>
      <c r="E1919" s="1" t="s">
        <v>85</v>
      </c>
      <c r="F1919" s="1" t="s">
        <v>10351</v>
      </c>
      <c r="I1919" s="1">
        <v>4281324.0</v>
      </c>
      <c r="J1919" s="1">
        <v>41242.0</v>
      </c>
      <c r="M1919" s="1">
        <v>0.0</v>
      </c>
      <c r="N1919" s="1">
        <v>1.0</v>
      </c>
      <c r="O1919" s="1">
        <v>0.0</v>
      </c>
      <c r="P1919" s="1" t="s">
        <v>89</v>
      </c>
      <c r="Q1919" s="1" t="s">
        <v>613</v>
      </c>
      <c r="R1919" s="1">
        <v>40.80445</v>
      </c>
      <c r="S1919" s="1">
        <v>-73.96649</v>
      </c>
      <c r="T1919" s="1" t="s">
        <v>91</v>
      </c>
      <c r="U1919" s="1" t="s">
        <v>92</v>
      </c>
      <c r="V1919" s="1">
        <v>2.0</v>
      </c>
      <c r="W1919" s="1">
        <v>1.0</v>
      </c>
      <c r="X1919" s="1">
        <v>1.0</v>
      </c>
      <c r="Y1919" s="1">
        <v>1.0</v>
      </c>
      <c r="Z1919" s="1" t="s">
        <v>93</v>
      </c>
      <c r="AA1919" s="1" t="s">
        <v>10352</v>
      </c>
      <c r="AB1919" s="1">
        <v>120.0</v>
      </c>
      <c r="AC1919" s="1">
        <v>1.0</v>
      </c>
      <c r="AD1919" s="1">
        <v>50.0</v>
      </c>
      <c r="AE1919" s="1">
        <v>6.0</v>
      </c>
      <c r="AF1919" s="1" t="s">
        <v>429</v>
      </c>
      <c r="AG1919" s="1">
        <v>1.0</v>
      </c>
      <c r="AH1919" s="1">
        <v>0.0</v>
      </c>
      <c r="AI1919" s="1">
        <v>0.0</v>
      </c>
      <c r="AJ1919" s="1">
        <v>0.0</v>
      </c>
      <c r="AK1919" s="1">
        <v>0.0</v>
      </c>
      <c r="AL1919" s="1">
        <v>1.0</v>
      </c>
      <c r="AM1919" s="1">
        <v>0.0</v>
      </c>
      <c r="AU1919" s="1">
        <v>0.0</v>
      </c>
      <c r="AV1919" s="1" t="s">
        <v>105</v>
      </c>
      <c r="AW1919" s="1">
        <v>1.0</v>
      </c>
      <c r="AX1919" s="1">
        <v>1.0</v>
      </c>
      <c r="AY1919" s="1">
        <v>0.0</v>
      </c>
      <c r="AZ1919" s="1">
        <v>0.0</v>
      </c>
      <c r="BA1919" s="1">
        <v>0.05</v>
      </c>
      <c r="BB1919" s="1">
        <v>-1.0</v>
      </c>
      <c r="BC1919" s="1">
        <v>1.0</v>
      </c>
      <c r="BD1919" s="1">
        <v>-1.0</v>
      </c>
      <c r="BE1919" s="1">
        <v>-1.0</v>
      </c>
      <c r="BF1919" s="1">
        <v>-1.0</v>
      </c>
      <c r="BG1919" s="1">
        <v>-1.0</v>
      </c>
      <c r="BH1919" s="1">
        <v>-1.0</v>
      </c>
      <c r="BI1919" s="1">
        <v>-1.0</v>
      </c>
      <c r="BJ1919" s="1">
        <v>1.0</v>
      </c>
      <c r="BK1919" s="1">
        <v>-1.0</v>
      </c>
      <c r="BL1919" s="1">
        <v>-1.0</v>
      </c>
      <c r="BM1919" s="1">
        <v>1.0</v>
      </c>
      <c r="BN1919" s="1">
        <v>1.0</v>
      </c>
      <c r="BO1919" s="1">
        <v>-1.0</v>
      </c>
      <c r="BP1919" s="1">
        <v>-1.0</v>
      </c>
      <c r="BQ1919" s="1">
        <v>-1.0</v>
      </c>
      <c r="BR1919" s="1">
        <v>-1.0</v>
      </c>
      <c r="BS1919" s="1">
        <v>-1.0</v>
      </c>
      <c r="BT1919" s="1">
        <v>-1.0</v>
      </c>
      <c r="BU1919" s="1">
        <v>1.0</v>
      </c>
      <c r="BV1919" s="1">
        <v>-1.0</v>
      </c>
      <c r="BW1919" s="1">
        <v>-1.0</v>
      </c>
      <c r="BX1919" s="1">
        <v>-1.0</v>
      </c>
      <c r="BY1919" s="1">
        <v>-1.0</v>
      </c>
      <c r="BZ1919" s="1">
        <v>-1.0</v>
      </c>
      <c r="CA1919" s="1">
        <v>-1.0</v>
      </c>
      <c r="CB1919" s="1">
        <v>-1.0</v>
      </c>
      <c r="CC1919" s="1">
        <v>-1.0</v>
      </c>
      <c r="CD1919" s="1">
        <v>64317.0</v>
      </c>
    </row>
    <row r="1920">
      <c r="A1920" s="1">
        <v>3.5238691E7</v>
      </c>
      <c r="B1920" s="1" t="s">
        <v>10353</v>
      </c>
      <c r="C1920" s="1" t="s">
        <v>10354</v>
      </c>
      <c r="D1920" s="1" t="s">
        <v>10355</v>
      </c>
      <c r="E1920" s="1" t="s">
        <v>85</v>
      </c>
      <c r="F1920" s="1" t="s">
        <v>10356</v>
      </c>
      <c r="G1920" s="1" t="s">
        <v>10357</v>
      </c>
      <c r="I1920" s="1">
        <v>7.627364E7</v>
      </c>
      <c r="J1920" s="1">
        <v>42528.0</v>
      </c>
      <c r="K1920" s="1" t="s">
        <v>88</v>
      </c>
      <c r="L1920" s="1">
        <v>1.0</v>
      </c>
      <c r="M1920" s="1">
        <v>0.0</v>
      </c>
      <c r="N1920" s="1">
        <v>1.0</v>
      </c>
      <c r="O1920" s="1">
        <v>0.0</v>
      </c>
      <c r="P1920" s="1" t="s">
        <v>123</v>
      </c>
      <c r="Q1920" s="1" t="s">
        <v>185</v>
      </c>
      <c r="R1920" s="1">
        <v>40.70478</v>
      </c>
      <c r="S1920" s="1">
        <v>-73.93851</v>
      </c>
      <c r="T1920" s="1" t="s">
        <v>91</v>
      </c>
      <c r="U1920" s="1" t="s">
        <v>113</v>
      </c>
      <c r="V1920" s="1">
        <v>2.0</v>
      </c>
      <c r="W1920" s="1">
        <v>1.0</v>
      </c>
      <c r="X1920" s="1">
        <v>1.0</v>
      </c>
      <c r="Y1920" s="1">
        <v>1.0</v>
      </c>
      <c r="Z1920" s="1" t="s">
        <v>93</v>
      </c>
      <c r="AA1920" s="1" t="s">
        <v>10358</v>
      </c>
      <c r="AB1920" s="1">
        <v>95.0</v>
      </c>
      <c r="AC1920" s="1">
        <v>1.0</v>
      </c>
      <c r="AD1920" s="1">
        <v>0.0</v>
      </c>
      <c r="AE1920" s="1">
        <v>7.0</v>
      </c>
      <c r="AF1920" s="1" t="s">
        <v>291</v>
      </c>
      <c r="AG1920" s="1">
        <v>1.0</v>
      </c>
      <c r="AH1920" s="1">
        <v>0.0</v>
      </c>
      <c r="AI1920" s="1">
        <v>0.0</v>
      </c>
      <c r="AJ1920" s="1">
        <v>0.0</v>
      </c>
      <c r="AK1920" s="1">
        <v>97.0</v>
      </c>
      <c r="AL1920" s="1">
        <v>1.0</v>
      </c>
      <c r="AM1920" s="1">
        <v>1.0</v>
      </c>
      <c r="AN1920" s="1">
        <v>100.0</v>
      </c>
      <c r="AO1920" s="1">
        <v>10.0</v>
      </c>
      <c r="AP1920" s="1">
        <v>10.0</v>
      </c>
      <c r="AQ1920" s="1">
        <v>10.0</v>
      </c>
      <c r="AR1920" s="1">
        <v>10.0</v>
      </c>
      <c r="AS1920" s="1">
        <v>8.0</v>
      </c>
      <c r="AT1920" s="1">
        <v>10.0</v>
      </c>
      <c r="AU1920" s="1">
        <v>1.0</v>
      </c>
      <c r="AV1920" s="1" t="s">
        <v>117</v>
      </c>
      <c r="AW1920" s="1">
        <v>1.0</v>
      </c>
      <c r="AX1920" s="1">
        <v>0.0</v>
      </c>
      <c r="AY1920" s="1">
        <v>1.0</v>
      </c>
      <c r="AZ1920" s="1">
        <v>0.0</v>
      </c>
      <c r="BA1920" s="1">
        <v>1.0</v>
      </c>
      <c r="BB1920" s="1">
        <v>-1.0</v>
      </c>
      <c r="BC1920" s="1">
        <v>1.0</v>
      </c>
      <c r="BD1920" s="1">
        <v>-1.0</v>
      </c>
      <c r="BE1920" s="1">
        <v>-1.0</v>
      </c>
      <c r="BF1920" s="1">
        <v>-1.0</v>
      </c>
      <c r="BG1920" s="1">
        <v>-1.0</v>
      </c>
      <c r="BH1920" s="1">
        <v>-1.0</v>
      </c>
      <c r="BI1920" s="1">
        <v>-1.0</v>
      </c>
      <c r="BJ1920" s="1">
        <v>-1.0</v>
      </c>
      <c r="BK1920" s="1">
        <v>-1.0</v>
      </c>
      <c r="BL1920" s="1">
        <v>1.0</v>
      </c>
      <c r="BM1920" s="1">
        <v>-1.0</v>
      </c>
      <c r="BN1920" s="1">
        <v>-1.0</v>
      </c>
      <c r="BO1920" s="1">
        <v>-1.0</v>
      </c>
      <c r="BP1920" s="1">
        <v>-1.0</v>
      </c>
      <c r="BQ1920" s="1">
        <v>-1.0</v>
      </c>
      <c r="BR1920" s="1">
        <v>-1.0</v>
      </c>
      <c r="BS1920" s="1">
        <v>-1.0</v>
      </c>
      <c r="BT1920" s="1">
        <v>-1.0</v>
      </c>
      <c r="BU1920" s="1">
        <v>1.0</v>
      </c>
      <c r="BV1920" s="1">
        <v>-1.0</v>
      </c>
      <c r="BW1920" s="1">
        <v>1.0</v>
      </c>
      <c r="BX1920" s="1">
        <v>-1.0</v>
      </c>
      <c r="BY1920" s="1">
        <v>-1.0</v>
      </c>
      <c r="BZ1920" s="1">
        <v>-1.0</v>
      </c>
      <c r="CA1920" s="1">
        <v>-1.0</v>
      </c>
      <c r="CB1920" s="1">
        <v>-1.0</v>
      </c>
      <c r="CC1920" s="1">
        <v>-1.0</v>
      </c>
      <c r="CD1920" s="1">
        <v>64347.0</v>
      </c>
    </row>
    <row r="1921">
      <c r="A1921" s="1">
        <v>1.9080665E7</v>
      </c>
      <c r="B1921" s="1" t="s">
        <v>10359</v>
      </c>
      <c r="C1921" s="1" t="s">
        <v>10360</v>
      </c>
      <c r="D1921" s="1" t="s">
        <v>10361</v>
      </c>
      <c r="E1921" s="1" t="s">
        <v>85</v>
      </c>
      <c r="I1921" s="1">
        <v>7086450.0</v>
      </c>
      <c r="J1921" s="1">
        <v>41449.0</v>
      </c>
      <c r="M1921" s="1">
        <v>0.0</v>
      </c>
      <c r="N1921" s="1">
        <v>1.0</v>
      </c>
      <c r="O1921" s="1">
        <v>1.0</v>
      </c>
      <c r="P1921" s="1" t="s">
        <v>123</v>
      </c>
      <c r="Q1921" s="1" t="s">
        <v>124</v>
      </c>
      <c r="R1921" s="1">
        <v>40.69983</v>
      </c>
      <c r="S1921" s="1">
        <v>-73.91613</v>
      </c>
      <c r="T1921" s="1" t="s">
        <v>91</v>
      </c>
      <c r="U1921" s="1" t="s">
        <v>113</v>
      </c>
      <c r="V1921" s="1">
        <v>1.0</v>
      </c>
      <c r="W1921" s="1">
        <v>1.0</v>
      </c>
      <c r="X1921" s="1">
        <v>1.0</v>
      </c>
      <c r="Y1921" s="1">
        <v>1.0</v>
      </c>
      <c r="Z1921" s="1" t="s">
        <v>93</v>
      </c>
      <c r="AA1921" s="1" t="s">
        <v>10362</v>
      </c>
      <c r="AB1921" s="1">
        <v>70.0</v>
      </c>
      <c r="AC1921" s="1">
        <v>1.0</v>
      </c>
      <c r="AD1921" s="1">
        <v>10.0</v>
      </c>
      <c r="AE1921" s="1">
        <v>5.0</v>
      </c>
      <c r="AF1921" s="1" t="s">
        <v>429</v>
      </c>
      <c r="AG1921" s="1">
        <v>1.0</v>
      </c>
      <c r="AH1921" s="1">
        <v>0.0</v>
      </c>
      <c r="AI1921" s="1">
        <v>0.0</v>
      </c>
      <c r="AJ1921" s="1">
        <v>0.0</v>
      </c>
      <c r="AK1921" s="1">
        <v>0.0</v>
      </c>
      <c r="AL1921" s="1">
        <v>0.0</v>
      </c>
      <c r="AM1921" s="1">
        <v>0.0</v>
      </c>
      <c r="AU1921" s="1">
        <v>0.0</v>
      </c>
      <c r="AV1921" s="1" t="s">
        <v>117</v>
      </c>
      <c r="AW1921" s="1">
        <v>1.0</v>
      </c>
      <c r="AX1921" s="1">
        <v>0.0</v>
      </c>
      <c r="AY1921" s="1">
        <v>1.0</v>
      </c>
      <c r="AZ1921" s="1">
        <v>0.0</v>
      </c>
      <c r="BB1921" s="1">
        <v>-1.0</v>
      </c>
      <c r="BC1921" s="1">
        <v>1.0</v>
      </c>
      <c r="BD1921" s="1">
        <v>-1.0</v>
      </c>
      <c r="BE1921" s="1">
        <v>-1.0</v>
      </c>
      <c r="BF1921" s="1">
        <v>-1.0</v>
      </c>
      <c r="BG1921" s="1">
        <v>-1.0</v>
      </c>
      <c r="BH1921" s="1">
        <v>-1.0</v>
      </c>
      <c r="BI1921" s="1">
        <v>-1.0</v>
      </c>
      <c r="BJ1921" s="1">
        <v>-1.0</v>
      </c>
      <c r="BK1921" s="1">
        <v>-1.0</v>
      </c>
      <c r="BL1921" s="1">
        <v>-1.0</v>
      </c>
      <c r="BM1921" s="1">
        <v>-1.0</v>
      </c>
      <c r="BN1921" s="1">
        <v>-1.0</v>
      </c>
      <c r="BO1921" s="1">
        <v>-1.0</v>
      </c>
      <c r="BP1921" s="1">
        <v>-1.0</v>
      </c>
      <c r="BQ1921" s="1">
        <v>-1.0</v>
      </c>
      <c r="BR1921" s="1">
        <v>-1.0</v>
      </c>
      <c r="BS1921" s="1">
        <v>-1.0</v>
      </c>
      <c r="BT1921" s="1">
        <v>-1.0</v>
      </c>
      <c r="BU1921" s="1">
        <v>1.0</v>
      </c>
      <c r="BV1921" s="1">
        <v>-1.0</v>
      </c>
      <c r="BW1921" s="1">
        <v>-1.0</v>
      </c>
      <c r="BX1921" s="1">
        <v>-1.0</v>
      </c>
      <c r="BY1921" s="1">
        <v>-1.0</v>
      </c>
      <c r="BZ1921" s="1">
        <v>-1.0</v>
      </c>
      <c r="CA1921" s="1">
        <v>-1.0</v>
      </c>
      <c r="CB1921" s="1">
        <v>-1.0</v>
      </c>
      <c r="CC1921" s="1">
        <v>-1.0</v>
      </c>
      <c r="CD1921" s="1">
        <v>64369.0</v>
      </c>
    </row>
    <row r="1922">
      <c r="A1922" s="1">
        <v>2.7573861E7</v>
      </c>
      <c r="B1922" s="1" t="s">
        <v>10363</v>
      </c>
      <c r="C1922" s="1" t="s">
        <v>10364</v>
      </c>
      <c r="D1922" s="1" t="s">
        <v>10365</v>
      </c>
      <c r="E1922" s="1" t="s">
        <v>85</v>
      </c>
      <c r="G1922" s="1" t="s">
        <v>10366</v>
      </c>
      <c r="H1922" s="1" t="s">
        <v>10367</v>
      </c>
      <c r="I1922" s="1">
        <v>1.19669058E8</v>
      </c>
      <c r="J1922" s="1">
        <v>42801.0</v>
      </c>
      <c r="K1922" s="1" t="s">
        <v>134</v>
      </c>
      <c r="L1922" s="1">
        <v>0.99</v>
      </c>
      <c r="M1922" s="1">
        <v>0.0</v>
      </c>
      <c r="N1922" s="1">
        <v>35.0</v>
      </c>
      <c r="O1922" s="1">
        <v>0.0</v>
      </c>
      <c r="P1922" s="1" t="s">
        <v>123</v>
      </c>
      <c r="Q1922" s="1" t="s">
        <v>157</v>
      </c>
      <c r="R1922" s="1">
        <v>40.69459</v>
      </c>
      <c r="S1922" s="1">
        <v>-73.95561</v>
      </c>
      <c r="T1922" s="1" t="s">
        <v>213</v>
      </c>
      <c r="U1922" s="1" t="s">
        <v>113</v>
      </c>
      <c r="V1922" s="1">
        <v>2.0</v>
      </c>
      <c r="W1922" s="1">
        <v>2.0</v>
      </c>
      <c r="X1922" s="1">
        <v>1.0</v>
      </c>
      <c r="Y1922" s="1">
        <v>1.0</v>
      </c>
      <c r="Z1922" s="1" t="s">
        <v>93</v>
      </c>
      <c r="AA1922" s="1" t="s">
        <v>10368</v>
      </c>
      <c r="AB1922" s="1">
        <v>55.0</v>
      </c>
      <c r="AC1922" s="1">
        <v>1.0</v>
      </c>
      <c r="AD1922" s="1">
        <v>0.0</v>
      </c>
      <c r="AE1922" s="1">
        <v>2.0</v>
      </c>
      <c r="AF1922" s="1" t="s">
        <v>95</v>
      </c>
      <c r="AG1922" s="1">
        <v>1.0</v>
      </c>
      <c r="AH1922" s="1">
        <v>20.0</v>
      </c>
      <c r="AI1922" s="1">
        <v>42.0</v>
      </c>
      <c r="AJ1922" s="1">
        <v>59.0</v>
      </c>
      <c r="AK1922" s="1">
        <v>330.0</v>
      </c>
      <c r="AL1922" s="1">
        <v>13.0</v>
      </c>
      <c r="AM1922" s="1">
        <v>13.0</v>
      </c>
      <c r="AN1922" s="1">
        <v>75.0</v>
      </c>
      <c r="AO1922" s="1">
        <v>8.0</v>
      </c>
      <c r="AP1922" s="1">
        <v>8.0</v>
      </c>
      <c r="AQ1922" s="1">
        <v>10.0</v>
      </c>
      <c r="AR1922" s="1">
        <v>9.0</v>
      </c>
      <c r="AS1922" s="1">
        <v>8.0</v>
      </c>
      <c r="AT1922" s="1">
        <v>9.0</v>
      </c>
      <c r="AU1922" s="1">
        <v>1.0</v>
      </c>
      <c r="AV1922" s="1" t="s">
        <v>105</v>
      </c>
      <c r="AW1922" s="1">
        <v>34.0</v>
      </c>
      <c r="AX1922" s="1">
        <v>1.0</v>
      </c>
      <c r="AY1922" s="1">
        <v>15.0</v>
      </c>
      <c r="AZ1922" s="1">
        <v>18.0</v>
      </c>
      <c r="BA1922" s="1">
        <v>1.19</v>
      </c>
      <c r="BB1922" s="1">
        <v>-1.0</v>
      </c>
      <c r="BC1922" s="1">
        <v>-1.0</v>
      </c>
      <c r="BD1922" s="1">
        <v>-1.0</v>
      </c>
      <c r="BE1922" s="1">
        <v>-1.0</v>
      </c>
      <c r="BF1922" s="1">
        <v>-1.0</v>
      </c>
      <c r="BG1922" s="1">
        <v>-1.0</v>
      </c>
      <c r="BH1922" s="1">
        <v>1.0</v>
      </c>
      <c r="BI1922" s="1">
        <v>-1.0</v>
      </c>
      <c r="BJ1922" s="1">
        <v>1.0</v>
      </c>
      <c r="BK1922" s="1">
        <v>-1.0</v>
      </c>
      <c r="BL1922" s="1">
        <v>-1.0</v>
      </c>
      <c r="BM1922" s="1">
        <v>-1.0</v>
      </c>
      <c r="BN1922" s="1">
        <v>-1.0</v>
      </c>
      <c r="BO1922" s="1">
        <v>-1.0</v>
      </c>
      <c r="BP1922" s="1">
        <v>-1.0</v>
      </c>
      <c r="BQ1922" s="1">
        <v>1.0</v>
      </c>
      <c r="BR1922" s="1">
        <v>-1.0</v>
      </c>
      <c r="BS1922" s="1">
        <v>-1.0</v>
      </c>
      <c r="BT1922" s="1">
        <v>-1.0</v>
      </c>
      <c r="BU1922" s="1">
        <v>1.0</v>
      </c>
      <c r="BV1922" s="1">
        <v>-1.0</v>
      </c>
      <c r="BW1922" s="1">
        <v>-1.0</v>
      </c>
      <c r="BX1922" s="1">
        <v>-1.0</v>
      </c>
      <c r="BY1922" s="1">
        <v>-1.0</v>
      </c>
      <c r="BZ1922" s="1">
        <v>-1.0</v>
      </c>
      <c r="CA1922" s="1">
        <v>-1.0</v>
      </c>
      <c r="CB1922" s="1">
        <v>-1.0</v>
      </c>
      <c r="CC1922" s="1">
        <v>-1.0</v>
      </c>
      <c r="CD1922" s="1">
        <v>64396.0</v>
      </c>
    </row>
    <row r="1923">
      <c r="A1923" s="1">
        <v>2.088802E7</v>
      </c>
      <c r="B1923" s="1" t="s">
        <v>10369</v>
      </c>
      <c r="C1923" s="1" t="s">
        <v>10370</v>
      </c>
      <c r="D1923" s="1" t="s">
        <v>10370</v>
      </c>
      <c r="E1923" s="1" t="s">
        <v>85</v>
      </c>
      <c r="H1923" s="1" t="s">
        <v>10371</v>
      </c>
      <c r="I1923" s="1">
        <v>1.50032863E8</v>
      </c>
      <c r="J1923" s="1">
        <v>42988.0</v>
      </c>
      <c r="M1923" s="1">
        <v>0.0</v>
      </c>
      <c r="N1923" s="1">
        <v>1.0</v>
      </c>
      <c r="O1923" s="1">
        <v>0.0</v>
      </c>
      <c r="P1923" s="1" t="s">
        <v>89</v>
      </c>
      <c r="Q1923" s="1" t="s">
        <v>362</v>
      </c>
      <c r="R1923" s="1">
        <v>40.79499</v>
      </c>
      <c r="S1923" s="1">
        <v>-73.97669</v>
      </c>
      <c r="T1923" s="1" t="s">
        <v>91</v>
      </c>
      <c r="U1923" s="1" t="s">
        <v>113</v>
      </c>
      <c r="V1923" s="1">
        <v>1.0</v>
      </c>
      <c r="W1923" s="1">
        <v>1.0</v>
      </c>
      <c r="X1923" s="1">
        <v>1.0</v>
      </c>
      <c r="Y1923" s="1">
        <v>1.0</v>
      </c>
      <c r="Z1923" s="1" t="s">
        <v>93</v>
      </c>
      <c r="AA1923" s="1" t="s">
        <v>10372</v>
      </c>
      <c r="AB1923" s="1">
        <v>75.0</v>
      </c>
      <c r="AC1923" s="1">
        <v>1.0</v>
      </c>
      <c r="AD1923" s="1">
        <v>0.0</v>
      </c>
      <c r="AE1923" s="1">
        <v>5.0</v>
      </c>
      <c r="AF1923" s="1" t="s">
        <v>692</v>
      </c>
      <c r="AG1923" s="1">
        <v>1.0</v>
      </c>
      <c r="AH1923" s="1">
        <v>0.0</v>
      </c>
      <c r="AI1923" s="1">
        <v>0.0</v>
      </c>
      <c r="AJ1923" s="1">
        <v>0.0</v>
      </c>
      <c r="AK1923" s="1">
        <v>0.0</v>
      </c>
      <c r="AL1923" s="1">
        <v>2.0</v>
      </c>
      <c r="AM1923" s="1">
        <v>0.0</v>
      </c>
      <c r="AU1923" s="1">
        <v>0.0</v>
      </c>
      <c r="AV1923" s="1" t="s">
        <v>105</v>
      </c>
      <c r="AW1923" s="1">
        <v>1.0</v>
      </c>
      <c r="AX1923" s="1">
        <v>0.0</v>
      </c>
      <c r="AY1923" s="1">
        <v>1.0</v>
      </c>
      <c r="AZ1923" s="1">
        <v>0.0</v>
      </c>
      <c r="BA1923" s="1">
        <v>0.09</v>
      </c>
      <c r="BB1923" s="1">
        <v>-1.0</v>
      </c>
      <c r="BC1923" s="1">
        <v>1.0</v>
      </c>
      <c r="BD1923" s="1">
        <v>-1.0</v>
      </c>
      <c r="BE1923" s="1">
        <v>-1.0</v>
      </c>
      <c r="BF1923" s="1">
        <v>-1.0</v>
      </c>
      <c r="BG1923" s="1">
        <v>-1.0</v>
      </c>
      <c r="BH1923" s="1">
        <v>-1.0</v>
      </c>
      <c r="BI1923" s="1">
        <v>-1.0</v>
      </c>
      <c r="BJ1923" s="1">
        <v>1.0</v>
      </c>
      <c r="BK1923" s="1">
        <v>1.0</v>
      </c>
      <c r="BL1923" s="1">
        <v>1.0</v>
      </c>
      <c r="BM1923" s="1">
        <v>1.0</v>
      </c>
      <c r="BN1923" s="1">
        <v>1.0</v>
      </c>
      <c r="BO1923" s="1">
        <v>-1.0</v>
      </c>
      <c r="BP1923" s="1">
        <v>-1.0</v>
      </c>
      <c r="BQ1923" s="1">
        <v>-1.0</v>
      </c>
      <c r="BR1923" s="1">
        <v>-1.0</v>
      </c>
      <c r="BS1923" s="1">
        <v>-1.0</v>
      </c>
      <c r="BT1923" s="1">
        <v>-1.0</v>
      </c>
      <c r="BU1923" s="1">
        <v>1.0</v>
      </c>
      <c r="BV1923" s="1">
        <v>-1.0</v>
      </c>
      <c r="BW1923" s="1">
        <v>-1.0</v>
      </c>
      <c r="BX1923" s="1">
        <v>-1.0</v>
      </c>
      <c r="BY1923" s="1">
        <v>-1.0</v>
      </c>
      <c r="BZ1923" s="1">
        <v>-1.0</v>
      </c>
      <c r="CA1923" s="1">
        <v>-1.0</v>
      </c>
      <c r="CB1923" s="1">
        <v>-1.0</v>
      </c>
      <c r="CC1923" s="1">
        <v>1.0</v>
      </c>
      <c r="CD1923" s="1">
        <v>64404.0</v>
      </c>
    </row>
    <row r="1924">
      <c r="A1924" s="1">
        <v>4179420.0</v>
      </c>
      <c r="B1924" s="1" t="s">
        <v>10373</v>
      </c>
      <c r="D1924" s="1" t="s">
        <v>10374</v>
      </c>
      <c r="E1924" s="1" t="s">
        <v>85</v>
      </c>
      <c r="H1924" s="1" t="s">
        <v>10375</v>
      </c>
      <c r="I1924" s="1">
        <v>2.168264E7</v>
      </c>
      <c r="J1924" s="1">
        <v>41905.0</v>
      </c>
      <c r="M1924" s="1">
        <v>0.0</v>
      </c>
      <c r="N1924" s="1">
        <v>2.0</v>
      </c>
      <c r="O1924" s="1">
        <v>0.0</v>
      </c>
      <c r="P1924" s="1" t="s">
        <v>123</v>
      </c>
      <c r="Q1924" s="1" t="s">
        <v>124</v>
      </c>
      <c r="R1924" s="1">
        <v>40.6425099999999</v>
      </c>
      <c r="S1924" s="1">
        <v>-73.9597</v>
      </c>
      <c r="T1924" s="1" t="s">
        <v>91</v>
      </c>
      <c r="U1924" s="1" t="s">
        <v>113</v>
      </c>
      <c r="V1924" s="1">
        <v>2.0</v>
      </c>
      <c r="W1924" s="1">
        <v>1.5</v>
      </c>
      <c r="X1924" s="1">
        <v>1.0</v>
      </c>
      <c r="Y1924" s="1">
        <v>1.0</v>
      </c>
      <c r="Z1924" s="1" t="s">
        <v>93</v>
      </c>
      <c r="AA1924" s="1" t="s">
        <v>10376</v>
      </c>
      <c r="AB1924" s="1">
        <v>65.0</v>
      </c>
      <c r="AC1924" s="1">
        <v>1.0</v>
      </c>
      <c r="AD1924" s="1">
        <v>0.0</v>
      </c>
      <c r="AE1924" s="1">
        <v>30.0</v>
      </c>
      <c r="AF1924" s="1" t="s">
        <v>3726</v>
      </c>
      <c r="AG1924" s="1">
        <v>1.0</v>
      </c>
      <c r="AH1924" s="1">
        <v>30.0</v>
      </c>
      <c r="AI1924" s="1">
        <v>60.0</v>
      </c>
      <c r="AJ1924" s="1">
        <v>90.0</v>
      </c>
      <c r="AK1924" s="1">
        <v>365.0</v>
      </c>
      <c r="AL1924" s="1">
        <v>0.0</v>
      </c>
      <c r="AM1924" s="1">
        <v>0.0</v>
      </c>
      <c r="AU1924" s="1">
        <v>1.0</v>
      </c>
      <c r="AV1924" s="1" t="s">
        <v>117</v>
      </c>
      <c r="AW1924" s="1">
        <v>2.0</v>
      </c>
      <c r="AX1924" s="1">
        <v>0.0</v>
      </c>
      <c r="AY1924" s="1">
        <v>2.0</v>
      </c>
      <c r="AZ1924" s="1">
        <v>0.0</v>
      </c>
      <c r="BB1924" s="1">
        <v>-1.0</v>
      </c>
      <c r="BC1924" s="1">
        <v>1.0</v>
      </c>
      <c r="BD1924" s="1">
        <v>-1.0</v>
      </c>
      <c r="BE1924" s="1">
        <v>-1.0</v>
      </c>
      <c r="BF1924" s="1">
        <v>-1.0</v>
      </c>
      <c r="BG1924" s="1">
        <v>-1.0</v>
      </c>
      <c r="BH1924" s="1">
        <v>-1.0</v>
      </c>
      <c r="BI1924" s="1">
        <v>-1.0</v>
      </c>
      <c r="BJ1924" s="1">
        <v>1.0</v>
      </c>
      <c r="BK1924" s="1">
        <v>-1.0</v>
      </c>
      <c r="BL1924" s="1">
        <v>-1.0</v>
      </c>
      <c r="BM1924" s="1">
        <v>1.0</v>
      </c>
      <c r="BN1924" s="1">
        <v>1.0</v>
      </c>
      <c r="BO1924" s="1">
        <v>-1.0</v>
      </c>
      <c r="BP1924" s="1">
        <v>-1.0</v>
      </c>
      <c r="BQ1924" s="1">
        <v>-1.0</v>
      </c>
      <c r="BR1924" s="1">
        <v>-1.0</v>
      </c>
      <c r="BS1924" s="1">
        <v>-1.0</v>
      </c>
      <c r="BT1924" s="1">
        <v>-1.0</v>
      </c>
      <c r="BU1924" s="1">
        <v>1.0</v>
      </c>
      <c r="BV1924" s="1">
        <v>-1.0</v>
      </c>
      <c r="BW1924" s="1">
        <v>-1.0</v>
      </c>
      <c r="BX1924" s="1">
        <v>-1.0</v>
      </c>
      <c r="BY1924" s="1">
        <v>-1.0</v>
      </c>
      <c r="BZ1924" s="1">
        <v>-1.0</v>
      </c>
      <c r="CA1924" s="1">
        <v>-1.0</v>
      </c>
      <c r="CB1924" s="1">
        <v>-1.0</v>
      </c>
      <c r="CC1924" s="1">
        <v>-1.0</v>
      </c>
      <c r="CD1924" s="1">
        <v>64440.0</v>
      </c>
    </row>
    <row r="1925">
      <c r="A1925" s="1">
        <v>3.5237894E7</v>
      </c>
      <c r="B1925" s="1" t="s">
        <v>10377</v>
      </c>
      <c r="C1925" s="1" t="s">
        <v>10378</v>
      </c>
      <c r="D1925" s="1" t="s">
        <v>10379</v>
      </c>
      <c r="E1925" s="1" t="s">
        <v>85</v>
      </c>
      <c r="F1925" s="1" t="s">
        <v>10380</v>
      </c>
      <c r="G1925" s="1" t="s">
        <v>10381</v>
      </c>
      <c r="I1925" s="1">
        <v>2.64489766E8</v>
      </c>
      <c r="J1925" s="1">
        <v>43612.0</v>
      </c>
      <c r="K1925" s="1" t="s">
        <v>88</v>
      </c>
      <c r="L1925" s="1">
        <v>0.92</v>
      </c>
      <c r="M1925" s="1">
        <v>0.0</v>
      </c>
      <c r="N1925" s="1">
        <v>1.0</v>
      </c>
      <c r="O1925" s="1">
        <v>0.0</v>
      </c>
      <c r="P1925" s="1" t="s">
        <v>89</v>
      </c>
      <c r="Q1925" s="1" t="s">
        <v>273</v>
      </c>
      <c r="R1925" s="1">
        <v>40.75392</v>
      </c>
      <c r="S1925" s="1">
        <v>-73.96862</v>
      </c>
      <c r="T1925" s="1" t="s">
        <v>91</v>
      </c>
      <c r="U1925" s="1" t="s">
        <v>92</v>
      </c>
      <c r="V1925" s="1">
        <v>4.0</v>
      </c>
      <c r="W1925" s="1">
        <v>2.0</v>
      </c>
      <c r="X1925" s="1">
        <v>2.0</v>
      </c>
      <c r="Y1925" s="1">
        <v>4.0</v>
      </c>
      <c r="Z1925" s="1" t="s">
        <v>93</v>
      </c>
      <c r="AA1925" s="1" t="s">
        <v>10382</v>
      </c>
      <c r="AB1925" s="1">
        <v>459.0</v>
      </c>
      <c r="AC1925" s="1">
        <v>2.0</v>
      </c>
      <c r="AD1925" s="1">
        <v>0.0</v>
      </c>
      <c r="AE1925" s="1">
        <v>2.0</v>
      </c>
      <c r="AF1925" s="1" t="s">
        <v>95</v>
      </c>
      <c r="AG1925" s="1">
        <v>1.0</v>
      </c>
      <c r="AH1925" s="1">
        <v>12.0</v>
      </c>
      <c r="AI1925" s="1">
        <v>34.0</v>
      </c>
      <c r="AJ1925" s="1">
        <v>59.0</v>
      </c>
      <c r="AK1925" s="1">
        <v>136.0</v>
      </c>
      <c r="AL1925" s="1">
        <v>0.0</v>
      </c>
      <c r="AM1925" s="1">
        <v>0.0</v>
      </c>
      <c r="AU1925" s="1">
        <v>1.0</v>
      </c>
      <c r="AV1925" s="1" t="s">
        <v>96</v>
      </c>
      <c r="AW1925" s="1">
        <v>1.0</v>
      </c>
      <c r="AX1925" s="1">
        <v>1.0</v>
      </c>
      <c r="AY1925" s="1">
        <v>0.0</v>
      </c>
      <c r="AZ1925" s="1">
        <v>0.0</v>
      </c>
      <c r="BB1925" s="1">
        <v>-1.0</v>
      </c>
      <c r="BC1925" s="1">
        <v>1.0</v>
      </c>
      <c r="BD1925" s="1">
        <v>-1.0</v>
      </c>
      <c r="BE1925" s="1">
        <v>-1.0</v>
      </c>
      <c r="BF1925" s="1">
        <v>-1.0</v>
      </c>
      <c r="BG1925" s="1">
        <v>-1.0</v>
      </c>
      <c r="BH1925" s="1">
        <v>-1.0</v>
      </c>
      <c r="BI1925" s="1">
        <v>-1.0</v>
      </c>
      <c r="BJ1925" s="1">
        <v>1.0</v>
      </c>
      <c r="BK1925" s="1">
        <v>-1.0</v>
      </c>
      <c r="BL1925" s="1">
        <v>-1.0</v>
      </c>
      <c r="BM1925" s="1">
        <v>-1.0</v>
      </c>
      <c r="BN1925" s="1">
        <v>-1.0</v>
      </c>
      <c r="BO1925" s="1">
        <v>-1.0</v>
      </c>
      <c r="BP1925" s="1">
        <v>-1.0</v>
      </c>
      <c r="BQ1925" s="1">
        <v>-1.0</v>
      </c>
      <c r="BR1925" s="1">
        <v>-1.0</v>
      </c>
      <c r="BS1925" s="1">
        <v>-1.0</v>
      </c>
      <c r="BT1925" s="1">
        <v>-1.0</v>
      </c>
      <c r="BU1925" s="1">
        <v>1.0</v>
      </c>
      <c r="BV1925" s="1">
        <v>-1.0</v>
      </c>
      <c r="BW1925" s="1">
        <v>-1.0</v>
      </c>
      <c r="BX1925" s="1">
        <v>1.0</v>
      </c>
      <c r="BY1925" s="1">
        <v>-1.0</v>
      </c>
      <c r="BZ1925" s="1">
        <v>-1.0</v>
      </c>
      <c r="CA1925" s="1">
        <v>-1.0</v>
      </c>
      <c r="CB1925" s="1">
        <v>-1.0</v>
      </c>
      <c r="CC1925" s="1">
        <v>-1.0</v>
      </c>
      <c r="CD1925" s="1">
        <v>64467.0</v>
      </c>
    </row>
    <row r="1926">
      <c r="A1926" s="1">
        <v>3.5492112E7</v>
      </c>
      <c r="B1926" s="1" t="s">
        <v>10383</v>
      </c>
      <c r="C1926" s="1" t="s">
        <v>10384</v>
      </c>
      <c r="D1926" s="1" t="s">
        <v>10384</v>
      </c>
      <c r="E1926" s="1" t="s">
        <v>85</v>
      </c>
      <c r="I1926" s="1">
        <v>2.66531875E8</v>
      </c>
      <c r="J1926" s="1">
        <v>43621.0</v>
      </c>
      <c r="K1926" s="1" t="s">
        <v>134</v>
      </c>
      <c r="L1926" s="1">
        <v>1.0</v>
      </c>
      <c r="M1926" s="1">
        <v>0.0</v>
      </c>
      <c r="N1926" s="1">
        <v>3.0</v>
      </c>
      <c r="O1926" s="1">
        <v>0.0</v>
      </c>
      <c r="P1926" s="1" t="s">
        <v>123</v>
      </c>
      <c r="Q1926" s="1" t="s">
        <v>124</v>
      </c>
      <c r="R1926" s="1">
        <v>40.69403</v>
      </c>
      <c r="S1926" s="1">
        <v>-73.91991</v>
      </c>
      <c r="T1926" s="1" t="s">
        <v>91</v>
      </c>
      <c r="U1926" s="1" t="s">
        <v>92</v>
      </c>
      <c r="V1926" s="1">
        <v>15.0</v>
      </c>
      <c r="W1926" s="1">
        <v>2.5</v>
      </c>
      <c r="X1926" s="1">
        <v>3.0</v>
      </c>
      <c r="Y1926" s="1">
        <v>8.0</v>
      </c>
      <c r="Z1926" s="1" t="s">
        <v>93</v>
      </c>
      <c r="AA1926" s="1" t="s">
        <v>10385</v>
      </c>
      <c r="AB1926" s="1">
        <v>475.0</v>
      </c>
      <c r="AC1926" s="1">
        <v>12.0</v>
      </c>
      <c r="AD1926" s="1">
        <v>10.0</v>
      </c>
      <c r="AE1926" s="1">
        <v>2.0</v>
      </c>
      <c r="AF1926" s="1" t="s">
        <v>95</v>
      </c>
      <c r="AG1926" s="1">
        <v>1.0</v>
      </c>
      <c r="AH1926" s="1">
        <v>11.0</v>
      </c>
      <c r="AI1926" s="1">
        <v>41.0</v>
      </c>
      <c r="AJ1926" s="1">
        <v>69.0</v>
      </c>
      <c r="AK1926" s="1">
        <v>343.0</v>
      </c>
      <c r="AL1926" s="1">
        <v>3.0</v>
      </c>
      <c r="AM1926" s="1">
        <v>3.0</v>
      </c>
      <c r="AN1926" s="1">
        <v>100.0</v>
      </c>
      <c r="AO1926" s="1">
        <v>9.0</v>
      </c>
      <c r="AP1926" s="1">
        <v>9.0</v>
      </c>
      <c r="AQ1926" s="1">
        <v>10.0</v>
      </c>
      <c r="AR1926" s="1">
        <v>9.0</v>
      </c>
      <c r="AS1926" s="1">
        <v>9.0</v>
      </c>
      <c r="AT1926" s="1">
        <v>9.0</v>
      </c>
      <c r="AU1926" s="1">
        <v>0.0</v>
      </c>
      <c r="AV1926" s="1" t="s">
        <v>96</v>
      </c>
      <c r="AW1926" s="1">
        <v>3.0</v>
      </c>
      <c r="AX1926" s="1">
        <v>3.0</v>
      </c>
      <c r="AY1926" s="1">
        <v>0.0</v>
      </c>
      <c r="AZ1926" s="1">
        <v>0.0</v>
      </c>
      <c r="BA1926" s="1">
        <v>3.0</v>
      </c>
      <c r="BB1926" s="1">
        <v>-1.0</v>
      </c>
      <c r="BC1926" s="1">
        <v>1.0</v>
      </c>
      <c r="BD1926" s="1">
        <v>-1.0</v>
      </c>
      <c r="BE1926" s="1">
        <v>-1.0</v>
      </c>
      <c r="BF1926" s="1">
        <v>-1.0</v>
      </c>
      <c r="BG1926" s="1">
        <v>-1.0</v>
      </c>
      <c r="BH1926" s="1">
        <v>-1.0</v>
      </c>
      <c r="BI1926" s="1">
        <v>-1.0</v>
      </c>
      <c r="BJ1926" s="1">
        <v>1.0</v>
      </c>
      <c r="BK1926" s="1">
        <v>-1.0</v>
      </c>
      <c r="BL1926" s="1">
        <v>-1.0</v>
      </c>
      <c r="BM1926" s="1">
        <v>-1.0</v>
      </c>
      <c r="BN1926" s="1">
        <v>-1.0</v>
      </c>
      <c r="BO1926" s="1">
        <v>-1.0</v>
      </c>
      <c r="BP1926" s="1">
        <v>-1.0</v>
      </c>
      <c r="BQ1926" s="1">
        <v>1.0</v>
      </c>
      <c r="BR1926" s="1">
        <v>-1.0</v>
      </c>
      <c r="BS1926" s="1">
        <v>-1.0</v>
      </c>
      <c r="BT1926" s="1">
        <v>-1.0</v>
      </c>
      <c r="BU1926" s="1">
        <v>1.0</v>
      </c>
      <c r="BV1926" s="1">
        <v>-1.0</v>
      </c>
      <c r="BW1926" s="1">
        <v>-1.0</v>
      </c>
      <c r="BX1926" s="1">
        <v>1.0</v>
      </c>
      <c r="BY1926" s="1">
        <v>-1.0</v>
      </c>
      <c r="BZ1926" s="1">
        <v>-1.0</v>
      </c>
      <c r="CA1926" s="1">
        <v>-1.0</v>
      </c>
      <c r="CB1926" s="1">
        <v>-1.0</v>
      </c>
      <c r="CC1926" s="1">
        <v>-1.0</v>
      </c>
      <c r="CD1926" s="1">
        <v>64524.0</v>
      </c>
    </row>
    <row r="1927">
      <c r="A1927" s="1">
        <v>1.0342806E7</v>
      </c>
      <c r="B1927" s="1" t="s">
        <v>10386</v>
      </c>
      <c r="C1927" s="1" t="s">
        <v>10387</v>
      </c>
      <c r="D1927" s="1" t="s">
        <v>10388</v>
      </c>
      <c r="E1927" s="1" t="s">
        <v>85</v>
      </c>
      <c r="F1927" s="1" t="s">
        <v>10389</v>
      </c>
      <c r="G1927" s="1" t="s">
        <v>10390</v>
      </c>
      <c r="H1927" s="1" t="s">
        <v>10391</v>
      </c>
      <c r="I1927" s="1">
        <v>4.8370755E7</v>
      </c>
      <c r="J1927" s="1">
        <v>42314.0</v>
      </c>
      <c r="M1927" s="1">
        <v>0.0</v>
      </c>
      <c r="N1927" s="1">
        <v>1.0</v>
      </c>
      <c r="O1927" s="1">
        <v>1.0</v>
      </c>
      <c r="P1927" s="1" t="s">
        <v>89</v>
      </c>
      <c r="Q1927" s="1" t="s">
        <v>90</v>
      </c>
      <c r="R1927" s="1">
        <v>40.85143</v>
      </c>
      <c r="S1927" s="1">
        <v>-73.93089</v>
      </c>
      <c r="T1927" s="1" t="s">
        <v>91</v>
      </c>
      <c r="U1927" s="1" t="s">
        <v>113</v>
      </c>
      <c r="V1927" s="1">
        <v>2.0</v>
      </c>
      <c r="W1927" s="1">
        <v>1.0</v>
      </c>
      <c r="X1927" s="1">
        <v>1.0</v>
      </c>
      <c r="Y1927" s="1">
        <v>1.0</v>
      </c>
      <c r="Z1927" s="1" t="s">
        <v>93</v>
      </c>
      <c r="AA1927" s="1" t="s">
        <v>10392</v>
      </c>
      <c r="AB1927" s="1">
        <v>45.0</v>
      </c>
      <c r="AC1927" s="1">
        <v>2.0</v>
      </c>
      <c r="AD1927" s="1">
        <v>20.0</v>
      </c>
      <c r="AE1927" s="1">
        <v>1.0</v>
      </c>
      <c r="AF1927" s="1" t="s">
        <v>429</v>
      </c>
      <c r="AG1927" s="1">
        <v>1.0</v>
      </c>
      <c r="AH1927" s="1">
        <v>0.0</v>
      </c>
      <c r="AI1927" s="1">
        <v>0.0</v>
      </c>
      <c r="AJ1927" s="1">
        <v>0.0</v>
      </c>
      <c r="AK1927" s="1">
        <v>0.0</v>
      </c>
      <c r="AL1927" s="1">
        <v>3.0</v>
      </c>
      <c r="AM1927" s="1">
        <v>0.0</v>
      </c>
      <c r="AN1927" s="1">
        <v>100.0</v>
      </c>
      <c r="AO1927" s="1">
        <v>10.0</v>
      </c>
      <c r="AP1927" s="1">
        <v>10.0</v>
      </c>
      <c r="AQ1927" s="1">
        <v>10.0</v>
      </c>
      <c r="AR1927" s="1">
        <v>10.0</v>
      </c>
      <c r="AS1927" s="1">
        <v>10.0</v>
      </c>
      <c r="AT1927" s="1">
        <v>10.0</v>
      </c>
      <c r="AU1927" s="1">
        <v>0.0</v>
      </c>
      <c r="AV1927" s="1" t="s">
        <v>105</v>
      </c>
      <c r="AW1927" s="1">
        <v>1.0</v>
      </c>
      <c r="AX1927" s="1">
        <v>0.0</v>
      </c>
      <c r="AY1927" s="1">
        <v>1.0</v>
      </c>
      <c r="AZ1927" s="1">
        <v>0.0</v>
      </c>
      <c r="BA1927" s="1">
        <v>0.08</v>
      </c>
      <c r="BB1927" s="1">
        <v>-1.0</v>
      </c>
      <c r="BC1927" s="1">
        <v>1.0</v>
      </c>
      <c r="BD1927" s="1">
        <v>-1.0</v>
      </c>
      <c r="BE1927" s="1">
        <v>-1.0</v>
      </c>
      <c r="BF1927" s="1">
        <v>-1.0</v>
      </c>
      <c r="BG1927" s="1">
        <v>-1.0</v>
      </c>
      <c r="BH1927" s="1">
        <v>-1.0</v>
      </c>
      <c r="BI1927" s="1">
        <v>-1.0</v>
      </c>
      <c r="BJ1927" s="1">
        <v>-1.0</v>
      </c>
      <c r="BK1927" s="1">
        <v>-1.0</v>
      </c>
      <c r="BL1927" s="1">
        <v>1.0</v>
      </c>
      <c r="BM1927" s="1">
        <v>-1.0</v>
      </c>
      <c r="BN1927" s="1">
        <v>-1.0</v>
      </c>
      <c r="BO1927" s="1">
        <v>-1.0</v>
      </c>
      <c r="BP1927" s="1">
        <v>-1.0</v>
      </c>
      <c r="BQ1927" s="1">
        <v>-1.0</v>
      </c>
      <c r="BR1927" s="1">
        <v>-1.0</v>
      </c>
      <c r="BS1927" s="1">
        <v>-1.0</v>
      </c>
      <c r="BT1927" s="1">
        <v>-1.0</v>
      </c>
      <c r="BU1927" s="1">
        <v>1.0</v>
      </c>
      <c r="BV1927" s="1">
        <v>-1.0</v>
      </c>
      <c r="BW1927" s="1">
        <v>1.0</v>
      </c>
      <c r="BX1927" s="1">
        <v>-1.0</v>
      </c>
      <c r="BY1927" s="1">
        <v>-1.0</v>
      </c>
      <c r="BZ1927" s="1">
        <v>1.0</v>
      </c>
      <c r="CA1927" s="1">
        <v>-1.0</v>
      </c>
      <c r="CB1927" s="1">
        <v>1.0</v>
      </c>
      <c r="CC1927" s="1">
        <v>-1.0</v>
      </c>
      <c r="CD1927" s="1">
        <v>64570.0</v>
      </c>
    </row>
    <row r="1928">
      <c r="A1928" s="1">
        <v>2.4239222E7</v>
      </c>
      <c r="B1928" s="1" t="s">
        <v>10393</v>
      </c>
      <c r="C1928" s="1" t="s">
        <v>10394</v>
      </c>
      <c r="D1928" s="1" t="s">
        <v>10394</v>
      </c>
      <c r="E1928" s="1" t="s">
        <v>85</v>
      </c>
      <c r="H1928" s="1" t="s">
        <v>10395</v>
      </c>
      <c r="I1928" s="1">
        <v>7.4874485E7</v>
      </c>
      <c r="J1928" s="1">
        <v>42520.0</v>
      </c>
      <c r="M1928" s="1">
        <v>0.0</v>
      </c>
      <c r="N1928" s="1">
        <v>1.0</v>
      </c>
      <c r="O1928" s="1">
        <v>0.0</v>
      </c>
      <c r="P1928" s="1" t="s">
        <v>10396</v>
      </c>
      <c r="Q1928" s="1" t="s">
        <v>112</v>
      </c>
      <c r="R1928" s="1">
        <v>40.77305</v>
      </c>
      <c r="S1928" s="1">
        <v>-73.9082</v>
      </c>
      <c r="T1928" s="1" t="s">
        <v>91</v>
      </c>
      <c r="U1928" s="1" t="s">
        <v>92</v>
      </c>
      <c r="V1928" s="1">
        <v>3.0</v>
      </c>
      <c r="W1928" s="1">
        <v>1.0</v>
      </c>
      <c r="X1928" s="1">
        <v>1.0</v>
      </c>
      <c r="Y1928" s="1">
        <v>2.0</v>
      </c>
      <c r="Z1928" s="1" t="s">
        <v>93</v>
      </c>
      <c r="AA1928" s="1" t="s">
        <v>10397</v>
      </c>
      <c r="AB1928" s="1">
        <v>70.0</v>
      </c>
      <c r="AC1928" s="1">
        <v>1.0</v>
      </c>
      <c r="AD1928" s="1">
        <v>0.0</v>
      </c>
      <c r="AE1928" s="1">
        <v>3.0</v>
      </c>
      <c r="AF1928" s="1" t="s">
        <v>1891</v>
      </c>
      <c r="AG1928" s="1">
        <v>1.0</v>
      </c>
      <c r="AH1928" s="1">
        <v>0.0</v>
      </c>
      <c r="AI1928" s="1">
        <v>0.0</v>
      </c>
      <c r="AJ1928" s="1">
        <v>0.0</v>
      </c>
      <c r="AK1928" s="1">
        <v>0.0</v>
      </c>
      <c r="AL1928" s="1">
        <v>2.0</v>
      </c>
      <c r="AM1928" s="1">
        <v>0.0</v>
      </c>
      <c r="AU1928" s="1">
        <v>1.0</v>
      </c>
      <c r="AV1928" s="1" t="s">
        <v>105</v>
      </c>
      <c r="AW1928" s="1">
        <v>1.0</v>
      </c>
      <c r="AX1928" s="1">
        <v>1.0</v>
      </c>
      <c r="AY1928" s="1">
        <v>0.0</v>
      </c>
      <c r="AZ1928" s="1">
        <v>0.0</v>
      </c>
      <c r="BA1928" s="1">
        <v>0.13</v>
      </c>
      <c r="BB1928" s="1">
        <v>-1.0</v>
      </c>
      <c r="BC1928" s="1">
        <v>-1.0</v>
      </c>
      <c r="BD1928" s="1">
        <v>-1.0</v>
      </c>
      <c r="BE1928" s="1">
        <v>-1.0</v>
      </c>
      <c r="BF1928" s="1">
        <v>-1.0</v>
      </c>
      <c r="BG1928" s="1">
        <v>-1.0</v>
      </c>
      <c r="BH1928" s="1">
        <v>-1.0</v>
      </c>
      <c r="BI1928" s="1">
        <v>-1.0</v>
      </c>
      <c r="BJ1928" s="1">
        <v>-1.0</v>
      </c>
      <c r="BK1928" s="1">
        <v>-1.0</v>
      </c>
      <c r="BL1928" s="1">
        <v>-1.0</v>
      </c>
      <c r="BM1928" s="1">
        <v>-1.0</v>
      </c>
      <c r="BN1928" s="1">
        <v>-1.0</v>
      </c>
      <c r="BO1928" s="1">
        <v>-1.0</v>
      </c>
      <c r="BP1928" s="1">
        <v>-1.0</v>
      </c>
      <c r="BQ1928" s="1">
        <v>-1.0</v>
      </c>
      <c r="BR1928" s="1">
        <v>-1.0</v>
      </c>
      <c r="BS1928" s="1">
        <v>-1.0</v>
      </c>
      <c r="BT1928" s="1">
        <v>-1.0</v>
      </c>
      <c r="BU1928" s="1">
        <v>-1.0</v>
      </c>
      <c r="BV1928" s="1">
        <v>-1.0</v>
      </c>
      <c r="BW1928" s="1">
        <v>1.0</v>
      </c>
      <c r="BX1928" s="1">
        <v>-1.0</v>
      </c>
      <c r="BY1928" s="1">
        <v>-1.0</v>
      </c>
      <c r="BZ1928" s="1">
        <v>-1.0</v>
      </c>
      <c r="CA1928" s="1">
        <v>1.0</v>
      </c>
      <c r="CB1928" s="1">
        <v>-1.0</v>
      </c>
      <c r="CC1928" s="1">
        <v>-1.0</v>
      </c>
      <c r="CD1928" s="1">
        <v>64587.0</v>
      </c>
    </row>
    <row r="1929">
      <c r="A1929" s="1">
        <v>2.1642874E7</v>
      </c>
      <c r="B1929" s="1" t="s">
        <v>10398</v>
      </c>
      <c r="C1929" s="1" t="s">
        <v>10399</v>
      </c>
      <c r="D1929" s="1" t="s">
        <v>10400</v>
      </c>
      <c r="E1929" s="1" t="s">
        <v>85</v>
      </c>
      <c r="F1929" s="1" t="s">
        <v>10401</v>
      </c>
      <c r="G1929" s="1" t="s">
        <v>10402</v>
      </c>
      <c r="I1929" s="1">
        <v>8716709.0</v>
      </c>
      <c r="J1929" s="1">
        <v>41526.0</v>
      </c>
      <c r="M1929" s="1">
        <v>0.0</v>
      </c>
      <c r="N1929" s="1">
        <v>1.0</v>
      </c>
      <c r="O1929" s="1">
        <v>1.0</v>
      </c>
      <c r="P1929" s="1" t="s">
        <v>123</v>
      </c>
      <c r="Q1929" s="1" t="s">
        <v>185</v>
      </c>
      <c r="R1929" s="1">
        <v>40.711</v>
      </c>
      <c r="S1929" s="1">
        <v>-73.95701</v>
      </c>
      <c r="T1929" s="1" t="s">
        <v>91</v>
      </c>
      <c r="U1929" s="1" t="s">
        <v>92</v>
      </c>
      <c r="V1929" s="1">
        <v>3.0</v>
      </c>
      <c r="W1929" s="1">
        <v>1.0</v>
      </c>
      <c r="X1929" s="1">
        <v>1.0</v>
      </c>
      <c r="Y1929" s="1">
        <v>1.0</v>
      </c>
      <c r="Z1929" s="1" t="s">
        <v>93</v>
      </c>
      <c r="AA1929" s="1" t="s">
        <v>4485</v>
      </c>
      <c r="AB1929" s="1">
        <v>300.0</v>
      </c>
      <c r="AC1929" s="1">
        <v>2.0</v>
      </c>
      <c r="AD1929" s="1">
        <v>0.0</v>
      </c>
      <c r="AE1929" s="1">
        <v>2.0</v>
      </c>
      <c r="AF1929" s="1" t="s">
        <v>429</v>
      </c>
      <c r="AG1929" s="1">
        <v>1.0</v>
      </c>
      <c r="AH1929" s="1">
        <v>0.0</v>
      </c>
      <c r="AI1929" s="1">
        <v>0.0</v>
      </c>
      <c r="AJ1929" s="1">
        <v>0.0</v>
      </c>
      <c r="AK1929" s="1">
        <v>0.0</v>
      </c>
      <c r="AL1929" s="1">
        <v>0.0</v>
      </c>
      <c r="AM1929" s="1">
        <v>0.0</v>
      </c>
      <c r="AU1929" s="1">
        <v>0.0</v>
      </c>
      <c r="AV1929" s="1" t="s">
        <v>105</v>
      </c>
      <c r="AW1929" s="1">
        <v>1.0</v>
      </c>
      <c r="AX1929" s="1">
        <v>1.0</v>
      </c>
      <c r="AY1929" s="1">
        <v>0.0</v>
      </c>
      <c r="AZ1929" s="1">
        <v>0.0</v>
      </c>
      <c r="BB1929" s="1">
        <v>-1.0</v>
      </c>
      <c r="BC1929" s="1">
        <v>1.0</v>
      </c>
      <c r="BD1929" s="1">
        <v>-1.0</v>
      </c>
      <c r="BE1929" s="1">
        <v>-1.0</v>
      </c>
      <c r="BF1929" s="1">
        <v>-1.0</v>
      </c>
      <c r="BG1929" s="1">
        <v>-1.0</v>
      </c>
      <c r="BH1929" s="1">
        <v>-1.0</v>
      </c>
      <c r="BI1929" s="1">
        <v>-1.0</v>
      </c>
      <c r="BJ1929" s="1">
        <v>1.0</v>
      </c>
      <c r="BK1929" s="1">
        <v>-1.0</v>
      </c>
      <c r="BL1929" s="1">
        <v>-1.0</v>
      </c>
      <c r="BM1929" s="1">
        <v>1.0</v>
      </c>
      <c r="BN1929" s="1">
        <v>1.0</v>
      </c>
      <c r="BO1929" s="1">
        <v>-1.0</v>
      </c>
      <c r="BP1929" s="1">
        <v>-1.0</v>
      </c>
      <c r="BQ1929" s="1">
        <v>-1.0</v>
      </c>
      <c r="BR1929" s="1">
        <v>-1.0</v>
      </c>
      <c r="BS1929" s="1">
        <v>-1.0</v>
      </c>
      <c r="BT1929" s="1">
        <v>-1.0</v>
      </c>
      <c r="BU1929" s="1">
        <v>1.0</v>
      </c>
      <c r="BV1929" s="1">
        <v>-1.0</v>
      </c>
      <c r="BW1929" s="1">
        <v>-1.0</v>
      </c>
      <c r="BX1929" s="1">
        <v>-1.0</v>
      </c>
      <c r="BY1929" s="1">
        <v>-1.0</v>
      </c>
      <c r="BZ1929" s="1">
        <v>-1.0</v>
      </c>
      <c r="CA1929" s="1">
        <v>-1.0</v>
      </c>
      <c r="CB1929" s="1">
        <v>-1.0</v>
      </c>
      <c r="CC1929" s="1">
        <v>-1.0</v>
      </c>
      <c r="CD1929" s="1">
        <v>64648.0</v>
      </c>
    </row>
    <row r="1930">
      <c r="A1930" s="1">
        <v>1.955978E7</v>
      </c>
      <c r="B1930" s="1" t="s">
        <v>10403</v>
      </c>
      <c r="C1930" s="1" t="s">
        <v>10404</v>
      </c>
      <c r="D1930" s="1" t="s">
        <v>10405</v>
      </c>
      <c r="E1930" s="1" t="s">
        <v>85</v>
      </c>
      <c r="F1930" s="1" t="s">
        <v>10406</v>
      </c>
      <c r="G1930" s="1" t="s">
        <v>10407</v>
      </c>
      <c r="I1930" s="1">
        <v>61042.0</v>
      </c>
      <c r="J1930" s="1">
        <v>40155.0</v>
      </c>
      <c r="K1930" s="1" t="s">
        <v>134</v>
      </c>
      <c r="L1930" s="1">
        <v>1.0</v>
      </c>
      <c r="M1930" s="1">
        <v>0.0</v>
      </c>
      <c r="N1930" s="1">
        <v>7.0</v>
      </c>
      <c r="O1930" s="1">
        <v>1.0</v>
      </c>
      <c r="P1930" s="1" t="s">
        <v>89</v>
      </c>
      <c r="Q1930" s="1" t="s">
        <v>90</v>
      </c>
      <c r="R1930" s="1">
        <v>40.79995</v>
      </c>
      <c r="S1930" s="1">
        <v>-73.94121</v>
      </c>
      <c r="T1930" s="1" t="s">
        <v>91</v>
      </c>
      <c r="U1930" s="1" t="s">
        <v>113</v>
      </c>
      <c r="V1930" s="1">
        <v>1.0</v>
      </c>
      <c r="W1930" s="1">
        <v>1.0</v>
      </c>
      <c r="X1930" s="1">
        <v>1.0</v>
      </c>
      <c r="Y1930" s="1">
        <v>1.0</v>
      </c>
      <c r="Z1930" s="1" t="s">
        <v>93</v>
      </c>
      <c r="AA1930" s="1" t="s">
        <v>10408</v>
      </c>
      <c r="AB1930" s="1">
        <v>50.0</v>
      </c>
      <c r="AC1930" s="1">
        <v>1.0</v>
      </c>
      <c r="AD1930" s="1">
        <v>17.0</v>
      </c>
      <c r="AE1930" s="1">
        <v>5.0</v>
      </c>
      <c r="AF1930" s="1" t="s">
        <v>95</v>
      </c>
      <c r="AG1930" s="1">
        <v>1.0</v>
      </c>
      <c r="AH1930" s="1">
        <v>11.0</v>
      </c>
      <c r="AI1930" s="1">
        <v>11.0</v>
      </c>
      <c r="AJ1930" s="1">
        <v>15.0</v>
      </c>
      <c r="AK1930" s="1">
        <v>15.0</v>
      </c>
      <c r="AL1930" s="1">
        <v>16.0</v>
      </c>
      <c r="AM1930" s="1">
        <v>6.0</v>
      </c>
      <c r="AN1930" s="1">
        <v>85.0</v>
      </c>
      <c r="AO1930" s="1">
        <v>9.0</v>
      </c>
      <c r="AP1930" s="1">
        <v>8.0</v>
      </c>
      <c r="AQ1930" s="1">
        <v>8.0</v>
      </c>
      <c r="AR1930" s="1">
        <v>9.0</v>
      </c>
      <c r="AS1930" s="1">
        <v>9.0</v>
      </c>
      <c r="AT1930" s="1">
        <v>8.0</v>
      </c>
      <c r="AU1930" s="1">
        <v>1.0</v>
      </c>
      <c r="AV1930" s="1" t="s">
        <v>96</v>
      </c>
      <c r="AW1930" s="1">
        <v>6.0</v>
      </c>
      <c r="AX1930" s="1">
        <v>0.0</v>
      </c>
      <c r="AY1930" s="1">
        <v>6.0</v>
      </c>
      <c r="AZ1930" s="1">
        <v>0.0</v>
      </c>
      <c r="BA1930" s="1">
        <v>0.68</v>
      </c>
      <c r="BB1930" s="1">
        <v>-1.0</v>
      </c>
      <c r="BC1930" s="1">
        <v>-1.0</v>
      </c>
      <c r="BD1930" s="1">
        <v>-1.0</v>
      </c>
      <c r="BE1930" s="1">
        <v>-1.0</v>
      </c>
      <c r="BF1930" s="1">
        <v>-1.0</v>
      </c>
      <c r="BG1930" s="1">
        <v>-1.0</v>
      </c>
      <c r="BH1930" s="1">
        <v>-1.0</v>
      </c>
      <c r="BI1930" s="1">
        <v>-1.0</v>
      </c>
      <c r="BJ1930" s="1">
        <v>-1.0</v>
      </c>
      <c r="BK1930" s="1">
        <v>-1.0</v>
      </c>
      <c r="BL1930" s="1">
        <v>-1.0</v>
      </c>
      <c r="BM1930" s="1">
        <v>-1.0</v>
      </c>
      <c r="BN1930" s="1">
        <v>-1.0</v>
      </c>
      <c r="BO1930" s="1">
        <v>-1.0</v>
      </c>
      <c r="BP1930" s="1">
        <v>-1.0</v>
      </c>
      <c r="BQ1930" s="1">
        <v>1.0</v>
      </c>
      <c r="BR1930" s="1">
        <v>-1.0</v>
      </c>
      <c r="BS1930" s="1">
        <v>1.0</v>
      </c>
      <c r="BT1930" s="1">
        <v>-1.0</v>
      </c>
      <c r="BU1930" s="1">
        <v>1.0</v>
      </c>
      <c r="BV1930" s="1">
        <v>-1.0</v>
      </c>
      <c r="BW1930" s="1">
        <v>-1.0</v>
      </c>
      <c r="BX1930" s="1">
        <v>-1.0</v>
      </c>
      <c r="BY1930" s="1">
        <v>-1.0</v>
      </c>
      <c r="BZ1930" s="1">
        <v>-1.0</v>
      </c>
      <c r="CA1930" s="1">
        <v>-1.0</v>
      </c>
      <c r="CB1930" s="1">
        <v>-1.0</v>
      </c>
      <c r="CC1930" s="1">
        <v>-1.0</v>
      </c>
      <c r="CD1930" s="1">
        <v>64671.0</v>
      </c>
    </row>
    <row r="1931">
      <c r="A1931" s="1">
        <v>8683432.0</v>
      </c>
      <c r="B1931" s="1" t="s">
        <v>10409</v>
      </c>
      <c r="C1931" s="1" t="s">
        <v>10410</v>
      </c>
      <c r="D1931" s="1" t="s">
        <v>10411</v>
      </c>
      <c r="E1931" s="1" t="s">
        <v>85</v>
      </c>
      <c r="F1931" s="1" t="s">
        <v>10412</v>
      </c>
      <c r="G1931" s="1" t="s">
        <v>10413</v>
      </c>
      <c r="H1931" s="1" t="s">
        <v>10414</v>
      </c>
      <c r="I1931" s="1">
        <v>4.5598282E7</v>
      </c>
      <c r="J1931" s="1">
        <v>42279.0</v>
      </c>
      <c r="M1931" s="1">
        <v>0.0</v>
      </c>
      <c r="N1931" s="1">
        <v>2.0</v>
      </c>
      <c r="O1931" s="1">
        <v>1.0</v>
      </c>
      <c r="P1931" s="1" t="s">
        <v>89</v>
      </c>
      <c r="Q1931" s="1" t="s">
        <v>90</v>
      </c>
      <c r="R1931" s="1">
        <v>40.76414</v>
      </c>
      <c r="S1931" s="1">
        <v>-73.99296</v>
      </c>
      <c r="T1931" s="1" t="s">
        <v>91</v>
      </c>
      <c r="U1931" s="1" t="s">
        <v>92</v>
      </c>
      <c r="V1931" s="1">
        <v>6.0</v>
      </c>
      <c r="W1931" s="1">
        <v>1.0</v>
      </c>
      <c r="X1931" s="1">
        <v>2.0</v>
      </c>
      <c r="Y1931" s="1">
        <v>2.0</v>
      </c>
      <c r="Z1931" s="1" t="s">
        <v>93</v>
      </c>
      <c r="AA1931" s="1" t="s">
        <v>10415</v>
      </c>
      <c r="AB1931" s="1">
        <v>237.0</v>
      </c>
      <c r="AC1931" s="1">
        <v>4.0</v>
      </c>
      <c r="AD1931" s="1">
        <v>15.0</v>
      </c>
      <c r="AE1931" s="1">
        <v>3.0</v>
      </c>
      <c r="AF1931" s="1" t="s">
        <v>597</v>
      </c>
      <c r="AG1931" s="1">
        <v>1.0</v>
      </c>
      <c r="AH1931" s="1">
        <v>0.0</v>
      </c>
      <c r="AI1931" s="1">
        <v>0.0</v>
      </c>
      <c r="AJ1931" s="1">
        <v>0.0</v>
      </c>
      <c r="AK1931" s="1">
        <v>0.0</v>
      </c>
      <c r="AL1931" s="1">
        <v>6.0</v>
      </c>
      <c r="AM1931" s="1">
        <v>0.0</v>
      </c>
      <c r="AN1931" s="1">
        <v>97.0</v>
      </c>
      <c r="AO1931" s="1">
        <v>10.0</v>
      </c>
      <c r="AP1931" s="1">
        <v>9.0</v>
      </c>
      <c r="AQ1931" s="1">
        <v>9.0</v>
      </c>
      <c r="AR1931" s="1">
        <v>10.0</v>
      </c>
      <c r="AS1931" s="1">
        <v>10.0</v>
      </c>
      <c r="AT1931" s="1">
        <v>10.0</v>
      </c>
      <c r="AU1931" s="1">
        <v>0.0</v>
      </c>
      <c r="AV1931" s="1" t="s">
        <v>96</v>
      </c>
      <c r="AW1931" s="1">
        <v>2.0</v>
      </c>
      <c r="AX1931" s="1">
        <v>1.0</v>
      </c>
      <c r="AY1931" s="1">
        <v>1.0</v>
      </c>
      <c r="AZ1931" s="1">
        <v>0.0</v>
      </c>
      <c r="BA1931" s="1">
        <v>0.15</v>
      </c>
      <c r="BB1931" s="1">
        <v>-1.0</v>
      </c>
      <c r="BC1931" s="1">
        <v>1.0</v>
      </c>
      <c r="BD1931" s="1">
        <v>-1.0</v>
      </c>
      <c r="BE1931" s="1">
        <v>-1.0</v>
      </c>
      <c r="BF1931" s="1">
        <v>-1.0</v>
      </c>
      <c r="BG1931" s="1">
        <v>-1.0</v>
      </c>
      <c r="BH1931" s="1">
        <v>-1.0</v>
      </c>
      <c r="BI1931" s="1">
        <v>-1.0</v>
      </c>
      <c r="BJ1931" s="1">
        <v>1.0</v>
      </c>
      <c r="BK1931" s="1">
        <v>-1.0</v>
      </c>
      <c r="BL1931" s="1">
        <v>-1.0</v>
      </c>
      <c r="BM1931" s="1">
        <v>1.0</v>
      </c>
      <c r="BN1931" s="1">
        <v>1.0</v>
      </c>
      <c r="BO1931" s="1">
        <v>-1.0</v>
      </c>
      <c r="BP1931" s="1">
        <v>1.0</v>
      </c>
      <c r="BQ1931" s="1">
        <v>-1.0</v>
      </c>
      <c r="BR1931" s="1">
        <v>-1.0</v>
      </c>
      <c r="BS1931" s="1">
        <v>-1.0</v>
      </c>
      <c r="BT1931" s="1">
        <v>-1.0</v>
      </c>
      <c r="BU1931" s="1">
        <v>1.0</v>
      </c>
      <c r="BV1931" s="1">
        <v>-1.0</v>
      </c>
      <c r="BW1931" s="1">
        <v>-1.0</v>
      </c>
      <c r="BX1931" s="1">
        <v>-1.0</v>
      </c>
      <c r="BY1931" s="1">
        <v>-1.0</v>
      </c>
      <c r="BZ1931" s="1">
        <v>-1.0</v>
      </c>
      <c r="CA1931" s="1">
        <v>-1.0</v>
      </c>
      <c r="CB1931" s="1">
        <v>1.0</v>
      </c>
      <c r="CC1931" s="1">
        <v>-1.0</v>
      </c>
      <c r="CD1931" s="1">
        <v>64673.0</v>
      </c>
    </row>
    <row r="1932">
      <c r="A1932" s="1">
        <v>6974801.0</v>
      </c>
      <c r="B1932" s="1" t="s">
        <v>10416</v>
      </c>
      <c r="C1932" s="1" t="s">
        <v>10417</v>
      </c>
      <c r="D1932" s="1" t="s">
        <v>10418</v>
      </c>
      <c r="E1932" s="1" t="s">
        <v>85</v>
      </c>
      <c r="F1932" s="1" t="s">
        <v>10419</v>
      </c>
      <c r="G1932" s="1" t="s">
        <v>10420</v>
      </c>
      <c r="H1932" s="1" t="s">
        <v>10421</v>
      </c>
      <c r="I1932" s="1">
        <v>2.1175506E7</v>
      </c>
      <c r="J1932" s="1">
        <v>41892.0</v>
      </c>
      <c r="M1932" s="1">
        <v>0.0</v>
      </c>
      <c r="N1932" s="1">
        <v>1.0</v>
      </c>
      <c r="O1932" s="1">
        <v>1.0</v>
      </c>
      <c r="P1932" s="1" t="s">
        <v>123</v>
      </c>
      <c r="Q1932" s="1" t="s">
        <v>124</v>
      </c>
      <c r="R1932" s="1">
        <v>40.7300599999999</v>
      </c>
      <c r="S1932" s="1">
        <v>-73.95694</v>
      </c>
      <c r="T1932" s="1" t="s">
        <v>91</v>
      </c>
      <c r="U1932" s="1" t="s">
        <v>92</v>
      </c>
      <c r="V1932" s="1">
        <v>2.0</v>
      </c>
      <c r="W1932" s="1">
        <v>1.0</v>
      </c>
      <c r="X1932" s="1">
        <v>1.0</v>
      </c>
      <c r="Y1932" s="1">
        <v>1.0</v>
      </c>
      <c r="Z1932" s="1" t="s">
        <v>93</v>
      </c>
      <c r="AA1932" s="1" t="s">
        <v>10422</v>
      </c>
      <c r="AB1932" s="1">
        <v>165.0</v>
      </c>
      <c r="AC1932" s="1">
        <v>1.0</v>
      </c>
      <c r="AD1932" s="1">
        <v>0.0</v>
      </c>
      <c r="AE1932" s="1">
        <v>1.0</v>
      </c>
      <c r="AF1932" s="1" t="s">
        <v>2527</v>
      </c>
      <c r="AG1932" s="1">
        <v>1.0</v>
      </c>
      <c r="AH1932" s="1">
        <v>0.0</v>
      </c>
      <c r="AI1932" s="1">
        <v>0.0</v>
      </c>
      <c r="AJ1932" s="1">
        <v>0.0</v>
      </c>
      <c r="AK1932" s="1">
        <v>0.0</v>
      </c>
      <c r="AL1932" s="1">
        <v>1.0</v>
      </c>
      <c r="AM1932" s="1">
        <v>0.0</v>
      </c>
      <c r="AN1932" s="1">
        <v>100.0</v>
      </c>
      <c r="AO1932" s="1">
        <v>10.0</v>
      </c>
      <c r="AP1932" s="1">
        <v>10.0</v>
      </c>
      <c r="AQ1932" s="1">
        <v>10.0</v>
      </c>
      <c r="AR1932" s="1">
        <v>10.0</v>
      </c>
      <c r="AS1932" s="1">
        <v>10.0</v>
      </c>
      <c r="AT1932" s="1">
        <v>10.0</v>
      </c>
      <c r="AU1932" s="1">
        <v>0.0</v>
      </c>
      <c r="AV1932" s="1" t="s">
        <v>117</v>
      </c>
      <c r="AW1932" s="1">
        <v>1.0</v>
      </c>
      <c r="AX1932" s="1">
        <v>1.0</v>
      </c>
      <c r="AY1932" s="1">
        <v>0.0</v>
      </c>
      <c r="AZ1932" s="1">
        <v>0.0</v>
      </c>
      <c r="BA1932" s="1">
        <v>0.02</v>
      </c>
      <c r="BB1932" s="1">
        <v>-1.0</v>
      </c>
      <c r="BC1932" s="1">
        <v>1.0</v>
      </c>
      <c r="BD1932" s="1">
        <v>-1.0</v>
      </c>
      <c r="BE1932" s="1">
        <v>-1.0</v>
      </c>
      <c r="BF1932" s="1">
        <v>-1.0</v>
      </c>
      <c r="BG1932" s="1">
        <v>-1.0</v>
      </c>
      <c r="BH1932" s="1">
        <v>-1.0</v>
      </c>
      <c r="BI1932" s="1">
        <v>-1.0</v>
      </c>
      <c r="BJ1932" s="1">
        <v>1.0</v>
      </c>
      <c r="BK1932" s="1">
        <v>-1.0</v>
      </c>
      <c r="BL1932" s="1">
        <v>-1.0</v>
      </c>
      <c r="BM1932" s="1">
        <v>1.0</v>
      </c>
      <c r="BN1932" s="1">
        <v>1.0</v>
      </c>
      <c r="BO1932" s="1">
        <v>-1.0</v>
      </c>
      <c r="BP1932" s="1">
        <v>-1.0</v>
      </c>
      <c r="BQ1932" s="1">
        <v>-1.0</v>
      </c>
      <c r="BR1932" s="1">
        <v>-1.0</v>
      </c>
      <c r="BS1932" s="1">
        <v>-1.0</v>
      </c>
      <c r="BT1932" s="1">
        <v>-1.0</v>
      </c>
      <c r="BU1932" s="1">
        <v>1.0</v>
      </c>
      <c r="BV1932" s="1">
        <v>-1.0</v>
      </c>
      <c r="BW1932" s="1">
        <v>-1.0</v>
      </c>
      <c r="BX1932" s="1">
        <v>-1.0</v>
      </c>
      <c r="BY1932" s="1">
        <v>-1.0</v>
      </c>
      <c r="BZ1932" s="1">
        <v>-1.0</v>
      </c>
      <c r="CA1932" s="1">
        <v>-1.0</v>
      </c>
      <c r="CB1932" s="1">
        <v>1.0</v>
      </c>
      <c r="CC1932" s="1">
        <v>-1.0</v>
      </c>
      <c r="CD1932" s="1">
        <v>64696.0</v>
      </c>
    </row>
    <row r="1933">
      <c r="A1933" s="1">
        <v>3.4478766E7</v>
      </c>
      <c r="B1933" s="1" t="s">
        <v>10423</v>
      </c>
      <c r="E1933" s="1" t="s">
        <v>85</v>
      </c>
      <c r="I1933" s="1">
        <v>2.44817841E8</v>
      </c>
      <c r="J1933" s="1">
        <v>43518.0</v>
      </c>
      <c r="K1933" s="1" t="s">
        <v>134</v>
      </c>
      <c r="L1933" s="1">
        <v>1.0</v>
      </c>
      <c r="M1933" s="1">
        <v>1.0</v>
      </c>
      <c r="N1933" s="1">
        <v>13.0</v>
      </c>
      <c r="O1933" s="1">
        <v>0.0</v>
      </c>
      <c r="P1933" s="1" t="s">
        <v>123</v>
      </c>
      <c r="Q1933" s="1" t="s">
        <v>2465</v>
      </c>
      <c r="R1933" s="1">
        <v>40.66983</v>
      </c>
      <c r="S1933" s="1">
        <v>-73.89411</v>
      </c>
      <c r="T1933" s="1" t="s">
        <v>91</v>
      </c>
      <c r="U1933" s="1" t="s">
        <v>113</v>
      </c>
      <c r="V1933" s="1">
        <v>1.0</v>
      </c>
      <c r="W1933" s="1">
        <v>2.0</v>
      </c>
      <c r="X1933" s="1">
        <v>1.0</v>
      </c>
      <c r="Y1933" s="1">
        <v>1.0</v>
      </c>
      <c r="Z1933" s="1" t="s">
        <v>93</v>
      </c>
      <c r="AA1933" s="1" t="s">
        <v>10424</v>
      </c>
      <c r="AB1933" s="1">
        <v>38.0</v>
      </c>
      <c r="AC1933" s="1">
        <v>1.0</v>
      </c>
      <c r="AD1933" s="1">
        <v>10.0</v>
      </c>
      <c r="AE1933" s="1">
        <v>7.0</v>
      </c>
      <c r="AF1933" s="1" t="s">
        <v>104</v>
      </c>
      <c r="AG1933" s="1">
        <v>1.0</v>
      </c>
      <c r="AH1933" s="1">
        <v>0.0</v>
      </c>
      <c r="AI1933" s="1">
        <v>5.0</v>
      </c>
      <c r="AJ1933" s="1">
        <v>21.0</v>
      </c>
      <c r="AK1933" s="1">
        <v>296.0</v>
      </c>
      <c r="AL1933" s="1">
        <v>3.0</v>
      </c>
      <c r="AM1933" s="1">
        <v>3.0</v>
      </c>
      <c r="AN1933" s="1">
        <v>100.0</v>
      </c>
      <c r="AO1933" s="1">
        <v>10.0</v>
      </c>
      <c r="AP1933" s="1">
        <v>9.0</v>
      </c>
      <c r="AQ1933" s="1">
        <v>10.0</v>
      </c>
      <c r="AR1933" s="1">
        <v>10.0</v>
      </c>
      <c r="AS1933" s="1">
        <v>10.0</v>
      </c>
      <c r="AT1933" s="1">
        <v>10.0</v>
      </c>
      <c r="AU1933" s="1">
        <v>1.0</v>
      </c>
      <c r="AV1933" s="1" t="s">
        <v>96</v>
      </c>
      <c r="AW1933" s="1">
        <v>13.0</v>
      </c>
      <c r="AX1933" s="1">
        <v>0.0</v>
      </c>
      <c r="AY1933" s="1">
        <v>13.0</v>
      </c>
      <c r="AZ1933" s="1">
        <v>0.0</v>
      </c>
      <c r="BA1933" s="1">
        <v>1.7</v>
      </c>
      <c r="BB1933" s="1">
        <v>-1.0</v>
      </c>
      <c r="BC1933" s="1">
        <v>1.0</v>
      </c>
      <c r="BD1933" s="1">
        <v>-1.0</v>
      </c>
      <c r="BE1933" s="1">
        <v>-1.0</v>
      </c>
      <c r="BF1933" s="1">
        <v>-1.0</v>
      </c>
      <c r="BG1933" s="1">
        <v>-1.0</v>
      </c>
      <c r="BH1933" s="1">
        <v>-1.0</v>
      </c>
      <c r="BI1933" s="1">
        <v>-1.0</v>
      </c>
      <c r="BJ1933" s="1">
        <v>-1.0</v>
      </c>
      <c r="BK1933" s="1">
        <v>1.0</v>
      </c>
      <c r="BL1933" s="1">
        <v>1.0</v>
      </c>
      <c r="BM1933" s="1">
        <v>-1.0</v>
      </c>
      <c r="BN1933" s="1">
        <v>-1.0</v>
      </c>
      <c r="BO1933" s="1">
        <v>-1.0</v>
      </c>
      <c r="BP1933" s="1">
        <v>-1.0</v>
      </c>
      <c r="BQ1933" s="1">
        <v>1.0</v>
      </c>
      <c r="BR1933" s="1">
        <v>-1.0</v>
      </c>
      <c r="BS1933" s="1">
        <v>-1.0</v>
      </c>
      <c r="BT1933" s="1">
        <v>-1.0</v>
      </c>
      <c r="BU1933" s="1">
        <v>1.0</v>
      </c>
      <c r="BV1933" s="1">
        <v>1.0</v>
      </c>
      <c r="BW1933" s="1">
        <v>-1.0</v>
      </c>
      <c r="BX1933" s="1">
        <v>1.0</v>
      </c>
      <c r="BY1933" s="1">
        <v>-1.0</v>
      </c>
      <c r="BZ1933" s="1">
        <v>1.0</v>
      </c>
      <c r="CA1933" s="1">
        <v>-1.0</v>
      </c>
      <c r="CB1933" s="1">
        <v>1.0</v>
      </c>
      <c r="CC1933" s="1">
        <v>-1.0</v>
      </c>
      <c r="CD1933" s="1">
        <v>64734.0</v>
      </c>
    </row>
    <row r="1934">
      <c r="A1934" s="1">
        <v>2.366914E7</v>
      </c>
      <c r="B1934" s="1" t="s">
        <v>10425</v>
      </c>
      <c r="C1934" s="1" t="s">
        <v>10426</v>
      </c>
      <c r="D1934" s="1" t="s">
        <v>10427</v>
      </c>
      <c r="E1934" s="1" t="s">
        <v>85</v>
      </c>
      <c r="I1934" s="1">
        <v>4.3264429E7</v>
      </c>
      <c r="J1934" s="1">
        <v>42250.0</v>
      </c>
      <c r="M1934" s="1">
        <v>0.0</v>
      </c>
      <c r="N1934" s="1">
        <v>2.0</v>
      </c>
      <c r="O1934" s="1">
        <v>0.0</v>
      </c>
      <c r="P1934" s="1" t="s">
        <v>89</v>
      </c>
      <c r="Q1934" s="1" t="s">
        <v>8002</v>
      </c>
      <c r="R1934" s="1">
        <v>40.80454</v>
      </c>
      <c r="S1934" s="1">
        <v>-73.9645</v>
      </c>
      <c r="T1934" s="1" t="s">
        <v>91</v>
      </c>
      <c r="U1934" s="1" t="s">
        <v>113</v>
      </c>
      <c r="V1934" s="1">
        <v>4.0</v>
      </c>
      <c r="W1934" s="1">
        <v>1.0</v>
      </c>
      <c r="X1934" s="1">
        <v>1.0</v>
      </c>
      <c r="Y1934" s="1">
        <v>1.0</v>
      </c>
      <c r="Z1934" s="1" t="s">
        <v>93</v>
      </c>
      <c r="AA1934" s="1" t="s">
        <v>10428</v>
      </c>
      <c r="AB1934" s="1">
        <v>120.0</v>
      </c>
      <c r="AC1934" s="1">
        <v>2.0</v>
      </c>
      <c r="AD1934" s="1">
        <v>60.0</v>
      </c>
      <c r="AE1934" s="1">
        <v>1.0</v>
      </c>
      <c r="AF1934" s="1" t="s">
        <v>452</v>
      </c>
      <c r="AG1934" s="1">
        <v>1.0</v>
      </c>
      <c r="AH1934" s="1">
        <v>0.0</v>
      </c>
      <c r="AI1934" s="1">
        <v>0.0</v>
      </c>
      <c r="AJ1934" s="1">
        <v>0.0</v>
      </c>
      <c r="AK1934" s="1">
        <v>0.0</v>
      </c>
      <c r="AL1934" s="1">
        <v>2.0</v>
      </c>
      <c r="AM1934" s="1">
        <v>2.0</v>
      </c>
      <c r="AN1934" s="1">
        <v>90.0</v>
      </c>
      <c r="AO1934" s="1">
        <v>10.0</v>
      </c>
      <c r="AP1934" s="1">
        <v>9.0</v>
      </c>
      <c r="AQ1934" s="1">
        <v>10.0</v>
      </c>
      <c r="AR1934" s="1">
        <v>10.0</v>
      </c>
      <c r="AS1934" s="1">
        <v>10.0</v>
      </c>
      <c r="AT1934" s="1">
        <v>10.0</v>
      </c>
      <c r="AU1934" s="1">
        <v>1.0</v>
      </c>
      <c r="AV1934" s="1" t="s">
        <v>117</v>
      </c>
      <c r="AW1934" s="1">
        <v>1.0</v>
      </c>
      <c r="AX1934" s="1">
        <v>0.0</v>
      </c>
      <c r="AY1934" s="1">
        <v>1.0</v>
      </c>
      <c r="AZ1934" s="1">
        <v>0.0</v>
      </c>
      <c r="BA1934" s="1">
        <v>0.16</v>
      </c>
      <c r="BB1934" s="1">
        <v>-1.0</v>
      </c>
      <c r="BC1934" s="1">
        <v>1.0</v>
      </c>
      <c r="BD1934" s="1">
        <v>-1.0</v>
      </c>
      <c r="BE1934" s="1">
        <v>-1.0</v>
      </c>
      <c r="BF1934" s="1">
        <v>-1.0</v>
      </c>
      <c r="BG1934" s="1">
        <v>-1.0</v>
      </c>
      <c r="BH1934" s="1">
        <v>-1.0</v>
      </c>
      <c r="BI1934" s="1">
        <v>-1.0</v>
      </c>
      <c r="BJ1934" s="1">
        <v>1.0</v>
      </c>
      <c r="BK1934" s="1">
        <v>-1.0</v>
      </c>
      <c r="BL1934" s="1">
        <v>-1.0</v>
      </c>
      <c r="BM1934" s="1">
        <v>-1.0</v>
      </c>
      <c r="BN1934" s="1">
        <v>1.0</v>
      </c>
      <c r="BO1934" s="1">
        <v>-1.0</v>
      </c>
      <c r="BP1934" s="1">
        <v>1.0</v>
      </c>
      <c r="BQ1934" s="1">
        <v>-1.0</v>
      </c>
      <c r="BR1934" s="1">
        <v>-1.0</v>
      </c>
      <c r="BS1934" s="1">
        <v>-1.0</v>
      </c>
      <c r="BT1934" s="1">
        <v>-1.0</v>
      </c>
      <c r="BU1934" s="1">
        <v>1.0</v>
      </c>
      <c r="BV1934" s="1">
        <v>-1.0</v>
      </c>
      <c r="BW1934" s="1">
        <v>1.0</v>
      </c>
      <c r="BX1934" s="1">
        <v>1.0</v>
      </c>
      <c r="BY1934" s="1">
        <v>-1.0</v>
      </c>
      <c r="BZ1934" s="1">
        <v>-1.0</v>
      </c>
      <c r="CA1934" s="1">
        <v>-1.0</v>
      </c>
      <c r="CB1934" s="1">
        <v>-1.0</v>
      </c>
      <c r="CC1934" s="1">
        <v>-1.0</v>
      </c>
      <c r="CD1934" s="1">
        <v>64812.0</v>
      </c>
    </row>
    <row r="1935">
      <c r="A1935" s="1">
        <v>3.5357079E7</v>
      </c>
      <c r="B1935" s="1" t="s">
        <v>10429</v>
      </c>
      <c r="C1935" s="1" t="s">
        <v>3577</v>
      </c>
      <c r="D1935" s="1" t="s">
        <v>10430</v>
      </c>
      <c r="E1935" s="1" t="s">
        <v>85</v>
      </c>
      <c r="F1935" s="1" t="s">
        <v>10431</v>
      </c>
      <c r="G1935" s="1" t="s">
        <v>3580</v>
      </c>
      <c r="H1935" s="1" t="s">
        <v>10432</v>
      </c>
      <c r="I1935" s="1">
        <v>1.53434419E8</v>
      </c>
      <c r="J1935" s="1">
        <v>43013.0</v>
      </c>
      <c r="K1935" s="1" t="s">
        <v>134</v>
      </c>
      <c r="L1935" s="1">
        <v>1.0</v>
      </c>
      <c r="M1935" s="1">
        <v>0.0</v>
      </c>
      <c r="N1935" s="1">
        <v>3.0</v>
      </c>
      <c r="O1935" s="1">
        <v>0.0</v>
      </c>
      <c r="P1935" s="1" t="s">
        <v>89</v>
      </c>
      <c r="Q1935" s="1" t="s">
        <v>90</v>
      </c>
      <c r="R1935" s="1">
        <v>40.81369</v>
      </c>
      <c r="S1935" s="1">
        <v>-73.94239</v>
      </c>
      <c r="T1935" s="1" t="s">
        <v>91</v>
      </c>
      <c r="U1935" s="1" t="s">
        <v>113</v>
      </c>
      <c r="V1935" s="1">
        <v>2.0</v>
      </c>
      <c r="W1935" s="1">
        <v>1.0</v>
      </c>
      <c r="X1935" s="1">
        <v>1.0</v>
      </c>
      <c r="Y1935" s="1">
        <v>1.0</v>
      </c>
      <c r="Z1935" s="1" t="s">
        <v>93</v>
      </c>
      <c r="AA1935" s="1" t="s">
        <v>10433</v>
      </c>
      <c r="AB1935" s="1">
        <v>95.0</v>
      </c>
      <c r="AC1935" s="1">
        <v>1.0</v>
      </c>
      <c r="AD1935" s="1">
        <v>0.0</v>
      </c>
      <c r="AE1935" s="1">
        <v>5.0</v>
      </c>
      <c r="AF1935" s="1" t="s">
        <v>95</v>
      </c>
      <c r="AG1935" s="1">
        <v>1.0</v>
      </c>
      <c r="AH1935" s="1">
        <v>25.0</v>
      </c>
      <c r="AI1935" s="1">
        <v>55.0</v>
      </c>
      <c r="AJ1935" s="1">
        <v>85.0</v>
      </c>
      <c r="AK1935" s="1">
        <v>265.0</v>
      </c>
      <c r="AL1935" s="1">
        <v>0.0</v>
      </c>
      <c r="AM1935" s="1">
        <v>0.0</v>
      </c>
      <c r="AU1935" s="1">
        <v>1.0</v>
      </c>
      <c r="AV1935" s="1" t="s">
        <v>96</v>
      </c>
      <c r="AW1935" s="1">
        <v>3.0</v>
      </c>
      <c r="AX1935" s="1">
        <v>0.0</v>
      </c>
      <c r="AY1935" s="1">
        <v>3.0</v>
      </c>
      <c r="AZ1935" s="1">
        <v>0.0</v>
      </c>
      <c r="BB1935" s="1">
        <v>-1.0</v>
      </c>
      <c r="BC1935" s="1">
        <v>1.0</v>
      </c>
      <c r="BD1935" s="1">
        <v>-1.0</v>
      </c>
      <c r="BE1935" s="1">
        <v>-1.0</v>
      </c>
      <c r="BF1935" s="1">
        <v>-1.0</v>
      </c>
      <c r="BG1935" s="1">
        <v>-1.0</v>
      </c>
      <c r="BH1935" s="1">
        <v>-1.0</v>
      </c>
      <c r="BI1935" s="1">
        <v>-1.0</v>
      </c>
      <c r="BJ1935" s="1">
        <v>-1.0</v>
      </c>
      <c r="BK1935" s="1">
        <v>-1.0</v>
      </c>
      <c r="BL1935" s="1">
        <v>-1.0</v>
      </c>
      <c r="BM1935" s="1">
        <v>-1.0</v>
      </c>
      <c r="BN1935" s="1">
        <v>-1.0</v>
      </c>
      <c r="BO1935" s="1">
        <v>-1.0</v>
      </c>
      <c r="BP1935" s="1">
        <v>-1.0</v>
      </c>
      <c r="BQ1935" s="1">
        <v>-1.0</v>
      </c>
      <c r="BR1935" s="1">
        <v>-1.0</v>
      </c>
      <c r="BS1935" s="1">
        <v>-1.0</v>
      </c>
      <c r="BT1935" s="1">
        <v>-1.0</v>
      </c>
      <c r="BU1935" s="1">
        <v>1.0</v>
      </c>
      <c r="BV1935" s="1">
        <v>-1.0</v>
      </c>
      <c r="BW1935" s="1">
        <v>-1.0</v>
      </c>
      <c r="BX1935" s="1">
        <v>-1.0</v>
      </c>
      <c r="BY1935" s="1">
        <v>-1.0</v>
      </c>
      <c r="BZ1935" s="1">
        <v>1.0</v>
      </c>
      <c r="CA1935" s="1">
        <v>-1.0</v>
      </c>
      <c r="CB1935" s="1">
        <v>-1.0</v>
      </c>
      <c r="CC1935" s="1">
        <v>-1.0</v>
      </c>
      <c r="CD1935" s="1">
        <v>64834.0</v>
      </c>
    </row>
    <row r="1936">
      <c r="A1936" s="1">
        <v>2.4493058E7</v>
      </c>
      <c r="B1936" s="1" t="s">
        <v>10434</v>
      </c>
      <c r="C1936" s="1" t="s">
        <v>10435</v>
      </c>
      <c r="D1936" s="1" t="s">
        <v>10436</v>
      </c>
      <c r="E1936" s="1" t="s">
        <v>85</v>
      </c>
      <c r="I1936" s="1">
        <v>4110677.0</v>
      </c>
      <c r="J1936" s="1">
        <v>41223.0</v>
      </c>
      <c r="K1936" s="1" t="s">
        <v>88</v>
      </c>
      <c r="L1936" s="1">
        <v>0.95</v>
      </c>
      <c r="M1936" s="1">
        <v>0.0</v>
      </c>
      <c r="N1936" s="1">
        <v>3.0</v>
      </c>
      <c r="O1936" s="1">
        <v>1.0</v>
      </c>
      <c r="P1936" s="1" t="s">
        <v>89</v>
      </c>
      <c r="Q1936" s="1" t="s">
        <v>613</v>
      </c>
      <c r="R1936" s="1">
        <v>40.8082</v>
      </c>
      <c r="S1936" s="1">
        <v>-73.94252</v>
      </c>
      <c r="T1936" s="1" t="s">
        <v>91</v>
      </c>
      <c r="U1936" s="1" t="s">
        <v>92</v>
      </c>
      <c r="V1936" s="1">
        <v>4.0</v>
      </c>
      <c r="W1936" s="1">
        <v>1.0</v>
      </c>
      <c r="X1936" s="1">
        <v>2.0</v>
      </c>
      <c r="Y1936" s="1">
        <v>2.0</v>
      </c>
      <c r="Z1936" s="1" t="s">
        <v>93</v>
      </c>
      <c r="AA1936" s="1" t="s">
        <v>10437</v>
      </c>
      <c r="AB1936" s="1">
        <v>225.0</v>
      </c>
      <c r="AC1936" s="1">
        <v>1.0</v>
      </c>
      <c r="AD1936" s="1">
        <v>0.0</v>
      </c>
      <c r="AE1936" s="1">
        <v>7.0</v>
      </c>
      <c r="AF1936" s="1" t="s">
        <v>341</v>
      </c>
      <c r="AG1936" s="1">
        <v>1.0</v>
      </c>
      <c r="AH1936" s="1">
        <v>22.0</v>
      </c>
      <c r="AI1936" s="1">
        <v>52.0</v>
      </c>
      <c r="AJ1936" s="1">
        <v>75.0</v>
      </c>
      <c r="AK1936" s="1">
        <v>253.0</v>
      </c>
      <c r="AL1936" s="1">
        <v>1.0</v>
      </c>
      <c r="AM1936" s="1">
        <v>1.0</v>
      </c>
      <c r="AN1936" s="1">
        <v>20.0</v>
      </c>
      <c r="AO1936" s="1">
        <v>4.0</v>
      </c>
      <c r="AP1936" s="1">
        <v>2.0</v>
      </c>
      <c r="AQ1936" s="1">
        <v>2.0</v>
      </c>
      <c r="AR1936" s="1">
        <v>6.0</v>
      </c>
      <c r="AS1936" s="1">
        <v>2.0</v>
      </c>
      <c r="AT1936" s="1">
        <v>2.0</v>
      </c>
      <c r="AU1936" s="1">
        <v>0.0</v>
      </c>
      <c r="AV1936" s="1" t="s">
        <v>96</v>
      </c>
      <c r="AW1936" s="1">
        <v>2.0</v>
      </c>
      <c r="AX1936" s="1">
        <v>1.0</v>
      </c>
      <c r="AY1936" s="1">
        <v>1.0</v>
      </c>
      <c r="AZ1936" s="1">
        <v>0.0</v>
      </c>
      <c r="BA1936" s="1">
        <v>0.11</v>
      </c>
      <c r="BB1936" s="1">
        <v>-1.0</v>
      </c>
      <c r="BC1936" s="1">
        <v>1.0</v>
      </c>
      <c r="BD1936" s="1">
        <v>-1.0</v>
      </c>
      <c r="BE1936" s="1">
        <v>-1.0</v>
      </c>
      <c r="BF1936" s="1">
        <v>-1.0</v>
      </c>
      <c r="BG1936" s="1">
        <v>-1.0</v>
      </c>
      <c r="BH1936" s="1">
        <v>-1.0</v>
      </c>
      <c r="BI1936" s="1">
        <v>-1.0</v>
      </c>
      <c r="BJ1936" s="1">
        <v>-1.0</v>
      </c>
      <c r="BK1936" s="1">
        <v>-1.0</v>
      </c>
      <c r="BL1936" s="1">
        <v>-1.0</v>
      </c>
      <c r="BM1936" s="1">
        <v>1.0</v>
      </c>
      <c r="BN1936" s="1">
        <v>-1.0</v>
      </c>
      <c r="BO1936" s="1">
        <v>-1.0</v>
      </c>
      <c r="BP1936" s="1">
        <v>1.0</v>
      </c>
      <c r="BQ1936" s="1">
        <v>-1.0</v>
      </c>
      <c r="BR1936" s="1">
        <v>-1.0</v>
      </c>
      <c r="BS1936" s="1">
        <v>-1.0</v>
      </c>
      <c r="BT1936" s="1">
        <v>-1.0</v>
      </c>
      <c r="BU1936" s="1">
        <v>1.0</v>
      </c>
      <c r="BV1936" s="1">
        <v>-1.0</v>
      </c>
      <c r="BW1936" s="1">
        <v>-1.0</v>
      </c>
      <c r="BX1936" s="1">
        <v>1.0</v>
      </c>
      <c r="BY1936" s="1">
        <v>-1.0</v>
      </c>
      <c r="BZ1936" s="1">
        <v>-1.0</v>
      </c>
      <c r="CA1936" s="1">
        <v>-1.0</v>
      </c>
      <c r="CB1936" s="1">
        <v>-1.0</v>
      </c>
      <c r="CC1936" s="1">
        <v>-1.0</v>
      </c>
      <c r="CD1936" s="1">
        <v>64856.0</v>
      </c>
    </row>
    <row r="1937">
      <c r="A1937" s="1">
        <v>2.8153938E7</v>
      </c>
      <c r="B1937" s="1" t="s">
        <v>10438</v>
      </c>
      <c r="C1937" s="1" t="s">
        <v>10439</v>
      </c>
      <c r="D1937" s="1" t="s">
        <v>10440</v>
      </c>
      <c r="E1937" s="1" t="s">
        <v>85</v>
      </c>
      <c r="H1937" s="1" t="s">
        <v>10441</v>
      </c>
      <c r="I1937" s="1">
        <v>1.0109608E7</v>
      </c>
      <c r="J1937" s="1">
        <v>41596.0</v>
      </c>
      <c r="M1937" s="1">
        <v>0.0</v>
      </c>
      <c r="N1937" s="1">
        <v>2.0</v>
      </c>
      <c r="O1937" s="1">
        <v>1.0</v>
      </c>
      <c r="P1937" s="1" t="s">
        <v>1771</v>
      </c>
      <c r="Q1937" s="1" t="s">
        <v>4228</v>
      </c>
      <c r="R1937" s="1">
        <v>40.74726</v>
      </c>
      <c r="S1937" s="1">
        <v>-73.94074</v>
      </c>
      <c r="T1937" s="1" t="s">
        <v>91</v>
      </c>
      <c r="U1937" s="1" t="s">
        <v>92</v>
      </c>
      <c r="V1937" s="1">
        <v>3.0</v>
      </c>
      <c r="W1937" s="1">
        <v>1.0</v>
      </c>
      <c r="X1937" s="1">
        <v>1.0</v>
      </c>
      <c r="Y1937" s="1">
        <v>1.0</v>
      </c>
      <c r="Z1937" s="1" t="s">
        <v>93</v>
      </c>
      <c r="AA1937" s="1" t="s">
        <v>10442</v>
      </c>
      <c r="AB1937" s="1">
        <v>156.0</v>
      </c>
      <c r="AC1937" s="1">
        <v>2.0</v>
      </c>
      <c r="AD1937" s="1">
        <v>25.0</v>
      </c>
      <c r="AE1937" s="1">
        <v>2.0</v>
      </c>
      <c r="AF1937" s="1" t="s">
        <v>302</v>
      </c>
      <c r="AG1937" s="1">
        <v>1.0</v>
      </c>
      <c r="AH1937" s="1">
        <v>0.0</v>
      </c>
      <c r="AI1937" s="1">
        <v>0.0</v>
      </c>
      <c r="AJ1937" s="1">
        <v>0.0</v>
      </c>
      <c r="AK1937" s="1">
        <v>0.0</v>
      </c>
      <c r="AL1937" s="1">
        <v>9.0</v>
      </c>
      <c r="AM1937" s="1">
        <v>9.0</v>
      </c>
      <c r="AN1937" s="1">
        <v>100.0</v>
      </c>
      <c r="AO1937" s="1">
        <v>9.0</v>
      </c>
      <c r="AP1937" s="1">
        <v>10.0</v>
      </c>
      <c r="AQ1937" s="1">
        <v>10.0</v>
      </c>
      <c r="AR1937" s="1">
        <v>10.0</v>
      </c>
      <c r="AS1937" s="1">
        <v>9.0</v>
      </c>
      <c r="AT1937" s="1">
        <v>10.0</v>
      </c>
      <c r="AU1937" s="1">
        <v>1.0</v>
      </c>
      <c r="AV1937" s="1" t="s">
        <v>105</v>
      </c>
      <c r="AW1937" s="1">
        <v>2.0</v>
      </c>
      <c r="AX1937" s="1">
        <v>2.0</v>
      </c>
      <c r="AY1937" s="1">
        <v>0.0</v>
      </c>
      <c r="AZ1937" s="1">
        <v>0.0</v>
      </c>
      <c r="BA1937" s="1">
        <v>0.88</v>
      </c>
      <c r="BB1937" s="1">
        <v>-1.0</v>
      </c>
      <c r="BC1937" s="1">
        <v>1.0</v>
      </c>
      <c r="BD1937" s="1">
        <v>-1.0</v>
      </c>
      <c r="BE1937" s="1">
        <v>-1.0</v>
      </c>
      <c r="BF1937" s="1">
        <v>-1.0</v>
      </c>
      <c r="BG1937" s="1">
        <v>-1.0</v>
      </c>
      <c r="BH1937" s="1">
        <v>-1.0</v>
      </c>
      <c r="BI1937" s="1">
        <v>-1.0</v>
      </c>
      <c r="BJ1937" s="1">
        <v>1.0</v>
      </c>
      <c r="BK1937" s="1">
        <v>-1.0</v>
      </c>
      <c r="BL1937" s="1">
        <v>-1.0</v>
      </c>
      <c r="BM1937" s="1">
        <v>1.0</v>
      </c>
      <c r="BN1937" s="1">
        <v>1.0</v>
      </c>
      <c r="BO1937" s="1">
        <v>1.0</v>
      </c>
      <c r="BP1937" s="1">
        <v>-1.0</v>
      </c>
      <c r="BQ1937" s="1">
        <v>-1.0</v>
      </c>
      <c r="BR1937" s="1">
        <v>-1.0</v>
      </c>
      <c r="BS1937" s="1">
        <v>-1.0</v>
      </c>
      <c r="BT1937" s="1">
        <v>-1.0</v>
      </c>
      <c r="BU1937" s="1">
        <v>1.0</v>
      </c>
      <c r="BV1937" s="1">
        <v>-1.0</v>
      </c>
      <c r="BW1937" s="1">
        <v>-1.0</v>
      </c>
      <c r="BX1937" s="1">
        <v>-1.0</v>
      </c>
      <c r="BY1937" s="1">
        <v>-1.0</v>
      </c>
      <c r="BZ1937" s="1">
        <v>1.0</v>
      </c>
      <c r="CA1937" s="1">
        <v>-1.0</v>
      </c>
      <c r="CB1937" s="1">
        <v>-1.0</v>
      </c>
      <c r="CC1937" s="1">
        <v>-1.0</v>
      </c>
      <c r="CD1937" s="1">
        <v>64880.0</v>
      </c>
    </row>
    <row r="1938">
      <c r="A1938" s="1">
        <v>3.0182137E7</v>
      </c>
      <c r="B1938" s="1" t="s">
        <v>10443</v>
      </c>
      <c r="C1938" s="1" t="s">
        <v>10444</v>
      </c>
      <c r="D1938" s="1" t="s">
        <v>10444</v>
      </c>
      <c r="E1938" s="1" t="s">
        <v>85</v>
      </c>
      <c r="H1938" s="1" t="s">
        <v>5626</v>
      </c>
      <c r="I1938" s="1">
        <v>6.1391963E7</v>
      </c>
      <c r="J1938" s="1">
        <v>42432.0</v>
      </c>
      <c r="K1938" s="1" t="s">
        <v>134</v>
      </c>
      <c r="L1938" s="1">
        <v>0.98</v>
      </c>
      <c r="M1938" s="1">
        <v>0.0</v>
      </c>
      <c r="N1938" s="1">
        <v>91.0</v>
      </c>
      <c r="O1938" s="1">
        <v>0.0</v>
      </c>
      <c r="P1938" s="1" t="s">
        <v>89</v>
      </c>
      <c r="Q1938" s="1" t="s">
        <v>587</v>
      </c>
      <c r="R1938" s="1">
        <v>40.7719</v>
      </c>
      <c r="S1938" s="1">
        <v>-73.95521</v>
      </c>
      <c r="T1938" s="1" t="s">
        <v>289</v>
      </c>
      <c r="U1938" s="1" t="s">
        <v>92</v>
      </c>
      <c r="V1938" s="1">
        <v>3.0</v>
      </c>
      <c r="W1938" s="1">
        <v>1.0</v>
      </c>
      <c r="X1938" s="1">
        <v>1.0</v>
      </c>
      <c r="Y1938" s="1">
        <v>1.0</v>
      </c>
      <c r="Z1938" s="1" t="s">
        <v>93</v>
      </c>
      <c r="AA1938" s="1" t="s">
        <v>10445</v>
      </c>
      <c r="AB1938" s="1">
        <v>133.0</v>
      </c>
      <c r="AC1938" s="1">
        <v>1.0</v>
      </c>
      <c r="AD1938" s="1">
        <v>0.0</v>
      </c>
      <c r="AE1938" s="1">
        <v>30.0</v>
      </c>
      <c r="AF1938" s="1" t="s">
        <v>2136</v>
      </c>
      <c r="AG1938" s="1">
        <v>1.0</v>
      </c>
      <c r="AH1938" s="1">
        <v>6.0</v>
      </c>
      <c r="AI1938" s="1">
        <v>36.0</v>
      </c>
      <c r="AJ1938" s="1">
        <v>66.0</v>
      </c>
      <c r="AK1938" s="1">
        <v>341.0</v>
      </c>
      <c r="AL1938" s="1">
        <v>3.0</v>
      </c>
      <c r="AM1938" s="1">
        <v>3.0</v>
      </c>
      <c r="AN1938" s="1">
        <v>100.0</v>
      </c>
      <c r="AO1938" s="1">
        <v>10.0</v>
      </c>
      <c r="AP1938" s="1">
        <v>10.0</v>
      </c>
      <c r="AQ1938" s="1">
        <v>10.0</v>
      </c>
      <c r="AR1938" s="1">
        <v>10.0</v>
      </c>
      <c r="AS1938" s="1">
        <v>10.0</v>
      </c>
      <c r="AT1938" s="1">
        <v>10.0</v>
      </c>
      <c r="AU1938" s="1">
        <v>0.0</v>
      </c>
      <c r="AV1938" s="1" t="s">
        <v>96</v>
      </c>
      <c r="AW1938" s="1">
        <v>91.0</v>
      </c>
      <c r="AX1938" s="1">
        <v>91.0</v>
      </c>
      <c r="AY1938" s="1">
        <v>0.0</v>
      </c>
      <c r="AZ1938" s="1">
        <v>0.0</v>
      </c>
      <c r="BA1938" s="1">
        <v>0.69</v>
      </c>
      <c r="BB1938" s="1">
        <v>-1.0</v>
      </c>
      <c r="BC1938" s="1">
        <v>1.0</v>
      </c>
      <c r="BD1938" s="1">
        <v>-1.0</v>
      </c>
      <c r="BE1938" s="1">
        <v>-1.0</v>
      </c>
      <c r="BF1938" s="1">
        <v>-1.0</v>
      </c>
      <c r="BG1938" s="1">
        <v>-1.0</v>
      </c>
      <c r="BH1938" s="1">
        <v>1.0</v>
      </c>
      <c r="BI1938" s="1">
        <v>-1.0</v>
      </c>
      <c r="BJ1938" s="1">
        <v>1.0</v>
      </c>
      <c r="BK1938" s="1">
        <v>-1.0</v>
      </c>
      <c r="BL1938" s="1">
        <v>-1.0</v>
      </c>
      <c r="BM1938" s="1">
        <v>-1.0</v>
      </c>
      <c r="BN1938" s="1">
        <v>-1.0</v>
      </c>
      <c r="BO1938" s="1">
        <v>-1.0</v>
      </c>
      <c r="BP1938" s="1">
        <v>-1.0</v>
      </c>
      <c r="BQ1938" s="1">
        <v>-1.0</v>
      </c>
      <c r="BR1938" s="1">
        <v>-1.0</v>
      </c>
      <c r="BS1938" s="1">
        <v>-1.0</v>
      </c>
      <c r="BT1938" s="1">
        <v>-1.0</v>
      </c>
      <c r="BU1938" s="1">
        <v>1.0</v>
      </c>
      <c r="BV1938" s="1">
        <v>-1.0</v>
      </c>
      <c r="BW1938" s="1">
        <v>-1.0</v>
      </c>
      <c r="BX1938" s="1">
        <v>-1.0</v>
      </c>
      <c r="BY1938" s="1">
        <v>-1.0</v>
      </c>
      <c r="BZ1938" s="1">
        <v>-1.0</v>
      </c>
      <c r="CA1938" s="1">
        <v>-1.0</v>
      </c>
      <c r="CB1938" s="1">
        <v>-1.0</v>
      </c>
      <c r="CC1938" s="1">
        <v>-1.0</v>
      </c>
      <c r="CD1938" s="1">
        <v>64891.0</v>
      </c>
    </row>
    <row r="1939">
      <c r="A1939" s="1">
        <v>1.8700004E7</v>
      </c>
      <c r="B1939" s="1" t="s">
        <v>10446</v>
      </c>
      <c r="C1939" s="1" t="s">
        <v>10447</v>
      </c>
      <c r="D1939" s="1" t="s">
        <v>10447</v>
      </c>
      <c r="E1939" s="1" t="s">
        <v>85</v>
      </c>
      <c r="I1939" s="1">
        <v>1.30005087E8</v>
      </c>
      <c r="J1939" s="1">
        <v>42867.0</v>
      </c>
      <c r="M1939" s="1">
        <v>0.0</v>
      </c>
      <c r="N1939" s="1">
        <v>1.0</v>
      </c>
      <c r="O1939" s="1">
        <v>1.0</v>
      </c>
      <c r="P1939" s="1" t="s">
        <v>123</v>
      </c>
      <c r="Q1939" s="1" t="s">
        <v>698</v>
      </c>
      <c r="R1939" s="1">
        <v>40.67371</v>
      </c>
      <c r="S1939" s="1">
        <v>-73.94537</v>
      </c>
      <c r="T1939" s="1" t="s">
        <v>91</v>
      </c>
      <c r="U1939" s="1" t="s">
        <v>113</v>
      </c>
      <c r="V1939" s="1">
        <v>2.0</v>
      </c>
      <c r="W1939" s="1">
        <v>1.0</v>
      </c>
      <c r="X1939" s="1">
        <v>2.0</v>
      </c>
      <c r="Y1939" s="1">
        <v>2.0</v>
      </c>
      <c r="Z1939" s="1" t="s">
        <v>93</v>
      </c>
      <c r="AA1939" s="1" t="s">
        <v>10448</v>
      </c>
      <c r="AB1939" s="1">
        <v>85.0</v>
      </c>
      <c r="AC1939" s="1">
        <v>1.0</v>
      </c>
      <c r="AD1939" s="1">
        <v>0.0</v>
      </c>
      <c r="AE1939" s="1">
        <v>5.0</v>
      </c>
      <c r="AF1939" s="1" t="s">
        <v>1228</v>
      </c>
      <c r="AG1939" s="1">
        <v>1.0</v>
      </c>
      <c r="AH1939" s="1">
        <v>0.0</v>
      </c>
      <c r="AI1939" s="1">
        <v>0.0</v>
      </c>
      <c r="AJ1939" s="1">
        <v>0.0</v>
      </c>
      <c r="AK1939" s="1">
        <v>0.0</v>
      </c>
      <c r="AL1939" s="1">
        <v>0.0</v>
      </c>
      <c r="AM1939" s="1">
        <v>0.0</v>
      </c>
      <c r="AU1939" s="1">
        <v>1.0</v>
      </c>
      <c r="AV1939" s="1" t="s">
        <v>105</v>
      </c>
      <c r="AW1939" s="1">
        <v>1.0</v>
      </c>
      <c r="AX1939" s="1">
        <v>0.0</v>
      </c>
      <c r="AY1939" s="1">
        <v>1.0</v>
      </c>
      <c r="AZ1939" s="1">
        <v>0.0</v>
      </c>
      <c r="BB1939" s="1">
        <v>-1.0</v>
      </c>
      <c r="BC1939" s="1">
        <v>1.0</v>
      </c>
      <c r="BD1939" s="1">
        <v>-1.0</v>
      </c>
      <c r="BE1939" s="1">
        <v>-1.0</v>
      </c>
      <c r="BF1939" s="1">
        <v>-1.0</v>
      </c>
      <c r="BG1939" s="1">
        <v>-1.0</v>
      </c>
      <c r="BH1939" s="1">
        <v>-1.0</v>
      </c>
      <c r="BI1939" s="1">
        <v>-1.0</v>
      </c>
      <c r="BJ1939" s="1">
        <v>-1.0</v>
      </c>
      <c r="BK1939" s="1">
        <v>-1.0</v>
      </c>
      <c r="BL1939" s="1">
        <v>-1.0</v>
      </c>
      <c r="BM1939" s="1">
        <v>1.0</v>
      </c>
      <c r="BN1939" s="1">
        <v>-1.0</v>
      </c>
      <c r="BO1939" s="1">
        <v>-1.0</v>
      </c>
      <c r="BP1939" s="1">
        <v>-1.0</v>
      </c>
      <c r="BQ1939" s="1">
        <v>-1.0</v>
      </c>
      <c r="BR1939" s="1">
        <v>-1.0</v>
      </c>
      <c r="BS1939" s="1">
        <v>-1.0</v>
      </c>
      <c r="BT1939" s="1">
        <v>-1.0</v>
      </c>
      <c r="BU1939" s="1">
        <v>1.0</v>
      </c>
      <c r="BV1939" s="1">
        <v>-1.0</v>
      </c>
      <c r="BW1939" s="1">
        <v>-1.0</v>
      </c>
      <c r="BX1939" s="1">
        <v>-1.0</v>
      </c>
      <c r="BY1939" s="1">
        <v>-1.0</v>
      </c>
      <c r="BZ1939" s="1">
        <v>-1.0</v>
      </c>
      <c r="CA1939" s="1">
        <v>-1.0</v>
      </c>
      <c r="CB1939" s="1">
        <v>-1.0</v>
      </c>
      <c r="CC1939" s="1">
        <v>-1.0</v>
      </c>
      <c r="CD1939" s="1">
        <v>64923.0</v>
      </c>
    </row>
    <row r="1940">
      <c r="A1940" s="1">
        <v>2.1547791E7</v>
      </c>
      <c r="B1940" s="1" t="s">
        <v>10449</v>
      </c>
      <c r="C1940" s="1" t="s">
        <v>10450</v>
      </c>
      <c r="D1940" s="1" t="s">
        <v>10450</v>
      </c>
      <c r="E1940" s="1" t="s">
        <v>85</v>
      </c>
      <c r="I1940" s="1">
        <v>8.8001494E7</v>
      </c>
      <c r="J1940" s="1">
        <v>42586.0</v>
      </c>
      <c r="K1940" s="1" t="s">
        <v>88</v>
      </c>
      <c r="L1940" s="1">
        <v>1.0</v>
      </c>
      <c r="M1940" s="1">
        <v>0.0</v>
      </c>
      <c r="N1940" s="1">
        <v>3.0</v>
      </c>
      <c r="O1940" s="1">
        <v>1.0</v>
      </c>
      <c r="P1940" s="1" t="s">
        <v>184</v>
      </c>
      <c r="Q1940" s="1" t="s">
        <v>945</v>
      </c>
      <c r="R1940" s="1">
        <v>40.66389</v>
      </c>
      <c r="S1940" s="1">
        <v>-73.93736</v>
      </c>
      <c r="T1940" s="1" t="s">
        <v>91</v>
      </c>
      <c r="U1940" s="1" t="s">
        <v>113</v>
      </c>
      <c r="V1940" s="1">
        <v>6.0</v>
      </c>
      <c r="W1940" s="1">
        <v>1.5</v>
      </c>
      <c r="X1940" s="1">
        <v>3.0</v>
      </c>
      <c r="Y1940" s="1">
        <v>6.0</v>
      </c>
      <c r="Z1940" s="1" t="s">
        <v>93</v>
      </c>
      <c r="AA1940" s="1" t="s">
        <v>10451</v>
      </c>
      <c r="AB1940" s="1">
        <v>150.0</v>
      </c>
      <c r="AC1940" s="1">
        <v>3.0</v>
      </c>
      <c r="AD1940" s="1">
        <v>25.0</v>
      </c>
      <c r="AE1940" s="1">
        <v>2.0</v>
      </c>
      <c r="AF1940" s="1" t="s">
        <v>407</v>
      </c>
      <c r="AG1940" s="1">
        <v>1.0</v>
      </c>
      <c r="AH1940" s="1">
        <v>16.0</v>
      </c>
      <c r="AI1940" s="1">
        <v>36.0</v>
      </c>
      <c r="AJ1940" s="1">
        <v>66.0</v>
      </c>
      <c r="AK1940" s="1">
        <v>66.0</v>
      </c>
      <c r="AL1940" s="1">
        <v>16.0</v>
      </c>
      <c r="AM1940" s="1">
        <v>11.0</v>
      </c>
      <c r="AN1940" s="1">
        <v>87.0</v>
      </c>
      <c r="AO1940" s="1">
        <v>8.0</v>
      </c>
      <c r="AP1940" s="1">
        <v>8.0</v>
      </c>
      <c r="AQ1940" s="1">
        <v>9.0</v>
      </c>
      <c r="AR1940" s="1">
        <v>9.0</v>
      </c>
      <c r="AS1940" s="1">
        <v>9.0</v>
      </c>
      <c r="AT1940" s="1">
        <v>8.0</v>
      </c>
      <c r="AU1940" s="1">
        <v>0.0</v>
      </c>
      <c r="AV1940" s="1" t="s">
        <v>105</v>
      </c>
      <c r="AW1940" s="1">
        <v>3.0</v>
      </c>
      <c r="AX1940" s="1">
        <v>0.0</v>
      </c>
      <c r="AY1940" s="1">
        <v>3.0</v>
      </c>
      <c r="AZ1940" s="1">
        <v>0.0</v>
      </c>
      <c r="BA1940" s="1">
        <v>0.87</v>
      </c>
      <c r="BB1940" s="1">
        <v>-1.0</v>
      </c>
      <c r="BC1940" s="1">
        <v>1.0</v>
      </c>
      <c r="BD1940" s="1">
        <v>-1.0</v>
      </c>
      <c r="BE1940" s="1">
        <v>-1.0</v>
      </c>
      <c r="BF1940" s="1">
        <v>-1.0</v>
      </c>
      <c r="BG1940" s="1">
        <v>-1.0</v>
      </c>
      <c r="BH1940" s="1">
        <v>1.0</v>
      </c>
      <c r="BI1940" s="1">
        <v>-1.0</v>
      </c>
      <c r="BJ1940" s="1">
        <v>-1.0</v>
      </c>
      <c r="BK1940" s="1">
        <v>-1.0</v>
      </c>
      <c r="BL1940" s="1">
        <v>-1.0</v>
      </c>
      <c r="BM1940" s="1">
        <v>-1.0</v>
      </c>
      <c r="BN1940" s="1">
        <v>-1.0</v>
      </c>
      <c r="BO1940" s="1">
        <v>-1.0</v>
      </c>
      <c r="BP1940" s="1">
        <v>-1.0</v>
      </c>
      <c r="BQ1940" s="1">
        <v>-1.0</v>
      </c>
      <c r="BR1940" s="1">
        <v>-1.0</v>
      </c>
      <c r="BS1940" s="1">
        <v>-1.0</v>
      </c>
      <c r="BT1940" s="1">
        <v>-1.0</v>
      </c>
      <c r="BU1940" s="1">
        <v>1.0</v>
      </c>
      <c r="BV1940" s="1">
        <v>-1.0</v>
      </c>
      <c r="BW1940" s="1">
        <v>-1.0</v>
      </c>
      <c r="BX1940" s="1">
        <v>-1.0</v>
      </c>
      <c r="BY1940" s="1">
        <v>-1.0</v>
      </c>
      <c r="BZ1940" s="1">
        <v>1.0</v>
      </c>
      <c r="CA1940" s="1">
        <v>-1.0</v>
      </c>
      <c r="CB1940" s="1">
        <v>-1.0</v>
      </c>
      <c r="CC1940" s="1">
        <v>-1.0</v>
      </c>
      <c r="CD1940" s="1">
        <v>64984.0</v>
      </c>
    </row>
    <row r="1941">
      <c r="A1941" s="1">
        <v>7435577.0</v>
      </c>
      <c r="B1941" s="1" t="s">
        <v>10452</v>
      </c>
      <c r="C1941" s="1" t="s">
        <v>10453</v>
      </c>
      <c r="D1941" s="1" t="s">
        <v>10454</v>
      </c>
      <c r="E1941" s="1" t="s">
        <v>85</v>
      </c>
      <c r="F1941" s="1" t="s">
        <v>10455</v>
      </c>
      <c r="G1941" s="1" t="s">
        <v>10456</v>
      </c>
      <c r="H1941" s="1" t="s">
        <v>10457</v>
      </c>
      <c r="I1941" s="1">
        <v>2.8460565E7</v>
      </c>
      <c r="J1941" s="1">
        <v>42062.0</v>
      </c>
      <c r="M1941" s="1">
        <v>0.0</v>
      </c>
      <c r="N1941" s="1">
        <v>1.0</v>
      </c>
      <c r="O1941" s="1">
        <v>1.0</v>
      </c>
      <c r="P1941" s="1" t="s">
        <v>123</v>
      </c>
      <c r="Q1941" s="1" t="s">
        <v>124</v>
      </c>
      <c r="R1941" s="1">
        <v>40.67988</v>
      </c>
      <c r="S1941" s="1">
        <v>-73.92831</v>
      </c>
      <c r="T1941" s="1" t="s">
        <v>91</v>
      </c>
      <c r="U1941" s="1" t="s">
        <v>92</v>
      </c>
      <c r="V1941" s="1">
        <v>3.0</v>
      </c>
      <c r="W1941" s="1">
        <v>1.0</v>
      </c>
      <c r="X1941" s="1">
        <v>2.0</v>
      </c>
      <c r="Y1941" s="1">
        <v>2.0</v>
      </c>
      <c r="Z1941" s="1" t="s">
        <v>93</v>
      </c>
      <c r="AA1941" s="1" t="s">
        <v>10458</v>
      </c>
      <c r="AB1941" s="1">
        <v>135.0</v>
      </c>
      <c r="AC1941" s="1">
        <v>1.0</v>
      </c>
      <c r="AD1941" s="1">
        <v>20.0</v>
      </c>
      <c r="AE1941" s="1">
        <v>2.0</v>
      </c>
      <c r="AF1941" s="1" t="s">
        <v>1421</v>
      </c>
      <c r="AG1941" s="1">
        <v>1.0</v>
      </c>
      <c r="AH1941" s="1">
        <v>0.0</v>
      </c>
      <c r="AI1941" s="1">
        <v>0.0</v>
      </c>
      <c r="AJ1941" s="1">
        <v>0.0</v>
      </c>
      <c r="AK1941" s="1">
        <v>0.0</v>
      </c>
      <c r="AL1941" s="1">
        <v>6.0</v>
      </c>
      <c r="AM1941" s="1">
        <v>0.0</v>
      </c>
      <c r="AN1941" s="1">
        <v>93.0</v>
      </c>
      <c r="AO1941" s="1">
        <v>9.0</v>
      </c>
      <c r="AP1941" s="1">
        <v>10.0</v>
      </c>
      <c r="AQ1941" s="1">
        <v>9.0</v>
      </c>
      <c r="AR1941" s="1">
        <v>9.0</v>
      </c>
      <c r="AS1941" s="1">
        <v>8.0</v>
      </c>
      <c r="AT1941" s="1">
        <v>10.0</v>
      </c>
      <c r="AU1941" s="1">
        <v>0.0</v>
      </c>
      <c r="AV1941" s="1" t="s">
        <v>117</v>
      </c>
      <c r="AW1941" s="1">
        <v>1.0</v>
      </c>
      <c r="AX1941" s="1">
        <v>1.0</v>
      </c>
      <c r="AY1941" s="1">
        <v>0.0</v>
      </c>
      <c r="AZ1941" s="1">
        <v>0.0</v>
      </c>
      <c r="BA1941" s="1">
        <v>0.13</v>
      </c>
      <c r="BB1941" s="1">
        <v>-1.0</v>
      </c>
      <c r="BC1941" s="1">
        <v>1.0</v>
      </c>
      <c r="BD1941" s="1">
        <v>-1.0</v>
      </c>
      <c r="BE1941" s="1">
        <v>-1.0</v>
      </c>
      <c r="BF1941" s="1">
        <v>-1.0</v>
      </c>
      <c r="BG1941" s="1">
        <v>-1.0</v>
      </c>
      <c r="BH1941" s="1">
        <v>-1.0</v>
      </c>
      <c r="BI1941" s="1">
        <v>-1.0</v>
      </c>
      <c r="BJ1941" s="1">
        <v>1.0</v>
      </c>
      <c r="BK1941" s="1">
        <v>-1.0</v>
      </c>
      <c r="BL1941" s="1">
        <v>-1.0</v>
      </c>
      <c r="BM1941" s="1">
        <v>1.0</v>
      </c>
      <c r="BN1941" s="1">
        <v>-1.0</v>
      </c>
      <c r="BO1941" s="1">
        <v>-1.0</v>
      </c>
      <c r="BP1941" s="1">
        <v>1.0</v>
      </c>
      <c r="BQ1941" s="1">
        <v>-1.0</v>
      </c>
      <c r="BR1941" s="1">
        <v>-1.0</v>
      </c>
      <c r="BS1941" s="1">
        <v>-1.0</v>
      </c>
      <c r="BT1941" s="1">
        <v>-1.0</v>
      </c>
      <c r="BU1941" s="1">
        <v>1.0</v>
      </c>
      <c r="BV1941" s="1">
        <v>-1.0</v>
      </c>
      <c r="BW1941" s="1">
        <v>1.0</v>
      </c>
      <c r="BX1941" s="1">
        <v>-1.0</v>
      </c>
      <c r="BY1941" s="1">
        <v>-1.0</v>
      </c>
      <c r="BZ1941" s="1">
        <v>-1.0</v>
      </c>
      <c r="CA1941" s="1">
        <v>-1.0</v>
      </c>
      <c r="CB1941" s="1">
        <v>-1.0</v>
      </c>
      <c r="CC1941" s="1">
        <v>-1.0</v>
      </c>
      <c r="CD1941" s="1">
        <v>64985.0</v>
      </c>
    </row>
    <row r="1942">
      <c r="A1942" s="1">
        <v>4891616.0</v>
      </c>
      <c r="B1942" s="1" t="s">
        <v>10459</v>
      </c>
      <c r="C1942" s="1" t="s">
        <v>10460</v>
      </c>
      <c r="D1942" s="1" t="s">
        <v>10461</v>
      </c>
      <c r="E1942" s="1" t="s">
        <v>85</v>
      </c>
      <c r="F1942" s="1" t="s">
        <v>10462</v>
      </c>
      <c r="G1942" s="1" t="s">
        <v>10463</v>
      </c>
      <c r="H1942" s="1" t="s">
        <v>10464</v>
      </c>
      <c r="I1942" s="1">
        <v>2.5168328E7</v>
      </c>
      <c r="J1942" s="1">
        <v>41997.0</v>
      </c>
      <c r="M1942" s="1">
        <v>0.0</v>
      </c>
      <c r="N1942" s="1">
        <v>1.0</v>
      </c>
      <c r="O1942" s="1">
        <v>1.0</v>
      </c>
      <c r="P1942" s="1" t="s">
        <v>89</v>
      </c>
      <c r="Q1942" s="1" t="s">
        <v>90</v>
      </c>
      <c r="R1942" s="1">
        <v>40.82389</v>
      </c>
      <c r="S1942" s="1">
        <v>-73.94033</v>
      </c>
      <c r="T1942" s="1" t="s">
        <v>91</v>
      </c>
      <c r="U1942" s="1" t="s">
        <v>92</v>
      </c>
      <c r="V1942" s="1">
        <v>2.0</v>
      </c>
      <c r="W1942" s="1">
        <v>1.0</v>
      </c>
      <c r="X1942" s="1">
        <v>1.0</v>
      </c>
      <c r="Y1942" s="1">
        <v>1.0</v>
      </c>
      <c r="Z1942" s="1" t="s">
        <v>93</v>
      </c>
      <c r="AA1942" s="1" t="s">
        <v>10465</v>
      </c>
      <c r="AB1942" s="1">
        <v>70.0</v>
      </c>
      <c r="AC1942" s="1">
        <v>2.0</v>
      </c>
      <c r="AD1942" s="1">
        <v>20.0</v>
      </c>
      <c r="AE1942" s="1">
        <v>1.0</v>
      </c>
      <c r="AF1942" s="1" t="s">
        <v>703</v>
      </c>
      <c r="AG1942" s="1">
        <v>1.0</v>
      </c>
      <c r="AH1942" s="1">
        <v>0.0</v>
      </c>
      <c r="AI1942" s="1">
        <v>0.0</v>
      </c>
      <c r="AJ1942" s="1">
        <v>0.0</v>
      </c>
      <c r="AK1942" s="1">
        <v>0.0</v>
      </c>
      <c r="AL1942" s="1">
        <v>1.0</v>
      </c>
      <c r="AM1942" s="1">
        <v>0.0</v>
      </c>
      <c r="AN1942" s="1">
        <v>100.0</v>
      </c>
      <c r="AO1942" s="1">
        <v>10.0</v>
      </c>
      <c r="AP1942" s="1">
        <v>10.0</v>
      </c>
      <c r="AQ1942" s="1">
        <v>10.0</v>
      </c>
      <c r="AR1942" s="1">
        <v>10.0</v>
      </c>
      <c r="AS1942" s="1">
        <v>10.0</v>
      </c>
      <c r="AT1942" s="1">
        <v>10.0</v>
      </c>
      <c r="AU1942" s="1">
        <v>0.0</v>
      </c>
      <c r="AV1942" s="1" t="s">
        <v>117</v>
      </c>
      <c r="AW1942" s="1">
        <v>1.0</v>
      </c>
      <c r="AX1942" s="1">
        <v>1.0</v>
      </c>
      <c r="AY1942" s="1">
        <v>0.0</v>
      </c>
      <c r="AZ1942" s="1">
        <v>0.0</v>
      </c>
      <c r="BA1942" s="1">
        <v>0.02</v>
      </c>
      <c r="BB1942" s="1">
        <v>1.0</v>
      </c>
      <c r="BC1942" s="1">
        <v>-1.0</v>
      </c>
      <c r="BD1942" s="1">
        <v>-1.0</v>
      </c>
      <c r="BE1942" s="1">
        <v>-1.0</v>
      </c>
      <c r="BF1942" s="1">
        <v>-1.0</v>
      </c>
      <c r="BG1942" s="1">
        <v>-1.0</v>
      </c>
      <c r="BH1942" s="1">
        <v>-1.0</v>
      </c>
      <c r="BI1942" s="1">
        <v>-1.0</v>
      </c>
      <c r="BJ1942" s="1">
        <v>-1.0</v>
      </c>
      <c r="BK1942" s="1">
        <v>-1.0</v>
      </c>
      <c r="BL1942" s="1">
        <v>-1.0</v>
      </c>
      <c r="BM1942" s="1">
        <v>1.0</v>
      </c>
      <c r="BN1942" s="1">
        <v>-1.0</v>
      </c>
      <c r="BO1942" s="1">
        <v>1.0</v>
      </c>
      <c r="BP1942" s="1">
        <v>-1.0</v>
      </c>
      <c r="BQ1942" s="1">
        <v>1.0</v>
      </c>
      <c r="BR1942" s="1">
        <v>-1.0</v>
      </c>
      <c r="BS1942" s="1">
        <v>-1.0</v>
      </c>
      <c r="BT1942" s="1">
        <v>-1.0</v>
      </c>
      <c r="BU1942" s="1">
        <v>1.0</v>
      </c>
      <c r="BV1942" s="1">
        <v>-1.0</v>
      </c>
      <c r="BW1942" s="1">
        <v>-1.0</v>
      </c>
      <c r="BX1942" s="1">
        <v>-1.0</v>
      </c>
      <c r="BY1942" s="1">
        <v>-1.0</v>
      </c>
      <c r="BZ1942" s="1">
        <v>-1.0</v>
      </c>
      <c r="CA1942" s="1">
        <v>-1.0</v>
      </c>
      <c r="CB1942" s="1">
        <v>-1.0</v>
      </c>
      <c r="CC1942" s="1">
        <v>-1.0</v>
      </c>
      <c r="CD1942" s="1">
        <v>65121.0</v>
      </c>
    </row>
    <row r="1943">
      <c r="A1943" s="1">
        <v>3.079901E7</v>
      </c>
      <c r="B1943" s="1" t="s">
        <v>10466</v>
      </c>
      <c r="C1943" s="1" t="s">
        <v>10467</v>
      </c>
      <c r="D1943" s="1" t="s">
        <v>10468</v>
      </c>
      <c r="E1943" s="1" t="s">
        <v>85</v>
      </c>
      <c r="I1943" s="1">
        <v>5.2053537E7</v>
      </c>
      <c r="J1943" s="1">
        <v>42360.0</v>
      </c>
      <c r="M1943" s="1">
        <v>0.0</v>
      </c>
      <c r="N1943" s="1">
        <v>1.0</v>
      </c>
      <c r="O1943" s="1">
        <v>0.0</v>
      </c>
      <c r="P1943" s="1" t="s">
        <v>1771</v>
      </c>
      <c r="Q1943" s="1" t="s">
        <v>1023</v>
      </c>
      <c r="R1943" s="1">
        <v>40.75317</v>
      </c>
      <c r="S1943" s="1">
        <v>-73.94015</v>
      </c>
      <c r="T1943" s="1" t="s">
        <v>91</v>
      </c>
      <c r="U1943" s="1" t="s">
        <v>92</v>
      </c>
      <c r="V1943" s="1">
        <v>4.0</v>
      </c>
      <c r="W1943" s="1">
        <v>1.0</v>
      </c>
      <c r="X1943" s="1">
        <v>1.0</v>
      </c>
      <c r="Y1943" s="1">
        <v>1.0</v>
      </c>
      <c r="Z1943" s="1" t="s">
        <v>93</v>
      </c>
      <c r="AA1943" s="1" t="s">
        <v>10469</v>
      </c>
      <c r="AB1943" s="1">
        <v>200.0</v>
      </c>
      <c r="AC1943" s="1">
        <v>1.0</v>
      </c>
      <c r="AD1943" s="1">
        <v>0.0</v>
      </c>
      <c r="AE1943" s="1">
        <v>3.0</v>
      </c>
      <c r="AF1943" s="1" t="s">
        <v>452</v>
      </c>
      <c r="AG1943" s="1">
        <v>1.0</v>
      </c>
      <c r="AH1943" s="1">
        <v>0.0</v>
      </c>
      <c r="AI1943" s="1">
        <v>0.0</v>
      </c>
      <c r="AJ1943" s="1">
        <v>0.0</v>
      </c>
      <c r="AK1943" s="1">
        <v>0.0</v>
      </c>
      <c r="AL1943" s="1">
        <v>0.0</v>
      </c>
      <c r="AM1943" s="1">
        <v>0.0</v>
      </c>
      <c r="AU1943" s="1">
        <v>0.0</v>
      </c>
      <c r="AV1943" s="1" t="s">
        <v>105</v>
      </c>
      <c r="AW1943" s="1">
        <v>1.0</v>
      </c>
      <c r="AX1943" s="1">
        <v>1.0</v>
      </c>
      <c r="AY1943" s="1">
        <v>0.0</v>
      </c>
      <c r="AZ1943" s="1">
        <v>0.0</v>
      </c>
      <c r="BB1943" s="1">
        <v>-1.0</v>
      </c>
      <c r="BC1943" s="1">
        <v>1.0</v>
      </c>
      <c r="BD1943" s="1">
        <v>-1.0</v>
      </c>
      <c r="BE1943" s="1">
        <v>-1.0</v>
      </c>
      <c r="BF1943" s="1">
        <v>-1.0</v>
      </c>
      <c r="BG1943" s="1">
        <v>-1.0</v>
      </c>
      <c r="BH1943" s="1">
        <v>-1.0</v>
      </c>
      <c r="BI1943" s="1">
        <v>-1.0</v>
      </c>
      <c r="BJ1943" s="1">
        <v>-1.0</v>
      </c>
      <c r="BK1943" s="1">
        <v>-1.0</v>
      </c>
      <c r="BL1943" s="1">
        <v>-1.0</v>
      </c>
      <c r="BM1943" s="1">
        <v>1.0</v>
      </c>
      <c r="BN1943" s="1">
        <v>1.0</v>
      </c>
      <c r="BO1943" s="1">
        <v>1.0</v>
      </c>
      <c r="BP1943" s="1">
        <v>-1.0</v>
      </c>
      <c r="BQ1943" s="1">
        <v>-1.0</v>
      </c>
      <c r="BR1943" s="1">
        <v>-1.0</v>
      </c>
      <c r="BS1943" s="1">
        <v>-1.0</v>
      </c>
      <c r="BT1943" s="1">
        <v>-1.0</v>
      </c>
      <c r="BU1943" s="1">
        <v>1.0</v>
      </c>
      <c r="BV1943" s="1">
        <v>-1.0</v>
      </c>
      <c r="BW1943" s="1">
        <v>1.0</v>
      </c>
      <c r="BX1943" s="1">
        <v>-1.0</v>
      </c>
      <c r="BY1943" s="1">
        <v>-1.0</v>
      </c>
      <c r="BZ1943" s="1">
        <v>-1.0</v>
      </c>
      <c r="CA1943" s="1">
        <v>-1.0</v>
      </c>
      <c r="CB1943" s="1">
        <v>-1.0</v>
      </c>
      <c r="CC1943" s="1">
        <v>-1.0</v>
      </c>
      <c r="CD1943" s="1">
        <v>65217.0</v>
      </c>
    </row>
    <row r="1944">
      <c r="A1944" s="1">
        <v>2.0302205E7</v>
      </c>
      <c r="B1944" s="1" t="s">
        <v>10470</v>
      </c>
      <c r="C1944" s="1" t="s">
        <v>10471</v>
      </c>
      <c r="D1944" s="1" t="s">
        <v>10472</v>
      </c>
      <c r="E1944" s="1" t="s">
        <v>85</v>
      </c>
      <c r="F1944" s="1" t="s">
        <v>10473</v>
      </c>
      <c r="G1944" s="1" t="s">
        <v>10474</v>
      </c>
      <c r="H1944" s="1" t="s">
        <v>8850</v>
      </c>
      <c r="I1944" s="1">
        <v>3.8266438E7</v>
      </c>
      <c r="J1944" s="1">
        <v>42197.0</v>
      </c>
      <c r="M1944" s="1">
        <v>0.0</v>
      </c>
      <c r="N1944" s="1">
        <v>1.0</v>
      </c>
      <c r="O1944" s="1">
        <v>0.0</v>
      </c>
      <c r="P1944" s="1" t="s">
        <v>111</v>
      </c>
      <c r="Q1944" s="1" t="s">
        <v>112</v>
      </c>
      <c r="R1944" s="1">
        <v>40.70216</v>
      </c>
      <c r="S1944" s="1">
        <v>-73.89944</v>
      </c>
      <c r="T1944" s="1" t="s">
        <v>91</v>
      </c>
      <c r="U1944" s="1" t="s">
        <v>92</v>
      </c>
      <c r="V1944" s="1">
        <v>2.0</v>
      </c>
      <c r="W1944" s="1">
        <v>1.0</v>
      </c>
      <c r="X1944" s="1">
        <v>1.0</v>
      </c>
      <c r="Y1944" s="1">
        <v>1.0</v>
      </c>
      <c r="Z1944" s="1" t="s">
        <v>93</v>
      </c>
      <c r="AA1944" s="1" t="s">
        <v>10475</v>
      </c>
      <c r="AB1944" s="1">
        <v>75.0</v>
      </c>
      <c r="AC1944" s="1">
        <v>2.0</v>
      </c>
      <c r="AD1944" s="1">
        <v>40.0</v>
      </c>
      <c r="AE1944" s="1">
        <v>10.0</v>
      </c>
      <c r="AF1944" s="1" t="s">
        <v>323</v>
      </c>
      <c r="AG1944" s="1">
        <v>1.0</v>
      </c>
      <c r="AH1944" s="1">
        <v>0.0</v>
      </c>
      <c r="AI1944" s="1">
        <v>0.0</v>
      </c>
      <c r="AJ1944" s="1">
        <v>0.0</v>
      </c>
      <c r="AK1944" s="1">
        <v>0.0</v>
      </c>
      <c r="AL1944" s="1">
        <v>1.0</v>
      </c>
      <c r="AM1944" s="1">
        <v>0.0</v>
      </c>
      <c r="AN1944" s="1">
        <v>100.0</v>
      </c>
      <c r="AO1944" s="1">
        <v>10.0</v>
      </c>
      <c r="AP1944" s="1">
        <v>10.0</v>
      </c>
      <c r="AQ1944" s="1">
        <v>10.0</v>
      </c>
      <c r="AR1944" s="1">
        <v>10.0</v>
      </c>
      <c r="AS1944" s="1">
        <v>10.0</v>
      </c>
      <c r="AT1944" s="1">
        <v>10.0</v>
      </c>
      <c r="AU1944" s="1">
        <v>0.0</v>
      </c>
      <c r="AV1944" s="1" t="s">
        <v>105</v>
      </c>
      <c r="AW1944" s="1">
        <v>1.0</v>
      </c>
      <c r="AX1944" s="1">
        <v>1.0</v>
      </c>
      <c r="AY1944" s="1">
        <v>0.0</v>
      </c>
      <c r="AZ1944" s="1">
        <v>0.0</v>
      </c>
      <c r="BA1944" s="1">
        <v>0.04</v>
      </c>
      <c r="BB1944" s="1">
        <v>-1.0</v>
      </c>
      <c r="BC1944" s="1">
        <v>1.0</v>
      </c>
      <c r="BD1944" s="1">
        <v>-1.0</v>
      </c>
      <c r="BE1944" s="1">
        <v>-1.0</v>
      </c>
      <c r="BF1944" s="1">
        <v>-1.0</v>
      </c>
      <c r="BG1944" s="1">
        <v>-1.0</v>
      </c>
      <c r="BH1944" s="1">
        <v>-1.0</v>
      </c>
      <c r="BI1944" s="1">
        <v>-1.0</v>
      </c>
      <c r="BJ1944" s="1">
        <v>-1.0</v>
      </c>
      <c r="BK1944" s="1">
        <v>-1.0</v>
      </c>
      <c r="BL1944" s="1">
        <v>-1.0</v>
      </c>
      <c r="BM1944" s="1">
        <v>-1.0</v>
      </c>
      <c r="BN1944" s="1">
        <v>-1.0</v>
      </c>
      <c r="BO1944" s="1">
        <v>-1.0</v>
      </c>
      <c r="BP1944" s="1">
        <v>-1.0</v>
      </c>
      <c r="BQ1944" s="1">
        <v>-1.0</v>
      </c>
      <c r="BR1944" s="1">
        <v>-1.0</v>
      </c>
      <c r="BS1944" s="1">
        <v>-1.0</v>
      </c>
      <c r="BT1944" s="1">
        <v>-1.0</v>
      </c>
      <c r="BU1944" s="1">
        <v>1.0</v>
      </c>
      <c r="BV1944" s="1">
        <v>-1.0</v>
      </c>
      <c r="BW1944" s="1">
        <v>-1.0</v>
      </c>
      <c r="BX1944" s="1">
        <v>-1.0</v>
      </c>
      <c r="BY1944" s="1">
        <v>-1.0</v>
      </c>
      <c r="BZ1944" s="1">
        <v>1.0</v>
      </c>
      <c r="CA1944" s="1">
        <v>-1.0</v>
      </c>
      <c r="CB1944" s="1">
        <v>-1.0</v>
      </c>
      <c r="CC1944" s="1">
        <v>-1.0</v>
      </c>
      <c r="CD1944" s="1">
        <v>65244.0</v>
      </c>
    </row>
    <row r="1945">
      <c r="A1945" s="1">
        <v>3.425905E7</v>
      </c>
      <c r="B1945" s="1" t="s">
        <v>10476</v>
      </c>
      <c r="E1945" s="1" t="s">
        <v>85</v>
      </c>
      <c r="H1945" s="1" t="s">
        <v>10477</v>
      </c>
      <c r="I1945" s="1">
        <v>2.58671946E8</v>
      </c>
      <c r="J1945" s="1">
        <v>43583.0</v>
      </c>
      <c r="K1945" s="1" t="s">
        <v>134</v>
      </c>
      <c r="L1945" s="1">
        <v>0.9</v>
      </c>
      <c r="M1945" s="1">
        <v>0.0</v>
      </c>
      <c r="N1945" s="1">
        <v>1.0</v>
      </c>
      <c r="O1945" s="1">
        <v>0.0</v>
      </c>
      <c r="P1945" s="1" t="s">
        <v>993</v>
      </c>
      <c r="Q1945" s="1" t="s">
        <v>1608</v>
      </c>
      <c r="R1945" s="1">
        <v>40.82654</v>
      </c>
      <c r="S1945" s="1">
        <v>-73.90516</v>
      </c>
      <c r="T1945" s="1" t="s">
        <v>91</v>
      </c>
      <c r="U1945" s="1" t="s">
        <v>113</v>
      </c>
      <c r="V1945" s="1">
        <v>2.0</v>
      </c>
      <c r="W1945" s="1">
        <v>1.0</v>
      </c>
      <c r="X1945" s="1">
        <v>1.0</v>
      </c>
      <c r="Y1945" s="1">
        <v>1.0</v>
      </c>
      <c r="Z1945" s="1" t="s">
        <v>93</v>
      </c>
      <c r="AA1945" s="1" t="s">
        <v>10478</v>
      </c>
      <c r="AB1945" s="1">
        <v>27.0</v>
      </c>
      <c r="AC1945" s="1">
        <v>1.0</v>
      </c>
      <c r="AD1945" s="1">
        <v>0.0</v>
      </c>
      <c r="AE1945" s="1">
        <v>2.0</v>
      </c>
      <c r="AF1945" s="1" t="s">
        <v>179</v>
      </c>
      <c r="AG1945" s="1">
        <v>1.0</v>
      </c>
      <c r="AH1945" s="1">
        <v>0.0</v>
      </c>
      <c r="AI1945" s="1">
        <v>2.0</v>
      </c>
      <c r="AJ1945" s="1">
        <v>5.0</v>
      </c>
      <c r="AK1945" s="1">
        <v>60.0</v>
      </c>
      <c r="AL1945" s="1">
        <v>7.0</v>
      </c>
      <c r="AM1945" s="1">
        <v>7.0</v>
      </c>
      <c r="AN1945" s="1">
        <v>91.0</v>
      </c>
      <c r="AO1945" s="1">
        <v>10.0</v>
      </c>
      <c r="AP1945" s="1">
        <v>9.0</v>
      </c>
      <c r="AQ1945" s="1">
        <v>9.0</v>
      </c>
      <c r="AR1945" s="1">
        <v>9.0</v>
      </c>
      <c r="AS1945" s="1">
        <v>9.0</v>
      </c>
      <c r="AT1945" s="1">
        <v>10.0</v>
      </c>
      <c r="AU1945" s="1">
        <v>1.0</v>
      </c>
      <c r="AV1945" s="1" t="s">
        <v>117</v>
      </c>
      <c r="AW1945" s="1">
        <v>1.0</v>
      </c>
      <c r="AX1945" s="1">
        <v>0.0</v>
      </c>
      <c r="AY1945" s="1">
        <v>1.0</v>
      </c>
      <c r="AZ1945" s="1">
        <v>0.0</v>
      </c>
      <c r="BA1945" s="1">
        <v>3.5</v>
      </c>
      <c r="BB1945" s="1">
        <v>-1.0</v>
      </c>
      <c r="BC1945" s="1">
        <v>1.0</v>
      </c>
      <c r="BD1945" s="1">
        <v>-1.0</v>
      </c>
      <c r="BE1945" s="1">
        <v>-1.0</v>
      </c>
      <c r="BF1945" s="1">
        <v>-1.0</v>
      </c>
      <c r="BG1945" s="1">
        <v>-1.0</v>
      </c>
      <c r="BH1945" s="1">
        <v>-1.0</v>
      </c>
      <c r="BI1945" s="1">
        <v>-1.0</v>
      </c>
      <c r="BJ1945" s="1">
        <v>1.0</v>
      </c>
      <c r="BK1945" s="1">
        <v>-1.0</v>
      </c>
      <c r="BL1945" s="1">
        <v>-1.0</v>
      </c>
      <c r="BM1945" s="1">
        <v>-1.0</v>
      </c>
      <c r="BN1945" s="1">
        <v>-1.0</v>
      </c>
      <c r="BO1945" s="1">
        <v>-1.0</v>
      </c>
      <c r="BP1945" s="1">
        <v>-1.0</v>
      </c>
      <c r="BQ1945" s="1">
        <v>-1.0</v>
      </c>
      <c r="BR1945" s="1">
        <v>-1.0</v>
      </c>
      <c r="BS1945" s="1">
        <v>-1.0</v>
      </c>
      <c r="BT1945" s="1">
        <v>-1.0</v>
      </c>
      <c r="BU1945" s="1">
        <v>1.0</v>
      </c>
      <c r="BV1945" s="1">
        <v>-1.0</v>
      </c>
      <c r="BW1945" s="1">
        <v>-1.0</v>
      </c>
      <c r="BX1945" s="1">
        <v>-1.0</v>
      </c>
      <c r="BY1945" s="1">
        <v>-1.0</v>
      </c>
      <c r="BZ1945" s="1">
        <v>-1.0</v>
      </c>
      <c r="CA1945" s="1">
        <v>1.0</v>
      </c>
      <c r="CB1945" s="1">
        <v>-1.0</v>
      </c>
      <c r="CC1945" s="1">
        <v>-1.0</v>
      </c>
      <c r="CD1945" s="1">
        <v>65256.0</v>
      </c>
    </row>
    <row r="1946">
      <c r="A1946" s="1">
        <v>3.6469741E7</v>
      </c>
      <c r="B1946" s="1" t="s">
        <v>10479</v>
      </c>
      <c r="E1946" s="1" t="s">
        <v>85</v>
      </c>
      <c r="I1946" s="1">
        <v>2.74012871E8</v>
      </c>
      <c r="J1946" s="1">
        <v>43652.0</v>
      </c>
      <c r="M1946" s="1">
        <v>0.0</v>
      </c>
      <c r="N1946" s="1">
        <v>3.0</v>
      </c>
      <c r="O1946" s="1">
        <v>0.0</v>
      </c>
      <c r="P1946" s="1" t="s">
        <v>111</v>
      </c>
      <c r="Q1946" s="1" t="s">
        <v>112</v>
      </c>
      <c r="R1946" s="1">
        <v>40.76726</v>
      </c>
      <c r="S1946" s="1">
        <v>-73.93936</v>
      </c>
      <c r="T1946" s="1" t="s">
        <v>91</v>
      </c>
      <c r="U1946" s="1" t="s">
        <v>113</v>
      </c>
      <c r="V1946" s="1">
        <v>4.0</v>
      </c>
      <c r="W1946" s="1">
        <v>1.0</v>
      </c>
      <c r="X1946" s="1">
        <v>1.0</v>
      </c>
      <c r="Y1946" s="1">
        <v>2.0</v>
      </c>
      <c r="Z1946" s="1" t="s">
        <v>93</v>
      </c>
      <c r="AA1946" s="1" t="s">
        <v>10480</v>
      </c>
      <c r="AB1946" s="1">
        <v>93.0</v>
      </c>
      <c r="AC1946" s="1">
        <v>1.0</v>
      </c>
      <c r="AD1946" s="1">
        <v>0.0</v>
      </c>
      <c r="AE1946" s="1">
        <v>2.0</v>
      </c>
      <c r="AF1946" s="1" t="s">
        <v>137</v>
      </c>
      <c r="AG1946" s="1">
        <v>1.0</v>
      </c>
      <c r="AH1946" s="1">
        <v>13.0</v>
      </c>
      <c r="AI1946" s="1">
        <v>13.0</v>
      </c>
      <c r="AJ1946" s="1">
        <v>14.0</v>
      </c>
      <c r="AK1946" s="1">
        <v>14.0</v>
      </c>
      <c r="AL1946" s="1">
        <v>0.0</v>
      </c>
      <c r="AM1946" s="1">
        <v>0.0</v>
      </c>
      <c r="AU1946" s="1">
        <v>1.0</v>
      </c>
      <c r="AV1946" s="1" t="s">
        <v>105</v>
      </c>
      <c r="AW1946" s="1">
        <v>2.0</v>
      </c>
      <c r="AX1946" s="1">
        <v>0.0</v>
      </c>
      <c r="AY1946" s="1">
        <v>2.0</v>
      </c>
      <c r="AZ1946" s="1">
        <v>0.0</v>
      </c>
      <c r="BB1946" s="1">
        <v>-1.0</v>
      </c>
      <c r="BC1946" s="1">
        <v>1.0</v>
      </c>
      <c r="BD1946" s="1">
        <v>-1.0</v>
      </c>
      <c r="BE1946" s="1">
        <v>-1.0</v>
      </c>
      <c r="BF1946" s="1">
        <v>-1.0</v>
      </c>
      <c r="BG1946" s="1">
        <v>-1.0</v>
      </c>
      <c r="BH1946" s="1">
        <v>-1.0</v>
      </c>
      <c r="BI1946" s="1">
        <v>-1.0</v>
      </c>
      <c r="BJ1946" s="1">
        <v>-1.0</v>
      </c>
      <c r="BK1946" s="1">
        <v>-1.0</v>
      </c>
      <c r="BL1946" s="1">
        <v>-1.0</v>
      </c>
      <c r="BM1946" s="1">
        <v>-1.0</v>
      </c>
      <c r="BN1946" s="1">
        <v>-1.0</v>
      </c>
      <c r="BO1946" s="1">
        <v>-1.0</v>
      </c>
      <c r="BP1946" s="1">
        <v>-1.0</v>
      </c>
      <c r="BQ1946" s="1">
        <v>-1.0</v>
      </c>
      <c r="BR1946" s="1">
        <v>-1.0</v>
      </c>
      <c r="BS1946" s="1">
        <v>-1.0</v>
      </c>
      <c r="BT1946" s="1">
        <v>-1.0</v>
      </c>
      <c r="BU1946" s="1">
        <v>1.0</v>
      </c>
      <c r="BV1946" s="1">
        <v>-1.0</v>
      </c>
      <c r="BW1946" s="1">
        <v>-1.0</v>
      </c>
      <c r="BX1946" s="1">
        <v>-1.0</v>
      </c>
      <c r="BY1946" s="1">
        <v>-1.0</v>
      </c>
      <c r="BZ1946" s="1">
        <v>-1.0</v>
      </c>
      <c r="CA1946" s="1">
        <v>-1.0</v>
      </c>
      <c r="CB1946" s="1">
        <v>-1.0</v>
      </c>
      <c r="CC1946" s="1">
        <v>-1.0</v>
      </c>
      <c r="CD1946" s="1">
        <v>65302.0</v>
      </c>
    </row>
    <row r="1947">
      <c r="A1947" s="1">
        <v>2.5483095E7</v>
      </c>
      <c r="B1947" s="1" t="s">
        <v>10481</v>
      </c>
      <c r="C1947" s="1" t="s">
        <v>10482</v>
      </c>
      <c r="D1947" s="1" t="s">
        <v>10483</v>
      </c>
      <c r="E1947" s="1" t="s">
        <v>85</v>
      </c>
      <c r="I1947" s="1">
        <v>1.13146341E8</v>
      </c>
      <c r="J1947" s="1">
        <v>42759.0</v>
      </c>
      <c r="M1947" s="1">
        <v>0.0</v>
      </c>
      <c r="N1947" s="1">
        <v>2.0</v>
      </c>
      <c r="O1947" s="1">
        <v>0.0</v>
      </c>
      <c r="P1947" s="1" t="s">
        <v>89</v>
      </c>
      <c r="Q1947" s="1" t="s">
        <v>370</v>
      </c>
      <c r="R1947" s="1">
        <v>40.76983</v>
      </c>
      <c r="S1947" s="1">
        <v>-73.98734</v>
      </c>
      <c r="T1947" s="1" t="s">
        <v>91</v>
      </c>
      <c r="U1947" s="1" t="s">
        <v>113</v>
      </c>
      <c r="V1947" s="1">
        <v>3.0</v>
      </c>
      <c r="W1947" s="1">
        <v>1.0</v>
      </c>
      <c r="X1947" s="1">
        <v>1.0</v>
      </c>
      <c r="Y1947" s="1">
        <v>1.0</v>
      </c>
      <c r="Z1947" s="1" t="s">
        <v>93</v>
      </c>
      <c r="AA1947" s="1" t="s">
        <v>10484</v>
      </c>
      <c r="AB1947" s="1">
        <v>114.0</v>
      </c>
      <c r="AC1947" s="1">
        <v>1.0</v>
      </c>
      <c r="AD1947" s="1">
        <v>0.0</v>
      </c>
      <c r="AE1947" s="1">
        <v>1.0</v>
      </c>
      <c r="AF1947" s="1" t="s">
        <v>1683</v>
      </c>
      <c r="AG1947" s="1">
        <v>1.0</v>
      </c>
      <c r="AH1947" s="1">
        <v>0.0</v>
      </c>
      <c r="AI1947" s="1">
        <v>0.0</v>
      </c>
      <c r="AJ1947" s="1">
        <v>0.0</v>
      </c>
      <c r="AK1947" s="1">
        <v>0.0</v>
      </c>
      <c r="AL1947" s="1">
        <v>1.0</v>
      </c>
      <c r="AM1947" s="1">
        <v>0.0</v>
      </c>
      <c r="AN1947" s="1">
        <v>80.0</v>
      </c>
      <c r="AO1947" s="1">
        <v>10.0</v>
      </c>
      <c r="AP1947" s="1">
        <v>8.0</v>
      </c>
      <c r="AQ1947" s="1">
        <v>10.0</v>
      </c>
      <c r="AR1947" s="1">
        <v>10.0</v>
      </c>
      <c r="AS1947" s="1">
        <v>10.0</v>
      </c>
      <c r="AT1947" s="1">
        <v>10.0</v>
      </c>
      <c r="AU1947" s="1">
        <v>0.0</v>
      </c>
      <c r="AV1947" s="1" t="s">
        <v>117</v>
      </c>
      <c r="AW1947" s="1">
        <v>1.0</v>
      </c>
      <c r="AX1947" s="1">
        <v>0.0</v>
      </c>
      <c r="AY1947" s="1">
        <v>1.0</v>
      </c>
      <c r="AZ1947" s="1">
        <v>0.0</v>
      </c>
      <c r="BA1947" s="1">
        <v>0.08</v>
      </c>
      <c r="BB1947" s="1">
        <v>-1.0</v>
      </c>
      <c r="BC1947" s="1">
        <v>1.0</v>
      </c>
      <c r="BD1947" s="1">
        <v>-1.0</v>
      </c>
      <c r="BE1947" s="1">
        <v>-1.0</v>
      </c>
      <c r="BF1947" s="1">
        <v>-1.0</v>
      </c>
      <c r="BG1947" s="1">
        <v>-1.0</v>
      </c>
      <c r="BH1947" s="1">
        <v>-1.0</v>
      </c>
      <c r="BI1947" s="1">
        <v>-1.0</v>
      </c>
      <c r="BJ1947" s="1">
        <v>1.0</v>
      </c>
      <c r="BK1947" s="1">
        <v>-1.0</v>
      </c>
      <c r="BL1947" s="1">
        <v>-1.0</v>
      </c>
      <c r="BM1947" s="1">
        <v>1.0</v>
      </c>
      <c r="BN1947" s="1">
        <v>1.0</v>
      </c>
      <c r="BO1947" s="1">
        <v>-1.0</v>
      </c>
      <c r="BP1947" s="1">
        <v>1.0</v>
      </c>
      <c r="BQ1947" s="1">
        <v>-1.0</v>
      </c>
      <c r="BR1947" s="1">
        <v>-1.0</v>
      </c>
      <c r="BS1947" s="1">
        <v>-1.0</v>
      </c>
      <c r="BT1947" s="1">
        <v>-1.0</v>
      </c>
      <c r="BU1947" s="1">
        <v>1.0</v>
      </c>
      <c r="BV1947" s="1">
        <v>-1.0</v>
      </c>
      <c r="BW1947" s="1">
        <v>1.0</v>
      </c>
      <c r="BX1947" s="1">
        <v>-1.0</v>
      </c>
      <c r="BY1947" s="1">
        <v>-1.0</v>
      </c>
      <c r="BZ1947" s="1">
        <v>1.0</v>
      </c>
      <c r="CA1947" s="1">
        <v>-1.0</v>
      </c>
      <c r="CB1947" s="1">
        <v>1.0</v>
      </c>
      <c r="CC1947" s="1">
        <v>-1.0</v>
      </c>
      <c r="CD1947" s="1">
        <v>65366.0</v>
      </c>
    </row>
    <row r="1948">
      <c r="A1948" s="1">
        <v>2.9582742E7</v>
      </c>
      <c r="B1948" s="1" t="s">
        <v>10485</v>
      </c>
      <c r="C1948" s="1" t="s">
        <v>10486</v>
      </c>
      <c r="D1948" s="1" t="s">
        <v>10487</v>
      </c>
      <c r="E1948" s="1" t="s">
        <v>85</v>
      </c>
      <c r="F1948" s="1" t="s">
        <v>10488</v>
      </c>
      <c r="G1948" s="1" t="s">
        <v>10489</v>
      </c>
      <c r="H1948" s="1" t="s">
        <v>10490</v>
      </c>
      <c r="I1948" s="1">
        <v>2.22691577E8</v>
      </c>
      <c r="J1948" s="1">
        <v>43399.0</v>
      </c>
      <c r="K1948" s="1" t="s">
        <v>134</v>
      </c>
      <c r="L1948" s="1">
        <v>1.0</v>
      </c>
      <c r="M1948" s="1">
        <v>0.0</v>
      </c>
      <c r="N1948" s="1">
        <v>1.0</v>
      </c>
      <c r="O1948" s="1">
        <v>0.0</v>
      </c>
      <c r="P1948" s="1" t="s">
        <v>123</v>
      </c>
      <c r="Q1948" s="1" t="s">
        <v>229</v>
      </c>
      <c r="R1948" s="1">
        <v>40.68638</v>
      </c>
      <c r="S1948" s="1">
        <v>-73.97378</v>
      </c>
      <c r="T1948" s="1" t="s">
        <v>91</v>
      </c>
      <c r="U1948" s="1" t="s">
        <v>92</v>
      </c>
      <c r="V1948" s="1">
        <v>3.0</v>
      </c>
      <c r="W1948" s="1">
        <v>1.0</v>
      </c>
      <c r="X1948" s="1">
        <v>1.0</v>
      </c>
      <c r="Y1948" s="1">
        <v>1.0</v>
      </c>
      <c r="Z1948" s="1" t="s">
        <v>93</v>
      </c>
      <c r="AA1948" s="1" t="s">
        <v>10491</v>
      </c>
      <c r="AB1948" s="1">
        <v>250.0</v>
      </c>
      <c r="AC1948" s="1">
        <v>2.0</v>
      </c>
      <c r="AD1948" s="1">
        <v>25.0</v>
      </c>
      <c r="AE1948" s="1">
        <v>2.0</v>
      </c>
      <c r="AF1948" s="1" t="s">
        <v>95</v>
      </c>
      <c r="AG1948" s="1">
        <v>1.0</v>
      </c>
      <c r="AH1948" s="1">
        <v>3.0</v>
      </c>
      <c r="AI1948" s="1">
        <v>12.0</v>
      </c>
      <c r="AJ1948" s="1">
        <v>14.0</v>
      </c>
      <c r="AK1948" s="1">
        <v>28.0</v>
      </c>
      <c r="AL1948" s="1">
        <v>3.0</v>
      </c>
      <c r="AM1948" s="1">
        <v>3.0</v>
      </c>
      <c r="AN1948" s="1">
        <v>93.0</v>
      </c>
      <c r="AO1948" s="1">
        <v>10.0</v>
      </c>
      <c r="AP1948" s="1">
        <v>10.0</v>
      </c>
      <c r="AQ1948" s="1">
        <v>9.0</v>
      </c>
      <c r="AR1948" s="1">
        <v>10.0</v>
      </c>
      <c r="AS1948" s="1">
        <v>10.0</v>
      </c>
      <c r="AT1948" s="1">
        <v>10.0</v>
      </c>
      <c r="AU1948" s="1">
        <v>0.0</v>
      </c>
      <c r="AV1948" s="1" t="s">
        <v>96</v>
      </c>
      <c r="AW1948" s="1">
        <v>1.0</v>
      </c>
      <c r="AX1948" s="1">
        <v>1.0</v>
      </c>
      <c r="AY1948" s="1">
        <v>0.0</v>
      </c>
      <c r="AZ1948" s="1">
        <v>0.0</v>
      </c>
      <c r="BA1948" s="1">
        <v>0.4</v>
      </c>
      <c r="BB1948" s="1">
        <v>-1.0</v>
      </c>
      <c r="BC1948" s="1">
        <v>1.0</v>
      </c>
      <c r="BD1948" s="1">
        <v>-1.0</v>
      </c>
      <c r="BE1948" s="1">
        <v>-1.0</v>
      </c>
      <c r="BF1948" s="1">
        <v>-1.0</v>
      </c>
      <c r="BG1948" s="1">
        <v>-1.0</v>
      </c>
      <c r="BH1948" s="1">
        <v>-1.0</v>
      </c>
      <c r="BI1948" s="1">
        <v>-1.0</v>
      </c>
      <c r="BJ1948" s="1">
        <v>-1.0</v>
      </c>
      <c r="BK1948" s="1">
        <v>1.0</v>
      </c>
      <c r="BL1948" s="1">
        <v>1.0</v>
      </c>
      <c r="BM1948" s="1">
        <v>1.0</v>
      </c>
      <c r="BN1948" s="1">
        <v>-1.0</v>
      </c>
      <c r="BO1948" s="1">
        <v>-1.0</v>
      </c>
      <c r="BP1948" s="1">
        <v>-1.0</v>
      </c>
      <c r="BQ1948" s="1">
        <v>-1.0</v>
      </c>
      <c r="BR1948" s="1">
        <v>-1.0</v>
      </c>
      <c r="BS1948" s="1">
        <v>-1.0</v>
      </c>
      <c r="BT1948" s="1">
        <v>-1.0</v>
      </c>
      <c r="BU1948" s="1">
        <v>1.0</v>
      </c>
      <c r="BV1948" s="1">
        <v>-1.0</v>
      </c>
      <c r="BW1948" s="1">
        <v>-1.0</v>
      </c>
      <c r="BX1948" s="1">
        <v>-1.0</v>
      </c>
      <c r="BY1948" s="1">
        <v>-1.0</v>
      </c>
      <c r="BZ1948" s="1">
        <v>-1.0</v>
      </c>
      <c r="CA1948" s="1">
        <v>-1.0</v>
      </c>
      <c r="CB1948" s="1">
        <v>-1.0</v>
      </c>
      <c r="CC1948" s="1">
        <v>-1.0</v>
      </c>
      <c r="CD1948" s="1">
        <v>65529.0</v>
      </c>
    </row>
    <row r="1949">
      <c r="A1949" s="1">
        <v>2.6806179E7</v>
      </c>
      <c r="B1949" s="1" t="s">
        <v>10492</v>
      </c>
      <c r="C1949" s="1" t="s">
        <v>10493</v>
      </c>
      <c r="D1949" s="1" t="s">
        <v>10494</v>
      </c>
      <c r="E1949" s="1" t="s">
        <v>85</v>
      </c>
      <c r="F1949" s="1" t="s">
        <v>10495</v>
      </c>
      <c r="G1949" s="1" t="s">
        <v>10496</v>
      </c>
      <c r="H1949" s="1" t="s">
        <v>10497</v>
      </c>
      <c r="I1949" s="1">
        <v>7.6123508E7</v>
      </c>
      <c r="J1949" s="1">
        <v>42527.0</v>
      </c>
      <c r="K1949" s="1" t="s">
        <v>88</v>
      </c>
      <c r="L1949" s="1">
        <v>1.0</v>
      </c>
      <c r="M1949" s="1">
        <v>1.0</v>
      </c>
      <c r="N1949" s="1">
        <v>1.0</v>
      </c>
      <c r="O1949" s="1">
        <v>0.0</v>
      </c>
      <c r="P1949" s="1" t="s">
        <v>123</v>
      </c>
      <c r="Q1949" s="1" t="s">
        <v>124</v>
      </c>
      <c r="R1949" s="1">
        <v>40.57636</v>
      </c>
      <c r="S1949" s="1">
        <v>-73.95964</v>
      </c>
      <c r="T1949" s="1" t="s">
        <v>91</v>
      </c>
      <c r="U1949" s="1" t="s">
        <v>214</v>
      </c>
      <c r="V1949" s="1">
        <v>2.0</v>
      </c>
      <c r="W1949" s="1">
        <v>1.0</v>
      </c>
      <c r="X1949" s="1">
        <v>1.0</v>
      </c>
      <c r="Y1949" s="1">
        <v>1.0</v>
      </c>
      <c r="Z1949" s="1" t="s">
        <v>93</v>
      </c>
      <c r="AA1949" s="1" t="s">
        <v>10498</v>
      </c>
      <c r="AB1949" s="1">
        <v>100.0</v>
      </c>
      <c r="AC1949" s="1">
        <v>1.0</v>
      </c>
      <c r="AD1949" s="1">
        <v>20.0</v>
      </c>
      <c r="AE1949" s="1">
        <v>3.0</v>
      </c>
      <c r="AF1949" s="1" t="s">
        <v>356</v>
      </c>
      <c r="AG1949" s="1">
        <v>1.0</v>
      </c>
      <c r="AH1949" s="1">
        <v>25.0</v>
      </c>
      <c r="AI1949" s="1">
        <v>55.0</v>
      </c>
      <c r="AJ1949" s="1">
        <v>85.0</v>
      </c>
      <c r="AK1949" s="1">
        <v>85.0</v>
      </c>
      <c r="AL1949" s="1">
        <v>9.0</v>
      </c>
      <c r="AM1949" s="1">
        <v>9.0</v>
      </c>
      <c r="AN1949" s="1">
        <v>91.0</v>
      </c>
      <c r="AO1949" s="1">
        <v>9.0</v>
      </c>
      <c r="AP1949" s="1">
        <v>8.0</v>
      </c>
      <c r="AQ1949" s="1">
        <v>10.0</v>
      </c>
      <c r="AR1949" s="1">
        <v>10.0</v>
      </c>
      <c r="AS1949" s="1">
        <v>10.0</v>
      </c>
      <c r="AT1949" s="1">
        <v>10.0</v>
      </c>
      <c r="AU1949" s="1">
        <v>0.0</v>
      </c>
      <c r="AV1949" s="1" t="s">
        <v>117</v>
      </c>
      <c r="AW1949" s="1">
        <v>1.0</v>
      </c>
      <c r="AX1949" s="1">
        <v>0.0</v>
      </c>
      <c r="AY1949" s="1">
        <v>0.0</v>
      </c>
      <c r="AZ1949" s="1">
        <v>1.0</v>
      </c>
      <c r="BA1949" s="1">
        <v>0.78</v>
      </c>
      <c r="BB1949" s="1">
        <v>-1.0</v>
      </c>
      <c r="BC1949" s="1">
        <v>-1.0</v>
      </c>
      <c r="BD1949" s="1">
        <v>-1.0</v>
      </c>
      <c r="BE1949" s="1">
        <v>-1.0</v>
      </c>
      <c r="BF1949" s="1">
        <v>-1.0</v>
      </c>
      <c r="BG1949" s="1">
        <v>-1.0</v>
      </c>
      <c r="BH1949" s="1">
        <v>1.0</v>
      </c>
      <c r="BI1949" s="1">
        <v>-1.0</v>
      </c>
      <c r="BJ1949" s="1">
        <v>-1.0</v>
      </c>
      <c r="BK1949" s="1">
        <v>-1.0</v>
      </c>
      <c r="BL1949" s="1">
        <v>1.0</v>
      </c>
      <c r="BM1949" s="1">
        <v>-1.0</v>
      </c>
      <c r="BN1949" s="1">
        <v>1.0</v>
      </c>
      <c r="BO1949" s="1">
        <v>-1.0</v>
      </c>
      <c r="BP1949" s="1">
        <v>-1.0</v>
      </c>
      <c r="BQ1949" s="1">
        <v>-1.0</v>
      </c>
      <c r="BR1949" s="1">
        <v>-1.0</v>
      </c>
      <c r="BS1949" s="1">
        <v>-1.0</v>
      </c>
      <c r="BT1949" s="1">
        <v>-1.0</v>
      </c>
      <c r="BU1949" s="1">
        <v>1.0</v>
      </c>
      <c r="BV1949" s="1">
        <v>1.0</v>
      </c>
      <c r="BW1949" s="1">
        <v>-1.0</v>
      </c>
      <c r="BX1949" s="1">
        <v>-1.0</v>
      </c>
      <c r="BY1949" s="1">
        <v>-1.0</v>
      </c>
      <c r="BZ1949" s="1">
        <v>-1.0</v>
      </c>
      <c r="CA1949" s="1">
        <v>-1.0</v>
      </c>
      <c r="CB1949" s="1">
        <v>-1.0</v>
      </c>
      <c r="CC1949" s="1">
        <v>-1.0</v>
      </c>
      <c r="CD1949" s="1">
        <v>65570.0</v>
      </c>
    </row>
    <row r="1950">
      <c r="A1950" s="1">
        <v>3.4774681E7</v>
      </c>
      <c r="B1950" s="1" t="s">
        <v>10499</v>
      </c>
      <c r="C1950" s="1" t="s">
        <v>10500</v>
      </c>
      <c r="D1950" s="1" t="s">
        <v>10501</v>
      </c>
      <c r="E1950" s="1" t="s">
        <v>85</v>
      </c>
      <c r="F1950" s="1" t="s">
        <v>10502</v>
      </c>
      <c r="G1950" s="1" t="s">
        <v>10503</v>
      </c>
      <c r="H1950" s="1" t="s">
        <v>10504</v>
      </c>
      <c r="I1950" s="1">
        <v>2.59283179E8</v>
      </c>
      <c r="J1950" s="1">
        <v>43586.0</v>
      </c>
      <c r="K1950" s="1" t="s">
        <v>134</v>
      </c>
      <c r="L1950" s="1">
        <v>1.0</v>
      </c>
      <c r="M1950" s="1">
        <v>0.0</v>
      </c>
      <c r="N1950" s="1">
        <v>1.0</v>
      </c>
      <c r="O1950" s="1">
        <v>0.0</v>
      </c>
      <c r="P1950" s="1" t="s">
        <v>89</v>
      </c>
      <c r="Q1950" s="1" t="s">
        <v>206</v>
      </c>
      <c r="R1950" s="1">
        <v>40.7281</v>
      </c>
      <c r="S1950" s="1">
        <v>-73.98354</v>
      </c>
      <c r="T1950" s="1" t="s">
        <v>91</v>
      </c>
      <c r="U1950" s="1" t="s">
        <v>92</v>
      </c>
      <c r="V1950" s="1">
        <v>2.0</v>
      </c>
      <c r="W1950" s="1">
        <v>1.0</v>
      </c>
      <c r="X1950" s="1">
        <v>1.0</v>
      </c>
      <c r="Y1950" s="1">
        <v>1.0</v>
      </c>
      <c r="Z1950" s="1" t="s">
        <v>93</v>
      </c>
      <c r="AA1950" s="1" t="s">
        <v>10505</v>
      </c>
      <c r="AB1950" s="1">
        <v>219.0</v>
      </c>
      <c r="AC1950" s="1">
        <v>1.0</v>
      </c>
      <c r="AD1950" s="1">
        <v>0.0</v>
      </c>
      <c r="AE1950" s="1">
        <v>2.0</v>
      </c>
      <c r="AF1950" s="1" t="s">
        <v>95</v>
      </c>
      <c r="AG1950" s="1">
        <v>1.0</v>
      </c>
      <c r="AH1950" s="1">
        <v>24.0</v>
      </c>
      <c r="AI1950" s="1">
        <v>49.0</v>
      </c>
      <c r="AJ1950" s="1">
        <v>54.0</v>
      </c>
      <c r="AK1950" s="1">
        <v>316.0</v>
      </c>
      <c r="AL1950" s="1">
        <v>7.0</v>
      </c>
      <c r="AM1950" s="1">
        <v>7.0</v>
      </c>
      <c r="AN1950" s="1">
        <v>97.0</v>
      </c>
      <c r="AO1950" s="1">
        <v>10.0</v>
      </c>
      <c r="AP1950" s="1">
        <v>9.0</v>
      </c>
      <c r="AQ1950" s="1">
        <v>10.0</v>
      </c>
      <c r="AR1950" s="1">
        <v>10.0</v>
      </c>
      <c r="AS1950" s="1">
        <v>10.0</v>
      </c>
      <c r="AT1950" s="1">
        <v>9.0</v>
      </c>
      <c r="AU1950" s="1">
        <v>1.0</v>
      </c>
      <c r="AV1950" s="1" t="s">
        <v>96</v>
      </c>
      <c r="AW1950" s="1">
        <v>1.0</v>
      </c>
      <c r="AX1950" s="1">
        <v>1.0</v>
      </c>
      <c r="AY1950" s="1">
        <v>0.0</v>
      </c>
      <c r="AZ1950" s="1">
        <v>0.0</v>
      </c>
      <c r="BA1950" s="1">
        <v>4.2</v>
      </c>
      <c r="BB1950" s="1">
        <v>-1.0</v>
      </c>
      <c r="BC1950" s="1">
        <v>1.0</v>
      </c>
      <c r="BD1950" s="1">
        <v>-1.0</v>
      </c>
      <c r="BE1950" s="1">
        <v>-1.0</v>
      </c>
      <c r="BF1950" s="1">
        <v>-1.0</v>
      </c>
      <c r="BG1950" s="1">
        <v>-1.0</v>
      </c>
      <c r="BH1950" s="1">
        <v>-1.0</v>
      </c>
      <c r="BI1950" s="1">
        <v>-1.0</v>
      </c>
      <c r="BJ1950" s="1">
        <v>-1.0</v>
      </c>
      <c r="BK1950" s="1">
        <v>-1.0</v>
      </c>
      <c r="BL1950" s="1">
        <v>-1.0</v>
      </c>
      <c r="BM1950" s="1">
        <v>1.0</v>
      </c>
      <c r="BN1950" s="1">
        <v>-1.0</v>
      </c>
      <c r="BO1950" s="1">
        <v>-1.0</v>
      </c>
      <c r="BP1950" s="1">
        <v>-1.0</v>
      </c>
      <c r="BQ1950" s="1">
        <v>-1.0</v>
      </c>
      <c r="BR1950" s="1">
        <v>-1.0</v>
      </c>
      <c r="BS1950" s="1">
        <v>-1.0</v>
      </c>
      <c r="BT1950" s="1">
        <v>-1.0</v>
      </c>
      <c r="BU1950" s="1">
        <v>1.0</v>
      </c>
      <c r="BV1950" s="1">
        <v>-1.0</v>
      </c>
      <c r="BW1950" s="1">
        <v>-1.0</v>
      </c>
      <c r="BX1950" s="1">
        <v>1.0</v>
      </c>
      <c r="BY1950" s="1">
        <v>-1.0</v>
      </c>
      <c r="BZ1950" s="1">
        <v>1.0</v>
      </c>
      <c r="CA1950" s="1">
        <v>-1.0</v>
      </c>
      <c r="CB1950" s="1">
        <v>-1.0</v>
      </c>
      <c r="CC1950" s="1">
        <v>-1.0</v>
      </c>
      <c r="CD1950" s="1">
        <v>65620.0</v>
      </c>
    </row>
    <row r="1951">
      <c r="A1951" s="1">
        <v>2.1236786E7</v>
      </c>
      <c r="B1951" s="1" t="s">
        <v>10506</v>
      </c>
      <c r="C1951" s="1" t="s">
        <v>10507</v>
      </c>
      <c r="D1951" s="1" t="s">
        <v>10507</v>
      </c>
      <c r="E1951" s="1" t="s">
        <v>85</v>
      </c>
      <c r="I1951" s="1">
        <v>1.45255423E8</v>
      </c>
      <c r="J1951" s="1">
        <v>42956.0</v>
      </c>
      <c r="M1951" s="1">
        <v>0.0</v>
      </c>
      <c r="N1951" s="1">
        <v>1.0</v>
      </c>
      <c r="O1951" s="1">
        <v>0.0</v>
      </c>
      <c r="P1951" s="1" t="s">
        <v>111</v>
      </c>
      <c r="Q1951" s="1" t="s">
        <v>112</v>
      </c>
      <c r="R1951" s="1">
        <v>40.76505</v>
      </c>
      <c r="S1951" s="1">
        <v>-73.93002</v>
      </c>
      <c r="T1951" s="1" t="s">
        <v>91</v>
      </c>
      <c r="U1951" s="1" t="s">
        <v>113</v>
      </c>
      <c r="V1951" s="1">
        <v>2.0</v>
      </c>
      <c r="W1951" s="1">
        <v>1.0</v>
      </c>
      <c r="X1951" s="1">
        <v>1.0</v>
      </c>
      <c r="Y1951" s="1">
        <v>1.0</v>
      </c>
      <c r="Z1951" s="1" t="s">
        <v>93</v>
      </c>
      <c r="AA1951" s="1" t="s">
        <v>10508</v>
      </c>
      <c r="AB1951" s="1">
        <v>95.0</v>
      </c>
      <c r="AC1951" s="1">
        <v>1.0</v>
      </c>
      <c r="AD1951" s="1">
        <v>25.0</v>
      </c>
      <c r="AE1951" s="1">
        <v>1.0</v>
      </c>
      <c r="AF1951" s="1" t="s">
        <v>378</v>
      </c>
      <c r="AG1951" s="1">
        <v>1.0</v>
      </c>
      <c r="AH1951" s="1">
        <v>27.0</v>
      </c>
      <c r="AI1951" s="1">
        <v>57.0</v>
      </c>
      <c r="AJ1951" s="1">
        <v>87.0</v>
      </c>
      <c r="AK1951" s="1">
        <v>177.0</v>
      </c>
      <c r="AL1951" s="1">
        <v>0.0</v>
      </c>
      <c r="AM1951" s="1">
        <v>0.0</v>
      </c>
      <c r="AU1951" s="1">
        <v>0.0</v>
      </c>
      <c r="AV1951" s="1" t="s">
        <v>117</v>
      </c>
      <c r="AW1951" s="1">
        <v>1.0</v>
      </c>
      <c r="AX1951" s="1">
        <v>0.0</v>
      </c>
      <c r="AY1951" s="1">
        <v>1.0</v>
      </c>
      <c r="AZ1951" s="1">
        <v>0.0</v>
      </c>
      <c r="BB1951" s="1">
        <v>-1.0</v>
      </c>
      <c r="BC1951" s="1">
        <v>1.0</v>
      </c>
      <c r="BD1951" s="1">
        <v>-1.0</v>
      </c>
      <c r="BE1951" s="1">
        <v>-1.0</v>
      </c>
      <c r="BF1951" s="1">
        <v>-1.0</v>
      </c>
      <c r="BG1951" s="1">
        <v>-1.0</v>
      </c>
      <c r="BH1951" s="1">
        <v>-1.0</v>
      </c>
      <c r="BI1951" s="1">
        <v>-1.0</v>
      </c>
      <c r="BJ1951" s="1">
        <v>-1.0</v>
      </c>
      <c r="BK1951" s="1">
        <v>-1.0</v>
      </c>
      <c r="BL1951" s="1">
        <v>1.0</v>
      </c>
      <c r="BM1951" s="1">
        <v>-1.0</v>
      </c>
      <c r="BN1951" s="1">
        <v>1.0</v>
      </c>
      <c r="BO1951" s="1">
        <v>-1.0</v>
      </c>
      <c r="BP1951" s="1">
        <v>1.0</v>
      </c>
      <c r="BQ1951" s="1">
        <v>-1.0</v>
      </c>
      <c r="BR1951" s="1">
        <v>-1.0</v>
      </c>
      <c r="BS1951" s="1">
        <v>1.0</v>
      </c>
      <c r="BT1951" s="1">
        <v>-1.0</v>
      </c>
      <c r="BU1951" s="1">
        <v>1.0</v>
      </c>
      <c r="BV1951" s="1">
        <v>-1.0</v>
      </c>
      <c r="BW1951" s="1">
        <v>-1.0</v>
      </c>
      <c r="BX1951" s="1">
        <v>-1.0</v>
      </c>
      <c r="BY1951" s="1">
        <v>-1.0</v>
      </c>
      <c r="BZ1951" s="1">
        <v>-1.0</v>
      </c>
      <c r="CA1951" s="1">
        <v>-1.0</v>
      </c>
      <c r="CB1951" s="1">
        <v>1.0</v>
      </c>
      <c r="CC1951" s="1">
        <v>-1.0</v>
      </c>
      <c r="CD1951" s="1">
        <v>65627.0</v>
      </c>
    </row>
    <row r="1952">
      <c r="A1952" s="1">
        <v>2.2142575E7</v>
      </c>
      <c r="B1952" s="1" t="s">
        <v>10509</v>
      </c>
      <c r="C1952" s="1" t="s">
        <v>10510</v>
      </c>
      <c r="D1952" s="1" t="s">
        <v>10511</v>
      </c>
      <c r="E1952" s="1" t="s">
        <v>85</v>
      </c>
      <c r="F1952" s="1" t="s">
        <v>10512</v>
      </c>
      <c r="G1952" s="1" t="s">
        <v>10513</v>
      </c>
      <c r="H1952" s="1" t="s">
        <v>10514</v>
      </c>
      <c r="I1952" s="1">
        <v>1776666.0</v>
      </c>
      <c r="J1952" s="1">
        <v>40958.0</v>
      </c>
      <c r="K1952" s="1" t="s">
        <v>272</v>
      </c>
      <c r="L1952" s="1">
        <v>0.8</v>
      </c>
      <c r="M1952" s="1">
        <v>0.0</v>
      </c>
      <c r="N1952" s="1">
        <v>1.0</v>
      </c>
      <c r="O1952" s="1">
        <v>1.0</v>
      </c>
      <c r="P1952" s="1" t="s">
        <v>123</v>
      </c>
      <c r="Q1952" s="1" t="s">
        <v>124</v>
      </c>
      <c r="R1952" s="1">
        <v>40.7110599999999</v>
      </c>
      <c r="S1952" s="1">
        <v>-73.94884</v>
      </c>
      <c r="T1952" s="1" t="s">
        <v>91</v>
      </c>
      <c r="U1952" s="1" t="s">
        <v>92</v>
      </c>
      <c r="V1952" s="1">
        <v>2.0</v>
      </c>
      <c r="W1952" s="1">
        <v>1.0</v>
      </c>
      <c r="X1952" s="1">
        <v>1.0</v>
      </c>
      <c r="Y1952" s="1">
        <v>1.0</v>
      </c>
      <c r="Z1952" s="1" t="s">
        <v>93</v>
      </c>
      <c r="AA1952" s="1" t="s">
        <v>10515</v>
      </c>
      <c r="AB1952" s="1">
        <v>160.0</v>
      </c>
      <c r="AC1952" s="1">
        <v>1.0</v>
      </c>
      <c r="AD1952" s="1">
        <v>15.0</v>
      </c>
      <c r="AE1952" s="1">
        <v>5.0</v>
      </c>
      <c r="AF1952" s="1" t="s">
        <v>904</v>
      </c>
      <c r="AG1952" s="1">
        <v>1.0</v>
      </c>
      <c r="AH1952" s="1">
        <v>23.0</v>
      </c>
      <c r="AI1952" s="1">
        <v>53.0</v>
      </c>
      <c r="AJ1952" s="1">
        <v>83.0</v>
      </c>
      <c r="AK1952" s="1">
        <v>83.0</v>
      </c>
      <c r="AL1952" s="1">
        <v>15.0</v>
      </c>
      <c r="AM1952" s="1">
        <v>9.0</v>
      </c>
      <c r="AN1952" s="1">
        <v>100.0</v>
      </c>
      <c r="AO1952" s="1">
        <v>10.0</v>
      </c>
      <c r="AP1952" s="1">
        <v>10.0</v>
      </c>
      <c r="AQ1952" s="1">
        <v>10.0</v>
      </c>
      <c r="AR1952" s="1">
        <v>10.0</v>
      </c>
      <c r="AS1952" s="1">
        <v>10.0</v>
      </c>
      <c r="AT1952" s="1">
        <v>10.0</v>
      </c>
      <c r="AU1952" s="1">
        <v>0.0</v>
      </c>
      <c r="AV1952" s="1" t="s">
        <v>96</v>
      </c>
      <c r="AW1952" s="1">
        <v>1.0</v>
      </c>
      <c r="AX1952" s="1">
        <v>1.0</v>
      </c>
      <c r="AY1952" s="1">
        <v>0.0</v>
      </c>
      <c r="AZ1952" s="1">
        <v>0.0</v>
      </c>
      <c r="BA1952" s="1">
        <v>0.97</v>
      </c>
      <c r="BB1952" s="1">
        <v>-1.0</v>
      </c>
      <c r="BC1952" s="1">
        <v>1.0</v>
      </c>
      <c r="BD1952" s="1">
        <v>-1.0</v>
      </c>
      <c r="BE1952" s="1">
        <v>-1.0</v>
      </c>
      <c r="BF1952" s="1">
        <v>-1.0</v>
      </c>
      <c r="BG1952" s="1">
        <v>-1.0</v>
      </c>
      <c r="BH1952" s="1">
        <v>-1.0</v>
      </c>
      <c r="BI1952" s="1">
        <v>-1.0</v>
      </c>
      <c r="BJ1952" s="1">
        <v>-1.0</v>
      </c>
      <c r="BK1952" s="1">
        <v>-1.0</v>
      </c>
      <c r="BL1952" s="1">
        <v>-1.0</v>
      </c>
      <c r="BM1952" s="1">
        <v>1.0</v>
      </c>
      <c r="BN1952" s="1">
        <v>-1.0</v>
      </c>
      <c r="BO1952" s="1">
        <v>-1.0</v>
      </c>
      <c r="BP1952" s="1">
        <v>-1.0</v>
      </c>
      <c r="BQ1952" s="1">
        <v>-1.0</v>
      </c>
      <c r="BR1952" s="1">
        <v>-1.0</v>
      </c>
      <c r="BS1952" s="1">
        <v>-1.0</v>
      </c>
      <c r="BT1952" s="1">
        <v>-1.0</v>
      </c>
      <c r="BU1952" s="1">
        <v>1.0</v>
      </c>
      <c r="BV1952" s="1">
        <v>-1.0</v>
      </c>
      <c r="BW1952" s="1">
        <v>-1.0</v>
      </c>
      <c r="BX1952" s="1">
        <v>-1.0</v>
      </c>
      <c r="BY1952" s="1">
        <v>-1.0</v>
      </c>
      <c r="BZ1952" s="1">
        <v>-1.0</v>
      </c>
      <c r="CA1952" s="1">
        <v>-1.0</v>
      </c>
      <c r="CB1952" s="1">
        <v>-1.0</v>
      </c>
      <c r="CC1952" s="1">
        <v>-1.0</v>
      </c>
      <c r="CD1952" s="1">
        <v>65712.0</v>
      </c>
    </row>
    <row r="1953">
      <c r="A1953" s="1">
        <v>1.970955E7</v>
      </c>
      <c r="B1953" s="1" t="s">
        <v>10516</v>
      </c>
      <c r="C1953" s="1" t="s">
        <v>4338</v>
      </c>
      <c r="D1953" s="1" t="s">
        <v>10517</v>
      </c>
      <c r="E1953" s="1" t="s">
        <v>85</v>
      </c>
      <c r="F1953" s="1" t="s">
        <v>10518</v>
      </c>
      <c r="H1953" s="1" t="s">
        <v>4342</v>
      </c>
      <c r="I1953" s="1">
        <v>3.820473E7</v>
      </c>
      <c r="J1953" s="1">
        <v>42197.0</v>
      </c>
      <c r="K1953" s="1" t="s">
        <v>339</v>
      </c>
      <c r="L1953" s="1">
        <v>0.25</v>
      </c>
      <c r="M1953" s="1">
        <v>0.0</v>
      </c>
      <c r="N1953" s="1">
        <v>3.0</v>
      </c>
      <c r="O1953" s="1">
        <v>1.0</v>
      </c>
      <c r="P1953" s="1" t="s">
        <v>89</v>
      </c>
      <c r="Q1953" s="1" t="s">
        <v>90</v>
      </c>
      <c r="R1953" s="1">
        <v>40.73564</v>
      </c>
      <c r="S1953" s="1">
        <v>-73.98229</v>
      </c>
      <c r="T1953" s="1" t="s">
        <v>91</v>
      </c>
      <c r="U1953" s="1" t="s">
        <v>92</v>
      </c>
      <c r="V1953" s="1">
        <v>4.0</v>
      </c>
      <c r="W1953" s="1">
        <v>1.0</v>
      </c>
      <c r="X1953" s="1">
        <v>2.0</v>
      </c>
      <c r="Y1953" s="1">
        <v>2.0</v>
      </c>
      <c r="Z1953" s="1" t="s">
        <v>93</v>
      </c>
      <c r="AA1953" s="1" t="s">
        <v>10519</v>
      </c>
      <c r="AB1953" s="1">
        <v>239.0</v>
      </c>
      <c r="AC1953" s="1">
        <v>1.0</v>
      </c>
      <c r="AD1953" s="1">
        <v>0.0</v>
      </c>
      <c r="AE1953" s="1">
        <v>5.0</v>
      </c>
      <c r="AF1953" s="1" t="s">
        <v>255</v>
      </c>
      <c r="AG1953" s="1">
        <v>1.0</v>
      </c>
      <c r="AH1953" s="1">
        <v>0.0</v>
      </c>
      <c r="AI1953" s="1">
        <v>17.0</v>
      </c>
      <c r="AJ1953" s="1">
        <v>17.0</v>
      </c>
      <c r="AK1953" s="1">
        <v>266.0</v>
      </c>
      <c r="AL1953" s="1">
        <v>2.0</v>
      </c>
      <c r="AM1953" s="1">
        <v>0.0</v>
      </c>
      <c r="AN1953" s="1">
        <v>90.0</v>
      </c>
      <c r="AO1953" s="1">
        <v>8.0</v>
      </c>
      <c r="AP1953" s="1">
        <v>7.0</v>
      </c>
      <c r="AQ1953" s="1">
        <v>10.0</v>
      </c>
      <c r="AR1953" s="1">
        <v>10.0</v>
      </c>
      <c r="AS1953" s="1">
        <v>10.0</v>
      </c>
      <c r="AT1953" s="1">
        <v>9.0</v>
      </c>
      <c r="AU1953" s="1">
        <v>0.0</v>
      </c>
      <c r="AV1953" s="1" t="s">
        <v>96</v>
      </c>
      <c r="AW1953" s="1">
        <v>3.0</v>
      </c>
      <c r="AX1953" s="1">
        <v>2.0</v>
      </c>
      <c r="AY1953" s="1">
        <v>1.0</v>
      </c>
      <c r="AZ1953" s="1">
        <v>0.0</v>
      </c>
      <c r="BA1953" s="1">
        <v>0.08</v>
      </c>
      <c r="BB1953" s="1">
        <v>-1.0</v>
      </c>
      <c r="BC1953" s="1">
        <v>1.0</v>
      </c>
      <c r="BD1953" s="1">
        <v>-1.0</v>
      </c>
      <c r="BE1953" s="1">
        <v>-1.0</v>
      </c>
      <c r="BF1953" s="1">
        <v>-1.0</v>
      </c>
      <c r="BG1953" s="1">
        <v>-1.0</v>
      </c>
      <c r="BH1953" s="1">
        <v>-1.0</v>
      </c>
      <c r="BI1953" s="1">
        <v>-1.0</v>
      </c>
      <c r="BJ1953" s="1">
        <v>-1.0</v>
      </c>
      <c r="BK1953" s="1">
        <v>-1.0</v>
      </c>
      <c r="BL1953" s="1">
        <v>-1.0</v>
      </c>
      <c r="BM1953" s="1">
        <v>1.0</v>
      </c>
      <c r="BN1953" s="1">
        <v>1.0</v>
      </c>
      <c r="BO1953" s="1">
        <v>-1.0</v>
      </c>
      <c r="BP1953" s="1">
        <v>1.0</v>
      </c>
      <c r="BQ1953" s="1">
        <v>1.0</v>
      </c>
      <c r="BR1953" s="1">
        <v>-1.0</v>
      </c>
      <c r="BS1953" s="1">
        <v>-1.0</v>
      </c>
      <c r="BT1953" s="1">
        <v>-1.0</v>
      </c>
      <c r="BU1953" s="1">
        <v>1.0</v>
      </c>
      <c r="BV1953" s="1">
        <v>-1.0</v>
      </c>
      <c r="BW1953" s="1">
        <v>-1.0</v>
      </c>
      <c r="BX1953" s="1">
        <v>1.0</v>
      </c>
      <c r="BY1953" s="1">
        <v>-1.0</v>
      </c>
      <c r="BZ1953" s="1">
        <v>-1.0</v>
      </c>
      <c r="CA1953" s="1">
        <v>-1.0</v>
      </c>
      <c r="CB1953" s="1">
        <v>-1.0</v>
      </c>
      <c r="CC1953" s="1">
        <v>-1.0</v>
      </c>
      <c r="CD1953" s="1">
        <v>65719.0</v>
      </c>
    </row>
    <row r="1954">
      <c r="A1954" s="1">
        <v>1.0008874E7</v>
      </c>
      <c r="B1954" s="1" t="s">
        <v>10520</v>
      </c>
      <c r="C1954" s="1" t="s">
        <v>10521</v>
      </c>
      <c r="D1954" s="1" t="s">
        <v>10522</v>
      </c>
      <c r="E1954" s="1" t="s">
        <v>85</v>
      </c>
      <c r="F1954" s="1" t="s">
        <v>10523</v>
      </c>
      <c r="G1954" s="1" t="s">
        <v>10524</v>
      </c>
      <c r="I1954" s="1">
        <v>4409832.0</v>
      </c>
      <c r="J1954" s="1">
        <v>41258.0</v>
      </c>
      <c r="M1954" s="1">
        <v>0.0</v>
      </c>
      <c r="N1954" s="1">
        <v>1.0</v>
      </c>
      <c r="O1954" s="1">
        <v>0.0</v>
      </c>
      <c r="P1954" s="1" t="s">
        <v>89</v>
      </c>
      <c r="Q1954" s="1" t="s">
        <v>90</v>
      </c>
      <c r="R1954" s="1">
        <v>40.85139</v>
      </c>
      <c r="S1954" s="1">
        <v>-73.93722</v>
      </c>
      <c r="T1954" s="1" t="s">
        <v>91</v>
      </c>
      <c r="U1954" s="1" t="s">
        <v>92</v>
      </c>
      <c r="V1954" s="1">
        <v>3.0</v>
      </c>
      <c r="W1954" s="1">
        <v>1.0</v>
      </c>
      <c r="X1954" s="1">
        <v>1.0</v>
      </c>
      <c r="Y1954" s="1">
        <v>1.0</v>
      </c>
      <c r="Z1954" s="1" t="s">
        <v>93</v>
      </c>
      <c r="AA1954" s="1" t="s">
        <v>10525</v>
      </c>
      <c r="AB1954" s="1">
        <v>150.0</v>
      </c>
      <c r="AC1954" s="1">
        <v>1.0</v>
      </c>
      <c r="AD1954" s="1">
        <v>0.0</v>
      </c>
      <c r="AE1954" s="1">
        <v>6.0</v>
      </c>
      <c r="AF1954" s="1" t="s">
        <v>479</v>
      </c>
      <c r="AG1954" s="1">
        <v>1.0</v>
      </c>
      <c r="AH1954" s="1">
        <v>0.0</v>
      </c>
      <c r="AI1954" s="1">
        <v>0.0</v>
      </c>
      <c r="AJ1954" s="1">
        <v>0.0</v>
      </c>
      <c r="AK1954" s="1">
        <v>0.0</v>
      </c>
      <c r="AL1954" s="1">
        <v>0.0</v>
      </c>
      <c r="AM1954" s="1">
        <v>0.0</v>
      </c>
      <c r="AU1954" s="1">
        <v>0.0</v>
      </c>
      <c r="AV1954" s="1" t="s">
        <v>105</v>
      </c>
      <c r="AW1954" s="1">
        <v>1.0</v>
      </c>
      <c r="AX1954" s="1">
        <v>1.0</v>
      </c>
      <c r="AY1954" s="1">
        <v>0.0</v>
      </c>
      <c r="AZ1954" s="1">
        <v>0.0</v>
      </c>
      <c r="BB1954" s="1">
        <v>-1.0</v>
      </c>
      <c r="BC1954" s="1">
        <v>1.0</v>
      </c>
      <c r="BD1954" s="1">
        <v>-1.0</v>
      </c>
      <c r="BE1954" s="1">
        <v>-1.0</v>
      </c>
      <c r="BF1954" s="1">
        <v>-1.0</v>
      </c>
      <c r="BG1954" s="1">
        <v>-1.0</v>
      </c>
      <c r="BH1954" s="1">
        <v>-1.0</v>
      </c>
      <c r="BI1954" s="1">
        <v>-1.0</v>
      </c>
      <c r="BJ1954" s="1">
        <v>1.0</v>
      </c>
      <c r="BK1954" s="1">
        <v>-1.0</v>
      </c>
      <c r="BL1954" s="1">
        <v>-1.0</v>
      </c>
      <c r="BM1954" s="1">
        <v>1.0</v>
      </c>
      <c r="BN1954" s="1">
        <v>1.0</v>
      </c>
      <c r="BO1954" s="1">
        <v>-1.0</v>
      </c>
      <c r="BP1954" s="1">
        <v>-1.0</v>
      </c>
      <c r="BQ1954" s="1">
        <v>-1.0</v>
      </c>
      <c r="BR1954" s="1">
        <v>-1.0</v>
      </c>
      <c r="BS1954" s="1">
        <v>-1.0</v>
      </c>
      <c r="BT1954" s="1">
        <v>-1.0</v>
      </c>
      <c r="BU1954" s="1">
        <v>1.0</v>
      </c>
      <c r="BV1954" s="1">
        <v>-1.0</v>
      </c>
      <c r="BW1954" s="1">
        <v>-1.0</v>
      </c>
      <c r="BX1954" s="1">
        <v>-1.0</v>
      </c>
      <c r="BY1954" s="1">
        <v>-1.0</v>
      </c>
      <c r="BZ1954" s="1">
        <v>-1.0</v>
      </c>
      <c r="CA1954" s="1">
        <v>-1.0</v>
      </c>
      <c r="CB1954" s="1">
        <v>-1.0</v>
      </c>
      <c r="CC1954" s="1">
        <v>-1.0</v>
      </c>
      <c r="CD1954" s="1">
        <v>65726.0</v>
      </c>
    </row>
    <row r="1955">
      <c r="A1955" s="1">
        <v>1.6378706E7</v>
      </c>
      <c r="B1955" s="1" t="s">
        <v>10526</v>
      </c>
      <c r="C1955" s="1" t="s">
        <v>10527</v>
      </c>
      <c r="D1955" s="1" t="s">
        <v>10528</v>
      </c>
      <c r="E1955" s="1" t="s">
        <v>85</v>
      </c>
      <c r="F1955" s="1" t="s">
        <v>10529</v>
      </c>
      <c r="G1955" s="1" t="s">
        <v>10530</v>
      </c>
      <c r="H1955" s="2" t="str">
        <f>- please be mindful of neighbors While walking into The building - place dirty DISHES in The dishwasher - please ask us before taking food, Liquor, etc. - please take note of both The trash bin and recycling bin - NYC has strict recycling policies -  no parties please. We will be sharing The space with you, so please be mindful of noise/lights past midnight - please do NOT make any purchases USING our TV and/or music apps</f>
        <v>#ERROR!</v>
      </c>
      <c r="I1955" s="1">
        <v>1276297.0</v>
      </c>
      <c r="J1955" s="1">
        <v>40827.0</v>
      </c>
      <c r="M1955" s="1">
        <v>0.0</v>
      </c>
      <c r="N1955" s="1">
        <v>1.0</v>
      </c>
      <c r="O1955" s="1">
        <v>1.0</v>
      </c>
      <c r="P1955" s="1" t="s">
        <v>123</v>
      </c>
      <c r="Q1955" s="1" t="s">
        <v>296</v>
      </c>
      <c r="R1955" s="1">
        <v>40.72838</v>
      </c>
      <c r="S1955" s="1">
        <v>-73.94739</v>
      </c>
      <c r="T1955" s="1" t="s">
        <v>91</v>
      </c>
      <c r="U1955" s="1" t="s">
        <v>113</v>
      </c>
      <c r="V1955" s="1">
        <v>2.0</v>
      </c>
      <c r="W1955" s="1">
        <v>1.0</v>
      </c>
      <c r="X1955" s="1">
        <v>1.0</v>
      </c>
      <c r="Y1955" s="1">
        <v>1.0</v>
      </c>
      <c r="Z1955" s="1" t="s">
        <v>93</v>
      </c>
      <c r="AA1955" s="1" t="s">
        <v>10531</v>
      </c>
      <c r="AB1955" s="1">
        <v>67.0</v>
      </c>
      <c r="AC1955" s="1">
        <v>1.0</v>
      </c>
      <c r="AD1955" s="1">
        <v>5.0</v>
      </c>
      <c r="AE1955" s="1">
        <v>1.0</v>
      </c>
      <c r="AF1955" s="1" t="s">
        <v>821</v>
      </c>
      <c r="AG1955" s="1">
        <v>1.0</v>
      </c>
      <c r="AH1955" s="1">
        <v>0.0</v>
      </c>
      <c r="AI1955" s="1">
        <v>0.0</v>
      </c>
      <c r="AJ1955" s="1">
        <v>0.0</v>
      </c>
      <c r="AK1955" s="1">
        <v>0.0</v>
      </c>
      <c r="AL1955" s="1">
        <v>2.0</v>
      </c>
      <c r="AM1955" s="1">
        <v>0.0</v>
      </c>
      <c r="AN1955" s="1">
        <v>100.0</v>
      </c>
      <c r="AO1955" s="1">
        <v>10.0</v>
      </c>
      <c r="AP1955" s="1">
        <v>10.0</v>
      </c>
      <c r="AQ1955" s="1">
        <v>10.0</v>
      </c>
      <c r="AR1955" s="1">
        <v>10.0</v>
      </c>
      <c r="AS1955" s="1">
        <v>10.0</v>
      </c>
      <c r="AT1955" s="1">
        <v>10.0</v>
      </c>
      <c r="AU1955" s="1">
        <v>1.0</v>
      </c>
      <c r="AV1955" s="1" t="s">
        <v>117</v>
      </c>
      <c r="AW1955" s="1">
        <v>1.0</v>
      </c>
      <c r="AX1955" s="1">
        <v>0.0</v>
      </c>
      <c r="AY1955" s="1">
        <v>1.0</v>
      </c>
      <c r="AZ1955" s="1">
        <v>0.0</v>
      </c>
      <c r="BA1955" s="1">
        <v>0.07</v>
      </c>
      <c r="BB1955" s="1">
        <v>-1.0</v>
      </c>
      <c r="BC1955" s="1">
        <v>1.0</v>
      </c>
      <c r="BD1955" s="1">
        <v>-1.0</v>
      </c>
      <c r="BE1955" s="1">
        <v>-1.0</v>
      </c>
      <c r="BF1955" s="1">
        <v>-1.0</v>
      </c>
      <c r="BG1955" s="1">
        <v>-1.0</v>
      </c>
      <c r="BH1955" s="1">
        <v>-1.0</v>
      </c>
      <c r="BI1955" s="1">
        <v>1.0</v>
      </c>
      <c r="BJ1955" s="1">
        <v>1.0</v>
      </c>
      <c r="BK1955" s="1">
        <v>-1.0</v>
      </c>
      <c r="BL1955" s="1">
        <v>-1.0</v>
      </c>
      <c r="BM1955" s="1">
        <v>1.0</v>
      </c>
      <c r="BN1955" s="1">
        <v>-1.0</v>
      </c>
      <c r="BO1955" s="1">
        <v>-1.0</v>
      </c>
      <c r="BP1955" s="1">
        <v>-1.0</v>
      </c>
      <c r="BQ1955" s="1">
        <v>1.0</v>
      </c>
      <c r="BR1955" s="1">
        <v>-1.0</v>
      </c>
      <c r="BS1955" s="1">
        <v>-1.0</v>
      </c>
      <c r="BT1955" s="1">
        <v>-1.0</v>
      </c>
      <c r="BU1955" s="1">
        <v>1.0</v>
      </c>
      <c r="BV1955" s="1">
        <v>-1.0</v>
      </c>
      <c r="BW1955" s="1">
        <v>1.0</v>
      </c>
      <c r="BX1955" s="1">
        <v>-1.0</v>
      </c>
      <c r="BY1955" s="1">
        <v>-1.0</v>
      </c>
      <c r="BZ1955" s="1">
        <v>-1.0</v>
      </c>
      <c r="CA1955" s="1">
        <v>-1.0</v>
      </c>
      <c r="CB1955" s="1">
        <v>-1.0</v>
      </c>
      <c r="CC1955" s="1">
        <v>-1.0</v>
      </c>
      <c r="CD1955" s="1">
        <v>65758.0</v>
      </c>
    </row>
    <row r="1956">
      <c r="A1956" s="1">
        <v>2.9466848E7</v>
      </c>
      <c r="B1956" s="1" t="s">
        <v>10532</v>
      </c>
      <c r="C1956" s="1" t="s">
        <v>10533</v>
      </c>
      <c r="D1956" s="1" t="s">
        <v>10534</v>
      </c>
      <c r="E1956" s="1" t="s">
        <v>85</v>
      </c>
      <c r="F1956" s="1" t="s">
        <v>10535</v>
      </c>
      <c r="G1956" s="1" t="s">
        <v>10536</v>
      </c>
      <c r="H1956" s="1" t="s">
        <v>10537</v>
      </c>
      <c r="I1956" s="1">
        <v>2047776.0</v>
      </c>
      <c r="J1956" s="1">
        <v>41000.0</v>
      </c>
      <c r="K1956" s="1" t="s">
        <v>272</v>
      </c>
      <c r="L1956" s="1">
        <v>1.0</v>
      </c>
      <c r="M1956" s="1">
        <v>1.0</v>
      </c>
      <c r="N1956" s="1">
        <v>2.0</v>
      </c>
      <c r="O1956" s="1">
        <v>1.0</v>
      </c>
      <c r="P1956" s="1" t="s">
        <v>89</v>
      </c>
      <c r="Q1956" s="1" t="s">
        <v>90</v>
      </c>
      <c r="R1956" s="1">
        <v>40.7223</v>
      </c>
      <c r="S1956" s="1">
        <v>-73.9960699999999</v>
      </c>
      <c r="T1956" s="1" t="s">
        <v>91</v>
      </c>
      <c r="U1956" s="1" t="s">
        <v>92</v>
      </c>
      <c r="V1956" s="1">
        <v>2.0</v>
      </c>
      <c r="W1956" s="1">
        <v>1.0</v>
      </c>
      <c r="X1956" s="1">
        <v>1.0</v>
      </c>
      <c r="Y1956" s="1">
        <v>1.0</v>
      </c>
      <c r="Z1956" s="1" t="s">
        <v>93</v>
      </c>
      <c r="AA1956" s="1" t="s">
        <v>10538</v>
      </c>
      <c r="AB1956" s="1">
        <v>180.0</v>
      </c>
      <c r="AC1956" s="1">
        <v>2.0</v>
      </c>
      <c r="AD1956" s="1">
        <v>0.0</v>
      </c>
      <c r="AE1956" s="1">
        <v>30.0</v>
      </c>
      <c r="AF1956" s="1" t="s">
        <v>1554</v>
      </c>
      <c r="AG1956" s="1">
        <v>1.0</v>
      </c>
      <c r="AH1956" s="1">
        <v>0.0</v>
      </c>
      <c r="AI1956" s="1">
        <v>0.0</v>
      </c>
      <c r="AJ1956" s="1">
        <v>0.0</v>
      </c>
      <c r="AK1956" s="1">
        <v>249.0</v>
      </c>
      <c r="AL1956" s="1">
        <v>0.0</v>
      </c>
      <c r="AM1956" s="1">
        <v>0.0</v>
      </c>
      <c r="AU1956" s="1">
        <v>0.0</v>
      </c>
      <c r="AV1956" s="1" t="s">
        <v>96</v>
      </c>
      <c r="AW1956" s="1">
        <v>2.0</v>
      </c>
      <c r="AX1956" s="1">
        <v>2.0</v>
      </c>
      <c r="AY1956" s="1">
        <v>0.0</v>
      </c>
      <c r="AZ1956" s="1">
        <v>0.0</v>
      </c>
      <c r="BB1956" s="1">
        <v>-1.0</v>
      </c>
      <c r="BC1956" s="1">
        <v>1.0</v>
      </c>
      <c r="BD1956" s="1">
        <v>-1.0</v>
      </c>
      <c r="BE1956" s="1">
        <v>-1.0</v>
      </c>
      <c r="BF1956" s="1">
        <v>-1.0</v>
      </c>
      <c r="BG1956" s="1">
        <v>-1.0</v>
      </c>
      <c r="BH1956" s="1">
        <v>-1.0</v>
      </c>
      <c r="BI1956" s="1">
        <v>-1.0</v>
      </c>
      <c r="BJ1956" s="1">
        <v>1.0</v>
      </c>
      <c r="BK1956" s="1">
        <v>-1.0</v>
      </c>
      <c r="BL1956" s="1">
        <v>-1.0</v>
      </c>
      <c r="BM1956" s="1">
        <v>-1.0</v>
      </c>
      <c r="BN1956" s="1">
        <v>-1.0</v>
      </c>
      <c r="BO1956" s="1">
        <v>-1.0</v>
      </c>
      <c r="BP1956" s="1">
        <v>1.0</v>
      </c>
      <c r="BQ1956" s="1">
        <v>-1.0</v>
      </c>
      <c r="BR1956" s="1">
        <v>-1.0</v>
      </c>
      <c r="BS1956" s="1">
        <v>-1.0</v>
      </c>
      <c r="BT1956" s="1">
        <v>-1.0</v>
      </c>
      <c r="BU1956" s="1">
        <v>1.0</v>
      </c>
      <c r="BV1956" s="1">
        <v>1.0</v>
      </c>
      <c r="BW1956" s="1">
        <v>-1.0</v>
      </c>
      <c r="BX1956" s="1">
        <v>-1.0</v>
      </c>
      <c r="BY1956" s="1">
        <v>1.0</v>
      </c>
      <c r="BZ1956" s="1">
        <v>-1.0</v>
      </c>
      <c r="CA1956" s="1">
        <v>-1.0</v>
      </c>
      <c r="CB1956" s="1">
        <v>-1.0</v>
      </c>
      <c r="CC1956" s="1">
        <v>-1.0</v>
      </c>
      <c r="CD1956" s="1">
        <v>65767.0</v>
      </c>
    </row>
    <row r="1957">
      <c r="A1957" s="1">
        <v>3.5005563E7</v>
      </c>
      <c r="B1957" s="1" t="s">
        <v>10539</v>
      </c>
      <c r="C1957" s="1" t="s">
        <v>10540</v>
      </c>
      <c r="D1957" s="1" t="s">
        <v>10541</v>
      </c>
      <c r="E1957" s="1" t="s">
        <v>85</v>
      </c>
      <c r="F1957" s="1" t="s">
        <v>10542</v>
      </c>
      <c r="H1957" s="1" t="s">
        <v>1940</v>
      </c>
      <c r="I1957" s="1">
        <v>2.19517861E8</v>
      </c>
      <c r="J1957" s="1">
        <v>43381.0</v>
      </c>
      <c r="K1957" s="1" t="s">
        <v>134</v>
      </c>
      <c r="L1957" s="1">
        <v>0.98</v>
      </c>
      <c r="M1957" s="1">
        <v>0.0</v>
      </c>
      <c r="N1957" s="1">
        <v>328.0</v>
      </c>
      <c r="O1957" s="1">
        <v>0.0</v>
      </c>
      <c r="P1957" s="1" t="s">
        <v>89</v>
      </c>
      <c r="Q1957" s="1" t="s">
        <v>273</v>
      </c>
      <c r="R1957" s="1">
        <v>40.756</v>
      </c>
      <c r="S1957" s="1">
        <v>-73.98195</v>
      </c>
      <c r="T1957" s="1" t="s">
        <v>91</v>
      </c>
      <c r="U1957" s="1" t="s">
        <v>92</v>
      </c>
      <c r="V1957" s="1">
        <v>2.0</v>
      </c>
      <c r="W1957" s="1">
        <v>1.0</v>
      </c>
      <c r="X1957" s="1">
        <v>1.0</v>
      </c>
      <c r="Y1957" s="1">
        <v>1.0</v>
      </c>
      <c r="Z1957" s="1" t="s">
        <v>93</v>
      </c>
      <c r="AA1957" s="1" t="s">
        <v>10543</v>
      </c>
      <c r="AB1957" s="1">
        <v>230.0</v>
      </c>
      <c r="AC1957" s="1">
        <v>2.0</v>
      </c>
      <c r="AD1957" s="1">
        <v>5.0</v>
      </c>
      <c r="AE1957" s="1">
        <v>29.0</v>
      </c>
      <c r="AF1957" s="1" t="s">
        <v>95</v>
      </c>
      <c r="AG1957" s="1">
        <v>1.0</v>
      </c>
      <c r="AH1957" s="1">
        <v>19.0</v>
      </c>
      <c r="AI1957" s="1">
        <v>49.0</v>
      </c>
      <c r="AJ1957" s="1">
        <v>79.0</v>
      </c>
      <c r="AK1957" s="1">
        <v>354.0</v>
      </c>
      <c r="AL1957" s="1">
        <v>0.0</v>
      </c>
      <c r="AM1957" s="1">
        <v>0.0</v>
      </c>
      <c r="AU1957" s="1">
        <v>1.0</v>
      </c>
      <c r="AV1957" s="1" t="s">
        <v>96</v>
      </c>
      <c r="AW1957" s="1">
        <v>327.0</v>
      </c>
      <c r="AX1957" s="1">
        <v>319.0</v>
      </c>
      <c r="AY1957" s="1">
        <v>8.0</v>
      </c>
      <c r="AZ1957" s="1">
        <v>0.0</v>
      </c>
      <c r="BB1957" s="1">
        <v>-1.0</v>
      </c>
      <c r="BC1957" s="1">
        <v>1.0</v>
      </c>
      <c r="BD1957" s="1">
        <v>-1.0</v>
      </c>
      <c r="BE1957" s="1">
        <v>-1.0</v>
      </c>
      <c r="BF1957" s="1">
        <v>-1.0</v>
      </c>
      <c r="BG1957" s="1">
        <v>-1.0</v>
      </c>
      <c r="BH1957" s="1">
        <v>1.0</v>
      </c>
      <c r="BI1957" s="1">
        <v>-1.0</v>
      </c>
      <c r="BJ1957" s="1">
        <v>1.0</v>
      </c>
      <c r="BK1957" s="1">
        <v>1.0</v>
      </c>
      <c r="BL1957" s="1">
        <v>1.0</v>
      </c>
      <c r="BM1957" s="1">
        <v>1.0</v>
      </c>
      <c r="BN1957" s="1">
        <v>1.0</v>
      </c>
      <c r="BO1957" s="1">
        <v>1.0</v>
      </c>
      <c r="BP1957" s="1">
        <v>-1.0</v>
      </c>
      <c r="BQ1957" s="1">
        <v>-1.0</v>
      </c>
      <c r="BR1957" s="1">
        <v>-1.0</v>
      </c>
      <c r="BS1957" s="1">
        <v>1.0</v>
      </c>
      <c r="BT1957" s="1">
        <v>-1.0</v>
      </c>
      <c r="BU1957" s="1">
        <v>1.0</v>
      </c>
      <c r="BV1957" s="1">
        <v>1.0</v>
      </c>
      <c r="BW1957" s="1">
        <v>1.0</v>
      </c>
      <c r="BX1957" s="1">
        <v>-1.0</v>
      </c>
      <c r="BY1957" s="1">
        <v>-1.0</v>
      </c>
      <c r="BZ1957" s="1">
        <v>-1.0</v>
      </c>
      <c r="CA1957" s="1">
        <v>-1.0</v>
      </c>
      <c r="CB1957" s="1">
        <v>-1.0</v>
      </c>
      <c r="CC1957" s="1">
        <v>-1.0</v>
      </c>
      <c r="CD1957" s="1">
        <v>65822.0</v>
      </c>
    </row>
    <row r="1958">
      <c r="A1958" s="1">
        <v>8616102.0</v>
      </c>
      <c r="B1958" s="1" t="s">
        <v>10544</v>
      </c>
      <c r="D1958" s="1" t="s">
        <v>10545</v>
      </c>
      <c r="E1958" s="1" t="s">
        <v>85</v>
      </c>
      <c r="F1958" s="1" t="s">
        <v>10546</v>
      </c>
      <c r="G1958" s="1" t="s">
        <v>10547</v>
      </c>
      <c r="H1958" s="1" t="s">
        <v>10548</v>
      </c>
      <c r="I1958" s="1">
        <v>1.348708E7</v>
      </c>
      <c r="J1958" s="1">
        <v>41722.0</v>
      </c>
      <c r="M1958" s="1">
        <v>0.0</v>
      </c>
      <c r="N1958" s="1">
        <v>1.0</v>
      </c>
      <c r="O1958" s="1">
        <v>1.0</v>
      </c>
      <c r="P1958" s="1" t="s">
        <v>89</v>
      </c>
      <c r="Q1958" s="1" t="s">
        <v>90</v>
      </c>
      <c r="R1958" s="1">
        <v>40.77065</v>
      </c>
      <c r="S1958" s="1">
        <v>-73.95205</v>
      </c>
      <c r="T1958" s="1" t="s">
        <v>91</v>
      </c>
      <c r="U1958" s="1" t="s">
        <v>113</v>
      </c>
      <c r="V1958" s="1">
        <v>2.0</v>
      </c>
      <c r="W1958" s="1">
        <v>1.0</v>
      </c>
      <c r="X1958" s="1">
        <v>1.0</v>
      </c>
      <c r="Y1958" s="1">
        <v>1.0</v>
      </c>
      <c r="Z1958" s="1" t="s">
        <v>93</v>
      </c>
      <c r="AA1958" s="1" t="s">
        <v>10549</v>
      </c>
      <c r="AB1958" s="1">
        <v>150.0</v>
      </c>
      <c r="AC1958" s="1">
        <v>1.0</v>
      </c>
      <c r="AD1958" s="1">
        <v>0.0</v>
      </c>
      <c r="AE1958" s="1">
        <v>1.0</v>
      </c>
      <c r="AF1958" s="1" t="s">
        <v>472</v>
      </c>
      <c r="AG1958" s="1">
        <v>1.0</v>
      </c>
      <c r="AH1958" s="1">
        <v>0.0</v>
      </c>
      <c r="AI1958" s="1">
        <v>0.0</v>
      </c>
      <c r="AJ1958" s="1">
        <v>0.0</v>
      </c>
      <c r="AK1958" s="1">
        <v>0.0</v>
      </c>
      <c r="AL1958" s="1">
        <v>1.0</v>
      </c>
      <c r="AM1958" s="1">
        <v>0.0</v>
      </c>
      <c r="AN1958" s="1">
        <v>100.0</v>
      </c>
      <c r="AO1958" s="1">
        <v>10.0</v>
      </c>
      <c r="AP1958" s="1">
        <v>10.0</v>
      </c>
      <c r="AQ1958" s="1">
        <v>10.0</v>
      </c>
      <c r="AR1958" s="1">
        <v>10.0</v>
      </c>
      <c r="AS1958" s="1">
        <v>10.0</v>
      </c>
      <c r="AT1958" s="1">
        <v>10.0</v>
      </c>
      <c r="AU1958" s="1">
        <v>0.0</v>
      </c>
      <c r="AV1958" s="1" t="s">
        <v>105</v>
      </c>
      <c r="AW1958" s="1">
        <v>1.0</v>
      </c>
      <c r="AX1958" s="1">
        <v>0.0</v>
      </c>
      <c r="AY1958" s="1">
        <v>1.0</v>
      </c>
      <c r="AZ1958" s="1">
        <v>0.0</v>
      </c>
      <c r="BA1958" s="1">
        <v>0.02</v>
      </c>
      <c r="BB1958" s="1">
        <v>-1.0</v>
      </c>
      <c r="BC1958" s="1">
        <v>1.0</v>
      </c>
      <c r="BD1958" s="1">
        <v>-1.0</v>
      </c>
      <c r="BE1958" s="1">
        <v>-1.0</v>
      </c>
      <c r="BF1958" s="1">
        <v>-1.0</v>
      </c>
      <c r="BG1958" s="1">
        <v>-1.0</v>
      </c>
      <c r="BH1958" s="1">
        <v>-1.0</v>
      </c>
      <c r="BI1958" s="1">
        <v>1.0</v>
      </c>
      <c r="BJ1958" s="1">
        <v>1.0</v>
      </c>
      <c r="BK1958" s="1">
        <v>-1.0</v>
      </c>
      <c r="BL1958" s="1">
        <v>-1.0</v>
      </c>
      <c r="BM1958" s="1">
        <v>-1.0</v>
      </c>
      <c r="BN1958" s="1">
        <v>-1.0</v>
      </c>
      <c r="BO1958" s="1">
        <v>-1.0</v>
      </c>
      <c r="BP1958" s="1">
        <v>-1.0</v>
      </c>
      <c r="BQ1958" s="1">
        <v>-1.0</v>
      </c>
      <c r="BR1958" s="1">
        <v>-1.0</v>
      </c>
      <c r="BS1958" s="1">
        <v>-1.0</v>
      </c>
      <c r="BT1958" s="1">
        <v>-1.0</v>
      </c>
      <c r="BU1958" s="1">
        <v>1.0</v>
      </c>
      <c r="BV1958" s="1">
        <v>-1.0</v>
      </c>
      <c r="BW1958" s="1">
        <v>-1.0</v>
      </c>
      <c r="BX1958" s="1">
        <v>-1.0</v>
      </c>
      <c r="BY1958" s="1">
        <v>-1.0</v>
      </c>
      <c r="BZ1958" s="1">
        <v>-1.0</v>
      </c>
      <c r="CA1958" s="1">
        <v>-1.0</v>
      </c>
      <c r="CB1958" s="1">
        <v>-1.0</v>
      </c>
      <c r="CC1958" s="1">
        <v>-1.0</v>
      </c>
      <c r="CD1958" s="1">
        <v>65869.0</v>
      </c>
    </row>
    <row r="1959">
      <c r="A1959" s="1">
        <v>3.610259E7</v>
      </c>
      <c r="B1959" s="1" t="s">
        <v>10550</v>
      </c>
      <c r="C1959" s="1" t="s">
        <v>10551</v>
      </c>
      <c r="D1959" s="1" t="s">
        <v>10552</v>
      </c>
      <c r="E1959" s="1" t="s">
        <v>85</v>
      </c>
      <c r="G1959" s="1" t="s">
        <v>10553</v>
      </c>
      <c r="I1959" s="1">
        <v>2.5564144E8</v>
      </c>
      <c r="J1959" s="1">
        <v>43568.0</v>
      </c>
      <c r="K1959" s="1" t="s">
        <v>134</v>
      </c>
      <c r="L1959" s="1">
        <v>1.0</v>
      </c>
      <c r="M1959" s="1">
        <v>0.0</v>
      </c>
      <c r="N1959" s="1">
        <v>7.0</v>
      </c>
      <c r="O1959" s="1">
        <v>0.0</v>
      </c>
      <c r="P1959" s="1" t="s">
        <v>10554</v>
      </c>
      <c r="Q1959" s="1" t="s">
        <v>1715</v>
      </c>
      <c r="R1959" s="1">
        <v>40.75181</v>
      </c>
      <c r="S1959" s="1">
        <v>-73.81356</v>
      </c>
      <c r="T1959" s="1" t="s">
        <v>125</v>
      </c>
      <c r="U1959" s="1" t="s">
        <v>113</v>
      </c>
      <c r="V1959" s="1">
        <v>3.0</v>
      </c>
      <c r="W1959" s="1">
        <v>1.5</v>
      </c>
      <c r="X1959" s="1">
        <v>1.0</v>
      </c>
      <c r="Y1959" s="1">
        <v>1.0</v>
      </c>
      <c r="Z1959" s="1" t="s">
        <v>93</v>
      </c>
      <c r="AA1959" s="1" t="s">
        <v>10555</v>
      </c>
      <c r="AB1959" s="1">
        <v>55.0</v>
      </c>
      <c r="AC1959" s="1">
        <v>2.0</v>
      </c>
      <c r="AD1959" s="1">
        <v>10.0</v>
      </c>
      <c r="AE1959" s="1">
        <v>1.0</v>
      </c>
      <c r="AF1959" s="1" t="s">
        <v>313</v>
      </c>
      <c r="AG1959" s="1">
        <v>1.0</v>
      </c>
      <c r="AH1959" s="1">
        <v>15.0</v>
      </c>
      <c r="AI1959" s="1">
        <v>45.0</v>
      </c>
      <c r="AJ1959" s="1">
        <v>74.0</v>
      </c>
      <c r="AK1959" s="1">
        <v>79.0</v>
      </c>
      <c r="AL1959" s="1">
        <v>0.0</v>
      </c>
      <c r="AM1959" s="1">
        <v>0.0</v>
      </c>
      <c r="AU1959" s="1">
        <v>1.0</v>
      </c>
      <c r="AV1959" s="1" t="s">
        <v>117</v>
      </c>
      <c r="AW1959" s="1">
        <v>7.0</v>
      </c>
      <c r="AX1959" s="1">
        <v>0.0</v>
      </c>
      <c r="AY1959" s="1">
        <v>7.0</v>
      </c>
      <c r="AZ1959" s="1">
        <v>0.0</v>
      </c>
      <c r="BB1959" s="1">
        <v>-1.0</v>
      </c>
      <c r="BC1959" s="1">
        <v>1.0</v>
      </c>
      <c r="BD1959" s="1">
        <v>-1.0</v>
      </c>
      <c r="BE1959" s="1">
        <v>-1.0</v>
      </c>
      <c r="BF1959" s="1">
        <v>-1.0</v>
      </c>
      <c r="BG1959" s="1">
        <v>-1.0</v>
      </c>
      <c r="BH1959" s="1">
        <v>-1.0</v>
      </c>
      <c r="BI1959" s="1">
        <v>-1.0</v>
      </c>
      <c r="BJ1959" s="1">
        <v>-1.0</v>
      </c>
      <c r="BK1959" s="1">
        <v>-1.0</v>
      </c>
      <c r="BL1959" s="1">
        <v>-1.0</v>
      </c>
      <c r="BM1959" s="1">
        <v>-1.0</v>
      </c>
      <c r="BN1959" s="1">
        <v>-1.0</v>
      </c>
      <c r="BO1959" s="1">
        <v>-1.0</v>
      </c>
      <c r="BP1959" s="1">
        <v>-1.0</v>
      </c>
      <c r="BQ1959" s="1">
        <v>1.0</v>
      </c>
      <c r="BR1959" s="1">
        <v>-1.0</v>
      </c>
      <c r="BS1959" s="1">
        <v>-1.0</v>
      </c>
      <c r="BT1959" s="1">
        <v>-1.0</v>
      </c>
      <c r="BU1959" s="1">
        <v>1.0</v>
      </c>
      <c r="BV1959" s="1">
        <v>-1.0</v>
      </c>
      <c r="BW1959" s="1">
        <v>-1.0</v>
      </c>
      <c r="BX1959" s="1">
        <v>1.0</v>
      </c>
      <c r="BY1959" s="1">
        <v>-1.0</v>
      </c>
      <c r="BZ1959" s="1">
        <v>1.0</v>
      </c>
      <c r="CA1959" s="1">
        <v>-1.0</v>
      </c>
      <c r="CB1959" s="1">
        <v>-1.0</v>
      </c>
      <c r="CC1959" s="1">
        <v>-1.0</v>
      </c>
      <c r="CD1959" s="1">
        <v>65947.0</v>
      </c>
    </row>
    <row r="1960">
      <c r="A1960" s="1">
        <v>937678.0</v>
      </c>
      <c r="B1960" s="1" t="s">
        <v>10556</v>
      </c>
      <c r="C1960" s="1" t="s">
        <v>10557</v>
      </c>
      <c r="D1960" s="1" t="s">
        <v>10558</v>
      </c>
      <c r="E1960" s="1" t="s">
        <v>85</v>
      </c>
      <c r="F1960" s="1" t="s">
        <v>10559</v>
      </c>
      <c r="G1960" s="1" t="s">
        <v>10560</v>
      </c>
      <c r="H1960" s="1" t="s">
        <v>10561</v>
      </c>
      <c r="I1960" s="1">
        <v>5062254.0</v>
      </c>
      <c r="J1960" s="1">
        <v>41317.0</v>
      </c>
      <c r="K1960" s="1" t="s">
        <v>339</v>
      </c>
      <c r="L1960" s="1">
        <v>0.0</v>
      </c>
      <c r="M1960" s="1">
        <v>0.0</v>
      </c>
      <c r="N1960" s="1">
        <v>1.0</v>
      </c>
      <c r="O1960" s="1">
        <v>1.0</v>
      </c>
      <c r="P1960" s="1" t="s">
        <v>123</v>
      </c>
      <c r="Q1960" s="1" t="s">
        <v>124</v>
      </c>
      <c r="R1960" s="1">
        <v>40.70627</v>
      </c>
      <c r="S1960" s="1">
        <v>-73.92223</v>
      </c>
      <c r="T1960" s="1" t="s">
        <v>144</v>
      </c>
      <c r="U1960" s="1" t="s">
        <v>92</v>
      </c>
      <c r="V1960" s="1">
        <v>2.0</v>
      </c>
      <c r="W1960" s="1">
        <v>1.0</v>
      </c>
      <c r="X1960" s="1">
        <v>1.0</v>
      </c>
      <c r="Y1960" s="1">
        <v>1.0</v>
      </c>
      <c r="Z1960" s="1" t="s">
        <v>93</v>
      </c>
      <c r="AA1960" s="1" t="s">
        <v>10562</v>
      </c>
      <c r="AB1960" s="1">
        <v>155.0</v>
      </c>
      <c r="AC1960" s="1">
        <v>2.0</v>
      </c>
      <c r="AD1960" s="1">
        <v>100.0</v>
      </c>
      <c r="AE1960" s="1">
        <v>2.0</v>
      </c>
      <c r="AF1960" s="1" t="s">
        <v>231</v>
      </c>
      <c r="AG1960" s="1">
        <v>1.0</v>
      </c>
      <c r="AH1960" s="1">
        <v>0.0</v>
      </c>
      <c r="AI1960" s="1">
        <v>0.0</v>
      </c>
      <c r="AJ1960" s="1">
        <v>0.0</v>
      </c>
      <c r="AK1960" s="1">
        <v>0.0</v>
      </c>
      <c r="AL1960" s="1">
        <v>20.0</v>
      </c>
      <c r="AM1960" s="1">
        <v>4.0</v>
      </c>
      <c r="AN1960" s="1">
        <v>98.0</v>
      </c>
      <c r="AO1960" s="1">
        <v>10.0</v>
      </c>
      <c r="AP1960" s="1">
        <v>10.0</v>
      </c>
      <c r="AQ1960" s="1">
        <v>10.0</v>
      </c>
      <c r="AR1960" s="1">
        <v>10.0</v>
      </c>
      <c r="AS1960" s="1">
        <v>9.0</v>
      </c>
      <c r="AT1960" s="1">
        <v>9.0</v>
      </c>
      <c r="AU1960" s="1">
        <v>0.0</v>
      </c>
      <c r="AV1960" s="1" t="s">
        <v>96</v>
      </c>
      <c r="AW1960" s="1">
        <v>1.0</v>
      </c>
      <c r="AX1960" s="1">
        <v>1.0</v>
      </c>
      <c r="AY1960" s="1">
        <v>0.0</v>
      </c>
      <c r="AZ1960" s="1">
        <v>0.0</v>
      </c>
      <c r="BA1960" s="1">
        <v>0.26</v>
      </c>
      <c r="BB1960" s="1">
        <v>1.0</v>
      </c>
      <c r="BC1960" s="1">
        <v>1.0</v>
      </c>
      <c r="BD1960" s="1">
        <v>-1.0</v>
      </c>
      <c r="BE1960" s="1">
        <v>-1.0</v>
      </c>
      <c r="BF1960" s="1">
        <v>-1.0</v>
      </c>
      <c r="BG1960" s="1">
        <v>-1.0</v>
      </c>
      <c r="BH1960" s="1">
        <v>-1.0</v>
      </c>
      <c r="BI1960" s="1">
        <v>-1.0</v>
      </c>
      <c r="BJ1960" s="1">
        <v>1.0</v>
      </c>
      <c r="BK1960" s="1">
        <v>-1.0</v>
      </c>
      <c r="BL1960" s="1">
        <v>-1.0</v>
      </c>
      <c r="BM1960" s="1">
        <v>-1.0</v>
      </c>
      <c r="BN1960" s="1">
        <v>-1.0</v>
      </c>
      <c r="BO1960" s="1">
        <v>-1.0</v>
      </c>
      <c r="BP1960" s="1">
        <v>-1.0</v>
      </c>
      <c r="BQ1960" s="1">
        <v>-1.0</v>
      </c>
      <c r="BR1960" s="1">
        <v>-1.0</v>
      </c>
      <c r="BS1960" s="1">
        <v>-1.0</v>
      </c>
      <c r="BT1960" s="1">
        <v>-1.0</v>
      </c>
      <c r="BU1960" s="1">
        <v>1.0</v>
      </c>
      <c r="BV1960" s="1">
        <v>-1.0</v>
      </c>
      <c r="BW1960" s="1">
        <v>-1.0</v>
      </c>
      <c r="BX1960" s="1">
        <v>-1.0</v>
      </c>
      <c r="BY1960" s="1">
        <v>1.0</v>
      </c>
      <c r="BZ1960" s="1">
        <v>-1.0</v>
      </c>
      <c r="CA1960" s="1">
        <v>-1.0</v>
      </c>
      <c r="CB1960" s="1">
        <v>-1.0</v>
      </c>
      <c r="CC1960" s="1">
        <v>-1.0</v>
      </c>
      <c r="CD1960" s="1">
        <v>65950.0</v>
      </c>
    </row>
    <row r="1961">
      <c r="A1961" s="1">
        <v>8993461.0</v>
      </c>
      <c r="B1961" s="1" t="s">
        <v>10563</v>
      </c>
      <c r="C1961" s="1" t="s">
        <v>10564</v>
      </c>
      <c r="D1961" s="1" t="s">
        <v>10565</v>
      </c>
      <c r="E1961" s="1" t="s">
        <v>85</v>
      </c>
      <c r="G1961" s="1" t="s">
        <v>10566</v>
      </c>
      <c r="H1961" s="1" t="s">
        <v>2652</v>
      </c>
      <c r="I1961" s="1">
        <v>4.6976876E7</v>
      </c>
      <c r="J1961" s="1">
        <v>42296.0</v>
      </c>
      <c r="M1961" s="1">
        <v>0.0</v>
      </c>
      <c r="N1961" s="1">
        <v>2.0</v>
      </c>
      <c r="O1961" s="1">
        <v>0.0</v>
      </c>
      <c r="P1961" s="1" t="s">
        <v>89</v>
      </c>
      <c r="Q1961" s="1" t="s">
        <v>90</v>
      </c>
      <c r="R1961" s="1">
        <v>40.72477</v>
      </c>
      <c r="S1961" s="1">
        <v>-73.98836</v>
      </c>
      <c r="T1961" s="1" t="s">
        <v>91</v>
      </c>
      <c r="U1961" s="1" t="s">
        <v>113</v>
      </c>
      <c r="V1961" s="1">
        <v>1.0</v>
      </c>
      <c r="W1961" s="1">
        <v>1.0</v>
      </c>
      <c r="X1961" s="1">
        <v>1.0</v>
      </c>
      <c r="Y1961" s="1">
        <v>1.0</v>
      </c>
      <c r="Z1961" s="1" t="s">
        <v>93</v>
      </c>
      <c r="AA1961" s="1" t="s">
        <v>10567</v>
      </c>
      <c r="AB1961" s="1">
        <v>90.0</v>
      </c>
      <c r="AC1961" s="1">
        <v>1.0</v>
      </c>
      <c r="AD1961" s="1">
        <v>0.0</v>
      </c>
      <c r="AE1961" s="1">
        <v>7.0</v>
      </c>
      <c r="AF1961" s="1" t="s">
        <v>187</v>
      </c>
      <c r="AG1961" s="1">
        <v>1.0</v>
      </c>
      <c r="AH1961" s="1">
        <v>0.0</v>
      </c>
      <c r="AI1961" s="1">
        <v>0.0</v>
      </c>
      <c r="AJ1961" s="1">
        <v>0.0</v>
      </c>
      <c r="AK1961" s="1">
        <v>0.0</v>
      </c>
      <c r="AL1961" s="1">
        <v>0.0</v>
      </c>
      <c r="AM1961" s="1">
        <v>0.0</v>
      </c>
      <c r="AU1961" s="1">
        <v>1.0</v>
      </c>
      <c r="AV1961" s="1" t="s">
        <v>105</v>
      </c>
      <c r="AW1961" s="1">
        <v>2.0</v>
      </c>
      <c r="AX1961" s="1">
        <v>1.0</v>
      </c>
      <c r="AY1961" s="1">
        <v>1.0</v>
      </c>
      <c r="AZ1961" s="1">
        <v>0.0</v>
      </c>
      <c r="BB1961" s="1">
        <v>-1.0</v>
      </c>
      <c r="BC1961" s="1">
        <v>1.0</v>
      </c>
      <c r="BD1961" s="1">
        <v>-1.0</v>
      </c>
      <c r="BE1961" s="1">
        <v>-1.0</v>
      </c>
      <c r="BF1961" s="1">
        <v>-1.0</v>
      </c>
      <c r="BG1961" s="1">
        <v>-1.0</v>
      </c>
      <c r="BH1961" s="1">
        <v>-1.0</v>
      </c>
      <c r="BI1961" s="1">
        <v>-1.0</v>
      </c>
      <c r="BJ1961" s="1">
        <v>1.0</v>
      </c>
      <c r="BK1961" s="1">
        <v>-1.0</v>
      </c>
      <c r="BL1961" s="1">
        <v>-1.0</v>
      </c>
      <c r="BM1961" s="1">
        <v>-1.0</v>
      </c>
      <c r="BN1961" s="1">
        <v>-1.0</v>
      </c>
      <c r="BO1961" s="1">
        <v>-1.0</v>
      </c>
      <c r="BP1961" s="1">
        <v>1.0</v>
      </c>
      <c r="BQ1961" s="1">
        <v>-1.0</v>
      </c>
      <c r="BR1961" s="1">
        <v>-1.0</v>
      </c>
      <c r="BS1961" s="1">
        <v>-1.0</v>
      </c>
      <c r="BT1961" s="1">
        <v>-1.0</v>
      </c>
      <c r="BU1961" s="1">
        <v>1.0</v>
      </c>
      <c r="BV1961" s="1">
        <v>-1.0</v>
      </c>
      <c r="BW1961" s="1">
        <v>-1.0</v>
      </c>
      <c r="BX1961" s="1">
        <v>-1.0</v>
      </c>
      <c r="BY1961" s="1">
        <v>-1.0</v>
      </c>
      <c r="BZ1961" s="1">
        <v>-1.0</v>
      </c>
      <c r="CA1961" s="1">
        <v>-1.0</v>
      </c>
      <c r="CB1961" s="1">
        <v>-1.0</v>
      </c>
      <c r="CC1961" s="1">
        <v>-1.0</v>
      </c>
      <c r="CD1961" s="1">
        <v>66045.0</v>
      </c>
    </row>
    <row r="1962">
      <c r="A1962" s="1">
        <v>2.1566103E7</v>
      </c>
      <c r="B1962" s="1" t="s">
        <v>10568</v>
      </c>
      <c r="C1962" s="1" t="s">
        <v>10569</v>
      </c>
      <c r="D1962" s="1" t="s">
        <v>10569</v>
      </c>
      <c r="E1962" s="1" t="s">
        <v>85</v>
      </c>
      <c r="H1962" s="1" t="s">
        <v>5626</v>
      </c>
      <c r="I1962" s="1">
        <v>6.1391963E7</v>
      </c>
      <c r="J1962" s="1">
        <v>42432.0</v>
      </c>
      <c r="K1962" s="1" t="s">
        <v>134</v>
      </c>
      <c r="L1962" s="1">
        <v>0.98</v>
      </c>
      <c r="M1962" s="1">
        <v>0.0</v>
      </c>
      <c r="N1962" s="1">
        <v>91.0</v>
      </c>
      <c r="O1962" s="1">
        <v>0.0</v>
      </c>
      <c r="P1962" s="1" t="s">
        <v>89</v>
      </c>
      <c r="Q1962" s="1" t="s">
        <v>273</v>
      </c>
      <c r="R1962" s="1">
        <v>40.76132</v>
      </c>
      <c r="S1962" s="1">
        <v>-73.99298</v>
      </c>
      <c r="T1962" s="1" t="s">
        <v>91</v>
      </c>
      <c r="U1962" s="1" t="s">
        <v>92</v>
      </c>
      <c r="V1962" s="1">
        <v>4.0</v>
      </c>
      <c r="W1962" s="1">
        <v>1.0</v>
      </c>
      <c r="X1962" s="1">
        <v>1.0</v>
      </c>
      <c r="Y1962" s="1">
        <v>1.0</v>
      </c>
      <c r="Z1962" s="1" t="s">
        <v>93</v>
      </c>
      <c r="AA1962" s="1" t="s">
        <v>10570</v>
      </c>
      <c r="AB1962" s="1">
        <v>133.0</v>
      </c>
      <c r="AC1962" s="1">
        <v>1.0</v>
      </c>
      <c r="AD1962" s="1">
        <v>0.0</v>
      </c>
      <c r="AE1962" s="1">
        <v>30.0</v>
      </c>
      <c r="AF1962" s="1" t="s">
        <v>202</v>
      </c>
      <c r="AG1962" s="1">
        <v>1.0</v>
      </c>
      <c r="AH1962" s="1">
        <v>0.0</v>
      </c>
      <c r="AI1962" s="1">
        <v>0.0</v>
      </c>
      <c r="AJ1962" s="1">
        <v>0.0</v>
      </c>
      <c r="AK1962" s="1">
        <v>4.0</v>
      </c>
      <c r="AL1962" s="1">
        <v>2.0</v>
      </c>
      <c r="AM1962" s="1">
        <v>1.0</v>
      </c>
      <c r="AN1962" s="1">
        <v>100.0</v>
      </c>
      <c r="AO1962" s="1">
        <v>10.0</v>
      </c>
      <c r="AP1962" s="1">
        <v>10.0</v>
      </c>
      <c r="AQ1962" s="1">
        <v>10.0</v>
      </c>
      <c r="AR1962" s="1">
        <v>10.0</v>
      </c>
      <c r="AS1962" s="1">
        <v>10.0</v>
      </c>
      <c r="AT1962" s="1">
        <v>10.0</v>
      </c>
      <c r="AU1962" s="1">
        <v>0.0</v>
      </c>
      <c r="AV1962" s="1" t="s">
        <v>96</v>
      </c>
      <c r="AW1962" s="1">
        <v>91.0</v>
      </c>
      <c r="AX1962" s="1">
        <v>91.0</v>
      </c>
      <c r="AY1962" s="1">
        <v>0.0</v>
      </c>
      <c r="AZ1962" s="1">
        <v>0.0</v>
      </c>
      <c r="BA1962" s="1">
        <v>0.11</v>
      </c>
      <c r="BB1962" s="1">
        <v>-1.0</v>
      </c>
      <c r="BC1962" s="1">
        <v>1.0</v>
      </c>
      <c r="BD1962" s="1">
        <v>-1.0</v>
      </c>
      <c r="BE1962" s="1">
        <v>-1.0</v>
      </c>
      <c r="BF1962" s="1">
        <v>-1.0</v>
      </c>
      <c r="BG1962" s="1">
        <v>-1.0</v>
      </c>
      <c r="BH1962" s="1">
        <v>1.0</v>
      </c>
      <c r="BI1962" s="1">
        <v>-1.0</v>
      </c>
      <c r="BJ1962" s="1">
        <v>1.0</v>
      </c>
      <c r="BK1962" s="1">
        <v>-1.0</v>
      </c>
      <c r="BL1962" s="1">
        <v>-1.0</v>
      </c>
      <c r="BM1962" s="1">
        <v>-1.0</v>
      </c>
      <c r="BN1962" s="1">
        <v>-1.0</v>
      </c>
      <c r="BO1962" s="1">
        <v>-1.0</v>
      </c>
      <c r="BP1962" s="1">
        <v>1.0</v>
      </c>
      <c r="BQ1962" s="1">
        <v>-1.0</v>
      </c>
      <c r="BR1962" s="1">
        <v>-1.0</v>
      </c>
      <c r="BS1962" s="1">
        <v>-1.0</v>
      </c>
      <c r="BT1962" s="1">
        <v>-1.0</v>
      </c>
      <c r="BU1962" s="1">
        <v>1.0</v>
      </c>
      <c r="BV1962" s="1">
        <v>1.0</v>
      </c>
      <c r="BW1962" s="1">
        <v>-1.0</v>
      </c>
      <c r="BX1962" s="1">
        <v>-1.0</v>
      </c>
      <c r="BY1962" s="1">
        <v>-1.0</v>
      </c>
      <c r="BZ1962" s="1">
        <v>-1.0</v>
      </c>
      <c r="CA1962" s="1">
        <v>-1.0</v>
      </c>
      <c r="CB1962" s="1">
        <v>-1.0</v>
      </c>
      <c r="CC1962" s="1">
        <v>-1.0</v>
      </c>
      <c r="CD1962" s="1">
        <v>66093.0</v>
      </c>
    </row>
    <row r="1963">
      <c r="A1963" s="1">
        <v>3.0120427E7</v>
      </c>
      <c r="B1963" s="1" t="s">
        <v>10571</v>
      </c>
      <c r="C1963" s="1" t="s">
        <v>10572</v>
      </c>
      <c r="D1963" s="1" t="s">
        <v>10573</v>
      </c>
      <c r="E1963" s="1" t="s">
        <v>85</v>
      </c>
      <c r="F1963" s="1" t="s">
        <v>10574</v>
      </c>
      <c r="I1963" s="1">
        <v>5.0319699E7</v>
      </c>
      <c r="J1963" s="1">
        <v>42339.0</v>
      </c>
      <c r="K1963" s="1" t="s">
        <v>272</v>
      </c>
      <c r="L1963" s="1">
        <v>1.0</v>
      </c>
      <c r="M1963" s="1">
        <v>0.0</v>
      </c>
      <c r="N1963" s="1">
        <v>1.0</v>
      </c>
      <c r="O1963" s="1">
        <v>0.0</v>
      </c>
      <c r="P1963" s="1" t="s">
        <v>111</v>
      </c>
      <c r="Q1963" s="1" t="s">
        <v>1023</v>
      </c>
      <c r="R1963" s="1">
        <v>40.77036</v>
      </c>
      <c r="S1963" s="1">
        <v>-73.92191</v>
      </c>
      <c r="T1963" s="1" t="s">
        <v>91</v>
      </c>
      <c r="U1963" s="1" t="s">
        <v>92</v>
      </c>
      <c r="V1963" s="1">
        <v>2.0</v>
      </c>
      <c r="W1963" s="1">
        <v>1.0</v>
      </c>
      <c r="X1963" s="1">
        <v>1.0</v>
      </c>
      <c r="Y1963" s="1">
        <v>1.0</v>
      </c>
      <c r="Z1963" s="1" t="s">
        <v>93</v>
      </c>
      <c r="AA1963" s="1" t="s">
        <v>10575</v>
      </c>
      <c r="AB1963" s="1">
        <v>165.0</v>
      </c>
      <c r="AC1963" s="1">
        <v>1.0</v>
      </c>
      <c r="AD1963" s="1">
        <v>0.0</v>
      </c>
      <c r="AE1963" s="1">
        <v>3.0</v>
      </c>
      <c r="AF1963" s="1" t="s">
        <v>179</v>
      </c>
      <c r="AG1963" s="1">
        <v>1.0</v>
      </c>
      <c r="AH1963" s="1">
        <v>0.0</v>
      </c>
      <c r="AI1963" s="1">
        <v>0.0</v>
      </c>
      <c r="AJ1963" s="1">
        <v>0.0</v>
      </c>
      <c r="AK1963" s="1">
        <v>0.0</v>
      </c>
      <c r="AL1963" s="1">
        <v>2.0</v>
      </c>
      <c r="AM1963" s="1">
        <v>2.0</v>
      </c>
      <c r="AN1963" s="1">
        <v>100.0</v>
      </c>
      <c r="AO1963" s="1">
        <v>10.0</v>
      </c>
      <c r="AP1963" s="1">
        <v>10.0</v>
      </c>
      <c r="AQ1963" s="1">
        <v>10.0</v>
      </c>
      <c r="AR1963" s="1">
        <v>10.0</v>
      </c>
      <c r="AS1963" s="1">
        <v>10.0</v>
      </c>
      <c r="AT1963" s="1">
        <v>10.0</v>
      </c>
      <c r="AU1963" s="1">
        <v>0.0</v>
      </c>
      <c r="AV1963" s="1" t="s">
        <v>117</v>
      </c>
      <c r="AW1963" s="1">
        <v>1.0</v>
      </c>
      <c r="AX1963" s="1">
        <v>1.0</v>
      </c>
      <c r="AY1963" s="1">
        <v>0.0</v>
      </c>
      <c r="AZ1963" s="1">
        <v>0.0</v>
      </c>
      <c r="BA1963" s="1">
        <v>0.27</v>
      </c>
      <c r="BB1963" s="1">
        <v>-1.0</v>
      </c>
      <c r="BC1963" s="1">
        <v>1.0</v>
      </c>
      <c r="BD1963" s="1">
        <v>-1.0</v>
      </c>
      <c r="BE1963" s="1">
        <v>-1.0</v>
      </c>
      <c r="BF1963" s="1">
        <v>-1.0</v>
      </c>
      <c r="BG1963" s="1">
        <v>-1.0</v>
      </c>
      <c r="BH1963" s="1">
        <v>-1.0</v>
      </c>
      <c r="BI1963" s="1">
        <v>-1.0</v>
      </c>
      <c r="BJ1963" s="1">
        <v>1.0</v>
      </c>
      <c r="BK1963" s="1">
        <v>-1.0</v>
      </c>
      <c r="BL1963" s="1">
        <v>-1.0</v>
      </c>
      <c r="BM1963" s="1">
        <v>-1.0</v>
      </c>
      <c r="BN1963" s="1">
        <v>-1.0</v>
      </c>
      <c r="BO1963" s="1">
        <v>-1.0</v>
      </c>
      <c r="BP1963" s="1">
        <v>-1.0</v>
      </c>
      <c r="BQ1963" s="1">
        <v>1.0</v>
      </c>
      <c r="BR1963" s="1">
        <v>-1.0</v>
      </c>
      <c r="BS1963" s="1">
        <v>-1.0</v>
      </c>
      <c r="BT1963" s="1">
        <v>-1.0</v>
      </c>
      <c r="BU1963" s="1">
        <v>1.0</v>
      </c>
      <c r="BV1963" s="1">
        <v>-1.0</v>
      </c>
      <c r="BW1963" s="1">
        <v>-1.0</v>
      </c>
      <c r="BX1963" s="1">
        <v>-1.0</v>
      </c>
      <c r="BY1963" s="1">
        <v>-1.0</v>
      </c>
      <c r="BZ1963" s="1">
        <v>-1.0</v>
      </c>
      <c r="CA1963" s="1">
        <v>-1.0</v>
      </c>
      <c r="CB1963" s="1">
        <v>-1.0</v>
      </c>
      <c r="CC1963" s="1">
        <v>-1.0</v>
      </c>
      <c r="CD1963" s="1">
        <v>66118.0</v>
      </c>
    </row>
    <row r="1964">
      <c r="A1964" s="1">
        <v>3.2619108E7</v>
      </c>
      <c r="B1964" s="1" t="s">
        <v>10576</v>
      </c>
      <c r="C1964" s="1" t="s">
        <v>10577</v>
      </c>
      <c r="D1964" s="1" t="s">
        <v>10578</v>
      </c>
      <c r="E1964" s="1" t="s">
        <v>85</v>
      </c>
      <c r="I1964" s="1">
        <v>2.44817841E8</v>
      </c>
      <c r="J1964" s="1">
        <v>43518.0</v>
      </c>
      <c r="K1964" s="1" t="s">
        <v>134</v>
      </c>
      <c r="L1964" s="1">
        <v>1.0</v>
      </c>
      <c r="M1964" s="1">
        <v>1.0</v>
      </c>
      <c r="N1964" s="1">
        <v>13.0</v>
      </c>
      <c r="O1964" s="1">
        <v>0.0</v>
      </c>
      <c r="P1964" s="1" t="s">
        <v>123</v>
      </c>
      <c r="Q1964" s="1" t="s">
        <v>124</v>
      </c>
      <c r="R1964" s="1">
        <v>40.6697</v>
      </c>
      <c r="S1964" s="1">
        <v>-73.8954</v>
      </c>
      <c r="T1964" s="1" t="s">
        <v>150</v>
      </c>
      <c r="U1964" s="1" t="s">
        <v>113</v>
      </c>
      <c r="V1964" s="1">
        <v>2.0</v>
      </c>
      <c r="W1964" s="1">
        <v>2.0</v>
      </c>
      <c r="X1964" s="1">
        <v>1.0</v>
      </c>
      <c r="Y1964" s="1">
        <v>2.0</v>
      </c>
      <c r="Z1964" s="1" t="s">
        <v>93</v>
      </c>
      <c r="AA1964" s="1" t="s">
        <v>10579</v>
      </c>
      <c r="AB1964" s="1">
        <v>40.0</v>
      </c>
      <c r="AC1964" s="1">
        <v>1.0</v>
      </c>
      <c r="AD1964" s="1">
        <v>10.0</v>
      </c>
      <c r="AE1964" s="1">
        <v>7.0</v>
      </c>
      <c r="AF1964" s="1" t="s">
        <v>104</v>
      </c>
      <c r="AG1964" s="1">
        <v>1.0</v>
      </c>
      <c r="AH1964" s="1">
        <v>0.0</v>
      </c>
      <c r="AI1964" s="1">
        <v>0.0</v>
      </c>
      <c r="AJ1964" s="1">
        <v>3.0</v>
      </c>
      <c r="AK1964" s="1">
        <v>247.0</v>
      </c>
      <c r="AL1964" s="1">
        <v>5.0</v>
      </c>
      <c r="AM1964" s="1">
        <v>5.0</v>
      </c>
      <c r="AN1964" s="1">
        <v>96.0</v>
      </c>
      <c r="AO1964" s="1">
        <v>9.0</v>
      </c>
      <c r="AP1964" s="1">
        <v>10.0</v>
      </c>
      <c r="AQ1964" s="1">
        <v>10.0</v>
      </c>
      <c r="AR1964" s="1">
        <v>10.0</v>
      </c>
      <c r="AS1964" s="1">
        <v>10.0</v>
      </c>
      <c r="AT1964" s="1">
        <v>10.0</v>
      </c>
      <c r="AU1964" s="1">
        <v>1.0</v>
      </c>
      <c r="AV1964" s="1" t="s">
        <v>96</v>
      </c>
      <c r="AW1964" s="1">
        <v>13.0</v>
      </c>
      <c r="AX1964" s="1">
        <v>0.0</v>
      </c>
      <c r="AY1964" s="1">
        <v>13.0</v>
      </c>
      <c r="AZ1964" s="1">
        <v>0.0</v>
      </c>
      <c r="BA1964" s="1">
        <v>1.95</v>
      </c>
      <c r="BB1964" s="1">
        <v>-1.0</v>
      </c>
      <c r="BC1964" s="1">
        <v>1.0</v>
      </c>
      <c r="BD1964" s="1">
        <v>-1.0</v>
      </c>
      <c r="BE1964" s="1">
        <v>-1.0</v>
      </c>
      <c r="BF1964" s="1">
        <v>-1.0</v>
      </c>
      <c r="BG1964" s="1">
        <v>-1.0</v>
      </c>
      <c r="BH1964" s="1">
        <v>-1.0</v>
      </c>
      <c r="BI1964" s="1">
        <v>-1.0</v>
      </c>
      <c r="BJ1964" s="1">
        <v>-1.0</v>
      </c>
      <c r="BK1964" s="1">
        <v>1.0</v>
      </c>
      <c r="BL1964" s="1">
        <v>1.0</v>
      </c>
      <c r="BM1964" s="1">
        <v>-1.0</v>
      </c>
      <c r="BN1964" s="1">
        <v>-1.0</v>
      </c>
      <c r="BO1964" s="1">
        <v>-1.0</v>
      </c>
      <c r="BP1964" s="1">
        <v>-1.0</v>
      </c>
      <c r="BQ1964" s="1">
        <v>1.0</v>
      </c>
      <c r="BR1964" s="1">
        <v>-1.0</v>
      </c>
      <c r="BS1964" s="1">
        <v>-1.0</v>
      </c>
      <c r="BT1964" s="1">
        <v>-1.0</v>
      </c>
      <c r="BU1964" s="1">
        <v>1.0</v>
      </c>
      <c r="BV1964" s="1">
        <v>1.0</v>
      </c>
      <c r="BW1964" s="1">
        <v>-1.0</v>
      </c>
      <c r="BX1964" s="1">
        <v>-1.0</v>
      </c>
      <c r="BY1964" s="1">
        <v>-1.0</v>
      </c>
      <c r="BZ1964" s="1">
        <v>1.0</v>
      </c>
      <c r="CA1964" s="1">
        <v>-1.0</v>
      </c>
      <c r="CB1964" s="1">
        <v>1.0</v>
      </c>
      <c r="CC1964" s="1">
        <v>-1.0</v>
      </c>
      <c r="CD1964" s="1">
        <v>66121.0</v>
      </c>
    </row>
    <row r="1965">
      <c r="A1965" s="1">
        <v>5344850.0</v>
      </c>
      <c r="B1965" s="1" t="s">
        <v>10580</v>
      </c>
      <c r="C1965" s="1" t="s">
        <v>10581</v>
      </c>
      <c r="D1965" s="1" t="s">
        <v>10581</v>
      </c>
      <c r="E1965" s="1" t="s">
        <v>85</v>
      </c>
      <c r="I1965" s="1">
        <v>2.7698133E7</v>
      </c>
      <c r="J1965" s="1">
        <v>42048.0</v>
      </c>
      <c r="K1965" s="1" t="s">
        <v>88</v>
      </c>
      <c r="L1965" s="1">
        <v>1.0</v>
      </c>
      <c r="M1965" s="1">
        <v>0.0</v>
      </c>
      <c r="N1965" s="1">
        <v>2.0</v>
      </c>
      <c r="O1965" s="1">
        <v>0.0</v>
      </c>
      <c r="P1965" s="1" t="s">
        <v>111</v>
      </c>
      <c r="Q1965" s="1" t="s">
        <v>112</v>
      </c>
      <c r="R1965" s="1">
        <v>40.74705</v>
      </c>
      <c r="S1965" s="1">
        <v>-73.89564</v>
      </c>
      <c r="T1965" s="1" t="s">
        <v>91</v>
      </c>
      <c r="U1965" s="1" t="s">
        <v>113</v>
      </c>
      <c r="V1965" s="1">
        <v>2.0</v>
      </c>
      <c r="W1965" s="1">
        <v>1.0</v>
      </c>
      <c r="X1965" s="1">
        <v>1.0</v>
      </c>
      <c r="Y1965" s="1">
        <v>1.0</v>
      </c>
      <c r="Z1965" s="1" t="s">
        <v>114</v>
      </c>
      <c r="AA1965" s="1" t="s">
        <v>3593</v>
      </c>
      <c r="AB1965" s="1">
        <v>38.0</v>
      </c>
      <c r="AC1965" s="1">
        <v>1.0</v>
      </c>
      <c r="AD1965" s="1">
        <v>10.0</v>
      </c>
      <c r="AE1965" s="1">
        <v>5.0</v>
      </c>
      <c r="AF1965" s="1" t="s">
        <v>452</v>
      </c>
      <c r="AG1965" s="1">
        <v>1.0</v>
      </c>
      <c r="AH1965" s="1">
        <v>0.0</v>
      </c>
      <c r="AI1965" s="1">
        <v>0.0</v>
      </c>
      <c r="AJ1965" s="1">
        <v>0.0</v>
      </c>
      <c r="AK1965" s="1">
        <v>0.0</v>
      </c>
      <c r="AL1965" s="1">
        <v>13.0</v>
      </c>
      <c r="AM1965" s="1">
        <v>1.0</v>
      </c>
      <c r="AN1965" s="1">
        <v>100.0</v>
      </c>
      <c r="AO1965" s="1">
        <v>10.0</v>
      </c>
      <c r="AP1965" s="1">
        <v>10.0</v>
      </c>
      <c r="AQ1965" s="1">
        <v>10.0</v>
      </c>
      <c r="AR1965" s="1">
        <v>10.0</v>
      </c>
      <c r="AS1965" s="1">
        <v>10.0</v>
      </c>
      <c r="AT1965" s="1">
        <v>10.0</v>
      </c>
      <c r="AU1965" s="1">
        <v>0.0</v>
      </c>
      <c r="AV1965" s="1" t="s">
        <v>117</v>
      </c>
      <c r="AW1965" s="1">
        <v>1.0</v>
      </c>
      <c r="AX1965" s="1">
        <v>0.0</v>
      </c>
      <c r="AY1965" s="1">
        <v>1.0</v>
      </c>
      <c r="AZ1965" s="1">
        <v>0.0</v>
      </c>
      <c r="BA1965" s="1">
        <v>0.25</v>
      </c>
      <c r="BB1965" s="1">
        <v>-1.0</v>
      </c>
      <c r="BC1965" s="1">
        <v>1.0</v>
      </c>
      <c r="BD1965" s="1">
        <v>-1.0</v>
      </c>
      <c r="BE1965" s="1">
        <v>-1.0</v>
      </c>
      <c r="BF1965" s="1">
        <v>-1.0</v>
      </c>
      <c r="BG1965" s="1">
        <v>-1.0</v>
      </c>
      <c r="BH1965" s="1">
        <v>-1.0</v>
      </c>
      <c r="BI1965" s="1">
        <v>-1.0</v>
      </c>
      <c r="BJ1965" s="1">
        <v>-1.0</v>
      </c>
      <c r="BK1965" s="1">
        <v>-1.0</v>
      </c>
      <c r="BL1965" s="1">
        <v>-1.0</v>
      </c>
      <c r="BM1965" s="1">
        <v>-1.0</v>
      </c>
      <c r="BN1965" s="1">
        <v>-1.0</v>
      </c>
      <c r="BO1965" s="1">
        <v>-1.0</v>
      </c>
      <c r="BP1965" s="1">
        <v>-1.0</v>
      </c>
      <c r="BQ1965" s="1">
        <v>-1.0</v>
      </c>
      <c r="BR1965" s="1">
        <v>-1.0</v>
      </c>
      <c r="BS1965" s="1">
        <v>-1.0</v>
      </c>
      <c r="BT1965" s="1">
        <v>-1.0</v>
      </c>
      <c r="BU1965" s="1">
        <v>1.0</v>
      </c>
      <c r="BV1965" s="1">
        <v>-1.0</v>
      </c>
      <c r="BW1965" s="1">
        <v>-1.0</v>
      </c>
      <c r="BX1965" s="1">
        <v>-1.0</v>
      </c>
      <c r="BY1965" s="1">
        <v>-1.0</v>
      </c>
      <c r="BZ1965" s="1">
        <v>-1.0</v>
      </c>
      <c r="CA1965" s="1">
        <v>-1.0</v>
      </c>
      <c r="CB1965" s="1">
        <v>-1.0</v>
      </c>
      <c r="CC1965" s="1">
        <v>-1.0</v>
      </c>
      <c r="CD1965" s="1">
        <v>66161.0</v>
      </c>
    </row>
    <row r="1966">
      <c r="A1966" s="1">
        <v>2.3996251E7</v>
      </c>
      <c r="B1966" s="1" t="s">
        <v>613</v>
      </c>
      <c r="C1966" s="1" t="s">
        <v>10582</v>
      </c>
      <c r="D1966" s="1" t="s">
        <v>10583</v>
      </c>
      <c r="E1966" s="1" t="s">
        <v>85</v>
      </c>
      <c r="F1966" s="1" t="s">
        <v>10584</v>
      </c>
      <c r="I1966" s="1">
        <v>1.35510002E8</v>
      </c>
      <c r="J1966" s="1">
        <v>42903.0</v>
      </c>
      <c r="M1966" s="1">
        <v>0.0</v>
      </c>
      <c r="N1966" s="1">
        <v>1.0</v>
      </c>
      <c r="O1966" s="1">
        <v>0.0</v>
      </c>
      <c r="P1966" s="1" t="s">
        <v>89</v>
      </c>
      <c r="Q1966" s="1" t="s">
        <v>613</v>
      </c>
      <c r="R1966" s="1">
        <v>40.81498</v>
      </c>
      <c r="S1966" s="1">
        <v>-73.94622</v>
      </c>
      <c r="T1966" s="1" t="s">
        <v>91</v>
      </c>
      <c r="U1966" s="1" t="s">
        <v>214</v>
      </c>
      <c r="V1966" s="1">
        <v>2.0</v>
      </c>
      <c r="W1966" s="1">
        <v>1.0</v>
      </c>
      <c r="X1966" s="1">
        <v>1.0</v>
      </c>
      <c r="Y1966" s="1">
        <v>1.0</v>
      </c>
      <c r="Z1966" s="1" t="s">
        <v>93</v>
      </c>
      <c r="AA1966" s="1" t="s">
        <v>10585</v>
      </c>
      <c r="AB1966" s="1">
        <v>75.0</v>
      </c>
      <c r="AC1966" s="1">
        <v>1.0</v>
      </c>
      <c r="AD1966" s="1">
        <v>0.0</v>
      </c>
      <c r="AE1966" s="1">
        <v>2.0</v>
      </c>
      <c r="AF1966" s="1" t="s">
        <v>1683</v>
      </c>
      <c r="AG1966" s="1">
        <v>1.0</v>
      </c>
      <c r="AH1966" s="1">
        <v>0.0</v>
      </c>
      <c r="AI1966" s="1">
        <v>0.0</v>
      </c>
      <c r="AJ1966" s="1">
        <v>0.0</v>
      </c>
      <c r="AK1966" s="1">
        <v>0.0</v>
      </c>
      <c r="AL1966" s="1">
        <v>8.0</v>
      </c>
      <c r="AM1966" s="1">
        <v>0.0</v>
      </c>
      <c r="AN1966" s="1">
        <v>91.0</v>
      </c>
      <c r="AO1966" s="1">
        <v>9.0</v>
      </c>
      <c r="AP1966" s="1">
        <v>8.0</v>
      </c>
      <c r="AQ1966" s="1">
        <v>10.0</v>
      </c>
      <c r="AR1966" s="1">
        <v>10.0</v>
      </c>
      <c r="AS1966" s="1">
        <v>9.0</v>
      </c>
      <c r="AT1966" s="1">
        <v>9.0</v>
      </c>
      <c r="AU1966" s="1">
        <v>0.0</v>
      </c>
      <c r="AV1966" s="1" t="s">
        <v>105</v>
      </c>
      <c r="AW1966" s="1">
        <v>1.0</v>
      </c>
      <c r="AX1966" s="1">
        <v>0.0</v>
      </c>
      <c r="AY1966" s="1">
        <v>0.0</v>
      </c>
      <c r="AZ1966" s="1">
        <v>1.0</v>
      </c>
      <c r="BA1966" s="1">
        <v>0.52</v>
      </c>
      <c r="BB1966" s="1">
        <v>-1.0</v>
      </c>
      <c r="BC1966" s="1">
        <v>-1.0</v>
      </c>
      <c r="BD1966" s="1">
        <v>-1.0</v>
      </c>
      <c r="BE1966" s="1">
        <v>-1.0</v>
      </c>
      <c r="BF1966" s="1">
        <v>-1.0</v>
      </c>
      <c r="BG1966" s="1">
        <v>-1.0</v>
      </c>
      <c r="BH1966" s="1">
        <v>-1.0</v>
      </c>
      <c r="BI1966" s="1">
        <v>-1.0</v>
      </c>
      <c r="BJ1966" s="1">
        <v>-1.0</v>
      </c>
      <c r="BK1966" s="1">
        <v>-1.0</v>
      </c>
      <c r="BL1966" s="1">
        <v>-1.0</v>
      </c>
      <c r="BM1966" s="1">
        <v>-1.0</v>
      </c>
      <c r="BN1966" s="1">
        <v>-1.0</v>
      </c>
      <c r="BO1966" s="1">
        <v>-1.0</v>
      </c>
      <c r="BP1966" s="1">
        <v>-1.0</v>
      </c>
      <c r="BQ1966" s="1">
        <v>1.0</v>
      </c>
      <c r="BR1966" s="1">
        <v>-1.0</v>
      </c>
      <c r="BS1966" s="1">
        <v>-1.0</v>
      </c>
      <c r="BT1966" s="1">
        <v>-1.0</v>
      </c>
      <c r="BU1966" s="1">
        <v>-1.0</v>
      </c>
      <c r="BV1966" s="1">
        <v>-1.0</v>
      </c>
      <c r="BW1966" s="1">
        <v>-1.0</v>
      </c>
      <c r="BX1966" s="1">
        <v>-1.0</v>
      </c>
      <c r="BY1966" s="1">
        <v>-1.0</v>
      </c>
      <c r="BZ1966" s="1">
        <v>-1.0</v>
      </c>
      <c r="CA1966" s="1">
        <v>-1.0</v>
      </c>
      <c r="CB1966" s="1">
        <v>-1.0</v>
      </c>
      <c r="CC1966" s="1">
        <v>-1.0</v>
      </c>
      <c r="CD1966" s="1">
        <v>66186.0</v>
      </c>
    </row>
    <row r="1967">
      <c r="A1967" s="1">
        <v>1.7943407E7</v>
      </c>
      <c r="B1967" s="1" t="s">
        <v>10586</v>
      </c>
      <c r="C1967" s="1" t="s">
        <v>10587</v>
      </c>
      <c r="D1967" s="1" t="s">
        <v>10588</v>
      </c>
      <c r="E1967" s="1" t="s">
        <v>85</v>
      </c>
      <c r="F1967" s="1" t="s">
        <v>10589</v>
      </c>
      <c r="G1967" s="1" t="s">
        <v>10590</v>
      </c>
      <c r="H1967" s="2" t="str">
        <f>- no Hard soled shoes on wood floors especially at night</f>
        <v>#ERROR!</v>
      </c>
      <c r="I1967" s="1">
        <v>3463177.0</v>
      </c>
      <c r="J1967" s="1">
        <v>41155.0</v>
      </c>
      <c r="K1967" s="1" t="s">
        <v>88</v>
      </c>
      <c r="L1967" s="1">
        <v>1.0</v>
      </c>
      <c r="M1967" s="1">
        <v>0.0</v>
      </c>
      <c r="N1967" s="1">
        <v>1.0</v>
      </c>
      <c r="O1967" s="1">
        <v>0.0</v>
      </c>
      <c r="P1967" s="1" t="s">
        <v>89</v>
      </c>
      <c r="Q1967" s="1" t="s">
        <v>90</v>
      </c>
      <c r="R1967" s="1">
        <v>40.73114</v>
      </c>
      <c r="S1967" s="1">
        <v>-73.98439</v>
      </c>
      <c r="T1967" s="1" t="s">
        <v>91</v>
      </c>
      <c r="U1967" s="1" t="s">
        <v>92</v>
      </c>
      <c r="V1967" s="1">
        <v>1.0</v>
      </c>
      <c r="W1967" s="1">
        <v>1.0</v>
      </c>
      <c r="X1967" s="1">
        <v>1.0</v>
      </c>
      <c r="Y1967" s="1">
        <v>1.0</v>
      </c>
      <c r="Z1967" s="1" t="s">
        <v>93</v>
      </c>
      <c r="AA1967" s="1" t="s">
        <v>10591</v>
      </c>
      <c r="AB1967" s="1">
        <v>110.0</v>
      </c>
      <c r="AC1967" s="1">
        <v>1.0</v>
      </c>
      <c r="AD1967" s="1">
        <v>0.0</v>
      </c>
      <c r="AE1967" s="1">
        <v>7.0</v>
      </c>
      <c r="AF1967" s="1" t="s">
        <v>179</v>
      </c>
      <c r="AG1967" s="1">
        <v>1.0</v>
      </c>
      <c r="AH1967" s="1">
        <v>18.0</v>
      </c>
      <c r="AI1967" s="1">
        <v>29.0</v>
      </c>
      <c r="AJ1967" s="1">
        <v>52.0</v>
      </c>
      <c r="AK1967" s="1">
        <v>52.0</v>
      </c>
      <c r="AL1967" s="1">
        <v>6.0</v>
      </c>
      <c r="AM1967" s="1">
        <v>5.0</v>
      </c>
      <c r="AN1967" s="1">
        <v>97.0</v>
      </c>
      <c r="AO1967" s="1">
        <v>10.0</v>
      </c>
      <c r="AP1967" s="1">
        <v>9.0</v>
      </c>
      <c r="AQ1967" s="1">
        <v>10.0</v>
      </c>
      <c r="AR1967" s="1">
        <v>10.0</v>
      </c>
      <c r="AS1967" s="1">
        <v>10.0</v>
      </c>
      <c r="AT1967" s="1">
        <v>10.0</v>
      </c>
      <c r="AU1967" s="1">
        <v>0.0</v>
      </c>
      <c r="AV1967" s="1" t="s">
        <v>105</v>
      </c>
      <c r="AW1967" s="1">
        <v>1.0</v>
      </c>
      <c r="AX1967" s="1">
        <v>1.0</v>
      </c>
      <c r="AY1967" s="1">
        <v>0.0</v>
      </c>
      <c r="AZ1967" s="1">
        <v>0.0</v>
      </c>
      <c r="BA1967" s="1">
        <v>0.23</v>
      </c>
      <c r="BB1967" s="1">
        <v>-1.0</v>
      </c>
      <c r="BC1967" s="1">
        <v>1.0</v>
      </c>
      <c r="BD1967" s="1">
        <v>-1.0</v>
      </c>
      <c r="BE1967" s="1">
        <v>-1.0</v>
      </c>
      <c r="BF1967" s="1">
        <v>-1.0</v>
      </c>
      <c r="BG1967" s="1">
        <v>-1.0</v>
      </c>
      <c r="BH1967" s="1">
        <v>-1.0</v>
      </c>
      <c r="BI1967" s="1">
        <v>-1.0</v>
      </c>
      <c r="BJ1967" s="1">
        <v>-1.0</v>
      </c>
      <c r="BK1967" s="1">
        <v>-1.0</v>
      </c>
      <c r="BL1967" s="1">
        <v>1.0</v>
      </c>
      <c r="BM1967" s="1">
        <v>-1.0</v>
      </c>
      <c r="BN1967" s="1">
        <v>-1.0</v>
      </c>
      <c r="BO1967" s="1">
        <v>-1.0</v>
      </c>
      <c r="BP1967" s="1">
        <v>-1.0</v>
      </c>
      <c r="BQ1967" s="1">
        <v>-1.0</v>
      </c>
      <c r="BR1967" s="1">
        <v>-1.0</v>
      </c>
      <c r="BS1967" s="1">
        <v>-1.0</v>
      </c>
      <c r="BT1967" s="1">
        <v>-1.0</v>
      </c>
      <c r="BU1967" s="1">
        <v>1.0</v>
      </c>
      <c r="BV1967" s="1">
        <v>1.0</v>
      </c>
      <c r="BW1967" s="1">
        <v>-1.0</v>
      </c>
      <c r="BX1967" s="1">
        <v>-1.0</v>
      </c>
      <c r="BY1967" s="1">
        <v>-1.0</v>
      </c>
      <c r="BZ1967" s="1">
        <v>1.0</v>
      </c>
      <c r="CA1967" s="1">
        <v>-1.0</v>
      </c>
      <c r="CB1967" s="1">
        <v>-1.0</v>
      </c>
      <c r="CC1967" s="1">
        <v>-1.0</v>
      </c>
      <c r="CD1967" s="1">
        <v>66190.0</v>
      </c>
    </row>
    <row r="1968">
      <c r="A1968" s="1">
        <v>1.6202083E7</v>
      </c>
      <c r="B1968" s="1" t="s">
        <v>10592</v>
      </c>
      <c r="C1968" s="1" t="s">
        <v>10593</v>
      </c>
      <c r="D1968" s="1" t="s">
        <v>10594</v>
      </c>
      <c r="E1968" s="1" t="s">
        <v>85</v>
      </c>
      <c r="F1968" s="1" t="s">
        <v>10595</v>
      </c>
      <c r="G1968" s="1" t="s">
        <v>10596</v>
      </c>
      <c r="H1968" s="1" t="s">
        <v>10597</v>
      </c>
      <c r="I1968" s="1">
        <v>1.1073179E7</v>
      </c>
      <c r="J1968" s="1">
        <v>41645.0</v>
      </c>
      <c r="M1968" s="1">
        <v>0.0</v>
      </c>
      <c r="N1968" s="1">
        <v>1.0</v>
      </c>
      <c r="O1968" s="1">
        <v>0.0</v>
      </c>
      <c r="P1968" s="1" t="s">
        <v>123</v>
      </c>
      <c r="Q1968" s="1" t="s">
        <v>124</v>
      </c>
      <c r="R1968" s="1">
        <v>40.66122</v>
      </c>
      <c r="S1968" s="1">
        <v>-73.9486699999999</v>
      </c>
      <c r="T1968" s="1" t="s">
        <v>91</v>
      </c>
      <c r="U1968" s="1" t="s">
        <v>113</v>
      </c>
      <c r="V1968" s="1">
        <v>2.0</v>
      </c>
      <c r="W1968" s="1">
        <v>1.0</v>
      </c>
      <c r="X1968" s="1">
        <v>1.0</v>
      </c>
      <c r="Y1968" s="1">
        <v>1.0</v>
      </c>
      <c r="Z1968" s="1" t="s">
        <v>93</v>
      </c>
      <c r="AA1968" s="1" t="s">
        <v>10598</v>
      </c>
      <c r="AB1968" s="1">
        <v>75.0</v>
      </c>
      <c r="AC1968" s="1">
        <v>1.0</v>
      </c>
      <c r="AD1968" s="1">
        <v>25.0</v>
      </c>
      <c r="AE1968" s="1">
        <v>1.0</v>
      </c>
      <c r="AF1968" s="1" t="s">
        <v>302</v>
      </c>
      <c r="AG1968" s="1">
        <v>1.0</v>
      </c>
      <c r="AH1968" s="1">
        <v>0.0</v>
      </c>
      <c r="AI1968" s="1">
        <v>0.0</v>
      </c>
      <c r="AJ1968" s="1">
        <v>0.0</v>
      </c>
      <c r="AK1968" s="1">
        <v>0.0</v>
      </c>
      <c r="AL1968" s="1">
        <v>3.0</v>
      </c>
      <c r="AM1968" s="1">
        <v>2.0</v>
      </c>
      <c r="AN1968" s="1">
        <v>100.0</v>
      </c>
      <c r="AO1968" s="1">
        <v>10.0</v>
      </c>
      <c r="AP1968" s="1">
        <v>10.0</v>
      </c>
      <c r="AQ1968" s="1">
        <v>10.0</v>
      </c>
      <c r="AR1968" s="1">
        <v>10.0</v>
      </c>
      <c r="AS1968" s="1">
        <v>10.0</v>
      </c>
      <c r="AT1968" s="1">
        <v>10.0</v>
      </c>
      <c r="AU1968" s="1">
        <v>1.0</v>
      </c>
      <c r="AV1968" s="1" t="s">
        <v>117</v>
      </c>
      <c r="AW1968" s="1">
        <v>1.0</v>
      </c>
      <c r="AX1968" s="1">
        <v>0.0</v>
      </c>
      <c r="AY1968" s="1">
        <v>1.0</v>
      </c>
      <c r="AZ1968" s="1">
        <v>0.0</v>
      </c>
      <c r="BA1968" s="1">
        <v>0.1</v>
      </c>
      <c r="BB1968" s="1">
        <v>1.0</v>
      </c>
      <c r="BC1968" s="1">
        <v>1.0</v>
      </c>
      <c r="BD1968" s="1">
        <v>-1.0</v>
      </c>
      <c r="BE1968" s="1">
        <v>1.0</v>
      </c>
      <c r="BF1968" s="1">
        <v>1.0</v>
      </c>
      <c r="BG1968" s="1">
        <v>-1.0</v>
      </c>
      <c r="BH1968" s="1">
        <v>-1.0</v>
      </c>
      <c r="BI1968" s="1">
        <v>-1.0</v>
      </c>
      <c r="BJ1968" s="1">
        <v>1.0</v>
      </c>
      <c r="BK1968" s="1">
        <v>1.0</v>
      </c>
      <c r="BL1968" s="1">
        <v>1.0</v>
      </c>
      <c r="BM1968" s="1">
        <v>-1.0</v>
      </c>
      <c r="BN1968" s="1">
        <v>-1.0</v>
      </c>
      <c r="BO1968" s="1">
        <v>-1.0</v>
      </c>
      <c r="BP1968" s="1">
        <v>-1.0</v>
      </c>
      <c r="BQ1968" s="1">
        <v>1.0</v>
      </c>
      <c r="BR1968" s="1">
        <v>1.0</v>
      </c>
      <c r="BS1968" s="1">
        <v>-1.0</v>
      </c>
      <c r="BT1968" s="1">
        <v>-1.0</v>
      </c>
      <c r="BU1968" s="1">
        <v>1.0</v>
      </c>
      <c r="BV1968" s="1">
        <v>-1.0</v>
      </c>
      <c r="BW1968" s="1">
        <v>-1.0</v>
      </c>
      <c r="BX1968" s="1">
        <v>-1.0</v>
      </c>
      <c r="BY1968" s="1">
        <v>-1.0</v>
      </c>
      <c r="BZ1968" s="1">
        <v>1.0</v>
      </c>
      <c r="CA1968" s="1">
        <v>-1.0</v>
      </c>
      <c r="CB1968" s="1">
        <v>1.0</v>
      </c>
      <c r="CC1968" s="1">
        <v>-1.0</v>
      </c>
      <c r="CD1968" s="1">
        <v>66215.0</v>
      </c>
    </row>
    <row r="1969">
      <c r="A1969" s="1">
        <v>2.1966758E7</v>
      </c>
      <c r="B1969" s="1" t="s">
        <v>10599</v>
      </c>
      <c r="C1969" s="1" t="s">
        <v>10600</v>
      </c>
      <c r="D1969" s="1" t="s">
        <v>10600</v>
      </c>
      <c r="E1969" s="1" t="s">
        <v>85</v>
      </c>
      <c r="H1969" s="1" t="s">
        <v>10601</v>
      </c>
      <c r="I1969" s="1">
        <v>3179146.0</v>
      </c>
      <c r="J1969" s="1">
        <v>41127.0</v>
      </c>
      <c r="M1969" s="1">
        <v>0.0</v>
      </c>
      <c r="N1969" s="1">
        <v>1.0</v>
      </c>
      <c r="O1969" s="1">
        <v>0.0</v>
      </c>
      <c r="P1969" s="1" t="s">
        <v>89</v>
      </c>
      <c r="Q1969" s="1" t="s">
        <v>90</v>
      </c>
      <c r="R1969" s="1">
        <v>40.79746</v>
      </c>
      <c r="S1969" s="1">
        <v>-73.93513</v>
      </c>
      <c r="T1969" s="1" t="s">
        <v>91</v>
      </c>
      <c r="U1969" s="1" t="s">
        <v>92</v>
      </c>
      <c r="V1969" s="1">
        <v>6.0</v>
      </c>
      <c r="W1969" s="1">
        <v>2.5</v>
      </c>
      <c r="X1969" s="1">
        <v>4.0</v>
      </c>
      <c r="Y1969" s="1">
        <v>4.0</v>
      </c>
      <c r="Z1969" s="1" t="s">
        <v>93</v>
      </c>
      <c r="AA1969" s="1" t="s">
        <v>10602</v>
      </c>
      <c r="AB1969" s="1">
        <v>161.0</v>
      </c>
      <c r="AC1969" s="1">
        <v>1.0</v>
      </c>
      <c r="AD1969" s="1">
        <v>0.0</v>
      </c>
      <c r="AE1969" s="1">
        <v>3.0</v>
      </c>
      <c r="AF1969" s="1" t="s">
        <v>658</v>
      </c>
      <c r="AG1969" s="1">
        <v>1.0</v>
      </c>
      <c r="AH1969" s="1">
        <v>0.0</v>
      </c>
      <c r="AI1969" s="1">
        <v>0.0</v>
      </c>
      <c r="AJ1969" s="1">
        <v>0.0</v>
      </c>
      <c r="AK1969" s="1">
        <v>0.0</v>
      </c>
      <c r="AL1969" s="1">
        <v>3.0</v>
      </c>
      <c r="AM1969" s="1">
        <v>0.0</v>
      </c>
      <c r="AN1969" s="1">
        <v>100.0</v>
      </c>
      <c r="AO1969" s="1">
        <v>9.0</v>
      </c>
      <c r="AP1969" s="1">
        <v>9.0</v>
      </c>
      <c r="AQ1969" s="1">
        <v>9.0</v>
      </c>
      <c r="AR1969" s="1">
        <v>10.0</v>
      </c>
      <c r="AS1969" s="1">
        <v>10.0</v>
      </c>
      <c r="AT1969" s="1">
        <v>10.0</v>
      </c>
      <c r="AU1969" s="1">
        <v>1.0</v>
      </c>
      <c r="AV1969" s="1" t="s">
        <v>105</v>
      </c>
      <c r="AW1969" s="1">
        <v>1.0</v>
      </c>
      <c r="AX1969" s="1">
        <v>1.0</v>
      </c>
      <c r="AY1969" s="1">
        <v>0.0</v>
      </c>
      <c r="AZ1969" s="1">
        <v>0.0</v>
      </c>
      <c r="BA1969" s="1">
        <v>0.16</v>
      </c>
      <c r="BB1969" s="1">
        <v>-1.0</v>
      </c>
      <c r="BC1969" s="1">
        <v>-1.0</v>
      </c>
      <c r="BD1969" s="1">
        <v>-1.0</v>
      </c>
      <c r="BE1969" s="1">
        <v>-1.0</v>
      </c>
      <c r="BF1969" s="1">
        <v>-1.0</v>
      </c>
      <c r="BG1969" s="1">
        <v>-1.0</v>
      </c>
      <c r="BH1969" s="1">
        <v>-1.0</v>
      </c>
      <c r="BI1969" s="1">
        <v>-1.0</v>
      </c>
      <c r="BJ1969" s="1">
        <v>1.0</v>
      </c>
      <c r="BK1969" s="1">
        <v>-1.0</v>
      </c>
      <c r="BL1969" s="1">
        <v>-1.0</v>
      </c>
      <c r="BM1969" s="1">
        <v>1.0</v>
      </c>
      <c r="BN1969" s="1">
        <v>-1.0</v>
      </c>
      <c r="BO1969" s="1">
        <v>-1.0</v>
      </c>
      <c r="BP1969" s="1">
        <v>1.0</v>
      </c>
      <c r="BQ1969" s="1">
        <v>1.0</v>
      </c>
      <c r="BR1969" s="1">
        <v>-1.0</v>
      </c>
      <c r="BS1969" s="1">
        <v>1.0</v>
      </c>
      <c r="BT1969" s="1">
        <v>-1.0</v>
      </c>
      <c r="BU1969" s="1">
        <v>1.0</v>
      </c>
      <c r="BV1969" s="1">
        <v>-1.0</v>
      </c>
      <c r="BW1969" s="1">
        <v>-1.0</v>
      </c>
      <c r="BX1969" s="1">
        <v>1.0</v>
      </c>
      <c r="BY1969" s="1">
        <v>-1.0</v>
      </c>
      <c r="BZ1969" s="1">
        <v>-1.0</v>
      </c>
      <c r="CA1969" s="1">
        <v>-1.0</v>
      </c>
      <c r="CB1969" s="1">
        <v>-1.0</v>
      </c>
      <c r="CC1969" s="1">
        <v>-1.0</v>
      </c>
      <c r="CD1969" s="1">
        <v>66231.0</v>
      </c>
    </row>
    <row r="1970">
      <c r="A1970" s="1">
        <v>2.7832135E7</v>
      </c>
      <c r="B1970" s="1" t="s">
        <v>10603</v>
      </c>
      <c r="C1970" s="1" t="s">
        <v>10604</v>
      </c>
      <c r="D1970" s="1" t="s">
        <v>10605</v>
      </c>
      <c r="E1970" s="1" t="s">
        <v>85</v>
      </c>
      <c r="F1970" s="1" t="s">
        <v>10606</v>
      </c>
      <c r="G1970" s="1" t="s">
        <v>10607</v>
      </c>
      <c r="H1970" s="1" t="s">
        <v>10608</v>
      </c>
      <c r="I1970" s="1">
        <v>3699846.0</v>
      </c>
      <c r="J1970" s="1">
        <v>41180.0</v>
      </c>
      <c r="K1970" s="1" t="s">
        <v>272</v>
      </c>
      <c r="L1970" s="1">
        <v>1.0</v>
      </c>
      <c r="M1970" s="1">
        <v>1.0</v>
      </c>
      <c r="N1970" s="1">
        <v>2.0</v>
      </c>
      <c r="O1970" s="1">
        <v>1.0</v>
      </c>
      <c r="P1970" s="1" t="s">
        <v>89</v>
      </c>
      <c r="Q1970" s="1" t="s">
        <v>90</v>
      </c>
      <c r="R1970" s="1">
        <v>40.7181</v>
      </c>
      <c r="S1970" s="1">
        <v>-74.00999</v>
      </c>
      <c r="T1970" s="1" t="s">
        <v>91</v>
      </c>
      <c r="U1970" s="1" t="s">
        <v>113</v>
      </c>
      <c r="V1970" s="1">
        <v>2.0</v>
      </c>
      <c r="W1970" s="1">
        <v>1.0</v>
      </c>
      <c r="X1970" s="1">
        <v>1.0</v>
      </c>
      <c r="Y1970" s="1">
        <v>1.0</v>
      </c>
      <c r="Z1970" s="1" t="s">
        <v>93</v>
      </c>
      <c r="AA1970" s="1" t="s">
        <v>10609</v>
      </c>
      <c r="AB1970" s="1">
        <v>197.0</v>
      </c>
      <c r="AC1970" s="1">
        <v>1.0</v>
      </c>
      <c r="AD1970" s="1">
        <v>50.0</v>
      </c>
      <c r="AE1970" s="1">
        <v>5.0</v>
      </c>
      <c r="AF1970" s="1" t="s">
        <v>104</v>
      </c>
      <c r="AG1970" s="1">
        <v>1.0</v>
      </c>
      <c r="AH1970" s="1">
        <v>18.0</v>
      </c>
      <c r="AI1970" s="1">
        <v>48.0</v>
      </c>
      <c r="AJ1970" s="1">
        <v>78.0</v>
      </c>
      <c r="AK1970" s="1">
        <v>95.0</v>
      </c>
      <c r="AL1970" s="1">
        <v>3.0</v>
      </c>
      <c r="AM1970" s="1">
        <v>3.0</v>
      </c>
      <c r="AN1970" s="1">
        <v>100.0</v>
      </c>
      <c r="AO1970" s="1">
        <v>10.0</v>
      </c>
      <c r="AP1970" s="1">
        <v>10.0</v>
      </c>
      <c r="AQ1970" s="1">
        <v>10.0</v>
      </c>
      <c r="AR1970" s="1">
        <v>10.0</v>
      </c>
      <c r="AS1970" s="1">
        <v>10.0</v>
      </c>
      <c r="AT1970" s="1">
        <v>10.0</v>
      </c>
      <c r="AU1970" s="1">
        <v>0.0</v>
      </c>
      <c r="AV1970" s="1" t="s">
        <v>117</v>
      </c>
      <c r="AW1970" s="1">
        <v>1.0</v>
      </c>
      <c r="AX1970" s="1">
        <v>0.0</v>
      </c>
      <c r="AY1970" s="1">
        <v>1.0</v>
      </c>
      <c r="AZ1970" s="1">
        <v>0.0</v>
      </c>
      <c r="BA1970" s="1">
        <v>0.3</v>
      </c>
      <c r="BB1970" s="1">
        <v>-1.0</v>
      </c>
      <c r="BC1970" s="1">
        <v>1.0</v>
      </c>
      <c r="BD1970" s="1">
        <v>-1.0</v>
      </c>
      <c r="BE1970" s="1">
        <v>-1.0</v>
      </c>
      <c r="BF1970" s="1">
        <v>-1.0</v>
      </c>
      <c r="BG1970" s="1">
        <v>1.0</v>
      </c>
      <c r="BH1970" s="1">
        <v>1.0</v>
      </c>
      <c r="BI1970" s="1">
        <v>-1.0</v>
      </c>
      <c r="BJ1970" s="1">
        <v>1.0</v>
      </c>
      <c r="BK1970" s="1">
        <v>-1.0</v>
      </c>
      <c r="BL1970" s="1">
        <v>-1.0</v>
      </c>
      <c r="BM1970" s="1">
        <v>1.0</v>
      </c>
      <c r="BN1970" s="1">
        <v>1.0</v>
      </c>
      <c r="BO1970" s="1">
        <v>-1.0</v>
      </c>
      <c r="BP1970" s="1">
        <v>1.0</v>
      </c>
      <c r="BQ1970" s="1">
        <v>1.0</v>
      </c>
      <c r="BR1970" s="1">
        <v>-1.0</v>
      </c>
      <c r="BS1970" s="1">
        <v>1.0</v>
      </c>
      <c r="BT1970" s="1">
        <v>-1.0</v>
      </c>
      <c r="BU1970" s="1">
        <v>1.0</v>
      </c>
      <c r="BV1970" s="1">
        <v>1.0</v>
      </c>
      <c r="BW1970" s="1">
        <v>1.0</v>
      </c>
      <c r="BX1970" s="1">
        <v>-1.0</v>
      </c>
      <c r="BY1970" s="1">
        <v>-1.0</v>
      </c>
      <c r="BZ1970" s="1">
        <v>-1.0</v>
      </c>
      <c r="CA1970" s="1">
        <v>-1.0</v>
      </c>
      <c r="CB1970" s="1">
        <v>-1.0</v>
      </c>
      <c r="CC1970" s="1">
        <v>-1.0</v>
      </c>
      <c r="CD1970" s="1">
        <v>66249.0</v>
      </c>
    </row>
    <row r="1971">
      <c r="A1971" s="1">
        <v>6776230.0</v>
      </c>
      <c r="B1971" s="1" t="s">
        <v>10610</v>
      </c>
      <c r="C1971" s="1" t="s">
        <v>10611</v>
      </c>
      <c r="D1971" s="1" t="s">
        <v>10612</v>
      </c>
      <c r="E1971" s="1" t="s">
        <v>85</v>
      </c>
      <c r="F1971" s="1" t="s">
        <v>10613</v>
      </c>
      <c r="G1971" s="1" t="s">
        <v>10614</v>
      </c>
      <c r="H1971" s="1" t="s">
        <v>10615</v>
      </c>
      <c r="I1971" s="1">
        <v>3.5474215E7</v>
      </c>
      <c r="J1971" s="1">
        <v>42165.0</v>
      </c>
      <c r="M1971" s="1">
        <v>0.0</v>
      </c>
      <c r="N1971" s="1">
        <v>1.0</v>
      </c>
      <c r="O1971" s="1">
        <v>1.0</v>
      </c>
      <c r="P1971" s="1" t="s">
        <v>111</v>
      </c>
      <c r="Q1971" s="1" t="s">
        <v>112</v>
      </c>
      <c r="R1971" s="1">
        <v>40.70966</v>
      </c>
      <c r="S1971" s="1">
        <v>-73.90064</v>
      </c>
      <c r="T1971" s="1" t="s">
        <v>91</v>
      </c>
      <c r="U1971" s="1" t="s">
        <v>92</v>
      </c>
      <c r="V1971" s="1">
        <v>6.0</v>
      </c>
      <c r="W1971" s="1">
        <v>1.0</v>
      </c>
      <c r="X1971" s="1">
        <v>2.0</v>
      </c>
      <c r="Y1971" s="1">
        <v>2.0</v>
      </c>
      <c r="Z1971" s="1" t="s">
        <v>93</v>
      </c>
      <c r="AA1971" s="1" t="s">
        <v>10616</v>
      </c>
      <c r="AB1971" s="1">
        <v>100.0</v>
      </c>
      <c r="AC1971" s="1">
        <v>3.0</v>
      </c>
      <c r="AD1971" s="1">
        <v>20.0</v>
      </c>
      <c r="AE1971" s="1">
        <v>4.0</v>
      </c>
      <c r="AF1971" s="1" t="s">
        <v>673</v>
      </c>
      <c r="AG1971" s="1">
        <v>1.0</v>
      </c>
      <c r="AH1971" s="1">
        <v>0.0</v>
      </c>
      <c r="AI1971" s="1">
        <v>0.0</v>
      </c>
      <c r="AJ1971" s="1">
        <v>0.0</v>
      </c>
      <c r="AK1971" s="1">
        <v>0.0</v>
      </c>
      <c r="AL1971" s="1">
        <v>1.0</v>
      </c>
      <c r="AM1971" s="1">
        <v>0.0</v>
      </c>
      <c r="AN1971" s="1">
        <v>100.0</v>
      </c>
      <c r="AO1971" s="1">
        <v>10.0</v>
      </c>
      <c r="AP1971" s="1">
        <v>10.0</v>
      </c>
      <c r="AQ1971" s="1">
        <v>10.0</v>
      </c>
      <c r="AR1971" s="1">
        <v>10.0</v>
      </c>
      <c r="AS1971" s="1">
        <v>10.0</v>
      </c>
      <c r="AT1971" s="1">
        <v>10.0</v>
      </c>
      <c r="AU1971" s="1">
        <v>0.0</v>
      </c>
      <c r="AV1971" s="1" t="s">
        <v>105</v>
      </c>
      <c r="AW1971" s="1">
        <v>1.0</v>
      </c>
      <c r="AX1971" s="1">
        <v>1.0</v>
      </c>
      <c r="AY1971" s="1">
        <v>0.0</v>
      </c>
      <c r="AZ1971" s="1">
        <v>0.0</v>
      </c>
      <c r="BA1971" s="1">
        <v>0.02</v>
      </c>
      <c r="BB1971" s="1">
        <v>1.0</v>
      </c>
      <c r="BC1971" s="1">
        <v>1.0</v>
      </c>
      <c r="BD1971" s="1">
        <v>-1.0</v>
      </c>
      <c r="BE1971" s="1">
        <v>-1.0</v>
      </c>
      <c r="BF1971" s="1">
        <v>-1.0</v>
      </c>
      <c r="BG1971" s="1">
        <v>-1.0</v>
      </c>
      <c r="BH1971" s="1">
        <v>-1.0</v>
      </c>
      <c r="BI1971" s="1">
        <v>-1.0</v>
      </c>
      <c r="BJ1971" s="1">
        <v>-1.0</v>
      </c>
      <c r="BK1971" s="1">
        <v>-1.0</v>
      </c>
      <c r="BL1971" s="1">
        <v>-1.0</v>
      </c>
      <c r="BM1971" s="1">
        <v>-1.0</v>
      </c>
      <c r="BN1971" s="1">
        <v>-1.0</v>
      </c>
      <c r="BO1971" s="1">
        <v>-1.0</v>
      </c>
      <c r="BP1971" s="1">
        <v>1.0</v>
      </c>
      <c r="BQ1971" s="1">
        <v>1.0</v>
      </c>
      <c r="BR1971" s="1">
        <v>-1.0</v>
      </c>
      <c r="BS1971" s="1">
        <v>-1.0</v>
      </c>
      <c r="BT1971" s="1">
        <v>-1.0</v>
      </c>
      <c r="BU1971" s="1">
        <v>-1.0</v>
      </c>
      <c r="BV1971" s="1">
        <v>-1.0</v>
      </c>
      <c r="BW1971" s="1">
        <v>1.0</v>
      </c>
      <c r="BX1971" s="1">
        <v>-1.0</v>
      </c>
      <c r="BY1971" s="1">
        <v>1.0</v>
      </c>
      <c r="BZ1971" s="1">
        <v>-1.0</v>
      </c>
      <c r="CA1971" s="1">
        <v>-1.0</v>
      </c>
      <c r="CB1971" s="1">
        <v>-1.0</v>
      </c>
      <c r="CC1971" s="1">
        <v>-1.0</v>
      </c>
      <c r="CD1971" s="1">
        <v>66275.0</v>
      </c>
    </row>
    <row r="1972">
      <c r="A1972" s="1">
        <v>2.2339264E7</v>
      </c>
      <c r="B1972" s="1" t="s">
        <v>10617</v>
      </c>
      <c r="C1972" s="1" t="s">
        <v>10618</v>
      </c>
      <c r="D1972" s="1" t="s">
        <v>10619</v>
      </c>
      <c r="E1972" s="1" t="s">
        <v>85</v>
      </c>
      <c r="F1972" s="1" t="s">
        <v>10620</v>
      </c>
      <c r="G1972" s="1" t="s">
        <v>10621</v>
      </c>
      <c r="I1972" s="1">
        <v>4534686.0</v>
      </c>
      <c r="J1972" s="1">
        <v>41273.0</v>
      </c>
      <c r="M1972" s="1">
        <v>0.0</v>
      </c>
      <c r="N1972" s="1">
        <v>1.0</v>
      </c>
      <c r="O1972" s="1">
        <v>0.0</v>
      </c>
      <c r="P1972" s="1" t="s">
        <v>123</v>
      </c>
      <c r="Q1972" s="1" t="s">
        <v>519</v>
      </c>
      <c r="R1972" s="1">
        <v>40.69854</v>
      </c>
      <c r="S1972" s="1">
        <v>-73.9235</v>
      </c>
      <c r="T1972" s="1" t="s">
        <v>91</v>
      </c>
      <c r="U1972" s="1" t="s">
        <v>92</v>
      </c>
      <c r="V1972" s="1">
        <v>4.0</v>
      </c>
      <c r="W1972" s="1">
        <v>1.0</v>
      </c>
      <c r="X1972" s="1">
        <v>1.0</v>
      </c>
      <c r="Y1972" s="1">
        <v>2.0</v>
      </c>
      <c r="Z1972" s="1" t="s">
        <v>93</v>
      </c>
      <c r="AA1972" s="1" t="s">
        <v>10622</v>
      </c>
      <c r="AB1972" s="1">
        <v>110.0</v>
      </c>
      <c r="AC1972" s="1">
        <v>1.0</v>
      </c>
      <c r="AD1972" s="1">
        <v>0.0</v>
      </c>
      <c r="AE1972" s="1">
        <v>5.0</v>
      </c>
      <c r="AF1972" s="1" t="s">
        <v>452</v>
      </c>
      <c r="AG1972" s="1">
        <v>1.0</v>
      </c>
      <c r="AH1972" s="1">
        <v>0.0</v>
      </c>
      <c r="AI1972" s="1">
        <v>0.0</v>
      </c>
      <c r="AJ1972" s="1">
        <v>0.0</v>
      </c>
      <c r="AK1972" s="1">
        <v>0.0</v>
      </c>
      <c r="AL1972" s="1">
        <v>3.0</v>
      </c>
      <c r="AM1972" s="1">
        <v>2.0</v>
      </c>
      <c r="AN1972" s="1">
        <v>87.0</v>
      </c>
      <c r="AO1972" s="1">
        <v>9.0</v>
      </c>
      <c r="AP1972" s="1">
        <v>9.0</v>
      </c>
      <c r="AQ1972" s="1">
        <v>10.0</v>
      </c>
      <c r="AR1972" s="1">
        <v>9.0</v>
      </c>
      <c r="AS1972" s="1">
        <v>9.0</v>
      </c>
      <c r="AT1972" s="1">
        <v>9.0</v>
      </c>
      <c r="AU1972" s="1">
        <v>1.0</v>
      </c>
      <c r="AV1972" s="1" t="s">
        <v>117</v>
      </c>
      <c r="AW1972" s="1">
        <v>1.0</v>
      </c>
      <c r="AX1972" s="1">
        <v>1.0</v>
      </c>
      <c r="AY1972" s="1">
        <v>0.0</v>
      </c>
      <c r="AZ1972" s="1">
        <v>0.0</v>
      </c>
      <c r="BA1972" s="1">
        <v>0.17</v>
      </c>
      <c r="BB1972" s="1">
        <v>-1.0</v>
      </c>
      <c r="BC1972" s="1">
        <v>-1.0</v>
      </c>
      <c r="BD1972" s="1">
        <v>-1.0</v>
      </c>
      <c r="BE1972" s="1">
        <v>-1.0</v>
      </c>
      <c r="BF1972" s="1">
        <v>-1.0</v>
      </c>
      <c r="BG1972" s="1">
        <v>-1.0</v>
      </c>
      <c r="BH1972" s="1">
        <v>-1.0</v>
      </c>
      <c r="BI1972" s="1">
        <v>-1.0</v>
      </c>
      <c r="BJ1972" s="1">
        <v>-1.0</v>
      </c>
      <c r="BK1972" s="1">
        <v>-1.0</v>
      </c>
      <c r="BL1972" s="1">
        <v>1.0</v>
      </c>
      <c r="BM1972" s="1">
        <v>-1.0</v>
      </c>
      <c r="BN1972" s="1">
        <v>-1.0</v>
      </c>
      <c r="BO1972" s="1">
        <v>-1.0</v>
      </c>
      <c r="BP1972" s="1">
        <v>-1.0</v>
      </c>
      <c r="BQ1972" s="1">
        <v>1.0</v>
      </c>
      <c r="BR1972" s="1">
        <v>-1.0</v>
      </c>
      <c r="BS1972" s="1">
        <v>-1.0</v>
      </c>
      <c r="BT1972" s="1">
        <v>-1.0</v>
      </c>
      <c r="BU1972" s="1">
        <v>1.0</v>
      </c>
      <c r="BV1972" s="1">
        <v>-1.0</v>
      </c>
      <c r="BW1972" s="1">
        <v>-1.0</v>
      </c>
      <c r="BX1972" s="1">
        <v>1.0</v>
      </c>
      <c r="BY1972" s="1">
        <v>-1.0</v>
      </c>
      <c r="BZ1972" s="1">
        <v>-1.0</v>
      </c>
      <c r="CA1972" s="1">
        <v>-1.0</v>
      </c>
      <c r="CB1972" s="1">
        <v>-1.0</v>
      </c>
      <c r="CC1972" s="1">
        <v>-1.0</v>
      </c>
      <c r="CD1972" s="1">
        <v>66328.0</v>
      </c>
    </row>
    <row r="1973">
      <c r="A1973" s="1">
        <v>6484983.0</v>
      </c>
      <c r="B1973" s="1" t="s">
        <v>10623</v>
      </c>
      <c r="C1973" s="1" t="s">
        <v>10624</v>
      </c>
      <c r="D1973" s="1" t="s">
        <v>10625</v>
      </c>
      <c r="E1973" s="1" t="s">
        <v>85</v>
      </c>
      <c r="F1973" s="1" t="s">
        <v>10626</v>
      </c>
      <c r="G1973" s="1" t="s">
        <v>10627</v>
      </c>
      <c r="H1973" s="1" t="s">
        <v>10628</v>
      </c>
      <c r="I1973" s="1">
        <v>3499548.0</v>
      </c>
      <c r="J1973" s="1">
        <v>41159.0</v>
      </c>
      <c r="K1973" s="1" t="s">
        <v>272</v>
      </c>
      <c r="L1973" s="1">
        <v>0.83</v>
      </c>
      <c r="M1973" s="1">
        <v>0.0</v>
      </c>
      <c r="N1973" s="1">
        <v>1.0</v>
      </c>
      <c r="O1973" s="1">
        <v>1.0</v>
      </c>
      <c r="P1973" s="1" t="s">
        <v>89</v>
      </c>
      <c r="Q1973" s="1" t="s">
        <v>273</v>
      </c>
      <c r="R1973" s="1">
        <v>40.7644</v>
      </c>
      <c r="S1973" s="1">
        <v>-73.99338</v>
      </c>
      <c r="T1973" s="1" t="s">
        <v>91</v>
      </c>
      <c r="U1973" s="1" t="s">
        <v>113</v>
      </c>
      <c r="V1973" s="1">
        <v>2.0</v>
      </c>
      <c r="W1973" s="1">
        <v>1.0</v>
      </c>
      <c r="X1973" s="1">
        <v>1.0</v>
      </c>
      <c r="Y1973" s="1">
        <v>1.0</v>
      </c>
      <c r="Z1973" s="1" t="s">
        <v>93</v>
      </c>
      <c r="AA1973" s="1" t="s">
        <v>10629</v>
      </c>
      <c r="AB1973" s="1">
        <v>130.0</v>
      </c>
      <c r="AC1973" s="1">
        <v>1.0</v>
      </c>
      <c r="AD1973" s="1">
        <v>20.0</v>
      </c>
      <c r="AE1973" s="1">
        <v>3.0</v>
      </c>
      <c r="AF1973" s="1" t="s">
        <v>407</v>
      </c>
      <c r="AG1973" s="1">
        <v>1.0</v>
      </c>
      <c r="AH1973" s="1">
        <v>3.0</v>
      </c>
      <c r="AI1973" s="1">
        <v>6.0</v>
      </c>
      <c r="AJ1973" s="1">
        <v>18.0</v>
      </c>
      <c r="AK1973" s="1">
        <v>293.0</v>
      </c>
      <c r="AL1973" s="1">
        <v>14.0</v>
      </c>
      <c r="AM1973" s="1">
        <v>9.0</v>
      </c>
      <c r="AN1973" s="1">
        <v>97.0</v>
      </c>
      <c r="AO1973" s="1">
        <v>10.0</v>
      </c>
      <c r="AP1973" s="1">
        <v>10.0</v>
      </c>
      <c r="AQ1973" s="1">
        <v>10.0</v>
      </c>
      <c r="AR1973" s="1">
        <v>9.0</v>
      </c>
      <c r="AS1973" s="1">
        <v>10.0</v>
      </c>
      <c r="AT1973" s="1">
        <v>9.0</v>
      </c>
      <c r="AU1973" s="1">
        <v>0.0</v>
      </c>
      <c r="AV1973" s="1" t="s">
        <v>96</v>
      </c>
      <c r="AW1973" s="1">
        <v>1.0</v>
      </c>
      <c r="AX1973" s="1">
        <v>0.0</v>
      </c>
      <c r="AY1973" s="1">
        <v>1.0</v>
      </c>
      <c r="AZ1973" s="1">
        <v>0.0</v>
      </c>
      <c r="BA1973" s="1">
        <v>0.63</v>
      </c>
      <c r="BB1973" s="1">
        <v>-1.0</v>
      </c>
      <c r="BC1973" s="1">
        <v>1.0</v>
      </c>
      <c r="BD1973" s="1">
        <v>-1.0</v>
      </c>
      <c r="BE1973" s="1">
        <v>-1.0</v>
      </c>
      <c r="BF1973" s="1">
        <v>-1.0</v>
      </c>
      <c r="BG1973" s="1">
        <v>-1.0</v>
      </c>
      <c r="BH1973" s="1">
        <v>-1.0</v>
      </c>
      <c r="BI1973" s="1">
        <v>-1.0</v>
      </c>
      <c r="BJ1973" s="1">
        <v>1.0</v>
      </c>
      <c r="BK1973" s="1">
        <v>-1.0</v>
      </c>
      <c r="BL1973" s="1">
        <v>-1.0</v>
      </c>
      <c r="BM1973" s="1">
        <v>1.0</v>
      </c>
      <c r="BN1973" s="1">
        <v>1.0</v>
      </c>
      <c r="BO1973" s="1">
        <v>1.0</v>
      </c>
      <c r="BP1973" s="1">
        <v>-1.0</v>
      </c>
      <c r="BQ1973" s="1">
        <v>1.0</v>
      </c>
      <c r="BR1973" s="1">
        <v>-1.0</v>
      </c>
      <c r="BS1973" s="1">
        <v>1.0</v>
      </c>
      <c r="BT1973" s="1">
        <v>-1.0</v>
      </c>
      <c r="BU1973" s="1">
        <v>1.0</v>
      </c>
      <c r="BV1973" s="1">
        <v>1.0</v>
      </c>
      <c r="BW1973" s="1">
        <v>-1.0</v>
      </c>
      <c r="BX1973" s="1">
        <v>1.0</v>
      </c>
      <c r="BY1973" s="1">
        <v>-1.0</v>
      </c>
      <c r="BZ1973" s="1">
        <v>-1.0</v>
      </c>
      <c r="CA1973" s="1">
        <v>-1.0</v>
      </c>
      <c r="CB1973" s="1">
        <v>-1.0</v>
      </c>
      <c r="CC1973" s="1">
        <v>-1.0</v>
      </c>
      <c r="CD1973" s="1">
        <v>66346.0</v>
      </c>
    </row>
    <row r="1974">
      <c r="A1974" s="1">
        <v>1738513.0</v>
      </c>
      <c r="B1974" s="1" t="s">
        <v>10630</v>
      </c>
      <c r="C1974" s="1" t="s">
        <v>10631</v>
      </c>
      <c r="D1974" s="1" t="s">
        <v>10632</v>
      </c>
      <c r="E1974" s="1" t="s">
        <v>85</v>
      </c>
      <c r="H1974" s="1" t="s">
        <v>10633</v>
      </c>
      <c r="I1974" s="1">
        <v>5064855.0</v>
      </c>
      <c r="J1974" s="1">
        <v>41317.0</v>
      </c>
      <c r="K1974" s="1" t="s">
        <v>272</v>
      </c>
      <c r="L1974" s="1">
        <v>1.0</v>
      </c>
      <c r="M1974" s="1">
        <v>1.0</v>
      </c>
      <c r="N1974" s="1">
        <v>1.0</v>
      </c>
      <c r="O1974" s="1">
        <v>1.0</v>
      </c>
      <c r="P1974" s="1" t="s">
        <v>89</v>
      </c>
      <c r="Q1974" s="1" t="s">
        <v>90</v>
      </c>
      <c r="R1974" s="1">
        <v>40.7091099999999</v>
      </c>
      <c r="S1974" s="1">
        <v>-73.99685</v>
      </c>
      <c r="T1974" s="1" t="s">
        <v>91</v>
      </c>
      <c r="U1974" s="1" t="s">
        <v>92</v>
      </c>
      <c r="V1974" s="1">
        <v>2.0</v>
      </c>
      <c r="W1974" s="1">
        <v>1.0</v>
      </c>
      <c r="X1974" s="1">
        <v>1.0</v>
      </c>
      <c r="Y1974" s="1">
        <v>2.0</v>
      </c>
      <c r="Z1974" s="1" t="s">
        <v>93</v>
      </c>
      <c r="AA1974" s="1" t="s">
        <v>10634</v>
      </c>
      <c r="AB1974" s="1">
        <v>180.0</v>
      </c>
      <c r="AC1974" s="1">
        <v>1.0</v>
      </c>
      <c r="AD1974" s="1">
        <v>0.0</v>
      </c>
      <c r="AE1974" s="1">
        <v>3.0</v>
      </c>
      <c r="AF1974" s="1" t="s">
        <v>291</v>
      </c>
      <c r="AG1974" s="1">
        <v>1.0</v>
      </c>
      <c r="AH1974" s="1">
        <v>13.0</v>
      </c>
      <c r="AI1974" s="1">
        <v>43.0</v>
      </c>
      <c r="AJ1974" s="1">
        <v>72.0</v>
      </c>
      <c r="AK1974" s="1">
        <v>72.0</v>
      </c>
      <c r="AL1974" s="1">
        <v>18.0</v>
      </c>
      <c r="AM1974" s="1">
        <v>9.0</v>
      </c>
      <c r="AN1974" s="1">
        <v>91.0</v>
      </c>
      <c r="AO1974" s="1">
        <v>9.0</v>
      </c>
      <c r="AP1974" s="1">
        <v>9.0</v>
      </c>
      <c r="AQ1974" s="1">
        <v>9.0</v>
      </c>
      <c r="AR1974" s="1">
        <v>9.0</v>
      </c>
      <c r="AS1974" s="1">
        <v>9.0</v>
      </c>
      <c r="AT1974" s="1">
        <v>9.0</v>
      </c>
      <c r="AU1974" s="1">
        <v>0.0</v>
      </c>
      <c r="AV1974" s="1" t="s">
        <v>96</v>
      </c>
      <c r="AW1974" s="1">
        <v>1.0</v>
      </c>
      <c r="AX1974" s="1">
        <v>1.0</v>
      </c>
      <c r="AY1974" s="1">
        <v>0.0</v>
      </c>
      <c r="AZ1974" s="1">
        <v>0.0</v>
      </c>
      <c r="BA1974" s="1">
        <v>0.26</v>
      </c>
      <c r="BB1974" s="1">
        <v>-1.0</v>
      </c>
      <c r="BC1974" s="1">
        <v>1.0</v>
      </c>
      <c r="BD1974" s="1">
        <v>-1.0</v>
      </c>
      <c r="BE1974" s="1">
        <v>-1.0</v>
      </c>
      <c r="BF1974" s="1">
        <v>-1.0</v>
      </c>
      <c r="BG1974" s="1">
        <v>-1.0</v>
      </c>
      <c r="BH1974" s="1">
        <v>-1.0</v>
      </c>
      <c r="BI1974" s="1">
        <v>-1.0</v>
      </c>
      <c r="BJ1974" s="1">
        <v>-1.0</v>
      </c>
      <c r="BK1974" s="1">
        <v>-1.0</v>
      </c>
      <c r="BL1974" s="1">
        <v>-1.0</v>
      </c>
      <c r="BM1974" s="1">
        <v>-1.0</v>
      </c>
      <c r="BN1974" s="1">
        <v>-1.0</v>
      </c>
      <c r="BO1974" s="1">
        <v>-1.0</v>
      </c>
      <c r="BP1974" s="1">
        <v>-1.0</v>
      </c>
      <c r="BQ1974" s="1">
        <v>-1.0</v>
      </c>
      <c r="BR1974" s="1">
        <v>-1.0</v>
      </c>
      <c r="BS1974" s="1">
        <v>1.0</v>
      </c>
      <c r="BT1974" s="1">
        <v>-1.0</v>
      </c>
      <c r="BU1974" s="1">
        <v>1.0</v>
      </c>
      <c r="BV1974" s="1">
        <v>-1.0</v>
      </c>
      <c r="BW1974" s="1">
        <v>-1.0</v>
      </c>
      <c r="BX1974" s="1">
        <v>-1.0</v>
      </c>
      <c r="BY1974" s="1">
        <v>-1.0</v>
      </c>
      <c r="BZ1974" s="1">
        <v>-1.0</v>
      </c>
      <c r="CA1974" s="1">
        <v>-1.0</v>
      </c>
      <c r="CB1974" s="1">
        <v>-1.0</v>
      </c>
      <c r="CC1974" s="1">
        <v>-1.0</v>
      </c>
      <c r="CD1974" s="1">
        <v>66440.0</v>
      </c>
    </row>
    <row r="1975">
      <c r="A1975" s="1">
        <v>2.5887161E7</v>
      </c>
      <c r="B1975" s="1" t="s">
        <v>10635</v>
      </c>
      <c r="C1975" s="1" t="s">
        <v>10636</v>
      </c>
      <c r="D1975" s="1" t="s">
        <v>10636</v>
      </c>
      <c r="E1975" s="1" t="s">
        <v>85</v>
      </c>
      <c r="I1975" s="1">
        <v>3391251.0</v>
      </c>
      <c r="J1975" s="1">
        <v>41148.0</v>
      </c>
      <c r="K1975" s="1" t="s">
        <v>88</v>
      </c>
      <c r="L1975" s="1">
        <v>1.0</v>
      </c>
      <c r="M1975" s="1">
        <v>0.0</v>
      </c>
      <c r="N1975" s="1">
        <v>1.0</v>
      </c>
      <c r="O1975" s="1">
        <v>0.0</v>
      </c>
      <c r="P1975" s="1" t="s">
        <v>89</v>
      </c>
      <c r="Q1975" s="1" t="s">
        <v>613</v>
      </c>
      <c r="R1975" s="1">
        <v>40.7942</v>
      </c>
      <c r="S1975" s="1">
        <v>-73.94532</v>
      </c>
      <c r="T1975" s="1" t="s">
        <v>91</v>
      </c>
      <c r="U1975" s="1" t="s">
        <v>92</v>
      </c>
      <c r="V1975" s="1">
        <v>2.0</v>
      </c>
      <c r="W1975" s="1">
        <v>1.0</v>
      </c>
      <c r="X1975" s="1">
        <v>1.0</v>
      </c>
      <c r="Y1975" s="1">
        <v>1.0</v>
      </c>
      <c r="Z1975" s="1" t="s">
        <v>93</v>
      </c>
      <c r="AA1975" s="1" t="s">
        <v>10637</v>
      </c>
      <c r="AB1975" s="1">
        <v>110.0</v>
      </c>
      <c r="AC1975" s="1">
        <v>1.0</v>
      </c>
      <c r="AD1975" s="1">
        <v>0.0</v>
      </c>
      <c r="AE1975" s="1">
        <v>4.0</v>
      </c>
      <c r="AF1975" s="1" t="s">
        <v>904</v>
      </c>
      <c r="AG1975" s="1">
        <v>1.0</v>
      </c>
      <c r="AH1975" s="1">
        <v>0.0</v>
      </c>
      <c r="AI1975" s="1">
        <v>0.0</v>
      </c>
      <c r="AJ1975" s="1">
        <v>0.0</v>
      </c>
      <c r="AK1975" s="1">
        <v>0.0</v>
      </c>
      <c r="AL1975" s="1">
        <v>4.0</v>
      </c>
      <c r="AM1975" s="1">
        <v>4.0</v>
      </c>
      <c r="AN1975" s="1">
        <v>87.0</v>
      </c>
      <c r="AO1975" s="1">
        <v>9.0</v>
      </c>
      <c r="AP1975" s="1">
        <v>8.0</v>
      </c>
      <c r="AQ1975" s="1">
        <v>9.0</v>
      </c>
      <c r="AR1975" s="1">
        <v>10.0</v>
      </c>
      <c r="AS1975" s="1">
        <v>7.0</v>
      </c>
      <c r="AT1975" s="1">
        <v>9.0</v>
      </c>
      <c r="AU1975" s="1">
        <v>0.0</v>
      </c>
      <c r="AV1975" s="1" t="s">
        <v>105</v>
      </c>
      <c r="AW1975" s="1">
        <v>1.0</v>
      </c>
      <c r="AX1975" s="1">
        <v>1.0</v>
      </c>
      <c r="AY1975" s="1">
        <v>0.0</v>
      </c>
      <c r="AZ1975" s="1">
        <v>0.0</v>
      </c>
      <c r="BA1975" s="1">
        <v>0.37</v>
      </c>
      <c r="BB1975" s="1">
        <v>-1.0</v>
      </c>
      <c r="BC1975" s="1">
        <v>1.0</v>
      </c>
      <c r="BD1975" s="1">
        <v>-1.0</v>
      </c>
      <c r="BE1975" s="1">
        <v>-1.0</v>
      </c>
      <c r="BF1975" s="1">
        <v>-1.0</v>
      </c>
      <c r="BG1975" s="1">
        <v>-1.0</v>
      </c>
      <c r="BH1975" s="1">
        <v>1.0</v>
      </c>
      <c r="BI1975" s="1">
        <v>-1.0</v>
      </c>
      <c r="BJ1975" s="1">
        <v>1.0</v>
      </c>
      <c r="BK1975" s="1">
        <v>1.0</v>
      </c>
      <c r="BL1975" s="1">
        <v>1.0</v>
      </c>
      <c r="BM1975" s="1">
        <v>-1.0</v>
      </c>
      <c r="BN1975" s="1">
        <v>-1.0</v>
      </c>
      <c r="BO1975" s="1">
        <v>-1.0</v>
      </c>
      <c r="BP1975" s="1">
        <v>-1.0</v>
      </c>
      <c r="BQ1975" s="1">
        <v>-1.0</v>
      </c>
      <c r="BR1975" s="1">
        <v>-1.0</v>
      </c>
      <c r="BS1975" s="1">
        <v>-1.0</v>
      </c>
      <c r="BT1975" s="1">
        <v>-1.0</v>
      </c>
      <c r="BU1975" s="1">
        <v>1.0</v>
      </c>
      <c r="BV1975" s="1">
        <v>-1.0</v>
      </c>
      <c r="BW1975" s="1">
        <v>-1.0</v>
      </c>
      <c r="BX1975" s="1">
        <v>-1.0</v>
      </c>
      <c r="BY1975" s="1">
        <v>-1.0</v>
      </c>
      <c r="BZ1975" s="1">
        <v>-1.0</v>
      </c>
      <c r="CA1975" s="1">
        <v>-1.0</v>
      </c>
      <c r="CB1975" s="1">
        <v>-1.0</v>
      </c>
      <c r="CC1975" s="1">
        <v>-1.0</v>
      </c>
      <c r="CD1975" s="1">
        <v>66446.0</v>
      </c>
    </row>
    <row r="1976">
      <c r="A1976" s="1">
        <v>3.280967E7</v>
      </c>
      <c r="B1976" s="1" t="s">
        <v>10638</v>
      </c>
      <c r="E1976" s="1" t="s">
        <v>85</v>
      </c>
      <c r="I1976" s="1">
        <v>2.46797434E8</v>
      </c>
      <c r="J1976" s="1">
        <v>43528.0</v>
      </c>
      <c r="K1976" s="1" t="s">
        <v>272</v>
      </c>
      <c r="L1976" s="1">
        <v>0.5</v>
      </c>
      <c r="M1976" s="1">
        <v>0.0</v>
      </c>
      <c r="N1976" s="1">
        <v>1.0</v>
      </c>
      <c r="O1976" s="1">
        <v>0.0</v>
      </c>
      <c r="P1976" s="1" t="s">
        <v>89</v>
      </c>
      <c r="Q1976" s="1" t="s">
        <v>90</v>
      </c>
      <c r="R1976" s="1">
        <v>40.82908</v>
      </c>
      <c r="S1976" s="1">
        <v>-73.94096</v>
      </c>
      <c r="T1976" s="1" t="s">
        <v>91</v>
      </c>
      <c r="U1976" s="1" t="s">
        <v>113</v>
      </c>
      <c r="V1976" s="1">
        <v>2.0</v>
      </c>
      <c r="W1976" s="1">
        <v>1.0</v>
      </c>
      <c r="X1976" s="1">
        <v>1.0</v>
      </c>
      <c r="Y1976" s="1">
        <v>1.0</v>
      </c>
      <c r="Z1976" s="1" t="s">
        <v>93</v>
      </c>
      <c r="AA1976" s="1" t="s">
        <v>10639</v>
      </c>
      <c r="AB1976" s="1">
        <v>63.0</v>
      </c>
      <c r="AC1976" s="1">
        <v>1.0</v>
      </c>
      <c r="AD1976" s="1">
        <v>15.0</v>
      </c>
      <c r="AE1976" s="1">
        <v>3.0</v>
      </c>
      <c r="AF1976" s="1" t="s">
        <v>3892</v>
      </c>
      <c r="AG1976" s="1">
        <v>1.0</v>
      </c>
      <c r="AH1976" s="1">
        <v>0.0</v>
      </c>
      <c r="AI1976" s="1">
        <v>0.0</v>
      </c>
      <c r="AJ1976" s="1">
        <v>0.0</v>
      </c>
      <c r="AK1976" s="1">
        <v>188.0</v>
      </c>
      <c r="AL1976" s="1">
        <v>1.0</v>
      </c>
      <c r="AM1976" s="1">
        <v>1.0</v>
      </c>
      <c r="AN1976" s="1">
        <v>100.0</v>
      </c>
      <c r="AO1976" s="1">
        <v>10.0</v>
      </c>
      <c r="AP1976" s="1">
        <v>10.0</v>
      </c>
      <c r="AQ1976" s="1">
        <v>10.0</v>
      </c>
      <c r="AR1976" s="1">
        <v>10.0</v>
      </c>
      <c r="AS1976" s="1">
        <v>10.0</v>
      </c>
      <c r="AT1976" s="1">
        <v>10.0</v>
      </c>
      <c r="AU1976" s="1">
        <v>0.0</v>
      </c>
      <c r="AV1976" s="1" t="s">
        <v>105</v>
      </c>
      <c r="AW1976" s="1">
        <v>1.0</v>
      </c>
      <c r="AX1976" s="1">
        <v>0.0</v>
      </c>
      <c r="AY1976" s="1">
        <v>1.0</v>
      </c>
      <c r="AZ1976" s="1">
        <v>0.0</v>
      </c>
      <c r="BA1976" s="1">
        <v>1.0</v>
      </c>
      <c r="BB1976" s="1">
        <v>-1.0</v>
      </c>
      <c r="BC1976" s="1">
        <v>1.0</v>
      </c>
      <c r="BD1976" s="1">
        <v>-1.0</v>
      </c>
      <c r="BE1976" s="1">
        <v>-1.0</v>
      </c>
      <c r="BF1976" s="1">
        <v>-1.0</v>
      </c>
      <c r="BG1976" s="1">
        <v>-1.0</v>
      </c>
      <c r="BH1976" s="1">
        <v>-1.0</v>
      </c>
      <c r="BI1976" s="1">
        <v>-1.0</v>
      </c>
      <c r="BJ1976" s="1">
        <v>-1.0</v>
      </c>
      <c r="BK1976" s="1">
        <v>1.0</v>
      </c>
      <c r="BL1976" s="1">
        <v>1.0</v>
      </c>
      <c r="BM1976" s="1">
        <v>1.0</v>
      </c>
      <c r="BN1976" s="1">
        <v>1.0</v>
      </c>
      <c r="BO1976" s="1">
        <v>-1.0</v>
      </c>
      <c r="BP1976" s="1">
        <v>-1.0</v>
      </c>
      <c r="BQ1976" s="1">
        <v>1.0</v>
      </c>
      <c r="BR1976" s="1">
        <v>-1.0</v>
      </c>
      <c r="BS1976" s="1">
        <v>1.0</v>
      </c>
      <c r="BT1976" s="1">
        <v>-1.0</v>
      </c>
      <c r="BU1976" s="1">
        <v>1.0</v>
      </c>
      <c r="BV1976" s="1">
        <v>-1.0</v>
      </c>
      <c r="BW1976" s="1">
        <v>-1.0</v>
      </c>
      <c r="BX1976" s="1">
        <v>-1.0</v>
      </c>
      <c r="BY1976" s="1">
        <v>-1.0</v>
      </c>
      <c r="BZ1976" s="1">
        <v>-1.0</v>
      </c>
      <c r="CA1976" s="1">
        <v>-1.0</v>
      </c>
      <c r="CB1976" s="1">
        <v>-1.0</v>
      </c>
      <c r="CC1976" s="1">
        <v>-1.0</v>
      </c>
      <c r="CD1976" s="1">
        <v>66469.0</v>
      </c>
    </row>
    <row r="1977">
      <c r="A1977" s="1">
        <v>3.341928E7</v>
      </c>
      <c r="B1977" s="1" t="s">
        <v>10640</v>
      </c>
      <c r="C1977" s="1" t="s">
        <v>10641</v>
      </c>
      <c r="D1977" s="1" t="s">
        <v>10641</v>
      </c>
      <c r="E1977" s="1" t="s">
        <v>85</v>
      </c>
      <c r="I1977" s="1">
        <v>2.40217E8</v>
      </c>
      <c r="J1977" s="1">
        <v>43496.0</v>
      </c>
      <c r="K1977" s="1" t="s">
        <v>272</v>
      </c>
      <c r="L1977" s="1">
        <v>1.0</v>
      </c>
      <c r="M1977" s="1">
        <v>0.0</v>
      </c>
      <c r="N1977" s="1">
        <v>1.0</v>
      </c>
      <c r="O1977" s="1">
        <v>0.0</v>
      </c>
      <c r="P1977" s="1" t="s">
        <v>123</v>
      </c>
      <c r="Q1977" s="1" t="s">
        <v>157</v>
      </c>
      <c r="R1977" s="1">
        <v>40.68523</v>
      </c>
      <c r="S1977" s="1">
        <v>-73.9384</v>
      </c>
      <c r="T1977" s="1" t="s">
        <v>91</v>
      </c>
      <c r="U1977" s="1" t="s">
        <v>92</v>
      </c>
      <c r="V1977" s="1">
        <v>4.0</v>
      </c>
      <c r="W1977" s="1">
        <v>1.0</v>
      </c>
      <c r="X1977" s="1">
        <v>2.0</v>
      </c>
      <c r="Y1977" s="1">
        <v>2.0</v>
      </c>
      <c r="Z1977" s="1" t="s">
        <v>93</v>
      </c>
      <c r="AA1977" s="1" t="s">
        <v>10642</v>
      </c>
      <c r="AB1977" s="1">
        <v>89.0</v>
      </c>
      <c r="AC1977" s="1">
        <v>3.0</v>
      </c>
      <c r="AD1977" s="1">
        <v>10.0</v>
      </c>
      <c r="AE1977" s="1">
        <v>1.0</v>
      </c>
      <c r="AF1977" s="1" t="s">
        <v>95</v>
      </c>
      <c r="AG1977" s="1">
        <v>1.0</v>
      </c>
      <c r="AH1977" s="1">
        <v>17.0</v>
      </c>
      <c r="AI1977" s="1">
        <v>47.0</v>
      </c>
      <c r="AJ1977" s="1">
        <v>77.0</v>
      </c>
      <c r="AK1977" s="1">
        <v>194.0</v>
      </c>
      <c r="AL1977" s="1">
        <v>2.0</v>
      </c>
      <c r="AM1977" s="1">
        <v>2.0</v>
      </c>
      <c r="AN1977" s="1">
        <v>100.0</v>
      </c>
      <c r="AO1977" s="1">
        <v>9.0</v>
      </c>
      <c r="AP1977" s="1">
        <v>9.0</v>
      </c>
      <c r="AQ1977" s="1">
        <v>10.0</v>
      </c>
      <c r="AR1977" s="1">
        <v>10.0</v>
      </c>
      <c r="AS1977" s="1">
        <v>9.0</v>
      </c>
      <c r="AT1977" s="1">
        <v>10.0</v>
      </c>
      <c r="AU1977" s="1">
        <v>1.0</v>
      </c>
      <c r="AV1977" s="1" t="s">
        <v>117</v>
      </c>
      <c r="AW1977" s="1">
        <v>1.0</v>
      </c>
      <c r="AX1977" s="1">
        <v>1.0</v>
      </c>
      <c r="AY1977" s="1">
        <v>0.0</v>
      </c>
      <c r="AZ1977" s="1">
        <v>0.0</v>
      </c>
      <c r="BA1977" s="1">
        <v>0.92</v>
      </c>
      <c r="BB1977" s="1">
        <v>-1.0</v>
      </c>
      <c r="BC1977" s="1">
        <v>1.0</v>
      </c>
      <c r="BD1977" s="1">
        <v>-1.0</v>
      </c>
      <c r="BE1977" s="1">
        <v>-1.0</v>
      </c>
      <c r="BF1977" s="1">
        <v>-1.0</v>
      </c>
      <c r="BG1977" s="1">
        <v>-1.0</v>
      </c>
      <c r="BH1977" s="1">
        <v>1.0</v>
      </c>
      <c r="BI1977" s="1">
        <v>-1.0</v>
      </c>
      <c r="BJ1977" s="1">
        <v>-1.0</v>
      </c>
      <c r="BK1977" s="1">
        <v>1.0</v>
      </c>
      <c r="BL1977" s="1">
        <v>1.0</v>
      </c>
      <c r="BM1977" s="1">
        <v>-1.0</v>
      </c>
      <c r="BN1977" s="1">
        <v>-1.0</v>
      </c>
      <c r="BO1977" s="1">
        <v>-1.0</v>
      </c>
      <c r="BP1977" s="1">
        <v>-1.0</v>
      </c>
      <c r="BQ1977" s="1">
        <v>-1.0</v>
      </c>
      <c r="BR1977" s="1">
        <v>-1.0</v>
      </c>
      <c r="BS1977" s="1">
        <v>-1.0</v>
      </c>
      <c r="BT1977" s="1">
        <v>-1.0</v>
      </c>
      <c r="BU1977" s="1">
        <v>1.0</v>
      </c>
      <c r="BV1977" s="1">
        <v>-1.0</v>
      </c>
      <c r="BW1977" s="1">
        <v>-1.0</v>
      </c>
      <c r="BX1977" s="1">
        <v>-1.0</v>
      </c>
      <c r="BY1977" s="1">
        <v>-1.0</v>
      </c>
      <c r="BZ1977" s="1">
        <v>-1.0</v>
      </c>
      <c r="CA1977" s="1">
        <v>-1.0</v>
      </c>
      <c r="CB1977" s="1">
        <v>-1.0</v>
      </c>
      <c r="CC1977" s="1">
        <v>-1.0</v>
      </c>
      <c r="CD1977" s="1">
        <v>66574.0</v>
      </c>
    </row>
    <row r="1978">
      <c r="A1978" s="1">
        <v>3.401753E7</v>
      </c>
      <c r="B1978" s="1" t="s">
        <v>10643</v>
      </c>
      <c r="C1978" s="1" t="s">
        <v>10644</v>
      </c>
      <c r="D1978" s="1" t="s">
        <v>10645</v>
      </c>
      <c r="E1978" s="1" t="s">
        <v>85</v>
      </c>
      <c r="F1978" s="1" t="s">
        <v>10646</v>
      </c>
      <c r="G1978" s="1" t="s">
        <v>10647</v>
      </c>
      <c r="I1978" s="1">
        <v>1.5087943E8</v>
      </c>
      <c r="J1978" s="1">
        <v>42994.0</v>
      </c>
      <c r="K1978" s="1" t="s">
        <v>88</v>
      </c>
      <c r="L1978" s="1">
        <v>1.0</v>
      </c>
      <c r="M1978" s="1">
        <v>0.0</v>
      </c>
      <c r="N1978" s="1">
        <v>1.0</v>
      </c>
      <c r="O1978" s="1">
        <v>0.0</v>
      </c>
      <c r="P1978" s="1" t="s">
        <v>89</v>
      </c>
      <c r="Q1978" s="1" t="s">
        <v>329</v>
      </c>
      <c r="R1978" s="1">
        <v>40.74944</v>
      </c>
      <c r="S1978" s="1">
        <v>-73.98338</v>
      </c>
      <c r="T1978" s="1" t="s">
        <v>91</v>
      </c>
      <c r="U1978" s="1" t="s">
        <v>113</v>
      </c>
      <c r="V1978" s="1">
        <v>2.0</v>
      </c>
      <c r="W1978" s="1">
        <v>1.0</v>
      </c>
      <c r="X1978" s="1">
        <v>1.0</v>
      </c>
      <c r="Y1978" s="1">
        <v>1.0</v>
      </c>
      <c r="Z1978" s="1" t="s">
        <v>93</v>
      </c>
      <c r="AA1978" s="1" t="s">
        <v>10648</v>
      </c>
      <c r="AB1978" s="1">
        <v>99.0</v>
      </c>
      <c r="AC1978" s="1">
        <v>1.0</v>
      </c>
      <c r="AD1978" s="1">
        <v>50.0</v>
      </c>
      <c r="AE1978" s="1">
        <v>14.0</v>
      </c>
      <c r="AF1978" s="1" t="s">
        <v>797</v>
      </c>
      <c r="AG1978" s="1">
        <v>1.0</v>
      </c>
      <c r="AH1978" s="1">
        <v>25.0</v>
      </c>
      <c r="AI1978" s="1">
        <v>25.0</v>
      </c>
      <c r="AJ1978" s="1">
        <v>25.0</v>
      </c>
      <c r="AK1978" s="1">
        <v>25.0</v>
      </c>
      <c r="AL1978" s="1">
        <v>0.0</v>
      </c>
      <c r="AM1978" s="1">
        <v>0.0</v>
      </c>
      <c r="AU1978" s="1">
        <v>1.0</v>
      </c>
      <c r="AV1978" s="1" t="s">
        <v>96</v>
      </c>
      <c r="AW1978" s="1">
        <v>1.0</v>
      </c>
      <c r="AX1978" s="1">
        <v>0.0</v>
      </c>
      <c r="AY1978" s="1">
        <v>1.0</v>
      </c>
      <c r="AZ1978" s="1">
        <v>0.0</v>
      </c>
      <c r="BB1978" s="1">
        <v>-1.0</v>
      </c>
      <c r="BC1978" s="1">
        <v>1.0</v>
      </c>
      <c r="BD1978" s="1">
        <v>-1.0</v>
      </c>
      <c r="BE1978" s="1">
        <v>-1.0</v>
      </c>
      <c r="BF1978" s="1">
        <v>-1.0</v>
      </c>
      <c r="BG1978" s="1">
        <v>-1.0</v>
      </c>
      <c r="BH1978" s="1">
        <v>-1.0</v>
      </c>
      <c r="BI1978" s="1">
        <v>-1.0</v>
      </c>
      <c r="BJ1978" s="1">
        <v>1.0</v>
      </c>
      <c r="BK1978" s="1">
        <v>-1.0</v>
      </c>
      <c r="BL1978" s="1">
        <v>-1.0</v>
      </c>
      <c r="BM1978" s="1">
        <v>1.0</v>
      </c>
      <c r="BN1978" s="1">
        <v>1.0</v>
      </c>
      <c r="BO1978" s="1">
        <v>1.0</v>
      </c>
      <c r="BP1978" s="1">
        <v>-1.0</v>
      </c>
      <c r="BQ1978" s="1">
        <v>-1.0</v>
      </c>
      <c r="BR1978" s="1">
        <v>-1.0</v>
      </c>
      <c r="BS1978" s="1">
        <v>-1.0</v>
      </c>
      <c r="BT1978" s="1">
        <v>-1.0</v>
      </c>
      <c r="BU1978" s="1">
        <v>1.0</v>
      </c>
      <c r="BV1978" s="1">
        <v>-1.0</v>
      </c>
      <c r="BW1978" s="1">
        <v>-1.0</v>
      </c>
      <c r="BX1978" s="1">
        <v>-1.0</v>
      </c>
      <c r="BY1978" s="1">
        <v>-1.0</v>
      </c>
      <c r="BZ1978" s="1">
        <v>-1.0</v>
      </c>
      <c r="CA1978" s="1">
        <v>-1.0</v>
      </c>
      <c r="CB1978" s="1">
        <v>-1.0</v>
      </c>
      <c r="CC1978" s="1">
        <v>-1.0</v>
      </c>
      <c r="CD1978" s="1">
        <v>66733.0</v>
      </c>
    </row>
    <row r="1979">
      <c r="A1979" s="1">
        <v>3.2698909E7</v>
      </c>
      <c r="B1979" s="1" t="s">
        <v>10649</v>
      </c>
      <c r="C1979" s="1" t="s">
        <v>10650</v>
      </c>
      <c r="D1979" s="1" t="s">
        <v>10651</v>
      </c>
      <c r="E1979" s="1" t="s">
        <v>85</v>
      </c>
      <c r="F1979" s="1" t="s">
        <v>10652</v>
      </c>
      <c r="G1979" s="1" t="s">
        <v>10653</v>
      </c>
      <c r="H1979" s="2" t="str">
        <f>- please no overly excessive loud noises  Absolutely no SMOKING, you will be charged an extra fee</f>
        <v>#ERROR!</v>
      </c>
      <c r="I1979" s="1">
        <v>2.4123691E8</v>
      </c>
      <c r="J1979" s="1">
        <v>43501.0</v>
      </c>
      <c r="K1979" s="1" t="s">
        <v>134</v>
      </c>
      <c r="L1979" s="1">
        <v>0.9</v>
      </c>
      <c r="M1979" s="1">
        <v>0.0</v>
      </c>
      <c r="N1979" s="1">
        <v>1.0</v>
      </c>
      <c r="O1979" s="1">
        <v>0.0</v>
      </c>
      <c r="P1979" s="1" t="s">
        <v>621</v>
      </c>
      <c r="Q1979" s="1" t="s">
        <v>1608</v>
      </c>
      <c r="R1979" s="1">
        <v>40.88999</v>
      </c>
      <c r="S1979" s="1">
        <v>-73.86008</v>
      </c>
      <c r="T1979" s="1" t="s">
        <v>125</v>
      </c>
      <c r="U1979" s="1" t="s">
        <v>113</v>
      </c>
      <c r="V1979" s="1">
        <v>4.0</v>
      </c>
      <c r="W1979" s="1">
        <v>1.0</v>
      </c>
      <c r="X1979" s="1">
        <v>2.0</v>
      </c>
      <c r="Y1979" s="1">
        <v>3.0</v>
      </c>
      <c r="Z1979" s="1" t="s">
        <v>93</v>
      </c>
      <c r="AA1979" s="1" t="s">
        <v>10654</v>
      </c>
      <c r="AB1979" s="1">
        <v>75.0</v>
      </c>
      <c r="AC1979" s="1">
        <v>4.0</v>
      </c>
      <c r="AD1979" s="1">
        <v>35.0</v>
      </c>
      <c r="AE1979" s="1">
        <v>2.0</v>
      </c>
      <c r="AF1979" s="1" t="s">
        <v>407</v>
      </c>
      <c r="AG1979" s="1">
        <v>1.0</v>
      </c>
      <c r="AH1979" s="1">
        <v>8.0</v>
      </c>
      <c r="AI1979" s="1">
        <v>25.0</v>
      </c>
      <c r="AJ1979" s="1">
        <v>54.0</v>
      </c>
      <c r="AK1979" s="1">
        <v>54.0</v>
      </c>
      <c r="AL1979" s="1">
        <v>11.0</v>
      </c>
      <c r="AM1979" s="1">
        <v>11.0</v>
      </c>
      <c r="AN1979" s="1">
        <v>98.0</v>
      </c>
      <c r="AO1979" s="1">
        <v>10.0</v>
      </c>
      <c r="AP1979" s="1">
        <v>10.0</v>
      </c>
      <c r="AQ1979" s="1">
        <v>10.0</v>
      </c>
      <c r="AR1979" s="1">
        <v>10.0</v>
      </c>
      <c r="AS1979" s="1">
        <v>10.0</v>
      </c>
      <c r="AT1979" s="1">
        <v>9.0</v>
      </c>
      <c r="AU1979" s="1">
        <v>1.0</v>
      </c>
      <c r="AV1979" s="1" t="s">
        <v>117</v>
      </c>
      <c r="AW1979" s="1">
        <v>1.0</v>
      </c>
      <c r="AX1979" s="1">
        <v>0.0</v>
      </c>
      <c r="AY1979" s="1">
        <v>1.0</v>
      </c>
      <c r="AZ1979" s="1">
        <v>0.0</v>
      </c>
      <c r="BA1979" s="1">
        <v>3.17</v>
      </c>
      <c r="BB1979" s="1">
        <v>-1.0</v>
      </c>
      <c r="BC1979" s="1">
        <v>-1.0</v>
      </c>
      <c r="BD1979" s="1">
        <v>-1.0</v>
      </c>
      <c r="BE1979" s="1">
        <v>-1.0</v>
      </c>
      <c r="BF1979" s="1">
        <v>-1.0</v>
      </c>
      <c r="BG1979" s="1">
        <v>-1.0</v>
      </c>
      <c r="BH1979" s="1">
        <v>-1.0</v>
      </c>
      <c r="BI1979" s="1">
        <v>-1.0</v>
      </c>
      <c r="BJ1979" s="1">
        <v>1.0</v>
      </c>
      <c r="BK1979" s="1">
        <v>-1.0</v>
      </c>
      <c r="BL1979" s="1">
        <v>-1.0</v>
      </c>
      <c r="BM1979" s="1">
        <v>-1.0</v>
      </c>
      <c r="BN1979" s="1">
        <v>-1.0</v>
      </c>
      <c r="BO1979" s="1">
        <v>-1.0</v>
      </c>
      <c r="BP1979" s="1">
        <v>-1.0</v>
      </c>
      <c r="BQ1979" s="1">
        <v>-1.0</v>
      </c>
      <c r="BR1979" s="1">
        <v>-1.0</v>
      </c>
      <c r="BS1979" s="1">
        <v>-1.0</v>
      </c>
      <c r="BT1979" s="1">
        <v>-1.0</v>
      </c>
      <c r="BU1979" s="1">
        <v>1.0</v>
      </c>
      <c r="BV1979" s="1">
        <v>-1.0</v>
      </c>
      <c r="BW1979" s="1">
        <v>1.0</v>
      </c>
      <c r="BX1979" s="1">
        <v>1.0</v>
      </c>
      <c r="BY1979" s="1">
        <v>-1.0</v>
      </c>
      <c r="BZ1979" s="1">
        <v>-1.0</v>
      </c>
      <c r="CA1979" s="1">
        <v>-1.0</v>
      </c>
      <c r="CB1979" s="1">
        <v>-1.0</v>
      </c>
      <c r="CC1979" s="1">
        <v>-1.0</v>
      </c>
      <c r="CD1979" s="1">
        <v>66808.0</v>
      </c>
    </row>
    <row r="1980">
      <c r="A1980" s="1">
        <v>8133707.0</v>
      </c>
      <c r="B1980" s="1" t="s">
        <v>10655</v>
      </c>
      <c r="C1980" s="1" t="s">
        <v>10656</v>
      </c>
      <c r="D1980" s="1" t="s">
        <v>10657</v>
      </c>
      <c r="E1980" s="1" t="s">
        <v>85</v>
      </c>
      <c r="F1980" s="1" t="s">
        <v>10658</v>
      </c>
      <c r="G1980" s="1" t="s">
        <v>10659</v>
      </c>
      <c r="H1980" s="1" t="s">
        <v>10660</v>
      </c>
      <c r="I1980" s="1">
        <v>4.2951928E7</v>
      </c>
      <c r="J1980" s="1">
        <v>42246.0</v>
      </c>
      <c r="M1980" s="1">
        <v>0.0</v>
      </c>
      <c r="N1980" s="1">
        <v>1.0</v>
      </c>
      <c r="O1980" s="1">
        <v>1.0</v>
      </c>
      <c r="P1980" s="1" t="s">
        <v>89</v>
      </c>
      <c r="Q1980" s="1" t="s">
        <v>273</v>
      </c>
      <c r="R1980" s="1">
        <v>40.76205</v>
      </c>
      <c r="S1980" s="1">
        <v>-73.9845</v>
      </c>
      <c r="T1980" s="1" t="s">
        <v>91</v>
      </c>
      <c r="U1980" s="1" t="s">
        <v>113</v>
      </c>
      <c r="V1980" s="1">
        <v>2.0</v>
      </c>
      <c r="W1980" s="1">
        <v>1.0</v>
      </c>
      <c r="X1980" s="1">
        <v>1.0</v>
      </c>
      <c r="Y1980" s="1">
        <v>1.0</v>
      </c>
      <c r="Z1980" s="1" t="s">
        <v>93</v>
      </c>
      <c r="AA1980" s="1" t="s">
        <v>10661</v>
      </c>
      <c r="AB1980" s="1">
        <v>49.0</v>
      </c>
      <c r="AC1980" s="1">
        <v>1.0</v>
      </c>
      <c r="AD1980" s="1">
        <v>19.0</v>
      </c>
      <c r="AE1980" s="1">
        <v>1.0</v>
      </c>
      <c r="AF1980" s="1" t="s">
        <v>932</v>
      </c>
      <c r="AG1980" s="1">
        <v>1.0</v>
      </c>
      <c r="AH1980" s="1">
        <v>0.0</v>
      </c>
      <c r="AI1980" s="1">
        <v>0.0</v>
      </c>
      <c r="AJ1980" s="1">
        <v>0.0</v>
      </c>
      <c r="AK1980" s="1">
        <v>0.0</v>
      </c>
      <c r="AL1980" s="1">
        <v>8.0</v>
      </c>
      <c r="AM1980" s="1">
        <v>0.0</v>
      </c>
      <c r="AN1980" s="1">
        <v>91.0</v>
      </c>
      <c r="AO1980" s="1">
        <v>9.0</v>
      </c>
      <c r="AP1980" s="1">
        <v>7.0</v>
      </c>
      <c r="AQ1980" s="1">
        <v>9.0</v>
      </c>
      <c r="AR1980" s="1">
        <v>10.0</v>
      </c>
      <c r="AS1980" s="1">
        <v>10.0</v>
      </c>
      <c r="AT1980" s="1">
        <v>9.0</v>
      </c>
      <c r="AU1980" s="1">
        <v>0.0</v>
      </c>
      <c r="AV1980" s="1" t="s">
        <v>96</v>
      </c>
      <c r="AW1980" s="1">
        <v>1.0</v>
      </c>
      <c r="AX1980" s="1">
        <v>0.0</v>
      </c>
      <c r="AY1980" s="1">
        <v>1.0</v>
      </c>
      <c r="AZ1980" s="1">
        <v>0.0</v>
      </c>
      <c r="BA1980" s="1">
        <v>0.18</v>
      </c>
      <c r="BB1980" s="1">
        <v>-1.0</v>
      </c>
      <c r="BC1980" s="1">
        <v>1.0</v>
      </c>
      <c r="BD1980" s="1">
        <v>-1.0</v>
      </c>
      <c r="BE1980" s="1">
        <v>-1.0</v>
      </c>
      <c r="BF1980" s="1">
        <v>-1.0</v>
      </c>
      <c r="BG1980" s="1">
        <v>-1.0</v>
      </c>
      <c r="BH1980" s="1">
        <v>-1.0</v>
      </c>
      <c r="BI1980" s="1">
        <v>-1.0</v>
      </c>
      <c r="BJ1980" s="1">
        <v>-1.0</v>
      </c>
      <c r="BK1980" s="1">
        <v>1.0</v>
      </c>
      <c r="BL1980" s="1">
        <v>1.0</v>
      </c>
      <c r="BM1980" s="1">
        <v>1.0</v>
      </c>
      <c r="BN1980" s="1">
        <v>1.0</v>
      </c>
      <c r="BO1980" s="1">
        <v>-1.0</v>
      </c>
      <c r="BP1980" s="1">
        <v>1.0</v>
      </c>
      <c r="BQ1980" s="1">
        <v>-1.0</v>
      </c>
      <c r="BR1980" s="1">
        <v>-1.0</v>
      </c>
      <c r="BS1980" s="1">
        <v>-1.0</v>
      </c>
      <c r="BT1980" s="1">
        <v>-1.0</v>
      </c>
      <c r="BU1980" s="1">
        <v>1.0</v>
      </c>
      <c r="BV1980" s="1">
        <v>-1.0</v>
      </c>
      <c r="BW1980" s="1">
        <v>1.0</v>
      </c>
      <c r="BX1980" s="1">
        <v>-1.0</v>
      </c>
      <c r="BY1980" s="1">
        <v>1.0</v>
      </c>
      <c r="BZ1980" s="1">
        <v>-1.0</v>
      </c>
      <c r="CA1980" s="1">
        <v>-1.0</v>
      </c>
      <c r="CB1980" s="1">
        <v>1.0</v>
      </c>
      <c r="CC1980" s="1">
        <v>-1.0</v>
      </c>
      <c r="CD1980" s="1">
        <v>66814.0</v>
      </c>
    </row>
    <row r="1981">
      <c r="A1981" s="1">
        <v>2.6188665E7</v>
      </c>
      <c r="B1981" s="1" t="s">
        <v>10662</v>
      </c>
      <c r="C1981" s="1" t="s">
        <v>10663</v>
      </c>
      <c r="D1981" s="1" t="s">
        <v>10664</v>
      </c>
      <c r="E1981" s="1" t="s">
        <v>85</v>
      </c>
      <c r="I1981" s="1">
        <v>2.7474188E7</v>
      </c>
      <c r="J1981" s="1">
        <v>42044.0</v>
      </c>
      <c r="M1981" s="1">
        <v>0.0</v>
      </c>
      <c r="N1981" s="1">
        <v>3.0</v>
      </c>
      <c r="O1981" s="1">
        <v>1.0</v>
      </c>
      <c r="P1981" s="1" t="s">
        <v>89</v>
      </c>
      <c r="Q1981" s="1" t="s">
        <v>362</v>
      </c>
      <c r="R1981" s="1">
        <v>40.79827</v>
      </c>
      <c r="S1981" s="1">
        <v>-73.97231</v>
      </c>
      <c r="T1981" s="1" t="s">
        <v>91</v>
      </c>
      <c r="U1981" s="1" t="s">
        <v>113</v>
      </c>
      <c r="V1981" s="1">
        <v>4.0</v>
      </c>
      <c r="W1981" s="1">
        <v>1.0</v>
      </c>
      <c r="X1981" s="1">
        <v>1.0</v>
      </c>
      <c r="Y1981" s="1">
        <v>2.0</v>
      </c>
      <c r="Z1981" s="1" t="s">
        <v>93</v>
      </c>
      <c r="AA1981" s="1" t="s">
        <v>10665</v>
      </c>
      <c r="AB1981" s="1">
        <v>90.0</v>
      </c>
      <c r="AC1981" s="1">
        <v>2.0</v>
      </c>
      <c r="AD1981" s="1">
        <v>25.0</v>
      </c>
      <c r="AE1981" s="1">
        <v>2.0</v>
      </c>
      <c r="AF1981" s="1" t="s">
        <v>549</v>
      </c>
      <c r="AG1981" s="1">
        <v>1.0</v>
      </c>
      <c r="AH1981" s="1">
        <v>0.0</v>
      </c>
      <c r="AI1981" s="1">
        <v>0.0</v>
      </c>
      <c r="AJ1981" s="1">
        <v>0.0</v>
      </c>
      <c r="AK1981" s="1">
        <v>0.0</v>
      </c>
      <c r="AL1981" s="1">
        <v>6.0</v>
      </c>
      <c r="AM1981" s="1">
        <v>5.0</v>
      </c>
      <c r="AN1981" s="1">
        <v>100.0</v>
      </c>
      <c r="AO1981" s="1">
        <v>9.0</v>
      </c>
      <c r="AP1981" s="1">
        <v>8.0</v>
      </c>
      <c r="AQ1981" s="1">
        <v>10.0</v>
      </c>
      <c r="AR1981" s="1">
        <v>10.0</v>
      </c>
      <c r="AS1981" s="1">
        <v>10.0</v>
      </c>
      <c r="AT1981" s="1">
        <v>9.0</v>
      </c>
      <c r="AU1981" s="1">
        <v>0.0</v>
      </c>
      <c r="AV1981" s="1" t="s">
        <v>117</v>
      </c>
      <c r="AW1981" s="1">
        <v>3.0</v>
      </c>
      <c r="AX1981" s="1">
        <v>0.0</v>
      </c>
      <c r="AY1981" s="1">
        <v>3.0</v>
      </c>
      <c r="AZ1981" s="1">
        <v>0.0</v>
      </c>
      <c r="BA1981" s="1">
        <v>0.48</v>
      </c>
      <c r="BB1981" s="1">
        <v>-1.0</v>
      </c>
      <c r="BC1981" s="1">
        <v>-1.0</v>
      </c>
      <c r="BD1981" s="1">
        <v>-1.0</v>
      </c>
      <c r="BE1981" s="1">
        <v>-1.0</v>
      </c>
      <c r="BF1981" s="1">
        <v>-1.0</v>
      </c>
      <c r="BG1981" s="1">
        <v>-1.0</v>
      </c>
      <c r="BH1981" s="1">
        <v>1.0</v>
      </c>
      <c r="BI1981" s="1">
        <v>-1.0</v>
      </c>
      <c r="BJ1981" s="1">
        <v>1.0</v>
      </c>
      <c r="BK1981" s="1">
        <v>1.0</v>
      </c>
      <c r="BL1981" s="1">
        <v>1.0</v>
      </c>
      <c r="BM1981" s="1">
        <v>1.0</v>
      </c>
      <c r="BN1981" s="1">
        <v>1.0</v>
      </c>
      <c r="BO1981" s="1">
        <v>-1.0</v>
      </c>
      <c r="BP1981" s="1">
        <v>-1.0</v>
      </c>
      <c r="BQ1981" s="1">
        <v>1.0</v>
      </c>
      <c r="BR1981" s="1">
        <v>-1.0</v>
      </c>
      <c r="BS1981" s="1">
        <v>-1.0</v>
      </c>
      <c r="BT1981" s="1">
        <v>-1.0</v>
      </c>
      <c r="BU1981" s="1">
        <v>1.0</v>
      </c>
      <c r="BV1981" s="1">
        <v>-1.0</v>
      </c>
      <c r="BW1981" s="1">
        <v>-1.0</v>
      </c>
      <c r="BX1981" s="1">
        <v>-1.0</v>
      </c>
      <c r="BY1981" s="1">
        <v>-1.0</v>
      </c>
      <c r="BZ1981" s="1">
        <v>-1.0</v>
      </c>
      <c r="CA1981" s="1">
        <v>-1.0</v>
      </c>
      <c r="CB1981" s="1">
        <v>1.0</v>
      </c>
      <c r="CC1981" s="1">
        <v>-1.0</v>
      </c>
      <c r="CD1981" s="1">
        <v>66901.0</v>
      </c>
    </row>
    <row r="1982">
      <c r="A1982" s="1">
        <v>1.0514879E7</v>
      </c>
      <c r="B1982" s="1" t="s">
        <v>10666</v>
      </c>
      <c r="C1982" s="1" t="s">
        <v>10667</v>
      </c>
      <c r="D1982" s="1" t="s">
        <v>10667</v>
      </c>
      <c r="E1982" s="1" t="s">
        <v>85</v>
      </c>
      <c r="H1982" s="1" t="s">
        <v>10668</v>
      </c>
      <c r="I1982" s="1">
        <v>4118478.0</v>
      </c>
      <c r="J1982" s="1">
        <v>41224.0</v>
      </c>
      <c r="M1982" s="1">
        <v>0.0</v>
      </c>
      <c r="N1982" s="1">
        <v>1.0</v>
      </c>
      <c r="O1982" s="1">
        <v>1.0</v>
      </c>
      <c r="P1982" s="1" t="s">
        <v>89</v>
      </c>
      <c r="Q1982" s="1" t="s">
        <v>90</v>
      </c>
      <c r="R1982" s="1">
        <v>40.72948</v>
      </c>
      <c r="S1982" s="1">
        <v>-73.98885</v>
      </c>
      <c r="T1982" s="1" t="s">
        <v>91</v>
      </c>
      <c r="U1982" s="1" t="s">
        <v>92</v>
      </c>
      <c r="V1982" s="1">
        <v>4.0</v>
      </c>
      <c r="W1982" s="1">
        <v>2.0</v>
      </c>
      <c r="X1982" s="1">
        <v>2.0</v>
      </c>
      <c r="Y1982" s="1">
        <v>2.0</v>
      </c>
      <c r="Z1982" s="1" t="s">
        <v>93</v>
      </c>
      <c r="AA1982" s="1" t="s">
        <v>10669</v>
      </c>
      <c r="AB1982" s="1">
        <v>450.0</v>
      </c>
      <c r="AC1982" s="1">
        <v>1.0</v>
      </c>
      <c r="AD1982" s="1">
        <v>0.0</v>
      </c>
      <c r="AE1982" s="1">
        <v>1.0</v>
      </c>
      <c r="AF1982" s="1" t="s">
        <v>349</v>
      </c>
      <c r="AG1982" s="1">
        <v>1.0</v>
      </c>
      <c r="AH1982" s="1">
        <v>0.0</v>
      </c>
      <c r="AI1982" s="1">
        <v>0.0</v>
      </c>
      <c r="AJ1982" s="1">
        <v>0.0</v>
      </c>
      <c r="AK1982" s="1">
        <v>0.0</v>
      </c>
      <c r="AL1982" s="1">
        <v>1.0</v>
      </c>
      <c r="AM1982" s="1">
        <v>0.0</v>
      </c>
      <c r="AN1982" s="1">
        <v>100.0</v>
      </c>
      <c r="AO1982" s="1">
        <v>10.0</v>
      </c>
      <c r="AP1982" s="1">
        <v>10.0</v>
      </c>
      <c r="AQ1982" s="1">
        <v>10.0</v>
      </c>
      <c r="AR1982" s="1">
        <v>10.0</v>
      </c>
      <c r="AS1982" s="1">
        <v>10.0</v>
      </c>
      <c r="AT1982" s="1">
        <v>10.0</v>
      </c>
      <c r="AU1982" s="1">
        <v>0.0</v>
      </c>
      <c r="AV1982" s="1" t="s">
        <v>105</v>
      </c>
      <c r="AW1982" s="1">
        <v>1.0</v>
      </c>
      <c r="AX1982" s="1">
        <v>1.0</v>
      </c>
      <c r="AY1982" s="1">
        <v>0.0</v>
      </c>
      <c r="AZ1982" s="1">
        <v>0.0</v>
      </c>
      <c r="BA1982" s="1">
        <v>0.03</v>
      </c>
      <c r="BB1982" s="1">
        <v>-1.0</v>
      </c>
      <c r="BC1982" s="1">
        <v>1.0</v>
      </c>
      <c r="BD1982" s="1">
        <v>-1.0</v>
      </c>
      <c r="BE1982" s="1">
        <v>-1.0</v>
      </c>
      <c r="BF1982" s="1">
        <v>-1.0</v>
      </c>
      <c r="BG1982" s="1">
        <v>-1.0</v>
      </c>
      <c r="BH1982" s="1">
        <v>-1.0</v>
      </c>
      <c r="BI1982" s="1">
        <v>-1.0</v>
      </c>
      <c r="BJ1982" s="1">
        <v>1.0</v>
      </c>
      <c r="BK1982" s="1">
        <v>-1.0</v>
      </c>
      <c r="BL1982" s="1">
        <v>-1.0</v>
      </c>
      <c r="BM1982" s="1">
        <v>1.0</v>
      </c>
      <c r="BN1982" s="1">
        <v>1.0</v>
      </c>
      <c r="BO1982" s="1">
        <v>-1.0</v>
      </c>
      <c r="BP1982" s="1">
        <v>-1.0</v>
      </c>
      <c r="BQ1982" s="1">
        <v>-1.0</v>
      </c>
      <c r="BR1982" s="1">
        <v>-1.0</v>
      </c>
      <c r="BS1982" s="1">
        <v>-1.0</v>
      </c>
      <c r="BT1982" s="1">
        <v>-1.0</v>
      </c>
      <c r="BU1982" s="1">
        <v>1.0</v>
      </c>
      <c r="BV1982" s="1">
        <v>-1.0</v>
      </c>
      <c r="BW1982" s="1">
        <v>-1.0</v>
      </c>
      <c r="BX1982" s="1">
        <v>-1.0</v>
      </c>
      <c r="BY1982" s="1">
        <v>-1.0</v>
      </c>
      <c r="BZ1982" s="1">
        <v>-1.0</v>
      </c>
      <c r="CA1982" s="1">
        <v>-1.0</v>
      </c>
      <c r="CB1982" s="1">
        <v>1.0</v>
      </c>
      <c r="CC1982" s="1">
        <v>-1.0</v>
      </c>
      <c r="CD1982" s="1">
        <v>66908.0</v>
      </c>
    </row>
    <row r="1983">
      <c r="A1983" s="1">
        <v>3.4898663E7</v>
      </c>
      <c r="B1983" s="1" t="s">
        <v>10670</v>
      </c>
      <c r="C1983" s="1" t="s">
        <v>10671</v>
      </c>
      <c r="D1983" s="1" t="s">
        <v>10672</v>
      </c>
      <c r="E1983" s="1" t="s">
        <v>85</v>
      </c>
      <c r="F1983" s="1" t="s">
        <v>10673</v>
      </c>
      <c r="G1983" s="1" t="s">
        <v>10674</v>
      </c>
      <c r="H1983" s="1" t="s">
        <v>6864</v>
      </c>
      <c r="I1983" s="1">
        <v>7028001.0</v>
      </c>
      <c r="J1983" s="1">
        <v>41445.0</v>
      </c>
      <c r="K1983" s="1" t="s">
        <v>272</v>
      </c>
      <c r="L1983" s="1">
        <v>0.83</v>
      </c>
      <c r="M1983" s="1">
        <v>0.0</v>
      </c>
      <c r="N1983" s="1">
        <v>1.0</v>
      </c>
      <c r="O1983" s="1">
        <v>0.0</v>
      </c>
      <c r="P1983" s="1" t="s">
        <v>123</v>
      </c>
      <c r="Q1983" s="1" t="s">
        <v>124</v>
      </c>
      <c r="R1983" s="1">
        <v>40.69474</v>
      </c>
      <c r="S1983" s="1">
        <v>-73.94963</v>
      </c>
      <c r="T1983" s="1" t="s">
        <v>91</v>
      </c>
      <c r="U1983" s="1" t="s">
        <v>113</v>
      </c>
      <c r="V1983" s="1">
        <v>1.0</v>
      </c>
      <c r="W1983" s="1">
        <v>1.0</v>
      </c>
      <c r="X1983" s="1">
        <v>1.0</v>
      </c>
      <c r="Y1983" s="1">
        <v>1.0</v>
      </c>
      <c r="Z1983" s="1" t="s">
        <v>93</v>
      </c>
      <c r="AA1983" s="1" t="s">
        <v>10675</v>
      </c>
      <c r="AB1983" s="1">
        <v>50.0</v>
      </c>
      <c r="AC1983" s="1">
        <v>1.0</v>
      </c>
      <c r="AD1983" s="1">
        <v>0.0</v>
      </c>
      <c r="AE1983" s="1">
        <v>4.0</v>
      </c>
      <c r="AF1983" s="1" t="s">
        <v>95</v>
      </c>
      <c r="AG1983" s="1">
        <v>1.0</v>
      </c>
      <c r="AH1983" s="1">
        <v>0.0</v>
      </c>
      <c r="AI1983" s="1">
        <v>6.0</v>
      </c>
      <c r="AJ1983" s="1">
        <v>9.0</v>
      </c>
      <c r="AK1983" s="1">
        <v>9.0</v>
      </c>
      <c r="AL1983" s="1">
        <v>0.0</v>
      </c>
      <c r="AM1983" s="1">
        <v>0.0</v>
      </c>
      <c r="AU1983" s="1">
        <v>0.0</v>
      </c>
      <c r="AV1983" s="1" t="s">
        <v>105</v>
      </c>
      <c r="AW1983" s="1">
        <v>1.0</v>
      </c>
      <c r="AX1983" s="1">
        <v>0.0</v>
      </c>
      <c r="AY1983" s="1">
        <v>1.0</v>
      </c>
      <c r="AZ1983" s="1">
        <v>0.0</v>
      </c>
      <c r="BB1983" s="1">
        <v>-1.0</v>
      </c>
      <c r="BC1983" s="1">
        <v>1.0</v>
      </c>
      <c r="BD1983" s="1">
        <v>-1.0</v>
      </c>
      <c r="BE1983" s="1">
        <v>-1.0</v>
      </c>
      <c r="BF1983" s="1">
        <v>-1.0</v>
      </c>
      <c r="BG1983" s="1">
        <v>-1.0</v>
      </c>
      <c r="BH1983" s="1">
        <v>-1.0</v>
      </c>
      <c r="BI1983" s="1">
        <v>-1.0</v>
      </c>
      <c r="BJ1983" s="1">
        <v>-1.0</v>
      </c>
      <c r="BK1983" s="1">
        <v>-1.0</v>
      </c>
      <c r="BL1983" s="1">
        <v>-1.0</v>
      </c>
      <c r="BM1983" s="1">
        <v>1.0</v>
      </c>
      <c r="BN1983" s="1">
        <v>-1.0</v>
      </c>
      <c r="BO1983" s="1">
        <v>-1.0</v>
      </c>
      <c r="BP1983" s="1">
        <v>-1.0</v>
      </c>
      <c r="BQ1983" s="1">
        <v>-1.0</v>
      </c>
      <c r="BR1983" s="1">
        <v>-1.0</v>
      </c>
      <c r="BS1983" s="1">
        <v>-1.0</v>
      </c>
      <c r="BT1983" s="1">
        <v>-1.0</v>
      </c>
      <c r="BU1983" s="1">
        <v>1.0</v>
      </c>
      <c r="BV1983" s="1">
        <v>-1.0</v>
      </c>
      <c r="BW1983" s="1">
        <v>-1.0</v>
      </c>
      <c r="BX1983" s="1">
        <v>-1.0</v>
      </c>
      <c r="BY1983" s="1">
        <v>-1.0</v>
      </c>
      <c r="BZ1983" s="1">
        <v>-1.0</v>
      </c>
      <c r="CA1983" s="1">
        <v>-1.0</v>
      </c>
      <c r="CB1983" s="1">
        <v>-1.0</v>
      </c>
      <c r="CC1983" s="1">
        <v>-1.0</v>
      </c>
      <c r="CD1983" s="1">
        <v>66915.0</v>
      </c>
    </row>
    <row r="1984">
      <c r="A1984" s="1">
        <v>1.718879E7</v>
      </c>
      <c r="B1984" s="1" t="s">
        <v>10676</v>
      </c>
      <c r="C1984" s="1" t="s">
        <v>10677</v>
      </c>
      <c r="D1984" s="1" t="s">
        <v>10678</v>
      </c>
      <c r="E1984" s="1" t="s">
        <v>85</v>
      </c>
      <c r="F1984" s="1" t="s">
        <v>10679</v>
      </c>
      <c r="G1984" s="1" t="s">
        <v>10680</v>
      </c>
      <c r="H1984" s="1" t="s">
        <v>10681</v>
      </c>
      <c r="I1984" s="1">
        <v>4.5775461E7</v>
      </c>
      <c r="J1984" s="1">
        <v>42281.0</v>
      </c>
      <c r="K1984" s="1" t="s">
        <v>272</v>
      </c>
      <c r="L1984" s="1">
        <v>1.0</v>
      </c>
      <c r="M1984" s="1">
        <v>0.0</v>
      </c>
      <c r="N1984" s="1">
        <v>1.0</v>
      </c>
      <c r="O1984" s="1">
        <v>1.0</v>
      </c>
      <c r="P1984" s="1" t="s">
        <v>123</v>
      </c>
      <c r="Q1984" s="1" t="s">
        <v>124</v>
      </c>
      <c r="R1984" s="1">
        <v>40.67365</v>
      </c>
      <c r="S1984" s="1">
        <v>-73.96384</v>
      </c>
      <c r="T1984" s="1" t="s">
        <v>91</v>
      </c>
      <c r="U1984" s="1" t="s">
        <v>113</v>
      </c>
      <c r="V1984" s="1">
        <v>1.0</v>
      </c>
      <c r="W1984" s="1">
        <v>1.0</v>
      </c>
      <c r="X1984" s="1">
        <v>1.0</v>
      </c>
      <c r="Y1984" s="1">
        <v>1.0</v>
      </c>
      <c r="Z1984" s="1" t="s">
        <v>93</v>
      </c>
      <c r="AA1984" s="1" t="s">
        <v>10682</v>
      </c>
      <c r="AB1984" s="1">
        <v>80.0</v>
      </c>
      <c r="AC1984" s="1">
        <v>1.0</v>
      </c>
      <c r="AD1984" s="1">
        <v>15.0</v>
      </c>
      <c r="AE1984" s="1">
        <v>3.0</v>
      </c>
      <c r="AF1984" s="1" t="s">
        <v>202</v>
      </c>
      <c r="AG1984" s="1">
        <v>1.0</v>
      </c>
      <c r="AH1984" s="1">
        <v>28.0</v>
      </c>
      <c r="AI1984" s="1">
        <v>58.0</v>
      </c>
      <c r="AJ1984" s="1">
        <v>88.0</v>
      </c>
      <c r="AK1984" s="1">
        <v>88.0</v>
      </c>
      <c r="AL1984" s="1">
        <v>4.0</v>
      </c>
      <c r="AM1984" s="1">
        <v>2.0</v>
      </c>
      <c r="AN1984" s="1">
        <v>100.0</v>
      </c>
      <c r="AO1984" s="1">
        <v>9.0</v>
      </c>
      <c r="AP1984" s="1">
        <v>10.0</v>
      </c>
      <c r="AQ1984" s="1">
        <v>10.0</v>
      </c>
      <c r="AR1984" s="1">
        <v>10.0</v>
      </c>
      <c r="AS1984" s="1">
        <v>10.0</v>
      </c>
      <c r="AT1984" s="1">
        <v>10.0</v>
      </c>
      <c r="AU1984" s="1">
        <v>0.0</v>
      </c>
      <c r="AV1984" s="1" t="s">
        <v>117</v>
      </c>
      <c r="AW1984" s="1">
        <v>1.0</v>
      </c>
      <c r="AX1984" s="1">
        <v>0.0</v>
      </c>
      <c r="AY1984" s="1">
        <v>1.0</v>
      </c>
      <c r="AZ1984" s="1">
        <v>0.0</v>
      </c>
      <c r="BA1984" s="1">
        <v>0.15</v>
      </c>
      <c r="BB1984" s="1">
        <v>-1.0</v>
      </c>
      <c r="BC1984" s="1">
        <v>-1.0</v>
      </c>
      <c r="BD1984" s="1">
        <v>-1.0</v>
      </c>
      <c r="BE1984" s="1">
        <v>-1.0</v>
      </c>
      <c r="BF1984" s="1">
        <v>-1.0</v>
      </c>
      <c r="BG1984" s="1">
        <v>-1.0</v>
      </c>
      <c r="BH1984" s="1">
        <v>-1.0</v>
      </c>
      <c r="BI1984" s="1">
        <v>-1.0</v>
      </c>
      <c r="BJ1984" s="1">
        <v>-1.0</v>
      </c>
      <c r="BK1984" s="1">
        <v>-1.0</v>
      </c>
      <c r="BL1984" s="1">
        <v>-1.0</v>
      </c>
      <c r="BM1984" s="1">
        <v>-1.0</v>
      </c>
      <c r="BN1984" s="1">
        <v>-1.0</v>
      </c>
      <c r="BO1984" s="1">
        <v>-1.0</v>
      </c>
      <c r="BP1984" s="1">
        <v>1.0</v>
      </c>
      <c r="BQ1984" s="1">
        <v>1.0</v>
      </c>
      <c r="BR1984" s="1">
        <v>-1.0</v>
      </c>
      <c r="BS1984" s="1">
        <v>1.0</v>
      </c>
      <c r="BT1984" s="1">
        <v>-1.0</v>
      </c>
      <c r="BU1984" s="1">
        <v>1.0</v>
      </c>
      <c r="BV1984" s="1">
        <v>-1.0</v>
      </c>
      <c r="BW1984" s="1">
        <v>-1.0</v>
      </c>
      <c r="BX1984" s="1">
        <v>-1.0</v>
      </c>
      <c r="BY1984" s="1">
        <v>-1.0</v>
      </c>
      <c r="BZ1984" s="1">
        <v>-1.0</v>
      </c>
      <c r="CA1984" s="1">
        <v>-1.0</v>
      </c>
      <c r="CB1984" s="1">
        <v>-1.0</v>
      </c>
      <c r="CC1984" s="1">
        <v>-1.0</v>
      </c>
      <c r="CD1984" s="1">
        <v>66925.0</v>
      </c>
    </row>
    <row r="1985">
      <c r="A1985" s="1">
        <v>2.3077115E7</v>
      </c>
      <c r="B1985" s="1" t="s">
        <v>10683</v>
      </c>
      <c r="C1985" s="1" t="s">
        <v>10684</v>
      </c>
      <c r="D1985" s="1" t="s">
        <v>10685</v>
      </c>
      <c r="E1985" s="1" t="s">
        <v>85</v>
      </c>
      <c r="F1985" s="1" t="s">
        <v>10686</v>
      </c>
      <c r="G1985" s="1" t="s">
        <v>10687</v>
      </c>
      <c r="I1985" s="1">
        <v>1.586251E8</v>
      </c>
      <c r="J1985" s="1">
        <v>43052.0</v>
      </c>
      <c r="K1985" s="1" t="s">
        <v>134</v>
      </c>
      <c r="L1985" s="1">
        <v>1.0</v>
      </c>
      <c r="M1985" s="1">
        <v>1.0</v>
      </c>
      <c r="N1985" s="1">
        <v>3.0</v>
      </c>
      <c r="O1985" s="1">
        <v>0.0</v>
      </c>
      <c r="P1985" s="1" t="s">
        <v>111</v>
      </c>
      <c r="Q1985" s="1" t="s">
        <v>112</v>
      </c>
      <c r="R1985" s="1">
        <v>40.6873</v>
      </c>
      <c r="S1985" s="1">
        <v>-73.82737</v>
      </c>
      <c r="T1985" s="1" t="s">
        <v>91</v>
      </c>
      <c r="U1985" s="1" t="s">
        <v>113</v>
      </c>
      <c r="V1985" s="1">
        <v>2.0</v>
      </c>
      <c r="W1985" s="1">
        <v>1.0</v>
      </c>
      <c r="X1985" s="1">
        <v>1.0</v>
      </c>
      <c r="Y1985" s="1">
        <v>1.0</v>
      </c>
      <c r="Z1985" s="1" t="s">
        <v>93</v>
      </c>
      <c r="AA1985" s="1" t="s">
        <v>10688</v>
      </c>
      <c r="AB1985" s="1">
        <v>83.0</v>
      </c>
      <c r="AC1985" s="1">
        <v>1.0</v>
      </c>
      <c r="AD1985" s="1">
        <v>15.0</v>
      </c>
      <c r="AE1985" s="1">
        <v>1.0</v>
      </c>
      <c r="AF1985" s="1" t="s">
        <v>95</v>
      </c>
      <c r="AG1985" s="1">
        <v>1.0</v>
      </c>
      <c r="AH1985" s="1">
        <v>25.0</v>
      </c>
      <c r="AI1985" s="1">
        <v>47.0</v>
      </c>
      <c r="AJ1985" s="1">
        <v>48.0</v>
      </c>
      <c r="AK1985" s="1">
        <v>48.0</v>
      </c>
      <c r="AL1985" s="1">
        <v>9.0</v>
      </c>
      <c r="AM1985" s="1">
        <v>5.0</v>
      </c>
      <c r="AN1985" s="1">
        <v>98.0</v>
      </c>
      <c r="AO1985" s="1">
        <v>10.0</v>
      </c>
      <c r="AP1985" s="1">
        <v>9.0</v>
      </c>
      <c r="AQ1985" s="1">
        <v>10.0</v>
      </c>
      <c r="AR1985" s="1">
        <v>10.0</v>
      </c>
      <c r="AS1985" s="1">
        <v>9.0</v>
      </c>
      <c r="AT1985" s="1">
        <v>10.0</v>
      </c>
      <c r="AU1985" s="1">
        <v>1.0</v>
      </c>
      <c r="AV1985" s="1" t="s">
        <v>96</v>
      </c>
      <c r="AW1985" s="1">
        <v>2.0</v>
      </c>
      <c r="AX1985" s="1">
        <v>0.0</v>
      </c>
      <c r="AY1985" s="1">
        <v>2.0</v>
      </c>
      <c r="AZ1985" s="1">
        <v>0.0</v>
      </c>
      <c r="BA1985" s="1">
        <v>0.55</v>
      </c>
      <c r="BB1985" s="1">
        <v>-1.0</v>
      </c>
      <c r="BC1985" s="1">
        <v>1.0</v>
      </c>
      <c r="BD1985" s="1">
        <v>-1.0</v>
      </c>
      <c r="BE1985" s="1">
        <v>-1.0</v>
      </c>
      <c r="BF1985" s="1">
        <v>-1.0</v>
      </c>
      <c r="BG1985" s="1">
        <v>-1.0</v>
      </c>
      <c r="BH1985" s="1">
        <v>-1.0</v>
      </c>
      <c r="BI1985" s="1">
        <v>-1.0</v>
      </c>
      <c r="BJ1985" s="1">
        <v>1.0</v>
      </c>
      <c r="BK1985" s="1">
        <v>1.0</v>
      </c>
      <c r="BL1985" s="1">
        <v>1.0</v>
      </c>
      <c r="BM1985" s="1">
        <v>-1.0</v>
      </c>
      <c r="BN1985" s="1">
        <v>-1.0</v>
      </c>
      <c r="BO1985" s="1">
        <v>-1.0</v>
      </c>
      <c r="BP1985" s="1">
        <v>-1.0</v>
      </c>
      <c r="BQ1985" s="1">
        <v>-1.0</v>
      </c>
      <c r="BR1985" s="1">
        <v>-1.0</v>
      </c>
      <c r="BS1985" s="1">
        <v>-1.0</v>
      </c>
      <c r="BT1985" s="1">
        <v>-1.0</v>
      </c>
      <c r="BU1985" s="1">
        <v>1.0</v>
      </c>
      <c r="BV1985" s="1">
        <v>-1.0</v>
      </c>
      <c r="BW1985" s="1">
        <v>-1.0</v>
      </c>
      <c r="BX1985" s="1">
        <v>-1.0</v>
      </c>
      <c r="BY1985" s="1">
        <v>-1.0</v>
      </c>
      <c r="BZ1985" s="1">
        <v>-1.0</v>
      </c>
      <c r="CA1985" s="1">
        <v>-1.0</v>
      </c>
      <c r="CB1985" s="1">
        <v>-1.0</v>
      </c>
      <c r="CC1985" s="1">
        <v>-1.0</v>
      </c>
      <c r="CD1985" s="1">
        <v>66945.0</v>
      </c>
    </row>
    <row r="1986">
      <c r="A1986" s="1">
        <v>2.1311903E7</v>
      </c>
      <c r="B1986" s="1" t="s">
        <v>10689</v>
      </c>
      <c r="C1986" s="1" t="s">
        <v>10690</v>
      </c>
      <c r="D1986" s="1" t="s">
        <v>10690</v>
      </c>
      <c r="E1986" s="1" t="s">
        <v>85</v>
      </c>
      <c r="I1986" s="1">
        <v>1.34184451E8</v>
      </c>
      <c r="J1986" s="1">
        <v>42895.0</v>
      </c>
      <c r="K1986" s="1" t="s">
        <v>272</v>
      </c>
      <c r="L1986" s="1">
        <v>0.8</v>
      </c>
      <c r="M1986" s="1">
        <v>0.0</v>
      </c>
      <c r="N1986" s="1">
        <v>18.0</v>
      </c>
      <c r="O1986" s="1">
        <v>0.0</v>
      </c>
      <c r="P1986" s="1" t="s">
        <v>111</v>
      </c>
      <c r="Q1986" s="1" t="s">
        <v>241</v>
      </c>
      <c r="R1986" s="1">
        <v>40.70258</v>
      </c>
      <c r="S1986" s="1">
        <v>-73.8151</v>
      </c>
      <c r="T1986" s="1" t="s">
        <v>1062</v>
      </c>
      <c r="U1986" s="1" t="s">
        <v>113</v>
      </c>
      <c r="V1986" s="1">
        <v>2.0</v>
      </c>
      <c r="W1986" s="1">
        <v>1.0</v>
      </c>
      <c r="X1986" s="1">
        <v>1.0</v>
      </c>
      <c r="Y1986" s="1">
        <v>1.0</v>
      </c>
      <c r="Z1986" s="1" t="s">
        <v>93</v>
      </c>
      <c r="AA1986" s="1" t="s">
        <v>10691</v>
      </c>
      <c r="AB1986" s="1">
        <v>135.0</v>
      </c>
      <c r="AC1986" s="1">
        <v>1.0</v>
      </c>
      <c r="AD1986" s="1">
        <v>0.0</v>
      </c>
      <c r="AE1986" s="1">
        <v>1.0</v>
      </c>
      <c r="AF1986" s="1" t="s">
        <v>95</v>
      </c>
      <c r="AG1986" s="1">
        <v>1.0</v>
      </c>
      <c r="AH1986" s="1">
        <v>30.0</v>
      </c>
      <c r="AI1986" s="1">
        <v>60.0</v>
      </c>
      <c r="AJ1986" s="1">
        <v>90.0</v>
      </c>
      <c r="AK1986" s="1">
        <v>365.0</v>
      </c>
      <c r="AL1986" s="1">
        <v>0.0</v>
      </c>
      <c r="AM1986" s="1">
        <v>0.0</v>
      </c>
      <c r="AU1986" s="1">
        <v>1.0</v>
      </c>
      <c r="AV1986" s="1" t="s">
        <v>105</v>
      </c>
      <c r="AW1986" s="1">
        <v>18.0</v>
      </c>
      <c r="AX1986" s="1">
        <v>0.0</v>
      </c>
      <c r="AY1986" s="1">
        <v>18.0</v>
      </c>
      <c r="AZ1986" s="1">
        <v>0.0</v>
      </c>
      <c r="BB1986" s="1">
        <v>-1.0</v>
      </c>
      <c r="BC1986" s="1">
        <v>1.0</v>
      </c>
      <c r="BD1986" s="1">
        <v>-1.0</v>
      </c>
      <c r="BE1986" s="1">
        <v>-1.0</v>
      </c>
      <c r="BF1986" s="1">
        <v>-1.0</v>
      </c>
      <c r="BG1986" s="1">
        <v>-1.0</v>
      </c>
      <c r="BH1986" s="1">
        <v>-1.0</v>
      </c>
      <c r="BI1986" s="1">
        <v>-1.0</v>
      </c>
      <c r="BJ1986" s="1">
        <v>1.0</v>
      </c>
      <c r="BK1986" s="1">
        <v>-1.0</v>
      </c>
      <c r="BL1986" s="1">
        <v>-1.0</v>
      </c>
      <c r="BM1986" s="1">
        <v>-1.0</v>
      </c>
      <c r="BN1986" s="1">
        <v>1.0</v>
      </c>
      <c r="BO1986" s="1">
        <v>-1.0</v>
      </c>
      <c r="BP1986" s="1">
        <v>-1.0</v>
      </c>
      <c r="BQ1986" s="1">
        <v>-1.0</v>
      </c>
      <c r="BR1986" s="1">
        <v>-1.0</v>
      </c>
      <c r="BS1986" s="1">
        <v>-1.0</v>
      </c>
      <c r="BT1986" s="1">
        <v>-1.0</v>
      </c>
      <c r="BU1986" s="1">
        <v>1.0</v>
      </c>
      <c r="BV1986" s="1">
        <v>-1.0</v>
      </c>
      <c r="BW1986" s="1">
        <v>-1.0</v>
      </c>
      <c r="BX1986" s="1">
        <v>-1.0</v>
      </c>
      <c r="BY1986" s="1">
        <v>1.0</v>
      </c>
      <c r="BZ1986" s="1">
        <v>-1.0</v>
      </c>
      <c r="CA1986" s="1">
        <v>-1.0</v>
      </c>
      <c r="CB1986" s="1">
        <v>1.0</v>
      </c>
      <c r="CC1986" s="1">
        <v>-1.0</v>
      </c>
      <c r="CD1986" s="1">
        <v>66949.0</v>
      </c>
    </row>
    <row r="1987">
      <c r="A1987" s="1">
        <v>3.428551E7</v>
      </c>
      <c r="B1987" s="1" t="s">
        <v>10692</v>
      </c>
      <c r="C1987" s="1" t="s">
        <v>10693</v>
      </c>
      <c r="D1987" s="1" t="s">
        <v>10694</v>
      </c>
      <c r="E1987" s="1" t="s">
        <v>85</v>
      </c>
      <c r="F1987" s="1" t="s">
        <v>10695</v>
      </c>
      <c r="H1987" s="1" t="s">
        <v>10696</v>
      </c>
      <c r="I1987" s="1">
        <v>2.3831365E7</v>
      </c>
      <c r="J1987" s="1">
        <v>41959.0</v>
      </c>
      <c r="K1987" s="1" t="s">
        <v>134</v>
      </c>
      <c r="L1987" s="1">
        <v>1.0</v>
      </c>
      <c r="M1987" s="1">
        <v>0.0</v>
      </c>
      <c r="N1987" s="1">
        <v>1.0</v>
      </c>
      <c r="O1987" s="1">
        <v>1.0</v>
      </c>
      <c r="P1987" s="1" t="s">
        <v>89</v>
      </c>
      <c r="Q1987" s="1" t="s">
        <v>90</v>
      </c>
      <c r="R1987" s="1">
        <v>40.72492</v>
      </c>
      <c r="S1987" s="1">
        <v>-73.9949599999999</v>
      </c>
      <c r="T1987" s="1" t="s">
        <v>91</v>
      </c>
      <c r="U1987" s="1" t="s">
        <v>92</v>
      </c>
      <c r="V1987" s="1">
        <v>2.0</v>
      </c>
      <c r="W1987" s="1">
        <v>1.0</v>
      </c>
      <c r="X1987" s="1">
        <v>1.0</v>
      </c>
      <c r="Y1987" s="1">
        <v>1.0</v>
      </c>
      <c r="Z1987" s="1" t="s">
        <v>93</v>
      </c>
      <c r="AA1987" s="1" t="s">
        <v>10697</v>
      </c>
      <c r="AB1987" s="1">
        <v>250.0</v>
      </c>
      <c r="AC1987" s="1">
        <v>1.0</v>
      </c>
      <c r="AD1987" s="1">
        <v>0.0</v>
      </c>
      <c r="AE1987" s="1">
        <v>10.0</v>
      </c>
      <c r="AF1987" s="1" t="s">
        <v>797</v>
      </c>
      <c r="AG1987" s="1">
        <v>1.0</v>
      </c>
      <c r="AH1987" s="1">
        <v>3.0</v>
      </c>
      <c r="AI1987" s="1">
        <v>18.0</v>
      </c>
      <c r="AJ1987" s="1">
        <v>18.0</v>
      </c>
      <c r="AK1987" s="1">
        <v>18.0</v>
      </c>
      <c r="AL1987" s="1">
        <v>1.0</v>
      </c>
      <c r="AM1987" s="1">
        <v>1.0</v>
      </c>
      <c r="AU1987" s="1">
        <v>0.0</v>
      </c>
      <c r="AV1987" s="1" t="s">
        <v>96</v>
      </c>
      <c r="AW1987" s="1">
        <v>1.0</v>
      </c>
      <c r="AX1987" s="1">
        <v>1.0</v>
      </c>
      <c r="AY1987" s="1">
        <v>0.0</v>
      </c>
      <c r="AZ1987" s="1">
        <v>0.0</v>
      </c>
      <c r="BA1987" s="1">
        <v>0.79</v>
      </c>
      <c r="BB1987" s="1">
        <v>-1.0</v>
      </c>
      <c r="BC1987" s="1">
        <v>1.0</v>
      </c>
      <c r="BD1987" s="1">
        <v>-1.0</v>
      </c>
      <c r="BE1987" s="1">
        <v>-1.0</v>
      </c>
      <c r="BF1987" s="1">
        <v>-1.0</v>
      </c>
      <c r="BG1987" s="1">
        <v>-1.0</v>
      </c>
      <c r="BH1987" s="1">
        <v>-1.0</v>
      </c>
      <c r="BI1987" s="1">
        <v>-1.0</v>
      </c>
      <c r="BJ1987" s="1">
        <v>1.0</v>
      </c>
      <c r="BK1987" s="1">
        <v>-1.0</v>
      </c>
      <c r="BL1987" s="1">
        <v>-1.0</v>
      </c>
      <c r="BM1987" s="1">
        <v>-1.0</v>
      </c>
      <c r="BN1987" s="1">
        <v>1.0</v>
      </c>
      <c r="BO1987" s="1">
        <v>-1.0</v>
      </c>
      <c r="BP1987" s="1">
        <v>-1.0</v>
      </c>
      <c r="BQ1987" s="1">
        <v>-1.0</v>
      </c>
      <c r="BR1987" s="1">
        <v>-1.0</v>
      </c>
      <c r="BS1987" s="1">
        <v>-1.0</v>
      </c>
      <c r="BT1987" s="1">
        <v>-1.0</v>
      </c>
      <c r="BU1987" s="1">
        <v>1.0</v>
      </c>
      <c r="BV1987" s="1">
        <v>-1.0</v>
      </c>
      <c r="BW1987" s="1">
        <v>-1.0</v>
      </c>
      <c r="BX1987" s="1">
        <v>-1.0</v>
      </c>
      <c r="BY1987" s="1">
        <v>-1.0</v>
      </c>
      <c r="BZ1987" s="1">
        <v>-1.0</v>
      </c>
      <c r="CA1987" s="1">
        <v>-1.0</v>
      </c>
      <c r="CB1987" s="1">
        <v>-1.0</v>
      </c>
      <c r="CC1987" s="1">
        <v>-1.0</v>
      </c>
      <c r="CD1987" s="1">
        <v>66955.0</v>
      </c>
    </row>
    <row r="1988">
      <c r="A1988" s="1">
        <v>3.0817394E7</v>
      </c>
      <c r="B1988" s="1" t="s">
        <v>10698</v>
      </c>
      <c r="C1988" s="1" t="s">
        <v>10699</v>
      </c>
      <c r="D1988" s="1" t="s">
        <v>10699</v>
      </c>
      <c r="E1988" s="1" t="s">
        <v>85</v>
      </c>
      <c r="I1988" s="1">
        <v>1.92740917E8</v>
      </c>
      <c r="J1988" s="1">
        <v>43251.0</v>
      </c>
      <c r="M1988" s="1">
        <v>0.0</v>
      </c>
      <c r="N1988" s="1">
        <v>1.0</v>
      </c>
      <c r="O1988" s="1">
        <v>0.0</v>
      </c>
      <c r="P1988" s="1" t="s">
        <v>123</v>
      </c>
      <c r="Q1988" s="1" t="s">
        <v>124</v>
      </c>
      <c r="R1988" s="1">
        <v>40.7054</v>
      </c>
      <c r="S1988" s="1">
        <v>-73.94239</v>
      </c>
      <c r="T1988" s="1" t="s">
        <v>91</v>
      </c>
      <c r="U1988" s="1" t="s">
        <v>92</v>
      </c>
      <c r="V1988" s="1">
        <v>2.0</v>
      </c>
      <c r="W1988" s="1">
        <v>1.0</v>
      </c>
      <c r="X1988" s="1">
        <v>1.0</v>
      </c>
      <c r="Y1988" s="1">
        <v>1.0</v>
      </c>
      <c r="Z1988" s="1" t="s">
        <v>93</v>
      </c>
      <c r="AA1988" s="1" t="s">
        <v>10700</v>
      </c>
      <c r="AB1988" s="1">
        <v>120.0</v>
      </c>
      <c r="AC1988" s="1">
        <v>1.0</v>
      </c>
      <c r="AD1988" s="1">
        <v>0.0</v>
      </c>
      <c r="AE1988" s="1">
        <v>7.0</v>
      </c>
      <c r="AF1988" s="1" t="s">
        <v>452</v>
      </c>
      <c r="AG1988" s="1">
        <v>1.0</v>
      </c>
      <c r="AH1988" s="1">
        <v>0.0</v>
      </c>
      <c r="AI1988" s="1">
        <v>0.0</v>
      </c>
      <c r="AJ1988" s="1">
        <v>0.0</v>
      </c>
      <c r="AK1988" s="1">
        <v>189.0</v>
      </c>
      <c r="AL1988" s="1">
        <v>1.0</v>
      </c>
      <c r="AM1988" s="1">
        <v>1.0</v>
      </c>
      <c r="AN1988" s="1">
        <v>100.0</v>
      </c>
      <c r="AO1988" s="1">
        <v>10.0</v>
      </c>
      <c r="AP1988" s="1">
        <v>8.0</v>
      </c>
      <c r="AQ1988" s="1">
        <v>10.0</v>
      </c>
      <c r="AR1988" s="1">
        <v>10.0</v>
      </c>
      <c r="AS1988" s="1">
        <v>10.0</v>
      </c>
      <c r="AT1988" s="1">
        <v>10.0</v>
      </c>
      <c r="AU1988" s="1">
        <v>1.0</v>
      </c>
      <c r="AV1988" s="1" t="s">
        <v>105</v>
      </c>
      <c r="AW1988" s="1">
        <v>1.0</v>
      </c>
      <c r="AX1988" s="1">
        <v>1.0</v>
      </c>
      <c r="AY1988" s="1">
        <v>0.0</v>
      </c>
      <c r="AZ1988" s="1">
        <v>0.0</v>
      </c>
      <c r="BA1988" s="1">
        <v>0.16</v>
      </c>
      <c r="BB1988" s="1">
        <v>-1.0</v>
      </c>
      <c r="BC1988" s="1">
        <v>-1.0</v>
      </c>
      <c r="BD1988" s="1">
        <v>-1.0</v>
      </c>
      <c r="BE1988" s="1">
        <v>-1.0</v>
      </c>
      <c r="BF1988" s="1">
        <v>-1.0</v>
      </c>
      <c r="BG1988" s="1">
        <v>-1.0</v>
      </c>
      <c r="BH1988" s="1">
        <v>-1.0</v>
      </c>
      <c r="BI1988" s="1">
        <v>-1.0</v>
      </c>
      <c r="BJ1988" s="1">
        <v>-1.0</v>
      </c>
      <c r="BK1988" s="1">
        <v>-1.0</v>
      </c>
      <c r="BL1988" s="1">
        <v>-1.0</v>
      </c>
      <c r="BM1988" s="1">
        <v>-1.0</v>
      </c>
      <c r="BN1988" s="1">
        <v>1.0</v>
      </c>
      <c r="BO1988" s="1">
        <v>-1.0</v>
      </c>
      <c r="BP1988" s="1">
        <v>-1.0</v>
      </c>
      <c r="BQ1988" s="1">
        <v>-1.0</v>
      </c>
      <c r="BR1988" s="1">
        <v>-1.0</v>
      </c>
      <c r="BS1988" s="1">
        <v>-1.0</v>
      </c>
      <c r="BT1988" s="1">
        <v>-1.0</v>
      </c>
      <c r="BU1988" s="1">
        <v>1.0</v>
      </c>
      <c r="BV1988" s="1">
        <v>-1.0</v>
      </c>
      <c r="BW1988" s="1">
        <v>-1.0</v>
      </c>
      <c r="BX1988" s="1">
        <v>-1.0</v>
      </c>
      <c r="BY1988" s="1">
        <v>-1.0</v>
      </c>
      <c r="BZ1988" s="1">
        <v>-1.0</v>
      </c>
      <c r="CA1988" s="1">
        <v>-1.0</v>
      </c>
      <c r="CB1988" s="1">
        <v>-1.0</v>
      </c>
      <c r="CC1988" s="1">
        <v>-1.0</v>
      </c>
      <c r="CD1988" s="1">
        <v>66955.0</v>
      </c>
    </row>
    <row r="1989">
      <c r="A1989" s="1">
        <v>3.5686594E7</v>
      </c>
      <c r="B1989" s="1" t="s">
        <v>10701</v>
      </c>
      <c r="E1989" s="1" t="s">
        <v>85</v>
      </c>
      <c r="I1989" s="1">
        <v>9.660884E7</v>
      </c>
      <c r="J1989" s="1">
        <v>42638.0</v>
      </c>
      <c r="K1989" s="1" t="s">
        <v>134</v>
      </c>
      <c r="L1989" s="1">
        <v>1.0</v>
      </c>
      <c r="M1989" s="1">
        <v>0.0</v>
      </c>
      <c r="N1989" s="1">
        <v>1.0</v>
      </c>
      <c r="O1989" s="1">
        <v>0.0</v>
      </c>
      <c r="P1989" s="1" t="s">
        <v>123</v>
      </c>
      <c r="Q1989" s="1" t="s">
        <v>124</v>
      </c>
      <c r="R1989" s="1">
        <v>40.68434</v>
      </c>
      <c r="S1989" s="1">
        <v>-73.9064</v>
      </c>
      <c r="T1989" s="1" t="s">
        <v>91</v>
      </c>
      <c r="U1989" s="1" t="s">
        <v>92</v>
      </c>
      <c r="V1989" s="1">
        <v>5.0</v>
      </c>
      <c r="W1989" s="1">
        <v>1.0</v>
      </c>
      <c r="X1989" s="1">
        <v>2.0</v>
      </c>
      <c r="Y1989" s="1">
        <v>2.0</v>
      </c>
      <c r="Z1989" s="1" t="s">
        <v>93</v>
      </c>
      <c r="AA1989" s="1" t="s">
        <v>10702</v>
      </c>
      <c r="AB1989" s="1">
        <v>90.0</v>
      </c>
      <c r="AC1989" s="1">
        <v>4.0</v>
      </c>
      <c r="AD1989" s="1">
        <v>0.0</v>
      </c>
      <c r="AE1989" s="1">
        <v>3.0</v>
      </c>
      <c r="AF1989" s="1" t="s">
        <v>202</v>
      </c>
      <c r="AG1989" s="1">
        <v>1.0</v>
      </c>
      <c r="AH1989" s="1">
        <v>16.0</v>
      </c>
      <c r="AI1989" s="1">
        <v>25.0</v>
      </c>
      <c r="AJ1989" s="1">
        <v>55.0</v>
      </c>
      <c r="AK1989" s="1">
        <v>329.0</v>
      </c>
      <c r="AL1989" s="1">
        <v>1.0</v>
      </c>
      <c r="AM1989" s="1">
        <v>1.0</v>
      </c>
      <c r="AN1989" s="1">
        <v>100.0</v>
      </c>
      <c r="AO1989" s="1">
        <v>10.0</v>
      </c>
      <c r="AP1989" s="1">
        <v>10.0</v>
      </c>
      <c r="AQ1989" s="1">
        <v>10.0</v>
      </c>
      <c r="AR1989" s="1">
        <v>10.0</v>
      </c>
      <c r="AS1989" s="1">
        <v>10.0</v>
      </c>
      <c r="AT1989" s="1">
        <v>10.0</v>
      </c>
      <c r="AU1989" s="1">
        <v>1.0</v>
      </c>
      <c r="AV1989" s="1" t="s">
        <v>105</v>
      </c>
      <c r="AW1989" s="1">
        <v>1.0</v>
      </c>
      <c r="AX1989" s="1">
        <v>1.0</v>
      </c>
      <c r="AY1989" s="1">
        <v>0.0</v>
      </c>
      <c r="AZ1989" s="1">
        <v>0.0</v>
      </c>
      <c r="BA1989" s="1">
        <v>1.0</v>
      </c>
      <c r="BB1989" s="1">
        <v>-1.0</v>
      </c>
      <c r="BC1989" s="1">
        <v>1.0</v>
      </c>
      <c r="BD1989" s="1">
        <v>-1.0</v>
      </c>
      <c r="BE1989" s="1">
        <v>-1.0</v>
      </c>
      <c r="BF1989" s="1">
        <v>-1.0</v>
      </c>
      <c r="BG1989" s="1">
        <v>-1.0</v>
      </c>
      <c r="BH1989" s="1">
        <v>-1.0</v>
      </c>
      <c r="BI1989" s="1">
        <v>-1.0</v>
      </c>
      <c r="BJ1989" s="1">
        <v>1.0</v>
      </c>
      <c r="BK1989" s="1">
        <v>1.0</v>
      </c>
      <c r="BL1989" s="1">
        <v>-1.0</v>
      </c>
      <c r="BM1989" s="1">
        <v>-1.0</v>
      </c>
      <c r="BN1989" s="1">
        <v>-1.0</v>
      </c>
      <c r="BO1989" s="1">
        <v>-1.0</v>
      </c>
      <c r="BP1989" s="1">
        <v>-1.0</v>
      </c>
      <c r="BQ1989" s="1">
        <v>-1.0</v>
      </c>
      <c r="BR1989" s="1">
        <v>-1.0</v>
      </c>
      <c r="BS1989" s="1">
        <v>-1.0</v>
      </c>
      <c r="BT1989" s="1">
        <v>-1.0</v>
      </c>
      <c r="BU1989" s="1">
        <v>1.0</v>
      </c>
      <c r="BV1989" s="1">
        <v>-1.0</v>
      </c>
      <c r="BW1989" s="1">
        <v>1.0</v>
      </c>
      <c r="BX1989" s="1">
        <v>1.0</v>
      </c>
      <c r="BY1989" s="1">
        <v>-1.0</v>
      </c>
      <c r="BZ1989" s="1">
        <v>-1.0</v>
      </c>
      <c r="CA1989" s="1">
        <v>-1.0</v>
      </c>
      <c r="CB1989" s="1">
        <v>-1.0</v>
      </c>
      <c r="CC1989" s="1">
        <v>-1.0</v>
      </c>
      <c r="CD1989" s="1">
        <v>67011.0</v>
      </c>
    </row>
    <row r="1990">
      <c r="A1990" s="1">
        <v>3.0269171E7</v>
      </c>
      <c r="B1990" s="1" t="s">
        <v>10703</v>
      </c>
      <c r="C1990" s="1" t="s">
        <v>10704</v>
      </c>
      <c r="D1990" s="1" t="s">
        <v>10705</v>
      </c>
      <c r="E1990" s="1" t="s">
        <v>85</v>
      </c>
      <c r="F1990" s="1" t="s">
        <v>10706</v>
      </c>
      <c r="G1990" s="1" t="s">
        <v>10707</v>
      </c>
      <c r="I1990" s="1">
        <v>1.97013608E8</v>
      </c>
      <c r="J1990" s="1">
        <v>43272.0</v>
      </c>
      <c r="K1990" s="1" t="s">
        <v>134</v>
      </c>
      <c r="L1990" s="1">
        <v>1.0</v>
      </c>
      <c r="M1990" s="1">
        <v>1.0</v>
      </c>
      <c r="N1990" s="1">
        <v>1.0</v>
      </c>
      <c r="O1990" s="1">
        <v>0.0</v>
      </c>
      <c r="P1990" s="1" t="s">
        <v>89</v>
      </c>
      <c r="Q1990" s="1" t="s">
        <v>1393</v>
      </c>
      <c r="R1990" s="1">
        <v>40.79853</v>
      </c>
      <c r="S1990" s="1">
        <v>-73.93327</v>
      </c>
      <c r="T1990" s="1" t="s">
        <v>91</v>
      </c>
      <c r="U1990" s="1" t="s">
        <v>92</v>
      </c>
      <c r="V1990" s="1">
        <v>2.0</v>
      </c>
      <c r="W1990" s="1">
        <v>1.0</v>
      </c>
      <c r="X1990" s="1">
        <v>1.0</v>
      </c>
      <c r="Y1990" s="1">
        <v>2.0</v>
      </c>
      <c r="Z1990" s="1" t="s">
        <v>93</v>
      </c>
      <c r="AA1990" s="1" t="s">
        <v>10708</v>
      </c>
      <c r="AB1990" s="1">
        <v>75.0</v>
      </c>
      <c r="AC1990" s="1">
        <v>1.0</v>
      </c>
      <c r="AD1990" s="1">
        <v>20.0</v>
      </c>
      <c r="AE1990" s="1">
        <v>30.0</v>
      </c>
      <c r="AF1990" s="1" t="s">
        <v>179</v>
      </c>
      <c r="AG1990" s="1">
        <v>1.0</v>
      </c>
      <c r="AH1990" s="1">
        <v>0.0</v>
      </c>
      <c r="AI1990" s="1">
        <v>0.0</v>
      </c>
      <c r="AJ1990" s="1">
        <v>0.0</v>
      </c>
      <c r="AK1990" s="1">
        <v>0.0</v>
      </c>
      <c r="AL1990" s="1">
        <v>1.0</v>
      </c>
      <c r="AM1990" s="1">
        <v>1.0</v>
      </c>
      <c r="AN1990" s="1">
        <v>100.0</v>
      </c>
      <c r="AO1990" s="1">
        <v>10.0</v>
      </c>
      <c r="AP1990" s="1">
        <v>10.0</v>
      </c>
      <c r="AQ1990" s="1">
        <v>10.0</v>
      </c>
      <c r="AR1990" s="1">
        <v>10.0</v>
      </c>
      <c r="AS1990" s="1">
        <v>8.0</v>
      </c>
      <c r="AT1990" s="1">
        <v>10.0</v>
      </c>
      <c r="AU1990" s="1">
        <v>0.0</v>
      </c>
      <c r="AV1990" s="1" t="s">
        <v>105</v>
      </c>
      <c r="AW1990" s="1">
        <v>1.0</v>
      </c>
      <c r="AX1990" s="1">
        <v>1.0</v>
      </c>
      <c r="AY1990" s="1">
        <v>0.0</v>
      </c>
      <c r="AZ1990" s="1">
        <v>0.0</v>
      </c>
      <c r="BA1990" s="1">
        <v>0.59</v>
      </c>
      <c r="BB1990" s="1">
        <v>-1.0</v>
      </c>
      <c r="BC1990" s="1">
        <v>1.0</v>
      </c>
      <c r="BD1990" s="1">
        <v>-1.0</v>
      </c>
      <c r="BE1990" s="1">
        <v>-1.0</v>
      </c>
      <c r="BF1990" s="1">
        <v>-1.0</v>
      </c>
      <c r="BG1990" s="1">
        <v>-1.0</v>
      </c>
      <c r="BH1990" s="1">
        <v>-1.0</v>
      </c>
      <c r="BI1990" s="1">
        <v>-1.0</v>
      </c>
      <c r="BJ1990" s="1">
        <v>1.0</v>
      </c>
      <c r="BK1990" s="1">
        <v>1.0</v>
      </c>
      <c r="BL1990" s="1">
        <v>1.0</v>
      </c>
      <c r="BM1990" s="1">
        <v>1.0</v>
      </c>
      <c r="BN1990" s="1">
        <v>-1.0</v>
      </c>
      <c r="BO1990" s="1">
        <v>-1.0</v>
      </c>
      <c r="BP1990" s="1">
        <v>-1.0</v>
      </c>
      <c r="BQ1990" s="1">
        <v>1.0</v>
      </c>
      <c r="BR1990" s="1">
        <v>1.0</v>
      </c>
      <c r="BS1990" s="1">
        <v>-1.0</v>
      </c>
      <c r="BT1990" s="1">
        <v>-1.0</v>
      </c>
      <c r="BU1990" s="1">
        <v>1.0</v>
      </c>
      <c r="BV1990" s="1">
        <v>-1.0</v>
      </c>
      <c r="BW1990" s="1">
        <v>-1.0</v>
      </c>
      <c r="BX1990" s="1">
        <v>1.0</v>
      </c>
      <c r="BY1990" s="1">
        <v>-1.0</v>
      </c>
      <c r="BZ1990" s="1">
        <v>-1.0</v>
      </c>
      <c r="CA1990" s="1">
        <v>-1.0</v>
      </c>
      <c r="CB1990" s="1">
        <v>-1.0</v>
      </c>
      <c r="CC1990" s="1">
        <v>-1.0</v>
      </c>
      <c r="CD1990" s="1">
        <v>67028.0</v>
      </c>
    </row>
    <row r="1991">
      <c r="A1991" s="1">
        <v>2.0278184E7</v>
      </c>
      <c r="B1991" s="1" t="s">
        <v>10709</v>
      </c>
      <c r="C1991" s="1" t="s">
        <v>10710</v>
      </c>
      <c r="D1991" s="1" t="s">
        <v>10710</v>
      </c>
      <c r="E1991" s="1" t="s">
        <v>85</v>
      </c>
      <c r="H1991" s="1" t="s">
        <v>10711</v>
      </c>
      <c r="I1991" s="1">
        <v>2.8455413E7</v>
      </c>
      <c r="J1991" s="1">
        <v>42062.0</v>
      </c>
      <c r="M1991" s="1">
        <v>0.0</v>
      </c>
      <c r="N1991" s="1">
        <v>3.0</v>
      </c>
      <c r="O1991" s="1">
        <v>0.0</v>
      </c>
      <c r="P1991" s="1" t="s">
        <v>184</v>
      </c>
      <c r="Q1991" s="1" t="s">
        <v>519</v>
      </c>
      <c r="R1991" s="1">
        <v>40.68609</v>
      </c>
      <c r="S1991" s="1">
        <v>-73.91525</v>
      </c>
      <c r="T1991" s="1" t="s">
        <v>91</v>
      </c>
      <c r="U1991" s="1" t="s">
        <v>113</v>
      </c>
      <c r="V1991" s="1">
        <v>1.0</v>
      </c>
      <c r="W1991" s="1">
        <v>2.0</v>
      </c>
      <c r="X1991" s="1">
        <v>1.0</v>
      </c>
      <c r="Y1991" s="1">
        <v>1.0</v>
      </c>
      <c r="Z1991" s="1" t="s">
        <v>93</v>
      </c>
      <c r="AA1991" s="1" t="s">
        <v>10712</v>
      </c>
      <c r="AB1991" s="1">
        <v>32.0</v>
      </c>
      <c r="AC1991" s="1">
        <v>1.0</v>
      </c>
      <c r="AD1991" s="1">
        <v>0.0</v>
      </c>
      <c r="AE1991" s="1">
        <v>1.0</v>
      </c>
      <c r="AF1991" s="1" t="s">
        <v>393</v>
      </c>
      <c r="AG1991" s="1">
        <v>1.0</v>
      </c>
      <c r="AH1991" s="1">
        <v>0.0</v>
      </c>
      <c r="AI1991" s="1">
        <v>0.0</v>
      </c>
      <c r="AJ1991" s="1">
        <v>0.0</v>
      </c>
      <c r="AK1991" s="1">
        <v>0.0</v>
      </c>
      <c r="AL1991" s="1">
        <v>5.0</v>
      </c>
      <c r="AM1991" s="1">
        <v>0.0</v>
      </c>
      <c r="AN1991" s="1">
        <v>96.0</v>
      </c>
      <c r="AO1991" s="1">
        <v>10.0</v>
      </c>
      <c r="AP1991" s="1">
        <v>8.0</v>
      </c>
      <c r="AQ1991" s="1">
        <v>10.0</v>
      </c>
      <c r="AR1991" s="1">
        <v>9.0</v>
      </c>
      <c r="AS1991" s="1">
        <v>10.0</v>
      </c>
      <c r="AT1991" s="1">
        <v>10.0</v>
      </c>
      <c r="AU1991" s="1">
        <v>1.0</v>
      </c>
      <c r="AV1991" s="1" t="s">
        <v>105</v>
      </c>
      <c r="AW1991" s="1">
        <v>2.0</v>
      </c>
      <c r="AX1991" s="1">
        <v>0.0</v>
      </c>
      <c r="AY1991" s="1">
        <v>2.0</v>
      </c>
      <c r="AZ1991" s="1">
        <v>0.0</v>
      </c>
      <c r="BA1991" s="1">
        <v>0.22</v>
      </c>
      <c r="BB1991" s="1">
        <v>-1.0</v>
      </c>
      <c r="BC1991" s="1">
        <v>1.0</v>
      </c>
      <c r="BD1991" s="1">
        <v>-1.0</v>
      </c>
      <c r="BE1991" s="1">
        <v>-1.0</v>
      </c>
      <c r="BF1991" s="1">
        <v>-1.0</v>
      </c>
      <c r="BG1991" s="1">
        <v>-1.0</v>
      </c>
      <c r="BH1991" s="1">
        <v>-1.0</v>
      </c>
      <c r="BI1991" s="1">
        <v>-1.0</v>
      </c>
      <c r="BJ1991" s="1">
        <v>-1.0</v>
      </c>
      <c r="BK1991" s="1">
        <v>-1.0</v>
      </c>
      <c r="BL1991" s="1">
        <v>-1.0</v>
      </c>
      <c r="BM1991" s="1">
        <v>-1.0</v>
      </c>
      <c r="BN1991" s="1">
        <v>-1.0</v>
      </c>
      <c r="BO1991" s="1">
        <v>-1.0</v>
      </c>
      <c r="BP1991" s="1">
        <v>-1.0</v>
      </c>
      <c r="BQ1991" s="1">
        <v>-1.0</v>
      </c>
      <c r="BR1991" s="1">
        <v>-1.0</v>
      </c>
      <c r="BS1991" s="1">
        <v>-1.0</v>
      </c>
      <c r="BT1991" s="1">
        <v>-1.0</v>
      </c>
      <c r="BU1991" s="1">
        <v>1.0</v>
      </c>
      <c r="BV1991" s="1">
        <v>-1.0</v>
      </c>
      <c r="BW1991" s="1">
        <v>-1.0</v>
      </c>
      <c r="BX1991" s="1">
        <v>-1.0</v>
      </c>
      <c r="BY1991" s="1">
        <v>-1.0</v>
      </c>
      <c r="BZ1991" s="1">
        <v>-1.0</v>
      </c>
      <c r="CA1991" s="1">
        <v>-1.0</v>
      </c>
      <c r="CB1991" s="1">
        <v>-1.0</v>
      </c>
      <c r="CC1991" s="1">
        <v>-1.0</v>
      </c>
      <c r="CD1991" s="1">
        <v>67070.0</v>
      </c>
    </row>
    <row r="1992">
      <c r="A1992" s="1">
        <v>2.2349506E7</v>
      </c>
      <c r="B1992" s="1" t="s">
        <v>10713</v>
      </c>
      <c r="C1992" s="1" t="s">
        <v>10714</v>
      </c>
      <c r="D1992" s="1" t="s">
        <v>10715</v>
      </c>
      <c r="E1992" s="1" t="s">
        <v>85</v>
      </c>
      <c r="G1992" s="1" t="s">
        <v>10716</v>
      </c>
      <c r="H1992" s="1" t="s">
        <v>10717</v>
      </c>
      <c r="I1992" s="1">
        <v>1.3429354E8</v>
      </c>
      <c r="J1992" s="1">
        <v>42895.0</v>
      </c>
      <c r="K1992" s="1" t="s">
        <v>88</v>
      </c>
      <c r="L1992" s="1">
        <v>0.9</v>
      </c>
      <c r="M1992" s="1">
        <v>0.0</v>
      </c>
      <c r="N1992" s="1">
        <v>4.0</v>
      </c>
      <c r="O1992" s="1">
        <v>0.0</v>
      </c>
      <c r="P1992" s="1" t="s">
        <v>111</v>
      </c>
      <c r="Q1992" s="1" t="s">
        <v>112</v>
      </c>
      <c r="R1992" s="1">
        <v>40.70615</v>
      </c>
      <c r="S1992" s="1">
        <v>-73.9036699999999</v>
      </c>
      <c r="T1992" s="1" t="s">
        <v>125</v>
      </c>
      <c r="U1992" s="1" t="s">
        <v>214</v>
      </c>
      <c r="V1992" s="1">
        <v>3.0</v>
      </c>
      <c r="W1992" s="1">
        <v>6.0</v>
      </c>
      <c r="X1992" s="1">
        <v>1.0</v>
      </c>
      <c r="Y1992" s="1">
        <v>3.0</v>
      </c>
      <c r="Z1992" s="1" t="s">
        <v>93</v>
      </c>
      <c r="AA1992" s="1" t="s">
        <v>10718</v>
      </c>
      <c r="AB1992" s="1">
        <v>27.0</v>
      </c>
      <c r="AC1992" s="1">
        <v>1.0</v>
      </c>
      <c r="AD1992" s="1">
        <v>30.0</v>
      </c>
      <c r="AE1992" s="1">
        <v>31.0</v>
      </c>
      <c r="AF1992" s="1" t="s">
        <v>407</v>
      </c>
      <c r="AG1992" s="1">
        <v>1.0</v>
      </c>
      <c r="AH1992" s="1">
        <v>0.0</v>
      </c>
      <c r="AI1992" s="1">
        <v>0.0</v>
      </c>
      <c r="AJ1992" s="1">
        <v>0.0</v>
      </c>
      <c r="AK1992" s="1">
        <v>6.0</v>
      </c>
      <c r="AL1992" s="1">
        <v>5.0</v>
      </c>
      <c r="AM1992" s="1">
        <v>0.0</v>
      </c>
      <c r="AN1992" s="1">
        <v>96.0</v>
      </c>
      <c r="AO1992" s="1">
        <v>10.0</v>
      </c>
      <c r="AP1992" s="1">
        <v>9.0</v>
      </c>
      <c r="AQ1992" s="1">
        <v>10.0</v>
      </c>
      <c r="AR1992" s="1">
        <v>10.0</v>
      </c>
      <c r="AS1992" s="1">
        <v>9.0</v>
      </c>
      <c r="AT1992" s="1">
        <v>9.0</v>
      </c>
      <c r="AU1992" s="1">
        <v>0.0</v>
      </c>
      <c r="AV1992" s="1" t="s">
        <v>96</v>
      </c>
      <c r="AW1992" s="1">
        <v>4.0</v>
      </c>
      <c r="AX1992" s="1">
        <v>0.0</v>
      </c>
      <c r="AY1992" s="1">
        <v>0.0</v>
      </c>
      <c r="AZ1992" s="1">
        <v>4.0</v>
      </c>
      <c r="BA1992" s="1">
        <v>0.27</v>
      </c>
      <c r="BB1992" s="1">
        <v>-1.0</v>
      </c>
      <c r="BC1992" s="1">
        <v>1.0</v>
      </c>
      <c r="BD1992" s="1">
        <v>-1.0</v>
      </c>
      <c r="BE1992" s="1">
        <v>-1.0</v>
      </c>
      <c r="BF1992" s="1">
        <v>-1.0</v>
      </c>
      <c r="BG1992" s="1">
        <v>-1.0</v>
      </c>
      <c r="BH1992" s="1">
        <v>-1.0</v>
      </c>
      <c r="BI1992" s="1">
        <v>-1.0</v>
      </c>
      <c r="BJ1992" s="1">
        <v>1.0</v>
      </c>
      <c r="BK1992" s="1">
        <v>-1.0</v>
      </c>
      <c r="BL1992" s="1">
        <v>-1.0</v>
      </c>
      <c r="BM1992" s="1">
        <v>1.0</v>
      </c>
      <c r="BN1992" s="1">
        <v>-1.0</v>
      </c>
      <c r="BO1992" s="1">
        <v>-1.0</v>
      </c>
      <c r="BP1992" s="1">
        <v>-1.0</v>
      </c>
      <c r="BQ1992" s="1">
        <v>1.0</v>
      </c>
      <c r="BR1992" s="1">
        <v>-1.0</v>
      </c>
      <c r="BS1992" s="1">
        <v>-1.0</v>
      </c>
      <c r="BT1992" s="1">
        <v>-1.0</v>
      </c>
      <c r="BU1992" s="1">
        <v>1.0</v>
      </c>
      <c r="BV1992" s="1">
        <v>-1.0</v>
      </c>
      <c r="BW1992" s="1">
        <v>-1.0</v>
      </c>
      <c r="BX1992" s="1">
        <v>-1.0</v>
      </c>
      <c r="BY1992" s="1">
        <v>1.0</v>
      </c>
      <c r="BZ1992" s="1">
        <v>1.0</v>
      </c>
      <c r="CA1992" s="1">
        <v>-1.0</v>
      </c>
      <c r="CB1992" s="1">
        <v>-1.0</v>
      </c>
      <c r="CC1992" s="1">
        <v>-1.0</v>
      </c>
      <c r="CD1992" s="1">
        <v>67116.0</v>
      </c>
    </row>
    <row r="1993">
      <c r="A1993" s="1">
        <v>2.9162974E7</v>
      </c>
      <c r="B1993" s="1" t="s">
        <v>10719</v>
      </c>
      <c r="C1993" s="1" t="s">
        <v>10720</v>
      </c>
      <c r="D1993" s="1" t="s">
        <v>10721</v>
      </c>
      <c r="E1993" s="1" t="s">
        <v>85</v>
      </c>
      <c r="H1993" s="1" t="s">
        <v>10722</v>
      </c>
      <c r="I1993" s="1">
        <v>5.2484523E7</v>
      </c>
      <c r="J1993" s="1">
        <v>42366.0</v>
      </c>
      <c r="K1993" s="1" t="s">
        <v>134</v>
      </c>
      <c r="L1993" s="1">
        <v>1.0</v>
      </c>
      <c r="M1993" s="1">
        <v>0.0</v>
      </c>
      <c r="N1993" s="1">
        <v>1.0</v>
      </c>
      <c r="O1993" s="1">
        <v>0.0</v>
      </c>
      <c r="P1993" s="1" t="s">
        <v>123</v>
      </c>
      <c r="Q1993" s="1" t="s">
        <v>124</v>
      </c>
      <c r="R1993" s="1">
        <v>40.70247</v>
      </c>
      <c r="S1993" s="1">
        <v>-73.91409</v>
      </c>
      <c r="T1993" s="1" t="s">
        <v>91</v>
      </c>
      <c r="U1993" s="1" t="s">
        <v>113</v>
      </c>
      <c r="V1993" s="1">
        <v>1.0</v>
      </c>
      <c r="W1993" s="1">
        <v>1.0</v>
      </c>
      <c r="X1993" s="1">
        <v>1.0</v>
      </c>
      <c r="Y1993" s="1">
        <v>1.0</v>
      </c>
      <c r="Z1993" s="1" t="s">
        <v>93</v>
      </c>
      <c r="AA1993" s="1" t="s">
        <v>10723</v>
      </c>
      <c r="AB1993" s="1">
        <v>100.0</v>
      </c>
      <c r="AC1993" s="1">
        <v>1.0</v>
      </c>
      <c r="AD1993" s="1">
        <v>10.0</v>
      </c>
      <c r="AE1993" s="1">
        <v>3.0</v>
      </c>
      <c r="AF1993" s="1" t="s">
        <v>127</v>
      </c>
      <c r="AG1993" s="1">
        <v>1.0</v>
      </c>
      <c r="AH1993" s="1">
        <v>0.0</v>
      </c>
      <c r="AI1993" s="1">
        <v>0.0</v>
      </c>
      <c r="AJ1993" s="1">
        <v>0.0</v>
      </c>
      <c r="AK1993" s="1">
        <v>0.0</v>
      </c>
      <c r="AL1993" s="1">
        <v>4.0</v>
      </c>
      <c r="AM1993" s="1">
        <v>4.0</v>
      </c>
      <c r="AN1993" s="1">
        <v>100.0</v>
      </c>
      <c r="AO1993" s="1">
        <v>10.0</v>
      </c>
      <c r="AP1993" s="1">
        <v>10.0</v>
      </c>
      <c r="AQ1993" s="1">
        <v>10.0</v>
      </c>
      <c r="AR1993" s="1">
        <v>10.0</v>
      </c>
      <c r="AS1993" s="1">
        <v>10.0</v>
      </c>
      <c r="AT1993" s="1">
        <v>10.0</v>
      </c>
      <c r="AU1993" s="1">
        <v>0.0</v>
      </c>
      <c r="AV1993" s="1" t="s">
        <v>96</v>
      </c>
      <c r="AW1993" s="1">
        <v>1.0</v>
      </c>
      <c r="AX1993" s="1">
        <v>0.0</v>
      </c>
      <c r="AY1993" s="1">
        <v>1.0</v>
      </c>
      <c r="AZ1993" s="1">
        <v>0.0</v>
      </c>
      <c r="BA1993" s="1">
        <v>0.59</v>
      </c>
      <c r="BB1993" s="1">
        <v>-1.0</v>
      </c>
      <c r="BC1993" s="1">
        <v>1.0</v>
      </c>
      <c r="BD1993" s="1">
        <v>-1.0</v>
      </c>
      <c r="BE1993" s="1">
        <v>-1.0</v>
      </c>
      <c r="BF1993" s="1">
        <v>-1.0</v>
      </c>
      <c r="BG1993" s="1">
        <v>-1.0</v>
      </c>
      <c r="BH1993" s="1">
        <v>-1.0</v>
      </c>
      <c r="BI1993" s="1">
        <v>-1.0</v>
      </c>
      <c r="BJ1993" s="1">
        <v>-1.0</v>
      </c>
      <c r="BK1993" s="1">
        <v>-1.0</v>
      </c>
      <c r="BL1993" s="1">
        <v>-1.0</v>
      </c>
      <c r="BM1993" s="1">
        <v>1.0</v>
      </c>
      <c r="BN1993" s="1">
        <v>-1.0</v>
      </c>
      <c r="BO1993" s="1">
        <v>-1.0</v>
      </c>
      <c r="BP1993" s="1">
        <v>-1.0</v>
      </c>
      <c r="BQ1993" s="1">
        <v>-1.0</v>
      </c>
      <c r="BR1993" s="1">
        <v>-1.0</v>
      </c>
      <c r="BS1993" s="1">
        <v>-1.0</v>
      </c>
      <c r="BT1993" s="1">
        <v>-1.0</v>
      </c>
      <c r="BU1993" s="1">
        <v>1.0</v>
      </c>
      <c r="BV1993" s="1">
        <v>-1.0</v>
      </c>
      <c r="BW1993" s="1">
        <v>-1.0</v>
      </c>
      <c r="BX1993" s="1">
        <v>-1.0</v>
      </c>
      <c r="BY1993" s="1">
        <v>-1.0</v>
      </c>
      <c r="BZ1993" s="1">
        <v>1.0</v>
      </c>
      <c r="CA1993" s="1">
        <v>-1.0</v>
      </c>
      <c r="CB1993" s="1">
        <v>-1.0</v>
      </c>
      <c r="CC1993" s="1">
        <v>-1.0</v>
      </c>
      <c r="CD1993" s="1">
        <v>67152.0</v>
      </c>
    </row>
    <row r="1994">
      <c r="A1994" s="1">
        <v>4902025.0</v>
      </c>
      <c r="B1994" s="1" t="s">
        <v>10724</v>
      </c>
      <c r="C1994" s="1" t="s">
        <v>10725</v>
      </c>
      <c r="D1994" s="1" t="s">
        <v>10726</v>
      </c>
      <c r="E1994" s="1" t="s">
        <v>85</v>
      </c>
      <c r="F1994" s="1" t="s">
        <v>10727</v>
      </c>
      <c r="G1994" s="1" t="s">
        <v>10728</v>
      </c>
      <c r="H1994" s="1" t="s">
        <v>10729</v>
      </c>
      <c r="I1994" s="1">
        <v>5564276.0</v>
      </c>
      <c r="J1994" s="1">
        <v>41354.0</v>
      </c>
      <c r="M1994" s="1">
        <v>0.0</v>
      </c>
      <c r="N1994" s="1">
        <v>1.0</v>
      </c>
      <c r="O1994" s="1">
        <v>1.0</v>
      </c>
      <c r="P1994" s="1" t="s">
        <v>123</v>
      </c>
      <c r="Q1994" s="1" t="s">
        <v>157</v>
      </c>
      <c r="R1994" s="1">
        <v>40.68998</v>
      </c>
      <c r="S1994" s="1">
        <v>-73.9564599999999</v>
      </c>
      <c r="T1994" s="1" t="s">
        <v>91</v>
      </c>
      <c r="U1994" s="1" t="s">
        <v>113</v>
      </c>
      <c r="V1994" s="1">
        <v>2.0</v>
      </c>
      <c r="W1994" s="1">
        <v>1.0</v>
      </c>
      <c r="X1994" s="1">
        <v>1.0</v>
      </c>
      <c r="Y1994" s="1">
        <v>1.0</v>
      </c>
      <c r="Z1994" s="1" t="s">
        <v>93</v>
      </c>
      <c r="AA1994" s="1" t="s">
        <v>5212</v>
      </c>
      <c r="AB1994" s="1">
        <v>75.0</v>
      </c>
      <c r="AC1994" s="1">
        <v>1.0</v>
      </c>
      <c r="AD1994" s="1">
        <v>0.0</v>
      </c>
      <c r="AE1994" s="1">
        <v>1.0</v>
      </c>
      <c r="AF1994" s="1" t="s">
        <v>163</v>
      </c>
      <c r="AG1994" s="1">
        <v>1.0</v>
      </c>
      <c r="AH1994" s="1">
        <v>0.0</v>
      </c>
      <c r="AI1994" s="1">
        <v>0.0</v>
      </c>
      <c r="AJ1994" s="1">
        <v>0.0</v>
      </c>
      <c r="AK1994" s="1">
        <v>0.0</v>
      </c>
      <c r="AL1994" s="1">
        <v>0.0</v>
      </c>
      <c r="AM1994" s="1">
        <v>0.0</v>
      </c>
      <c r="AU1994" s="1">
        <v>0.0</v>
      </c>
      <c r="AV1994" s="1" t="s">
        <v>105</v>
      </c>
      <c r="AW1994" s="1">
        <v>1.0</v>
      </c>
      <c r="AX1994" s="1">
        <v>0.0</v>
      </c>
      <c r="AY1994" s="1">
        <v>1.0</v>
      </c>
      <c r="AZ1994" s="1">
        <v>0.0</v>
      </c>
      <c r="BB1994" s="1">
        <v>-1.0</v>
      </c>
      <c r="BC1994" s="1">
        <v>-1.0</v>
      </c>
      <c r="BD1994" s="1">
        <v>-1.0</v>
      </c>
      <c r="BE1994" s="1">
        <v>-1.0</v>
      </c>
      <c r="BF1994" s="1">
        <v>-1.0</v>
      </c>
      <c r="BG1994" s="1">
        <v>-1.0</v>
      </c>
      <c r="BH1994" s="1">
        <v>-1.0</v>
      </c>
      <c r="BI1994" s="1">
        <v>-1.0</v>
      </c>
      <c r="BJ1994" s="1">
        <v>1.0</v>
      </c>
      <c r="BK1994" s="1">
        <v>-1.0</v>
      </c>
      <c r="BL1994" s="1">
        <v>-1.0</v>
      </c>
      <c r="BM1994" s="1">
        <v>-1.0</v>
      </c>
      <c r="BN1994" s="1">
        <v>-1.0</v>
      </c>
      <c r="BO1994" s="1">
        <v>-1.0</v>
      </c>
      <c r="BP1994" s="1">
        <v>-1.0</v>
      </c>
      <c r="BQ1994" s="1">
        <v>-1.0</v>
      </c>
      <c r="BR1994" s="1">
        <v>-1.0</v>
      </c>
      <c r="BS1994" s="1">
        <v>-1.0</v>
      </c>
      <c r="BT1994" s="1">
        <v>-1.0</v>
      </c>
      <c r="BU1994" s="1">
        <v>1.0</v>
      </c>
      <c r="BV1994" s="1">
        <v>-1.0</v>
      </c>
      <c r="BW1994" s="1">
        <v>-1.0</v>
      </c>
      <c r="BX1994" s="1">
        <v>-1.0</v>
      </c>
      <c r="BY1994" s="1">
        <v>-1.0</v>
      </c>
      <c r="BZ1994" s="1">
        <v>-1.0</v>
      </c>
      <c r="CA1994" s="1">
        <v>-1.0</v>
      </c>
      <c r="CB1994" s="1">
        <v>-1.0</v>
      </c>
      <c r="CC1994" s="1">
        <v>-1.0</v>
      </c>
      <c r="CD1994" s="1">
        <v>67192.0</v>
      </c>
    </row>
    <row r="1995">
      <c r="A1995" s="1">
        <v>2.4564608E7</v>
      </c>
      <c r="B1995" s="1" t="s">
        <v>10730</v>
      </c>
      <c r="C1995" s="1" t="s">
        <v>10731</v>
      </c>
      <c r="D1995" s="1" t="s">
        <v>10732</v>
      </c>
      <c r="E1995" s="1" t="s">
        <v>85</v>
      </c>
      <c r="F1995" s="1" t="s">
        <v>10733</v>
      </c>
      <c r="G1995" s="1" t="s">
        <v>10734</v>
      </c>
      <c r="H1995" s="1" t="s">
        <v>10735</v>
      </c>
      <c r="I1995" s="1">
        <v>3.9528519E7</v>
      </c>
      <c r="J1995" s="1">
        <v>42210.0</v>
      </c>
      <c r="K1995" s="1" t="s">
        <v>134</v>
      </c>
      <c r="L1995" s="1">
        <v>1.0</v>
      </c>
      <c r="M1995" s="1">
        <v>0.0</v>
      </c>
      <c r="N1995" s="1">
        <v>42.0</v>
      </c>
      <c r="O1995" s="1">
        <v>1.0</v>
      </c>
      <c r="P1995" s="1" t="s">
        <v>89</v>
      </c>
      <c r="Q1995" s="1" t="s">
        <v>90</v>
      </c>
      <c r="R1995" s="1">
        <v>40.70988</v>
      </c>
      <c r="S1995" s="1">
        <v>-73.98666</v>
      </c>
      <c r="T1995" s="1" t="s">
        <v>91</v>
      </c>
      <c r="U1995" s="1" t="s">
        <v>113</v>
      </c>
      <c r="V1995" s="1">
        <v>2.0</v>
      </c>
      <c r="W1995" s="1">
        <v>1.5</v>
      </c>
      <c r="X1995" s="1">
        <v>1.0</v>
      </c>
      <c r="Y1995" s="1">
        <v>2.0</v>
      </c>
      <c r="Z1995" s="1" t="s">
        <v>93</v>
      </c>
      <c r="AA1995" s="1" t="s">
        <v>10736</v>
      </c>
      <c r="AB1995" s="1">
        <v>93.0</v>
      </c>
      <c r="AC1995" s="1">
        <v>1.0</v>
      </c>
      <c r="AD1995" s="1">
        <v>0.0</v>
      </c>
      <c r="AE1995" s="1">
        <v>15.0</v>
      </c>
      <c r="AF1995" s="1" t="s">
        <v>3892</v>
      </c>
      <c r="AG1995" s="1">
        <v>1.0</v>
      </c>
      <c r="AH1995" s="1">
        <v>0.0</v>
      </c>
      <c r="AI1995" s="1">
        <v>0.0</v>
      </c>
      <c r="AJ1995" s="1">
        <v>0.0</v>
      </c>
      <c r="AK1995" s="1">
        <v>185.0</v>
      </c>
      <c r="AL1995" s="1">
        <v>0.0</v>
      </c>
      <c r="AM1995" s="1">
        <v>0.0</v>
      </c>
      <c r="AU1995" s="1">
        <v>0.0</v>
      </c>
      <c r="AV1995" s="1" t="s">
        <v>96</v>
      </c>
      <c r="AW1995" s="1">
        <v>28.0</v>
      </c>
      <c r="AX1995" s="1">
        <v>0.0</v>
      </c>
      <c r="AY1995" s="1">
        <v>5.0</v>
      </c>
      <c r="AZ1995" s="1">
        <v>23.0</v>
      </c>
      <c r="BB1995" s="1">
        <v>-1.0</v>
      </c>
      <c r="BC1995" s="1">
        <v>1.0</v>
      </c>
      <c r="BD1995" s="1">
        <v>-1.0</v>
      </c>
      <c r="BE1995" s="1">
        <v>-1.0</v>
      </c>
      <c r="BF1995" s="1">
        <v>-1.0</v>
      </c>
      <c r="BG1995" s="1">
        <v>-1.0</v>
      </c>
      <c r="BH1995" s="1">
        <v>-1.0</v>
      </c>
      <c r="BI1995" s="1">
        <v>-1.0</v>
      </c>
      <c r="BJ1995" s="1">
        <v>1.0</v>
      </c>
      <c r="BK1995" s="1">
        <v>-1.0</v>
      </c>
      <c r="BL1995" s="1">
        <v>-1.0</v>
      </c>
      <c r="BM1995" s="1">
        <v>1.0</v>
      </c>
      <c r="BN1995" s="1">
        <v>1.0</v>
      </c>
      <c r="BO1995" s="1">
        <v>-1.0</v>
      </c>
      <c r="BP1995" s="1">
        <v>-1.0</v>
      </c>
      <c r="BQ1995" s="1">
        <v>-1.0</v>
      </c>
      <c r="BR1995" s="1">
        <v>-1.0</v>
      </c>
      <c r="BS1995" s="1">
        <v>-1.0</v>
      </c>
      <c r="BT1995" s="1">
        <v>-1.0</v>
      </c>
      <c r="BU1995" s="1">
        <v>1.0</v>
      </c>
      <c r="BV1995" s="1">
        <v>-1.0</v>
      </c>
      <c r="BW1995" s="1">
        <v>-1.0</v>
      </c>
      <c r="BX1995" s="1">
        <v>-1.0</v>
      </c>
      <c r="BY1995" s="1">
        <v>1.0</v>
      </c>
      <c r="BZ1995" s="1">
        <v>-1.0</v>
      </c>
      <c r="CA1995" s="1">
        <v>-1.0</v>
      </c>
      <c r="CB1995" s="1">
        <v>-1.0</v>
      </c>
      <c r="CC1995" s="1">
        <v>-1.0</v>
      </c>
      <c r="CD1995" s="1">
        <v>67201.0</v>
      </c>
    </row>
    <row r="1996">
      <c r="A1996" s="1">
        <v>1.6191596E7</v>
      </c>
      <c r="B1996" s="1" t="s">
        <v>10737</v>
      </c>
      <c r="C1996" s="1" t="s">
        <v>10738</v>
      </c>
      <c r="D1996" s="1" t="s">
        <v>10739</v>
      </c>
      <c r="E1996" s="1" t="s">
        <v>85</v>
      </c>
      <c r="F1996" s="1" t="s">
        <v>10740</v>
      </c>
      <c r="G1996" s="1" t="s">
        <v>10741</v>
      </c>
      <c r="I1996" s="1">
        <v>1.05640471E8</v>
      </c>
      <c r="J1996" s="1">
        <v>42703.0</v>
      </c>
      <c r="K1996" s="1" t="s">
        <v>88</v>
      </c>
      <c r="L1996" s="1">
        <v>1.0</v>
      </c>
      <c r="M1996" s="1">
        <v>0.0</v>
      </c>
      <c r="N1996" s="1">
        <v>8.0</v>
      </c>
      <c r="O1996" s="1">
        <v>1.0</v>
      </c>
      <c r="P1996" s="1" t="s">
        <v>123</v>
      </c>
      <c r="Q1996" s="1" t="s">
        <v>124</v>
      </c>
      <c r="R1996" s="1">
        <v>40.64024</v>
      </c>
      <c r="S1996" s="1">
        <v>-74.01573</v>
      </c>
      <c r="T1996" s="1" t="s">
        <v>150</v>
      </c>
      <c r="U1996" s="1" t="s">
        <v>113</v>
      </c>
      <c r="V1996" s="1">
        <v>2.0</v>
      </c>
      <c r="W1996" s="1">
        <v>1.0</v>
      </c>
      <c r="X1996" s="1">
        <v>1.0</v>
      </c>
      <c r="Y1996" s="1">
        <v>1.0</v>
      </c>
      <c r="Z1996" s="1" t="s">
        <v>93</v>
      </c>
      <c r="AA1996" s="1" t="s">
        <v>10742</v>
      </c>
      <c r="AB1996" s="1">
        <v>54.0</v>
      </c>
      <c r="AC1996" s="1">
        <v>1.0</v>
      </c>
      <c r="AD1996" s="1">
        <v>6.0</v>
      </c>
      <c r="AE1996" s="1">
        <v>1.0</v>
      </c>
      <c r="AF1996" s="1" t="s">
        <v>95</v>
      </c>
      <c r="AG1996" s="1">
        <v>1.0</v>
      </c>
      <c r="AH1996" s="1">
        <v>18.0</v>
      </c>
      <c r="AI1996" s="1">
        <v>31.0</v>
      </c>
      <c r="AJ1996" s="1">
        <v>61.0</v>
      </c>
      <c r="AK1996" s="1">
        <v>241.0</v>
      </c>
      <c r="AL1996" s="1">
        <v>18.0</v>
      </c>
      <c r="AM1996" s="1">
        <v>8.0</v>
      </c>
      <c r="AN1996" s="1">
        <v>93.0</v>
      </c>
      <c r="AO1996" s="1">
        <v>10.0</v>
      </c>
      <c r="AP1996" s="1">
        <v>9.0</v>
      </c>
      <c r="AQ1996" s="1">
        <v>10.0</v>
      </c>
      <c r="AR1996" s="1">
        <v>9.0</v>
      </c>
      <c r="AS1996" s="1">
        <v>9.0</v>
      </c>
      <c r="AT1996" s="1">
        <v>9.0</v>
      </c>
      <c r="AU1996" s="1">
        <v>0.0</v>
      </c>
      <c r="AV1996" s="1" t="s">
        <v>96</v>
      </c>
      <c r="AW1996" s="1">
        <v>8.0</v>
      </c>
      <c r="AX1996" s="1">
        <v>0.0</v>
      </c>
      <c r="AY1996" s="1">
        <v>8.0</v>
      </c>
      <c r="AZ1996" s="1">
        <v>0.0</v>
      </c>
      <c r="BA1996" s="1">
        <v>0.61</v>
      </c>
      <c r="BB1996" s="1">
        <v>-1.0</v>
      </c>
      <c r="BC1996" s="1">
        <v>1.0</v>
      </c>
      <c r="BD1996" s="1">
        <v>-1.0</v>
      </c>
      <c r="BE1996" s="1">
        <v>-1.0</v>
      </c>
      <c r="BF1996" s="1">
        <v>-1.0</v>
      </c>
      <c r="BG1996" s="1">
        <v>-1.0</v>
      </c>
      <c r="BH1996" s="1">
        <v>-1.0</v>
      </c>
      <c r="BI1996" s="1">
        <v>-1.0</v>
      </c>
      <c r="BJ1996" s="1">
        <v>-1.0</v>
      </c>
      <c r="BK1996" s="1">
        <v>-1.0</v>
      </c>
      <c r="BL1996" s="1">
        <v>1.0</v>
      </c>
      <c r="BM1996" s="1">
        <v>-1.0</v>
      </c>
      <c r="BN1996" s="1">
        <v>-1.0</v>
      </c>
      <c r="BO1996" s="1">
        <v>-1.0</v>
      </c>
      <c r="BP1996" s="1">
        <v>-1.0</v>
      </c>
      <c r="BQ1996" s="1">
        <v>1.0</v>
      </c>
      <c r="BR1996" s="1">
        <v>-1.0</v>
      </c>
      <c r="BS1996" s="1">
        <v>-1.0</v>
      </c>
      <c r="BT1996" s="1">
        <v>-1.0</v>
      </c>
      <c r="BU1996" s="1">
        <v>1.0</v>
      </c>
      <c r="BV1996" s="1">
        <v>-1.0</v>
      </c>
      <c r="BW1996" s="1">
        <v>-1.0</v>
      </c>
      <c r="BX1996" s="1">
        <v>-1.0</v>
      </c>
      <c r="BY1996" s="1">
        <v>-1.0</v>
      </c>
      <c r="BZ1996" s="1">
        <v>1.0</v>
      </c>
      <c r="CA1996" s="1">
        <v>-1.0</v>
      </c>
      <c r="CB1996" s="1">
        <v>-1.0</v>
      </c>
      <c r="CC1996" s="1">
        <v>-1.0</v>
      </c>
      <c r="CD1996" s="1">
        <v>67215.0</v>
      </c>
    </row>
    <row r="1997">
      <c r="A1997" s="1">
        <v>3.4866737E7</v>
      </c>
      <c r="B1997" s="1" t="s">
        <v>10743</v>
      </c>
      <c r="C1997" s="1" t="s">
        <v>10744</v>
      </c>
      <c r="D1997" s="1" t="s">
        <v>10745</v>
      </c>
      <c r="E1997" s="1" t="s">
        <v>85</v>
      </c>
      <c r="F1997" s="1" t="s">
        <v>10746</v>
      </c>
      <c r="G1997" s="1" t="s">
        <v>10747</v>
      </c>
      <c r="I1997" s="1">
        <v>1.15771987E8</v>
      </c>
      <c r="J1997" s="1">
        <v>42776.0</v>
      </c>
      <c r="K1997" s="1" t="s">
        <v>88</v>
      </c>
      <c r="L1997" s="1">
        <v>0.95</v>
      </c>
      <c r="M1997" s="1">
        <v>0.0</v>
      </c>
      <c r="N1997" s="1">
        <v>6.0</v>
      </c>
      <c r="O1997" s="1">
        <v>1.0</v>
      </c>
      <c r="P1997" s="1" t="s">
        <v>89</v>
      </c>
      <c r="Q1997" s="1" t="s">
        <v>1472</v>
      </c>
      <c r="R1997" s="1">
        <v>40.7075</v>
      </c>
      <c r="S1997" s="1">
        <v>-74.00853</v>
      </c>
      <c r="T1997" s="1" t="s">
        <v>91</v>
      </c>
      <c r="U1997" s="1" t="s">
        <v>92</v>
      </c>
      <c r="V1997" s="1">
        <v>6.0</v>
      </c>
      <c r="W1997" s="1">
        <v>1.0</v>
      </c>
      <c r="X1997" s="1">
        <v>3.0</v>
      </c>
      <c r="Y1997" s="1">
        <v>3.0</v>
      </c>
      <c r="Z1997" s="1" t="s">
        <v>93</v>
      </c>
      <c r="AA1997" s="1" t="s">
        <v>10748</v>
      </c>
      <c r="AB1997" s="1">
        <v>196.0</v>
      </c>
      <c r="AC1997" s="1">
        <v>1.0</v>
      </c>
      <c r="AD1997" s="1">
        <v>0.0</v>
      </c>
      <c r="AE1997" s="1">
        <v>30.0</v>
      </c>
      <c r="AF1997" s="1" t="s">
        <v>313</v>
      </c>
      <c r="AG1997" s="1">
        <v>1.0</v>
      </c>
      <c r="AH1997" s="1">
        <v>6.0</v>
      </c>
      <c r="AI1997" s="1">
        <v>23.0</v>
      </c>
      <c r="AJ1997" s="1">
        <v>23.0</v>
      </c>
      <c r="AK1997" s="1">
        <v>222.0</v>
      </c>
      <c r="AL1997" s="1">
        <v>0.0</v>
      </c>
      <c r="AM1997" s="1">
        <v>0.0</v>
      </c>
      <c r="AU1997" s="1">
        <v>1.0</v>
      </c>
      <c r="AV1997" s="1" t="s">
        <v>96</v>
      </c>
      <c r="AW1997" s="1">
        <v>6.0</v>
      </c>
      <c r="AX1997" s="1">
        <v>6.0</v>
      </c>
      <c r="AY1997" s="1">
        <v>0.0</v>
      </c>
      <c r="AZ1997" s="1">
        <v>0.0</v>
      </c>
      <c r="BB1997" s="1">
        <v>-1.0</v>
      </c>
      <c r="BC1997" s="1">
        <v>1.0</v>
      </c>
      <c r="BD1997" s="1">
        <v>-1.0</v>
      </c>
      <c r="BE1997" s="1">
        <v>-1.0</v>
      </c>
      <c r="BF1997" s="1">
        <v>-1.0</v>
      </c>
      <c r="BG1997" s="1">
        <v>-1.0</v>
      </c>
      <c r="BH1997" s="1">
        <v>1.0</v>
      </c>
      <c r="BI1997" s="1">
        <v>-1.0</v>
      </c>
      <c r="BJ1997" s="1">
        <v>1.0</v>
      </c>
      <c r="BK1997" s="1">
        <v>1.0</v>
      </c>
      <c r="BL1997" s="1">
        <v>1.0</v>
      </c>
      <c r="BM1997" s="1">
        <v>1.0</v>
      </c>
      <c r="BN1997" s="1">
        <v>1.0</v>
      </c>
      <c r="BO1997" s="1">
        <v>-1.0</v>
      </c>
      <c r="BP1997" s="1">
        <v>1.0</v>
      </c>
      <c r="BQ1997" s="1">
        <v>-1.0</v>
      </c>
      <c r="BR1997" s="1">
        <v>-1.0</v>
      </c>
      <c r="BS1997" s="1">
        <v>1.0</v>
      </c>
      <c r="BT1997" s="1">
        <v>-1.0</v>
      </c>
      <c r="BU1997" s="1">
        <v>1.0</v>
      </c>
      <c r="BV1997" s="1">
        <v>-1.0</v>
      </c>
      <c r="BW1997" s="1">
        <v>1.0</v>
      </c>
      <c r="BX1997" s="1">
        <v>-1.0</v>
      </c>
      <c r="BY1997" s="1">
        <v>-1.0</v>
      </c>
      <c r="BZ1997" s="1">
        <v>-1.0</v>
      </c>
      <c r="CA1997" s="1">
        <v>-1.0</v>
      </c>
      <c r="CB1997" s="1">
        <v>-1.0</v>
      </c>
      <c r="CC1997" s="1">
        <v>-1.0</v>
      </c>
      <c r="CD1997" s="1">
        <v>67229.0</v>
      </c>
    </row>
    <row r="1998">
      <c r="A1998" s="1">
        <v>1.31655E7</v>
      </c>
      <c r="B1998" s="1" t="s">
        <v>10749</v>
      </c>
      <c r="C1998" s="1" t="s">
        <v>10750</v>
      </c>
      <c r="D1998" s="1" t="s">
        <v>10750</v>
      </c>
      <c r="E1998" s="1" t="s">
        <v>85</v>
      </c>
      <c r="H1998" s="1" t="s">
        <v>10751</v>
      </c>
      <c r="I1998" s="1">
        <v>4104874.0</v>
      </c>
      <c r="J1998" s="1">
        <v>41222.0</v>
      </c>
      <c r="M1998" s="1">
        <v>0.0</v>
      </c>
      <c r="N1998" s="1">
        <v>1.0</v>
      </c>
      <c r="O1998" s="1">
        <v>1.0</v>
      </c>
      <c r="P1998" s="1" t="s">
        <v>123</v>
      </c>
      <c r="Q1998" s="1" t="s">
        <v>124</v>
      </c>
      <c r="R1998" s="1">
        <v>40.71021</v>
      </c>
      <c r="S1998" s="1">
        <v>-73.94944</v>
      </c>
      <c r="T1998" s="1" t="s">
        <v>91</v>
      </c>
      <c r="U1998" s="1" t="s">
        <v>92</v>
      </c>
      <c r="V1998" s="1">
        <v>5.0</v>
      </c>
      <c r="W1998" s="1">
        <v>1.0</v>
      </c>
      <c r="X1998" s="1">
        <v>2.0</v>
      </c>
      <c r="Y1998" s="1">
        <v>2.0</v>
      </c>
      <c r="Z1998" s="1" t="s">
        <v>93</v>
      </c>
      <c r="AA1998" s="1" t="s">
        <v>10752</v>
      </c>
      <c r="AB1998" s="1">
        <v>200.0</v>
      </c>
      <c r="AC1998" s="1">
        <v>3.0</v>
      </c>
      <c r="AD1998" s="1">
        <v>25.0</v>
      </c>
      <c r="AE1998" s="1">
        <v>2.0</v>
      </c>
      <c r="AF1998" s="1" t="s">
        <v>187</v>
      </c>
      <c r="AG1998" s="1">
        <v>1.0</v>
      </c>
      <c r="AH1998" s="1">
        <v>0.0</v>
      </c>
      <c r="AI1998" s="1">
        <v>0.0</v>
      </c>
      <c r="AJ1998" s="1">
        <v>0.0</v>
      </c>
      <c r="AK1998" s="1">
        <v>0.0</v>
      </c>
      <c r="AL1998" s="1">
        <v>1.0</v>
      </c>
      <c r="AM1998" s="1">
        <v>0.0</v>
      </c>
      <c r="AN1998" s="1">
        <v>100.0</v>
      </c>
      <c r="AR1998" s="1">
        <v>10.0</v>
      </c>
      <c r="AS1998" s="1">
        <v>10.0</v>
      </c>
      <c r="AT1998" s="1">
        <v>10.0</v>
      </c>
      <c r="AU1998" s="1">
        <v>1.0</v>
      </c>
      <c r="AV1998" s="1" t="s">
        <v>117</v>
      </c>
      <c r="AW1998" s="1">
        <v>1.0</v>
      </c>
      <c r="AX1998" s="1">
        <v>1.0</v>
      </c>
      <c r="AY1998" s="1">
        <v>0.0</v>
      </c>
      <c r="AZ1998" s="1">
        <v>0.0</v>
      </c>
      <c r="BA1998" s="1">
        <v>0.03</v>
      </c>
      <c r="BB1998" s="1">
        <v>-1.0</v>
      </c>
      <c r="BC1998" s="1">
        <v>1.0</v>
      </c>
      <c r="BD1998" s="1">
        <v>-1.0</v>
      </c>
      <c r="BE1998" s="1">
        <v>-1.0</v>
      </c>
      <c r="BF1998" s="1">
        <v>-1.0</v>
      </c>
      <c r="BG1998" s="1">
        <v>-1.0</v>
      </c>
      <c r="BH1998" s="1">
        <v>-1.0</v>
      </c>
      <c r="BI1998" s="1">
        <v>-1.0</v>
      </c>
      <c r="BJ1998" s="1">
        <v>1.0</v>
      </c>
      <c r="BK1998" s="1">
        <v>-1.0</v>
      </c>
      <c r="BL1998" s="1">
        <v>-1.0</v>
      </c>
      <c r="BM1998" s="1">
        <v>1.0</v>
      </c>
      <c r="BN1998" s="1">
        <v>-1.0</v>
      </c>
      <c r="BO1998" s="1">
        <v>-1.0</v>
      </c>
      <c r="BP1998" s="1">
        <v>-1.0</v>
      </c>
      <c r="BQ1998" s="1">
        <v>-1.0</v>
      </c>
      <c r="BR1998" s="1">
        <v>-1.0</v>
      </c>
      <c r="BS1998" s="1">
        <v>-1.0</v>
      </c>
      <c r="BT1998" s="1">
        <v>-1.0</v>
      </c>
      <c r="BU1998" s="1">
        <v>1.0</v>
      </c>
      <c r="BV1998" s="1">
        <v>-1.0</v>
      </c>
      <c r="BW1998" s="1">
        <v>-1.0</v>
      </c>
      <c r="BX1998" s="1">
        <v>-1.0</v>
      </c>
      <c r="BY1998" s="1">
        <v>-1.0</v>
      </c>
      <c r="BZ1998" s="1">
        <v>-1.0</v>
      </c>
      <c r="CA1998" s="1">
        <v>-1.0</v>
      </c>
      <c r="CB1998" s="1">
        <v>-1.0</v>
      </c>
      <c r="CC1998" s="1">
        <v>-1.0</v>
      </c>
      <c r="CD1998" s="1">
        <v>67304.0</v>
      </c>
    </row>
    <row r="1999">
      <c r="A1999" s="1">
        <v>7087752.0</v>
      </c>
      <c r="B1999" s="1" t="s">
        <v>10753</v>
      </c>
      <c r="C1999" s="1" t="s">
        <v>10754</v>
      </c>
      <c r="D1999" s="1" t="s">
        <v>10755</v>
      </c>
      <c r="E1999" s="1" t="s">
        <v>85</v>
      </c>
      <c r="G1999" s="1" t="s">
        <v>10756</v>
      </c>
      <c r="H1999" s="1" t="s">
        <v>10757</v>
      </c>
      <c r="I1999" s="1">
        <v>1.2602098E7</v>
      </c>
      <c r="J1999" s="1">
        <v>41696.0</v>
      </c>
      <c r="M1999" s="1">
        <v>0.0</v>
      </c>
      <c r="N1999" s="1">
        <v>1.0</v>
      </c>
      <c r="O1999" s="1">
        <v>1.0</v>
      </c>
      <c r="P1999" s="1" t="s">
        <v>123</v>
      </c>
      <c r="Q1999" s="1" t="s">
        <v>157</v>
      </c>
      <c r="R1999" s="1">
        <v>40.68115</v>
      </c>
      <c r="S1999" s="1">
        <v>-73.95074</v>
      </c>
      <c r="T1999" s="1" t="s">
        <v>91</v>
      </c>
      <c r="U1999" s="1" t="s">
        <v>113</v>
      </c>
      <c r="V1999" s="1">
        <v>2.0</v>
      </c>
      <c r="W1999" s="1">
        <v>1.0</v>
      </c>
      <c r="X1999" s="1">
        <v>1.0</v>
      </c>
      <c r="Y1999" s="1">
        <v>1.0</v>
      </c>
      <c r="Z1999" s="1" t="s">
        <v>93</v>
      </c>
      <c r="AA1999" s="1" t="s">
        <v>10758</v>
      </c>
      <c r="AB1999" s="1">
        <v>55.0</v>
      </c>
      <c r="AC1999" s="1">
        <v>1.0</v>
      </c>
      <c r="AD1999" s="1">
        <v>0.0</v>
      </c>
      <c r="AE1999" s="1">
        <v>1.0</v>
      </c>
      <c r="AF1999" s="1" t="s">
        <v>1192</v>
      </c>
      <c r="AG1999" s="1">
        <v>1.0</v>
      </c>
      <c r="AH1999" s="1">
        <v>0.0</v>
      </c>
      <c r="AI1999" s="1">
        <v>0.0</v>
      </c>
      <c r="AJ1999" s="1">
        <v>0.0</v>
      </c>
      <c r="AK1999" s="1">
        <v>0.0</v>
      </c>
      <c r="AL1999" s="1">
        <v>2.0</v>
      </c>
      <c r="AM1999" s="1">
        <v>0.0</v>
      </c>
      <c r="AN1999" s="1">
        <v>90.0</v>
      </c>
      <c r="AO1999" s="1">
        <v>10.0</v>
      </c>
      <c r="AP1999" s="1">
        <v>10.0</v>
      </c>
      <c r="AQ1999" s="1">
        <v>10.0</v>
      </c>
      <c r="AR1999" s="1">
        <v>9.0</v>
      </c>
      <c r="AS1999" s="1">
        <v>8.0</v>
      </c>
      <c r="AT1999" s="1">
        <v>9.0</v>
      </c>
      <c r="AU1999" s="1">
        <v>1.0</v>
      </c>
      <c r="AV1999" s="1" t="s">
        <v>117</v>
      </c>
      <c r="AW1999" s="1">
        <v>1.0</v>
      </c>
      <c r="AX1999" s="1">
        <v>0.0</v>
      </c>
      <c r="AY1999" s="1">
        <v>1.0</v>
      </c>
      <c r="AZ1999" s="1">
        <v>0.0</v>
      </c>
      <c r="BA1999" s="1">
        <v>0.04</v>
      </c>
      <c r="BB1999" s="1">
        <v>-1.0</v>
      </c>
      <c r="BC1999" s="1">
        <v>-1.0</v>
      </c>
      <c r="BD1999" s="1">
        <v>-1.0</v>
      </c>
      <c r="BE1999" s="1">
        <v>-1.0</v>
      </c>
      <c r="BF1999" s="1">
        <v>-1.0</v>
      </c>
      <c r="BG1999" s="1">
        <v>-1.0</v>
      </c>
      <c r="BH1999" s="1">
        <v>-1.0</v>
      </c>
      <c r="BI1999" s="1">
        <v>-1.0</v>
      </c>
      <c r="BJ1999" s="1">
        <v>1.0</v>
      </c>
      <c r="BK1999" s="1">
        <v>-1.0</v>
      </c>
      <c r="BL1999" s="1">
        <v>-1.0</v>
      </c>
      <c r="BM1999" s="1">
        <v>-1.0</v>
      </c>
      <c r="BN1999" s="1">
        <v>-1.0</v>
      </c>
      <c r="BO1999" s="1">
        <v>-1.0</v>
      </c>
      <c r="BP1999" s="1">
        <v>-1.0</v>
      </c>
      <c r="BQ1999" s="1">
        <v>-1.0</v>
      </c>
      <c r="BR1999" s="1">
        <v>-1.0</v>
      </c>
      <c r="BS1999" s="1">
        <v>-1.0</v>
      </c>
      <c r="BT1999" s="1">
        <v>-1.0</v>
      </c>
      <c r="BU1999" s="1">
        <v>1.0</v>
      </c>
      <c r="BV1999" s="1">
        <v>-1.0</v>
      </c>
      <c r="BW1999" s="1">
        <v>-1.0</v>
      </c>
      <c r="BX1999" s="1">
        <v>-1.0</v>
      </c>
      <c r="BY1999" s="1">
        <v>-1.0</v>
      </c>
      <c r="BZ1999" s="1">
        <v>-1.0</v>
      </c>
      <c r="CA1999" s="1">
        <v>-1.0</v>
      </c>
      <c r="CB1999" s="1">
        <v>-1.0</v>
      </c>
      <c r="CC1999" s="1">
        <v>-1.0</v>
      </c>
      <c r="CD1999" s="1">
        <v>67316.0</v>
      </c>
    </row>
    <row r="2000">
      <c r="A2000" s="1">
        <v>2.2770831E7</v>
      </c>
      <c r="B2000" s="1" t="s">
        <v>10759</v>
      </c>
      <c r="C2000" s="1" t="s">
        <v>10760</v>
      </c>
      <c r="D2000" s="1" t="s">
        <v>10760</v>
      </c>
      <c r="E2000" s="1" t="s">
        <v>85</v>
      </c>
      <c r="I2000" s="1">
        <v>1.5534068E7</v>
      </c>
      <c r="J2000" s="1">
        <v>41773.0</v>
      </c>
      <c r="K2000" s="1" t="s">
        <v>88</v>
      </c>
      <c r="L2000" s="1">
        <v>0.9</v>
      </c>
      <c r="M2000" s="1">
        <v>0.0</v>
      </c>
      <c r="N2000" s="1">
        <v>1.0</v>
      </c>
      <c r="O2000" s="1">
        <v>0.0</v>
      </c>
      <c r="P2000" s="1" t="s">
        <v>111</v>
      </c>
      <c r="Q2000" s="1" t="s">
        <v>112</v>
      </c>
      <c r="R2000" s="1">
        <v>40.70379</v>
      </c>
      <c r="S2000" s="1">
        <v>-73.8187</v>
      </c>
      <c r="T2000" s="1" t="s">
        <v>91</v>
      </c>
      <c r="U2000" s="1" t="s">
        <v>113</v>
      </c>
      <c r="V2000" s="1">
        <v>2.0</v>
      </c>
      <c r="W2000" s="1">
        <v>1.0</v>
      </c>
      <c r="X2000" s="1">
        <v>1.0</v>
      </c>
      <c r="Y2000" s="1">
        <v>1.0</v>
      </c>
      <c r="Z2000" s="1" t="s">
        <v>93</v>
      </c>
      <c r="AA2000" s="1" t="s">
        <v>10761</v>
      </c>
      <c r="AB2000" s="1">
        <v>50.0</v>
      </c>
      <c r="AC2000" s="1">
        <v>1.0</v>
      </c>
      <c r="AD2000" s="1">
        <v>0.0</v>
      </c>
      <c r="AE2000" s="1">
        <v>7.0</v>
      </c>
      <c r="AF2000" s="1" t="s">
        <v>2136</v>
      </c>
      <c r="AG2000" s="1">
        <v>1.0</v>
      </c>
      <c r="AH2000" s="1">
        <v>0.0</v>
      </c>
      <c r="AI2000" s="1">
        <v>0.0</v>
      </c>
      <c r="AJ2000" s="1">
        <v>7.0</v>
      </c>
      <c r="AK2000" s="1">
        <v>93.0</v>
      </c>
      <c r="AL2000" s="1">
        <v>14.0</v>
      </c>
      <c r="AM2000" s="1">
        <v>13.0</v>
      </c>
      <c r="AN2000" s="1">
        <v>100.0</v>
      </c>
      <c r="AO2000" s="1">
        <v>10.0</v>
      </c>
      <c r="AP2000" s="1">
        <v>10.0</v>
      </c>
      <c r="AQ2000" s="1">
        <v>10.0</v>
      </c>
      <c r="AR2000" s="1">
        <v>10.0</v>
      </c>
      <c r="AS2000" s="1">
        <v>9.0</v>
      </c>
      <c r="AT2000" s="1">
        <v>10.0</v>
      </c>
      <c r="AU2000" s="1">
        <v>0.0</v>
      </c>
      <c r="AV2000" s="1" t="s">
        <v>117</v>
      </c>
      <c r="AW2000" s="1">
        <v>1.0</v>
      </c>
      <c r="AX2000" s="1">
        <v>0.0</v>
      </c>
      <c r="AY2000" s="1">
        <v>1.0</v>
      </c>
      <c r="AZ2000" s="1">
        <v>0.0</v>
      </c>
      <c r="BA2000" s="1">
        <v>1.03</v>
      </c>
      <c r="BB2000" s="1">
        <v>-1.0</v>
      </c>
      <c r="BC2000" s="1">
        <v>1.0</v>
      </c>
      <c r="BD2000" s="1">
        <v>-1.0</v>
      </c>
      <c r="BE2000" s="1">
        <v>-1.0</v>
      </c>
      <c r="BF2000" s="1">
        <v>-1.0</v>
      </c>
      <c r="BG2000" s="1">
        <v>-1.0</v>
      </c>
      <c r="BH2000" s="1">
        <v>-1.0</v>
      </c>
      <c r="BI2000" s="1">
        <v>-1.0</v>
      </c>
      <c r="BJ2000" s="1">
        <v>1.0</v>
      </c>
      <c r="BK2000" s="1">
        <v>-1.0</v>
      </c>
      <c r="BL2000" s="1">
        <v>-1.0</v>
      </c>
      <c r="BM2000" s="1">
        <v>-1.0</v>
      </c>
      <c r="BN2000" s="1">
        <v>-1.0</v>
      </c>
      <c r="BO2000" s="1">
        <v>-1.0</v>
      </c>
      <c r="BP2000" s="1">
        <v>-1.0</v>
      </c>
      <c r="BQ2000" s="1">
        <v>1.0</v>
      </c>
      <c r="BR2000" s="1">
        <v>-1.0</v>
      </c>
      <c r="BS2000" s="1">
        <v>1.0</v>
      </c>
      <c r="BT2000" s="1">
        <v>-1.0</v>
      </c>
      <c r="BU2000" s="1">
        <v>1.0</v>
      </c>
      <c r="BV2000" s="1">
        <v>-1.0</v>
      </c>
      <c r="BW2000" s="1">
        <v>-1.0</v>
      </c>
      <c r="BX2000" s="1">
        <v>-1.0</v>
      </c>
      <c r="BY2000" s="1">
        <v>-1.0</v>
      </c>
      <c r="BZ2000" s="1">
        <v>-1.0</v>
      </c>
      <c r="CA2000" s="1">
        <v>-1.0</v>
      </c>
      <c r="CB2000" s="1">
        <v>-1.0</v>
      </c>
      <c r="CC2000" s="1">
        <v>-1.0</v>
      </c>
      <c r="CD2000" s="1">
        <v>67341.0</v>
      </c>
    </row>
    <row r="2001">
      <c r="A2001" s="1">
        <v>1.3019851E7</v>
      </c>
      <c r="B2001" s="1" t="s">
        <v>10762</v>
      </c>
      <c r="C2001" s="1" t="s">
        <v>10763</v>
      </c>
      <c r="D2001" s="1" t="s">
        <v>10763</v>
      </c>
      <c r="E2001" s="1" t="s">
        <v>85</v>
      </c>
      <c r="I2001" s="1">
        <v>5.9093909E7</v>
      </c>
      <c r="J2001" s="1">
        <v>42416.0</v>
      </c>
      <c r="M2001" s="1">
        <v>0.0</v>
      </c>
      <c r="N2001" s="1">
        <v>1.0</v>
      </c>
      <c r="O2001" s="1">
        <v>1.0</v>
      </c>
      <c r="P2001" s="1" t="s">
        <v>123</v>
      </c>
      <c r="Q2001" s="1" t="s">
        <v>124</v>
      </c>
      <c r="R2001" s="1">
        <v>40.69525</v>
      </c>
      <c r="S2001" s="1">
        <v>-73.96604</v>
      </c>
      <c r="T2001" s="1" t="s">
        <v>91</v>
      </c>
      <c r="U2001" s="1" t="s">
        <v>113</v>
      </c>
      <c r="V2001" s="1">
        <v>2.0</v>
      </c>
      <c r="W2001" s="1">
        <v>1.0</v>
      </c>
      <c r="X2001" s="1">
        <v>1.0</v>
      </c>
      <c r="Y2001" s="1">
        <v>1.0</v>
      </c>
      <c r="Z2001" s="1" t="s">
        <v>93</v>
      </c>
      <c r="AA2001" s="1" t="s">
        <v>10764</v>
      </c>
      <c r="AB2001" s="1">
        <v>45.0</v>
      </c>
      <c r="AC2001" s="1">
        <v>2.0</v>
      </c>
      <c r="AD2001" s="1">
        <v>20.0</v>
      </c>
      <c r="AE2001" s="1">
        <v>1.0</v>
      </c>
      <c r="AF2001" s="1" t="s">
        <v>456</v>
      </c>
      <c r="AG2001" s="1">
        <v>1.0</v>
      </c>
      <c r="AH2001" s="1">
        <v>0.0</v>
      </c>
      <c r="AI2001" s="1">
        <v>0.0</v>
      </c>
      <c r="AJ2001" s="1">
        <v>0.0</v>
      </c>
      <c r="AK2001" s="1">
        <v>0.0</v>
      </c>
      <c r="AL2001" s="1">
        <v>3.0</v>
      </c>
      <c r="AM2001" s="1">
        <v>0.0</v>
      </c>
      <c r="AN2001" s="1">
        <v>93.0</v>
      </c>
      <c r="AO2001" s="1">
        <v>10.0</v>
      </c>
      <c r="AP2001" s="1">
        <v>10.0</v>
      </c>
      <c r="AQ2001" s="1">
        <v>9.0</v>
      </c>
      <c r="AR2001" s="1">
        <v>9.0</v>
      </c>
      <c r="AS2001" s="1">
        <v>9.0</v>
      </c>
      <c r="AT2001" s="1">
        <v>9.0</v>
      </c>
      <c r="AU2001" s="1">
        <v>0.0</v>
      </c>
      <c r="AV2001" s="1" t="s">
        <v>105</v>
      </c>
      <c r="AW2001" s="1">
        <v>1.0</v>
      </c>
      <c r="AX2001" s="1">
        <v>0.0</v>
      </c>
      <c r="AY2001" s="1">
        <v>1.0</v>
      </c>
      <c r="AZ2001" s="1">
        <v>0.0</v>
      </c>
      <c r="BA2001" s="1">
        <v>0.08</v>
      </c>
      <c r="BB2001" s="1">
        <v>-1.0</v>
      </c>
      <c r="BC2001" s="1">
        <v>1.0</v>
      </c>
      <c r="BD2001" s="1">
        <v>-1.0</v>
      </c>
      <c r="BE2001" s="1">
        <v>-1.0</v>
      </c>
      <c r="BF2001" s="1">
        <v>-1.0</v>
      </c>
      <c r="BG2001" s="1">
        <v>-1.0</v>
      </c>
      <c r="BH2001" s="1">
        <v>-1.0</v>
      </c>
      <c r="BI2001" s="1">
        <v>-1.0</v>
      </c>
      <c r="BJ2001" s="1">
        <v>-1.0</v>
      </c>
      <c r="BK2001" s="1">
        <v>-1.0</v>
      </c>
      <c r="BL2001" s="1">
        <v>-1.0</v>
      </c>
      <c r="BM2001" s="1">
        <v>-1.0</v>
      </c>
      <c r="BN2001" s="1">
        <v>-1.0</v>
      </c>
      <c r="BO2001" s="1">
        <v>-1.0</v>
      </c>
      <c r="BP2001" s="1">
        <v>-1.0</v>
      </c>
      <c r="BQ2001" s="1">
        <v>-1.0</v>
      </c>
      <c r="BR2001" s="1">
        <v>-1.0</v>
      </c>
      <c r="BS2001" s="1">
        <v>-1.0</v>
      </c>
      <c r="BT2001" s="1">
        <v>-1.0</v>
      </c>
      <c r="BU2001" s="1">
        <v>1.0</v>
      </c>
      <c r="BV2001" s="1">
        <v>-1.0</v>
      </c>
      <c r="BW2001" s="1">
        <v>1.0</v>
      </c>
      <c r="BX2001" s="1">
        <v>-1.0</v>
      </c>
      <c r="BY2001" s="1">
        <v>-1.0</v>
      </c>
      <c r="BZ2001" s="1">
        <v>-1.0</v>
      </c>
      <c r="CA2001" s="1">
        <v>-1.0</v>
      </c>
      <c r="CB2001" s="1">
        <v>-1.0</v>
      </c>
      <c r="CC2001" s="1">
        <v>-1.0</v>
      </c>
      <c r="CD2001" s="1">
        <v>67398.0</v>
      </c>
    </row>
    <row r="2002">
      <c r="A2002" s="1">
        <v>7747237.0</v>
      </c>
      <c r="B2002" s="1" t="s">
        <v>10765</v>
      </c>
      <c r="C2002" s="1" t="s">
        <v>10766</v>
      </c>
      <c r="D2002" s="1" t="s">
        <v>10767</v>
      </c>
      <c r="E2002" s="1" t="s">
        <v>85</v>
      </c>
      <c r="F2002" s="1" t="s">
        <v>10768</v>
      </c>
      <c r="G2002" s="1" t="s">
        <v>10769</v>
      </c>
      <c r="H2002" s="1" t="s">
        <v>10770</v>
      </c>
      <c r="I2002" s="1">
        <v>4.0703442E7</v>
      </c>
      <c r="J2002" s="1">
        <v>42222.0</v>
      </c>
      <c r="K2002" s="1" t="s">
        <v>88</v>
      </c>
      <c r="L2002" s="1">
        <v>1.0</v>
      </c>
      <c r="M2002" s="1">
        <v>1.0</v>
      </c>
      <c r="N2002" s="1">
        <v>3.0</v>
      </c>
      <c r="O2002" s="1">
        <v>0.0</v>
      </c>
      <c r="P2002" s="1" t="s">
        <v>89</v>
      </c>
      <c r="Q2002" s="1" t="s">
        <v>90</v>
      </c>
      <c r="R2002" s="1">
        <v>40.8098</v>
      </c>
      <c r="S2002" s="1">
        <v>-73.94443</v>
      </c>
      <c r="T2002" s="1" t="s">
        <v>91</v>
      </c>
      <c r="U2002" s="1" t="s">
        <v>113</v>
      </c>
      <c r="V2002" s="1">
        <v>3.0</v>
      </c>
      <c r="W2002" s="1">
        <v>1.0</v>
      </c>
      <c r="X2002" s="1">
        <v>1.0</v>
      </c>
      <c r="Y2002" s="1">
        <v>2.0</v>
      </c>
      <c r="Z2002" s="1" t="s">
        <v>93</v>
      </c>
      <c r="AA2002" s="1" t="s">
        <v>10771</v>
      </c>
      <c r="AB2002" s="1">
        <v>90.0</v>
      </c>
      <c r="AC2002" s="1">
        <v>2.0</v>
      </c>
      <c r="AD2002" s="1">
        <v>15.0</v>
      </c>
      <c r="AE2002" s="1">
        <v>2.0</v>
      </c>
      <c r="AF2002" s="1" t="s">
        <v>1891</v>
      </c>
      <c r="AG2002" s="1">
        <v>1.0</v>
      </c>
      <c r="AH2002" s="1">
        <v>0.0</v>
      </c>
      <c r="AI2002" s="1">
        <v>0.0</v>
      </c>
      <c r="AJ2002" s="1">
        <v>0.0</v>
      </c>
      <c r="AK2002" s="1">
        <v>0.0</v>
      </c>
      <c r="AL2002" s="1">
        <v>1.0</v>
      </c>
      <c r="AM2002" s="1">
        <v>0.0</v>
      </c>
      <c r="AN2002" s="1">
        <v>100.0</v>
      </c>
      <c r="AO2002" s="1">
        <v>10.0</v>
      </c>
      <c r="AP2002" s="1">
        <v>10.0</v>
      </c>
      <c r="AQ2002" s="1">
        <v>10.0</v>
      </c>
      <c r="AR2002" s="1">
        <v>10.0</v>
      </c>
      <c r="AS2002" s="1">
        <v>10.0</v>
      </c>
      <c r="AT2002" s="1">
        <v>10.0</v>
      </c>
      <c r="AU2002" s="1">
        <v>0.0</v>
      </c>
      <c r="AV2002" s="1" t="s">
        <v>96</v>
      </c>
      <c r="AW2002" s="1">
        <v>3.0</v>
      </c>
      <c r="AX2002" s="1">
        <v>2.0</v>
      </c>
      <c r="AY2002" s="1">
        <v>1.0</v>
      </c>
      <c r="AZ2002" s="1">
        <v>0.0</v>
      </c>
      <c r="BA2002" s="1">
        <v>0.02</v>
      </c>
      <c r="BB2002" s="1">
        <v>-1.0</v>
      </c>
      <c r="BC2002" s="1">
        <v>1.0</v>
      </c>
      <c r="BD2002" s="1">
        <v>-1.0</v>
      </c>
      <c r="BE2002" s="1">
        <v>-1.0</v>
      </c>
      <c r="BF2002" s="1">
        <v>-1.0</v>
      </c>
      <c r="BG2002" s="1">
        <v>-1.0</v>
      </c>
      <c r="BH2002" s="1">
        <v>-1.0</v>
      </c>
      <c r="BI2002" s="1">
        <v>-1.0</v>
      </c>
      <c r="BJ2002" s="1">
        <v>-1.0</v>
      </c>
      <c r="BK2002" s="1">
        <v>-1.0</v>
      </c>
      <c r="BL2002" s="1">
        <v>-1.0</v>
      </c>
      <c r="BM2002" s="1">
        <v>-1.0</v>
      </c>
      <c r="BN2002" s="1">
        <v>-1.0</v>
      </c>
      <c r="BO2002" s="1">
        <v>-1.0</v>
      </c>
      <c r="BP2002" s="1">
        <v>-1.0</v>
      </c>
      <c r="BQ2002" s="1">
        <v>-1.0</v>
      </c>
      <c r="BR2002" s="1">
        <v>-1.0</v>
      </c>
      <c r="BS2002" s="1">
        <v>-1.0</v>
      </c>
      <c r="BT2002" s="1">
        <v>-1.0</v>
      </c>
      <c r="BU2002" s="1">
        <v>1.0</v>
      </c>
      <c r="BV2002" s="1">
        <v>-1.0</v>
      </c>
      <c r="BW2002" s="1">
        <v>-1.0</v>
      </c>
      <c r="BX2002" s="1">
        <v>-1.0</v>
      </c>
      <c r="BY2002" s="1">
        <v>-1.0</v>
      </c>
      <c r="BZ2002" s="1">
        <v>-1.0</v>
      </c>
      <c r="CA2002" s="1">
        <v>-1.0</v>
      </c>
      <c r="CB2002" s="1">
        <v>-1.0</v>
      </c>
      <c r="CC2002" s="1">
        <v>1.0</v>
      </c>
      <c r="CD2002" s="1">
        <v>67403.0</v>
      </c>
    </row>
    <row r="2003">
      <c r="A2003" s="1">
        <v>2.5449234E7</v>
      </c>
      <c r="B2003" s="1" t="s">
        <v>10772</v>
      </c>
      <c r="C2003" s="1" t="s">
        <v>10773</v>
      </c>
      <c r="D2003" s="1" t="s">
        <v>10773</v>
      </c>
      <c r="E2003" s="1" t="s">
        <v>85</v>
      </c>
      <c r="H2003" s="1" t="s">
        <v>10774</v>
      </c>
      <c r="I2003" s="1">
        <v>3912358.0</v>
      </c>
      <c r="J2003" s="1">
        <v>41200.0</v>
      </c>
      <c r="M2003" s="1">
        <v>0.0</v>
      </c>
      <c r="N2003" s="1">
        <v>1.0</v>
      </c>
      <c r="O2003" s="1">
        <v>0.0</v>
      </c>
      <c r="P2003" s="1" t="s">
        <v>123</v>
      </c>
      <c r="Q2003" s="1" t="s">
        <v>124</v>
      </c>
      <c r="R2003" s="1">
        <v>40.66298</v>
      </c>
      <c r="S2003" s="1">
        <v>-73.99864</v>
      </c>
      <c r="T2003" s="1" t="s">
        <v>91</v>
      </c>
      <c r="U2003" s="1" t="s">
        <v>113</v>
      </c>
      <c r="V2003" s="1">
        <v>1.0</v>
      </c>
      <c r="W2003" s="1">
        <v>1.0</v>
      </c>
      <c r="X2003" s="1">
        <v>1.0</v>
      </c>
      <c r="Y2003" s="1">
        <v>1.0</v>
      </c>
      <c r="Z2003" s="1" t="s">
        <v>93</v>
      </c>
      <c r="AA2003" s="1" t="s">
        <v>10775</v>
      </c>
      <c r="AB2003" s="1">
        <v>40.0</v>
      </c>
      <c r="AC2003" s="1">
        <v>1.0</v>
      </c>
      <c r="AD2003" s="1">
        <v>0.0</v>
      </c>
      <c r="AE2003" s="1">
        <v>7.0</v>
      </c>
      <c r="AF2003" s="1" t="s">
        <v>159</v>
      </c>
      <c r="AG2003" s="1">
        <v>1.0</v>
      </c>
      <c r="AH2003" s="1">
        <v>0.0</v>
      </c>
      <c r="AI2003" s="1">
        <v>0.0</v>
      </c>
      <c r="AJ2003" s="1">
        <v>0.0</v>
      </c>
      <c r="AK2003" s="1">
        <v>0.0</v>
      </c>
      <c r="AL2003" s="1">
        <v>0.0</v>
      </c>
      <c r="AM2003" s="1">
        <v>0.0</v>
      </c>
      <c r="AU2003" s="1">
        <v>0.0</v>
      </c>
      <c r="AV2003" s="1" t="s">
        <v>105</v>
      </c>
      <c r="AW2003" s="1">
        <v>1.0</v>
      </c>
      <c r="AX2003" s="1">
        <v>0.0</v>
      </c>
      <c r="AY2003" s="1">
        <v>1.0</v>
      </c>
      <c r="AZ2003" s="1">
        <v>0.0</v>
      </c>
      <c r="BB2003" s="1">
        <v>-1.0</v>
      </c>
      <c r="BC2003" s="1">
        <v>-1.0</v>
      </c>
      <c r="BD2003" s="1">
        <v>-1.0</v>
      </c>
      <c r="BE2003" s="1">
        <v>-1.0</v>
      </c>
      <c r="BF2003" s="1">
        <v>-1.0</v>
      </c>
      <c r="BG2003" s="1">
        <v>-1.0</v>
      </c>
      <c r="BH2003" s="1">
        <v>-1.0</v>
      </c>
      <c r="BI2003" s="1">
        <v>-1.0</v>
      </c>
      <c r="BJ2003" s="1">
        <v>-1.0</v>
      </c>
      <c r="BK2003" s="1">
        <v>-1.0</v>
      </c>
      <c r="BL2003" s="1">
        <v>-1.0</v>
      </c>
      <c r="BM2003" s="1">
        <v>-1.0</v>
      </c>
      <c r="BN2003" s="1">
        <v>-1.0</v>
      </c>
      <c r="BO2003" s="1">
        <v>-1.0</v>
      </c>
      <c r="BP2003" s="1">
        <v>-1.0</v>
      </c>
      <c r="BQ2003" s="1">
        <v>-1.0</v>
      </c>
      <c r="BR2003" s="1">
        <v>-1.0</v>
      </c>
      <c r="BS2003" s="1">
        <v>-1.0</v>
      </c>
      <c r="BT2003" s="1">
        <v>-1.0</v>
      </c>
      <c r="BU2003" s="1">
        <v>1.0</v>
      </c>
      <c r="BV2003" s="1">
        <v>-1.0</v>
      </c>
      <c r="BW2003" s="1">
        <v>-1.0</v>
      </c>
      <c r="BX2003" s="1">
        <v>-1.0</v>
      </c>
      <c r="BY2003" s="1">
        <v>-1.0</v>
      </c>
      <c r="BZ2003" s="1">
        <v>-1.0</v>
      </c>
      <c r="CA2003" s="1">
        <v>-1.0</v>
      </c>
      <c r="CB2003" s="1">
        <v>-1.0</v>
      </c>
      <c r="CC2003" s="1">
        <v>-1.0</v>
      </c>
      <c r="CD2003" s="1">
        <v>67494.0</v>
      </c>
    </row>
    <row r="2004">
      <c r="A2004" s="1">
        <v>1.2322999E7</v>
      </c>
      <c r="B2004" s="1" t="s">
        <v>10776</v>
      </c>
      <c r="C2004" s="1" t="s">
        <v>10777</v>
      </c>
      <c r="D2004" s="1" t="s">
        <v>10777</v>
      </c>
      <c r="E2004" s="1" t="s">
        <v>85</v>
      </c>
      <c r="I2004" s="1">
        <v>2.1901103E7</v>
      </c>
      <c r="J2004" s="1">
        <v>41911.0</v>
      </c>
      <c r="M2004" s="1">
        <v>0.0</v>
      </c>
      <c r="N2004" s="1">
        <v>1.0</v>
      </c>
      <c r="O2004" s="1">
        <v>1.0</v>
      </c>
      <c r="P2004" s="1" t="s">
        <v>89</v>
      </c>
      <c r="Q2004" s="1" t="s">
        <v>8002</v>
      </c>
      <c r="R2004" s="1">
        <v>40.80464</v>
      </c>
      <c r="S2004" s="1">
        <v>-73.96418</v>
      </c>
      <c r="T2004" s="1" t="s">
        <v>91</v>
      </c>
      <c r="U2004" s="1" t="s">
        <v>113</v>
      </c>
      <c r="V2004" s="1">
        <v>2.0</v>
      </c>
      <c r="W2004" s="1">
        <v>1.0</v>
      </c>
      <c r="X2004" s="1">
        <v>1.0</v>
      </c>
      <c r="Y2004" s="1">
        <v>2.0</v>
      </c>
      <c r="Z2004" s="1" t="s">
        <v>93</v>
      </c>
      <c r="AA2004" s="1" t="s">
        <v>10778</v>
      </c>
      <c r="AB2004" s="1">
        <v>70.0</v>
      </c>
      <c r="AC2004" s="1">
        <v>1.0</v>
      </c>
      <c r="AD2004" s="1">
        <v>10.0</v>
      </c>
      <c r="AE2004" s="1">
        <v>3.0</v>
      </c>
      <c r="AF2004" s="1" t="s">
        <v>266</v>
      </c>
      <c r="AG2004" s="1">
        <v>1.0</v>
      </c>
      <c r="AH2004" s="1">
        <v>0.0</v>
      </c>
      <c r="AI2004" s="1">
        <v>0.0</v>
      </c>
      <c r="AJ2004" s="1">
        <v>0.0</v>
      </c>
      <c r="AK2004" s="1">
        <v>0.0</v>
      </c>
      <c r="AL2004" s="1">
        <v>0.0</v>
      </c>
      <c r="AM2004" s="1">
        <v>0.0</v>
      </c>
      <c r="AU2004" s="1">
        <v>0.0</v>
      </c>
      <c r="AV2004" s="1" t="s">
        <v>96</v>
      </c>
      <c r="AW2004" s="1">
        <v>1.0</v>
      </c>
      <c r="AX2004" s="1">
        <v>0.0</v>
      </c>
      <c r="AY2004" s="1">
        <v>1.0</v>
      </c>
      <c r="AZ2004" s="1">
        <v>0.0</v>
      </c>
      <c r="BB2004" s="1">
        <v>1.0</v>
      </c>
      <c r="BC2004" s="1">
        <v>1.0</v>
      </c>
      <c r="BD2004" s="1">
        <v>-1.0</v>
      </c>
      <c r="BE2004" s="1">
        <v>-1.0</v>
      </c>
      <c r="BF2004" s="1">
        <v>-1.0</v>
      </c>
      <c r="BG2004" s="1">
        <v>-1.0</v>
      </c>
      <c r="BH2004" s="1">
        <v>-1.0</v>
      </c>
      <c r="BI2004" s="1">
        <v>-1.0</v>
      </c>
      <c r="BJ2004" s="1">
        <v>-1.0</v>
      </c>
      <c r="BK2004" s="1">
        <v>-1.0</v>
      </c>
      <c r="BL2004" s="1">
        <v>-1.0</v>
      </c>
      <c r="BM2004" s="1">
        <v>1.0</v>
      </c>
      <c r="BN2004" s="1">
        <v>-1.0</v>
      </c>
      <c r="BO2004" s="1">
        <v>-1.0</v>
      </c>
      <c r="BP2004" s="1">
        <v>1.0</v>
      </c>
      <c r="BQ2004" s="1">
        <v>-1.0</v>
      </c>
      <c r="BR2004" s="1">
        <v>-1.0</v>
      </c>
      <c r="BS2004" s="1">
        <v>-1.0</v>
      </c>
      <c r="BT2004" s="1">
        <v>-1.0</v>
      </c>
      <c r="BU2004" s="1">
        <v>1.0</v>
      </c>
      <c r="BV2004" s="1">
        <v>-1.0</v>
      </c>
      <c r="BW2004" s="1">
        <v>1.0</v>
      </c>
      <c r="BX2004" s="1">
        <v>-1.0</v>
      </c>
      <c r="BY2004" s="1">
        <v>-1.0</v>
      </c>
      <c r="BZ2004" s="1">
        <v>-1.0</v>
      </c>
      <c r="CA2004" s="1">
        <v>-1.0</v>
      </c>
      <c r="CB2004" s="1">
        <v>-1.0</v>
      </c>
      <c r="CC2004" s="1">
        <v>-1.0</v>
      </c>
      <c r="CD2004" s="1">
        <v>67508.0</v>
      </c>
    </row>
    <row r="2005">
      <c r="A2005" s="1">
        <v>9879216.0</v>
      </c>
      <c r="B2005" s="1" t="s">
        <v>10779</v>
      </c>
      <c r="C2005" s="1" t="s">
        <v>10780</v>
      </c>
      <c r="D2005" s="1" t="s">
        <v>10781</v>
      </c>
      <c r="E2005" s="1" t="s">
        <v>85</v>
      </c>
      <c r="I2005" s="1">
        <v>5229579.0</v>
      </c>
      <c r="J2005" s="1">
        <v>41330.0</v>
      </c>
      <c r="M2005" s="1">
        <v>0.0</v>
      </c>
      <c r="N2005" s="1">
        <v>3.0</v>
      </c>
      <c r="O2005" s="1">
        <v>0.0</v>
      </c>
      <c r="P2005" s="1" t="s">
        <v>123</v>
      </c>
      <c r="Q2005" s="1" t="s">
        <v>185</v>
      </c>
      <c r="R2005" s="1">
        <v>40.7181099999998</v>
      </c>
      <c r="S2005" s="1">
        <v>-73.96222</v>
      </c>
      <c r="T2005" s="1" t="s">
        <v>91</v>
      </c>
      <c r="U2005" s="1" t="s">
        <v>113</v>
      </c>
      <c r="V2005" s="1">
        <v>2.0</v>
      </c>
      <c r="W2005" s="1">
        <v>2.0</v>
      </c>
      <c r="X2005" s="1">
        <v>1.0</v>
      </c>
      <c r="Y2005" s="1">
        <v>1.0</v>
      </c>
      <c r="Z2005" s="1" t="s">
        <v>93</v>
      </c>
      <c r="AA2005" s="1" t="s">
        <v>10782</v>
      </c>
      <c r="AB2005" s="1">
        <v>69.0</v>
      </c>
      <c r="AC2005" s="1">
        <v>1.0</v>
      </c>
      <c r="AD2005" s="1">
        <v>25.0</v>
      </c>
      <c r="AE2005" s="1">
        <v>3.0</v>
      </c>
      <c r="AF2005" s="1" t="s">
        <v>479</v>
      </c>
      <c r="AG2005" s="1">
        <v>1.0</v>
      </c>
      <c r="AH2005" s="1">
        <v>0.0</v>
      </c>
      <c r="AI2005" s="1">
        <v>0.0</v>
      </c>
      <c r="AJ2005" s="1">
        <v>0.0</v>
      </c>
      <c r="AK2005" s="1">
        <v>0.0</v>
      </c>
      <c r="AL2005" s="1">
        <v>0.0</v>
      </c>
      <c r="AM2005" s="1">
        <v>0.0</v>
      </c>
      <c r="AU2005" s="1">
        <v>0.0</v>
      </c>
      <c r="AV2005" s="1" t="s">
        <v>96</v>
      </c>
      <c r="AW2005" s="1">
        <v>3.0</v>
      </c>
      <c r="AX2005" s="1">
        <v>0.0</v>
      </c>
      <c r="AY2005" s="1">
        <v>3.0</v>
      </c>
      <c r="AZ2005" s="1">
        <v>0.0</v>
      </c>
      <c r="BB2005" s="1">
        <v>-1.0</v>
      </c>
      <c r="BC2005" s="1">
        <v>1.0</v>
      </c>
      <c r="BD2005" s="1">
        <v>-1.0</v>
      </c>
      <c r="BE2005" s="1">
        <v>-1.0</v>
      </c>
      <c r="BF2005" s="1">
        <v>-1.0</v>
      </c>
      <c r="BG2005" s="1">
        <v>-1.0</v>
      </c>
      <c r="BH2005" s="1">
        <v>-1.0</v>
      </c>
      <c r="BI2005" s="1">
        <v>-1.0</v>
      </c>
      <c r="BJ2005" s="1">
        <v>-1.0</v>
      </c>
      <c r="BK2005" s="1">
        <v>-1.0</v>
      </c>
      <c r="BL2005" s="1">
        <v>-1.0</v>
      </c>
      <c r="BM2005" s="1">
        <v>-1.0</v>
      </c>
      <c r="BN2005" s="1">
        <v>-1.0</v>
      </c>
      <c r="BO2005" s="1">
        <v>-1.0</v>
      </c>
      <c r="BP2005" s="1">
        <v>-1.0</v>
      </c>
      <c r="BQ2005" s="1">
        <v>-1.0</v>
      </c>
      <c r="BR2005" s="1">
        <v>-1.0</v>
      </c>
      <c r="BS2005" s="1">
        <v>-1.0</v>
      </c>
      <c r="BT2005" s="1">
        <v>-1.0</v>
      </c>
      <c r="BU2005" s="1">
        <v>1.0</v>
      </c>
      <c r="BV2005" s="1">
        <v>-1.0</v>
      </c>
      <c r="BW2005" s="1">
        <v>-1.0</v>
      </c>
      <c r="BX2005" s="1">
        <v>-1.0</v>
      </c>
      <c r="BY2005" s="1">
        <v>-1.0</v>
      </c>
      <c r="BZ2005" s="1">
        <v>-1.0</v>
      </c>
      <c r="CA2005" s="1">
        <v>-1.0</v>
      </c>
      <c r="CB2005" s="1">
        <v>-1.0</v>
      </c>
      <c r="CC2005" s="1">
        <v>-1.0</v>
      </c>
      <c r="CD2005" s="1">
        <v>67536.0</v>
      </c>
    </row>
    <row r="2006">
      <c r="A2006" s="1">
        <v>3.4698543E7</v>
      </c>
      <c r="B2006" s="1" t="s">
        <v>10783</v>
      </c>
      <c r="C2006" s="1" t="s">
        <v>10784</v>
      </c>
      <c r="D2006" s="1" t="s">
        <v>10785</v>
      </c>
      <c r="E2006" s="1" t="s">
        <v>85</v>
      </c>
      <c r="F2006" s="1" t="s">
        <v>10786</v>
      </c>
      <c r="G2006" s="1" t="s">
        <v>10787</v>
      </c>
      <c r="I2006" s="1">
        <v>2.61728099E8</v>
      </c>
      <c r="J2006" s="1">
        <v>43599.0</v>
      </c>
      <c r="M2006" s="1">
        <v>0.0</v>
      </c>
      <c r="N2006" s="1">
        <v>1.0</v>
      </c>
      <c r="O2006" s="1">
        <v>1.0</v>
      </c>
      <c r="P2006" s="1" t="s">
        <v>89</v>
      </c>
      <c r="Q2006" s="1" t="s">
        <v>90</v>
      </c>
      <c r="R2006" s="1">
        <v>40.82639</v>
      </c>
      <c r="S2006" s="1">
        <v>-73.93894</v>
      </c>
      <c r="T2006" s="1" t="s">
        <v>91</v>
      </c>
      <c r="U2006" s="1" t="s">
        <v>92</v>
      </c>
      <c r="V2006" s="1">
        <v>2.0</v>
      </c>
      <c r="W2006" s="1">
        <v>1.0</v>
      </c>
      <c r="X2006" s="1">
        <v>1.0</v>
      </c>
      <c r="Y2006" s="1">
        <v>1.0</v>
      </c>
      <c r="Z2006" s="1" t="s">
        <v>93</v>
      </c>
      <c r="AA2006" s="1" t="s">
        <v>10788</v>
      </c>
      <c r="AB2006" s="1">
        <v>75.0</v>
      </c>
      <c r="AC2006" s="1">
        <v>1.0</v>
      </c>
      <c r="AD2006" s="1">
        <v>0.0</v>
      </c>
      <c r="AE2006" s="1">
        <v>28.0</v>
      </c>
      <c r="AF2006" s="1" t="s">
        <v>291</v>
      </c>
      <c r="AG2006" s="1">
        <v>1.0</v>
      </c>
      <c r="AH2006" s="1">
        <v>0.0</v>
      </c>
      <c r="AI2006" s="1">
        <v>11.0</v>
      </c>
      <c r="AJ2006" s="1">
        <v>41.0</v>
      </c>
      <c r="AK2006" s="1">
        <v>41.0</v>
      </c>
      <c r="AL2006" s="1">
        <v>0.0</v>
      </c>
      <c r="AM2006" s="1">
        <v>0.0</v>
      </c>
      <c r="AU2006" s="1">
        <v>0.0</v>
      </c>
      <c r="AV2006" s="1" t="s">
        <v>105</v>
      </c>
      <c r="AW2006" s="1">
        <v>1.0</v>
      </c>
      <c r="AX2006" s="1">
        <v>1.0</v>
      </c>
      <c r="AY2006" s="1">
        <v>0.0</v>
      </c>
      <c r="AZ2006" s="1">
        <v>0.0</v>
      </c>
      <c r="BB2006" s="1">
        <v>-1.0</v>
      </c>
      <c r="BC2006" s="1">
        <v>1.0</v>
      </c>
      <c r="BD2006" s="1">
        <v>-1.0</v>
      </c>
      <c r="BE2006" s="1">
        <v>-1.0</v>
      </c>
      <c r="BF2006" s="1">
        <v>-1.0</v>
      </c>
      <c r="BG2006" s="1">
        <v>-1.0</v>
      </c>
      <c r="BH2006" s="1">
        <v>-1.0</v>
      </c>
      <c r="BI2006" s="1">
        <v>-1.0</v>
      </c>
      <c r="BJ2006" s="1">
        <v>1.0</v>
      </c>
      <c r="BK2006" s="1">
        <v>-1.0</v>
      </c>
      <c r="BL2006" s="1">
        <v>-1.0</v>
      </c>
      <c r="BM2006" s="1">
        <v>-1.0</v>
      </c>
      <c r="BN2006" s="1">
        <v>-1.0</v>
      </c>
      <c r="BO2006" s="1">
        <v>-1.0</v>
      </c>
      <c r="BP2006" s="1">
        <v>-1.0</v>
      </c>
      <c r="BQ2006" s="1">
        <v>-1.0</v>
      </c>
      <c r="BR2006" s="1">
        <v>-1.0</v>
      </c>
      <c r="BS2006" s="1">
        <v>-1.0</v>
      </c>
      <c r="BT2006" s="1">
        <v>-1.0</v>
      </c>
      <c r="BU2006" s="1">
        <v>1.0</v>
      </c>
      <c r="BV2006" s="1">
        <v>-1.0</v>
      </c>
      <c r="BW2006" s="1">
        <v>-1.0</v>
      </c>
      <c r="BX2006" s="1">
        <v>-1.0</v>
      </c>
      <c r="BY2006" s="1">
        <v>-1.0</v>
      </c>
      <c r="BZ2006" s="1">
        <v>-1.0</v>
      </c>
      <c r="CA2006" s="1">
        <v>-1.0</v>
      </c>
      <c r="CB2006" s="1">
        <v>-1.0</v>
      </c>
      <c r="CC2006" s="1">
        <v>-1.0</v>
      </c>
      <c r="CD2006" s="1">
        <v>67563.0</v>
      </c>
    </row>
    <row r="2007">
      <c r="A2007" s="1">
        <v>1.2711232E7</v>
      </c>
      <c r="B2007" s="1" t="s">
        <v>10789</v>
      </c>
      <c r="C2007" s="1" t="s">
        <v>10790</v>
      </c>
      <c r="D2007" s="1" t="s">
        <v>10791</v>
      </c>
      <c r="E2007" s="1" t="s">
        <v>85</v>
      </c>
      <c r="F2007" s="1" t="s">
        <v>10792</v>
      </c>
      <c r="G2007" s="1" t="s">
        <v>10793</v>
      </c>
      <c r="H2007" s="1" t="s">
        <v>10794</v>
      </c>
      <c r="I2007" s="1">
        <v>4.5941973E7</v>
      </c>
      <c r="J2007" s="1">
        <v>42283.0</v>
      </c>
      <c r="M2007" s="1">
        <v>0.0</v>
      </c>
      <c r="N2007" s="1">
        <v>1.0</v>
      </c>
      <c r="O2007" s="1">
        <v>1.0</v>
      </c>
      <c r="P2007" s="1" t="s">
        <v>89</v>
      </c>
      <c r="Q2007" s="1" t="s">
        <v>613</v>
      </c>
      <c r="R2007" s="1">
        <v>40.8273</v>
      </c>
      <c r="S2007" s="1">
        <v>-73.94904</v>
      </c>
      <c r="T2007" s="1" t="s">
        <v>91</v>
      </c>
      <c r="U2007" s="1" t="s">
        <v>113</v>
      </c>
      <c r="V2007" s="1">
        <v>2.0</v>
      </c>
      <c r="W2007" s="1">
        <v>1.0</v>
      </c>
      <c r="X2007" s="1">
        <v>1.0</v>
      </c>
      <c r="Y2007" s="1">
        <v>1.0</v>
      </c>
      <c r="Z2007" s="1" t="s">
        <v>93</v>
      </c>
      <c r="AA2007" s="1" t="s">
        <v>10795</v>
      </c>
      <c r="AB2007" s="1">
        <v>59.0</v>
      </c>
      <c r="AC2007" s="1">
        <v>1.0</v>
      </c>
      <c r="AD2007" s="1">
        <v>31.0</v>
      </c>
      <c r="AE2007" s="1">
        <v>1.0</v>
      </c>
      <c r="AF2007" s="1" t="s">
        <v>1683</v>
      </c>
      <c r="AG2007" s="1">
        <v>1.0</v>
      </c>
      <c r="AH2007" s="1">
        <v>0.0</v>
      </c>
      <c r="AI2007" s="1">
        <v>0.0</v>
      </c>
      <c r="AJ2007" s="1">
        <v>0.0</v>
      </c>
      <c r="AK2007" s="1">
        <v>0.0</v>
      </c>
      <c r="AL2007" s="1">
        <v>3.0</v>
      </c>
      <c r="AM2007" s="1">
        <v>0.0</v>
      </c>
      <c r="AN2007" s="1">
        <v>100.0</v>
      </c>
      <c r="AO2007" s="1">
        <v>10.0</v>
      </c>
      <c r="AP2007" s="1">
        <v>10.0</v>
      </c>
      <c r="AQ2007" s="1">
        <v>10.0</v>
      </c>
      <c r="AR2007" s="1">
        <v>10.0</v>
      </c>
      <c r="AS2007" s="1">
        <v>10.0</v>
      </c>
      <c r="AT2007" s="1">
        <v>10.0</v>
      </c>
      <c r="AU2007" s="1">
        <v>0.0</v>
      </c>
      <c r="AV2007" s="1" t="s">
        <v>105</v>
      </c>
      <c r="AW2007" s="1">
        <v>1.0</v>
      </c>
      <c r="AX2007" s="1">
        <v>0.0</v>
      </c>
      <c r="AY2007" s="1">
        <v>1.0</v>
      </c>
      <c r="AZ2007" s="1">
        <v>0.0</v>
      </c>
      <c r="BA2007" s="1">
        <v>0.08</v>
      </c>
      <c r="BB2007" s="1">
        <v>1.0</v>
      </c>
      <c r="BC2007" s="1">
        <v>-1.0</v>
      </c>
      <c r="BD2007" s="1">
        <v>-1.0</v>
      </c>
      <c r="BE2007" s="1">
        <v>-1.0</v>
      </c>
      <c r="BF2007" s="1">
        <v>-1.0</v>
      </c>
      <c r="BG2007" s="1">
        <v>-1.0</v>
      </c>
      <c r="BH2007" s="1">
        <v>-1.0</v>
      </c>
      <c r="BI2007" s="1">
        <v>-1.0</v>
      </c>
      <c r="BJ2007" s="1">
        <v>1.0</v>
      </c>
      <c r="BK2007" s="1">
        <v>-1.0</v>
      </c>
      <c r="BL2007" s="1">
        <v>-1.0</v>
      </c>
      <c r="BM2007" s="1">
        <v>1.0</v>
      </c>
      <c r="BN2007" s="1">
        <v>-1.0</v>
      </c>
      <c r="BO2007" s="1">
        <v>-1.0</v>
      </c>
      <c r="BP2007" s="1">
        <v>-1.0</v>
      </c>
      <c r="BQ2007" s="1">
        <v>-1.0</v>
      </c>
      <c r="BR2007" s="1">
        <v>-1.0</v>
      </c>
      <c r="BS2007" s="1">
        <v>-1.0</v>
      </c>
      <c r="BT2007" s="1">
        <v>-1.0</v>
      </c>
      <c r="BU2007" s="1">
        <v>1.0</v>
      </c>
      <c r="BV2007" s="1">
        <v>-1.0</v>
      </c>
      <c r="BW2007" s="1">
        <v>-1.0</v>
      </c>
      <c r="BX2007" s="1">
        <v>-1.0</v>
      </c>
      <c r="BY2007" s="1">
        <v>-1.0</v>
      </c>
      <c r="BZ2007" s="1">
        <v>-1.0</v>
      </c>
      <c r="CA2007" s="1">
        <v>-1.0</v>
      </c>
      <c r="CB2007" s="1">
        <v>-1.0</v>
      </c>
      <c r="CC2007" s="1">
        <v>-1.0</v>
      </c>
      <c r="CD2007" s="1">
        <v>67571.0</v>
      </c>
    </row>
    <row r="2008">
      <c r="A2008" s="1">
        <v>2.6572767E7</v>
      </c>
      <c r="B2008" s="1" t="s">
        <v>10796</v>
      </c>
      <c r="C2008" s="1" t="s">
        <v>10797</v>
      </c>
      <c r="D2008" s="1" t="s">
        <v>10798</v>
      </c>
      <c r="E2008" s="1" t="s">
        <v>85</v>
      </c>
      <c r="I2008" s="1">
        <v>1.09196702E8</v>
      </c>
      <c r="J2008" s="1">
        <v>42735.0</v>
      </c>
      <c r="M2008" s="1">
        <v>0.0</v>
      </c>
      <c r="N2008" s="1">
        <v>3.0</v>
      </c>
      <c r="O2008" s="1">
        <v>0.0</v>
      </c>
      <c r="P2008" s="1" t="s">
        <v>89</v>
      </c>
      <c r="Q2008" s="1" t="s">
        <v>90</v>
      </c>
      <c r="R2008" s="1">
        <v>40.77673</v>
      </c>
      <c r="S2008" s="1">
        <v>-73.95525</v>
      </c>
      <c r="T2008" s="1" t="s">
        <v>91</v>
      </c>
      <c r="U2008" s="1" t="s">
        <v>113</v>
      </c>
      <c r="V2008" s="1">
        <v>2.0</v>
      </c>
      <c r="W2008" s="1">
        <v>1.0</v>
      </c>
      <c r="X2008" s="1">
        <v>1.0</v>
      </c>
      <c r="Y2008" s="1">
        <v>1.0</v>
      </c>
      <c r="Z2008" s="1" t="s">
        <v>93</v>
      </c>
      <c r="AA2008" s="1" t="s">
        <v>10799</v>
      </c>
      <c r="AB2008" s="1">
        <v>143.0</v>
      </c>
      <c r="AC2008" s="1">
        <v>2.0</v>
      </c>
      <c r="AD2008" s="1">
        <v>50.0</v>
      </c>
      <c r="AE2008" s="1">
        <v>2.0</v>
      </c>
      <c r="AF2008" s="1" t="s">
        <v>255</v>
      </c>
      <c r="AG2008" s="1">
        <v>1.0</v>
      </c>
      <c r="AH2008" s="1">
        <v>0.0</v>
      </c>
      <c r="AI2008" s="1">
        <v>0.0</v>
      </c>
      <c r="AJ2008" s="1">
        <v>0.0</v>
      </c>
      <c r="AK2008" s="1">
        <v>0.0</v>
      </c>
      <c r="AL2008" s="1">
        <v>4.0</v>
      </c>
      <c r="AM2008" s="1">
        <v>4.0</v>
      </c>
      <c r="AN2008" s="1">
        <v>100.0</v>
      </c>
      <c r="AO2008" s="1">
        <v>10.0</v>
      </c>
      <c r="AP2008" s="1">
        <v>9.0</v>
      </c>
      <c r="AQ2008" s="1">
        <v>10.0</v>
      </c>
      <c r="AR2008" s="1">
        <v>10.0</v>
      </c>
      <c r="AS2008" s="1">
        <v>9.0</v>
      </c>
      <c r="AT2008" s="1">
        <v>9.0</v>
      </c>
      <c r="AU2008" s="1">
        <v>0.0</v>
      </c>
      <c r="AV2008" s="1" t="s">
        <v>117</v>
      </c>
      <c r="AW2008" s="1">
        <v>2.0</v>
      </c>
      <c r="AX2008" s="1">
        <v>1.0</v>
      </c>
      <c r="AY2008" s="1">
        <v>1.0</v>
      </c>
      <c r="AZ2008" s="1">
        <v>0.0</v>
      </c>
      <c r="BA2008" s="1">
        <v>0.34</v>
      </c>
      <c r="BB2008" s="1">
        <v>-1.0</v>
      </c>
      <c r="BC2008" s="1">
        <v>1.0</v>
      </c>
      <c r="BD2008" s="1">
        <v>-1.0</v>
      </c>
      <c r="BE2008" s="1">
        <v>-1.0</v>
      </c>
      <c r="BF2008" s="1">
        <v>-1.0</v>
      </c>
      <c r="BG2008" s="1">
        <v>-1.0</v>
      </c>
      <c r="BH2008" s="1">
        <v>-1.0</v>
      </c>
      <c r="BI2008" s="1">
        <v>-1.0</v>
      </c>
      <c r="BJ2008" s="1">
        <v>1.0</v>
      </c>
      <c r="BK2008" s="1">
        <v>-1.0</v>
      </c>
      <c r="BL2008" s="1">
        <v>-1.0</v>
      </c>
      <c r="BM2008" s="1">
        <v>1.0</v>
      </c>
      <c r="BN2008" s="1">
        <v>-1.0</v>
      </c>
      <c r="BO2008" s="1">
        <v>-1.0</v>
      </c>
      <c r="BP2008" s="1">
        <v>-1.0</v>
      </c>
      <c r="BQ2008" s="1">
        <v>-1.0</v>
      </c>
      <c r="BR2008" s="1">
        <v>-1.0</v>
      </c>
      <c r="BS2008" s="1">
        <v>-1.0</v>
      </c>
      <c r="BT2008" s="1">
        <v>-1.0</v>
      </c>
      <c r="BU2008" s="1">
        <v>1.0</v>
      </c>
      <c r="BV2008" s="1">
        <v>-1.0</v>
      </c>
      <c r="BW2008" s="1">
        <v>-1.0</v>
      </c>
      <c r="BX2008" s="1">
        <v>-1.0</v>
      </c>
      <c r="BY2008" s="1">
        <v>-1.0</v>
      </c>
      <c r="BZ2008" s="1">
        <v>-1.0</v>
      </c>
      <c r="CA2008" s="1">
        <v>-1.0</v>
      </c>
      <c r="CB2008" s="1">
        <v>-1.0</v>
      </c>
      <c r="CC2008" s="1">
        <v>-1.0</v>
      </c>
      <c r="CD2008" s="1">
        <v>67581.0</v>
      </c>
    </row>
    <row r="2009">
      <c r="A2009" s="1">
        <v>1.414105E7</v>
      </c>
      <c r="B2009" s="1" t="s">
        <v>10800</v>
      </c>
      <c r="C2009" s="1" t="s">
        <v>10801</v>
      </c>
      <c r="D2009" s="1" t="s">
        <v>10802</v>
      </c>
      <c r="E2009" s="1" t="s">
        <v>85</v>
      </c>
      <c r="F2009" s="1" t="s">
        <v>10803</v>
      </c>
      <c r="G2009" s="1" t="s">
        <v>10804</v>
      </c>
      <c r="H2009" s="1" t="s">
        <v>10805</v>
      </c>
      <c r="I2009" s="1">
        <v>1715674.0</v>
      </c>
      <c r="J2009" s="1">
        <v>40946.0</v>
      </c>
      <c r="M2009" s="1">
        <v>0.0</v>
      </c>
      <c r="N2009" s="1">
        <v>1.0</v>
      </c>
      <c r="O2009" s="1">
        <v>1.0</v>
      </c>
      <c r="P2009" s="1" t="s">
        <v>123</v>
      </c>
      <c r="Q2009" s="1" t="s">
        <v>124</v>
      </c>
      <c r="R2009" s="1">
        <v>40.65544</v>
      </c>
      <c r="S2009" s="1">
        <v>-73.97491</v>
      </c>
      <c r="T2009" s="1" t="s">
        <v>91</v>
      </c>
      <c r="U2009" s="1" t="s">
        <v>113</v>
      </c>
      <c r="V2009" s="1">
        <v>4.0</v>
      </c>
      <c r="W2009" s="1">
        <v>1.0</v>
      </c>
      <c r="X2009" s="1">
        <v>2.0</v>
      </c>
      <c r="Y2009" s="1">
        <v>3.0</v>
      </c>
      <c r="Z2009" s="1" t="s">
        <v>93</v>
      </c>
      <c r="AA2009" s="1" t="s">
        <v>10806</v>
      </c>
      <c r="AB2009" s="1">
        <v>130.0</v>
      </c>
      <c r="AC2009" s="1">
        <v>1.0</v>
      </c>
      <c r="AD2009" s="1">
        <v>30.0</v>
      </c>
      <c r="AE2009" s="1">
        <v>2.0</v>
      </c>
      <c r="AF2009" s="1" t="s">
        <v>323</v>
      </c>
      <c r="AG2009" s="1">
        <v>1.0</v>
      </c>
      <c r="AH2009" s="1">
        <v>0.0</v>
      </c>
      <c r="AI2009" s="1">
        <v>0.0</v>
      </c>
      <c r="AJ2009" s="1">
        <v>0.0</v>
      </c>
      <c r="AK2009" s="1">
        <v>0.0</v>
      </c>
      <c r="AL2009" s="1">
        <v>4.0</v>
      </c>
      <c r="AM2009" s="1">
        <v>0.0</v>
      </c>
      <c r="AN2009" s="1">
        <v>75.0</v>
      </c>
      <c r="AO2009" s="1">
        <v>9.0</v>
      </c>
      <c r="AP2009" s="1">
        <v>9.0</v>
      </c>
      <c r="AQ2009" s="1">
        <v>10.0</v>
      </c>
      <c r="AR2009" s="1">
        <v>9.0</v>
      </c>
      <c r="AS2009" s="1">
        <v>8.0</v>
      </c>
      <c r="AT2009" s="1">
        <v>8.0</v>
      </c>
      <c r="AU2009" s="1">
        <v>0.0</v>
      </c>
      <c r="AV2009" s="1" t="s">
        <v>117</v>
      </c>
      <c r="AW2009" s="1">
        <v>1.0</v>
      </c>
      <c r="AX2009" s="1">
        <v>0.0</v>
      </c>
      <c r="AY2009" s="1">
        <v>1.0</v>
      </c>
      <c r="AZ2009" s="1">
        <v>0.0</v>
      </c>
      <c r="BA2009" s="1">
        <v>0.11</v>
      </c>
      <c r="BB2009" s="1">
        <v>-1.0</v>
      </c>
      <c r="BC2009" s="1">
        <v>1.0</v>
      </c>
      <c r="BD2009" s="1">
        <v>-1.0</v>
      </c>
      <c r="BE2009" s="1">
        <v>-1.0</v>
      </c>
      <c r="BF2009" s="1">
        <v>-1.0</v>
      </c>
      <c r="BG2009" s="1">
        <v>-1.0</v>
      </c>
      <c r="BH2009" s="1">
        <v>-1.0</v>
      </c>
      <c r="BI2009" s="1">
        <v>-1.0</v>
      </c>
      <c r="BJ2009" s="1">
        <v>1.0</v>
      </c>
      <c r="BK2009" s="1">
        <v>-1.0</v>
      </c>
      <c r="BL2009" s="1">
        <v>-1.0</v>
      </c>
      <c r="BM2009" s="1">
        <v>1.0</v>
      </c>
      <c r="BN2009" s="1">
        <v>1.0</v>
      </c>
      <c r="BO2009" s="1">
        <v>-1.0</v>
      </c>
      <c r="BP2009" s="1">
        <v>1.0</v>
      </c>
      <c r="BQ2009" s="1">
        <v>-1.0</v>
      </c>
      <c r="BR2009" s="1">
        <v>-1.0</v>
      </c>
      <c r="BS2009" s="1">
        <v>-1.0</v>
      </c>
      <c r="BT2009" s="1">
        <v>-1.0</v>
      </c>
      <c r="BU2009" s="1">
        <v>1.0</v>
      </c>
      <c r="BV2009" s="1">
        <v>-1.0</v>
      </c>
      <c r="BW2009" s="1">
        <v>-1.0</v>
      </c>
      <c r="BX2009" s="1">
        <v>-1.0</v>
      </c>
      <c r="BY2009" s="1">
        <v>-1.0</v>
      </c>
      <c r="BZ2009" s="1">
        <v>-1.0</v>
      </c>
      <c r="CA2009" s="1">
        <v>-1.0</v>
      </c>
      <c r="CB2009" s="1">
        <v>-1.0</v>
      </c>
      <c r="CC2009" s="1">
        <v>-1.0</v>
      </c>
      <c r="CD2009" s="1">
        <v>67610.0</v>
      </c>
    </row>
    <row r="2010">
      <c r="A2010" s="1">
        <v>1.3249407E7</v>
      </c>
      <c r="B2010" s="1" t="s">
        <v>10807</v>
      </c>
      <c r="C2010" s="1" t="s">
        <v>10808</v>
      </c>
      <c r="D2010" s="1" t="s">
        <v>10809</v>
      </c>
      <c r="E2010" s="1" t="s">
        <v>85</v>
      </c>
      <c r="F2010" s="1" t="s">
        <v>10810</v>
      </c>
      <c r="H2010" s="1" t="s">
        <v>10811</v>
      </c>
      <c r="I2010" s="1">
        <v>9123131.0</v>
      </c>
      <c r="J2010" s="1">
        <v>41546.0</v>
      </c>
      <c r="K2010" s="1" t="s">
        <v>134</v>
      </c>
      <c r="L2010" s="1">
        <v>1.0</v>
      </c>
      <c r="M2010" s="1">
        <v>0.0</v>
      </c>
      <c r="N2010" s="1">
        <v>2.0</v>
      </c>
      <c r="O2010" s="1">
        <v>1.0</v>
      </c>
      <c r="P2010" s="1" t="s">
        <v>123</v>
      </c>
      <c r="Q2010" s="1" t="s">
        <v>124</v>
      </c>
      <c r="R2010" s="1">
        <v>40.6720599999999</v>
      </c>
      <c r="S2010" s="1">
        <v>-73.9429</v>
      </c>
      <c r="T2010" s="1" t="s">
        <v>91</v>
      </c>
      <c r="U2010" s="1" t="s">
        <v>92</v>
      </c>
      <c r="V2010" s="1">
        <v>4.0</v>
      </c>
      <c r="W2010" s="1">
        <v>1.0</v>
      </c>
      <c r="X2010" s="1">
        <v>2.0</v>
      </c>
      <c r="Y2010" s="1">
        <v>2.0</v>
      </c>
      <c r="Z2010" s="1" t="s">
        <v>93</v>
      </c>
      <c r="AA2010" s="1" t="s">
        <v>10812</v>
      </c>
      <c r="AB2010" s="1">
        <v>105.0</v>
      </c>
      <c r="AC2010" s="1">
        <v>3.0</v>
      </c>
      <c r="AD2010" s="1">
        <v>10.0</v>
      </c>
      <c r="AE2010" s="1">
        <v>4.0</v>
      </c>
      <c r="AF2010" s="1" t="s">
        <v>2201</v>
      </c>
      <c r="AG2010" s="1">
        <v>1.0</v>
      </c>
      <c r="AH2010" s="1">
        <v>0.0</v>
      </c>
      <c r="AI2010" s="1">
        <v>0.0</v>
      </c>
      <c r="AJ2010" s="1">
        <v>0.0</v>
      </c>
      <c r="AK2010" s="1">
        <v>0.0</v>
      </c>
      <c r="AL2010" s="1">
        <v>13.0</v>
      </c>
      <c r="AM2010" s="1">
        <v>0.0</v>
      </c>
      <c r="AN2010" s="1">
        <v>94.0</v>
      </c>
      <c r="AO2010" s="1">
        <v>10.0</v>
      </c>
      <c r="AP2010" s="1">
        <v>10.0</v>
      </c>
      <c r="AQ2010" s="1">
        <v>10.0</v>
      </c>
      <c r="AR2010" s="1">
        <v>10.0</v>
      </c>
      <c r="AS2010" s="1">
        <v>9.0</v>
      </c>
      <c r="AT2010" s="1">
        <v>10.0</v>
      </c>
      <c r="AU2010" s="1">
        <v>0.0</v>
      </c>
      <c r="AV2010" s="1" t="s">
        <v>117</v>
      </c>
      <c r="AW2010" s="1">
        <v>2.0</v>
      </c>
      <c r="AX2010" s="1">
        <v>1.0</v>
      </c>
      <c r="AY2010" s="1">
        <v>1.0</v>
      </c>
      <c r="AZ2010" s="1">
        <v>0.0</v>
      </c>
      <c r="BA2010" s="1">
        <v>0.36</v>
      </c>
      <c r="BB2010" s="1">
        <v>1.0</v>
      </c>
      <c r="BC2010" s="1">
        <v>1.0</v>
      </c>
      <c r="BD2010" s="1">
        <v>-1.0</v>
      </c>
      <c r="BE2010" s="1">
        <v>-1.0</v>
      </c>
      <c r="BF2010" s="1">
        <v>-1.0</v>
      </c>
      <c r="BG2010" s="1">
        <v>-1.0</v>
      </c>
      <c r="BH2010" s="1">
        <v>-1.0</v>
      </c>
      <c r="BI2010" s="1">
        <v>1.0</v>
      </c>
      <c r="BJ2010" s="1">
        <v>-1.0</v>
      </c>
      <c r="BK2010" s="1">
        <v>-1.0</v>
      </c>
      <c r="BL2010" s="1">
        <v>-1.0</v>
      </c>
      <c r="BM2010" s="1">
        <v>-1.0</v>
      </c>
      <c r="BN2010" s="1">
        <v>-1.0</v>
      </c>
      <c r="BO2010" s="1">
        <v>-1.0</v>
      </c>
      <c r="BP2010" s="1">
        <v>1.0</v>
      </c>
      <c r="BQ2010" s="1">
        <v>-1.0</v>
      </c>
      <c r="BR2010" s="1">
        <v>-1.0</v>
      </c>
      <c r="BS2010" s="1">
        <v>-1.0</v>
      </c>
      <c r="BT2010" s="1">
        <v>-1.0</v>
      </c>
      <c r="BU2010" s="1">
        <v>1.0</v>
      </c>
      <c r="BV2010" s="1">
        <v>-1.0</v>
      </c>
      <c r="BW2010" s="1">
        <v>-1.0</v>
      </c>
      <c r="BX2010" s="1">
        <v>-1.0</v>
      </c>
      <c r="BY2010" s="1">
        <v>-1.0</v>
      </c>
      <c r="BZ2010" s="1">
        <v>-1.0</v>
      </c>
      <c r="CA2010" s="1">
        <v>-1.0</v>
      </c>
      <c r="CB2010" s="1">
        <v>-1.0</v>
      </c>
      <c r="CC2010" s="1">
        <v>-1.0</v>
      </c>
      <c r="CD2010" s="1">
        <v>67615.0</v>
      </c>
    </row>
    <row r="2011">
      <c r="A2011" s="1">
        <v>1.2019589E7</v>
      </c>
      <c r="B2011" s="1" t="s">
        <v>10813</v>
      </c>
      <c r="C2011" s="1" t="s">
        <v>10814</v>
      </c>
      <c r="D2011" s="1" t="s">
        <v>10815</v>
      </c>
      <c r="E2011" s="1" t="s">
        <v>85</v>
      </c>
      <c r="H2011" s="1" t="s">
        <v>10816</v>
      </c>
      <c r="I2011" s="1">
        <v>11481.0</v>
      </c>
      <c r="J2011" s="1">
        <v>39898.0</v>
      </c>
      <c r="K2011" s="1" t="s">
        <v>339</v>
      </c>
      <c r="L2011" s="1">
        <v>0.4</v>
      </c>
      <c r="M2011" s="1">
        <v>0.0</v>
      </c>
      <c r="N2011" s="1">
        <v>3.0</v>
      </c>
      <c r="O2011" s="1">
        <v>1.0</v>
      </c>
      <c r="P2011" s="1" t="s">
        <v>123</v>
      </c>
      <c r="Q2011" s="1" t="s">
        <v>819</v>
      </c>
      <c r="R2011" s="1">
        <v>40.6789</v>
      </c>
      <c r="S2011" s="1">
        <v>-74.00117</v>
      </c>
      <c r="T2011" s="1" t="s">
        <v>91</v>
      </c>
      <c r="U2011" s="1" t="s">
        <v>92</v>
      </c>
      <c r="V2011" s="1">
        <v>3.0</v>
      </c>
      <c r="W2011" s="1">
        <v>1.0</v>
      </c>
      <c r="X2011" s="1">
        <v>2.0</v>
      </c>
      <c r="Y2011" s="1">
        <v>2.0</v>
      </c>
      <c r="Z2011" s="1" t="s">
        <v>93</v>
      </c>
      <c r="AA2011" s="1" t="s">
        <v>10817</v>
      </c>
      <c r="AB2011" s="1">
        <v>180.0</v>
      </c>
      <c r="AC2011" s="1">
        <v>2.0</v>
      </c>
      <c r="AD2011" s="1">
        <v>20.0</v>
      </c>
      <c r="AE2011" s="1">
        <v>4.0</v>
      </c>
      <c r="AF2011" s="1" t="s">
        <v>3892</v>
      </c>
      <c r="AG2011" s="1">
        <v>1.0</v>
      </c>
      <c r="AH2011" s="1">
        <v>3.0</v>
      </c>
      <c r="AI2011" s="1">
        <v>28.0</v>
      </c>
      <c r="AJ2011" s="1">
        <v>58.0</v>
      </c>
      <c r="AK2011" s="1">
        <v>333.0</v>
      </c>
      <c r="AL2011" s="1">
        <v>5.0</v>
      </c>
      <c r="AM2011" s="1">
        <v>1.0</v>
      </c>
      <c r="AN2011" s="1">
        <v>95.0</v>
      </c>
      <c r="AO2011" s="1">
        <v>10.0</v>
      </c>
      <c r="AP2011" s="1">
        <v>10.0</v>
      </c>
      <c r="AQ2011" s="1">
        <v>10.0</v>
      </c>
      <c r="AR2011" s="1">
        <v>10.0</v>
      </c>
      <c r="AS2011" s="1">
        <v>10.0</v>
      </c>
      <c r="AT2011" s="1">
        <v>10.0</v>
      </c>
      <c r="AU2011" s="1">
        <v>0.0</v>
      </c>
      <c r="AV2011" s="1" t="s">
        <v>96</v>
      </c>
      <c r="AW2011" s="1">
        <v>3.0</v>
      </c>
      <c r="AX2011" s="1">
        <v>3.0</v>
      </c>
      <c r="AY2011" s="1">
        <v>0.0</v>
      </c>
      <c r="AZ2011" s="1">
        <v>0.0</v>
      </c>
      <c r="BA2011" s="1">
        <v>0.13</v>
      </c>
      <c r="BB2011" s="1">
        <v>1.0</v>
      </c>
      <c r="BC2011" s="1">
        <v>1.0</v>
      </c>
      <c r="BD2011" s="1">
        <v>-1.0</v>
      </c>
      <c r="BE2011" s="1">
        <v>-1.0</v>
      </c>
      <c r="BF2011" s="1">
        <v>-1.0</v>
      </c>
      <c r="BG2011" s="1">
        <v>-1.0</v>
      </c>
      <c r="BH2011" s="1">
        <v>-1.0</v>
      </c>
      <c r="BI2011" s="1">
        <v>-1.0</v>
      </c>
      <c r="BJ2011" s="1">
        <v>1.0</v>
      </c>
      <c r="BK2011" s="1">
        <v>-1.0</v>
      </c>
      <c r="BL2011" s="1">
        <v>-1.0</v>
      </c>
      <c r="BM2011" s="1">
        <v>-1.0</v>
      </c>
      <c r="BN2011" s="1">
        <v>-1.0</v>
      </c>
      <c r="BO2011" s="1">
        <v>-1.0</v>
      </c>
      <c r="BP2011" s="1">
        <v>-1.0</v>
      </c>
      <c r="BQ2011" s="1">
        <v>1.0</v>
      </c>
      <c r="BR2011" s="1">
        <v>-1.0</v>
      </c>
      <c r="BS2011" s="1">
        <v>-1.0</v>
      </c>
      <c r="BT2011" s="1">
        <v>-1.0</v>
      </c>
      <c r="BU2011" s="1">
        <v>1.0</v>
      </c>
      <c r="BV2011" s="1">
        <v>-1.0</v>
      </c>
      <c r="BW2011" s="1">
        <v>-1.0</v>
      </c>
      <c r="BX2011" s="1">
        <v>-1.0</v>
      </c>
      <c r="BY2011" s="1">
        <v>-1.0</v>
      </c>
      <c r="BZ2011" s="1">
        <v>1.0</v>
      </c>
      <c r="CA2011" s="1">
        <v>-1.0</v>
      </c>
      <c r="CB2011" s="1">
        <v>-1.0</v>
      </c>
      <c r="CC2011" s="1">
        <v>-1.0</v>
      </c>
      <c r="CD2011" s="1">
        <v>67641.0</v>
      </c>
    </row>
    <row r="2012">
      <c r="A2012" s="1">
        <v>2.1967332E7</v>
      </c>
      <c r="B2012" s="1" t="s">
        <v>10818</v>
      </c>
      <c r="C2012" s="1" t="s">
        <v>10819</v>
      </c>
      <c r="D2012" s="1" t="s">
        <v>10819</v>
      </c>
      <c r="E2012" s="1" t="s">
        <v>85</v>
      </c>
      <c r="I2012" s="1">
        <v>5.5403309E7</v>
      </c>
      <c r="J2012" s="1">
        <v>42389.0</v>
      </c>
      <c r="K2012" s="1" t="s">
        <v>272</v>
      </c>
      <c r="L2012" s="1">
        <v>1.0</v>
      </c>
      <c r="M2012" s="1">
        <v>0.0</v>
      </c>
      <c r="N2012" s="1">
        <v>2.0</v>
      </c>
      <c r="O2012" s="1">
        <v>1.0</v>
      </c>
      <c r="P2012" s="1" t="s">
        <v>89</v>
      </c>
      <c r="Q2012" s="1" t="s">
        <v>90</v>
      </c>
      <c r="R2012" s="1">
        <v>40.7209</v>
      </c>
      <c r="S2012" s="1">
        <v>-73.98909</v>
      </c>
      <c r="T2012" s="1" t="s">
        <v>91</v>
      </c>
      <c r="U2012" s="1" t="s">
        <v>92</v>
      </c>
      <c r="V2012" s="1">
        <v>4.0</v>
      </c>
      <c r="W2012" s="1">
        <v>1.0</v>
      </c>
      <c r="X2012" s="1">
        <v>2.0</v>
      </c>
      <c r="Y2012" s="1">
        <v>1.0</v>
      </c>
      <c r="Z2012" s="1" t="s">
        <v>93</v>
      </c>
      <c r="AA2012" s="1" t="s">
        <v>10820</v>
      </c>
      <c r="AB2012" s="1">
        <v>350.0</v>
      </c>
      <c r="AC2012" s="1">
        <v>4.0</v>
      </c>
      <c r="AD2012" s="1">
        <v>50.0</v>
      </c>
      <c r="AE2012" s="1">
        <v>5.0</v>
      </c>
      <c r="AF2012" s="1" t="s">
        <v>159</v>
      </c>
      <c r="AG2012" s="1">
        <v>1.0</v>
      </c>
      <c r="AH2012" s="1">
        <v>0.0</v>
      </c>
      <c r="AI2012" s="1">
        <v>0.0</v>
      </c>
      <c r="AJ2012" s="1">
        <v>0.0</v>
      </c>
      <c r="AK2012" s="1">
        <v>0.0</v>
      </c>
      <c r="AL2012" s="1">
        <v>0.0</v>
      </c>
      <c r="AM2012" s="1">
        <v>0.0</v>
      </c>
      <c r="AU2012" s="1">
        <v>0.0</v>
      </c>
      <c r="AV2012" s="1" t="s">
        <v>96</v>
      </c>
      <c r="AW2012" s="1">
        <v>2.0</v>
      </c>
      <c r="AX2012" s="1">
        <v>2.0</v>
      </c>
      <c r="AY2012" s="1">
        <v>0.0</v>
      </c>
      <c r="AZ2012" s="1">
        <v>0.0</v>
      </c>
      <c r="BB2012" s="1">
        <v>-1.0</v>
      </c>
      <c r="BC2012" s="1">
        <v>1.0</v>
      </c>
      <c r="BD2012" s="1">
        <v>-1.0</v>
      </c>
      <c r="BE2012" s="1">
        <v>-1.0</v>
      </c>
      <c r="BF2012" s="1">
        <v>1.0</v>
      </c>
      <c r="BG2012" s="1">
        <v>-1.0</v>
      </c>
      <c r="BH2012" s="1">
        <v>-1.0</v>
      </c>
      <c r="BI2012" s="1">
        <v>-1.0</v>
      </c>
      <c r="BJ2012" s="1">
        <v>1.0</v>
      </c>
      <c r="BK2012" s="1">
        <v>-1.0</v>
      </c>
      <c r="BL2012" s="1">
        <v>1.0</v>
      </c>
      <c r="BM2012" s="1">
        <v>1.0</v>
      </c>
      <c r="BN2012" s="1">
        <v>1.0</v>
      </c>
      <c r="BO2012" s="1">
        <v>-1.0</v>
      </c>
      <c r="BP2012" s="1">
        <v>1.0</v>
      </c>
      <c r="BQ2012" s="1">
        <v>-1.0</v>
      </c>
      <c r="BR2012" s="1">
        <v>-1.0</v>
      </c>
      <c r="BS2012" s="1">
        <v>1.0</v>
      </c>
      <c r="BT2012" s="1">
        <v>-1.0</v>
      </c>
      <c r="BU2012" s="1">
        <v>1.0</v>
      </c>
      <c r="BV2012" s="1">
        <v>-1.0</v>
      </c>
      <c r="BW2012" s="1">
        <v>-1.0</v>
      </c>
      <c r="BX2012" s="1">
        <v>-1.0</v>
      </c>
      <c r="BY2012" s="1">
        <v>-1.0</v>
      </c>
      <c r="BZ2012" s="1">
        <v>-1.0</v>
      </c>
      <c r="CA2012" s="1">
        <v>-1.0</v>
      </c>
      <c r="CB2012" s="1">
        <v>-1.0</v>
      </c>
      <c r="CC2012" s="1">
        <v>1.0</v>
      </c>
      <c r="CD2012" s="1">
        <v>67689.0</v>
      </c>
    </row>
    <row r="2013">
      <c r="A2013" s="1">
        <v>2.4532484E7</v>
      </c>
      <c r="B2013" s="1" t="s">
        <v>10821</v>
      </c>
      <c r="C2013" s="1" t="s">
        <v>10822</v>
      </c>
      <c r="D2013" s="1" t="s">
        <v>10823</v>
      </c>
      <c r="E2013" s="1" t="s">
        <v>85</v>
      </c>
      <c r="F2013" s="1" t="s">
        <v>10824</v>
      </c>
      <c r="H2013" s="1" t="s">
        <v>10825</v>
      </c>
      <c r="I2013" s="1">
        <v>1.440506E7</v>
      </c>
      <c r="J2013" s="1">
        <v>41746.0</v>
      </c>
      <c r="M2013" s="1">
        <v>0.0</v>
      </c>
      <c r="N2013" s="1">
        <v>1.0</v>
      </c>
      <c r="O2013" s="1">
        <v>0.0</v>
      </c>
      <c r="P2013" s="1" t="s">
        <v>89</v>
      </c>
      <c r="Q2013" s="1" t="s">
        <v>90</v>
      </c>
      <c r="R2013" s="1">
        <v>40.77359</v>
      </c>
      <c r="S2013" s="1">
        <v>-73.95143</v>
      </c>
      <c r="T2013" s="1" t="s">
        <v>91</v>
      </c>
      <c r="U2013" s="1" t="s">
        <v>92</v>
      </c>
      <c r="V2013" s="1">
        <v>2.0</v>
      </c>
      <c r="W2013" s="1">
        <v>1.0</v>
      </c>
      <c r="X2013" s="1">
        <v>1.0</v>
      </c>
      <c r="Y2013" s="1">
        <v>1.0</v>
      </c>
      <c r="Z2013" s="1" t="s">
        <v>93</v>
      </c>
      <c r="AA2013" s="1" t="s">
        <v>10826</v>
      </c>
      <c r="AB2013" s="1">
        <v>117.0</v>
      </c>
      <c r="AC2013" s="1">
        <v>1.0</v>
      </c>
      <c r="AD2013" s="1">
        <v>0.0</v>
      </c>
      <c r="AE2013" s="1">
        <v>3.0</v>
      </c>
      <c r="AF2013" s="1" t="s">
        <v>231</v>
      </c>
      <c r="AG2013" s="1">
        <v>1.0</v>
      </c>
      <c r="AH2013" s="1">
        <v>0.0</v>
      </c>
      <c r="AI2013" s="1">
        <v>0.0</v>
      </c>
      <c r="AJ2013" s="1">
        <v>0.0</v>
      </c>
      <c r="AK2013" s="1">
        <v>0.0</v>
      </c>
      <c r="AL2013" s="1">
        <v>7.0</v>
      </c>
      <c r="AM2013" s="1">
        <v>4.0</v>
      </c>
      <c r="AN2013" s="1">
        <v>100.0</v>
      </c>
      <c r="AO2013" s="1">
        <v>10.0</v>
      </c>
      <c r="AP2013" s="1">
        <v>10.0</v>
      </c>
      <c r="AQ2013" s="1">
        <v>9.0</v>
      </c>
      <c r="AR2013" s="1">
        <v>10.0</v>
      </c>
      <c r="AS2013" s="1">
        <v>10.0</v>
      </c>
      <c r="AT2013" s="1">
        <v>9.0</v>
      </c>
      <c r="AU2013" s="1">
        <v>0.0</v>
      </c>
      <c r="AV2013" s="1" t="s">
        <v>96</v>
      </c>
      <c r="AW2013" s="1">
        <v>1.0</v>
      </c>
      <c r="AX2013" s="1">
        <v>1.0</v>
      </c>
      <c r="AY2013" s="1">
        <v>0.0</v>
      </c>
      <c r="AZ2013" s="1">
        <v>0.0</v>
      </c>
      <c r="BA2013" s="1">
        <v>0.5</v>
      </c>
      <c r="BB2013" s="1">
        <v>-1.0</v>
      </c>
      <c r="BC2013" s="1">
        <v>1.0</v>
      </c>
      <c r="BD2013" s="1">
        <v>-1.0</v>
      </c>
      <c r="BE2013" s="1">
        <v>-1.0</v>
      </c>
      <c r="BF2013" s="1">
        <v>-1.0</v>
      </c>
      <c r="BG2013" s="1">
        <v>-1.0</v>
      </c>
      <c r="BH2013" s="1">
        <v>-1.0</v>
      </c>
      <c r="BI2013" s="1">
        <v>-1.0</v>
      </c>
      <c r="BJ2013" s="1">
        <v>1.0</v>
      </c>
      <c r="BK2013" s="1">
        <v>1.0</v>
      </c>
      <c r="BL2013" s="1">
        <v>1.0</v>
      </c>
      <c r="BM2013" s="1">
        <v>1.0</v>
      </c>
      <c r="BN2013" s="1">
        <v>-1.0</v>
      </c>
      <c r="BO2013" s="1">
        <v>-1.0</v>
      </c>
      <c r="BP2013" s="1">
        <v>-1.0</v>
      </c>
      <c r="BQ2013" s="1">
        <v>1.0</v>
      </c>
      <c r="BR2013" s="1">
        <v>-1.0</v>
      </c>
      <c r="BS2013" s="1">
        <v>-1.0</v>
      </c>
      <c r="BT2013" s="1">
        <v>-1.0</v>
      </c>
      <c r="BU2013" s="1">
        <v>1.0</v>
      </c>
      <c r="BV2013" s="1">
        <v>1.0</v>
      </c>
      <c r="BW2013" s="1">
        <v>-1.0</v>
      </c>
      <c r="BX2013" s="1">
        <v>-1.0</v>
      </c>
      <c r="BY2013" s="1">
        <v>-1.0</v>
      </c>
      <c r="BZ2013" s="1">
        <v>-1.0</v>
      </c>
      <c r="CA2013" s="1">
        <v>-1.0</v>
      </c>
      <c r="CB2013" s="1">
        <v>-1.0</v>
      </c>
      <c r="CC2013" s="1">
        <v>-1.0</v>
      </c>
      <c r="CD2013" s="1">
        <v>67716.0</v>
      </c>
    </row>
    <row r="2014">
      <c r="A2014" s="1">
        <v>1.536022E7</v>
      </c>
      <c r="B2014" s="1" t="s">
        <v>10827</v>
      </c>
      <c r="C2014" s="1" t="s">
        <v>10828</v>
      </c>
      <c r="D2014" s="1" t="s">
        <v>10828</v>
      </c>
      <c r="E2014" s="1" t="s">
        <v>85</v>
      </c>
      <c r="H2014" s="1" t="s">
        <v>10829</v>
      </c>
      <c r="I2014" s="1">
        <v>1.0109204E7</v>
      </c>
      <c r="J2014" s="1">
        <v>41596.0</v>
      </c>
      <c r="M2014" s="1">
        <v>0.0</v>
      </c>
      <c r="N2014" s="1">
        <v>1.0</v>
      </c>
      <c r="O2014" s="1">
        <v>0.0</v>
      </c>
      <c r="P2014" s="1" t="s">
        <v>123</v>
      </c>
      <c r="Q2014" s="1" t="s">
        <v>519</v>
      </c>
      <c r="R2014" s="1">
        <v>40.70378</v>
      </c>
      <c r="S2014" s="1">
        <v>-73.91311</v>
      </c>
      <c r="T2014" s="1" t="s">
        <v>91</v>
      </c>
      <c r="U2014" s="1" t="s">
        <v>113</v>
      </c>
      <c r="V2014" s="1">
        <v>2.0</v>
      </c>
      <c r="W2014" s="1">
        <v>2.0</v>
      </c>
      <c r="X2014" s="1">
        <v>1.0</v>
      </c>
      <c r="Y2014" s="1">
        <v>1.0</v>
      </c>
      <c r="Z2014" s="1" t="s">
        <v>93</v>
      </c>
      <c r="AA2014" s="1" t="s">
        <v>10830</v>
      </c>
      <c r="AB2014" s="1">
        <v>65.0</v>
      </c>
      <c r="AC2014" s="1">
        <v>1.0</v>
      </c>
      <c r="AD2014" s="1">
        <v>0.0</v>
      </c>
      <c r="AE2014" s="1">
        <v>2.0</v>
      </c>
      <c r="AF2014" s="1" t="s">
        <v>323</v>
      </c>
      <c r="AG2014" s="1">
        <v>1.0</v>
      </c>
      <c r="AH2014" s="1">
        <v>0.0</v>
      </c>
      <c r="AI2014" s="1">
        <v>0.0</v>
      </c>
      <c r="AJ2014" s="1">
        <v>0.0</v>
      </c>
      <c r="AK2014" s="1">
        <v>0.0</v>
      </c>
      <c r="AL2014" s="1">
        <v>3.0</v>
      </c>
      <c r="AM2014" s="1">
        <v>0.0</v>
      </c>
      <c r="AN2014" s="1">
        <v>100.0</v>
      </c>
      <c r="AO2014" s="1">
        <v>10.0</v>
      </c>
      <c r="AP2014" s="1">
        <v>10.0</v>
      </c>
      <c r="AQ2014" s="1">
        <v>10.0</v>
      </c>
      <c r="AR2014" s="1">
        <v>10.0</v>
      </c>
      <c r="AS2014" s="1">
        <v>10.0</v>
      </c>
      <c r="AT2014" s="1">
        <v>10.0</v>
      </c>
      <c r="AU2014" s="1">
        <v>0.0</v>
      </c>
      <c r="AV2014" s="1" t="s">
        <v>117</v>
      </c>
      <c r="AW2014" s="1">
        <v>1.0</v>
      </c>
      <c r="AX2014" s="1">
        <v>0.0</v>
      </c>
      <c r="AY2014" s="1">
        <v>1.0</v>
      </c>
      <c r="AZ2014" s="1">
        <v>0.0</v>
      </c>
      <c r="BA2014" s="1">
        <v>0.09</v>
      </c>
      <c r="BB2014" s="1">
        <v>-1.0</v>
      </c>
      <c r="BC2014" s="1">
        <v>1.0</v>
      </c>
      <c r="BD2014" s="1">
        <v>-1.0</v>
      </c>
      <c r="BE2014" s="1">
        <v>-1.0</v>
      </c>
      <c r="BF2014" s="1">
        <v>-1.0</v>
      </c>
      <c r="BG2014" s="1">
        <v>-1.0</v>
      </c>
      <c r="BH2014" s="1">
        <v>-1.0</v>
      </c>
      <c r="BI2014" s="1">
        <v>-1.0</v>
      </c>
      <c r="BJ2014" s="1">
        <v>1.0</v>
      </c>
      <c r="BK2014" s="1">
        <v>-1.0</v>
      </c>
      <c r="BL2014" s="1">
        <v>-1.0</v>
      </c>
      <c r="BM2014" s="1">
        <v>1.0</v>
      </c>
      <c r="BN2014" s="1">
        <v>-1.0</v>
      </c>
      <c r="BO2014" s="1">
        <v>-1.0</v>
      </c>
      <c r="BP2014" s="1">
        <v>-1.0</v>
      </c>
      <c r="BQ2014" s="1">
        <v>1.0</v>
      </c>
      <c r="BR2014" s="1">
        <v>-1.0</v>
      </c>
      <c r="BS2014" s="1">
        <v>-1.0</v>
      </c>
      <c r="BT2014" s="1">
        <v>-1.0</v>
      </c>
      <c r="BU2014" s="1">
        <v>1.0</v>
      </c>
      <c r="BV2014" s="1">
        <v>-1.0</v>
      </c>
      <c r="BW2014" s="1">
        <v>-1.0</v>
      </c>
      <c r="BX2014" s="1">
        <v>-1.0</v>
      </c>
      <c r="BY2014" s="1">
        <v>-1.0</v>
      </c>
      <c r="BZ2014" s="1">
        <v>-1.0</v>
      </c>
      <c r="CA2014" s="1">
        <v>-1.0</v>
      </c>
      <c r="CB2014" s="1">
        <v>-1.0</v>
      </c>
      <c r="CC2014" s="1">
        <v>-1.0</v>
      </c>
      <c r="CD2014" s="1">
        <v>67764.0</v>
      </c>
    </row>
    <row r="2015">
      <c r="A2015" s="1">
        <v>2.0359408E7</v>
      </c>
      <c r="B2015" s="1" t="s">
        <v>10831</v>
      </c>
      <c r="C2015" s="1" t="s">
        <v>10832</v>
      </c>
      <c r="D2015" s="1" t="s">
        <v>10832</v>
      </c>
      <c r="E2015" s="1" t="s">
        <v>85</v>
      </c>
      <c r="I2015" s="1">
        <v>1.44851882E8</v>
      </c>
      <c r="J2015" s="1">
        <v>42954.0</v>
      </c>
      <c r="M2015" s="1">
        <v>0.0</v>
      </c>
      <c r="N2015" s="1">
        <v>1.0</v>
      </c>
      <c r="O2015" s="1">
        <v>0.0</v>
      </c>
      <c r="P2015" s="1" t="s">
        <v>89</v>
      </c>
      <c r="Q2015" s="1" t="s">
        <v>1270</v>
      </c>
      <c r="R2015" s="1">
        <v>40.73972</v>
      </c>
      <c r="S2015" s="1">
        <v>-73.97839</v>
      </c>
      <c r="T2015" s="1" t="s">
        <v>91</v>
      </c>
      <c r="U2015" s="1" t="s">
        <v>113</v>
      </c>
      <c r="V2015" s="1">
        <v>1.0</v>
      </c>
      <c r="W2015" s="1">
        <v>1.0</v>
      </c>
      <c r="X2015" s="1">
        <v>1.0</v>
      </c>
      <c r="Y2015" s="1">
        <v>1.0</v>
      </c>
      <c r="Z2015" s="1" t="s">
        <v>93</v>
      </c>
      <c r="AA2015" s="1" t="s">
        <v>10833</v>
      </c>
      <c r="AB2015" s="1">
        <v>58.0</v>
      </c>
      <c r="AC2015" s="1">
        <v>1.0</v>
      </c>
      <c r="AD2015" s="1">
        <v>0.0</v>
      </c>
      <c r="AE2015" s="1">
        <v>5.0</v>
      </c>
      <c r="AF2015" s="1" t="s">
        <v>932</v>
      </c>
      <c r="AG2015" s="1">
        <v>1.0</v>
      </c>
      <c r="AH2015" s="1">
        <v>0.0</v>
      </c>
      <c r="AI2015" s="1">
        <v>0.0</v>
      </c>
      <c r="AJ2015" s="1">
        <v>0.0</v>
      </c>
      <c r="AK2015" s="1">
        <v>0.0</v>
      </c>
      <c r="AL2015" s="1">
        <v>0.0</v>
      </c>
      <c r="AM2015" s="1">
        <v>0.0</v>
      </c>
      <c r="AU2015" s="1">
        <v>1.0</v>
      </c>
      <c r="AV2015" s="1" t="s">
        <v>105</v>
      </c>
      <c r="AW2015" s="1">
        <v>1.0</v>
      </c>
      <c r="AX2015" s="1">
        <v>0.0</v>
      </c>
      <c r="AY2015" s="1">
        <v>1.0</v>
      </c>
      <c r="AZ2015" s="1">
        <v>0.0</v>
      </c>
      <c r="BB2015" s="1">
        <v>-1.0</v>
      </c>
      <c r="BC2015" s="1">
        <v>1.0</v>
      </c>
      <c r="BD2015" s="1">
        <v>-1.0</v>
      </c>
      <c r="BE2015" s="1">
        <v>-1.0</v>
      </c>
      <c r="BF2015" s="1">
        <v>-1.0</v>
      </c>
      <c r="BG2015" s="1">
        <v>-1.0</v>
      </c>
      <c r="BH2015" s="1">
        <v>-1.0</v>
      </c>
      <c r="BI2015" s="1">
        <v>-1.0</v>
      </c>
      <c r="BJ2015" s="1">
        <v>-1.0</v>
      </c>
      <c r="BK2015" s="1">
        <v>-1.0</v>
      </c>
      <c r="BL2015" s="1">
        <v>-1.0</v>
      </c>
      <c r="BM2015" s="1">
        <v>1.0</v>
      </c>
      <c r="BN2015" s="1">
        <v>1.0</v>
      </c>
      <c r="BO2015" s="1">
        <v>1.0</v>
      </c>
      <c r="BP2015" s="1">
        <v>-1.0</v>
      </c>
      <c r="BQ2015" s="1">
        <v>1.0</v>
      </c>
      <c r="BR2015" s="1">
        <v>-1.0</v>
      </c>
      <c r="BS2015" s="1">
        <v>-1.0</v>
      </c>
      <c r="BT2015" s="1">
        <v>-1.0</v>
      </c>
      <c r="BU2015" s="1">
        <v>1.0</v>
      </c>
      <c r="BV2015" s="1">
        <v>-1.0</v>
      </c>
      <c r="BW2015" s="1">
        <v>-1.0</v>
      </c>
      <c r="BX2015" s="1">
        <v>-1.0</v>
      </c>
      <c r="BY2015" s="1">
        <v>-1.0</v>
      </c>
      <c r="BZ2015" s="1">
        <v>-1.0</v>
      </c>
      <c r="CA2015" s="1">
        <v>-1.0</v>
      </c>
      <c r="CB2015" s="1">
        <v>-1.0</v>
      </c>
      <c r="CC2015" s="1">
        <v>-1.0</v>
      </c>
      <c r="CD2015" s="1">
        <v>67816.0</v>
      </c>
    </row>
    <row r="2016">
      <c r="A2016" s="1">
        <v>3.4015098E7</v>
      </c>
      <c r="B2016" s="1" t="s">
        <v>10834</v>
      </c>
      <c r="C2016" s="1" t="s">
        <v>10835</v>
      </c>
      <c r="D2016" s="1" t="s">
        <v>10836</v>
      </c>
      <c r="E2016" s="1" t="s">
        <v>85</v>
      </c>
      <c r="F2016" s="1" t="s">
        <v>10837</v>
      </c>
      <c r="G2016" s="1" t="s">
        <v>10838</v>
      </c>
      <c r="H2016" s="2" t="str">
        <f>- We ask that guests take shoes off at The front Door - We keep a Vegetarian kitchen</f>
        <v>#ERROR!</v>
      </c>
      <c r="I2016" s="1">
        <v>3.8217925E7</v>
      </c>
      <c r="J2016" s="1">
        <v>42197.0</v>
      </c>
      <c r="K2016" s="1" t="s">
        <v>272</v>
      </c>
      <c r="L2016" s="1">
        <v>0.9</v>
      </c>
      <c r="M2016" s="1">
        <v>0.0</v>
      </c>
      <c r="N2016" s="1">
        <v>2.0</v>
      </c>
      <c r="O2016" s="1">
        <v>0.0</v>
      </c>
      <c r="P2016" s="1" t="s">
        <v>123</v>
      </c>
      <c r="Q2016" s="1" t="s">
        <v>124</v>
      </c>
      <c r="R2016" s="1">
        <v>40.7342</v>
      </c>
      <c r="S2016" s="1">
        <v>-73.95707</v>
      </c>
      <c r="T2016" s="1" t="s">
        <v>91</v>
      </c>
      <c r="U2016" s="1" t="s">
        <v>92</v>
      </c>
      <c r="V2016" s="1">
        <v>4.0</v>
      </c>
      <c r="W2016" s="1">
        <v>2.0</v>
      </c>
      <c r="X2016" s="1">
        <v>2.0</v>
      </c>
      <c r="Y2016" s="1">
        <v>2.0</v>
      </c>
      <c r="Z2016" s="1" t="s">
        <v>93</v>
      </c>
      <c r="AA2016" s="1" t="s">
        <v>10839</v>
      </c>
      <c r="AB2016" s="1">
        <v>205.0</v>
      </c>
      <c r="AC2016" s="1">
        <v>1.0</v>
      </c>
      <c r="AD2016" s="1">
        <v>0.0</v>
      </c>
      <c r="AE2016" s="1">
        <v>5.0</v>
      </c>
      <c r="AF2016" s="1" t="s">
        <v>291</v>
      </c>
      <c r="AG2016" s="1">
        <v>1.0</v>
      </c>
      <c r="AH2016" s="1">
        <v>11.0</v>
      </c>
      <c r="AI2016" s="1">
        <v>34.0</v>
      </c>
      <c r="AJ2016" s="1">
        <v>64.0</v>
      </c>
      <c r="AK2016" s="1">
        <v>64.0</v>
      </c>
      <c r="AL2016" s="1">
        <v>0.0</v>
      </c>
      <c r="AM2016" s="1">
        <v>0.0</v>
      </c>
      <c r="AU2016" s="1">
        <v>0.0</v>
      </c>
      <c r="AV2016" s="1" t="s">
        <v>96</v>
      </c>
      <c r="AW2016" s="1">
        <v>2.0</v>
      </c>
      <c r="AX2016" s="1">
        <v>1.0</v>
      </c>
      <c r="AY2016" s="1">
        <v>1.0</v>
      </c>
      <c r="AZ2016" s="1">
        <v>0.0</v>
      </c>
      <c r="BB2016" s="1">
        <v>-1.0</v>
      </c>
      <c r="BC2016" s="1">
        <v>1.0</v>
      </c>
      <c r="BD2016" s="1">
        <v>-1.0</v>
      </c>
      <c r="BE2016" s="1">
        <v>-1.0</v>
      </c>
      <c r="BF2016" s="1">
        <v>-1.0</v>
      </c>
      <c r="BG2016" s="1">
        <v>-1.0</v>
      </c>
      <c r="BH2016" s="1">
        <v>-1.0</v>
      </c>
      <c r="BI2016" s="1">
        <v>-1.0</v>
      </c>
      <c r="BJ2016" s="1">
        <v>-1.0</v>
      </c>
      <c r="BK2016" s="1">
        <v>-1.0</v>
      </c>
      <c r="BL2016" s="1">
        <v>-1.0</v>
      </c>
      <c r="BM2016" s="1">
        <v>1.0</v>
      </c>
      <c r="BN2016" s="1">
        <v>-1.0</v>
      </c>
      <c r="BO2016" s="1">
        <v>-1.0</v>
      </c>
      <c r="BP2016" s="1">
        <v>-1.0</v>
      </c>
      <c r="BQ2016" s="1">
        <v>-1.0</v>
      </c>
      <c r="BR2016" s="1">
        <v>-1.0</v>
      </c>
      <c r="BS2016" s="1">
        <v>-1.0</v>
      </c>
      <c r="BT2016" s="1">
        <v>-1.0</v>
      </c>
      <c r="BU2016" s="1">
        <v>1.0</v>
      </c>
      <c r="BV2016" s="1">
        <v>-1.0</v>
      </c>
      <c r="BW2016" s="1">
        <v>-1.0</v>
      </c>
      <c r="BX2016" s="1">
        <v>1.0</v>
      </c>
      <c r="BY2016" s="1">
        <v>-1.0</v>
      </c>
      <c r="BZ2016" s="1">
        <v>-1.0</v>
      </c>
      <c r="CA2016" s="1">
        <v>-1.0</v>
      </c>
      <c r="CB2016" s="1">
        <v>-1.0</v>
      </c>
      <c r="CC2016" s="1">
        <v>-1.0</v>
      </c>
      <c r="CD2016" s="1">
        <v>67818.0</v>
      </c>
    </row>
    <row r="2017">
      <c r="A2017" s="1">
        <v>4720326.0</v>
      </c>
      <c r="B2017" s="1" t="s">
        <v>10840</v>
      </c>
      <c r="C2017" s="1" t="s">
        <v>10841</v>
      </c>
      <c r="D2017" s="1" t="s">
        <v>10841</v>
      </c>
      <c r="E2017" s="1" t="s">
        <v>85</v>
      </c>
      <c r="I2017" s="1">
        <v>5279180.0</v>
      </c>
      <c r="J2017" s="1">
        <v>41334.0</v>
      </c>
      <c r="M2017" s="1">
        <v>0.0</v>
      </c>
      <c r="N2017" s="1">
        <v>1.0</v>
      </c>
      <c r="O2017" s="1">
        <v>1.0</v>
      </c>
      <c r="P2017" s="1" t="s">
        <v>89</v>
      </c>
      <c r="Q2017" s="1" t="s">
        <v>1270</v>
      </c>
      <c r="R2017" s="1">
        <v>40.7395099999999</v>
      </c>
      <c r="S2017" s="1">
        <v>-73.9827</v>
      </c>
      <c r="T2017" s="1" t="s">
        <v>91</v>
      </c>
      <c r="U2017" s="1" t="s">
        <v>92</v>
      </c>
      <c r="V2017" s="1">
        <v>3.0</v>
      </c>
      <c r="W2017" s="1">
        <v>1.0</v>
      </c>
      <c r="X2017" s="1">
        <v>1.0</v>
      </c>
      <c r="Y2017" s="1">
        <v>1.0</v>
      </c>
      <c r="Z2017" s="1" t="s">
        <v>93</v>
      </c>
      <c r="AA2017" s="1" t="s">
        <v>10842</v>
      </c>
      <c r="AB2017" s="1">
        <v>170.0</v>
      </c>
      <c r="AC2017" s="1">
        <v>1.0</v>
      </c>
      <c r="AD2017" s="1">
        <v>0.0</v>
      </c>
      <c r="AE2017" s="1">
        <v>3.0</v>
      </c>
      <c r="AF2017" s="1" t="s">
        <v>456</v>
      </c>
      <c r="AG2017" s="1">
        <v>1.0</v>
      </c>
      <c r="AH2017" s="1">
        <v>0.0</v>
      </c>
      <c r="AI2017" s="1">
        <v>0.0</v>
      </c>
      <c r="AJ2017" s="1">
        <v>0.0</v>
      </c>
      <c r="AK2017" s="1">
        <v>0.0</v>
      </c>
      <c r="AL2017" s="1">
        <v>0.0</v>
      </c>
      <c r="AM2017" s="1">
        <v>0.0</v>
      </c>
      <c r="AU2017" s="1">
        <v>0.0</v>
      </c>
      <c r="AV2017" s="1" t="s">
        <v>117</v>
      </c>
      <c r="AW2017" s="1">
        <v>1.0</v>
      </c>
      <c r="AX2017" s="1">
        <v>1.0</v>
      </c>
      <c r="AY2017" s="1">
        <v>0.0</v>
      </c>
      <c r="AZ2017" s="1">
        <v>0.0</v>
      </c>
      <c r="BB2017" s="1">
        <v>-1.0</v>
      </c>
      <c r="BC2017" s="1">
        <v>-1.0</v>
      </c>
      <c r="BD2017" s="1">
        <v>-1.0</v>
      </c>
      <c r="BE2017" s="1">
        <v>-1.0</v>
      </c>
      <c r="BF2017" s="1">
        <v>-1.0</v>
      </c>
      <c r="BG2017" s="1">
        <v>-1.0</v>
      </c>
      <c r="BH2017" s="1">
        <v>-1.0</v>
      </c>
      <c r="BI2017" s="1">
        <v>-1.0</v>
      </c>
      <c r="BJ2017" s="1">
        <v>1.0</v>
      </c>
      <c r="BK2017" s="1">
        <v>-1.0</v>
      </c>
      <c r="BL2017" s="1">
        <v>-1.0</v>
      </c>
      <c r="BM2017" s="1">
        <v>-1.0</v>
      </c>
      <c r="BN2017" s="1">
        <v>1.0</v>
      </c>
      <c r="BO2017" s="1">
        <v>-1.0</v>
      </c>
      <c r="BP2017" s="1">
        <v>-1.0</v>
      </c>
      <c r="BQ2017" s="1">
        <v>-1.0</v>
      </c>
      <c r="BR2017" s="1">
        <v>-1.0</v>
      </c>
      <c r="BS2017" s="1">
        <v>-1.0</v>
      </c>
      <c r="BT2017" s="1">
        <v>-1.0</v>
      </c>
      <c r="BU2017" s="1">
        <v>1.0</v>
      </c>
      <c r="BV2017" s="1">
        <v>-1.0</v>
      </c>
      <c r="BW2017" s="1">
        <v>-1.0</v>
      </c>
      <c r="BX2017" s="1">
        <v>-1.0</v>
      </c>
      <c r="BY2017" s="1">
        <v>-1.0</v>
      </c>
      <c r="BZ2017" s="1">
        <v>-1.0</v>
      </c>
      <c r="CA2017" s="1">
        <v>-1.0</v>
      </c>
      <c r="CB2017" s="1">
        <v>-1.0</v>
      </c>
      <c r="CC2017" s="1">
        <v>-1.0</v>
      </c>
      <c r="CD2017" s="1">
        <v>67830.0</v>
      </c>
    </row>
    <row r="2018">
      <c r="A2018" s="1">
        <v>5277117.0</v>
      </c>
      <c r="B2018" s="1" t="s">
        <v>10843</v>
      </c>
      <c r="C2018" s="1" t="s">
        <v>10844</v>
      </c>
      <c r="D2018" s="1" t="s">
        <v>10844</v>
      </c>
      <c r="E2018" s="1" t="s">
        <v>85</v>
      </c>
      <c r="I2018" s="1">
        <v>6023360.0</v>
      </c>
      <c r="J2018" s="1">
        <v>41385.0</v>
      </c>
      <c r="M2018" s="1">
        <v>0.0</v>
      </c>
      <c r="N2018" s="1">
        <v>1.0</v>
      </c>
      <c r="O2018" s="1">
        <v>1.0</v>
      </c>
      <c r="P2018" s="1" t="s">
        <v>123</v>
      </c>
      <c r="Q2018" s="1" t="s">
        <v>124</v>
      </c>
      <c r="R2018" s="1">
        <v>40.67221</v>
      </c>
      <c r="S2018" s="1">
        <v>-73.95584</v>
      </c>
      <c r="T2018" s="1" t="s">
        <v>91</v>
      </c>
      <c r="U2018" s="1" t="s">
        <v>113</v>
      </c>
      <c r="V2018" s="1">
        <v>1.0</v>
      </c>
      <c r="W2018" s="1">
        <v>1.0</v>
      </c>
      <c r="X2018" s="1">
        <v>1.0</v>
      </c>
      <c r="Y2018" s="1">
        <v>1.0</v>
      </c>
      <c r="Z2018" s="1" t="s">
        <v>93</v>
      </c>
      <c r="AA2018" s="1" t="s">
        <v>10845</v>
      </c>
      <c r="AB2018" s="1">
        <v>50.0</v>
      </c>
      <c r="AC2018" s="1">
        <v>1.0</v>
      </c>
      <c r="AD2018" s="1">
        <v>0.0</v>
      </c>
      <c r="AE2018" s="1">
        <v>1.0</v>
      </c>
      <c r="AF2018" s="1" t="s">
        <v>2366</v>
      </c>
      <c r="AG2018" s="1">
        <v>1.0</v>
      </c>
      <c r="AH2018" s="1">
        <v>0.0</v>
      </c>
      <c r="AI2018" s="1">
        <v>0.0</v>
      </c>
      <c r="AJ2018" s="1">
        <v>0.0</v>
      </c>
      <c r="AK2018" s="1">
        <v>0.0</v>
      </c>
      <c r="AL2018" s="1">
        <v>1.0</v>
      </c>
      <c r="AM2018" s="1">
        <v>0.0</v>
      </c>
      <c r="AN2018" s="1">
        <v>100.0</v>
      </c>
      <c r="AO2018" s="1">
        <v>10.0</v>
      </c>
      <c r="AP2018" s="1">
        <v>8.0</v>
      </c>
      <c r="AQ2018" s="1">
        <v>10.0</v>
      </c>
      <c r="AR2018" s="1">
        <v>10.0</v>
      </c>
      <c r="AS2018" s="1">
        <v>8.0</v>
      </c>
      <c r="AT2018" s="1">
        <v>10.0</v>
      </c>
      <c r="AU2018" s="1">
        <v>0.0</v>
      </c>
      <c r="AV2018" s="1" t="s">
        <v>105</v>
      </c>
      <c r="AW2018" s="1">
        <v>1.0</v>
      </c>
      <c r="AX2018" s="1">
        <v>0.0</v>
      </c>
      <c r="AY2018" s="1">
        <v>1.0</v>
      </c>
      <c r="AZ2018" s="1">
        <v>0.0</v>
      </c>
      <c r="BA2018" s="1">
        <v>0.02</v>
      </c>
      <c r="BB2018" s="1">
        <v>-1.0</v>
      </c>
      <c r="BC2018" s="1">
        <v>-1.0</v>
      </c>
      <c r="BD2018" s="1">
        <v>-1.0</v>
      </c>
      <c r="BE2018" s="1">
        <v>-1.0</v>
      </c>
      <c r="BF2018" s="1">
        <v>-1.0</v>
      </c>
      <c r="BG2018" s="1">
        <v>-1.0</v>
      </c>
      <c r="BH2018" s="1">
        <v>-1.0</v>
      </c>
      <c r="BI2018" s="1">
        <v>-1.0</v>
      </c>
      <c r="BJ2018" s="1">
        <v>1.0</v>
      </c>
      <c r="BK2018" s="1">
        <v>-1.0</v>
      </c>
      <c r="BL2018" s="1">
        <v>-1.0</v>
      </c>
      <c r="BM2018" s="1">
        <v>-1.0</v>
      </c>
      <c r="BN2018" s="1">
        <v>-1.0</v>
      </c>
      <c r="BO2018" s="1">
        <v>-1.0</v>
      </c>
      <c r="BP2018" s="1">
        <v>-1.0</v>
      </c>
      <c r="BQ2018" s="1">
        <v>-1.0</v>
      </c>
      <c r="BR2018" s="1">
        <v>-1.0</v>
      </c>
      <c r="BS2018" s="1">
        <v>-1.0</v>
      </c>
      <c r="BT2018" s="1">
        <v>-1.0</v>
      </c>
      <c r="BU2018" s="1">
        <v>1.0</v>
      </c>
      <c r="BV2018" s="1">
        <v>-1.0</v>
      </c>
      <c r="BW2018" s="1">
        <v>-1.0</v>
      </c>
      <c r="BX2018" s="1">
        <v>-1.0</v>
      </c>
      <c r="BY2018" s="1">
        <v>-1.0</v>
      </c>
      <c r="BZ2018" s="1">
        <v>-1.0</v>
      </c>
      <c r="CA2018" s="1">
        <v>-1.0</v>
      </c>
      <c r="CB2018" s="1">
        <v>-1.0</v>
      </c>
      <c r="CC2018" s="1">
        <v>-1.0</v>
      </c>
      <c r="CD2018" s="1">
        <v>67835.0</v>
      </c>
    </row>
    <row r="2019">
      <c r="A2019" s="1">
        <v>3779230.0</v>
      </c>
      <c r="B2019" s="1" t="s">
        <v>10846</v>
      </c>
      <c r="C2019" s="1" t="s">
        <v>10847</v>
      </c>
      <c r="D2019" s="1" t="s">
        <v>10848</v>
      </c>
      <c r="E2019" s="1" t="s">
        <v>85</v>
      </c>
      <c r="F2019" s="1" t="s">
        <v>10849</v>
      </c>
      <c r="G2019" s="1" t="s">
        <v>10850</v>
      </c>
      <c r="H2019" s="1" t="s">
        <v>10851</v>
      </c>
      <c r="I2019" s="1">
        <v>23193.0</v>
      </c>
      <c r="J2019" s="1">
        <v>39989.0</v>
      </c>
      <c r="K2019" s="1" t="s">
        <v>88</v>
      </c>
      <c r="L2019" s="1">
        <v>0.79</v>
      </c>
      <c r="M2019" s="1">
        <v>0.0</v>
      </c>
      <c r="N2019" s="1">
        <v>6.0</v>
      </c>
      <c r="O2019" s="1">
        <v>1.0</v>
      </c>
      <c r="P2019" s="1" t="s">
        <v>123</v>
      </c>
      <c r="Q2019" s="1" t="s">
        <v>157</v>
      </c>
      <c r="R2019" s="1">
        <v>40.68826</v>
      </c>
      <c r="S2019" s="1">
        <v>-73.9385</v>
      </c>
      <c r="T2019" s="1" t="s">
        <v>91</v>
      </c>
      <c r="U2019" s="1" t="s">
        <v>113</v>
      </c>
      <c r="V2019" s="1">
        <v>1.0</v>
      </c>
      <c r="W2019" s="1">
        <v>2.5</v>
      </c>
      <c r="X2019" s="1">
        <v>1.0</v>
      </c>
      <c r="Y2019" s="1">
        <v>1.0</v>
      </c>
      <c r="Z2019" s="1" t="s">
        <v>114</v>
      </c>
      <c r="AA2019" s="1" t="s">
        <v>10852</v>
      </c>
      <c r="AB2019" s="1">
        <v>40.0</v>
      </c>
      <c r="AC2019" s="1">
        <v>1.0</v>
      </c>
      <c r="AD2019" s="1">
        <v>15.0</v>
      </c>
      <c r="AE2019" s="1">
        <v>1.0</v>
      </c>
      <c r="AF2019" s="1" t="s">
        <v>797</v>
      </c>
      <c r="AG2019" s="1">
        <v>1.0</v>
      </c>
      <c r="AH2019" s="1">
        <v>28.0</v>
      </c>
      <c r="AI2019" s="1">
        <v>33.0</v>
      </c>
      <c r="AJ2019" s="1">
        <v>60.0</v>
      </c>
      <c r="AK2019" s="1">
        <v>335.0</v>
      </c>
      <c r="AL2019" s="1">
        <v>8.0</v>
      </c>
      <c r="AM2019" s="1">
        <v>1.0</v>
      </c>
      <c r="AN2019" s="1">
        <v>100.0</v>
      </c>
      <c r="AO2019" s="1">
        <v>10.0</v>
      </c>
      <c r="AP2019" s="1">
        <v>10.0</v>
      </c>
      <c r="AQ2019" s="1">
        <v>9.0</v>
      </c>
      <c r="AR2019" s="1">
        <v>9.0</v>
      </c>
      <c r="AS2019" s="1">
        <v>9.0</v>
      </c>
      <c r="AT2019" s="1">
        <v>10.0</v>
      </c>
      <c r="AU2019" s="1">
        <v>0.0</v>
      </c>
      <c r="AV2019" s="1" t="s">
        <v>105</v>
      </c>
      <c r="AW2019" s="1">
        <v>4.0</v>
      </c>
      <c r="AX2019" s="1">
        <v>0.0</v>
      </c>
      <c r="AY2019" s="1">
        <v>4.0</v>
      </c>
      <c r="AZ2019" s="1">
        <v>0.0</v>
      </c>
      <c r="BA2019" s="1">
        <v>0.16</v>
      </c>
      <c r="BB2019" s="1">
        <v>-1.0</v>
      </c>
      <c r="BC2019" s="1">
        <v>1.0</v>
      </c>
      <c r="BD2019" s="1">
        <v>-1.0</v>
      </c>
      <c r="BE2019" s="1">
        <v>-1.0</v>
      </c>
      <c r="BF2019" s="1">
        <v>-1.0</v>
      </c>
      <c r="BG2019" s="1">
        <v>-1.0</v>
      </c>
      <c r="BH2019" s="1">
        <v>-1.0</v>
      </c>
      <c r="BI2019" s="1">
        <v>-1.0</v>
      </c>
      <c r="BJ2019" s="1">
        <v>1.0</v>
      </c>
      <c r="BK2019" s="1">
        <v>-1.0</v>
      </c>
      <c r="BL2019" s="1">
        <v>-1.0</v>
      </c>
      <c r="BM2019" s="1">
        <v>-1.0</v>
      </c>
      <c r="BN2019" s="1">
        <v>-1.0</v>
      </c>
      <c r="BO2019" s="1">
        <v>-1.0</v>
      </c>
      <c r="BP2019" s="1">
        <v>1.0</v>
      </c>
      <c r="BQ2019" s="1">
        <v>-1.0</v>
      </c>
      <c r="BR2019" s="1">
        <v>-1.0</v>
      </c>
      <c r="BS2019" s="1">
        <v>1.0</v>
      </c>
      <c r="BT2019" s="1">
        <v>-1.0</v>
      </c>
      <c r="BU2019" s="1">
        <v>1.0</v>
      </c>
      <c r="BV2019" s="1">
        <v>-1.0</v>
      </c>
      <c r="BW2019" s="1">
        <v>-1.0</v>
      </c>
      <c r="BX2019" s="1">
        <v>-1.0</v>
      </c>
      <c r="BY2019" s="1">
        <v>-1.0</v>
      </c>
      <c r="BZ2019" s="1">
        <v>-1.0</v>
      </c>
      <c r="CA2019" s="1">
        <v>-1.0</v>
      </c>
      <c r="CB2019" s="1">
        <v>-1.0</v>
      </c>
      <c r="CC2019" s="1">
        <v>-1.0</v>
      </c>
      <c r="CD2019" s="1">
        <v>67835.0</v>
      </c>
    </row>
    <row r="2020">
      <c r="A2020" s="1">
        <v>2.933876E7</v>
      </c>
      <c r="B2020" s="1" t="s">
        <v>10853</v>
      </c>
      <c r="C2020" s="1" t="s">
        <v>10854</v>
      </c>
      <c r="D2020" s="1" t="s">
        <v>10854</v>
      </c>
      <c r="E2020" s="1" t="s">
        <v>85</v>
      </c>
      <c r="I2020" s="1">
        <v>9399583.0</v>
      </c>
      <c r="J2020" s="1">
        <v>41560.0</v>
      </c>
      <c r="M2020" s="1">
        <v>0.0</v>
      </c>
      <c r="N2020" s="1">
        <v>1.0</v>
      </c>
      <c r="O2020" s="1">
        <v>0.0</v>
      </c>
      <c r="P2020" s="1" t="s">
        <v>123</v>
      </c>
      <c r="Q2020" s="1" t="s">
        <v>124</v>
      </c>
      <c r="R2020" s="1">
        <v>40.71047</v>
      </c>
      <c r="S2020" s="1">
        <v>-73.9679599999999</v>
      </c>
      <c r="T2020" s="1" t="s">
        <v>91</v>
      </c>
      <c r="U2020" s="1" t="s">
        <v>92</v>
      </c>
      <c r="V2020" s="1">
        <v>2.0</v>
      </c>
      <c r="W2020" s="1">
        <v>1.0</v>
      </c>
      <c r="X2020" s="1">
        <v>1.0</v>
      </c>
      <c r="Y2020" s="1">
        <v>1.0</v>
      </c>
      <c r="Z2020" s="1" t="s">
        <v>93</v>
      </c>
      <c r="AA2020" s="1" t="s">
        <v>10855</v>
      </c>
      <c r="AB2020" s="1">
        <v>160.0</v>
      </c>
      <c r="AC2020" s="1">
        <v>1.0</v>
      </c>
      <c r="AD2020" s="1">
        <v>0.0</v>
      </c>
      <c r="AE2020" s="1">
        <v>10.0</v>
      </c>
      <c r="AF2020" s="1" t="s">
        <v>302</v>
      </c>
      <c r="AG2020" s="1">
        <v>1.0</v>
      </c>
      <c r="AH2020" s="1">
        <v>0.0</v>
      </c>
      <c r="AI2020" s="1">
        <v>0.0</v>
      </c>
      <c r="AJ2020" s="1">
        <v>0.0</v>
      </c>
      <c r="AK2020" s="1">
        <v>34.0</v>
      </c>
      <c r="AL2020" s="1">
        <v>0.0</v>
      </c>
      <c r="AM2020" s="1">
        <v>0.0</v>
      </c>
      <c r="AU2020" s="1">
        <v>0.0</v>
      </c>
      <c r="AV2020" s="1" t="s">
        <v>96</v>
      </c>
      <c r="AW2020" s="1">
        <v>1.0</v>
      </c>
      <c r="AX2020" s="1">
        <v>1.0</v>
      </c>
      <c r="AY2020" s="1">
        <v>0.0</v>
      </c>
      <c r="AZ2020" s="1">
        <v>0.0</v>
      </c>
      <c r="BB2020" s="1">
        <v>-1.0</v>
      </c>
      <c r="BC2020" s="1">
        <v>1.0</v>
      </c>
      <c r="BD2020" s="1">
        <v>-1.0</v>
      </c>
      <c r="BE2020" s="1">
        <v>-1.0</v>
      </c>
      <c r="BF2020" s="1">
        <v>-1.0</v>
      </c>
      <c r="BG2020" s="1">
        <v>-1.0</v>
      </c>
      <c r="BH2020" s="1">
        <v>-1.0</v>
      </c>
      <c r="BI2020" s="1">
        <v>-1.0</v>
      </c>
      <c r="BJ2020" s="1">
        <v>1.0</v>
      </c>
      <c r="BK2020" s="1">
        <v>-1.0</v>
      </c>
      <c r="BL2020" s="1">
        <v>-1.0</v>
      </c>
      <c r="BM2020" s="1">
        <v>1.0</v>
      </c>
      <c r="BN2020" s="1">
        <v>1.0</v>
      </c>
      <c r="BO2020" s="1">
        <v>1.0</v>
      </c>
      <c r="BP2020" s="1">
        <v>-1.0</v>
      </c>
      <c r="BQ2020" s="1">
        <v>-1.0</v>
      </c>
      <c r="BR2020" s="1">
        <v>-1.0</v>
      </c>
      <c r="BS2020" s="1">
        <v>-1.0</v>
      </c>
      <c r="BT2020" s="1">
        <v>-1.0</v>
      </c>
      <c r="BU2020" s="1">
        <v>1.0</v>
      </c>
      <c r="BV2020" s="1">
        <v>-1.0</v>
      </c>
      <c r="BW2020" s="1">
        <v>-1.0</v>
      </c>
      <c r="BX2020" s="1">
        <v>1.0</v>
      </c>
      <c r="BY2020" s="1">
        <v>-1.0</v>
      </c>
      <c r="BZ2020" s="1">
        <v>-1.0</v>
      </c>
      <c r="CA2020" s="1">
        <v>-1.0</v>
      </c>
      <c r="CB2020" s="1">
        <v>-1.0</v>
      </c>
      <c r="CC2020" s="1">
        <v>-1.0</v>
      </c>
      <c r="CD2020" s="1">
        <v>67889.0</v>
      </c>
    </row>
    <row r="2021">
      <c r="A2021" s="1">
        <v>3.441558E7</v>
      </c>
      <c r="B2021" s="1" t="s">
        <v>10856</v>
      </c>
      <c r="C2021" s="1" t="s">
        <v>10857</v>
      </c>
      <c r="D2021" s="1" t="s">
        <v>10858</v>
      </c>
      <c r="E2021" s="1" t="s">
        <v>85</v>
      </c>
      <c r="I2021" s="1">
        <v>1.7477908E7</v>
      </c>
      <c r="J2021" s="1">
        <v>41820.0</v>
      </c>
      <c r="K2021" s="1" t="s">
        <v>134</v>
      </c>
      <c r="L2021" s="1">
        <v>0.92</v>
      </c>
      <c r="M2021" s="1">
        <v>0.0</v>
      </c>
      <c r="N2021" s="1">
        <v>1.0</v>
      </c>
      <c r="O2021" s="1">
        <v>1.0</v>
      </c>
      <c r="P2021" s="1" t="s">
        <v>89</v>
      </c>
      <c r="Q2021" s="1" t="s">
        <v>391</v>
      </c>
      <c r="R2021" s="1">
        <v>40.74557</v>
      </c>
      <c r="S2021" s="1">
        <v>-74.00825</v>
      </c>
      <c r="T2021" s="1" t="s">
        <v>274</v>
      </c>
      <c r="U2021" s="1" t="s">
        <v>92</v>
      </c>
      <c r="V2021" s="1">
        <v>4.0</v>
      </c>
      <c r="W2021" s="1">
        <v>1.0</v>
      </c>
      <c r="X2021" s="1">
        <v>1.0</v>
      </c>
      <c r="Y2021" s="1">
        <v>2.0</v>
      </c>
      <c r="Z2021" s="1" t="s">
        <v>93</v>
      </c>
      <c r="AA2021" s="1" t="s">
        <v>10859</v>
      </c>
      <c r="AB2021" s="1">
        <v>280.0</v>
      </c>
      <c r="AC2021" s="1">
        <v>2.0</v>
      </c>
      <c r="AD2021" s="1">
        <v>20.0</v>
      </c>
      <c r="AE2021" s="1">
        <v>30.0</v>
      </c>
      <c r="AF2021" s="1" t="s">
        <v>95</v>
      </c>
      <c r="AG2021" s="1">
        <v>1.0</v>
      </c>
      <c r="AH2021" s="1">
        <v>30.0</v>
      </c>
      <c r="AI2021" s="1">
        <v>60.0</v>
      </c>
      <c r="AJ2021" s="1">
        <v>90.0</v>
      </c>
      <c r="AK2021" s="1">
        <v>365.0</v>
      </c>
      <c r="AL2021" s="1">
        <v>0.0</v>
      </c>
      <c r="AM2021" s="1">
        <v>0.0</v>
      </c>
      <c r="AU2021" s="1">
        <v>1.0</v>
      </c>
      <c r="AV2021" s="1" t="s">
        <v>96</v>
      </c>
      <c r="AW2021" s="1">
        <v>10.0</v>
      </c>
      <c r="AX2021" s="1">
        <v>10.0</v>
      </c>
      <c r="AY2021" s="1">
        <v>0.0</v>
      </c>
      <c r="AZ2021" s="1">
        <v>0.0</v>
      </c>
      <c r="BB2021" s="1">
        <v>-1.0</v>
      </c>
      <c r="BC2021" s="1">
        <v>1.0</v>
      </c>
      <c r="BD2021" s="1">
        <v>-1.0</v>
      </c>
      <c r="BE2021" s="1">
        <v>-1.0</v>
      </c>
      <c r="BF2021" s="1">
        <v>-1.0</v>
      </c>
      <c r="BG2021" s="1">
        <v>-1.0</v>
      </c>
      <c r="BH2021" s="1">
        <v>-1.0</v>
      </c>
      <c r="BI2021" s="1">
        <v>-1.0</v>
      </c>
      <c r="BJ2021" s="1">
        <v>1.0</v>
      </c>
      <c r="BK2021" s="1">
        <v>1.0</v>
      </c>
      <c r="BL2021" s="1">
        <v>1.0</v>
      </c>
      <c r="BM2021" s="1">
        <v>1.0</v>
      </c>
      <c r="BN2021" s="1">
        <v>1.0</v>
      </c>
      <c r="BO2021" s="1">
        <v>1.0</v>
      </c>
      <c r="BP2021" s="1">
        <v>1.0</v>
      </c>
      <c r="BQ2021" s="1">
        <v>1.0</v>
      </c>
      <c r="BR2021" s="1">
        <v>-1.0</v>
      </c>
      <c r="BS2021" s="1">
        <v>-1.0</v>
      </c>
      <c r="BT2021" s="1">
        <v>-1.0</v>
      </c>
      <c r="BU2021" s="1">
        <v>1.0</v>
      </c>
      <c r="BV2021" s="1">
        <v>1.0</v>
      </c>
      <c r="BW2021" s="1">
        <v>1.0</v>
      </c>
      <c r="BX2021" s="1">
        <v>1.0</v>
      </c>
      <c r="BY2021" s="1">
        <v>-1.0</v>
      </c>
      <c r="BZ2021" s="1">
        <v>1.0</v>
      </c>
      <c r="CA2021" s="1">
        <v>-1.0</v>
      </c>
      <c r="CB2021" s="1">
        <v>-1.0</v>
      </c>
      <c r="CC2021" s="1">
        <v>-1.0</v>
      </c>
      <c r="CD2021" s="1">
        <v>67917.0</v>
      </c>
    </row>
    <row r="2022">
      <c r="A2022" s="1">
        <v>3.1284078E7</v>
      </c>
      <c r="B2022" s="1" t="s">
        <v>10860</v>
      </c>
      <c r="C2022" s="1" t="s">
        <v>10861</v>
      </c>
      <c r="D2022" s="1" t="s">
        <v>10862</v>
      </c>
      <c r="E2022" s="1" t="s">
        <v>85</v>
      </c>
      <c r="H2022" s="1" t="s">
        <v>10863</v>
      </c>
      <c r="I2022" s="1">
        <v>2.34111066E8</v>
      </c>
      <c r="J2022" s="1">
        <v>43468.0</v>
      </c>
      <c r="K2022" s="1" t="s">
        <v>339</v>
      </c>
      <c r="L2022" s="1">
        <v>0.4</v>
      </c>
      <c r="M2022" s="1">
        <v>0.0</v>
      </c>
      <c r="N2022" s="1">
        <v>2.0</v>
      </c>
      <c r="O2022" s="1">
        <v>0.0</v>
      </c>
      <c r="P2022" s="1" t="s">
        <v>89</v>
      </c>
      <c r="Q2022" s="1" t="s">
        <v>90</v>
      </c>
      <c r="R2022" s="1">
        <v>40.72296</v>
      </c>
      <c r="S2022" s="1">
        <v>-73.99259</v>
      </c>
      <c r="T2022" s="1" t="s">
        <v>91</v>
      </c>
      <c r="U2022" s="1" t="s">
        <v>113</v>
      </c>
      <c r="V2022" s="1">
        <v>2.0</v>
      </c>
      <c r="W2022" s="1">
        <v>1.0</v>
      </c>
      <c r="X2022" s="1">
        <v>1.0</v>
      </c>
      <c r="Y2022" s="1">
        <v>1.0</v>
      </c>
      <c r="Z2022" s="1" t="s">
        <v>93</v>
      </c>
      <c r="AA2022" s="1" t="s">
        <v>10864</v>
      </c>
      <c r="AB2022" s="1">
        <v>90.0</v>
      </c>
      <c r="AC2022" s="1">
        <v>1.0</v>
      </c>
      <c r="AD2022" s="1">
        <v>25.0</v>
      </c>
      <c r="AE2022" s="1">
        <v>1.0</v>
      </c>
      <c r="AF2022" s="1" t="s">
        <v>179</v>
      </c>
      <c r="AG2022" s="1">
        <v>1.0</v>
      </c>
      <c r="AH2022" s="1">
        <v>0.0</v>
      </c>
      <c r="AI2022" s="1">
        <v>0.0</v>
      </c>
      <c r="AJ2022" s="1">
        <v>0.0</v>
      </c>
      <c r="AK2022" s="1">
        <v>0.0</v>
      </c>
      <c r="AL2022" s="1">
        <v>1.0</v>
      </c>
      <c r="AM2022" s="1">
        <v>1.0</v>
      </c>
      <c r="AU2022" s="1">
        <v>0.0</v>
      </c>
      <c r="AV2022" s="1" t="s">
        <v>117</v>
      </c>
      <c r="AW2022" s="1">
        <v>2.0</v>
      </c>
      <c r="AX2022" s="1">
        <v>0.0</v>
      </c>
      <c r="AY2022" s="1">
        <v>2.0</v>
      </c>
      <c r="AZ2022" s="1">
        <v>0.0</v>
      </c>
      <c r="BA2022" s="1">
        <v>0.16</v>
      </c>
      <c r="BB2022" s="1">
        <v>-1.0</v>
      </c>
      <c r="BC2022" s="1">
        <v>-1.0</v>
      </c>
      <c r="BD2022" s="1">
        <v>-1.0</v>
      </c>
      <c r="BE2022" s="1">
        <v>-1.0</v>
      </c>
      <c r="BF2022" s="1">
        <v>-1.0</v>
      </c>
      <c r="BG2022" s="1">
        <v>-1.0</v>
      </c>
      <c r="BH2022" s="1">
        <v>-1.0</v>
      </c>
      <c r="BI2022" s="1">
        <v>-1.0</v>
      </c>
      <c r="BJ2022" s="1">
        <v>-1.0</v>
      </c>
      <c r="BK2022" s="1">
        <v>-1.0</v>
      </c>
      <c r="BL2022" s="1">
        <v>-1.0</v>
      </c>
      <c r="BM2022" s="1">
        <v>1.0</v>
      </c>
      <c r="BN2022" s="1">
        <v>-1.0</v>
      </c>
      <c r="BO2022" s="1">
        <v>-1.0</v>
      </c>
      <c r="BP2022" s="1">
        <v>-1.0</v>
      </c>
      <c r="BQ2022" s="1">
        <v>-1.0</v>
      </c>
      <c r="BR2022" s="1">
        <v>-1.0</v>
      </c>
      <c r="BS2022" s="1">
        <v>-1.0</v>
      </c>
      <c r="BT2022" s="1">
        <v>-1.0</v>
      </c>
      <c r="BU2022" s="1">
        <v>-1.0</v>
      </c>
      <c r="BV2022" s="1">
        <v>-1.0</v>
      </c>
      <c r="BW2022" s="1">
        <v>-1.0</v>
      </c>
      <c r="BX2022" s="1">
        <v>-1.0</v>
      </c>
      <c r="BY2022" s="1">
        <v>-1.0</v>
      </c>
      <c r="BZ2022" s="1">
        <v>-1.0</v>
      </c>
      <c r="CA2022" s="1">
        <v>-1.0</v>
      </c>
      <c r="CB2022" s="1">
        <v>-1.0</v>
      </c>
      <c r="CC2022" s="1">
        <v>-1.0</v>
      </c>
      <c r="CD2022" s="1">
        <v>67919.0</v>
      </c>
    </row>
    <row r="2023">
      <c r="A2023" s="1">
        <v>1.1061063E7</v>
      </c>
      <c r="B2023" s="1" t="s">
        <v>10865</v>
      </c>
      <c r="C2023" s="1" t="s">
        <v>10866</v>
      </c>
      <c r="D2023" s="1" t="s">
        <v>10867</v>
      </c>
      <c r="E2023" s="1" t="s">
        <v>85</v>
      </c>
      <c r="F2023" s="1" t="s">
        <v>10868</v>
      </c>
      <c r="G2023" s="1" t="s">
        <v>10869</v>
      </c>
      <c r="H2023" s="1" t="s">
        <v>10870</v>
      </c>
      <c r="I2023" s="1">
        <v>3.0918593E7</v>
      </c>
      <c r="J2023" s="1">
        <v>42103.0</v>
      </c>
      <c r="M2023" s="1">
        <v>0.0</v>
      </c>
      <c r="N2023" s="1">
        <v>1.0</v>
      </c>
      <c r="O2023" s="1">
        <v>1.0</v>
      </c>
      <c r="P2023" s="1" t="s">
        <v>89</v>
      </c>
      <c r="Q2023" s="1" t="s">
        <v>370</v>
      </c>
      <c r="R2023" s="1">
        <v>40.76578</v>
      </c>
      <c r="S2023" s="1">
        <v>-73.99309</v>
      </c>
      <c r="T2023" s="1" t="s">
        <v>91</v>
      </c>
      <c r="U2023" s="1" t="s">
        <v>92</v>
      </c>
      <c r="V2023" s="1">
        <v>3.0</v>
      </c>
      <c r="W2023" s="1">
        <v>1.0</v>
      </c>
      <c r="X2023" s="1">
        <v>1.0</v>
      </c>
      <c r="Y2023" s="1">
        <v>2.0</v>
      </c>
      <c r="Z2023" s="1" t="s">
        <v>93</v>
      </c>
      <c r="AA2023" s="1" t="s">
        <v>10871</v>
      </c>
      <c r="AB2023" s="1">
        <v>120.0</v>
      </c>
      <c r="AC2023" s="1">
        <v>2.0</v>
      </c>
      <c r="AD2023" s="1">
        <v>50.0</v>
      </c>
      <c r="AE2023" s="1">
        <v>1.0</v>
      </c>
      <c r="AF2023" s="1" t="s">
        <v>673</v>
      </c>
      <c r="AG2023" s="1">
        <v>1.0</v>
      </c>
      <c r="AH2023" s="1">
        <v>0.0</v>
      </c>
      <c r="AI2023" s="1">
        <v>0.0</v>
      </c>
      <c r="AJ2023" s="1">
        <v>0.0</v>
      </c>
      <c r="AK2023" s="1">
        <v>0.0</v>
      </c>
      <c r="AL2023" s="1">
        <v>0.0</v>
      </c>
      <c r="AM2023" s="1">
        <v>0.0</v>
      </c>
      <c r="AU2023" s="1">
        <v>0.0</v>
      </c>
      <c r="AV2023" s="1" t="s">
        <v>117</v>
      </c>
      <c r="AW2023" s="1">
        <v>1.0</v>
      </c>
      <c r="AX2023" s="1">
        <v>1.0</v>
      </c>
      <c r="AY2023" s="1">
        <v>0.0</v>
      </c>
      <c r="AZ2023" s="1">
        <v>0.0</v>
      </c>
      <c r="BB2023" s="1">
        <v>-1.0</v>
      </c>
      <c r="BC2023" s="1">
        <v>1.0</v>
      </c>
      <c r="BD2023" s="1">
        <v>-1.0</v>
      </c>
      <c r="BE2023" s="1">
        <v>-1.0</v>
      </c>
      <c r="BF2023" s="1">
        <v>-1.0</v>
      </c>
      <c r="BG2023" s="1">
        <v>-1.0</v>
      </c>
      <c r="BH2023" s="1">
        <v>-1.0</v>
      </c>
      <c r="BI2023" s="1">
        <v>-1.0</v>
      </c>
      <c r="BJ2023" s="1">
        <v>1.0</v>
      </c>
      <c r="BK2023" s="1">
        <v>-1.0</v>
      </c>
      <c r="BL2023" s="1">
        <v>-1.0</v>
      </c>
      <c r="BM2023" s="1">
        <v>-1.0</v>
      </c>
      <c r="BN2023" s="1">
        <v>1.0</v>
      </c>
      <c r="BO2023" s="1">
        <v>-1.0</v>
      </c>
      <c r="BP2023" s="1">
        <v>1.0</v>
      </c>
      <c r="BQ2023" s="1">
        <v>-1.0</v>
      </c>
      <c r="BR2023" s="1">
        <v>-1.0</v>
      </c>
      <c r="BS2023" s="1">
        <v>-1.0</v>
      </c>
      <c r="BT2023" s="1">
        <v>-1.0</v>
      </c>
      <c r="BU2023" s="1">
        <v>1.0</v>
      </c>
      <c r="BV2023" s="1">
        <v>-1.0</v>
      </c>
      <c r="BW2023" s="1">
        <v>-1.0</v>
      </c>
      <c r="BX2023" s="1">
        <v>-1.0</v>
      </c>
      <c r="BY2023" s="1">
        <v>-1.0</v>
      </c>
      <c r="BZ2023" s="1">
        <v>-1.0</v>
      </c>
      <c r="CA2023" s="1">
        <v>-1.0</v>
      </c>
      <c r="CB2023" s="1">
        <v>-1.0</v>
      </c>
      <c r="CC2023" s="1">
        <v>-1.0</v>
      </c>
      <c r="CD2023" s="1">
        <v>67938.0</v>
      </c>
    </row>
    <row r="2024">
      <c r="A2024" s="1">
        <v>2.7203985E7</v>
      </c>
      <c r="B2024" s="1" t="s">
        <v>10872</v>
      </c>
      <c r="C2024" s="1" t="s">
        <v>10873</v>
      </c>
      <c r="D2024" s="1" t="s">
        <v>10874</v>
      </c>
      <c r="E2024" s="1" t="s">
        <v>85</v>
      </c>
      <c r="H2024" s="1" t="s">
        <v>10875</v>
      </c>
      <c r="I2024" s="1">
        <v>3.0532557E7</v>
      </c>
      <c r="J2024" s="1">
        <v>42097.0</v>
      </c>
      <c r="K2024" s="1" t="s">
        <v>134</v>
      </c>
      <c r="L2024" s="1">
        <v>0.86</v>
      </c>
      <c r="M2024" s="1">
        <v>0.0</v>
      </c>
      <c r="N2024" s="1">
        <v>13.0</v>
      </c>
      <c r="O2024" s="1">
        <v>1.0</v>
      </c>
      <c r="P2024" s="1" t="s">
        <v>123</v>
      </c>
      <c r="Q2024" s="1" t="s">
        <v>124</v>
      </c>
      <c r="R2024" s="1">
        <v>40.68923</v>
      </c>
      <c r="S2024" s="1">
        <v>-73.9281599999999</v>
      </c>
      <c r="T2024" s="1" t="s">
        <v>91</v>
      </c>
      <c r="U2024" s="1" t="s">
        <v>113</v>
      </c>
      <c r="V2024" s="1">
        <v>2.0</v>
      </c>
      <c r="W2024" s="1">
        <v>2.0</v>
      </c>
      <c r="X2024" s="1">
        <v>1.0</v>
      </c>
      <c r="Y2024" s="1">
        <v>2.0</v>
      </c>
      <c r="Z2024" s="1" t="s">
        <v>93</v>
      </c>
      <c r="AA2024" s="1" t="s">
        <v>10876</v>
      </c>
      <c r="AB2024" s="1">
        <v>43.0</v>
      </c>
      <c r="AC2024" s="1">
        <v>1.0</v>
      </c>
      <c r="AD2024" s="1">
        <v>0.0</v>
      </c>
      <c r="AE2024" s="1">
        <v>30.0</v>
      </c>
      <c r="AF2024" s="1" t="s">
        <v>95</v>
      </c>
      <c r="AG2024" s="1">
        <v>1.0</v>
      </c>
      <c r="AH2024" s="1">
        <v>0.0</v>
      </c>
      <c r="AI2024" s="1">
        <v>20.0</v>
      </c>
      <c r="AJ2024" s="1">
        <v>50.0</v>
      </c>
      <c r="AK2024" s="1">
        <v>140.0</v>
      </c>
      <c r="AL2024" s="1">
        <v>1.0</v>
      </c>
      <c r="AM2024" s="1">
        <v>1.0</v>
      </c>
      <c r="AN2024" s="1">
        <v>20.0</v>
      </c>
      <c r="AO2024" s="1">
        <v>2.0</v>
      </c>
      <c r="AP2024" s="1">
        <v>2.0</v>
      </c>
      <c r="AQ2024" s="1">
        <v>4.0</v>
      </c>
      <c r="AR2024" s="1">
        <v>2.0</v>
      </c>
      <c r="AS2024" s="1">
        <v>10.0</v>
      </c>
      <c r="AT2024" s="1">
        <v>2.0</v>
      </c>
      <c r="AU2024" s="1">
        <v>0.0</v>
      </c>
      <c r="AV2024" s="1" t="s">
        <v>96</v>
      </c>
      <c r="AW2024" s="1">
        <v>5.0</v>
      </c>
      <c r="AX2024" s="1">
        <v>0.0</v>
      </c>
      <c r="AY2024" s="1">
        <v>5.0</v>
      </c>
      <c r="AZ2024" s="1">
        <v>0.0</v>
      </c>
      <c r="BA2024" s="1">
        <v>0.43</v>
      </c>
      <c r="BB2024" s="1">
        <v>-1.0</v>
      </c>
      <c r="BC2024" s="1">
        <v>1.0</v>
      </c>
      <c r="BD2024" s="1">
        <v>-1.0</v>
      </c>
      <c r="BE2024" s="1">
        <v>-1.0</v>
      </c>
      <c r="BF2024" s="1">
        <v>-1.0</v>
      </c>
      <c r="BG2024" s="1">
        <v>-1.0</v>
      </c>
      <c r="BH2024" s="1">
        <v>-1.0</v>
      </c>
      <c r="BI2024" s="1">
        <v>-1.0</v>
      </c>
      <c r="BJ2024" s="1">
        <v>-1.0</v>
      </c>
      <c r="BK2024" s="1">
        <v>-1.0</v>
      </c>
      <c r="BL2024" s="1">
        <v>-1.0</v>
      </c>
      <c r="BM2024" s="1">
        <v>-1.0</v>
      </c>
      <c r="BN2024" s="1">
        <v>-1.0</v>
      </c>
      <c r="BO2024" s="1">
        <v>-1.0</v>
      </c>
      <c r="BP2024" s="1">
        <v>-1.0</v>
      </c>
      <c r="BQ2024" s="1">
        <v>-1.0</v>
      </c>
      <c r="BR2024" s="1">
        <v>-1.0</v>
      </c>
      <c r="BS2024" s="1">
        <v>-1.0</v>
      </c>
      <c r="BT2024" s="1">
        <v>-1.0</v>
      </c>
      <c r="BU2024" s="1">
        <v>1.0</v>
      </c>
      <c r="BV2024" s="1">
        <v>-1.0</v>
      </c>
      <c r="BW2024" s="1">
        <v>-1.0</v>
      </c>
      <c r="BX2024" s="1">
        <v>-1.0</v>
      </c>
      <c r="BY2024" s="1">
        <v>-1.0</v>
      </c>
      <c r="BZ2024" s="1">
        <v>-1.0</v>
      </c>
      <c r="CA2024" s="1">
        <v>-1.0</v>
      </c>
      <c r="CB2024" s="1">
        <v>-1.0</v>
      </c>
      <c r="CC2024" s="1">
        <v>-1.0</v>
      </c>
      <c r="CD2024" s="1">
        <v>67965.0</v>
      </c>
    </row>
    <row r="2025">
      <c r="A2025" s="1">
        <v>3.223764E7</v>
      </c>
      <c r="B2025" s="1" t="s">
        <v>10877</v>
      </c>
      <c r="C2025" s="1" t="s">
        <v>325</v>
      </c>
      <c r="D2025" s="1" t="s">
        <v>1470</v>
      </c>
      <c r="E2025" s="1" t="s">
        <v>85</v>
      </c>
      <c r="F2025" s="1" t="s">
        <v>1471</v>
      </c>
      <c r="H2025" s="1" t="s">
        <v>328</v>
      </c>
      <c r="I2025" s="1">
        <v>2.19517861E8</v>
      </c>
      <c r="J2025" s="1">
        <v>43381.0</v>
      </c>
      <c r="K2025" s="1" t="s">
        <v>134</v>
      </c>
      <c r="L2025" s="1">
        <v>0.98</v>
      </c>
      <c r="M2025" s="1">
        <v>0.0</v>
      </c>
      <c r="N2025" s="1">
        <v>328.0</v>
      </c>
      <c r="O2025" s="1">
        <v>0.0</v>
      </c>
      <c r="P2025" s="1" t="s">
        <v>89</v>
      </c>
      <c r="Q2025" s="1" t="s">
        <v>90</v>
      </c>
      <c r="R2025" s="1">
        <v>40.70734</v>
      </c>
      <c r="S2025" s="1">
        <v>-74.01056</v>
      </c>
      <c r="T2025" s="1" t="s">
        <v>91</v>
      </c>
      <c r="U2025" s="1" t="s">
        <v>92</v>
      </c>
      <c r="V2025" s="1">
        <v>6.0</v>
      </c>
      <c r="W2025" s="1">
        <v>1.0</v>
      </c>
      <c r="X2025" s="1">
        <v>2.0</v>
      </c>
      <c r="Y2025" s="1">
        <v>3.0</v>
      </c>
      <c r="Z2025" s="1" t="s">
        <v>93</v>
      </c>
      <c r="AA2025" s="1" t="s">
        <v>3361</v>
      </c>
      <c r="AB2025" s="1">
        <v>412.0</v>
      </c>
      <c r="AC2025" s="1">
        <v>4.0</v>
      </c>
      <c r="AD2025" s="1">
        <v>5.0</v>
      </c>
      <c r="AE2025" s="1">
        <v>2.0</v>
      </c>
      <c r="AF2025" s="1" t="s">
        <v>95</v>
      </c>
      <c r="AG2025" s="1">
        <v>1.0</v>
      </c>
      <c r="AH2025" s="1">
        <v>15.0</v>
      </c>
      <c r="AI2025" s="1">
        <v>42.0</v>
      </c>
      <c r="AJ2025" s="1">
        <v>66.0</v>
      </c>
      <c r="AK2025" s="1">
        <v>341.0</v>
      </c>
      <c r="AL2025" s="1">
        <v>13.0</v>
      </c>
      <c r="AM2025" s="1">
        <v>13.0</v>
      </c>
      <c r="AN2025" s="1">
        <v>98.0</v>
      </c>
      <c r="AO2025" s="1">
        <v>10.0</v>
      </c>
      <c r="AP2025" s="1">
        <v>10.0</v>
      </c>
      <c r="AQ2025" s="1">
        <v>10.0</v>
      </c>
      <c r="AR2025" s="1">
        <v>10.0</v>
      </c>
      <c r="AS2025" s="1">
        <v>9.0</v>
      </c>
      <c r="AT2025" s="1">
        <v>10.0</v>
      </c>
      <c r="AU2025" s="1">
        <v>1.0</v>
      </c>
      <c r="AV2025" s="1" t="s">
        <v>96</v>
      </c>
      <c r="AW2025" s="1">
        <v>327.0</v>
      </c>
      <c r="AX2025" s="1">
        <v>319.0</v>
      </c>
      <c r="AY2025" s="1">
        <v>8.0</v>
      </c>
      <c r="AZ2025" s="1">
        <v>0.0</v>
      </c>
      <c r="BA2025" s="1">
        <v>3.07</v>
      </c>
      <c r="BB2025" s="1">
        <v>-1.0</v>
      </c>
      <c r="BC2025" s="1">
        <v>1.0</v>
      </c>
      <c r="BD2025" s="1">
        <v>-1.0</v>
      </c>
      <c r="BE2025" s="1">
        <v>-1.0</v>
      </c>
      <c r="BF2025" s="1">
        <v>-1.0</v>
      </c>
      <c r="BG2025" s="1">
        <v>-1.0</v>
      </c>
      <c r="BH2025" s="1">
        <v>1.0</v>
      </c>
      <c r="BI2025" s="1">
        <v>-1.0</v>
      </c>
      <c r="BJ2025" s="1">
        <v>1.0</v>
      </c>
      <c r="BK2025" s="1">
        <v>1.0</v>
      </c>
      <c r="BL2025" s="1">
        <v>1.0</v>
      </c>
      <c r="BM2025" s="1">
        <v>1.0</v>
      </c>
      <c r="BN2025" s="1">
        <v>1.0</v>
      </c>
      <c r="BO2025" s="1">
        <v>-1.0</v>
      </c>
      <c r="BP2025" s="1">
        <v>-1.0</v>
      </c>
      <c r="BQ2025" s="1">
        <v>-1.0</v>
      </c>
      <c r="BR2025" s="1">
        <v>-1.0</v>
      </c>
      <c r="BS2025" s="1">
        <v>-1.0</v>
      </c>
      <c r="BT2025" s="1">
        <v>-1.0</v>
      </c>
      <c r="BU2025" s="1">
        <v>1.0</v>
      </c>
      <c r="BV2025" s="1">
        <v>1.0</v>
      </c>
      <c r="BW2025" s="1">
        <v>-1.0</v>
      </c>
      <c r="BX2025" s="1">
        <v>-1.0</v>
      </c>
      <c r="BY2025" s="1">
        <v>-1.0</v>
      </c>
      <c r="BZ2025" s="1">
        <v>1.0</v>
      </c>
      <c r="CA2025" s="1">
        <v>-1.0</v>
      </c>
      <c r="CB2025" s="1">
        <v>-1.0</v>
      </c>
      <c r="CC2025" s="1">
        <v>-1.0</v>
      </c>
      <c r="CD2025" s="1">
        <v>67972.0</v>
      </c>
    </row>
    <row r="2026">
      <c r="A2026" s="1">
        <v>3236301.0</v>
      </c>
      <c r="B2026" s="1" t="s">
        <v>10878</v>
      </c>
      <c r="C2026" s="1" t="s">
        <v>10879</v>
      </c>
      <c r="D2026" s="1" t="s">
        <v>10880</v>
      </c>
      <c r="E2026" s="1" t="s">
        <v>85</v>
      </c>
      <c r="F2026" s="1" t="s">
        <v>10881</v>
      </c>
      <c r="I2026" s="1">
        <v>5164854.0</v>
      </c>
      <c r="J2026" s="1">
        <v>41325.0</v>
      </c>
      <c r="K2026" s="1" t="s">
        <v>272</v>
      </c>
      <c r="L2026" s="1">
        <v>0.7</v>
      </c>
      <c r="M2026" s="1">
        <v>0.0</v>
      </c>
      <c r="N2026" s="1">
        <v>6.0</v>
      </c>
      <c r="O2026" s="1">
        <v>1.0</v>
      </c>
      <c r="P2026" s="1" t="s">
        <v>89</v>
      </c>
      <c r="Q2026" s="1" t="s">
        <v>613</v>
      </c>
      <c r="R2026" s="1">
        <v>40.82075</v>
      </c>
      <c r="S2026" s="1">
        <v>-73.9379</v>
      </c>
      <c r="T2026" s="1" t="s">
        <v>91</v>
      </c>
      <c r="U2026" s="1" t="s">
        <v>113</v>
      </c>
      <c r="V2026" s="1">
        <v>2.0</v>
      </c>
      <c r="W2026" s="1">
        <v>1.0</v>
      </c>
      <c r="X2026" s="1">
        <v>1.0</v>
      </c>
      <c r="Y2026" s="1">
        <v>1.0</v>
      </c>
      <c r="Z2026" s="1" t="s">
        <v>93</v>
      </c>
      <c r="AA2026" s="1" t="s">
        <v>10882</v>
      </c>
      <c r="AB2026" s="1">
        <v>52.0</v>
      </c>
      <c r="AC2026" s="1">
        <v>1.0</v>
      </c>
      <c r="AD2026" s="1">
        <v>20.0</v>
      </c>
      <c r="AE2026" s="1">
        <v>7.0</v>
      </c>
      <c r="AF2026" s="1" t="s">
        <v>95</v>
      </c>
      <c r="AG2026" s="1">
        <v>1.0</v>
      </c>
      <c r="AH2026" s="1">
        <v>17.0</v>
      </c>
      <c r="AI2026" s="1">
        <v>17.0</v>
      </c>
      <c r="AJ2026" s="1">
        <v>17.0</v>
      </c>
      <c r="AK2026" s="1">
        <v>17.0</v>
      </c>
      <c r="AL2026" s="1">
        <v>17.0</v>
      </c>
      <c r="AM2026" s="1">
        <v>1.0</v>
      </c>
      <c r="AN2026" s="1">
        <v>84.0</v>
      </c>
      <c r="AO2026" s="1">
        <v>10.0</v>
      </c>
      <c r="AP2026" s="1">
        <v>8.0</v>
      </c>
      <c r="AQ2026" s="1">
        <v>9.0</v>
      </c>
      <c r="AR2026" s="1">
        <v>9.0</v>
      </c>
      <c r="AS2026" s="1">
        <v>8.0</v>
      </c>
      <c r="AT2026" s="1">
        <v>9.0</v>
      </c>
      <c r="AU2026" s="1">
        <v>1.0</v>
      </c>
      <c r="AV2026" s="1" t="s">
        <v>117</v>
      </c>
      <c r="AW2026" s="1">
        <v>8.0</v>
      </c>
      <c r="AX2026" s="1">
        <v>0.0</v>
      </c>
      <c r="AY2026" s="1">
        <v>8.0</v>
      </c>
      <c r="AZ2026" s="1">
        <v>0.0</v>
      </c>
      <c r="BA2026" s="1">
        <v>0.28</v>
      </c>
      <c r="BB2026" s="1">
        <v>-1.0</v>
      </c>
      <c r="BC2026" s="1">
        <v>1.0</v>
      </c>
      <c r="BD2026" s="1">
        <v>-1.0</v>
      </c>
      <c r="BE2026" s="1">
        <v>-1.0</v>
      </c>
      <c r="BF2026" s="1">
        <v>-1.0</v>
      </c>
      <c r="BG2026" s="1">
        <v>-1.0</v>
      </c>
      <c r="BH2026" s="1">
        <v>-1.0</v>
      </c>
      <c r="BI2026" s="1">
        <v>-1.0</v>
      </c>
      <c r="BJ2026" s="1">
        <v>-1.0</v>
      </c>
      <c r="BK2026" s="1">
        <v>1.0</v>
      </c>
      <c r="BL2026" s="1">
        <v>1.0</v>
      </c>
      <c r="BM2026" s="1">
        <v>-1.0</v>
      </c>
      <c r="BN2026" s="1">
        <v>-1.0</v>
      </c>
      <c r="BO2026" s="1">
        <v>-1.0</v>
      </c>
      <c r="BP2026" s="1">
        <v>-1.0</v>
      </c>
      <c r="BQ2026" s="1">
        <v>1.0</v>
      </c>
      <c r="BR2026" s="1">
        <v>-1.0</v>
      </c>
      <c r="BS2026" s="1">
        <v>-1.0</v>
      </c>
      <c r="BT2026" s="1">
        <v>-1.0</v>
      </c>
      <c r="BU2026" s="1">
        <v>1.0</v>
      </c>
      <c r="BV2026" s="1">
        <v>-1.0</v>
      </c>
      <c r="BW2026" s="1">
        <v>-1.0</v>
      </c>
      <c r="BX2026" s="1">
        <v>-1.0</v>
      </c>
      <c r="BY2026" s="1">
        <v>-1.0</v>
      </c>
      <c r="BZ2026" s="1">
        <v>1.0</v>
      </c>
      <c r="CA2026" s="1">
        <v>-1.0</v>
      </c>
      <c r="CB2026" s="1">
        <v>-1.0</v>
      </c>
      <c r="CC2026" s="1">
        <v>-1.0</v>
      </c>
      <c r="CD2026" s="1">
        <v>67998.0</v>
      </c>
    </row>
    <row r="2027">
      <c r="A2027" s="1">
        <v>3.0123494E7</v>
      </c>
      <c r="B2027" s="1" t="s">
        <v>10883</v>
      </c>
      <c r="C2027" s="1" t="s">
        <v>10884</v>
      </c>
      <c r="D2027" s="1" t="s">
        <v>10885</v>
      </c>
      <c r="E2027" s="1" t="s">
        <v>85</v>
      </c>
      <c r="F2027" s="1" t="s">
        <v>10886</v>
      </c>
      <c r="G2027" s="1" t="s">
        <v>10887</v>
      </c>
      <c r="H2027" s="2" t="str">
        <f>- be respectful of neighbors, specifically when on The balcony</f>
        <v>#ERROR!</v>
      </c>
      <c r="I2027" s="1">
        <v>1.1869986E7</v>
      </c>
      <c r="J2027" s="1">
        <v>41672.0</v>
      </c>
      <c r="M2027" s="1">
        <v>0.0</v>
      </c>
      <c r="N2027" s="1">
        <v>1.0</v>
      </c>
      <c r="O2027" s="1">
        <v>0.0</v>
      </c>
      <c r="P2027" s="1" t="s">
        <v>123</v>
      </c>
      <c r="Q2027" s="1" t="s">
        <v>698</v>
      </c>
      <c r="R2027" s="1">
        <v>40.67299</v>
      </c>
      <c r="S2027" s="1">
        <v>-73.95804</v>
      </c>
      <c r="T2027" s="1" t="s">
        <v>91</v>
      </c>
      <c r="U2027" s="1" t="s">
        <v>92</v>
      </c>
      <c r="V2027" s="1">
        <v>4.0</v>
      </c>
      <c r="W2027" s="1">
        <v>1.0</v>
      </c>
      <c r="X2027" s="1">
        <v>2.0</v>
      </c>
      <c r="Y2027" s="1">
        <v>2.0</v>
      </c>
      <c r="Z2027" s="1" t="s">
        <v>93</v>
      </c>
      <c r="AA2027" s="1" t="s">
        <v>10888</v>
      </c>
      <c r="AB2027" s="1">
        <v>210.0</v>
      </c>
      <c r="AC2027" s="1">
        <v>1.0</v>
      </c>
      <c r="AD2027" s="1">
        <v>0.0</v>
      </c>
      <c r="AE2027" s="1">
        <v>4.0</v>
      </c>
      <c r="AF2027" s="1" t="s">
        <v>170</v>
      </c>
      <c r="AG2027" s="1">
        <v>1.0</v>
      </c>
      <c r="AH2027" s="1">
        <v>0.0</v>
      </c>
      <c r="AI2027" s="1">
        <v>0.0</v>
      </c>
      <c r="AJ2027" s="1">
        <v>0.0</v>
      </c>
      <c r="AK2027" s="1">
        <v>0.0</v>
      </c>
      <c r="AL2027" s="1">
        <v>1.0</v>
      </c>
      <c r="AM2027" s="1">
        <v>1.0</v>
      </c>
      <c r="AN2027" s="1">
        <v>100.0</v>
      </c>
      <c r="AO2027" s="1">
        <v>10.0</v>
      </c>
      <c r="AP2027" s="1">
        <v>10.0</v>
      </c>
      <c r="AQ2027" s="1">
        <v>8.0</v>
      </c>
      <c r="AR2027" s="1">
        <v>8.0</v>
      </c>
      <c r="AS2027" s="1">
        <v>10.0</v>
      </c>
      <c r="AT2027" s="1">
        <v>10.0</v>
      </c>
      <c r="AU2027" s="1">
        <v>1.0</v>
      </c>
      <c r="AV2027" s="1" t="s">
        <v>117</v>
      </c>
      <c r="AW2027" s="1">
        <v>1.0</v>
      </c>
      <c r="AX2027" s="1">
        <v>1.0</v>
      </c>
      <c r="AY2027" s="1">
        <v>0.0</v>
      </c>
      <c r="AZ2027" s="1">
        <v>0.0</v>
      </c>
      <c r="BA2027" s="1">
        <v>0.16</v>
      </c>
      <c r="BB2027" s="1">
        <v>-1.0</v>
      </c>
      <c r="BC2027" s="1">
        <v>1.0</v>
      </c>
      <c r="BD2027" s="1">
        <v>-1.0</v>
      </c>
      <c r="BE2027" s="1">
        <v>-1.0</v>
      </c>
      <c r="BF2027" s="1">
        <v>-1.0</v>
      </c>
      <c r="BG2027" s="1">
        <v>-1.0</v>
      </c>
      <c r="BH2027" s="1">
        <v>-1.0</v>
      </c>
      <c r="BI2027" s="1">
        <v>-1.0</v>
      </c>
      <c r="BJ2027" s="1">
        <v>-1.0</v>
      </c>
      <c r="BK2027" s="1">
        <v>-1.0</v>
      </c>
      <c r="BL2027" s="1">
        <v>-1.0</v>
      </c>
      <c r="BM2027" s="1">
        <v>1.0</v>
      </c>
      <c r="BN2027" s="1">
        <v>1.0</v>
      </c>
      <c r="BO2027" s="1">
        <v>1.0</v>
      </c>
      <c r="BP2027" s="1">
        <v>-1.0</v>
      </c>
      <c r="BQ2027" s="1">
        <v>-1.0</v>
      </c>
      <c r="BR2027" s="1">
        <v>-1.0</v>
      </c>
      <c r="BS2027" s="1">
        <v>-1.0</v>
      </c>
      <c r="BT2027" s="1">
        <v>-1.0</v>
      </c>
      <c r="BU2027" s="1">
        <v>1.0</v>
      </c>
      <c r="BV2027" s="1">
        <v>-1.0</v>
      </c>
      <c r="BW2027" s="1">
        <v>-1.0</v>
      </c>
      <c r="BX2027" s="1">
        <v>-1.0</v>
      </c>
      <c r="BY2027" s="1">
        <v>-1.0</v>
      </c>
      <c r="BZ2027" s="1">
        <v>1.0</v>
      </c>
      <c r="CA2027" s="1">
        <v>-1.0</v>
      </c>
      <c r="CB2027" s="1">
        <v>-1.0</v>
      </c>
      <c r="CC2027" s="1">
        <v>-1.0</v>
      </c>
      <c r="CD2027" s="1">
        <v>68095.0</v>
      </c>
    </row>
    <row r="2028">
      <c r="A2028" s="1">
        <v>1.2211018E7</v>
      </c>
      <c r="B2028" s="1" t="s">
        <v>10889</v>
      </c>
      <c r="C2028" s="1" t="s">
        <v>10890</v>
      </c>
      <c r="D2028" s="1" t="s">
        <v>10891</v>
      </c>
      <c r="E2028" s="1" t="s">
        <v>85</v>
      </c>
      <c r="G2028" s="1" t="s">
        <v>10892</v>
      </c>
      <c r="I2028" s="1">
        <v>1.2798614E7</v>
      </c>
      <c r="J2028" s="1">
        <v>41702.0</v>
      </c>
      <c r="K2028" s="1" t="s">
        <v>88</v>
      </c>
      <c r="L2028" s="1">
        <v>1.0</v>
      </c>
      <c r="M2028" s="1">
        <v>1.0</v>
      </c>
      <c r="N2028" s="1">
        <v>3.0</v>
      </c>
      <c r="O2028" s="1">
        <v>1.0</v>
      </c>
      <c r="P2028" s="1" t="s">
        <v>123</v>
      </c>
      <c r="Q2028" s="1" t="s">
        <v>124</v>
      </c>
      <c r="R2028" s="1">
        <v>40.6886</v>
      </c>
      <c r="S2028" s="1">
        <v>-73.94153</v>
      </c>
      <c r="T2028" s="1" t="s">
        <v>91</v>
      </c>
      <c r="U2028" s="1" t="s">
        <v>113</v>
      </c>
      <c r="V2028" s="1">
        <v>2.0</v>
      </c>
      <c r="W2028" s="1">
        <v>1.0</v>
      </c>
      <c r="X2028" s="1">
        <v>1.0</v>
      </c>
      <c r="Y2028" s="1">
        <v>1.0</v>
      </c>
      <c r="Z2028" s="1" t="s">
        <v>93</v>
      </c>
      <c r="AA2028" s="1" t="s">
        <v>10893</v>
      </c>
      <c r="AB2028" s="1">
        <v>79.0</v>
      </c>
      <c r="AC2028" s="1">
        <v>2.0</v>
      </c>
      <c r="AD2028" s="1">
        <v>15.0</v>
      </c>
      <c r="AE2028" s="1">
        <v>2.0</v>
      </c>
      <c r="AF2028" s="1" t="s">
        <v>452</v>
      </c>
      <c r="AG2028" s="1">
        <v>1.0</v>
      </c>
      <c r="AH2028" s="1">
        <v>12.0</v>
      </c>
      <c r="AI2028" s="1">
        <v>30.0</v>
      </c>
      <c r="AJ2028" s="1">
        <v>44.0</v>
      </c>
      <c r="AK2028" s="1">
        <v>319.0</v>
      </c>
      <c r="AL2028" s="1">
        <v>0.0</v>
      </c>
      <c r="AM2028" s="1">
        <v>0.0</v>
      </c>
      <c r="AU2028" s="1">
        <v>0.0</v>
      </c>
      <c r="AV2028" s="1" t="s">
        <v>105</v>
      </c>
      <c r="AW2028" s="1">
        <v>3.0</v>
      </c>
      <c r="AX2028" s="1">
        <v>1.0</v>
      </c>
      <c r="AY2028" s="1">
        <v>2.0</v>
      </c>
      <c r="AZ2028" s="1">
        <v>0.0</v>
      </c>
      <c r="BB2028" s="1">
        <v>-1.0</v>
      </c>
      <c r="BC2028" s="1">
        <v>-1.0</v>
      </c>
      <c r="BD2028" s="1">
        <v>-1.0</v>
      </c>
      <c r="BE2028" s="1">
        <v>-1.0</v>
      </c>
      <c r="BF2028" s="1">
        <v>-1.0</v>
      </c>
      <c r="BG2028" s="1">
        <v>-1.0</v>
      </c>
      <c r="BH2028" s="1">
        <v>-1.0</v>
      </c>
      <c r="BI2028" s="1">
        <v>-1.0</v>
      </c>
      <c r="BJ2028" s="1">
        <v>-1.0</v>
      </c>
      <c r="BK2028" s="1">
        <v>-1.0</v>
      </c>
      <c r="BL2028" s="1">
        <v>-1.0</v>
      </c>
      <c r="BM2028" s="1">
        <v>-1.0</v>
      </c>
      <c r="BN2028" s="1">
        <v>-1.0</v>
      </c>
      <c r="BO2028" s="1">
        <v>-1.0</v>
      </c>
      <c r="BP2028" s="1">
        <v>1.0</v>
      </c>
      <c r="BQ2028" s="1">
        <v>-1.0</v>
      </c>
      <c r="BR2028" s="1">
        <v>-1.0</v>
      </c>
      <c r="BS2028" s="1">
        <v>-1.0</v>
      </c>
      <c r="BT2028" s="1">
        <v>-1.0</v>
      </c>
      <c r="BU2028" s="1">
        <v>1.0</v>
      </c>
      <c r="BV2028" s="1">
        <v>-1.0</v>
      </c>
      <c r="BW2028" s="1">
        <v>1.0</v>
      </c>
      <c r="BX2028" s="1">
        <v>-1.0</v>
      </c>
      <c r="BY2028" s="1">
        <v>-1.0</v>
      </c>
      <c r="BZ2028" s="1">
        <v>-1.0</v>
      </c>
      <c r="CA2028" s="1">
        <v>-1.0</v>
      </c>
      <c r="CB2028" s="1">
        <v>-1.0</v>
      </c>
      <c r="CC2028" s="1">
        <v>-1.0</v>
      </c>
      <c r="CD2028" s="1">
        <v>68137.0</v>
      </c>
    </row>
    <row r="2029">
      <c r="A2029" s="1">
        <v>1.9677579E7</v>
      </c>
      <c r="B2029" s="1" t="s">
        <v>10894</v>
      </c>
      <c r="C2029" s="1" t="s">
        <v>10895</v>
      </c>
      <c r="D2029" s="1" t="s">
        <v>10896</v>
      </c>
      <c r="E2029" s="1" t="s">
        <v>85</v>
      </c>
      <c r="G2029" s="1" t="s">
        <v>10897</v>
      </c>
      <c r="I2029" s="1">
        <v>124171.0</v>
      </c>
      <c r="J2029" s="1">
        <v>40311.0</v>
      </c>
      <c r="M2029" s="1">
        <v>0.0</v>
      </c>
      <c r="N2029" s="1">
        <v>1.0</v>
      </c>
      <c r="O2029" s="1">
        <v>1.0</v>
      </c>
      <c r="P2029" s="1" t="s">
        <v>123</v>
      </c>
      <c r="Q2029" s="1" t="s">
        <v>124</v>
      </c>
      <c r="R2029" s="1">
        <v>40.68533</v>
      </c>
      <c r="S2029" s="1">
        <v>-73.9423099999999</v>
      </c>
      <c r="T2029" s="1" t="s">
        <v>91</v>
      </c>
      <c r="U2029" s="1" t="s">
        <v>113</v>
      </c>
      <c r="V2029" s="1">
        <v>2.0</v>
      </c>
      <c r="W2029" s="1">
        <v>1.5</v>
      </c>
      <c r="X2029" s="1">
        <v>1.0</v>
      </c>
      <c r="Y2029" s="1">
        <v>1.0</v>
      </c>
      <c r="Z2029" s="1" t="s">
        <v>93</v>
      </c>
      <c r="AA2029" s="1" t="s">
        <v>10898</v>
      </c>
      <c r="AB2029" s="1">
        <v>60.0</v>
      </c>
      <c r="AC2029" s="1">
        <v>1.0</v>
      </c>
      <c r="AD2029" s="1">
        <v>0.0</v>
      </c>
      <c r="AE2029" s="1">
        <v>1.0</v>
      </c>
      <c r="AF2029" s="1" t="s">
        <v>593</v>
      </c>
      <c r="AG2029" s="1">
        <v>1.0</v>
      </c>
      <c r="AH2029" s="1">
        <v>0.0</v>
      </c>
      <c r="AI2029" s="1">
        <v>0.0</v>
      </c>
      <c r="AJ2029" s="1">
        <v>0.0</v>
      </c>
      <c r="AK2029" s="1">
        <v>0.0</v>
      </c>
      <c r="AL2029" s="1">
        <v>1.0</v>
      </c>
      <c r="AM2029" s="1">
        <v>1.0</v>
      </c>
      <c r="AN2029" s="1">
        <v>100.0</v>
      </c>
      <c r="AO2029" s="1">
        <v>10.0</v>
      </c>
      <c r="AP2029" s="1">
        <v>10.0</v>
      </c>
      <c r="AQ2029" s="1">
        <v>10.0</v>
      </c>
      <c r="AR2029" s="1">
        <v>10.0</v>
      </c>
      <c r="AS2029" s="1">
        <v>10.0</v>
      </c>
      <c r="AT2029" s="1">
        <v>10.0</v>
      </c>
      <c r="AU2029" s="1">
        <v>0.0</v>
      </c>
      <c r="AV2029" s="1" t="s">
        <v>96</v>
      </c>
      <c r="AW2029" s="1">
        <v>1.0</v>
      </c>
      <c r="AX2029" s="1">
        <v>0.0</v>
      </c>
      <c r="AY2029" s="1">
        <v>1.0</v>
      </c>
      <c r="AZ2029" s="1">
        <v>0.0</v>
      </c>
      <c r="BA2029" s="1">
        <v>0.08</v>
      </c>
      <c r="BB2029" s="1">
        <v>-1.0</v>
      </c>
      <c r="BC2029" s="1">
        <v>1.0</v>
      </c>
      <c r="BD2029" s="1">
        <v>-1.0</v>
      </c>
      <c r="BE2029" s="1">
        <v>-1.0</v>
      </c>
      <c r="BF2029" s="1">
        <v>-1.0</v>
      </c>
      <c r="BG2029" s="1">
        <v>-1.0</v>
      </c>
      <c r="BH2029" s="1">
        <v>-1.0</v>
      </c>
      <c r="BI2029" s="1">
        <v>-1.0</v>
      </c>
      <c r="BJ2029" s="1">
        <v>-1.0</v>
      </c>
      <c r="BK2029" s="1">
        <v>-1.0</v>
      </c>
      <c r="BL2029" s="1">
        <v>-1.0</v>
      </c>
      <c r="BM2029" s="1">
        <v>1.0</v>
      </c>
      <c r="BN2029" s="1">
        <v>-1.0</v>
      </c>
      <c r="BO2029" s="1">
        <v>-1.0</v>
      </c>
      <c r="BP2029" s="1">
        <v>-1.0</v>
      </c>
      <c r="BQ2029" s="1">
        <v>-1.0</v>
      </c>
      <c r="BR2029" s="1">
        <v>-1.0</v>
      </c>
      <c r="BS2029" s="1">
        <v>-1.0</v>
      </c>
      <c r="BT2029" s="1">
        <v>-1.0</v>
      </c>
      <c r="BU2029" s="1">
        <v>1.0</v>
      </c>
      <c r="BV2029" s="1">
        <v>-1.0</v>
      </c>
      <c r="BW2029" s="1">
        <v>-1.0</v>
      </c>
      <c r="BX2029" s="1">
        <v>-1.0</v>
      </c>
      <c r="BY2029" s="1">
        <v>-1.0</v>
      </c>
      <c r="BZ2029" s="1">
        <v>-1.0</v>
      </c>
      <c r="CA2029" s="1">
        <v>-1.0</v>
      </c>
      <c r="CB2029" s="1">
        <v>-1.0</v>
      </c>
      <c r="CC2029" s="1">
        <v>-1.0</v>
      </c>
      <c r="CD2029" s="1">
        <v>68150.0</v>
      </c>
    </row>
    <row r="2030">
      <c r="A2030" s="1">
        <v>2.5492095E7</v>
      </c>
      <c r="B2030" s="1" t="s">
        <v>10899</v>
      </c>
      <c r="C2030" s="1" t="s">
        <v>10900</v>
      </c>
      <c r="D2030" s="1" t="s">
        <v>10900</v>
      </c>
      <c r="E2030" s="1" t="s">
        <v>85</v>
      </c>
      <c r="I2030" s="1">
        <v>1.44193172E8</v>
      </c>
      <c r="J2030" s="1">
        <v>42950.0</v>
      </c>
      <c r="M2030" s="1">
        <v>0.0</v>
      </c>
      <c r="N2030" s="1">
        <v>1.0</v>
      </c>
      <c r="O2030" s="1">
        <v>0.0</v>
      </c>
      <c r="P2030" s="1" t="s">
        <v>123</v>
      </c>
      <c r="Q2030" s="1" t="s">
        <v>698</v>
      </c>
      <c r="R2030" s="1">
        <v>40.67124</v>
      </c>
      <c r="S2030" s="1">
        <v>-73.93401</v>
      </c>
      <c r="T2030" s="1" t="s">
        <v>91</v>
      </c>
      <c r="U2030" s="1" t="s">
        <v>113</v>
      </c>
      <c r="V2030" s="1">
        <v>1.0</v>
      </c>
      <c r="W2030" s="1">
        <v>1.5</v>
      </c>
      <c r="X2030" s="1">
        <v>4.0</v>
      </c>
      <c r="Y2030" s="1">
        <v>1.0</v>
      </c>
      <c r="Z2030" s="1" t="s">
        <v>93</v>
      </c>
      <c r="AA2030" s="1" t="s">
        <v>10901</v>
      </c>
      <c r="AB2030" s="1">
        <v>40.0</v>
      </c>
      <c r="AC2030" s="1">
        <v>1.0</v>
      </c>
      <c r="AD2030" s="1">
        <v>0.0</v>
      </c>
      <c r="AE2030" s="1">
        <v>15.0</v>
      </c>
      <c r="AF2030" s="1" t="s">
        <v>1683</v>
      </c>
      <c r="AG2030" s="1">
        <v>1.0</v>
      </c>
      <c r="AH2030" s="1">
        <v>0.0</v>
      </c>
      <c r="AI2030" s="1">
        <v>0.0</v>
      </c>
      <c r="AJ2030" s="1">
        <v>0.0</v>
      </c>
      <c r="AK2030" s="1">
        <v>0.0</v>
      </c>
      <c r="AL2030" s="1">
        <v>0.0</v>
      </c>
      <c r="AM2030" s="1">
        <v>0.0</v>
      </c>
      <c r="AU2030" s="1">
        <v>1.0</v>
      </c>
      <c r="AV2030" s="1" t="s">
        <v>105</v>
      </c>
      <c r="AW2030" s="1">
        <v>1.0</v>
      </c>
      <c r="AX2030" s="1">
        <v>0.0</v>
      </c>
      <c r="AY2030" s="1">
        <v>1.0</v>
      </c>
      <c r="AZ2030" s="1">
        <v>0.0</v>
      </c>
      <c r="BB2030" s="1">
        <v>-1.0</v>
      </c>
      <c r="BC2030" s="1">
        <v>1.0</v>
      </c>
      <c r="BD2030" s="1">
        <v>-1.0</v>
      </c>
      <c r="BE2030" s="1">
        <v>-1.0</v>
      </c>
      <c r="BF2030" s="1">
        <v>-1.0</v>
      </c>
      <c r="BG2030" s="1">
        <v>-1.0</v>
      </c>
      <c r="BH2030" s="1">
        <v>-1.0</v>
      </c>
      <c r="BI2030" s="1">
        <v>-1.0</v>
      </c>
      <c r="BJ2030" s="1">
        <v>1.0</v>
      </c>
      <c r="BK2030" s="1">
        <v>-1.0</v>
      </c>
      <c r="BL2030" s="1">
        <v>-1.0</v>
      </c>
      <c r="BM2030" s="1">
        <v>-1.0</v>
      </c>
      <c r="BN2030" s="1">
        <v>-1.0</v>
      </c>
      <c r="BO2030" s="1">
        <v>-1.0</v>
      </c>
      <c r="BP2030" s="1">
        <v>-1.0</v>
      </c>
      <c r="BQ2030" s="1">
        <v>-1.0</v>
      </c>
      <c r="BR2030" s="1">
        <v>-1.0</v>
      </c>
      <c r="BS2030" s="1">
        <v>-1.0</v>
      </c>
      <c r="BT2030" s="1">
        <v>-1.0</v>
      </c>
      <c r="BU2030" s="1">
        <v>1.0</v>
      </c>
      <c r="BV2030" s="1">
        <v>-1.0</v>
      </c>
      <c r="BW2030" s="1">
        <v>-1.0</v>
      </c>
      <c r="BX2030" s="1">
        <v>-1.0</v>
      </c>
      <c r="BY2030" s="1">
        <v>-1.0</v>
      </c>
      <c r="BZ2030" s="1">
        <v>-1.0</v>
      </c>
      <c r="CA2030" s="1">
        <v>-1.0</v>
      </c>
      <c r="CB2030" s="1">
        <v>-1.0</v>
      </c>
      <c r="CC2030" s="1">
        <v>-1.0</v>
      </c>
      <c r="CD2030" s="1">
        <v>68165.0</v>
      </c>
    </row>
    <row r="2031">
      <c r="A2031" s="1">
        <v>3.6142296E7</v>
      </c>
      <c r="B2031" s="1" t="s">
        <v>10902</v>
      </c>
      <c r="C2031" s="1" t="s">
        <v>10903</v>
      </c>
      <c r="D2031" s="1" t="s">
        <v>10903</v>
      </c>
      <c r="E2031" s="1" t="s">
        <v>85</v>
      </c>
      <c r="H2031" s="1" t="s">
        <v>10904</v>
      </c>
      <c r="I2031" s="1">
        <v>2.6794324E7</v>
      </c>
      <c r="J2031" s="1">
        <v>42031.0</v>
      </c>
      <c r="K2031" s="1" t="s">
        <v>339</v>
      </c>
      <c r="L2031" s="1">
        <v>0.0</v>
      </c>
      <c r="M2031" s="1">
        <v>0.0</v>
      </c>
      <c r="N2031" s="1">
        <v>0.0</v>
      </c>
      <c r="O2031" s="1">
        <v>1.0</v>
      </c>
      <c r="P2031" s="1" t="s">
        <v>123</v>
      </c>
      <c r="Q2031" s="1" t="s">
        <v>124</v>
      </c>
      <c r="R2031" s="1">
        <v>40.70269</v>
      </c>
      <c r="S2031" s="1">
        <v>-73.92833</v>
      </c>
      <c r="T2031" s="1" t="s">
        <v>91</v>
      </c>
      <c r="U2031" s="1" t="s">
        <v>113</v>
      </c>
      <c r="V2031" s="1">
        <v>1.0</v>
      </c>
      <c r="W2031" s="1">
        <v>1.5</v>
      </c>
      <c r="X2031" s="1">
        <v>1.0</v>
      </c>
      <c r="Y2031" s="1">
        <v>1.0</v>
      </c>
      <c r="Z2031" s="1" t="s">
        <v>93</v>
      </c>
      <c r="AA2031" s="1" t="s">
        <v>10905</v>
      </c>
      <c r="AB2031" s="1">
        <v>45.0</v>
      </c>
      <c r="AC2031" s="1">
        <v>1.0</v>
      </c>
      <c r="AD2031" s="1">
        <v>0.0</v>
      </c>
      <c r="AE2031" s="1">
        <v>7.0</v>
      </c>
      <c r="AF2031" s="1" t="s">
        <v>104</v>
      </c>
      <c r="AG2031" s="1">
        <v>1.0</v>
      </c>
      <c r="AH2031" s="1">
        <v>10.0</v>
      </c>
      <c r="AI2031" s="1">
        <v>10.0</v>
      </c>
      <c r="AJ2031" s="1">
        <v>10.0</v>
      </c>
      <c r="AK2031" s="1">
        <v>10.0</v>
      </c>
      <c r="AL2031" s="1">
        <v>0.0</v>
      </c>
      <c r="AM2031" s="1">
        <v>0.0</v>
      </c>
      <c r="AU2031" s="1">
        <v>0.0</v>
      </c>
      <c r="AV2031" s="1" t="s">
        <v>105</v>
      </c>
      <c r="AW2031" s="1">
        <v>1.0</v>
      </c>
      <c r="AX2031" s="1">
        <v>0.0</v>
      </c>
      <c r="AY2031" s="1">
        <v>1.0</v>
      </c>
      <c r="AZ2031" s="1">
        <v>0.0</v>
      </c>
      <c r="BB2031" s="1">
        <v>-1.0</v>
      </c>
      <c r="BC2031" s="1">
        <v>1.0</v>
      </c>
      <c r="BD2031" s="1">
        <v>-1.0</v>
      </c>
      <c r="BE2031" s="1">
        <v>-1.0</v>
      </c>
      <c r="BF2031" s="1">
        <v>-1.0</v>
      </c>
      <c r="BG2031" s="1">
        <v>-1.0</v>
      </c>
      <c r="BH2031" s="1">
        <v>-1.0</v>
      </c>
      <c r="BI2031" s="1">
        <v>-1.0</v>
      </c>
      <c r="BJ2031" s="1">
        <v>1.0</v>
      </c>
      <c r="BK2031" s="1">
        <v>-1.0</v>
      </c>
      <c r="BL2031" s="1">
        <v>-1.0</v>
      </c>
      <c r="BM2031" s="1">
        <v>1.0</v>
      </c>
      <c r="BN2031" s="1">
        <v>-1.0</v>
      </c>
      <c r="BO2031" s="1">
        <v>-1.0</v>
      </c>
      <c r="BP2031" s="1">
        <v>-1.0</v>
      </c>
      <c r="BQ2031" s="1">
        <v>-1.0</v>
      </c>
      <c r="BR2031" s="1">
        <v>-1.0</v>
      </c>
      <c r="BS2031" s="1">
        <v>-1.0</v>
      </c>
      <c r="BT2031" s="1">
        <v>-1.0</v>
      </c>
      <c r="BU2031" s="1">
        <v>1.0</v>
      </c>
      <c r="BV2031" s="1">
        <v>-1.0</v>
      </c>
      <c r="BW2031" s="1">
        <v>-1.0</v>
      </c>
      <c r="BX2031" s="1">
        <v>-1.0</v>
      </c>
      <c r="BY2031" s="1">
        <v>-1.0</v>
      </c>
      <c r="BZ2031" s="1">
        <v>-1.0</v>
      </c>
      <c r="CA2031" s="1">
        <v>-1.0</v>
      </c>
      <c r="CB2031" s="1">
        <v>-1.0</v>
      </c>
      <c r="CC2031" s="1">
        <v>-1.0</v>
      </c>
      <c r="CD2031" s="1">
        <v>68197.0</v>
      </c>
    </row>
    <row r="2032">
      <c r="A2032" s="1">
        <v>1.2955402E7</v>
      </c>
      <c r="B2032" s="1" t="s">
        <v>10906</v>
      </c>
      <c r="C2032" s="1" t="s">
        <v>10907</v>
      </c>
      <c r="D2032" s="1" t="s">
        <v>10908</v>
      </c>
      <c r="E2032" s="1" t="s">
        <v>85</v>
      </c>
      <c r="F2032" s="1" t="s">
        <v>10909</v>
      </c>
      <c r="G2032" s="1" t="s">
        <v>10910</v>
      </c>
      <c r="H2032" s="2" t="str">
        <f>-Women Only - There is an independent indoor/OUTDOOR cat which you can shutter out of your room.  -no shoes in The house. -no romantic overnight guests  - no Other guests permitted without approval first</f>
        <v>#ERROR!</v>
      </c>
      <c r="I2032" s="1">
        <v>2714164.0</v>
      </c>
      <c r="J2032" s="1">
        <v>41082.0</v>
      </c>
      <c r="K2032" s="1" t="s">
        <v>272</v>
      </c>
      <c r="L2032" s="1">
        <v>1.0</v>
      </c>
      <c r="M2032" s="1">
        <v>0.0</v>
      </c>
      <c r="N2032" s="1">
        <v>2.0</v>
      </c>
      <c r="O2032" s="1">
        <v>1.0</v>
      </c>
      <c r="P2032" s="1" t="s">
        <v>123</v>
      </c>
      <c r="Q2032" s="1" t="s">
        <v>296</v>
      </c>
      <c r="R2032" s="1">
        <v>40.72311</v>
      </c>
      <c r="S2032" s="1">
        <v>-73.94489</v>
      </c>
      <c r="T2032" s="1" t="s">
        <v>91</v>
      </c>
      <c r="U2032" s="1" t="s">
        <v>113</v>
      </c>
      <c r="V2032" s="1">
        <v>1.0</v>
      </c>
      <c r="W2032" s="1">
        <v>1.0</v>
      </c>
      <c r="X2032" s="1">
        <v>1.0</v>
      </c>
      <c r="Y2032" s="1">
        <v>1.0</v>
      </c>
      <c r="Z2032" s="1" t="s">
        <v>93</v>
      </c>
      <c r="AA2032" s="1" t="s">
        <v>10911</v>
      </c>
      <c r="AB2032" s="1">
        <v>50.0</v>
      </c>
      <c r="AC2032" s="1">
        <v>1.0</v>
      </c>
      <c r="AD2032" s="1">
        <v>35.0</v>
      </c>
      <c r="AE2032" s="1">
        <v>2.0</v>
      </c>
      <c r="AF2032" s="1" t="s">
        <v>137</v>
      </c>
      <c r="AG2032" s="1">
        <v>1.0</v>
      </c>
      <c r="AH2032" s="1">
        <v>27.0</v>
      </c>
      <c r="AI2032" s="1">
        <v>27.0</v>
      </c>
      <c r="AJ2032" s="1">
        <v>27.0</v>
      </c>
      <c r="AK2032" s="1">
        <v>27.0</v>
      </c>
      <c r="AL2032" s="1">
        <v>15.0</v>
      </c>
      <c r="AM2032" s="1">
        <v>5.0</v>
      </c>
      <c r="AN2032" s="1">
        <v>100.0</v>
      </c>
      <c r="AO2032" s="1">
        <v>10.0</v>
      </c>
      <c r="AP2032" s="1">
        <v>10.0</v>
      </c>
      <c r="AQ2032" s="1">
        <v>10.0</v>
      </c>
      <c r="AR2032" s="1">
        <v>10.0</v>
      </c>
      <c r="AS2032" s="1">
        <v>10.0</v>
      </c>
      <c r="AT2032" s="1">
        <v>10.0</v>
      </c>
      <c r="AU2032" s="1">
        <v>1.0</v>
      </c>
      <c r="AV2032" s="1" t="s">
        <v>96</v>
      </c>
      <c r="AW2032" s="1">
        <v>2.0</v>
      </c>
      <c r="AX2032" s="1">
        <v>1.0</v>
      </c>
      <c r="AY2032" s="1">
        <v>1.0</v>
      </c>
      <c r="AZ2032" s="1">
        <v>0.0</v>
      </c>
      <c r="BA2032" s="1">
        <v>0.55</v>
      </c>
      <c r="BB2032" s="1">
        <v>-1.0</v>
      </c>
      <c r="BC2032" s="1">
        <v>-1.0</v>
      </c>
      <c r="BD2032" s="1">
        <v>-1.0</v>
      </c>
      <c r="BE2032" s="1">
        <v>-1.0</v>
      </c>
      <c r="BF2032" s="1">
        <v>-1.0</v>
      </c>
      <c r="BG2032" s="1">
        <v>-1.0</v>
      </c>
      <c r="BH2032" s="1">
        <v>-1.0</v>
      </c>
      <c r="BI2032" s="1">
        <v>-1.0</v>
      </c>
      <c r="BJ2032" s="1">
        <v>-1.0</v>
      </c>
      <c r="BK2032" s="1">
        <v>-1.0</v>
      </c>
      <c r="BL2032" s="1">
        <v>-1.0</v>
      </c>
      <c r="BM2032" s="1">
        <v>-1.0</v>
      </c>
      <c r="BN2032" s="1">
        <v>-1.0</v>
      </c>
      <c r="BO2032" s="1">
        <v>-1.0</v>
      </c>
      <c r="BP2032" s="1">
        <v>1.0</v>
      </c>
      <c r="BQ2032" s="1">
        <v>-1.0</v>
      </c>
      <c r="BR2032" s="1">
        <v>-1.0</v>
      </c>
      <c r="BS2032" s="1">
        <v>-1.0</v>
      </c>
      <c r="BT2032" s="1">
        <v>-1.0</v>
      </c>
      <c r="BU2032" s="1">
        <v>1.0</v>
      </c>
      <c r="BV2032" s="1">
        <v>-1.0</v>
      </c>
      <c r="BW2032" s="1">
        <v>-1.0</v>
      </c>
      <c r="BX2032" s="1">
        <v>-1.0</v>
      </c>
      <c r="BY2032" s="1">
        <v>-1.0</v>
      </c>
      <c r="BZ2032" s="1">
        <v>-1.0</v>
      </c>
      <c r="CA2032" s="1">
        <v>-1.0</v>
      </c>
      <c r="CB2032" s="1">
        <v>-1.0</v>
      </c>
      <c r="CC2032" s="1">
        <v>-1.0</v>
      </c>
      <c r="CD2032" s="1">
        <v>68227.0</v>
      </c>
    </row>
    <row r="2033">
      <c r="A2033" s="1">
        <v>3.5522357E7</v>
      </c>
      <c r="B2033" s="1" t="s">
        <v>10912</v>
      </c>
      <c r="C2033" s="1" t="s">
        <v>10913</v>
      </c>
      <c r="D2033" s="1" t="s">
        <v>10914</v>
      </c>
      <c r="E2033" s="1" t="s">
        <v>85</v>
      </c>
      <c r="F2033" s="1" t="s">
        <v>10915</v>
      </c>
      <c r="G2033" s="1" t="s">
        <v>10916</v>
      </c>
      <c r="I2033" s="1">
        <v>1.348382E7</v>
      </c>
      <c r="J2033" s="1">
        <v>41722.0</v>
      </c>
      <c r="K2033" s="1" t="s">
        <v>88</v>
      </c>
      <c r="L2033" s="1">
        <v>1.0</v>
      </c>
      <c r="M2033" s="1">
        <v>0.0</v>
      </c>
      <c r="N2033" s="1">
        <v>0.0</v>
      </c>
      <c r="O2033" s="1">
        <v>1.0</v>
      </c>
      <c r="P2033" s="1" t="s">
        <v>89</v>
      </c>
      <c r="Q2033" s="1" t="s">
        <v>177</v>
      </c>
      <c r="R2033" s="1">
        <v>40.71496</v>
      </c>
      <c r="S2033" s="1">
        <v>-73.99063</v>
      </c>
      <c r="T2033" s="1" t="s">
        <v>91</v>
      </c>
      <c r="U2033" s="1" t="s">
        <v>92</v>
      </c>
      <c r="V2033" s="1">
        <v>2.0</v>
      </c>
      <c r="W2033" s="1">
        <v>1.0</v>
      </c>
      <c r="X2033" s="1">
        <v>1.0</v>
      </c>
      <c r="Y2033" s="1">
        <v>1.0</v>
      </c>
      <c r="Z2033" s="1" t="s">
        <v>93</v>
      </c>
      <c r="AA2033" s="1" t="s">
        <v>10917</v>
      </c>
      <c r="AB2033" s="1">
        <v>120.0</v>
      </c>
      <c r="AC2033" s="1">
        <v>1.0</v>
      </c>
      <c r="AD2033" s="1">
        <v>0.0</v>
      </c>
      <c r="AE2033" s="1">
        <v>1.0</v>
      </c>
      <c r="AF2033" s="1" t="s">
        <v>202</v>
      </c>
      <c r="AG2033" s="1">
        <v>1.0</v>
      </c>
      <c r="AH2033" s="1">
        <v>0.0</v>
      </c>
      <c r="AI2033" s="1">
        <v>0.0</v>
      </c>
      <c r="AJ2033" s="1">
        <v>0.0</v>
      </c>
      <c r="AK2033" s="1">
        <v>160.0</v>
      </c>
      <c r="AL2033" s="1">
        <v>0.0</v>
      </c>
      <c r="AM2033" s="1">
        <v>0.0</v>
      </c>
      <c r="AU2033" s="1">
        <v>1.0</v>
      </c>
      <c r="AV2033" s="1" t="s">
        <v>105</v>
      </c>
      <c r="AW2033" s="1">
        <v>1.0</v>
      </c>
      <c r="AX2033" s="1">
        <v>1.0</v>
      </c>
      <c r="AY2033" s="1">
        <v>0.0</v>
      </c>
      <c r="AZ2033" s="1">
        <v>0.0</v>
      </c>
      <c r="BB2033" s="1">
        <v>-1.0</v>
      </c>
      <c r="BC2033" s="1">
        <v>1.0</v>
      </c>
      <c r="BD2033" s="1">
        <v>-1.0</v>
      </c>
      <c r="BE2033" s="1">
        <v>-1.0</v>
      </c>
      <c r="BF2033" s="1">
        <v>-1.0</v>
      </c>
      <c r="BG2033" s="1">
        <v>-1.0</v>
      </c>
      <c r="BH2033" s="1">
        <v>-1.0</v>
      </c>
      <c r="BI2033" s="1">
        <v>-1.0</v>
      </c>
      <c r="BJ2033" s="1">
        <v>-1.0</v>
      </c>
      <c r="BK2033" s="1">
        <v>-1.0</v>
      </c>
      <c r="BL2033" s="1">
        <v>-1.0</v>
      </c>
      <c r="BM2033" s="1">
        <v>-1.0</v>
      </c>
      <c r="BN2033" s="1">
        <v>-1.0</v>
      </c>
      <c r="BO2033" s="1">
        <v>-1.0</v>
      </c>
      <c r="BP2033" s="1">
        <v>-1.0</v>
      </c>
      <c r="BQ2033" s="1">
        <v>-1.0</v>
      </c>
      <c r="BR2033" s="1">
        <v>-1.0</v>
      </c>
      <c r="BS2033" s="1">
        <v>-1.0</v>
      </c>
      <c r="BT2033" s="1">
        <v>-1.0</v>
      </c>
      <c r="BU2033" s="1">
        <v>1.0</v>
      </c>
      <c r="BV2033" s="1">
        <v>-1.0</v>
      </c>
      <c r="BW2033" s="1">
        <v>-1.0</v>
      </c>
      <c r="BX2033" s="1">
        <v>1.0</v>
      </c>
      <c r="BY2033" s="1">
        <v>-1.0</v>
      </c>
      <c r="BZ2033" s="1">
        <v>-1.0</v>
      </c>
      <c r="CA2033" s="1">
        <v>-1.0</v>
      </c>
      <c r="CB2033" s="1">
        <v>-1.0</v>
      </c>
      <c r="CC2033" s="1">
        <v>-1.0</v>
      </c>
      <c r="CD2033" s="1">
        <v>68280.0</v>
      </c>
    </row>
    <row r="2034">
      <c r="A2034" s="1">
        <v>3.2681565E7</v>
      </c>
      <c r="B2034" s="1" t="s">
        <v>10918</v>
      </c>
      <c r="C2034" s="1" t="s">
        <v>10919</v>
      </c>
      <c r="D2034" s="1" t="s">
        <v>10920</v>
      </c>
      <c r="E2034" s="1" t="s">
        <v>85</v>
      </c>
      <c r="F2034" s="1" t="s">
        <v>360</v>
      </c>
      <c r="H2034" s="1" t="s">
        <v>361</v>
      </c>
      <c r="I2034" s="1">
        <v>2.45314318E8</v>
      </c>
      <c r="J2034" s="1">
        <v>43521.0</v>
      </c>
      <c r="K2034" s="1" t="s">
        <v>134</v>
      </c>
      <c r="L2034" s="1">
        <v>0.83</v>
      </c>
      <c r="M2034" s="1">
        <v>0.0</v>
      </c>
      <c r="N2034" s="1">
        <v>10.0</v>
      </c>
      <c r="O2034" s="1">
        <v>0.0</v>
      </c>
      <c r="P2034" s="1" t="s">
        <v>89</v>
      </c>
      <c r="Q2034" s="1" t="s">
        <v>90</v>
      </c>
      <c r="R2034" s="1">
        <v>40.7812799999999</v>
      </c>
      <c r="S2034" s="1">
        <v>-73.9796</v>
      </c>
      <c r="T2034" s="1" t="s">
        <v>363</v>
      </c>
      <c r="U2034" s="1" t="s">
        <v>113</v>
      </c>
      <c r="V2034" s="1">
        <v>2.0</v>
      </c>
      <c r="W2034" s="1">
        <v>1.0</v>
      </c>
      <c r="X2034" s="1">
        <v>1.0</v>
      </c>
      <c r="Y2034" s="1">
        <v>1.0</v>
      </c>
      <c r="Z2034" s="1" t="s">
        <v>93</v>
      </c>
      <c r="AA2034" s="1" t="s">
        <v>364</v>
      </c>
      <c r="AB2034" s="1">
        <v>275.0</v>
      </c>
      <c r="AC2034" s="1">
        <v>2.0</v>
      </c>
      <c r="AD2034" s="1">
        <v>5.0</v>
      </c>
      <c r="AE2034" s="1">
        <v>1.0</v>
      </c>
      <c r="AF2034" s="1" t="s">
        <v>95</v>
      </c>
      <c r="AG2034" s="1">
        <v>1.0</v>
      </c>
      <c r="AH2034" s="1">
        <v>26.0</v>
      </c>
      <c r="AI2034" s="1">
        <v>54.0</v>
      </c>
      <c r="AJ2034" s="1">
        <v>82.0</v>
      </c>
      <c r="AK2034" s="1">
        <v>281.0</v>
      </c>
      <c r="AL2034" s="1">
        <v>0.0</v>
      </c>
      <c r="AM2034" s="1">
        <v>0.0</v>
      </c>
      <c r="AU2034" s="1">
        <v>1.0</v>
      </c>
      <c r="AV2034" s="1" t="s">
        <v>105</v>
      </c>
      <c r="AW2034" s="1">
        <v>10.0</v>
      </c>
      <c r="AX2034" s="1">
        <v>0.0</v>
      </c>
      <c r="AY2034" s="1">
        <v>10.0</v>
      </c>
      <c r="AZ2034" s="1">
        <v>0.0</v>
      </c>
      <c r="BB2034" s="1">
        <v>-1.0</v>
      </c>
      <c r="BC2034" s="1">
        <v>1.0</v>
      </c>
      <c r="BD2034" s="1">
        <v>-1.0</v>
      </c>
      <c r="BE2034" s="1">
        <v>-1.0</v>
      </c>
      <c r="BF2034" s="1">
        <v>1.0</v>
      </c>
      <c r="BG2034" s="1">
        <v>-1.0</v>
      </c>
      <c r="BH2034" s="1">
        <v>-1.0</v>
      </c>
      <c r="BI2034" s="1">
        <v>-1.0</v>
      </c>
      <c r="BJ2034" s="1">
        <v>1.0</v>
      </c>
      <c r="BK2034" s="1">
        <v>1.0</v>
      </c>
      <c r="BL2034" s="1">
        <v>-1.0</v>
      </c>
      <c r="BM2034" s="1">
        <v>-1.0</v>
      </c>
      <c r="BN2034" s="1">
        <v>1.0</v>
      </c>
      <c r="BO2034" s="1">
        <v>1.0</v>
      </c>
      <c r="BP2034" s="1">
        <v>-1.0</v>
      </c>
      <c r="BQ2034" s="1">
        <v>-1.0</v>
      </c>
      <c r="BR2034" s="1">
        <v>-1.0</v>
      </c>
      <c r="BS2034" s="1">
        <v>-1.0</v>
      </c>
      <c r="BT2034" s="1">
        <v>-1.0</v>
      </c>
      <c r="BU2034" s="1">
        <v>1.0</v>
      </c>
      <c r="BV2034" s="1">
        <v>-1.0</v>
      </c>
      <c r="BW2034" s="1">
        <v>1.0</v>
      </c>
      <c r="BX2034" s="1">
        <v>-1.0</v>
      </c>
      <c r="BY2034" s="1">
        <v>-1.0</v>
      </c>
      <c r="BZ2034" s="1">
        <v>-1.0</v>
      </c>
      <c r="CA2034" s="1">
        <v>-1.0</v>
      </c>
      <c r="CB2034" s="1">
        <v>-1.0</v>
      </c>
      <c r="CC2034" s="1">
        <v>-1.0</v>
      </c>
      <c r="CD2034" s="1">
        <v>68288.0</v>
      </c>
    </row>
    <row r="2035">
      <c r="A2035" s="1">
        <v>2.7103785E7</v>
      </c>
      <c r="B2035" s="1" t="s">
        <v>10921</v>
      </c>
      <c r="C2035" s="1" t="s">
        <v>10922</v>
      </c>
      <c r="D2035" s="1" t="s">
        <v>10923</v>
      </c>
      <c r="E2035" s="1" t="s">
        <v>85</v>
      </c>
      <c r="F2035" s="1" t="s">
        <v>10924</v>
      </c>
      <c r="G2035" s="1" t="s">
        <v>10925</v>
      </c>
      <c r="H2035" s="2" t="str">
        <f>- keep home clean - no shoes in The house</f>
        <v>#ERROR!</v>
      </c>
      <c r="I2035" s="1">
        <v>2849280.0</v>
      </c>
      <c r="J2035" s="1">
        <v>41096.0</v>
      </c>
      <c r="M2035" s="1">
        <v>0.0</v>
      </c>
      <c r="N2035" s="1">
        <v>1.0</v>
      </c>
      <c r="O2035" s="1">
        <v>1.0</v>
      </c>
      <c r="P2035" s="1" t="s">
        <v>89</v>
      </c>
      <c r="Q2035" s="1" t="s">
        <v>90</v>
      </c>
      <c r="R2035" s="1">
        <v>40.70617</v>
      </c>
      <c r="S2035" s="1">
        <v>-74.00948</v>
      </c>
      <c r="T2035" s="1" t="s">
        <v>91</v>
      </c>
      <c r="U2035" s="1" t="s">
        <v>92</v>
      </c>
      <c r="V2035" s="1">
        <v>2.0</v>
      </c>
      <c r="W2035" s="1">
        <v>1.0</v>
      </c>
      <c r="X2035" s="1">
        <v>1.0</v>
      </c>
      <c r="Y2035" s="1">
        <v>1.0</v>
      </c>
      <c r="Z2035" s="1" t="s">
        <v>93</v>
      </c>
      <c r="AA2035" s="1" t="s">
        <v>10926</v>
      </c>
      <c r="AB2035" s="1">
        <v>200.0</v>
      </c>
      <c r="AC2035" s="1">
        <v>1.0</v>
      </c>
      <c r="AD2035" s="1">
        <v>0.0</v>
      </c>
      <c r="AE2035" s="1">
        <v>7.0</v>
      </c>
      <c r="AF2035" s="1" t="s">
        <v>669</v>
      </c>
      <c r="AG2035" s="1">
        <v>1.0</v>
      </c>
      <c r="AH2035" s="1">
        <v>0.0</v>
      </c>
      <c r="AI2035" s="1">
        <v>0.0</v>
      </c>
      <c r="AJ2035" s="1">
        <v>0.0</v>
      </c>
      <c r="AK2035" s="1">
        <v>0.0</v>
      </c>
      <c r="AL2035" s="1">
        <v>5.0</v>
      </c>
      <c r="AM2035" s="1">
        <v>5.0</v>
      </c>
      <c r="AN2035" s="1">
        <v>100.0</v>
      </c>
      <c r="AO2035" s="1">
        <v>10.0</v>
      </c>
      <c r="AP2035" s="1">
        <v>10.0</v>
      </c>
      <c r="AQ2035" s="1">
        <v>10.0</v>
      </c>
      <c r="AR2035" s="1">
        <v>10.0</v>
      </c>
      <c r="AS2035" s="1">
        <v>10.0</v>
      </c>
      <c r="AT2035" s="1">
        <v>10.0</v>
      </c>
      <c r="AU2035" s="1">
        <v>0.0</v>
      </c>
      <c r="AV2035" s="1" t="s">
        <v>96</v>
      </c>
      <c r="AW2035" s="1">
        <v>1.0</v>
      </c>
      <c r="AX2035" s="1">
        <v>1.0</v>
      </c>
      <c r="AY2035" s="1">
        <v>0.0</v>
      </c>
      <c r="AZ2035" s="1">
        <v>0.0</v>
      </c>
      <c r="BA2035" s="1">
        <v>0.46</v>
      </c>
      <c r="BB2035" s="1">
        <v>-1.0</v>
      </c>
      <c r="BC2035" s="1">
        <v>1.0</v>
      </c>
      <c r="BD2035" s="1">
        <v>-1.0</v>
      </c>
      <c r="BE2035" s="1">
        <v>-1.0</v>
      </c>
      <c r="BF2035" s="1">
        <v>-1.0</v>
      </c>
      <c r="BG2035" s="1">
        <v>-1.0</v>
      </c>
      <c r="BH2035" s="1">
        <v>-1.0</v>
      </c>
      <c r="BI2035" s="1">
        <v>-1.0</v>
      </c>
      <c r="BJ2035" s="1">
        <v>-1.0</v>
      </c>
      <c r="BK2035" s="1">
        <v>-1.0</v>
      </c>
      <c r="BL2035" s="1">
        <v>-1.0</v>
      </c>
      <c r="BM2035" s="1">
        <v>1.0</v>
      </c>
      <c r="BN2035" s="1">
        <v>1.0</v>
      </c>
      <c r="BO2035" s="1">
        <v>1.0</v>
      </c>
      <c r="BP2035" s="1">
        <v>-1.0</v>
      </c>
      <c r="BQ2035" s="1">
        <v>-1.0</v>
      </c>
      <c r="BR2035" s="1">
        <v>-1.0</v>
      </c>
      <c r="BS2035" s="1">
        <v>-1.0</v>
      </c>
      <c r="BT2035" s="1">
        <v>-1.0</v>
      </c>
      <c r="BU2035" s="1">
        <v>1.0</v>
      </c>
      <c r="BV2035" s="1">
        <v>-1.0</v>
      </c>
      <c r="BW2035" s="1">
        <v>-1.0</v>
      </c>
      <c r="BX2035" s="1">
        <v>-1.0</v>
      </c>
      <c r="BY2035" s="1">
        <v>-1.0</v>
      </c>
      <c r="BZ2035" s="1">
        <v>1.0</v>
      </c>
      <c r="CA2035" s="1">
        <v>-1.0</v>
      </c>
      <c r="CB2035" s="1">
        <v>-1.0</v>
      </c>
      <c r="CC2035" s="1">
        <v>-1.0</v>
      </c>
      <c r="CD2035" s="1">
        <v>68295.0</v>
      </c>
    </row>
    <row r="2036">
      <c r="A2036" s="1">
        <v>2236458.0</v>
      </c>
      <c r="B2036" s="1" t="s">
        <v>10927</v>
      </c>
      <c r="C2036" s="1" t="s">
        <v>10928</v>
      </c>
      <c r="D2036" s="1" t="s">
        <v>10928</v>
      </c>
      <c r="E2036" s="1" t="s">
        <v>85</v>
      </c>
      <c r="H2036" s="1" t="s">
        <v>10929</v>
      </c>
      <c r="I2036" s="1">
        <v>1.1418277E7</v>
      </c>
      <c r="J2036" s="1">
        <v>41657.0</v>
      </c>
      <c r="M2036" s="1">
        <v>0.0</v>
      </c>
      <c r="N2036" s="1">
        <v>1.0</v>
      </c>
      <c r="O2036" s="1">
        <v>1.0</v>
      </c>
      <c r="P2036" s="1" t="s">
        <v>111</v>
      </c>
      <c r="Q2036" s="1" t="s">
        <v>1023</v>
      </c>
      <c r="R2036" s="1">
        <v>40.76437</v>
      </c>
      <c r="S2036" s="1">
        <v>-73.9195</v>
      </c>
      <c r="T2036" s="1" t="s">
        <v>91</v>
      </c>
      <c r="U2036" s="1" t="s">
        <v>92</v>
      </c>
      <c r="V2036" s="1">
        <v>2.0</v>
      </c>
      <c r="W2036" s="1">
        <v>1.0</v>
      </c>
      <c r="X2036" s="1">
        <v>1.0</v>
      </c>
      <c r="Y2036" s="1">
        <v>1.0</v>
      </c>
      <c r="Z2036" s="1" t="s">
        <v>93</v>
      </c>
      <c r="AA2036" s="1" t="s">
        <v>10930</v>
      </c>
      <c r="AB2036" s="1">
        <v>65.0</v>
      </c>
      <c r="AC2036" s="1">
        <v>2.0</v>
      </c>
      <c r="AD2036" s="1">
        <v>20.0</v>
      </c>
      <c r="AE2036" s="1">
        <v>4.0</v>
      </c>
      <c r="AF2036" s="1" t="s">
        <v>231</v>
      </c>
      <c r="AG2036" s="1">
        <v>1.0</v>
      </c>
      <c r="AH2036" s="1">
        <v>0.0</v>
      </c>
      <c r="AI2036" s="1">
        <v>0.0</v>
      </c>
      <c r="AJ2036" s="1">
        <v>0.0</v>
      </c>
      <c r="AK2036" s="1">
        <v>0.0</v>
      </c>
      <c r="AL2036" s="1">
        <v>2.0</v>
      </c>
      <c r="AM2036" s="1">
        <v>0.0</v>
      </c>
      <c r="AN2036" s="1">
        <v>100.0</v>
      </c>
      <c r="AO2036" s="1">
        <v>10.0</v>
      </c>
      <c r="AP2036" s="1">
        <v>10.0</v>
      </c>
      <c r="AQ2036" s="1">
        <v>10.0</v>
      </c>
      <c r="AR2036" s="1">
        <v>10.0</v>
      </c>
      <c r="AS2036" s="1">
        <v>10.0</v>
      </c>
      <c r="AT2036" s="1">
        <v>10.0</v>
      </c>
      <c r="AU2036" s="1">
        <v>0.0</v>
      </c>
      <c r="AV2036" s="1" t="s">
        <v>96</v>
      </c>
      <c r="AW2036" s="1">
        <v>1.0</v>
      </c>
      <c r="AX2036" s="1">
        <v>1.0</v>
      </c>
      <c r="AY2036" s="1">
        <v>0.0</v>
      </c>
      <c r="AZ2036" s="1">
        <v>0.0</v>
      </c>
      <c r="BA2036" s="1">
        <v>0.03</v>
      </c>
      <c r="BB2036" s="1">
        <v>-1.0</v>
      </c>
      <c r="BC2036" s="1">
        <v>1.0</v>
      </c>
      <c r="BD2036" s="1">
        <v>-1.0</v>
      </c>
      <c r="BE2036" s="1">
        <v>-1.0</v>
      </c>
      <c r="BF2036" s="1">
        <v>-1.0</v>
      </c>
      <c r="BG2036" s="1">
        <v>-1.0</v>
      </c>
      <c r="BH2036" s="1">
        <v>-1.0</v>
      </c>
      <c r="BI2036" s="1">
        <v>-1.0</v>
      </c>
      <c r="BJ2036" s="1">
        <v>1.0</v>
      </c>
      <c r="BK2036" s="1">
        <v>-1.0</v>
      </c>
      <c r="BL2036" s="1">
        <v>-1.0</v>
      </c>
      <c r="BM2036" s="1">
        <v>-1.0</v>
      </c>
      <c r="BN2036" s="1">
        <v>-1.0</v>
      </c>
      <c r="BO2036" s="1">
        <v>-1.0</v>
      </c>
      <c r="BP2036" s="1">
        <v>-1.0</v>
      </c>
      <c r="BQ2036" s="1">
        <v>-1.0</v>
      </c>
      <c r="BR2036" s="1">
        <v>-1.0</v>
      </c>
      <c r="BS2036" s="1">
        <v>-1.0</v>
      </c>
      <c r="BT2036" s="1">
        <v>-1.0</v>
      </c>
      <c r="BU2036" s="1">
        <v>1.0</v>
      </c>
      <c r="BV2036" s="1">
        <v>-1.0</v>
      </c>
      <c r="BW2036" s="1">
        <v>-1.0</v>
      </c>
      <c r="BX2036" s="1">
        <v>-1.0</v>
      </c>
      <c r="BY2036" s="1">
        <v>-1.0</v>
      </c>
      <c r="BZ2036" s="1">
        <v>-1.0</v>
      </c>
      <c r="CA2036" s="1">
        <v>-1.0</v>
      </c>
      <c r="CB2036" s="1">
        <v>-1.0</v>
      </c>
      <c r="CC2036" s="1">
        <v>-1.0</v>
      </c>
      <c r="CD2036" s="1">
        <v>68302.0</v>
      </c>
    </row>
    <row r="2037">
      <c r="A2037" s="1">
        <v>2.1727418E7</v>
      </c>
      <c r="B2037" s="1" t="s">
        <v>10931</v>
      </c>
      <c r="C2037" s="1" t="s">
        <v>10932</v>
      </c>
      <c r="D2037" s="1" t="s">
        <v>10933</v>
      </c>
      <c r="E2037" s="1" t="s">
        <v>85</v>
      </c>
      <c r="F2037" s="1" t="s">
        <v>10934</v>
      </c>
      <c r="G2037" s="1" t="s">
        <v>10935</v>
      </c>
      <c r="H2037" s="1" t="s">
        <v>10936</v>
      </c>
      <c r="I2037" s="1">
        <v>1.13121846E8</v>
      </c>
      <c r="J2037" s="1">
        <v>42759.0</v>
      </c>
      <c r="M2037" s="1">
        <v>0.0</v>
      </c>
      <c r="N2037" s="1">
        <v>2.0</v>
      </c>
      <c r="O2037" s="1">
        <v>1.0</v>
      </c>
      <c r="P2037" s="1" t="s">
        <v>123</v>
      </c>
      <c r="Q2037" s="1" t="s">
        <v>185</v>
      </c>
      <c r="R2037" s="1">
        <v>40.71091</v>
      </c>
      <c r="S2037" s="1">
        <v>-73.95747</v>
      </c>
      <c r="T2037" s="1" t="s">
        <v>91</v>
      </c>
      <c r="U2037" s="1" t="s">
        <v>113</v>
      </c>
      <c r="V2037" s="1">
        <v>2.0</v>
      </c>
      <c r="W2037" s="1">
        <v>1.0</v>
      </c>
      <c r="X2037" s="1">
        <v>1.0</v>
      </c>
      <c r="Y2037" s="1">
        <v>1.0</v>
      </c>
      <c r="Z2037" s="1" t="s">
        <v>93</v>
      </c>
      <c r="AA2037" s="1" t="s">
        <v>10937</v>
      </c>
      <c r="AB2037" s="1">
        <v>75.0</v>
      </c>
      <c r="AC2037" s="1">
        <v>1.0</v>
      </c>
      <c r="AD2037" s="1">
        <v>15.0</v>
      </c>
      <c r="AE2037" s="1">
        <v>2.0</v>
      </c>
      <c r="AF2037" s="1" t="s">
        <v>159</v>
      </c>
      <c r="AG2037" s="1">
        <v>1.0</v>
      </c>
      <c r="AH2037" s="1">
        <v>0.0</v>
      </c>
      <c r="AI2037" s="1">
        <v>0.0</v>
      </c>
      <c r="AJ2037" s="1">
        <v>0.0</v>
      </c>
      <c r="AK2037" s="1">
        <v>0.0</v>
      </c>
      <c r="AL2037" s="1">
        <v>19.0</v>
      </c>
      <c r="AM2037" s="1">
        <v>0.0</v>
      </c>
      <c r="AN2037" s="1">
        <v>98.0</v>
      </c>
      <c r="AO2037" s="1">
        <v>10.0</v>
      </c>
      <c r="AP2037" s="1">
        <v>10.0</v>
      </c>
      <c r="AQ2037" s="1">
        <v>10.0</v>
      </c>
      <c r="AR2037" s="1">
        <v>10.0</v>
      </c>
      <c r="AS2037" s="1">
        <v>10.0</v>
      </c>
      <c r="AT2037" s="1">
        <v>10.0</v>
      </c>
      <c r="AU2037" s="1">
        <v>1.0</v>
      </c>
      <c r="AV2037" s="1" t="s">
        <v>117</v>
      </c>
      <c r="AW2037" s="1">
        <v>2.0</v>
      </c>
      <c r="AX2037" s="1">
        <v>1.0</v>
      </c>
      <c r="AY2037" s="1">
        <v>1.0</v>
      </c>
      <c r="AZ2037" s="1">
        <v>0.0</v>
      </c>
      <c r="BA2037" s="1">
        <v>0.95</v>
      </c>
      <c r="BB2037" s="1">
        <v>-1.0</v>
      </c>
      <c r="BC2037" s="1">
        <v>1.0</v>
      </c>
      <c r="BD2037" s="1">
        <v>-1.0</v>
      </c>
      <c r="BE2037" s="1">
        <v>-1.0</v>
      </c>
      <c r="BF2037" s="1">
        <v>-1.0</v>
      </c>
      <c r="BG2037" s="1">
        <v>-1.0</v>
      </c>
      <c r="BH2037" s="1">
        <v>-1.0</v>
      </c>
      <c r="BI2037" s="1">
        <v>-1.0</v>
      </c>
      <c r="BJ2037" s="1">
        <v>1.0</v>
      </c>
      <c r="BK2037" s="1">
        <v>-1.0</v>
      </c>
      <c r="BL2037" s="1">
        <v>-1.0</v>
      </c>
      <c r="BM2037" s="1">
        <v>-1.0</v>
      </c>
      <c r="BN2037" s="1">
        <v>-1.0</v>
      </c>
      <c r="BO2037" s="1">
        <v>-1.0</v>
      </c>
      <c r="BP2037" s="1">
        <v>-1.0</v>
      </c>
      <c r="BQ2037" s="1">
        <v>-1.0</v>
      </c>
      <c r="BR2037" s="1">
        <v>-1.0</v>
      </c>
      <c r="BS2037" s="1">
        <v>-1.0</v>
      </c>
      <c r="BT2037" s="1">
        <v>-1.0</v>
      </c>
      <c r="BU2037" s="1">
        <v>1.0</v>
      </c>
      <c r="BV2037" s="1">
        <v>-1.0</v>
      </c>
      <c r="BW2037" s="1">
        <v>-1.0</v>
      </c>
      <c r="BX2037" s="1">
        <v>-1.0</v>
      </c>
      <c r="BY2037" s="1">
        <v>1.0</v>
      </c>
      <c r="BZ2037" s="1">
        <v>1.0</v>
      </c>
      <c r="CA2037" s="1">
        <v>-1.0</v>
      </c>
      <c r="CB2037" s="1">
        <v>-1.0</v>
      </c>
      <c r="CC2037" s="1">
        <v>-1.0</v>
      </c>
      <c r="CD2037" s="1">
        <v>68343.0</v>
      </c>
    </row>
    <row r="2038">
      <c r="A2038" s="1">
        <v>2.1265628E7</v>
      </c>
      <c r="B2038" s="1" t="s">
        <v>10938</v>
      </c>
      <c r="E2038" s="1" t="s">
        <v>85</v>
      </c>
      <c r="H2038" s="1" t="s">
        <v>10939</v>
      </c>
      <c r="I2038" s="1">
        <v>2.0583151E7</v>
      </c>
      <c r="J2038" s="1">
        <v>41877.0</v>
      </c>
      <c r="K2038" s="1" t="s">
        <v>134</v>
      </c>
      <c r="L2038" s="1">
        <v>1.0</v>
      </c>
      <c r="M2038" s="1">
        <v>0.0</v>
      </c>
      <c r="N2038" s="1">
        <v>1.0</v>
      </c>
      <c r="O2038" s="1">
        <v>1.0</v>
      </c>
      <c r="P2038" s="1" t="s">
        <v>123</v>
      </c>
      <c r="Q2038" s="1" t="s">
        <v>519</v>
      </c>
      <c r="R2038" s="1">
        <v>40.69779</v>
      </c>
      <c r="S2038" s="1">
        <v>-73.92282</v>
      </c>
      <c r="T2038" s="1" t="s">
        <v>91</v>
      </c>
      <c r="U2038" s="1" t="s">
        <v>113</v>
      </c>
      <c r="V2038" s="1">
        <v>1.0</v>
      </c>
      <c r="W2038" s="1">
        <v>1.0</v>
      </c>
      <c r="X2038" s="1">
        <v>1.0</v>
      </c>
      <c r="Y2038" s="1">
        <v>1.0</v>
      </c>
      <c r="Z2038" s="1" t="s">
        <v>93</v>
      </c>
      <c r="AA2038" s="1" t="s">
        <v>10940</v>
      </c>
      <c r="AB2038" s="1">
        <v>95.0</v>
      </c>
      <c r="AC2038" s="1">
        <v>1.0</v>
      </c>
      <c r="AD2038" s="1">
        <v>0.0</v>
      </c>
      <c r="AE2038" s="1">
        <v>1.0</v>
      </c>
      <c r="AF2038" s="1" t="s">
        <v>302</v>
      </c>
      <c r="AG2038" s="1">
        <v>1.0</v>
      </c>
      <c r="AH2038" s="1">
        <v>29.0</v>
      </c>
      <c r="AI2038" s="1">
        <v>59.0</v>
      </c>
      <c r="AJ2038" s="1">
        <v>89.0</v>
      </c>
      <c r="AK2038" s="1">
        <v>89.0</v>
      </c>
      <c r="AL2038" s="1">
        <v>1.0</v>
      </c>
      <c r="AM2038" s="1">
        <v>1.0</v>
      </c>
      <c r="AN2038" s="1">
        <v>100.0</v>
      </c>
      <c r="AO2038" s="1">
        <v>10.0</v>
      </c>
      <c r="AP2038" s="1">
        <v>10.0</v>
      </c>
      <c r="AQ2038" s="1">
        <v>10.0</v>
      </c>
      <c r="AR2038" s="1">
        <v>10.0</v>
      </c>
      <c r="AS2038" s="1">
        <v>10.0</v>
      </c>
      <c r="AT2038" s="1">
        <v>10.0</v>
      </c>
      <c r="AU2038" s="1">
        <v>1.0</v>
      </c>
      <c r="AV2038" s="1" t="s">
        <v>105</v>
      </c>
      <c r="AW2038" s="1">
        <v>1.0</v>
      </c>
      <c r="AX2038" s="1">
        <v>0.0</v>
      </c>
      <c r="AY2038" s="1">
        <v>1.0</v>
      </c>
      <c r="AZ2038" s="1">
        <v>0.0</v>
      </c>
      <c r="BA2038" s="1">
        <v>0.59</v>
      </c>
      <c r="BB2038" s="1">
        <v>-1.0</v>
      </c>
      <c r="BC2038" s="1">
        <v>1.0</v>
      </c>
      <c r="BD2038" s="1">
        <v>-1.0</v>
      </c>
      <c r="BE2038" s="1">
        <v>-1.0</v>
      </c>
      <c r="BF2038" s="1">
        <v>-1.0</v>
      </c>
      <c r="BG2038" s="1">
        <v>-1.0</v>
      </c>
      <c r="BH2038" s="1">
        <v>-1.0</v>
      </c>
      <c r="BI2038" s="1">
        <v>-1.0</v>
      </c>
      <c r="BJ2038" s="1">
        <v>1.0</v>
      </c>
      <c r="BK2038" s="1">
        <v>-1.0</v>
      </c>
      <c r="BL2038" s="1">
        <v>-1.0</v>
      </c>
      <c r="BM2038" s="1">
        <v>-1.0</v>
      </c>
      <c r="BN2038" s="1">
        <v>-1.0</v>
      </c>
      <c r="BO2038" s="1">
        <v>-1.0</v>
      </c>
      <c r="BP2038" s="1">
        <v>-1.0</v>
      </c>
      <c r="BQ2038" s="1">
        <v>-1.0</v>
      </c>
      <c r="BR2038" s="1">
        <v>-1.0</v>
      </c>
      <c r="BS2038" s="1">
        <v>-1.0</v>
      </c>
      <c r="BT2038" s="1">
        <v>-1.0</v>
      </c>
      <c r="BU2038" s="1">
        <v>1.0</v>
      </c>
      <c r="BV2038" s="1">
        <v>-1.0</v>
      </c>
      <c r="BW2038" s="1">
        <v>-1.0</v>
      </c>
      <c r="BX2038" s="1">
        <v>-1.0</v>
      </c>
      <c r="BY2038" s="1">
        <v>-1.0</v>
      </c>
      <c r="BZ2038" s="1">
        <v>-1.0</v>
      </c>
      <c r="CA2038" s="1">
        <v>-1.0</v>
      </c>
      <c r="CB2038" s="1">
        <v>-1.0</v>
      </c>
      <c r="CC2038" s="1">
        <v>-1.0</v>
      </c>
      <c r="CD2038" s="1">
        <v>68370.0</v>
      </c>
    </row>
    <row r="2039">
      <c r="A2039" s="1">
        <v>2.2175113E7</v>
      </c>
      <c r="B2039" s="1" t="s">
        <v>10941</v>
      </c>
      <c r="C2039" s="1" t="s">
        <v>10942</v>
      </c>
      <c r="D2039" s="1" t="s">
        <v>10943</v>
      </c>
      <c r="E2039" s="1" t="s">
        <v>85</v>
      </c>
      <c r="F2039" s="1" t="s">
        <v>10944</v>
      </c>
      <c r="G2039" s="1" t="s">
        <v>10945</v>
      </c>
      <c r="H2039" s="1" t="s">
        <v>10946</v>
      </c>
      <c r="I2039" s="1">
        <v>9104749.0</v>
      </c>
      <c r="J2039" s="1">
        <v>41545.0</v>
      </c>
      <c r="M2039" s="1">
        <v>0.0</v>
      </c>
      <c r="N2039" s="1">
        <v>3.0</v>
      </c>
      <c r="O2039" s="1">
        <v>0.0</v>
      </c>
      <c r="P2039" s="1" t="s">
        <v>184</v>
      </c>
      <c r="Q2039" s="1" t="s">
        <v>124</v>
      </c>
      <c r="R2039" s="1">
        <v>40.69134</v>
      </c>
      <c r="S2039" s="1">
        <v>-73.95551</v>
      </c>
      <c r="T2039" s="1" t="s">
        <v>91</v>
      </c>
      <c r="U2039" s="1" t="s">
        <v>113</v>
      </c>
      <c r="V2039" s="1">
        <v>2.0</v>
      </c>
      <c r="W2039" s="1">
        <v>1.0</v>
      </c>
      <c r="X2039" s="1">
        <v>1.0</v>
      </c>
      <c r="Y2039" s="1">
        <v>1.0</v>
      </c>
      <c r="Z2039" s="1" t="s">
        <v>93</v>
      </c>
      <c r="AA2039" s="1" t="s">
        <v>10947</v>
      </c>
      <c r="AB2039" s="1">
        <v>50.0</v>
      </c>
      <c r="AC2039" s="1">
        <v>1.0</v>
      </c>
      <c r="AD2039" s="1">
        <v>25.0</v>
      </c>
      <c r="AE2039" s="1">
        <v>3.0</v>
      </c>
      <c r="AF2039" s="1" t="s">
        <v>159</v>
      </c>
      <c r="AG2039" s="1">
        <v>1.0</v>
      </c>
      <c r="AH2039" s="1">
        <v>0.0</v>
      </c>
      <c r="AI2039" s="1">
        <v>0.0</v>
      </c>
      <c r="AJ2039" s="1">
        <v>0.0</v>
      </c>
      <c r="AK2039" s="1">
        <v>0.0</v>
      </c>
      <c r="AL2039" s="1">
        <v>15.0</v>
      </c>
      <c r="AM2039" s="1">
        <v>0.0</v>
      </c>
      <c r="AN2039" s="1">
        <v>100.0</v>
      </c>
      <c r="AO2039" s="1">
        <v>10.0</v>
      </c>
      <c r="AP2039" s="1">
        <v>10.0</v>
      </c>
      <c r="AQ2039" s="1">
        <v>10.0</v>
      </c>
      <c r="AR2039" s="1">
        <v>10.0</v>
      </c>
      <c r="AS2039" s="1">
        <v>10.0</v>
      </c>
      <c r="AT2039" s="1">
        <v>10.0</v>
      </c>
      <c r="AU2039" s="1">
        <v>1.0</v>
      </c>
      <c r="AV2039" s="1" t="s">
        <v>117</v>
      </c>
      <c r="AW2039" s="1">
        <v>1.0</v>
      </c>
      <c r="AX2039" s="1">
        <v>0.0</v>
      </c>
      <c r="AY2039" s="1">
        <v>1.0</v>
      </c>
      <c r="AZ2039" s="1">
        <v>0.0</v>
      </c>
      <c r="BA2039" s="1">
        <v>0.8</v>
      </c>
      <c r="BB2039" s="1">
        <v>-1.0</v>
      </c>
      <c r="BC2039" s="1">
        <v>-1.0</v>
      </c>
      <c r="BD2039" s="1">
        <v>-1.0</v>
      </c>
      <c r="BE2039" s="1">
        <v>-1.0</v>
      </c>
      <c r="BF2039" s="1">
        <v>-1.0</v>
      </c>
      <c r="BG2039" s="1">
        <v>-1.0</v>
      </c>
      <c r="BH2039" s="1">
        <v>1.0</v>
      </c>
      <c r="BI2039" s="1">
        <v>1.0</v>
      </c>
      <c r="BJ2039" s="1">
        <v>-1.0</v>
      </c>
      <c r="BK2039" s="1">
        <v>-1.0</v>
      </c>
      <c r="BL2039" s="1">
        <v>-1.0</v>
      </c>
      <c r="BM2039" s="1">
        <v>-1.0</v>
      </c>
      <c r="BN2039" s="1">
        <v>-1.0</v>
      </c>
      <c r="BO2039" s="1">
        <v>-1.0</v>
      </c>
      <c r="BP2039" s="1">
        <v>-1.0</v>
      </c>
      <c r="BQ2039" s="1">
        <v>-1.0</v>
      </c>
      <c r="BR2039" s="1">
        <v>-1.0</v>
      </c>
      <c r="BS2039" s="1">
        <v>-1.0</v>
      </c>
      <c r="BT2039" s="1">
        <v>-1.0</v>
      </c>
      <c r="BU2039" s="1">
        <v>1.0</v>
      </c>
      <c r="BV2039" s="1">
        <v>-1.0</v>
      </c>
      <c r="BW2039" s="1">
        <v>1.0</v>
      </c>
      <c r="BX2039" s="1">
        <v>-1.0</v>
      </c>
      <c r="BY2039" s="1">
        <v>-1.0</v>
      </c>
      <c r="BZ2039" s="1">
        <v>-1.0</v>
      </c>
      <c r="CA2039" s="1">
        <v>-1.0</v>
      </c>
      <c r="CB2039" s="1">
        <v>-1.0</v>
      </c>
      <c r="CC2039" s="1">
        <v>-1.0</v>
      </c>
      <c r="CD2039" s="1">
        <v>68498.0</v>
      </c>
    </row>
    <row r="2040">
      <c r="A2040" s="1">
        <v>2.0707376E7</v>
      </c>
      <c r="B2040" s="1" t="s">
        <v>10948</v>
      </c>
      <c r="C2040" s="1" t="s">
        <v>10949</v>
      </c>
      <c r="D2040" s="1" t="s">
        <v>10950</v>
      </c>
      <c r="E2040" s="1" t="s">
        <v>85</v>
      </c>
      <c r="F2040" s="1" t="s">
        <v>10951</v>
      </c>
      <c r="G2040" s="1" t="s">
        <v>10952</v>
      </c>
      <c r="H2040" s="1" t="s">
        <v>10953</v>
      </c>
      <c r="I2040" s="1">
        <v>3.5959348E7</v>
      </c>
      <c r="J2040" s="1">
        <v>42171.0</v>
      </c>
      <c r="K2040" s="1" t="s">
        <v>134</v>
      </c>
      <c r="L2040" s="1">
        <v>1.0</v>
      </c>
      <c r="M2040" s="1">
        <v>0.0</v>
      </c>
      <c r="N2040" s="1">
        <v>1.0</v>
      </c>
      <c r="O2040" s="1">
        <v>1.0</v>
      </c>
      <c r="P2040" s="1" t="s">
        <v>89</v>
      </c>
      <c r="Q2040" s="1" t="s">
        <v>90</v>
      </c>
      <c r="R2040" s="1">
        <v>40.78965</v>
      </c>
      <c r="S2040" s="1">
        <v>-73.96993</v>
      </c>
      <c r="T2040" s="1" t="s">
        <v>91</v>
      </c>
      <c r="U2040" s="1" t="s">
        <v>92</v>
      </c>
      <c r="V2040" s="1">
        <v>1.0</v>
      </c>
      <c r="W2040" s="1">
        <v>1.0</v>
      </c>
      <c r="X2040" s="1">
        <v>1.0</v>
      </c>
      <c r="Y2040" s="1">
        <v>1.0</v>
      </c>
      <c r="Z2040" s="1" t="s">
        <v>93</v>
      </c>
      <c r="AA2040" s="1" t="s">
        <v>10954</v>
      </c>
      <c r="AB2040" s="1">
        <v>95.0</v>
      </c>
      <c r="AC2040" s="1">
        <v>2.0</v>
      </c>
      <c r="AD2040" s="1">
        <v>30.0</v>
      </c>
      <c r="AE2040" s="1">
        <v>1.0</v>
      </c>
      <c r="AF2040" s="1" t="s">
        <v>255</v>
      </c>
      <c r="AG2040" s="1">
        <v>1.0</v>
      </c>
      <c r="AH2040" s="1">
        <v>10.0</v>
      </c>
      <c r="AI2040" s="1">
        <v>40.0</v>
      </c>
      <c r="AJ2040" s="1">
        <v>70.0</v>
      </c>
      <c r="AK2040" s="1">
        <v>70.0</v>
      </c>
      <c r="AL2040" s="1">
        <v>9.0</v>
      </c>
      <c r="AM2040" s="1">
        <v>6.0</v>
      </c>
      <c r="AN2040" s="1">
        <v>94.0</v>
      </c>
      <c r="AO2040" s="1">
        <v>10.0</v>
      </c>
      <c r="AP2040" s="1">
        <v>10.0</v>
      </c>
      <c r="AQ2040" s="1">
        <v>10.0</v>
      </c>
      <c r="AR2040" s="1">
        <v>9.0</v>
      </c>
      <c r="AS2040" s="1">
        <v>10.0</v>
      </c>
      <c r="AT2040" s="1">
        <v>9.0</v>
      </c>
      <c r="AU2040" s="1">
        <v>0.0</v>
      </c>
      <c r="AV2040" s="1" t="s">
        <v>105</v>
      </c>
      <c r="AW2040" s="1">
        <v>1.0</v>
      </c>
      <c r="AX2040" s="1">
        <v>1.0</v>
      </c>
      <c r="AY2040" s="1">
        <v>0.0</v>
      </c>
      <c r="AZ2040" s="1">
        <v>0.0</v>
      </c>
      <c r="BA2040" s="1">
        <v>0.48</v>
      </c>
      <c r="BB2040" s="1">
        <v>-1.0</v>
      </c>
      <c r="BC2040" s="1">
        <v>1.0</v>
      </c>
      <c r="BD2040" s="1">
        <v>-1.0</v>
      </c>
      <c r="BE2040" s="1">
        <v>-1.0</v>
      </c>
      <c r="BF2040" s="1">
        <v>-1.0</v>
      </c>
      <c r="BG2040" s="1">
        <v>-1.0</v>
      </c>
      <c r="BH2040" s="1">
        <v>-1.0</v>
      </c>
      <c r="BI2040" s="1">
        <v>-1.0</v>
      </c>
      <c r="BJ2040" s="1">
        <v>-1.0</v>
      </c>
      <c r="BK2040" s="1">
        <v>-1.0</v>
      </c>
      <c r="BL2040" s="1">
        <v>-1.0</v>
      </c>
      <c r="BM2040" s="1">
        <v>1.0</v>
      </c>
      <c r="BN2040" s="1">
        <v>1.0</v>
      </c>
      <c r="BO2040" s="1">
        <v>-1.0</v>
      </c>
      <c r="BP2040" s="1">
        <v>-1.0</v>
      </c>
      <c r="BQ2040" s="1">
        <v>-1.0</v>
      </c>
      <c r="BR2040" s="1">
        <v>-1.0</v>
      </c>
      <c r="BS2040" s="1">
        <v>-1.0</v>
      </c>
      <c r="BT2040" s="1">
        <v>-1.0</v>
      </c>
      <c r="BU2040" s="1">
        <v>1.0</v>
      </c>
      <c r="BV2040" s="1">
        <v>-1.0</v>
      </c>
      <c r="BW2040" s="1">
        <v>-1.0</v>
      </c>
      <c r="BX2040" s="1">
        <v>-1.0</v>
      </c>
      <c r="BY2040" s="1">
        <v>-1.0</v>
      </c>
      <c r="BZ2040" s="1">
        <v>1.0</v>
      </c>
      <c r="CA2040" s="1">
        <v>-1.0</v>
      </c>
      <c r="CB2040" s="1">
        <v>-1.0</v>
      </c>
      <c r="CC2040" s="1">
        <v>-1.0</v>
      </c>
      <c r="CD2040" s="1">
        <v>68541.0</v>
      </c>
    </row>
    <row r="2041">
      <c r="A2041" s="1">
        <v>4745012.0</v>
      </c>
      <c r="B2041" s="1" t="s">
        <v>10955</v>
      </c>
      <c r="C2041" s="1" t="s">
        <v>10956</v>
      </c>
      <c r="D2041" s="1" t="s">
        <v>10957</v>
      </c>
      <c r="E2041" s="1" t="s">
        <v>85</v>
      </c>
      <c r="F2041" s="1" t="s">
        <v>10958</v>
      </c>
      <c r="G2041" s="1" t="s">
        <v>10959</v>
      </c>
      <c r="H2041" s="1" t="s">
        <v>10960</v>
      </c>
      <c r="I2041" s="1">
        <v>1766929.0</v>
      </c>
      <c r="J2041" s="1">
        <v>40956.0</v>
      </c>
      <c r="M2041" s="1">
        <v>0.0</v>
      </c>
      <c r="N2041" s="1">
        <v>1.0</v>
      </c>
      <c r="O2041" s="1">
        <v>1.0</v>
      </c>
      <c r="P2041" s="1" t="s">
        <v>89</v>
      </c>
      <c r="Q2041" s="1" t="s">
        <v>90</v>
      </c>
      <c r="R2041" s="1">
        <v>40.76339</v>
      </c>
      <c r="S2041" s="1">
        <v>-73.95832</v>
      </c>
      <c r="T2041" s="1" t="s">
        <v>91</v>
      </c>
      <c r="U2041" s="1" t="s">
        <v>92</v>
      </c>
      <c r="V2041" s="1">
        <v>3.0</v>
      </c>
      <c r="W2041" s="1">
        <v>1.0</v>
      </c>
      <c r="X2041" s="1">
        <v>1.0</v>
      </c>
      <c r="Y2041" s="1">
        <v>2.0</v>
      </c>
      <c r="Z2041" s="1" t="s">
        <v>93</v>
      </c>
      <c r="AA2041" s="1" t="s">
        <v>10961</v>
      </c>
      <c r="AB2041" s="1">
        <v>154.0</v>
      </c>
      <c r="AC2041" s="1">
        <v>2.0</v>
      </c>
      <c r="AD2041" s="1">
        <v>25.0</v>
      </c>
      <c r="AE2041" s="1">
        <v>4.0</v>
      </c>
      <c r="AF2041" s="1" t="s">
        <v>932</v>
      </c>
      <c r="AG2041" s="1">
        <v>1.0</v>
      </c>
      <c r="AH2041" s="1">
        <v>0.0</v>
      </c>
      <c r="AI2041" s="1">
        <v>0.0</v>
      </c>
      <c r="AJ2041" s="1">
        <v>0.0</v>
      </c>
      <c r="AK2041" s="1">
        <v>0.0</v>
      </c>
      <c r="AL2041" s="1">
        <v>17.0</v>
      </c>
      <c r="AM2041" s="1">
        <v>0.0</v>
      </c>
      <c r="AN2041" s="1">
        <v>88.0</v>
      </c>
      <c r="AO2041" s="1">
        <v>9.0</v>
      </c>
      <c r="AP2041" s="1">
        <v>9.0</v>
      </c>
      <c r="AQ2041" s="1">
        <v>9.0</v>
      </c>
      <c r="AR2041" s="1">
        <v>10.0</v>
      </c>
      <c r="AS2041" s="1">
        <v>9.0</v>
      </c>
      <c r="AT2041" s="1">
        <v>9.0</v>
      </c>
      <c r="AU2041" s="1">
        <v>0.0</v>
      </c>
      <c r="AV2041" s="1" t="s">
        <v>96</v>
      </c>
      <c r="AW2041" s="1">
        <v>1.0</v>
      </c>
      <c r="AX2041" s="1">
        <v>1.0</v>
      </c>
      <c r="AY2041" s="1">
        <v>0.0</v>
      </c>
      <c r="AZ2041" s="1">
        <v>0.0</v>
      </c>
      <c r="BA2041" s="1">
        <v>0.31</v>
      </c>
      <c r="BB2041" s="1">
        <v>-1.0</v>
      </c>
      <c r="BC2041" s="1">
        <v>1.0</v>
      </c>
      <c r="BD2041" s="1">
        <v>-1.0</v>
      </c>
      <c r="BE2041" s="1">
        <v>-1.0</v>
      </c>
      <c r="BF2041" s="1">
        <v>-1.0</v>
      </c>
      <c r="BG2041" s="1">
        <v>-1.0</v>
      </c>
      <c r="BH2041" s="1">
        <v>1.0</v>
      </c>
      <c r="BI2041" s="1">
        <v>-1.0</v>
      </c>
      <c r="BJ2041" s="1">
        <v>1.0</v>
      </c>
      <c r="BK2041" s="1">
        <v>1.0</v>
      </c>
      <c r="BL2041" s="1">
        <v>1.0</v>
      </c>
      <c r="BM2041" s="1">
        <v>-1.0</v>
      </c>
      <c r="BN2041" s="1">
        <v>-1.0</v>
      </c>
      <c r="BO2041" s="1">
        <v>-1.0</v>
      </c>
      <c r="BP2041" s="1">
        <v>-1.0</v>
      </c>
      <c r="BQ2041" s="1">
        <v>-1.0</v>
      </c>
      <c r="BR2041" s="1">
        <v>-1.0</v>
      </c>
      <c r="BS2041" s="1">
        <v>-1.0</v>
      </c>
      <c r="BT2041" s="1">
        <v>-1.0</v>
      </c>
      <c r="BU2041" s="1">
        <v>1.0</v>
      </c>
      <c r="BV2041" s="1">
        <v>-1.0</v>
      </c>
      <c r="BW2041" s="1">
        <v>-1.0</v>
      </c>
      <c r="BX2041" s="1">
        <v>-1.0</v>
      </c>
      <c r="BY2041" s="1">
        <v>-1.0</v>
      </c>
      <c r="BZ2041" s="1">
        <v>-1.0</v>
      </c>
      <c r="CA2041" s="1">
        <v>-1.0</v>
      </c>
      <c r="CB2041" s="1">
        <v>1.0</v>
      </c>
      <c r="CC2041" s="1">
        <v>-1.0</v>
      </c>
      <c r="CD2041" s="1">
        <v>68615.0</v>
      </c>
    </row>
    <row r="2042">
      <c r="A2042" s="1">
        <v>2.6025308E7</v>
      </c>
      <c r="B2042" s="1" t="s">
        <v>10962</v>
      </c>
      <c r="C2042" s="1" t="s">
        <v>10963</v>
      </c>
      <c r="D2042" s="1" t="s">
        <v>10964</v>
      </c>
      <c r="E2042" s="1" t="s">
        <v>85</v>
      </c>
      <c r="F2042" s="1" t="s">
        <v>10965</v>
      </c>
      <c r="G2042" s="1" t="s">
        <v>10966</v>
      </c>
      <c r="I2042" s="1">
        <v>1.59608581E8</v>
      </c>
      <c r="J2042" s="1">
        <v>43060.0</v>
      </c>
      <c r="M2042" s="1">
        <v>0.0</v>
      </c>
      <c r="N2042" s="1">
        <v>1.0</v>
      </c>
      <c r="O2042" s="1">
        <v>0.0</v>
      </c>
      <c r="P2042" s="1" t="s">
        <v>123</v>
      </c>
      <c r="Q2042" s="1" t="s">
        <v>124</v>
      </c>
      <c r="R2042" s="1">
        <v>40.6879</v>
      </c>
      <c r="S2042" s="1">
        <v>-73.91183</v>
      </c>
      <c r="T2042" s="1" t="s">
        <v>91</v>
      </c>
      <c r="U2042" s="1" t="s">
        <v>113</v>
      </c>
      <c r="V2042" s="1">
        <v>1.0</v>
      </c>
      <c r="W2042" s="1">
        <v>1.0</v>
      </c>
      <c r="X2042" s="1">
        <v>1.0</v>
      </c>
      <c r="Y2042" s="1">
        <v>1.0</v>
      </c>
      <c r="Z2042" s="1" t="s">
        <v>93</v>
      </c>
      <c r="AA2042" s="1" t="s">
        <v>10967</v>
      </c>
      <c r="AB2042" s="1">
        <v>39.0</v>
      </c>
      <c r="AC2042" s="1">
        <v>1.0</v>
      </c>
      <c r="AD2042" s="1">
        <v>15.0</v>
      </c>
      <c r="AE2042" s="1">
        <v>2.0</v>
      </c>
      <c r="AF2042" s="1" t="s">
        <v>356</v>
      </c>
      <c r="AG2042" s="1">
        <v>1.0</v>
      </c>
      <c r="AH2042" s="1">
        <v>0.0</v>
      </c>
      <c r="AI2042" s="1">
        <v>0.0</v>
      </c>
      <c r="AJ2042" s="1">
        <v>0.0</v>
      </c>
      <c r="AK2042" s="1">
        <v>0.0</v>
      </c>
      <c r="AL2042" s="1">
        <v>1.0</v>
      </c>
      <c r="AM2042" s="1">
        <v>1.0</v>
      </c>
      <c r="AN2042" s="1">
        <v>100.0</v>
      </c>
      <c r="AO2042" s="1">
        <v>10.0</v>
      </c>
      <c r="AP2042" s="1">
        <v>8.0</v>
      </c>
      <c r="AQ2042" s="1">
        <v>10.0</v>
      </c>
      <c r="AR2042" s="1">
        <v>10.0</v>
      </c>
      <c r="AS2042" s="1">
        <v>8.0</v>
      </c>
      <c r="AT2042" s="1">
        <v>10.0</v>
      </c>
      <c r="AU2042" s="1">
        <v>1.0</v>
      </c>
      <c r="AV2042" s="1" t="s">
        <v>96</v>
      </c>
      <c r="AW2042" s="1">
        <v>1.0</v>
      </c>
      <c r="AX2042" s="1">
        <v>0.0</v>
      </c>
      <c r="AY2042" s="1">
        <v>1.0</v>
      </c>
      <c r="AZ2042" s="1">
        <v>0.0</v>
      </c>
      <c r="BA2042" s="1">
        <v>0.09</v>
      </c>
      <c r="BB2042" s="1">
        <v>-1.0</v>
      </c>
      <c r="BC2042" s="1">
        <v>1.0</v>
      </c>
      <c r="BD2042" s="1">
        <v>-1.0</v>
      </c>
      <c r="BE2042" s="1">
        <v>-1.0</v>
      </c>
      <c r="BF2042" s="1">
        <v>-1.0</v>
      </c>
      <c r="BG2042" s="1">
        <v>-1.0</v>
      </c>
      <c r="BH2042" s="1">
        <v>-1.0</v>
      </c>
      <c r="BI2042" s="1">
        <v>-1.0</v>
      </c>
      <c r="BJ2042" s="1">
        <v>1.0</v>
      </c>
      <c r="BK2042" s="1">
        <v>-1.0</v>
      </c>
      <c r="BL2042" s="1">
        <v>-1.0</v>
      </c>
      <c r="BM2042" s="1">
        <v>1.0</v>
      </c>
      <c r="BN2042" s="1">
        <v>-1.0</v>
      </c>
      <c r="BO2042" s="1">
        <v>-1.0</v>
      </c>
      <c r="BP2042" s="1">
        <v>-1.0</v>
      </c>
      <c r="BQ2042" s="1">
        <v>1.0</v>
      </c>
      <c r="BR2042" s="1">
        <v>-1.0</v>
      </c>
      <c r="BS2042" s="1">
        <v>-1.0</v>
      </c>
      <c r="BT2042" s="1">
        <v>-1.0</v>
      </c>
      <c r="BU2042" s="1">
        <v>1.0</v>
      </c>
      <c r="BV2042" s="1">
        <v>-1.0</v>
      </c>
      <c r="BW2042" s="1">
        <v>1.0</v>
      </c>
      <c r="BX2042" s="1">
        <v>-1.0</v>
      </c>
      <c r="BY2042" s="1">
        <v>-1.0</v>
      </c>
      <c r="BZ2042" s="1">
        <v>1.0</v>
      </c>
      <c r="CA2042" s="1">
        <v>-1.0</v>
      </c>
      <c r="CB2042" s="1">
        <v>-1.0</v>
      </c>
      <c r="CC2042" s="1">
        <v>-1.0</v>
      </c>
      <c r="CD2042" s="1">
        <v>68692.0</v>
      </c>
    </row>
    <row r="2043">
      <c r="A2043" s="1">
        <v>3.3069555E7</v>
      </c>
      <c r="B2043" s="1" t="s">
        <v>10968</v>
      </c>
      <c r="C2043" s="1" t="s">
        <v>10969</v>
      </c>
      <c r="D2043" s="1" t="s">
        <v>10970</v>
      </c>
      <c r="E2043" s="1" t="s">
        <v>85</v>
      </c>
      <c r="F2043" s="1" t="s">
        <v>10971</v>
      </c>
      <c r="G2043" s="1" t="s">
        <v>10972</v>
      </c>
      <c r="I2043" s="1">
        <v>2.48714625E8</v>
      </c>
      <c r="J2043" s="1">
        <v>43537.0</v>
      </c>
      <c r="K2043" s="1" t="s">
        <v>272</v>
      </c>
      <c r="L2043" s="1">
        <v>0.5</v>
      </c>
      <c r="M2043" s="1">
        <v>0.0</v>
      </c>
      <c r="N2043" s="1">
        <v>2.0</v>
      </c>
      <c r="O2043" s="1">
        <v>0.0</v>
      </c>
      <c r="P2043" s="1" t="s">
        <v>10973</v>
      </c>
      <c r="Q2043" s="1" t="s">
        <v>112</v>
      </c>
      <c r="R2043" s="1">
        <v>40.75985</v>
      </c>
      <c r="S2043" s="1">
        <v>-73.88233</v>
      </c>
      <c r="T2043" s="1" t="s">
        <v>274</v>
      </c>
      <c r="U2043" s="1" t="s">
        <v>214</v>
      </c>
      <c r="V2043" s="1">
        <v>2.0</v>
      </c>
      <c r="W2043" s="1">
        <v>1.5</v>
      </c>
      <c r="X2043" s="1">
        <v>1.0</v>
      </c>
      <c r="Y2043" s="1">
        <v>1.0</v>
      </c>
      <c r="Z2043" s="1" t="s">
        <v>93</v>
      </c>
      <c r="AA2043" s="1" t="s">
        <v>10974</v>
      </c>
      <c r="AB2043" s="1">
        <v>70.0</v>
      </c>
      <c r="AC2043" s="1">
        <v>1.0</v>
      </c>
      <c r="AD2043" s="1">
        <v>0.0</v>
      </c>
      <c r="AE2043" s="1">
        <v>1.0</v>
      </c>
      <c r="AF2043" s="1" t="s">
        <v>255</v>
      </c>
      <c r="AG2043" s="1">
        <v>1.0</v>
      </c>
      <c r="AH2043" s="1">
        <v>29.0</v>
      </c>
      <c r="AI2043" s="1">
        <v>59.0</v>
      </c>
      <c r="AJ2043" s="1">
        <v>89.0</v>
      </c>
      <c r="AK2043" s="1">
        <v>89.0</v>
      </c>
      <c r="AL2043" s="1">
        <v>1.0</v>
      </c>
      <c r="AM2043" s="1">
        <v>1.0</v>
      </c>
      <c r="AN2043" s="1">
        <v>100.0</v>
      </c>
      <c r="AO2043" s="1">
        <v>10.0</v>
      </c>
      <c r="AP2043" s="1">
        <v>10.0</v>
      </c>
      <c r="AQ2043" s="1">
        <v>10.0</v>
      </c>
      <c r="AR2043" s="1">
        <v>10.0</v>
      </c>
      <c r="AS2043" s="1">
        <v>10.0</v>
      </c>
      <c r="AT2043" s="1">
        <v>10.0</v>
      </c>
      <c r="AU2043" s="1">
        <v>0.0</v>
      </c>
      <c r="AV2043" s="1" t="s">
        <v>117</v>
      </c>
      <c r="AW2043" s="1">
        <v>1.0</v>
      </c>
      <c r="AX2043" s="1">
        <v>0.0</v>
      </c>
      <c r="AY2043" s="1">
        <v>0.0</v>
      </c>
      <c r="AZ2043" s="1">
        <v>1.0</v>
      </c>
      <c r="BA2043" s="1">
        <v>0.41</v>
      </c>
      <c r="BB2043" s="1">
        <v>-1.0</v>
      </c>
      <c r="BC2043" s="1">
        <v>1.0</v>
      </c>
      <c r="BD2043" s="1">
        <v>-1.0</v>
      </c>
      <c r="BE2043" s="1">
        <v>-1.0</v>
      </c>
      <c r="BF2043" s="1">
        <v>-1.0</v>
      </c>
      <c r="BG2043" s="1">
        <v>-1.0</v>
      </c>
      <c r="BH2043" s="1">
        <v>-1.0</v>
      </c>
      <c r="BI2043" s="1">
        <v>-1.0</v>
      </c>
      <c r="BJ2043" s="1">
        <v>1.0</v>
      </c>
      <c r="BK2043" s="1">
        <v>-1.0</v>
      </c>
      <c r="BL2043" s="1">
        <v>-1.0</v>
      </c>
      <c r="BM2043" s="1">
        <v>-1.0</v>
      </c>
      <c r="BN2043" s="1">
        <v>-1.0</v>
      </c>
      <c r="BO2043" s="1">
        <v>-1.0</v>
      </c>
      <c r="BP2043" s="1">
        <v>-1.0</v>
      </c>
      <c r="BQ2043" s="1">
        <v>-1.0</v>
      </c>
      <c r="BR2043" s="1">
        <v>-1.0</v>
      </c>
      <c r="BS2043" s="1">
        <v>-1.0</v>
      </c>
      <c r="BT2043" s="1">
        <v>-1.0</v>
      </c>
      <c r="BU2043" s="1">
        <v>1.0</v>
      </c>
      <c r="BV2043" s="1">
        <v>-1.0</v>
      </c>
      <c r="BW2043" s="1">
        <v>1.0</v>
      </c>
      <c r="BX2043" s="1">
        <v>-1.0</v>
      </c>
      <c r="BY2043" s="1">
        <v>-1.0</v>
      </c>
      <c r="BZ2043" s="1">
        <v>-1.0</v>
      </c>
      <c r="CA2043" s="1">
        <v>-1.0</v>
      </c>
      <c r="CB2043" s="1">
        <v>-1.0</v>
      </c>
      <c r="CC2043" s="1">
        <v>-1.0</v>
      </c>
      <c r="CD2043" s="1">
        <v>68705.0</v>
      </c>
    </row>
    <row r="2044">
      <c r="A2044" s="1">
        <v>3.0445079E7</v>
      </c>
      <c r="B2044" s="1" t="s">
        <v>10975</v>
      </c>
      <c r="C2044" s="1" t="s">
        <v>10976</v>
      </c>
      <c r="D2044" s="1" t="s">
        <v>10977</v>
      </c>
      <c r="E2044" s="1" t="s">
        <v>85</v>
      </c>
      <c r="F2044" s="1" t="s">
        <v>10978</v>
      </c>
      <c r="G2044" s="1" t="s">
        <v>10979</v>
      </c>
      <c r="H2044" s="2" t="str">
        <f>- Prefer no shoes in The house. - no cooking of meat or fish</f>
        <v>#ERROR!</v>
      </c>
      <c r="I2044" s="1">
        <v>3.7254146E7</v>
      </c>
      <c r="J2044" s="1">
        <v>42186.0</v>
      </c>
      <c r="M2044" s="1">
        <v>0.0</v>
      </c>
      <c r="N2044" s="1">
        <v>1.0</v>
      </c>
      <c r="O2044" s="1">
        <v>0.0</v>
      </c>
      <c r="P2044" s="1" t="s">
        <v>89</v>
      </c>
      <c r="Q2044" s="1" t="s">
        <v>206</v>
      </c>
      <c r="R2044" s="1">
        <v>40.72877</v>
      </c>
      <c r="S2044" s="1">
        <v>-73.98249</v>
      </c>
      <c r="T2044" s="1" t="s">
        <v>91</v>
      </c>
      <c r="U2044" s="1" t="s">
        <v>92</v>
      </c>
      <c r="V2044" s="1">
        <v>2.0</v>
      </c>
      <c r="W2044" s="1">
        <v>1.0</v>
      </c>
      <c r="X2044" s="1">
        <v>1.0</v>
      </c>
      <c r="Y2044" s="1">
        <v>1.0</v>
      </c>
      <c r="Z2044" s="1" t="s">
        <v>93</v>
      </c>
      <c r="AA2044" s="1" t="s">
        <v>10980</v>
      </c>
      <c r="AB2044" s="1">
        <v>189.0</v>
      </c>
      <c r="AC2044" s="1">
        <v>1.0</v>
      </c>
      <c r="AD2044" s="1">
        <v>0.0</v>
      </c>
      <c r="AE2044" s="1">
        <v>19.0</v>
      </c>
      <c r="AF2044" s="1" t="s">
        <v>231</v>
      </c>
      <c r="AG2044" s="1">
        <v>1.0</v>
      </c>
      <c r="AH2044" s="1">
        <v>0.0</v>
      </c>
      <c r="AI2044" s="1">
        <v>0.0</v>
      </c>
      <c r="AJ2044" s="1">
        <v>0.0</v>
      </c>
      <c r="AK2044" s="1">
        <v>200.0</v>
      </c>
      <c r="AL2044" s="1">
        <v>1.0</v>
      </c>
      <c r="AM2044" s="1">
        <v>1.0</v>
      </c>
      <c r="AN2044" s="1">
        <v>80.0</v>
      </c>
      <c r="AO2044" s="1">
        <v>8.0</v>
      </c>
      <c r="AP2044" s="1">
        <v>10.0</v>
      </c>
      <c r="AQ2044" s="1">
        <v>2.0</v>
      </c>
      <c r="AR2044" s="1">
        <v>10.0</v>
      </c>
      <c r="AS2044" s="1">
        <v>10.0</v>
      </c>
      <c r="AT2044" s="1">
        <v>8.0</v>
      </c>
      <c r="AU2044" s="1">
        <v>1.0</v>
      </c>
      <c r="AV2044" s="1" t="s">
        <v>105</v>
      </c>
      <c r="AW2044" s="1">
        <v>1.0</v>
      </c>
      <c r="AX2044" s="1">
        <v>1.0</v>
      </c>
      <c r="AY2044" s="1">
        <v>0.0</v>
      </c>
      <c r="AZ2044" s="1">
        <v>0.0</v>
      </c>
      <c r="BA2044" s="1">
        <v>0.16</v>
      </c>
      <c r="BB2044" s="1">
        <v>-1.0</v>
      </c>
      <c r="BC2044" s="1">
        <v>-1.0</v>
      </c>
      <c r="BD2044" s="1">
        <v>-1.0</v>
      </c>
      <c r="BE2044" s="1">
        <v>-1.0</v>
      </c>
      <c r="BF2044" s="1">
        <v>-1.0</v>
      </c>
      <c r="BG2044" s="1">
        <v>-1.0</v>
      </c>
      <c r="BH2044" s="1">
        <v>-1.0</v>
      </c>
      <c r="BI2044" s="1">
        <v>-1.0</v>
      </c>
      <c r="BJ2044" s="1">
        <v>1.0</v>
      </c>
      <c r="BK2044" s="1">
        <v>-1.0</v>
      </c>
      <c r="BL2044" s="1">
        <v>-1.0</v>
      </c>
      <c r="BM2044" s="1">
        <v>1.0</v>
      </c>
      <c r="BN2044" s="1">
        <v>-1.0</v>
      </c>
      <c r="BO2044" s="1">
        <v>-1.0</v>
      </c>
      <c r="BP2044" s="1">
        <v>-1.0</v>
      </c>
      <c r="BQ2044" s="1">
        <v>-1.0</v>
      </c>
      <c r="BR2044" s="1">
        <v>-1.0</v>
      </c>
      <c r="BS2044" s="1">
        <v>-1.0</v>
      </c>
      <c r="BT2044" s="1">
        <v>-1.0</v>
      </c>
      <c r="BU2044" s="1">
        <v>1.0</v>
      </c>
      <c r="BV2044" s="1">
        <v>-1.0</v>
      </c>
      <c r="BW2044" s="1">
        <v>-1.0</v>
      </c>
      <c r="BX2044" s="1">
        <v>1.0</v>
      </c>
      <c r="BY2044" s="1">
        <v>-1.0</v>
      </c>
      <c r="BZ2044" s="1">
        <v>-1.0</v>
      </c>
      <c r="CA2044" s="1">
        <v>-1.0</v>
      </c>
      <c r="CB2044" s="1">
        <v>-1.0</v>
      </c>
      <c r="CC2044" s="1">
        <v>-1.0</v>
      </c>
      <c r="CD2044" s="1">
        <v>68705.0</v>
      </c>
    </row>
    <row r="2045">
      <c r="A2045" s="1">
        <v>6088910.0</v>
      </c>
      <c r="B2045" s="1" t="s">
        <v>10981</v>
      </c>
      <c r="C2045" s="1" t="s">
        <v>10982</v>
      </c>
      <c r="D2045" s="1" t="s">
        <v>10983</v>
      </c>
      <c r="E2045" s="1" t="s">
        <v>85</v>
      </c>
      <c r="F2045" s="1" t="s">
        <v>10984</v>
      </c>
      <c r="G2045" s="1" t="s">
        <v>10985</v>
      </c>
      <c r="H2045" s="1" t="s">
        <v>10986</v>
      </c>
      <c r="I2045" s="1">
        <v>3.1599293E7</v>
      </c>
      <c r="J2045" s="1">
        <v>42114.0</v>
      </c>
      <c r="M2045" s="1">
        <v>0.0</v>
      </c>
      <c r="N2045" s="1">
        <v>1.0</v>
      </c>
      <c r="O2045" s="1">
        <v>0.0</v>
      </c>
      <c r="P2045" s="1" t="s">
        <v>89</v>
      </c>
      <c r="Q2045" s="1" t="s">
        <v>90</v>
      </c>
      <c r="R2045" s="1">
        <v>40.75749</v>
      </c>
      <c r="S2045" s="1">
        <v>-73.9965699999999</v>
      </c>
      <c r="T2045" s="1" t="s">
        <v>91</v>
      </c>
      <c r="U2045" s="1" t="s">
        <v>92</v>
      </c>
      <c r="V2045" s="1">
        <v>4.0</v>
      </c>
      <c r="W2045" s="1">
        <v>1.0</v>
      </c>
      <c r="X2045" s="1">
        <v>1.0</v>
      </c>
      <c r="Y2045" s="1">
        <v>2.0</v>
      </c>
      <c r="Z2045" s="1" t="s">
        <v>93</v>
      </c>
      <c r="AA2045" s="1" t="s">
        <v>10987</v>
      </c>
      <c r="AB2045" s="1">
        <v>180.0</v>
      </c>
      <c r="AC2045" s="1">
        <v>2.0</v>
      </c>
      <c r="AD2045" s="1">
        <v>20.0</v>
      </c>
      <c r="AE2045" s="1">
        <v>3.0</v>
      </c>
      <c r="AF2045" s="1" t="s">
        <v>163</v>
      </c>
      <c r="AG2045" s="1">
        <v>1.0</v>
      </c>
      <c r="AH2045" s="1">
        <v>0.0</v>
      </c>
      <c r="AI2045" s="1">
        <v>0.0</v>
      </c>
      <c r="AJ2045" s="1">
        <v>0.0</v>
      </c>
      <c r="AK2045" s="1">
        <v>0.0</v>
      </c>
      <c r="AL2045" s="1">
        <v>1.0</v>
      </c>
      <c r="AM2045" s="1">
        <v>0.0</v>
      </c>
      <c r="AU2045" s="1">
        <v>0.0</v>
      </c>
      <c r="AV2045" s="1" t="s">
        <v>96</v>
      </c>
      <c r="AW2045" s="1">
        <v>1.0</v>
      </c>
      <c r="AX2045" s="1">
        <v>1.0</v>
      </c>
      <c r="AY2045" s="1">
        <v>0.0</v>
      </c>
      <c r="AZ2045" s="1">
        <v>0.0</v>
      </c>
      <c r="BA2045" s="1">
        <v>0.02</v>
      </c>
      <c r="BB2045" s="1">
        <v>-1.0</v>
      </c>
      <c r="BC2045" s="1">
        <v>1.0</v>
      </c>
      <c r="BD2045" s="1">
        <v>-1.0</v>
      </c>
      <c r="BE2045" s="1">
        <v>-1.0</v>
      </c>
      <c r="BF2045" s="1">
        <v>-1.0</v>
      </c>
      <c r="BG2045" s="1">
        <v>-1.0</v>
      </c>
      <c r="BH2045" s="1">
        <v>-1.0</v>
      </c>
      <c r="BI2045" s="1">
        <v>-1.0</v>
      </c>
      <c r="BJ2045" s="1">
        <v>-1.0</v>
      </c>
      <c r="BK2045" s="1">
        <v>-1.0</v>
      </c>
      <c r="BL2045" s="1">
        <v>-1.0</v>
      </c>
      <c r="BM2045" s="1">
        <v>-1.0</v>
      </c>
      <c r="BN2045" s="1">
        <v>-1.0</v>
      </c>
      <c r="BO2045" s="1">
        <v>-1.0</v>
      </c>
      <c r="BP2045" s="1">
        <v>1.0</v>
      </c>
      <c r="BQ2045" s="1">
        <v>-1.0</v>
      </c>
      <c r="BR2045" s="1">
        <v>-1.0</v>
      </c>
      <c r="BS2045" s="1">
        <v>-1.0</v>
      </c>
      <c r="BT2045" s="1">
        <v>-1.0</v>
      </c>
      <c r="BU2045" s="1">
        <v>1.0</v>
      </c>
      <c r="BV2045" s="1">
        <v>-1.0</v>
      </c>
      <c r="BW2045" s="1">
        <v>-1.0</v>
      </c>
      <c r="BX2045" s="1">
        <v>-1.0</v>
      </c>
      <c r="BY2045" s="1">
        <v>1.0</v>
      </c>
      <c r="BZ2045" s="1">
        <v>-1.0</v>
      </c>
      <c r="CA2045" s="1">
        <v>-1.0</v>
      </c>
      <c r="CB2045" s="1">
        <v>-1.0</v>
      </c>
      <c r="CC2045" s="1">
        <v>-1.0</v>
      </c>
      <c r="CD2045" s="1">
        <v>68724.0</v>
      </c>
    </row>
    <row r="2046">
      <c r="A2046" s="1">
        <v>1.2869662E7</v>
      </c>
      <c r="B2046" s="1" t="s">
        <v>10988</v>
      </c>
      <c r="C2046" s="1" t="s">
        <v>10989</v>
      </c>
      <c r="D2046" s="1" t="s">
        <v>10990</v>
      </c>
      <c r="E2046" s="1" t="s">
        <v>85</v>
      </c>
      <c r="F2046" s="1" t="s">
        <v>10991</v>
      </c>
      <c r="H2046" s="1" t="s">
        <v>10992</v>
      </c>
      <c r="I2046" s="1">
        <v>8636489.0</v>
      </c>
      <c r="J2046" s="1">
        <v>41521.0</v>
      </c>
      <c r="K2046" s="1" t="s">
        <v>134</v>
      </c>
      <c r="L2046" s="1">
        <v>1.0</v>
      </c>
      <c r="M2046" s="1">
        <v>1.0</v>
      </c>
      <c r="N2046" s="1">
        <v>6.0</v>
      </c>
      <c r="O2046" s="1">
        <v>1.0</v>
      </c>
      <c r="P2046" s="1" t="s">
        <v>123</v>
      </c>
      <c r="Q2046" s="1" t="s">
        <v>185</v>
      </c>
      <c r="R2046" s="1">
        <v>40.7170099999999</v>
      </c>
      <c r="S2046" s="1">
        <v>-73.95685</v>
      </c>
      <c r="T2046" s="1" t="s">
        <v>144</v>
      </c>
      <c r="U2046" s="1" t="s">
        <v>92</v>
      </c>
      <c r="V2046" s="1">
        <v>2.0</v>
      </c>
      <c r="W2046" s="1">
        <v>1.0</v>
      </c>
      <c r="X2046" s="1">
        <v>1.0</v>
      </c>
      <c r="Y2046" s="1">
        <v>1.0</v>
      </c>
      <c r="Z2046" s="1" t="s">
        <v>93</v>
      </c>
      <c r="AA2046" s="1" t="s">
        <v>10993</v>
      </c>
      <c r="AB2046" s="1">
        <v>250.0</v>
      </c>
      <c r="AC2046" s="1">
        <v>1.0</v>
      </c>
      <c r="AD2046" s="1">
        <v>0.0</v>
      </c>
      <c r="AE2046" s="1">
        <v>5.0</v>
      </c>
      <c r="AF2046" s="1" t="s">
        <v>127</v>
      </c>
      <c r="AG2046" s="1">
        <v>1.0</v>
      </c>
      <c r="AH2046" s="1">
        <v>0.0</v>
      </c>
      <c r="AI2046" s="1">
        <v>0.0</v>
      </c>
      <c r="AJ2046" s="1">
        <v>0.0</v>
      </c>
      <c r="AK2046" s="1">
        <v>0.0</v>
      </c>
      <c r="AL2046" s="1">
        <v>14.0</v>
      </c>
      <c r="AM2046" s="1">
        <v>0.0</v>
      </c>
      <c r="AN2046" s="1">
        <v>100.0</v>
      </c>
      <c r="AO2046" s="1">
        <v>10.0</v>
      </c>
      <c r="AP2046" s="1">
        <v>9.0</v>
      </c>
      <c r="AQ2046" s="1">
        <v>10.0</v>
      </c>
      <c r="AR2046" s="1">
        <v>10.0</v>
      </c>
      <c r="AS2046" s="1">
        <v>10.0</v>
      </c>
      <c r="AT2046" s="1">
        <v>10.0</v>
      </c>
      <c r="AU2046" s="1">
        <v>0.0</v>
      </c>
      <c r="AV2046" s="1" t="s">
        <v>96</v>
      </c>
      <c r="AW2046" s="1">
        <v>1.0</v>
      </c>
      <c r="AX2046" s="1">
        <v>1.0</v>
      </c>
      <c r="AY2046" s="1">
        <v>0.0</v>
      </c>
      <c r="AZ2046" s="1">
        <v>0.0</v>
      </c>
      <c r="BA2046" s="1">
        <v>0.41</v>
      </c>
      <c r="BB2046" s="1">
        <v>1.0</v>
      </c>
      <c r="BC2046" s="1">
        <v>1.0</v>
      </c>
      <c r="BD2046" s="1">
        <v>-1.0</v>
      </c>
      <c r="BE2046" s="1">
        <v>-1.0</v>
      </c>
      <c r="BF2046" s="1">
        <v>-1.0</v>
      </c>
      <c r="BG2046" s="1">
        <v>-1.0</v>
      </c>
      <c r="BH2046" s="1">
        <v>-1.0</v>
      </c>
      <c r="BI2046" s="1">
        <v>-1.0</v>
      </c>
      <c r="BJ2046" s="1">
        <v>1.0</v>
      </c>
      <c r="BK2046" s="1">
        <v>-1.0</v>
      </c>
      <c r="BL2046" s="1">
        <v>-1.0</v>
      </c>
      <c r="BM2046" s="1">
        <v>1.0</v>
      </c>
      <c r="BN2046" s="1">
        <v>1.0</v>
      </c>
      <c r="BO2046" s="1">
        <v>1.0</v>
      </c>
      <c r="BP2046" s="1">
        <v>-1.0</v>
      </c>
      <c r="BQ2046" s="1">
        <v>-1.0</v>
      </c>
      <c r="BR2046" s="1">
        <v>-1.0</v>
      </c>
      <c r="BS2046" s="1">
        <v>-1.0</v>
      </c>
      <c r="BT2046" s="1">
        <v>-1.0</v>
      </c>
      <c r="BU2046" s="1">
        <v>1.0</v>
      </c>
      <c r="BV2046" s="1">
        <v>1.0</v>
      </c>
      <c r="BW2046" s="1">
        <v>-1.0</v>
      </c>
      <c r="BX2046" s="1">
        <v>-1.0</v>
      </c>
      <c r="BY2046" s="1">
        <v>-1.0</v>
      </c>
      <c r="BZ2046" s="1">
        <v>-1.0</v>
      </c>
      <c r="CA2046" s="1">
        <v>-1.0</v>
      </c>
      <c r="CB2046" s="1">
        <v>1.0</v>
      </c>
      <c r="CC2046" s="1">
        <v>-1.0</v>
      </c>
      <c r="CD2046" s="1">
        <v>68737.0</v>
      </c>
    </row>
    <row r="2047">
      <c r="A2047" s="1">
        <v>9343313.0</v>
      </c>
      <c r="B2047" s="1" t="s">
        <v>10994</v>
      </c>
      <c r="C2047" s="1" t="s">
        <v>10995</v>
      </c>
      <c r="D2047" s="1" t="s">
        <v>10996</v>
      </c>
      <c r="E2047" s="1" t="s">
        <v>85</v>
      </c>
      <c r="F2047" s="1" t="s">
        <v>10997</v>
      </c>
      <c r="G2047" s="1" t="s">
        <v>10998</v>
      </c>
      <c r="H2047" s="1" t="s">
        <v>10999</v>
      </c>
      <c r="I2047" s="1">
        <v>1.18247E7</v>
      </c>
      <c r="J2047" s="1">
        <v>41670.0</v>
      </c>
      <c r="M2047" s="1">
        <v>0.0</v>
      </c>
      <c r="N2047" s="1">
        <v>2.0</v>
      </c>
      <c r="O2047" s="1">
        <v>1.0</v>
      </c>
      <c r="P2047" s="1" t="s">
        <v>89</v>
      </c>
      <c r="Q2047" s="1" t="s">
        <v>90</v>
      </c>
      <c r="R2047" s="1">
        <v>40.71514</v>
      </c>
      <c r="S2047" s="1">
        <v>-73.98293</v>
      </c>
      <c r="T2047" s="1" t="s">
        <v>91</v>
      </c>
      <c r="U2047" s="1" t="s">
        <v>113</v>
      </c>
      <c r="V2047" s="1">
        <v>2.0</v>
      </c>
      <c r="W2047" s="1">
        <v>1.0</v>
      </c>
      <c r="X2047" s="1">
        <v>1.0</v>
      </c>
      <c r="Y2047" s="1">
        <v>1.0</v>
      </c>
      <c r="Z2047" s="1" t="s">
        <v>93</v>
      </c>
      <c r="AA2047" s="1" t="s">
        <v>11000</v>
      </c>
      <c r="AB2047" s="1">
        <v>95.0</v>
      </c>
      <c r="AC2047" s="1">
        <v>2.0</v>
      </c>
      <c r="AD2047" s="1">
        <v>50.0</v>
      </c>
      <c r="AE2047" s="1">
        <v>1.0</v>
      </c>
      <c r="AF2047" s="1" t="s">
        <v>1891</v>
      </c>
      <c r="AG2047" s="1">
        <v>1.0</v>
      </c>
      <c r="AH2047" s="1">
        <v>0.0</v>
      </c>
      <c r="AI2047" s="1">
        <v>0.0</v>
      </c>
      <c r="AJ2047" s="1">
        <v>0.0</v>
      </c>
      <c r="AK2047" s="1">
        <v>0.0</v>
      </c>
      <c r="AL2047" s="1">
        <v>13.0</v>
      </c>
      <c r="AM2047" s="1">
        <v>0.0</v>
      </c>
      <c r="AN2047" s="1">
        <v>94.0</v>
      </c>
      <c r="AO2047" s="1">
        <v>10.0</v>
      </c>
      <c r="AP2047" s="1">
        <v>9.0</v>
      </c>
      <c r="AQ2047" s="1">
        <v>9.0</v>
      </c>
      <c r="AR2047" s="1">
        <v>10.0</v>
      </c>
      <c r="AS2047" s="1">
        <v>9.0</v>
      </c>
      <c r="AT2047" s="1">
        <v>9.0</v>
      </c>
      <c r="AU2047" s="1">
        <v>0.0</v>
      </c>
      <c r="AV2047" s="1" t="s">
        <v>96</v>
      </c>
      <c r="AW2047" s="1">
        <v>2.0</v>
      </c>
      <c r="AX2047" s="1">
        <v>1.0</v>
      </c>
      <c r="AY2047" s="1">
        <v>1.0</v>
      </c>
      <c r="AZ2047" s="1">
        <v>0.0</v>
      </c>
      <c r="BA2047" s="1">
        <v>0.32</v>
      </c>
      <c r="BB2047" s="1">
        <v>-1.0</v>
      </c>
      <c r="BC2047" s="1">
        <v>1.0</v>
      </c>
      <c r="BD2047" s="1">
        <v>-1.0</v>
      </c>
      <c r="BE2047" s="1">
        <v>-1.0</v>
      </c>
      <c r="BF2047" s="1">
        <v>-1.0</v>
      </c>
      <c r="BG2047" s="1">
        <v>-1.0</v>
      </c>
      <c r="BH2047" s="1">
        <v>-1.0</v>
      </c>
      <c r="BI2047" s="1">
        <v>-1.0</v>
      </c>
      <c r="BJ2047" s="1">
        <v>1.0</v>
      </c>
      <c r="BK2047" s="1">
        <v>-1.0</v>
      </c>
      <c r="BL2047" s="1">
        <v>-1.0</v>
      </c>
      <c r="BM2047" s="1">
        <v>-1.0</v>
      </c>
      <c r="BN2047" s="1">
        <v>-1.0</v>
      </c>
      <c r="BO2047" s="1">
        <v>-1.0</v>
      </c>
      <c r="BP2047" s="1">
        <v>1.0</v>
      </c>
      <c r="BQ2047" s="1">
        <v>1.0</v>
      </c>
      <c r="BR2047" s="1">
        <v>-1.0</v>
      </c>
      <c r="BS2047" s="1">
        <v>-1.0</v>
      </c>
      <c r="BT2047" s="1">
        <v>-1.0</v>
      </c>
      <c r="BU2047" s="1">
        <v>1.0</v>
      </c>
      <c r="BV2047" s="1">
        <v>-1.0</v>
      </c>
      <c r="BW2047" s="1">
        <v>-1.0</v>
      </c>
      <c r="BX2047" s="1">
        <v>-1.0</v>
      </c>
      <c r="BY2047" s="1">
        <v>-1.0</v>
      </c>
      <c r="BZ2047" s="1">
        <v>-1.0</v>
      </c>
      <c r="CA2047" s="1">
        <v>-1.0</v>
      </c>
      <c r="CB2047" s="1">
        <v>-1.0</v>
      </c>
      <c r="CC2047" s="1">
        <v>-1.0</v>
      </c>
      <c r="CD2047" s="1">
        <v>68750.0</v>
      </c>
    </row>
    <row r="2048">
      <c r="A2048" s="1">
        <v>2.8936557E7</v>
      </c>
      <c r="B2048" s="1" t="s">
        <v>11001</v>
      </c>
      <c r="C2048" s="1" t="s">
        <v>11002</v>
      </c>
      <c r="D2048" s="1" t="s">
        <v>11003</v>
      </c>
      <c r="E2048" s="1" t="s">
        <v>85</v>
      </c>
      <c r="F2048" s="1" t="s">
        <v>11004</v>
      </c>
      <c r="G2048" s="1" t="s">
        <v>11005</v>
      </c>
      <c r="I2048" s="1">
        <v>3.7957096E7</v>
      </c>
      <c r="J2048" s="1">
        <v>42194.0</v>
      </c>
      <c r="K2048" s="1" t="s">
        <v>134</v>
      </c>
      <c r="L2048" s="1">
        <v>1.0</v>
      </c>
      <c r="M2048" s="1">
        <v>1.0</v>
      </c>
      <c r="N2048" s="1">
        <v>1.0</v>
      </c>
      <c r="O2048" s="1">
        <v>0.0</v>
      </c>
      <c r="P2048" s="1" t="s">
        <v>89</v>
      </c>
      <c r="Q2048" s="1" t="s">
        <v>613</v>
      </c>
      <c r="R2048" s="1">
        <v>40.82365</v>
      </c>
      <c r="S2048" s="1">
        <v>-73.93786</v>
      </c>
      <c r="T2048" s="1" t="s">
        <v>91</v>
      </c>
      <c r="U2048" s="1" t="s">
        <v>92</v>
      </c>
      <c r="V2048" s="1">
        <v>2.0</v>
      </c>
      <c r="W2048" s="1">
        <v>1.0</v>
      </c>
      <c r="X2048" s="1">
        <v>1.0</v>
      </c>
      <c r="Y2048" s="1">
        <v>1.0</v>
      </c>
      <c r="Z2048" s="1" t="s">
        <v>93</v>
      </c>
      <c r="AA2048" s="1" t="s">
        <v>11006</v>
      </c>
      <c r="AB2048" s="1">
        <v>80.0</v>
      </c>
      <c r="AC2048" s="1">
        <v>1.0</v>
      </c>
      <c r="AD2048" s="1">
        <v>15.0</v>
      </c>
      <c r="AE2048" s="1">
        <v>10.0</v>
      </c>
      <c r="AF2048" s="1" t="s">
        <v>904</v>
      </c>
      <c r="AG2048" s="1">
        <v>1.0</v>
      </c>
      <c r="AH2048" s="1">
        <v>4.0</v>
      </c>
      <c r="AI2048" s="1">
        <v>9.0</v>
      </c>
      <c r="AJ2048" s="1">
        <v>39.0</v>
      </c>
      <c r="AK2048" s="1">
        <v>95.0</v>
      </c>
      <c r="AL2048" s="1">
        <v>17.0</v>
      </c>
      <c r="AM2048" s="1">
        <v>17.0</v>
      </c>
      <c r="AN2048" s="1">
        <v>99.0</v>
      </c>
      <c r="AO2048" s="1">
        <v>10.0</v>
      </c>
      <c r="AP2048" s="1">
        <v>10.0</v>
      </c>
      <c r="AQ2048" s="1">
        <v>10.0</v>
      </c>
      <c r="AR2048" s="1">
        <v>10.0</v>
      </c>
      <c r="AS2048" s="1">
        <v>10.0</v>
      </c>
      <c r="AT2048" s="1">
        <v>10.0</v>
      </c>
      <c r="AU2048" s="1">
        <v>0.0</v>
      </c>
      <c r="AV2048" s="1" t="s">
        <v>96</v>
      </c>
      <c r="AW2048" s="1">
        <v>1.0</v>
      </c>
      <c r="AX2048" s="1">
        <v>1.0</v>
      </c>
      <c r="AY2048" s="1">
        <v>0.0</v>
      </c>
      <c r="AZ2048" s="1">
        <v>0.0</v>
      </c>
      <c r="BA2048" s="1">
        <v>1.9</v>
      </c>
      <c r="BB2048" s="1">
        <v>-1.0</v>
      </c>
      <c r="BC2048" s="1">
        <v>1.0</v>
      </c>
      <c r="BD2048" s="1">
        <v>-1.0</v>
      </c>
      <c r="BE2048" s="1">
        <v>-1.0</v>
      </c>
      <c r="BF2048" s="1">
        <v>-1.0</v>
      </c>
      <c r="BG2048" s="1">
        <v>-1.0</v>
      </c>
      <c r="BH2048" s="1">
        <v>1.0</v>
      </c>
      <c r="BI2048" s="1">
        <v>-1.0</v>
      </c>
      <c r="BJ2048" s="1">
        <v>-1.0</v>
      </c>
      <c r="BK2048" s="1">
        <v>1.0</v>
      </c>
      <c r="BL2048" s="1">
        <v>1.0</v>
      </c>
      <c r="BM2048" s="1">
        <v>-1.0</v>
      </c>
      <c r="BN2048" s="1">
        <v>-1.0</v>
      </c>
      <c r="BO2048" s="1">
        <v>-1.0</v>
      </c>
      <c r="BP2048" s="1">
        <v>-1.0</v>
      </c>
      <c r="BQ2048" s="1">
        <v>1.0</v>
      </c>
      <c r="BR2048" s="1">
        <v>-1.0</v>
      </c>
      <c r="BS2048" s="1">
        <v>-1.0</v>
      </c>
      <c r="BT2048" s="1">
        <v>-1.0</v>
      </c>
      <c r="BU2048" s="1">
        <v>1.0</v>
      </c>
      <c r="BV2048" s="1">
        <v>1.0</v>
      </c>
      <c r="BW2048" s="1">
        <v>-1.0</v>
      </c>
      <c r="BX2048" s="1">
        <v>-1.0</v>
      </c>
      <c r="BY2048" s="1">
        <v>-1.0</v>
      </c>
      <c r="BZ2048" s="1">
        <v>1.0</v>
      </c>
      <c r="CA2048" s="1">
        <v>-1.0</v>
      </c>
      <c r="CB2048" s="1">
        <v>1.0</v>
      </c>
      <c r="CC2048" s="1">
        <v>-1.0</v>
      </c>
      <c r="CD2048" s="1">
        <v>68789.0</v>
      </c>
    </row>
    <row r="2049">
      <c r="A2049" s="1">
        <v>1.1439208E7</v>
      </c>
      <c r="B2049" s="1" t="s">
        <v>11007</v>
      </c>
      <c r="C2049" s="1" t="s">
        <v>11008</v>
      </c>
      <c r="D2049" s="1" t="s">
        <v>11009</v>
      </c>
      <c r="E2049" s="1" t="s">
        <v>85</v>
      </c>
      <c r="F2049" s="1" t="s">
        <v>11010</v>
      </c>
      <c r="H2049" s="1" t="s">
        <v>11011</v>
      </c>
      <c r="I2049" s="1">
        <v>9896078.0</v>
      </c>
      <c r="J2049" s="1">
        <v>41586.0</v>
      </c>
      <c r="M2049" s="1">
        <v>0.0</v>
      </c>
      <c r="N2049" s="1">
        <v>1.0</v>
      </c>
      <c r="O2049" s="1">
        <v>1.0</v>
      </c>
      <c r="P2049" s="1" t="s">
        <v>123</v>
      </c>
      <c r="Q2049" s="1" t="s">
        <v>185</v>
      </c>
      <c r="R2049" s="1">
        <v>40.71745</v>
      </c>
      <c r="S2049" s="1">
        <v>-73.9569</v>
      </c>
      <c r="T2049" s="1" t="s">
        <v>91</v>
      </c>
      <c r="U2049" s="1" t="s">
        <v>113</v>
      </c>
      <c r="V2049" s="1">
        <v>1.0</v>
      </c>
      <c r="W2049" s="1">
        <v>1.0</v>
      </c>
      <c r="X2049" s="1">
        <v>1.0</v>
      </c>
      <c r="Y2049" s="1">
        <v>1.0</v>
      </c>
      <c r="Z2049" s="1" t="s">
        <v>93</v>
      </c>
      <c r="AA2049" s="1" t="s">
        <v>11012</v>
      </c>
      <c r="AB2049" s="1">
        <v>60.0</v>
      </c>
      <c r="AC2049" s="1">
        <v>2.0</v>
      </c>
      <c r="AD2049" s="1">
        <v>0.0</v>
      </c>
      <c r="AE2049" s="1">
        <v>3.0</v>
      </c>
      <c r="AF2049" s="1" t="s">
        <v>429</v>
      </c>
      <c r="AG2049" s="1">
        <v>1.0</v>
      </c>
      <c r="AH2049" s="1">
        <v>0.0</v>
      </c>
      <c r="AI2049" s="1">
        <v>0.0</v>
      </c>
      <c r="AJ2049" s="1">
        <v>0.0</v>
      </c>
      <c r="AK2049" s="1">
        <v>0.0</v>
      </c>
      <c r="AL2049" s="1">
        <v>1.0</v>
      </c>
      <c r="AM2049" s="1">
        <v>0.0</v>
      </c>
      <c r="AN2049" s="1">
        <v>100.0</v>
      </c>
      <c r="AO2049" s="1">
        <v>10.0</v>
      </c>
      <c r="AP2049" s="1">
        <v>10.0</v>
      </c>
      <c r="AQ2049" s="1">
        <v>10.0</v>
      </c>
      <c r="AR2049" s="1">
        <v>10.0</v>
      </c>
      <c r="AS2049" s="1">
        <v>10.0</v>
      </c>
      <c r="AT2049" s="1">
        <v>10.0</v>
      </c>
      <c r="AU2049" s="1">
        <v>0.0</v>
      </c>
      <c r="AV2049" s="1" t="s">
        <v>96</v>
      </c>
      <c r="AW2049" s="1">
        <v>1.0</v>
      </c>
      <c r="AX2049" s="1">
        <v>0.0</v>
      </c>
      <c r="AY2049" s="1">
        <v>1.0</v>
      </c>
      <c r="AZ2049" s="1">
        <v>0.0</v>
      </c>
      <c r="BA2049" s="1">
        <v>0.03</v>
      </c>
      <c r="BB2049" s="1">
        <v>-1.0</v>
      </c>
      <c r="BC2049" s="1">
        <v>1.0</v>
      </c>
      <c r="BD2049" s="1">
        <v>-1.0</v>
      </c>
      <c r="BE2049" s="1">
        <v>-1.0</v>
      </c>
      <c r="BF2049" s="1">
        <v>-1.0</v>
      </c>
      <c r="BG2049" s="1">
        <v>-1.0</v>
      </c>
      <c r="BH2049" s="1">
        <v>-1.0</v>
      </c>
      <c r="BI2049" s="1">
        <v>-1.0</v>
      </c>
      <c r="BJ2049" s="1">
        <v>-1.0</v>
      </c>
      <c r="BK2049" s="1">
        <v>-1.0</v>
      </c>
      <c r="BL2049" s="1">
        <v>-1.0</v>
      </c>
      <c r="BM2049" s="1">
        <v>-1.0</v>
      </c>
      <c r="BN2049" s="1">
        <v>-1.0</v>
      </c>
      <c r="BO2049" s="1">
        <v>-1.0</v>
      </c>
      <c r="BP2049" s="1">
        <v>-1.0</v>
      </c>
      <c r="BQ2049" s="1">
        <v>-1.0</v>
      </c>
      <c r="BR2049" s="1">
        <v>-1.0</v>
      </c>
      <c r="BS2049" s="1">
        <v>-1.0</v>
      </c>
      <c r="BT2049" s="1">
        <v>-1.0</v>
      </c>
      <c r="BU2049" s="1">
        <v>1.0</v>
      </c>
      <c r="BV2049" s="1">
        <v>-1.0</v>
      </c>
      <c r="BW2049" s="1">
        <v>-1.0</v>
      </c>
      <c r="BX2049" s="1">
        <v>-1.0</v>
      </c>
      <c r="BY2049" s="1">
        <v>-1.0</v>
      </c>
      <c r="BZ2049" s="1">
        <v>-1.0</v>
      </c>
      <c r="CA2049" s="1">
        <v>-1.0</v>
      </c>
      <c r="CB2049" s="1">
        <v>-1.0</v>
      </c>
      <c r="CC2049" s="1">
        <v>-1.0</v>
      </c>
      <c r="CD2049" s="1">
        <v>68806.0</v>
      </c>
    </row>
    <row r="2050">
      <c r="A2050" s="1">
        <v>6610516.0</v>
      </c>
      <c r="B2050" s="1" t="s">
        <v>11013</v>
      </c>
      <c r="C2050" s="1" t="s">
        <v>11014</v>
      </c>
      <c r="D2050" s="1" t="s">
        <v>11014</v>
      </c>
      <c r="E2050" s="1" t="s">
        <v>85</v>
      </c>
      <c r="I2050" s="1">
        <v>5753744.0</v>
      </c>
      <c r="J2050" s="1">
        <v>41367.0</v>
      </c>
      <c r="M2050" s="1">
        <v>0.0</v>
      </c>
      <c r="N2050" s="1">
        <v>2.0</v>
      </c>
      <c r="O2050" s="1">
        <v>1.0</v>
      </c>
      <c r="P2050" s="1" t="s">
        <v>123</v>
      </c>
      <c r="Q2050" s="1" t="s">
        <v>308</v>
      </c>
      <c r="R2050" s="1">
        <v>40.6605799999999</v>
      </c>
      <c r="S2050" s="1">
        <v>-73.95825</v>
      </c>
      <c r="T2050" s="1" t="s">
        <v>91</v>
      </c>
      <c r="U2050" s="1" t="s">
        <v>92</v>
      </c>
      <c r="V2050" s="1">
        <v>5.0</v>
      </c>
      <c r="W2050" s="1">
        <v>1.0</v>
      </c>
      <c r="X2050" s="1">
        <v>2.0</v>
      </c>
      <c r="Y2050" s="1">
        <v>2.0</v>
      </c>
      <c r="Z2050" s="1" t="s">
        <v>93</v>
      </c>
      <c r="AA2050" s="1" t="s">
        <v>11015</v>
      </c>
      <c r="AB2050" s="1">
        <v>130.0</v>
      </c>
      <c r="AC2050" s="1">
        <v>2.0</v>
      </c>
      <c r="AD2050" s="1">
        <v>15.0</v>
      </c>
      <c r="AE2050" s="1">
        <v>4.0</v>
      </c>
      <c r="AF2050" s="1" t="s">
        <v>187</v>
      </c>
      <c r="AG2050" s="1">
        <v>1.0</v>
      </c>
      <c r="AH2050" s="1">
        <v>0.0</v>
      </c>
      <c r="AI2050" s="1">
        <v>0.0</v>
      </c>
      <c r="AJ2050" s="1">
        <v>0.0</v>
      </c>
      <c r="AK2050" s="1">
        <v>0.0</v>
      </c>
      <c r="AL2050" s="1">
        <v>2.0</v>
      </c>
      <c r="AM2050" s="1">
        <v>0.0</v>
      </c>
      <c r="AN2050" s="1">
        <v>90.0</v>
      </c>
      <c r="AO2050" s="1">
        <v>10.0</v>
      </c>
      <c r="AP2050" s="1">
        <v>10.0</v>
      </c>
      <c r="AQ2050" s="1">
        <v>10.0</v>
      </c>
      <c r="AR2050" s="1">
        <v>10.0</v>
      </c>
      <c r="AS2050" s="1">
        <v>10.0</v>
      </c>
      <c r="AT2050" s="1">
        <v>9.0</v>
      </c>
      <c r="AU2050" s="1">
        <v>0.0</v>
      </c>
      <c r="AV2050" s="1" t="s">
        <v>105</v>
      </c>
      <c r="AW2050" s="1">
        <v>2.0</v>
      </c>
      <c r="AX2050" s="1">
        <v>1.0</v>
      </c>
      <c r="AY2050" s="1">
        <v>1.0</v>
      </c>
      <c r="AZ2050" s="1">
        <v>0.0</v>
      </c>
      <c r="BA2050" s="1">
        <v>0.04</v>
      </c>
      <c r="BB2050" s="1">
        <v>-1.0</v>
      </c>
      <c r="BC2050" s="1">
        <v>-1.0</v>
      </c>
      <c r="BD2050" s="1">
        <v>-1.0</v>
      </c>
      <c r="BE2050" s="1">
        <v>-1.0</v>
      </c>
      <c r="BF2050" s="1">
        <v>-1.0</v>
      </c>
      <c r="BG2050" s="1">
        <v>-1.0</v>
      </c>
      <c r="BH2050" s="1">
        <v>-1.0</v>
      </c>
      <c r="BI2050" s="1">
        <v>-1.0</v>
      </c>
      <c r="BJ2050" s="1">
        <v>-1.0</v>
      </c>
      <c r="BK2050" s="1">
        <v>-1.0</v>
      </c>
      <c r="BL2050" s="1">
        <v>-1.0</v>
      </c>
      <c r="BM2050" s="1">
        <v>1.0</v>
      </c>
      <c r="BN2050" s="1">
        <v>1.0</v>
      </c>
      <c r="BO2050" s="1">
        <v>-1.0</v>
      </c>
      <c r="BP2050" s="1">
        <v>-1.0</v>
      </c>
      <c r="BQ2050" s="1">
        <v>-1.0</v>
      </c>
      <c r="BR2050" s="1">
        <v>-1.0</v>
      </c>
      <c r="BS2050" s="1">
        <v>-1.0</v>
      </c>
      <c r="BT2050" s="1">
        <v>-1.0</v>
      </c>
      <c r="BU2050" s="1">
        <v>1.0</v>
      </c>
      <c r="BV2050" s="1">
        <v>-1.0</v>
      </c>
      <c r="BW2050" s="1">
        <v>1.0</v>
      </c>
      <c r="BX2050" s="1">
        <v>-1.0</v>
      </c>
      <c r="BY2050" s="1">
        <v>1.0</v>
      </c>
      <c r="BZ2050" s="1">
        <v>-1.0</v>
      </c>
      <c r="CA2050" s="1">
        <v>-1.0</v>
      </c>
      <c r="CB2050" s="1">
        <v>-1.0</v>
      </c>
      <c r="CC2050" s="1">
        <v>-1.0</v>
      </c>
      <c r="CD2050" s="1">
        <v>68844.0</v>
      </c>
    </row>
    <row r="2051">
      <c r="A2051" s="1">
        <v>3.1082026E7</v>
      </c>
      <c r="B2051" s="1" t="s">
        <v>11016</v>
      </c>
      <c r="C2051" s="1" t="s">
        <v>11017</v>
      </c>
      <c r="D2051" s="1" t="s">
        <v>11018</v>
      </c>
      <c r="E2051" s="1" t="s">
        <v>85</v>
      </c>
      <c r="F2051" s="1" t="s">
        <v>11019</v>
      </c>
      <c r="G2051" s="1" t="s">
        <v>11020</v>
      </c>
      <c r="H2051" s="1" t="s">
        <v>11021</v>
      </c>
      <c r="I2051" s="1">
        <v>2.31465803E8</v>
      </c>
      <c r="J2051" s="1">
        <v>43453.0</v>
      </c>
      <c r="K2051" s="1" t="s">
        <v>134</v>
      </c>
      <c r="L2051" s="1">
        <v>1.0</v>
      </c>
      <c r="M2051" s="1">
        <v>0.0</v>
      </c>
      <c r="N2051" s="1">
        <v>1.0</v>
      </c>
      <c r="O2051" s="1">
        <v>0.0</v>
      </c>
      <c r="P2051" s="1" t="s">
        <v>89</v>
      </c>
      <c r="Q2051" s="1" t="s">
        <v>391</v>
      </c>
      <c r="R2051" s="1">
        <v>40.74244</v>
      </c>
      <c r="S2051" s="1">
        <v>-74.00274</v>
      </c>
      <c r="T2051" s="1" t="s">
        <v>91</v>
      </c>
      <c r="U2051" s="1" t="s">
        <v>92</v>
      </c>
      <c r="V2051" s="1">
        <v>4.0</v>
      </c>
      <c r="W2051" s="1">
        <v>1.0</v>
      </c>
      <c r="X2051" s="1">
        <v>2.0</v>
      </c>
      <c r="Y2051" s="1">
        <v>2.0</v>
      </c>
      <c r="Z2051" s="1" t="s">
        <v>93</v>
      </c>
      <c r="AA2051" s="1" t="s">
        <v>11022</v>
      </c>
      <c r="AB2051" s="1">
        <v>300.0</v>
      </c>
      <c r="AC2051" s="1">
        <v>1.0</v>
      </c>
      <c r="AD2051" s="1">
        <v>25.0</v>
      </c>
      <c r="AE2051" s="1">
        <v>2.0</v>
      </c>
      <c r="AF2051" s="1" t="s">
        <v>95</v>
      </c>
      <c r="AG2051" s="1">
        <v>1.0</v>
      </c>
      <c r="AH2051" s="1">
        <v>9.0</v>
      </c>
      <c r="AI2051" s="1">
        <v>16.0</v>
      </c>
      <c r="AJ2051" s="1">
        <v>16.0</v>
      </c>
      <c r="AK2051" s="1">
        <v>16.0</v>
      </c>
      <c r="AL2051" s="1">
        <v>13.0</v>
      </c>
      <c r="AM2051" s="1">
        <v>13.0</v>
      </c>
      <c r="AN2051" s="1">
        <v>83.0</v>
      </c>
      <c r="AO2051" s="1">
        <v>9.0</v>
      </c>
      <c r="AP2051" s="1">
        <v>9.0</v>
      </c>
      <c r="AQ2051" s="1">
        <v>9.0</v>
      </c>
      <c r="AR2051" s="1">
        <v>9.0</v>
      </c>
      <c r="AS2051" s="1">
        <v>10.0</v>
      </c>
      <c r="AT2051" s="1">
        <v>9.0</v>
      </c>
      <c r="AU2051" s="1">
        <v>0.0</v>
      </c>
      <c r="AV2051" s="1" t="s">
        <v>96</v>
      </c>
      <c r="AW2051" s="1">
        <v>1.0</v>
      </c>
      <c r="AX2051" s="1">
        <v>1.0</v>
      </c>
      <c r="AY2051" s="1">
        <v>0.0</v>
      </c>
      <c r="AZ2051" s="1">
        <v>0.0</v>
      </c>
      <c r="BA2051" s="1">
        <v>2.57</v>
      </c>
      <c r="BB2051" s="1">
        <v>-1.0</v>
      </c>
      <c r="BC2051" s="1">
        <v>1.0</v>
      </c>
      <c r="BD2051" s="1">
        <v>-1.0</v>
      </c>
      <c r="BE2051" s="1">
        <v>-1.0</v>
      </c>
      <c r="BF2051" s="1">
        <v>-1.0</v>
      </c>
      <c r="BG2051" s="1">
        <v>-1.0</v>
      </c>
      <c r="BH2051" s="1">
        <v>-1.0</v>
      </c>
      <c r="BI2051" s="1">
        <v>-1.0</v>
      </c>
      <c r="BJ2051" s="1">
        <v>1.0</v>
      </c>
      <c r="BK2051" s="1">
        <v>-1.0</v>
      </c>
      <c r="BL2051" s="1">
        <v>-1.0</v>
      </c>
      <c r="BM2051" s="1">
        <v>-1.0</v>
      </c>
      <c r="BN2051" s="1">
        <v>-1.0</v>
      </c>
      <c r="BO2051" s="1">
        <v>-1.0</v>
      </c>
      <c r="BP2051" s="1">
        <v>-1.0</v>
      </c>
      <c r="BQ2051" s="1">
        <v>-1.0</v>
      </c>
      <c r="BR2051" s="1">
        <v>-1.0</v>
      </c>
      <c r="BS2051" s="1">
        <v>-1.0</v>
      </c>
      <c r="BT2051" s="1">
        <v>-1.0</v>
      </c>
      <c r="BU2051" s="1">
        <v>1.0</v>
      </c>
      <c r="BV2051" s="1">
        <v>-1.0</v>
      </c>
      <c r="BW2051" s="1">
        <v>-1.0</v>
      </c>
      <c r="BX2051" s="1">
        <v>1.0</v>
      </c>
      <c r="BY2051" s="1">
        <v>-1.0</v>
      </c>
      <c r="BZ2051" s="1">
        <v>-1.0</v>
      </c>
      <c r="CA2051" s="1">
        <v>-1.0</v>
      </c>
      <c r="CB2051" s="1">
        <v>-1.0</v>
      </c>
      <c r="CC2051" s="1">
        <v>-1.0</v>
      </c>
      <c r="CD2051" s="1">
        <v>68906.0</v>
      </c>
    </row>
    <row r="2052">
      <c r="A2052" s="1">
        <v>3.3115959E7</v>
      </c>
      <c r="B2052" s="1" t="s">
        <v>11023</v>
      </c>
      <c r="C2052" s="1" t="s">
        <v>11024</v>
      </c>
      <c r="D2052" s="1" t="s">
        <v>11025</v>
      </c>
      <c r="E2052" s="1" t="s">
        <v>85</v>
      </c>
      <c r="H2052" s="1" t="s">
        <v>11026</v>
      </c>
      <c r="I2052" s="1">
        <v>2.4927989E8</v>
      </c>
      <c r="J2052" s="1">
        <v>43540.0</v>
      </c>
      <c r="K2052" s="1" t="s">
        <v>134</v>
      </c>
      <c r="L2052" s="1">
        <v>0.9</v>
      </c>
      <c r="M2052" s="1">
        <v>0.0</v>
      </c>
      <c r="N2052" s="1">
        <v>1.0</v>
      </c>
      <c r="O2052" s="1">
        <v>0.0</v>
      </c>
      <c r="P2052" s="1" t="s">
        <v>89</v>
      </c>
      <c r="Q2052" s="1" t="s">
        <v>177</v>
      </c>
      <c r="R2052" s="1">
        <v>40.71852</v>
      </c>
      <c r="S2052" s="1">
        <v>-73.99067</v>
      </c>
      <c r="T2052" s="1" t="s">
        <v>91</v>
      </c>
      <c r="U2052" s="1" t="s">
        <v>113</v>
      </c>
      <c r="V2052" s="1">
        <v>2.0</v>
      </c>
      <c r="W2052" s="1">
        <v>1.0</v>
      </c>
      <c r="X2052" s="1">
        <v>1.0</v>
      </c>
      <c r="Y2052" s="1">
        <v>1.0</v>
      </c>
      <c r="Z2052" s="1" t="s">
        <v>93</v>
      </c>
      <c r="AA2052" s="1" t="s">
        <v>11027</v>
      </c>
      <c r="AB2052" s="1">
        <v>129.0</v>
      </c>
      <c r="AC2052" s="1">
        <v>1.0</v>
      </c>
      <c r="AD2052" s="1">
        <v>0.0</v>
      </c>
      <c r="AE2052" s="1">
        <v>3.0</v>
      </c>
      <c r="AF2052" s="1" t="s">
        <v>2136</v>
      </c>
      <c r="AG2052" s="1">
        <v>1.0</v>
      </c>
      <c r="AH2052" s="1">
        <v>25.0</v>
      </c>
      <c r="AI2052" s="1">
        <v>55.0</v>
      </c>
      <c r="AJ2052" s="1">
        <v>85.0</v>
      </c>
      <c r="AK2052" s="1">
        <v>85.0</v>
      </c>
      <c r="AL2052" s="1">
        <v>12.0</v>
      </c>
      <c r="AM2052" s="1">
        <v>12.0</v>
      </c>
      <c r="AN2052" s="1">
        <v>92.0</v>
      </c>
      <c r="AO2052" s="1">
        <v>10.0</v>
      </c>
      <c r="AP2052" s="1">
        <v>9.0</v>
      </c>
      <c r="AQ2052" s="1">
        <v>10.0</v>
      </c>
      <c r="AR2052" s="1">
        <v>10.0</v>
      </c>
      <c r="AS2052" s="1">
        <v>9.0</v>
      </c>
      <c r="AT2052" s="1">
        <v>9.0</v>
      </c>
      <c r="AU2052" s="1">
        <v>1.0</v>
      </c>
      <c r="AV2052" s="1" t="s">
        <v>96</v>
      </c>
      <c r="AW2052" s="1">
        <v>1.0</v>
      </c>
      <c r="AX2052" s="1">
        <v>0.0</v>
      </c>
      <c r="AY2052" s="1">
        <v>1.0</v>
      </c>
      <c r="AZ2052" s="1">
        <v>0.0</v>
      </c>
      <c r="BA2052" s="1">
        <v>3.53</v>
      </c>
      <c r="BB2052" s="1">
        <v>-1.0</v>
      </c>
      <c r="BC2052" s="1">
        <v>1.0</v>
      </c>
      <c r="BD2052" s="1">
        <v>-1.0</v>
      </c>
      <c r="BE2052" s="1">
        <v>-1.0</v>
      </c>
      <c r="BF2052" s="1">
        <v>-1.0</v>
      </c>
      <c r="BG2052" s="1">
        <v>-1.0</v>
      </c>
      <c r="BH2052" s="1">
        <v>-1.0</v>
      </c>
      <c r="BI2052" s="1">
        <v>-1.0</v>
      </c>
      <c r="BJ2052" s="1">
        <v>1.0</v>
      </c>
      <c r="BK2052" s="1">
        <v>-1.0</v>
      </c>
      <c r="BL2052" s="1">
        <v>-1.0</v>
      </c>
      <c r="BM2052" s="1">
        <v>-1.0</v>
      </c>
      <c r="BN2052" s="1">
        <v>1.0</v>
      </c>
      <c r="BO2052" s="1">
        <v>-1.0</v>
      </c>
      <c r="BP2052" s="1">
        <v>-1.0</v>
      </c>
      <c r="BQ2052" s="1">
        <v>-1.0</v>
      </c>
      <c r="BR2052" s="1">
        <v>-1.0</v>
      </c>
      <c r="BS2052" s="1">
        <v>-1.0</v>
      </c>
      <c r="BT2052" s="1">
        <v>-1.0</v>
      </c>
      <c r="BU2052" s="1">
        <v>1.0</v>
      </c>
      <c r="BV2052" s="1">
        <v>-1.0</v>
      </c>
      <c r="BW2052" s="1">
        <v>-1.0</v>
      </c>
      <c r="BX2052" s="1">
        <v>-1.0</v>
      </c>
      <c r="BY2052" s="1">
        <v>-1.0</v>
      </c>
      <c r="BZ2052" s="1">
        <v>-1.0</v>
      </c>
      <c r="CA2052" s="1">
        <v>-1.0</v>
      </c>
      <c r="CB2052" s="1">
        <v>-1.0</v>
      </c>
      <c r="CC2052" s="1">
        <v>-1.0</v>
      </c>
      <c r="CD2052" s="1">
        <v>69027.0</v>
      </c>
    </row>
    <row r="2053">
      <c r="A2053" s="1">
        <v>1.8170615E7</v>
      </c>
      <c r="B2053" s="1" t="s">
        <v>11028</v>
      </c>
      <c r="C2053" s="1" t="s">
        <v>11029</v>
      </c>
      <c r="D2053" s="1" t="s">
        <v>11030</v>
      </c>
      <c r="E2053" s="1" t="s">
        <v>85</v>
      </c>
      <c r="F2053" s="1" t="s">
        <v>11031</v>
      </c>
      <c r="G2053" s="1" t="s">
        <v>11032</v>
      </c>
      <c r="H2053" s="1" t="s">
        <v>11033</v>
      </c>
      <c r="I2053" s="1">
        <v>7.5810157E7</v>
      </c>
      <c r="J2053" s="1">
        <v>42525.0</v>
      </c>
      <c r="M2053" s="1">
        <v>0.0</v>
      </c>
      <c r="N2053" s="1">
        <v>1.0</v>
      </c>
      <c r="O2053" s="1">
        <v>1.0</v>
      </c>
      <c r="P2053" s="1" t="s">
        <v>89</v>
      </c>
      <c r="Q2053" s="1" t="s">
        <v>8002</v>
      </c>
      <c r="R2053" s="1">
        <v>40.8041599999999</v>
      </c>
      <c r="S2053" s="1">
        <v>-73.96538</v>
      </c>
      <c r="T2053" s="1" t="s">
        <v>91</v>
      </c>
      <c r="U2053" s="1" t="s">
        <v>113</v>
      </c>
      <c r="V2053" s="1">
        <v>2.0</v>
      </c>
      <c r="W2053" s="1">
        <v>1.0</v>
      </c>
      <c r="X2053" s="1">
        <v>1.0</v>
      </c>
      <c r="Y2053" s="1">
        <v>1.0</v>
      </c>
      <c r="Z2053" s="1" t="s">
        <v>93</v>
      </c>
      <c r="AA2053" s="1" t="s">
        <v>11034</v>
      </c>
      <c r="AB2053" s="1">
        <v>99.0</v>
      </c>
      <c r="AC2053" s="1">
        <v>1.0</v>
      </c>
      <c r="AD2053" s="1">
        <v>40.0</v>
      </c>
      <c r="AE2053" s="1">
        <v>4.0</v>
      </c>
      <c r="AF2053" s="1" t="s">
        <v>703</v>
      </c>
      <c r="AG2053" s="1">
        <v>1.0</v>
      </c>
      <c r="AH2053" s="1">
        <v>0.0</v>
      </c>
      <c r="AI2053" s="1">
        <v>0.0</v>
      </c>
      <c r="AJ2053" s="1">
        <v>0.0</v>
      </c>
      <c r="AK2053" s="1">
        <v>0.0</v>
      </c>
      <c r="AL2053" s="1">
        <v>3.0</v>
      </c>
      <c r="AM2053" s="1">
        <v>0.0</v>
      </c>
      <c r="AN2053" s="1">
        <v>100.0</v>
      </c>
      <c r="AO2053" s="1">
        <v>10.0</v>
      </c>
      <c r="AP2053" s="1">
        <v>10.0</v>
      </c>
      <c r="AQ2053" s="1">
        <v>10.0</v>
      </c>
      <c r="AR2053" s="1">
        <v>10.0</v>
      </c>
      <c r="AS2053" s="1">
        <v>10.0</v>
      </c>
      <c r="AT2053" s="1">
        <v>10.0</v>
      </c>
      <c r="AU2053" s="1">
        <v>0.0</v>
      </c>
      <c r="AV2053" s="1" t="s">
        <v>117</v>
      </c>
      <c r="AW2053" s="1">
        <v>1.0</v>
      </c>
      <c r="AX2053" s="1">
        <v>0.0</v>
      </c>
      <c r="AY2053" s="1">
        <v>1.0</v>
      </c>
      <c r="AZ2053" s="1">
        <v>0.0</v>
      </c>
      <c r="BA2053" s="1">
        <v>0.11</v>
      </c>
      <c r="BB2053" s="1">
        <v>-1.0</v>
      </c>
      <c r="BC2053" s="1">
        <v>1.0</v>
      </c>
      <c r="BD2053" s="1">
        <v>-1.0</v>
      </c>
      <c r="BE2053" s="1">
        <v>-1.0</v>
      </c>
      <c r="BF2053" s="1">
        <v>-1.0</v>
      </c>
      <c r="BG2053" s="1">
        <v>-1.0</v>
      </c>
      <c r="BH2053" s="1">
        <v>-1.0</v>
      </c>
      <c r="BI2053" s="1">
        <v>-1.0</v>
      </c>
      <c r="BJ2053" s="1">
        <v>1.0</v>
      </c>
      <c r="BK2053" s="1">
        <v>-1.0</v>
      </c>
      <c r="BL2053" s="1">
        <v>-1.0</v>
      </c>
      <c r="BM2053" s="1">
        <v>1.0</v>
      </c>
      <c r="BN2053" s="1">
        <v>1.0</v>
      </c>
      <c r="BO2053" s="1">
        <v>-1.0</v>
      </c>
      <c r="BP2053" s="1">
        <v>-1.0</v>
      </c>
      <c r="BQ2053" s="1">
        <v>-1.0</v>
      </c>
      <c r="BR2053" s="1">
        <v>-1.0</v>
      </c>
      <c r="BS2053" s="1">
        <v>-1.0</v>
      </c>
      <c r="BT2053" s="1">
        <v>-1.0</v>
      </c>
      <c r="BU2053" s="1">
        <v>1.0</v>
      </c>
      <c r="BV2053" s="1">
        <v>-1.0</v>
      </c>
      <c r="BW2053" s="1">
        <v>-1.0</v>
      </c>
      <c r="BX2053" s="1">
        <v>-1.0</v>
      </c>
      <c r="BY2053" s="1">
        <v>-1.0</v>
      </c>
      <c r="BZ2053" s="1">
        <v>-1.0</v>
      </c>
      <c r="CA2053" s="1">
        <v>-1.0</v>
      </c>
      <c r="CB2053" s="1">
        <v>-1.0</v>
      </c>
      <c r="CC2053" s="1">
        <v>-1.0</v>
      </c>
      <c r="CD2053" s="1">
        <v>69042.0</v>
      </c>
    </row>
    <row r="2054">
      <c r="A2054" s="1">
        <v>3.1652565E7</v>
      </c>
      <c r="B2054" s="1" t="s">
        <v>11035</v>
      </c>
      <c r="E2054" s="1" t="s">
        <v>85</v>
      </c>
      <c r="H2054" s="1" t="s">
        <v>11036</v>
      </c>
      <c r="I2054" s="1">
        <v>2.08136645E8</v>
      </c>
      <c r="J2054" s="1">
        <v>43319.0</v>
      </c>
      <c r="K2054" s="1" t="s">
        <v>134</v>
      </c>
      <c r="L2054" s="1">
        <v>0.96</v>
      </c>
      <c r="M2054" s="1">
        <v>0.0</v>
      </c>
      <c r="N2054" s="1">
        <v>4.0</v>
      </c>
      <c r="O2054" s="1">
        <v>0.0</v>
      </c>
      <c r="P2054" s="1" t="s">
        <v>123</v>
      </c>
      <c r="Q2054" s="1" t="s">
        <v>124</v>
      </c>
      <c r="R2054" s="1">
        <v>40.62655</v>
      </c>
      <c r="S2054" s="1">
        <v>-73.9407</v>
      </c>
      <c r="T2054" s="1" t="s">
        <v>125</v>
      </c>
      <c r="U2054" s="1" t="s">
        <v>113</v>
      </c>
      <c r="V2054" s="1">
        <v>4.0</v>
      </c>
      <c r="W2054" s="1">
        <v>1.0</v>
      </c>
      <c r="X2054" s="1">
        <v>1.0</v>
      </c>
      <c r="Y2054" s="1">
        <v>2.0</v>
      </c>
      <c r="Z2054" s="1" t="s">
        <v>93</v>
      </c>
      <c r="AA2054" s="1" t="s">
        <v>11037</v>
      </c>
      <c r="AB2054" s="1">
        <v>49.0</v>
      </c>
      <c r="AC2054" s="1">
        <v>2.0</v>
      </c>
      <c r="AD2054" s="1">
        <v>20.0</v>
      </c>
      <c r="AE2054" s="1">
        <v>2.0</v>
      </c>
      <c r="AF2054" s="1" t="s">
        <v>104</v>
      </c>
      <c r="AG2054" s="1">
        <v>1.0</v>
      </c>
      <c r="AH2054" s="1">
        <v>0.0</v>
      </c>
      <c r="AI2054" s="1">
        <v>0.0</v>
      </c>
      <c r="AJ2054" s="1">
        <v>6.0</v>
      </c>
      <c r="AK2054" s="1">
        <v>96.0</v>
      </c>
      <c r="AL2054" s="1">
        <v>1.0</v>
      </c>
      <c r="AM2054" s="1">
        <v>1.0</v>
      </c>
      <c r="AU2054" s="1">
        <v>1.0</v>
      </c>
      <c r="AV2054" s="1" t="s">
        <v>96</v>
      </c>
      <c r="AW2054" s="1">
        <v>4.0</v>
      </c>
      <c r="AX2054" s="1">
        <v>0.0</v>
      </c>
      <c r="AY2054" s="1">
        <v>4.0</v>
      </c>
      <c r="AZ2054" s="1">
        <v>0.0</v>
      </c>
      <c r="BA2054" s="1">
        <v>0.31</v>
      </c>
      <c r="BB2054" s="1">
        <v>-1.0</v>
      </c>
      <c r="BC2054" s="1">
        <v>1.0</v>
      </c>
      <c r="BD2054" s="1">
        <v>-1.0</v>
      </c>
      <c r="BE2054" s="1">
        <v>-1.0</v>
      </c>
      <c r="BF2054" s="1">
        <v>1.0</v>
      </c>
      <c r="BG2054" s="1">
        <v>-1.0</v>
      </c>
      <c r="BH2054" s="1">
        <v>1.0</v>
      </c>
      <c r="BI2054" s="1">
        <v>-1.0</v>
      </c>
      <c r="BJ2054" s="1">
        <v>1.0</v>
      </c>
      <c r="BK2054" s="1">
        <v>-1.0</v>
      </c>
      <c r="BL2054" s="1">
        <v>1.0</v>
      </c>
      <c r="BM2054" s="1">
        <v>-1.0</v>
      </c>
      <c r="BN2054" s="1">
        <v>-1.0</v>
      </c>
      <c r="BO2054" s="1">
        <v>-1.0</v>
      </c>
      <c r="BP2054" s="1">
        <v>-1.0</v>
      </c>
      <c r="BQ2054" s="1">
        <v>1.0</v>
      </c>
      <c r="BR2054" s="1">
        <v>-1.0</v>
      </c>
      <c r="BS2054" s="1">
        <v>1.0</v>
      </c>
      <c r="BT2054" s="1">
        <v>-1.0</v>
      </c>
      <c r="BU2054" s="1">
        <v>1.0</v>
      </c>
      <c r="BV2054" s="1">
        <v>1.0</v>
      </c>
      <c r="BW2054" s="1">
        <v>-1.0</v>
      </c>
      <c r="BX2054" s="1">
        <v>1.0</v>
      </c>
      <c r="BY2054" s="1">
        <v>-1.0</v>
      </c>
      <c r="BZ2054" s="1">
        <v>-1.0</v>
      </c>
      <c r="CA2054" s="1">
        <v>-1.0</v>
      </c>
      <c r="CB2054" s="1">
        <v>1.0</v>
      </c>
      <c r="CC2054" s="1">
        <v>-1.0</v>
      </c>
      <c r="CD2054" s="1">
        <v>69049.0</v>
      </c>
    </row>
    <row r="2055">
      <c r="A2055" s="1">
        <v>3.3228127E7</v>
      </c>
      <c r="B2055" s="1" t="s">
        <v>11038</v>
      </c>
      <c r="D2055" s="1" t="s">
        <v>11039</v>
      </c>
      <c r="E2055" s="1" t="s">
        <v>85</v>
      </c>
      <c r="I2055" s="1">
        <v>9.5892016E7</v>
      </c>
      <c r="J2055" s="1">
        <v>42632.0</v>
      </c>
      <c r="K2055" s="1" t="s">
        <v>134</v>
      </c>
      <c r="L2055" s="1">
        <v>1.0</v>
      </c>
      <c r="M2055" s="1">
        <v>1.0</v>
      </c>
      <c r="N2055" s="1">
        <v>5.0</v>
      </c>
      <c r="O2055" s="1">
        <v>1.0</v>
      </c>
      <c r="P2055" s="1" t="s">
        <v>89</v>
      </c>
      <c r="Q2055" s="1" t="s">
        <v>90</v>
      </c>
      <c r="R2055" s="1">
        <v>40.72687</v>
      </c>
      <c r="S2055" s="1">
        <v>-73.98416</v>
      </c>
      <c r="T2055" s="1" t="s">
        <v>91</v>
      </c>
      <c r="U2055" s="1" t="s">
        <v>92</v>
      </c>
      <c r="V2055" s="1">
        <v>8.0</v>
      </c>
      <c r="W2055" s="1">
        <v>1.0</v>
      </c>
      <c r="X2055" s="1">
        <v>3.0</v>
      </c>
      <c r="Y2055" s="1">
        <v>6.0</v>
      </c>
      <c r="Z2055" s="1" t="s">
        <v>93</v>
      </c>
      <c r="AA2055" s="1" t="s">
        <v>11040</v>
      </c>
      <c r="AB2055" s="1">
        <v>396.0</v>
      </c>
      <c r="AC2055" s="1">
        <v>1.0</v>
      </c>
      <c r="AD2055" s="1">
        <v>0.0</v>
      </c>
      <c r="AE2055" s="1">
        <v>1.0</v>
      </c>
      <c r="AF2055" s="1" t="s">
        <v>313</v>
      </c>
      <c r="AG2055" s="1">
        <v>1.0</v>
      </c>
      <c r="AH2055" s="1">
        <v>19.0</v>
      </c>
      <c r="AI2055" s="1">
        <v>39.0</v>
      </c>
      <c r="AJ2055" s="1">
        <v>64.0</v>
      </c>
      <c r="AK2055" s="1">
        <v>317.0</v>
      </c>
      <c r="AL2055" s="1">
        <v>15.0</v>
      </c>
      <c r="AM2055" s="1">
        <v>15.0</v>
      </c>
      <c r="AN2055" s="1">
        <v>93.0</v>
      </c>
      <c r="AO2055" s="1">
        <v>10.0</v>
      </c>
      <c r="AP2055" s="1">
        <v>9.0</v>
      </c>
      <c r="AQ2055" s="1">
        <v>9.0</v>
      </c>
      <c r="AR2055" s="1">
        <v>10.0</v>
      </c>
      <c r="AS2055" s="1">
        <v>10.0</v>
      </c>
      <c r="AT2055" s="1">
        <v>10.0</v>
      </c>
      <c r="AU2055" s="1">
        <v>1.0</v>
      </c>
      <c r="AV2055" s="1" t="s">
        <v>96</v>
      </c>
      <c r="AW2055" s="1">
        <v>5.0</v>
      </c>
      <c r="AX2055" s="1">
        <v>1.0</v>
      </c>
      <c r="AY2055" s="1">
        <v>4.0</v>
      </c>
      <c r="AZ2055" s="1">
        <v>0.0</v>
      </c>
      <c r="BA2055" s="1">
        <v>4.84</v>
      </c>
      <c r="BB2055" s="1">
        <v>-1.0</v>
      </c>
      <c r="BC2055" s="1">
        <v>1.0</v>
      </c>
      <c r="BD2055" s="1">
        <v>-1.0</v>
      </c>
      <c r="BE2055" s="1">
        <v>-1.0</v>
      </c>
      <c r="BF2055" s="1">
        <v>-1.0</v>
      </c>
      <c r="BG2055" s="1">
        <v>-1.0</v>
      </c>
      <c r="BH2055" s="1">
        <v>-1.0</v>
      </c>
      <c r="BI2055" s="1">
        <v>-1.0</v>
      </c>
      <c r="BJ2055" s="1">
        <v>1.0</v>
      </c>
      <c r="BK2055" s="1">
        <v>-1.0</v>
      </c>
      <c r="BL2055" s="1">
        <v>1.0</v>
      </c>
      <c r="BM2055" s="1">
        <v>-1.0</v>
      </c>
      <c r="BN2055" s="1">
        <v>-1.0</v>
      </c>
      <c r="BO2055" s="1">
        <v>-1.0</v>
      </c>
      <c r="BP2055" s="1">
        <v>-1.0</v>
      </c>
      <c r="BQ2055" s="1">
        <v>1.0</v>
      </c>
      <c r="BR2055" s="1">
        <v>-1.0</v>
      </c>
      <c r="BS2055" s="1">
        <v>-1.0</v>
      </c>
      <c r="BT2055" s="1">
        <v>-1.0</v>
      </c>
      <c r="BU2055" s="1">
        <v>1.0</v>
      </c>
      <c r="BV2055" s="1">
        <v>-1.0</v>
      </c>
      <c r="BW2055" s="1">
        <v>-1.0</v>
      </c>
      <c r="BX2055" s="1">
        <v>-1.0</v>
      </c>
      <c r="BY2055" s="1">
        <v>-1.0</v>
      </c>
      <c r="BZ2055" s="1">
        <v>-1.0</v>
      </c>
      <c r="CA2055" s="1">
        <v>-1.0</v>
      </c>
      <c r="CB2055" s="1">
        <v>-1.0</v>
      </c>
      <c r="CC2055" s="1">
        <v>-1.0</v>
      </c>
      <c r="CD2055" s="1">
        <v>69138.0</v>
      </c>
    </row>
    <row r="2056">
      <c r="A2056" s="1">
        <v>4091629.0</v>
      </c>
      <c r="B2056" s="1" t="s">
        <v>11041</v>
      </c>
      <c r="C2056" s="1" t="s">
        <v>11042</v>
      </c>
      <c r="D2056" s="1" t="s">
        <v>11043</v>
      </c>
      <c r="E2056" s="1" t="s">
        <v>85</v>
      </c>
      <c r="F2056" s="1" t="s">
        <v>11044</v>
      </c>
      <c r="G2056" s="1" t="s">
        <v>11045</v>
      </c>
      <c r="H2056" s="1" t="s">
        <v>11046</v>
      </c>
      <c r="I2056" s="1">
        <v>2.1222224E7</v>
      </c>
      <c r="J2056" s="1">
        <v>41893.0</v>
      </c>
      <c r="K2056" s="1" t="s">
        <v>339</v>
      </c>
      <c r="L2056" s="1">
        <v>0.0</v>
      </c>
      <c r="M2056" s="1">
        <v>0.0</v>
      </c>
      <c r="N2056" s="1">
        <v>2.0</v>
      </c>
      <c r="O2056" s="1">
        <v>1.0</v>
      </c>
      <c r="P2056" s="1" t="s">
        <v>123</v>
      </c>
      <c r="Q2056" s="1" t="s">
        <v>157</v>
      </c>
      <c r="R2056" s="1">
        <v>40.68387</v>
      </c>
      <c r="S2056" s="1">
        <v>-73.95373</v>
      </c>
      <c r="T2056" s="1" t="s">
        <v>91</v>
      </c>
      <c r="U2056" s="1" t="s">
        <v>92</v>
      </c>
      <c r="V2056" s="1">
        <v>2.0</v>
      </c>
      <c r="W2056" s="1">
        <v>1.0</v>
      </c>
      <c r="X2056" s="1">
        <v>1.0</v>
      </c>
      <c r="Y2056" s="1">
        <v>1.0</v>
      </c>
      <c r="Z2056" s="1" t="s">
        <v>93</v>
      </c>
      <c r="AA2056" s="1" t="s">
        <v>11047</v>
      </c>
      <c r="AB2056" s="1">
        <v>150.0</v>
      </c>
      <c r="AC2056" s="1">
        <v>2.0</v>
      </c>
      <c r="AD2056" s="1">
        <v>25.0</v>
      </c>
      <c r="AE2056" s="1">
        <v>5.0</v>
      </c>
      <c r="AF2056" s="1" t="s">
        <v>378</v>
      </c>
      <c r="AG2056" s="1">
        <v>1.0</v>
      </c>
      <c r="AH2056" s="1">
        <v>28.0</v>
      </c>
      <c r="AI2056" s="1">
        <v>58.0</v>
      </c>
      <c r="AJ2056" s="1">
        <v>88.0</v>
      </c>
      <c r="AK2056" s="1">
        <v>363.0</v>
      </c>
      <c r="AL2056" s="1">
        <v>14.0</v>
      </c>
      <c r="AM2056" s="1">
        <v>0.0</v>
      </c>
      <c r="AN2056" s="1">
        <v>95.0</v>
      </c>
      <c r="AO2056" s="1">
        <v>10.0</v>
      </c>
      <c r="AP2056" s="1">
        <v>10.0</v>
      </c>
      <c r="AQ2056" s="1">
        <v>10.0</v>
      </c>
      <c r="AR2056" s="1">
        <v>10.0</v>
      </c>
      <c r="AS2056" s="1">
        <v>9.0</v>
      </c>
      <c r="AT2056" s="1">
        <v>9.0</v>
      </c>
      <c r="AU2056" s="1">
        <v>0.0</v>
      </c>
      <c r="AV2056" s="1" t="s">
        <v>117</v>
      </c>
      <c r="AW2056" s="1">
        <v>2.0</v>
      </c>
      <c r="AX2056" s="1">
        <v>2.0</v>
      </c>
      <c r="AY2056" s="1">
        <v>0.0</v>
      </c>
      <c r="AZ2056" s="1">
        <v>0.0</v>
      </c>
      <c r="BA2056" s="1">
        <v>0.28</v>
      </c>
      <c r="BB2056" s="1">
        <v>-1.0</v>
      </c>
      <c r="BC2056" s="1">
        <v>1.0</v>
      </c>
      <c r="BD2056" s="1">
        <v>-1.0</v>
      </c>
      <c r="BE2056" s="1">
        <v>-1.0</v>
      </c>
      <c r="BF2056" s="1">
        <v>-1.0</v>
      </c>
      <c r="BG2056" s="1">
        <v>-1.0</v>
      </c>
      <c r="BH2056" s="1">
        <v>-1.0</v>
      </c>
      <c r="BI2056" s="1">
        <v>-1.0</v>
      </c>
      <c r="BJ2056" s="1">
        <v>1.0</v>
      </c>
      <c r="BK2056" s="1">
        <v>-1.0</v>
      </c>
      <c r="BL2056" s="1">
        <v>-1.0</v>
      </c>
      <c r="BM2056" s="1">
        <v>-1.0</v>
      </c>
      <c r="BN2056" s="1">
        <v>-1.0</v>
      </c>
      <c r="BO2056" s="1">
        <v>-1.0</v>
      </c>
      <c r="BP2056" s="1">
        <v>-1.0</v>
      </c>
      <c r="BQ2056" s="1">
        <v>-1.0</v>
      </c>
      <c r="BR2056" s="1">
        <v>-1.0</v>
      </c>
      <c r="BS2056" s="1">
        <v>-1.0</v>
      </c>
      <c r="BT2056" s="1">
        <v>-1.0</v>
      </c>
      <c r="BU2056" s="1">
        <v>1.0</v>
      </c>
      <c r="BV2056" s="1">
        <v>-1.0</v>
      </c>
      <c r="BW2056" s="1">
        <v>-1.0</v>
      </c>
      <c r="BX2056" s="1">
        <v>-1.0</v>
      </c>
      <c r="BY2056" s="1">
        <v>-1.0</v>
      </c>
      <c r="BZ2056" s="1">
        <v>-1.0</v>
      </c>
      <c r="CA2056" s="1">
        <v>-1.0</v>
      </c>
      <c r="CB2056" s="1">
        <v>-1.0</v>
      </c>
      <c r="CC2056" s="1">
        <v>-1.0</v>
      </c>
      <c r="CD2056" s="1">
        <v>69198.0</v>
      </c>
    </row>
    <row r="2057">
      <c r="A2057" s="1">
        <v>2.7670819E7</v>
      </c>
      <c r="B2057" s="1" t="s">
        <v>11048</v>
      </c>
      <c r="C2057" s="1" t="s">
        <v>11049</v>
      </c>
      <c r="D2057" s="1" t="s">
        <v>11050</v>
      </c>
      <c r="E2057" s="1" t="s">
        <v>85</v>
      </c>
      <c r="F2057" s="1" t="s">
        <v>11051</v>
      </c>
      <c r="G2057" s="1" t="s">
        <v>11052</v>
      </c>
      <c r="I2057" s="1">
        <v>1.12545065E8</v>
      </c>
      <c r="J2057" s="1">
        <v>42756.0</v>
      </c>
      <c r="K2057" s="1" t="s">
        <v>134</v>
      </c>
      <c r="L2057" s="1">
        <v>1.0</v>
      </c>
      <c r="M2057" s="1">
        <v>0.0</v>
      </c>
      <c r="N2057" s="1">
        <v>2.0</v>
      </c>
      <c r="O2057" s="1">
        <v>1.0</v>
      </c>
      <c r="P2057" s="1" t="s">
        <v>123</v>
      </c>
      <c r="Q2057" s="1" t="s">
        <v>124</v>
      </c>
      <c r="R2057" s="1">
        <v>40.69898</v>
      </c>
      <c r="S2057" s="1">
        <v>-73.92266</v>
      </c>
      <c r="T2057" s="1" t="s">
        <v>91</v>
      </c>
      <c r="U2057" s="1" t="s">
        <v>113</v>
      </c>
      <c r="V2057" s="1">
        <v>2.0</v>
      </c>
      <c r="W2057" s="1">
        <v>1.0</v>
      </c>
      <c r="X2057" s="1">
        <v>1.0</v>
      </c>
      <c r="Y2057" s="1">
        <v>1.0</v>
      </c>
      <c r="Z2057" s="1" t="s">
        <v>93</v>
      </c>
      <c r="AA2057" s="1" t="s">
        <v>11053</v>
      </c>
      <c r="AB2057" s="1">
        <v>50.0</v>
      </c>
      <c r="AC2057" s="1">
        <v>1.0</v>
      </c>
      <c r="AD2057" s="1">
        <v>25.0</v>
      </c>
      <c r="AE2057" s="1">
        <v>7.0</v>
      </c>
      <c r="AF2057" s="1" t="s">
        <v>255</v>
      </c>
      <c r="AG2057" s="1">
        <v>1.0</v>
      </c>
      <c r="AH2057" s="1">
        <v>30.0</v>
      </c>
      <c r="AI2057" s="1">
        <v>55.0</v>
      </c>
      <c r="AJ2057" s="1">
        <v>55.0</v>
      </c>
      <c r="AK2057" s="1">
        <v>55.0</v>
      </c>
      <c r="AL2057" s="1">
        <v>1.0</v>
      </c>
      <c r="AM2057" s="1">
        <v>1.0</v>
      </c>
      <c r="AN2057" s="1">
        <v>100.0</v>
      </c>
      <c r="AO2057" s="1">
        <v>10.0</v>
      </c>
      <c r="AP2057" s="1">
        <v>8.0</v>
      </c>
      <c r="AQ2057" s="1">
        <v>10.0</v>
      </c>
      <c r="AR2057" s="1">
        <v>10.0</v>
      </c>
      <c r="AS2057" s="1">
        <v>10.0</v>
      </c>
      <c r="AT2057" s="1">
        <v>10.0</v>
      </c>
      <c r="AU2057" s="1">
        <v>1.0</v>
      </c>
      <c r="AV2057" s="1" t="s">
        <v>105</v>
      </c>
      <c r="AW2057" s="1">
        <v>2.0</v>
      </c>
      <c r="AX2057" s="1">
        <v>0.0</v>
      </c>
      <c r="AY2057" s="1">
        <v>2.0</v>
      </c>
      <c r="AZ2057" s="1">
        <v>0.0</v>
      </c>
      <c r="BA2057" s="1">
        <v>0.65</v>
      </c>
      <c r="BB2057" s="1">
        <v>-1.0</v>
      </c>
      <c r="BC2057" s="1">
        <v>-1.0</v>
      </c>
      <c r="BD2057" s="1">
        <v>-1.0</v>
      </c>
      <c r="BE2057" s="1">
        <v>-1.0</v>
      </c>
      <c r="BF2057" s="1">
        <v>-1.0</v>
      </c>
      <c r="BG2057" s="1">
        <v>-1.0</v>
      </c>
      <c r="BH2057" s="1">
        <v>-1.0</v>
      </c>
      <c r="BI2057" s="1">
        <v>-1.0</v>
      </c>
      <c r="BJ2057" s="1">
        <v>-1.0</v>
      </c>
      <c r="BK2057" s="1">
        <v>-1.0</v>
      </c>
      <c r="BL2057" s="1">
        <v>-1.0</v>
      </c>
      <c r="BM2057" s="1">
        <v>1.0</v>
      </c>
      <c r="BN2057" s="1">
        <v>1.0</v>
      </c>
      <c r="BO2057" s="1">
        <v>-1.0</v>
      </c>
      <c r="BP2057" s="1">
        <v>-1.0</v>
      </c>
      <c r="BQ2057" s="1">
        <v>-1.0</v>
      </c>
      <c r="BR2057" s="1">
        <v>-1.0</v>
      </c>
      <c r="BS2057" s="1">
        <v>-1.0</v>
      </c>
      <c r="BT2057" s="1">
        <v>-1.0</v>
      </c>
      <c r="BU2057" s="1">
        <v>1.0</v>
      </c>
      <c r="BV2057" s="1">
        <v>-1.0</v>
      </c>
      <c r="BW2057" s="1">
        <v>-1.0</v>
      </c>
      <c r="BX2057" s="1">
        <v>-1.0</v>
      </c>
      <c r="BY2057" s="1">
        <v>-1.0</v>
      </c>
      <c r="BZ2057" s="1">
        <v>-1.0</v>
      </c>
      <c r="CA2057" s="1">
        <v>-1.0</v>
      </c>
      <c r="CB2057" s="1">
        <v>-1.0</v>
      </c>
      <c r="CC2057" s="1">
        <v>-1.0</v>
      </c>
      <c r="CD2057" s="1">
        <v>69242.0</v>
      </c>
    </row>
    <row r="2058">
      <c r="A2058" s="1">
        <v>2.9256968E7</v>
      </c>
      <c r="B2058" s="1" t="s">
        <v>11054</v>
      </c>
      <c r="C2058" s="1" t="s">
        <v>11055</v>
      </c>
      <c r="D2058" s="1" t="s">
        <v>11055</v>
      </c>
      <c r="E2058" s="1" t="s">
        <v>85</v>
      </c>
      <c r="H2058" s="1" t="s">
        <v>11056</v>
      </c>
      <c r="I2058" s="1">
        <v>8.5221704E7</v>
      </c>
      <c r="J2058" s="1">
        <v>42573.0</v>
      </c>
      <c r="M2058" s="1">
        <v>0.0</v>
      </c>
      <c r="N2058" s="1">
        <v>2.0</v>
      </c>
      <c r="O2058" s="1">
        <v>1.0</v>
      </c>
      <c r="P2058" s="1" t="s">
        <v>89</v>
      </c>
      <c r="Q2058" s="1" t="s">
        <v>1535</v>
      </c>
      <c r="R2058" s="1">
        <v>40.83096</v>
      </c>
      <c r="S2058" s="1">
        <v>-73.95016</v>
      </c>
      <c r="T2058" s="1" t="s">
        <v>91</v>
      </c>
      <c r="U2058" s="1" t="s">
        <v>113</v>
      </c>
      <c r="V2058" s="1">
        <v>2.0</v>
      </c>
      <c r="W2058" s="1">
        <v>1.0</v>
      </c>
      <c r="X2058" s="1">
        <v>1.0</v>
      </c>
      <c r="Y2058" s="1">
        <v>1.0</v>
      </c>
      <c r="Z2058" s="1" t="s">
        <v>93</v>
      </c>
      <c r="AA2058" s="1" t="s">
        <v>11057</v>
      </c>
      <c r="AB2058" s="1">
        <v>89.0</v>
      </c>
      <c r="AC2058" s="1">
        <v>1.0</v>
      </c>
      <c r="AD2058" s="1">
        <v>0.0</v>
      </c>
      <c r="AE2058" s="1">
        <v>25.0</v>
      </c>
      <c r="AF2058" s="1" t="s">
        <v>302</v>
      </c>
      <c r="AG2058" s="1">
        <v>1.0</v>
      </c>
      <c r="AH2058" s="1">
        <v>18.0</v>
      </c>
      <c r="AI2058" s="1">
        <v>18.0</v>
      </c>
      <c r="AJ2058" s="1">
        <v>18.0</v>
      </c>
      <c r="AK2058" s="1">
        <v>18.0</v>
      </c>
      <c r="AL2058" s="1">
        <v>1.0</v>
      </c>
      <c r="AM2058" s="1">
        <v>1.0</v>
      </c>
      <c r="AN2058" s="1">
        <v>100.0</v>
      </c>
      <c r="AO2058" s="1">
        <v>10.0</v>
      </c>
      <c r="AP2058" s="1">
        <v>10.0</v>
      </c>
      <c r="AQ2058" s="1">
        <v>10.0</v>
      </c>
      <c r="AR2058" s="1">
        <v>10.0</v>
      </c>
      <c r="AS2058" s="1">
        <v>10.0</v>
      </c>
      <c r="AT2058" s="1">
        <v>10.0</v>
      </c>
      <c r="AU2058" s="1">
        <v>0.0</v>
      </c>
      <c r="AV2058" s="1" t="s">
        <v>117</v>
      </c>
      <c r="AW2058" s="1">
        <v>1.0</v>
      </c>
      <c r="AX2058" s="1">
        <v>0.0</v>
      </c>
      <c r="AY2058" s="1">
        <v>1.0</v>
      </c>
      <c r="AZ2058" s="1">
        <v>0.0</v>
      </c>
      <c r="BA2058" s="1">
        <v>0.13</v>
      </c>
      <c r="BB2058" s="1">
        <v>-1.0</v>
      </c>
      <c r="BC2058" s="1">
        <v>-1.0</v>
      </c>
      <c r="BD2058" s="1">
        <v>-1.0</v>
      </c>
      <c r="BE2058" s="1">
        <v>-1.0</v>
      </c>
      <c r="BF2058" s="1">
        <v>-1.0</v>
      </c>
      <c r="BG2058" s="1">
        <v>-1.0</v>
      </c>
      <c r="BH2058" s="1">
        <v>-1.0</v>
      </c>
      <c r="BI2058" s="1">
        <v>-1.0</v>
      </c>
      <c r="BJ2058" s="1">
        <v>-1.0</v>
      </c>
      <c r="BK2058" s="1">
        <v>-1.0</v>
      </c>
      <c r="BL2058" s="1">
        <v>-1.0</v>
      </c>
      <c r="BM2058" s="1">
        <v>1.0</v>
      </c>
      <c r="BN2058" s="1">
        <v>1.0</v>
      </c>
      <c r="BO2058" s="1">
        <v>-1.0</v>
      </c>
      <c r="BP2058" s="1">
        <v>-1.0</v>
      </c>
      <c r="BQ2058" s="1">
        <v>-1.0</v>
      </c>
      <c r="BR2058" s="1">
        <v>-1.0</v>
      </c>
      <c r="BS2058" s="1">
        <v>-1.0</v>
      </c>
      <c r="BT2058" s="1">
        <v>-1.0</v>
      </c>
      <c r="BU2058" s="1">
        <v>1.0</v>
      </c>
      <c r="BV2058" s="1">
        <v>-1.0</v>
      </c>
      <c r="BW2058" s="1">
        <v>-1.0</v>
      </c>
      <c r="BX2058" s="1">
        <v>-1.0</v>
      </c>
      <c r="BY2058" s="1">
        <v>-1.0</v>
      </c>
      <c r="BZ2058" s="1">
        <v>-1.0</v>
      </c>
      <c r="CA2058" s="1">
        <v>-1.0</v>
      </c>
      <c r="CB2058" s="1">
        <v>-1.0</v>
      </c>
      <c r="CC2058" s="1">
        <v>-1.0</v>
      </c>
      <c r="CD2058" s="1">
        <v>69267.0</v>
      </c>
    </row>
    <row r="2059">
      <c r="A2059" s="1">
        <v>1.1651554E7</v>
      </c>
      <c r="B2059" s="1" t="s">
        <v>11058</v>
      </c>
      <c r="C2059" s="1" t="s">
        <v>11059</v>
      </c>
      <c r="D2059" s="1" t="s">
        <v>11060</v>
      </c>
      <c r="E2059" s="1" t="s">
        <v>85</v>
      </c>
      <c r="F2059" s="1" t="s">
        <v>11061</v>
      </c>
      <c r="G2059" s="1" t="s">
        <v>11062</v>
      </c>
      <c r="H2059" s="1" t="s">
        <v>3158</v>
      </c>
      <c r="I2059" s="1">
        <v>6.1391963E7</v>
      </c>
      <c r="J2059" s="1">
        <v>42432.0</v>
      </c>
      <c r="K2059" s="1" t="s">
        <v>134</v>
      </c>
      <c r="L2059" s="1">
        <v>0.98</v>
      </c>
      <c r="M2059" s="1">
        <v>0.0</v>
      </c>
      <c r="N2059" s="1">
        <v>91.0</v>
      </c>
      <c r="O2059" s="1">
        <v>0.0</v>
      </c>
      <c r="P2059" s="1" t="s">
        <v>89</v>
      </c>
      <c r="Q2059" s="1" t="s">
        <v>2402</v>
      </c>
      <c r="R2059" s="1">
        <v>40.72818</v>
      </c>
      <c r="S2059" s="1">
        <v>-73.99886</v>
      </c>
      <c r="T2059" s="1" t="s">
        <v>91</v>
      </c>
      <c r="U2059" s="1" t="s">
        <v>92</v>
      </c>
      <c r="V2059" s="1">
        <v>2.0</v>
      </c>
      <c r="W2059" s="1">
        <v>1.0</v>
      </c>
      <c r="X2059" s="1">
        <v>1.0</v>
      </c>
      <c r="Y2059" s="1">
        <v>1.0</v>
      </c>
      <c r="Z2059" s="1" t="s">
        <v>93</v>
      </c>
      <c r="AA2059" s="1" t="s">
        <v>11063</v>
      </c>
      <c r="AB2059" s="1">
        <v>142.0</v>
      </c>
      <c r="AC2059" s="1">
        <v>1.0</v>
      </c>
      <c r="AD2059" s="1">
        <v>0.0</v>
      </c>
      <c r="AE2059" s="1">
        <v>30.0</v>
      </c>
      <c r="AF2059" s="1" t="s">
        <v>95</v>
      </c>
      <c r="AG2059" s="1">
        <v>1.0</v>
      </c>
      <c r="AH2059" s="1">
        <v>7.0</v>
      </c>
      <c r="AI2059" s="1">
        <v>37.0</v>
      </c>
      <c r="AJ2059" s="1">
        <v>67.0</v>
      </c>
      <c r="AK2059" s="1">
        <v>157.0</v>
      </c>
      <c r="AL2059" s="1">
        <v>10.0</v>
      </c>
      <c r="AM2059" s="1">
        <v>2.0</v>
      </c>
      <c r="AN2059" s="1">
        <v>96.0</v>
      </c>
      <c r="AO2059" s="1">
        <v>10.0</v>
      </c>
      <c r="AP2059" s="1">
        <v>9.0</v>
      </c>
      <c r="AQ2059" s="1">
        <v>10.0</v>
      </c>
      <c r="AR2059" s="1">
        <v>10.0</v>
      </c>
      <c r="AS2059" s="1">
        <v>10.0</v>
      </c>
      <c r="AT2059" s="1">
        <v>9.0</v>
      </c>
      <c r="AU2059" s="1">
        <v>0.0</v>
      </c>
      <c r="AV2059" s="1" t="s">
        <v>96</v>
      </c>
      <c r="AW2059" s="1">
        <v>91.0</v>
      </c>
      <c r="AX2059" s="1">
        <v>91.0</v>
      </c>
      <c r="AY2059" s="1">
        <v>0.0</v>
      </c>
      <c r="AZ2059" s="1">
        <v>0.0</v>
      </c>
      <c r="BA2059" s="1">
        <v>0.25</v>
      </c>
      <c r="BB2059" s="1">
        <v>1.0</v>
      </c>
      <c r="BC2059" s="1">
        <v>1.0</v>
      </c>
      <c r="BD2059" s="1">
        <v>-1.0</v>
      </c>
      <c r="BE2059" s="1">
        <v>-1.0</v>
      </c>
      <c r="BF2059" s="1">
        <v>-1.0</v>
      </c>
      <c r="BG2059" s="1">
        <v>-1.0</v>
      </c>
      <c r="BH2059" s="1">
        <v>1.0</v>
      </c>
      <c r="BI2059" s="1">
        <v>-1.0</v>
      </c>
      <c r="BJ2059" s="1">
        <v>1.0</v>
      </c>
      <c r="BK2059" s="1">
        <v>-1.0</v>
      </c>
      <c r="BL2059" s="1">
        <v>-1.0</v>
      </c>
      <c r="BM2059" s="1">
        <v>-1.0</v>
      </c>
      <c r="BN2059" s="1">
        <v>-1.0</v>
      </c>
      <c r="BO2059" s="1">
        <v>-1.0</v>
      </c>
      <c r="BP2059" s="1">
        <v>1.0</v>
      </c>
      <c r="BQ2059" s="1">
        <v>-1.0</v>
      </c>
      <c r="BR2059" s="1">
        <v>-1.0</v>
      </c>
      <c r="BS2059" s="1">
        <v>-1.0</v>
      </c>
      <c r="BT2059" s="1">
        <v>-1.0</v>
      </c>
      <c r="BU2059" s="1">
        <v>1.0</v>
      </c>
      <c r="BV2059" s="1">
        <v>1.0</v>
      </c>
      <c r="BW2059" s="1">
        <v>-1.0</v>
      </c>
      <c r="BX2059" s="1">
        <v>-1.0</v>
      </c>
      <c r="BY2059" s="1">
        <v>-1.0</v>
      </c>
      <c r="BZ2059" s="1">
        <v>-1.0</v>
      </c>
      <c r="CA2059" s="1">
        <v>-1.0</v>
      </c>
      <c r="CB2059" s="1">
        <v>-1.0</v>
      </c>
      <c r="CC2059" s="1">
        <v>-1.0</v>
      </c>
      <c r="CD2059" s="1">
        <v>69294.0</v>
      </c>
    </row>
    <row r="2060">
      <c r="A2060" s="1">
        <v>7955889.0</v>
      </c>
      <c r="B2060" s="1" t="s">
        <v>11064</v>
      </c>
      <c r="C2060" s="1" t="s">
        <v>11065</v>
      </c>
      <c r="D2060" s="1" t="s">
        <v>11066</v>
      </c>
      <c r="E2060" s="1" t="s">
        <v>85</v>
      </c>
      <c r="I2060" s="1">
        <v>6263244.0</v>
      </c>
      <c r="J2060" s="1">
        <v>41400.0</v>
      </c>
      <c r="K2060" s="1" t="s">
        <v>88</v>
      </c>
      <c r="L2060" s="1">
        <v>0.6</v>
      </c>
      <c r="M2060" s="1">
        <v>0.0</v>
      </c>
      <c r="N2060" s="1">
        <v>2.0</v>
      </c>
      <c r="O2060" s="1">
        <v>1.0</v>
      </c>
      <c r="P2060" s="1" t="s">
        <v>89</v>
      </c>
      <c r="Q2060" s="1" t="s">
        <v>613</v>
      </c>
      <c r="R2060" s="1">
        <v>40.82036</v>
      </c>
      <c r="S2060" s="1">
        <v>-73.94219</v>
      </c>
      <c r="T2060" s="1" t="s">
        <v>91</v>
      </c>
      <c r="U2060" s="1" t="s">
        <v>113</v>
      </c>
      <c r="V2060" s="1">
        <v>1.0</v>
      </c>
      <c r="W2060" s="1">
        <v>1.0</v>
      </c>
      <c r="X2060" s="1">
        <v>1.0</v>
      </c>
      <c r="Y2060" s="1">
        <v>1.0</v>
      </c>
      <c r="Z2060" s="1" t="s">
        <v>93</v>
      </c>
      <c r="AA2060" s="1" t="s">
        <v>11067</v>
      </c>
      <c r="AB2060" s="1">
        <v>73.0</v>
      </c>
      <c r="AC2060" s="1">
        <v>1.0</v>
      </c>
      <c r="AD2060" s="1">
        <v>25.0</v>
      </c>
      <c r="AE2060" s="1">
        <v>1.0</v>
      </c>
      <c r="AF2060" s="1" t="s">
        <v>928</v>
      </c>
      <c r="AG2060" s="1">
        <v>1.0</v>
      </c>
      <c r="AH2060" s="1">
        <v>30.0</v>
      </c>
      <c r="AI2060" s="1">
        <v>60.0</v>
      </c>
      <c r="AJ2060" s="1">
        <v>90.0</v>
      </c>
      <c r="AK2060" s="1">
        <v>365.0</v>
      </c>
      <c r="AL2060" s="1">
        <v>10.0</v>
      </c>
      <c r="AM2060" s="1">
        <v>8.0</v>
      </c>
      <c r="AN2060" s="1">
        <v>100.0</v>
      </c>
      <c r="AO2060" s="1">
        <v>10.0</v>
      </c>
      <c r="AP2060" s="1">
        <v>10.0</v>
      </c>
      <c r="AQ2060" s="1">
        <v>10.0</v>
      </c>
      <c r="AR2060" s="1">
        <v>10.0</v>
      </c>
      <c r="AS2060" s="1">
        <v>9.0</v>
      </c>
      <c r="AT2060" s="1">
        <v>9.0</v>
      </c>
      <c r="AU2060" s="1">
        <v>0.0</v>
      </c>
      <c r="AV2060" s="1" t="s">
        <v>96</v>
      </c>
      <c r="AW2060" s="1">
        <v>2.0</v>
      </c>
      <c r="AX2060" s="1">
        <v>0.0</v>
      </c>
      <c r="AY2060" s="1">
        <v>2.0</v>
      </c>
      <c r="AZ2060" s="1">
        <v>0.0</v>
      </c>
      <c r="BA2060" s="1">
        <v>0.29</v>
      </c>
      <c r="BB2060" s="1">
        <v>-1.0</v>
      </c>
      <c r="BC2060" s="1">
        <v>-1.0</v>
      </c>
      <c r="BD2060" s="1">
        <v>-1.0</v>
      </c>
      <c r="BE2060" s="1">
        <v>-1.0</v>
      </c>
      <c r="BF2060" s="1">
        <v>-1.0</v>
      </c>
      <c r="BG2060" s="1">
        <v>-1.0</v>
      </c>
      <c r="BH2060" s="1">
        <v>-1.0</v>
      </c>
      <c r="BI2060" s="1">
        <v>1.0</v>
      </c>
      <c r="BJ2060" s="1">
        <v>-1.0</v>
      </c>
      <c r="BK2060" s="1">
        <v>-1.0</v>
      </c>
      <c r="BL2060" s="1">
        <v>1.0</v>
      </c>
      <c r="BM2060" s="1">
        <v>1.0</v>
      </c>
      <c r="BN2060" s="1">
        <v>1.0</v>
      </c>
      <c r="BO2060" s="1">
        <v>-1.0</v>
      </c>
      <c r="BP2060" s="1">
        <v>-1.0</v>
      </c>
      <c r="BQ2060" s="1">
        <v>1.0</v>
      </c>
      <c r="BR2060" s="1">
        <v>-1.0</v>
      </c>
      <c r="BS2060" s="1">
        <v>-1.0</v>
      </c>
      <c r="BT2060" s="1">
        <v>1.0</v>
      </c>
      <c r="BU2060" s="1">
        <v>1.0</v>
      </c>
      <c r="BV2060" s="1">
        <v>-1.0</v>
      </c>
      <c r="BW2060" s="1">
        <v>-1.0</v>
      </c>
      <c r="BX2060" s="1">
        <v>-1.0</v>
      </c>
      <c r="BY2060" s="1">
        <v>-1.0</v>
      </c>
      <c r="BZ2060" s="1">
        <v>-1.0</v>
      </c>
      <c r="CA2060" s="1">
        <v>-1.0</v>
      </c>
      <c r="CB2060" s="1">
        <v>-1.0</v>
      </c>
      <c r="CC2060" s="1">
        <v>-1.0</v>
      </c>
      <c r="CD2060" s="1">
        <v>69296.0</v>
      </c>
    </row>
    <row r="2061">
      <c r="A2061" s="1">
        <v>3.3830298E7</v>
      </c>
      <c r="B2061" s="1" t="s">
        <v>11068</v>
      </c>
      <c r="C2061" s="1" t="s">
        <v>11069</v>
      </c>
      <c r="D2061" s="1" t="s">
        <v>11070</v>
      </c>
      <c r="E2061" s="1" t="s">
        <v>85</v>
      </c>
      <c r="F2061" s="1" t="s">
        <v>5354</v>
      </c>
      <c r="G2061" s="1" t="s">
        <v>11071</v>
      </c>
      <c r="I2061" s="1">
        <v>2.38321374E8</v>
      </c>
      <c r="J2061" s="1">
        <v>43487.0</v>
      </c>
      <c r="K2061" s="1" t="s">
        <v>88</v>
      </c>
      <c r="L2061" s="1">
        <v>0.89</v>
      </c>
      <c r="M2061" s="1">
        <v>0.0</v>
      </c>
      <c r="N2061" s="1">
        <v>32.0</v>
      </c>
      <c r="O2061" s="1">
        <v>0.0</v>
      </c>
      <c r="P2061" s="1" t="s">
        <v>89</v>
      </c>
      <c r="Q2061" s="1" t="s">
        <v>90</v>
      </c>
      <c r="R2061" s="1">
        <v>40.79972</v>
      </c>
      <c r="S2061" s="1">
        <v>-73.9610699999999</v>
      </c>
      <c r="T2061" s="1" t="s">
        <v>91</v>
      </c>
      <c r="U2061" s="1" t="s">
        <v>113</v>
      </c>
      <c r="V2061" s="1">
        <v>1.0</v>
      </c>
      <c r="W2061" s="1">
        <v>1.0</v>
      </c>
      <c r="X2061" s="1">
        <v>1.0</v>
      </c>
      <c r="Y2061" s="1">
        <v>1.0</v>
      </c>
      <c r="Z2061" s="1" t="s">
        <v>93</v>
      </c>
      <c r="AA2061" s="1" t="s">
        <v>11072</v>
      </c>
      <c r="AB2061" s="1">
        <v>60.0</v>
      </c>
      <c r="AC2061" s="1">
        <v>1.0</v>
      </c>
      <c r="AD2061" s="1">
        <v>0.0</v>
      </c>
      <c r="AE2061" s="1">
        <v>30.0</v>
      </c>
      <c r="AF2061" s="1" t="s">
        <v>202</v>
      </c>
      <c r="AG2061" s="1">
        <v>1.0</v>
      </c>
      <c r="AH2061" s="1">
        <v>7.0</v>
      </c>
      <c r="AI2061" s="1">
        <v>37.0</v>
      </c>
      <c r="AJ2061" s="1">
        <v>67.0</v>
      </c>
      <c r="AK2061" s="1">
        <v>342.0</v>
      </c>
      <c r="AL2061" s="1">
        <v>0.0</v>
      </c>
      <c r="AM2061" s="1">
        <v>0.0</v>
      </c>
      <c r="AU2061" s="1">
        <v>1.0</v>
      </c>
      <c r="AV2061" s="1" t="s">
        <v>96</v>
      </c>
      <c r="AW2061" s="1">
        <v>32.0</v>
      </c>
      <c r="AX2061" s="1">
        <v>0.0</v>
      </c>
      <c r="AY2061" s="1">
        <v>32.0</v>
      </c>
      <c r="AZ2061" s="1">
        <v>0.0</v>
      </c>
      <c r="BB2061" s="1">
        <v>-1.0</v>
      </c>
      <c r="BC2061" s="1">
        <v>1.0</v>
      </c>
      <c r="BD2061" s="1">
        <v>-1.0</v>
      </c>
      <c r="BE2061" s="1">
        <v>-1.0</v>
      </c>
      <c r="BF2061" s="1">
        <v>-1.0</v>
      </c>
      <c r="BG2061" s="1">
        <v>-1.0</v>
      </c>
      <c r="BH2061" s="1">
        <v>1.0</v>
      </c>
      <c r="BI2061" s="1">
        <v>-1.0</v>
      </c>
      <c r="BJ2061" s="1">
        <v>1.0</v>
      </c>
      <c r="BK2061" s="1">
        <v>1.0</v>
      </c>
      <c r="BL2061" s="1">
        <v>1.0</v>
      </c>
      <c r="BM2061" s="1">
        <v>1.0</v>
      </c>
      <c r="BN2061" s="1">
        <v>1.0</v>
      </c>
      <c r="BO2061" s="1">
        <v>-1.0</v>
      </c>
      <c r="BP2061" s="1">
        <v>-1.0</v>
      </c>
      <c r="BQ2061" s="1">
        <v>1.0</v>
      </c>
      <c r="BR2061" s="1">
        <v>-1.0</v>
      </c>
      <c r="BS2061" s="1">
        <v>-1.0</v>
      </c>
      <c r="BT2061" s="1">
        <v>-1.0</v>
      </c>
      <c r="BU2061" s="1">
        <v>1.0</v>
      </c>
      <c r="BV2061" s="1">
        <v>1.0</v>
      </c>
      <c r="BW2061" s="1">
        <v>-1.0</v>
      </c>
      <c r="BX2061" s="1">
        <v>-1.0</v>
      </c>
      <c r="BY2061" s="1">
        <v>-1.0</v>
      </c>
      <c r="BZ2061" s="1">
        <v>-1.0</v>
      </c>
      <c r="CA2061" s="1">
        <v>-1.0</v>
      </c>
      <c r="CB2061" s="1">
        <v>-1.0</v>
      </c>
      <c r="CC2061" s="1">
        <v>-1.0</v>
      </c>
      <c r="CD2061" s="1">
        <v>69339.0</v>
      </c>
    </row>
    <row r="2062">
      <c r="A2062" s="1">
        <v>4430657.0</v>
      </c>
      <c r="B2062" s="1" t="s">
        <v>11073</v>
      </c>
      <c r="C2062" s="1" t="s">
        <v>11074</v>
      </c>
      <c r="D2062" s="1" t="s">
        <v>11075</v>
      </c>
      <c r="E2062" s="1" t="s">
        <v>85</v>
      </c>
      <c r="F2062" s="1" t="s">
        <v>11076</v>
      </c>
      <c r="H2062" s="1" t="s">
        <v>11077</v>
      </c>
      <c r="I2062" s="1">
        <v>2.2992909E7</v>
      </c>
      <c r="J2062" s="1">
        <v>41938.0</v>
      </c>
      <c r="M2062" s="1">
        <v>0.0</v>
      </c>
      <c r="N2062" s="1">
        <v>1.0</v>
      </c>
      <c r="O2062" s="1">
        <v>1.0</v>
      </c>
      <c r="P2062" s="1" t="s">
        <v>123</v>
      </c>
      <c r="Q2062" s="1" t="s">
        <v>124</v>
      </c>
      <c r="R2062" s="1">
        <v>40.68592</v>
      </c>
      <c r="S2062" s="1">
        <v>-73.99285</v>
      </c>
      <c r="T2062" s="1" t="s">
        <v>150</v>
      </c>
      <c r="U2062" s="1" t="s">
        <v>113</v>
      </c>
      <c r="V2062" s="1">
        <v>2.0</v>
      </c>
      <c r="W2062" s="1">
        <v>1.5</v>
      </c>
      <c r="X2062" s="1">
        <v>1.0</v>
      </c>
      <c r="Y2062" s="1">
        <v>1.0</v>
      </c>
      <c r="Z2062" s="1" t="s">
        <v>93</v>
      </c>
      <c r="AA2062" s="1" t="s">
        <v>11078</v>
      </c>
      <c r="AB2062" s="1">
        <v>188.0</v>
      </c>
      <c r="AC2062" s="1">
        <v>1.0</v>
      </c>
      <c r="AD2062" s="1">
        <v>0.0</v>
      </c>
      <c r="AE2062" s="1">
        <v>2.0</v>
      </c>
      <c r="AF2062" s="1" t="s">
        <v>443</v>
      </c>
      <c r="AG2062" s="1">
        <v>1.0</v>
      </c>
      <c r="AH2062" s="1">
        <v>0.0</v>
      </c>
      <c r="AI2062" s="1">
        <v>0.0</v>
      </c>
      <c r="AJ2062" s="1">
        <v>0.0</v>
      </c>
      <c r="AK2062" s="1">
        <v>0.0</v>
      </c>
      <c r="AL2062" s="1">
        <v>0.0</v>
      </c>
      <c r="AM2062" s="1">
        <v>0.0</v>
      </c>
      <c r="AU2062" s="1">
        <v>0.0</v>
      </c>
      <c r="AV2062" s="1" t="s">
        <v>105</v>
      </c>
      <c r="AW2062" s="1">
        <v>1.0</v>
      </c>
      <c r="AX2062" s="1">
        <v>0.0</v>
      </c>
      <c r="AY2062" s="1">
        <v>1.0</v>
      </c>
      <c r="AZ2062" s="1">
        <v>0.0</v>
      </c>
      <c r="BB2062" s="1">
        <v>-1.0</v>
      </c>
      <c r="BC2062" s="1">
        <v>1.0</v>
      </c>
      <c r="BD2062" s="1">
        <v>-1.0</v>
      </c>
      <c r="BE2062" s="1">
        <v>-1.0</v>
      </c>
      <c r="BF2062" s="1">
        <v>-1.0</v>
      </c>
      <c r="BG2062" s="1">
        <v>-1.0</v>
      </c>
      <c r="BH2062" s="1">
        <v>-1.0</v>
      </c>
      <c r="BI2062" s="1">
        <v>1.0</v>
      </c>
      <c r="BJ2062" s="1">
        <v>1.0</v>
      </c>
      <c r="BK2062" s="1">
        <v>-1.0</v>
      </c>
      <c r="BL2062" s="1">
        <v>-1.0</v>
      </c>
      <c r="BM2062" s="1">
        <v>1.0</v>
      </c>
      <c r="BN2062" s="1">
        <v>-1.0</v>
      </c>
      <c r="BO2062" s="1">
        <v>-1.0</v>
      </c>
      <c r="BP2062" s="1">
        <v>-1.0</v>
      </c>
      <c r="BQ2062" s="1">
        <v>-1.0</v>
      </c>
      <c r="BR2062" s="1">
        <v>-1.0</v>
      </c>
      <c r="BS2062" s="1">
        <v>-1.0</v>
      </c>
      <c r="BT2062" s="1">
        <v>1.0</v>
      </c>
      <c r="BU2062" s="1">
        <v>1.0</v>
      </c>
      <c r="BV2062" s="1">
        <v>-1.0</v>
      </c>
      <c r="BW2062" s="1">
        <v>-1.0</v>
      </c>
      <c r="BX2062" s="1">
        <v>-1.0</v>
      </c>
      <c r="BY2062" s="1">
        <v>-1.0</v>
      </c>
      <c r="BZ2062" s="1">
        <v>-1.0</v>
      </c>
      <c r="CA2062" s="1">
        <v>-1.0</v>
      </c>
      <c r="CB2062" s="1">
        <v>-1.0</v>
      </c>
      <c r="CC2062" s="1">
        <v>-1.0</v>
      </c>
      <c r="CD2062" s="1">
        <v>69340.0</v>
      </c>
    </row>
    <row r="2063">
      <c r="A2063" s="1">
        <v>7277878.0</v>
      </c>
      <c r="B2063" s="1" t="s">
        <v>11079</v>
      </c>
      <c r="C2063" s="1" t="s">
        <v>11080</v>
      </c>
      <c r="D2063" s="1" t="s">
        <v>11081</v>
      </c>
      <c r="E2063" s="1" t="s">
        <v>85</v>
      </c>
      <c r="F2063" s="1" t="s">
        <v>11082</v>
      </c>
      <c r="G2063" s="1" t="s">
        <v>11083</v>
      </c>
      <c r="H2063" s="1" t="s">
        <v>11084</v>
      </c>
      <c r="I2063" s="1">
        <v>6862694.0</v>
      </c>
      <c r="J2063" s="1">
        <v>41436.0</v>
      </c>
      <c r="M2063" s="1">
        <v>0.0</v>
      </c>
      <c r="N2063" s="1">
        <v>1.0</v>
      </c>
      <c r="O2063" s="1">
        <v>0.0</v>
      </c>
      <c r="P2063" s="1" t="s">
        <v>123</v>
      </c>
      <c r="Q2063" s="1" t="s">
        <v>124</v>
      </c>
      <c r="R2063" s="1">
        <v>40.67628</v>
      </c>
      <c r="S2063" s="1">
        <v>-73.96425</v>
      </c>
      <c r="T2063" s="1" t="s">
        <v>91</v>
      </c>
      <c r="U2063" s="1" t="s">
        <v>92</v>
      </c>
      <c r="V2063" s="1">
        <v>2.0</v>
      </c>
      <c r="W2063" s="1">
        <v>1.0</v>
      </c>
      <c r="X2063" s="1">
        <v>1.0</v>
      </c>
      <c r="Y2063" s="1">
        <v>1.0</v>
      </c>
      <c r="Z2063" s="1" t="s">
        <v>93</v>
      </c>
      <c r="AA2063" s="1" t="s">
        <v>11085</v>
      </c>
      <c r="AB2063" s="1">
        <v>90.0</v>
      </c>
      <c r="AC2063" s="1">
        <v>2.0</v>
      </c>
      <c r="AD2063" s="1">
        <v>30.0</v>
      </c>
      <c r="AE2063" s="1">
        <v>5.0</v>
      </c>
      <c r="AF2063" s="1" t="s">
        <v>187</v>
      </c>
      <c r="AG2063" s="1">
        <v>1.0</v>
      </c>
      <c r="AH2063" s="1">
        <v>0.0</v>
      </c>
      <c r="AI2063" s="1">
        <v>0.0</v>
      </c>
      <c r="AJ2063" s="1">
        <v>0.0</v>
      </c>
      <c r="AK2063" s="1">
        <v>0.0</v>
      </c>
      <c r="AL2063" s="1">
        <v>1.0</v>
      </c>
      <c r="AM2063" s="1">
        <v>0.0</v>
      </c>
      <c r="AN2063" s="1">
        <v>100.0</v>
      </c>
      <c r="AO2063" s="1">
        <v>10.0</v>
      </c>
      <c r="AP2063" s="1">
        <v>10.0</v>
      </c>
      <c r="AQ2063" s="1">
        <v>10.0</v>
      </c>
      <c r="AR2063" s="1">
        <v>10.0</v>
      </c>
      <c r="AS2063" s="1">
        <v>10.0</v>
      </c>
      <c r="AT2063" s="1">
        <v>10.0</v>
      </c>
      <c r="AU2063" s="1">
        <v>0.0</v>
      </c>
      <c r="AV2063" s="1" t="s">
        <v>96</v>
      </c>
      <c r="AW2063" s="1">
        <v>1.0</v>
      </c>
      <c r="AX2063" s="1">
        <v>1.0</v>
      </c>
      <c r="AY2063" s="1">
        <v>0.0</v>
      </c>
      <c r="AZ2063" s="1">
        <v>0.0</v>
      </c>
      <c r="BA2063" s="1">
        <v>0.02</v>
      </c>
      <c r="BB2063" s="1">
        <v>-1.0</v>
      </c>
      <c r="BC2063" s="1">
        <v>1.0</v>
      </c>
      <c r="BD2063" s="1">
        <v>-1.0</v>
      </c>
      <c r="BE2063" s="1">
        <v>-1.0</v>
      </c>
      <c r="BF2063" s="1">
        <v>-1.0</v>
      </c>
      <c r="BG2063" s="1">
        <v>-1.0</v>
      </c>
      <c r="BH2063" s="1">
        <v>-1.0</v>
      </c>
      <c r="BI2063" s="1">
        <v>-1.0</v>
      </c>
      <c r="BJ2063" s="1">
        <v>-1.0</v>
      </c>
      <c r="BK2063" s="1">
        <v>-1.0</v>
      </c>
      <c r="BL2063" s="1">
        <v>-1.0</v>
      </c>
      <c r="BM2063" s="1">
        <v>-1.0</v>
      </c>
      <c r="BN2063" s="1">
        <v>-1.0</v>
      </c>
      <c r="BO2063" s="1">
        <v>-1.0</v>
      </c>
      <c r="BP2063" s="1">
        <v>-1.0</v>
      </c>
      <c r="BQ2063" s="1">
        <v>-1.0</v>
      </c>
      <c r="BR2063" s="1">
        <v>-1.0</v>
      </c>
      <c r="BS2063" s="1">
        <v>-1.0</v>
      </c>
      <c r="BT2063" s="1">
        <v>-1.0</v>
      </c>
      <c r="BU2063" s="1">
        <v>1.0</v>
      </c>
      <c r="BV2063" s="1">
        <v>-1.0</v>
      </c>
      <c r="BW2063" s="1">
        <v>-1.0</v>
      </c>
      <c r="BX2063" s="1">
        <v>-1.0</v>
      </c>
      <c r="BY2063" s="1">
        <v>-1.0</v>
      </c>
      <c r="BZ2063" s="1">
        <v>-1.0</v>
      </c>
      <c r="CA2063" s="1">
        <v>-1.0</v>
      </c>
      <c r="CB2063" s="1">
        <v>-1.0</v>
      </c>
      <c r="CC2063" s="1">
        <v>-1.0</v>
      </c>
      <c r="CD2063" s="1">
        <v>69373.0</v>
      </c>
    </row>
    <row r="2064">
      <c r="A2064" s="1">
        <v>7482767.0</v>
      </c>
      <c r="B2064" s="1" t="s">
        <v>11086</v>
      </c>
      <c r="C2064" s="1" t="s">
        <v>11087</v>
      </c>
      <c r="D2064" s="1" t="s">
        <v>11087</v>
      </c>
      <c r="E2064" s="1" t="s">
        <v>85</v>
      </c>
      <c r="I2064" s="1">
        <v>3.9186813E7</v>
      </c>
      <c r="J2064" s="1">
        <v>42206.0</v>
      </c>
      <c r="M2064" s="1">
        <v>0.0</v>
      </c>
      <c r="N2064" s="1">
        <v>1.0</v>
      </c>
      <c r="O2064" s="1">
        <v>0.0</v>
      </c>
      <c r="P2064" s="1" t="s">
        <v>123</v>
      </c>
      <c r="Q2064" s="1" t="s">
        <v>124</v>
      </c>
      <c r="R2064" s="1">
        <v>40.67541</v>
      </c>
      <c r="S2064" s="1">
        <v>-73.99812</v>
      </c>
      <c r="T2064" s="1" t="s">
        <v>91</v>
      </c>
      <c r="U2064" s="1" t="s">
        <v>113</v>
      </c>
      <c r="V2064" s="1">
        <v>2.0</v>
      </c>
      <c r="W2064" s="1">
        <v>1.0</v>
      </c>
      <c r="X2064" s="1">
        <v>1.0</v>
      </c>
      <c r="Y2064" s="1">
        <v>1.0</v>
      </c>
      <c r="Z2064" s="1" t="s">
        <v>93</v>
      </c>
      <c r="AA2064" s="1" t="s">
        <v>11088</v>
      </c>
      <c r="AB2064" s="1">
        <v>75.0</v>
      </c>
      <c r="AC2064" s="1">
        <v>1.0</v>
      </c>
      <c r="AD2064" s="1">
        <v>0.0</v>
      </c>
      <c r="AE2064" s="1">
        <v>1.0</v>
      </c>
      <c r="AF2064" s="1" t="s">
        <v>2527</v>
      </c>
      <c r="AG2064" s="1">
        <v>1.0</v>
      </c>
      <c r="AH2064" s="1">
        <v>0.0</v>
      </c>
      <c r="AI2064" s="1">
        <v>0.0</v>
      </c>
      <c r="AJ2064" s="1">
        <v>0.0</v>
      </c>
      <c r="AK2064" s="1">
        <v>0.0</v>
      </c>
      <c r="AL2064" s="1">
        <v>0.0</v>
      </c>
      <c r="AM2064" s="1">
        <v>0.0</v>
      </c>
      <c r="AU2064" s="1">
        <v>0.0</v>
      </c>
      <c r="AV2064" s="1" t="s">
        <v>105</v>
      </c>
      <c r="AW2064" s="1">
        <v>1.0</v>
      </c>
      <c r="AX2064" s="1">
        <v>0.0</v>
      </c>
      <c r="AY2064" s="1">
        <v>1.0</v>
      </c>
      <c r="AZ2064" s="1">
        <v>0.0</v>
      </c>
      <c r="BB2064" s="1">
        <v>-1.0</v>
      </c>
      <c r="BC2064" s="1">
        <v>1.0</v>
      </c>
      <c r="BD2064" s="1">
        <v>-1.0</v>
      </c>
      <c r="BE2064" s="1">
        <v>-1.0</v>
      </c>
      <c r="BF2064" s="1">
        <v>-1.0</v>
      </c>
      <c r="BG2064" s="1">
        <v>-1.0</v>
      </c>
      <c r="BH2064" s="1">
        <v>-1.0</v>
      </c>
      <c r="BI2064" s="1">
        <v>-1.0</v>
      </c>
      <c r="BJ2064" s="1">
        <v>1.0</v>
      </c>
      <c r="BK2064" s="1">
        <v>-1.0</v>
      </c>
      <c r="BL2064" s="1">
        <v>-1.0</v>
      </c>
      <c r="BM2064" s="1">
        <v>-1.0</v>
      </c>
      <c r="BN2064" s="1">
        <v>-1.0</v>
      </c>
      <c r="BO2064" s="1">
        <v>-1.0</v>
      </c>
      <c r="BP2064" s="1">
        <v>-1.0</v>
      </c>
      <c r="BQ2064" s="1">
        <v>-1.0</v>
      </c>
      <c r="BR2064" s="1">
        <v>-1.0</v>
      </c>
      <c r="BS2064" s="1">
        <v>-1.0</v>
      </c>
      <c r="BT2064" s="1">
        <v>-1.0</v>
      </c>
      <c r="BU2064" s="1">
        <v>1.0</v>
      </c>
      <c r="BV2064" s="1">
        <v>-1.0</v>
      </c>
      <c r="BW2064" s="1">
        <v>1.0</v>
      </c>
      <c r="BX2064" s="1">
        <v>-1.0</v>
      </c>
      <c r="BY2064" s="1">
        <v>-1.0</v>
      </c>
      <c r="BZ2064" s="1">
        <v>-1.0</v>
      </c>
      <c r="CA2064" s="1">
        <v>-1.0</v>
      </c>
      <c r="CB2064" s="1">
        <v>-1.0</v>
      </c>
      <c r="CC2064" s="1">
        <v>-1.0</v>
      </c>
      <c r="CD2064" s="1">
        <v>69402.0</v>
      </c>
    </row>
    <row r="2065">
      <c r="A2065" s="1">
        <v>2.3940698E7</v>
      </c>
      <c r="B2065" s="1" t="s">
        <v>11089</v>
      </c>
      <c r="C2065" s="1" t="s">
        <v>11090</v>
      </c>
      <c r="D2065" s="1" t="s">
        <v>11090</v>
      </c>
      <c r="E2065" s="1" t="s">
        <v>85</v>
      </c>
      <c r="H2065" s="1" t="s">
        <v>11091</v>
      </c>
      <c r="I2065" s="1">
        <v>9.0878763E7</v>
      </c>
      <c r="J2065" s="1">
        <v>42602.0</v>
      </c>
      <c r="M2065" s="1">
        <v>0.0</v>
      </c>
      <c r="N2065" s="1">
        <v>2.0</v>
      </c>
      <c r="O2065" s="1">
        <v>1.0</v>
      </c>
      <c r="P2065" s="1" t="s">
        <v>184</v>
      </c>
      <c r="Q2065" s="1" t="s">
        <v>2374</v>
      </c>
      <c r="R2065" s="1">
        <v>40.62399</v>
      </c>
      <c r="S2065" s="1">
        <v>-73.96324</v>
      </c>
      <c r="T2065" s="1" t="s">
        <v>125</v>
      </c>
      <c r="U2065" s="1" t="s">
        <v>113</v>
      </c>
      <c r="V2065" s="1">
        <v>1.0</v>
      </c>
      <c r="W2065" s="1">
        <v>0.5</v>
      </c>
      <c r="X2065" s="1">
        <v>1.0</v>
      </c>
      <c r="Y2065" s="1">
        <v>1.0</v>
      </c>
      <c r="Z2065" s="1" t="s">
        <v>93</v>
      </c>
      <c r="AA2065" s="1" t="s">
        <v>11092</v>
      </c>
      <c r="AB2065" s="1">
        <v>75.0</v>
      </c>
      <c r="AC2065" s="1">
        <v>1.0</v>
      </c>
      <c r="AD2065" s="1">
        <v>30.0</v>
      </c>
      <c r="AE2065" s="1">
        <v>2.0</v>
      </c>
      <c r="AF2065" s="1" t="s">
        <v>104</v>
      </c>
      <c r="AG2065" s="1">
        <v>1.0</v>
      </c>
      <c r="AH2065" s="1">
        <v>0.0</v>
      </c>
      <c r="AI2065" s="1">
        <v>0.0</v>
      </c>
      <c r="AJ2065" s="1">
        <v>0.0</v>
      </c>
      <c r="AK2065" s="1">
        <v>0.0</v>
      </c>
      <c r="AL2065" s="1">
        <v>0.0</v>
      </c>
      <c r="AM2065" s="1">
        <v>0.0</v>
      </c>
      <c r="AU2065" s="1">
        <v>0.0</v>
      </c>
      <c r="AV2065" s="1" t="s">
        <v>105</v>
      </c>
      <c r="AW2065" s="1">
        <v>2.0</v>
      </c>
      <c r="AX2065" s="1">
        <v>0.0</v>
      </c>
      <c r="AY2065" s="1">
        <v>2.0</v>
      </c>
      <c r="AZ2065" s="1">
        <v>0.0</v>
      </c>
      <c r="BB2065" s="1">
        <v>-1.0</v>
      </c>
      <c r="BC2065" s="1">
        <v>-1.0</v>
      </c>
      <c r="BD2065" s="1">
        <v>-1.0</v>
      </c>
      <c r="BE2065" s="1">
        <v>-1.0</v>
      </c>
      <c r="BF2065" s="1">
        <v>-1.0</v>
      </c>
      <c r="BG2065" s="1">
        <v>-1.0</v>
      </c>
      <c r="BH2065" s="1">
        <v>-1.0</v>
      </c>
      <c r="BI2065" s="1">
        <v>-1.0</v>
      </c>
      <c r="BJ2065" s="1">
        <v>-1.0</v>
      </c>
      <c r="BK2065" s="1">
        <v>-1.0</v>
      </c>
      <c r="BL2065" s="1">
        <v>-1.0</v>
      </c>
      <c r="BM2065" s="1">
        <v>1.0</v>
      </c>
      <c r="BN2065" s="1">
        <v>-1.0</v>
      </c>
      <c r="BO2065" s="1">
        <v>-1.0</v>
      </c>
      <c r="BP2065" s="1">
        <v>-1.0</v>
      </c>
      <c r="BQ2065" s="1">
        <v>-1.0</v>
      </c>
      <c r="BR2065" s="1">
        <v>-1.0</v>
      </c>
      <c r="BS2065" s="1">
        <v>-1.0</v>
      </c>
      <c r="BT2065" s="1">
        <v>-1.0</v>
      </c>
      <c r="BU2065" s="1">
        <v>1.0</v>
      </c>
      <c r="BV2065" s="1">
        <v>-1.0</v>
      </c>
      <c r="BW2065" s="1">
        <v>-1.0</v>
      </c>
      <c r="BX2065" s="1">
        <v>-1.0</v>
      </c>
      <c r="BY2065" s="1">
        <v>-1.0</v>
      </c>
      <c r="BZ2065" s="1">
        <v>-1.0</v>
      </c>
      <c r="CA2065" s="1">
        <v>-1.0</v>
      </c>
      <c r="CB2065" s="1">
        <v>-1.0</v>
      </c>
      <c r="CC2065" s="1">
        <v>-1.0</v>
      </c>
      <c r="CD2065" s="1">
        <v>69502.0</v>
      </c>
    </row>
    <row r="2066">
      <c r="A2066" s="1">
        <v>3.554283E7</v>
      </c>
      <c r="B2066" s="1" t="s">
        <v>11093</v>
      </c>
      <c r="C2066" s="1" t="s">
        <v>11094</v>
      </c>
      <c r="D2066" s="1" t="s">
        <v>11095</v>
      </c>
      <c r="E2066" s="1" t="s">
        <v>85</v>
      </c>
      <c r="F2066" s="1" t="s">
        <v>11096</v>
      </c>
      <c r="G2066" s="1" t="s">
        <v>11097</v>
      </c>
      <c r="I2066" s="1">
        <v>1646818.0</v>
      </c>
      <c r="J2066" s="1">
        <v>40932.0</v>
      </c>
      <c r="K2066" s="1" t="s">
        <v>88</v>
      </c>
      <c r="L2066" s="1">
        <v>1.0</v>
      </c>
      <c r="M2066" s="1">
        <v>0.0</v>
      </c>
      <c r="N2066" s="1">
        <v>1.0</v>
      </c>
      <c r="O2066" s="1">
        <v>1.0</v>
      </c>
      <c r="P2066" s="1" t="s">
        <v>123</v>
      </c>
      <c r="Q2066" s="1" t="s">
        <v>124</v>
      </c>
      <c r="R2066" s="1">
        <v>40.71884</v>
      </c>
      <c r="S2066" s="1">
        <v>-73.9502</v>
      </c>
      <c r="T2066" s="1" t="s">
        <v>91</v>
      </c>
      <c r="U2066" s="1" t="s">
        <v>92</v>
      </c>
      <c r="V2066" s="1">
        <v>2.0</v>
      </c>
      <c r="W2066" s="1">
        <v>1.0</v>
      </c>
      <c r="X2066" s="1">
        <v>1.0</v>
      </c>
      <c r="Y2066" s="1">
        <v>1.0</v>
      </c>
      <c r="Z2066" s="1" t="s">
        <v>93</v>
      </c>
      <c r="AA2066" s="1" t="s">
        <v>11098</v>
      </c>
      <c r="AB2066" s="1">
        <v>120.0</v>
      </c>
      <c r="AC2066" s="1">
        <v>1.0</v>
      </c>
      <c r="AD2066" s="1">
        <v>0.0</v>
      </c>
      <c r="AE2066" s="1">
        <v>30.0</v>
      </c>
      <c r="AF2066" s="1" t="s">
        <v>104</v>
      </c>
      <c r="AG2066" s="1">
        <v>1.0</v>
      </c>
      <c r="AH2066" s="1">
        <v>6.0</v>
      </c>
      <c r="AI2066" s="1">
        <v>6.0</v>
      </c>
      <c r="AJ2066" s="1">
        <v>11.0</v>
      </c>
      <c r="AK2066" s="1">
        <v>286.0</v>
      </c>
      <c r="AL2066" s="1">
        <v>1.0</v>
      </c>
      <c r="AM2066" s="1">
        <v>1.0</v>
      </c>
      <c r="AN2066" s="1">
        <v>60.0</v>
      </c>
      <c r="AO2066" s="1">
        <v>6.0</v>
      </c>
      <c r="AP2066" s="1">
        <v>4.0</v>
      </c>
      <c r="AQ2066" s="1">
        <v>10.0</v>
      </c>
      <c r="AR2066" s="1">
        <v>10.0</v>
      </c>
      <c r="AS2066" s="1">
        <v>8.0</v>
      </c>
      <c r="AT2066" s="1">
        <v>4.0</v>
      </c>
      <c r="AU2066" s="1">
        <v>0.0</v>
      </c>
      <c r="AV2066" s="1" t="s">
        <v>96</v>
      </c>
      <c r="AW2066" s="1">
        <v>1.0</v>
      </c>
      <c r="AX2066" s="1">
        <v>1.0</v>
      </c>
      <c r="AY2066" s="1">
        <v>0.0</v>
      </c>
      <c r="AZ2066" s="1">
        <v>0.0</v>
      </c>
      <c r="BA2066" s="1">
        <v>1.0</v>
      </c>
      <c r="BB2066" s="1">
        <v>-1.0</v>
      </c>
      <c r="BC2066" s="1">
        <v>-1.0</v>
      </c>
      <c r="BD2066" s="1">
        <v>-1.0</v>
      </c>
      <c r="BE2066" s="1">
        <v>-1.0</v>
      </c>
      <c r="BF2066" s="1">
        <v>-1.0</v>
      </c>
      <c r="BG2066" s="1">
        <v>-1.0</v>
      </c>
      <c r="BH2066" s="1">
        <v>-1.0</v>
      </c>
      <c r="BI2066" s="1">
        <v>-1.0</v>
      </c>
      <c r="BJ2066" s="1">
        <v>-1.0</v>
      </c>
      <c r="BK2066" s="1">
        <v>-1.0</v>
      </c>
      <c r="BL2066" s="1">
        <v>-1.0</v>
      </c>
      <c r="BM2066" s="1">
        <v>-1.0</v>
      </c>
      <c r="BN2066" s="1">
        <v>-1.0</v>
      </c>
      <c r="BO2066" s="1">
        <v>-1.0</v>
      </c>
      <c r="BP2066" s="1">
        <v>-1.0</v>
      </c>
      <c r="BQ2066" s="1">
        <v>-1.0</v>
      </c>
      <c r="BR2066" s="1">
        <v>-1.0</v>
      </c>
      <c r="BS2066" s="1">
        <v>-1.0</v>
      </c>
      <c r="BT2066" s="1">
        <v>-1.0</v>
      </c>
      <c r="BU2066" s="1">
        <v>1.0</v>
      </c>
      <c r="BV2066" s="1">
        <v>-1.0</v>
      </c>
      <c r="BW2066" s="1">
        <v>-1.0</v>
      </c>
      <c r="BX2066" s="1">
        <v>-1.0</v>
      </c>
      <c r="BY2066" s="1">
        <v>-1.0</v>
      </c>
      <c r="BZ2066" s="1">
        <v>-1.0</v>
      </c>
      <c r="CA2066" s="1">
        <v>-1.0</v>
      </c>
      <c r="CB2066" s="1">
        <v>-1.0</v>
      </c>
      <c r="CC2066" s="1">
        <v>-1.0</v>
      </c>
      <c r="CD2066" s="1">
        <v>69524.0</v>
      </c>
    </row>
    <row r="2067">
      <c r="A2067" s="1">
        <v>3.2893084E7</v>
      </c>
      <c r="B2067" s="1" t="s">
        <v>11099</v>
      </c>
      <c r="E2067" s="1" t="s">
        <v>85</v>
      </c>
      <c r="I2067" s="1">
        <v>2.44096292E8</v>
      </c>
      <c r="J2067" s="1">
        <v>43515.0</v>
      </c>
      <c r="M2067" s="1">
        <v>0.0</v>
      </c>
      <c r="N2067" s="1">
        <v>2.0</v>
      </c>
      <c r="O2067" s="1">
        <v>1.0</v>
      </c>
      <c r="P2067" s="1" t="s">
        <v>123</v>
      </c>
      <c r="Q2067" s="1" t="s">
        <v>2112</v>
      </c>
      <c r="R2067" s="1">
        <v>40.65813</v>
      </c>
      <c r="S2067" s="1">
        <v>-73.95788</v>
      </c>
      <c r="T2067" s="1" t="s">
        <v>91</v>
      </c>
      <c r="U2067" s="1" t="s">
        <v>113</v>
      </c>
      <c r="V2067" s="1">
        <v>2.0</v>
      </c>
      <c r="W2067" s="1">
        <v>1.0</v>
      </c>
      <c r="X2067" s="1">
        <v>1.0</v>
      </c>
      <c r="Y2067" s="1">
        <v>1.0</v>
      </c>
      <c r="Z2067" s="1" t="s">
        <v>93</v>
      </c>
      <c r="AA2067" s="1" t="s">
        <v>11100</v>
      </c>
      <c r="AB2067" s="1">
        <v>400.0</v>
      </c>
      <c r="AC2067" s="1">
        <v>1.0</v>
      </c>
      <c r="AD2067" s="1">
        <v>0.0</v>
      </c>
      <c r="AE2067" s="1">
        <v>1.0</v>
      </c>
      <c r="AF2067" s="1" t="s">
        <v>443</v>
      </c>
      <c r="AG2067" s="1">
        <v>1.0</v>
      </c>
      <c r="AH2067" s="1">
        <v>0.0</v>
      </c>
      <c r="AI2067" s="1">
        <v>0.0</v>
      </c>
      <c r="AJ2067" s="1">
        <v>0.0</v>
      </c>
      <c r="AK2067" s="1">
        <v>0.0</v>
      </c>
      <c r="AL2067" s="1">
        <v>0.0</v>
      </c>
      <c r="AM2067" s="1">
        <v>0.0</v>
      </c>
      <c r="AU2067" s="1">
        <v>1.0</v>
      </c>
      <c r="AV2067" s="1" t="s">
        <v>105</v>
      </c>
      <c r="AW2067" s="1">
        <v>1.0</v>
      </c>
      <c r="AX2067" s="1">
        <v>0.0</v>
      </c>
      <c r="AY2067" s="1">
        <v>1.0</v>
      </c>
      <c r="AZ2067" s="1">
        <v>0.0</v>
      </c>
      <c r="BB2067" s="1">
        <v>-1.0</v>
      </c>
      <c r="BC2067" s="1">
        <v>1.0</v>
      </c>
      <c r="BD2067" s="1">
        <v>-1.0</v>
      </c>
      <c r="BE2067" s="1">
        <v>-1.0</v>
      </c>
      <c r="BF2067" s="1">
        <v>-1.0</v>
      </c>
      <c r="BG2067" s="1">
        <v>-1.0</v>
      </c>
      <c r="BH2067" s="1">
        <v>-1.0</v>
      </c>
      <c r="BI2067" s="1">
        <v>-1.0</v>
      </c>
      <c r="BJ2067" s="1">
        <v>-1.0</v>
      </c>
      <c r="BK2067" s="1">
        <v>-1.0</v>
      </c>
      <c r="BL2067" s="1">
        <v>-1.0</v>
      </c>
      <c r="BM2067" s="1">
        <v>1.0</v>
      </c>
      <c r="BN2067" s="1">
        <v>1.0</v>
      </c>
      <c r="BO2067" s="1">
        <v>1.0</v>
      </c>
      <c r="BP2067" s="1">
        <v>-1.0</v>
      </c>
      <c r="BQ2067" s="1">
        <v>-1.0</v>
      </c>
      <c r="BR2067" s="1">
        <v>-1.0</v>
      </c>
      <c r="BS2067" s="1">
        <v>-1.0</v>
      </c>
      <c r="BT2067" s="1">
        <v>-1.0</v>
      </c>
      <c r="BU2067" s="1">
        <v>1.0</v>
      </c>
      <c r="BV2067" s="1">
        <v>-1.0</v>
      </c>
      <c r="BW2067" s="1">
        <v>-1.0</v>
      </c>
      <c r="BX2067" s="1">
        <v>-1.0</v>
      </c>
      <c r="BY2067" s="1">
        <v>-1.0</v>
      </c>
      <c r="BZ2067" s="1">
        <v>-1.0</v>
      </c>
      <c r="CA2067" s="1">
        <v>-1.0</v>
      </c>
      <c r="CB2067" s="1">
        <v>-1.0</v>
      </c>
      <c r="CC2067" s="1">
        <v>-1.0</v>
      </c>
      <c r="CD2067" s="1">
        <v>69569.0</v>
      </c>
    </row>
    <row r="2068">
      <c r="A2068" s="1">
        <v>3.2441428E7</v>
      </c>
      <c r="B2068" s="1" t="s">
        <v>11101</v>
      </c>
      <c r="C2068" s="1" t="s">
        <v>11102</v>
      </c>
      <c r="D2068" s="1" t="s">
        <v>11103</v>
      </c>
      <c r="E2068" s="1" t="s">
        <v>85</v>
      </c>
      <c r="F2068" s="1" t="s">
        <v>11104</v>
      </c>
      <c r="G2068" s="1" t="s">
        <v>11105</v>
      </c>
      <c r="I2068" s="1">
        <v>1.7578498E7</v>
      </c>
      <c r="J2068" s="1">
        <v>41823.0</v>
      </c>
      <c r="K2068" s="1" t="s">
        <v>88</v>
      </c>
      <c r="L2068" s="1">
        <v>1.0</v>
      </c>
      <c r="M2068" s="1">
        <v>0.0</v>
      </c>
      <c r="N2068" s="1">
        <v>1.0</v>
      </c>
      <c r="O2068" s="1">
        <v>1.0</v>
      </c>
      <c r="P2068" s="1" t="s">
        <v>89</v>
      </c>
      <c r="Q2068" s="1" t="s">
        <v>90</v>
      </c>
      <c r="R2068" s="1">
        <v>40.7987599999999</v>
      </c>
      <c r="S2068" s="1">
        <v>-73.93802</v>
      </c>
      <c r="T2068" s="1" t="s">
        <v>91</v>
      </c>
      <c r="U2068" s="1" t="s">
        <v>113</v>
      </c>
      <c r="V2068" s="1">
        <v>2.0</v>
      </c>
      <c r="W2068" s="1">
        <v>1.0</v>
      </c>
      <c r="X2068" s="1">
        <v>1.0</v>
      </c>
      <c r="Y2068" s="1">
        <v>2.0</v>
      </c>
      <c r="Z2068" s="1" t="s">
        <v>93</v>
      </c>
      <c r="AA2068" s="1" t="s">
        <v>11106</v>
      </c>
      <c r="AB2068" s="1">
        <v>77.0</v>
      </c>
      <c r="AC2068" s="1">
        <v>1.0</v>
      </c>
      <c r="AD2068" s="1">
        <v>0.0</v>
      </c>
      <c r="AE2068" s="1">
        <v>2.0</v>
      </c>
      <c r="AF2068" s="1" t="s">
        <v>104</v>
      </c>
      <c r="AG2068" s="1">
        <v>1.0</v>
      </c>
      <c r="AH2068" s="1">
        <v>0.0</v>
      </c>
      <c r="AI2068" s="1">
        <v>0.0</v>
      </c>
      <c r="AJ2068" s="1">
        <v>0.0</v>
      </c>
      <c r="AK2068" s="1">
        <v>0.0</v>
      </c>
      <c r="AL2068" s="1">
        <v>9.0</v>
      </c>
      <c r="AM2068" s="1">
        <v>9.0</v>
      </c>
      <c r="AN2068" s="1">
        <v>98.0</v>
      </c>
      <c r="AO2068" s="1">
        <v>10.0</v>
      </c>
      <c r="AP2068" s="1">
        <v>10.0</v>
      </c>
      <c r="AQ2068" s="1">
        <v>10.0</v>
      </c>
      <c r="AR2068" s="1">
        <v>10.0</v>
      </c>
      <c r="AS2068" s="1">
        <v>10.0</v>
      </c>
      <c r="AT2068" s="1">
        <v>10.0</v>
      </c>
      <c r="AU2068" s="1">
        <v>0.0</v>
      </c>
      <c r="AV2068" s="1" t="s">
        <v>117</v>
      </c>
      <c r="AW2068" s="1">
        <v>1.0</v>
      </c>
      <c r="AX2068" s="1">
        <v>0.0</v>
      </c>
      <c r="AY2068" s="1">
        <v>1.0</v>
      </c>
      <c r="AZ2068" s="1">
        <v>0.0</v>
      </c>
      <c r="BA2068" s="1">
        <v>2.5</v>
      </c>
      <c r="BB2068" s="1">
        <v>-1.0</v>
      </c>
      <c r="BC2068" s="1">
        <v>-1.0</v>
      </c>
      <c r="BD2068" s="1">
        <v>-1.0</v>
      </c>
      <c r="BE2068" s="1">
        <v>-1.0</v>
      </c>
      <c r="BF2068" s="1">
        <v>-1.0</v>
      </c>
      <c r="BG2068" s="1">
        <v>-1.0</v>
      </c>
      <c r="BH2068" s="1">
        <v>1.0</v>
      </c>
      <c r="BI2068" s="1">
        <v>-1.0</v>
      </c>
      <c r="BJ2068" s="1">
        <v>1.0</v>
      </c>
      <c r="BK2068" s="1">
        <v>-1.0</v>
      </c>
      <c r="BL2068" s="1">
        <v>-1.0</v>
      </c>
      <c r="BM2068" s="1">
        <v>1.0</v>
      </c>
      <c r="BN2068" s="1">
        <v>-1.0</v>
      </c>
      <c r="BO2068" s="1">
        <v>-1.0</v>
      </c>
      <c r="BP2068" s="1">
        <v>-1.0</v>
      </c>
      <c r="BQ2068" s="1">
        <v>-1.0</v>
      </c>
      <c r="BR2068" s="1">
        <v>-1.0</v>
      </c>
      <c r="BS2068" s="1">
        <v>1.0</v>
      </c>
      <c r="BT2068" s="1">
        <v>-1.0</v>
      </c>
      <c r="BU2068" s="1">
        <v>1.0</v>
      </c>
      <c r="BV2068" s="1">
        <v>-1.0</v>
      </c>
      <c r="BW2068" s="1">
        <v>1.0</v>
      </c>
      <c r="BX2068" s="1">
        <v>-1.0</v>
      </c>
      <c r="BY2068" s="1">
        <v>-1.0</v>
      </c>
      <c r="BZ2068" s="1">
        <v>-1.0</v>
      </c>
      <c r="CA2068" s="1">
        <v>-1.0</v>
      </c>
      <c r="CB2068" s="1">
        <v>-1.0</v>
      </c>
      <c r="CC2068" s="1">
        <v>-1.0</v>
      </c>
      <c r="CD2068" s="1">
        <v>69605.0</v>
      </c>
    </row>
    <row r="2069">
      <c r="A2069" s="1">
        <v>3.076965E7</v>
      </c>
      <c r="B2069" s="1" t="s">
        <v>11107</v>
      </c>
      <c r="C2069" s="1" t="s">
        <v>11108</v>
      </c>
      <c r="D2069" s="1" t="s">
        <v>11109</v>
      </c>
      <c r="E2069" s="1" t="s">
        <v>85</v>
      </c>
      <c r="F2069" s="1" t="s">
        <v>11110</v>
      </c>
      <c r="G2069" s="1" t="s">
        <v>11111</v>
      </c>
      <c r="H2069" s="1" t="s">
        <v>11112</v>
      </c>
      <c r="I2069" s="1">
        <v>2.14130808E8</v>
      </c>
      <c r="J2069" s="1">
        <v>43350.0</v>
      </c>
      <c r="K2069" s="1" t="s">
        <v>134</v>
      </c>
      <c r="L2069" s="1">
        <v>1.0</v>
      </c>
      <c r="M2069" s="1">
        <v>1.0</v>
      </c>
      <c r="N2069" s="1">
        <v>1.0</v>
      </c>
      <c r="O2069" s="1">
        <v>0.0</v>
      </c>
      <c r="P2069" s="1" t="s">
        <v>123</v>
      </c>
      <c r="Q2069" s="1" t="s">
        <v>124</v>
      </c>
      <c r="R2069" s="1">
        <v>40.6224</v>
      </c>
      <c r="S2069" s="1">
        <v>-74.02428</v>
      </c>
      <c r="T2069" s="1" t="s">
        <v>91</v>
      </c>
      <c r="U2069" s="1" t="s">
        <v>113</v>
      </c>
      <c r="V2069" s="1">
        <v>1.0</v>
      </c>
      <c r="W2069" s="1">
        <v>1.0</v>
      </c>
      <c r="X2069" s="1">
        <v>1.0</v>
      </c>
      <c r="Y2069" s="1">
        <v>1.0</v>
      </c>
      <c r="Z2069" s="1" t="s">
        <v>93</v>
      </c>
      <c r="AA2069" s="1" t="s">
        <v>11113</v>
      </c>
      <c r="AB2069" s="1">
        <v>50.0</v>
      </c>
      <c r="AC2069" s="1">
        <v>1.0</v>
      </c>
      <c r="AD2069" s="1">
        <v>0.0</v>
      </c>
      <c r="AE2069" s="1">
        <v>1.0</v>
      </c>
      <c r="AF2069" s="1" t="s">
        <v>179</v>
      </c>
      <c r="AG2069" s="1">
        <v>1.0</v>
      </c>
      <c r="AH2069" s="1">
        <v>0.0</v>
      </c>
      <c r="AI2069" s="1">
        <v>6.0</v>
      </c>
      <c r="AJ2069" s="1">
        <v>36.0</v>
      </c>
      <c r="AK2069" s="1">
        <v>311.0</v>
      </c>
      <c r="AL2069" s="1">
        <v>17.0</v>
      </c>
      <c r="AM2069" s="1">
        <v>17.0</v>
      </c>
      <c r="AN2069" s="1">
        <v>99.0</v>
      </c>
      <c r="AO2069" s="1">
        <v>10.0</v>
      </c>
      <c r="AP2069" s="1">
        <v>10.0</v>
      </c>
      <c r="AQ2069" s="1">
        <v>10.0</v>
      </c>
      <c r="AR2069" s="1">
        <v>10.0</v>
      </c>
      <c r="AS2069" s="1">
        <v>10.0</v>
      </c>
      <c r="AT2069" s="1">
        <v>10.0</v>
      </c>
      <c r="AU2069" s="1">
        <v>1.0</v>
      </c>
      <c r="AV2069" s="1" t="s">
        <v>117</v>
      </c>
      <c r="AW2069" s="1">
        <v>1.0</v>
      </c>
      <c r="AX2069" s="1">
        <v>0.0</v>
      </c>
      <c r="AY2069" s="1">
        <v>1.0</v>
      </c>
      <c r="AZ2069" s="1">
        <v>0.0</v>
      </c>
      <c r="BA2069" s="1">
        <v>2.71</v>
      </c>
      <c r="BB2069" s="1">
        <v>-1.0</v>
      </c>
      <c r="BC2069" s="1">
        <v>-1.0</v>
      </c>
      <c r="BD2069" s="1">
        <v>-1.0</v>
      </c>
      <c r="BE2069" s="1">
        <v>-1.0</v>
      </c>
      <c r="BF2069" s="1">
        <v>-1.0</v>
      </c>
      <c r="BG2069" s="1">
        <v>-1.0</v>
      </c>
      <c r="BH2069" s="1">
        <v>-1.0</v>
      </c>
      <c r="BI2069" s="1">
        <v>-1.0</v>
      </c>
      <c r="BJ2069" s="1">
        <v>-1.0</v>
      </c>
      <c r="BK2069" s="1">
        <v>-1.0</v>
      </c>
      <c r="BL2069" s="1">
        <v>-1.0</v>
      </c>
      <c r="BM2069" s="1">
        <v>-1.0</v>
      </c>
      <c r="BN2069" s="1">
        <v>-1.0</v>
      </c>
      <c r="BO2069" s="1">
        <v>-1.0</v>
      </c>
      <c r="BP2069" s="1">
        <v>-1.0</v>
      </c>
      <c r="BQ2069" s="1">
        <v>-1.0</v>
      </c>
      <c r="BR2069" s="1">
        <v>-1.0</v>
      </c>
      <c r="BS2069" s="1">
        <v>-1.0</v>
      </c>
      <c r="BT2069" s="1">
        <v>-1.0</v>
      </c>
      <c r="BU2069" s="1">
        <v>1.0</v>
      </c>
      <c r="BV2069" s="1">
        <v>-1.0</v>
      </c>
      <c r="BW2069" s="1">
        <v>-1.0</v>
      </c>
      <c r="BX2069" s="1">
        <v>-1.0</v>
      </c>
      <c r="BY2069" s="1">
        <v>-1.0</v>
      </c>
      <c r="BZ2069" s="1">
        <v>-1.0</v>
      </c>
      <c r="CA2069" s="1">
        <v>-1.0</v>
      </c>
      <c r="CB2069" s="1">
        <v>-1.0</v>
      </c>
      <c r="CC2069" s="1">
        <v>-1.0</v>
      </c>
      <c r="CD2069" s="1">
        <v>69643.0</v>
      </c>
    </row>
    <row r="2070">
      <c r="A2070" s="1">
        <v>1.0381948E7</v>
      </c>
      <c r="B2070" s="1" t="s">
        <v>11114</v>
      </c>
      <c r="C2070" s="1" t="s">
        <v>11115</v>
      </c>
      <c r="D2070" s="1" t="s">
        <v>11116</v>
      </c>
      <c r="E2070" s="1" t="s">
        <v>85</v>
      </c>
      <c r="F2070" s="1" t="s">
        <v>11117</v>
      </c>
      <c r="G2070" s="1" t="s">
        <v>11118</v>
      </c>
      <c r="H2070" s="1" t="s">
        <v>11119</v>
      </c>
      <c r="I2070" s="1">
        <v>2.974197E7</v>
      </c>
      <c r="J2070" s="1">
        <v>42084.0</v>
      </c>
      <c r="M2070" s="1">
        <v>0.0</v>
      </c>
      <c r="N2070" s="1">
        <v>1.0</v>
      </c>
      <c r="O2070" s="1">
        <v>0.0</v>
      </c>
      <c r="P2070" s="1" t="s">
        <v>123</v>
      </c>
      <c r="Q2070" s="1" t="s">
        <v>124</v>
      </c>
      <c r="R2070" s="1">
        <v>40.72508</v>
      </c>
      <c r="S2070" s="1">
        <v>-73.94488</v>
      </c>
      <c r="T2070" s="1" t="s">
        <v>91</v>
      </c>
      <c r="U2070" s="1" t="s">
        <v>113</v>
      </c>
      <c r="V2070" s="1">
        <v>2.0</v>
      </c>
      <c r="W2070" s="1">
        <v>1.0</v>
      </c>
      <c r="X2070" s="1">
        <v>1.0</v>
      </c>
      <c r="Y2070" s="1">
        <v>1.0</v>
      </c>
      <c r="Z2070" s="1" t="s">
        <v>93</v>
      </c>
      <c r="AA2070" s="1" t="s">
        <v>11120</v>
      </c>
      <c r="AB2070" s="1">
        <v>80.0</v>
      </c>
      <c r="AC2070" s="1">
        <v>2.0</v>
      </c>
      <c r="AD2070" s="1">
        <v>25.0</v>
      </c>
      <c r="AE2070" s="1">
        <v>2.0</v>
      </c>
      <c r="AF2070" s="1" t="s">
        <v>116</v>
      </c>
      <c r="AG2070" s="1">
        <v>1.0</v>
      </c>
      <c r="AH2070" s="1">
        <v>0.0</v>
      </c>
      <c r="AI2070" s="1">
        <v>0.0</v>
      </c>
      <c r="AJ2070" s="1">
        <v>0.0</v>
      </c>
      <c r="AK2070" s="1">
        <v>0.0</v>
      </c>
      <c r="AL2070" s="1">
        <v>14.0</v>
      </c>
      <c r="AM2070" s="1">
        <v>0.0</v>
      </c>
      <c r="AN2070" s="1">
        <v>95.0</v>
      </c>
      <c r="AO2070" s="1">
        <v>10.0</v>
      </c>
      <c r="AP2070" s="1">
        <v>9.0</v>
      </c>
      <c r="AQ2070" s="1">
        <v>10.0</v>
      </c>
      <c r="AR2070" s="1">
        <v>10.0</v>
      </c>
      <c r="AS2070" s="1">
        <v>10.0</v>
      </c>
      <c r="AT2070" s="1">
        <v>10.0</v>
      </c>
      <c r="AU2070" s="1">
        <v>0.0</v>
      </c>
      <c r="AV2070" s="1" t="s">
        <v>105</v>
      </c>
      <c r="AW2070" s="1">
        <v>1.0</v>
      </c>
      <c r="AX2070" s="1">
        <v>0.0</v>
      </c>
      <c r="AY2070" s="1">
        <v>1.0</v>
      </c>
      <c r="AZ2070" s="1">
        <v>0.0</v>
      </c>
      <c r="BA2070" s="1">
        <v>0.37</v>
      </c>
      <c r="BB2070" s="1">
        <v>1.0</v>
      </c>
      <c r="BC2070" s="1">
        <v>1.0</v>
      </c>
      <c r="BD2070" s="1">
        <v>-1.0</v>
      </c>
      <c r="BE2070" s="1">
        <v>-1.0</v>
      </c>
      <c r="BF2070" s="1">
        <v>-1.0</v>
      </c>
      <c r="BG2070" s="1">
        <v>-1.0</v>
      </c>
      <c r="BH2070" s="1">
        <v>-1.0</v>
      </c>
      <c r="BI2070" s="1">
        <v>1.0</v>
      </c>
      <c r="BJ2070" s="1">
        <v>-1.0</v>
      </c>
      <c r="BK2070" s="1">
        <v>-1.0</v>
      </c>
      <c r="BL2070" s="1">
        <v>-1.0</v>
      </c>
      <c r="BM2070" s="1">
        <v>-1.0</v>
      </c>
      <c r="BN2070" s="1">
        <v>-1.0</v>
      </c>
      <c r="BO2070" s="1">
        <v>-1.0</v>
      </c>
      <c r="BP2070" s="1">
        <v>1.0</v>
      </c>
      <c r="BQ2070" s="1">
        <v>1.0</v>
      </c>
      <c r="BR2070" s="1">
        <v>-1.0</v>
      </c>
      <c r="BS2070" s="1">
        <v>-1.0</v>
      </c>
      <c r="BT2070" s="1">
        <v>-1.0</v>
      </c>
      <c r="BU2070" s="1">
        <v>1.0</v>
      </c>
      <c r="BV2070" s="1">
        <v>-1.0</v>
      </c>
      <c r="BW2070" s="1">
        <v>1.0</v>
      </c>
      <c r="BX2070" s="1">
        <v>-1.0</v>
      </c>
      <c r="BY2070" s="1">
        <v>-1.0</v>
      </c>
      <c r="BZ2070" s="1">
        <v>-1.0</v>
      </c>
      <c r="CA2070" s="1">
        <v>-1.0</v>
      </c>
      <c r="CB2070" s="1">
        <v>-1.0</v>
      </c>
      <c r="CC2070" s="1">
        <v>-1.0</v>
      </c>
      <c r="CD2070" s="1">
        <v>69721.0</v>
      </c>
    </row>
    <row r="2071">
      <c r="A2071" s="1">
        <v>3.4715931E7</v>
      </c>
      <c r="B2071" s="1" t="s">
        <v>11121</v>
      </c>
      <c r="C2071" s="1" t="s">
        <v>11122</v>
      </c>
      <c r="D2071" s="1" t="s">
        <v>11123</v>
      </c>
      <c r="E2071" s="1" t="s">
        <v>85</v>
      </c>
      <c r="F2071" s="1" t="s">
        <v>11124</v>
      </c>
      <c r="G2071" s="1" t="s">
        <v>11125</v>
      </c>
      <c r="I2071" s="1">
        <v>3.0509656E7</v>
      </c>
      <c r="J2071" s="1">
        <v>42097.0</v>
      </c>
      <c r="K2071" s="1" t="s">
        <v>88</v>
      </c>
      <c r="L2071" s="1">
        <v>0.99</v>
      </c>
      <c r="M2071" s="1">
        <v>0.0</v>
      </c>
      <c r="N2071" s="1">
        <v>8.0</v>
      </c>
      <c r="O2071" s="1">
        <v>1.0</v>
      </c>
      <c r="P2071" s="1" t="s">
        <v>993</v>
      </c>
      <c r="Q2071" s="1" t="s">
        <v>11126</v>
      </c>
      <c r="R2071" s="1">
        <v>40.80852</v>
      </c>
      <c r="S2071" s="1">
        <v>-73.9306</v>
      </c>
      <c r="T2071" s="1" t="s">
        <v>144</v>
      </c>
      <c r="U2071" s="1" t="s">
        <v>214</v>
      </c>
      <c r="V2071" s="1">
        <v>1.0</v>
      </c>
      <c r="W2071" s="1">
        <v>1.0</v>
      </c>
      <c r="X2071" s="1">
        <v>1.0</v>
      </c>
      <c r="Y2071" s="1">
        <v>1.0</v>
      </c>
      <c r="Z2071" s="1" t="s">
        <v>93</v>
      </c>
      <c r="AA2071" s="1" t="s">
        <v>11127</v>
      </c>
      <c r="AB2071" s="1">
        <v>28.0</v>
      </c>
      <c r="AC2071" s="1">
        <v>1.0</v>
      </c>
      <c r="AD2071" s="1">
        <v>0.0</v>
      </c>
      <c r="AE2071" s="1">
        <v>1.0</v>
      </c>
      <c r="AF2071" s="1" t="s">
        <v>2136</v>
      </c>
      <c r="AG2071" s="1">
        <v>1.0</v>
      </c>
      <c r="AH2071" s="1">
        <v>17.0</v>
      </c>
      <c r="AI2071" s="1">
        <v>30.0</v>
      </c>
      <c r="AJ2071" s="1">
        <v>60.0</v>
      </c>
      <c r="AK2071" s="1">
        <v>60.0</v>
      </c>
      <c r="AL2071" s="1">
        <v>5.0</v>
      </c>
      <c r="AM2071" s="1">
        <v>5.0</v>
      </c>
      <c r="AN2071" s="1">
        <v>88.0</v>
      </c>
      <c r="AO2071" s="1">
        <v>8.0</v>
      </c>
      <c r="AP2071" s="1">
        <v>10.0</v>
      </c>
      <c r="AQ2071" s="1">
        <v>10.0</v>
      </c>
      <c r="AR2071" s="1">
        <v>10.0</v>
      </c>
      <c r="AS2071" s="1">
        <v>10.0</v>
      </c>
      <c r="AT2071" s="1">
        <v>10.0</v>
      </c>
      <c r="AU2071" s="1">
        <v>0.0</v>
      </c>
      <c r="AV2071" s="1" t="s">
        <v>117</v>
      </c>
      <c r="AW2071" s="1">
        <v>8.0</v>
      </c>
      <c r="AX2071" s="1">
        <v>0.0</v>
      </c>
      <c r="AY2071" s="1">
        <v>0.0</v>
      </c>
      <c r="AZ2071" s="1">
        <v>8.0</v>
      </c>
      <c r="BA2071" s="1">
        <v>2.94</v>
      </c>
      <c r="BB2071" s="1">
        <v>-1.0</v>
      </c>
      <c r="BC2071" s="1">
        <v>1.0</v>
      </c>
      <c r="BD2071" s="1">
        <v>-1.0</v>
      </c>
      <c r="BE2071" s="1">
        <v>1.0</v>
      </c>
      <c r="BF2071" s="1">
        <v>-1.0</v>
      </c>
      <c r="BG2071" s="1">
        <v>-1.0</v>
      </c>
      <c r="BH2071" s="1">
        <v>1.0</v>
      </c>
      <c r="BI2071" s="1">
        <v>-1.0</v>
      </c>
      <c r="BJ2071" s="1">
        <v>1.0</v>
      </c>
      <c r="BK2071" s="1">
        <v>-1.0</v>
      </c>
      <c r="BL2071" s="1">
        <v>1.0</v>
      </c>
      <c r="BM2071" s="1">
        <v>-1.0</v>
      </c>
      <c r="BN2071" s="1">
        <v>-1.0</v>
      </c>
      <c r="BO2071" s="1">
        <v>-1.0</v>
      </c>
      <c r="BP2071" s="1">
        <v>-1.0</v>
      </c>
      <c r="BQ2071" s="1">
        <v>-1.0</v>
      </c>
      <c r="BR2071" s="1">
        <v>1.0</v>
      </c>
      <c r="BS2071" s="1">
        <v>-1.0</v>
      </c>
      <c r="BT2071" s="1">
        <v>-1.0</v>
      </c>
      <c r="BU2071" s="1">
        <v>1.0</v>
      </c>
      <c r="BV2071" s="1">
        <v>-1.0</v>
      </c>
      <c r="BW2071" s="1">
        <v>-1.0</v>
      </c>
      <c r="BX2071" s="1">
        <v>-1.0</v>
      </c>
      <c r="BY2071" s="1">
        <v>-1.0</v>
      </c>
      <c r="BZ2071" s="1">
        <v>1.0</v>
      </c>
      <c r="CA2071" s="1">
        <v>-1.0</v>
      </c>
      <c r="CB2071" s="1">
        <v>-1.0</v>
      </c>
      <c r="CC2071" s="1">
        <v>-1.0</v>
      </c>
      <c r="CD2071" s="1">
        <v>69752.0</v>
      </c>
    </row>
    <row r="2072">
      <c r="A2072" s="1">
        <v>2.4370468E7</v>
      </c>
      <c r="B2072" s="1" t="s">
        <v>11128</v>
      </c>
      <c r="C2072" s="1" t="s">
        <v>11129</v>
      </c>
      <c r="D2072" s="1" t="s">
        <v>11130</v>
      </c>
      <c r="E2072" s="1" t="s">
        <v>85</v>
      </c>
      <c r="F2072" s="1" t="s">
        <v>11131</v>
      </c>
      <c r="G2072" s="1" t="s">
        <v>11132</v>
      </c>
      <c r="H2072" s="1" t="s">
        <v>11133</v>
      </c>
      <c r="I2072" s="1">
        <v>521594.0</v>
      </c>
      <c r="J2072" s="1">
        <v>40652.0</v>
      </c>
      <c r="K2072" s="1" t="s">
        <v>272</v>
      </c>
      <c r="L2072" s="1">
        <v>1.0</v>
      </c>
      <c r="M2072" s="1">
        <v>0.0</v>
      </c>
      <c r="N2072" s="1">
        <v>1.0</v>
      </c>
      <c r="O2072" s="1">
        <v>0.0</v>
      </c>
      <c r="P2072" s="1" t="s">
        <v>89</v>
      </c>
      <c r="Q2072" s="1" t="s">
        <v>587</v>
      </c>
      <c r="R2072" s="1">
        <v>40.77905</v>
      </c>
      <c r="S2072" s="1">
        <v>-73.94754</v>
      </c>
      <c r="T2072" s="1" t="s">
        <v>91</v>
      </c>
      <c r="U2072" s="1" t="s">
        <v>113</v>
      </c>
      <c r="V2072" s="1">
        <v>2.0</v>
      </c>
      <c r="W2072" s="1">
        <v>1.5</v>
      </c>
      <c r="X2072" s="1">
        <v>2.0</v>
      </c>
      <c r="Y2072" s="1">
        <v>4.0</v>
      </c>
      <c r="Z2072" s="1" t="s">
        <v>93</v>
      </c>
      <c r="AA2072" s="1" t="s">
        <v>11134</v>
      </c>
      <c r="AB2072" s="1">
        <v>200.0</v>
      </c>
      <c r="AC2072" s="1">
        <v>4.0</v>
      </c>
      <c r="AD2072" s="1">
        <v>50.0</v>
      </c>
      <c r="AE2072" s="1">
        <v>15.0</v>
      </c>
      <c r="AF2072" s="1" t="s">
        <v>407</v>
      </c>
      <c r="AG2072" s="1">
        <v>1.0</v>
      </c>
      <c r="AH2072" s="1">
        <v>1.0</v>
      </c>
      <c r="AI2072" s="1">
        <v>22.0</v>
      </c>
      <c r="AJ2072" s="1">
        <v>22.0</v>
      </c>
      <c r="AK2072" s="1">
        <v>34.0</v>
      </c>
      <c r="AL2072" s="1">
        <v>0.0</v>
      </c>
      <c r="AM2072" s="1">
        <v>0.0</v>
      </c>
      <c r="AU2072" s="1">
        <v>0.0</v>
      </c>
      <c r="AV2072" s="1" t="s">
        <v>96</v>
      </c>
      <c r="AW2072" s="1">
        <v>1.0</v>
      </c>
      <c r="AX2072" s="1">
        <v>0.0</v>
      </c>
      <c r="AY2072" s="1">
        <v>1.0</v>
      </c>
      <c r="AZ2072" s="1">
        <v>0.0</v>
      </c>
      <c r="BB2072" s="1">
        <v>-1.0</v>
      </c>
      <c r="BC2072" s="1">
        <v>1.0</v>
      </c>
      <c r="BD2072" s="1">
        <v>-1.0</v>
      </c>
      <c r="BE2072" s="1">
        <v>-1.0</v>
      </c>
      <c r="BF2072" s="1">
        <v>-1.0</v>
      </c>
      <c r="BG2072" s="1">
        <v>-1.0</v>
      </c>
      <c r="BH2072" s="1">
        <v>-1.0</v>
      </c>
      <c r="BI2072" s="1">
        <v>1.0</v>
      </c>
      <c r="BJ2072" s="1">
        <v>1.0</v>
      </c>
      <c r="BK2072" s="1">
        <v>-1.0</v>
      </c>
      <c r="BL2072" s="1">
        <v>-1.0</v>
      </c>
      <c r="BM2072" s="1">
        <v>-1.0</v>
      </c>
      <c r="BN2072" s="1">
        <v>1.0</v>
      </c>
      <c r="BO2072" s="1">
        <v>-1.0</v>
      </c>
      <c r="BP2072" s="1">
        <v>1.0</v>
      </c>
      <c r="BQ2072" s="1">
        <v>-1.0</v>
      </c>
      <c r="BR2072" s="1">
        <v>-1.0</v>
      </c>
      <c r="BS2072" s="1">
        <v>1.0</v>
      </c>
      <c r="BT2072" s="1">
        <v>-1.0</v>
      </c>
      <c r="BU2072" s="1">
        <v>1.0</v>
      </c>
      <c r="BV2072" s="1">
        <v>1.0</v>
      </c>
      <c r="BW2072" s="1">
        <v>-1.0</v>
      </c>
      <c r="BX2072" s="1">
        <v>-1.0</v>
      </c>
      <c r="BY2072" s="1">
        <v>-1.0</v>
      </c>
      <c r="BZ2072" s="1">
        <v>-1.0</v>
      </c>
      <c r="CA2072" s="1">
        <v>-1.0</v>
      </c>
      <c r="CB2072" s="1">
        <v>-1.0</v>
      </c>
      <c r="CC2072" s="1">
        <v>-1.0</v>
      </c>
      <c r="CD2072" s="1">
        <v>69828.0</v>
      </c>
    </row>
    <row r="2073">
      <c r="A2073" s="1">
        <v>6462454.0</v>
      </c>
      <c r="B2073" s="1" t="s">
        <v>11135</v>
      </c>
      <c r="C2073" s="1" t="s">
        <v>11136</v>
      </c>
      <c r="D2073" s="1" t="s">
        <v>11137</v>
      </c>
      <c r="E2073" s="1" t="s">
        <v>85</v>
      </c>
      <c r="F2073" s="1" t="s">
        <v>11138</v>
      </c>
      <c r="H2073" s="1" t="s">
        <v>2652</v>
      </c>
      <c r="I2073" s="1">
        <v>3210626.0</v>
      </c>
      <c r="J2073" s="1">
        <v>41130.0</v>
      </c>
      <c r="M2073" s="1">
        <v>0.0</v>
      </c>
      <c r="N2073" s="1">
        <v>1.0</v>
      </c>
      <c r="O2073" s="1">
        <v>1.0</v>
      </c>
      <c r="P2073" s="1" t="s">
        <v>123</v>
      </c>
      <c r="Q2073" s="1" t="s">
        <v>124</v>
      </c>
      <c r="R2073" s="1">
        <v>40.6761</v>
      </c>
      <c r="S2073" s="1">
        <v>-73.97509</v>
      </c>
      <c r="T2073" s="1" t="s">
        <v>91</v>
      </c>
      <c r="U2073" s="1" t="s">
        <v>92</v>
      </c>
      <c r="V2073" s="1">
        <v>2.0</v>
      </c>
      <c r="W2073" s="1">
        <v>1.0</v>
      </c>
      <c r="X2073" s="1">
        <v>1.0</v>
      </c>
      <c r="Y2073" s="1">
        <v>1.0</v>
      </c>
      <c r="Z2073" s="1" t="s">
        <v>93</v>
      </c>
      <c r="AA2073" s="1" t="s">
        <v>11139</v>
      </c>
      <c r="AB2073" s="1">
        <v>200.0</v>
      </c>
      <c r="AC2073" s="1">
        <v>1.0</v>
      </c>
      <c r="AD2073" s="1">
        <v>0.0</v>
      </c>
      <c r="AE2073" s="1">
        <v>1.0</v>
      </c>
      <c r="AF2073" s="1" t="s">
        <v>1421</v>
      </c>
      <c r="AG2073" s="1">
        <v>1.0</v>
      </c>
      <c r="AH2073" s="1">
        <v>0.0</v>
      </c>
      <c r="AI2073" s="1">
        <v>0.0</v>
      </c>
      <c r="AJ2073" s="1">
        <v>0.0</v>
      </c>
      <c r="AK2073" s="1">
        <v>0.0</v>
      </c>
      <c r="AL2073" s="1">
        <v>0.0</v>
      </c>
      <c r="AM2073" s="1">
        <v>0.0</v>
      </c>
      <c r="AU2073" s="1">
        <v>0.0</v>
      </c>
      <c r="AV2073" s="1" t="s">
        <v>105</v>
      </c>
      <c r="AW2073" s="1">
        <v>1.0</v>
      </c>
      <c r="AX2073" s="1">
        <v>1.0</v>
      </c>
      <c r="AY2073" s="1">
        <v>0.0</v>
      </c>
      <c r="AZ2073" s="1">
        <v>0.0</v>
      </c>
      <c r="BB2073" s="1">
        <v>-1.0</v>
      </c>
      <c r="BC2073" s="1">
        <v>1.0</v>
      </c>
      <c r="BD2073" s="1">
        <v>-1.0</v>
      </c>
      <c r="BE2073" s="1">
        <v>-1.0</v>
      </c>
      <c r="BF2073" s="1">
        <v>-1.0</v>
      </c>
      <c r="BG2073" s="1">
        <v>-1.0</v>
      </c>
      <c r="BH2073" s="1">
        <v>-1.0</v>
      </c>
      <c r="BI2073" s="1">
        <v>-1.0</v>
      </c>
      <c r="BJ2073" s="1">
        <v>-1.0</v>
      </c>
      <c r="BK2073" s="1">
        <v>-1.0</v>
      </c>
      <c r="BL2073" s="1">
        <v>-1.0</v>
      </c>
      <c r="BM2073" s="1">
        <v>-1.0</v>
      </c>
      <c r="BN2073" s="1">
        <v>-1.0</v>
      </c>
      <c r="BO2073" s="1">
        <v>-1.0</v>
      </c>
      <c r="BP2073" s="1">
        <v>-1.0</v>
      </c>
      <c r="BQ2073" s="1">
        <v>-1.0</v>
      </c>
      <c r="BR2073" s="1">
        <v>-1.0</v>
      </c>
      <c r="BS2073" s="1">
        <v>-1.0</v>
      </c>
      <c r="BT2073" s="1">
        <v>-1.0</v>
      </c>
      <c r="BU2073" s="1">
        <v>1.0</v>
      </c>
      <c r="BV2073" s="1">
        <v>-1.0</v>
      </c>
      <c r="BW2073" s="1">
        <v>-1.0</v>
      </c>
      <c r="BX2073" s="1">
        <v>-1.0</v>
      </c>
      <c r="BY2073" s="1">
        <v>-1.0</v>
      </c>
      <c r="BZ2073" s="1">
        <v>-1.0</v>
      </c>
      <c r="CA2073" s="1">
        <v>-1.0</v>
      </c>
      <c r="CB2073" s="1">
        <v>-1.0</v>
      </c>
      <c r="CC2073" s="1">
        <v>-1.0</v>
      </c>
      <c r="CD2073" s="1">
        <v>69846.0</v>
      </c>
    </row>
    <row r="2074">
      <c r="A2074" s="1">
        <v>3.1444458E7</v>
      </c>
      <c r="B2074" s="1" t="s">
        <v>11140</v>
      </c>
      <c r="C2074" s="1" t="s">
        <v>11141</v>
      </c>
      <c r="D2074" s="1" t="s">
        <v>11141</v>
      </c>
      <c r="E2074" s="1" t="s">
        <v>85</v>
      </c>
      <c r="H2074" s="1" t="s">
        <v>11142</v>
      </c>
      <c r="I2074" s="1">
        <v>3459240.0</v>
      </c>
      <c r="J2074" s="1">
        <v>41155.0</v>
      </c>
      <c r="K2074" s="1" t="s">
        <v>134</v>
      </c>
      <c r="L2074" s="1">
        <v>1.0</v>
      </c>
      <c r="M2074" s="1">
        <v>0.0</v>
      </c>
      <c r="N2074" s="1">
        <v>1.0</v>
      </c>
      <c r="O2074" s="1">
        <v>0.0</v>
      </c>
      <c r="P2074" s="1" t="s">
        <v>89</v>
      </c>
      <c r="Q2074" s="1" t="s">
        <v>1385</v>
      </c>
      <c r="R2074" s="1">
        <v>40.72377</v>
      </c>
      <c r="S2074" s="1">
        <v>-73.97963</v>
      </c>
      <c r="T2074" s="1" t="s">
        <v>91</v>
      </c>
      <c r="U2074" s="1" t="s">
        <v>113</v>
      </c>
      <c r="V2074" s="1">
        <v>6.0</v>
      </c>
      <c r="W2074" s="1">
        <v>1.0</v>
      </c>
      <c r="X2074" s="1">
        <v>3.0</v>
      </c>
      <c r="Y2074" s="1">
        <v>3.0</v>
      </c>
      <c r="Z2074" s="1" t="s">
        <v>93</v>
      </c>
      <c r="AA2074" s="1" t="s">
        <v>11143</v>
      </c>
      <c r="AB2074" s="1">
        <v>289.0</v>
      </c>
      <c r="AC2074" s="1">
        <v>3.0</v>
      </c>
      <c r="AD2074" s="1">
        <v>20.0</v>
      </c>
      <c r="AE2074" s="1">
        <v>2.0</v>
      </c>
      <c r="AF2074" s="1" t="s">
        <v>127</v>
      </c>
      <c r="AG2074" s="1">
        <v>1.0</v>
      </c>
      <c r="AH2074" s="1">
        <v>7.0</v>
      </c>
      <c r="AI2074" s="1">
        <v>7.0</v>
      </c>
      <c r="AJ2074" s="1">
        <v>7.0</v>
      </c>
      <c r="AK2074" s="1">
        <v>72.0</v>
      </c>
      <c r="AL2074" s="1">
        <v>17.0</v>
      </c>
      <c r="AM2074" s="1">
        <v>17.0</v>
      </c>
      <c r="AN2074" s="1">
        <v>96.0</v>
      </c>
      <c r="AO2074" s="1">
        <v>10.0</v>
      </c>
      <c r="AP2074" s="1">
        <v>9.0</v>
      </c>
      <c r="AQ2074" s="1">
        <v>10.0</v>
      </c>
      <c r="AR2074" s="1">
        <v>10.0</v>
      </c>
      <c r="AS2074" s="1">
        <v>10.0</v>
      </c>
      <c r="AT2074" s="1">
        <v>9.0</v>
      </c>
      <c r="AU2074" s="1">
        <v>0.0</v>
      </c>
      <c r="AV2074" s="1" t="s">
        <v>96</v>
      </c>
      <c r="AW2074" s="1">
        <v>1.0</v>
      </c>
      <c r="AX2074" s="1">
        <v>0.0</v>
      </c>
      <c r="AY2074" s="1">
        <v>1.0</v>
      </c>
      <c r="AZ2074" s="1">
        <v>0.0</v>
      </c>
      <c r="BA2074" s="1">
        <v>3.42</v>
      </c>
      <c r="BB2074" s="1">
        <v>-1.0</v>
      </c>
      <c r="BC2074" s="1">
        <v>1.0</v>
      </c>
      <c r="BD2074" s="1">
        <v>-1.0</v>
      </c>
      <c r="BE2074" s="1">
        <v>-1.0</v>
      </c>
      <c r="BF2074" s="1">
        <v>-1.0</v>
      </c>
      <c r="BG2074" s="1">
        <v>-1.0</v>
      </c>
      <c r="BH2074" s="1">
        <v>-1.0</v>
      </c>
      <c r="BI2074" s="1">
        <v>-1.0</v>
      </c>
      <c r="BJ2074" s="1">
        <v>1.0</v>
      </c>
      <c r="BK2074" s="1">
        <v>-1.0</v>
      </c>
      <c r="BL2074" s="1">
        <v>-1.0</v>
      </c>
      <c r="BM2074" s="1">
        <v>1.0</v>
      </c>
      <c r="BN2074" s="1">
        <v>1.0</v>
      </c>
      <c r="BO2074" s="1">
        <v>1.0</v>
      </c>
      <c r="BP2074" s="1">
        <v>-1.0</v>
      </c>
      <c r="BQ2074" s="1">
        <v>-1.0</v>
      </c>
      <c r="BR2074" s="1">
        <v>-1.0</v>
      </c>
      <c r="BS2074" s="1">
        <v>-1.0</v>
      </c>
      <c r="BT2074" s="1">
        <v>-1.0</v>
      </c>
      <c r="BU2074" s="1">
        <v>1.0</v>
      </c>
      <c r="BV2074" s="1">
        <v>-1.0</v>
      </c>
      <c r="BW2074" s="1">
        <v>-1.0</v>
      </c>
      <c r="BX2074" s="1">
        <v>1.0</v>
      </c>
      <c r="BY2074" s="1">
        <v>-1.0</v>
      </c>
      <c r="BZ2074" s="1">
        <v>-1.0</v>
      </c>
      <c r="CA2074" s="1">
        <v>-1.0</v>
      </c>
      <c r="CB2074" s="1">
        <v>-1.0</v>
      </c>
      <c r="CC2074" s="1">
        <v>-1.0</v>
      </c>
      <c r="CD2074" s="1">
        <v>69855.0</v>
      </c>
    </row>
    <row r="2075">
      <c r="A2075" s="1">
        <v>2.013777E7</v>
      </c>
      <c r="B2075" s="1" t="s">
        <v>11144</v>
      </c>
      <c r="C2075" s="1" t="s">
        <v>11145</v>
      </c>
      <c r="D2075" s="1" t="s">
        <v>11146</v>
      </c>
      <c r="E2075" s="1" t="s">
        <v>85</v>
      </c>
      <c r="G2075" s="1" t="s">
        <v>11147</v>
      </c>
      <c r="H2075" s="2" t="str">
        <f>- no shoes inside The apartment</f>
        <v>#ERROR!</v>
      </c>
      <c r="I2075" s="1">
        <v>3.4365131E7</v>
      </c>
      <c r="J2075" s="1">
        <v>42151.0</v>
      </c>
      <c r="M2075" s="1">
        <v>0.0</v>
      </c>
      <c r="N2075" s="1">
        <v>1.0</v>
      </c>
      <c r="O2075" s="1">
        <v>0.0</v>
      </c>
      <c r="P2075" s="1" t="s">
        <v>123</v>
      </c>
      <c r="Q2075" s="1" t="s">
        <v>6257</v>
      </c>
      <c r="R2075" s="1">
        <v>40.69591</v>
      </c>
      <c r="S2075" s="1">
        <v>-73.98335</v>
      </c>
      <c r="T2075" s="1" t="s">
        <v>91</v>
      </c>
      <c r="U2075" s="1" t="s">
        <v>113</v>
      </c>
      <c r="V2075" s="1">
        <v>1.0</v>
      </c>
      <c r="W2075" s="1">
        <v>1.0</v>
      </c>
      <c r="X2075" s="1">
        <v>1.0</v>
      </c>
      <c r="Y2075" s="1">
        <v>1.0</v>
      </c>
      <c r="Z2075" s="1" t="s">
        <v>93</v>
      </c>
      <c r="AA2075" s="1" t="s">
        <v>11148</v>
      </c>
      <c r="AB2075" s="1">
        <v>58.0</v>
      </c>
      <c r="AC2075" s="1">
        <v>1.0</v>
      </c>
      <c r="AD2075" s="1">
        <v>0.0</v>
      </c>
      <c r="AE2075" s="1">
        <v>5.0</v>
      </c>
      <c r="AF2075" s="1" t="s">
        <v>932</v>
      </c>
      <c r="AG2075" s="1">
        <v>1.0</v>
      </c>
      <c r="AH2075" s="1">
        <v>0.0</v>
      </c>
      <c r="AI2075" s="1">
        <v>0.0</v>
      </c>
      <c r="AJ2075" s="1">
        <v>0.0</v>
      </c>
      <c r="AK2075" s="1">
        <v>0.0</v>
      </c>
      <c r="AL2075" s="1">
        <v>1.0</v>
      </c>
      <c r="AM2075" s="1">
        <v>0.0</v>
      </c>
      <c r="AN2075" s="1">
        <v>100.0</v>
      </c>
      <c r="AO2075" s="1">
        <v>10.0</v>
      </c>
      <c r="AP2075" s="1">
        <v>10.0</v>
      </c>
      <c r="AQ2075" s="1">
        <v>10.0</v>
      </c>
      <c r="AR2075" s="1">
        <v>10.0</v>
      </c>
      <c r="AS2075" s="1">
        <v>10.0</v>
      </c>
      <c r="AT2075" s="1">
        <v>10.0</v>
      </c>
      <c r="AU2075" s="1">
        <v>1.0</v>
      </c>
      <c r="AV2075" s="1" t="s">
        <v>96</v>
      </c>
      <c r="AW2075" s="1">
        <v>1.0</v>
      </c>
      <c r="AX2075" s="1">
        <v>0.0</v>
      </c>
      <c r="AY2075" s="1">
        <v>1.0</v>
      </c>
      <c r="AZ2075" s="1">
        <v>0.0</v>
      </c>
      <c r="BA2075" s="1">
        <v>0.04</v>
      </c>
      <c r="BB2075" s="1">
        <v>-1.0</v>
      </c>
      <c r="BC2075" s="1">
        <v>1.0</v>
      </c>
      <c r="BD2075" s="1">
        <v>-1.0</v>
      </c>
      <c r="BE2075" s="1">
        <v>-1.0</v>
      </c>
      <c r="BF2075" s="1">
        <v>-1.0</v>
      </c>
      <c r="BG2075" s="1">
        <v>-1.0</v>
      </c>
      <c r="BH2075" s="1">
        <v>-1.0</v>
      </c>
      <c r="BI2075" s="1">
        <v>-1.0</v>
      </c>
      <c r="BJ2075" s="1">
        <v>-1.0</v>
      </c>
      <c r="BK2075" s="1">
        <v>-1.0</v>
      </c>
      <c r="BL2075" s="1">
        <v>-1.0</v>
      </c>
      <c r="BM2075" s="1">
        <v>1.0</v>
      </c>
      <c r="BN2075" s="1">
        <v>1.0</v>
      </c>
      <c r="BO2075" s="1">
        <v>1.0</v>
      </c>
      <c r="BP2075" s="1">
        <v>-1.0</v>
      </c>
      <c r="BQ2075" s="1">
        <v>-1.0</v>
      </c>
      <c r="BR2075" s="1">
        <v>-1.0</v>
      </c>
      <c r="BS2075" s="1">
        <v>-1.0</v>
      </c>
      <c r="BT2075" s="1">
        <v>1.0</v>
      </c>
      <c r="BU2075" s="1">
        <v>1.0</v>
      </c>
      <c r="BV2075" s="1">
        <v>-1.0</v>
      </c>
      <c r="BW2075" s="1">
        <v>1.0</v>
      </c>
      <c r="BX2075" s="1">
        <v>-1.0</v>
      </c>
      <c r="BY2075" s="1">
        <v>-1.0</v>
      </c>
      <c r="BZ2075" s="1">
        <v>-1.0</v>
      </c>
      <c r="CA2075" s="1">
        <v>-1.0</v>
      </c>
      <c r="CB2075" s="1">
        <v>-1.0</v>
      </c>
      <c r="CC2075" s="1">
        <v>-1.0</v>
      </c>
      <c r="CD2075" s="1">
        <v>69893.0</v>
      </c>
    </row>
    <row r="2076">
      <c r="A2076" s="1">
        <v>3.1719001E7</v>
      </c>
      <c r="B2076" s="1" t="s">
        <v>11149</v>
      </c>
      <c r="C2076" s="1" t="s">
        <v>11150</v>
      </c>
      <c r="D2076" s="1" t="s">
        <v>11151</v>
      </c>
      <c r="E2076" s="1" t="s">
        <v>85</v>
      </c>
      <c r="F2076" s="1" t="s">
        <v>11152</v>
      </c>
      <c r="G2076" s="1" t="s">
        <v>11153</v>
      </c>
      <c r="H2076" s="1" t="s">
        <v>11154</v>
      </c>
      <c r="I2076" s="1">
        <v>3767367.0</v>
      </c>
      <c r="J2076" s="1">
        <v>41187.0</v>
      </c>
      <c r="K2076" s="1" t="s">
        <v>134</v>
      </c>
      <c r="L2076" s="1">
        <v>1.0</v>
      </c>
      <c r="M2076" s="1">
        <v>0.0</v>
      </c>
      <c r="N2076" s="1">
        <v>3.0</v>
      </c>
      <c r="O2076" s="1">
        <v>0.0</v>
      </c>
      <c r="P2076" s="1" t="s">
        <v>89</v>
      </c>
      <c r="Q2076" s="1" t="s">
        <v>90</v>
      </c>
      <c r="R2076" s="1">
        <v>40.79397</v>
      </c>
      <c r="S2076" s="1">
        <v>-73.972</v>
      </c>
      <c r="T2076" s="1" t="s">
        <v>91</v>
      </c>
      <c r="U2076" s="1" t="s">
        <v>113</v>
      </c>
      <c r="V2076" s="1">
        <v>3.0</v>
      </c>
      <c r="W2076" s="1">
        <v>1.0</v>
      </c>
      <c r="X2076" s="1">
        <v>1.0</v>
      </c>
      <c r="Y2076" s="1">
        <v>3.0</v>
      </c>
      <c r="Z2076" s="1" t="s">
        <v>93</v>
      </c>
      <c r="AA2076" s="1" t="s">
        <v>11155</v>
      </c>
      <c r="AB2076" s="1">
        <v>80.0</v>
      </c>
      <c r="AC2076" s="1">
        <v>1.0</v>
      </c>
      <c r="AD2076" s="1">
        <v>40.0</v>
      </c>
      <c r="AE2076" s="1">
        <v>3.0</v>
      </c>
      <c r="AF2076" s="1" t="s">
        <v>313</v>
      </c>
      <c r="AG2076" s="1">
        <v>1.0</v>
      </c>
      <c r="AH2076" s="1">
        <v>24.0</v>
      </c>
      <c r="AI2076" s="1">
        <v>50.0</v>
      </c>
      <c r="AJ2076" s="1">
        <v>71.0</v>
      </c>
      <c r="AK2076" s="1">
        <v>334.0</v>
      </c>
      <c r="AL2076" s="1">
        <v>7.0</v>
      </c>
      <c r="AM2076" s="1">
        <v>7.0</v>
      </c>
      <c r="AN2076" s="1">
        <v>94.0</v>
      </c>
      <c r="AO2076" s="1">
        <v>10.0</v>
      </c>
      <c r="AP2076" s="1">
        <v>9.0</v>
      </c>
      <c r="AQ2076" s="1">
        <v>10.0</v>
      </c>
      <c r="AR2076" s="1">
        <v>10.0</v>
      </c>
      <c r="AS2076" s="1">
        <v>10.0</v>
      </c>
      <c r="AT2076" s="1">
        <v>9.0</v>
      </c>
      <c r="AU2076" s="1">
        <v>1.0</v>
      </c>
      <c r="AV2076" s="1" t="s">
        <v>96</v>
      </c>
      <c r="AW2076" s="1">
        <v>3.0</v>
      </c>
      <c r="AX2076" s="1">
        <v>0.0</v>
      </c>
      <c r="AY2076" s="1">
        <v>3.0</v>
      </c>
      <c r="AZ2076" s="1">
        <v>0.0</v>
      </c>
      <c r="BA2076" s="1">
        <v>2.47</v>
      </c>
      <c r="BB2076" s="1">
        <v>-1.0</v>
      </c>
      <c r="BC2076" s="1">
        <v>1.0</v>
      </c>
      <c r="BD2076" s="1">
        <v>-1.0</v>
      </c>
      <c r="BE2076" s="1">
        <v>-1.0</v>
      </c>
      <c r="BF2076" s="1">
        <v>-1.0</v>
      </c>
      <c r="BG2076" s="1">
        <v>-1.0</v>
      </c>
      <c r="BH2076" s="1">
        <v>1.0</v>
      </c>
      <c r="BI2076" s="1">
        <v>-1.0</v>
      </c>
      <c r="BJ2076" s="1">
        <v>-1.0</v>
      </c>
      <c r="BK2076" s="1">
        <v>-1.0</v>
      </c>
      <c r="BL2076" s="1">
        <v>-1.0</v>
      </c>
      <c r="BM2076" s="1">
        <v>1.0</v>
      </c>
      <c r="BN2076" s="1">
        <v>-1.0</v>
      </c>
      <c r="BO2076" s="1">
        <v>-1.0</v>
      </c>
      <c r="BP2076" s="1">
        <v>-1.0</v>
      </c>
      <c r="BQ2076" s="1">
        <v>1.0</v>
      </c>
      <c r="BR2076" s="1">
        <v>-1.0</v>
      </c>
      <c r="BS2076" s="1">
        <v>1.0</v>
      </c>
      <c r="BT2076" s="1">
        <v>-1.0</v>
      </c>
      <c r="BU2076" s="1">
        <v>1.0</v>
      </c>
      <c r="BV2076" s="1">
        <v>1.0</v>
      </c>
      <c r="BW2076" s="1">
        <v>-1.0</v>
      </c>
      <c r="BX2076" s="1">
        <v>-1.0</v>
      </c>
      <c r="BY2076" s="1">
        <v>-1.0</v>
      </c>
      <c r="BZ2076" s="1">
        <v>-1.0</v>
      </c>
      <c r="CA2076" s="1">
        <v>-1.0</v>
      </c>
      <c r="CB2076" s="1">
        <v>-1.0</v>
      </c>
      <c r="CC2076" s="1">
        <v>-1.0</v>
      </c>
      <c r="CD2076" s="1">
        <v>69930.0</v>
      </c>
    </row>
    <row r="2077">
      <c r="A2077" s="1">
        <v>3.4483424E7</v>
      </c>
      <c r="B2077" s="1" t="s">
        <v>11156</v>
      </c>
      <c r="C2077" s="1" t="s">
        <v>11157</v>
      </c>
      <c r="D2077" s="1" t="s">
        <v>11158</v>
      </c>
      <c r="E2077" s="1" t="s">
        <v>85</v>
      </c>
      <c r="F2077" s="1" t="s">
        <v>2671</v>
      </c>
      <c r="G2077" s="1" t="s">
        <v>2672</v>
      </c>
      <c r="H2077" s="1" t="s">
        <v>2673</v>
      </c>
      <c r="I2077" s="1">
        <v>2.60425153E8</v>
      </c>
      <c r="J2077" s="1">
        <v>43592.0</v>
      </c>
      <c r="K2077" s="1" t="s">
        <v>134</v>
      </c>
      <c r="L2077" s="1">
        <v>1.0</v>
      </c>
      <c r="M2077" s="1">
        <v>0.0</v>
      </c>
      <c r="N2077" s="1">
        <v>15.0</v>
      </c>
      <c r="O2077" s="1">
        <v>0.0</v>
      </c>
      <c r="P2077" s="1" t="s">
        <v>89</v>
      </c>
      <c r="Q2077" s="1" t="s">
        <v>90</v>
      </c>
      <c r="R2077" s="1">
        <v>40.76393</v>
      </c>
      <c r="S2077" s="1">
        <v>-73.97594</v>
      </c>
      <c r="T2077" s="1" t="s">
        <v>363</v>
      </c>
      <c r="U2077" s="1" t="s">
        <v>113</v>
      </c>
      <c r="V2077" s="1">
        <v>3.0</v>
      </c>
      <c r="W2077" s="1">
        <v>1.0</v>
      </c>
      <c r="X2077" s="1">
        <v>1.0</v>
      </c>
      <c r="Y2077" s="1">
        <v>2.0</v>
      </c>
      <c r="Z2077" s="1" t="s">
        <v>93</v>
      </c>
      <c r="AA2077" s="1" t="s">
        <v>11159</v>
      </c>
      <c r="AB2077" s="1">
        <v>400.0</v>
      </c>
      <c r="AC2077" s="1">
        <v>2.0</v>
      </c>
      <c r="AD2077" s="1">
        <v>35.0</v>
      </c>
      <c r="AE2077" s="1">
        <v>1.0</v>
      </c>
      <c r="AF2077" s="1" t="s">
        <v>95</v>
      </c>
      <c r="AG2077" s="1">
        <v>1.0</v>
      </c>
      <c r="AH2077" s="1">
        <v>4.0</v>
      </c>
      <c r="AI2077" s="1">
        <v>13.0</v>
      </c>
      <c r="AJ2077" s="1">
        <v>26.0</v>
      </c>
      <c r="AK2077" s="1">
        <v>245.0</v>
      </c>
      <c r="AL2077" s="1">
        <v>0.0</v>
      </c>
      <c r="AM2077" s="1">
        <v>0.0</v>
      </c>
      <c r="AU2077" s="1">
        <v>1.0</v>
      </c>
      <c r="AV2077" s="1" t="s">
        <v>105</v>
      </c>
      <c r="AW2077" s="1">
        <v>14.0</v>
      </c>
      <c r="AX2077" s="1">
        <v>0.0</v>
      </c>
      <c r="AY2077" s="1">
        <v>14.0</v>
      </c>
      <c r="AZ2077" s="1">
        <v>0.0</v>
      </c>
      <c r="BB2077" s="1">
        <v>-1.0</v>
      </c>
      <c r="BC2077" s="1">
        <v>1.0</v>
      </c>
      <c r="BD2077" s="1">
        <v>-1.0</v>
      </c>
      <c r="BE2077" s="1">
        <v>-1.0</v>
      </c>
      <c r="BF2077" s="1">
        <v>-1.0</v>
      </c>
      <c r="BG2077" s="1">
        <v>-1.0</v>
      </c>
      <c r="BH2077" s="1">
        <v>1.0</v>
      </c>
      <c r="BI2077" s="1">
        <v>-1.0</v>
      </c>
      <c r="BJ2077" s="1">
        <v>1.0</v>
      </c>
      <c r="BK2077" s="1">
        <v>-1.0</v>
      </c>
      <c r="BL2077" s="1">
        <v>-1.0</v>
      </c>
      <c r="BM2077" s="1">
        <v>-1.0</v>
      </c>
      <c r="BN2077" s="1">
        <v>1.0</v>
      </c>
      <c r="BO2077" s="1">
        <v>1.0</v>
      </c>
      <c r="BP2077" s="1">
        <v>-1.0</v>
      </c>
      <c r="BQ2077" s="1">
        <v>1.0</v>
      </c>
      <c r="BR2077" s="1">
        <v>-1.0</v>
      </c>
      <c r="BS2077" s="1">
        <v>-1.0</v>
      </c>
      <c r="BT2077" s="1">
        <v>-1.0</v>
      </c>
      <c r="BU2077" s="1">
        <v>1.0</v>
      </c>
      <c r="BV2077" s="1">
        <v>-1.0</v>
      </c>
      <c r="BW2077" s="1">
        <v>-1.0</v>
      </c>
      <c r="BX2077" s="1">
        <v>-1.0</v>
      </c>
      <c r="BY2077" s="1">
        <v>-1.0</v>
      </c>
      <c r="BZ2077" s="1">
        <v>1.0</v>
      </c>
      <c r="CA2077" s="1">
        <v>-1.0</v>
      </c>
      <c r="CB2077" s="1">
        <v>1.0</v>
      </c>
      <c r="CC2077" s="1">
        <v>-1.0</v>
      </c>
      <c r="CD2077" s="1">
        <v>69945.0</v>
      </c>
    </row>
    <row r="2078">
      <c r="A2078" s="1">
        <v>1.186811E7</v>
      </c>
      <c r="B2078" s="1" t="s">
        <v>11160</v>
      </c>
      <c r="C2078" s="1" t="s">
        <v>11161</v>
      </c>
      <c r="D2078" s="1" t="s">
        <v>11161</v>
      </c>
      <c r="E2078" s="1" t="s">
        <v>85</v>
      </c>
      <c r="I2078" s="1">
        <v>6.3269523E7</v>
      </c>
      <c r="J2078" s="1">
        <v>42445.0</v>
      </c>
      <c r="M2078" s="1">
        <v>0.0</v>
      </c>
      <c r="N2078" s="1">
        <v>1.0</v>
      </c>
      <c r="O2078" s="1">
        <v>1.0</v>
      </c>
      <c r="P2078" s="1" t="s">
        <v>89</v>
      </c>
      <c r="Q2078" s="1" t="s">
        <v>90</v>
      </c>
      <c r="R2078" s="1">
        <v>40.72804</v>
      </c>
      <c r="S2078" s="1">
        <v>-73.98281</v>
      </c>
      <c r="T2078" s="1" t="s">
        <v>91</v>
      </c>
      <c r="U2078" s="1" t="s">
        <v>92</v>
      </c>
      <c r="V2078" s="1">
        <v>3.0</v>
      </c>
      <c r="W2078" s="1">
        <v>1.0</v>
      </c>
      <c r="X2078" s="1">
        <v>2.0</v>
      </c>
      <c r="Y2078" s="1">
        <v>2.0</v>
      </c>
      <c r="Z2078" s="1" t="s">
        <v>93</v>
      </c>
      <c r="AA2078" s="1" t="s">
        <v>11162</v>
      </c>
      <c r="AB2078" s="1">
        <v>140.0</v>
      </c>
      <c r="AC2078" s="1">
        <v>1.0</v>
      </c>
      <c r="AD2078" s="1">
        <v>0.0</v>
      </c>
      <c r="AE2078" s="1">
        <v>1.0</v>
      </c>
      <c r="AF2078" s="1" t="s">
        <v>1228</v>
      </c>
      <c r="AG2078" s="1">
        <v>1.0</v>
      </c>
      <c r="AH2078" s="1">
        <v>0.0</v>
      </c>
      <c r="AI2078" s="1">
        <v>0.0</v>
      </c>
      <c r="AJ2078" s="1">
        <v>0.0</v>
      </c>
      <c r="AK2078" s="1">
        <v>0.0</v>
      </c>
      <c r="AL2078" s="1">
        <v>1.0</v>
      </c>
      <c r="AM2078" s="1">
        <v>0.0</v>
      </c>
      <c r="AN2078" s="1">
        <v>100.0</v>
      </c>
      <c r="AO2078" s="1">
        <v>10.0</v>
      </c>
      <c r="AP2078" s="1">
        <v>8.0</v>
      </c>
      <c r="AQ2078" s="1">
        <v>10.0</v>
      </c>
      <c r="AR2078" s="1">
        <v>10.0</v>
      </c>
      <c r="AS2078" s="1">
        <v>10.0</v>
      </c>
      <c r="AT2078" s="1">
        <v>10.0</v>
      </c>
      <c r="AU2078" s="1">
        <v>0.0</v>
      </c>
      <c r="AV2078" s="1" t="s">
        <v>105</v>
      </c>
      <c r="AW2078" s="1">
        <v>1.0</v>
      </c>
      <c r="AX2078" s="1">
        <v>1.0</v>
      </c>
      <c r="AY2078" s="1">
        <v>0.0</v>
      </c>
      <c r="AZ2078" s="1">
        <v>0.0</v>
      </c>
      <c r="BA2078" s="1">
        <v>0.02</v>
      </c>
      <c r="BB2078" s="1">
        <v>-1.0</v>
      </c>
      <c r="BC2078" s="1">
        <v>-1.0</v>
      </c>
      <c r="BD2078" s="1">
        <v>-1.0</v>
      </c>
      <c r="BE2078" s="1">
        <v>-1.0</v>
      </c>
      <c r="BF2078" s="1">
        <v>-1.0</v>
      </c>
      <c r="BG2078" s="1">
        <v>-1.0</v>
      </c>
      <c r="BH2078" s="1">
        <v>-1.0</v>
      </c>
      <c r="BI2078" s="1">
        <v>-1.0</v>
      </c>
      <c r="BJ2078" s="1">
        <v>-1.0</v>
      </c>
      <c r="BK2078" s="1">
        <v>-1.0</v>
      </c>
      <c r="BL2078" s="1">
        <v>-1.0</v>
      </c>
      <c r="BM2078" s="1">
        <v>-1.0</v>
      </c>
      <c r="BN2078" s="1">
        <v>-1.0</v>
      </c>
      <c r="BO2078" s="1">
        <v>-1.0</v>
      </c>
      <c r="BP2078" s="1">
        <v>-1.0</v>
      </c>
      <c r="BQ2078" s="1">
        <v>-1.0</v>
      </c>
      <c r="BR2078" s="1">
        <v>-1.0</v>
      </c>
      <c r="BS2078" s="1">
        <v>-1.0</v>
      </c>
      <c r="BT2078" s="1">
        <v>-1.0</v>
      </c>
      <c r="BU2078" s="1">
        <v>-1.0</v>
      </c>
      <c r="BV2078" s="1">
        <v>-1.0</v>
      </c>
      <c r="BW2078" s="1">
        <v>-1.0</v>
      </c>
      <c r="BX2078" s="1">
        <v>-1.0</v>
      </c>
      <c r="BY2078" s="1">
        <v>-1.0</v>
      </c>
      <c r="BZ2078" s="1">
        <v>-1.0</v>
      </c>
      <c r="CA2078" s="1">
        <v>-1.0</v>
      </c>
      <c r="CB2078" s="1">
        <v>-1.0</v>
      </c>
      <c r="CC2078" s="1">
        <v>-1.0</v>
      </c>
      <c r="CD2078" s="1">
        <v>69981.0</v>
      </c>
    </row>
    <row r="2079">
      <c r="A2079" s="1">
        <v>3.0508185E7</v>
      </c>
      <c r="B2079" s="1" t="s">
        <v>11163</v>
      </c>
      <c r="C2079" s="1" t="s">
        <v>11164</v>
      </c>
      <c r="D2079" s="1" t="s">
        <v>11165</v>
      </c>
      <c r="E2079" s="1" t="s">
        <v>85</v>
      </c>
      <c r="F2079" s="1" t="s">
        <v>11166</v>
      </c>
      <c r="G2079" s="1" t="s">
        <v>11167</v>
      </c>
      <c r="H2079" s="1" t="s">
        <v>11168</v>
      </c>
      <c r="I2079" s="1">
        <v>2.28709796E8</v>
      </c>
      <c r="J2079" s="1">
        <v>43436.0</v>
      </c>
      <c r="K2079" s="1" t="s">
        <v>88</v>
      </c>
      <c r="L2079" s="1">
        <v>1.0</v>
      </c>
      <c r="M2079" s="1">
        <v>0.0</v>
      </c>
      <c r="N2079" s="1">
        <v>1.0</v>
      </c>
      <c r="O2079" s="1">
        <v>0.0</v>
      </c>
      <c r="P2079" s="1" t="s">
        <v>111</v>
      </c>
      <c r="Q2079" s="1" t="s">
        <v>11169</v>
      </c>
      <c r="R2079" s="1">
        <v>40.66894</v>
      </c>
      <c r="S2079" s="1">
        <v>-73.85369</v>
      </c>
      <c r="T2079" s="1" t="s">
        <v>91</v>
      </c>
      <c r="U2079" s="1" t="s">
        <v>113</v>
      </c>
      <c r="V2079" s="1">
        <v>2.0</v>
      </c>
      <c r="W2079" s="1">
        <v>1.5</v>
      </c>
      <c r="X2079" s="1">
        <v>1.0</v>
      </c>
      <c r="Y2079" s="1">
        <v>1.0</v>
      </c>
      <c r="Z2079" s="1" t="s">
        <v>93</v>
      </c>
      <c r="AA2079" s="1" t="s">
        <v>11170</v>
      </c>
      <c r="AB2079" s="1">
        <v>40.0</v>
      </c>
      <c r="AC2079" s="1">
        <v>1.0</v>
      </c>
      <c r="AD2079" s="1">
        <v>0.0</v>
      </c>
      <c r="AE2079" s="1">
        <v>1.0</v>
      </c>
      <c r="AF2079" s="1" t="s">
        <v>797</v>
      </c>
      <c r="AG2079" s="1">
        <v>1.0</v>
      </c>
      <c r="AH2079" s="1">
        <v>0.0</v>
      </c>
      <c r="AI2079" s="1">
        <v>6.0</v>
      </c>
      <c r="AJ2079" s="1">
        <v>20.0</v>
      </c>
      <c r="AK2079" s="1">
        <v>20.0</v>
      </c>
      <c r="AL2079" s="1">
        <v>3.0</v>
      </c>
      <c r="AM2079" s="1">
        <v>3.0</v>
      </c>
      <c r="AN2079" s="1">
        <v>100.0</v>
      </c>
      <c r="AO2079" s="1">
        <v>10.0</v>
      </c>
      <c r="AP2079" s="1">
        <v>10.0</v>
      </c>
      <c r="AQ2079" s="1">
        <v>10.0</v>
      </c>
      <c r="AR2079" s="1">
        <v>10.0</v>
      </c>
      <c r="AS2079" s="1">
        <v>10.0</v>
      </c>
      <c r="AT2079" s="1">
        <v>10.0</v>
      </c>
      <c r="AU2079" s="1">
        <v>1.0</v>
      </c>
      <c r="AV2079" s="1" t="s">
        <v>105</v>
      </c>
      <c r="AW2079" s="1">
        <v>1.0</v>
      </c>
      <c r="AX2079" s="1">
        <v>0.0</v>
      </c>
      <c r="AY2079" s="1">
        <v>1.0</v>
      </c>
      <c r="AZ2079" s="1">
        <v>0.0</v>
      </c>
      <c r="BA2079" s="1">
        <v>0.47</v>
      </c>
      <c r="BB2079" s="1">
        <v>-1.0</v>
      </c>
      <c r="BC2079" s="1">
        <v>1.0</v>
      </c>
      <c r="BD2079" s="1">
        <v>-1.0</v>
      </c>
      <c r="BE2079" s="1">
        <v>-1.0</v>
      </c>
      <c r="BF2079" s="1">
        <v>-1.0</v>
      </c>
      <c r="BG2079" s="1">
        <v>-1.0</v>
      </c>
      <c r="BH2079" s="1">
        <v>1.0</v>
      </c>
      <c r="BI2079" s="1">
        <v>-1.0</v>
      </c>
      <c r="BJ2079" s="1">
        <v>1.0</v>
      </c>
      <c r="BK2079" s="1">
        <v>-1.0</v>
      </c>
      <c r="BL2079" s="1">
        <v>-1.0</v>
      </c>
      <c r="BM2079" s="1">
        <v>-1.0</v>
      </c>
      <c r="BN2079" s="1">
        <v>-1.0</v>
      </c>
      <c r="BO2079" s="1">
        <v>-1.0</v>
      </c>
      <c r="BP2079" s="1">
        <v>-1.0</v>
      </c>
      <c r="BQ2079" s="1">
        <v>1.0</v>
      </c>
      <c r="BR2079" s="1">
        <v>-1.0</v>
      </c>
      <c r="BS2079" s="1">
        <v>-1.0</v>
      </c>
      <c r="BT2079" s="1">
        <v>-1.0</v>
      </c>
      <c r="BU2079" s="1">
        <v>1.0</v>
      </c>
      <c r="BV2079" s="1">
        <v>-1.0</v>
      </c>
      <c r="BW2079" s="1">
        <v>-1.0</v>
      </c>
      <c r="BX2079" s="1">
        <v>-1.0</v>
      </c>
      <c r="BY2079" s="1">
        <v>-1.0</v>
      </c>
      <c r="BZ2079" s="1">
        <v>-1.0</v>
      </c>
      <c r="CA2079" s="1">
        <v>-1.0</v>
      </c>
      <c r="CB2079" s="1">
        <v>-1.0</v>
      </c>
      <c r="CC2079" s="1">
        <v>-1.0</v>
      </c>
      <c r="CD2079" s="1">
        <v>69991.0</v>
      </c>
    </row>
    <row r="2080">
      <c r="A2080" s="1">
        <v>3.0449094E7</v>
      </c>
      <c r="B2080" s="1" t="s">
        <v>11171</v>
      </c>
      <c r="C2080" s="1" t="s">
        <v>11172</v>
      </c>
      <c r="D2080" s="1" t="s">
        <v>11173</v>
      </c>
      <c r="E2080" s="1" t="s">
        <v>85</v>
      </c>
      <c r="F2080" s="1" t="s">
        <v>11174</v>
      </c>
      <c r="G2080" s="1" t="s">
        <v>11175</v>
      </c>
      <c r="I2080" s="1">
        <v>2.28608906E8</v>
      </c>
      <c r="J2080" s="1">
        <v>43435.0</v>
      </c>
      <c r="K2080" s="1" t="s">
        <v>134</v>
      </c>
      <c r="L2080" s="1">
        <v>1.0</v>
      </c>
      <c r="M2080" s="1">
        <v>0.0</v>
      </c>
      <c r="N2080" s="1">
        <v>2.0</v>
      </c>
      <c r="O2080" s="1">
        <v>0.0</v>
      </c>
      <c r="P2080" s="1" t="s">
        <v>4348</v>
      </c>
      <c r="Q2080" s="1" t="s">
        <v>814</v>
      </c>
      <c r="R2080" s="1">
        <v>40.59107</v>
      </c>
      <c r="S2080" s="1">
        <v>-74.07061</v>
      </c>
      <c r="T2080" s="1" t="s">
        <v>125</v>
      </c>
      <c r="U2080" s="1" t="s">
        <v>113</v>
      </c>
      <c r="V2080" s="1">
        <v>1.0</v>
      </c>
      <c r="W2080" s="1">
        <v>1.5</v>
      </c>
      <c r="X2080" s="1">
        <v>1.0</v>
      </c>
      <c r="Y2080" s="1">
        <v>1.0</v>
      </c>
      <c r="Z2080" s="1" t="s">
        <v>93</v>
      </c>
      <c r="AA2080" s="1" t="s">
        <v>11176</v>
      </c>
      <c r="AB2080" s="1">
        <v>65.0</v>
      </c>
      <c r="AC2080" s="1">
        <v>1.0</v>
      </c>
      <c r="AD2080" s="1">
        <v>30.0</v>
      </c>
      <c r="AE2080" s="1">
        <v>1.0</v>
      </c>
      <c r="AF2080" s="1" t="s">
        <v>231</v>
      </c>
      <c r="AG2080" s="1">
        <v>1.0</v>
      </c>
      <c r="AH2080" s="1">
        <v>28.0</v>
      </c>
      <c r="AI2080" s="1">
        <v>58.0</v>
      </c>
      <c r="AJ2080" s="1">
        <v>88.0</v>
      </c>
      <c r="AK2080" s="1">
        <v>362.0</v>
      </c>
      <c r="AL2080" s="1">
        <v>1.0</v>
      </c>
      <c r="AM2080" s="1">
        <v>1.0</v>
      </c>
      <c r="AN2080" s="1">
        <v>100.0</v>
      </c>
      <c r="AO2080" s="1">
        <v>10.0</v>
      </c>
      <c r="AP2080" s="1">
        <v>10.0</v>
      </c>
      <c r="AQ2080" s="1">
        <v>10.0</v>
      </c>
      <c r="AR2080" s="1">
        <v>10.0</v>
      </c>
      <c r="AS2080" s="1">
        <v>10.0</v>
      </c>
      <c r="AT2080" s="1">
        <v>10.0</v>
      </c>
      <c r="AU2080" s="1">
        <v>0.0</v>
      </c>
      <c r="AV2080" s="1" t="s">
        <v>105</v>
      </c>
      <c r="AW2080" s="1">
        <v>2.0</v>
      </c>
      <c r="AX2080" s="1">
        <v>0.0</v>
      </c>
      <c r="AY2080" s="1">
        <v>2.0</v>
      </c>
      <c r="AZ2080" s="1">
        <v>0.0</v>
      </c>
      <c r="BA2080" s="1">
        <v>0.16</v>
      </c>
      <c r="BB2080" s="1">
        <v>-1.0</v>
      </c>
      <c r="BC2080" s="1">
        <v>1.0</v>
      </c>
      <c r="BD2080" s="1">
        <v>-1.0</v>
      </c>
      <c r="BE2080" s="1">
        <v>-1.0</v>
      </c>
      <c r="BF2080" s="1">
        <v>-1.0</v>
      </c>
      <c r="BG2080" s="1">
        <v>-1.0</v>
      </c>
      <c r="BH2080" s="1">
        <v>-1.0</v>
      </c>
      <c r="BI2080" s="1">
        <v>-1.0</v>
      </c>
      <c r="BJ2080" s="1">
        <v>1.0</v>
      </c>
      <c r="BK2080" s="1">
        <v>-1.0</v>
      </c>
      <c r="BL2080" s="1">
        <v>-1.0</v>
      </c>
      <c r="BM2080" s="1">
        <v>1.0</v>
      </c>
      <c r="BN2080" s="1">
        <v>-1.0</v>
      </c>
      <c r="BO2080" s="1">
        <v>-1.0</v>
      </c>
      <c r="BP2080" s="1">
        <v>-1.0</v>
      </c>
      <c r="BQ2080" s="1">
        <v>1.0</v>
      </c>
      <c r="BR2080" s="1">
        <v>-1.0</v>
      </c>
      <c r="BS2080" s="1">
        <v>-1.0</v>
      </c>
      <c r="BT2080" s="1">
        <v>1.0</v>
      </c>
      <c r="BU2080" s="1">
        <v>1.0</v>
      </c>
      <c r="BV2080" s="1">
        <v>-1.0</v>
      </c>
      <c r="BW2080" s="1">
        <v>-1.0</v>
      </c>
      <c r="BX2080" s="1">
        <v>-1.0</v>
      </c>
      <c r="BY2080" s="1">
        <v>-1.0</v>
      </c>
      <c r="BZ2080" s="1">
        <v>-1.0</v>
      </c>
      <c r="CA2080" s="1">
        <v>-1.0</v>
      </c>
      <c r="CB2080" s="1">
        <v>-1.0</v>
      </c>
      <c r="CC2080" s="1">
        <v>-1.0</v>
      </c>
      <c r="CD2080" s="1">
        <v>69998.0</v>
      </c>
    </row>
    <row r="2081">
      <c r="A2081" s="1">
        <v>2.6866322E7</v>
      </c>
      <c r="B2081" s="1" t="s">
        <v>11177</v>
      </c>
      <c r="C2081" s="1" t="s">
        <v>11178</v>
      </c>
      <c r="D2081" s="1" t="s">
        <v>11179</v>
      </c>
      <c r="E2081" s="1" t="s">
        <v>85</v>
      </c>
      <c r="F2081" s="1" t="s">
        <v>11180</v>
      </c>
      <c r="G2081" s="1" t="s">
        <v>11181</v>
      </c>
      <c r="H2081" s="1" t="s">
        <v>11182</v>
      </c>
      <c r="I2081" s="1">
        <v>2.7951037E7</v>
      </c>
      <c r="J2081" s="1">
        <v>42053.0</v>
      </c>
      <c r="K2081" s="1" t="s">
        <v>134</v>
      </c>
      <c r="L2081" s="1">
        <v>1.0</v>
      </c>
      <c r="M2081" s="1">
        <v>1.0</v>
      </c>
      <c r="N2081" s="1">
        <v>2.0</v>
      </c>
      <c r="O2081" s="1">
        <v>1.0</v>
      </c>
      <c r="P2081" s="1" t="s">
        <v>111</v>
      </c>
      <c r="Q2081" s="1" t="s">
        <v>1081</v>
      </c>
      <c r="R2081" s="1">
        <v>40.77592</v>
      </c>
      <c r="S2081" s="1">
        <v>-73.90754</v>
      </c>
      <c r="T2081" s="1" t="s">
        <v>91</v>
      </c>
      <c r="U2081" s="1" t="s">
        <v>92</v>
      </c>
      <c r="V2081" s="1">
        <v>2.0</v>
      </c>
      <c r="W2081" s="1">
        <v>1.0</v>
      </c>
      <c r="X2081" s="1">
        <v>1.0</v>
      </c>
      <c r="Y2081" s="1">
        <v>2.0</v>
      </c>
      <c r="Z2081" s="1" t="s">
        <v>93</v>
      </c>
      <c r="AA2081" s="1" t="s">
        <v>11183</v>
      </c>
      <c r="AB2081" s="1">
        <v>65.0</v>
      </c>
      <c r="AC2081" s="1">
        <v>1.0</v>
      </c>
      <c r="AD2081" s="1">
        <v>0.0</v>
      </c>
      <c r="AE2081" s="1">
        <v>6.0</v>
      </c>
      <c r="AF2081" s="1" t="s">
        <v>95</v>
      </c>
      <c r="AG2081" s="1">
        <v>1.0</v>
      </c>
      <c r="AH2081" s="1">
        <v>0.0</v>
      </c>
      <c r="AI2081" s="1">
        <v>2.0</v>
      </c>
      <c r="AJ2081" s="1">
        <v>7.0</v>
      </c>
      <c r="AK2081" s="1">
        <v>7.0</v>
      </c>
      <c r="AL2081" s="1">
        <v>19.0</v>
      </c>
      <c r="AM2081" s="1">
        <v>19.0</v>
      </c>
      <c r="AN2081" s="1">
        <v>99.0</v>
      </c>
      <c r="AO2081" s="1">
        <v>10.0</v>
      </c>
      <c r="AP2081" s="1">
        <v>10.0</v>
      </c>
      <c r="AQ2081" s="1">
        <v>10.0</v>
      </c>
      <c r="AR2081" s="1">
        <v>10.0</v>
      </c>
      <c r="AS2081" s="1">
        <v>10.0</v>
      </c>
      <c r="AT2081" s="1">
        <v>10.0</v>
      </c>
      <c r="AU2081" s="1">
        <v>0.0</v>
      </c>
      <c r="AV2081" s="1" t="s">
        <v>117</v>
      </c>
      <c r="AW2081" s="1">
        <v>2.0</v>
      </c>
      <c r="AX2081" s="1">
        <v>1.0</v>
      </c>
      <c r="AY2081" s="1">
        <v>1.0</v>
      </c>
      <c r="AZ2081" s="1">
        <v>0.0</v>
      </c>
      <c r="BA2081" s="1">
        <v>1.88</v>
      </c>
      <c r="BB2081" s="1">
        <v>-1.0</v>
      </c>
      <c r="BC2081" s="1">
        <v>1.0</v>
      </c>
      <c r="BD2081" s="1">
        <v>-1.0</v>
      </c>
      <c r="BE2081" s="1">
        <v>-1.0</v>
      </c>
      <c r="BF2081" s="1">
        <v>-1.0</v>
      </c>
      <c r="BG2081" s="1">
        <v>-1.0</v>
      </c>
      <c r="BH2081" s="1">
        <v>1.0</v>
      </c>
      <c r="BI2081" s="1">
        <v>-1.0</v>
      </c>
      <c r="BJ2081" s="1">
        <v>-1.0</v>
      </c>
      <c r="BK2081" s="1">
        <v>1.0</v>
      </c>
      <c r="BL2081" s="1">
        <v>1.0</v>
      </c>
      <c r="BM2081" s="1">
        <v>1.0</v>
      </c>
      <c r="BN2081" s="1">
        <v>-1.0</v>
      </c>
      <c r="BO2081" s="1">
        <v>-1.0</v>
      </c>
      <c r="BP2081" s="1">
        <v>-1.0</v>
      </c>
      <c r="BQ2081" s="1">
        <v>1.0</v>
      </c>
      <c r="BR2081" s="1">
        <v>-1.0</v>
      </c>
      <c r="BS2081" s="1">
        <v>-1.0</v>
      </c>
      <c r="BT2081" s="1">
        <v>-1.0</v>
      </c>
      <c r="BU2081" s="1">
        <v>1.0</v>
      </c>
      <c r="BV2081" s="1">
        <v>-1.0</v>
      </c>
      <c r="BW2081" s="1">
        <v>1.0</v>
      </c>
      <c r="BX2081" s="1">
        <v>-1.0</v>
      </c>
      <c r="BY2081" s="1">
        <v>-1.0</v>
      </c>
      <c r="BZ2081" s="1">
        <v>1.0</v>
      </c>
      <c r="CA2081" s="1">
        <v>-1.0</v>
      </c>
      <c r="CB2081" s="1">
        <v>-1.0</v>
      </c>
      <c r="CC2081" s="1">
        <v>-1.0</v>
      </c>
      <c r="CD2081" s="1">
        <v>70094.0</v>
      </c>
    </row>
    <row r="2082">
      <c r="A2082" s="1">
        <v>1.5042314E7</v>
      </c>
      <c r="B2082" s="1" t="s">
        <v>11184</v>
      </c>
      <c r="C2082" s="1" t="s">
        <v>11185</v>
      </c>
      <c r="D2082" s="1" t="s">
        <v>11186</v>
      </c>
      <c r="E2082" s="1" t="s">
        <v>85</v>
      </c>
      <c r="F2082" s="1" t="s">
        <v>11187</v>
      </c>
      <c r="G2082" s="1" t="s">
        <v>11188</v>
      </c>
      <c r="I2082" s="1">
        <v>3.7435755E7</v>
      </c>
      <c r="J2082" s="1">
        <v>42188.0</v>
      </c>
      <c r="K2082" s="1" t="s">
        <v>134</v>
      </c>
      <c r="L2082" s="1">
        <v>1.0</v>
      </c>
      <c r="M2082" s="1">
        <v>0.0</v>
      </c>
      <c r="N2082" s="1">
        <v>1.0</v>
      </c>
      <c r="O2082" s="1">
        <v>0.0</v>
      </c>
      <c r="P2082" s="1" t="s">
        <v>123</v>
      </c>
      <c r="Q2082" s="1" t="s">
        <v>124</v>
      </c>
      <c r="R2082" s="1">
        <v>40.69377</v>
      </c>
      <c r="S2082" s="1">
        <v>-73.9307</v>
      </c>
      <c r="T2082" s="1" t="s">
        <v>91</v>
      </c>
      <c r="U2082" s="1" t="s">
        <v>92</v>
      </c>
      <c r="V2082" s="1">
        <v>3.0</v>
      </c>
      <c r="W2082" s="1">
        <v>1.0</v>
      </c>
      <c r="X2082" s="1">
        <v>1.0</v>
      </c>
      <c r="Y2082" s="1">
        <v>1.0</v>
      </c>
      <c r="Z2082" s="1" t="s">
        <v>93</v>
      </c>
      <c r="AA2082" s="1" t="s">
        <v>11189</v>
      </c>
      <c r="AB2082" s="1">
        <v>40.0</v>
      </c>
      <c r="AC2082" s="1">
        <v>1.0</v>
      </c>
      <c r="AD2082" s="1">
        <v>0.0</v>
      </c>
      <c r="AE2082" s="1">
        <v>2.0</v>
      </c>
      <c r="AF2082" s="1" t="s">
        <v>928</v>
      </c>
      <c r="AG2082" s="1">
        <v>1.0</v>
      </c>
      <c r="AH2082" s="1">
        <v>0.0</v>
      </c>
      <c r="AI2082" s="1">
        <v>2.0</v>
      </c>
      <c r="AJ2082" s="1">
        <v>10.0</v>
      </c>
      <c r="AK2082" s="1">
        <v>10.0</v>
      </c>
      <c r="AL2082" s="1">
        <v>8.0</v>
      </c>
      <c r="AM2082" s="1">
        <v>2.0</v>
      </c>
      <c r="AN2082" s="1">
        <v>73.0</v>
      </c>
      <c r="AO2082" s="1">
        <v>9.0</v>
      </c>
      <c r="AP2082" s="1">
        <v>6.0</v>
      </c>
      <c r="AQ2082" s="1">
        <v>8.0</v>
      </c>
      <c r="AR2082" s="1">
        <v>8.0</v>
      </c>
      <c r="AS2082" s="1">
        <v>8.0</v>
      </c>
      <c r="AT2082" s="1">
        <v>9.0</v>
      </c>
      <c r="AU2082" s="1">
        <v>1.0</v>
      </c>
      <c r="AV2082" s="1" t="s">
        <v>105</v>
      </c>
      <c r="AW2082" s="1">
        <v>1.0</v>
      </c>
      <c r="AX2082" s="1">
        <v>1.0</v>
      </c>
      <c r="AY2082" s="1">
        <v>0.0</v>
      </c>
      <c r="AZ2082" s="1">
        <v>0.0</v>
      </c>
      <c r="BA2082" s="1">
        <v>0.24</v>
      </c>
      <c r="BB2082" s="1">
        <v>-1.0</v>
      </c>
      <c r="BC2082" s="1">
        <v>1.0</v>
      </c>
      <c r="BD2082" s="1">
        <v>-1.0</v>
      </c>
      <c r="BE2082" s="1">
        <v>-1.0</v>
      </c>
      <c r="BF2082" s="1">
        <v>-1.0</v>
      </c>
      <c r="BG2082" s="1">
        <v>-1.0</v>
      </c>
      <c r="BH2082" s="1">
        <v>-1.0</v>
      </c>
      <c r="BI2082" s="1">
        <v>-1.0</v>
      </c>
      <c r="BJ2082" s="1">
        <v>1.0</v>
      </c>
      <c r="BK2082" s="1">
        <v>-1.0</v>
      </c>
      <c r="BL2082" s="1">
        <v>-1.0</v>
      </c>
      <c r="BM2082" s="1">
        <v>-1.0</v>
      </c>
      <c r="BN2082" s="1">
        <v>-1.0</v>
      </c>
      <c r="BO2082" s="1">
        <v>-1.0</v>
      </c>
      <c r="BP2082" s="1">
        <v>-1.0</v>
      </c>
      <c r="BQ2082" s="1">
        <v>1.0</v>
      </c>
      <c r="BR2082" s="1">
        <v>-1.0</v>
      </c>
      <c r="BS2082" s="1">
        <v>-1.0</v>
      </c>
      <c r="BT2082" s="1">
        <v>-1.0</v>
      </c>
      <c r="BU2082" s="1">
        <v>1.0</v>
      </c>
      <c r="BV2082" s="1">
        <v>-1.0</v>
      </c>
      <c r="BW2082" s="1">
        <v>-1.0</v>
      </c>
      <c r="BX2082" s="1">
        <v>-1.0</v>
      </c>
      <c r="BY2082" s="1">
        <v>-1.0</v>
      </c>
      <c r="BZ2082" s="1">
        <v>1.0</v>
      </c>
      <c r="CA2082" s="1">
        <v>-1.0</v>
      </c>
      <c r="CB2082" s="1">
        <v>-1.0</v>
      </c>
      <c r="CC2082" s="1">
        <v>-1.0</v>
      </c>
      <c r="CD2082" s="1">
        <v>70105.0</v>
      </c>
    </row>
    <row r="2083">
      <c r="A2083" s="1">
        <v>3.0444773E7</v>
      </c>
      <c r="B2083" s="1" t="s">
        <v>11190</v>
      </c>
      <c r="C2083" s="1" t="s">
        <v>11191</v>
      </c>
      <c r="D2083" s="1" t="s">
        <v>11191</v>
      </c>
      <c r="E2083" s="1" t="s">
        <v>85</v>
      </c>
      <c r="I2083" s="1">
        <v>1157099.0</v>
      </c>
      <c r="J2083" s="1">
        <v>40800.0</v>
      </c>
      <c r="K2083" s="1" t="s">
        <v>134</v>
      </c>
      <c r="L2083" s="1">
        <v>1.0</v>
      </c>
      <c r="M2083" s="1">
        <v>0.0</v>
      </c>
      <c r="N2083" s="1">
        <v>1.0</v>
      </c>
      <c r="O2083" s="1">
        <v>1.0</v>
      </c>
      <c r="P2083" s="1" t="s">
        <v>123</v>
      </c>
      <c r="Q2083" s="1" t="s">
        <v>124</v>
      </c>
      <c r="R2083" s="1">
        <v>40.67904</v>
      </c>
      <c r="S2083" s="1">
        <v>-73.94837</v>
      </c>
      <c r="T2083" s="1" t="s">
        <v>91</v>
      </c>
      <c r="U2083" s="1" t="s">
        <v>92</v>
      </c>
      <c r="V2083" s="1">
        <v>2.0</v>
      </c>
      <c r="W2083" s="1">
        <v>1.0</v>
      </c>
      <c r="X2083" s="1">
        <v>1.0</v>
      </c>
      <c r="Y2083" s="1">
        <v>1.0</v>
      </c>
      <c r="Z2083" s="1" t="s">
        <v>93</v>
      </c>
      <c r="AA2083" s="1" t="s">
        <v>11192</v>
      </c>
      <c r="AB2083" s="1">
        <v>75.0</v>
      </c>
      <c r="AC2083" s="1">
        <v>1.0</v>
      </c>
      <c r="AD2083" s="1">
        <v>0.0</v>
      </c>
      <c r="AE2083" s="1">
        <v>2.0</v>
      </c>
      <c r="AF2083" s="1" t="s">
        <v>904</v>
      </c>
      <c r="AG2083" s="1">
        <v>1.0</v>
      </c>
      <c r="AH2083" s="1">
        <v>0.0</v>
      </c>
      <c r="AI2083" s="1">
        <v>0.0</v>
      </c>
      <c r="AJ2083" s="1">
        <v>0.0</v>
      </c>
      <c r="AK2083" s="1">
        <v>0.0</v>
      </c>
      <c r="AL2083" s="1">
        <v>11.0</v>
      </c>
      <c r="AM2083" s="1">
        <v>11.0</v>
      </c>
      <c r="AN2083" s="1">
        <v>98.0</v>
      </c>
      <c r="AO2083" s="1">
        <v>10.0</v>
      </c>
      <c r="AP2083" s="1">
        <v>10.0</v>
      </c>
      <c r="AQ2083" s="1">
        <v>10.0</v>
      </c>
      <c r="AR2083" s="1">
        <v>10.0</v>
      </c>
      <c r="AS2083" s="1">
        <v>9.0</v>
      </c>
      <c r="AT2083" s="1">
        <v>10.0</v>
      </c>
      <c r="AU2083" s="1">
        <v>0.0</v>
      </c>
      <c r="AV2083" s="1" t="s">
        <v>117</v>
      </c>
      <c r="AW2083" s="1">
        <v>1.0</v>
      </c>
      <c r="AX2083" s="1">
        <v>1.0</v>
      </c>
      <c r="AY2083" s="1">
        <v>0.0</v>
      </c>
      <c r="AZ2083" s="1">
        <v>0.0</v>
      </c>
      <c r="BA2083" s="1">
        <v>1.73</v>
      </c>
      <c r="BB2083" s="1">
        <v>-1.0</v>
      </c>
      <c r="BC2083" s="1">
        <v>1.0</v>
      </c>
      <c r="BD2083" s="1">
        <v>-1.0</v>
      </c>
      <c r="BE2083" s="1">
        <v>-1.0</v>
      </c>
      <c r="BF2083" s="1">
        <v>-1.0</v>
      </c>
      <c r="BG2083" s="1">
        <v>-1.0</v>
      </c>
      <c r="BH2083" s="1">
        <v>-1.0</v>
      </c>
      <c r="BI2083" s="1">
        <v>-1.0</v>
      </c>
      <c r="BJ2083" s="1">
        <v>-1.0</v>
      </c>
      <c r="BK2083" s="1">
        <v>-1.0</v>
      </c>
      <c r="BL2083" s="1">
        <v>-1.0</v>
      </c>
      <c r="BM2083" s="1">
        <v>1.0</v>
      </c>
      <c r="BN2083" s="1">
        <v>-1.0</v>
      </c>
      <c r="BO2083" s="1">
        <v>-1.0</v>
      </c>
      <c r="BP2083" s="1">
        <v>-1.0</v>
      </c>
      <c r="BQ2083" s="1">
        <v>-1.0</v>
      </c>
      <c r="BR2083" s="1">
        <v>-1.0</v>
      </c>
      <c r="BS2083" s="1">
        <v>-1.0</v>
      </c>
      <c r="BT2083" s="1">
        <v>-1.0</v>
      </c>
      <c r="BU2083" s="1">
        <v>1.0</v>
      </c>
      <c r="BV2083" s="1">
        <v>-1.0</v>
      </c>
      <c r="BW2083" s="1">
        <v>-1.0</v>
      </c>
      <c r="BX2083" s="1">
        <v>1.0</v>
      </c>
      <c r="BY2083" s="1">
        <v>-1.0</v>
      </c>
      <c r="BZ2083" s="1">
        <v>-1.0</v>
      </c>
      <c r="CA2083" s="1">
        <v>-1.0</v>
      </c>
      <c r="CB2083" s="1">
        <v>-1.0</v>
      </c>
      <c r="CC2083" s="1">
        <v>-1.0</v>
      </c>
      <c r="CD2083" s="1">
        <v>70168.0</v>
      </c>
    </row>
    <row r="2084">
      <c r="A2084" s="1">
        <v>3.5388921E7</v>
      </c>
      <c r="B2084" s="1" t="s">
        <v>11193</v>
      </c>
      <c r="E2084" s="1" t="s">
        <v>85</v>
      </c>
      <c r="I2084" s="1">
        <v>1.09231531E8</v>
      </c>
      <c r="J2084" s="1">
        <v>42735.0</v>
      </c>
      <c r="K2084" s="1" t="s">
        <v>134</v>
      </c>
      <c r="L2084" s="1">
        <v>1.0</v>
      </c>
      <c r="M2084" s="1">
        <v>0.0</v>
      </c>
      <c r="N2084" s="1">
        <v>9.0</v>
      </c>
      <c r="O2084" s="1">
        <v>0.0</v>
      </c>
      <c r="P2084" s="1" t="s">
        <v>89</v>
      </c>
      <c r="Q2084" s="1" t="s">
        <v>90</v>
      </c>
      <c r="R2084" s="1">
        <v>40.84274</v>
      </c>
      <c r="S2084" s="1">
        <v>-73.94219</v>
      </c>
      <c r="T2084" s="1" t="s">
        <v>91</v>
      </c>
      <c r="U2084" s="1" t="s">
        <v>113</v>
      </c>
      <c r="V2084" s="1">
        <v>1.0</v>
      </c>
      <c r="W2084" s="1">
        <v>1.0</v>
      </c>
      <c r="X2084" s="1">
        <v>1.0</v>
      </c>
      <c r="Y2084" s="1">
        <v>1.0</v>
      </c>
      <c r="Z2084" s="1" t="s">
        <v>93</v>
      </c>
      <c r="AA2084" s="1" t="s">
        <v>11194</v>
      </c>
      <c r="AB2084" s="1">
        <v>90.0</v>
      </c>
      <c r="AC2084" s="1">
        <v>1.0</v>
      </c>
      <c r="AD2084" s="1">
        <v>0.0</v>
      </c>
      <c r="AE2084" s="1">
        <v>1.0</v>
      </c>
      <c r="AF2084" s="1" t="s">
        <v>104</v>
      </c>
      <c r="AG2084" s="1">
        <v>1.0</v>
      </c>
      <c r="AH2084" s="1">
        <v>29.0</v>
      </c>
      <c r="AI2084" s="1">
        <v>59.0</v>
      </c>
      <c r="AJ2084" s="1">
        <v>89.0</v>
      </c>
      <c r="AK2084" s="1">
        <v>179.0</v>
      </c>
      <c r="AL2084" s="1">
        <v>0.0</v>
      </c>
      <c r="AM2084" s="1">
        <v>0.0</v>
      </c>
      <c r="AU2084" s="1">
        <v>1.0</v>
      </c>
      <c r="AV2084" s="1" t="s">
        <v>105</v>
      </c>
      <c r="AW2084" s="1">
        <v>2.0</v>
      </c>
      <c r="AX2084" s="1">
        <v>0.0</v>
      </c>
      <c r="AY2084" s="1">
        <v>2.0</v>
      </c>
      <c r="AZ2084" s="1">
        <v>0.0</v>
      </c>
      <c r="BB2084" s="1">
        <v>-1.0</v>
      </c>
      <c r="BC2084" s="1">
        <v>1.0</v>
      </c>
      <c r="BD2084" s="1">
        <v>-1.0</v>
      </c>
      <c r="BE2084" s="1">
        <v>-1.0</v>
      </c>
      <c r="BF2084" s="1">
        <v>-1.0</v>
      </c>
      <c r="BG2084" s="1">
        <v>-1.0</v>
      </c>
      <c r="BH2084" s="1">
        <v>-1.0</v>
      </c>
      <c r="BI2084" s="1">
        <v>-1.0</v>
      </c>
      <c r="BJ2084" s="1">
        <v>-1.0</v>
      </c>
      <c r="BK2084" s="1">
        <v>-1.0</v>
      </c>
      <c r="BL2084" s="1">
        <v>-1.0</v>
      </c>
      <c r="BM2084" s="1">
        <v>-1.0</v>
      </c>
      <c r="BN2084" s="1">
        <v>-1.0</v>
      </c>
      <c r="BO2084" s="1">
        <v>-1.0</v>
      </c>
      <c r="BP2084" s="1">
        <v>-1.0</v>
      </c>
      <c r="BQ2084" s="1">
        <v>-1.0</v>
      </c>
      <c r="BR2084" s="1">
        <v>-1.0</v>
      </c>
      <c r="BS2084" s="1">
        <v>-1.0</v>
      </c>
      <c r="BT2084" s="1">
        <v>-1.0</v>
      </c>
      <c r="BU2084" s="1">
        <v>1.0</v>
      </c>
      <c r="BV2084" s="1">
        <v>-1.0</v>
      </c>
      <c r="BW2084" s="1">
        <v>-1.0</v>
      </c>
      <c r="BX2084" s="1">
        <v>-1.0</v>
      </c>
      <c r="BY2084" s="1">
        <v>-1.0</v>
      </c>
      <c r="BZ2084" s="1">
        <v>-1.0</v>
      </c>
      <c r="CA2084" s="1">
        <v>-1.0</v>
      </c>
      <c r="CB2084" s="1">
        <v>-1.0</v>
      </c>
      <c r="CC2084" s="1">
        <v>-1.0</v>
      </c>
      <c r="CD2084" s="1">
        <v>70170.0</v>
      </c>
    </row>
    <row r="2085">
      <c r="A2085" s="1">
        <v>7798930.0</v>
      </c>
      <c r="B2085" s="1" t="s">
        <v>11195</v>
      </c>
      <c r="C2085" s="1" t="s">
        <v>11196</v>
      </c>
      <c r="D2085" s="1" t="s">
        <v>11197</v>
      </c>
      <c r="E2085" s="1" t="s">
        <v>85</v>
      </c>
      <c r="F2085" s="1" t="s">
        <v>11198</v>
      </c>
      <c r="G2085" s="1" t="s">
        <v>11199</v>
      </c>
      <c r="H2085" s="1" t="s">
        <v>11200</v>
      </c>
      <c r="I2085" s="1">
        <v>4.1049217E7</v>
      </c>
      <c r="J2085" s="1">
        <v>42226.0</v>
      </c>
      <c r="M2085" s="1">
        <v>0.0</v>
      </c>
      <c r="N2085" s="1">
        <v>1.0</v>
      </c>
      <c r="O2085" s="1">
        <v>0.0</v>
      </c>
      <c r="P2085" s="1" t="s">
        <v>89</v>
      </c>
      <c r="Q2085" s="1" t="s">
        <v>362</v>
      </c>
      <c r="R2085" s="1">
        <v>40.79882</v>
      </c>
      <c r="S2085" s="1">
        <v>-73.96382</v>
      </c>
      <c r="T2085" s="1" t="s">
        <v>91</v>
      </c>
      <c r="U2085" s="1" t="s">
        <v>92</v>
      </c>
      <c r="V2085" s="1">
        <v>4.0</v>
      </c>
      <c r="W2085" s="1">
        <v>1.0</v>
      </c>
      <c r="X2085" s="1">
        <v>2.0</v>
      </c>
      <c r="Y2085" s="1">
        <v>3.0</v>
      </c>
      <c r="Z2085" s="1" t="s">
        <v>93</v>
      </c>
      <c r="AA2085" s="1" t="s">
        <v>11201</v>
      </c>
      <c r="AB2085" s="1">
        <v>200.0</v>
      </c>
      <c r="AC2085" s="1">
        <v>1.0</v>
      </c>
      <c r="AD2085" s="1">
        <v>0.0</v>
      </c>
      <c r="AE2085" s="1">
        <v>1.0</v>
      </c>
      <c r="AF2085" s="1" t="s">
        <v>2366</v>
      </c>
      <c r="AG2085" s="1">
        <v>1.0</v>
      </c>
      <c r="AH2085" s="1">
        <v>0.0</v>
      </c>
      <c r="AI2085" s="1">
        <v>0.0</v>
      </c>
      <c r="AJ2085" s="1">
        <v>0.0</v>
      </c>
      <c r="AK2085" s="1">
        <v>0.0</v>
      </c>
      <c r="AL2085" s="1">
        <v>0.0</v>
      </c>
      <c r="AM2085" s="1">
        <v>0.0</v>
      </c>
      <c r="AU2085" s="1">
        <v>0.0</v>
      </c>
      <c r="AV2085" s="1" t="s">
        <v>117</v>
      </c>
      <c r="AW2085" s="1">
        <v>1.0</v>
      </c>
      <c r="AX2085" s="1">
        <v>1.0</v>
      </c>
      <c r="AY2085" s="1">
        <v>0.0</v>
      </c>
      <c r="AZ2085" s="1">
        <v>0.0</v>
      </c>
      <c r="BB2085" s="1">
        <v>-1.0</v>
      </c>
      <c r="BC2085" s="1">
        <v>1.0</v>
      </c>
      <c r="BD2085" s="1">
        <v>-1.0</v>
      </c>
      <c r="BE2085" s="1">
        <v>-1.0</v>
      </c>
      <c r="BF2085" s="1">
        <v>-1.0</v>
      </c>
      <c r="BG2085" s="1">
        <v>-1.0</v>
      </c>
      <c r="BH2085" s="1">
        <v>-1.0</v>
      </c>
      <c r="BI2085" s="1">
        <v>-1.0</v>
      </c>
      <c r="BJ2085" s="1">
        <v>1.0</v>
      </c>
      <c r="BK2085" s="1">
        <v>-1.0</v>
      </c>
      <c r="BL2085" s="1">
        <v>-1.0</v>
      </c>
      <c r="BM2085" s="1">
        <v>-1.0</v>
      </c>
      <c r="BN2085" s="1">
        <v>-1.0</v>
      </c>
      <c r="BO2085" s="1">
        <v>-1.0</v>
      </c>
      <c r="BP2085" s="1">
        <v>1.0</v>
      </c>
      <c r="BQ2085" s="1">
        <v>-1.0</v>
      </c>
      <c r="BR2085" s="1">
        <v>-1.0</v>
      </c>
      <c r="BS2085" s="1">
        <v>-1.0</v>
      </c>
      <c r="BT2085" s="1">
        <v>-1.0</v>
      </c>
      <c r="BU2085" s="1">
        <v>1.0</v>
      </c>
      <c r="BV2085" s="1">
        <v>-1.0</v>
      </c>
      <c r="BW2085" s="1">
        <v>-1.0</v>
      </c>
      <c r="BX2085" s="1">
        <v>-1.0</v>
      </c>
      <c r="BY2085" s="1">
        <v>-1.0</v>
      </c>
      <c r="BZ2085" s="1">
        <v>-1.0</v>
      </c>
      <c r="CA2085" s="1">
        <v>-1.0</v>
      </c>
      <c r="CB2085" s="1">
        <v>-1.0</v>
      </c>
      <c r="CC2085" s="1">
        <v>-1.0</v>
      </c>
      <c r="CD2085" s="1">
        <v>70178.0</v>
      </c>
    </row>
    <row r="2086">
      <c r="A2086" s="1">
        <v>2.941155E7</v>
      </c>
      <c r="B2086" s="1" t="s">
        <v>11202</v>
      </c>
      <c r="C2086" s="1" t="s">
        <v>11203</v>
      </c>
      <c r="D2086" s="1" t="s">
        <v>11204</v>
      </c>
      <c r="E2086" s="1" t="s">
        <v>85</v>
      </c>
      <c r="F2086" s="1" t="s">
        <v>11205</v>
      </c>
      <c r="G2086" s="1" t="s">
        <v>11206</v>
      </c>
      <c r="H2086" s="1" t="s">
        <v>9272</v>
      </c>
      <c r="I2086" s="1">
        <v>2.21548872E8</v>
      </c>
      <c r="J2086" s="1">
        <v>43392.0</v>
      </c>
      <c r="K2086" s="1" t="s">
        <v>134</v>
      </c>
      <c r="L2086" s="1">
        <v>1.0</v>
      </c>
      <c r="M2086" s="1">
        <v>0.0</v>
      </c>
      <c r="N2086" s="1">
        <v>1.0</v>
      </c>
      <c r="O2086" s="1">
        <v>0.0</v>
      </c>
      <c r="P2086" s="1" t="s">
        <v>89</v>
      </c>
      <c r="Q2086" s="1" t="s">
        <v>90</v>
      </c>
      <c r="R2086" s="1">
        <v>40.75504</v>
      </c>
      <c r="S2086" s="1">
        <v>-73.99521</v>
      </c>
      <c r="T2086" s="1" t="s">
        <v>91</v>
      </c>
      <c r="U2086" s="1" t="s">
        <v>92</v>
      </c>
      <c r="V2086" s="1">
        <v>5.0</v>
      </c>
      <c r="W2086" s="1">
        <v>2.0</v>
      </c>
      <c r="X2086" s="1">
        <v>2.0</v>
      </c>
      <c r="Y2086" s="1">
        <v>2.0</v>
      </c>
      <c r="Z2086" s="1" t="s">
        <v>93</v>
      </c>
      <c r="AA2086" s="1" t="s">
        <v>11207</v>
      </c>
      <c r="AB2086" s="1">
        <v>390.0</v>
      </c>
      <c r="AC2086" s="1">
        <v>4.0</v>
      </c>
      <c r="AD2086" s="1">
        <v>25.0</v>
      </c>
      <c r="AE2086" s="1">
        <v>2.0</v>
      </c>
      <c r="AF2086" s="1" t="s">
        <v>255</v>
      </c>
      <c r="AG2086" s="1">
        <v>1.0</v>
      </c>
      <c r="AH2086" s="1">
        <v>0.0</v>
      </c>
      <c r="AI2086" s="1">
        <v>0.0</v>
      </c>
      <c r="AJ2086" s="1">
        <v>0.0</v>
      </c>
      <c r="AK2086" s="1">
        <v>0.0</v>
      </c>
      <c r="AL2086" s="1">
        <v>3.0</v>
      </c>
      <c r="AM2086" s="1">
        <v>3.0</v>
      </c>
      <c r="AN2086" s="1">
        <v>87.0</v>
      </c>
      <c r="AO2086" s="1">
        <v>9.0</v>
      </c>
      <c r="AP2086" s="1">
        <v>10.0</v>
      </c>
      <c r="AQ2086" s="1">
        <v>9.0</v>
      </c>
      <c r="AR2086" s="1">
        <v>8.0</v>
      </c>
      <c r="AS2086" s="1">
        <v>10.0</v>
      </c>
      <c r="AT2086" s="1">
        <v>8.0</v>
      </c>
      <c r="AU2086" s="1">
        <v>0.0</v>
      </c>
      <c r="AV2086" s="1" t="s">
        <v>96</v>
      </c>
      <c r="AW2086" s="1">
        <v>1.0</v>
      </c>
      <c r="AX2086" s="1">
        <v>1.0</v>
      </c>
      <c r="AY2086" s="1">
        <v>0.0</v>
      </c>
      <c r="AZ2086" s="1">
        <v>0.0</v>
      </c>
      <c r="BA2086" s="1">
        <v>0.36</v>
      </c>
      <c r="BB2086" s="1">
        <v>-1.0</v>
      </c>
      <c r="BC2086" s="1">
        <v>1.0</v>
      </c>
      <c r="BD2086" s="1">
        <v>-1.0</v>
      </c>
      <c r="BE2086" s="1">
        <v>-1.0</v>
      </c>
      <c r="BF2086" s="1">
        <v>1.0</v>
      </c>
      <c r="BG2086" s="1">
        <v>-1.0</v>
      </c>
      <c r="BH2086" s="1">
        <v>1.0</v>
      </c>
      <c r="BI2086" s="1">
        <v>-1.0</v>
      </c>
      <c r="BJ2086" s="1">
        <v>1.0</v>
      </c>
      <c r="BK2086" s="1">
        <v>-1.0</v>
      </c>
      <c r="BL2086" s="1">
        <v>1.0</v>
      </c>
      <c r="BM2086" s="1">
        <v>1.0</v>
      </c>
      <c r="BN2086" s="1">
        <v>1.0</v>
      </c>
      <c r="BO2086" s="1">
        <v>-1.0</v>
      </c>
      <c r="BP2086" s="1">
        <v>-1.0</v>
      </c>
      <c r="BQ2086" s="1">
        <v>-1.0</v>
      </c>
      <c r="BR2086" s="1">
        <v>-1.0</v>
      </c>
      <c r="BS2086" s="1">
        <v>-1.0</v>
      </c>
      <c r="BT2086" s="1">
        <v>-1.0</v>
      </c>
      <c r="BU2086" s="1">
        <v>1.0</v>
      </c>
      <c r="BV2086" s="1">
        <v>1.0</v>
      </c>
      <c r="BW2086" s="1">
        <v>-1.0</v>
      </c>
      <c r="BX2086" s="1">
        <v>-1.0</v>
      </c>
      <c r="BY2086" s="1">
        <v>-1.0</v>
      </c>
      <c r="BZ2086" s="1">
        <v>-1.0</v>
      </c>
      <c r="CA2086" s="1">
        <v>-1.0</v>
      </c>
      <c r="CB2086" s="1">
        <v>-1.0</v>
      </c>
      <c r="CC2086" s="1">
        <v>-1.0</v>
      </c>
      <c r="CD2086" s="1">
        <v>70222.0</v>
      </c>
    </row>
    <row r="2087">
      <c r="A2087" s="1">
        <v>3821676.0</v>
      </c>
      <c r="B2087" s="1" t="s">
        <v>11208</v>
      </c>
      <c r="C2087" s="1" t="s">
        <v>11209</v>
      </c>
      <c r="D2087" s="1" t="s">
        <v>11210</v>
      </c>
      <c r="E2087" s="1" t="s">
        <v>85</v>
      </c>
      <c r="F2087" s="1" t="s">
        <v>11211</v>
      </c>
      <c r="G2087" s="1" t="s">
        <v>11212</v>
      </c>
      <c r="H2087" s="1" t="s">
        <v>11213</v>
      </c>
      <c r="I2087" s="1">
        <v>1.4908547E7</v>
      </c>
      <c r="J2087" s="1">
        <v>41758.0</v>
      </c>
      <c r="M2087" s="1">
        <v>0.0</v>
      </c>
      <c r="N2087" s="1">
        <v>1.0</v>
      </c>
      <c r="O2087" s="1">
        <v>1.0</v>
      </c>
      <c r="P2087" s="1" t="s">
        <v>89</v>
      </c>
      <c r="Q2087" s="1" t="s">
        <v>177</v>
      </c>
      <c r="R2087" s="1">
        <v>40.71962</v>
      </c>
      <c r="S2087" s="1">
        <v>-73.98434</v>
      </c>
      <c r="T2087" s="1" t="s">
        <v>91</v>
      </c>
      <c r="U2087" s="1" t="s">
        <v>92</v>
      </c>
      <c r="V2087" s="1">
        <v>2.0</v>
      </c>
      <c r="W2087" s="1">
        <v>1.0</v>
      </c>
      <c r="X2087" s="1">
        <v>1.0</v>
      </c>
      <c r="Y2087" s="1">
        <v>2.0</v>
      </c>
      <c r="Z2087" s="1" t="s">
        <v>93</v>
      </c>
      <c r="AA2087" s="1" t="s">
        <v>11214</v>
      </c>
      <c r="AB2087" s="1">
        <v>169.0</v>
      </c>
      <c r="AC2087" s="1">
        <v>2.0</v>
      </c>
      <c r="AD2087" s="1">
        <v>35.0</v>
      </c>
      <c r="AE2087" s="1">
        <v>4.0</v>
      </c>
      <c r="AF2087" s="1" t="s">
        <v>378</v>
      </c>
      <c r="AG2087" s="1">
        <v>1.0</v>
      </c>
      <c r="AH2087" s="1">
        <v>0.0</v>
      </c>
      <c r="AI2087" s="1">
        <v>0.0</v>
      </c>
      <c r="AJ2087" s="1">
        <v>0.0</v>
      </c>
      <c r="AK2087" s="1">
        <v>0.0</v>
      </c>
      <c r="AL2087" s="1">
        <v>7.0</v>
      </c>
      <c r="AM2087" s="1">
        <v>0.0</v>
      </c>
      <c r="AN2087" s="1">
        <v>97.0</v>
      </c>
      <c r="AO2087" s="1">
        <v>10.0</v>
      </c>
      <c r="AP2087" s="1">
        <v>10.0</v>
      </c>
      <c r="AQ2087" s="1">
        <v>10.0</v>
      </c>
      <c r="AR2087" s="1">
        <v>10.0</v>
      </c>
      <c r="AS2087" s="1">
        <v>10.0</v>
      </c>
      <c r="AT2087" s="1">
        <v>9.0</v>
      </c>
      <c r="AU2087" s="1">
        <v>0.0</v>
      </c>
      <c r="AV2087" s="1" t="s">
        <v>96</v>
      </c>
      <c r="AW2087" s="1">
        <v>1.0</v>
      </c>
      <c r="AX2087" s="1">
        <v>1.0</v>
      </c>
      <c r="AY2087" s="1">
        <v>0.0</v>
      </c>
      <c r="AZ2087" s="1">
        <v>0.0</v>
      </c>
      <c r="BA2087" s="1">
        <v>0.14</v>
      </c>
      <c r="BB2087" s="1">
        <v>-1.0</v>
      </c>
      <c r="BC2087" s="1">
        <v>1.0</v>
      </c>
      <c r="BD2087" s="1">
        <v>-1.0</v>
      </c>
      <c r="BE2087" s="1">
        <v>-1.0</v>
      </c>
      <c r="BF2087" s="1">
        <v>-1.0</v>
      </c>
      <c r="BG2087" s="1">
        <v>-1.0</v>
      </c>
      <c r="BH2087" s="1">
        <v>-1.0</v>
      </c>
      <c r="BI2087" s="1">
        <v>-1.0</v>
      </c>
      <c r="BJ2087" s="1">
        <v>-1.0</v>
      </c>
      <c r="BK2087" s="1">
        <v>-1.0</v>
      </c>
      <c r="BL2087" s="1">
        <v>-1.0</v>
      </c>
      <c r="BM2087" s="1">
        <v>-1.0</v>
      </c>
      <c r="BN2087" s="1">
        <v>-1.0</v>
      </c>
      <c r="BO2087" s="1">
        <v>-1.0</v>
      </c>
      <c r="BP2087" s="1">
        <v>-1.0</v>
      </c>
      <c r="BQ2087" s="1">
        <v>-1.0</v>
      </c>
      <c r="BR2087" s="1">
        <v>-1.0</v>
      </c>
      <c r="BS2087" s="1">
        <v>-1.0</v>
      </c>
      <c r="BT2087" s="1">
        <v>-1.0</v>
      </c>
      <c r="BU2087" s="1">
        <v>1.0</v>
      </c>
      <c r="BV2087" s="1">
        <v>-1.0</v>
      </c>
      <c r="BW2087" s="1">
        <v>1.0</v>
      </c>
      <c r="BX2087" s="1">
        <v>-1.0</v>
      </c>
      <c r="BY2087" s="1">
        <v>-1.0</v>
      </c>
      <c r="BZ2087" s="1">
        <v>-1.0</v>
      </c>
      <c r="CA2087" s="1">
        <v>-1.0</v>
      </c>
      <c r="CB2087" s="1">
        <v>-1.0</v>
      </c>
      <c r="CC2087" s="1">
        <v>-1.0</v>
      </c>
      <c r="CD2087" s="1">
        <v>70285.0</v>
      </c>
    </row>
    <row r="2088">
      <c r="A2088" s="1">
        <v>3.6073384E7</v>
      </c>
      <c r="B2088" s="1" t="s">
        <v>11215</v>
      </c>
      <c r="C2088" s="1" t="s">
        <v>11216</v>
      </c>
      <c r="D2088" s="1" t="s">
        <v>11217</v>
      </c>
      <c r="E2088" s="1" t="s">
        <v>85</v>
      </c>
      <c r="F2088" s="1" t="s">
        <v>11218</v>
      </c>
      <c r="G2088" s="1" t="s">
        <v>11219</v>
      </c>
      <c r="H2088" s="1" t="s">
        <v>11220</v>
      </c>
      <c r="I2088" s="1">
        <v>2.3773167E7</v>
      </c>
      <c r="J2088" s="1">
        <v>41958.0</v>
      </c>
      <c r="K2088" s="1" t="s">
        <v>134</v>
      </c>
      <c r="L2088" s="1">
        <v>1.0</v>
      </c>
      <c r="M2088" s="1">
        <v>1.0</v>
      </c>
      <c r="N2088" s="1">
        <v>1.0</v>
      </c>
      <c r="O2088" s="1">
        <v>1.0</v>
      </c>
      <c r="P2088" s="1" t="s">
        <v>89</v>
      </c>
      <c r="Q2088" s="1" t="s">
        <v>1535</v>
      </c>
      <c r="R2088" s="1">
        <v>40.82682</v>
      </c>
      <c r="S2088" s="1">
        <v>-73.9515699999999</v>
      </c>
      <c r="T2088" s="1" t="s">
        <v>91</v>
      </c>
      <c r="U2088" s="1" t="s">
        <v>113</v>
      </c>
      <c r="V2088" s="1">
        <v>2.0</v>
      </c>
      <c r="W2088" s="1">
        <v>1.0</v>
      </c>
      <c r="X2088" s="1">
        <v>1.0</v>
      </c>
      <c r="Y2088" s="1">
        <v>1.0</v>
      </c>
      <c r="Z2088" s="1" t="s">
        <v>93</v>
      </c>
      <c r="AA2088" s="1" t="s">
        <v>11221</v>
      </c>
      <c r="AB2088" s="1">
        <v>70.0</v>
      </c>
      <c r="AC2088" s="1">
        <v>1.0</v>
      </c>
      <c r="AD2088" s="1">
        <v>10.0</v>
      </c>
      <c r="AE2088" s="1">
        <v>2.0</v>
      </c>
      <c r="AF2088" s="1" t="s">
        <v>95</v>
      </c>
      <c r="AG2088" s="1">
        <v>1.0</v>
      </c>
      <c r="AH2088" s="1">
        <v>9.0</v>
      </c>
      <c r="AI2088" s="1">
        <v>18.0</v>
      </c>
      <c r="AJ2088" s="1">
        <v>37.0</v>
      </c>
      <c r="AK2088" s="1">
        <v>312.0</v>
      </c>
      <c r="AL2088" s="1">
        <v>0.0</v>
      </c>
      <c r="AM2088" s="1">
        <v>0.0</v>
      </c>
      <c r="AU2088" s="1">
        <v>1.0</v>
      </c>
      <c r="AV2088" s="1" t="s">
        <v>96</v>
      </c>
      <c r="AW2088" s="1">
        <v>2.0</v>
      </c>
      <c r="AX2088" s="1">
        <v>1.0</v>
      </c>
      <c r="AY2088" s="1">
        <v>1.0</v>
      </c>
      <c r="AZ2088" s="1">
        <v>0.0</v>
      </c>
      <c r="BB2088" s="1">
        <v>1.0</v>
      </c>
      <c r="BC2088" s="1">
        <v>1.0</v>
      </c>
      <c r="BD2088" s="1">
        <v>-1.0</v>
      </c>
      <c r="BE2088" s="1">
        <v>-1.0</v>
      </c>
      <c r="BF2088" s="1">
        <v>-1.0</v>
      </c>
      <c r="BG2088" s="1">
        <v>-1.0</v>
      </c>
      <c r="BH2088" s="1">
        <v>-1.0</v>
      </c>
      <c r="BI2088" s="1">
        <v>-1.0</v>
      </c>
      <c r="BJ2088" s="1">
        <v>1.0</v>
      </c>
      <c r="BK2088" s="1">
        <v>1.0</v>
      </c>
      <c r="BL2088" s="1">
        <v>-1.0</v>
      </c>
      <c r="BM2088" s="1">
        <v>-1.0</v>
      </c>
      <c r="BN2088" s="1">
        <v>-1.0</v>
      </c>
      <c r="BO2088" s="1">
        <v>-1.0</v>
      </c>
      <c r="BP2088" s="1">
        <v>1.0</v>
      </c>
      <c r="BQ2088" s="1">
        <v>1.0</v>
      </c>
      <c r="BR2088" s="1">
        <v>-1.0</v>
      </c>
      <c r="BS2088" s="1">
        <v>-1.0</v>
      </c>
      <c r="BT2088" s="1">
        <v>-1.0</v>
      </c>
      <c r="BU2088" s="1">
        <v>1.0</v>
      </c>
      <c r="BV2088" s="1">
        <v>1.0</v>
      </c>
      <c r="BW2088" s="1">
        <v>-1.0</v>
      </c>
      <c r="BX2088" s="1">
        <v>-1.0</v>
      </c>
      <c r="BY2088" s="1">
        <v>-1.0</v>
      </c>
      <c r="BZ2088" s="1">
        <v>1.0</v>
      </c>
      <c r="CA2088" s="1">
        <v>-1.0</v>
      </c>
      <c r="CB2088" s="1">
        <v>-1.0</v>
      </c>
      <c r="CC2088" s="1">
        <v>-1.0</v>
      </c>
      <c r="CD2088" s="1">
        <v>70314.0</v>
      </c>
    </row>
    <row r="2089">
      <c r="A2089" s="1">
        <v>8286476.0</v>
      </c>
      <c r="B2089" s="1" t="s">
        <v>11222</v>
      </c>
      <c r="C2089" s="1" t="s">
        <v>11223</v>
      </c>
      <c r="D2089" s="1" t="s">
        <v>11223</v>
      </c>
      <c r="E2089" s="1" t="s">
        <v>85</v>
      </c>
      <c r="H2089" s="1" t="s">
        <v>11224</v>
      </c>
      <c r="I2089" s="1">
        <v>2.3936958E7</v>
      </c>
      <c r="J2089" s="1">
        <v>41962.0</v>
      </c>
      <c r="M2089" s="1">
        <v>0.0</v>
      </c>
      <c r="N2089" s="1">
        <v>1.0</v>
      </c>
      <c r="O2089" s="1">
        <v>1.0</v>
      </c>
      <c r="P2089" s="1" t="s">
        <v>89</v>
      </c>
      <c r="Q2089" s="1" t="s">
        <v>206</v>
      </c>
      <c r="R2089" s="1">
        <v>40.72749</v>
      </c>
      <c r="S2089" s="1">
        <v>-73.98894</v>
      </c>
      <c r="T2089" s="1" t="s">
        <v>91</v>
      </c>
      <c r="U2089" s="1" t="s">
        <v>113</v>
      </c>
      <c r="V2089" s="1">
        <v>1.0</v>
      </c>
      <c r="W2089" s="1">
        <v>1.0</v>
      </c>
      <c r="X2089" s="1">
        <v>1.0</v>
      </c>
      <c r="Y2089" s="1">
        <v>1.0</v>
      </c>
      <c r="Z2089" s="1" t="s">
        <v>93</v>
      </c>
      <c r="AA2089" s="1" t="s">
        <v>11225</v>
      </c>
      <c r="AB2089" s="1">
        <v>109.0</v>
      </c>
      <c r="AC2089" s="1">
        <v>1.0</v>
      </c>
      <c r="AD2089" s="1">
        <v>0.0</v>
      </c>
      <c r="AE2089" s="1">
        <v>3.0</v>
      </c>
      <c r="AF2089" s="1" t="s">
        <v>1421</v>
      </c>
      <c r="AG2089" s="1">
        <v>1.0</v>
      </c>
      <c r="AH2089" s="1">
        <v>0.0</v>
      </c>
      <c r="AI2089" s="1">
        <v>0.0</v>
      </c>
      <c r="AJ2089" s="1">
        <v>0.0</v>
      </c>
      <c r="AK2089" s="1">
        <v>0.0</v>
      </c>
      <c r="AL2089" s="1">
        <v>4.0</v>
      </c>
      <c r="AM2089" s="1">
        <v>0.0</v>
      </c>
      <c r="AN2089" s="1">
        <v>80.0</v>
      </c>
      <c r="AO2089" s="1">
        <v>10.0</v>
      </c>
      <c r="AP2089" s="1">
        <v>8.0</v>
      </c>
      <c r="AQ2089" s="1">
        <v>10.0</v>
      </c>
      <c r="AR2089" s="1">
        <v>10.0</v>
      </c>
      <c r="AS2089" s="1">
        <v>10.0</v>
      </c>
      <c r="AT2089" s="1">
        <v>8.0</v>
      </c>
      <c r="AU2089" s="1">
        <v>0.0</v>
      </c>
      <c r="AV2089" s="1" t="s">
        <v>96</v>
      </c>
      <c r="AW2089" s="1">
        <v>1.0</v>
      </c>
      <c r="AX2089" s="1">
        <v>0.0</v>
      </c>
      <c r="AY2089" s="1">
        <v>1.0</v>
      </c>
      <c r="AZ2089" s="1">
        <v>0.0</v>
      </c>
      <c r="BA2089" s="1">
        <v>0.09</v>
      </c>
      <c r="BB2089" s="1">
        <v>-1.0</v>
      </c>
      <c r="BC2089" s="1">
        <v>1.0</v>
      </c>
      <c r="BD2089" s="1">
        <v>-1.0</v>
      </c>
      <c r="BE2089" s="1">
        <v>-1.0</v>
      </c>
      <c r="BF2089" s="1">
        <v>-1.0</v>
      </c>
      <c r="BG2089" s="1">
        <v>-1.0</v>
      </c>
      <c r="BH2089" s="1">
        <v>-1.0</v>
      </c>
      <c r="BI2089" s="1">
        <v>-1.0</v>
      </c>
      <c r="BJ2089" s="1">
        <v>1.0</v>
      </c>
      <c r="BK2089" s="1">
        <v>-1.0</v>
      </c>
      <c r="BL2089" s="1">
        <v>-1.0</v>
      </c>
      <c r="BM2089" s="1">
        <v>-1.0</v>
      </c>
      <c r="BN2089" s="1">
        <v>-1.0</v>
      </c>
      <c r="BO2089" s="1">
        <v>-1.0</v>
      </c>
      <c r="BP2089" s="1">
        <v>-1.0</v>
      </c>
      <c r="BQ2089" s="1">
        <v>-1.0</v>
      </c>
      <c r="BR2089" s="1">
        <v>-1.0</v>
      </c>
      <c r="BS2089" s="1">
        <v>-1.0</v>
      </c>
      <c r="BT2089" s="1">
        <v>-1.0</v>
      </c>
      <c r="BU2089" s="1">
        <v>1.0</v>
      </c>
      <c r="BV2089" s="1">
        <v>-1.0</v>
      </c>
      <c r="BW2089" s="1">
        <v>-1.0</v>
      </c>
      <c r="BX2089" s="1">
        <v>-1.0</v>
      </c>
      <c r="BY2089" s="1">
        <v>1.0</v>
      </c>
      <c r="BZ2089" s="1">
        <v>-1.0</v>
      </c>
      <c r="CA2089" s="1">
        <v>-1.0</v>
      </c>
      <c r="CB2089" s="1">
        <v>-1.0</v>
      </c>
      <c r="CC2089" s="1">
        <v>-1.0</v>
      </c>
      <c r="CD2089" s="1">
        <v>70333.0</v>
      </c>
    </row>
    <row r="2090">
      <c r="A2090" s="1">
        <v>2.7112835E7</v>
      </c>
      <c r="B2090" s="1" t="s">
        <v>11226</v>
      </c>
      <c r="C2090" s="1" t="s">
        <v>11227</v>
      </c>
      <c r="D2090" s="1" t="s">
        <v>11227</v>
      </c>
      <c r="E2090" s="1" t="s">
        <v>85</v>
      </c>
      <c r="I2090" s="1">
        <v>1.04761E7</v>
      </c>
      <c r="J2090" s="1">
        <v>41614.0</v>
      </c>
      <c r="M2090" s="1">
        <v>0.0</v>
      </c>
      <c r="N2090" s="1">
        <v>1.0</v>
      </c>
      <c r="O2090" s="1">
        <v>1.0</v>
      </c>
      <c r="P2090" s="1" t="s">
        <v>89</v>
      </c>
      <c r="Q2090" s="1" t="s">
        <v>90</v>
      </c>
      <c r="R2090" s="1">
        <v>40.73916</v>
      </c>
      <c r="S2090" s="1">
        <v>-73.99471</v>
      </c>
      <c r="T2090" s="1" t="s">
        <v>91</v>
      </c>
      <c r="U2090" s="1" t="s">
        <v>92</v>
      </c>
      <c r="V2090" s="1">
        <v>2.0</v>
      </c>
      <c r="W2090" s="1">
        <v>1.0</v>
      </c>
      <c r="X2090" s="1">
        <v>1.0</v>
      </c>
      <c r="Y2090" s="1">
        <v>1.0</v>
      </c>
      <c r="Z2090" s="1" t="s">
        <v>93</v>
      </c>
      <c r="AA2090" s="1" t="s">
        <v>11228</v>
      </c>
      <c r="AB2090" s="1">
        <v>85.0</v>
      </c>
      <c r="AC2090" s="1">
        <v>1.0</v>
      </c>
      <c r="AD2090" s="1">
        <v>0.0</v>
      </c>
      <c r="AE2090" s="1">
        <v>14.0</v>
      </c>
      <c r="AF2090" s="1" t="s">
        <v>104</v>
      </c>
      <c r="AG2090" s="1">
        <v>1.0</v>
      </c>
      <c r="AH2090" s="1">
        <v>0.0</v>
      </c>
      <c r="AI2090" s="1">
        <v>16.0</v>
      </c>
      <c r="AJ2090" s="1">
        <v>16.0</v>
      </c>
      <c r="AK2090" s="1">
        <v>16.0</v>
      </c>
      <c r="AL2090" s="1">
        <v>1.0</v>
      </c>
      <c r="AM2090" s="1">
        <v>1.0</v>
      </c>
      <c r="AU2090" s="1">
        <v>1.0</v>
      </c>
      <c r="AV2090" s="1" t="s">
        <v>96</v>
      </c>
      <c r="AW2090" s="1">
        <v>1.0</v>
      </c>
      <c r="AX2090" s="1">
        <v>1.0</v>
      </c>
      <c r="AY2090" s="1">
        <v>0.0</v>
      </c>
      <c r="AZ2090" s="1">
        <v>0.0</v>
      </c>
      <c r="BA2090" s="1">
        <v>0.15</v>
      </c>
      <c r="BB2090" s="1">
        <v>-1.0</v>
      </c>
      <c r="BC2090" s="1">
        <v>1.0</v>
      </c>
      <c r="BD2090" s="1">
        <v>-1.0</v>
      </c>
      <c r="BE2090" s="1">
        <v>-1.0</v>
      </c>
      <c r="BF2090" s="1">
        <v>-1.0</v>
      </c>
      <c r="BG2090" s="1">
        <v>-1.0</v>
      </c>
      <c r="BH2090" s="1">
        <v>-1.0</v>
      </c>
      <c r="BI2090" s="1">
        <v>-1.0</v>
      </c>
      <c r="BJ2090" s="1">
        <v>1.0</v>
      </c>
      <c r="BK2090" s="1">
        <v>-1.0</v>
      </c>
      <c r="BL2090" s="1">
        <v>-1.0</v>
      </c>
      <c r="BM2090" s="1">
        <v>-1.0</v>
      </c>
      <c r="BN2090" s="1">
        <v>-1.0</v>
      </c>
      <c r="BO2090" s="1">
        <v>-1.0</v>
      </c>
      <c r="BP2090" s="1">
        <v>-1.0</v>
      </c>
      <c r="BQ2090" s="1">
        <v>-1.0</v>
      </c>
      <c r="BR2090" s="1">
        <v>-1.0</v>
      </c>
      <c r="BS2090" s="1">
        <v>1.0</v>
      </c>
      <c r="BT2090" s="1">
        <v>-1.0</v>
      </c>
      <c r="BU2090" s="1">
        <v>1.0</v>
      </c>
      <c r="BV2090" s="1">
        <v>-1.0</v>
      </c>
      <c r="BW2090" s="1">
        <v>-1.0</v>
      </c>
      <c r="BX2090" s="1">
        <v>-1.0</v>
      </c>
      <c r="BY2090" s="1">
        <v>-1.0</v>
      </c>
      <c r="BZ2090" s="1">
        <v>-1.0</v>
      </c>
      <c r="CA2090" s="1">
        <v>1.0</v>
      </c>
      <c r="CB2090" s="1">
        <v>-1.0</v>
      </c>
      <c r="CC2090" s="1">
        <v>-1.0</v>
      </c>
      <c r="CD2090" s="1">
        <v>70348.0</v>
      </c>
    </row>
    <row r="2091">
      <c r="A2091" s="1">
        <v>3.5516704E7</v>
      </c>
      <c r="B2091" s="1" t="s">
        <v>11229</v>
      </c>
      <c r="C2091" s="1" t="s">
        <v>11230</v>
      </c>
      <c r="D2091" s="1" t="s">
        <v>11231</v>
      </c>
      <c r="E2091" s="1" t="s">
        <v>85</v>
      </c>
      <c r="F2091" s="1" t="s">
        <v>11232</v>
      </c>
      <c r="G2091" s="1" t="s">
        <v>11233</v>
      </c>
      <c r="H2091" s="1" t="s">
        <v>11234</v>
      </c>
      <c r="I2091" s="1">
        <v>8.1127692E7</v>
      </c>
      <c r="J2091" s="1">
        <v>42552.0</v>
      </c>
      <c r="K2091" s="1" t="s">
        <v>134</v>
      </c>
      <c r="L2091" s="1">
        <v>1.0</v>
      </c>
      <c r="M2091" s="1">
        <v>1.0</v>
      </c>
      <c r="N2091" s="1">
        <v>2.0</v>
      </c>
      <c r="O2091" s="1">
        <v>1.0</v>
      </c>
      <c r="P2091" s="1" t="s">
        <v>123</v>
      </c>
      <c r="Q2091" s="1" t="s">
        <v>308</v>
      </c>
      <c r="R2091" s="1">
        <v>40.64434</v>
      </c>
      <c r="S2091" s="1">
        <v>-73.95288</v>
      </c>
      <c r="T2091" s="1" t="s">
        <v>91</v>
      </c>
      <c r="U2091" s="1" t="s">
        <v>113</v>
      </c>
      <c r="V2091" s="1">
        <v>2.0</v>
      </c>
      <c r="W2091" s="1">
        <v>1.0</v>
      </c>
      <c r="X2091" s="1">
        <v>1.0</v>
      </c>
      <c r="Y2091" s="1">
        <v>1.0</v>
      </c>
      <c r="Z2091" s="1" t="s">
        <v>93</v>
      </c>
      <c r="AA2091" s="1" t="s">
        <v>11235</v>
      </c>
      <c r="AB2091" s="1">
        <v>50.0</v>
      </c>
      <c r="AC2091" s="1">
        <v>1.0</v>
      </c>
      <c r="AD2091" s="1">
        <v>27.0</v>
      </c>
      <c r="AE2091" s="1">
        <v>3.0</v>
      </c>
      <c r="AF2091" s="1" t="s">
        <v>407</v>
      </c>
      <c r="AG2091" s="1">
        <v>1.0</v>
      </c>
      <c r="AH2091" s="1">
        <v>0.0</v>
      </c>
      <c r="AI2091" s="1">
        <v>6.0</v>
      </c>
      <c r="AJ2091" s="1">
        <v>36.0</v>
      </c>
      <c r="AK2091" s="1">
        <v>311.0</v>
      </c>
      <c r="AL2091" s="1">
        <v>0.0</v>
      </c>
      <c r="AM2091" s="1">
        <v>0.0</v>
      </c>
      <c r="AU2091" s="1">
        <v>1.0</v>
      </c>
      <c r="AV2091" s="1" t="s">
        <v>105</v>
      </c>
      <c r="AW2091" s="1">
        <v>2.0</v>
      </c>
      <c r="AX2091" s="1">
        <v>0.0</v>
      </c>
      <c r="AY2091" s="1">
        <v>2.0</v>
      </c>
      <c r="AZ2091" s="1">
        <v>0.0</v>
      </c>
      <c r="BB2091" s="1">
        <v>-1.0</v>
      </c>
      <c r="BC2091" s="1">
        <v>1.0</v>
      </c>
      <c r="BD2091" s="1">
        <v>-1.0</v>
      </c>
      <c r="BE2091" s="1">
        <v>-1.0</v>
      </c>
      <c r="BF2091" s="1">
        <v>-1.0</v>
      </c>
      <c r="BG2091" s="1">
        <v>-1.0</v>
      </c>
      <c r="BH2091" s="1">
        <v>-1.0</v>
      </c>
      <c r="BI2091" s="1">
        <v>-1.0</v>
      </c>
      <c r="BJ2091" s="1">
        <v>-1.0</v>
      </c>
      <c r="BK2091" s="1">
        <v>-1.0</v>
      </c>
      <c r="BL2091" s="1">
        <v>-1.0</v>
      </c>
      <c r="BM2091" s="1">
        <v>1.0</v>
      </c>
      <c r="BN2091" s="1">
        <v>-1.0</v>
      </c>
      <c r="BO2091" s="1">
        <v>-1.0</v>
      </c>
      <c r="BP2091" s="1">
        <v>-1.0</v>
      </c>
      <c r="BQ2091" s="1">
        <v>-1.0</v>
      </c>
      <c r="BR2091" s="1">
        <v>-1.0</v>
      </c>
      <c r="BS2091" s="1">
        <v>-1.0</v>
      </c>
      <c r="BT2091" s="1">
        <v>-1.0</v>
      </c>
      <c r="BU2091" s="1">
        <v>1.0</v>
      </c>
      <c r="BV2091" s="1">
        <v>1.0</v>
      </c>
      <c r="BW2091" s="1">
        <v>-1.0</v>
      </c>
      <c r="BX2091" s="1">
        <v>-1.0</v>
      </c>
      <c r="BY2091" s="1">
        <v>-1.0</v>
      </c>
      <c r="BZ2091" s="1">
        <v>1.0</v>
      </c>
      <c r="CA2091" s="1">
        <v>-1.0</v>
      </c>
      <c r="CB2091" s="1">
        <v>-1.0</v>
      </c>
      <c r="CC2091" s="1">
        <v>-1.0</v>
      </c>
      <c r="CD2091" s="1">
        <v>70359.0</v>
      </c>
    </row>
    <row r="2092">
      <c r="A2092" s="1">
        <v>3.5425429E7</v>
      </c>
      <c r="B2092" s="1" t="s">
        <v>11236</v>
      </c>
      <c r="C2092" s="1" t="s">
        <v>11237</v>
      </c>
      <c r="D2092" s="1" t="s">
        <v>11238</v>
      </c>
      <c r="E2092" s="1" t="s">
        <v>85</v>
      </c>
      <c r="H2092" s="1" t="s">
        <v>11239</v>
      </c>
      <c r="I2092" s="1">
        <v>2.3148483E8</v>
      </c>
      <c r="J2092" s="1">
        <v>43453.0</v>
      </c>
      <c r="K2092" s="1" t="s">
        <v>134</v>
      </c>
      <c r="L2092" s="1">
        <v>0.97</v>
      </c>
      <c r="M2092" s="1">
        <v>0.0</v>
      </c>
      <c r="N2092" s="1">
        <v>1.0</v>
      </c>
      <c r="O2092" s="1">
        <v>0.0</v>
      </c>
      <c r="P2092" s="1" t="s">
        <v>89</v>
      </c>
      <c r="Q2092" s="1" t="s">
        <v>601</v>
      </c>
      <c r="R2092" s="1">
        <v>40.76308</v>
      </c>
      <c r="S2092" s="1">
        <v>-73.98482</v>
      </c>
      <c r="T2092" s="1" t="s">
        <v>91</v>
      </c>
      <c r="U2092" s="1" t="s">
        <v>92</v>
      </c>
      <c r="V2092" s="1">
        <v>6.0</v>
      </c>
      <c r="W2092" s="1">
        <v>2.0</v>
      </c>
      <c r="X2092" s="1">
        <v>3.0</v>
      </c>
      <c r="Y2092" s="1">
        <v>5.0</v>
      </c>
      <c r="Z2092" s="1" t="s">
        <v>93</v>
      </c>
      <c r="AA2092" s="1" t="s">
        <v>11240</v>
      </c>
      <c r="AB2092" s="1">
        <v>450.0</v>
      </c>
      <c r="AC2092" s="1">
        <v>3.0</v>
      </c>
      <c r="AD2092" s="1">
        <v>10.0</v>
      </c>
      <c r="AE2092" s="1">
        <v>3.0</v>
      </c>
      <c r="AF2092" s="1" t="s">
        <v>95</v>
      </c>
      <c r="AG2092" s="1">
        <v>1.0</v>
      </c>
      <c r="AH2092" s="1">
        <v>6.0</v>
      </c>
      <c r="AI2092" s="1">
        <v>18.0</v>
      </c>
      <c r="AJ2092" s="1">
        <v>25.0</v>
      </c>
      <c r="AK2092" s="1">
        <v>161.0</v>
      </c>
      <c r="AL2092" s="1">
        <v>0.0</v>
      </c>
      <c r="AM2092" s="1">
        <v>0.0</v>
      </c>
      <c r="AU2092" s="1">
        <v>1.0</v>
      </c>
      <c r="AV2092" s="1" t="s">
        <v>96</v>
      </c>
      <c r="AW2092" s="1">
        <v>1.0</v>
      </c>
      <c r="AX2092" s="1">
        <v>1.0</v>
      </c>
      <c r="AY2092" s="1">
        <v>0.0</v>
      </c>
      <c r="AZ2092" s="1">
        <v>0.0</v>
      </c>
      <c r="BB2092" s="1">
        <v>-1.0</v>
      </c>
      <c r="BC2092" s="1">
        <v>1.0</v>
      </c>
      <c r="BD2092" s="1">
        <v>-1.0</v>
      </c>
      <c r="BE2092" s="1">
        <v>-1.0</v>
      </c>
      <c r="BF2092" s="1">
        <v>-1.0</v>
      </c>
      <c r="BG2092" s="1">
        <v>-1.0</v>
      </c>
      <c r="BH2092" s="1">
        <v>1.0</v>
      </c>
      <c r="BI2092" s="1">
        <v>-1.0</v>
      </c>
      <c r="BJ2092" s="1">
        <v>1.0</v>
      </c>
      <c r="BK2092" s="1">
        <v>-1.0</v>
      </c>
      <c r="BL2092" s="1">
        <v>-1.0</v>
      </c>
      <c r="BM2092" s="1">
        <v>1.0</v>
      </c>
      <c r="BN2092" s="1">
        <v>-1.0</v>
      </c>
      <c r="BO2092" s="1">
        <v>-1.0</v>
      </c>
      <c r="BP2092" s="1">
        <v>-1.0</v>
      </c>
      <c r="BQ2092" s="1">
        <v>-1.0</v>
      </c>
      <c r="BR2092" s="1">
        <v>-1.0</v>
      </c>
      <c r="BS2092" s="1">
        <v>-1.0</v>
      </c>
      <c r="BT2092" s="1">
        <v>-1.0</v>
      </c>
      <c r="BU2092" s="1">
        <v>1.0</v>
      </c>
      <c r="BV2092" s="1">
        <v>-1.0</v>
      </c>
      <c r="BW2092" s="1">
        <v>-1.0</v>
      </c>
      <c r="BX2092" s="1">
        <v>-1.0</v>
      </c>
      <c r="BY2092" s="1">
        <v>-1.0</v>
      </c>
      <c r="BZ2092" s="1">
        <v>-1.0</v>
      </c>
      <c r="CA2092" s="1">
        <v>-1.0</v>
      </c>
      <c r="CB2092" s="1">
        <v>-1.0</v>
      </c>
      <c r="CC2092" s="1">
        <v>-1.0</v>
      </c>
      <c r="CD2092" s="1">
        <v>70418.0</v>
      </c>
    </row>
    <row r="2093">
      <c r="A2093" s="1">
        <v>3.2552274E7</v>
      </c>
      <c r="B2093" s="1" t="s">
        <v>11241</v>
      </c>
      <c r="C2093" s="1" t="s">
        <v>11242</v>
      </c>
      <c r="D2093" s="1" t="s">
        <v>11242</v>
      </c>
      <c r="E2093" s="1" t="s">
        <v>85</v>
      </c>
      <c r="H2093" s="1" t="s">
        <v>11243</v>
      </c>
      <c r="I2093" s="1">
        <v>2.44182582E8</v>
      </c>
      <c r="J2093" s="1">
        <v>43515.0</v>
      </c>
      <c r="K2093" s="1" t="s">
        <v>272</v>
      </c>
      <c r="L2093" s="1">
        <v>0.8</v>
      </c>
      <c r="M2093" s="1">
        <v>0.0</v>
      </c>
      <c r="N2093" s="1">
        <v>4.0</v>
      </c>
      <c r="O2093" s="1">
        <v>0.0</v>
      </c>
      <c r="P2093" s="1" t="s">
        <v>89</v>
      </c>
      <c r="Q2093" s="1" t="s">
        <v>177</v>
      </c>
      <c r="R2093" s="1">
        <v>40.72064</v>
      </c>
      <c r="S2093" s="1">
        <v>-73.99305</v>
      </c>
      <c r="T2093" s="1" t="s">
        <v>91</v>
      </c>
      <c r="U2093" s="1" t="s">
        <v>113</v>
      </c>
      <c r="V2093" s="1">
        <v>1.0</v>
      </c>
      <c r="W2093" s="1">
        <v>2.0</v>
      </c>
      <c r="X2093" s="1">
        <v>1.0</v>
      </c>
      <c r="Y2093" s="1">
        <v>1.0</v>
      </c>
      <c r="Z2093" s="1" t="s">
        <v>93</v>
      </c>
      <c r="AA2093" s="1" t="s">
        <v>11244</v>
      </c>
      <c r="AB2093" s="1">
        <v>73.0</v>
      </c>
      <c r="AC2093" s="1">
        <v>1.0</v>
      </c>
      <c r="AD2093" s="1">
        <v>12.0</v>
      </c>
      <c r="AE2093" s="1">
        <v>30.0</v>
      </c>
      <c r="AF2093" s="1" t="s">
        <v>443</v>
      </c>
      <c r="AG2093" s="1">
        <v>1.0</v>
      </c>
      <c r="AH2093" s="1">
        <v>29.0</v>
      </c>
      <c r="AI2093" s="1">
        <v>59.0</v>
      </c>
      <c r="AJ2093" s="1">
        <v>89.0</v>
      </c>
      <c r="AK2093" s="1">
        <v>364.0</v>
      </c>
      <c r="AL2093" s="1">
        <v>0.0</v>
      </c>
      <c r="AM2093" s="1">
        <v>0.0</v>
      </c>
      <c r="AU2093" s="1">
        <v>0.0</v>
      </c>
      <c r="AV2093" s="1" t="s">
        <v>96</v>
      </c>
      <c r="AW2093" s="1">
        <v>4.0</v>
      </c>
      <c r="AX2093" s="1">
        <v>0.0</v>
      </c>
      <c r="AY2093" s="1">
        <v>4.0</v>
      </c>
      <c r="AZ2093" s="1">
        <v>0.0</v>
      </c>
      <c r="BB2093" s="1">
        <v>-1.0</v>
      </c>
      <c r="BC2093" s="1">
        <v>1.0</v>
      </c>
      <c r="BD2093" s="1">
        <v>-1.0</v>
      </c>
      <c r="BE2093" s="1">
        <v>-1.0</v>
      </c>
      <c r="BF2093" s="1">
        <v>-1.0</v>
      </c>
      <c r="BG2093" s="1">
        <v>-1.0</v>
      </c>
      <c r="BH2093" s="1">
        <v>-1.0</v>
      </c>
      <c r="BI2093" s="1">
        <v>-1.0</v>
      </c>
      <c r="BJ2093" s="1">
        <v>1.0</v>
      </c>
      <c r="BK2093" s="1">
        <v>-1.0</v>
      </c>
      <c r="BL2093" s="1">
        <v>-1.0</v>
      </c>
      <c r="BM2093" s="1">
        <v>-1.0</v>
      </c>
      <c r="BN2093" s="1">
        <v>-1.0</v>
      </c>
      <c r="BO2093" s="1">
        <v>-1.0</v>
      </c>
      <c r="BP2093" s="1">
        <v>-1.0</v>
      </c>
      <c r="BQ2093" s="1">
        <v>-1.0</v>
      </c>
      <c r="BR2093" s="1">
        <v>-1.0</v>
      </c>
      <c r="BS2093" s="1">
        <v>-1.0</v>
      </c>
      <c r="BT2093" s="1">
        <v>-1.0</v>
      </c>
      <c r="BU2093" s="1">
        <v>1.0</v>
      </c>
      <c r="BV2093" s="1">
        <v>-1.0</v>
      </c>
      <c r="BW2093" s="1">
        <v>-1.0</v>
      </c>
      <c r="BX2093" s="1">
        <v>-1.0</v>
      </c>
      <c r="BY2093" s="1">
        <v>-1.0</v>
      </c>
      <c r="BZ2093" s="1">
        <v>-1.0</v>
      </c>
      <c r="CA2093" s="1">
        <v>-1.0</v>
      </c>
      <c r="CB2093" s="1">
        <v>-1.0</v>
      </c>
      <c r="CC2093" s="1">
        <v>-1.0</v>
      </c>
      <c r="CD2093" s="1">
        <v>70437.0</v>
      </c>
    </row>
    <row r="2094">
      <c r="A2094" s="1">
        <v>2.7938207E7</v>
      </c>
      <c r="B2094" s="1" t="s">
        <v>11245</v>
      </c>
      <c r="C2094" s="1" t="s">
        <v>11246</v>
      </c>
      <c r="D2094" s="1" t="s">
        <v>11247</v>
      </c>
      <c r="E2094" s="1" t="s">
        <v>85</v>
      </c>
      <c r="F2094" s="1" t="s">
        <v>11248</v>
      </c>
      <c r="G2094" s="1" t="s">
        <v>11249</v>
      </c>
      <c r="H2094" s="1" t="s">
        <v>11250</v>
      </c>
      <c r="I2094" s="1">
        <v>5.0756378E7</v>
      </c>
      <c r="J2094" s="1">
        <v>42345.0</v>
      </c>
      <c r="K2094" s="1" t="s">
        <v>134</v>
      </c>
      <c r="L2094" s="1">
        <v>1.0</v>
      </c>
      <c r="M2094" s="1">
        <v>0.0</v>
      </c>
      <c r="N2094" s="1">
        <v>7.0</v>
      </c>
      <c r="O2094" s="1">
        <v>0.0</v>
      </c>
      <c r="P2094" s="1" t="s">
        <v>813</v>
      </c>
      <c r="Q2094" s="1" t="s">
        <v>814</v>
      </c>
      <c r="R2094" s="1">
        <v>40.6170599999999</v>
      </c>
      <c r="S2094" s="1">
        <v>-74.08567</v>
      </c>
      <c r="T2094" s="1" t="s">
        <v>1010</v>
      </c>
      <c r="U2094" s="1" t="s">
        <v>113</v>
      </c>
      <c r="V2094" s="1">
        <v>1.0</v>
      </c>
      <c r="W2094" s="1">
        <v>1.0</v>
      </c>
      <c r="X2094" s="1">
        <v>1.0</v>
      </c>
      <c r="Y2094" s="1">
        <v>1.0</v>
      </c>
      <c r="Z2094" s="1" t="s">
        <v>93</v>
      </c>
      <c r="AA2094" s="1" t="s">
        <v>11251</v>
      </c>
      <c r="AB2094" s="1">
        <v>50.0</v>
      </c>
      <c r="AC2094" s="1">
        <v>1.0</v>
      </c>
      <c r="AD2094" s="1">
        <v>0.0</v>
      </c>
      <c r="AE2094" s="1">
        <v>2.0</v>
      </c>
      <c r="AF2094" s="1" t="s">
        <v>443</v>
      </c>
      <c r="AG2094" s="1">
        <v>1.0</v>
      </c>
      <c r="AH2094" s="1">
        <v>0.0</v>
      </c>
      <c r="AI2094" s="1">
        <v>7.0</v>
      </c>
      <c r="AJ2094" s="1">
        <v>37.0</v>
      </c>
      <c r="AK2094" s="1">
        <v>37.0</v>
      </c>
      <c r="AL2094" s="1">
        <v>8.0</v>
      </c>
      <c r="AM2094" s="1">
        <v>8.0</v>
      </c>
      <c r="AN2094" s="1">
        <v>93.0</v>
      </c>
      <c r="AO2094" s="1">
        <v>10.0</v>
      </c>
      <c r="AP2094" s="1">
        <v>9.0</v>
      </c>
      <c r="AQ2094" s="1">
        <v>10.0</v>
      </c>
      <c r="AR2094" s="1">
        <v>10.0</v>
      </c>
      <c r="AS2094" s="1">
        <v>9.0</v>
      </c>
      <c r="AT2094" s="1">
        <v>10.0</v>
      </c>
      <c r="AU2094" s="1">
        <v>0.0</v>
      </c>
      <c r="AV2094" s="1" t="s">
        <v>117</v>
      </c>
      <c r="AW2094" s="1">
        <v>7.0</v>
      </c>
      <c r="AX2094" s="1">
        <v>1.0</v>
      </c>
      <c r="AY2094" s="1">
        <v>2.0</v>
      </c>
      <c r="AZ2094" s="1">
        <v>4.0</v>
      </c>
      <c r="BA2094" s="1">
        <v>0.77</v>
      </c>
      <c r="BB2094" s="1">
        <v>-1.0</v>
      </c>
      <c r="BC2094" s="1">
        <v>1.0</v>
      </c>
      <c r="BD2094" s="1">
        <v>-1.0</v>
      </c>
      <c r="BE2094" s="1">
        <v>-1.0</v>
      </c>
      <c r="BF2094" s="1">
        <v>-1.0</v>
      </c>
      <c r="BG2094" s="1">
        <v>-1.0</v>
      </c>
      <c r="BH2094" s="1">
        <v>1.0</v>
      </c>
      <c r="BI2094" s="1">
        <v>1.0</v>
      </c>
      <c r="BJ2094" s="1">
        <v>1.0</v>
      </c>
      <c r="BK2094" s="1">
        <v>1.0</v>
      </c>
      <c r="BL2094" s="1">
        <v>1.0</v>
      </c>
      <c r="BM2094" s="1">
        <v>-1.0</v>
      </c>
      <c r="BN2094" s="1">
        <v>-1.0</v>
      </c>
      <c r="BO2094" s="1">
        <v>-1.0</v>
      </c>
      <c r="BP2094" s="1">
        <v>-1.0</v>
      </c>
      <c r="BQ2094" s="1">
        <v>1.0</v>
      </c>
      <c r="BR2094" s="1">
        <v>-1.0</v>
      </c>
      <c r="BS2094" s="1">
        <v>-1.0</v>
      </c>
      <c r="BT2094" s="1">
        <v>-1.0</v>
      </c>
      <c r="BU2094" s="1">
        <v>1.0</v>
      </c>
      <c r="BV2094" s="1">
        <v>1.0</v>
      </c>
      <c r="BW2094" s="1">
        <v>-1.0</v>
      </c>
      <c r="BX2094" s="1">
        <v>1.0</v>
      </c>
      <c r="BY2094" s="1">
        <v>-1.0</v>
      </c>
      <c r="BZ2094" s="1">
        <v>1.0</v>
      </c>
      <c r="CA2094" s="1">
        <v>-1.0</v>
      </c>
      <c r="CB2094" s="1">
        <v>1.0</v>
      </c>
      <c r="CC2094" s="1">
        <v>-1.0</v>
      </c>
      <c r="CD2094" s="1">
        <v>70457.0</v>
      </c>
    </row>
    <row r="2095">
      <c r="A2095" s="1">
        <v>3.4999688E7</v>
      </c>
      <c r="B2095" s="1" t="s">
        <v>11252</v>
      </c>
      <c r="C2095" s="1" t="s">
        <v>11253</v>
      </c>
      <c r="D2095" s="1" t="s">
        <v>11254</v>
      </c>
      <c r="E2095" s="1" t="s">
        <v>85</v>
      </c>
      <c r="F2095" s="1" t="s">
        <v>11255</v>
      </c>
      <c r="G2095" s="1" t="s">
        <v>11256</v>
      </c>
      <c r="I2095" s="1">
        <v>9.9410435E7</v>
      </c>
      <c r="J2095" s="1">
        <v>42655.0</v>
      </c>
      <c r="K2095" s="1" t="s">
        <v>134</v>
      </c>
      <c r="L2095" s="1">
        <v>0.94</v>
      </c>
      <c r="M2095" s="1">
        <v>0.0</v>
      </c>
      <c r="N2095" s="1">
        <v>3.0</v>
      </c>
      <c r="O2095" s="1">
        <v>0.0</v>
      </c>
      <c r="P2095" s="1" t="s">
        <v>123</v>
      </c>
      <c r="Q2095" s="1" t="s">
        <v>185</v>
      </c>
      <c r="R2095" s="1">
        <v>40.71344</v>
      </c>
      <c r="S2095" s="1">
        <v>-73.94612</v>
      </c>
      <c r="T2095" s="1" t="s">
        <v>91</v>
      </c>
      <c r="U2095" s="1" t="s">
        <v>92</v>
      </c>
      <c r="V2095" s="1">
        <v>8.0</v>
      </c>
      <c r="W2095" s="1">
        <v>1.0</v>
      </c>
      <c r="X2095" s="1">
        <v>3.0</v>
      </c>
      <c r="Y2095" s="1">
        <v>4.0</v>
      </c>
      <c r="Z2095" s="1" t="s">
        <v>93</v>
      </c>
      <c r="AA2095" s="1" t="s">
        <v>11257</v>
      </c>
      <c r="AB2095" s="1">
        <v>295.0</v>
      </c>
      <c r="AC2095" s="1">
        <v>6.0</v>
      </c>
      <c r="AD2095" s="1">
        <v>0.0</v>
      </c>
      <c r="AE2095" s="1">
        <v>2.0</v>
      </c>
      <c r="AF2095" s="1" t="s">
        <v>95</v>
      </c>
      <c r="AG2095" s="1">
        <v>1.0</v>
      </c>
      <c r="AH2095" s="1">
        <v>16.0</v>
      </c>
      <c r="AI2095" s="1">
        <v>37.0</v>
      </c>
      <c r="AJ2095" s="1">
        <v>57.0</v>
      </c>
      <c r="AK2095" s="1">
        <v>321.0</v>
      </c>
      <c r="AL2095" s="1">
        <v>1.0</v>
      </c>
      <c r="AM2095" s="1">
        <v>1.0</v>
      </c>
      <c r="AN2095" s="1">
        <v>100.0</v>
      </c>
      <c r="AO2095" s="1">
        <v>10.0</v>
      </c>
      <c r="AP2095" s="1">
        <v>10.0</v>
      </c>
      <c r="AQ2095" s="1">
        <v>10.0</v>
      </c>
      <c r="AR2095" s="1">
        <v>10.0</v>
      </c>
      <c r="AS2095" s="1">
        <v>10.0</v>
      </c>
      <c r="AT2095" s="1">
        <v>10.0</v>
      </c>
      <c r="AU2095" s="1">
        <v>1.0</v>
      </c>
      <c r="AV2095" s="1" t="s">
        <v>117</v>
      </c>
      <c r="AW2095" s="1">
        <v>3.0</v>
      </c>
      <c r="AX2095" s="1">
        <v>3.0</v>
      </c>
      <c r="AY2095" s="1">
        <v>0.0</v>
      </c>
      <c r="AZ2095" s="1">
        <v>0.0</v>
      </c>
      <c r="BA2095" s="1">
        <v>1.0</v>
      </c>
      <c r="BB2095" s="1">
        <v>-1.0</v>
      </c>
      <c r="BC2095" s="1">
        <v>1.0</v>
      </c>
      <c r="BD2095" s="1">
        <v>-1.0</v>
      </c>
      <c r="BE2095" s="1">
        <v>-1.0</v>
      </c>
      <c r="BF2095" s="1">
        <v>-1.0</v>
      </c>
      <c r="BG2095" s="1">
        <v>-1.0</v>
      </c>
      <c r="BH2095" s="1">
        <v>-1.0</v>
      </c>
      <c r="BI2095" s="1">
        <v>1.0</v>
      </c>
      <c r="BJ2095" s="1">
        <v>1.0</v>
      </c>
      <c r="BK2095" s="1">
        <v>-1.0</v>
      </c>
      <c r="BL2095" s="1">
        <v>-1.0</v>
      </c>
      <c r="BM2095" s="1">
        <v>1.0</v>
      </c>
      <c r="BN2095" s="1">
        <v>-1.0</v>
      </c>
      <c r="BO2095" s="1">
        <v>-1.0</v>
      </c>
      <c r="BP2095" s="1">
        <v>1.0</v>
      </c>
      <c r="BQ2095" s="1">
        <v>1.0</v>
      </c>
      <c r="BR2095" s="1">
        <v>-1.0</v>
      </c>
      <c r="BS2095" s="1">
        <v>-1.0</v>
      </c>
      <c r="BT2095" s="1">
        <v>-1.0</v>
      </c>
      <c r="BU2095" s="1">
        <v>1.0</v>
      </c>
      <c r="BV2095" s="1">
        <v>1.0</v>
      </c>
      <c r="BW2095" s="1">
        <v>1.0</v>
      </c>
      <c r="BX2095" s="1">
        <v>-1.0</v>
      </c>
      <c r="BY2095" s="1">
        <v>1.0</v>
      </c>
      <c r="BZ2095" s="1">
        <v>1.0</v>
      </c>
      <c r="CA2095" s="1">
        <v>-1.0</v>
      </c>
      <c r="CB2095" s="1">
        <v>-1.0</v>
      </c>
      <c r="CC2095" s="1">
        <v>-1.0</v>
      </c>
      <c r="CD2095" s="1">
        <v>70462.0</v>
      </c>
    </row>
    <row r="2096">
      <c r="A2096" s="1">
        <v>1.4073163E7</v>
      </c>
      <c r="B2096" s="1" t="s">
        <v>11258</v>
      </c>
      <c r="C2096" s="1" t="s">
        <v>11259</v>
      </c>
      <c r="D2096" s="1" t="s">
        <v>11260</v>
      </c>
      <c r="E2096" s="1" t="s">
        <v>85</v>
      </c>
      <c r="F2096" s="1" t="s">
        <v>11261</v>
      </c>
      <c r="G2096" s="1" t="s">
        <v>11262</v>
      </c>
      <c r="H2096" s="1" t="s">
        <v>11263</v>
      </c>
      <c r="I2096" s="1">
        <v>6.0617669E7</v>
      </c>
      <c r="J2096" s="1">
        <v>42427.0</v>
      </c>
      <c r="M2096" s="1">
        <v>1.0</v>
      </c>
      <c r="N2096" s="1">
        <v>12.0</v>
      </c>
      <c r="O2096" s="1">
        <v>0.0</v>
      </c>
      <c r="P2096" s="1" t="s">
        <v>89</v>
      </c>
      <c r="Q2096" s="1" t="s">
        <v>90</v>
      </c>
      <c r="R2096" s="1">
        <v>40.7535</v>
      </c>
      <c r="S2096" s="1">
        <v>-73.97134</v>
      </c>
      <c r="T2096" s="1" t="s">
        <v>274</v>
      </c>
      <c r="U2096" s="1" t="s">
        <v>92</v>
      </c>
      <c r="V2096" s="1">
        <v>4.0</v>
      </c>
      <c r="W2096" s="1">
        <v>1.0</v>
      </c>
      <c r="X2096" s="1">
        <v>1.0</v>
      </c>
      <c r="Y2096" s="1">
        <v>2.0</v>
      </c>
      <c r="Z2096" s="1" t="s">
        <v>93</v>
      </c>
      <c r="AA2096" s="1" t="s">
        <v>11264</v>
      </c>
      <c r="AB2096" s="1">
        <v>159.0</v>
      </c>
      <c r="AC2096" s="1">
        <v>1.0</v>
      </c>
      <c r="AD2096" s="1">
        <v>0.0</v>
      </c>
      <c r="AE2096" s="1">
        <v>2.0</v>
      </c>
      <c r="AF2096" s="1" t="s">
        <v>231</v>
      </c>
      <c r="AG2096" s="1">
        <v>1.0</v>
      </c>
      <c r="AH2096" s="1">
        <v>0.0</v>
      </c>
      <c r="AI2096" s="1">
        <v>0.0</v>
      </c>
      <c r="AJ2096" s="1">
        <v>0.0</v>
      </c>
      <c r="AK2096" s="1">
        <v>0.0</v>
      </c>
      <c r="AL2096" s="1">
        <v>12.0</v>
      </c>
      <c r="AM2096" s="1">
        <v>5.0</v>
      </c>
      <c r="AN2096" s="1">
        <v>100.0</v>
      </c>
      <c r="AO2096" s="1">
        <v>10.0</v>
      </c>
      <c r="AP2096" s="1">
        <v>10.0</v>
      </c>
      <c r="AQ2096" s="1">
        <v>10.0</v>
      </c>
      <c r="AR2096" s="1">
        <v>10.0</v>
      </c>
      <c r="AS2096" s="1">
        <v>10.0</v>
      </c>
      <c r="AT2096" s="1">
        <v>10.0</v>
      </c>
      <c r="AU2096" s="1">
        <v>1.0</v>
      </c>
      <c r="AV2096" s="1" t="s">
        <v>96</v>
      </c>
      <c r="AW2096" s="1">
        <v>4.0</v>
      </c>
      <c r="AX2096" s="1">
        <v>4.0</v>
      </c>
      <c r="AY2096" s="1">
        <v>0.0</v>
      </c>
      <c r="AZ2096" s="1">
        <v>0.0</v>
      </c>
      <c r="BA2096" s="1">
        <v>0.35</v>
      </c>
      <c r="BB2096" s="1">
        <v>-1.0</v>
      </c>
      <c r="BC2096" s="1">
        <v>1.0</v>
      </c>
      <c r="BD2096" s="1">
        <v>-1.0</v>
      </c>
      <c r="BE2096" s="1">
        <v>-1.0</v>
      </c>
      <c r="BF2096" s="1">
        <v>-1.0</v>
      </c>
      <c r="BG2096" s="1">
        <v>-1.0</v>
      </c>
      <c r="BH2096" s="1">
        <v>-1.0</v>
      </c>
      <c r="BI2096" s="1">
        <v>1.0</v>
      </c>
      <c r="BJ2096" s="1">
        <v>1.0</v>
      </c>
      <c r="BK2096" s="1">
        <v>-1.0</v>
      </c>
      <c r="BL2096" s="1">
        <v>-1.0</v>
      </c>
      <c r="BM2096" s="1">
        <v>1.0</v>
      </c>
      <c r="BN2096" s="1">
        <v>1.0</v>
      </c>
      <c r="BO2096" s="1">
        <v>1.0</v>
      </c>
      <c r="BP2096" s="1">
        <v>1.0</v>
      </c>
      <c r="BQ2096" s="1">
        <v>1.0</v>
      </c>
      <c r="BR2096" s="1">
        <v>-1.0</v>
      </c>
      <c r="BS2096" s="1">
        <v>-1.0</v>
      </c>
      <c r="BT2096" s="1">
        <v>-1.0</v>
      </c>
      <c r="BU2096" s="1">
        <v>1.0</v>
      </c>
      <c r="BV2096" s="1">
        <v>-1.0</v>
      </c>
      <c r="BW2096" s="1">
        <v>-1.0</v>
      </c>
      <c r="BX2096" s="1">
        <v>-1.0</v>
      </c>
      <c r="BY2096" s="1">
        <v>1.0</v>
      </c>
      <c r="BZ2096" s="1">
        <v>1.0</v>
      </c>
      <c r="CA2096" s="1">
        <v>-1.0</v>
      </c>
      <c r="CB2096" s="1">
        <v>-1.0</v>
      </c>
      <c r="CC2096" s="1">
        <v>1.0</v>
      </c>
      <c r="CD2096" s="1">
        <v>70482.0</v>
      </c>
    </row>
    <row r="2097">
      <c r="A2097" s="1">
        <v>3.2238131E7</v>
      </c>
      <c r="B2097" s="1" t="s">
        <v>11265</v>
      </c>
      <c r="C2097" s="1" t="s">
        <v>325</v>
      </c>
      <c r="D2097" s="1" t="s">
        <v>1470</v>
      </c>
      <c r="E2097" s="1" t="s">
        <v>85</v>
      </c>
      <c r="F2097" s="1" t="s">
        <v>1471</v>
      </c>
      <c r="H2097" s="1" t="s">
        <v>328</v>
      </c>
      <c r="I2097" s="1">
        <v>2.19517861E8</v>
      </c>
      <c r="J2097" s="1">
        <v>43381.0</v>
      </c>
      <c r="K2097" s="1" t="s">
        <v>134</v>
      </c>
      <c r="L2097" s="1">
        <v>0.98</v>
      </c>
      <c r="M2097" s="1">
        <v>0.0</v>
      </c>
      <c r="N2097" s="1">
        <v>328.0</v>
      </c>
      <c r="O2097" s="1">
        <v>0.0</v>
      </c>
      <c r="P2097" s="1" t="s">
        <v>89</v>
      </c>
      <c r="Q2097" s="1" t="s">
        <v>90</v>
      </c>
      <c r="R2097" s="1">
        <v>40.70731</v>
      </c>
      <c r="S2097" s="1">
        <v>-74.01056</v>
      </c>
      <c r="T2097" s="1" t="s">
        <v>91</v>
      </c>
      <c r="U2097" s="1" t="s">
        <v>92</v>
      </c>
      <c r="V2097" s="1">
        <v>4.0</v>
      </c>
      <c r="W2097" s="1">
        <v>1.0</v>
      </c>
      <c r="X2097" s="1">
        <v>1.0</v>
      </c>
      <c r="Y2097" s="1">
        <v>2.0</v>
      </c>
      <c r="Z2097" s="1" t="s">
        <v>93</v>
      </c>
      <c r="AA2097" s="1" t="s">
        <v>3361</v>
      </c>
      <c r="AB2097" s="1">
        <v>214.0</v>
      </c>
      <c r="AC2097" s="1">
        <v>2.0</v>
      </c>
      <c r="AD2097" s="1">
        <v>5.0</v>
      </c>
      <c r="AE2097" s="1">
        <v>2.0</v>
      </c>
      <c r="AF2097" s="1" t="s">
        <v>95</v>
      </c>
      <c r="AG2097" s="1">
        <v>1.0</v>
      </c>
      <c r="AH2097" s="1">
        <v>7.0</v>
      </c>
      <c r="AI2097" s="1">
        <v>27.0</v>
      </c>
      <c r="AJ2097" s="1">
        <v>48.0</v>
      </c>
      <c r="AK2097" s="1">
        <v>312.0</v>
      </c>
      <c r="AL2097" s="1">
        <v>11.0</v>
      </c>
      <c r="AM2097" s="1">
        <v>11.0</v>
      </c>
      <c r="AN2097" s="1">
        <v>95.0</v>
      </c>
      <c r="AO2097" s="1">
        <v>9.0</v>
      </c>
      <c r="AP2097" s="1">
        <v>9.0</v>
      </c>
      <c r="AQ2097" s="1">
        <v>10.0</v>
      </c>
      <c r="AR2097" s="1">
        <v>10.0</v>
      </c>
      <c r="AS2097" s="1">
        <v>10.0</v>
      </c>
      <c r="AT2097" s="1">
        <v>9.0</v>
      </c>
      <c r="AU2097" s="1">
        <v>1.0</v>
      </c>
      <c r="AV2097" s="1" t="s">
        <v>96</v>
      </c>
      <c r="AW2097" s="1">
        <v>327.0</v>
      </c>
      <c r="AX2097" s="1">
        <v>319.0</v>
      </c>
      <c r="AY2097" s="1">
        <v>8.0</v>
      </c>
      <c r="AZ2097" s="1">
        <v>0.0</v>
      </c>
      <c r="BA2097" s="1">
        <v>3.2</v>
      </c>
      <c r="BB2097" s="1">
        <v>-1.0</v>
      </c>
      <c r="BC2097" s="1">
        <v>1.0</v>
      </c>
      <c r="BD2097" s="1">
        <v>-1.0</v>
      </c>
      <c r="BE2097" s="1">
        <v>-1.0</v>
      </c>
      <c r="BF2097" s="1">
        <v>-1.0</v>
      </c>
      <c r="BG2097" s="1">
        <v>-1.0</v>
      </c>
      <c r="BH2097" s="1">
        <v>1.0</v>
      </c>
      <c r="BI2097" s="1">
        <v>-1.0</v>
      </c>
      <c r="BJ2097" s="1">
        <v>1.0</v>
      </c>
      <c r="BK2097" s="1">
        <v>1.0</v>
      </c>
      <c r="BL2097" s="1">
        <v>1.0</v>
      </c>
      <c r="BM2097" s="1">
        <v>1.0</v>
      </c>
      <c r="BN2097" s="1">
        <v>1.0</v>
      </c>
      <c r="BO2097" s="1">
        <v>-1.0</v>
      </c>
      <c r="BP2097" s="1">
        <v>-1.0</v>
      </c>
      <c r="BQ2097" s="1">
        <v>-1.0</v>
      </c>
      <c r="BR2097" s="1">
        <v>-1.0</v>
      </c>
      <c r="BS2097" s="1">
        <v>-1.0</v>
      </c>
      <c r="BT2097" s="1">
        <v>-1.0</v>
      </c>
      <c r="BU2097" s="1">
        <v>1.0</v>
      </c>
      <c r="BV2097" s="1">
        <v>1.0</v>
      </c>
      <c r="BW2097" s="1">
        <v>-1.0</v>
      </c>
      <c r="BX2097" s="1">
        <v>-1.0</v>
      </c>
      <c r="BY2097" s="1">
        <v>-1.0</v>
      </c>
      <c r="BZ2097" s="1">
        <v>1.0</v>
      </c>
      <c r="CA2097" s="1">
        <v>-1.0</v>
      </c>
      <c r="CB2097" s="1">
        <v>-1.0</v>
      </c>
      <c r="CC2097" s="1">
        <v>-1.0</v>
      </c>
      <c r="CD2097" s="1">
        <v>70522.0</v>
      </c>
    </row>
    <row r="2098">
      <c r="A2098" s="1">
        <v>7656308.0</v>
      </c>
      <c r="B2098" s="1" t="s">
        <v>11266</v>
      </c>
      <c r="C2098" s="1" t="s">
        <v>11267</v>
      </c>
      <c r="D2098" s="1" t="s">
        <v>11268</v>
      </c>
      <c r="E2098" s="1" t="s">
        <v>85</v>
      </c>
      <c r="F2098" s="1" t="s">
        <v>11269</v>
      </c>
      <c r="G2098" s="1" t="s">
        <v>11270</v>
      </c>
      <c r="H2098" s="1" t="s">
        <v>11271</v>
      </c>
      <c r="I2098" s="1">
        <v>1311104.0</v>
      </c>
      <c r="J2098" s="1">
        <v>40835.0</v>
      </c>
      <c r="M2098" s="1">
        <v>1.0</v>
      </c>
      <c r="N2098" s="1">
        <v>1.0</v>
      </c>
      <c r="O2098" s="1">
        <v>1.0</v>
      </c>
      <c r="P2098" s="1" t="s">
        <v>123</v>
      </c>
      <c r="Q2098" s="1" t="s">
        <v>124</v>
      </c>
      <c r="R2098" s="1">
        <v>40.7125599999999</v>
      </c>
      <c r="S2098" s="1">
        <v>-73.95695</v>
      </c>
      <c r="T2098" s="1" t="s">
        <v>91</v>
      </c>
      <c r="U2098" s="1" t="s">
        <v>113</v>
      </c>
      <c r="V2098" s="1">
        <v>1.0</v>
      </c>
      <c r="W2098" s="1">
        <v>1.0</v>
      </c>
      <c r="X2098" s="1">
        <v>1.0</v>
      </c>
      <c r="Y2098" s="1">
        <v>1.0</v>
      </c>
      <c r="Z2098" s="1" t="s">
        <v>93</v>
      </c>
      <c r="AA2098" s="1" t="s">
        <v>11272</v>
      </c>
      <c r="AB2098" s="1">
        <v>45.0</v>
      </c>
      <c r="AC2098" s="1">
        <v>1.0</v>
      </c>
      <c r="AD2098" s="1">
        <v>25.0</v>
      </c>
      <c r="AE2098" s="1">
        <v>30.0</v>
      </c>
      <c r="AF2098" s="1" t="s">
        <v>291</v>
      </c>
      <c r="AG2098" s="1">
        <v>1.0</v>
      </c>
      <c r="AH2098" s="1">
        <v>0.0</v>
      </c>
      <c r="AI2098" s="1">
        <v>0.0</v>
      </c>
      <c r="AJ2098" s="1">
        <v>0.0</v>
      </c>
      <c r="AK2098" s="1">
        <v>0.0</v>
      </c>
      <c r="AL2098" s="1">
        <v>19.0</v>
      </c>
      <c r="AM2098" s="1">
        <v>5.0</v>
      </c>
      <c r="AN2098" s="1">
        <v>99.0</v>
      </c>
      <c r="AO2098" s="1">
        <v>10.0</v>
      </c>
      <c r="AP2098" s="1">
        <v>10.0</v>
      </c>
      <c r="AQ2098" s="1">
        <v>10.0</v>
      </c>
      <c r="AR2098" s="1">
        <v>10.0</v>
      </c>
      <c r="AS2098" s="1">
        <v>10.0</v>
      </c>
      <c r="AT2098" s="1">
        <v>10.0</v>
      </c>
      <c r="AU2098" s="1">
        <v>0.0</v>
      </c>
      <c r="AV2098" s="1" t="s">
        <v>96</v>
      </c>
      <c r="AW2098" s="1">
        <v>1.0</v>
      </c>
      <c r="AX2098" s="1">
        <v>0.0</v>
      </c>
      <c r="AY2098" s="1">
        <v>1.0</v>
      </c>
      <c r="AZ2098" s="1">
        <v>0.0</v>
      </c>
      <c r="BA2098" s="1">
        <v>0.43</v>
      </c>
      <c r="BB2098" s="1">
        <v>-1.0</v>
      </c>
      <c r="BC2098" s="1">
        <v>1.0</v>
      </c>
      <c r="BD2098" s="1">
        <v>-1.0</v>
      </c>
      <c r="BE2098" s="1">
        <v>-1.0</v>
      </c>
      <c r="BF2098" s="1">
        <v>-1.0</v>
      </c>
      <c r="BG2098" s="1">
        <v>-1.0</v>
      </c>
      <c r="BH2098" s="1">
        <v>1.0</v>
      </c>
      <c r="BI2098" s="1">
        <v>-1.0</v>
      </c>
      <c r="BJ2098" s="1">
        <v>1.0</v>
      </c>
      <c r="BK2098" s="1">
        <v>-1.0</v>
      </c>
      <c r="BL2098" s="1">
        <v>-1.0</v>
      </c>
      <c r="BM2098" s="1">
        <v>-1.0</v>
      </c>
      <c r="BN2098" s="1">
        <v>1.0</v>
      </c>
      <c r="BO2098" s="1">
        <v>-1.0</v>
      </c>
      <c r="BP2098" s="1">
        <v>-1.0</v>
      </c>
      <c r="BQ2098" s="1">
        <v>1.0</v>
      </c>
      <c r="BR2098" s="1">
        <v>-1.0</v>
      </c>
      <c r="BS2098" s="1">
        <v>1.0</v>
      </c>
      <c r="BT2098" s="1">
        <v>-1.0</v>
      </c>
      <c r="BU2098" s="1">
        <v>1.0</v>
      </c>
      <c r="BV2098" s="1">
        <v>-1.0</v>
      </c>
      <c r="BW2098" s="1">
        <v>-1.0</v>
      </c>
      <c r="BX2098" s="1">
        <v>-1.0</v>
      </c>
      <c r="BY2098" s="1">
        <v>-1.0</v>
      </c>
      <c r="BZ2098" s="1">
        <v>-1.0</v>
      </c>
      <c r="CA2098" s="1">
        <v>-1.0</v>
      </c>
      <c r="CB2098" s="1">
        <v>-1.0</v>
      </c>
      <c r="CC2098" s="1">
        <v>-1.0</v>
      </c>
      <c r="CD2098" s="1">
        <v>70573.0</v>
      </c>
    </row>
    <row r="2099">
      <c r="A2099" s="1">
        <v>8474859.0</v>
      </c>
      <c r="B2099" s="1" t="s">
        <v>11273</v>
      </c>
      <c r="C2099" s="1" t="s">
        <v>11274</v>
      </c>
      <c r="D2099" s="1" t="s">
        <v>11275</v>
      </c>
      <c r="E2099" s="1" t="s">
        <v>85</v>
      </c>
      <c r="F2099" s="1" t="s">
        <v>11276</v>
      </c>
      <c r="G2099" s="1" t="s">
        <v>11277</v>
      </c>
      <c r="H2099" s="1" t="s">
        <v>11278</v>
      </c>
      <c r="I2099" s="1">
        <v>4.463119E7</v>
      </c>
      <c r="J2099" s="1">
        <v>42267.0</v>
      </c>
      <c r="K2099" s="1" t="s">
        <v>272</v>
      </c>
      <c r="L2099" s="1">
        <v>0.7</v>
      </c>
      <c r="M2099" s="1">
        <v>0.0</v>
      </c>
      <c r="N2099" s="1">
        <v>1.0</v>
      </c>
      <c r="O2099" s="1">
        <v>0.0</v>
      </c>
      <c r="P2099" s="1" t="s">
        <v>123</v>
      </c>
      <c r="Q2099" s="1" t="s">
        <v>124</v>
      </c>
      <c r="R2099" s="1">
        <v>40.68053</v>
      </c>
      <c r="S2099" s="1">
        <v>-74.0038699999999</v>
      </c>
      <c r="T2099" s="1" t="s">
        <v>91</v>
      </c>
      <c r="U2099" s="1" t="s">
        <v>92</v>
      </c>
      <c r="V2099" s="1">
        <v>4.0</v>
      </c>
      <c r="W2099" s="1">
        <v>1.0</v>
      </c>
      <c r="X2099" s="1">
        <v>1.0</v>
      </c>
      <c r="Y2099" s="1">
        <v>1.0</v>
      </c>
      <c r="Z2099" s="1" t="s">
        <v>93</v>
      </c>
      <c r="AA2099" s="1" t="s">
        <v>11279</v>
      </c>
      <c r="AB2099" s="1">
        <v>130.0</v>
      </c>
      <c r="AC2099" s="1">
        <v>2.0</v>
      </c>
      <c r="AD2099" s="1">
        <v>20.0</v>
      </c>
      <c r="AE2099" s="1">
        <v>3.0</v>
      </c>
      <c r="AF2099" s="1" t="s">
        <v>291</v>
      </c>
      <c r="AG2099" s="1">
        <v>1.0</v>
      </c>
      <c r="AH2099" s="1">
        <v>24.0</v>
      </c>
      <c r="AI2099" s="1">
        <v>51.0</v>
      </c>
      <c r="AJ2099" s="1">
        <v>81.0</v>
      </c>
      <c r="AK2099" s="1">
        <v>356.0</v>
      </c>
      <c r="AL2099" s="1">
        <v>15.0</v>
      </c>
      <c r="AM2099" s="1">
        <v>7.0</v>
      </c>
      <c r="AN2099" s="1">
        <v>95.0</v>
      </c>
      <c r="AO2099" s="1">
        <v>10.0</v>
      </c>
      <c r="AP2099" s="1">
        <v>9.0</v>
      </c>
      <c r="AQ2099" s="1">
        <v>10.0</v>
      </c>
      <c r="AR2099" s="1">
        <v>10.0</v>
      </c>
      <c r="AS2099" s="1">
        <v>9.0</v>
      </c>
      <c r="AT2099" s="1">
        <v>10.0</v>
      </c>
      <c r="AU2099" s="1">
        <v>0.0</v>
      </c>
      <c r="AV2099" s="1" t="s">
        <v>117</v>
      </c>
      <c r="AW2099" s="1">
        <v>1.0</v>
      </c>
      <c r="AX2099" s="1">
        <v>1.0</v>
      </c>
      <c r="AY2099" s="1">
        <v>0.0</v>
      </c>
      <c r="AZ2099" s="1">
        <v>0.0</v>
      </c>
      <c r="BA2099" s="1">
        <v>0.33</v>
      </c>
      <c r="BB2099" s="1">
        <v>-1.0</v>
      </c>
      <c r="BC2099" s="1">
        <v>1.0</v>
      </c>
      <c r="BD2099" s="1">
        <v>-1.0</v>
      </c>
      <c r="BE2099" s="1">
        <v>-1.0</v>
      </c>
      <c r="BF2099" s="1">
        <v>-1.0</v>
      </c>
      <c r="BG2099" s="1">
        <v>-1.0</v>
      </c>
      <c r="BH2099" s="1">
        <v>1.0</v>
      </c>
      <c r="BI2099" s="1">
        <v>-1.0</v>
      </c>
      <c r="BJ2099" s="1">
        <v>-1.0</v>
      </c>
      <c r="BK2099" s="1">
        <v>1.0</v>
      </c>
      <c r="BL2099" s="1">
        <v>1.0</v>
      </c>
      <c r="BM2099" s="1">
        <v>-1.0</v>
      </c>
      <c r="BN2099" s="1">
        <v>-1.0</v>
      </c>
      <c r="BO2099" s="1">
        <v>-1.0</v>
      </c>
      <c r="BP2099" s="1">
        <v>-1.0</v>
      </c>
      <c r="BQ2099" s="1">
        <v>-1.0</v>
      </c>
      <c r="BR2099" s="1">
        <v>-1.0</v>
      </c>
      <c r="BS2099" s="1">
        <v>-1.0</v>
      </c>
      <c r="BT2099" s="1">
        <v>-1.0</v>
      </c>
      <c r="BU2099" s="1">
        <v>1.0</v>
      </c>
      <c r="BV2099" s="1">
        <v>1.0</v>
      </c>
      <c r="BW2099" s="1">
        <v>-1.0</v>
      </c>
      <c r="BX2099" s="1">
        <v>-1.0</v>
      </c>
      <c r="BY2099" s="1">
        <v>-1.0</v>
      </c>
      <c r="BZ2099" s="1">
        <v>-1.0</v>
      </c>
      <c r="CA2099" s="1">
        <v>-1.0</v>
      </c>
      <c r="CB2099" s="1">
        <v>-1.0</v>
      </c>
      <c r="CC2099" s="1">
        <v>-1.0</v>
      </c>
      <c r="CD2099" s="1">
        <v>70615.0</v>
      </c>
    </row>
    <row r="2100">
      <c r="A2100" s="1">
        <v>1.5342701E7</v>
      </c>
      <c r="B2100" s="1" t="s">
        <v>11280</v>
      </c>
      <c r="C2100" s="1" t="s">
        <v>11281</v>
      </c>
      <c r="D2100" s="1" t="s">
        <v>11281</v>
      </c>
      <c r="E2100" s="1" t="s">
        <v>85</v>
      </c>
      <c r="H2100" s="1" t="s">
        <v>11282</v>
      </c>
      <c r="I2100" s="1">
        <v>9.7825348E7</v>
      </c>
      <c r="J2100" s="1">
        <v>42646.0</v>
      </c>
      <c r="K2100" s="1" t="s">
        <v>134</v>
      </c>
      <c r="L2100" s="1">
        <v>1.0</v>
      </c>
      <c r="M2100" s="1">
        <v>0.0</v>
      </c>
      <c r="N2100" s="1">
        <v>1.0</v>
      </c>
      <c r="O2100" s="1">
        <v>1.0</v>
      </c>
      <c r="P2100" s="1" t="s">
        <v>111</v>
      </c>
      <c r="Q2100" s="1" t="s">
        <v>1689</v>
      </c>
      <c r="R2100" s="1">
        <v>40.59065</v>
      </c>
      <c r="S2100" s="1">
        <v>-73.79563</v>
      </c>
      <c r="T2100" s="1" t="s">
        <v>91</v>
      </c>
      <c r="U2100" s="1" t="s">
        <v>92</v>
      </c>
      <c r="V2100" s="1">
        <v>2.0</v>
      </c>
      <c r="W2100" s="1">
        <v>1.0</v>
      </c>
      <c r="X2100" s="1">
        <v>1.0</v>
      </c>
      <c r="Y2100" s="1">
        <v>2.0</v>
      </c>
      <c r="Z2100" s="1" t="s">
        <v>93</v>
      </c>
      <c r="AA2100" s="1" t="s">
        <v>11283</v>
      </c>
      <c r="AB2100" s="1">
        <v>150.0</v>
      </c>
      <c r="AC2100" s="1">
        <v>1.0</v>
      </c>
      <c r="AD2100" s="1">
        <v>0.0</v>
      </c>
      <c r="AE2100" s="1">
        <v>2.0</v>
      </c>
      <c r="AF2100" s="1" t="s">
        <v>104</v>
      </c>
      <c r="AG2100" s="1">
        <v>1.0</v>
      </c>
      <c r="AH2100" s="1">
        <v>16.0</v>
      </c>
      <c r="AI2100" s="1">
        <v>46.0</v>
      </c>
      <c r="AJ2100" s="1">
        <v>76.0</v>
      </c>
      <c r="AK2100" s="1">
        <v>76.0</v>
      </c>
      <c r="AL2100" s="1">
        <v>20.0</v>
      </c>
      <c r="AM2100" s="1">
        <v>4.0</v>
      </c>
      <c r="AN2100" s="1">
        <v>94.0</v>
      </c>
      <c r="AO2100" s="1">
        <v>10.0</v>
      </c>
      <c r="AP2100" s="1">
        <v>10.0</v>
      </c>
      <c r="AQ2100" s="1">
        <v>10.0</v>
      </c>
      <c r="AR2100" s="1">
        <v>10.0</v>
      </c>
      <c r="AS2100" s="1">
        <v>10.0</v>
      </c>
      <c r="AT2100" s="1">
        <v>9.0</v>
      </c>
      <c r="AU2100" s="1">
        <v>0.0</v>
      </c>
      <c r="AV2100" s="1" t="s">
        <v>117</v>
      </c>
      <c r="AW2100" s="1">
        <v>1.0</v>
      </c>
      <c r="AX2100" s="1">
        <v>1.0</v>
      </c>
      <c r="AY2100" s="1">
        <v>0.0</v>
      </c>
      <c r="AZ2100" s="1">
        <v>0.0</v>
      </c>
      <c r="BA2100" s="1">
        <v>0.61</v>
      </c>
      <c r="BB2100" s="1">
        <v>1.0</v>
      </c>
      <c r="BC2100" s="1">
        <v>1.0</v>
      </c>
      <c r="BD2100" s="1">
        <v>-1.0</v>
      </c>
      <c r="BE2100" s="1">
        <v>-1.0</v>
      </c>
      <c r="BF2100" s="1">
        <v>-1.0</v>
      </c>
      <c r="BG2100" s="1">
        <v>-1.0</v>
      </c>
      <c r="BH2100" s="1">
        <v>-1.0</v>
      </c>
      <c r="BI2100" s="1">
        <v>1.0</v>
      </c>
      <c r="BJ2100" s="1">
        <v>1.0</v>
      </c>
      <c r="BK2100" s="1">
        <v>-1.0</v>
      </c>
      <c r="BL2100" s="1">
        <v>-1.0</v>
      </c>
      <c r="BM2100" s="1">
        <v>-1.0</v>
      </c>
      <c r="BN2100" s="1">
        <v>-1.0</v>
      </c>
      <c r="BO2100" s="1">
        <v>1.0</v>
      </c>
      <c r="BP2100" s="1">
        <v>1.0</v>
      </c>
      <c r="BQ2100" s="1">
        <v>1.0</v>
      </c>
      <c r="BR2100" s="1">
        <v>-1.0</v>
      </c>
      <c r="BS2100" s="1">
        <v>-1.0</v>
      </c>
      <c r="BT2100" s="1">
        <v>-1.0</v>
      </c>
      <c r="BU2100" s="1">
        <v>1.0</v>
      </c>
      <c r="BV2100" s="1">
        <v>-1.0</v>
      </c>
      <c r="BW2100" s="1">
        <v>-1.0</v>
      </c>
      <c r="BX2100" s="1">
        <v>-1.0</v>
      </c>
      <c r="BY2100" s="1">
        <v>-1.0</v>
      </c>
      <c r="BZ2100" s="1">
        <v>-1.0</v>
      </c>
      <c r="CA2100" s="1">
        <v>-1.0</v>
      </c>
      <c r="CB2100" s="1">
        <v>-1.0</v>
      </c>
      <c r="CC2100" s="1">
        <v>-1.0</v>
      </c>
      <c r="CD2100" s="1">
        <v>70622.0</v>
      </c>
    </row>
    <row r="2101">
      <c r="A2101" s="1">
        <v>3.5793784E7</v>
      </c>
      <c r="B2101" s="1" t="s">
        <v>11284</v>
      </c>
      <c r="C2101" s="1" t="s">
        <v>1937</v>
      </c>
      <c r="D2101" s="1" t="s">
        <v>11285</v>
      </c>
      <c r="E2101" s="1" t="s">
        <v>85</v>
      </c>
      <c r="F2101" s="1" t="s">
        <v>11286</v>
      </c>
      <c r="H2101" s="1" t="s">
        <v>1940</v>
      </c>
      <c r="I2101" s="1">
        <v>2.19517861E8</v>
      </c>
      <c r="J2101" s="1">
        <v>43381.0</v>
      </c>
      <c r="K2101" s="1" t="s">
        <v>134</v>
      </c>
      <c r="L2101" s="1">
        <v>0.98</v>
      </c>
      <c r="M2101" s="1">
        <v>0.0</v>
      </c>
      <c r="N2101" s="1">
        <v>328.0</v>
      </c>
      <c r="O2101" s="1">
        <v>0.0</v>
      </c>
      <c r="P2101" s="1" t="s">
        <v>89</v>
      </c>
      <c r="Q2101" s="1" t="s">
        <v>90</v>
      </c>
      <c r="R2101" s="1">
        <v>40.70833</v>
      </c>
      <c r="S2101" s="1">
        <v>-74.00497</v>
      </c>
      <c r="T2101" s="1" t="s">
        <v>91</v>
      </c>
      <c r="U2101" s="1" t="s">
        <v>92</v>
      </c>
      <c r="V2101" s="1">
        <v>6.0</v>
      </c>
      <c r="W2101" s="1">
        <v>2.0</v>
      </c>
      <c r="X2101" s="1">
        <v>2.0</v>
      </c>
      <c r="Y2101" s="1">
        <v>3.0</v>
      </c>
      <c r="Z2101" s="1" t="s">
        <v>93</v>
      </c>
      <c r="AA2101" s="1" t="s">
        <v>11287</v>
      </c>
      <c r="AB2101" s="1">
        <v>270.0</v>
      </c>
      <c r="AC2101" s="1">
        <v>4.0</v>
      </c>
      <c r="AD2101" s="1">
        <v>5.0</v>
      </c>
      <c r="AE2101" s="1">
        <v>29.0</v>
      </c>
      <c r="AF2101" s="1" t="s">
        <v>95</v>
      </c>
      <c r="AG2101" s="1">
        <v>1.0</v>
      </c>
      <c r="AH2101" s="1">
        <v>15.0</v>
      </c>
      <c r="AI2101" s="1">
        <v>45.0</v>
      </c>
      <c r="AJ2101" s="1">
        <v>75.0</v>
      </c>
      <c r="AK2101" s="1">
        <v>350.0</v>
      </c>
      <c r="AL2101" s="1">
        <v>0.0</v>
      </c>
      <c r="AM2101" s="1">
        <v>0.0</v>
      </c>
      <c r="AU2101" s="1">
        <v>1.0</v>
      </c>
      <c r="AV2101" s="1" t="s">
        <v>96</v>
      </c>
      <c r="AW2101" s="1">
        <v>327.0</v>
      </c>
      <c r="AX2101" s="1">
        <v>319.0</v>
      </c>
      <c r="AY2101" s="1">
        <v>8.0</v>
      </c>
      <c r="AZ2101" s="1">
        <v>0.0</v>
      </c>
      <c r="BB2101" s="1">
        <v>-1.0</v>
      </c>
      <c r="BC2101" s="1">
        <v>1.0</v>
      </c>
      <c r="BD2101" s="1">
        <v>-1.0</v>
      </c>
      <c r="BE2101" s="1">
        <v>1.0</v>
      </c>
      <c r="BF2101" s="1">
        <v>-1.0</v>
      </c>
      <c r="BG2101" s="1">
        <v>-1.0</v>
      </c>
      <c r="BH2101" s="1">
        <v>1.0</v>
      </c>
      <c r="BI2101" s="1">
        <v>-1.0</v>
      </c>
      <c r="BJ2101" s="1">
        <v>1.0</v>
      </c>
      <c r="BK2101" s="1">
        <v>1.0</v>
      </c>
      <c r="BL2101" s="1">
        <v>1.0</v>
      </c>
      <c r="BM2101" s="1">
        <v>1.0</v>
      </c>
      <c r="BN2101" s="1">
        <v>1.0</v>
      </c>
      <c r="BO2101" s="1">
        <v>1.0</v>
      </c>
      <c r="BP2101" s="1">
        <v>-1.0</v>
      </c>
      <c r="BQ2101" s="1">
        <v>-1.0</v>
      </c>
      <c r="BR2101" s="1">
        <v>-1.0</v>
      </c>
      <c r="BS2101" s="1">
        <v>1.0</v>
      </c>
      <c r="BT2101" s="1">
        <v>-1.0</v>
      </c>
      <c r="BU2101" s="1">
        <v>1.0</v>
      </c>
      <c r="BV2101" s="1">
        <v>1.0</v>
      </c>
      <c r="BW2101" s="1">
        <v>1.0</v>
      </c>
      <c r="BX2101" s="1">
        <v>-1.0</v>
      </c>
      <c r="BY2101" s="1">
        <v>-1.0</v>
      </c>
      <c r="BZ2101" s="1">
        <v>-1.0</v>
      </c>
      <c r="CA2101" s="1">
        <v>-1.0</v>
      </c>
      <c r="CB2101" s="1">
        <v>-1.0</v>
      </c>
      <c r="CC2101" s="1">
        <v>-1.0</v>
      </c>
      <c r="CD2101" s="1">
        <v>70628.0</v>
      </c>
    </row>
    <row r="2102">
      <c r="A2102" s="1">
        <v>6716199.0</v>
      </c>
      <c r="B2102" s="1" t="s">
        <v>11288</v>
      </c>
      <c r="C2102" s="1" t="s">
        <v>11289</v>
      </c>
      <c r="D2102" s="1" t="s">
        <v>11289</v>
      </c>
      <c r="E2102" s="1" t="s">
        <v>85</v>
      </c>
      <c r="I2102" s="1">
        <v>3.1765814E7</v>
      </c>
      <c r="J2102" s="1">
        <v>42117.0</v>
      </c>
      <c r="K2102" s="1" t="s">
        <v>134</v>
      </c>
      <c r="L2102" s="1">
        <v>0.7</v>
      </c>
      <c r="M2102" s="1">
        <v>0.0</v>
      </c>
      <c r="N2102" s="1">
        <v>1.0</v>
      </c>
      <c r="O2102" s="1">
        <v>0.0</v>
      </c>
      <c r="P2102" s="1" t="s">
        <v>111</v>
      </c>
      <c r="Q2102" s="1" t="s">
        <v>1023</v>
      </c>
      <c r="R2102" s="1">
        <v>40.7656099999999</v>
      </c>
      <c r="S2102" s="1">
        <v>-73.92056</v>
      </c>
      <c r="T2102" s="1" t="s">
        <v>91</v>
      </c>
      <c r="U2102" s="1" t="s">
        <v>113</v>
      </c>
      <c r="V2102" s="1">
        <v>1.0</v>
      </c>
      <c r="W2102" s="1">
        <v>1.0</v>
      </c>
      <c r="X2102" s="1">
        <v>1.0</v>
      </c>
      <c r="Y2102" s="1">
        <v>1.0</v>
      </c>
      <c r="Z2102" s="1" t="s">
        <v>93</v>
      </c>
      <c r="AA2102" s="1" t="s">
        <v>11290</v>
      </c>
      <c r="AB2102" s="1">
        <v>85.0</v>
      </c>
      <c r="AC2102" s="1">
        <v>1.0</v>
      </c>
      <c r="AD2102" s="1">
        <v>0.0</v>
      </c>
      <c r="AE2102" s="1">
        <v>1.0</v>
      </c>
      <c r="AF2102" s="1" t="s">
        <v>904</v>
      </c>
      <c r="AG2102" s="1">
        <v>1.0</v>
      </c>
      <c r="AH2102" s="1">
        <v>0.0</v>
      </c>
      <c r="AI2102" s="1">
        <v>0.0</v>
      </c>
      <c r="AJ2102" s="1">
        <v>0.0</v>
      </c>
      <c r="AK2102" s="1">
        <v>0.0</v>
      </c>
      <c r="AL2102" s="1">
        <v>3.0</v>
      </c>
      <c r="AM2102" s="1">
        <v>2.0</v>
      </c>
      <c r="AN2102" s="1">
        <v>87.0</v>
      </c>
      <c r="AO2102" s="1">
        <v>9.0</v>
      </c>
      <c r="AP2102" s="1">
        <v>7.0</v>
      </c>
      <c r="AQ2102" s="1">
        <v>10.0</v>
      </c>
      <c r="AR2102" s="1">
        <v>10.0</v>
      </c>
      <c r="AS2102" s="1">
        <v>10.0</v>
      </c>
      <c r="AT2102" s="1">
        <v>8.0</v>
      </c>
      <c r="AU2102" s="1">
        <v>0.0</v>
      </c>
      <c r="AV2102" s="1" t="s">
        <v>105</v>
      </c>
      <c r="AW2102" s="1">
        <v>1.0</v>
      </c>
      <c r="AX2102" s="1">
        <v>0.0</v>
      </c>
      <c r="AY2102" s="1">
        <v>1.0</v>
      </c>
      <c r="AZ2102" s="1">
        <v>0.0</v>
      </c>
      <c r="BA2102" s="1">
        <v>0.06</v>
      </c>
      <c r="BB2102" s="1">
        <v>-1.0</v>
      </c>
      <c r="BC2102" s="1">
        <v>1.0</v>
      </c>
      <c r="BD2102" s="1">
        <v>-1.0</v>
      </c>
      <c r="BE2102" s="1">
        <v>-1.0</v>
      </c>
      <c r="BF2102" s="1">
        <v>-1.0</v>
      </c>
      <c r="BG2102" s="1">
        <v>-1.0</v>
      </c>
      <c r="BH2102" s="1">
        <v>-1.0</v>
      </c>
      <c r="BI2102" s="1">
        <v>-1.0</v>
      </c>
      <c r="BJ2102" s="1">
        <v>1.0</v>
      </c>
      <c r="BK2102" s="1">
        <v>-1.0</v>
      </c>
      <c r="BL2102" s="1">
        <v>-1.0</v>
      </c>
      <c r="BM2102" s="1">
        <v>-1.0</v>
      </c>
      <c r="BN2102" s="1">
        <v>-1.0</v>
      </c>
      <c r="BO2102" s="1">
        <v>-1.0</v>
      </c>
      <c r="BP2102" s="1">
        <v>-1.0</v>
      </c>
      <c r="BQ2102" s="1">
        <v>-1.0</v>
      </c>
      <c r="BR2102" s="1">
        <v>-1.0</v>
      </c>
      <c r="BS2102" s="1">
        <v>-1.0</v>
      </c>
      <c r="BT2102" s="1">
        <v>-1.0</v>
      </c>
      <c r="BU2102" s="1">
        <v>1.0</v>
      </c>
      <c r="BV2102" s="1">
        <v>-1.0</v>
      </c>
      <c r="BW2102" s="1">
        <v>-1.0</v>
      </c>
      <c r="BX2102" s="1">
        <v>-1.0</v>
      </c>
      <c r="BY2102" s="1">
        <v>-1.0</v>
      </c>
      <c r="BZ2102" s="1">
        <v>-1.0</v>
      </c>
      <c r="CA2102" s="1">
        <v>-1.0</v>
      </c>
      <c r="CB2102" s="1">
        <v>-1.0</v>
      </c>
      <c r="CC2102" s="1">
        <v>-1.0</v>
      </c>
      <c r="CD2102" s="1">
        <v>70687.0</v>
      </c>
    </row>
    <row r="2103">
      <c r="A2103" s="1">
        <v>9014320.0</v>
      </c>
      <c r="B2103" s="1" t="s">
        <v>11291</v>
      </c>
      <c r="C2103" s="1" t="s">
        <v>11292</v>
      </c>
      <c r="D2103" s="1" t="s">
        <v>11293</v>
      </c>
      <c r="E2103" s="1" t="s">
        <v>85</v>
      </c>
      <c r="F2103" s="1" t="s">
        <v>11294</v>
      </c>
      <c r="G2103" s="1" t="s">
        <v>11295</v>
      </c>
      <c r="I2103" s="1">
        <v>3.6228511E7</v>
      </c>
      <c r="J2103" s="1">
        <v>42174.0</v>
      </c>
      <c r="M2103" s="1">
        <v>0.0</v>
      </c>
      <c r="N2103" s="1">
        <v>1.0</v>
      </c>
      <c r="O2103" s="1">
        <v>1.0</v>
      </c>
      <c r="P2103" s="1" t="s">
        <v>89</v>
      </c>
      <c r="Q2103" s="1" t="s">
        <v>90</v>
      </c>
      <c r="R2103" s="1">
        <v>40.72247</v>
      </c>
      <c r="S2103" s="1">
        <v>-73.98435</v>
      </c>
      <c r="T2103" s="1" t="s">
        <v>91</v>
      </c>
      <c r="U2103" s="1" t="s">
        <v>113</v>
      </c>
      <c r="V2103" s="1">
        <v>2.0</v>
      </c>
      <c r="W2103" s="1">
        <v>1.0</v>
      </c>
      <c r="X2103" s="1">
        <v>1.0</v>
      </c>
      <c r="Y2103" s="1">
        <v>1.0</v>
      </c>
      <c r="Z2103" s="1" t="s">
        <v>93</v>
      </c>
      <c r="AA2103" s="1" t="s">
        <v>11296</v>
      </c>
      <c r="AB2103" s="1">
        <v>100.0</v>
      </c>
      <c r="AC2103" s="1">
        <v>2.0</v>
      </c>
      <c r="AD2103" s="1">
        <v>20.0</v>
      </c>
      <c r="AE2103" s="1">
        <v>1.0</v>
      </c>
      <c r="AF2103" s="1" t="s">
        <v>2201</v>
      </c>
      <c r="AG2103" s="1">
        <v>1.0</v>
      </c>
      <c r="AH2103" s="1">
        <v>0.0</v>
      </c>
      <c r="AI2103" s="1">
        <v>0.0</v>
      </c>
      <c r="AJ2103" s="1">
        <v>0.0</v>
      </c>
      <c r="AK2103" s="1">
        <v>0.0</v>
      </c>
      <c r="AL2103" s="1">
        <v>5.0</v>
      </c>
      <c r="AM2103" s="1">
        <v>0.0</v>
      </c>
      <c r="AN2103" s="1">
        <v>84.0</v>
      </c>
      <c r="AO2103" s="1">
        <v>9.0</v>
      </c>
      <c r="AP2103" s="1">
        <v>8.0</v>
      </c>
      <c r="AQ2103" s="1">
        <v>9.0</v>
      </c>
      <c r="AR2103" s="1">
        <v>10.0</v>
      </c>
      <c r="AS2103" s="1">
        <v>9.0</v>
      </c>
      <c r="AT2103" s="1">
        <v>8.0</v>
      </c>
      <c r="AU2103" s="1">
        <v>0.0</v>
      </c>
      <c r="AV2103" s="1" t="s">
        <v>96</v>
      </c>
      <c r="AW2103" s="1">
        <v>1.0</v>
      </c>
      <c r="AX2103" s="1">
        <v>0.0</v>
      </c>
      <c r="AY2103" s="1">
        <v>1.0</v>
      </c>
      <c r="AZ2103" s="1">
        <v>0.0</v>
      </c>
      <c r="BA2103" s="1">
        <v>0.12</v>
      </c>
      <c r="BB2103" s="1">
        <v>1.0</v>
      </c>
      <c r="BC2103" s="1">
        <v>1.0</v>
      </c>
      <c r="BD2103" s="1">
        <v>-1.0</v>
      </c>
      <c r="BE2103" s="1">
        <v>-1.0</v>
      </c>
      <c r="BF2103" s="1">
        <v>-1.0</v>
      </c>
      <c r="BG2103" s="1">
        <v>-1.0</v>
      </c>
      <c r="BH2103" s="1">
        <v>-1.0</v>
      </c>
      <c r="BI2103" s="1">
        <v>-1.0</v>
      </c>
      <c r="BJ2103" s="1">
        <v>-1.0</v>
      </c>
      <c r="BK2103" s="1">
        <v>-1.0</v>
      </c>
      <c r="BL2103" s="1">
        <v>-1.0</v>
      </c>
      <c r="BM2103" s="1">
        <v>-1.0</v>
      </c>
      <c r="BN2103" s="1">
        <v>-1.0</v>
      </c>
      <c r="BO2103" s="1">
        <v>-1.0</v>
      </c>
      <c r="BP2103" s="1">
        <v>1.0</v>
      </c>
      <c r="BQ2103" s="1">
        <v>-1.0</v>
      </c>
      <c r="BR2103" s="1">
        <v>-1.0</v>
      </c>
      <c r="BS2103" s="1">
        <v>-1.0</v>
      </c>
      <c r="BT2103" s="1">
        <v>-1.0</v>
      </c>
      <c r="BU2103" s="1">
        <v>1.0</v>
      </c>
      <c r="BV2103" s="1">
        <v>-1.0</v>
      </c>
      <c r="BW2103" s="1">
        <v>1.0</v>
      </c>
      <c r="BX2103" s="1">
        <v>-1.0</v>
      </c>
      <c r="BY2103" s="1">
        <v>-1.0</v>
      </c>
      <c r="BZ2103" s="1">
        <v>-1.0</v>
      </c>
      <c r="CA2103" s="1">
        <v>1.0</v>
      </c>
      <c r="CB2103" s="1">
        <v>-1.0</v>
      </c>
      <c r="CC2103" s="1">
        <v>-1.0</v>
      </c>
      <c r="CD2103" s="1">
        <v>70765.0</v>
      </c>
    </row>
    <row r="2104">
      <c r="A2104" s="1">
        <v>1.6884027E7</v>
      </c>
      <c r="B2104" s="1" t="s">
        <v>11297</v>
      </c>
      <c r="C2104" s="1" t="s">
        <v>11298</v>
      </c>
      <c r="D2104" s="1" t="s">
        <v>11298</v>
      </c>
      <c r="E2104" s="1" t="s">
        <v>85</v>
      </c>
      <c r="H2104" s="1" t="s">
        <v>11299</v>
      </c>
      <c r="I2104" s="1">
        <v>7.8930817E7</v>
      </c>
      <c r="J2104" s="1">
        <v>42541.0</v>
      </c>
      <c r="M2104" s="1">
        <v>0.0</v>
      </c>
      <c r="N2104" s="1">
        <v>1.0</v>
      </c>
      <c r="O2104" s="1">
        <v>0.0</v>
      </c>
      <c r="P2104" s="1" t="s">
        <v>89</v>
      </c>
      <c r="Q2104" s="1" t="s">
        <v>613</v>
      </c>
      <c r="R2104" s="1">
        <v>40.8044299999999</v>
      </c>
      <c r="S2104" s="1">
        <v>-73.94546</v>
      </c>
      <c r="T2104" s="1" t="s">
        <v>91</v>
      </c>
      <c r="U2104" s="1" t="s">
        <v>92</v>
      </c>
      <c r="V2104" s="1">
        <v>5.0</v>
      </c>
      <c r="W2104" s="1">
        <v>1.0</v>
      </c>
      <c r="X2104" s="1">
        <v>1.0</v>
      </c>
      <c r="Y2104" s="1">
        <v>3.0</v>
      </c>
      <c r="Z2104" s="1" t="s">
        <v>93</v>
      </c>
      <c r="AA2104" s="1" t="s">
        <v>11300</v>
      </c>
      <c r="AB2104" s="1">
        <v>120.0</v>
      </c>
      <c r="AC2104" s="1">
        <v>3.0</v>
      </c>
      <c r="AD2104" s="1">
        <v>25.0</v>
      </c>
      <c r="AE2104" s="1">
        <v>1.0</v>
      </c>
      <c r="AF2104" s="1" t="s">
        <v>116</v>
      </c>
      <c r="AG2104" s="1">
        <v>1.0</v>
      </c>
      <c r="AH2104" s="1">
        <v>0.0</v>
      </c>
      <c r="AI2104" s="1">
        <v>0.0</v>
      </c>
      <c r="AJ2104" s="1">
        <v>0.0</v>
      </c>
      <c r="AK2104" s="1">
        <v>0.0</v>
      </c>
      <c r="AL2104" s="1">
        <v>9.0</v>
      </c>
      <c r="AM2104" s="1">
        <v>0.0</v>
      </c>
      <c r="AN2104" s="1">
        <v>93.0</v>
      </c>
      <c r="AO2104" s="1">
        <v>10.0</v>
      </c>
      <c r="AP2104" s="1">
        <v>9.0</v>
      </c>
      <c r="AQ2104" s="1">
        <v>10.0</v>
      </c>
      <c r="AR2104" s="1">
        <v>10.0</v>
      </c>
      <c r="AS2104" s="1">
        <v>10.0</v>
      </c>
      <c r="AT2104" s="1">
        <v>10.0</v>
      </c>
      <c r="AU2104" s="1">
        <v>1.0</v>
      </c>
      <c r="AV2104" s="1" t="s">
        <v>105</v>
      </c>
      <c r="AW2104" s="1">
        <v>1.0</v>
      </c>
      <c r="AX2104" s="1">
        <v>1.0</v>
      </c>
      <c r="AY2104" s="1">
        <v>0.0</v>
      </c>
      <c r="AZ2104" s="1">
        <v>0.0</v>
      </c>
      <c r="BA2104" s="1">
        <v>0.31</v>
      </c>
      <c r="BB2104" s="1">
        <v>-1.0</v>
      </c>
      <c r="BC2104" s="1">
        <v>-1.0</v>
      </c>
      <c r="BD2104" s="1">
        <v>-1.0</v>
      </c>
      <c r="BE2104" s="1">
        <v>-1.0</v>
      </c>
      <c r="BF2104" s="1">
        <v>-1.0</v>
      </c>
      <c r="BG2104" s="1">
        <v>-1.0</v>
      </c>
      <c r="BH2104" s="1">
        <v>-1.0</v>
      </c>
      <c r="BI2104" s="1">
        <v>-1.0</v>
      </c>
      <c r="BJ2104" s="1">
        <v>1.0</v>
      </c>
      <c r="BK2104" s="1">
        <v>-1.0</v>
      </c>
      <c r="BL2104" s="1">
        <v>-1.0</v>
      </c>
      <c r="BM2104" s="1">
        <v>-1.0</v>
      </c>
      <c r="BN2104" s="1">
        <v>-1.0</v>
      </c>
      <c r="BO2104" s="1">
        <v>-1.0</v>
      </c>
      <c r="BP2104" s="1">
        <v>-1.0</v>
      </c>
      <c r="BQ2104" s="1">
        <v>-1.0</v>
      </c>
      <c r="BR2104" s="1">
        <v>-1.0</v>
      </c>
      <c r="BS2104" s="1">
        <v>-1.0</v>
      </c>
      <c r="BT2104" s="1">
        <v>-1.0</v>
      </c>
      <c r="BU2104" s="1">
        <v>1.0</v>
      </c>
      <c r="BV2104" s="1">
        <v>-1.0</v>
      </c>
      <c r="BW2104" s="1">
        <v>-1.0</v>
      </c>
      <c r="BX2104" s="1">
        <v>-1.0</v>
      </c>
      <c r="BY2104" s="1">
        <v>-1.0</v>
      </c>
      <c r="BZ2104" s="1">
        <v>-1.0</v>
      </c>
      <c r="CA2104" s="1">
        <v>-1.0</v>
      </c>
      <c r="CB2104" s="1">
        <v>-1.0</v>
      </c>
      <c r="CC2104" s="1">
        <v>-1.0</v>
      </c>
      <c r="CD2104" s="1">
        <v>70795.0</v>
      </c>
    </row>
    <row r="2105">
      <c r="A2105" s="1">
        <v>2.9942679E7</v>
      </c>
      <c r="B2105" s="1" t="s">
        <v>11301</v>
      </c>
      <c r="C2105" s="1" t="s">
        <v>11302</v>
      </c>
      <c r="D2105" s="1" t="s">
        <v>11303</v>
      </c>
      <c r="E2105" s="1" t="s">
        <v>85</v>
      </c>
      <c r="I2105" s="1">
        <v>3429147.0</v>
      </c>
      <c r="J2105" s="1">
        <v>41152.0</v>
      </c>
      <c r="K2105" s="1" t="s">
        <v>134</v>
      </c>
      <c r="L2105" s="1">
        <v>1.0</v>
      </c>
      <c r="M2105" s="1">
        <v>0.0</v>
      </c>
      <c r="N2105" s="1">
        <v>1.0</v>
      </c>
      <c r="O2105" s="1">
        <v>1.0</v>
      </c>
      <c r="P2105" s="1" t="s">
        <v>123</v>
      </c>
      <c r="Q2105" s="1" t="s">
        <v>308</v>
      </c>
      <c r="R2105" s="1">
        <v>40.65092</v>
      </c>
      <c r="S2105" s="1">
        <v>-73.9632</v>
      </c>
      <c r="T2105" s="1" t="s">
        <v>91</v>
      </c>
      <c r="U2105" s="1" t="s">
        <v>92</v>
      </c>
      <c r="V2105" s="1">
        <v>2.0</v>
      </c>
      <c r="W2105" s="1">
        <v>1.0</v>
      </c>
      <c r="X2105" s="1">
        <v>1.0</v>
      </c>
      <c r="Y2105" s="1">
        <v>1.0</v>
      </c>
      <c r="Z2105" s="1" t="s">
        <v>93</v>
      </c>
      <c r="AA2105" s="1" t="s">
        <v>11304</v>
      </c>
      <c r="AB2105" s="1">
        <v>120.0</v>
      </c>
      <c r="AC2105" s="1">
        <v>1.0</v>
      </c>
      <c r="AD2105" s="1">
        <v>0.0</v>
      </c>
      <c r="AE2105" s="1">
        <v>3.0</v>
      </c>
      <c r="AF2105" s="1" t="s">
        <v>904</v>
      </c>
      <c r="AG2105" s="1">
        <v>1.0</v>
      </c>
      <c r="AH2105" s="1">
        <v>7.0</v>
      </c>
      <c r="AI2105" s="1">
        <v>7.0</v>
      </c>
      <c r="AJ2105" s="1">
        <v>7.0</v>
      </c>
      <c r="AK2105" s="1">
        <v>31.0</v>
      </c>
      <c r="AL2105" s="1">
        <v>2.0</v>
      </c>
      <c r="AM2105" s="1">
        <v>2.0</v>
      </c>
      <c r="AN2105" s="1">
        <v>100.0</v>
      </c>
      <c r="AO2105" s="1">
        <v>10.0</v>
      </c>
      <c r="AP2105" s="1">
        <v>10.0</v>
      </c>
      <c r="AQ2105" s="1">
        <v>10.0</v>
      </c>
      <c r="AR2105" s="1">
        <v>10.0</v>
      </c>
      <c r="AS2105" s="1">
        <v>10.0</v>
      </c>
      <c r="AT2105" s="1">
        <v>10.0</v>
      </c>
      <c r="AU2105" s="1">
        <v>0.0</v>
      </c>
      <c r="AV2105" s="1" t="s">
        <v>117</v>
      </c>
      <c r="AW2105" s="1">
        <v>1.0</v>
      </c>
      <c r="AX2105" s="1">
        <v>1.0</v>
      </c>
      <c r="AY2105" s="1">
        <v>0.0</v>
      </c>
      <c r="AZ2105" s="1">
        <v>0.0</v>
      </c>
      <c r="BA2105" s="1">
        <v>0.61</v>
      </c>
      <c r="BB2105" s="1">
        <v>-1.0</v>
      </c>
      <c r="BC2105" s="1">
        <v>1.0</v>
      </c>
      <c r="BD2105" s="1">
        <v>-1.0</v>
      </c>
      <c r="BE2105" s="1">
        <v>-1.0</v>
      </c>
      <c r="BF2105" s="1">
        <v>-1.0</v>
      </c>
      <c r="BG2105" s="1">
        <v>-1.0</v>
      </c>
      <c r="BH2105" s="1">
        <v>-1.0</v>
      </c>
      <c r="BI2105" s="1">
        <v>-1.0</v>
      </c>
      <c r="BJ2105" s="1">
        <v>1.0</v>
      </c>
      <c r="BK2105" s="1">
        <v>-1.0</v>
      </c>
      <c r="BL2105" s="1">
        <v>-1.0</v>
      </c>
      <c r="BM2105" s="1">
        <v>1.0</v>
      </c>
      <c r="BN2105" s="1">
        <v>1.0</v>
      </c>
      <c r="BO2105" s="1">
        <v>-1.0</v>
      </c>
      <c r="BP2105" s="1">
        <v>1.0</v>
      </c>
      <c r="BQ2105" s="1">
        <v>-1.0</v>
      </c>
      <c r="BR2105" s="1">
        <v>-1.0</v>
      </c>
      <c r="BS2105" s="1">
        <v>-1.0</v>
      </c>
      <c r="BT2105" s="1">
        <v>-1.0</v>
      </c>
      <c r="BU2105" s="1">
        <v>1.0</v>
      </c>
      <c r="BV2105" s="1">
        <v>-1.0</v>
      </c>
      <c r="BW2105" s="1">
        <v>-1.0</v>
      </c>
      <c r="BX2105" s="1">
        <v>-1.0</v>
      </c>
      <c r="BY2105" s="1">
        <v>-1.0</v>
      </c>
      <c r="BZ2105" s="1">
        <v>-1.0</v>
      </c>
      <c r="CA2105" s="1">
        <v>-1.0</v>
      </c>
      <c r="CB2105" s="1">
        <v>-1.0</v>
      </c>
      <c r="CC2105" s="1">
        <v>-1.0</v>
      </c>
      <c r="CD2105" s="1">
        <v>70817.0</v>
      </c>
    </row>
    <row r="2106">
      <c r="A2106" s="1">
        <v>4859716.0</v>
      </c>
      <c r="B2106" s="1" t="s">
        <v>11305</v>
      </c>
      <c r="C2106" s="1" t="s">
        <v>11306</v>
      </c>
      <c r="D2106" s="1" t="s">
        <v>11306</v>
      </c>
      <c r="E2106" s="1" t="s">
        <v>85</v>
      </c>
      <c r="I2106" s="1">
        <v>3449749.0</v>
      </c>
      <c r="J2106" s="1">
        <v>41154.0</v>
      </c>
      <c r="M2106" s="1">
        <v>0.0</v>
      </c>
      <c r="N2106" s="1">
        <v>1.0</v>
      </c>
      <c r="O2106" s="1">
        <v>0.0</v>
      </c>
      <c r="P2106" s="1" t="s">
        <v>89</v>
      </c>
      <c r="Q2106" s="1" t="s">
        <v>587</v>
      </c>
      <c r="R2106" s="1">
        <v>40.7620299999999</v>
      </c>
      <c r="S2106" s="1">
        <v>-73.96183</v>
      </c>
      <c r="T2106" s="1" t="s">
        <v>91</v>
      </c>
      <c r="U2106" s="1" t="s">
        <v>113</v>
      </c>
      <c r="V2106" s="1">
        <v>2.0</v>
      </c>
      <c r="W2106" s="1">
        <v>1.0</v>
      </c>
      <c r="X2106" s="1">
        <v>1.0</v>
      </c>
      <c r="Y2106" s="1">
        <v>1.0</v>
      </c>
      <c r="Z2106" s="1" t="s">
        <v>93</v>
      </c>
      <c r="AA2106" s="1" t="s">
        <v>11307</v>
      </c>
      <c r="AB2106" s="1">
        <v>130.0</v>
      </c>
      <c r="AC2106" s="1">
        <v>1.0</v>
      </c>
      <c r="AD2106" s="1">
        <v>0.0</v>
      </c>
      <c r="AE2106" s="1">
        <v>1.0</v>
      </c>
      <c r="AF2106" s="1" t="s">
        <v>11308</v>
      </c>
      <c r="AG2106" s="1">
        <v>1.0</v>
      </c>
      <c r="AH2106" s="1">
        <v>0.0</v>
      </c>
      <c r="AI2106" s="1">
        <v>0.0</v>
      </c>
      <c r="AJ2106" s="1">
        <v>0.0</v>
      </c>
      <c r="AK2106" s="1">
        <v>0.0</v>
      </c>
      <c r="AL2106" s="1">
        <v>0.0</v>
      </c>
      <c r="AM2106" s="1">
        <v>0.0</v>
      </c>
      <c r="AU2106" s="1">
        <v>0.0</v>
      </c>
      <c r="AV2106" s="1" t="s">
        <v>105</v>
      </c>
      <c r="AW2106" s="1">
        <v>1.0</v>
      </c>
      <c r="AX2106" s="1">
        <v>0.0</v>
      </c>
      <c r="AY2106" s="1">
        <v>1.0</v>
      </c>
      <c r="AZ2106" s="1">
        <v>0.0</v>
      </c>
      <c r="BB2106" s="1">
        <v>-1.0</v>
      </c>
      <c r="BC2106" s="1">
        <v>1.0</v>
      </c>
      <c r="BD2106" s="1">
        <v>-1.0</v>
      </c>
      <c r="BE2106" s="1">
        <v>-1.0</v>
      </c>
      <c r="BF2106" s="1">
        <v>-1.0</v>
      </c>
      <c r="BG2106" s="1">
        <v>-1.0</v>
      </c>
      <c r="BH2106" s="1">
        <v>-1.0</v>
      </c>
      <c r="BI2106" s="1">
        <v>-1.0</v>
      </c>
      <c r="BJ2106" s="1">
        <v>-1.0</v>
      </c>
      <c r="BK2106" s="1">
        <v>-1.0</v>
      </c>
      <c r="BL2106" s="1">
        <v>-1.0</v>
      </c>
      <c r="BM2106" s="1">
        <v>-1.0</v>
      </c>
      <c r="BN2106" s="1">
        <v>-1.0</v>
      </c>
      <c r="BO2106" s="1">
        <v>-1.0</v>
      </c>
      <c r="BP2106" s="1">
        <v>-1.0</v>
      </c>
      <c r="BQ2106" s="1">
        <v>-1.0</v>
      </c>
      <c r="BR2106" s="1">
        <v>-1.0</v>
      </c>
      <c r="BS2106" s="1">
        <v>-1.0</v>
      </c>
      <c r="BT2106" s="1">
        <v>-1.0</v>
      </c>
      <c r="BU2106" s="1">
        <v>1.0</v>
      </c>
      <c r="BV2106" s="1">
        <v>-1.0</v>
      </c>
      <c r="BW2106" s="1">
        <v>-1.0</v>
      </c>
      <c r="BX2106" s="1">
        <v>-1.0</v>
      </c>
      <c r="BY2106" s="1">
        <v>-1.0</v>
      </c>
      <c r="BZ2106" s="1">
        <v>-1.0</v>
      </c>
      <c r="CA2106" s="1">
        <v>-1.0</v>
      </c>
      <c r="CB2106" s="1">
        <v>-1.0</v>
      </c>
      <c r="CC2106" s="1">
        <v>-1.0</v>
      </c>
      <c r="CD2106" s="1">
        <v>70821.0</v>
      </c>
    </row>
    <row r="2107">
      <c r="A2107" s="1">
        <v>1.0585031E7</v>
      </c>
      <c r="B2107" s="1" t="s">
        <v>11309</v>
      </c>
      <c r="C2107" s="1" t="s">
        <v>11310</v>
      </c>
      <c r="D2107" s="1" t="s">
        <v>11311</v>
      </c>
      <c r="E2107" s="1" t="s">
        <v>85</v>
      </c>
      <c r="F2107" s="1" t="s">
        <v>11312</v>
      </c>
      <c r="G2107" s="1" t="s">
        <v>11313</v>
      </c>
      <c r="H2107" s="1" t="s">
        <v>11314</v>
      </c>
      <c r="I2107" s="1">
        <v>4.8988714E7</v>
      </c>
      <c r="J2107" s="1">
        <v>42322.0</v>
      </c>
      <c r="K2107" s="1" t="s">
        <v>339</v>
      </c>
      <c r="L2107" s="1">
        <v>0.53</v>
      </c>
      <c r="M2107" s="1">
        <v>0.0</v>
      </c>
      <c r="N2107" s="1">
        <v>7.0</v>
      </c>
      <c r="O2107" s="1">
        <v>1.0</v>
      </c>
      <c r="P2107" s="1" t="s">
        <v>89</v>
      </c>
      <c r="Q2107" s="1" t="s">
        <v>185</v>
      </c>
      <c r="R2107" s="1">
        <v>40.71362</v>
      </c>
      <c r="S2107" s="1">
        <v>-73.95617</v>
      </c>
      <c r="T2107" s="1" t="s">
        <v>91</v>
      </c>
      <c r="U2107" s="1" t="s">
        <v>92</v>
      </c>
      <c r="V2107" s="1">
        <v>6.0</v>
      </c>
      <c r="W2107" s="1">
        <v>1.0</v>
      </c>
      <c r="X2107" s="1">
        <v>2.0</v>
      </c>
      <c r="Y2107" s="1">
        <v>3.0</v>
      </c>
      <c r="Z2107" s="1" t="s">
        <v>93</v>
      </c>
      <c r="AA2107" s="1" t="s">
        <v>11315</v>
      </c>
      <c r="AB2107" s="1">
        <v>360.0</v>
      </c>
      <c r="AC2107" s="1">
        <v>1.0</v>
      </c>
      <c r="AD2107" s="1">
        <v>19.0</v>
      </c>
      <c r="AE2107" s="1">
        <v>1.0</v>
      </c>
      <c r="AF2107" s="1" t="s">
        <v>104</v>
      </c>
      <c r="AG2107" s="1">
        <v>1.0</v>
      </c>
      <c r="AH2107" s="1">
        <v>17.0</v>
      </c>
      <c r="AI2107" s="1">
        <v>34.0</v>
      </c>
      <c r="AJ2107" s="1">
        <v>45.0</v>
      </c>
      <c r="AK2107" s="1">
        <v>201.0</v>
      </c>
      <c r="AL2107" s="1">
        <v>4.0</v>
      </c>
      <c r="AM2107" s="1">
        <v>2.0</v>
      </c>
      <c r="AN2107" s="1">
        <v>93.0</v>
      </c>
      <c r="AO2107" s="1">
        <v>9.0</v>
      </c>
      <c r="AP2107" s="1">
        <v>9.0</v>
      </c>
      <c r="AQ2107" s="1">
        <v>10.0</v>
      </c>
      <c r="AR2107" s="1">
        <v>9.0</v>
      </c>
      <c r="AS2107" s="1">
        <v>8.0</v>
      </c>
      <c r="AT2107" s="1">
        <v>9.0</v>
      </c>
      <c r="AU2107" s="1">
        <v>0.0</v>
      </c>
      <c r="AV2107" s="1" t="s">
        <v>117</v>
      </c>
      <c r="AW2107" s="1">
        <v>3.0</v>
      </c>
      <c r="AX2107" s="1">
        <v>3.0</v>
      </c>
      <c r="AY2107" s="1">
        <v>0.0</v>
      </c>
      <c r="AZ2107" s="1">
        <v>0.0</v>
      </c>
      <c r="BA2107" s="1">
        <v>0.18</v>
      </c>
      <c r="BB2107" s="1">
        <v>-1.0</v>
      </c>
      <c r="BC2107" s="1">
        <v>1.0</v>
      </c>
      <c r="BD2107" s="1">
        <v>-1.0</v>
      </c>
      <c r="BE2107" s="1">
        <v>-1.0</v>
      </c>
      <c r="BF2107" s="1">
        <v>-1.0</v>
      </c>
      <c r="BG2107" s="1">
        <v>-1.0</v>
      </c>
      <c r="BH2107" s="1">
        <v>-1.0</v>
      </c>
      <c r="BI2107" s="1">
        <v>-1.0</v>
      </c>
      <c r="BJ2107" s="1">
        <v>1.0</v>
      </c>
      <c r="BK2107" s="1">
        <v>-1.0</v>
      </c>
      <c r="BL2107" s="1">
        <v>-1.0</v>
      </c>
      <c r="BM2107" s="1">
        <v>-1.0</v>
      </c>
      <c r="BN2107" s="1">
        <v>-1.0</v>
      </c>
      <c r="BO2107" s="1">
        <v>-1.0</v>
      </c>
      <c r="BP2107" s="1">
        <v>1.0</v>
      </c>
      <c r="BQ2107" s="1">
        <v>-1.0</v>
      </c>
      <c r="BR2107" s="1">
        <v>-1.0</v>
      </c>
      <c r="BS2107" s="1">
        <v>-1.0</v>
      </c>
      <c r="BT2107" s="1">
        <v>1.0</v>
      </c>
      <c r="BU2107" s="1">
        <v>1.0</v>
      </c>
      <c r="BV2107" s="1">
        <v>-1.0</v>
      </c>
      <c r="BW2107" s="1">
        <v>-1.0</v>
      </c>
      <c r="BX2107" s="1">
        <v>-1.0</v>
      </c>
      <c r="BY2107" s="1">
        <v>-1.0</v>
      </c>
      <c r="BZ2107" s="1">
        <v>1.0</v>
      </c>
      <c r="CA2107" s="1">
        <v>-1.0</v>
      </c>
      <c r="CB2107" s="1">
        <v>-1.0</v>
      </c>
      <c r="CC2107" s="1">
        <v>-1.0</v>
      </c>
      <c r="CD2107" s="1">
        <v>70861.0</v>
      </c>
    </row>
    <row r="2108">
      <c r="A2108" s="1">
        <v>1.356333E7</v>
      </c>
      <c r="B2108" s="1" t="s">
        <v>11316</v>
      </c>
      <c r="C2108" s="1" t="s">
        <v>11317</v>
      </c>
      <c r="D2108" s="1" t="s">
        <v>11318</v>
      </c>
      <c r="E2108" s="1" t="s">
        <v>85</v>
      </c>
      <c r="F2108" s="1" t="s">
        <v>11319</v>
      </c>
      <c r="G2108" s="1" t="s">
        <v>11320</v>
      </c>
      <c r="I2108" s="1">
        <v>7.8165909E7</v>
      </c>
      <c r="J2108" s="1">
        <v>42537.0</v>
      </c>
      <c r="M2108" s="1">
        <v>0.0</v>
      </c>
      <c r="N2108" s="1">
        <v>1.0</v>
      </c>
      <c r="O2108" s="1">
        <v>0.0</v>
      </c>
      <c r="P2108" s="1" t="s">
        <v>89</v>
      </c>
      <c r="Q2108" s="1" t="s">
        <v>1535</v>
      </c>
      <c r="R2108" s="1">
        <v>40.82841</v>
      </c>
      <c r="S2108" s="1">
        <v>-73.94922</v>
      </c>
      <c r="T2108" s="1" t="s">
        <v>91</v>
      </c>
      <c r="U2108" s="1" t="s">
        <v>113</v>
      </c>
      <c r="V2108" s="1">
        <v>1.0</v>
      </c>
      <c r="W2108" s="1">
        <v>1.0</v>
      </c>
      <c r="X2108" s="1">
        <v>1.0</v>
      </c>
      <c r="Y2108" s="1">
        <v>1.0</v>
      </c>
      <c r="Z2108" s="1" t="s">
        <v>93</v>
      </c>
      <c r="AA2108" s="1" t="s">
        <v>11321</v>
      </c>
      <c r="AB2108" s="1">
        <v>36.0</v>
      </c>
      <c r="AC2108" s="1">
        <v>1.0</v>
      </c>
      <c r="AD2108" s="1">
        <v>0.0</v>
      </c>
      <c r="AE2108" s="1">
        <v>14.0</v>
      </c>
      <c r="AF2108" s="1" t="s">
        <v>187</v>
      </c>
      <c r="AG2108" s="1">
        <v>1.0</v>
      </c>
      <c r="AH2108" s="1">
        <v>0.0</v>
      </c>
      <c r="AI2108" s="1">
        <v>0.0</v>
      </c>
      <c r="AJ2108" s="1">
        <v>0.0</v>
      </c>
      <c r="AK2108" s="1">
        <v>0.0</v>
      </c>
      <c r="AL2108" s="1">
        <v>0.0</v>
      </c>
      <c r="AM2108" s="1">
        <v>0.0</v>
      </c>
      <c r="AU2108" s="1">
        <v>0.0</v>
      </c>
      <c r="AV2108" s="1" t="s">
        <v>105</v>
      </c>
      <c r="AW2108" s="1">
        <v>1.0</v>
      </c>
      <c r="AX2108" s="1">
        <v>0.0</v>
      </c>
      <c r="AY2108" s="1">
        <v>1.0</v>
      </c>
      <c r="AZ2108" s="1">
        <v>0.0</v>
      </c>
      <c r="BB2108" s="1">
        <v>-1.0</v>
      </c>
      <c r="BC2108" s="1">
        <v>1.0</v>
      </c>
      <c r="BD2108" s="1">
        <v>-1.0</v>
      </c>
      <c r="BE2108" s="1">
        <v>-1.0</v>
      </c>
      <c r="BF2108" s="1">
        <v>-1.0</v>
      </c>
      <c r="BG2108" s="1">
        <v>-1.0</v>
      </c>
      <c r="BH2108" s="1">
        <v>-1.0</v>
      </c>
      <c r="BI2108" s="1">
        <v>-1.0</v>
      </c>
      <c r="BJ2108" s="1">
        <v>1.0</v>
      </c>
      <c r="BK2108" s="1">
        <v>-1.0</v>
      </c>
      <c r="BL2108" s="1">
        <v>-1.0</v>
      </c>
      <c r="BM2108" s="1">
        <v>1.0</v>
      </c>
      <c r="BN2108" s="1">
        <v>1.0</v>
      </c>
      <c r="BO2108" s="1">
        <v>-1.0</v>
      </c>
      <c r="BP2108" s="1">
        <v>-1.0</v>
      </c>
      <c r="BQ2108" s="1">
        <v>-1.0</v>
      </c>
      <c r="BR2108" s="1">
        <v>-1.0</v>
      </c>
      <c r="BS2108" s="1">
        <v>-1.0</v>
      </c>
      <c r="BT2108" s="1">
        <v>-1.0</v>
      </c>
      <c r="BU2108" s="1">
        <v>1.0</v>
      </c>
      <c r="BV2108" s="1">
        <v>-1.0</v>
      </c>
      <c r="BW2108" s="1">
        <v>-1.0</v>
      </c>
      <c r="BX2108" s="1">
        <v>-1.0</v>
      </c>
      <c r="BY2108" s="1">
        <v>-1.0</v>
      </c>
      <c r="BZ2108" s="1">
        <v>-1.0</v>
      </c>
      <c r="CA2108" s="1">
        <v>-1.0</v>
      </c>
      <c r="CB2108" s="1">
        <v>-1.0</v>
      </c>
      <c r="CC2108" s="1">
        <v>-1.0</v>
      </c>
      <c r="CD2108" s="1">
        <v>70903.0</v>
      </c>
    </row>
    <row r="2109">
      <c r="A2109" s="1">
        <v>1.7524441E7</v>
      </c>
      <c r="B2109" s="1" t="s">
        <v>11322</v>
      </c>
      <c r="C2109" s="1" t="s">
        <v>11323</v>
      </c>
      <c r="D2109" s="1" t="s">
        <v>11324</v>
      </c>
      <c r="E2109" s="1" t="s">
        <v>85</v>
      </c>
      <c r="F2109" s="1" t="s">
        <v>11325</v>
      </c>
      <c r="G2109" s="1" t="s">
        <v>11326</v>
      </c>
      <c r="H2109" s="2" t="str">
        <f>- no shoes in house - SMOKING Only permitted on Roof or TERRACE</f>
        <v>#ERROR!</v>
      </c>
      <c r="I2109" s="1">
        <v>1.3137787E7</v>
      </c>
      <c r="J2109" s="1">
        <v>41712.0</v>
      </c>
      <c r="M2109" s="1">
        <v>0.0</v>
      </c>
      <c r="N2109" s="1">
        <v>1.0</v>
      </c>
      <c r="O2109" s="1">
        <v>1.0</v>
      </c>
      <c r="P2109" s="1" t="s">
        <v>89</v>
      </c>
      <c r="Q2109" s="1" t="s">
        <v>90</v>
      </c>
      <c r="R2109" s="1">
        <v>40.7277799999999</v>
      </c>
      <c r="S2109" s="1">
        <v>-73.9893599999999</v>
      </c>
      <c r="T2109" s="1" t="s">
        <v>91</v>
      </c>
      <c r="U2109" s="1" t="s">
        <v>113</v>
      </c>
      <c r="V2109" s="1">
        <v>1.0</v>
      </c>
      <c r="W2109" s="1">
        <v>1.0</v>
      </c>
      <c r="X2109" s="1">
        <v>1.0</v>
      </c>
      <c r="Y2109" s="1">
        <v>1.0</v>
      </c>
      <c r="Z2109" s="1" t="s">
        <v>93</v>
      </c>
      <c r="AA2109" s="1" t="s">
        <v>11327</v>
      </c>
      <c r="AB2109" s="1">
        <v>95.0</v>
      </c>
      <c r="AC2109" s="1">
        <v>1.0</v>
      </c>
      <c r="AD2109" s="1">
        <v>60.0</v>
      </c>
      <c r="AE2109" s="1">
        <v>4.0</v>
      </c>
      <c r="AF2109" s="1" t="s">
        <v>521</v>
      </c>
      <c r="AG2109" s="1">
        <v>1.0</v>
      </c>
      <c r="AH2109" s="1">
        <v>0.0</v>
      </c>
      <c r="AI2109" s="1">
        <v>0.0</v>
      </c>
      <c r="AJ2109" s="1">
        <v>0.0</v>
      </c>
      <c r="AK2109" s="1">
        <v>0.0</v>
      </c>
      <c r="AL2109" s="1">
        <v>2.0</v>
      </c>
      <c r="AM2109" s="1">
        <v>0.0</v>
      </c>
      <c r="AN2109" s="1">
        <v>100.0</v>
      </c>
      <c r="AO2109" s="1">
        <v>9.0</v>
      </c>
      <c r="AP2109" s="1">
        <v>10.0</v>
      </c>
      <c r="AQ2109" s="1">
        <v>10.0</v>
      </c>
      <c r="AR2109" s="1">
        <v>10.0</v>
      </c>
      <c r="AS2109" s="1">
        <v>10.0</v>
      </c>
      <c r="AT2109" s="1">
        <v>10.0</v>
      </c>
      <c r="AU2109" s="1">
        <v>0.0</v>
      </c>
      <c r="AV2109" s="1" t="s">
        <v>96</v>
      </c>
      <c r="AW2109" s="1">
        <v>1.0</v>
      </c>
      <c r="AX2109" s="1">
        <v>0.0</v>
      </c>
      <c r="AY2109" s="1">
        <v>1.0</v>
      </c>
      <c r="AZ2109" s="1">
        <v>0.0</v>
      </c>
      <c r="BA2109" s="1">
        <v>0.08</v>
      </c>
      <c r="BB2109" s="1">
        <v>-1.0</v>
      </c>
      <c r="BC2109" s="1">
        <v>1.0</v>
      </c>
      <c r="BD2109" s="1">
        <v>-1.0</v>
      </c>
      <c r="BE2109" s="1">
        <v>-1.0</v>
      </c>
      <c r="BF2109" s="1">
        <v>-1.0</v>
      </c>
      <c r="BG2109" s="1">
        <v>-1.0</v>
      </c>
      <c r="BH2109" s="1">
        <v>-1.0</v>
      </c>
      <c r="BI2109" s="1">
        <v>1.0</v>
      </c>
      <c r="BJ2109" s="1">
        <v>-1.0</v>
      </c>
      <c r="BK2109" s="1">
        <v>-1.0</v>
      </c>
      <c r="BL2109" s="1">
        <v>-1.0</v>
      </c>
      <c r="BM2109" s="1">
        <v>1.0</v>
      </c>
      <c r="BN2109" s="1">
        <v>1.0</v>
      </c>
      <c r="BO2109" s="1">
        <v>1.0</v>
      </c>
      <c r="BP2109" s="1">
        <v>-1.0</v>
      </c>
      <c r="BQ2109" s="1">
        <v>-1.0</v>
      </c>
      <c r="BR2109" s="1">
        <v>-1.0</v>
      </c>
      <c r="BS2109" s="1">
        <v>-1.0</v>
      </c>
      <c r="BT2109" s="1">
        <v>-1.0</v>
      </c>
      <c r="BU2109" s="1">
        <v>1.0</v>
      </c>
      <c r="BV2109" s="1">
        <v>-1.0</v>
      </c>
      <c r="BW2109" s="1">
        <v>-1.0</v>
      </c>
      <c r="BX2109" s="1">
        <v>-1.0</v>
      </c>
      <c r="BY2109" s="1">
        <v>-1.0</v>
      </c>
      <c r="BZ2109" s="1">
        <v>-1.0</v>
      </c>
      <c r="CA2109" s="1">
        <v>-1.0</v>
      </c>
      <c r="CB2109" s="1">
        <v>-1.0</v>
      </c>
      <c r="CC2109" s="1">
        <v>-1.0</v>
      </c>
      <c r="CD2109" s="1">
        <v>70976.0</v>
      </c>
    </row>
    <row r="2110">
      <c r="A2110" s="1">
        <v>3963345.0</v>
      </c>
      <c r="B2110" s="1" t="s">
        <v>11328</v>
      </c>
      <c r="C2110" s="1" t="s">
        <v>11329</v>
      </c>
      <c r="D2110" s="1" t="s">
        <v>11330</v>
      </c>
      <c r="E2110" s="1" t="s">
        <v>85</v>
      </c>
      <c r="G2110" s="1" t="s">
        <v>11331</v>
      </c>
      <c r="H2110" s="1" t="s">
        <v>11332</v>
      </c>
      <c r="I2110" s="1">
        <v>978546.0</v>
      </c>
      <c r="J2110" s="1">
        <v>40771.0</v>
      </c>
      <c r="M2110" s="1">
        <v>0.0</v>
      </c>
      <c r="N2110" s="1">
        <v>1.0</v>
      </c>
      <c r="O2110" s="1">
        <v>1.0</v>
      </c>
      <c r="P2110" s="1" t="s">
        <v>89</v>
      </c>
      <c r="Q2110" s="1" t="s">
        <v>206</v>
      </c>
      <c r="R2110" s="1">
        <v>40.73152</v>
      </c>
      <c r="S2110" s="1">
        <v>-73.98676</v>
      </c>
      <c r="T2110" s="1" t="s">
        <v>91</v>
      </c>
      <c r="U2110" s="1" t="s">
        <v>92</v>
      </c>
      <c r="V2110" s="1">
        <v>2.0</v>
      </c>
      <c r="W2110" s="1">
        <v>1.0</v>
      </c>
      <c r="X2110" s="1">
        <v>1.0</v>
      </c>
      <c r="Y2110" s="1">
        <v>2.0</v>
      </c>
      <c r="Z2110" s="1" t="s">
        <v>93</v>
      </c>
      <c r="AA2110" s="1" t="s">
        <v>11333</v>
      </c>
      <c r="AB2110" s="1">
        <v>250.0</v>
      </c>
      <c r="AC2110" s="1">
        <v>1.0</v>
      </c>
      <c r="AD2110" s="1">
        <v>0.0</v>
      </c>
      <c r="AE2110" s="1">
        <v>3.0</v>
      </c>
      <c r="AF2110" s="1" t="s">
        <v>593</v>
      </c>
      <c r="AG2110" s="1">
        <v>1.0</v>
      </c>
      <c r="AH2110" s="1">
        <v>0.0</v>
      </c>
      <c r="AI2110" s="1">
        <v>0.0</v>
      </c>
      <c r="AJ2110" s="1">
        <v>0.0</v>
      </c>
      <c r="AK2110" s="1">
        <v>0.0</v>
      </c>
      <c r="AL2110" s="1">
        <v>12.0</v>
      </c>
      <c r="AM2110" s="1">
        <v>0.0</v>
      </c>
      <c r="AN2110" s="1">
        <v>96.0</v>
      </c>
      <c r="AO2110" s="1">
        <v>10.0</v>
      </c>
      <c r="AP2110" s="1">
        <v>9.0</v>
      </c>
      <c r="AQ2110" s="1">
        <v>9.0</v>
      </c>
      <c r="AR2110" s="1">
        <v>9.0</v>
      </c>
      <c r="AS2110" s="1">
        <v>10.0</v>
      </c>
      <c r="AT2110" s="1">
        <v>10.0</v>
      </c>
      <c r="AU2110" s="1">
        <v>0.0</v>
      </c>
      <c r="AV2110" s="1" t="s">
        <v>117</v>
      </c>
      <c r="AW2110" s="1">
        <v>1.0</v>
      </c>
      <c r="AX2110" s="1">
        <v>1.0</v>
      </c>
      <c r="AY2110" s="1">
        <v>0.0</v>
      </c>
      <c r="AZ2110" s="1">
        <v>0.0</v>
      </c>
      <c r="BA2110" s="1">
        <v>0.25</v>
      </c>
      <c r="BB2110" s="1">
        <v>-1.0</v>
      </c>
      <c r="BC2110" s="1">
        <v>1.0</v>
      </c>
      <c r="BD2110" s="1">
        <v>-1.0</v>
      </c>
      <c r="BE2110" s="1">
        <v>-1.0</v>
      </c>
      <c r="BF2110" s="1">
        <v>1.0</v>
      </c>
      <c r="BG2110" s="1">
        <v>-1.0</v>
      </c>
      <c r="BH2110" s="1">
        <v>-1.0</v>
      </c>
      <c r="BI2110" s="1">
        <v>-1.0</v>
      </c>
      <c r="BJ2110" s="1">
        <v>1.0</v>
      </c>
      <c r="BK2110" s="1">
        <v>-1.0</v>
      </c>
      <c r="BL2110" s="1">
        <v>1.0</v>
      </c>
      <c r="BM2110" s="1">
        <v>1.0</v>
      </c>
      <c r="BN2110" s="1">
        <v>1.0</v>
      </c>
      <c r="BO2110" s="1">
        <v>-1.0</v>
      </c>
      <c r="BP2110" s="1">
        <v>-1.0</v>
      </c>
      <c r="BQ2110" s="1">
        <v>-1.0</v>
      </c>
      <c r="BR2110" s="1">
        <v>-1.0</v>
      </c>
      <c r="BS2110" s="1">
        <v>-1.0</v>
      </c>
      <c r="BT2110" s="1">
        <v>-1.0</v>
      </c>
      <c r="BU2110" s="1">
        <v>1.0</v>
      </c>
      <c r="BV2110" s="1">
        <v>-1.0</v>
      </c>
      <c r="BW2110" s="1">
        <v>-1.0</v>
      </c>
      <c r="BX2110" s="1">
        <v>-1.0</v>
      </c>
      <c r="BY2110" s="1">
        <v>-1.0</v>
      </c>
      <c r="BZ2110" s="1">
        <v>1.0</v>
      </c>
      <c r="CA2110" s="1">
        <v>-1.0</v>
      </c>
      <c r="CB2110" s="1">
        <v>1.0</v>
      </c>
      <c r="CC2110" s="1">
        <v>-1.0</v>
      </c>
      <c r="CD2110" s="1">
        <v>71051.0</v>
      </c>
    </row>
    <row r="2111">
      <c r="A2111" s="1">
        <v>2.148722E7</v>
      </c>
      <c r="B2111" s="1" t="s">
        <v>11334</v>
      </c>
      <c r="C2111" s="1" t="s">
        <v>11335</v>
      </c>
      <c r="D2111" s="1" t="s">
        <v>11336</v>
      </c>
      <c r="E2111" s="1" t="s">
        <v>85</v>
      </c>
      <c r="F2111" s="1" t="s">
        <v>11337</v>
      </c>
      <c r="G2111" s="1" t="s">
        <v>11338</v>
      </c>
      <c r="H2111" s="1" t="s">
        <v>11339</v>
      </c>
      <c r="I2111" s="1">
        <v>1.5608184E8</v>
      </c>
      <c r="J2111" s="1">
        <v>43032.0</v>
      </c>
      <c r="K2111" s="1" t="s">
        <v>88</v>
      </c>
      <c r="L2111" s="1">
        <v>1.0</v>
      </c>
      <c r="M2111" s="1">
        <v>0.0</v>
      </c>
      <c r="N2111" s="1">
        <v>1.0</v>
      </c>
      <c r="O2111" s="1">
        <v>0.0</v>
      </c>
      <c r="P2111" s="1" t="s">
        <v>89</v>
      </c>
      <c r="Q2111" s="1" t="s">
        <v>90</v>
      </c>
      <c r="R2111" s="1">
        <v>40.76767</v>
      </c>
      <c r="S2111" s="1">
        <v>-73.95609</v>
      </c>
      <c r="T2111" s="1" t="s">
        <v>91</v>
      </c>
      <c r="U2111" s="1" t="s">
        <v>92</v>
      </c>
      <c r="V2111" s="1">
        <v>3.0</v>
      </c>
      <c r="W2111" s="1">
        <v>1.0</v>
      </c>
      <c r="X2111" s="1">
        <v>1.0</v>
      </c>
      <c r="Y2111" s="1">
        <v>1.0</v>
      </c>
      <c r="Z2111" s="1" t="s">
        <v>93</v>
      </c>
      <c r="AA2111" s="1" t="s">
        <v>11340</v>
      </c>
      <c r="AB2111" s="1">
        <v>225.0</v>
      </c>
      <c r="AC2111" s="1">
        <v>2.0</v>
      </c>
      <c r="AD2111" s="1">
        <v>75.0</v>
      </c>
      <c r="AE2111" s="1">
        <v>2.0</v>
      </c>
      <c r="AF2111" s="1" t="s">
        <v>179</v>
      </c>
      <c r="AG2111" s="1">
        <v>1.0</v>
      </c>
      <c r="AH2111" s="1">
        <v>0.0</v>
      </c>
      <c r="AI2111" s="1">
        <v>0.0</v>
      </c>
      <c r="AJ2111" s="1">
        <v>0.0</v>
      </c>
      <c r="AK2111" s="1">
        <v>0.0</v>
      </c>
      <c r="AL2111" s="1">
        <v>7.0</v>
      </c>
      <c r="AM2111" s="1">
        <v>1.0</v>
      </c>
      <c r="AN2111" s="1">
        <v>93.0</v>
      </c>
      <c r="AO2111" s="1">
        <v>10.0</v>
      </c>
      <c r="AP2111" s="1">
        <v>10.0</v>
      </c>
      <c r="AQ2111" s="1">
        <v>10.0</v>
      </c>
      <c r="AR2111" s="1">
        <v>10.0</v>
      </c>
      <c r="AS2111" s="1">
        <v>10.0</v>
      </c>
      <c r="AT2111" s="1">
        <v>10.0</v>
      </c>
      <c r="AU2111" s="1">
        <v>1.0</v>
      </c>
      <c r="AV2111" s="1" t="s">
        <v>117</v>
      </c>
      <c r="AW2111" s="1">
        <v>1.0</v>
      </c>
      <c r="AX2111" s="1">
        <v>1.0</v>
      </c>
      <c r="AY2111" s="1">
        <v>0.0</v>
      </c>
      <c r="AZ2111" s="1">
        <v>0.0</v>
      </c>
      <c r="BA2111" s="1">
        <v>0.37</v>
      </c>
      <c r="BB2111" s="1">
        <v>-1.0</v>
      </c>
      <c r="BC2111" s="1">
        <v>1.0</v>
      </c>
      <c r="BD2111" s="1">
        <v>-1.0</v>
      </c>
      <c r="BE2111" s="1">
        <v>-1.0</v>
      </c>
      <c r="BF2111" s="1">
        <v>-1.0</v>
      </c>
      <c r="BG2111" s="1">
        <v>-1.0</v>
      </c>
      <c r="BH2111" s="1">
        <v>1.0</v>
      </c>
      <c r="BI2111" s="1">
        <v>-1.0</v>
      </c>
      <c r="BJ2111" s="1">
        <v>1.0</v>
      </c>
      <c r="BK2111" s="1">
        <v>1.0</v>
      </c>
      <c r="BL2111" s="1">
        <v>-1.0</v>
      </c>
      <c r="BM2111" s="1">
        <v>1.0</v>
      </c>
      <c r="BN2111" s="1">
        <v>1.0</v>
      </c>
      <c r="BO2111" s="1">
        <v>-1.0</v>
      </c>
      <c r="BP2111" s="1">
        <v>-1.0</v>
      </c>
      <c r="BQ2111" s="1">
        <v>1.0</v>
      </c>
      <c r="BR2111" s="1">
        <v>-1.0</v>
      </c>
      <c r="BS2111" s="1">
        <v>1.0</v>
      </c>
      <c r="BT2111" s="1">
        <v>-1.0</v>
      </c>
      <c r="BU2111" s="1">
        <v>1.0</v>
      </c>
      <c r="BV2111" s="1">
        <v>-1.0</v>
      </c>
      <c r="BW2111" s="1">
        <v>-1.0</v>
      </c>
      <c r="BX2111" s="1">
        <v>-1.0</v>
      </c>
      <c r="BY2111" s="1">
        <v>-1.0</v>
      </c>
      <c r="BZ2111" s="1">
        <v>-1.0</v>
      </c>
      <c r="CA2111" s="1">
        <v>-1.0</v>
      </c>
      <c r="CB2111" s="1">
        <v>-1.0</v>
      </c>
      <c r="CC2111" s="1">
        <v>-1.0</v>
      </c>
      <c r="CD2111" s="1">
        <v>71069.0</v>
      </c>
    </row>
    <row r="2112">
      <c r="A2112" s="1">
        <v>3.6316944E7</v>
      </c>
      <c r="B2112" s="1" t="s">
        <v>11341</v>
      </c>
      <c r="C2112" s="1" t="s">
        <v>11342</v>
      </c>
      <c r="D2112" s="1" t="s">
        <v>11343</v>
      </c>
      <c r="E2112" s="1" t="s">
        <v>85</v>
      </c>
      <c r="F2112" s="1" t="s">
        <v>11344</v>
      </c>
      <c r="G2112" s="1" t="s">
        <v>11345</v>
      </c>
      <c r="I2112" s="1">
        <v>1.67089974E8</v>
      </c>
      <c r="J2112" s="1">
        <v>43110.0</v>
      </c>
      <c r="K2112" s="1" t="s">
        <v>134</v>
      </c>
      <c r="L2112" s="1">
        <v>1.0</v>
      </c>
      <c r="M2112" s="1">
        <v>0.0</v>
      </c>
      <c r="N2112" s="1">
        <v>1.0</v>
      </c>
      <c r="O2112" s="1">
        <v>0.0</v>
      </c>
      <c r="P2112" s="1" t="s">
        <v>89</v>
      </c>
      <c r="Q2112" s="1" t="s">
        <v>613</v>
      </c>
      <c r="R2112" s="1">
        <v>40.81893</v>
      </c>
      <c r="S2112" s="1">
        <v>-73.9541699999999</v>
      </c>
      <c r="T2112" s="1" t="s">
        <v>91</v>
      </c>
      <c r="U2112" s="1" t="s">
        <v>92</v>
      </c>
      <c r="V2112" s="1">
        <v>8.0</v>
      </c>
      <c r="W2112" s="1">
        <v>1.0</v>
      </c>
      <c r="X2112" s="1">
        <v>3.0</v>
      </c>
      <c r="Y2112" s="1">
        <v>5.0</v>
      </c>
      <c r="Z2112" s="1" t="s">
        <v>93</v>
      </c>
      <c r="AA2112" s="1" t="s">
        <v>11346</v>
      </c>
      <c r="AB2112" s="1">
        <v>202.0</v>
      </c>
      <c r="AC2112" s="1">
        <v>3.0</v>
      </c>
      <c r="AD2112" s="1">
        <v>20.0</v>
      </c>
      <c r="AE2112" s="1">
        <v>3.0</v>
      </c>
      <c r="AF2112" s="1" t="s">
        <v>95</v>
      </c>
      <c r="AG2112" s="1">
        <v>1.0</v>
      </c>
      <c r="AH2112" s="1">
        <v>6.0</v>
      </c>
      <c r="AI2112" s="1">
        <v>31.0</v>
      </c>
      <c r="AJ2112" s="1">
        <v>58.0</v>
      </c>
      <c r="AK2112" s="1">
        <v>205.0</v>
      </c>
      <c r="AL2112" s="1">
        <v>0.0</v>
      </c>
      <c r="AM2112" s="1">
        <v>0.0</v>
      </c>
      <c r="AU2112" s="1">
        <v>1.0</v>
      </c>
      <c r="AV2112" s="1" t="s">
        <v>96</v>
      </c>
      <c r="AW2112" s="1">
        <v>1.0</v>
      </c>
      <c r="AX2112" s="1">
        <v>1.0</v>
      </c>
      <c r="AY2112" s="1">
        <v>0.0</v>
      </c>
      <c r="AZ2112" s="1">
        <v>0.0</v>
      </c>
      <c r="BB2112" s="1">
        <v>-1.0</v>
      </c>
      <c r="BC2112" s="1">
        <v>1.0</v>
      </c>
      <c r="BD2112" s="1">
        <v>-1.0</v>
      </c>
      <c r="BE2112" s="1">
        <v>-1.0</v>
      </c>
      <c r="BF2112" s="1">
        <v>-1.0</v>
      </c>
      <c r="BG2112" s="1">
        <v>-1.0</v>
      </c>
      <c r="BH2112" s="1">
        <v>1.0</v>
      </c>
      <c r="BI2112" s="1">
        <v>-1.0</v>
      </c>
      <c r="BJ2112" s="1">
        <v>1.0</v>
      </c>
      <c r="BK2112" s="1">
        <v>-1.0</v>
      </c>
      <c r="BL2112" s="1">
        <v>1.0</v>
      </c>
      <c r="BM2112" s="1">
        <v>1.0</v>
      </c>
      <c r="BN2112" s="1">
        <v>-1.0</v>
      </c>
      <c r="BO2112" s="1">
        <v>-1.0</v>
      </c>
      <c r="BP2112" s="1">
        <v>-1.0</v>
      </c>
      <c r="BQ2112" s="1">
        <v>-1.0</v>
      </c>
      <c r="BR2112" s="1">
        <v>-1.0</v>
      </c>
      <c r="BS2112" s="1">
        <v>-1.0</v>
      </c>
      <c r="BT2112" s="1">
        <v>-1.0</v>
      </c>
      <c r="BU2112" s="1">
        <v>1.0</v>
      </c>
      <c r="BV2112" s="1">
        <v>-1.0</v>
      </c>
      <c r="BW2112" s="1">
        <v>-1.0</v>
      </c>
      <c r="BX2112" s="1">
        <v>-1.0</v>
      </c>
      <c r="BY2112" s="1">
        <v>-1.0</v>
      </c>
      <c r="BZ2112" s="1">
        <v>-1.0</v>
      </c>
      <c r="CA2112" s="1">
        <v>1.0</v>
      </c>
      <c r="CB2112" s="1">
        <v>-1.0</v>
      </c>
      <c r="CC2112" s="1">
        <v>-1.0</v>
      </c>
      <c r="CD2112" s="1">
        <v>71090.0</v>
      </c>
    </row>
    <row r="2113">
      <c r="A2113" s="1">
        <v>1.3540817E7</v>
      </c>
      <c r="B2113" s="1" t="s">
        <v>11347</v>
      </c>
      <c r="C2113" s="1" t="s">
        <v>11348</v>
      </c>
      <c r="D2113" s="1" t="s">
        <v>11349</v>
      </c>
      <c r="E2113" s="1" t="s">
        <v>85</v>
      </c>
      <c r="G2113" s="1" t="s">
        <v>11350</v>
      </c>
      <c r="H2113" s="2" t="str">
        <f>- building management requires each NEW guest complete a simple one page resident screening.</f>
        <v>#ERROR!</v>
      </c>
      <c r="I2113" s="1">
        <v>2.2541573E7</v>
      </c>
      <c r="J2113" s="1">
        <v>41926.0</v>
      </c>
      <c r="K2113" s="1" t="s">
        <v>88</v>
      </c>
      <c r="L2113" s="1">
        <v>1.0</v>
      </c>
      <c r="M2113" s="1">
        <v>0.0</v>
      </c>
      <c r="N2113" s="1">
        <v>149.0</v>
      </c>
      <c r="O2113" s="1">
        <v>1.0</v>
      </c>
      <c r="P2113" s="1" t="s">
        <v>89</v>
      </c>
      <c r="Q2113" s="1" t="s">
        <v>273</v>
      </c>
      <c r="R2113" s="1">
        <v>40.7588</v>
      </c>
      <c r="S2113" s="1">
        <v>-73.96611</v>
      </c>
      <c r="T2113" s="1" t="s">
        <v>274</v>
      </c>
      <c r="U2113" s="1" t="s">
        <v>92</v>
      </c>
      <c r="V2113" s="1">
        <v>3.0</v>
      </c>
      <c r="W2113" s="1">
        <v>1.0</v>
      </c>
      <c r="X2113" s="1">
        <v>1.0</v>
      </c>
      <c r="Y2113" s="1">
        <v>2.0</v>
      </c>
      <c r="Z2113" s="1" t="s">
        <v>93</v>
      </c>
      <c r="AA2113" s="1" t="s">
        <v>11351</v>
      </c>
      <c r="AB2113" s="1">
        <v>260.0</v>
      </c>
      <c r="AC2113" s="1">
        <v>1.0</v>
      </c>
      <c r="AD2113" s="1">
        <v>0.0</v>
      </c>
      <c r="AE2113" s="1">
        <v>30.0</v>
      </c>
      <c r="AF2113" s="1" t="s">
        <v>313</v>
      </c>
      <c r="AG2113" s="1">
        <v>1.0</v>
      </c>
      <c r="AH2113" s="1">
        <v>6.0</v>
      </c>
      <c r="AI2113" s="1">
        <v>36.0</v>
      </c>
      <c r="AJ2113" s="1">
        <v>66.0</v>
      </c>
      <c r="AK2113" s="1">
        <v>341.0</v>
      </c>
      <c r="AL2113" s="1">
        <v>1.0</v>
      </c>
      <c r="AM2113" s="1">
        <v>0.0</v>
      </c>
      <c r="AN2113" s="1">
        <v>100.0</v>
      </c>
      <c r="AO2113" s="1">
        <v>10.0</v>
      </c>
      <c r="AP2113" s="1">
        <v>10.0</v>
      </c>
      <c r="AQ2113" s="1">
        <v>10.0</v>
      </c>
      <c r="AR2113" s="1">
        <v>10.0</v>
      </c>
      <c r="AS2113" s="1">
        <v>10.0</v>
      </c>
      <c r="AT2113" s="1">
        <v>10.0</v>
      </c>
      <c r="AU2113" s="1">
        <v>0.0</v>
      </c>
      <c r="AV2113" s="1" t="s">
        <v>117</v>
      </c>
      <c r="AW2113" s="1">
        <v>87.0</v>
      </c>
      <c r="AX2113" s="1">
        <v>87.0</v>
      </c>
      <c r="AY2113" s="1">
        <v>0.0</v>
      </c>
      <c r="AZ2113" s="1">
        <v>0.0</v>
      </c>
      <c r="BA2113" s="1">
        <v>0.07</v>
      </c>
      <c r="BB2113" s="1">
        <v>1.0</v>
      </c>
      <c r="BC2113" s="1">
        <v>1.0</v>
      </c>
      <c r="BD2113" s="1">
        <v>-1.0</v>
      </c>
      <c r="BE2113" s="1">
        <v>-1.0</v>
      </c>
      <c r="BF2113" s="1">
        <v>-1.0</v>
      </c>
      <c r="BG2113" s="1">
        <v>-1.0</v>
      </c>
      <c r="BH2113" s="1">
        <v>1.0</v>
      </c>
      <c r="BI2113" s="1">
        <v>-1.0</v>
      </c>
      <c r="BJ2113" s="1">
        <v>1.0</v>
      </c>
      <c r="BK2113" s="1">
        <v>-1.0</v>
      </c>
      <c r="BL2113" s="1">
        <v>-1.0</v>
      </c>
      <c r="BM2113" s="1">
        <v>1.0</v>
      </c>
      <c r="BN2113" s="1">
        <v>1.0</v>
      </c>
      <c r="BO2113" s="1">
        <v>-1.0</v>
      </c>
      <c r="BP2113" s="1">
        <v>1.0</v>
      </c>
      <c r="BQ2113" s="1">
        <v>-1.0</v>
      </c>
      <c r="BR2113" s="1">
        <v>-1.0</v>
      </c>
      <c r="BS2113" s="1">
        <v>-1.0</v>
      </c>
      <c r="BT2113" s="1">
        <v>-1.0</v>
      </c>
      <c r="BU2113" s="1">
        <v>1.0</v>
      </c>
      <c r="BV2113" s="1">
        <v>1.0</v>
      </c>
      <c r="BW2113" s="1">
        <v>-1.0</v>
      </c>
      <c r="BX2113" s="1">
        <v>-1.0</v>
      </c>
      <c r="BY2113" s="1">
        <v>-1.0</v>
      </c>
      <c r="BZ2113" s="1">
        <v>1.0</v>
      </c>
      <c r="CA2113" s="1">
        <v>-1.0</v>
      </c>
      <c r="CB2113" s="1">
        <v>-1.0</v>
      </c>
      <c r="CC2113" s="1">
        <v>-1.0</v>
      </c>
      <c r="CD2113" s="1">
        <v>71095.0</v>
      </c>
    </row>
    <row r="2114">
      <c r="A2114" s="1">
        <v>2.8437669E7</v>
      </c>
      <c r="B2114" s="1" t="s">
        <v>11352</v>
      </c>
      <c r="C2114" s="1" t="s">
        <v>11353</v>
      </c>
      <c r="D2114" s="1" t="s">
        <v>11354</v>
      </c>
      <c r="E2114" s="1" t="s">
        <v>85</v>
      </c>
      <c r="F2114" s="1" t="s">
        <v>11355</v>
      </c>
      <c r="G2114" s="1" t="s">
        <v>11356</v>
      </c>
      <c r="I2114" s="1">
        <v>3964276.0</v>
      </c>
      <c r="J2114" s="1">
        <v>41206.0</v>
      </c>
      <c r="M2114" s="1">
        <v>0.0</v>
      </c>
      <c r="N2114" s="1">
        <v>1.0</v>
      </c>
      <c r="O2114" s="1">
        <v>0.0</v>
      </c>
      <c r="P2114" s="1" t="s">
        <v>89</v>
      </c>
      <c r="Q2114" s="1" t="s">
        <v>90</v>
      </c>
      <c r="R2114" s="1">
        <v>40.72447</v>
      </c>
      <c r="S2114" s="1">
        <v>-73.98821</v>
      </c>
      <c r="T2114" s="1" t="s">
        <v>91</v>
      </c>
      <c r="U2114" s="1" t="s">
        <v>92</v>
      </c>
      <c r="V2114" s="1">
        <v>4.0</v>
      </c>
      <c r="W2114" s="1">
        <v>2.0</v>
      </c>
      <c r="X2114" s="1">
        <v>2.0</v>
      </c>
      <c r="Y2114" s="1">
        <v>2.0</v>
      </c>
      <c r="Z2114" s="1" t="s">
        <v>93</v>
      </c>
      <c r="AA2114" s="1" t="s">
        <v>11357</v>
      </c>
      <c r="AB2114" s="1">
        <v>255.0</v>
      </c>
      <c r="AC2114" s="1">
        <v>2.0</v>
      </c>
      <c r="AD2114" s="1">
        <v>30.0</v>
      </c>
      <c r="AE2114" s="1">
        <v>3.0</v>
      </c>
      <c r="AF2114" s="1" t="s">
        <v>302</v>
      </c>
      <c r="AG2114" s="1">
        <v>1.0</v>
      </c>
      <c r="AH2114" s="1">
        <v>0.0</v>
      </c>
      <c r="AI2114" s="1">
        <v>0.0</v>
      </c>
      <c r="AJ2114" s="1">
        <v>0.0</v>
      </c>
      <c r="AK2114" s="1">
        <v>0.0</v>
      </c>
      <c r="AL2114" s="1">
        <v>6.0</v>
      </c>
      <c r="AM2114" s="1">
        <v>6.0</v>
      </c>
      <c r="AN2114" s="1">
        <v>100.0</v>
      </c>
      <c r="AO2114" s="1">
        <v>10.0</v>
      </c>
      <c r="AP2114" s="1">
        <v>10.0</v>
      </c>
      <c r="AQ2114" s="1">
        <v>10.0</v>
      </c>
      <c r="AR2114" s="1">
        <v>10.0</v>
      </c>
      <c r="AS2114" s="1">
        <v>10.0</v>
      </c>
      <c r="AT2114" s="1">
        <v>10.0</v>
      </c>
      <c r="AU2114" s="1">
        <v>1.0</v>
      </c>
      <c r="AV2114" s="1" t="s">
        <v>117</v>
      </c>
      <c r="AW2114" s="1">
        <v>1.0</v>
      </c>
      <c r="AX2114" s="1">
        <v>1.0</v>
      </c>
      <c r="AY2114" s="1">
        <v>0.0</v>
      </c>
      <c r="AZ2114" s="1">
        <v>0.0</v>
      </c>
      <c r="BA2114" s="1">
        <v>0.65</v>
      </c>
      <c r="BB2114" s="1">
        <v>-1.0</v>
      </c>
      <c r="BC2114" s="1">
        <v>1.0</v>
      </c>
      <c r="BD2114" s="1">
        <v>-1.0</v>
      </c>
      <c r="BE2114" s="1">
        <v>-1.0</v>
      </c>
      <c r="BF2114" s="1">
        <v>-1.0</v>
      </c>
      <c r="BG2114" s="1">
        <v>-1.0</v>
      </c>
      <c r="BH2114" s="1">
        <v>-1.0</v>
      </c>
      <c r="BI2114" s="1">
        <v>-1.0</v>
      </c>
      <c r="BJ2114" s="1">
        <v>1.0</v>
      </c>
      <c r="BK2114" s="1">
        <v>-1.0</v>
      </c>
      <c r="BL2114" s="1">
        <v>-1.0</v>
      </c>
      <c r="BM2114" s="1">
        <v>1.0</v>
      </c>
      <c r="BN2114" s="1">
        <v>-1.0</v>
      </c>
      <c r="BO2114" s="1">
        <v>-1.0</v>
      </c>
      <c r="BP2114" s="1">
        <v>-1.0</v>
      </c>
      <c r="BQ2114" s="1">
        <v>-1.0</v>
      </c>
      <c r="BR2114" s="1">
        <v>-1.0</v>
      </c>
      <c r="BS2114" s="1">
        <v>1.0</v>
      </c>
      <c r="BT2114" s="1">
        <v>-1.0</v>
      </c>
      <c r="BU2114" s="1">
        <v>1.0</v>
      </c>
      <c r="BV2114" s="1">
        <v>1.0</v>
      </c>
      <c r="BW2114" s="1">
        <v>-1.0</v>
      </c>
      <c r="BX2114" s="1">
        <v>-1.0</v>
      </c>
      <c r="BY2114" s="1">
        <v>-1.0</v>
      </c>
      <c r="BZ2114" s="1">
        <v>-1.0</v>
      </c>
      <c r="CA2114" s="1">
        <v>-1.0</v>
      </c>
      <c r="CB2114" s="1">
        <v>-1.0</v>
      </c>
      <c r="CC2114" s="1">
        <v>-1.0</v>
      </c>
      <c r="CD2114" s="1">
        <v>71111.0</v>
      </c>
    </row>
    <row r="2115">
      <c r="A2115" s="1">
        <v>2.9482218E7</v>
      </c>
      <c r="B2115" s="1" t="s">
        <v>11358</v>
      </c>
      <c r="C2115" s="1" t="s">
        <v>11359</v>
      </c>
      <c r="D2115" s="1" t="s">
        <v>11360</v>
      </c>
      <c r="E2115" s="1" t="s">
        <v>85</v>
      </c>
      <c r="F2115" s="1" t="s">
        <v>11361</v>
      </c>
      <c r="G2115" s="1" t="s">
        <v>11362</v>
      </c>
      <c r="H2115" s="1" t="s">
        <v>11363</v>
      </c>
      <c r="I2115" s="1">
        <v>1.73685298E8</v>
      </c>
      <c r="J2115" s="1">
        <v>43147.0</v>
      </c>
      <c r="K2115" s="1" t="s">
        <v>88</v>
      </c>
      <c r="L2115" s="1">
        <v>1.0</v>
      </c>
      <c r="M2115" s="1">
        <v>1.0</v>
      </c>
      <c r="N2115" s="1">
        <v>11.0</v>
      </c>
      <c r="O2115" s="1">
        <v>0.0</v>
      </c>
      <c r="P2115" s="1" t="s">
        <v>89</v>
      </c>
      <c r="Q2115" s="1" t="s">
        <v>273</v>
      </c>
      <c r="R2115" s="1">
        <v>40.75524</v>
      </c>
      <c r="S2115" s="1">
        <v>-73.97269</v>
      </c>
      <c r="T2115" s="1" t="s">
        <v>1062</v>
      </c>
      <c r="U2115" s="1" t="s">
        <v>113</v>
      </c>
      <c r="V2115" s="1">
        <v>3.0</v>
      </c>
      <c r="W2115" s="1">
        <v>1.0</v>
      </c>
      <c r="X2115" s="1">
        <v>1.0</v>
      </c>
      <c r="Y2115" s="1">
        <v>1.0</v>
      </c>
      <c r="Z2115" s="1" t="s">
        <v>93</v>
      </c>
      <c r="AA2115" s="1" t="s">
        <v>11364</v>
      </c>
      <c r="AB2115" s="1">
        <v>299.0</v>
      </c>
      <c r="AC2115" s="1">
        <v>2.0</v>
      </c>
      <c r="AD2115" s="1">
        <v>30.0</v>
      </c>
      <c r="AE2115" s="1">
        <v>1.0</v>
      </c>
      <c r="AF2115" s="1" t="s">
        <v>2136</v>
      </c>
      <c r="AG2115" s="1">
        <v>1.0</v>
      </c>
      <c r="AH2115" s="1">
        <v>27.0</v>
      </c>
      <c r="AI2115" s="1">
        <v>57.0</v>
      </c>
      <c r="AJ2115" s="1">
        <v>87.0</v>
      </c>
      <c r="AK2115" s="1">
        <v>177.0</v>
      </c>
      <c r="AL2115" s="1">
        <v>8.0</v>
      </c>
      <c r="AM2115" s="1">
        <v>8.0</v>
      </c>
      <c r="AN2115" s="1">
        <v>100.0</v>
      </c>
      <c r="AO2115" s="1">
        <v>10.0</v>
      </c>
      <c r="AP2115" s="1">
        <v>10.0</v>
      </c>
      <c r="AQ2115" s="1">
        <v>10.0</v>
      </c>
      <c r="AR2115" s="1">
        <v>10.0</v>
      </c>
      <c r="AS2115" s="1">
        <v>10.0</v>
      </c>
      <c r="AT2115" s="1">
        <v>8.0</v>
      </c>
      <c r="AU2115" s="1">
        <v>1.0</v>
      </c>
      <c r="AV2115" s="1" t="s">
        <v>105</v>
      </c>
      <c r="AW2115" s="1">
        <v>11.0</v>
      </c>
      <c r="AX2115" s="1">
        <v>0.0</v>
      </c>
      <c r="AY2115" s="1">
        <v>11.0</v>
      </c>
      <c r="AZ2115" s="1">
        <v>0.0</v>
      </c>
      <c r="BA2115" s="1">
        <v>0.94</v>
      </c>
      <c r="BB2115" s="1">
        <v>-1.0</v>
      </c>
      <c r="BC2115" s="1">
        <v>1.0</v>
      </c>
      <c r="BD2115" s="1">
        <v>-1.0</v>
      </c>
      <c r="BE2115" s="1">
        <v>-1.0</v>
      </c>
      <c r="BF2115" s="1">
        <v>-1.0</v>
      </c>
      <c r="BG2115" s="1">
        <v>-1.0</v>
      </c>
      <c r="BH2115" s="1">
        <v>1.0</v>
      </c>
      <c r="BI2115" s="1">
        <v>-1.0</v>
      </c>
      <c r="BJ2115" s="1">
        <v>1.0</v>
      </c>
      <c r="BK2115" s="1">
        <v>1.0</v>
      </c>
      <c r="BL2115" s="1">
        <v>-1.0</v>
      </c>
      <c r="BM2115" s="1">
        <v>-1.0</v>
      </c>
      <c r="BN2115" s="1">
        <v>1.0</v>
      </c>
      <c r="BO2115" s="1">
        <v>1.0</v>
      </c>
      <c r="BP2115" s="1">
        <v>-1.0</v>
      </c>
      <c r="BQ2115" s="1">
        <v>1.0</v>
      </c>
      <c r="BR2115" s="1">
        <v>-1.0</v>
      </c>
      <c r="BS2115" s="1">
        <v>1.0</v>
      </c>
      <c r="BT2115" s="1">
        <v>-1.0</v>
      </c>
      <c r="BU2115" s="1">
        <v>1.0</v>
      </c>
      <c r="BV2115" s="1">
        <v>1.0</v>
      </c>
      <c r="BW2115" s="1">
        <v>-1.0</v>
      </c>
      <c r="BX2115" s="1">
        <v>1.0</v>
      </c>
      <c r="BY2115" s="1">
        <v>1.0</v>
      </c>
      <c r="BZ2115" s="1">
        <v>-1.0</v>
      </c>
      <c r="CA2115" s="1">
        <v>-1.0</v>
      </c>
      <c r="CB2115" s="1">
        <v>-1.0</v>
      </c>
      <c r="CC2115" s="1">
        <v>-1.0</v>
      </c>
      <c r="CD2115" s="1">
        <v>71144.0</v>
      </c>
    </row>
    <row r="2116">
      <c r="A2116" s="1">
        <v>2.0570865E7</v>
      </c>
      <c r="B2116" s="1" t="s">
        <v>11365</v>
      </c>
      <c r="C2116" s="1" t="s">
        <v>11366</v>
      </c>
      <c r="D2116" s="1" t="s">
        <v>11366</v>
      </c>
      <c r="E2116" s="1" t="s">
        <v>85</v>
      </c>
      <c r="I2116" s="1">
        <v>2.1058022E7</v>
      </c>
      <c r="J2116" s="1">
        <v>41889.0</v>
      </c>
      <c r="K2116" s="1" t="s">
        <v>134</v>
      </c>
      <c r="L2116" s="1">
        <v>1.0</v>
      </c>
      <c r="M2116" s="1">
        <v>0.0</v>
      </c>
      <c r="N2116" s="1">
        <v>3.0</v>
      </c>
      <c r="O2116" s="1">
        <v>1.0</v>
      </c>
      <c r="P2116" s="1" t="s">
        <v>123</v>
      </c>
      <c r="Q2116" s="1" t="s">
        <v>185</v>
      </c>
      <c r="R2116" s="1">
        <v>40.70682</v>
      </c>
      <c r="S2116" s="1">
        <v>-73.94594</v>
      </c>
      <c r="T2116" s="1" t="s">
        <v>91</v>
      </c>
      <c r="U2116" s="1" t="s">
        <v>113</v>
      </c>
      <c r="V2116" s="1">
        <v>2.0</v>
      </c>
      <c r="W2116" s="1">
        <v>1.0</v>
      </c>
      <c r="X2116" s="1">
        <v>1.0</v>
      </c>
      <c r="Y2116" s="1">
        <v>1.0</v>
      </c>
      <c r="Z2116" s="1" t="s">
        <v>93</v>
      </c>
      <c r="AA2116" s="1" t="s">
        <v>11367</v>
      </c>
      <c r="AB2116" s="1">
        <v>90.0</v>
      </c>
      <c r="AC2116" s="1">
        <v>1.0</v>
      </c>
      <c r="AD2116" s="1">
        <v>0.0</v>
      </c>
      <c r="AE2116" s="1">
        <v>4.0</v>
      </c>
      <c r="AF2116" s="1" t="s">
        <v>593</v>
      </c>
      <c r="AG2116" s="1">
        <v>1.0</v>
      </c>
      <c r="AH2116" s="1">
        <v>0.0</v>
      </c>
      <c r="AI2116" s="1">
        <v>0.0</v>
      </c>
      <c r="AJ2116" s="1">
        <v>0.0</v>
      </c>
      <c r="AK2116" s="1">
        <v>0.0</v>
      </c>
      <c r="AL2116" s="1">
        <v>3.0</v>
      </c>
      <c r="AM2116" s="1">
        <v>0.0</v>
      </c>
      <c r="AN2116" s="1">
        <v>100.0</v>
      </c>
      <c r="AO2116" s="1">
        <v>10.0</v>
      </c>
      <c r="AP2116" s="1">
        <v>8.0</v>
      </c>
      <c r="AQ2116" s="1">
        <v>10.0</v>
      </c>
      <c r="AR2116" s="1">
        <v>10.0</v>
      </c>
      <c r="AS2116" s="1">
        <v>10.0</v>
      </c>
      <c r="AT2116" s="1">
        <v>9.0</v>
      </c>
      <c r="AU2116" s="1">
        <v>1.0</v>
      </c>
      <c r="AV2116" s="1" t="s">
        <v>96</v>
      </c>
      <c r="AW2116" s="1">
        <v>3.0</v>
      </c>
      <c r="AX2116" s="1">
        <v>0.0</v>
      </c>
      <c r="AY2116" s="1">
        <v>3.0</v>
      </c>
      <c r="AZ2116" s="1">
        <v>0.0</v>
      </c>
      <c r="BA2116" s="1">
        <v>0.16</v>
      </c>
      <c r="BB2116" s="1">
        <v>-1.0</v>
      </c>
      <c r="BC2116" s="1">
        <v>1.0</v>
      </c>
      <c r="BD2116" s="1">
        <v>-1.0</v>
      </c>
      <c r="BE2116" s="1">
        <v>-1.0</v>
      </c>
      <c r="BF2116" s="1">
        <v>-1.0</v>
      </c>
      <c r="BG2116" s="1">
        <v>-1.0</v>
      </c>
      <c r="BH2116" s="1">
        <v>-1.0</v>
      </c>
      <c r="BI2116" s="1">
        <v>1.0</v>
      </c>
      <c r="BJ2116" s="1">
        <v>1.0</v>
      </c>
      <c r="BK2116" s="1">
        <v>-1.0</v>
      </c>
      <c r="BL2116" s="1">
        <v>-1.0</v>
      </c>
      <c r="BM2116" s="1">
        <v>1.0</v>
      </c>
      <c r="BN2116" s="1">
        <v>1.0</v>
      </c>
      <c r="BO2116" s="1">
        <v>1.0</v>
      </c>
      <c r="BP2116" s="1">
        <v>-1.0</v>
      </c>
      <c r="BQ2116" s="1">
        <v>1.0</v>
      </c>
      <c r="BR2116" s="1">
        <v>-1.0</v>
      </c>
      <c r="BS2116" s="1">
        <v>1.0</v>
      </c>
      <c r="BT2116" s="1">
        <v>1.0</v>
      </c>
      <c r="BU2116" s="1">
        <v>1.0</v>
      </c>
      <c r="BV2116" s="1">
        <v>-1.0</v>
      </c>
      <c r="BW2116" s="1">
        <v>1.0</v>
      </c>
      <c r="BX2116" s="1">
        <v>-1.0</v>
      </c>
      <c r="BY2116" s="1">
        <v>-1.0</v>
      </c>
      <c r="BZ2116" s="1">
        <v>-1.0</v>
      </c>
      <c r="CA2116" s="1">
        <v>1.0</v>
      </c>
      <c r="CB2116" s="1">
        <v>-1.0</v>
      </c>
      <c r="CC2116" s="1">
        <v>-1.0</v>
      </c>
      <c r="CD2116" s="1">
        <v>71164.0</v>
      </c>
    </row>
    <row r="2117">
      <c r="A2117" s="1">
        <v>9854420.0</v>
      </c>
      <c r="B2117" s="1" t="s">
        <v>11368</v>
      </c>
      <c r="C2117" s="1" t="s">
        <v>11369</v>
      </c>
      <c r="D2117" s="1" t="s">
        <v>11369</v>
      </c>
      <c r="E2117" s="1" t="s">
        <v>85</v>
      </c>
      <c r="I2117" s="1">
        <v>3.3889947E7</v>
      </c>
      <c r="J2117" s="1">
        <v>42145.0</v>
      </c>
      <c r="M2117" s="1">
        <v>0.0</v>
      </c>
      <c r="N2117" s="1">
        <v>1.0</v>
      </c>
      <c r="O2117" s="1">
        <v>1.0</v>
      </c>
      <c r="P2117" s="1" t="s">
        <v>89</v>
      </c>
      <c r="Q2117" s="1" t="s">
        <v>90</v>
      </c>
      <c r="R2117" s="1">
        <v>40.72767</v>
      </c>
      <c r="S2117" s="1">
        <v>-74.00344</v>
      </c>
      <c r="T2117" s="1" t="s">
        <v>91</v>
      </c>
      <c r="U2117" s="1" t="s">
        <v>92</v>
      </c>
      <c r="V2117" s="1">
        <v>2.0</v>
      </c>
      <c r="W2117" s="1">
        <v>1.0</v>
      </c>
      <c r="X2117" s="1">
        <v>1.0</v>
      </c>
      <c r="Y2117" s="1">
        <v>1.0</v>
      </c>
      <c r="Z2117" s="1" t="s">
        <v>93</v>
      </c>
      <c r="AA2117" s="1" t="s">
        <v>11370</v>
      </c>
      <c r="AB2117" s="1">
        <v>200.0</v>
      </c>
      <c r="AC2117" s="1">
        <v>1.0</v>
      </c>
      <c r="AD2117" s="1">
        <v>0.0</v>
      </c>
      <c r="AE2117" s="1">
        <v>2.0</v>
      </c>
      <c r="AF2117" s="1" t="s">
        <v>116</v>
      </c>
      <c r="AG2117" s="1">
        <v>1.0</v>
      </c>
      <c r="AH2117" s="1">
        <v>0.0</v>
      </c>
      <c r="AI2117" s="1">
        <v>0.0</v>
      </c>
      <c r="AJ2117" s="1">
        <v>0.0</v>
      </c>
      <c r="AK2117" s="1">
        <v>0.0</v>
      </c>
      <c r="AL2117" s="1">
        <v>20.0</v>
      </c>
      <c r="AM2117" s="1">
        <v>0.0</v>
      </c>
      <c r="AN2117" s="1">
        <v>89.0</v>
      </c>
      <c r="AO2117" s="1">
        <v>10.0</v>
      </c>
      <c r="AP2117" s="1">
        <v>8.0</v>
      </c>
      <c r="AQ2117" s="1">
        <v>9.0</v>
      </c>
      <c r="AR2117" s="1">
        <v>9.0</v>
      </c>
      <c r="AS2117" s="1">
        <v>10.0</v>
      </c>
      <c r="AT2117" s="1">
        <v>9.0</v>
      </c>
      <c r="AU2117" s="1">
        <v>0.0</v>
      </c>
      <c r="AV2117" s="1" t="s">
        <v>105</v>
      </c>
      <c r="AW2117" s="1">
        <v>1.0</v>
      </c>
      <c r="AX2117" s="1">
        <v>1.0</v>
      </c>
      <c r="AY2117" s="1">
        <v>0.0</v>
      </c>
      <c r="AZ2117" s="1">
        <v>0.0</v>
      </c>
      <c r="BA2117" s="1">
        <v>0.48</v>
      </c>
      <c r="BB2117" s="1">
        <v>-1.0</v>
      </c>
      <c r="BC2117" s="1">
        <v>1.0</v>
      </c>
      <c r="BD2117" s="1">
        <v>-1.0</v>
      </c>
      <c r="BE2117" s="1">
        <v>-1.0</v>
      </c>
      <c r="BF2117" s="1">
        <v>-1.0</v>
      </c>
      <c r="BG2117" s="1">
        <v>-1.0</v>
      </c>
      <c r="BH2117" s="1">
        <v>-1.0</v>
      </c>
      <c r="BI2117" s="1">
        <v>-1.0</v>
      </c>
      <c r="BJ2117" s="1">
        <v>1.0</v>
      </c>
      <c r="BK2117" s="1">
        <v>-1.0</v>
      </c>
      <c r="BL2117" s="1">
        <v>-1.0</v>
      </c>
      <c r="BM2117" s="1">
        <v>-1.0</v>
      </c>
      <c r="BN2117" s="1">
        <v>-1.0</v>
      </c>
      <c r="BO2117" s="1">
        <v>-1.0</v>
      </c>
      <c r="BP2117" s="1">
        <v>1.0</v>
      </c>
      <c r="BQ2117" s="1">
        <v>-1.0</v>
      </c>
      <c r="BR2117" s="1">
        <v>-1.0</v>
      </c>
      <c r="BS2117" s="1">
        <v>-1.0</v>
      </c>
      <c r="BT2117" s="1">
        <v>-1.0</v>
      </c>
      <c r="BU2117" s="1">
        <v>1.0</v>
      </c>
      <c r="BV2117" s="1">
        <v>-1.0</v>
      </c>
      <c r="BW2117" s="1">
        <v>-1.0</v>
      </c>
      <c r="BX2117" s="1">
        <v>-1.0</v>
      </c>
      <c r="BY2117" s="1">
        <v>-1.0</v>
      </c>
      <c r="BZ2117" s="1">
        <v>-1.0</v>
      </c>
      <c r="CA2117" s="1">
        <v>-1.0</v>
      </c>
      <c r="CB2117" s="1">
        <v>-1.0</v>
      </c>
      <c r="CC2117" s="1">
        <v>-1.0</v>
      </c>
      <c r="CD2117" s="1">
        <v>71170.0</v>
      </c>
    </row>
    <row r="2118">
      <c r="A2118" s="1">
        <v>3.6353849E7</v>
      </c>
      <c r="B2118" s="1" t="s">
        <v>11371</v>
      </c>
      <c r="C2118" s="1" t="s">
        <v>11372</v>
      </c>
      <c r="D2118" s="1" t="s">
        <v>11373</v>
      </c>
      <c r="E2118" s="1" t="s">
        <v>85</v>
      </c>
      <c r="G2118" s="1" t="s">
        <v>11374</v>
      </c>
      <c r="I2118" s="1">
        <v>8.1345246E7</v>
      </c>
      <c r="J2118" s="1">
        <v>42553.0</v>
      </c>
      <c r="K2118" s="1" t="s">
        <v>134</v>
      </c>
      <c r="L2118" s="1">
        <v>1.0</v>
      </c>
      <c r="M2118" s="1">
        <v>0.0</v>
      </c>
      <c r="N2118" s="1">
        <v>1.0</v>
      </c>
      <c r="O2118" s="1">
        <v>0.0</v>
      </c>
      <c r="P2118" s="1" t="s">
        <v>123</v>
      </c>
      <c r="Q2118" s="1" t="s">
        <v>124</v>
      </c>
      <c r="R2118" s="1">
        <v>40.6905299999999</v>
      </c>
      <c r="S2118" s="1">
        <v>-73.92635</v>
      </c>
      <c r="T2118" s="1" t="s">
        <v>91</v>
      </c>
      <c r="U2118" s="1" t="s">
        <v>113</v>
      </c>
      <c r="V2118" s="1">
        <v>2.0</v>
      </c>
      <c r="W2118" s="1">
        <v>1.0</v>
      </c>
      <c r="X2118" s="1">
        <v>1.0</v>
      </c>
      <c r="Y2118" s="1">
        <v>1.0</v>
      </c>
      <c r="Z2118" s="1" t="s">
        <v>93</v>
      </c>
      <c r="AA2118" s="1" t="s">
        <v>11375</v>
      </c>
      <c r="AB2118" s="1">
        <v>85.0</v>
      </c>
      <c r="AC2118" s="1">
        <v>1.0</v>
      </c>
      <c r="AD2118" s="1">
        <v>0.0</v>
      </c>
      <c r="AE2118" s="1">
        <v>4.0</v>
      </c>
      <c r="AF2118" s="1" t="s">
        <v>341</v>
      </c>
      <c r="AG2118" s="1">
        <v>1.0</v>
      </c>
      <c r="AH2118" s="1">
        <v>30.0</v>
      </c>
      <c r="AI2118" s="1">
        <v>60.0</v>
      </c>
      <c r="AJ2118" s="1">
        <v>89.0</v>
      </c>
      <c r="AK2118" s="1">
        <v>89.0</v>
      </c>
      <c r="AL2118" s="1">
        <v>0.0</v>
      </c>
      <c r="AM2118" s="1">
        <v>0.0</v>
      </c>
      <c r="AU2118" s="1">
        <v>1.0</v>
      </c>
      <c r="AV2118" s="1" t="s">
        <v>96</v>
      </c>
      <c r="AW2118" s="1">
        <v>1.0</v>
      </c>
      <c r="AX2118" s="1">
        <v>0.0</v>
      </c>
      <c r="AY2118" s="1">
        <v>1.0</v>
      </c>
      <c r="AZ2118" s="1">
        <v>0.0</v>
      </c>
      <c r="BB2118" s="1">
        <v>-1.0</v>
      </c>
      <c r="BC2118" s="1">
        <v>1.0</v>
      </c>
      <c r="BD2118" s="1">
        <v>-1.0</v>
      </c>
      <c r="BE2118" s="1">
        <v>-1.0</v>
      </c>
      <c r="BF2118" s="1">
        <v>-1.0</v>
      </c>
      <c r="BG2118" s="1">
        <v>-1.0</v>
      </c>
      <c r="BH2118" s="1">
        <v>1.0</v>
      </c>
      <c r="BI2118" s="1">
        <v>-1.0</v>
      </c>
      <c r="BJ2118" s="1">
        <v>1.0</v>
      </c>
      <c r="BK2118" s="1">
        <v>-1.0</v>
      </c>
      <c r="BL2118" s="1">
        <v>-1.0</v>
      </c>
      <c r="BM2118" s="1">
        <v>1.0</v>
      </c>
      <c r="BN2118" s="1">
        <v>-1.0</v>
      </c>
      <c r="BO2118" s="1">
        <v>-1.0</v>
      </c>
      <c r="BP2118" s="1">
        <v>-1.0</v>
      </c>
      <c r="BQ2118" s="1">
        <v>-1.0</v>
      </c>
      <c r="BR2118" s="1">
        <v>-1.0</v>
      </c>
      <c r="BS2118" s="1">
        <v>-1.0</v>
      </c>
      <c r="BT2118" s="1">
        <v>-1.0</v>
      </c>
      <c r="BU2118" s="1">
        <v>1.0</v>
      </c>
      <c r="BV2118" s="1">
        <v>-1.0</v>
      </c>
      <c r="BW2118" s="1">
        <v>1.0</v>
      </c>
      <c r="BX2118" s="1">
        <v>-1.0</v>
      </c>
      <c r="BY2118" s="1">
        <v>-1.0</v>
      </c>
      <c r="BZ2118" s="1">
        <v>-1.0</v>
      </c>
      <c r="CA2118" s="1">
        <v>-1.0</v>
      </c>
      <c r="CB2118" s="1">
        <v>1.0</v>
      </c>
      <c r="CC2118" s="1">
        <v>-1.0</v>
      </c>
      <c r="CD2118" s="1">
        <v>71201.0</v>
      </c>
    </row>
    <row r="2119">
      <c r="A2119" s="1">
        <v>2.8127126E7</v>
      </c>
      <c r="B2119" s="1" t="s">
        <v>11376</v>
      </c>
      <c r="C2119" s="1" t="s">
        <v>11377</v>
      </c>
      <c r="D2119" s="1" t="s">
        <v>11378</v>
      </c>
      <c r="E2119" s="1" t="s">
        <v>85</v>
      </c>
      <c r="F2119" s="1" t="s">
        <v>11379</v>
      </c>
      <c r="G2119" s="1" t="s">
        <v>11380</v>
      </c>
      <c r="H2119" s="1" t="s">
        <v>11381</v>
      </c>
      <c r="I2119" s="1">
        <v>3191371.0</v>
      </c>
      <c r="J2119" s="1">
        <v>41128.0</v>
      </c>
      <c r="K2119" s="1" t="s">
        <v>88</v>
      </c>
      <c r="L2119" s="1">
        <v>1.0</v>
      </c>
      <c r="M2119" s="1">
        <v>1.0</v>
      </c>
      <c r="N2119" s="1">
        <v>3.0</v>
      </c>
      <c r="O2119" s="1">
        <v>0.0</v>
      </c>
      <c r="P2119" s="1" t="s">
        <v>89</v>
      </c>
      <c r="Q2119" s="1" t="s">
        <v>613</v>
      </c>
      <c r="R2119" s="1">
        <v>40.80656</v>
      </c>
      <c r="S2119" s="1">
        <v>-73.93709</v>
      </c>
      <c r="T2119" s="1" t="s">
        <v>91</v>
      </c>
      <c r="U2119" s="1" t="s">
        <v>113</v>
      </c>
      <c r="V2119" s="1">
        <v>9.0</v>
      </c>
      <c r="W2119" s="1">
        <v>2.0</v>
      </c>
      <c r="X2119" s="1">
        <v>2.0</v>
      </c>
      <c r="Y2119" s="1">
        <v>4.0</v>
      </c>
      <c r="Z2119" s="1" t="s">
        <v>93</v>
      </c>
      <c r="AA2119" s="1" t="s">
        <v>11382</v>
      </c>
      <c r="AB2119" s="1">
        <v>80.0</v>
      </c>
      <c r="AC2119" s="1">
        <v>5.0</v>
      </c>
      <c r="AD2119" s="1">
        <v>25.0</v>
      </c>
      <c r="AE2119" s="1">
        <v>2.0</v>
      </c>
      <c r="AF2119" s="1" t="s">
        <v>202</v>
      </c>
      <c r="AG2119" s="1">
        <v>1.0</v>
      </c>
      <c r="AH2119" s="1">
        <v>0.0</v>
      </c>
      <c r="AI2119" s="1">
        <v>0.0</v>
      </c>
      <c r="AJ2119" s="1">
        <v>0.0</v>
      </c>
      <c r="AK2119" s="1">
        <v>181.0</v>
      </c>
      <c r="AL2119" s="1">
        <v>1.0</v>
      </c>
      <c r="AM2119" s="1">
        <v>1.0</v>
      </c>
      <c r="AN2119" s="1">
        <v>100.0</v>
      </c>
      <c r="AO2119" s="1">
        <v>10.0</v>
      </c>
      <c r="AP2119" s="1">
        <v>8.0</v>
      </c>
      <c r="AQ2119" s="1">
        <v>10.0</v>
      </c>
      <c r="AR2119" s="1">
        <v>10.0</v>
      </c>
      <c r="AS2119" s="1">
        <v>8.0</v>
      </c>
      <c r="AT2119" s="1">
        <v>8.0</v>
      </c>
      <c r="AU2119" s="1">
        <v>0.0</v>
      </c>
      <c r="AV2119" s="1" t="s">
        <v>96</v>
      </c>
      <c r="AW2119" s="1">
        <v>3.0</v>
      </c>
      <c r="AX2119" s="1">
        <v>0.0</v>
      </c>
      <c r="AY2119" s="1">
        <v>3.0</v>
      </c>
      <c r="AZ2119" s="1">
        <v>0.0</v>
      </c>
      <c r="BA2119" s="1">
        <v>1.0</v>
      </c>
      <c r="BB2119" s="1">
        <v>1.0</v>
      </c>
      <c r="BC2119" s="1">
        <v>1.0</v>
      </c>
      <c r="BD2119" s="1">
        <v>-1.0</v>
      </c>
      <c r="BE2119" s="1">
        <v>-1.0</v>
      </c>
      <c r="BF2119" s="1">
        <v>-1.0</v>
      </c>
      <c r="BG2119" s="1">
        <v>-1.0</v>
      </c>
      <c r="BH2119" s="1">
        <v>1.0</v>
      </c>
      <c r="BI2119" s="1">
        <v>-1.0</v>
      </c>
      <c r="BJ2119" s="1">
        <v>1.0</v>
      </c>
      <c r="BK2119" s="1">
        <v>1.0</v>
      </c>
      <c r="BL2119" s="1">
        <v>1.0</v>
      </c>
      <c r="BM2119" s="1">
        <v>1.0</v>
      </c>
      <c r="BN2119" s="1">
        <v>-1.0</v>
      </c>
      <c r="BO2119" s="1">
        <v>-1.0</v>
      </c>
      <c r="BP2119" s="1">
        <v>1.0</v>
      </c>
      <c r="BQ2119" s="1">
        <v>1.0</v>
      </c>
      <c r="BR2119" s="1">
        <v>1.0</v>
      </c>
      <c r="BS2119" s="1">
        <v>-1.0</v>
      </c>
      <c r="BT2119" s="1">
        <v>-1.0</v>
      </c>
      <c r="BU2119" s="1">
        <v>1.0</v>
      </c>
      <c r="BV2119" s="1">
        <v>-1.0</v>
      </c>
      <c r="BW2119" s="1">
        <v>1.0</v>
      </c>
      <c r="BX2119" s="1">
        <v>1.0</v>
      </c>
      <c r="BY2119" s="1">
        <v>1.0</v>
      </c>
      <c r="BZ2119" s="1">
        <v>1.0</v>
      </c>
      <c r="CA2119" s="1">
        <v>-1.0</v>
      </c>
      <c r="CB2119" s="1">
        <v>1.0</v>
      </c>
      <c r="CC2119" s="1">
        <v>1.0</v>
      </c>
      <c r="CD2119" s="1">
        <v>71251.0</v>
      </c>
    </row>
    <row r="2120">
      <c r="A2120" s="1">
        <v>3832774.0</v>
      </c>
      <c r="B2120" s="1" t="s">
        <v>11383</v>
      </c>
      <c r="C2120" s="1" t="s">
        <v>11384</v>
      </c>
      <c r="D2120" s="1" t="s">
        <v>11385</v>
      </c>
      <c r="E2120" s="1" t="s">
        <v>85</v>
      </c>
      <c r="F2120" s="1" t="s">
        <v>11386</v>
      </c>
      <c r="G2120" s="1" t="s">
        <v>11387</v>
      </c>
      <c r="H2120" s="1" t="s">
        <v>11388</v>
      </c>
      <c r="I2120" s="1">
        <v>1.8982191E7</v>
      </c>
      <c r="J2120" s="1">
        <v>41847.0</v>
      </c>
      <c r="M2120" s="1">
        <v>0.0</v>
      </c>
      <c r="N2120" s="1">
        <v>1.0</v>
      </c>
      <c r="O2120" s="1">
        <v>0.0</v>
      </c>
      <c r="P2120" s="1" t="s">
        <v>123</v>
      </c>
      <c r="Q2120" s="1" t="s">
        <v>157</v>
      </c>
      <c r="R2120" s="1">
        <v>40.68655</v>
      </c>
      <c r="S2120" s="1">
        <v>-73.9379699999999</v>
      </c>
      <c r="T2120" s="1" t="s">
        <v>91</v>
      </c>
      <c r="U2120" s="1" t="s">
        <v>92</v>
      </c>
      <c r="V2120" s="1">
        <v>3.0</v>
      </c>
      <c r="W2120" s="1">
        <v>1.0</v>
      </c>
      <c r="X2120" s="1">
        <v>1.0</v>
      </c>
      <c r="Y2120" s="1">
        <v>1.0</v>
      </c>
      <c r="Z2120" s="1" t="s">
        <v>93</v>
      </c>
      <c r="AA2120" s="1" t="s">
        <v>11389</v>
      </c>
      <c r="AB2120" s="1">
        <v>80.0</v>
      </c>
      <c r="AC2120" s="1">
        <v>2.0</v>
      </c>
      <c r="AD2120" s="1">
        <v>20.0</v>
      </c>
      <c r="AE2120" s="1">
        <v>3.0</v>
      </c>
      <c r="AF2120" s="1" t="s">
        <v>640</v>
      </c>
      <c r="AG2120" s="1">
        <v>1.0</v>
      </c>
      <c r="AH2120" s="1">
        <v>0.0</v>
      </c>
      <c r="AI2120" s="1">
        <v>0.0</v>
      </c>
      <c r="AJ2120" s="1">
        <v>0.0</v>
      </c>
      <c r="AK2120" s="1">
        <v>0.0</v>
      </c>
      <c r="AL2120" s="1">
        <v>2.0</v>
      </c>
      <c r="AM2120" s="1">
        <v>0.0</v>
      </c>
      <c r="AN2120" s="1">
        <v>80.0</v>
      </c>
      <c r="AO2120" s="1">
        <v>9.0</v>
      </c>
      <c r="AP2120" s="1">
        <v>7.0</v>
      </c>
      <c r="AQ2120" s="1">
        <v>9.0</v>
      </c>
      <c r="AR2120" s="1">
        <v>8.0</v>
      </c>
      <c r="AS2120" s="1">
        <v>7.0</v>
      </c>
      <c r="AT2120" s="1">
        <v>8.0</v>
      </c>
      <c r="AU2120" s="1">
        <v>0.0</v>
      </c>
      <c r="AV2120" s="1" t="s">
        <v>117</v>
      </c>
      <c r="AW2120" s="1">
        <v>1.0</v>
      </c>
      <c r="AX2120" s="1">
        <v>1.0</v>
      </c>
      <c r="AY2120" s="1">
        <v>0.0</v>
      </c>
      <c r="AZ2120" s="1">
        <v>0.0</v>
      </c>
      <c r="BA2120" s="1">
        <v>0.06</v>
      </c>
      <c r="BB2120" s="1">
        <v>1.0</v>
      </c>
      <c r="BC2120" s="1">
        <v>1.0</v>
      </c>
      <c r="BD2120" s="1">
        <v>-1.0</v>
      </c>
      <c r="BE2120" s="1">
        <v>-1.0</v>
      </c>
      <c r="BF2120" s="1">
        <v>-1.0</v>
      </c>
      <c r="BG2120" s="1">
        <v>-1.0</v>
      </c>
      <c r="BH2120" s="1">
        <v>-1.0</v>
      </c>
      <c r="BI2120" s="1">
        <v>-1.0</v>
      </c>
      <c r="BJ2120" s="1">
        <v>-1.0</v>
      </c>
      <c r="BK2120" s="1">
        <v>-1.0</v>
      </c>
      <c r="BL2120" s="1">
        <v>-1.0</v>
      </c>
      <c r="BM2120" s="1">
        <v>-1.0</v>
      </c>
      <c r="BN2120" s="1">
        <v>-1.0</v>
      </c>
      <c r="BO2120" s="1">
        <v>-1.0</v>
      </c>
      <c r="BP2120" s="1">
        <v>1.0</v>
      </c>
      <c r="BQ2120" s="1">
        <v>-1.0</v>
      </c>
      <c r="BR2120" s="1">
        <v>-1.0</v>
      </c>
      <c r="BS2120" s="1">
        <v>-1.0</v>
      </c>
      <c r="BT2120" s="1">
        <v>-1.0</v>
      </c>
      <c r="BU2120" s="1">
        <v>1.0</v>
      </c>
      <c r="BV2120" s="1">
        <v>-1.0</v>
      </c>
      <c r="BW2120" s="1">
        <v>1.0</v>
      </c>
      <c r="BX2120" s="1">
        <v>-1.0</v>
      </c>
      <c r="BY2120" s="1">
        <v>-1.0</v>
      </c>
      <c r="BZ2120" s="1">
        <v>-1.0</v>
      </c>
      <c r="CA2120" s="1">
        <v>-1.0</v>
      </c>
      <c r="CB2120" s="1">
        <v>-1.0</v>
      </c>
      <c r="CC2120" s="1">
        <v>-1.0</v>
      </c>
      <c r="CD2120" s="1">
        <v>71282.0</v>
      </c>
    </row>
    <row r="2121">
      <c r="A2121" s="1">
        <v>1.9701427E7</v>
      </c>
      <c r="B2121" s="1" t="s">
        <v>11390</v>
      </c>
      <c r="C2121" s="1" t="s">
        <v>11391</v>
      </c>
      <c r="D2121" s="1" t="s">
        <v>11392</v>
      </c>
      <c r="E2121" s="1" t="s">
        <v>85</v>
      </c>
      <c r="F2121" s="1" t="s">
        <v>11393</v>
      </c>
      <c r="H2121" s="2" t="str">
        <f>- no shoes in The house</f>
        <v>#ERROR!</v>
      </c>
      <c r="I2121" s="1">
        <v>1.6685637E7</v>
      </c>
      <c r="J2121" s="1">
        <v>41801.0</v>
      </c>
      <c r="M2121" s="1">
        <v>0.0</v>
      </c>
      <c r="N2121" s="1">
        <v>1.0</v>
      </c>
      <c r="O2121" s="1">
        <v>0.0</v>
      </c>
      <c r="P2121" s="1" t="s">
        <v>89</v>
      </c>
      <c r="Q2121" s="1" t="s">
        <v>90</v>
      </c>
      <c r="R2121" s="1">
        <v>40.76692</v>
      </c>
      <c r="S2121" s="1">
        <v>-73.964</v>
      </c>
      <c r="T2121" s="1" t="s">
        <v>91</v>
      </c>
      <c r="U2121" s="1" t="s">
        <v>92</v>
      </c>
      <c r="V2121" s="1">
        <v>3.0</v>
      </c>
      <c r="W2121" s="1">
        <v>1.0</v>
      </c>
      <c r="X2121" s="1">
        <v>1.0</v>
      </c>
      <c r="Y2121" s="1">
        <v>2.0</v>
      </c>
      <c r="Z2121" s="1" t="s">
        <v>93</v>
      </c>
      <c r="AA2121" s="1" t="s">
        <v>11394</v>
      </c>
      <c r="AB2121" s="1">
        <v>400.0</v>
      </c>
      <c r="AC2121" s="1">
        <v>1.0</v>
      </c>
      <c r="AD2121" s="1">
        <v>0.0</v>
      </c>
      <c r="AE2121" s="1">
        <v>15.0</v>
      </c>
      <c r="AF2121" s="1" t="s">
        <v>2201</v>
      </c>
      <c r="AG2121" s="1">
        <v>1.0</v>
      </c>
      <c r="AH2121" s="1">
        <v>27.0</v>
      </c>
      <c r="AI2121" s="1">
        <v>57.0</v>
      </c>
      <c r="AJ2121" s="1">
        <v>87.0</v>
      </c>
      <c r="AK2121" s="1">
        <v>87.0</v>
      </c>
      <c r="AL2121" s="1">
        <v>0.0</v>
      </c>
      <c r="AM2121" s="1">
        <v>0.0</v>
      </c>
      <c r="AU2121" s="1">
        <v>0.0</v>
      </c>
      <c r="AV2121" s="1" t="s">
        <v>105</v>
      </c>
      <c r="AW2121" s="1">
        <v>1.0</v>
      </c>
      <c r="AX2121" s="1">
        <v>1.0</v>
      </c>
      <c r="AY2121" s="1">
        <v>0.0</v>
      </c>
      <c r="AZ2121" s="1">
        <v>0.0</v>
      </c>
      <c r="BB2121" s="1">
        <v>-1.0</v>
      </c>
      <c r="BC2121" s="1">
        <v>1.0</v>
      </c>
      <c r="BD2121" s="1">
        <v>-1.0</v>
      </c>
      <c r="BE2121" s="1">
        <v>-1.0</v>
      </c>
      <c r="BF2121" s="1">
        <v>-1.0</v>
      </c>
      <c r="BG2121" s="1">
        <v>-1.0</v>
      </c>
      <c r="BH2121" s="1">
        <v>-1.0</v>
      </c>
      <c r="BI2121" s="1">
        <v>-1.0</v>
      </c>
      <c r="BJ2121" s="1">
        <v>1.0</v>
      </c>
      <c r="BK2121" s="1">
        <v>-1.0</v>
      </c>
      <c r="BL2121" s="1">
        <v>-1.0</v>
      </c>
      <c r="BM2121" s="1">
        <v>1.0</v>
      </c>
      <c r="BN2121" s="1">
        <v>1.0</v>
      </c>
      <c r="BO2121" s="1">
        <v>1.0</v>
      </c>
      <c r="BP2121" s="1">
        <v>-1.0</v>
      </c>
      <c r="BQ2121" s="1">
        <v>-1.0</v>
      </c>
      <c r="BR2121" s="1">
        <v>-1.0</v>
      </c>
      <c r="BS2121" s="1">
        <v>-1.0</v>
      </c>
      <c r="BT2121" s="1">
        <v>-1.0</v>
      </c>
      <c r="BU2121" s="1">
        <v>1.0</v>
      </c>
      <c r="BV2121" s="1">
        <v>-1.0</v>
      </c>
      <c r="BW2121" s="1">
        <v>-1.0</v>
      </c>
      <c r="BX2121" s="1">
        <v>-1.0</v>
      </c>
      <c r="BY2121" s="1">
        <v>-1.0</v>
      </c>
      <c r="BZ2121" s="1">
        <v>-1.0</v>
      </c>
      <c r="CA2121" s="1">
        <v>-1.0</v>
      </c>
      <c r="CB2121" s="1">
        <v>-1.0</v>
      </c>
      <c r="CC2121" s="1">
        <v>-1.0</v>
      </c>
      <c r="CD2121" s="1">
        <v>71288.0</v>
      </c>
    </row>
    <row r="2122">
      <c r="A2122" s="1">
        <v>2.4370692E7</v>
      </c>
      <c r="B2122" s="1" t="s">
        <v>11395</v>
      </c>
      <c r="C2122" s="1" t="s">
        <v>11396</v>
      </c>
      <c r="D2122" s="1" t="s">
        <v>11397</v>
      </c>
      <c r="E2122" s="1" t="s">
        <v>85</v>
      </c>
      <c r="F2122" s="1" t="s">
        <v>11398</v>
      </c>
      <c r="G2122" s="1" t="s">
        <v>11399</v>
      </c>
      <c r="I2122" s="1">
        <v>8973065.0</v>
      </c>
      <c r="J2122" s="1">
        <v>41538.0</v>
      </c>
      <c r="M2122" s="1">
        <v>1.0</v>
      </c>
      <c r="N2122" s="1">
        <v>1.0</v>
      </c>
      <c r="O2122" s="1">
        <v>1.0</v>
      </c>
      <c r="P2122" s="1" t="s">
        <v>123</v>
      </c>
      <c r="Q2122" s="1" t="s">
        <v>124</v>
      </c>
      <c r="R2122" s="1">
        <v>40.70343</v>
      </c>
      <c r="S2122" s="1">
        <v>-73.93412</v>
      </c>
      <c r="T2122" s="1" t="s">
        <v>144</v>
      </c>
      <c r="U2122" s="1" t="s">
        <v>113</v>
      </c>
      <c r="V2122" s="1">
        <v>1.0</v>
      </c>
      <c r="W2122" s="1">
        <v>1.0</v>
      </c>
      <c r="X2122" s="1">
        <v>1.0</v>
      </c>
      <c r="Y2122" s="1">
        <v>1.0</v>
      </c>
      <c r="Z2122" s="1" t="s">
        <v>93</v>
      </c>
      <c r="AA2122" s="1" t="s">
        <v>11400</v>
      </c>
      <c r="AB2122" s="1">
        <v>45.0</v>
      </c>
      <c r="AC2122" s="1">
        <v>1.0</v>
      </c>
      <c r="AD2122" s="1">
        <v>0.0</v>
      </c>
      <c r="AE2122" s="1">
        <v>5.0</v>
      </c>
      <c r="AF2122" s="1" t="s">
        <v>170</v>
      </c>
      <c r="AG2122" s="1">
        <v>1.0</v>
      </c>
      <c r="AH2122" s="1">
        <v>0.0</v>
      </c>
      <c r="AI2122" s="1">
        <v>0.0</v>
      </c>
      <c r="AJ2122" s="1">
        <v>0.0</v>
      </c>
      <c r="AK2122" s="1">
        <v>0.0</v>
      </c>
      <c r="AL2122" s="1">
        <v>5.0</v>
      </c>
      <c r="AM2122" s="1">
        <v>4.0</v>
      </c>
      <c r="AN2122" s="1">
        <v>100.0</v>
      </c>
      <c r="AO2122" s="1">
        <v>10.0</v>
      </c>
      <c r="AP2122" s="1">
        <v>10.0</v>
      </c>
      <c r="AQ2122" s="1">
        <v>10.0</v>
      </c>
      <c r="AR2122" s="1">
        <v>10.0</v>
      </c>
      <c r="AS2122" s="1">
        <v>10.0</v>
      </c>
      <c r="AT2122" s="1">
        <v>10.0</v>
      </c>
      <c r="AU2122" s="1">
        <v>0.0</v>
      </c>
      <c r="AV2122" s="1" t="s">
        <v>96</v>
      </c>
      <c r="AW2122" s="1">
        <v>1.0</v>
      </c>
      <c r="AX2122" s="1">
        <v>0.0</v>
      </c>
      <c r="AY2122" s="1">
        <v>1.0</v>
      </c>
      <c r="AZ2122" s="1">
        <v>0.0</v>
      </c>
      <c r="BA2122" s="1">
        <v>0.35</v>
      </c>
      <c r="BB2122" s="1">
        <v>-1.0</v>
      </c>
      <c r="BC2122" s="1">
        <v>-1.0</v>
      </c>
      <c r="BD2122" s="1">
        <v>-1.0</v>
      </c>
      <c r="BE2122" s="1">
        <v>-1.0</v>
      </c>
      <c r="BF2122" s="1">
        <v>-1.0</v>
      </c>
      <c r="BG2122" s="1">
        <v>-1.0</v>
      </c>
      <c r="BH2122" s="1">
        <v>-1.0</v>
      </c>
      <c r="BI2122" s="1">
        <v>-1.0</v>
      </c>
      <c r="BJ2122" s="1">
        <v>-1.0</v>
      </c>
      <c r="BK2122" s="1">
        <v>-1.0</v>
      </c>
      <c r="BL2122" s="1">
        <v>-1.0</v>
      </c>
      <c r="BM2122" s="1">
        <v>-1.0</v>
      </c>
      <c r="BN2122" s="1">
        <v>-1.0</v>
      </c>
      <c r="BO2122" s="1">
        <v>-1.0</v>
      </c>
      <c r="BP2122" s="1">
        <v>-1.0</v>
      </c>
      <c r="BQ2122" s="1">
        <v>-1.0</v>
      </c>
      <c r="BR2122" s="1">
        <v>-1.0</v>
      </c>
      <c r="BS2122" s="1">
        <v>-1.0</v>
      </c>
      <c r="BT2122" s="1">
        <v>-1.0</v>
      </c>
      <c r="BU2122" s="1">
        <v>1.0</v>
      </c>
      <c r="BV2122" s="1">
        <v>-1.0</v>
      </c>
      <c r="BW2122" s="1">
        <v>-1.0</v>
      </c>
      <c r="BX2122" s="1">
        <v>-1.0</v>
      </c>
      <c r="BY2122" s="1">
        <v>-1.0</v>
      </c>
      <c r="BZ2122" s="1">
        <v>-1.0</v>
      </c>
      <c r="CA2122" s="1">
        <v>-1.0</v>
      </c>
      <c r="CB2122" s="1">
        <v>-1.0</v>
      </c>
      <c r="CC2122" s="1">
        <v>-1.0</v>
      </c>
      <c r="CD2122" s="1">
        <v>71316.0</v>
      </c>
    </row>
    <row r="2123">
      <c r="A2123" s="1">
        <v>7858023.0</v>
      </c>
      <c r="B2123" s="1" t="s">
        <v>11401</v>
      </c>
      <c r="C2123" s="1" t="s">
        <v>11402</v>
      </c>
      <c r="D2123" s="1" t="s">
        <v>11403</v>
      </c>
      <c r="E2123" s="1" t="s">
        <v>85</v>
      </c>
      <c r="G2123" s="1" t="s">
        <v>11404</v>
      </c>
      <c r="H2123" s="1" t="s">
        <v>11405</v>
      </c>
      <c r="I2123" s="1">
        <v>4.1411996E7</v>
      </c>
      <c r="J2123" s="1">
        <v>42229.0</v>
      </c>
      <c r="M2123" s="1">
        <v>0.0</v>
      </c>
      <c r="N2123" s="1">
        <v>1.0</v>
      </c>
      <c r="O2123" s="1">
        <v>1.0</v>
      </c>
      <c r="P2123" s="1" t="s">
        <v>89</v>
      </c>
      <c r="Q2123" s="1" t="s">
        <v>1385</v>
      </c>
      <c r="R2123" s="1">
        <v>40.72316</v>
      </c>
      <c r="S2123" s="1">
        <v>-73.97706</v>
      </c>
      <c r="T2123" s="1" t="s">
        <v>91</v>
      </c>
      <c r="U2123" s="1" t="s">
        <v>92</v>
      </c>
      <c r="V2123" s="1">
        <v>4.0</v>
      </c>
      <c r="W2123" s="1">
        <v>1.0</v>
      </c>
      <c r="X2123" s="1">
        <v>1.0</v>
      </c>
      <c r="Y2123" s="1">
        <v>1.0</v>
      </c>
      <c r="Z2123" s="1" t="s">
        <v>93</v>
      </c>
      <c r="AA2123" s="1" t="s">
        <v>11406</v>
      </c>
      <c r="AB2123" s="1">
        <v>400.0</v>
      </c>
      <c r="AC2123" s="1">
        <v>2.0</v>
      </c>
      <c r="AD2123" s="1">
        <v>0.0</v>
      </c>
      <c r="AE2123" s="1">
        <v>2.0</v>
      </c>
      <c r="AF2123" s="1" t="s">
        <v>1228</v>
      </c>
      <c r="AG2123" s="1">
        <v>1.0</v>
      </c>
      <c r="AH2123" s="1">
        <v>0.0</v>
      </c>
      <c r="AI2123" s="1">
        <v>0.0</v>
      </c>
      <c r="AJ2123" s="1">
        <v>0.0</v>
      </c>
      <c r="AK2123" s="1">
        <v>0.0</v>
      </c>
      <c r="AL2123" s="1">
        <v>9.0</v>
      </c>
      <c r="AM2123" s="1">
        <v>0.0</v>
      </c>
      <c r="AN2123" s="1">
        <v>100.0</v>
      </c>
      <c r="AO2123" s="1">
        <v>10.0</v>
      </c>
      <c r="AP2123" s="1">
        <v>10.0</v>
      </c>
      <c r="AQ2123" s="1">
        <v>10.0</v>
      </c>
      <c r="AR2123" s="1">
        <v>10.0</v>
      </c>
      <c r="AS2123" s="1">
        <v>10.0</v>
      </c>
      <c r="AT2123" s="1">
        <v>10.0</v>
      </c>
      <c r="AU2123" s="1">
        <v>0.0</v>
      </c>
      <c r="AV2123" s="1" t="s">
        <v>96</v>
      </c>
      <c r="AW2123" s="1">
        <v>1.0</v>
      </c>
      <c r="AX2123" s="1">
        <v>1.0</v>
      </c>
      <c r="AY2123" s="1">
        <v>0.0</v>
      </c>
      <c r="AZ2123" s="1">
        <v>0.0</v>
      </c>
      <c r="BA2123" s="1">
        <v>0.25</v>
      </c>
      <c r="BB2123" s="1">
        <v>1.0</v>
      </c>
      <c r="BC2123" s="1">
        <v>1.0</v>
      </c>
      <c r="BD2123" s="1">
        <v>-1.0</v>
      </c>
      <c r="BE2123" s="1">
        <v>-1.0</v>
      </c>
      <c r="BF2123" s="1">
        <v>-1.0</v>
      </c>
      <c r="BG2123" s="1">
        <v>-1.0</v>
      </c>
      <c r="BH2123" s="1">
        <v>-1.0</v>
      </c>
      <c r="BI2123" s="1">
        <v>-1.0</v>
      </c>
      <c r="BJ2123" s="1">
        <v>1.0</v>
      </c>
      <c r="BK2123" s="1">
        <v>-1.0</v>
      </c>
      <c r="BL2123" s="1">
        <v>-1.0</v>
      </c>
      <c r="BM2123" s="1">
        <v>1.0</v>
      </c>
      <c r="BN2123" s="1">
        <v>1.0</v>
      </c>
      <c r="BO2123" s="1">
        <v>1.0</v>
      </c>
      <c r="BP2123" s="1">
        <v>1.0</v>
      </c>
      <c r="BQ2123" s="1">
        <v>1.0</v>
      </c>
      <c r="BR2123" s="1">
        <v>-1.0</v>
      </c>
      <c r="BS2123" s="1">
        <v>-1.0</v>
      </c>
      <c r="BT2123" s="1">
        <v>-1.0</v>
      </c>
      <c r="BU2123" s="1">
        <v>1.0</v>
      </c>
      <c r="BV2123" s="1">
        <v>-1.0</v>
      </c>
      <c r="BW2123" s="1">
        <v>-1.0</v>
      </c>
      <c r="BX2123" s="1">
        <v>-1.0</v>
      </c>
      <c r="BY2123" s="1">
        <v>-1.0</v>
      </c>
      <c r="BZ2123" s="1">
        <v>-1.0</v>
      </c>
      <c r="CA2123" s="1">
        <v>-1.0</v>
      </c>
      <c r="CB2123" s="1">
        <v>1.0</v>
      </c>
      <c r="CC2123" s="1">
        <v>-1.0</v>
      </c>
      <c r="CD2123" s="1">
        <v>71330.0</v>
      </c>
    </row>
    <row r="2124">
      <c r="A2124" s="1">
        <v>3.3061453E7</v>
      </c>
      <c r="B2124" s="1" t="s">
        <v>11407</v>
      </c>
      <c r="C2124" s="1" t="s">
        <v>11408</v>
      </c>
      <c r="D2124" s="1" t="s">
        <v>11409</v>
      </c>
      <c r="E2124" s="1" t="s">
        <v>85</v>
      </c>
      <c r="F2124" s="1" t="s">
        <v>11410</v>
      </c>
      <c r="G2124" s="1" t="s">
        <v>11411</v>
      </c>
      <c r="I2124" s="1">
        <v>2.48421148E8</v>
      </c>
      <c r="J2124" s="1">
        <v>43536.0</v>
      </c>
      <c r="K2124" s="1" t="s">
        <v>134</v>
      </c>
      <c r="L2124" s="1">
        <v>1.0</v>
      </c>
      <c r="M2124" s="1">
        <v>0.0</v>
      </c>
      <c r="N2124" s="1">
        <v>2.0</v>
      </c>
      <c r="O2124" s="1">
        <v>0.0</v>
      </c>
      <c r="P2124" s="1" t="s">
        <v>89</v>
      </c>
      <c r="Q2124" s="1" t="s">
        <v>2870</v>
      </c>
      <c r="R2124" s="1">
        <v>40.76038</v>
      </c>
      <c r="S2124" s="1">
        <v>-73.95085</v>
      </c>
      <c r="T2124" s="1" t="s">
        <v>289</v>
      </c>
      <c r="U2124" s="1" t="s">
        <v>113</v>
      </c>
      <c r="V2124" s="1">
        <v>1.0</v>
      </c>
      <c r="W2124" s="1">
        <v>1.0</v>
      </c>
      <c r="X2124" s="1">
        <v>1.0</v>
      </c>
      <c r="Y2124" s="1">
        <v>1.0</v>
      </c>
      <c r="Z2124" s="1" t="s">
        <v>93</v>
      </c>
      <c r="AA2124" s="1" t="s">
        <v>11412</v>
      </c>
      <c r="AB2124" s="1">
        <v>80.0</v>
      </c>
      <c r="AC2124" s="1">
        <v>1.0</v>
      </c>
      <c r="AD2124" s="1">
        <v>50.0</v>
      </c>
      <c r="AE2124" s="1">
        <v>6.0</v>
      </c>
      <c r="AF2124" s="1" t="s">
        <v>255</v>
      </c>
      <c r="AG2124" s="1">
        <v>1.0</v>
      </c>
      <c r="AH2124" s="1">
        <v>8.0</v>
      </c>
      <c r="AI2124" s="1">
        <v>12.0</v>
      </c>
      <c r="AJ2124" s="1">
        <v>12.0</v>
      </c>
      <c r="AK2124" s="1">
        <v>260.0</v>
      </c>
      <c r="AL2124" s="1">
        <v>3.0</v>
      </c>
      <c r="AM2124" s="1">
        <v>3.0</v>
      </c>
      <c r="AN2124" s="1">
        <v>93.0</v>
      </c>
      <c r="AO2124" s="1">
        <v>9.0</v>
      </c>
      <c r="AP2124" s="1">
        <v>7.0</v>
      </c>
      <c r="AQ2124" s="1">
        <v>10.0</v>
      </c>
      <c r="AR2124" s="1">
        <v>10.0</v>
      </c>
      <c r="AS2124" s="1">
        <v>10.0</v>
      </c>
      <c r="AT2124" s="1">
        <v>8.0</v>
      </c>
      <c r="AU2124" s="1">
        <v>1.0</v>
      </c>
      <c r="AV2124" s="1" t="s">
        <v>96</v>
      </c>
      <c r="AW2124" s="1">
        <v>2.0</v>
      </c>
      <c r="AX2124" s="1">
        <v>0.0</v>
      </c>
      <c r="AY2124" s="1">
        <v>2.0</v>
      </c>
      <c r="AZ2124" s="1">
        <v>0.0</v>
      </c>
      <c r="BA2124" s="1">
        <v>1.25</v>
      </c>
      <c r="BB2124" s="1">
        <v>-1.0</v>
      </c>
      <c r="BC2124" s="1">
        <v>1.0</v>
      </c>
      <c r="BD2124" s="1">
        <v>-1.0</v>
      </c>
      <c r="BE2124" s="1">
        <v>-1.0</v>
      </c>
      <c r="BF2124" s="1">
        <v>-1.0</v>
      </c>
      <c r="BG2124" s="1">
        <v>1.0</v>
      </c>
      <c r="BH2124" s="1">
        <v>-1.0</v>
      </c>
      <c r="BI2124" s="1">
        <v>-1.0</v>
      </c>
      <c r="BJ2124" s="1">
        <v>1.0</v>
      </c>
      <c r="BK2124" s="1">
        <v>-1.0</v>
      </c>
      <c r="BL2124" s="1">
        <v>-1.0</v>
      </c>
      <c r="BM2124" s="1">
        <v>1.0</v>
      </c>
      <c r="BN2124" s="1">
        <v>1.0</v>
      </c>
      <c r="BO2124" s="1">
        <v>-1.0</v>
      </c>
      <c r="BP2124" s="1">
        <v>-1.0</v>
      </c>
      <c r="BQ2124" s="1">
        <v>1.0</v>
      </c>
      <c r="BR2124" s="1">
        <v>-1.0</v>
      </c>
      <c r="BS2124" s="1">
        <v>-1.0</v>
      </c>
      <c r="BT2124" s="1">
        <v>-1.0</v>
      </c>
      <c r="BU2124" s="1">
        <v>1.0</v>
      </c>
      <c r="BV2124" s="1">
        <v>1.0</v>
      </c>
      <c r="BW2124" s="1">
        <v>-1.0</v>
      </c>
      <c r="BX2124" s="1">
        <v>-1.0</v>
      </c>
      <c r="BY2124" s="1">
        <v>-1.0</v>
      </c>
      <c r="BZ2124" s="1">
        <v>-1.0</v>
      </c>
      <c r="CA2124" s="1">
        <v>-1.0</v>
      </c>
      <c r="CB2124" s="1">
        <v>1.0</v>
      </c>
      <c r="CC2124" s="1">
        <v>-1.0</v>
      </c>
      <c r="CD2124" s="1">
        <v>71520.0</v>
      </c>
    </row>
    <row r="2125">
      <c r="A2125" s="1">
        <v>1.5032254E7</v>
      </c>
      <c r="B2125" s="1" t="s">
        <v>11413</v>
      </c>
      <c r="C2125" s="1" t="s">
        <v>11414</v>
      </c>
      <c r="D2125" s="1" t="s">
        <v>11414</v>
      </c>
      <c r="E2125" s="1" t="s">
        <v>85</v>
      </c>
      <c r="H2125" s="1" t="s">
        <v>11415</v>
      </c>
      <c r="I2125" s="1">
        <v>7.8022684E7</v>
      </c>
      <c r="J2125" s="1">
        <v>42537.0</v>
      </c>
      <c r="M2125" s="1">
        <v>0.0</v>
      </c>
      <c r="N2125" s="1">
        <v>2.0</v>
      </c>
      <c r="O2125" s="1">
        <v>1.0</v>
      </c>
      <c r="P2125" s="1" t="s">
        <v>89</v>
      </c>
      <c r="Q2125" s="1" t="s">
        <v>273</v>
      </c>
      <c r="R2125" s="1">
        <v>40.76485</v>
      </c>
      <c r="S2125" s="1">
        <v>-73.98121</v>
      </c>
      <c r="T2125" s="1" t="s">
        <v>91</v>
      </c>
      <c r="U2125" s="1" t="s">
        <v>113</v>
      </c>
      <c r="V2125" s="1">
        <v>1.0</v>
      </c>
      <c r="W2125" s="1">
        <v>1.0</v>
      </c>
      <c r="X2125" s="1">
        <v>1.0</v>
      </c>
      <c r="Y2125" s="1">
        <v>1.0</v>
      </c>
      <c r="Z2125" s="1" t="s">
        <v>93</v>
      </c>
      <c r="AA2125" s="1" t="s">
        <v>11416</v>
      </c>
      <c r="AB2125" s="1">
        <v>112.0</v>
      </c>
      <c r="AC2125" s="1">
        <v>1.0</v>
      </c>
      <c r="AD2125" s="1">
        <v>0.0</v>
      </c>
      <c r="AE2125" s="1">
        <v>2.0</v>
      </c>
      <c r="AF2125" s="1" t="s">
        <v>429</v>
      </c>
      <c r="AG2125" s="1">
        <v>1.0</v>
      </c>
      <c r="AH2125" s="1">
        <v>0.0</v>
      </c>
      <c r="AI2125" s="1">
        <v>0.0</v>
      </c>
      <c r="AJ2125" s="1">
        <v>0.0</v>
      </c>
      <c r="AK2125" s="1">
        <v>0.0</v>
      </c>
      <c r="AL2125" s="1">
        <v>1.0</v>
      </c>
      <c r="AM2125" s="1">
        <v>0.0</v>
      </c>
      <c r="AN2125" s="1">
        <v>100.0</v>
      </c>
      <c r="AO2125" s="1">
        <v>10.0</v>
      </c>
      <c r="AP2125" s="1">
        <v>10.0</v>
      </c>
      <c r="AQ2125" s="1">
        <v>10.0</v>
      </c>
      <c r="AR2125" s="1">
        <v>10.0</v>
      </c>
      <c r="AS2125" s="1">
        <v>10.0</v>
      </c>
      <c r="AT2125" s="1">
        <v>10.0</v>
      </c>
      <c r="AU2125" s="1">
        <v>0.0</v>
      </c>
      <c r="AV2125" s="1" t="s">
        <v>96</v>
      </c>
      <c r="AW2125" s="1">
        <v>2.0</v>
      </c>
      <c r="AX2125" s="1">
        <v>0.0</v>
      </c>
      <c r="AY2125" s="1">
        <v>2.0</v>
      </c>
      <c r="AZ2125" s="1">
        <v>0.0</v>
      </c>
      <c r="BA2125" s="1">
        <v>0.04</v>
      </c>
      <c r="BB2125" s="1">
        <v>1.0</v>
      </c>
      <c r="BC2125" s="1">
        <v>1.0</v>
      </c>
      <c r="BD2125" s="1">
        <v>-1.0</v>
      </c>
      <c r="BE2125" s="1">
        <v>-1.0</v>
      </c>
      <c r="BF2125" s="1">
        <v>-1.0</v>
      </c>
      <c r="BG2125" s="1">
        <v>-1.0</v>
      </c>
      <c r="BH2125" s="1">
        <v>-1.0</v>
      </c>
      <c r="BI2125" s="1">
        <v>1.0</v>
      </c>
      <c r="BJ2125" s="1">
        <v>1.0</v>
      </c>
      <c r="BK2125" s="1">
        <v>-1.0</v>
      </c>
      <c r="BL2125" s="1">
        <v>-1.0</v>
      </c>
      <c r="BM2125" s="1">
        <v>1.0</v>
      </c>
      <c r="BN2125" s="1">
        <v>1.0</v>
      </c>
      <c r="BO2125" s="1">
        <v>-1.0</v>
      </c>
      <c r="BP2125" s="1">
        <v>-1.0</v>
      </c>
      <c r="BQ2125" s="1">
        <v>-1.0</v>
      </c>
      <c r="BR2125" s="1">
        <v>-1.0</v>
      </c>
      <c r="BS2125" s="1">
        <v>-1.0</v>
      </c>
      <c r="BT2125" s="1">
        <v>-1.0</v>
      </c>
      <c r="BU2125" s="1">
        <v>1.0</v>
      </c>
      <c r="BV2125" s="1">
        <v>-1.0</v>
      </c>
      <c r="BW2125" s="1">
        <v>-1.0</v>
      </c>
      <c r="BX2125" s="1">
        <v>-1.0</v>
      </c>
      <c r="BY2125" s="1">
        <v>-1.0</v>
      </c>
      <c r="BZ2125" s="1">
        <v>-1.0</v>
      </c>
      <c r="CA2125" s="1">
        <v>-1.0</v>
      </c>
      <c r="CB2125" s="1">
        <v>1.0</v>
      </c>
      <c r="CC2125" s="1">
        <v>-1.0</v>
      </c>
      <c r="CD2125" s="1">
        <v>71602.0</v>
      </c>
    </row>
    <row r="2126">
      <c r="A2126" s="1">
        <v>4331684.0</v>
      </c>
      <c r="B2126" s="1" t="s">
        <v>11417</v>
      </c>
      <c r="C2126" s="1" t="s">
        <v>11418</v>
      </c>
      <c r="D2126" s="1" t="s">
        <v>11419</v>
      </c>
      <c r="E2126" s="1" t="s">
        <v>85</v>
      </c>
      <c r="F2126" s="1" t="s">
        <v>11420</v>
      </c>
      <c r="G2126" s="1" t="s">
        <v>11421</v>
      </c>
      <c r="H2126" s="1" t="s">
        <v>11422</v>
      </c>
      <c r="I2126" s="1">
        <v>2.2487371E7</v>
      </c>
      <c r="J2126" s="1">
        <v>41925.0</v>
      </c>
      <c r="M2126" s="1">
        <v>0.0</v>
      </c>
      <c r="N2126" s="1">
        <v>1.0</v>
      </c>
      <c r="O2126" s="1">
        <v>1.0</v>
      </c>
      <c r="P2126" s="1" t="s">
        <v>89</v>
      </c>
      <c r="Q2126" s="1" t="s">
        <v>370</v>
      </c>
      <c r="R2126" s="1">
        <v>40.75579</v>
      </c>
      <c r="S2126" s="1">
        <v>-73.99154</v>
      </c>
      <c r="T2126" s="1" t="s">
        <v>91</v>
      </c>
      <c r="U2126" s="1" t="s">
        <v>92</v>
      </c>
      <c r="V2126" s="1">
        <v>4.0</v>
      </c>
      <c r="W2126" s="1">
        <v>2.0</v>
      </c>
      <c r="X2126" s="1">
        <v>2.0</v>
      </c>
      <c r="Y2126" s="1">
        <v>2.0</v>
      </c>
      <c r="Z2126" s="1" t="s">
        <v>93</v>
      </c>
      <c r="AA2126" s="1" t="s">
        <v>11423</v>
      </c>
      <c r="AB2126" s="1">
        <v>375.0</v>
      </c>
      <c r="AC2126" s="1">
        <v>1.0</v>
      </c>
      <c r="AD2126" s="1">
        <v>0.0</v>
      </c>
      <c r="AE2126" s="1">
        <v>3.0</v>
      </c>
      <c r="AF2126" s="1" t="s">
        <v>302</v>
      </c>
      <c r="AG2126" s="1">
        <v>1.0</v>
      </c>
      <c r="AH2126" s="1">
        <v>0.0</v>
      </c>
      <c r="AI2126" s="1">
        <v>0.0</v>
      </c>
      <c r="AJ2126" s="1">
        <v>0.0</v>
      </c>
      <c r="AK2126" s="1">
        <v>0.0</v>
      </c>
      <c r="AL2126" s="1">
        <v>13.0</v>
      </c>
      <c r="AM2126" s="1">
        <v>0.0</v>
      </c>
      <c r="AN2126" s="1">
        <v>98.0</v>
      </c>
      <c r="AO2126" s="1">
        <v>10.0</v>
      </c>
      <c r="AP2126" s="1">
        <v>10.0</v>
      </c>
      <c r="AQ2126" s="1">
        <v>10.0</v>
      </c>
      <c r="AR2126" s="1">
        <v>10.0</v>
      </c>
      <c r="AS2126" s="1">
        <v>9.0</v>
      </c>
      <c r="AT2126" s="1">
        <v>10.0</v>
      </c>
      <c r="AU2126" s="1">
        <v>0.0</v>
      </c>
      <c r="AV2126" s="1" t="s">
        <v>105</v>
      </c>
      <c r="AW2126" s="1">
        <v>1.0</v>
      </c>
      <c r="AX2126" s="1">
        <v>1.0</v>
      </c>
      <c r="AY2126" s="1">
        <v>0.0</v>
      </c>
      <c r="AZ2126" s="1">
        <v>0.0</v>
      </c>
      <c r="BA2126" s="1">
        <v>0.23</v>
      </c>
      <c r="BB2126" s="1">
        <v>-1.0</v>
      </c>
      <c r="BC2126" s="1">
        <v>1.0</v>
      </c>
      <c r="BD2126" s="1">
        <v>-1.0</v>
      </c>
      <c r="BE2126" s="1">
        <v>-1.0</v>
      </c>
      <c r="BF2126" s="1">
        <v>-1.0</v>
      </c>
      <c r="BG2126" s="1">
        <v>-1.0</v>
      </c>
      <c r="BH2126" s="1">
        <v>-1.0</v>
      </c>
      <c r="BI2126" s="1">
        <v>-1.0</v>
      </c>
      <c r="BJ2126" s="1">
        <v>1.0</v>
      </c>
      <c r="BK2126" s="1">
        <v>-1.0</v>
      </c>
      <c r="BL2126" s="1">
        <v>-1.0</v>
      </c>
      <c r="BM2126" s="1">
        <v>1.0</v>
      </c>
      <c r="BN2126" s="1">
        <v>1.0</v>
      </c>
      <c r="BO2126" s="1">
        <v>1.0</v>
      </c>
      <c r="BP2126" s="1">
        <v>1.0</v>
      </c>
      <c r="BQ2126" s="1">
        <v>-1.0</v>
      </c>
      <c r="BR2126" s="1">
        <v>-1.0</v>
      </c>
      <c r="BS2126" s="1">
        <v>-1.0</v>
      </c>
      <c r="BT2126" s="1">
        <v>-1.0</v>
      </c>
      <c r="BU2126" s="1">
        <v>1.0</v>
      </c>
      <c r="BV2126" s="1">
        <v>-1.0</v>
      </c>
      <c r="BW2126" s="1">
        <v>-1.0</v>
      </c>
      <c r="BX2126" s="1">
        <v>-1.0</v>
      </c>
      <c r="BY2126" s="1">
        <v>-1.0</v>
      </c>
      <c r="BZ2126" s="1">
        <v>-1.0</v>
      </c>
      <c r="CA2126" s="1">
        <v>-1.0</v>
      </c>
      <c r="CB2126" s="1">
        <v>1.0</v>
      </c>
      <c r="CC2126" s="1">
        <v>-1.0</v>
      </c>
      <c r="CD2126" s="1">
        <v>71663.0</v>
      </c>
    </row>
    <row r="2127">
      <c r="A2127" s="1">
        <v>2.7359696E7</v>
      </c>
      <c r="B2127" s="1" t="s">
        <v>11424</v>
      </c>
      <c r="C2127" s="1" t="s">
        <v>11425</v>
      </c>
      <c r="D2127" s="1" t="s">
        <v>11426</v>
      </c>
      <c r="E2127" s="1" t="s">
        <v>85</v>
      </c>
      <c r="F2127" s="1" t="s">
        <v>11427</v>
      </c>
      <c r="G2127" s="1" t="s">
        <v>11428</v>
      </c>
      <c r="H2127" s="1" t="s">
        <v>11429</v>
      </c>
      <c r="I2127" s="1">
        <v>4.7782497E7</v>
      </c>
      <c r="J2127" s="1">
        <v>42307.0</v>
      </c>
      <c r="K2127" s="1" t="s">
        <v>134</v>
      </c>
      <c r="L2127" s="1">
        <v>1.0</v>
      </c>
      <c r="M2127" s="1">
        <v>1.0</v>
      </c>
      <c r="N2127" s="1">
        <v>3.0</v>
      </c>
      <c r="O2127" s="1">
        <v>0.0</v>
      </c>
      <c r="P2127" s="1" t="s">
        <v>123</v>
      </c>
      <c r="Q2127" s="1" t="s">
        <v>2465</v>
      </c>
      <c r="R2127" s="1">
        <v>40.66983</v>
      </c>
      <c r="S2127" s="1">
        <v>-73.87745</v>
      </c>
      <c r="T2127" s="1" t="s">
        <v>91</v>
      </c>
      <c r="U2127" s="1" t="s">
        <v>113</v>
      </c>
      <c r="V2127" s="1">
        <v>2.0</v>
      </c>
      <c r="W2127" s="1">
        <v>1.0</v>
      </c>
      <c r="X2127" s="1">
        <v>1.0</v>
      </c>
      <c r="Y2127" s="1">
        <v>1.0</v>
      </c>
      <c r="Z2127" s="1" t="s">
        <v>2866</v>
      </c>
      <c r="AA2127" s="1" t="s">
        <v>11430</v>
      </c>
      <c r="AB2127" s="1">
        <v>65.0</v>
      </c>
      <c r="AC2127" s="1">
        <v>1.0</v>
      </c>
      <c r="AD2127" s="1">
        <v>10.0</v>
      </c>
      <c r="AE2127" s="1">
        <v>7.0</v>
      </c>
      <c r="AF2127" s="1" t="s">
        <v>202</v>
      </c>
      <c r="AG2127" s="1">
        <v>1.0</v>
      </c>
      <c r="AH2127" s="1">
        <v>0.0</v>
      </c>
      <c r="AI2127" s="1">
        <v>5.0</v>
      </c>
      <c r="AJ2127" s="1">
        <v>21.0</v>
      </c>
      <c r="AK2127" s="1">
        <v>287.0</v>
      </c>
      <c r="AL2127" s="1">
        <v>16.0</v>
      </c>
      <c r="AM2127" s="1">
        <v>16.0</v>
      </c>
      <c r="AN2127" s="1">
        <v>93.0</v>
      </c>
      <c r="AO2127" s="1">
        <v>10.0</v>
      </c>
      <c r="AP2127" s="1">
        <v>9.0</v>
      </c>
      <c r="AQ2127" s="1">
        <v>10.0</v>
      </c>
      <c r="AR2127" s="1">
        <v>10.0</v>
      </c>
      <c r="AS2127" s="1">
        <v>8.0</v>
      </c>
      <c r="AT2127" s="1">
        <v>10.0</v>
      </c>
      <c r="AU2127" s="1">
        <v>1.0</v>
      </c>
      <c r="AV2127" s="1" t="s">
        <v>117</v>
      </c>
      <c r="AW2127" s="1">
        <v>3.0</v>
      </c>
      <c r="AX2127" s="1">
        <v>0.0</v>
      </c>
      <c r="AY2127" s="1">
        <v>3.0</v>
      </c>
      <c r="AZ2127" s="1">
        <v>0.0</v>
      </c>
      <c r="BA2127" s="1">
        <v>1.42</v>
      </c>
      <c r="BB2127" s="1">
        <v>-1.0</v>
      </c>
      <c r="BC2127" s="1">
        <v>1.0</v>
      </c>
      <c r="BD2127" s="1">
        <v>-1.0</v>
      </c>
      <c r="BE2127" s="1">
        <v>-1.0</v>
      </c>
      <c r="BF2127" s="1">
        <v>-1.0</v>
      </c>
      <c r="BG2127" s="1">
        <v>-1.0</v>
      </c>
      <c r="BH2127" s="1">
        <v>1.0</v>
      </c>
      <c r="BI2127" s="1">
        <v>-1.0</v>
      </c>
      <c r="BJ2127" s="1">
        <v>-1.0</v>
      </c>
      <c r="BK2127" s="1">
        <v>1.0</v>
      </c>
      <c r="BL2127" s="1">
        <v>1.0</v>
      </c>
      <c r="BM2127" s="1">
        <v>-1.0</v>
      </c>
      <c r="BN2127" s="1">
        <v>-1.0</v>
      </c>
      <c r="BO2127" s="1">
        <v>-1.0</v>
      </c>
      <c r="BP2127" s="1">
        <v>1.0</v>
      </c>
      <c r="BQ2127" s="1">
        <v>1.0</v>
      </c>
      <c r="BR2127" s="1">
        <v>-1.0</v>
      </c>
      <c r="BS2127" s="1">
        <v>-1.0</v>
      </c>
      <c r="BT2127" s="1">
        <v>-1.0</v>
      </c>
      <c r="BU2127" s="1">
        <v>1.0</v>
      </c>
      <c r="BV2127" s="1">
        <v>1.0</v>
      </c>
      <c r="BW2127" s="1">
        <v>-1.0</v>
      </c>
      <c r="BX2127" s="1">
        <v>-1.0</v>
      </c>
      <c r="BY2127" s="1">
        <v>-1.0</v>
      </c>
      <c r="BZ2127" s="1">
        <v>1.0</v>
      </c>
      <c r="CA2127" s="1">
        <v>-1.0</v>
      </c>
      <c r="CB2127" s="1">
        <v>-1.0</v>
      </c>
      <c r="CC2127" s="1">
        <v>-1.0</v>
      </c>
      <c r="CD2127" s="1">
        <v>71668.0</v>
      </c>
    </row>
    <row r="2128">
      <c r="A2128" s="1">
        <v>3.0938769E7</v>
      </c>
      <c r="B2128" s="1" t="s">
        <v>11431</v>
      </c>
      <c r="C2128" s="1" t="s">
        <v>11432</v>
      </c>
      <c r="D2128" s="1" t="s">
        <v>11433</v>
      </c>
      <c r="E2128" s="1" t="s">
        <v>85</v>
      </c>
      <c r="G2128" s="1" t="s">
        <v>11434</v>
      </c>
      <c r="I2128" s="1">
        <v>8.8774551E7</v>
      </c>
      <c r="J2128" s="1">
        <v>42590.0</v>
      </c>
      <c r="M2128" s="1">
        <v>0.0</v>
      </c>
      <c r="N2128" s="1">
        <v>1.0</v>
      </c>
      <c r="O2128" s="1">
        <v>0.0</v>
      </c>
      <c r="P2128" s="1" t="s">
        <v>89</v>
      </c>
      <c r="Q2128" s="1" t="s">
        <v>90</v>
      </c>
      <c r="R2128" s="1">
        <v>40.81325</v>
      </c>
      <c r="S2128" s="1">
        <v>-73.96122</v>
      </c>
      <c r="T2128" s="1" t="s">
        <v>91</v>
      </c>
      <c r="U2128" s="1" t="s">
        <v>92</v>
      </c>
      <c r="V2128" s="1">
        <v>4.0</v>
      </c>
      <c r="W2128" s="1">
        <v>1.0</v>
      </c>
      <c r="X2128" s="1">
        <v>1.0</v>
      </c>
      <c r="Y2128" s="1">
        <v>2.0</v>
      </c>
      <c r="Z2128" s="1" t="s">
        <v>93</v>
      </c>
      <c r="AA2128" s="1" t="s">
        <v>11435</v>
      </c>
      <c r="AB2128" s="1">
        <v>80.0</v>
      </c>
      <c r="AC2128" s="1">
        <v>1.0</v>
      </c>
      <c r="AD2128" s="1">
        <v>0.0</v>
      </c>
      <c r="AE2128" s="1">
        <v>3.0</v>
      </c>
      <c r="AF2128" s="1" t="s">
        <v>302</v>
      </c>
      <c r="AG2128" s="1">
        <v>1.0</v>
      </c>
      <c r="AH2128" s="1">
        <v>0.0</v>
      </c>
      <c r="AI2128" s="1">
        <v>0.0</v>
      </c>
      <c r="AJ2128" s="1">
        <v>0.0</v>
      </c>
      <c r="AK2128" s="1">
        <v>0.0</v>
      </c>
      <c r="AL2128" s="1">
        <v>1.0</v>
      </c>
      <c r="AM2128" s="1">
        <v>1.0</v>
      </c>
      <c r="AU2128" s="1">
        <v>1.0</v>
      </c>
      <c r="AV2128" s="1" t="s">
        <v>105</v>
      </c>
      <c r="AW2128" s="1">
        <v>1.0</v>
      </c>
      <c r="AX2128" s="1">
        <v>1.0</v>
      </c>
      <c r="AY2128" s="1">
        <v>0.0</v>
      </c>
      <c r="AZ2128" s="1">
        <v>0.0</v>
      </c>
      <c r="BA2128" s="1">
        <v>0.15</v>
      </c>
      <c r="BB2128" s="1">
        <v>-1.0</v>
      </c>
      <c r="BC2128" s="1">
        <v>1.0</v>
      </c>
      <c r="BD2128" s="1">
        <v>-1.0</v>
      </c>
      <c r="BE2128" s="1">
        <v>-1.0</v>
      </c>
      <c r="BF2128" s="1">
        <v>-1.0</v>
      </c>
      <c r="BG2128" s="1">
        <v>-1.0</v>
      </c>
      <c r="BH2128" s="1">
        <v>-1.0</v>
      </c>
      <c r="BI2128" s="1">
        <v>-1.0</v>
      </c>
      <c r="BJ2128" s="1">
        <v>-1.0</v>
      </c>
      <c r="BK2128" s="1">
        <v>-1.0</v>
      </c>
      <c r="BL2128" s="1">
        <v>-1.0</v>
      </c>
      <c r="BM2128" s="1">
        <v>-1.0</v>
      </c>
      <c r="BN2128" s="1">
        <v>-1.0</v>
      </c>
      <c r="BO2128" s="1">
        <v>-1.0</v>
      </c>
      <c r="BP2128" s="1">
        <v>-1.0</v>
      </c>
      <c r="BQ2128" s="1">
        <v>-1.0</v>
      </c>
      <c r="BR2128" s="1">
        <v>-1.0</v>
      </c>
      <c r="BS2128" s="1">
        <v>-1.0</v>
      </c>
      <c r="BT2128" s="1">
        <v>-1.0</v>
      </c>
      <c r="BU2128" s="1">
        <v>1.0</v>
      </c>
      <c r="BV2128" s="1">
        <v>-1.0</v>
      </c>
      <c r="BW2128" s="1">
        <v>-1.0</v>
      </c>
      <c r="BX2128" s="1">
        <v>-1.0</v>
      </c>
      <c r="BY2128" s="1">
        <v>-1.0</v>
      </c>
      <c r="BZ2128" s="1">
        <v>-1.0</v>
      </c>
      <c r="CA2128" s="1">
        <v>-1.0</v>
      </c>
      <c r="CB2128" s="1">
        <v>-1.0</v>
      </c>
      <c r="CC2128" s="1">
        <v>1.0</v>
      </c>
      <c r="CD2128" s="1">
        <v>71686.0</v>
      </c>
    </row>
    <row r="2129">
      <c r="A2129" s="1">
        <v>2.0213732E7</v>
      </c>
      <c r="B2129" s="1" t="s">
        <v>11436</v>
      </c>
      <c r="C2129" s="1" t="s">
        <v>11437</v>
      </c>
      <c r="D2129" s="1" t="s">
        <v>11438</v>
      </c>
      <c r="E2129" s="1" t="s">
        <v>85</v>
      </c>
      <c r="G2129" s="1" t="s">
        <v>11439</v>
      </c>
      <c r="H2129" s="1" t="s">
        <v>11440</v>
      </c>
      <c r="I2129" s="1">
        <v>6927464.0</v>
      </c>
      <c r="J2129" s="1">
        <v>41440.0</v>
      </c>
      <c r="M2129" s="1">
        <v>0.0</v>
      </c>
      <c r="N2129" s="1">
        <v>1.0</v>
      </c>
      <c r="O2129" s="1">
        <v>0.0</v>
      </c>
      <c r="P2129" s="1" t="s">
        <v>123</v>
      </c>
      <c r="Q2129" s="1" t="s">
        <v>698</v>
      </c>
      <c r="R2129" s="1">
        <v>40.67377</v>
      </c>
      <c r="S2129" s="1">
        <v>-73.95398</v>
      </c>
      <c r="T2129" s="1" t="s">
        <v>91</v>
      </c>
      <c r="U2129" s="1" t="s">
        <v>113</v>
      </c>
      <c r="V2129" s="1">
        <v>1.0</v>
      </c>
      <c r="W2129" s="1">
        <v>1.0</v>
      </c>
      <c r="X2129" s="1">
        <v>1.0</v>
      </c>
      <c r="Y2129" s="1">
        <v>1.0</v>
      </c>
      <c r="Z2129" s="1" t="s">
        <v>93</v>
      </c>
      <c r="AA2129" s="1" t="s">
        <v>11441</v>
      </c>
      <c r="AB2129" s="1">
        <v>53.0</v>
      </c>
      <c r="AC2129" s="1">
        <v>1.0</v>
      </c>
      <c r="AD2129" s="1">
        <v>0.0</v>
      </c>
      <c r="AE2129" s="1">
        <v>1.0</v>
      </c>
      <c r="AF2129" s="1" t="s">
        <v>429</v>
      </c>
      <c r="AG2129" s="1">
        <v>1.0</v>
      </c>
      <c r="AH2129" s="1">
        <v>0.0</v>
      </c>
      <c r="AI2129" s="1">
        <v>0.0</v>
      </c>
      <c r="AJ2129" s="1">
        <v>0.0</v>
      </c>
      <c r="AK2129" s="1">
        <v>0.0</v>
      </c>
      <c r="AL2129" s="1">
        <v>0.0</v>
      </c>
      <c r="AM2129" s="1">
        <v>0.0</v>
      </c>
      <c r="AU2129" s="1">
        <v>0.0</v>
      </c>
      <c r="AV2129" s="1" t="s">
        <v>105</v>
      </c>
      <c r="AW2129" s="1">
        <v>1.0</v>
      </c>
      <c r="AX2129" s="1">
        <v>0.0</v>
      </c>
      <c r="AY2129" s="1">
        <v>1.0</v>
      </c>
      <c r="AZ2129" s="1">
        <v>0.0</v>
      </c>
      <c r="BB2129" s="1">
        <v>-1.0</v>
      </c>
      <c r="BC2129" s="1">
        <v>1.0</v>
      </c>
      <c r="BD2129" s="1">
        <v>-1.0</v>
      </c>
      <c r="BE2129" s="1">
        <v>-1.0</v>
      </c>
      <c r="BF2129" s="1">
        <v>-1.0</v>
      </c>
      <c r="BG2129" s="1">
        <v>-1.0</v>
      </c>
      <c r="BH2129" s="1">
        <v>1.0</v>
      </c>
      <c r="BI2129" s="1">
        <v>-1.0</v>
      </c>
      <c r="BJ2129" s="1">
        <v>1.0</v>
      </c>
      <c r="BK2129" s="1">
        <v>-1.0</v>
      </c>
      <c r="BL2129" s="1">
        <v>-1.0</v>
      </c>
      <c r="BM2129" s="1">
        <v>-1.0</v>
      </c>
      <c r="BN2129" s="1">
        <v>-1.0</v>
      </c>
      <c r="BO2129" s="1">
        <v>-1.0</v>
      </c>
      <c r="BP2129" s="1">
        <v>-1.0</v>
      </c>
      <c r="BQ2129" s="1">
        <v>-1.0</v>
      </c>
      <c r="BR2129" s="1">
        <v>-1.0</v>
      </c>
      <c r="BS2129" s="1">
        <v>-1.0</v>
      </c>
      <c r="BT2129" s="1">
        <v>-1.0</v>
      </c>
      <c r="BU2129" s="1">
        <v>1.0</v>
      </c>
      <c r="BV2129" s="1">
        <v>-1.0</v>
      </c>
      <c r="BW2129" s="1">
        <v>1.0</v>
      </c>
      <c r="BX2129" s="1">
        <v>-1.0</v>
      </c>
      <c r="BY2129" s="1">
        <v>-1.0</v>
      </c>
      <c r="BZ2129" s="1">
        <v>-1.0</v>
      </c>
      <c r="CA2129" s="1">
        <v>1.0</v>
      </c>
      <c r="CB2129" s="1">
        <v>-1.0</v>
      </c>
      <c r="CC2129" s="1">
        <v>-1.0</v>
      </c>
      <c r="CD2129" s="1">
        <v>71710.0</v>
      </c>
    </row>
    <row r="2130">
      <c r="A2130" s="1">
        <v>1.6377144E7</v>
      </c>
      <c r="B2130" s="1" t="s">
        <v>11442</v>
      </c>
      <c r="C2130" s="1" t="s">
        <v>11443</v>
      </c>
      <c r="D2130" s="1" t="s">
        <v>11443</v>
      </c>
      <c r="E2130" s="1" t="s">
        <v>85</v>
      </c>
      <c r="I2130" s="1">
        <v>7310057.0</v>
      </c>
      <c r="J2130" s="1">
        <v>41461.0</v>
      </c>
      <c r="M2130" s="1">
        <v>0.0</v>
      </c>
      <c r="N2130" s="1">
        <v>1.0</v>
      </c>
      <c r="O2130" s="1">
        <v>0.0</v>
      </c>
      <c r="P2130" s="1" t="s">
        <v>111</v>
      </c>
      <c r="Q2130" s="1" t="s">
        <v>1023</v>
      </c>
      <c r="R2130" s="1">
        <v>40.76793</v>
      </c>
      <c r="S2130" s="1">
        <v>-73.91918</v>
      </c>
      <c r="T2130" s="1" t="s">
        <v>91</v>
      </c>
      <c r="U2130" s="1" t="s">
        <v>92</v>
      </c>
      <c r="V2130" s="1">
        <v>4.0</v>
      </c>
      <c r="W2130" s="1">
        <v>1.0</v>
      </c>
      <c r="X2130" s="1">
        <v>2.0</v>
      </c>
      <c r="Y2130" s="1">
        <v>2.0</v>
      </c>
      <c r="Z2130" s="1" t="s">
        <v>93</v>
      </c>
      <c r="AA2130" s="1" t="s">
        <v>11444</v>
      </c>
      <c r="AB2130" s="1">
        <v>79.0</v>
      </c>
      <c r="AC2130" s="1">
        <v>1.0</v>
      </c>
      <c r="AD2130" s="1">
        <v>0.0</v>
      </c>
      <c r="AE2130" s="1">
        <v>3.0</v>
      </c>
      <c r="AF2130" s="1" t="s">
        <v>356</v>
      </c>
      <c r="AG2130" s="1">
        <v>1.0</v>
      </c>
      <c r="AH2130" s="1">
        <v>0.0</v>
      </c>
      <c r="AI2130" s="1">
        <v>0.0</v>
      </c>
      <c r="AJ2130" s="1">
        <v>0.0</v>
      </c>
      <c r="AK2130" s="1">
        <v>0.0</v>
      </c>
      <c r="AL2130" s="1">
        <v>2.0</v>
      </c>
      <c r="AM2130" s="1">
        <v>1.0</v>
      </c>
      <c r="AN2130" s="1">
        <v>100.0</v>
      </c>
      <c r="AO2130" s="1">
        <v>10.0</v>
      </c>
      <c r="AP2130" s="1">
        <v>10.0</v>
      </c>
      <c r="AQ2130" s="1">
        <v>10.0</v>
      </c>
      <c r="AR2130" s="1">
        <v>10.0</v>
      </c>
      <c r="AS2130" s="1">
        <v>10.0</v>
      </c>
      <c r="AT2130" s="1">
        <v>10.0</v>
      </c>
      <c r="AU2130" s="1">
        <v>1.0</v>
      </c>
      <c r="AV2130" s="1" t="s">
        <v>105</v>
      </c>
      <c r="AW2130" s="1">
        <v>1.0</v>
      </c>
      <c r="AX2130" s="1">
        <v>1.0</v>
      </c>
      <c r="AY2130" s="1">
        <v>0.0</v>
      </c>
      <c r="AZ2130" s="1">
        <v>0.0</v>
      </c>
      <c r="BA2130" s="1">
        <v>0.11</v>
      </c>
      <c r="BB2130" s="1">
        <v>-1.0</v>
      </c>
      <c r="BC2130" s="1">
        <v>1.0</v>
      </c>
      <c r="BD2130" s="1">
        <v>-1.0</v>
      </c>
      <c r="BE2130" s="1">
        <v>-1.0</v>
      </c>
      <c r="BF2130" s="1">
        <v>-1.0</v>
      </c>
      <c r="BG2130" s="1">
        <v>-1.0</v>
      </c>
      <c r="BH2130" s="1">
        <v>-1.0</v>
      </c>
      <c r="BI2130" s="1">
        <v>-1.0</v>
      </c>
      <c r="BJ2130" s="1">
        <v>1.0</v>
      </c>
      <c r="BK2130" s="1">
        <v>-1.0</v>
      </c>
      <c r="BL2130" s="1">
        <v>-1.0</v>
      </c>
      <c r="BM2130" s="1">
        <v>1.0</v>
      </c>
      <c r="BN2130" s="1">
        <v>-1.0</v>
      </c>
      <c r="BO2130" s="1">
        <v>-1.0</v>
      </c>
      <c r="BP2130" s="1">
        <v>-1.0</v>
      </c>
      <c r="BQ2130" s="1">
        <v>1.0</v>
      </c>
      <c r="BR2130" s="1">
        <v>-1.0</v>
      </c>
      <c r="BS2130" s="1">
        <v>1.0</v>
      </c>
      <c r="BT2130" s="1">
        <v>-1.0</v>
      </c>
      <c r="BU2130" s="1">
        <v>1.0</v>
      </c>
      <c r="BV2130" s="1">
        <v>-1.0</v>
      </c>
      <c r="BW2130" s="1">
        <v>-1.0</v>
      </c>
      <c r="BX2130" s="1">
        <v>-1.0</v>
      </c>
      <c r="BY2130" s="1">
        <v>-1.0</v>
      </c>
      <c r="BZ2130" s="1">
        <v>-1.0</v>
      </c>
      <c r="CA2130" s="1">
        <v>-1.0</v>
      </c>
      <c r="CB2130" s="1">
        <v>-1.0</v>
      </c>
      <c r="CC2130" s="1">
        <v>-1.0</v>
      </c>
      <c r="CD2130" s="1">
        <v>71771.0</v>
      </c>
    </row>
    <row r="2131">
      <c r="A2131" s="1">
        <v>3.1474126E7</v>
      </c>
      <c r="B2131" s="1" t="s">
        <v>11445</v>
      </c>
      <c r="C2131" s="1" t="s">
        <v>11446</v>
      </c>
      <c r="D2131" s="1" t="s">
        <v>11447</v>
      </c>
      <c r="E2131" s="1" t="s">
        <v>85</v>
      </c>
      <c r="F2131" s="1" t="s">
        <v>11448</v>
      </c>
      <c r="G2131" s="1" t="s">
        <v>11449</v>
      </c>
      <c r="H2131" s="2" t="str">
        <f>- just be cool, clean and respectful</f>
        <v>#ERROR!</v>
      </c>
      <c r="I2131" s="1">
        <v>1.26052775E8</v>
      </c>
      <c r="J2131" s="1">
        <v>42841.0</v>
      </c>
      <c r="K2131" s="1" t="s">
        <v>339</v>
      </c>
      <c r="L2131" s="1">
        <v>0.33</v>
      </c>
      <c r="M2131" s="1">
        <v>0.0</v>
      </c>
      <c r="N2131" s="1">
        <v>1.0</v>
      </c>
      <c r="O2131" s="1">
        <v>0.0</v>
      </c>
      <c r="P2131" s="1" t="s">
        <v>123</v>
      </c>
      <c r="Q2131" s="1" t="s">
        <v>124</v>
      </c>
      <c r="R2131" s="1">
        <v>40.70444</v>
      </c>
      <c r="S2131" s="1">
        <v>-73.92181</v>
      </c>
      <c r="T2131" s="1" t="s">
        <v>144</v>
      </c>
      <c r="U2131" s="1" t="s">
        <v>113</v>
      </c>
      <c r="V2131" s="1">
        <v>2.0</v>
      </c>
      <c r="W2131" s="1">
        <v>1.0</v>
      </c>
      <c r="X2131" s="1">
        <v>1.0</v>
      </c>
      <c r="Y2131" s="1">
        <v>1.0</v>
      </c>
      <c r="Z2131" s="1" t="s">
        <v>93</v>
      </c>
      <c r="AA2131" s="1" t="s">
        <v>11450</v>
      </c>
      <c r="AB2131" s="1">
        <v>47.0</v>
      </c>
      <c r="AC2131" s="1">
        <v>1.0</v>
      </c>
      <c r="AD2131" s="1">
        <v>7.0</v>
      </c>
      <c r="AE2131" s="1">
        <v>2.0</v>
      </c>
      <c r="AF2131" s="1" t="s">
        <v>179</v>
      </c>
      <c r="AG2131" s="1">
        <v>1.0</v>
      </c>
      <c r="AH2131" s="1">
        <v>0.0</v>
      </c>
      <c r="AI2131" s="1">
        <v>0.0</v>
      </c>
      <c r="AJ2131" s="1">
        <v>0.0</v>
      </c>
      <c r="AK2131" s="1">
        <v>0.0</v>
      </c>
      <c r="AL2131" s="1">
        <v>0.0</v>
      </c>
      <c r="AM2131" s="1">
        <v>0.0</v>
      </c>
      <c r="AU2131" s="1">
        <v>1.0</v>
      </c>
      <c r="AV2131" s="1" t="s">
        <v>96</v>
      </c>
      <c r="AW2131" s="1">
        <v>1.0</v>
      </c>
      <c r="AX2131" s="1">
        <v>0.0</v>
      </c>
      <c r="AY2131" s="1">
        <v>1.0</v>
      </c>
      <c r="AZ2131" s="1">
        <v>0.0</v>
      </c>
      <c r="BB2131" s="1">
        <v>-1.0</v>
      </c>
      <c r="BC2131" s="1">
        <v>1.0</v>
      </c>
      <c r="BD2131" s="1">
        <v>-1.0</v>
      </c>
      <c r="BE2131" s="1">
        <v>-1.0</v>
      </c>
      <c r="BF2131" s="1">
        <v>-1.0</v>
      </c>
      <c r="BG2131" s="1">
        <v>-1.0</v>
      </c>
      <c r="BH2131" s="1">
        <v>-1.0</v>
      </c>
      <c r="BI2131" s="1">
        <v>-1.0</v>
      </c>
      <c r="BJ2131" s="1">
        <v>1.0</v>
      </c>
      <c r="BK2131" s="1">
        <v>-1.0</v>
      </c>
      <c r="BL2131" s="1">
        <v>-1.0</v>
      </c>
      <c r="BM2131" s="1">
        <v>1.0</v>
      </c>
      <c r="BN2131" s="1">
        <v>1.0</v>
      </c>
      <c r="BO2131" s="1">
        <v>-1.0</v>
      </c>
      <c r="BP2131" s="1">
        <v>-1.0</v>
      </c>
      <c r="BQ2131" s="1">
        <v>-1.0</v>
      </c>
      <c r="BR2131" s="1">
        <v>-1.0</v>
      </c>
      <c r="BS2131" s="1">
        <v>-1.0</v>
      </c>
      <c r="BT2131" s="1">
        <v>-1.0</v>
      </c>
      <c r="BU2131" s="1">
        <v>1.0</v>
      </c>
      <c r="BV2131" s="1">
        <v>-1.0</v>
      </c>
      <c r="BW2131" s="1">
        <v>-1.0</v>
      </c>
      <c r="BX2131" s="1">
        <v>-1.0</v>
      </c>
      <c r="BY2131" s="1">
        <v>-1.0</v>
      </c>
      <c r="BZ2131" s="1">
        <v>-1.0</v>
      </c>
      <c r="CA2131" s="1">
        <v>-1.0</v>
      </c>
      <c r="CB2131" s="1">
        <v>-1.0</v>
      </c>
      <c r="CC2131" s="1">
        <v>-1.0</v>
      </c>
      <c r="CD2131" s="1">
        <v>71803.0</v>
      </c>
    </row>
    <row r="2132">
      <c r="A2132" s="1">
        <v>1.9892264E7</v>
      </c>
      <c r="B2132" s="1" t="s">
        <v>11451</v>
      </c>
      <c r="C2132" s="1" t="s">
        <v>11452</v>
      </c>
      <c r="D2132" s="1" t="s">
        <v>11453</v>
      </c>
      <c r="E2132" s="1" t="s">
        <v>85</v>
      </c>
      <c r="F2132" s="1" t="s">
        <v>11454</v>
      </c>
      <c r="G2132" s="1" t="s">
        <v>11455</v>
      </c>
      <c r="H2132" s="1" t="s">
        <v>11456</v>
      </c>
      <c r="I2132" s="1">
        <v>8.7474067E7</v>
      </c>
      <c r="J2132" s="1">
        <v>42584.0</v>
      </c>
      <c r="M2132" s="1">
        <v>0.0</v>
      </c>
      <c r="N2132" s="1">
        <v>1.0</v>
      </c>
      <c r="O2132" s="1">
        <v>1.0</v>
      </c>
      <c r="P2132" s="1" t="s">
        <v>123</v>
      </c>
      <c r="Q2132" s="1" t="s">
        <v>124</v>
      </c>
      <c r="R2132" s="1">
        <v>40.6821799999999</v>
      </c>
      <c r="S2132" s="1">
        <v>-73.95355</v>
      </c>
      <c r="T2132" s="1" t="s">
        <v>91</v>
      </c>
      <c r="U2132" s="1" t="s">
        <v>113</v>
      </c>
      <c r="V2132" s="1">
        <v>2.0</v>
      </c>
      <c r="W2132" s="1">
        <v>1.0</v>
      </c>
      <c r="X2132" s="1">
        <v>1.0</v>
      </c>
      <c r="Y2132" s="1">
        <v>1.0</v>
      </c>
      <c r="Z2132" s="1" t="s">
        <v>93</v>
      </c>
      <c r="AA2132" s="1" t="s">
        <v>11457</v>
      </c>
      <c r="AB2132" s="1">
        <v>60.0</v>
      </c>
      <c r="AC2132" s="1">
        <v>2.0</v>
      </c>
      <c r="AD2132" s="1">
        <v>0.0</v>
      </c>
      <c r="AE2132" s="1">
        <v>1.0</v>
      </c>
      <c r="AF2132" s="1" t="s">
        <v>159</v>
      </c>
      <c r="AG2132" s="1">
        <v>1.0</v>
      </c>
      <c r="AH2132" s="1">
        <v>0.0</v>
      </c>
      <c r="AI2132" s="1">
        <v>0.0</v>
      </c>
      <c r="AJ2132" s="1">
        <v>0.0</v>
      </c>
      <c r="AK2132" s="1">
        <v>0.0</v>
      </c>
      <c r="AL2132" s="1">
        <v>16.0</v>
      </c>
      <c r="AM2132" s="1">
        <v>0.0</v>
      </c>
      <c r="AN2132" s="1">
        <v>98.0</v>
      </c>
      <c r="AO2132" s="1">
        <v>10.0</v>
      </c>
      <c r="AP2132" s="1">
        <v>10.0</v>
      </c>
      <c r="AQ2132" s="1">
        <v>10.0</v>
      </c>
      <c r="AR2132" s="1">
        <v>10.0</v>
      </c>
      <c r="AS2132" s="1">
        <v>10.0</v>
      </c>
      <c r="AT2132" s="1">
        <v>10.0</v>
      </c>
      <c r="AU2132" s="1">
        <v>1.0</v>
      </c>
      <c r="AV2132" s="1" t="s">
        <v>117</v>
      </c>
      <c r="AW2132" s="1">
        <v>1.0</v>
      </c>
      <c r="AX2132" s="1">
        <v>0.0</v>
      </c>
      <c r="AY2132" s="1">
        <v>1.0</v>
      </c>
      <c r="AZ2132" s="1">
        <v>0.0</v>
      </c>
      <c r="BA2132" s="1">
        <v>0.68</v>
      </c>
      <c r="BB2132" s="1">
        <v>-1.0</v>
      </c>
      <c r="BC2132" s="1">
        <v>1.0</v>
      </c>
      <c r="BD2132" s="1">
        <v>-1.0</v>
      </c>
      <c r="BE2132" s="1">
        <v>-1.0</v>
      </c>
      <c r="BF2132" s="1">
        <v>-1.0</v>
      </c>
      <c r="BG2132" s="1">
        <v>-1.0</v>
      </c>
      <c r="BH2132" s="1">
        <v>-1.0</v>
      </c>
      <c r="BI2132" s="1">
        <v>-1.0</v>
      </c>
      <c r="BJ2132" s="1">
        <v>-1.0</v>
      </c>
      <c r="BK2132" s="1">
        <v>-1.0</v>
      </c>
      <c r="BL2132" s="1">
        <v>-1.0</v>
      </c>
      <c r="BM2132" s="1">
        <v>1.0</v>
      </c>
      <c r="BN2132" s="1">
        <v>-1.0</v>
      </c>
      <c r="BO2132" s="1">
        <v>1.0</v>
      </c>
      <c r="BP2132" s="1">
        <v>-1.0</v>
      </c>
      <c r="BQ2132" s="1">
        <v>1.0</v>
      </c>
      <c r="BR2132" s="1">
        <v>-1.0</v>
      </c>
      <c r="BS2132" s="1">
        <v>-1.0</v>
      </c>
      <c r="BT2132" s="1">
        <v>-1.0</v>
      </c>
      <c r="BU2132" s="1">
        <v>-1.0</v>
      </c>
      <c r="BV2132" s="1">
        <v>-1.0</v>
      </c>
      <c r="BW2132" s="1">
        <v>-1.0</v>
      </c>
      <c r="BX2132" s="1">
        <v>-1.0</v>
      </c>
      <c r="BY2132" s="1">
        <v>1.0</v>
      </c>
      <c r="BZ2132" s="1">
        <v>-1.0</v>
      </c>
      <c r="CA2132" s="1">
        <v>-1.0</v>
      </c>
      <c r="CB2132" s="1">
        <v>-1.0</v>
      </c>
      <c r="CC2132" s="1">
        <v>-1.0</v>
      </c>
      <c r="CD2132" s="1">
        <v>71812.0</v>
      </c>
    </row>
    <row r="2133">
      <c r="A2133" s="1">
        <v>8847200.0</v>
      </c>
      <c r="B2133" s="1" t="s">
        <v>11458</v>
      </c>
      <c r="C2133" s="1" t="s">
        <v>11459</v>
      </c>
      <c r="D2133" s="1" t="s">
        <v>11460</v>
      </c>
      <c r="E2133" s="1" t="s">
        <v>85</v>
      </c>
      <c r="F2133" s="1" t="s">
        <v>11461</v>
      </c>
      <c r="G2133" s="1" t="s">
        <v>11462</v>
      </c>
      <c r="H2133" s="1" t="s">
        <v>11463</v>
      </c>
      <c r="I2133" s="1">
        <v>4.6329096E7</v>
      </c>
      <c r="J2133" s="1">
        <v>42288.0</v>
      </c>
      <c r="M2133" s="1">
        <v>0.0</v>
      </c>
      <c r="N2133" s="1">
        <v>1.0</v>
      </c>
      <c r="O2133" s="1">
        <v>1.0</v>
      </c>
      <c r="P2133" s="1" t="s">
        <v>123</v>
      </c>
      <c r="Q2133" s="1" t="s">
        <v>124</v>
      </c>
      <c r="R2133" s="1">
        <v>40.64272</v>
      </c>
      <c r="S2133" s="1">
        <v>-73.95852</v>
      </c>
      <c r="T2133" s="1" t="s">
        <v>91</v>
      </c>
      <c r="U2133" s="1" t="s">
        <v>113</v>
      </c>
      <c r="V2133" s="1">
        <v>1.0</v>
      </c>
      <c r="W2133" s="1">
        <v>1.0</v>
      </c>
      <c r="X2133" s="1">
        <v>1.0</v>
      </c>
      <c r="Y2133" s="1">
        <v>1.0</v>
      </c>
      <c r="Z2133" s="1" t="s">
        <v>93</v>
      </c>
      <c r="AA2133" s="1" t="s">
        <v>11464</v>
      </c>
      <c r="AB2133" s="1">
        <v>50.0</v>
      </c>
      <c r="AC2133" s="1">
        <v>1.0</v>
      </c>
      <c r="AD2133" s="1">
        <v>0.0</v>
      </c>
      <c r="AE2133" s="1">
        <v>3.0</v>
      </c>
      <c r="AF2133" s="1" t="s">
        <v>658</v>
      </c>
      <c r="AG2133" s="1">
        <v>1.0</v>
      </c>
      <c r="AH2133" s="1">
        <v>0.0</v>
      </c>
      <c r="AI2133" s="1">
        <v>0.0</v>
      </c>
      <c r="AJ2133" s="1">
        <v>0.0</v>
      </c>
      <c r="AK2133" s="1">
        <v>0.0</v>
      </c>
      <c r="AL2133" s="1">
        <v>9.0</v>
      </c>
      <c r="AM2133" s="1">
        <v>0.0</v>
      </c>
      <c r="AN2133" s="1">
        <v>98.0</v>
      </c>
      <c r="AO2133" s="1">
        <v>10.0</v>
      </c>
      <c r="AP2133" s="1">
        <v>10.0</v>
      </c>
      <c r="AQ2133" s="1">
        <v>10.0</v>
      </c>
      <c r="AR2133" s="1">
        <v>10.0</v>
      </c>
      <c r="AS2133" s="1">
        <v>9.0</v>
      </c>
      <c r="AT2133" s="1">
        <v>10.0</v>
      </c>
      <c r="AU2133" s="1">
        <v>0.0</v>
      </c>
      <c r="AV2133" s="1" t="s">
        <v>105</v>
      </c>
      <c r="AW2133" s="1">
        <v>1.0</v>
      </c>
      <c r="AX2133" s="1">
        <v>0.0</v>
      </c>
      <c r="AY2133" s="1">
        <v>1.0</v>
      </c>
      <c r="AZ2133" s="1">
        <v>0.0</v>
      </c>
      <c r="BA2133" s="1">
        <v>0.2</v>
      </c>
      <c r="BB2133" s="1">
        <v>-1.0</v>
      </c>
      <c r="BC2133" s="1">
        <v>1.0</v>
      </c>
      <c r="BD2133" s="1">
        <v>-1.0</v>
      </c>
      <c r="BE2133" s="1">
        <v>-1.0</v>
      </c>
      <c r="BF2133" s="1">
        <v>-1.0</v>
      </c>
      <c r="BG2133" s="1">
        <v>-1.0</v>
      </c>
      <c r="BH2133" s="1">
        <v>-1.0</v>
      </c>
      <c r="BI2133" s="1">
        <v>-1.0</v>
      </c>
      <c r="BJ2133" s="1">
        <v>1.0</v>
      </c>
      <c r="BK2133" s="1">
        <v>-1.0</v>
      </c>
      <c r="BL2133" s="1">
        <v>-1.0</v>
      </c>
      <c r="BM2133" s="1">
        <v>-1.0</v>
      </c>
      <c r="BN2133" s="1">
        <v>-1.0</v>
      </c>
      <c r="BO2133" s="1">
        <v>-1.0</v>
      </c>
      <c r="BP2133" s="1">
        <v>-1.0</v>
      </c>
      <c r="BQ2133" s="1">
        <v>1.0</v>
      </c>
      <c r="BR2133" s="1">
        <v>-1.0</v>
      </c>
      <c r="BS2133" s="1">
        <v>1.0</v>
      </c>
      <c r="BT2133" s="1">
        <v>-1.0</v>
      </c>
      <c r="BU2133" s="1">
        <v>1.0</v>
      </c>
      <c r="BV2133" s="1">
        <v>-1.0</v>
      </c>
      <c r="BW2133" s="1">
        <v>-1.0</v>
      </c>
      <c r="BX2133" s="1">
        <v>-1.0</v>
      </c>
      <c r="BY2133" s="1">
        <v>-1.0</v>
      </c>
      <c r="BZ2133" s="1">
        <v>-1.0</v>
      </c>
      <c r="CA2133" s="1">
        <v>-1.0</v>
      </c>
      <c r="CB2133" s="1">
        <v>-1.0</v>
      </c>
      <c r="CC2133" s="1">
        <v>-1.0</v>
      </c>
      <c r="CD2133" s="1">
        <v>71835.0</v>
      </c>
    </row>
    <row r="2134">
      <c r="A2134" s="1">
        <v>3.1953043E7</v>
      </c>
      <c r="B2134" s="1" t="s">
        <v>11465</v>
      </c>
      <c r="C2134" s="1" t="s">
        <v>11466</v>
      </c>
      <c r="D2134" s="1" t="s">
        <v>11467</v>
      </c>
      <c r="E2134" s="1" t="s">
        <v>85</v>
      </c>
      <c r="F2134" s="1" t="s">
        <v>11468</v>
      </c>
      <c r="H2134" s="1" t="s">
        <v>11469</v>
      </c>
      <c r="I2134" s="1">
        <v>2.3957134E8</v>
      </c>
      <c r="J2134" s="1">
        <v>43493.0</v>
      </c>
      <c r="K2134" s="1" t="s">
        <v>272</v>
      </c>
      <c r="L2134" s="1">
        <v>1.0</v>
      </c>
      <c r="M2134" s="1">
        <v>0.0</v>
      </c>
      <c r="N2134" s="1">
        <v>1.0</v>
      </c>
      <c r="O2134" s="1">
        <v>0.0</v>
      </c>
      <c r="P2134" s="1" t="s">
        <v>89</v>
      </c>
      <c r="Q2134" s="1" t="s">
        <v>370</v>
      </c>
      <c r="R2134" s="1">
        <v>40.7651599999999</v>
      </c>
      <c r="S2134" s="1">
        <v>-73.99205</v>
      </c>
      <c r="T2134" s="1" t="s">
        <v>91</v>
      </c>
      <c r="U2134" s="1" t="s">
        <v>113</v>
      </c>
      <c r="V2134" s="1">
        <v>2.0</v>
      </c>
      <c r="W2134" s="1">
        <v>1.0</v>
      </c>
      <c r="X2134" s="1">
        <v>1.0</v>
      </c>
      <c r="Y2134" s="1">
        <v>1.0</v>
      </c>
      <c r="Z2134" s="1" t="s">
        <v>93</v>
      </c>
      <c r="AA2134" s="1" t="s">
        <v>11470</v>
      </c>
      <c r="AB2134" s="1">
        <v>180.0</v>
      </c>
      <c r="AC2134" s="1">
        <v>1.0</v>
      </c>
      <c r="AD2134" s="1">
        <v>0.0</v>
      </c>
      <c r="AE2134" s="1">
        <v>1.0</v>
      </c>
      <c r="AF2134" s="1" t="s">
        <v>127</v>
      </c>
      <c r="AG2134" s="1">
        <v>1.0</v>
      </c>
      <c r="AH2134" s="1">
        <v>23.0</v>
      </c>
      <c r="AI2134" s="1">
        <v>53.0</v>
      </c>
      <c r="AJ2134" s="1">
        <v>83.0</v>
      </c>
      <c r="AK2134" s="1">
        <v>83.0</v>
      </c>
      <c r="AL2134" s="1">
        <v>0.0</v>
      </c>
      <c r="AM2134" s="1">
        <v>0.0</v>
      </c>
      <c r="AU2134" s="1">
        <v>1.0</v>
      </c>
      <c r="AV2134" s="1" t="s">
        <v>105</v>
      </c>
      <c r="AW2134" s="1">
        <v>1.0</v>
      </c>
      <c r="AX2134" s="1">
        <v>0.0</v>
      </c>
      <c r="AY2134" s="1">
        <v>1.0</v>
      </c>
      <c r="AZ2134" s="1">
        <v>0.0</v>
      </c>
      <c r="BB2134" s="1">
        <v>-1.0</v>
      </c>
      <c r="BC2134" s="1">
        <v>1.0</v>
      </c>
      <c r="BD2134" s="1">
        <v>-1.0</v>
      </c>
      <c r="BE2134" s="1">
        <v>-1.0</v>
      </c>
      <c r="BF2134" s="1">
        <v>-1.0</v>
      </c>
      <c r="BG2134" s="1">
        <v>-1.0</v>
      </c>
      <c r="BH2134" s="1">
        <v>-1.0</v>
      </c>
      <c r="BI2134" s="1">
        <v>-1.0</v>
      </c>
      <c r="BJ2134" s="1">
        <v>-1.0</v>
      </c>
      <c r="BK2134" s="1">
        <v>-1.0</v>
      </c>
      <c r="BL2134" s="1">
        <v>-1.0</v>
      </c>
      <c r="BM2134" s="1">
        <v>1.0</v>
      </c>
      <c r="BN2134" s="1">
        <v>1.0</v>
      </c>
      <c r="BO2134" s="1">
        <v>1.0</v>
      </c>
      <c r="BP2134" s="1">
        <v>-1.0</v>
      </c>
      <c r="BQ2134" s="1">
        <v>-1.0</v>
      </c>
      <c r="BR2134" s="1">
        <v>-1.0</v>
      </c>
      <c r="BS2134" s="1">
        <v>-1.0</v>
      </c>
      <c r="BT2134" s="1">
        <v>1.0</v>
      </c>
      <c r="BU2134" s="1">
        <v>1.0</v>
      </c>
      <c r="BV2134" s="1">
        <v>-1.0</v>
      </c>
      <c r="BW2134" s="1">
        <v>-1.0</v>
      </c>
      <c r="BX2134" s="1">
        <v>1.0</v>
      </c>
      <c r="BY2134" s="1">
        <v>-1.0</v>
      </c>
      <c r="BZ2134" s="1">
        <v>-1.0</v>
      </c>
      <c r="CA2134" s="1">
        <v>-1.0</v>
      </c>
      <c r="CB2134" s="1">
        <v>-1.0</v>
      </c>
      <c r="CC2134" s="1">
        <v>1.0</v>
      </c>
      <c r="CD2134" s="1">
        <v>71845.0</v>
      </c>
    </row>
    <row r="2135">
      <c r="A2135" s="1">
        <v>1.3653647E7</v>
      </c>
      <c r="B2135" s="1" t="s">
        <v>11471</v>
      </c>
      <c r="C2135" s="1" t="s">
        <v>11472</v>
      </c>
      <c r="D2135" s="1" t="s">
        <v>11472</v>
      </c>
      <c r="E2135" s="1" t="s">
        <v>85</v>
      </c>
      <c r="I2135" s="1">
        <v>7.9293619E7</v>
      </c>
      <c r="J2135" s="1">
        <v>42543.0</v>
      </c>
      <c r="M2135" s="1">
        <v>0.0</v>
      </c>
      <c r="N2135" s="1">
        <v>1.0</v>
      </c>
      <c r="O2135" s="1">
        <v>1.0</v>
      </c>
      <c r="P2135" s="1" t="s">
        <v>123</v>
      </c>
      <c r="Q2135" s="1" t="s">
        <v>124</v>
      </c>
      <c r="R2135" s="1">
        <v>40.70381</v>
      </c>
      <c r="S2135" s="1">
        <v>-73.91922</v>
      </c>
      <c r="T2135" s="1" t="s">
        <v>91</v>
      </c>
      <c r="U2135" s="1" t="s">
        <v>113</v>
      </c>
      <c r="V2135" s="1">
        <v>2.0</v>
      </c>
      <c r="W2135" s="1">
        <v>1.0</v>
      </c>
      <c r="X2135" s="1">
        <v>1.0</v>
      </c>
      <c r="Y2135" s="1">
        <v>1.0</v>
      </c>
      <c r="Z2135" s="1" t="s">
        <v>93</v>
      </c>
      <c r="AA2135" s="1" t="s">
        <v>852</v>
      </c>
      <c r="AB2135" s="1">
        <v>75.0</v>
      </c>
      <c r="AC2135" s="1">
        <v>1.0</v>
      </c>
      <c r="AD2135" s="1">
        <v>0.0</v>
      </c>
      <c r="AE2135" s="1">
        <v>2.0</v>
      </c>
      <c r="AF2135" s="1" t="s">
        <v>640</v>
      </c>
      <c r="AG2135" s="1">
        <v>1.0</v>
      </c>
      <c r="AH2135" s="1">
        <v>0.0</v>
      </c>
      <c r="AI2135" s="1">
        <v>0.0</v>
      </c>
      <c r="AJ2135" s="1">
        <v>0.0</v>
      </c>
      <c r="AK2135" s="1">
        <v>0.0</v>
      </c>
      <c r="AL2135" s="1">
        <v>0.0</v>
      </c>
      <c r="AM2135" s="1">
        <v>0.0</v>
      </c>
      <c r="AU2135" s="1">
        <v>0.0</v>
      </c>
      <c r="AV2135" s="1" t="s">
        <v>105</v>
      </c>
      <c r="AW2135" s="1">
        <v>1.0</v>
      </c>
      <c r="AX2135" s="1">
        <v>0.0</v>
      </c>
      <c r="AY2135" s="1">
        <v>1.0</v>
      </c>
      <c r="AZ2135" s="1">
        <v>0.0</v>
      </c>
      <c r="BB2135" s="1">
        <v>-1.0</v>
      </c>
      <c r="BC2135" s="1">
        <v>1.0</v>
      </c>
      <c r="BD2135" s="1">
        <v>-1.0</v>
      </c>
      <c r="BE2135" s="1">
        <v>-1.0</v>
      </c>
      <c r="BF2135" s="1">
        <v>-1.0</v>
      </c>
      <c r="BG2135" s="1">
        <v>-1.0</v>
      </c>
      <c r="BH2135" s="1">
        <v>-1.0</v>
      </c>
      <c r="BI2135" s="1">
        <v>-1.0</v>
      </c>
      <c r="BJ2135" s="1">
        <v>1.0</v>
      </c>
      <c r="BK2135" s="1">
        <v>-1.0</v>
      </c>
      <c r="BL2135" s="1">
        <v>-1.0</v>
      </c>
      <c r="BM2135" s="1">
        <v>-1.0</v>
      </c>
      <c r="BN2135" s="1">
        <v>-1.0</v>
      </c>
      <c r="BO2135" s="1">
        <v>-1.0</v>
      </c>
      <c r="BP2135" s="1">
        <v>-1.0</v>
      </c>
      <c r="BQ2135" s="1">
        <v>-1.0</v>
      </c>
      <c r="BR2135" s="1">
        <v>-1.0</v>
      </c>
      <c r="BS2135" s="1">
        <v>-1.0</v>
      </c>
      <c r="BT2135" s="1">
        <v>-1.0</v>
      </c>
      <c r="BU2135" s="1">
        <v>1.0</v>
      </c>
      <c r="BV2135" s="1">
        <v>-1.0</v>
      </c>
      <c r="BW2135" s="1">
        <v>-1.0</v>
      </c>
      <c r="BX2135" s="1">
        <v>-1.0</v>
      </c>
      <c r="BY2135" s="1">
        <v>-1.0</v>
      </c>
      <c r="BZ2135" s="1">
        <v>-1.0</v>
      </c>
      <c r="CA2135" s="1">
        <v>-1.0</v>
      </c>
      <c r="CB2135" s="1">
        <v>-1.0</v>
      </c>
      <c r="CC2135" s="1">
        <v>-1.0</v>
      </c>
      <c r="CD2135" s="1">
        <v>71845.0</v>
      </c>
    </row>
    <row r="2136">
      <c r="A2136" s="1">
        <v>2.9562919E7</v>
      </c>
      <c r="B2136" s="1" t="s">
        <v>11473</v>
      </c>
      <c r="E2136" s="1" t="s">
        <v>85</v>
      </c>
      <c r="I2136" s="1">
        <v>1.9011946E7</v>
      </c>
      <c r="J2136" s="1">
        <v>41848.0</v>
      </c>
      <c r="K2136" s="1" t="s">
        <v>339</v>
      </c>
      <c r="L2136" s="1">
        <v>0.25</v>
      </c>
      <c r="M2136" s="1">
        <v>0.0</v>
      </c>
      <c r="N2136" s="1">
        <v>2.0</v>
      </c>
      <c r="O2136" s="1">
        <v>1.0</v>
      </c>
      <c r="P2136" s="1" t="s">
        <v>123</v>
      </c>
      <c r="Q2136" s="1" t="s">
        <v>124</v>
      </c>
      <c r="R2136" s="1">
        <v>40.63766</v>
      </c>
      <c r="S2136" s="1">
        <v>-74.02626</v>
      </c>
      <c r="T2136" s="1" t="s">
        <v>91</v>
      </c>
      <c r="U2136" s="1" t="s">
        <v>113</v>
      </c>
      <c r="V2136" s="1">
        <v>2.0</v>
      </c>
      <c r="W2136" s="1">
        <v>1.0</v>
      </c>
      <c r="X2136" s="1">
        <v>2.0</v>
      </c>
      <c r="Y2136" s="1">
        <v>2.0</v>
      </c>
      <c r="Z2136" s="1" t="s">
        <v>93</v>
      </c>
      <c r="AA2136" s="1" t="s">
        <v>11474</v>
      </c>
      <c r="AB2136" s="1">
        <v>99.0</v>
      </c>
      <c r="AC2136" s="1">
        <v>1.0</v>
      </c>
      <c r="AD2136" s="1">
        <v>25.0</v>
      </c>
      <c r="AE2136" s="1">
        <v>3.0</v>
      </c>
      <c r="AF2136" s="1" t="s">
        <v>356</v>
      </c>
      <c r="AG2136" s="1">
        <v>1.0</v>
      </c>
      <c r="AH2136" s="1">
        <v>27.0</v>
      </c>
      <c r="AI2136" s="1">
        <v>57.0</v>
      </c>
      <c r="AJ2136" s="1">
        <v>87.0</v>
      </c>
      <c r="AK2136" s="1">
        <v>362.0</v>
      </c>
      <c r="AL2136" s="1">
        <v>1.0</v>
      </c>
      <c r="AM2136" s="1">
        <v>1.0</v>
      </c>
      <c r="AU2136" s="1">
        <v>0.0</v>
      </c>
      <c r="AV2136" s="1" t="s">
        <v>105</v>
      </c>
      <c r="AW2136" s="1">
        <v>2.0</v>
      </c>
      <c r="AX2136" s="1">
        <v>1.0</v>
      </c>
      <c r="AY2136" s="1">
        <v>1.0</v>
      </c>
      <c r="AZ2136" s="1">
        <v>0.0</v>
      </c>
      <c r="BA2136" s="1">
        <v>0.12</v>
      </c>
      <c r="BB2136" s="1">
        <v>-1.0</v>
      </c>
      <c r="BC2136" s="1">
        <v>1.0</v>
      </c>
      <c r="BD2136" s="1">
        <v>-1.0</v>
      </c>
      <c r="BE2136" s="1">
        <v>-1.0</v>
      </c>
      <c r="BF2136" s="1">
        <v>-1.0</v>
      </c>
      <c r="BG2136" s="1">
        <v>-1.0</v>
      </c>
      <c r="BH2136" s="1">
        <v>-1.0</v>
      </c>
      <c r="BI2136" s="1">
        <v>-1.0</v>
      </c>
      <c r="BJ2136" s="1">
        <v>1.0</v>
      </c>
      <c r="BK2136" s="1">
        <v>-1.0</v>
      </c>
      <c r="BL2136" s="1">
        <v>-1.0</v>
      </c>
      <c r="BM2136" s="1">
        <v>-1.0</v>
      </c>
      <c r="BN2136" s="1">
        <v>-1.0</v>
      </c>
      <c r="BO2136" s="1">
        <v>-1.0</v>
      </c>
      <c r="BP2136" s="1">
        <v>-1.0</v>
      </c>
      <c r="BQ2136" s="1">
        <v>-1.0</v>
      </c>
      <c r="BR2136" s="1">
        <v>-1.0</v>
      </c>
      <c r="BS2136" s="1">
        <v>-1.0</v>
      </c>
      <c r="BT2136" s="1">
        <v>-1.0</v>
      </c>
      <c r="BU2136" s="1">
        <v>1.0</v>
      </c>
      <c r="BV2136" s="1">
        <v>-1.0</v>
      </c>
      <c r="BW2136" s="1">
        <v>-1.0</v>
      </c>
      <c r="BX2136" s="1">
        <v>-1.0</v>
      </c>
      <c r="BY2136" s="1">
        <v>-1.0</v>
      </c>
      <c r="BZ2136" s="1">
        <v>-1.0</v>
      </c>
      <c r="CA2136" s="1">
        <v>-1.0</v>
      </c>
      <c r="CB2136" s="1">
        <v>-1.0</v>
      </c>
      <c r="CC2136" s="1">
        <v>-1.0</v>
      </c>
      <c r="CD2136" s="1">
        <v>71883.0</v>
      </c>
    </row>
    <row r="2137">
      <c r="A2137" s="1">
        <v>2.725096E7</v>
      </c>
      <c r="B2137" s="1" t="s">
        <v>11475</v>
      </c>
      <c r="C2137" s="1" t="s">
        <v>11476</v>
      </c>
      <c r="D2137" s="1" t="s">
        <v>11477</v>
      </c>
      <c r="E2137" s="1" t="s">
        <v>85</v>
      </c>
      <c r="F2137" s="1" t="s">
        <v>11478</v>
      </c>
      <c r="G2137" s="1" t="s">
        <v>11479</v>
      </c>
      <c r="H2137" s="1" t="s">
        <v>11480</v>
      </c>
      <c r="I2137" s="1">
        <v>303926.0</v>
      </c>
      <c r="J2137" s="1">
        <v>40511.0</v>
      </c>
      <c r="K2137" s="1" t="s">
        <v>272</v>
      </c>
      <c r="L2137" s="1">
        <v>0.54</v>
      </c>
      <c r="M2137" s="1">
        <v>0.0</v>
      </c>
      <c r="N2137" s="1">
        <v>2.0</v>
      </c>
      <c r="O2137" s="1">
        <v>0.0</v>
      </c>
      <c r="P2137" s="1" t="s">
        <v>123</v>
      </c>
      <c r="Q2137" s="1" t="s">
        <v>2465</v>
      </c>
      <c r="R2137" s="1">
        <v>40.68351</v>
      </c>
      <c r="S2137" s="1">
        <v>-73.88448</v>
      </c>
      <c r="T2137" s="1" t="s">
        <v>91</v>
      </c>
      <c r="U2137" s="1" t="s">
        <v>92</v>
      </c>
      <c r="V2137" s="1">
        <v>3.0</v>
      </c>
      <c r="W2137" s="1">
        <v>1.0</v>
      </c>
      <c r="X2137" s="1">
        <v>1.0</v>
      </c>
      <c r="Y2137" s="1">
        <v>2.0</v>
      </c>
      <c r="Z2137" s="1" t="s">
        <v>93</v>
      </c>
      <c r="AA2137" s="1" t="s">
        <v>11481</v>
      </c>
      <c r="AB2137" s="1">
        <v>89.0</v>
      </c>
      <c r="AC2137" s="1">
        <v>1.0</v>
      </c>
      <c r="AD2137" s="1">
        <v>25.0</v>
      </c>
      <c r="AE2137" s="1">
        <v>2.0</v>
      </c>
      <c r="AF2137" s="1" t="s">
        <v>341</v>
      </c>
      <c r="AG2137" s="1">
        <v>1.0</v>
      </c>
      <c r="AH2137" s="1">
        <v>30.0</v>
      </c>
      <c r="AI2137" s="1">
        <v>60.0</v>
      </c>
      <c r="AJ2137" s="1">
        <v>90.0</v>
      </c>
      <c r="AK2137" s="1">
        <v>180.0</v>
      </c>
      <c r="AL2137" s="1">
        <v>14.0</v>
      </c>
      <c r="AM2137" s="1">
        <v>14.0</v>
      </c>
      <c r="AN2137" s="1">
        <v>93.0</v>
      </c>
      <c r="AO2137" s="1">
        <v>10.0</v>
      </c>
      <c r="AP2137" s="1">
        <v>9.0</v>
      </c>
      <c r="AQ2137" s="1">
        <v>10.0</v>
      </c>
      <c r="AR2137" s="1">
        <v>10.0</v>
      </c>
      <c r="AS2137" s="1">
        <v>9.0</v>
      </c>
      <c r="AT2137" s="1">
        <v>9.0</v>
      </c>
      <c r="AU2137" s="1">
        <v>0.0</v>
      </c>
      <c r="AV2137" s="1" t="s">
        <v>96</v>
      </c>
      <c r="AW2137" s="1">
        <v>2.0</v>
      </c>
      <c r="AX2137" s="1">
        <v>2.0</v>
      </c>
      <c r="AY2137" s="1">
        <v>0.0</v>
      </c>
      <c r="AZ2137" s="1">
        <v>0.0</v>
      </c>
      <c r="BA2137" s="1">
        <v>1.48</v>
      </c>
      <c r="BB2137" s="1">
        <v>-1.0</v>
      </c>
      <c r="BC2137" s="1">
        <v>1.0</v>
      </c>
      <c r="BD2137" s="1">
        <v>-1.0</v>
      </c>
      <c r="BE2137" s="1">
        <v>-1.0</v>
      </c>
      <c r="BF2137" s="1">
        <v>-1.0</v>
      </c>
      <c r="BG2137" s="1">
        <v>-1.0</v>
      </c>
      <c r="BH2137" s="1">
        <v>1.0</v>
      </c>
      <c r="BI2137" s="1">
        <v>-1.0</v>
      </c>
      <c r="BJ2137" s="1">
        <v>1.0</v>
      </c>
      <c r="BK2137" s="1">
        <v>1.0</v>
      </c>
      <c r="BL2137" s="1">
        <v>-1.0</v>
      </c>
      <c r="BM2137" s="1">
        <v>-1.0</v>
      </c>
      <c r="BN2137" s="1">
        <v>-1.0</v>
      </c>
      <c r="BO2137" s="1">
        <v>-1.0</v>
      </c>
      <c r="BP2137" s="1">
        <v>-1.0</v>
      </c>
      <c r="BQ2137" s="1">
        <v>1.0</v>
      </c>
      <c r="BR2137" s="1">
        <v>-1.0</v>
      </c>
      <c r="BS2137" s="1">
        <v>-1.0</v>
      </c>
      <c r="BT2137" s="1">
        <v>-1.0</v>
      </c>
      <c r="BU2137" s="1">
        <v>1.0</v>
      </c>
      <c r="BV2137" s="1">
        <v>1.0</v>
      </c>
      <c r="BW2137" s="1">
        <v>-1.0</v>
      </c>
      <c r="BX2137" s="1">
        <v>1.0</v>
      </c>
      <c r="BY2137" s="1">
        <v>-1.0</v>
      </c>
      <c r="BZ2137" s="1">
        <v>-1.0</v>
      </c>
      <c r="CA2137" s="1">
        <v>-1.0</v>
      </c>
      <c r="CB2137" s="1">
        <v>-1.0</v>
      </c>
      <c r="CC2137" s="1">
        <v>-1.0</v>
      </c>
      <c r="CD2137" s="1">
        <v>71885.0</v>
      </c>
    </row>
    <row r="2138">
      <c r="A2138" s="1">
        <v>3.4594081E7</v>
      </c>
      <c r="B2138" s="1" t="s">
        <v>11482</v>
      </c>
      <c r="C2138" s="1" t="s">
        <v>11483</v>
      </c>
      <c r="D2138" s="1" t="s">
        <v>11484</v>
      </c>
      <c r="E2138" s="1" t="s">
        <v>85</v>
      </c>
      <c r="G2138" s="1" t="s">
        <v>11485</v>
      </c>
      <c r="I2138" s="1">
        <v>2.6552242E7</v>
      </c>
      <c r="J2138" s="1">
        <v>42026.0</v>
      </c>
      <c r="K2138" s="1" t="s">
        <v>272</v>
      </c>
      <c r="L2138" s="1">
        <v>0.9</v>
      </c>
      <c r="M2138" s="1">
        <v>0.0</v>
      </c>
      <c r="N2138" s="1">
        <v>3.0</v>
      </c>
      <c r="O2138" s="1">
        <v>0.0</v>
      </c>
      <c r="P2138" s="1" t="s">
        <v>123</v>
      </c>
      <c r="Q2138" s="1" t="s">
        <v>124</v>
      </c>
      <c r="R2138" s="1">
        <v>40.71054</v>
      </c>
      <c r="S2138" s="1">
        <v>-73.95908</v>
      </c>
      <c r="T2138" s="1" t="s">
        <v>91</v>
      </c>
      <c r="U2138" s="1" t="s">
        <v>113</v>
      </c>
      <c r="V2138" s="1">
        <v>1.0</v>
      </c>
      <c r="W2138" s="1">
        <v>1.0</v>
      </c>
      <c r="X2138" s="1">
        <v>1.0</v>
      </c>
      <c r="Y2138" s="1">
        <v>1.0</v>
      </c>
      <c r="Z2138" s="1" t="s">
        <v>93</v>
      </c>
      <c r="AA2138" s="1" t="s">
        <v>11486</v>
      </c>
      <c r="AB2138" s="1">
        <v>85.0</v>
      </c>
      <c r="AC2138" s="1">
        <v>1.0</v>
      </c>
      <c r="AD2138" s="1">
        <v>20.0</v>
      </c>
      <c r="AE2138" s="1">
        <v>2.0</v>
      </c>
      <c r="AF2138" s="1" t="s">
        <v>202</v>
      </c>
      <c r="AG2138" s="1">
        <v>1.0</v>
      </c>
      <c r="AH2138" s="1">
        <v>0.0</v>
      </c>
      <c r="AI2138" s="1">
        <v>0.0</v>
      </c>
      <c r="AJ2138" s="1">
        <v>19.0</v>
      </c>
      <c r="AK2138" s="1">
        <v>19.0</v>
      </c>
      <c r="AL2138" s="1">
        <v>2.0</v>
      </c>
      <c r="AM2138" s="1">
        <v>2.0</v>
      </c>
      <c r="AN2138" s="1">
        <v>100.0</v>
      </c>
      <c r="AO2138" s="1">
        <v>10.0</v>
      </c>
      <c r="AP2138" s="1">
        <v>9.0</v>
      </c>
      <c r="AQ2138" s="1">
        <v>10.0</v>
      </c>
      <c r="AR2138" s="1">
        <v>10.0</v>
      </c>
      <c r="AS2138" s="1">
        <v>9.0</v>
      </c>
      <c r="AT2138" s="1">
        <v>9.0</v>
      </c>
      <c r="AU2138" s="1">
        <v>0.0</v>
      </c>
      <c r="AV2138" s="1" t="s">
        <v>105</v>
      </c>
      <c r="AW2138" s="1">
        <v>1.0</v>
      </c>
      <c r="AX2138" s="1">
        <v>0.0</v>
      </c>
      <c r="AY2138" s="1">
        <v>1.0</v>
      </c>
      <c r="AZ2138" s="1">
        <v>0.0</v>
      </c>
      <c r="BA2138" s="1">
        <v>1.25</v>
      </c>
      <c r="BB2138" s="1">
        <v>-1.0</v>
      </c>
      <c r="BC2138" s="1">
        <v>1.0</v>
      </c>
      <c r="BD2138" s="1">
        <v>-1.0</v>
      </c>
      <c r="BE2138" s="1">
        <v>-1.0</v>
      </c>
      <c r="BF2138" s="1">
        <v>-1.0</v>
      </c>
      <c r="BG2138" s="1">
        <v>-1.0</v>
      </c>
      <c r="BH2138" s="1">
        <v>-1.0</v>
      </c>
      <c r="BI2138" s="1">
        <v>-1.0</v>
      </c>
      <c r="BJ2138" s="1">
        <v>-1.0</v>
      </c>
      <c r="BK2138" s="1">
        <v>-1.0</v>
      </c>
      <c r="BL2138" s="1">
        <v>-1.0</v>
      </c>
      <c r="BM2138" s="1">
        <v>-1.0</v>
      </c>
      <c r="BN2138" s="1">
        <v>-1.0</v>
      </c>
      <c r="BO2138" s="1">
        <v>-1.0</v>
      </c>
      <c r="BP2138" s="1">
        <v>-1.0</v>
      </c>
      <c r="BQ2138" s="1">
        <v>-1.0</v>
      </c>
      <c r="BR2138" s="1">
        <v>-1.0</v>
      </c>
      <c r="BS2138" s="1">
        <v>-1.0</v>
      </c>
      <c r="BT2138" s="1">
        <v>-1.0</v>
      </c>
      <c r="BU2138" s="1">
        <v>1.0</v>
      </c>
      <c r="BV2138" s="1">
        <v>-1.0</v>
      </c>
      <c r="BW2138" s="1">
        <v>-1.0</v>
      </c>
      <c r="BX2138" s="1">
        <v>-1.0</v>
      </c>
      <c r="BY2138" s="1">
        <v>-1.0</v>
      </c>
      <c r="BZ2138" s="1">
        <v>-1.0</v>
      </c>
      <c r="CA2138" s="1">
        <v>-1.0</v>
      </c>
      <c r="CB2138" s="1">
        <v>-1.0</v>
      </c>
      <c r="CC2138" s="1">
        <v>-1.0</v>
      </c>
      <c r="CD2138" s="1">
        <v>71889.0</v>
      </c>
    </row>
    <row r="2139">
      <c r="A2139" s="1">
        <v>3.5791289E7</v>
      </c>
      <c r="B2139" s="1" t="s">
        <v>11487</v>
      </c>
      <c r="C2139" s="1" t="s">
        <v>11488</v>
      </c>
      <c r="D2139" s="1" t="s">
        <v>11489</v>
      </c>
      <c r="E2139" s="1" t="s">
        <v>85</v>
      </c>
      <c r="F2139" s="1" t="s">
        <v>11490</v>
      </c>
      <c r="G2139" s="1" t="s">
        <v>11491</v>
      </c>
      <c r="H2139" s="1" t="s">
        <v>11492</v>
      </c>
      <c r="I2139" s="1">
        <v>2.9340158E7</v>
      </c>
      <c r="J2139" s="1">
        <v>42077.0</v>
      </c>
      <c r="K2139" s="1" t="s">
        <v>88</v>
      </c>
      <c r="L2139" s="1">
        <v>1.0</v>
      </c>
      <c r="M2139" s="1">
        <v>0.0</v>
      </c>
      <c r="N2139" s="1">
        <v>0.0</v>
      </c>
      <c r="O2139" s="1">
        <v>1.0</v>
      </c>
      <c r="P2139" s="1" t="s">
        <v>89</v>
      </c>
      <c r="Q2139" s="1" t="s">
        <v>362</v>
      </c>
      <c r="R2139" s="1">
        <v>40.79618</v>
      </c>
      <c r="S2139" s="1">
        <v>-73.9631199999999</v>
      </c>
      <c r="T2139" s="1" t="s">
        <v>91</v>
      </c>
      <c r="U2139" s="1" t="s">
        <v>113</v>
      </c>
      <c r="V2139" s="1">
        <v>2.0</v>
      </c>
      <c r="W2139" s="1">
        <v>1.0</v>
      </c>
      <c r="X2139" s="1">
        <v>1.0</v>
      </c>
      <c r="Y2139" s="1">
        <v>1.0</v>
      </c>
      <c r="Z2139" s="1" t="s">
        <v>93</v>
      </c>
      <c r="AA2139" s="1" t="s">
        <v>11493</v>
      </c>
      <c r="AB2139" s="1">
        <v>43.0</v>
      </c>
      <c r="AC2139" s="1">
        <v>1.0</v>
      </c>
      <c r="AD2139" s="1">
        <v>0.0</v>
      </c>
      <c r="AE2139" s="1">
        <v>10.0</v>
      </c>
      <c r="AF2139" s="1" t="s">
        <v>797</v>
      </c>
      <c r="AG2139" s="1">
        <v>1.0</v>
      </c>
      <c r="AH2139" s="1">
        <v>0.0</v>
      </c>
      <c r="AI2139" s="1">
        <v>0.0</v>
      </c>
      <c r="AJ2139" s="1">
        <v>0.0</v>
      </c>
      <c r="AK2139" s="1">
        <v>128.0</v>
      </c>
      <c r="AL2139" s="1">
        <v>0.0</v>
      </c>
      <c r="AM2139" s="1">
        <v>0.0</v>
      </c>
      <c r="AU2139" s="1">
        <v>1.0</v>
      </c>
      <c r="AV2139" s="1" t="s">
        <v>117</v>
      </c>
      <c r="AW2139" s="1">
        <v>1.0</v>
      </c>
      <c r="AX2139" s="1">
        <v>0.0</v>
      </c>
      <c r="AY2139" s="1">
        <v>1.0</v>
      </c>
      <c r="AZ2139" s="1">
        <v>0.0</v>
      </c>
      <c r="BB2139" s="1">
        <v>-1.0</v>
      </c>
      <c r="BC2139" s="1">
        <v>1.0</v>
      </c>
      <c r="BD2139" s="1">
        <v>-1.0</v>
      </c>
      <c r="BE2139" s="1">
        <v>-1.0</v>
      </c>
      <c r="BF2139" s="1">
        <v>-1.0</v>
      </c>
      <c r="BG2139" s="1">
        <v>-1.0</v>
      </c>
      <c r="BH2139" s="1">
        <v>-1.0</v>
      </c>
      <c r="BI2139" s="1">
        <v>-1.0</v>
      </c>
      <c r="BJ2139" s="1">
        <v>-1.0</v>
      </c>
      <c r="BK2139" s="1">
        <v>-1.0</v>
      </c>
      <c r="BL2139" s="1">
        <v>-1.0</v>
      </c>
      <c r="BM2139" s="1">
        <v>-1.0</v>
      </c>
      <c r="BN2139" s="1">
        <v>1.0</v>
      </c>
      <c r="BO2139" s="1">
        <v>-1.0</v>
      </c>
      <c r="BP2139" s="1">
        <v>-1.0</v>
      </c>
      <c r="BQ2139" s="1">
        <v>-1.0</v>
      </c>
      <c r="BR2139" s="1">
        <v>-1.0</v>
      </c>
      <c r="BS2139" s="1">
        <v>-1.0</v>
      </c>
      <c r="BT2139" s="1">
        <v>-1.0</v>
      </c>
      <c r="BU2139" s="1">
        <v>1.0</v>
      </c>
      <c r="BV2139" s="1">
        <v>-1.0</v>
      </c>
      <c r="BW2139" s="1">
        <v>-1.0</v>
      </c>
      <c r="BX2139" s="1">
        <v>-1.0</v>
      </c>
      <c r="BY2139" s="1">
        <v>-1.0</v>
      </c>
      <c r="BZ2139" s="1">
        <v>-1.0</v>
      </c>
      <c r="CA2139" s="1">
        <v>-1.0</v>
      </c>
      <c r="CB2139" s="1">
        <v>-1.0</v>
      </c>
      <c r="CC2139" s="1">
        <v>-1.0</v>
      </c>
      <c r="CD2139" s="1">
        <v>71909.0</v>
      </c>
    </row>
    <row r="2140">
      <c r="A2140" s="1">
        <v>1.2846584E7</v>
      </c>
      <c r="B2140" s="1" t="s">
        <v>11494</v>
      </c>
      <c r="C2140" s="1" t="s">
        <v>11495</v>
      </c>
      <c r="D2140" s="1" t="s">
        <v>11496</v>
      </c>
      <c r="E2140" s="1" t="s">
        <v>85</v>
      </c>
      <c r="F2140" s="1" t="s">
        <v>11497</v>
      </c>
      <c r="G2140" s="1" t="s">
        <v>11498</v>
      </c>
      <c r="I2140" s="1">
        <v>7.0164336E7</v>
      </c>
      <c r="J2140" s="1">
        <v>42493.0</v>
      </c>
      <c r="M2140" s="1">
        <v>0.0</v>
      </c>
      <c r="N2140" s="1">
        <v>1.0</v>
      </c>
      <c r="O2140" s="1">
        <v>1.0</v>
      </c>
      <c r="P2140" s="1" t="s">
        <v>123</v>
      </c>
      <c r="Q2140" s="1" t="s">
        <v>124</v>
      </c>
      <c r="R2140" s="1">
        <v>40.73282</v>
      </c>
      <c r="S2140" s="1">
        <v>-73.9564</v>
      </c>
      <c r="T2140" s="1" t="s">
        <v>91</v>
      </c>
      <c r="U2140" s="1" t="s">
        <v>92</v>
      </c>
      <c r="V2140" s="1">
        <v>2.0</v>
      </c>
      <c r="W2140" s="1">
        <v>1.0</v>
      </c>
      <c r="X2140" s="1">
        <v>1.0</v>
      </c>
      <c r="Y2140" s="1">
        <v>1.0</v>
      </c>
      <c r="Z2140" s="1" t="s">
        <v>93</v>
      </c>
      <c r="AA2140" s="1" t="s">
        <v>11499</v>
      </c>
      <c r="AB2140" s="1">
        <v>109.0</v>
      </c>
      <c r="AC2140" s="1">
        <v>1.0</v>
      </c>
      <c r="AD2140" s="1">
        <v>0.0</v>
      </c>
      <c r="AE2140" s="1">
        <v>30.0</v>
      </c>
      <c r="AF2140" s="1" t="s">
        <v>378</v>
      </c>
      <c r="AG2140" s="1">
        <v>1.0</v>
      </c>
      <c r="AH2140" s="1">
        <v>0.0</v>
      </c>
      <c r="AI2140" s="1">
        <v>0.0</v>
      </c>
      <c r="AJ2140" s="1">
        <v>0.0</v>
      </c>
      <c r="AK2140" s="1">
        <v>0.0</v>
      </c>
      <c r="AL2140" s="1">
        <v>9.0</v>
      </c>
      <c r="AM2140" s="1">
        <v>0.0</v>
      </c>
      <c r="AN2140" s="1">
        <v>96.0</v>
      </c>
      <c r="AO2140" s="1">
        <v>10.0</v>
      </c>
      <c r="AP2140" s="1">
        <v>8.0</v>
      </c>
      <c r="AQ2140" s="1">
        <v>10.0</v>
      </c>
      <c r="AR2140" s="1">
        <v>10.0</v>
      </c>
      <c r="AS2140" s="1">
        <v>10.0</v>
      </c>
      <c r="AT2140" s="1">
        <v>9.0</v>
      </c>
      <c r="AU2140" s="1">
        <v>1.0</v>
      </c>
      <c r="AV2140" s="1" t="s">
        <v>105</v>
      </c>
      <c r="AW2140" s="1">
        <v>1.0</v>
      </c>
      <c r="AX2140" s="1">
        <v>1.0</v>
      </c>
      <c r="AY2140" s="1">
        <v>0.0</v>
      </c>
      <c r="AZ2140" s="1">
        <v>0.0</v>
      </c>
      <c r="BA2140" s="1">
        <v>0.26</v>
      </c>
      <c r="BB2140" s="1">
        <v>-1.0</v>
      </c>
      <c r="BC2140" s="1">
        <v>1.0</v>
      </c>
      <c r="BD2140" s="1">
        <v>-1.0</v>
      </c>
      <c r="BE2140" s="1">
        <v>-1.0</v>
      </c>
      <c r="BF2140" s="1">
        <v>-1.0</v>
      </c>
      <c r="BG2140" s="1">
        <v>-1.0</v>
      </c>
      <c r="BH2140" s="1">
        <v>-1.0</v>
      </c>
      <c r="BI2140" s="1">
        <v>-1.0</v>
      </c>
      <c r="BJ2140" s="1">
        <v>1.0</v>
      </c>
      <c r="BK2140" s="1">
        <v>-1.0</v>
      </c>
      <c r="BL2140" s="1">
        <v>-1.0</v>
      </c>
      <c r="BM2140" s="1">
        <v>-1.0</v>
      </c>
      <c r="BN2140" s="1">
        <v>-1.0</v>
      </c>
      <c r="BO2140" s="1">
        <v>-1.0</v>
      </c>
      <c r="BP2140" s="1">
        <v>1.0</v>
      </c>
      <c r="BQ2140" s="1">
        <v>-1.0</v>
      </c>
      <c r="BR2140" s="1">
        <v>-1.0</v>
      </c>
      <c r="BS2140" s="1">
        <v>-1.0</v>
      </c>
      <c r="BT2140" s="1">
        <v>-1.0</v>
      </c>
      <c r="BU2140" s="1">
        <v>1.0</v>
      </c>
      <c r="BV2140" s="1">
        <v>-1.0</v>
      </c>
      <c r="BW2140" s="1">
        <v>1.0</v>
      </c>
      <c r="BX2140" s="1">
        <v>-1.0</v>
      </c>
      <c r="BY2140" s="1">
        <v>-1.0</v>
      </c>
      <c r="BZ2140" s="1">
        <v>-1.0</v>
      </c>
      <c r="CA2140" s="1">
        <v>-1.0</v>
      </c>
      <c r="CB2140" s="1">
        <v>-1.0</v>
      </c>
      <c r="CC2140" s="1">
        <v>-1.0</v>
      </c>
      <c r="CD2140" s="1">
        <v>71982.0</v>
      </c>
    </row>
    <row r="2141">
      <c r="A2141" s="1">
        <v>1.2272376E7</v>
      </c>
      <c r="B2141" s="1" t="s">
        <v>11500</v>
      </c>
      <c r="C2141" s="1" t="s">
        <v>11501</v>
      </c>
      <c r="D2141" s="1" t="s">
        <v>11502</v>
      </c>
      <c r="E2141" s="1" t="s">
        <v>85</v>
      </c>
      <c r="I2141" s="1">
        <v>9040879.0</v>
      </c>
      <c r="J2141" s="1">
        <v>41541.0</v>
      </c>
      <c r="K2141" s="1" t="s">
        <v>134</v>
      </c>
      <c r="L2141" s="1">
        <v>0.99</v>
      </c>
      <c r="M2141" s="1">
        <v>1.0</v>
      </c>
      <c r="N2141" s="1">
        <v>7.0</v>
      </c>
      <c r="O2141" s="1">
        <v>1.0</v>
      </c>
      <c r="P2141" s="1" t="s">
        <v>111</v>
      </c>
      <c r="Q2141" s="1" t="s">
        <v>1689</v>
      </c>
      <c r="R2141" s="1">
        <v>40.59413</v>
      </c>
      <c r="S2141" s="1">
        <v>-73.7899099999999</v>
      </c>
      <c r="T2141" s="1" t="s">
        <v>11503</v>
      </c>
      <c r="U2141" s="1" t="s">
        <v>92</v>
      </c>
      <c r="V2141" s="1">
        <v>2.0</v>
      </c>
      <c r="W2141" s="1">
        <v>1.0</v>
      </c>
      <c r="X2141" s="1">
        <v>1.0</v>
      </c>
      <c r="Y2141" s="1">
        <v>1.0</v>
      </c>
      <c r="Z2141" s="1" t="s">
        <v>93</v>
      </c>
      <c r="AA2141" s="1" t="s">
        <v>11504</v>
      </c>
      <c r="AB2141" s="1">
        <v>225.0</v>
      </c>
      <c r="AC2141" s="1">
        <v>2.0</v>
      </c>
      <c r="AD2141" s="1">
        <v>80.0</v>
      </c>
      <c r="AE2141" s="1">
        <v>1.0</v>
      </c>
      <c r="AF2141" s="1" t="s">
        <v>202</v>
      </c>
      <c r="AG2141" s="1">
        <v>1.0</v>
      </c>
      <c r="AH2141" s="1">
        <v>21.0</v>
      </c>
      <c r="AI2141" s="1">
        <v>47.0</v>
      </c>
      <c r="AJ2141" s="1">
        <v>77.0</v>
      </c>
      <c r="AK2141" s="1">
        <v>352.0</v>
      </c>
      <c r="AL2141" s="1">
        <v>6.0</v>
      </c>
      <c r="AM2141" s="1">
        <v>6.0</v>
      </c>
      <c r="AN2141" s="1">
        <v>93.0</v>
      </c>
      <c r="AO2141" s="1">
        <v>10.0</v>
      </c>
      <c r="AP2141" s="1">
        <v>10.0</v>
      </c>
      <c r="AQ2141" s="1">
        <v>10.0</v>
      </c>
      <c r="AR2141" s="1">
        <v>10.0</v>
      </c>
      <c r="AS2141" s="1">
        <v>10.0</v>
      </c>
      <c r="AT2141" s="1">
        <v>9.0</v>
      </c>
      <c r="AU2141" s="1">
        <v>0.0</v>
      </c>
      <c r="AV2141" s="1" t="s">
        <v>96</v>
      </c>
      <c r="AW2141" s="1">
        <v>2.0</v>
      </c>
      <c r="AX2141" s="1">
        <v>2.0</v>
      </c>
      <c r="AY2141" s="1">
        <v>0.0</v>
      </c>
      <c r="AZ2141" s="1">
        <v>0.0</v>
      </c>
      <c r="BA2141" s="1">
        <v>0.56</v>
      </c>
      <c r="BB2141" s="1">
        <v>-1.0</v>
      </c>
      <c r="BC2141" s="1">
        <v>1.0</v>
      </c>
      <c r="BD2141" s="1">
        <v>-1.0</v>
      </c>
      <c r="BE2141" s="1">
        <v>1.0</v>
      </c>
      <c r="BF2141" s="1">
        <v>1.0</v>
      </c>
      <c r="BG2141" s="1">
        <v>1.0</v>
      </c>
      <c r="BH2141" s="1">
        <v>1.0</v>
      </c>
      <c r="BI2141" s="1">
        <v>-1.0</v>
      </c>
      <c r="BJ2141" s="1">
        <v>1.0</v>
      </c>
      <c r="BK2141" s="1">
        <v>1.0</v>
      </c>
      <c r="BL2141" s="1">
        <v>1.0</v>
      </c>
      <c r="BM2141" s="1">
        <v>1.0</v>
      </c>
      <c r="BN2141" s="1">
        <v>-1.0</v>
      </c>
      <c r="BO2141" s="1">
        <v>-1.0</v>
      </c>
      <c r="BP2141" s="1">
        <v>1.0</v>
      </c>
      <c r="BQ2141" s="1">
        <v>1.0</v>
      </c>
      <c r="BR2141" s="1">
        <v>-1.0</v>
      </c>
      <c r="BS2141" s="1">
        <v>-1.0</v>
      </c>
      <c r="BT2141" s="1">
        <v>-1.0</v>
      </c>
      <c r="BU2141" s="1">
        <v>1.0</v>
      </c>
      <c r="BV2141" s="1">
        <v>1.0</v>
      </c>
      <c r="BW2141" s="1">
        <v>-1.0</v>
      </c>
      <c r="BX2141" s="1">
        <v>-1.0</v>
      </c>
      <c r="BY2141" s="1">
        <v>-1.0</v>
      </c>
      <c r="BZ2141" s="1">
        <v>1.0</v>
      </c>
      <c r="CA2141" s="1">
        <v>-1.0</v>
      </c>
      <c r="CB2141" s="1">
        <v>-1.0</v>
      </c>
      <c r="CC2141" s="1">
        <v>-1.0</v>
      </c>
      <c r="CD2141" s="1">
        <v>72000.0</v>
      </c>
    </row>
    <row r="2142">
      <c r="A2142" s="1">
        <v>3.4650966E7</v>
      </c>
      <c r="B2142" s="1" t="s">
        <v>11505</v>
      </c>
      <c r="C2142" s="1" t="s">
        <v>11506</v>
      </c>
      <c r="D2142" s="1" t="s">
        <v>11507</v>
      </c>
      <c r="E2142" s="1" t="s">
        <v>85</v>
      </c>
      <c r="F2142" s="1" t="s">
        <v>11508</v>
      </c>
      <c r="G2142" s="1" t="s">
        <v>11509</v>
      </c>
      <c r="I2142" s="1">
        <v>1190978.0</v>
      </c>
      <c r="J2142" s="1">
        <v>40807.0</v>
      </c>
      <c r="K2142" s="1" t="s">
        <v>88</v>
      </c>
      <c r="L2142" s="1">
        <v>1.0</v>
      </c>
      <c r="M2142" s="1">
        <v>0.0</v>
      </c>
      <c r="N2142" s="1">
        <v>2.0</v>
      </c>
      <c r="O2142" s="1">
        <v>0.0</v>
      </c>
      <c r="P2142" s="1" t="s">
        <v>89</v>
      </c>
      <c r="Q2142" s="1" t="s">
        <v>90</v>
      </c>
      <c r="R2142" s="1">
        <v>40.82414</v>
      </c>
      <c r="S2142" s="1">
        <v>-73.95393</v>
      </c>
      <c r="T2142" s="1" t="s">
        <v>91</v>
      </c>
      <c r="U2142" s="1" t="s">
        <v>113</v>
      </c>
      <c r="V2142" s="1">
        <v>2.0</v>
      </c>
      <c r="W2142" s="1">
        <v>1.5</v>
      </c>
      <c r="X2142" s="1">
        <v>1.0</v>
      </c>
      <c r="Y2142" s="1">
        <v>1.0</v>
      </c>
      <c r="Z2142" s="1" t="s">
        <v>93</v>
      </c>
      <c r="AA2142" s="1" t="s">
        <v>11510</v>
      </c>
      <c r="AB2142" s="1">
        <v>40.0</v>
      </c>
      <c r="AC2142" s="1">
        <v>1.0</v>
      </c>
      <c r="AD2142" s="1">
        <v>10.0</v>
      </c>
      <c r="AE2142" s="1">
        <v>30.0</v>
      </c>
      <c r="AF2142" s="1" t="s">
        <v>904</v>
      </c>
      <c r="AG2142" s="1">
        <v>1.0</v>
      </c>
      <c r="AH2142" s="1">
        <v>0.0</v>
      </c>
      <c r="AI2142" s="1">
        <v>17.0</v>
      </c>
      <c r="AJ2142" s="1">
        <v>47.0</v>
      </c>
      <c r="AK2142" s="1">
        <v>322.0</v>
      </c>
      <c r="AL2142" s="1">
        <v>0.0</v>
      </c>
      <c r="AM2142" s="1">
        <v>0.0</v>
      </c>
      <c r="AU2142" s="1">
        <v>0.0</v>
      </c>
      <c r="AV2142" s="1" t="s">
        <v>96</v>
      </c>
      <c r="AW2142" s="1">
        <v>2.0</v>
      </c>
      <c r="AX2142" s="1">
        <v>0.0</v>
      </c>
      <c r="AY2142" s="1">
        <v>2.0</v>
      </c>
      <c r="AZ2142" s="1">
        <v>0.0</v>
      </c>
      <c r="BB2142" s="1">
        <v>-1.0</v>
      </c>
      <c r="BC2142" s="1">
        <v>1.0</v>
      </c>
      <c r="BD2142" s="1">
        <v>-1.0</v>
      </c>
      <c r="BE2142" s="1">
        <v>-1.0</v>
      </c>
      <c r="BF2142" s="1">
        <v>-1.0</v>
      </c>
      <c r="BG2142" s="1">
        <v>-1.0</v>
      </c>
      <c r="BH2142" s="1">
        <v>1.0</v>
      </c>
      <c r="BI2142" s="1">
        <v>-1.0</v>
      </c>
      <c r="BJ2142" s="1">
        <v>-1.0</v>
      </c>
      <c r="BK2142" s="1">
        <v>-1.0</v>
      </c>
      <c r="BL2142" s="1">
        <v>-1.0</v>
      </c>
      <c r="BM2142" s="1">
        <v>1.0</v>
      </c>
      <c r="BN2142" s="1">
        <v>1.0</v>
      </c>
      <c r="BO2142" s="1">
        <v>-1.0</v>
      </c>
      <c r="BP2142" s="1">
        <v>-1.0</v>
      </c>
      <c r="BQ2142" s="1">
        <v>-1.0</v>
      </c>
      <c r="BR2142" s="1">
        <v>-1.0</v>
      </c>
      <c r="BS2142" s="1">
        <v>-1.0</v>
      </c>
      <c r="BT2142" s="1">
        <v>-1.0</v>
      </c>
      <c r="BU2142" s="1">
        <v>1.0</v>
      </c>
      <c r="BV2142" s="1">
        <v>1.0</v>
      </c>
      <c r="BW2142" s="1">
        <v>1.0</v>
      </c>
      <c r="BX2142" s="1">
        <v>-1.0</v>
      </c>
      <c r="BY2142" s="1">
        <v>-1.0</v>
      </c>
      <c r="BZ2142" s="1">
        <v>-1.0</v>
      </c>
      <c r="CA2142" s="1">
        <v>-1.0</v>
      </c>
      <c r="CB2142" s="1">
        <v>-1.0</v>
      </c>
      <c r="CC2142" s="1">
        <v>-1.0</v>
      </c>
      <c r="CD2142" s="1">
        <v>72032.0</v>
      </c>
    </row>
    <row r="2143">
      <c r="A2143" s="1">
        <v>9919518.0</v>
      </c>
      <c r="B2143" s="1" t="s">
        <v>11511</v>
      </c>
      <c r="C2143" s="1" t="s">
        <v>11512</v>
      </c>
      <c r="D2143" s="1" t="s">
        <v>11512</v>
      </c>
      <c r="E2143" s="1" t="s">
        <v>85</v>
      </c>
      <c r="I2143" s="1">
        <v>2.2954228E7</v>
      </c>
      <c r="J2143" s="1">
        <v>41937.0</v>
      </c>
      <c r="M2143" s="1">
        <v>0.0</v>
      </c>
      <c r="N2143" s="1">
        <v>2.0</v>
      </c>
      <c r="O2143" s="1">
        <v>0.0</v>
      </c>
      <c r="P2143" s="1" t="s">
        <v>123</v>
      </c>
      <c r="Q2143" s="1" t="s">
        <v>124</v>
      </c>
      <c r="R2143" s="1">
        <v>40.65433</v>
      </c>
      <c r="S2143" s="1">
        <v>-73.96117</v>
      </c>
      <c r="T2143" s="1" t="s">
        <v>91</v>
      </c>
      <c r="U2143" s="1" t="s">
        <v>113</v>
      </c>
      <c r="V2143" s="1">
        <v>1.0</v>
      </c>
      <c r="W2143" s="1">
        <v>1.0</v>
      </c>
      <c r="X2143" s="1">
        <v>1.0</v>
      </c>
      <c r="Y2143" s="1">
        <v>1.0</v>
      </c>
      <c r="Z2143" s="1" t="s">
        <v>93</v>
      </c>
      <c r="AA2143" s="1" t="s">
        <v>11513</v>
      </c>
      <c r="AB2143" s="1">
        <v>55.0</v>
      </c>
      <c r="AC2143" s="1">
        <v>1.0</v>
      </c>
      <c r="AD2143" s="1">
        <v>0.0</v>
      </c>
      <c r="AE2143" s="1">
        <v>3.0</v>
      </c>
      <c r="AF2143" s="1" t="s">
        <v>1512</v>
      </c>
      <c r="AG2143" s="1">
        <v>1.0</v>
      </c>
      <c r="AH2143" s="1">
        <v>0.0</v>
      </c>
      <c r="AI2143" s="1">
        <v>0.0</v>
      </c>
      <c r="AJ2143" s="1">
        <v>0.0</v>
      </c>
      <c r="AK2143" s="1">
        <v>0.0</v>
      </c>
      <c r="AL2143" s="1">
        <v>0.0</v>
      </c>
      <c r="AM2143" s="1">
        <v>0.0</v>
      </c>
      <c r="AU2143" s="1">
        <v>0.0</v>
      </c>
      <c r="AV2143" s="1" t="s">
        <v>105</v>
      </c>
      <c r="AW2143" s="1">
        <v>2.0</v>
      </c>
      <c r="AX2143" s="1">
        <v>0.0</v>
      </c>
      <c r="AY2143" s="1">
        <v>2.0</v>
      </c>
      <c r="AZ2143" s="1">
        <v>0.0</v>
      </c>
      <c r="BB2143" s="1">
        <v>-1.0</v>
      </c>
      <c r="BC2143" s="1">
        <v>-1.0</v>
      </c>
      <c r="BD2143" s="1">
        <v>-1.0</v>
      </c>
      <c r="BE2143" s="1">
        <v>-1.0</v>
      </c>
      <c r="BF2143" s="1">
        <v>-1.0</v>
      </c>
      <c r="BG2143" s="1">
        <v>-1.0</v>
      </c>
      <c r="BH2143" s="1">
        <v>-1.0</v>
      </c>
      <c r="BI2143" s="1">
        <v>-1.0</v>
      </c>
      <c r="BJ2143" s="1">
        <v>1.0</v>
      </c>
      <c r="BK2143" s="1">
        <v>-1.0</v>
      </c>
      <c r="BL2143" s="1">
        <v>-1.0</v>
      </c>
      <c r="BM2143" s="1">
        <v>-1.0</v>
      </c>
      <c r="BN2143" s="1">
        <v>1.0</v>
      </c>
      <c r="BO2143" s="1">
        <v>-1.0</v>
      </c>
      <c r="BP2143" s="1">
        <v>-1.0</v>
      </c>
      <c r="BQ2143" s="1">
        <v>-1.0</v>
      </c>
      <c r="BR2143" s="1">
        <v>-1.0</v>
      </c>
      <c r="BS2143" s="1">
        <v>-1.0</v>
      </c>
      <c r="BT2143" s="1">
        <v>-1.0</v>
      </c>
      <c r="BU2143" s="1">
        <v>1.0</v>
      </c>
      <c r="BV2143" s="1">
        <v>-1.0</v>
      </c>
      <c r="BW2143" s="1">
        <v>-1.0</v>
      </c>
      <c r="BX2143" s="1">
        <v>-1.0</v>
      </c>
      <c r="BY2143" s="1">
        <v>-1.0</v>
      </c>
      <c r="BZ2143" s="1">
        <v>-1.0</v>
      </c>
      <c r="CA2143" s="1">
        <v>-1.0</v>
      </c>
      <c r="CB2143" s="1">
        <v>-1.0</v>
      </c>
      <c r="CC2143" s="1">
        <v>-1.0</v>
      </c>
      <c r="CD2143" s="1">
        <v>72053.0</v>
      </c>
    </row>
    <row r="2144">
      <c r="A2144" s="1">
        <v>2.1148021E7</v>
      </c>
      <c r="B2144" s="1" t="s">
        <v>11514</v>
      </c>
      <c r="C2144" s="1" t="s">
        <v>11515</v>
      </c>
      <c r="D2144" s="1" t="s">
        <v>11516</v>
      </c>
      <c r="E2144" s="1" t="s">
        <v>85</v>
      </c>
      <c r="F2144" s="1" t="s">
        <v>11517</v>
      </c>
      <c r="G2144" s="1" t="s">
        <v>11518</v>
      </c>
      <c r="I2144" s="1">
        <v>1.7767705E7</v>
      </c>
      <c r="J2144" s="1">
        <v>41827.0</v>
      </c>
      <c r="M2144" s="1">
        <v>0.0</v>
      </c>
      <c r="N2144" s="1">
        <v>2.0</v>
      </c>
      <c r="O2144" s="1">
        <v>0.0</v>
      </c>
      <c r="P2144" s="1" t="s">
        <v>89</v>
      </c>
      <c r="Q2144" s="1" t="s">
        <v>1393</v>
      </c>
      <c r="R2144" s="1">
        <v>40.79477</v>
      </c>
      <c r="S2144" s="1">
        <v>-73.9328199999999</v>
      </c>
      <c r="T2144" s="1" t="s">
        <v>91</v>
      </c>
      <c r="U2144" s="1" t="s">
        <v>113</v>
      </c>
      <c r="V2144" s="1">
        <v>2.0</v>
      </c>
      <c r="W2144" s="1">
        <v>1.0</v>
      </c>
      <c r="X2144" s="1">
        <v>1.0</v>
      </c>
      <c r="Y2144" s="1">
        <v>1.0</v>
      </c>
      <c r="Z2144" s="1" t="s">
        <v>93</v>
      </c>
      <c r="AA2144" s="1" t="s">
        <v>11519</v>
      </c>
      <c r="AB2144" s="1">
        <v>90.0</v>
      </c>
      <c r="AC2144" s="1">
        <v>2.0</v>
      </c>
      <c r="AD2144" s="1">
        <v>50.0</v>
      </c>
      <c r="AE2144" s="1">
        <v>2.0</v>
      </c>
      <c r="AF2144" s="1" t="s">
        <v>231</v>
      </c>
      <c r="AG2144" s="1">
        <v>1.0</v>
      </c>
      <c r="AH2144" s="1">
        <v>0.0</v>
      </c>
      <c r="AI2144" s="1">
        <v>0.0</v>
      </c>
      <c r="AJ2144" s="1">
        <v>0.0</v>
      </c>
      <c r="AK2144" s="1">
        <v>0.0</v>
      </c>
      <c r="AL2144" s="1">
        <v>3.0</v>
      </c>
      <c r="AM2144" s="1">
        <v>0.0</v>
      </c>
      <c r="AN2144" s="1">
        <v>100.0</v>
      </c>
      <c r="AO2144" s="1">
        <v>10.0</v>
      </c>
      <c r="AP2144" s="1">
        <v>10.0</v>
      </c>
      <c r="AQ2144" s="1">
        <v>10.0</v>
      </c>
      <c r="AR2144" s="1">
        <v>10.0</v>
      </c>
      <c r="AS2144" s="1">
        <v>9.0</v>
      </c>
      <c r="AT2144" s="1">
        <v>9.0</v>
      </c>
      <c r="AU2144" s="1">
        <v>1.0</v>
      </c>
      <c r="AV2144" s="1" t="s">
        <v>96</v>
      </c>
      <c r="AW2144" s="1">
        <v>1.0</v>
      </c>
      <c r="AX2144" s="1">
        <v>0.0</v>
      </c>
      <c r="AY2144" s="1">
        <v>1.0</v>
      </c>
      <c r="AZ2144" s="1">
        <v>0.0</v>
      </c>
      <c r="BA2144" s="1">
        <v>0.15</v>
      </c>
      <c r="BB2144" s="1">
        <v>-1.0</v>
      </c>
      <c r="BC2144" s="1">
        <v>1.0</v>
      </c>
      <c r="BD2144" s="1">
        <v>-1.0</v>
      </c>
      <c r="BE2144" s="1">
        <v>-1.0</v>
      </c>
      <c r="BF2144" s="1">
        <v>-1.0</v>
      </c>
      <c r="BG2144" s="1">
        <v>-1.0</v>
      </c>
      <c r="BH2144" s="1">
        <v>-1.0</v>
      </c>
      <c r="BI2144" s="1">
        <v>-1.0</v>
      </c>
      <c r="BJ2144" s="1">
        <v>1.0</v>
      </c>
      <c r="BK2144" s="1">
        <v>-1.0</v>
      </c>
      <c r="BL2144" s="1">
        <v>-1.0</v>
      </c>
      <c r="BM2144" s="1">
        <v>1.0</v>
      </c>
      <c r="BN2144" s="1">
        <v>1.0</v>
      </c>
      <c r="BO2144" s="1">
        <v>-1.0</v>
      </c>
      <c r="BP2144" s="1">
        <v>-1.0</v>
      </c>
      <c r="BQ2144" s="1">
        <v>1.0</v>
      </c>
      <c r="BR2144" s="1">
        <v>-1.0</v>
      </c>
      <c r="BS2144" s="1">
        <v>1.0</v>
      </c>
      <c r="BT2144" s="1">
        <v>-1.0</v>
      </c>
      <c r="BU2144" s="1">
        <v>1.0</v>
      </c>
      <c r="BV2144" s="1">
        <v>1.0</v>
      </c>
      <c r="BW2144" s="1">
        <v>-1.0</v>
      </c>
      <c r="BX2144" s="1">
        <v>-1.0</v>
      </c>
      <c r="BY2144" s="1">
        <v>1.0</v>
      </c>
      <c r="BZ2144" s="1">
        <v>-1.0</v>
      </c>
      <c r="CA2144" s="1">
        <v>-1.0</v>
      </c>
      <c r="CB2144" s="1">
        <v>1.0</v>
      </c>
      <c r="CC2144" s="1">
        <v>-1.0</v>
      </c>
      <c r="CD2144" s="1">
        <v>72089.0</v>
      </c>
    </row>
    <row r="2145">
      <c r="A2145" s="1">
        <v>4120182.0</v>
      </c>
      <c r="B2145" s="1" t="s">
        <v>11520</v>
      </c>
      <c r="C2145" s="1" t="s">
        <v>11521</v>
      </c>
      <c r="D2145" s="1" t="s">
        <v>11522</v>
      </c>
      <c r="E2145" s="1" t="s">
        <v>85</v>
      </c>
      <c r="G2145" s="1" t="s">
        <v>11523</v>
      </c>
      <c r="I2145" s="1">
        <v>2.1228368E7</v>
      </c>
      <c r="J2145" s="1">
        <v>41893.0</v>
      </c>
      <c r="K2145" s="1" t="s">
        <v>88</v>
      </c>
      <c r="L2145" s="1">
        <v>0.9</v>
      </c>
      <c r="M2145" s="1">
        <v>0.0</v>
      </c>
      <c r="N2145" s="1">
        <v>5.0</v>
      </c>
      <c r="O2145" s="1">
        <v>1.0</v>
      </c>
      <c r="P2145" s="1" t="s">
        <v>111</v>
      </c>
      <c r="Q2145" s="1" t="s">
        <v>1171</v>
      </c>
      <c r="R2145" s="1">
        <v>40.71293</v>
      </c>
      <c r="S2145" s="1">
        <v>-73.84915</v>
      </c>
      <c r="T2145" s="1" t="s">
        <v>11524</v>
      </c>
      <c r="U2145" s="1" t="s">
        <v>113</v>
      </c>
      <c r="V2145" s="1">
        <v>2.0</v>
      </c>
      <c r="W2145" s="1">
        <v>1.0</v>
      </c>
      <c r="X2145" s="1">
        <v>1.0</v>
      </c>
      <c r="Y2145" s="1">
        <v>1.0</v>
      </c>
      <c r="Z2145" s="1" t="s">
        <v>93</v>
      </c>
      <c r="AA2145" s="1" t="s">
        <v>11525</v>
      </c>
      <c r="AB2145" s="1">
        <v>70.0</v>
      </c>
      <c r="AC2145" s="1">
        <v>2.0</v>
      </c>
      <c r="AD2145" s="1">
        <v>30.0</v>
      </c>
      <c r="AE2145" s="1">
        <v>1.0</v>
      </c>
      <c r="AF2145" s="1" t="s">
        <v>104</v>
      </c>
      <c r="AG2145" s="1">
        <v>1.0</v>
      </c>
      <c r="AH2145" s="1">
        <v>0.0</v>
      </c>
      <c r="AI2145" s="1">
        <v>0.0</v>
      </c>
      <c r="AJ2145" s="1">
        <v>0.0</v>
      </c>
      <c r="AK2145" s="1">
        <v>183.0</v>
      </c>
      <c r="AL2145" s="1">
        <v>11.0</v>
      </c>
      <c r="AM2145" s="1">
        <v>0.0</v>
      </c>
      <c r="AN2145" s="1">
        <v>85.0</v>
      </c>
      <c r="AO2145" s="1">
        <v>9.0</v>
      </c>
      <c r="AP2145" s="1">
        <v>8.0</v>
      </c>
      <c r="AQ2145" s="1">
        <v>10.0</v>
      </c>
      <c r="AR2145" s="1">
        <v>8.0</v>
      </c>
      <c r="AS2145" s="1">
        <v>9.0</v>
      </c>
      <c r="AT2145" s="1">
        <v>9.0</v>
      </c>
      <c r="AU2145" s="1">
        <v>0.0</v>
      </c>
      <c r="AV2145" s="1" t="s">
        <v>105</v>
      </c>
      <c r="AW2145" s="1">
        <v>5.0</v>
      </c>
      <c r="AX2145" s="1">
        <v>1.0</v>
      </c>
      <c r="AY2145" s="1">
        <v>4.0</v>
      </c>
      <c r="AZ2145" s="1">
        <v>0.0</v>
      </c>
      <c r="BA2145" s="1">
        <v>0.19</v>
      </c>
      <c r="BB2145" s="1">
        <v>1.0</v>
      </c>
      <c r="BC2145" s="1">
        <v>1.0</v>
      </c>
      <c r="BD2145" s="1">
        <v>-1.0</v>
      </c>
      <c r="BE2145" s="1">
        <v>-1.0</v>
      </c>
      <c r="BF2145" s="1">
        <v>-1.0</v>
      </c>
      <c r="BG2145" s="1">
        <v>-1.0</v>
      </c>
      <c r="BH2145" s="1">
        <v>-1.0</v>
      </c>
      <c r="BI2145" s="1">
        <v>-1.0</v>
      </c>
      <c r="BJ2145" s="1">
        <v>1.0</v>
      </c>
      <c r="BK2145" s="1">
        <v>-1.0</v>
      </c>
      <c r="BL2145" s="1">
        <v>-1.0</v>
      </c>
      <c r="BM2145" s="1">
        <v>-1.0</v>
      </c>
      <c r="BN2145" s="1">
        <v>-1.0</v>
      </c>
      <c r="BO2145" s="1">
        <v>-1.0</v>
      </c>
      <c r="BP2145" s="1">
        <v>1.0</v>
      </c>
      <c r="BQ2145" s="1">
        <v>1.0</v>
      </c>
      <c r="BR2145" s="1">
        <v>-1.0</v>
      </c>
      <c r="BS2145" s="1">
        <v>-1.0</v>
      </c>
      <c r="BT2145" s="1">
        <v>-1.0</v>
      </c>
      <c r="BU2145" s="1">
        <v>1.0</v>
      </c>
      <c r="BV2145" s="1">
        <v>-1.0</v>
      </c>
      <c r="BW2145" s="1">
        <v>-1.0</v>
      </c>
      <c r="BX2145" s="1">
        <v>-1.0</v>
      </c>
      <c r="BY2145" s="1">
        <v>-1.0</v>
      </c>
      <c r="BZ2145" s="1">
        <v>-1.0</v>
      </c>
      <c r="CA2145" s="1">
        <v>-1.0</v>
      </c>
      <c r="CB2145" s="1">
        <v>-1.0</v>
      </c>
      <c r="CC2145" s="1">
        <v>-1.0</v>
      </c>
      <c r="CD2145" s="1">
        <v>72152.0</v>
      </c>
    </row>
    <row r="2146">
      <c r="A2146" s="1">
        <v>3.1647134E7</v>
      </c>
      <c r="B2146" s="1" t="s">
        <v>11526</v>
      </c>
      <c r="C2146" s="1" t="s">
        <v>11527</v>
      </c>
      <c r="D2146" s="1" t="s">
        <v>11528</v>
      </c>
      <c r="E2146" s="1" t="s">
        <v>85</v>
      </c>
      <c r="F2146" s="1" t="s">
        <v>11529</v>
      </c>
      <c r="G2146" s="1" t="s">
        <v>11530</v>
      </c>
      <c r="I2146" s="1">
        <v>9.1571876E7</v>
      </c>
      <c r="J2146" s="1">
        <v>42605.0</v>
      </c>
      <c r="K2146" s="1" t="s">
        <v>272</v>
      </c>
      <c r="L2146" s="1">
        <v>0.64</v>
      </c>
      <c r="M2146" s="1">
        <v>0.0</v>
      </c>
      <c r="N2146" s="1">
        <v>1.0</v>
      </c>
      <c r="O2146" s="1">
        <v>0.0</v>
      </c>
      <c r="P2146" s="1" t="s">
        <v>89</v>
      </c>
      <c r="Q2146" s="1" t="s">
        <v>177</v>
      </c>
      <c r="R2146" s="1">
        <v>40.71889</v>
      </c>
      <c r="S2146" s="1">
        <v>-73.99231</v>
      </c>
      <c r="T2146" s="1" t="s">
        <v>91</v>
      </c>
      <c r="U2146" s="1" t="s">
        <v>92</v>
      </c>
      <c r="V2146" s="1">
        <v>4.0</v>
      </c>
      <c r="W2146" s="1">
        <v>1.0</v>
      </c>
      <c r="X2146" s="1">
        <v>2.0</v>
      </c>
      <c r="Y2146" s="1">
        <v>2.0</v>
      </c>
      <c r="Z2146" s="1" t="s">
        <v>93</v>
      </c>
      <c r="AA2146" s="1" t="s">
        <v>11531</v>
      </c>
      <c r="AB2146" s="1">
        <v>255.0</v>
      </c>
      <c r="AC2146" s="1">
        <v>1.0</v>
      </c>
      <c r="AD2146" s="1">
        <v>0.0</v>
      </c>
      <c r="AE2146" s="1">
        <v>2.0</v>
      </c>
      <c r="AF2146" s="1" t="s">
        <v>127</v>
      </c>
      <c r="AG2146" s="1">
        <v>1.0</v>
      </c>
      <c r="AH2146" s="1">
        <v>4.0</v>
      </c>
      <c r="AI2146" s="1">
        <v>34.0</v>
      </c>
      <c r="AJ2146" s="1">
        <v>64.0</v>
      </c>
      <c r="AK2146" s="1">
        <v>239.0</v>
      </c>
      <c r="AL2146" s="1">
        <v>13.0</v>
      </c>
      <c r="AM2146" s="1">
        <v>13.0</v>
      </c>
      <c r="AN2146" s="1">
        <v>93.0</v>
      </c>
      <c r="AO2146" s="1">
        <v>10.0</v>
      </c>
      <c r="AP2146" s="1">
        <v>9.0</v>
      </c>
      <c r="AQ2146" s="1">
        <v>10.0</v>
      </c>
      <c r="AR2146" s="1">
        <v>9.0</v>
      </c>
      <c r="AS2146" s="1">
        <v>10.0</v>
      </c>
      <c r="AT2146" s="1">
        <v>9.0</v>
      </c>
      <c r="AU2146" s="1">
        <v>0.0</v>
      </c>
      <c r="AV2146" s="1" t="s">
        <v>96</v>
      </c>
      <c r="AW2146" s="1">
        <v>1.0</v>
      </c>
      <c r="AX2146" s="1">
        <v>1.0</v>
      </c>
      <c r="AY2146" s="1">
        <v>0.0</v>
      </c>
      <c r="AZ2146" s="1">
        <v>0.0</v>
      </c>
      <c r="BA2146" s="1">
        <v>2.32</v>
      </c>
      <c r="BB2146" s="1">
        <v>-1.0</v>
      </c>
      <c r="BC2146" s="1">
        <v>1.0</v>
      </c>
      <c r="BD2146" s="1">
        <v>-1.0</v>
      </c>
      <c r="BE2146" s="1">
        <v>-1.0</v>
      </c>
      <c r="BF2146" s="1">
        <v>-1.0</v>
      </c>
      <c r="BG2146" s="1">
        <v>-1.0</v>
      </c>
      <c r="BH2146" s="1">
        <v>-1.0</v>
      </c>
      <c r="BI2146" s="1">
        <v>-1.0</v>
      </c>
      <c r="BJ2146" s="1">
        <v>1.0</v>
      </c>
      <c r="BK2146" s="1">
        <v>-1.0</v>
      </c>
      <c r="BL2146" s="1">
        <v>-1.0</v>
      </c>
      <c r="BM2146" s="1">
        <v>1.0</v>
      </c>
      <c r="BN2146" s="1">
        <v>-1.0</v>
      </c>
      <c r="BO2146" s="1">
        <v>-1.0</v>
      </c>
      <c r="BP2146" s="1">
        <v>-1.0</v>
      </c>
      <c r="BQ2146" s="1">
        <v>-1.0</v>
      </c>
      <c r="BR2146" s="1">
        <v>-1.0</v>
      </c>
      <c r="BS2146" s="1">
        <v>-1.0</v>
      </c>
      <c r="BT2146" s="1">
        <v>-1.0</v>
      </c>
      <c r="BU2146" s="1">
        <v>1.0</v>
      </c>
      <c r="BV2146" s="1">
        <v>-1.0</v>
      </c>
      <c r="BW2146" s="1">
        <v>-1.0</v>
      </c>
      <c r="BX2146" s="1">
        <v>-1.0</v>
      </c>
      <c r="BY2146" s="1">
        <v>-1.0</v>
      </c>
      <c r="BZ2146" s="1">
        <v>-1.0</v>
      </c>
      <c r="CA2146" s="1">
        <v>-1.0</v>
      </c>
      <c r="CB2146" s="1">
        <v>-1.0</v>
      </c>
      <c r="CC2146" s="1">
        <v>-1.0</v>
      </c>
      <c r="CD2146" s="1">
        <v>72164.0</v>
      </c>
    </row>
    <row r="2147">
      <c r="A2147" s="1">
        <v>3.2237736E7</v>
      </c>
      <c r="B2147" s="1" t="s">
        <v>11532</v>
      </c>
      <c r="C2147" s="1" t="s">
        <v>325</v>
      </c>
      <c r="D2147" s="1" t="s">
        <v>1470</v>
      </c>
      <c r="E2147" s="1" t="s">
        <v>85</v>
      </c>
      <c r="F2147" s="1" t="s">
        <v>1471</v>
      </c>
      <c r="H2147" s="1" t="s">
        <v>328</v>
      </c>
      <c r="I2147" s="1">
        <v>2.19517861E8</v>
      </c>
      <c r="J2147" s="1">
        <v>43381.0</v>
      </c>
      <c r="K2147" s="1" t="s">
        <v>134</v>
      </c>
      <c r="L2147" s="1">
        <v>0.98</v>
      </c>
      <c r="M2147" s="1">
        <v>0.0</v>
      </c>
      <c r="N2147" s="1">
        <v>328.0</v>
      </c>
      <c r="O2147" s="1">
        <v>0.0</v>
      </c>
      <c r="P2147" s="1" t="s">
        <v>89</v>
      </c>
      <c r="Q2147" s="1" t="s">
        <v>90</v>
      </c>
      <c r="R2147" s="1">
        <v>40.7065</v>
      </c>
      <c r="S2147" s="1">
        <v>-74.01019</v>
      </c>
      <c r="T2147" s="1" t="s">
        <v>91</v>
      </c>
      <c r="U2147" s="1" t="s">
        <v>92</v>
      </c>
      <c r="V2147" s="1">
        <v>4.0</v>
      </c>
      <c r="W2147" s="1">
        <v>1.0</v>
      </c>
      <c r="X2147" s="1">
        <v>1.0</v>
      </c>
      <c r="Y2147" s="1">
        <v>2.0</v>
      </c>
      <c r="Z2147" s="1" t="s">
        <v>93</v>
      </c>
      <c r="AA2147" s="1" t="s">
        <v>3361</v>
      </c>
      <c r="AB2147" s="1">
        <v>229.0</v>
      </c>
      <c r="AC2147" s="1">
        <v>2.0</v>
      </c>
      <c r="AD2147" s="1">
        <v>5.0</v>
      </c>
      <c r="AE2147" s="1">
        <v>2.0</v>
      </c>
      <c r="AF2147" s="1" t="s">
        <v>95</v>
      </c>
      <c r="AG2147" s="1">
        <v>1.0</v>
      </c>
      <c r="AH2147" s="1">
        <v>14.0</v>
      </c>
      <c r="AI2147" s="1">
        <v>44.0</v>
      </c>
      <c r="AJ2147" s="1">
        <v>74.0</v>
      </c>
      <c r="AK2147" s="1">
        <v>349.0</v>
      </c>
      <c r="AL2147" s="1">
        <v>10.0</v>
      </c>
      <c r="AM2147" s="1">
        <v>10.0</v>
      </c>
      <c r="AN2147" s="1">
        <v>90.0</v>
      </c>
      <c r="AO2147" s="1">
        <v>10.0</v>
      </c>
      <c r="AP2147" s="1">
        <v>9.0</v>
      </c>
      <c r="AQ2147" s="1">
        <v>10.0</v>
      </c>
      <c r="AR2147" s="1">
        <v>9.0</v>
      </c>
      <c r="AS2147" s="1">
        <v>10.0</v>
      </c>
      <c r="AT2147" s="1">
        <v>10.0</v>
      </c>
      <c r="AU2147" s="1">
        <v>1.0</v>
      </c>
      <c r="AV2147" s="1" t="s">
        <v>96</v>
      </c>
      <c r="AW2147" s="1">
        <v>327.0</v>
      </c>
      <c r="AX2147" s="1">
        <v>319.0</v>
      </c>
      <c r="AY2147" s="1">
        <v>8.0</v>
      </c>
      <c r="AZ2147" s="1">
        <v>0.0</v>
      </c>
      <c r="BA2147" s="1">
        <v>2.34</v>
      </c>
      <c r="BB2147" s="1">
        <v>-1.0</v>
      </c>
      <c r="BC2147" s="1">
        <v>1.0</v>
      </c>
      <c r="BD2147" s="1">
        <v>-1.0</v>
      </c>
      <c r="BE2147" s="1">
        <v>-1.0</v>
      </c>
      <c r="BF2147" s="1">
        <v>-1.0</v>
      </c>
      <c r="BG2147" s="1">
        <v>-1.0</v>
      </c>
      <c r="BH2147" s="1">
        <v>1.0</v>
      </c>
      <c r="BI2147" s="1">
        <v>-1.0</v>
      </c>
      <c r="BJ2147" s="1">
        <v>1.0</v>
      </c>
      <c r="BK2147" s="1">
        <v>1.0</v>
      </c>
      <c r="BL2147" s="1">
        <v>1.0</v>
      </c>
      <c r="BM2147" s="1">
        <v>1.0</v>
      </c>
      <c r="BN2147" s="1">
        <v>1.0</v>
      </c>
      <c r="BO2147" s="1">
        <v>-1.0</v>
      </c>
      <c r="BP2147" s="1">
        <v>-1.0</v>
      </c>
      <c r="BQ2147" s="1">
        <v>-1.0</v>
      </c>
      <c r="BR2147" s="1">
        <v>-1.0</v>
      </c>
      <c r="BS2147" s="1">
        <v>-1.0</v>
      </c>
      <c r="BT2147" s="1">
        <v>-1.0</v>
      </c>
      <c r="BU2147" s="1">
        <v>1.0</v>
      </c>
      <c r="BV2147" s="1">
        <v>1.0</v>
      </c>
      <c r="BW2147" s="1">
        <v>-1.0</v>
      </c>
      <c r="BX2147" s="1">
        <v>-1.0</v>
      </c>
      <c r="BY2147" s="1">
        <v>-1.0</v>
      </c>
      <c r="BZ2147" s="1">
        <v>1.0</v>
      </c>
      <c r="CA2147" s="1">
        <v>-1.0</v>
      </c>
      <c r="CB2147" s="1">
        <v>-1.0</v>
      </c>
      <c r="CC2147" s="1">
        <v>-1.0</v>
      </c>
      <c r="CD2147" s="1">
        <v>72222.0</v>
      </c>
    </row>
    <row r="2148">
      <c r="A2148" s="1">
        <v>2.7782635E7</v>
      </c>
      <c r="B2148" s="1" t="s">
        <v>11533</v>
      </c>
      <c r="C2148" s="1" t="s">
        <v>1937</v>
      </c>
      <c r="D2148" s="1" t="s">
        <v>1938</v>
      </c>
      <c r="E2148" s="1" t="s">
        <v>85</v>
      </c>
      <c r="F2148" s="1" t="s">
        <v>1939</v>
      </c>
      <c r="H2148" s="1" t="s">
        <v>1940</v>
      </c>
      <c r="I2148" s="1">
        <v>1.2243051E7</v>
      </c>
      <c r="J2148" s="1">
        <v>41684.0</v>
      </c>
      <c r="K2148" s="1" t="s">
        <v>134</v>
      </c>
      <c r="L2148" s="1">
        <v>0.99</v>
      </c>
      <c r="M2148" s="1">
        <v>0.0</v>
      </c>
      <c r="N2148" s="1">
        <v>1070.0</v>
      </c>
      <c r="O2148" s="1">
        <v>0.0</v>
      </c>
      <c r="P2148" s="1" t="s">
        <v>89</v>
      </c>
      <c r="Q2148" s="1" t="s">
        <v>90</v>
      </c>
      <c r="R2148" s="1">
        <v>40.70628</v>
      </c>
      <c r="S2148" s="1">
        <v>-74.00654</v>
      </c>
      <c r="T2148" s="1" t="s">
        <v>91</v>
      </c>
      <c r="U2148" s="1" t="s">
        <v>92</v>
      </c>
      <c r="V2148" s="1">
        <v>4.0</v>
      </c>
      <c r="W2148" s="1">
        <v>2.0</v>
      </c>
      <c r="X2148" s="1">
        <v>2.0</v>
      </c>
      <c r="Y2148" s="1">
        <v>2.0</v>
      </c>
      <c r="Z2148" s="1" t="s">
        <v>93</v>
      </c>
      <c r="AA2148" s="1" t="s">
        <v>1941</v>
      </c>
      <c r="AB2148" s="1">
        <v>245.0</v>
      </c>
      <c r="AC2148" s="1">
        <v>4.0</v>
      </c>
      <c r="AD2148" s="1">
        <v>5.0</v>
      </c>
      <c r="AE2148" s="1">
        <v>29.0</v>
      </c>
      <c r="AF2148" s="1" t="s">
        <v>95</v>
      </c>
      <c r="AG2148" s="1">
        <v>1.0</v>
      </c>
      <c r="AH2148" s="1">
        <v>0.0</v>
      </c>
      <c r="AI2148" s="1">
        <v>3.0</v>
      </c>
      <c r="AJ2148" s="1">
        <v>29.0</v>
      </c>
      <c r="AK2148" s="1">
        <v>304.0</v>
      </c>
      <c r="AL2148" s="1">
        <v>0.0</v>
      </c>
      <c r="AM2148" s="1">
        <v>0.0</v>
      </c>
      <c r="AU2148" s="1">
        <v>1.0</v>
      </c>
      <c r="AV2148" s="1" t="s">
        <v>96</v>
      </c>
      <c r="AW2148" s="1">
        <v>96.0</v>
      </c>
      <c r="AX2148" s="1">
        <v>96.0</v>
      </c>
      <c r="AY2148" s="1">
        <v>0.0</v>
      </c>
      <c r="AZ2148" s="1">
        <v>0.0</v>
      </c>
      <c r="BB2148" s="1">
        <v>-1.0</v>
      </c>
      <c r="BC2148" s="1">
        <v>1.0</v>
      </c>
      <c r="BD2148" s="1">
        <v>-1.0</v>
      </c>
      <c r="BE2148" s="1">
        <v>1.0</v>
      </c>
      <c r="BF2148" s="1">
        <v>-1.0</v>
      </c>
      <c r="BG2148" s="1">
        <v>-1.0</v>
      </c>
      <c r="BH2148" s="1">
        <v>1.0</v>
      </c>
      <c r="BI2148" s="1">
        <v>-1.0</v>
      </c>
      <c r="BJ2148" s="1">
        <v>1.0</v>
      </c>
      <c r="BK2148" s="1">
        <v>1.0</v>
      </c>
      <c r="BL2148" s="1">
        <v>1.0</v>
      </c>
      <c r="BM2148" s="1">
        <v>1.0</v>
      </c>
      <c r="BN2148" s="1">
        <v>1.0</v>
      </c>
      <c r="BO2148" s="1">
        <v>1.0</v>
      </c>
      <c r="BP2148" s="1">
        <v>-1.0</v>
      </c>
      <c r="BQ2148" s="1">
        <v>-1.0</v>
      </c>
      <c r="BR2148" s="1">
        <v>-1.0</v>
      </c>
      <c r="BS2148" s="1">
        <v>1.0</v>
      </c>
      <c r="BT2148" s="1">
        <v>-1.0</v>
      </c>
      <c r="BU2148" s="1">
        <v>1.0</v>
      </c>
      <c r="BV2148" s="1">
        <v>1.0</v>
      </c>
      <c r="BW2148" s="1">
        <v>1.0</v>
      </c>
      <c r="BX2148" s="1">
        <v>-1.0</v>
      </c>
      <c r="BY2148" s="1">
        <v>-1.0</v>
      </c>
      <c r="BZ2148" s="1">
        <v>-1.0</v>
      </c>
      <c r="CA2148" s="1">
        <v>-1.0</v>
      </c>
      <c r="CB2148" s="1">
        <v>-1.0</v>
      </c>
      <c r="CC2148" s="1">
        <v>-1.0</v>
      </c>
      <c r="CD2148" s="1">
        <v>72244.0</v>
      </c>
    </row>
    <row r="2149">
      <c r="A2149" s="1">
        <v>1989731.0</v>
      </c>
      <c r="B2149" s="1" t="s">
        <v>11534</v>
      </c>
      <c r="C2149" s="1" t="s">
        <v>11535</v>
      </c>
      <c r="D2149" s="1" t="s">
        <v>11536</v>
      </c>
      <c r="E2149" s="1" t="s">
        <v>85</v>
      </c>
      <c r="F2149" s="1" t="s">
        <v>11537</v>
      </c>
      <c r="G2149" s="1" t="s">
        <v>11538</v>
      </c>
      <c r="H2149" s="1" t="s">
        <v>11539</v>
      </c>
      <c r="I2149" s="1">
        <v>1674102.0</v>
      </c>
      <c r="J2149" s="1">
        <v>40938.0</v>
      </c>
      <c r="M2149" s="1">
        <v>0.0</v>
      </c>
      <c r="N2149" s="1">
        <v>1.0</v>
      </c>
      <c r="O2149" s="1">
        <v>1.0</v>
      </c>
      <c r="P2149" s="1" t="s">
        <v>89</v>
      </c>
      <c r="Q2149" s="1" t="s">
        <v>1385</v>
      </c>
      <c r="R2149" s="1">
        <v>40.72886</v>
      </c>
      <c r="S2149" s="1">
        <v>-73.98036</v>
      </c>
      <c r="T2149" s="1" t="s">
        <v>91</v>
      </c>
      <c r="U2149" s="1" t="s">
        <v>92</v>
      </c>
      <c r="V2149" s="1">
        <v>2.0</v>
      </c>
      <c r="W2149" s="1">
        <v>1.0</v>
      </c>
      <c r="X2149" s="1">
        <v>1.0</v>
      </c>
      <c r="Y2149" s="1">
        <v>1.0</v>
      </c>
      <c r="Z2149" s="1" t="s">
        <v>93</v>
      </c>
      <c r="AA2149" s="1" t="s">
        <v>11540</v>
      </c>
      <c r="AB2149" s="1">
        <v>137.0</v>
      </c>
      <c r="AC2149" s="1">
        <v>1.0</v>
      </c>
      <c r="AD2149" s="1">
        <v>0.0</v>
      </c>
      <c r="AE2149" s="1">
        <v>7.0</v>
      </c>
      <c r="AF2149" s="1" t="s">
        <v>2358</v>
      </c>
      <c r="AG2149" s="1">
        <v>1.0</v>
      </c>
      <c r="AH2149" s="1">
        <v>0.0</v>
      </c>
      <c r="AI2149" s="1">
        <v>0.0</v>
      </c>
      <c r="AJ2149" s="1">
        <v>0.0</v>
      </c>
      <c r="AK2149" s="1">
        <v>0.0</v>
      </c>
      <c r="AL2149" s="1">
        <v>6.0</v>
      </c>
      <c r="AM2149" s="1">
        <v>0.0</v>
      </c>
      <c r="AN2149" s="1">
        <v>93.0</v>
      </c>
      <c r="AO2149" s="1">
        <v>10.0</v>
      </c>
      <c r="AP2149" s="1">
        <v>10.0</v>
      </c>
      <c r="AQ2149" s="1">
        <v>10.0</v>
      </c>
      <c r="AR2149" s="1">
        <v>10.0</v>
      </c>
      <c r="AS2149" s="1">
        <v>10.0</v>
      </c>
      <c r="AT2149" s="1">
        <v>10.0</v>
      </c>
      <c r="AU2149" s="1">
        <v>1.0</v>
      </c>
      <c r="AV2149" s="1" t="s">
        <v>96</v>
      </c>
      <c r="AW2149" s="1">
        <v>1.0</v>
      </c>
      <c r="AX2149" s="1">
        <v>1.0</v>
      </c>
      <c r="AY2149" s="1">
        <v>0.0</v>
      </c>
      <c r="AZ2149" s="1">
        <v>0.0</v>
      </c>
      <c r="BA2149" s="1">
        <v>0.11</v>
      </c>
      <c r="BB2149" s="1">
        <v>-1.0</v>
      </c>
      <c r="BC2149" s="1">
        <v>1.0</v>
      </c>
      <c r="BD2149" s="1">
        <v>-1.0</v>
      </c>
      <c r="BE2149" s="1">
        <v>-1.0</v>
      </c>
      <c r="BF2149" s="1">
        <v>-1.0</v>
      </c>
      <c r="BG2149" s="1">
        <v>-1.0</v>
      </c>
      <c r="BH2149" s="1">
        <v>-1.0</v>
      </c>
      <c r="BI2149" s="1">
        <v>-1.0</v>
      </c>
      <c r="BJ2149" s="1">
        <v>-1.0</v>
      </c>
      <c r="BK2149" s="1">
        <v>-1.0</v>
      </c>
      <c r="BL2149" s="1">
        <v>-1.0</v>
      </c>
      <c r="BM2149" s="1">
        <v>-1.0</v>
      </c>
      <c r="BN2149" s="1">
        <v>-1.0</v>
      </c>
      <c r="BO2149" s="1">
        <v>-1.0</v>
      </c>
      <c r="BP2149" s="1">
        <v>-1.0</v>
      </c>
      <c r="BQ2149" s="1">
        <v>-1.0</v>
      </c>
      <c r="BR2149" s="1">
        <v>-1.0</v>
      </c>
      <c r="BS2149" s="1">
        <v>-1.0</v>
      </c>
      <c r="BT2149" s="1">
        <v>-1.0</v>
      </c>
      <c r="BU2149" s="1">
        <v>1.0</v>
      </c>
      <c r="BV2149" s="1">
        <v>-1.0</v>
      </c>
      <c r="BW2149" s="1">
        <v>1.0</v>
      </c>
      <c r="BX2149" s="1">
        <v>-1.0</v>
      </c>
      <c r="BY2149" s="1">
        <v>-1.0</v>
      </c>
      <c r="BZ2149" s="1">
        <v>-1.0</v>
      </c>
      <c r="CA2149" s="1">
        <v>-1.0</v>
      </c>
      <c r="CB2149" s="1">
        <v>-1.0</v>
      </c>
      <c r="CC2149" s="1">
        <v>-1.0</v>
      </c>
      <c r="CD2149" s="1">
        <v>72278.0</v>
      </c>
    </row>
    <row r="2150">
      <c r="A2150" s="1">
        <v>1.4092808E7</v>
      </c>
      <c r="B2150" s="1" t="s">
        <v>11541</v>
      </c>
      <c r="C2150" s="1" t="s">
        <v>11542</v>
      </c>
      <c r="D2150" s="1" t="s">
        <v>11543</v>
      </c>
      <c r="E2150" s="1" t="s">
        <v>85</v>
      </c>
      <c r="F2150" s="1" t="s">
        <v>11544</v>
      </c>
      <c r="G2150" s="1" t="s">
        <v>11545</v>
      </c>
      <c r="H2150" s="1" t="s">
        <v>11546</v>
      </c>
      <c r="I2150" s="1">
        <v>7.0671555E7</v>
      </c>
      <c r="J2150" s="1">
        <v>42496.0</v>
      </c>
      <c r="K2150" s="1" t="s">
        <v>339</v>
      </c>
      <c r="L2150" s="1">
        <v>0.38</v>
      </c>
      <c r="M2150" s="1">
        <v>0.0</v>
      </c>
      <c r="N2150" s="1">
        <v>1.0</v>
      </c>
      <c r="O2150" s="1">
        <v>0.0</v>
      </c>
      <c r="P2150" s="1" t="s">
        <v>89</v>
      </c>
      <c r="Q2150" s="1" t="s">
        <v>273</v>
      </c>
      <c r="R2150" s="1">
        <v>40.75043</v>
      </c>
      <c r="S2150" s="1">
        <v>-73.97243</v>
      </c>
      <c r="T2150" s="1" t="s">
        <v>91</v>
      </c>
      <c r="U2150" s="1" t="s">
        <v>113</v>
      </c>
      <c r="V2150" s="1">
        <v>2.0</v>
      </c>
      <c r="W2150" s="1">
        <v>2.0</v>
      </c>
      <c r="X2150" s="1">
        <v>3.0</v>
      </c>
      <c r="Y2150" s="1">
        <v>3.0</v>
      </c>
      <c r="Z2150" s="1" t="s">
        <v>93</v>
      </c>
      <c r="AA2150" s="1" t="s">
        <v>11547</v>
      </c>
      <c r="AB2150" s="1">
        <v>86.0</v>
      </c>
      <c r="AC2150" s="1">
        <v>1.0</v>
      </c>
      <c r="AD2150" s="1">
        <v>25.0</v>
      </c>
      <c r="AE2150" s="1">
        <v>14.0</v>
      </c>
      <c r="AF2150" s="1" t="s">
        <v>407</v>
      </c>
      <c r="AG2150" s="1">
        <v>1.0</v>
      </c>
      <c r="AH2150" s="1">
        <v>11.0</v>
      </c>
      <c r="AI2150" s="1">
        <v>41.0</v>
      </c>
      <c r="AJ2150" s="1">
        <v>71.0</v>
      </c>
      <c r="AK2150" s="1">
        <v>346.0</v>
      </c>
      <c r="AL2150" s="1">
        <v>0.0</v>
      </c>
      <c r="AM2150" s="1">
        <v>0.0</v>
      </c>
      <c r="AU2150" s="1">
        <v>0.0</v>
      </c>
      <c r="AV2150" s="1" t="s">
        <v>105</v>
      </c>
      <c r="AW2150" s="1">
        <v>1.0</v>
      </c>
      <c r="AX2150" s="1">
        <v>0.0</v>
      </c>
      <c r="AY2150" s="1">
        <v>1.0</v>
      </c>
      <c r="AZ2150" s="1">
        <v>0.0</v>
      </c>
      <c r="BB2150" s="1">
        <v>-1.0</v>
      </c>
      <c r="BC2150" s="1">
        <v>1.0</v>
      </c>
      <c r="BD2150" s="1">
        <v>-1.0</v>
      </c>
      <c r="BE2150" s="1">
        <v>-1.0</v>
      </c>
      <c r="BF2150" s="1">
        <v>-1.0</v>
      </c>
      <c r="BG2150" s="1">
        <v>-1.0</v>
      </c>
      <c r="BH2150" s="1">
        <v>1.0</v>
      </c>
      <c r="BI2150" s="1">
        <v>-1.0</v>
      </c>
      <c r="BJ2150" s="1">
        <v>1.0</v>
      </c>
      <c r="BK2150" s="1">
        <v>-1.0</v>
      </c>
      <c r="BL2150" s="1">
        <v>1.0</v>
      </c>
      <c r="BM2150" s="1">
        <v>1.0</v>
      </c>
      <c r="BN2150" s="1">
        <v>1.0</v>
      </c>
      <c r="BO2150" s="1">
        <v>-1.0</v>
      </c>
      <c r="BP2150" s="1">
        <v>-1.0</v>
      </c>
      <c r="BQ2150" s="1">
        <v>1.0</v>
      </c>
      <c r="BR2150" s="1">
        <v>-1.0</v>
      </c>
      <c r="BS2150" s="1">
        <v>1.0</v>
      </c>
      <c r="BT2150" s="1">
        <v>-1.0</v>
      </c>
      <c r="BU2150" s="1">
        <v>1.0</v>
      </c>
      <c r="BV2150" s="1">
        <v>1.0</v>
      </c>
      <c r="BW2150" s="1">
        <v>-1.0</v>
      </c>
      <c r="BX2150" s="1">
        <v>-1.0</v>
      </c>
      <c r="BY2150" s="1">
        <v>-1.0</v>
      </c>
      <c r="BZ2150" s="1">
        <v>-1.0</v>
      </c>
      <c r="CA2150" s="1">
        <v>-1.0</v>
      </c>
      <c r="CB2150" s="1">
        <v>1.0</v>
      </c>
      <c r="CC2150" s="1">
        <v>-1.0</v>
      </c>
      <c r="CD2150" s="1">
        <v>72282.0</v>
      </c>
    </row>
    <row r="2151">
      <c r="A2151" s="1">
        <v>3.0557569E7</v>
      </c>
      <c r="B2151" s="1" t="s">
        <v>11548</v>
      </c>
      <c r="C2151" s="1" t="s">
        <v>11549</v>
      </c>
      <c r="D2151" s="1" t="s">
        <v>11549</v>
      </c>
      <c r="E2151" s="1" t="s">
        <v>85</v>
      </c>
      <c r="I2151" s="1">
        <v>9047774.0</v>
      </c>
      <c r="J2151" s="1">
        <v>41542.0</v>
      </c>
      <c r="M2151" s="1">
        <v>0.0</v>
      </c>
      <c r="N2151" s="1">
        <v>1.0</v>
      </c>
      <c r="O2151" s="1">
        <v>0.0</v>
      </c>
      <c r="P2151" s="1" t="s">
        <v>89</v>
      </c>
      <c r="Q2151" s="1" t="s">
        <v>206</v>
      </c>
      <c r="R2151" s="1">
        <v>40.73009</v>
      </c>
      <c r="S2151" s="1">
        <v>-73.98884</v>
      </c>
      <c r="T2151" s="1" t="s">
        <v>91</v>
      </c>
      <c r="U2151" s="1" t="s">
        <v>92</v>
      </c>
      <c r="V2151" s="1">
        <v>2.0</v>
      </c>
      <c r="W2151" s="1">
        <v>1.0</v>
      </c>
      <c r="X2151" s="1">
        <v>1.0</v>
      </c>
      <c r="Y2151" s="1">
        <v>1.0</v>
      </c>
      <c r="Z2151" s="1" t="s">
        <v>93</v>
      </c>
      <c r="AA2151" s="1" t="s">
        <v>11550</v>
      </c>
      <c r="AB2151" s="1">
        <v>150.0</v>
      </c>
      <c r="AC2151" s="1">
        <v>1.0</v>
      </c>
      <c r="AD2151" s="1">
        <v>0.0</v>
      </c>
      <c r="AE2151" s="1">
        <v>4.0</v>
      </c>
      <c r="AF2151" s="1" t="s">
        <v>302</v>
      </c>
      <c r="AG2151" s="1">
        <v>1.0</v>
      </c>
      <c r="AH2151" s="1">
        <v>0.0</v>
      </c>
      <c r="AI2151" s="1">
        <v>0.0</v>
      </c>
      <c r="AJ2151" s="1">
        <v>0.0</v>
      </c>
      <c r="AK2151" s="1">
        <v>0.0</v>
      </c>
      <c r="AL2151" s="1">
        <v>0.0</v>
      </c>
      <c r="AM2151" s="1">
        <v>0.0</v>
      </c>
      <c r="AU2151" s="1">
        <v>1.0</v>
      </c>
      <c r="AV2151" s="1" t="s">
        <v>105</v>
      </c>
      <c r="AW2151" s="1">
        <v>1.0</v>
      </c>
      <c r="AX2151" s="1">
        <v>1.0</v>
      </c>
      <c r="AY2151" s="1">
        <v>0.0</v>
      </c>
      <c r="AZ2151" s="1">
        <v>0.0</v>
      </c>
      <c r="BB2151" s="1">
        <v>-1.0</v>
      </c>
      <c r="BC2151" s="1">
        <v>-1.0</v>
      </c>
      <c r="BD2151" s="1">
        <v>-1.0</v>
      </c>
      <c r="BE2151" s="1">
        <v>-1.0</v>
      </c>
      <c r="BF2151" s="1">
        <v>-1.0</v>
      </c>
      <c r="BG2151" s="1">
        <v>-1.0</v>
      </c>
      <c r="BH2151" s="1">
        <v>-1.0</v>
      </c>
      <c r="BI2151" s="1">
        <v>-1.0</v>
      </c>
      <c r="BJ2151" s="1">
        <v>1.0</v>
      </c>
      <c r="BK2151" s="1">
        <v>-1.0</v>
      </c>
      <c r="BL2151" s="1">
        <v>-1.0</v>
      </c>
      <c r="BM2151" s="1">
        <v>-1.0</v>
      </c>
      <c r="BN2151" s="1">
        <v>-1.0</v>
      </c>
      <c r="BO2151" s="1">
        <v>-1.0</v>
      </c>
      <c r="BP2151" s="1">
        <v>-1.0</v>
      </c>
      <c r="BQ2151" s="1">
        <v>-1.0</v>
      </c>
      <c r="BR2151" s="1">
        <v>-1.0</v>
      </c>
      <c r="BS2151" s="1">
        <v>-1.0</v>
      </c>
      <c r="BT2151" s="1">
        <v>-1.0</v>
      </c>
      <c r="BU2151" s="1">
        <v>1.0</v>
      </c>
      <c r="BV2151" s="1">
        <v>-1.0</v>
      </c>
      <c r="BW2151" s="1">
        <v>-1.0</v>
      </c>
      <c r="BX2151" s="1">
        <v>-1.0</v>
      </c>
      <c r="BY2151" s="1">
        <v>-1.0</v>
      </c>
      <c r="BZ2151" s="1">
        <v>-1.0</v>
      </c>
      <c r="CA2151" s="1">
        <v>-1.0</v>
      </c>
      <c r="CB2151" s="1">
        <v>-1.0</v>
      </c>
      <c r="CC2151" s="1">
        <v>-1.0</v>
      </c>
      <c r="CD2151" s="1">
        <v>72304.0</v>
      </c>
    </row>
    <row r="2152">
      <c r="A2152" s="1">
        <v>4582785.0</v>
      </c>
      <c r="B2152" s="1" t="s">
        <v>11551</v>
      </c>
      <c r="C2152" s="1" t="s">
        <v>11552</v>
      </c>
      <c r="D2152" s="1" t="s">
        <v>11553</v>
      </c>
      <c r="E2152" s="1" t="s">
        <v>85</v>
      </c>
      <c r="G2152" s="1" t="s">
        <v>11554</v>
      </c>
      <c r="H2152" s="1" t="s">
        <v>507</v>
      </c>
      <c r="I2152" s="1">
        <v>1.3161042E7</v>
      </c>
      <c r="J2152" s="1">
        <v>41713.0</v>
      </c>
      <c r="M2152" s="1">
        <v>0.0</v>
      </c>
      <c r="N2152" s="1">
        <v>1.0</v>
      </c>
      <c r="O2152" s="1">
        <v>0.0</v>
      </c>
      <c r="P2152" s="1" t="s">
        <v>89</v>
      </c>
      <c r="Q2152" s="1" t="s">
        <v>90</v>
      </c>
      <c r="R2152" s="1">
        <v>40.78555</v>
      </c>
      <c r="S2152" s="1">
        <v>-73.95311</v>
      </c>
      <c r="T2152" s="1" t="s">
        <v>91</v>
      </c>
      <c r="U2152" s="1" t="s">
        <v>92</v>
      </c>
      <c r="V2152" s="1">
        <v>5.0</v>
      </c>
      <c r="W2152" s="1">
        <v>2.0</v>
      </c>
      <c r="X2152" s="1">
        <v>2.0</v>
      </c>
      <c r="Y2152" s="1">
        <v>4.0</v>
      </c>
      <c r="Z2152" s="1" t="s">
        <v>93</v>
      </c>
      <c r="AA2152" s="1" t="s">
        <v>11555</v>
      </c>
      <c r="AB2152" s="1">
        <v>180.0</v>
      </c>
      <c r="AC2152" s="1">
        <v>5.0</v>
      </c>
      <c r="AD2152" s="1">
        <v>30.0</v>
      </c>
      <c r="AE2152" s="1">
        <v>2.0</v>
      </c>
      <c r="AF2152" s="1" t="s">
        <v>703</v>
      </c>
      <c r="AG2152" s="1">
        <v>1.0</v>
      </c>
      <c r="AH2152" s="1">
        <v>0.0</v>
      </c>
      <c r="AI2152" s="1">
        <v>0.0</v>
      </c>
      <c r="AJ2152" s="1">
        <v>0.0</v>
      </c>
      <c r="AK2152" s="1">
        <v>0.0</v>
      </c>
      <c r="AL2152" s="1">
        <v>18.0</v>
      </c>
      <c r="AM2152" s="1">
        <v>0.0</v>
      </c>
      <c r="AN2152" s="1">
        <v>90.0</v>
      </c>
      <c r="AO2152" s="1">
        <v>9.0</v>
      </c>
      <c r="AP2152" s="1">
        <v>9.0</v>
      </c>
      <c r="AQ2152" s="1">
        <v>10.0</v>
      </c>
      <c r="AR2152" s="1">
        <v>9.0</v>
      </c>
      <c r="AS2152" s="1">
        <v>9.0</v>
      </c>
      <c r="AT2152" s="1">
        <v>9.0</v>
      </c>
      <c r="AU2152" s="1">
        <v>1.0</v>
      </c>
      <c r="AV2152" s="1" t="s">
        <v>96</v>
      </c>
      <c r="AW2152" s="1">
        <v>1.0</v>
      </c>
      <c r="AX2152" s="1">
        <v>1.0</v>
      </c>
      <c r="AY2152" s="1">
        <v>0.0</v>
      </c>
      <c r="AZ2152" s="1">
        <v>0.0</v>
      </c>
      <c r="BA2152" s="1">
        <v>0.33</v>
      </c>
      <c r="BB2152" s="1">
        <v>-1.0</v>
      </c>
      <c r="BC2152" s="1">
        <v>1.0</v>
      </c>
      <c r="BD2152" s="1">
        <v>-1.0</v>
      </c>
      <c r="BE2152" s="1">
        <v>-1.0</v>
      </c>
      <c r="BF2152" s="1">
        <v>-1.0</v>
      </c>
      <c r="BG2152" s="1">
        <v>-1.0</v>
      </c>
      <c r="BH2152" s="1">
        <v>-1.0</v>
      </c>
      <c r="BI2152" s="1">
        <v>-1.0</v>
      </c>
      <c r="BJ2152" s="1">
        <v>1.0</v>
      </c>
      <c r="BK2152" s="1">
        <v>-1.0</v>
      </c>
      <c r="BL2152" s="1">
        <v>-1.0</v>
      </c>
      <c r="BM2152" s="1">
        <v>1.0</v>
      </c>
      <c r="BN2152" s="1">
        <v>1.0</v>
      </c>
      <c r="BO2152" s="1">
        <v>-1.0</v>
      </c>
      <c r="BP2152" s="1">
        <v>1.0</v>
      </c>
      <c r="BQ2152" s="1">
        <v>-1.0</v>
      </c>
      <c r="BR2152" s="1">
        <v>-1.0</v>
      </c>
      <c r="BS2152" s="1">
        <v>-1.0</v>
      </c>
      <c r="BT2152" s="1">
        <v>1.0</v>
      </c>
      <c r="BU2152" s="1">
        <v>1.0</v>
      </c>
      <c r="BV2152" s="1">
        <v>-1.0</v>
      </c>
      <c r="BW2152" s="1">
        <v>-1.0</v>
      </c>
      <c r="BX2152" s="1">
        <v>-1.0</v>
      </c>
      <c r="BY2152" s="1">
        <v>-1.0</v>
      </c>
      <c r="BZ2152" s="1">
        <v>1.0</v>
      </c>
      <c r="CA2152" s="1">
        <v>-1.0</v>
      </c>
      <c r="CB2152" s="1">
        <v>1.0</v>
      </c>
      <c r="CC2152" s="1">
        <v>-1.0</v>
      </c>
      <c r="CD2152" s="1">
        <v>72353.0</v>
      </c>
    </row>
    <row r="2153">
      <c r="A2153" s="1">
        <v>2102315.0</v>
      </c>
      <c r="B2153" s="1" t="s">
        <v>11556</v>
      </c>
      <c r="C2153" s="1" t="s">
        <v>11557</v>
      </c>
      <c r="D2153" s="1" t="s">
        <v>11558</v>
      </c>
      <c r="E2153" s="1" t="s">
        <v>85</v>
      </c>
      <c r="F2153" s="1" t="s">
        <v>11559</v>
      </c>
      <c r="G2153" s="1" t="s">
        <v>11560</v>
      </c>
      <c r="H2153" s="1" t="s">
        <v>11561</v>
      </c>
      <c r="I2153" s="1">
        <v>1.0720001E7</v>
      </c>
      <c r="J2153" s="1">
        <v>41627.0</v>
      </c>
      <c r="M2153" s="1">
        <v>0.0</v>
      </c>
      <c r="N2153" s="1">
        <v>1.0</v>
      </c>
      <c r="O2153" s="1">
        <v>1.0</v>
      </c>
      <c r="P2153" s="1" t="s">
        <v>123</v>
      </c>
      <c r="Q2153" s="1" t="s">
        <v>124</v>
      </c>
      <c r="R2153" s="1">
        <v>40.70981</v>
      </c>
      <c r="S2153" s="1">
        <v>-73.95189</v>
      </c>
      <c r="T2153" s="1" t="s">
        <v>91</v>
      </c>
      <c r="U2153" s="1" t="s">
        <v>92</v>
      </c>
      <c r="V2153" s="1">
        <v>5.0</v>
      </c>
      <c r="W2153" s="1">
        <v>1.0</v>
      </c>
      <c r="X2153" s="1">
        <v>1.0</v>
      </c>
      <c r="Y2153" s="1">
        <v>2.0</v>
      </c>
      <c r="Z2153" s="1" t="s">
        <v>93</v>
      </c>
      <c r="AA2153" s="1" t="s">
        <v>11562</v>
      </c>
      <c r="AB2153" s="1">
        <v>275.0</v>
      </c>
      <c r="AC2153" s="1">
        <v>2.0</v>
      </c>
      <c r="AD2153" s="1">
        <v>25.0</v>
      </c>
      <c r="AE2153" s="1">
        <v>3.0</v>
      </c>
      <c r="AF2153" s="1" t="s">
        <v>1891</v>
      </c>
      <c r="AG2153" s="1">
        <v>1.0</v>
      </c>
      <c r="AH2153" s="1">
        <v>0.0</v>
      </c>
      <c r="AI2153" s="1">
        <v>0.0</v>
      </c>
      <c r="AJ2153" s="1">
        <v>0.0</v>
      </c>
      <c r="AK2153" s="1">
        <v>0.0</v>
      </c>
      <c r="AL2153" s="1">
        <v>3.0</v>
      </c>
      <c r="AM2153" s="1">
        <v>0.0</v>
      </c>
      <c r="AN2153" s="1">
        <v>93.0</v>
      </c>
      <c r="AO2153" s="1">
        <v>9.0</v>
      </c>
      <c r="AP2153" s="1">
        <v>10.0</v>
      </c>
      <c r="AQ2153" s="1">
        <v>10.0</v>
      </c>
      <c r="AR2153" s="1">
        <v>9.0</v>
      </c>
      <c r="AS2153" s="1">
        <v>9.0</v>
      </c>
      <c r="AT2153" s="1">
        <v>9.0</v>
      </c>
      <c r="AU2153" s="1">
        <v>0.0</v>
      </c>
      <c r="AV2153" s="1" t="s">
        <v>96</v>
      </c>
      <c r="AW2153" s="1">
        <v>1.0</v>
      </c>
      <c r="AX2153" s="1">
        <v>1.0</v>
      </c>
      <c r="AY2153" s="1">
        <v>0.0</v>
      </c>
      <c r="AZ2153" s="1">
        <v>0.0</v>
      </c>
      <c r="BA2153" s="1">
        <v>0.05</v>
      </c>
      <c r="BB2153" s="1">
        <v>-1.0</v>
      </c>
      <c r="BC2153" s="1">
        <v>1.0</v>
      </c>
      <c r="BD2153" s="1">
        <v>-1.0</v>
      </c>
      <c r="BE2153" s="1">
        <v>-1.0</v>
      </c>
      <c r="BF2153" s="1">
        <v>-1.0</v>
      </c>
      <c r="BG2153" s="1">
        <v>-1.0</v>
      </c>
      <c r="BH2153" s="1">
        <v>-1.0</v>
      </c>
      <c r="BI2153" s="1">
        <v>-1.0</v>
      </c>
      <c r="BJ2153" s="1">
        <v>1.0</v>
      </c>
      <c r="BK2153" s="1">
        <v>-1.0</v>
      </c>
      <c r="BL2153" s="1">
        <v>-1.0</v>
      </c>
      <c r="BM2153" s="1">
        <v>-1.0</v>
      </c>
      <c r="BN2153" s="1">
        <v>-1.0</v>
      </c>
      <c r="BO2153" s="1">
        <v>-1.0</v>
      </c>
      <c r="BP2153" s="1">
        <v>1.0</v>
      </c>
      <c r="BQ2153" s="1">
        <v>-1.0</v>
      </c>
      <c r="BR2153" s="1">
        <v>-1.0</v>
      </c>
      <c r="BS2153" s="1">
        <v>-1.0</v>
      </c>
      <c r="BT2153" s="1">
        <v>-1.0</v>
      </c>
      <c r="BU2153" s="1">
        <v>1.0</v>
      </c>
      <c r="BV2153" s="1">
        <v>-1.0</v>
      </c>
      <c r="BW2153" s="1">
        <v>-1.0</v>
      </c>
      <c r="BX2153" s="1">
        <v>-1.0</v>
      </c>
      <c r="BY2153" s="1">
        <v>-1.0</v>
      </c>
      <c r="BZ2153" s="1">
        <v>-1.0</v>
      </c>
      <c r="CA2153" s="1">
        <v>-1.0</v>
      </c>
      <c r="CB2153" s="1">
        <v>1.0</v>
      </c>
      <c r="CC2153" s="1">
        <v>1.0</v>
      </c>
      <c r="CD2153" s="1">
        <v>72460.0</v>
      </c>
    </row>
    <row r="2154">
      <c r="A2154" s="1">
        <v>2.1045324E7</v>
      </c>
      <c r="B2154" s="1" t="s">
        <v>11563</v>
      </c>
      <c r="C2154" s="1" t="s">
        <v>11564</v>
      </c>
      <c r="D2154" s="1" t="s">
        <v>11564</v>
      </c>
      <c r="E2154" s="1" t="s">
        <v>85</v>
      </c>
      <c r="H2154" s="1" t="s">
        <v>11565</v>
      </c>
      <c r="I2154" s="1">
        <v>2.7187487E7</v>
      </c>
      <c r="J2154" s="1">
        <v>42038.0</v>
      </c>
      <c r="K2154" s="1" t="s">
        <v>134</v>
      </c>
      <c r="L2154" s="1">
        <v>1.0</v>
      </c>
      <c r="M2154" s="1">
        <v>0.0</v>
      </c>
      <c r="N2154" s="1">
        <v>3.0</v>
      </c>
      <c r="O2154" s="1">
        <v>1.0</v>
      </c>
      <c r="P2154" s="1" t="s">
        <v>11566</v>
      </c>
      <c r="Q2154" s="1" t="s">
        <v>9242</v>
      </c>
      <c r="R2154" s="1">
        <v>40.85444</v>
      </c>
      <c r="S2154" s="1">
        <v>-73.88462</v>
      </c>
      <c r="T2154" s="1" t="s">
        <v>91</v>
      </c>
      <c r="U2154" s="1" t="s">
        <v>113</v>
      </c>
      <c r="V2154" s="1">
        <v>1.0</v>
      </c>
      <c r="W2154" s="1">
        <v>1.0</v>
      </c>
      <c r="X2154" s="1">
        <v>1.0</v>
      </c>
      <c r="Y2154" s="1">
        <v>1.0</v>
      </c>
      <c r="Z2154" s="1" t="s">
        <v>93</v>
      </c>
      <c r="AA2154" s="1" t="s">
        <v>11567</v>
      </c>
      <c r="AB2154" s="1">
        <v>30.0</v>
      </c>
      <c r="AC2154" s="1">
        <v>1.0</v>
      </c>
      <c r="AD2154" s="1">
        <v>0.0</v>
      </c>
      <c r="AE2154" s="1">
        <v>3.0</v>
      </c>
      <c r="AF2154" s="1" t="s">
        <v>104</v>
      </c>
      <c r="AG2154" s="1">
        <v>1.0</v>
      </c>
      <c r="AH2154" s="1">
        <v>26.0</v>
      </c>
      <c r="AI2154" s="1">
        <v>56.0</v>
      </c>
      <c r="AJ2154" s="1">
        <v>86.0</v>
      </c>
      <c r="AK2154" s="1">
        <v>361.0</v>
      </c>
      <c r="AL2154" s="1">
        <v>5.0</v>
      </c>
      <c r="AM2154" s="1">
        <v>2.0</v>
      </c>
      <c r="AN2154" s="1">
        <v>80.0</v>
      </c>
      <c r="AO2154" s="1">
        <v>8.0</v>
      </c>
      <c r="AP2154" s="1">
        <v>8.0</v>
      </c>
      <c r="AQ2154" s="1">
        <v>10.0</v>
      </c>
      <c r="AR2154" s="1">
        <v>10.0</v>
      </c>
      <c r="AS2154" s="1">
        <v>7.0</v>
      </c>
      <c r="AT2154" s="1">
        <v>8.0</v>
      </c>
      <c r="AU2154" s="1">
        <v>1.0</v>
      </c>
      <c r="AV2154" s="1" t="s">
        <v>96</v>
      </c>
      <c r="AW2154" s="1">
        <v>2.0</v>
      </c>
      <c r="AX2154" s="1">
        <v>0.0</v>
      </c>
      <c r="AY2154" s="1">
        <v>2.0</v>
      </c>
      <c r="AZ2154" s="1">
        <v>0.0</v>
      </c>
      <c r="BA2154" s="1">
        <v>0.23</v>
      </c>
      <c r="BB2154" s="1">
        <v>-1.0</v>
      </c>
      <c r="BC2154" s="1">
        <v>-1.0</v>
      </c>
      <c r="BD2154" s="1">
        <v>-1.0</v>
      </c>
      <c r="BE2154" s="1">
        <v>-1.0</v>
      </c>
      <c r="BF2154" s="1">
        <v>-1.0</v>
      </c>
      <c r="BG2154" s="1">
        <v>-1.0</v>
      </c>
      <c r="BH2154" s="1">
        <v>-1.0</v>
      </c>
      <c r="BI2154" s="1">
        <v>-1.0</v>
      </c>
      <c r="BJ2154" s="1">
        <v>-1.0</v>
      </c>
      <c r="BK2154" s="1">
        <v>-1.0</v>
      </c>
      <c r="BL2154" s="1">
        <v>-1.0</v>
      </c>
      <c r="BM2154" s="1">
        <v>-1.0</v>
      </c>
      <c r="BN2154" s="1">
        <v>-1.0</v>
      </c>
      <c r="BO2154" s="1">
        <v>-1.0</v>
      </c>
      <c r="BP2154" s="1">
        <v>-1.0</v>
      </c>
      <c r="BQ2154" s="1">
        <v>1.0</v>
      </c>
      <c r="BR2154" s="1">
        <v>-1.0</v>
      </c>
      <c r="BS2154" s="1">
        <v>-1.0</v>
      </c>
      <c r="BT2154" s="1">
        <v>-1.0</v>
      </c>
      <c r="BU2154" s="1">
        <v>-1.0</v>
      </c>
      <c r="BV2154" s="1">
        <v>-1.0</v>
      </c>
      <c r="BW2154" s="1">
        <v>1.0</v>
      </c>
      <c r="BX2154" s="1">
        <v>-1.0</v>
      </c>
      <c r="BY2154" s="1">
        <v>-1.0</v>
      </c>
      <c r="BZ2154" s="1">
        <v>-1.0</v>
      </c>
      <c r="CA2154" s="1">
        <v>-1.0</v>
      </c>
      <c r="CB2154" s="1">
        <v>-1.0</v>
      </c>
      <c r="CC2154" s="1">
        <v>-1.0</v>
      </c>
      <c r="CD2154" s="1">
        <v>72604.0</v>
      </c>
    </row>
    <row r="2155">
      <c r="A2155" s="1">
        <v>2.4834824E7</v>
      </c>
      <c r="B2155" s="1" t="s">
        <v>11568</v>
      </c>
      <c r="C2155" s="1" t="s">
        <v>11569</v>
      </c>
      <c r="D2155" s="1" t="s">
        <v>11570</v>
      </c>
      <c r="E2155" s="1" t="s">
        <v>85</v>
      </c>
      <c r="F2155" s="1" t="s">
        <v>11571</v>
      </c>
      <c r="I2155" s="1">
        <v>1.5846116E8</v>
      </c>
      <c r="J2155" s="1">
        <v>43051.0</v>
      </c>
      <c r="K2155" s="1" t="s">
        <v>88</v>
      </c>
      <c r="L2155" s="1">
        <v>0.91</v>
      </c>
      <c r="M2155" s="1">
        <v>0.0</v>
      </c>
      <c r="N2155" s="1">
        <v>7.0</v>
      </c>
      <c r="O2155" s="1">
        <v>1.0</v>
      </c>
      <c r="P2155" s="1" t="s">
        <v>123</v>
      </c>
      <c r="Q2155" s="1" t="s">
        <v>157</v>
      </c>
      <c r="R2155" s="1">
        <v>40.68828</v>
      </c>
      <c r="S2155" s="1">
        <v>-73.92329</v>
      </c>
      <c r="T2155" s="1" t="s">
        <v>91</v>
      </c>
      <c r="U2155" s="1" t="s">
        <v>92</v>
      </c>
      <c r="V2155" s="1">
        <v>2.0</v>
      </c>
      <c r="W2155" s="1">
        <v>1.0</v>
      </c>
      <c r="X2155" s="1">
        <v>1.0</v>
      </c>
      <c r="Y2155" s="1">
        <v>1.0</v>
      </c>
      <c r="Z2155" s="1" t="s">
        <v>93</v>
      </c>
      <c r="AA2155" s="1" t="s">
        <v>11572</v>
      </c>
      <c r="AB2155" s="1">
        <v>62.0</v>
      </c>
      <c r="AC2155" s="1">
        <v>1.0</v>
      </c>
      <c r="AD2155" s="1">
        <v>0.0</v>
      </c>
      <c r="AE2155" s="1">
        <v>30.0</v>
      </c>
      <c r="AF2155" s="1" t="s">
        <v>202</v>
      </c>
      <c r="AG2155" s="1">
        <v>1.0</v>
      </c>
      <c r="AH2155" s="1">
        <v>0.0</v>
      </c>
      <c r="AI2155" s="1">
        <v>0.0</v>
      </c>
      <c r="AJ2155" s="1">
        <v>0.0</v>
      </c>
      <c r="AK2155" s="1">
        <v>255.0</v>
      </c>
      <c r="AL2155" s="1">
        <v>2.0</v>
      </c>
      <c r="AM2155" s="1">
        <v>2.0</v>
      </c>
      <c r="AN2155" s="1">
        <v>80.0</v>
      </c>
      <c r="AO2155" s="1">
        <v>10.0</v>
      </c>
      <c r="AP2155" s="1">
        <v>7.0</v>
      </c>
      <c r="AQ2155" s="1">
        <v>10.0</v>
      </c>
      <c r="AR2155" s="1">
        <v>10.0</v>
      </c>
      <c r="AS2155" s="1">
        <v>9.0</v>
      </c>
      <c r="AT2155" s="1">
        <v>8.0</v>
      </c>
      <c r="AU2155" s="1">
        <v>0.0</v>
      </c>
      <c r="AV2155" s="1" t="s">
        <v>117</v>
      </c>
      <c r="AW2155" s="1">
        <v>6.0</v>
      </c>
      <c r="AX2155" s="1">
        <v>6.0</v>
      </c>
      <c r="AY2155" s="1">
        <v>0.0</v>
      </c>
      <c r="AZ2155" s="1">
        <v>0.0</v>
      </c>
      <c r="BA2155" s="1">
        <v>0.25</v>
      </c>
      <c r="BB2155" s="1">
        <v>-1.0</v>
      </c>
      <c r="BC2155" s="1">
        <v>1.0</v>
      </c>
      <c r="BD2155" s="1">
        <v>-1.0</v>
      </c>
      <c r="BE2155" s="1">
        <v>-1.0</v>
      </c>
      <c r="BF2155" s="1">
        <v>-1.0</v>
      </c>
      <c r="BG2155" s="1">
        <v>-1.0</v>
      </c>
      <c r="BH2155" s="1">
        <v>-1.0</v>
      </c>
      <c r="BI2155" s="1">
        <v>-1.0</v>
      </c>
      <c r="BJ2155" s="1">
        <v>1.0</v>
      </c>
      <c r="BK2155" s="1">
        <v>-1.0</v>
      </c>
      <c r="BL2155" s="1">
        <v>-1.0</v>
      </c>
      <c r="BM2155" s="1">
        <v>-1.0</v>
      </c>
      <c r="BN2155" s="1">
        <v>-1.0</v>
      </c>
      <c r="BO2155" s="1">
        <v>-1.0</v>
      </c>
      <c r="BP2155" s="1">
        <v>-1.0</v>
      </c>
      <c r="BQ2155" s="1">
        <v>-1.0</v>
      </c>
      <c r="BR2155" s="1">
        <v>-1.0</v>
      </c>
      <c r="BS2155" s="1">
        <v>1.0</v>
      </c>
      <c r="BT2155" s="1">
        <v>-1.0</v>
      </c>
      <c r="BU2155" s="1">
        <v>1.0</v>
      </c>
      <c r="BV2155" s="1">
        <v>1.0</v>
      </c>
      <c r="BW2155" s="1">
        <v>-1.0</v>
      </c>
      <c r="BX2155" s="1">
        <v>-1.0</v>
      </c>
      <c r="BY2155" s="1">
        <v>-1.0</v>
      </c>
      <c r="BZ2155" s="1">
        <v>-1.0</v>
      </c>
      <c r="CA2155" s="1">
        <v>-1.0</v>
      </c>
      <c r="CB2155" s="1">
        <v>-1.0</v>
      </c>
      <c r="CC2155" s="1">
        <v>-1.0</v>
      </c>
      <c r="CD2155" s="1">
        <v>72612.0</v>
      </c>
    </row>
    <row r="2156">
      <c r="A2156" s="1">
        <v>1.9182026E7</v>
      </c>
      <c r="B2156" s="1" t="s">
        <v>11573</v>
      </c>
      <c r="C2156" s="1" t="s">
        <v>11574</v>
      </c>
      <c r="D2156" s="1" t="s">
        <v>11575</v>
      </c>
      <c r="E2156" s="1" t="s">
        <v>85</v>
      </c>
      <c r="F2156" s="1" t="s">
        <v>11576</v>
      </c>
      <c r="I2156" s="1">
        <v>3.3439741E7</v>
      </c>
      <c r="J2156" s="1">
        <v>42139.0</v>
      </c>
      <c r="K2156" s="1" t="s">
        <v>339</v>
      </c>
      <c r="L2156" s="1">
        <v>0.2</v>
      </c>
      <c r="M2156" s="1">
        <v>0.0</v>
      </c>
      <c r="N2156" s="1">
        <v>1.0</v>
      </c>
      <c r="O2156" s="1">
        <v>0.0</v>
      </c>
      <c r="P2156" s="1" t="s">
        <v>123</v>
      </c>
      <c r="Q2156" s="1" t="s">
        <v>124</v>
      </c>
      <c r="R2156" s="1">
        <v>40.67488</v>
      </c>
      <c r="S2156" s="1">
        <v>-73.96692</v>
      </c>
      <c r="T2156" s="1" t="s">
        <v>91</v>
      </c>
      <c r="U2156" s="1" t="s">
        <v>92</v>
      </c>
      <c r="V2156" s="1">
        <v>4.0</v>
      </c>
      <c r="W2156" s="1">
        <v>1.0</v>
      </c>
      <c r="X2156" s="1">
        <v>1.0</v>
      </c>
      <c r="Y2156" s="1">
        <v>1.0</v>
      </c>
      <c r="Z2156" s="1" t="s">
        <v>93</v>
      </c>
      <c r="AA2156" s="1" t="s">
        <v>11577</v>
      </c>
      <c r="AB2156" s="1">
        <v>125.0</v>
      </c>
      <c r="AC2156" s="1">
        <v>1.0</v>
      </c>
      <c r="AD2156" s="1">
        <v>0.0</v>
      </c>
      <c r="AE2156" s="1">
        <v>1.0</v>
      </c>
      <c r="AF2156" s="1" t="s">
        <v>255</v>
      </c>
      <c r="AG2156" s="1">
        <v>1.0</v>
      </c>
      <c r="AH2156" s="1">
        <v>5.0</v>
      </c>
      <c r="AI2156" s="1">
        <v>35.0</v>
      </c>
      <c r="AJ2156" s="1">
        <v>65.0</v>
      </c>
      <c r="AK2156" s="1">
        <v>65.0</v>
      </c>
      <c r="AL2156" s="1">
        <v>9.0</v>
      </c>
      <c r="AM2156" s="1">
        <v>5.0</v>
      </c>
      <c r="AN2156" s="1">
        <v>85.0</v>
      </c>
      <c r="AO2156" s="1">
        <v>9.0</v>
      </c>
      <c r="AP2156" s="1">
        <v>7.0</v>
      </c>
      <c r="AQ2156" s="1">
        <v>9.0</v>
      </c>
      <c r="AR2156" s="1">
        <v>9.0</v>
      </c>
      <c r="AS2156" s="1">
        <v>10.0</v>
      </c>
      <c r="AT2156" s="1">
        <v>9.0</v>
      </c>
      <c r="AU2156" s="1">
        <v>0.0</v>
      </c>
      <c r="AV2156" s="1" t="s">
        <v>105</v>
      </c>
      <c r="AW2156" s="1">
        <v>1.0</v>
      </c>
      <c r="AX2156" s="1">
        <v>1.0</v>
      </c>
      <c r="AY2156" s="1">
        <v>0.0</v>
      </c>
      <c r="AZ2156" s="1">
        <v>0.0</v>
      </c>
      <c r="BA2156" s="1">
        <v>0.36</v>
      </c>
      <c r="BB2156" s="1">
        <v>-1.0</v>
      </c>
      <c r="BC2156" s="1">
        <v>1.0</v>
      </c>
      <c r="BD2156" s="1">
        <v>-1.0</v>
      </c>
      <c r="BE2156" s="1">
        <v>-1.0</v>
      </c>
      <c r="BF2156" s="1">
        <v>-1.0</v>
      </c>
      <c r="BG2156" s="1">
        <v>-1.0</v>
      </c>
      <c r="BH2156" s="1">
        <v>-1.0</v>
      </c>
      <c r="BI2156" s="1">
        <v>-1.0</v>
      </c>
      <c r="BJ2156" s="1">
        <v>1.0</v>
      </c>
      <c r="BK2156" s="1">
        <v>-1.0</v>
      </c>
      <c r="BL2156" s="1">
        <v>-1.0</v>
      </c>
      <c r="BM2156" s="1">
        <v>-1.0</v>
      </c>
      <c r="BN2156" s="1">
        <v>-1.0</v>
      </c>
      <c r="BO2156" s="1">
        <v>-1.0</v>
      </c>
      <c r="BP2156" s="1">
        <v>1.0</v>
      </c>
      <c r="BQ2156" s="1">
        <v>1.0</v>
      </c>
      <c r="BR2156" s="1">
        <v>-1.0</v>
      </c>
      <c r="BS2156" s="1">
        <v>1.0</v>
      </c>
      <c r="BT2156" s="1">
        <v>-1.0</v>
      </c>
      <c r="BU2156" s="1">
        <v>1.0</v>
      </c>
      <c r="BV2156" s="1">
        <v>-1.0</v>
      </c>
      <c r="BW2156" s="1">
        <v>1.0</v>
      </c>
      <c r="BX2156" s="1">
        <v>1.0</v>
      </c>
      <c r="BY2156" s="1">
        <v>-1.0</v>
      </c>
      <c r="BZ2156" s="1">
        <v>-1.0</v>
      </c>
      <c r="CA2156" s="1">
        <v>-1.0</v>
      </c>
      <c r="CB2156" s="1">
        <v>-1.0</v>
      </c>
      <c r="CC2156" s="1">
        <v>-1.0</v>
      </c>
      <c r="CD2156" s="1">
        <v>72625.0</v>
      </c>
    </row>
    <row r="2157">
      <c r="A2157" s="1">
        <v>3.4640995E7</v>
      </c>
      <c r="B2157" s="1" t="s">
        <v>11578</v>
      </c>
      <c r="C2157" s="1" t="s">
        <v>11579</v>
      </c>
      <c r="D2157" s="1" t="s">
        <v>11579</v>
      </c>
      <c r="E2157" s="1" t="s">
        <v>85</v>
      </c>
      <c r="I2157" s="1">
        <v>792823.0</v>
      </c>
      <c r="J2157" s="1">
        <v>40732.0</v>
      </c>
      <c r="K2157" s="1" t="s">
        <v>88</v>
      </c>
      <c r="L2157" s="1">
        <v>1.0</v>
      </c>
      <c r="M2157" s="1">
        <v>0.0</v>
      </c>
      <c r="N2157" s="1">
        <v>1.0</v>
      </c>
      <c r="O2157" s="1">
        <v>1.0</v>
      </c>
      <c r="P2157" s="1" t="s">
        <v>89</v>
      </c>
      <c r="Q2157" s="1" t="s">
        <v>1946</v>
      </c>
      <c r="R2157" s="1">
        <v>40.73437</v>
      </c>
      <c r="S2157" s="1">
        <v>-74.00739</v>
      </c>
      <c r="T2157" s="1" t="s">
        <v>91</v>
      </c>
      <c r="U2157" s="1" t="s">
        <v>92</v>
      </c>
      <c r="V2157" s="1">
        <v>2.0</v>
      </c>
      <c r="W2157" s="1">
        <v>1.0</v>
      </c>
      <c r="X2157" s="1">
        <v>1.0</v>
      </c>
      <c r="Y2157" s="1">
        <v>1.0</v>
      </c>
      <c r="Z2157" s="1" t="s">
        <v>93</v>
      </c>
      <c r="AA2157" s="1" t="s">
        <v>11580</v>
      </c>
      <c r="AB2157" s="1">
        <v>175.0</v>
      </c>
      <c r="AC2157" s="1">
        <v>1.0</v>
      </c>
      <c r="AD2157" s="1">
        <v>0.0</v>
      </c>
      <c r="AE2157" s="1">
        <v>30.0</v>
      </c>
      <c r="AF2157" s="1" t="s">
        <v>95</v>
      </c>
      <c r="AG2157" s="1">
        <v>1.0</v>
      </c>
      <c r="AH2157" s="1">
        <v>0.0</v>
      </c>
      <c r="AI2157" s="1">
        <v>0.0</v>
      </c>
      <c r="AJ2157" s="1">
        <v>0.0</v>
      </c>
      <c r="AK2157" s="1">
        <v>0.0</v>
      </c>
      <c r="AL2157" s="1">
        <v>0.0</v>
      </c>
      <c r="AM2157" s="1">
        <v>0.0</v>
      </c>
      <c r="AU2157" s="1">
        <v>0.0</v>
      </c>
      <c r="AV2157" s="1" t="s">
        <v>96</v>
      </c>
      <c r="AW2157" s="1">
        <v>1.0</v>
      </c>
      <c r="AX2157" s="1">
        <v>1.0</v>
      </c>
      <c r="AY2157" s="1">
        <v>0.0</v>
      </c>
      <c r="AZ2157" s="1">
        <v>0.0</v>
      </c>
      <c r="BB2157" s="1">
        <v>-1.0</v>
      </c>
      <c r="BC2157" s="1">
        <v>1.0</v>
      </c>
      <c r="BD2157" s="1">
        <v>-1.0</v>
      </c>
      <c r="BE2157" s="1">
        <v>-1.0</v>
      </c>
      <c r="BF2157" s="1">
        <v>-1.0</v>
      </c>
      <c r="BG2157" s="1">
        <v>-1.0</v>
      </c>
      <c r="BH2157" s="1">
        <v>1.0</v>
      </c>
      <c r="BI2157" s="1">
        <v>-1.0</v>
      </c>
      <c r="BJ2157" s="1">
        <v>-1.0</v>
      </c>
      <c r="BK2157" s="1">
        <v>1.0</v>
      </c>
      <c r="BL2157" s="1">
        <v>1.0</v>
      </c>
      <c r="BM2157" s="1">
        <v>1.0</v>
      </c>
      <c r="BN2157" s="1">
        <v>-1.0</v>
      </c>
      <c r="BO2157" s="1">
        <v>-1.0</v>
      </c>
      <c r="BP2157" s="1">
        <v>-1.0</v>
      </c>
      <c r="BQ2157" s="1">
        <v>-1.0</v>
      </c>
      <c r="BR2157" s="1">
        <v>-1.0</v>
      </c>
      <c r="BS2157" s="1">
        <v>-1.0</v>
      </c>
      <c r="BT2157" s="1">
        <v>-1.0</v>
      </c>
      <c r="BU2157" s="1">
        <v>1.0</v>
      </c>
      <c r="BV2157" s="1">
        <v>-1.0</v>
      </c>
      <c r="BW2157" s="1">
        <v>-1.0</v>
      </c>
      <c r="BX2157" s="1">
        <v>-1.0</v>
      </c>
      <c r="BY2157" s="1">
        <v>-1.0</v>
      </c>
      <c r="BZ2157" s="1">
        <v>-1.0</v>
      </c>
      <c r="CA2157" s="1">
        <v>-1.0</v>
      </c>
      <c r="CB2157" s="1">
        <v>-1.0</v>
      </c>
      <c r="CC2157" s="1">
        <v>-1.0</v>
      </c>
      <c r="CD2157" s="1">
        <v>72671.0</v>
      </c>
    </row>
    <row r="2158">
      <c r="A2158" s="1">
        <v>9530079.0</v>
      </c>
      <c r="B2158" s="1" t="s">
        <v>11581</v>
      </c>
      <c r="C2158" s="1" t="s">
        <v>11582</v>
      </c>
      <c r="D2158" s="1" t="s">
        <v>11582</v>
      </c>
      <c r="E2158" s="1" t="s">
        <v>85</v>
      </c>
      <c r="I2158" s="1">
        <v>4.9367316E7</v>
      </c>
      <c r="J2158" s="1">
        <v>42326.0</v>
      </c>
      <c r="M2158" s="1">
        <v>0.0</v>
      </c>
      <c r="N2158" s="1">
        <v>1.0</v>
      </c>
      <c r="O2158" s="1">
        <v>0.0</v>
      </c>
      <c r="P2158" s="1" t="s">
        <v>89</v>
      </c>
      <c r="Q2158" s="1" t="s">
        <v>90</v>
      </c>
      <c r="R2158" s="1">
        <v>40.80542</v>
      </c>
      <c r="S2158" s="1">
        <v>-73.9623</v>
      </c>
      <c r="T2158" s="1" t="s">
        <v>91</v>
      </c>
      <c r="U2158" s="1" t="s">
        <v>92</v>
      </c>
      <c r="V2158" s="1">
        <v>4.0</v>
      </c>
      <c r="W2158" s="1">
        <v>1.0</v>
      </c>
      <c r="X2158" s="1">
        <v>2.0</v>
      </c>
      <c r="Y2158" s="1">
        <v>2.0</v>
      </c>
      <c r="Z2158" s="1" t="s">
        <v>93</v>
      </c>
      <c r="AA2158" s="1" t="s">
        <v>11583</v>
      </c>
      <c r="AB2158" s="1">
        <v>290.0</v>
      </c>
      <c r="AC2158" s="1">
        <v>1.0</v>
      </c>
      <c r="AD2158" s="1">
        <v>0.0</v>
      </c>
      <c r="AE2158" s="1">
        <v>5.0</v>
      </c>
      <c r="AF2158" s="1" t="s">
        <v>640</v>
      </c>
      <c r="AG2158" s="1">
        <v>1.0</v>
      </c>
      <c r="AH2158" s="1">
        <v>0.0</v>
      </c>
      <c r="AI2158" s="1">
        <v>0.0</v>
      </c>
      <c r="AJ2158" s="1">
        <v>0.0</v>
      </c>
      <c r="AK2158" s="1">
        <v>0.0</v>
      </c>
      <c r="AL2158" s="1">
        <v>0.0</v>
      </c>
      <c r="AM2158" s="1">
        <v>0.0</v>
      </c>
      <c r="AU2158" s="1">
        <v>0.0</v>
      </c>
      <c r="AV2158" s="1" t="s">
        <v>96</v>
      </c>
      <c r="AW2158" s="1">
        <v>1.0</v>
      </c>
      <c r="AX2158" s="1">
        <v>1.0</v>
      </c>
      <c r="AY2158" s="1">
        <v>0.0</v>
      </c>
      <c r="AZ2158" s="1">
        <v>0.0</v>
      </c>
      <c r="BB2158" s="1">
        <v>1.0</v>
      </c>
      <c r="BC2158" s="1">
        <v>1.0</v>
      </c>
      <c r="BD2158" s="1">
        <v>-1.0</v>
      </c>
      <c r="BE2158" s="1">
        <v>-1.0</v>
      </c>
      <c r="BF2158" s="1">
        <v>-1.0</v>
      </c>
      <c r="BG2158" s="1">
        <v>-1.0</v>
      </c>
      <c r="BH2158" s="1">
        <v>-1.0</v>
      </c>
      <c r="BI2158" s="1">
        <v>-1.0</v>
      </c>
      <c r="BJ2158" s="1">
        <v>1.0</v>
      </c>
      <c r="BK2158" s="1">
        <v>-1.0</v>
      </c>
      <c r="BL2158" s="1">
        <v>-1.0</v>
      </c>
      <c r="BM2158" s="1">
        <v>1.0</v>
      </c>
      <c r="BN2158" s="1">
        <v>1.0</v>
      </c>
      <c r="BO2158" s="1">
        <v>1.0</v>
      </c>
      <c r="BP2158" s="1">
        <v>1.0</v>
      </c>
      <c r="BQ2158" s="1">
        <v>-1.0</v>
      </c>
      <c r="BR2158" s="1">
        <v>-1.0</v>
      </c>
      <c r="BS2158" s="1">
        <v>-1.0</v>
      </c>
      <c r="BT2158" s="1">
        <v>-1.0</v>
      </c>
      <c r="BU2158" s="1">
        <v>1.0</v>
      </c>
      <c r="BV2158" s="1">
        <v>-1.0</v>
      </c>
      <c r="BW2158" s="1">
        <v>-1.0</v>
      </c>
      <c r="BX2158" s="1">
        <v>-1.0</v>
      </c>
      <c r="BY2158" s="1">
        <v>-1.0</v>
      </c>
      <c r="BZ2158" s="1">
        <v>-1.0</v>
      </c>
      <c r="CA2158" s="1">
        <v>-1.0</v>
      </c>
      <c r="CB2158" s="1">
        <v>1.0</v>
      </c>
      <c r="CC2158" s="1">
        <v>-1.0</v>
      </c>
      <c r="CD2158" s="1">
        <v>72687.0</v>
      </c>
    </row>
    <row r="2159">
      <c r="A2159" s="1">
        <v>4456312.0</v>
      </c>
      <c r="B2159" s="1" t="s">
        <v>11584</v>
      </c>
      <c r="C2159" s="1" t="s">
        <v>11585</v>
      </c>
      <c r="D2159" s="1" t="s">
        <v>11586</v>
      </c>
      <c r="E2159" s="1" t="s">
        <v>85</v>
      </c>
      <c r="F2159" s="1" t="s">
        <v>11587</v>
      </c>
      <c r="G2159" s="1" t="s">
        <v>11588</v>
      </c>
      <c r="H2159" s="1" t="s">
        <v>11589</v>
      </c>
      <c r="I2159" s="1">
        <v>3551179.0</v>
      </c>
      <c r="J2159" s="1">
        <v>41164.0</v>
      </c>
      <c r="K2159" s="1" t="s">
        <v>88</v>
      </c>
      <c r="L2159" s="1">
        <v>1.0</v>
      </c>
      <c r="M2159" s="1">
        <v>1.0</v>
      </c>
      <c r="N2159" s="1">
        <v>3.0</v>
      </c>
      <c r="O2159" s="1">
        <v>0.0</v>
      </c>
      <c r="P2159" s="1" t="s">
        <v>621</v>
      </c>
      <c r="Q2159" s="1" t="s">
        <v>1608</v>
      </c>
      <c r="R2159" s="1">
        <v>40.87829</v>
      </c>
      <c r="S2159" s="1">
        <v>-73.8933699999999</v>
      </c>
      <c r="T2159" s="1" t="s">
        <v>91</v>
      </c>
      <c r="U2159" s="1" t="s">
        <v>113</v>
      </c>
      <c r="V2159" s="1">
        <v>1.0</v>
      </c>
      <c r="W2159" s="1">
        <v>1.0</v>
      </c>
      <c r="X2159" s="1">
        <v>1.0</v>
      </c>
      <c r="Y2159" s="1">
        <v>1.0</v>
      </c>
      <c r="Z2159" s="1" t="s">
        <v>93</v>
      </c>
      <c r="AA2159" s="1" t="s">
        <v>11590</v>
      </c>
      <c r="AB2159" s="1">
        <v>57.0</v>
      </c>
      <c r="AC2159" s="1">
        <v>1.0</v>
      </c>
      <c r="AD2159" s="1">
        <v>30.0</v>
      </c>
      <c r="AE2159" s="1">
        <v>3.0</v>
      </c>
      <c r="AF2159" s="1" t="s">
        <v>407</v>
      </c>
      <c r="AG2159" s="1">
        <v>1.0</v>
      </c>
      <c r="AH2159" s="1">
        <v>0.0</v>
      </c>
      <c r="AI2159" s="1">
        <v>6.0</v>
      </c>
      <c r="AJ2159" s="1">
        <v>36.0</v>
      </c>
      <c r="AK2159" s="1">
        <v>311.0</v>
      </c>
      <c r="AL2159" s="1">
        <v>20.0</v>
      </c>
      <c r="AM2159" s="1">
        <v>6.0</v>
      </c>
      <c r="AN2159" s="1">
        <v>98.0</v>
      </c>
      <c r="AO2159" s="1">
        <v>10.0</v>
      </c>
      <c r="AP2159" s="1">
        <v>10.0</v>
      </c>
      <c r="AQ2159" s="1">
        <v>10.0</v>
      </c>
      <c r="AR2159" s="1">
        <v>10.0</v>
      </c>
      <c r="AS2159" s="1">
        <v>10.0</v>
      </c>
      <c r="AT2159" s="1">
        <v>10.0</v>
      </c>
      <c r="AU2159" s="1">
        <v>0.0</v>
      </c>
      <c r="AV2159" s="1" t="s">
        <v>96</v>
      </c>
      <c r="AW2159" s="1">
        <v>1.0</v>
      </c>
      <c r="AX2159" s="1">
        <v>0.0</v>
      </c>
      <c r="AY2159" s="1">
        <v>1.0</v>
      </c>
      <c r="AZ2159" s="1">
        <v>0.0</v>
      </c>
      <c r="BA2159" s="1">
        <v>0.43</v>
      </c>
      <c r="BB2159" s="1">
        <v>-1.0</v>
      </c>
      <c r="BC2159" s="1">
        <v>1.0</v>
      </c>
      <c r="BD2159" s="1">
        <v>-1.0</v>
      </c>
      <c r="BE2159" s="1">
        <v>-1.0</v>
      </c>
      <c r="BF2159" s="1">
        <v>-1.0</v>
      </c>
      <c r="BG2159" s="1">
        <v>-1.0</v>
      </c>
      <c r="BH2159" s="1">
        <v>1.0</v>
      </c>
      <c r="BI2159" s="1">
        <v>-1.0</v>
      </c>
      <c r="BJ2159" s="1">
        <v>1.0</v>
      </c>
      <c r="BK2159" s="1">
        <v>1.0</v>
      </c>
      <c r="BL2159" s="1">
        <v>1.0</v>
      </c>
      <c r="BM2159" s="1">
        <v>1.0</v>
      </c>
      <c r="BN2159" s="1">
        <v>-1.0</v>
      </c>
      <c r="BO2159" s="1">
        <v>-1.0</v>
      </c>
      <c r="BP2159" s="1">
        <v>-1.0</v>
      </c>
      <c r="BQ2159" s="1">
        <v>1.0</v>
      </c>
      <c r="BR2159" s="1">
        <v>-1.0</v>
      </c>
      <c r="BS2159" s="1">
        <v>1.0</v>
      </c>
      <c r="BT2159" s="1">
        <v>-1.0</v>
      </c>
      <c r="BU2159" s="1">
        <v>1.0</v>
      </c>
      <c r="BV2159" s="1">
        <v>-1.0</v>
      </c>
      <c r="BW2159" s="1">
        <v>-1.0</v>
      </c>
      <c r="BX2159" s="1">
        <v>-1.0</v>
      </c>
      <c r="BY2159" s="1">
        <v>-1.0</v>
      </c>
      <c r="BZ2159" s="1">
        <v>-1.0</v>
      </c>
      <c r="CA2159" s="1">
        <v>-1.0</v>
      </c>
      <c r="CB2159" s="1">
        <v>-1.0</v>
      </c>
      <c r="CC2159" s="1">
        <v>-1.0</v>
      </c>
      <c r="CD2159" s="1">
        <v>72691.0</v>
      </c>
    </row>
    <row r="2160">
      <c r="A2160" s="1">
        <v>2.6440793E7</v>
      </c>
      <c r="B2160" s="1" t="s">
        <v>11591</v>
      </c>
      <c r="C2160" s="1" t="s">
        <v>11592</v>
      </c>
      <c r="D2160" s="1" t="s">
        <v>11593</v>
      </c>
      <c r="E2160" s="1" t="s">
        <v>85</v>
      </c>
      <c r="F2160" s="1" t="s">
        <v>11594</v>
      </c>
      <c r="G2160" s="1" t="s">
        <v>11595</v>
      </c>
      <c r="I2160" s="1">
        <v>1.7224262E7</v>
      </c>
      <c r="J2160" s="1">
        <v>41814.0</v>
      </c>
      <c r="M2160" s="1">
        <v>0.0</v>
      </c>
      <c r="N2160" s="1">
        <v>1.0</v>
      </c>
      <c r="O2160" s="1">
        <v>1.0</v>
      </c>
      <c r="P2160" s="1" t="s">
        <v>123</v>
      </c>
      <c r="Q2160" s="1" t="s">
        <v>157</v>
      </c>
      <c r="R2160" s="1">
        <v>40.69557</v>
      </c>
      <c r="S2160" s="1">
        <v>-73.94033</v>
      </c>
      <c r="T2160" s="1" t="s">
        <v>91</v>
      </c>
      <c r="U2160" s="1" t="s">
        <v>92</v>
      </c>
      <c r="V2160" s="1">
        <v>2.0</v>
      </c>
      <c r="W2160" s="1">
        <v>1.0</v>
      </c>
      <c r="X2160" s="1">
        <v>1.0</v>
      </c>
      <c r="Y2160" s="1">
        <v>1.0</v>
      </c>
      <c r="Z2160" s="1" t="s">
        <v>93</v>
      </c>
      <c r="AA2160" s="1" t="s">
        <v>11596</v>
      </c>
      <c r="AB2160" s="1">
        <v>100.0</v>
      </c>
      <c r="AC2160" s="1">
        <v>1.0</v>
      </c>
      <c r="AD2160" s="1">
        <v>0.0</v>
      </c>
      <c r="AE2160" s="1">
        <v>3.0</v>
      </c>
      <c r="AF2160" s="1" t="s">
        <v>104</v>
      </c>
      <c r="AG2160" s="1">
        <v>1.0</v>
      </c>
      <c r="AH2160" s="1">
        <v>3.0</v>
      </c>
      <c r="AI2160" s="1">
        <v>3.0</v>
      </c>
      <c r="AJ2160" s="1">
        <v>3.0</v>
      </c>
      <c r="AK2160" s="1">
        <v>3.0</v>
      </c>
      <c r="AL2160" s="1">
        <v>5.0</v>
      </c>
      <c r="AM2160" s="1">
        <v>5.0</v>
      </c>
      <c r="AN2160" s="1">
        <v>100.0</v>
      </c>
      <c r="AO2160" s="1">
        <v>10.0</v>
      </c>
      <c r="AP2160" s="1">
        <v>10.0</v>
      </c>
      <c r="AQ2160" s="1">
        <v>10.0</v>
      </c>
      <c r="AR2160" s="1">
        <v>10.0</v>
      </c>
      <c r="AS2160" s="1">
        <v>10.0</v>
      </c>
      <c r="AT2160" s="1">
        <v>10.0</v>
      </c>
      <c r="AU2160" s="1">
        <v>0.0</v>
      </c>
      <c r="AV2160" s="1" t="s">
        <v>105</v>
      </c>
      <c r="AW2160" s="1">
        <v>1.0</v>
      </c>
      <c r="AX2160" s="1">
        <v>1.0</v>
      </c>
      <c r="AY2160" s="1">
        <v>0.0</v>
      </c>
      <c r="AZ2160" s="1">
        <v>0.0</v>
      </c>
      <c r="BA2160" s="1">
        <v>0.42</v>
      </c>
      <c r="BB2160" s="1">
        <v>-1.0</v>
      </c>
      <c r="BC2160" s="1">
        <v>1.0</v>
      </c>
      <c r="BD2160" s="1">
        <v>-1.0</v>
      </c>
      <c r="BE2160" s="1">
        <v>-1.0</v>
      </c>
      <c r="BF2160" s="1">
        <v>-1.0</v>
      </c>
      <c r="BG2160" s="1">
        <v>-1.0</v>
      </c>
      <c r="BH2160" s="1">
        <v>1.0</v>
      </c>
      <c r="BI2160" s="1">
        <v>-1.0</v>
      </c>
      <c r="BJ2160" s="1">
        <v>1.0</v>
      </c>
      <c r="BK2160" s="1">
        <v>1.0</v>
      </c>
      <c r="BL2160" s="1">
        <v>1.0</v>
      </c>
      <c r="BM2160" s="1">
        <v>-1.0</v>
      </c>
      <c r="BN2160" s="1">
        <v>-1.0</v>
      </c>
      <c r="BO2160" s="1">
        <v>-1.0</v>
      </c>
      <c r="BP2160" s="1">
        <v>-1.0</v>
      </c>
      <c r="BQ2160" s="1">
        <v>1.0</v>
      </c>
      <c r="BR2160" s="1">
        <v>-1.0</v>
      </c>
      <c r="BS2160" s="1">
        <v>-1.0</v>
      </c>
      <c r="BT2160" s="1">
        <v>-1.0</v>
      </c>
      <c r="BU2160" s="1">
        <v>1.0</v>
      </c>
      <c r="BV2160" s="1">
        <v>-1.0</v>
      </c>
      <c r="BW2160" s="1">
        <v>-1.0</v>
      </c>
      <c r="BX2160" s="1">
        <v>-1.0</v>
      </c>
      <c r="BY2160" s="1">
        <v>-1.0</v>
      </c>
      <c r="BZ2160" s="1">
        <v>-1.0</v>
      </c>
      <c r="CA2160" s="1">
        <v>-1.0</v>
      </c>
      <c r="CB2160" s="1">
        <v>-1.0</v>
      </c>
      <c r="CC2160" s="1">
        <v>-1.0</v>
      </c>
      <c r="CD2160" s="1">
        <v>72704.0</v>
      </c>
    </row>
    <row r="2161">
      <c r="A2161" s="1">
        <v>1905865.0</v>
      </c>
      <c r="B2161" s="1" t="s">
        <v>11597</v>
      </c>
      <c r="C2161" s="1" t="s">
        <v>11598</v>
      </c>
      <c r="D2161" s="1" t="s">
        <v>11599</v>
      </c>
      <c r="E2161" s="1" t="s">
        <v>85</v>
      </c>
      <c r="F2161" s="1" t="s">
        <v>11600</v>
      </c>
      <c r="G2161" s="1" t="s">
        <v>11601</v>
      </c>
      <c r="H2161" s="1" t="s">
        <v>11602</v>
      </c>
      <c r="I2161" s="1">
        <v>2332618.0</v>
      </c>
      <c r="J2161" s="1">
        <v>41038.0</v>
      </c>
      <c r="K2161" s="1" t="s">
        <v>134</v>
      </c>
      <c r="L2161" s="1">
        <v>1.0</v>
      </c>
      <c r="M2161" s="1">
        <v>0.0</v>
      </c>
      <c r="N2161" s="1">
        <v>2.0</v>
      </c>
      <c r="O2161" s="1">
        <v>1.0</v>
      </c>
      <c r="P2161" s="1" t="s">
        <v>123</v>
      </c>
      <c r="Q2161" s="1" t="s">
        <v>124</v>
      </c>
      <c r="R2161" s="1">
        <v>40.70727</v>
      </c>
      <c r="S2161" s="1">
        <v>-73.95459</v>
      </c>
      <c r="T2161" s="1" t="s">
        <v>91</v>
      </c>
      <c r="U2161" s="1" t="s">
        <v>92</v>
      </c>
      <c r="V2161" s="1">
        <v>4.0</v>
      </c>
      <c r="W2161" s="1">
        <v>1.0</v>
      </c>
      <c r="X2161" s="1">
        <v>2.0</v>
      </c>
      <c r="Y2161" s="1">
        <v>2.0</v>
      </c>
      <c r="Z2161" s="1" t="s">
        <v>93</v>
      </c>
      <c r="AA2161" s="1" t="s">
        <v>11603</v>
      </c>
      <c r="AB2161" s="1">
        <v>159.0</v>
      </c>
      <c r="AC2161" s="1">
        <v>2.0</v>
      </c>
      <c r="AD2161" s="1">
        <v>25.0</v>
      </c>
      <c r="AE2161" s="1">
        <v>1.0</v>
      </c>
      <c r="AF2161" s="1" t="s">
        <v>255</v>
      </c>
      <c r="AG2161" s="1">
        <v>1.0</v>
      </c>
      <c r="AH2161" s="1">
        <v>0.0</v>
      </c>
      <c r="AI2161" s="1">
        <v>0.0</v>
      </c>
      <c r="AJ2161" s="1">
        <v>0.0</v>
      </c>
      <c r="AK2161" s="1">
        <v>194.0</v>
      </c>
      <c r="AL2161" s="1">
        <v>15.0</v>
      </c>
      <c r="AM2161" s="1">
        <v>5.0</v>
      </c>
      <c r="AN2161" s="1">
        <v>88.0</v>
      </c>
      <c r="AO2161" s="1">
        <v>8.0</v>
      </c>
      <c r="AP2161" s="1">
        <v>9.0</v>
      </c>
      <c r="AQ2161" s="1">
        <v>10.0</v>
      </c>
      <c r="AR2161" s="1">
        <v>10.0</v>
      </c>
      <c r="AS2161" s="1">
        <v>8.0</v>
      </c>
      <c r="AT2161" s="1">
        <v>9.0</v>
      </c>
      <c r="AU2161" s="1">
        <v>1.0</v>
      </c>
      <c r="AV2161" s="1" t="s">
        <v>117</v>
      </c>
      <c r="AW2161" s="1">
        <v>2.0</v>
      </c>
      <c r="AX2161" s="1">
        <v>1.0</v>
      </c>
      <c r="AY2161" s="1">
        <v>1.0</v>
      </c>
      <c r="AZ2161" s="1">
        <v>0.0</v>
      </c>
      <c r="BA2161" s="1">
        <v>0.22</v>
      </c>
      <c r="BB2161" s="1">
        <v>-1.0</v>
      </c>
      <c r="BC2161" s="1">
        <v>1.0</v>
      </c>
      <c r="BD2161" s="1">
        <v>-1.0</v>
      </c>
      <c r="BE2161" s="1">
        <v>-1.0</v>
      </c>
      <c r="BF2161" s="1">
        <v>-1.0</v>
      </c>
      <c r="BG2161" s="1">
        <v>-1.0</v>
      </c>
      <c r="BH2161" s="1">
        <v>1.0</v>
      </c>
      <c r="BI2161" s="1">
        <v>-1.0</v>
      </c>
      <c r="BJ2161" s="1">
        <v>-1.0</v>
      </c>
      <c r="BK2161" s="1">
        <v>-1.0</v>
      </c>
      <c r="BL2161" s="1">
        <v>1.0</v>
      </c>
      <c r="BM2161" s="1">
        <v>-1.0</v>
      </c>
      <c r="BN2161" s="1">
        <v>-1.0</v>
      </c>
      <c r="BO2161" s="1">
        <v>-1.0</v>
      </c>
      <c r="BP2161" s="1">
        <v>-1.0</v>
      </c>
      <c r="BQ2161" s="1">
        <v>1.0</v>
      </c>
      <c r="BR2161" s="1">
        <v>-1.0</v>
      </c>
      <c r="BS2161" s="1">
        <v>-1.0</v>
      </c>
      <c r="BT2161" s="1">
        <v>-1.0</v>
      </c>
      <c r="BU2161" s="1">
        <v>1.0</v>
      </c>
      <c r="BV2161" s="1">
        <v>-1.0</v>
      </c>
      <c r="BW2161" s="1">
        <v>-1.0</v>
      </c>
      <c r="BX2161" s="1">
        <v>-1.0</v>
      </c>
      <c r="BY2161" s="1">
        <v>1.0</v>
      </c>
      <c r="BZ2161" s="1">
        <v>1.0</v>
      </c>
      <c r="CA2161" s="1">
        <v>-1.0</v>
      </c>
      <c r="CB2161" s="1">
        <v>-1.0</v>
      </c>
      <c r="CC2161" s="1">
        <v>-1.0</v>
      </c>
      <c r="CD2161" s="1">
        <v>72706.0</v>
      </c>
    </row>
    <row r="2162">
      <c r="A2162" s="1">
        <v>9249776.0</v>
      </c>
      <c r="B2162" s="1" t="s">
        <v>11604</v>
      </c>
      <c r="C2162" s="1" t="s">
        <v>11605</v>
      </c>
      <c r="D2162" s="1" t="s">
        <v>11605</v>
      </c>
      <c r="E2162" s="1" t="s">
        <v>85</v>
      </c>
      <c r="I2162" s="1">
        <v>1.1120994E7</v>
      </c>
      <c r="J2162" s="1">
        <v>41647.0</v>
      </c>
      <c r="M2162" s="1">
        <v>0.0</v>
      </c>
      <c r="N2162" s="1">
        <v>1.0</v>
      </c>
      <c r="O2162" s="1">
        <v>0.0</v>
      </c>
      <c r="P2162" s="1" t="s">
        <v>89</v>
      </c>
      <c r="Q2162" s="1" t="s">
        <v>362</v>
      </c>
      <c r="R2162" s="1">
        <v>40.7774099999999</v>
      </c>
      <c r="S2162" s="1">
        <v>-73.97789</v>
      </c>
      <c r="T2162" s="1" t="s">
        <v>91</v>
      </c>
      <c r="U2162" s="1" t="s">
        <v>92</v>
      </c>
      <c r="V2162" s="1">
        <v>4.0</v>
      </c>
      <c r="W2162" s="1">
        <v>1.0</v>
      </c>
      <c r="X2162" s="1">
        <v>1.0</v>
      </c>
      <c r="Y2162" s="1">
        <v>2.0</v>
      </c>
      <c r="Z2162" s="1" t="s">
        <v>93</v>
      </c>
      <c r="AA2162" s="1" t="s">
        <v>11606</v>
      </c>
      <c r="AB2162" s="1">
        <v>150.0</v>
      </c>
      <c r="AC2162" s="1">
        <v>1.0</v>
      </c>
      <c r="AD2162" s="1">
        <v>0.0</v>
      </c>
      <c r="AE2162" s="1">
        <v>1.0</v>
      </c>
      <c r="AF2162" s="1" t="s">
        <v>472</v>
      </c>
      <c r="AG2162" s="1">
        <v>1.0</v>
      </c>
      <c r="AH2162" s="1">
        <v>0.0</v>
      </c>
      <c r="AI2162" s="1">
        <v>0.0</v>
      </c>
      <c r="AJ2162" s="1">
        <v>0.0</v>
      </c>
      <c r="AK2162" s="1">
        <v>0.0</v>
      </c>
      <c r="AL2162" s="1">
        <v>0.0</v>
      </c>
      <c r="AM2162" s="1">
        <v>0.0</v>
      </c>
      <c r="AU2162" s="1">
        <v>1.0</v>
      </c>
      <c r="AV2162" s="1" t="s">
        <v>105</v>
      </c>
      <c r="AW2162" s="1">
        <v>1.0</v>
      </c>
      <c r="AX2162" s="1">
        <v>1.0</v>
      </c>
      <c r="AY2162" s="1">
        <v>0.0</v>
      </c>
      <c r="AZ2162" s="1">
        <v>0.0</v>
      </c>
      <c r="BB2162" s="1">
        <v>1.0</v>
      </c>
      <c r="BC2162" s="1">
        <v>1.0</v>
      </c>
      <c r="BD2162" s="1">
        <v>-1.0</v>
      </c>
      <c r="BE2162" s="1">
        <v>-1.0</v>
      </c>
      <c r="BF2162" s="1">
        <v>-1.0</v>
      </c>
      <c r="BG2162" s="1">
        <v>-1.0</v>
      </c>
      <c r="BH2162" s="1">
        <v>-1.0</v>
      </c>
      <c r="BI2162" s="1">
        <v>-1.0</v>
      </c>
      <c r="BJ2162" s="1">
        <v>1.0</v>
      </c>
      <c r="BK2162" s="1">
        <v>-1.0</v>
      </c>
      <c r="BL2162" s="1">
        <v>-1.0</v>
      </c>
      <c r="BM2162" s="1">
        <v>-1.0</v>
      </c>
      <c r="BN2162" s="1">
        <v>-1.0</v>
      </c>
      <c r="BO2162" s="1">
        <v>-1.0</v>
      </c>
      <c r="BP2162" s="1">
        <v>-1.0</v>
      </c>
      <c r="BQ2162" s="1">
        <v>-1.0</v>
      </c>
      <c r="BR2162" s="1">
        <v>-1.0</v>
      </c>
      <c r="BS2162" s="1">
        <v>-1.0</v>
      </c>
      <c r="BT2162" s="1">
        <v>-1.0</v>
      </c>
      <c r="BU2162" s="1">
        <v>1.0</v>
      </c>
      <c r="BV2162" s="1">
        <v>-1.0</v>
      </c>
      <c r="BW2162" s="1">
        <v>-1.0</v>
      </c>
      <c r="BX2162" s="1">
        <v>-1.0</v>
      </c>
      <c r="BY2162" s="1">
        <v>-1.0</v>
      </c>
      <c r="BZ2162" s="1">
        <v>-1.0</v>
      </c>
      <c r="CA2162" s="1">
        <v>-1.0</v>
      </c>
      <c r="CB2162" s="1">
        <v>-1.0</v>
      </c>
      <c r="CC2162" s="1">
        <v>-1.0</v>
      </c>
      <c r="CD2162" s="1">
        <v>72724.0</v>
      </c>
    </row>
    <row r="2163">
      <c r="A2163" s="1">
        <v>1.0922889E7</v>
      </c>
      <c r="B2163" s="1" t="s">
        <v>11607</v>
      </c>
      <c r="C2163" s="1" t="s">
        <v>11608</v>
      </c>
      <c r="D2163" s="1" t="s">
        <v>11609</v>
      </c>
      <c r="E2163" s="1" t="s">
        <v>85</v>
      </c>
      <c r="F2163" s="1" t="s">
        <v>9904</v>
      </c>
      <c r="G2163" s="1" t="s">
        <v>9905</v>
      </c>
      <c r="H2163" s="1" t="s">
        <v>11610</v>
      </c>
      <c r="I2163" s="1">
        <v>3.9528519E7</v>
      </c>
      <c r="J2163" s="1">
        <v>42210.0</v>
      </c>
      <c r="K2163" s="1" t="s">
        <v>134</v>
      </c>
      <c r="L2163" s="1">
        <v>1.0</v>
      </c>
      <c r="M2163" s="1">
        <v>0.0</v>
      </c>
      <c r="N2163" s="1">
        <v>42.0</v>
      </c>
      <c r="O2163" s="1">
        <v>1.0</v>
      </c>
      <c r="P2163" s="1" t="s">
        <v>89</v>
      </c>
      <c r="Q2163" s="1" t="s">
        <v>177</v>
      </c>
      <c r="R2163" s="1">
        <v>40.70985</v>
      </c>
      <c r="S2163" s="1">
        <v>-73.98724</v>
      </c>
      <c r="T2163" s="1" t="s">
        <v>91</v>
      </c>
      <c r="U2163" s="1" t="s">
        <v>214</v>
      </c>
      <c r="V2163" s="1">
        <v>1.0</v>
      </c>
      <c r="W2163" s="1">
        <v>1.5</v>
      </c>
      <c r="X2163" s="1">
        <v>1.0</v>
      </c>
      <c r="Y2163" s="1">
        <v>1.0</v>
      </c>
      <c r="Z2163" s="1" t="s">
        <v>93</v>
      </c>
      <c r="AA2163" s="1" t="s">
        <v>11611</v>
      </c>
      <c r="AB2163" s="1">
        <v>35.0</v>
      </c>
      <c r="AC2163" s="1">
        <v>1.0</v>
      </c>
      <c r="AD2163" s="1">
        <v>0.0</v>
      </c>
      <c r="AE2163" s="1">
        <v>14.0</v>
      </c>
      <c r="AF2163" s="1" t="s">
        <v>95</v>
      </c>
      <c r="AG2163" s="1">
        <v>1.0</v>
      </c>
      <c r="AH2163" s="1">
        <v>0.0</v>
      </c>
      <c r="AI2163" s="1">
        <v>15.0</v>
      </c>
      <c r="AJ2163" s="1">
        <v>45.0</v>
      </c>
      <c r="AK2163" s="1">
        <v>320.0</v>
      </c>
      <c r="AL2163" s="1">
        <v>2.0</v>
      </c>
      <c r="AM2163" s="1">
        <v>0.0</v>
      </c>
      <c r="AN2163" s="1">
        <v>100.0</v>
      </c>
      <c r="AO2163" s="1">
        <v>10.0</v>
      </c>
      <c r="AP2163" s="1">
        <v>10.0</v>
      </c>
      <c r="AQ2163" s="1">
        <v>10.0</v>
      </c>
      <c r="AR2163" s="1">
        <v>10.0</v>
      </c>
      <c r="AS2163" s="1">
        <v>10.0</v>
      </c>
      <c r="AT2163" s="1">
        <v>10.0</v>
      </c>
      <c r="AU2163" s="1">
        <v>0.0</v>
      </c>
      <c r="AV2163" s="1" t="s">
        <v>96</v>
      </c>
      <c r="AW2163" s="1">
        <v>28.0</v>
      </c>
      <c r="AX2163" s="1">
        <v>0.0</v>
      </c>
      <c r="AY2163" s="1">
        <v>5.0</v>
      </c>
      <c r="AZ2163" s="1">
        <v>23.0</v>
      </c>
      <c r="BA2163" s="1">
        <v>0.08</v>
      </c>
      <c r="BB2163" s="1">
        <v>-1.0</v>
      </c>
      <c r="BC2163" s="1">
        <v>1.0</v>
      </c>
      <c r="BD2163" s="1">
        <v>-1.0</v>
      </c>
      <c r="BE2163" s="1">
        <v>-1.0</v>
      </c>
      <c r="BF2163" s="1">
        <v>-1.0</v>
      </c>
      <c r="BG2163" s="1">
        <v>-1.0</v>
      </c>
      <c r="BH2163" s="1">
        <v>-1.0</v>
      </c>
      <c r="BI2163" s="1">
        <v>-1.0</v>
      </c>
      <c r="BJ2163" s="1">
        <v>1.0</v>
      </c>
      <c r="BK2163" s="1">
        <v>1.0</v>
      </c>
      <c r="BL2163" s="1">
        <v>1.0</v>
      </c>
      <c r="BM2163" s="1">
        <v>1.0</v>
      </c>
      <c r="BN2163" s="1">
        <v>-1.0</v>
      </c>
      <c r="BO2163" s="1">
        <v>-1.0</v>
      </c>
      <c r="BP2163" s="1">
        <v>-1.0</v>
      </c>
      <c r="BQ2163" s="1">
        <v>-1.0</v>
      </c>
      <c r="BR2163" s="1">
        <v>-1.0</v>
      </c>
      <c r="BS2163" s="1">
        <v>-1.0</v>
      </c>
      <c r="BT2163" s="1">
        <v>-1.0</v>
      </c>
      <c r="BU2163" s="1">
        <v>1.0</v>
      </c>
      <c r="BV2163" s="1">
        <v>1.0</v>
      </c>
      <c r="BW2163" s="1">
        <v>-1.0</v>
      </c>
      <c r="BX2163" s="1">
        <v>-1.0</v>
      </c>
      <c r="BY2163" s="1">
        <v>1.0</v>
      </c>
      <c r="BZ2163" s="1">
        <v>-1.0</v>
      </c>
      <c r="CA2163" s="1">
        <v>-1.0</v>
      </c>
      <c r="CB2163" s="1">
        <v>-1.0</v>
      </c>
      <c r="CC2163" s="1">
        <v>-1.0</v>
      </c>
      <c r="CD2163" s="1">
        <v>72733.0</v>
      </c>
    </row>
    <row r="2164">
      <c r="A2164" s="1">
        <v>2.3278026E7</v>
      </c>
      <c r="B2164" s="1" t="s">
        <v>11612</v>
      </c>
      <c r="C2164" s="1" t="s">
        <v>11613</v>
      </c>
      <c r="D2164" s="1" t="s">
        <v>11614</v>
      </c>
      <c r="E2164" s="1" t="s">
        <v>85</v>
      </c>
      <c r="H2164" s="2" t="str">
        <f>- you may smoke on The deck but Absolutely NOT inside The apartment.</f>
        <v>#ERROR!</v>
      </c>
      <c r="I2164" s="1">
        <v>7138847.0</v>
      </c>
      <c r="J2164" s="1">
        <v>41451.0</v>
      </c>
      <c r="M2164" s="1">
        <v>0.0</v>
      </c>
      <c r="N2164" s="1">
        <v>3.0</v>
      </c>
      <c r="O2164" s="1">
        <v>1.0</v>
      </c>
      <c r="P2164" s="1" t="s">
        <v>123</v>
      </c>
      <c r="Q2164" s="1" t="s">
        <v>124</v>
      </c>
      <c r="R2164" s="1">
        <v>40.67904</v>
      </c>
      <c r="S2164" s="1">
        <v>-73.94191</v>
      </c>
      <c r="T2164" s="1" t="s">
        <v>91</v>
      </c>
      <c r="U2164" s="1" t="s">
        <v>92</v>
      </c>
      <c r="V2164" s="1">
        <v>4.0</v>
      </c>
      <c r="W2164" s="1">
        <v>1.0</v>
      </c>
      <c r="X2164" s="1">
        <v>2.0</v>
      </c>
      <c r="Y2164" s="1">
        <v>2.0</v>
      </c>
      <c r="Z2164" s="1" t="s">
        <v>93</v>
      </c>
      <c r="AA2164" s="1" t="s">
        <v>11615</v>
      </c>
      <c r="AB2164" s="1">
        <v>125.0</v>
      </c>
      <c r="AC2164" s="1">
        <v>2.0</v>
      </c>
      <c r="AD2164" s="1">
        <v>10.0</v>
      </c>
      <c r="AE2164" s="1">
        <v>2.0</v>
      </c>
      <c r="AF2164" s="1" t="s">
        <v>1683</v>
      </c>
      <c r="AG2164" s="1">
        <v>1.0</v>
      </c>
      <c r="AH2164" s="1">
        <v>0.0</v>
      </c>
      <c r="AI2164" s="1">
        <v>0.0</v>
      </c>
      <c r="AJ2164" s="1">
        <v>0.0</v>
      </c>
      <c r="AK2164" s="1">
        <v>0.0</v>
      </c>
      <c r="AL2164" s="1">
        <v>3.0</v>
      </c>
      <c r="AM2164" s="1">
        <v>1.0</v>
      </c>
      <c r="AN2164" s="1">
        <v>100.0</v>
      </c>
      <c r="AO2164" s="1">
        <v>10.0</v>
      </c>
      <c r="AP2164" s="1">
        <v>10.0</v>
      </c>
      <c r="AQ2164" s="1">
        <v>10.0</v>
      </c>
      <c r="AR2164" s="1">
        <v>10.0</v>
      </c>
      <c r="AS2164" s="1">
        <v>9.0</v>
      </c>
      <c r="AT2164" s="1">
        <v>10.0</v>
      </c>
      <c r="AU2164" s="1">
        <v>1.0</v>
      </c>
      <c r="AV2164" s="1" t="s">
        <v>105</v>
      </c>
      <c r="AW2164" s="1">
        <v>3.0</v>
      </c>
      <c r="AX2164" s="1">
        <v>1.0</v>
      </c>
      <c r="AY2164" s="1">
        <v>2.0</v>
      </c>
      <c r="AZ2164" s="1">
        <v>0.0</v>
      </c>
      <c r="BA2164" s="1">
        <v>0.19</v>
      </c>
      <c r="BB2164" s="1">
        <v>-1.0</v>
      </c>
      <c r="BC2164" s="1">
        <v>-1.0</v>
      </c>
      <c r="BD2164" s="1">
        <v>-1.0</v>
      </c>
      <c r="BE2164" s="1">
        <v>-1.0</v>
      </c>
      <c r="BF2164" s="1">
        <v>-1.0</v>
      </c>
      <c r="BG2164" s="1">
        <v>-1.0</v>
      </c>
      <c r="BH2164" s="1">
        <v>-1.0</v>
      </c>
      <c r="BI2164" s="1">
        <v>1.0</v>
      </c>
      <c r="BJ2164" s="1">
        <v>-1.0</v>
      </c>
      <c r="BK2164" s="1">
        <v>-1.0</v>
      </c>
      <c r="BL2164" s="1">
        <v>-1.0</v>
      </c>
      <c r="BM2164" s="1">
        <v>1.0</v>
      </c>
      <c r="BN2164" s="1">
        <v>-1.0</v>
      </c>
      <c r="BO2164" s="1">
        <v>-1.0</v>
      </c>
      <c r="BP2164" s="1">
        <v>-1.0</v>
      </c>
      <c r="BQ2164" s="1">
        <v>-1.0</v>
      </c>
      <c r="BR2164" s="1">
        <v>-1.0</v>
      </c>
      <c r="BS2164" s="1">
        <v>-1.0</v>
      </c>
      <c r="BT2164" s="1">
        <v>-1.0</v>
      </c>
      <c r="BU2164" s="1">
        <v>1.0</v>
      </c>
      <c r="BV2164" s="1">
        <v>-1.0</v>
      </c>
      <c r="BW2164" s="1">
        <v>-1.0</v>
      </c>
      <c r="BX2164" s="1">
        <v>-1.0</v>
      </c>
      <c r="BY2164" s="1">
        <v>-1.0</v>
      </c>
      <c r="BZ2164" s="1">
        <v>1.0</v>
      </c>
      <c r="CA2164" s="1">
        <v>-1.0</v>
      </c>
      <c r="CB2164" s="1">
        <v>-1.0</v>
      </c>
      <c r="CC2164" s="1">
        <v>-1.0</v>
      </c>
      <c r="CD2164" s="1">
        <v>72747.0</v>
      </c>
    </row>
    <row r="2165">
      <c r="A2165" s="1">
        <v>2.5622377E7</v>
      </c>
      <c r="B2165" s="1" t="s">
        <v>11616</v>
      </c>
      <c r="C2165" s="1" t="s">
        <v>11617</v>
      </c>
      <c r="D2165" s="1" t="s">
        <v>11618</v>
      </c>
      <c r="E2165" s="1" t="s">
        <v>85</v>
      </c>
      <c r="G2165" s="1" t="s">
        <v>11619</v>
      </c>
      <c r="I2165" s="1">
        <v>1.80154611E8</v>
      </c>
      <c r="J2165" s="1">
        <v>43182.0</v>
      </c>
      <c r="K2165" s="1" t="s">
        <v>134</v>
      </c>
      <c r="L2165" s="1">
        <v>1.0</v>
      </c>
      <c r="M2165" s="1">
        <v>1.0</v>
      </c>
      <c r="N2165" s="1">
        <v>3.0</v>
      </c>
      <c r="O2165" s="1">
        <v>0.0</v>
      </c>
      <c r="P2165" s="1" t="s">
        <v>123</v>
      </c>
      <c r="Q2165" s="1" t="s">
        <v>281</v>
      </c>
      <c r="R2165" s="1">
        <v>40.63808</v>
      </c>
      <c r="S2165" s="1">
        <v>-73.9001</v>
      </c>
      <c r="T2165" s="1" t="s">
        <v>150</v>
      </c>
      <c r="U2165" s="1" t="s">
        <v>113</v>
      </c>
      <c r="V2165" s="1">
        <v>3.0</v>
      </c>
      <c r="W2165" s="1">
        <v>1.0</v>
      </c>
      <c r="X2165" s="1">
        <v>1.0</v>
      </c>
      <c r="Y2165" s="1">
        <v>4.0</v>
      </c>
      <c r="Z2165" s="1" t="s">
        <v>93</v>
      </c>
      <c r="AA2165" s="1" t="s">
        <v>11620</v>
      </c>
      <c r="AB2165" s="1">
        <v>49.0</v>
      </c>
      <c r="AC2165" s="1">
        <v>2.0</v>
      </c>
      <c r="AD2165" s="1">
        <v>30.0</v>
      </c>
      <c r="AE2165" s="1">
        <v>2.0</v>
      </c>
      <c r="AF2165" s="1" t="s">
        <v>341</v>
      </c>
      <c r="AG2165" s="1">
        <v>1.0</v>
      </c>
      <c r="AH2165" s="1">
        <v>19.0</v>
      </c>
      <c r="AI2165" s="1">
        <v>49.0</v>
      </c>
      <c r="AJ2165" s="1">
        <v>79.0</v>
      </c>
      <c r="AK2165" s="1">
        <v>354.0</v>
      </c>
      <c r="AL2165" s="1">
        <v>10.0</v>
      </c>
      <c r="AM2165" s="1">
        <v>6.0</v>
      </c>
      <c r="AN2165" s="1">
        <v>98.0</v>
      </c>
      <c r="AO2165" s="1">
        <v>10.0</v>
      </c>
      <c r="AP2165" s="1">
        <v>10.0</v>
      </c>
      <c r="AQ2165" s="1">
        <v>10.0</v>
      </c>
      <c r="AR2165" s="1">
        <v>10.0</v>
      </c>
      <c r="AS2165" s="1">
        <v>10.0</v>
      </c>
      <c r="AT2165" s="1">
        <v>10.0</v>
      </c>
      <c r="AU2165" s="1">
        <v>0.0</v>
      </c>
      <c r="AV2165" s="1" t="s">
        <v>96</v>
      </c>
      <c r="AW2165" s="1">
        <v>3.0</v>
      </c>
      <c r="AX2165" s="1">
        <v>0.0</v>
      </c>
      <c r="AY2165" s="1">
        <v>3.0</v>
      </c>
      <c r="AZ2165" s="1">
        <v>0.0</v>
      </c>
      <c r="BA2165" s="1">
        <v>0.78</v>
      </c>
      <c r="BB2165" s="1">
        <v>-1.0</v>
      </c>
      <c r="BC2165" s="1">
        <v>1.0</v>
      </c>
      <c r="BD2165" s="1">
        <v>-1.0</v>
      </c>
      <c r="BE2165" s="1">
        <v>-1.0</v>
      </c>
      <c r="BF2165" s="1">
        <v>1.0</v>
      </c>
      <c r="BG2165" s="1">
        <v>-1.0</v>
      </c>
      <c r="BH2165" s="1">
        <v>1.0</v>
      </c>
      <c r="BI2165" s="1">
        <v>-1.0</v>
      </c>
      <c r="BJ2165" s="1">
        <v>1.0</v>
      </c>
      <c r="BK2165" s="1">
        <v>1.0</v>
      </c>
      <c r="BL2165" s="1">
        <v>1.0</v>
      </c>
      <c r="BM2165" s="1">
        <v>-1.0</v>
      </c>
      <c r="BN2165" s="1">
        <v>-1.0</v>
      </c>
      <c r="BO2165" s="1">
        <v>-1.0</v>
      </c>
      <c r="BP2165" s="1">
        <v>1.0</v>
      </c>
      <c r="BQ2165" s="1">
        <v>1.0</v>
      </c>
      <c r="BR2165" s="1">
        <v>1.0</v>
      </c>
      <c r="BS2165" s="1">
        <v>1.0</v>
      </c>
      <c r="BT2165" s="1">
        <v>-1.0</v>
      </c>
      <c r="BU2165" s="1">
        <v>1.0</v>
      </c>
      <c r="BV2165" s="1">
        <v>1.0</v>
      </c>
      <c r="BW2165" s="1">
        <v>-1.0</v>
      </c>
      <c r="BX2165" s="1">
        <v>1.0</v>
      </c>
      <c r="BY2165" s="1">
        <v>-1.0</v>
      </c>
      <c r="BZ2165" s="1">
        <v>-1.0</v>
      </c>
      <c r="CA2165" s="1">
        <v>-1.0</v>
      </c>
      <c r="CB2165" s="1">
        <v>-1.0</v>
      </c>
      <c r="CC2165" s="1">
        <v>-1.0</v>
      </c>
      <c r="CD2165" s="1">
        <v>72795.0</v>
      </c>
    </row>
    <row r="2166">
      <c r="A2166" s="1">
        <v>3.3908307E7</v>
      </c>
      <c r="B2166" s="1" t="s">
        <v>11621</v>
      </c>
      <c r="C2166" s="1" t="s">
        <v>11622</v>
      </c>
      <c r="D2166" s="1" t="s">
        <v>11623</v>
      </c>
      <c r="E2166" s="1" t="s">
        <v>85</v>
      </c>
      <c r="F2166" s="1" t="s">
        <v>11624</v>
      </c>
      <c r="G2166" s="1" t="s">
        <v>8791</v>
      </c>
      <c r="I2166" s="1">
        <v>6790229.0</v>
      </c>
      <c r="J2166" s="1">
        <v>41432.0</v>
      </c>
      <c r="K2166" s="1" t="s">
        <v>88</v>
      </c>
      <c r="L2166" s="1">
        <v>1.0</v>
      </c>
      <c r="M2166" s="1">
        <v>0.0</v>
      </c>
      <c r="N2166" s="1">
        <v>2.0</v>
      </c>
      <c r="O2166" s="1">
        <v>1.0</v>
      </c>
      <c r="P2166" s="1" t="s">
        <v>123</v>
      </c>
      <c r="Q2166" s="1" t="s">
        <v>124</v>
      </c>
      <c r="R2166" s="1">
        <v>40.68682</v>
      </c>
      <c r="S2166" s="1">
        <v>-73.93493</v>
      </c>
      <c r="T2166" s="1" t="s">
        <v>91</v>
      </c>
      <c r="U2166" s="1" t="s">
        <v>92</v>
      </c>
      <c r="V2166" s="1">
        <v>4.0</v>
      </c>
      <c r="W2166" s="1">
        <v>1.0</v>
      </c>
      <c r="X2166" s="1">
        <v>1.0</v>
      </c>
      <c r="Y2166" s="1">
        <v>1.0</v>
      </c>
      <c r="Z2166" s="1" t="s">
        <v>93</v>
      </c>
      <c r="AA2166" s="1" t="s">
        <v>11625</v>
      </c>
      <c r="AB2166" s="1">
        <v>130.0</v>
      </c>
      <c r="AC2166" s="1">
        <v>2.0</v>
      </c>
      <c r="AD2166" s="1">
        <v>20.0</v>
      </c>
      <c r="AE2166" s="1">
        <v>29.0</v>
      </c>
      <c r="AF2166" s="1" t="s">
        <v>179</v>
      </c>
      <c r="AG2166" s="1">
        <v>1.0</v>
      </c>
      <c r="AH2166" s="1">
        <v>4.0</v>
      </c>
      <c r="AI2166" s="1">
        <v>10.0</v>
      </c>
      <c r="AJ2166" s="1">
        <v>34.0</v>
      </c>
      <c r="AK2166" s="1">
        <v>283.0</v>
      </c>
      <c r="AL2166" s="1">
        <v>1.0</v>
      </c>
      <c r="AM2166" s="1">
        <v>1.0</v>
      </c>
      <c r="AN2166" s="1">
        <v>100.0</v>
      </c>
      <c r="AO2166" s="1">
        <v>10.0</v>
      </c>
      <c r="AP2166" s="1">
        <v>10.0</v>
      </c>
      <c r="AQ2166" s="1">
        <v>10.0</v>
      </c>
      <c r="AR2166" s="1">
        <v>10.0</v>
      </c>
      <c r="AS2166" s="1">
        <v>10.0</v>
      </c>
      <c r="AT2166" s="1">
        <v>10.0</v>
      </c>
      <c r="AU2166" s="1">
        <v>1.0</v>
      </c>
      <c r="AV2166" s="1" t="s">
        <v>105</v>
      </c>
      <c r="AW2166" s="1">
        <v>2.0</v>
      </c>
      <c r="AX2166" s="1">
        <v>2.0</v>
      </c>
      <c r="AY2166" s="1">
        <v>0.0</v>
      </c>
      <c r="AZ2166" s="1">
        <v>0.0</v>
      </c>
      <c r="BA2166" s="1">
        <v>1.0</v>
      </c>
      <c r="BB2166" s="1">
        <v>-1.0</v>
      </c>
      <c r="BC2166" s="1">
        <v>1.0</v>
      </c>
      <c r="BD2166" s="1">
        <v>-1.0</v>
      </c>
      <c r="BE2166" s="1">
        <v>-1.0</v>
      </c>
      <c r="BF2166" s="1">
        <v>-1.0</v>
      </c>
      <c r="BG2166" s="1">
        <v>-1.0</v>
      </c>
      <c r="BH2166" s="1">
        <v>-1.0</v>
      </c>
      <c r="BI2166" s="1">
        <v>-1.0</v>
      </c>
      <c r="BJ2166" s="1">
        <v>1.0</v>
      </c>
      <c r="BK2166" s="1">
        <v>-1.0</v>
      </c>
      <c r="BL2166" s="1">
        <v>-1.0</v>
      </c>
      <c r="BM2166" s="1">
        <v>1.0</v>
      </c>
      <c r="BN2166" s="1">
        <v>-1.0</v>
      </c>
      <c r="BO2166" s="1">
        <v>-1.0</v>
      </c>
      <c r="BP2166" s="1">
        <v>-1.0</v>
      </c>
      <c r="BQ2166" s="1">
        <v>-1.0</v>
      </c>
      <c r="BR2166" s="1">
        <v>-1.0</v>
      </c>
      <c r="BS2166" s="1">
        <v>-1.0</v>
      </c>
      <c r="BT2166" s="1">
        <v>-1.0</v>
      </c>
      <c r="BU2166" s="1">
        <v>1.0</v>
      </c>
      <c r="BV2166" s="1">
        <v>-1.0</v>
      </c>
      <c r="BW2166" s="1">
        <v>-1.0</v>
      </c>
      <c r="BX2166" s="1">
        <v>1.0</v>
      </c>
      <c r="BY2166" s="1">
        <v>-1.0</v>
      </c>
      <c r="BZ2166" s="1">
        <v>-1.0</v>
      </c>
      <c r="CA2166" s="1">
        <v>-1.0</v>
      </c>
      <c r="CB2166" s="1">
        <v>-1.0</v>
      </c>
      <c r="CC2166" s="1">
        <v>-1.0</v>
      </c>
      <c r="CD2166" s="1">
        <v>72812.0</v>
      </c>
    </row>
    <row r="2167">
      <c r="A2167" s="1">
        <v>3.4306257E7</v>
      </c>
      <c r="B2167" s="1" t="s">
        <v>11626</v>
      </c>
      <c r="C2167" s="1" t="s">
        <v>11627</v>
      </c>
      <c r="D2167" s="1" t="s">
        <v>11627</v>
      </c>
      <c r="E2167" s="1" t="s">
        <v>85</v>
      </c>
      <c r="H2167" s="1" t="s">
        <v>4092</v>
      </c>
      <c r="I2167" s="1">
        <v>1.31647128E8</v>
      </c>
      <c r="J2167" s="1">
        <v>42878.0</v>
      </c>
      <c r="K2167" s="1" t="s">
        <v>88</v>
      </c>
      <c r="L2167" s="1">
        <v>1.0</v>
      </c>
      <c r="M2167" s="1">
        <v>0.0</v>
      </c>
      <c r="N2167" s="1">
        <v>25.0</v>
      </c>
      <c r="O2167" s="1">
        <v>1.0</v>
      </c>
      <c r="P2167" s="1" t="s">
        <v>89</v>
      </c>
      <c r="Q2167" s="1" t="s">
        <v>273</v>
      </c>
      <c r="R2167" s="1">
        <v>40.76775</v>
      </c>
      <c r="S2167" s="1">
        <v>-73.98869</v>
      </c>
      <c r="T2167" s="1" t="s">
        <v>91</v>
      </c>
      <c r="U2167" s="1" t="s">
        <v>92</v>
      </c>
      <c r="V2167" s="1">
        <v>6.0</v>
      </c>
      <c r="W2167" s="1">
        <v>2.0</v>
      </c>
      <c r="X2167" s="1">
        <v>2.0</v>
      </c>
      <c r="Y2167" s="1">
        <v>2.0</v>
      </c>
      <c r="Z2167" s="1" t="s">
        <v>93</v>
      </c>
      <c r="AA2167" s="1" t="s">
        <v>11628</v>
      </c>
      <c r="AB2167" s="1">
        <v>265.0</v>
      </c>
      <c r="AC2167" s="1">
        <v>1.0</v>
      </c>
      <c r="AD2167" s="1">
        <v>0.0</v>
      </c>
      <c r="AE2167" s="1">
        <v>30.0</v>
      </c>
      <c r="AF2167" s="1" t="s">
        <v>127</v>
      </c>
      <c r="AG2167" s="1">
        <v>1.0</v>
      </c>
      <c r="AH2167" s="1">
        <v>0.0</v>
      </c>
      <c r="AI2167" s="1">
        <v>0.0</v>
      </c>
      <c r="AJ2167" s="1">
        <v>15.0</v>
      </c>
      <c r="AK2167" s="1">
        <v>290.0</v>
      </c>
      <c r="AL2167" s="1">
        <v>0.0</v>
      </c>
      <c r="AM2167" s="1">
        <v>0.0</v>
      </c>
      <c r="AU2167" s="1">
        <v>1.0</v>
      </c>
      <c r="AV2167" s="1" t="s">
        <v>96</v>
      </c>
      <c r="AW2167" s="1">
        <v>25.0</v>
      </c>
      <c r="AX2167" s="1">
        <v>25.0</v>
      </c>
      <c r="AY2167" s="1">
        <v>0.0</v>
      </c>
      <c r="AZ2167" s="1">
        <v>0.0</v>
      </c>
      <c r="BB2167" s="1">
        <v>-1.0</v>
      </c>
      <c r="BC2167" s="1">
        <v>1.0</v>
      </c>
      <c r="BD2167" s="1">
        <v>-1.0</v>
      </c>
      <c r="BE2167" s="1">
        <v>-1.0</v>
      </c>
      <c r="BF2167" s="1">
        <v>-1.0</v>
      </c>
      <c r="BG2167" s="1">
        <v>-1.0</v>
      </c>
      <c r="BH2167" s="1">
        <v>1.0</v>
      </c>
      <c r="BI2167" s="1">
        <v>-1.0</v>
      </c>
      <c r="BJ2167" s="1">
        <v>1.0</v>
      </c>
      <c r="BK2167" s="1">
        <v>1.0</v>
      </c>
      <c r="BL2167" s="1">
        <v>1.0</v>
      </c>
      <c r="BM2167" s="1">
        <v>1.0</v>
      </c>
      <c r="BN2167" s="1">
        <v>1.0</v>
      </c>
      <c r="BO2167" s="1">
        <v>1.0</v>
      </c>
      <c r="BP2167" s="1">
        <v>-1.0</v>
      </c>
      <c r="BQ2167" s="1">
        <v>-1.0</v>
      </c>
      <c r="BR2167" s="1">
        <v>-1.0</v>
      </c>
      <c r="BS2167" s="1">
        <v>-1.0</v>
      </c>
      <c r="BT2167" s="1">
        <v>-1.0</v>
      </c>
      <c r="BU2167" s="1">
        <v>1.0</v>
      </c>
      <c r="BV2167" s="1">
        <v>1.0</v>
      </c>
      <c r="BW2167" s="1">
        <v>1.0</v>
      </c>
      <c r="BX2167" s="1">
        <v>1.0</v>
      </c>
      <c r="BY2167" s="1">
        <v>-1.0</v>
      </c>
      <c r="BZ2167" s="1">
        <v>-1.0</v>
      </c>
      <c r="CA2167" s="1">
        <v>-1.0</v>
      </c>
      <c r="CB2167" s="1">
        <v>-1.0</v>
      </c>
      <c r="CC2167" s="1">
        <v>1.0</v>
      </c>
      <c r="CD2167" s="1">
        <v>72888.0</v>
      </c>
    </row>
    <row r="2168">
      <c r="A2168" s="1">
        <v>9494304.0</v>
      </c>
      <c r="B2168" s="1" t="s">
        <v>11629</v>
      </c>
      <c r="C2168" s="1" t="s">
        <v>11630</v>
      </c>
      <c r="D2168" s="1" t="s">
        <v>11631</v>
      </c>
      <c r="E2168" s="1" t="s">
        <v>85</v>
      </c>
      <c r="G2168" s="1" t="s">
        <v>11632</v>
      </c>
      <c r="I2168" s="1">
        <v>224009.0</v>
      </c>
      <c r="J2168" s="1">
        <v>40425.0</v>
      </c>
      <c r="M2168" s="1">
        <v>0.0</v>
      </c>
      <c r="N2168" s="1">
        <v>1.0</v>
      </c>
      <c r="O2168" s="1">
        <v>1.0</v>
      </c>
      <c r="P2168" s="1" t="s">
        <v>89</v>
      </c>
      <c r="Q2168" s="1" t="s">
        <v>90</v>
      </c>
      <c r="R2168" s="1">
        <v>40.7947799999998</v>
      </c>
      <c r="S2168" s="1">
        <v>-73.94178</v>
      </c>
      <c r="T2168" s="1" t="s">
        <v>91</v>
      </c>
      <c r="U2168" s="1" t="s">
        <v>92</v>
      </c>
      <c r="V2168" s="1">
        <v>4.0</v>
      </c>
      <c r="W2168" s="1">
        <v>1.0</v>
      </c>
      <c r="X2168" s="1">
        <v>1.0</v>
      </c>
      <c r="Y2168" s="1">
        <v>2.0</v>
      </c>
      <c r="Z2168" s="1" t="s">
        <v>93</v>
      </c>
      <c r="AA2168" s="1" t="s">
        <v>11633</v>
      </c>
      <c r="AB2168" s="1">
        <v>325.0</v>
      </c>
      <c r="AC2168" s="1">
        <v>4.0</v>
      </c>
      <c r="AD2168" s="1">
        <v>0.0</v>
      </c>
      <c r="AE2168" s="1">
        <v>7.0</v>
      </c>
      <c r="AF2168" s="1" t="s">
        <v>658</v>
      </c>
      <c r="AG2168" s="1">
        <v>1.0</v>
      </c>
      <c r="AH2168" s="1">
        <v>23.0</v>
      </c>
      <c r="AI2168" s="1">
        <v>53.0</v>
      </c>
      <c r="AJ2168" s="1">
        <v>83.0</v>
      </c>
      <c r="AK2168" s="1">
        <v>358.0</v>
      </c>
      <c r="AL2168" s="1">
        <v>5.0</v>
      </c>
      <c r="AM2168" s="1">
        <v>1.0</v>
      </c>
      <c r="AN2168" s="1">
        <v>100.0</v>
      </c>
      <c r="AO2168" s="1">
        <v>10.0</v>
      </c>
      <c r="AP2168" s="1">
        <v>9.0</v>
      </c>
      <c r="AQ2168" s="1">
        <v>10.0</v>
      </c>
      <c r="AR2168" s="1">
        <v>10.0</v>
      </c>
      <c r="AS2168" s="1">
        <v>8.0</v>
      </c>
      <c r="AT2168" s="1">
        <v>9.0</v>
      </c>
      <c r="AU2168" s="1">
        <v>0.0</v>
      </c>
      <c r="AV2168" s="1" t="s">
        <v>96</v>
      </c>
      <c r="AW2168" s="1">
        <v>1.0</v>
      </c>
      <c r="AX2168" s="1">
        <v>1.0</v>
      </c>
      <c r="AY2168" s="1">
        <v>0.0</v>
      </c>
      <c r="AZ2168" s="1">
        <v>0.0</v>
      </c>
      <c r="BA2168" s="1">
        <v>0.12</v>
      </c>
      <c r="BB2168" s="1">
        <v>1.0</v>
      </c>
      <c r="BC2168" s="1">
        <v>1.0</v>
      </c>
      <c r="BD2168" s="1">
        <v>-1.0</v>
      </c>
      <c r="BE2168" s="1">
        <v>-1.0</v>
      </c>
      <c r="BF2168" s="1">
        <v>-1.0</v>
      </c>
      <c r="BG2168" s="1">
        <v>-1.0</v>
      </c>
      <c r="BH2168" s="1">
        <v>-1.0</v>
      </c>
      <c r="BI2168" s="1">
        <v>1.0</v>
      </c>
      <c r="BJ2168" s="1">
        <v>1.0</v>
      </c>
      <c r="BK2168" s="1">
        <v>-1.0</v>
      </c>
      <c r="BL2168" s="1">
        <v>-1.0</v>
      </c>
      <c r="BM2168" s="1">
        <v>1.0</v>
      </c>
      <c r="BN2168" s="1">
        <v>1.0</v>
      </c>
      <c r="BO2168" s="1">
        <v>1.0</v>
      </c>
      <c r="BP2168" s="1">
        <v>1.0</v>
      </c>
      <c r="BQ2168" s="1">
        <v>-1.0</v>
      </c>
      <c r="BR2168" s="1">
        <v>-1.0</v>
      </c>
      <c r="BS2168" s="1">
        <v>-1.0</v>
      </c>
      <c r="BT2168" s="1">
        <v>-1.0</v>
      </c>
      <c r="BU2168" s="1">
        <v>1.0</v>
      </c>
      <c r="BV2168" s="1">
        <v>-1.0</v>
      </c>
      <c r="BW2168" s="1">
        <v>-1.0</v>
      </c>
      <c r="BX2168" s="1">
        <v>-1.0</v>
      </c>
      <c r="BY2168" s="1">
        <v>-1.0</v>
      </c>
      <c r="BZ2168" s="1">
        <v>-1.0</v>
      </c>
      <c r="CA2168" s="1">
        <v>-1.0</v>
      </c>
      <c r="CB2168" s="1">
        <v>-1.0</v>
      </c>
      <c r="CC2168" s="1">
        <v>-1.0</v>
      </c>
      <c r="CD2168" s="1">
        <v>72916.0</v>
      </c>
    </row>
    <row r="2169">
      <c r="A2169" s="1">
        <v>2.3821848E7</v>
      </c>
      <c r="B2169" s="1" t="s">
        <v>11634</v>
      </c>
      <c r="C2169" s="1" t="s">
        <v>11635</v>
      </c>
      <c r="D2169" s="1" t="s">
        <v>11635</v>
      </c>
      <c r="E2169" s="1" t="s">
        <v>85</v>
      </c>
      <c r="I2169" s="1">
        <v>1.4934881E7</v>
      </c>
      <c r="J2169" s="1">
        <v>41759.0</v>
      </c>
      <c r="K2169" s="1" t="s">
        <v>134</v>
      </c>
      <c r="L2169" s="1">
        <v>1.0</v>
      </c>
      <c r="M2169" s="1">
        <v>0.0</v>
      </c>
      <c r="N2169" s="1">
        <v>1.0</v>
      </c>
      <c r="O2169" s="1">
        <v>1.0</v>
      </c>
      <c r="P2169" s="1" t="s">
        <v>123</v>
      </c>
      <c r="Q2169" s="1" t="s">
        <v>124</v>
      </c>
      <c r="R2169" s="1">
        <v>40.72156</v>
      </c>
      <c r="S2169" s="1">
        <v>-73.96043</v>
      </c>
      <c r="T2169" s="1" t="s">
        <v>91</v>
      </c>
      <c r="U2169" s="1" t="s">
        <v>92</v>
      </c>
      <c r="V2169" s="1">
        <v>4.0</v>
      </c>
      <c r="W2169" s="1">
        <v>2.0</v>
      </c>
      <c r="X2169" s="1">
        <v>1.0</v>
      </c>
      <c r="Y2169" s="1">
        <v>2.0</v>
      </c>
      <c r="Z2169" s="1" t="s">
        <v>93</v>
      </c>
      <c r="AA2169" s="1" t="s">
        <v>11636</v>
      </c>
      <c r="AB2169" s="1">
        <v>280.0</v>
      </c>
      <c r="AC2169" s="1">
        <v>1.0</v>
      </c>
      <c r="AD2169" s="1">
        <v>0.0</v>
      </c>
      <c r="AE2169" s="1">
        <v>6.0</v>
      </c>
      <c r="AF2169" s="1" t="s">
        <v>104</v>
      </c>
      <c r="AG2169" s="1">
        <v>1.0</v>
      </c>
      <c r="AH2169" s="1">
        <v>9.0</v>
      </c>
      <c r="AI2169" s="1">
        <v>11.0</v>
      </c>
      <c r="AJ2169" s="1">
        <v>11.0</v>
      </c>
      <c r="AK2169" s="1">
        <v>11.0</v>
      </c>
      <c r="AL2169" s="1">
        <v>6.0</v>
      </c>
      <c r="AM2169" s="1">
        <v>4.0</v>
      </c>
      <c r="AN2169" s="1">
        <v>100.0</v>
      </c>
      <c r="AO2169" s="1">
        <v>10.0</v>
      </c>
      <c r="AP2169" s="1">
        <v>10.0</v>
      </c>
      <c r="AQ2169" s="1">
        <v>10.0</v>
      </c>
      <c r="AR2169" s="1">
        <v>10.0</v>
      </c>
      <c r="AS2169" s="1">
        <v>10.0</v>
      </c>
      <c r="AT2169" s="1">
        <v>10.0</v>
      </c>
      <c r="AU2169" s="1">
        <v>0.0</v>
      </c>
      <c r="AV2169" s="1" t="s">
        <v>96</v>
      </c>
      <c r="AW2169" s="1">
        <v>1.0</v>
      </c>
      <c r="AX2169" s="1">
        <v>1.0</v>
      </c>
      <c r="AY2169" s="1">
        <v>0.0</v>
      </c>
      <c r="AZ2169" s="1">
        <v>0.0</v>
      </c>
      <c r="BA2169" s="1">
        <v>0.39</v>
      </c>
      <c r="BB2169" s="1">
        <v>-1.0</v>
      </c>
      <c r="BC2169" s="1">
        <v>1.0</v>
      </c>
      <c r="BD2169" s="1">
        <v>-1.0</v>
      </c>
      <c r="BE2169" s="1">
        <v>-1.0</v>
      </c>
      <c r="BF2169" s="1">
        <v>-1.0</v>
      </c>
      <c r="BG2169" s="1">
        <v>-1.0</v>
      </c>
      <c r="BH2169" s="1">
        <v>-1.0</v>
      </c>
      <c r="BI2169" s="1">
        <v>1.0</v>
      </c>
      <c r="BJ2169" s="1">
        <v>1.0</v>
      </c>
      <c r="BK2169" s="1">
        <v>-1.0</v>
      </c>
      <c r="BL2169" s="1">
        <v>-1.0</v>
      </c>
      <c r="BM2169" s="1">
        <v>1.0</v>
      </c>
      <c r="BN2169" s="1">
        <v>1.0</v>
      </c>
      <c r="BO2169" s="1">
        <v>-1.0</v>
      </c>
      <c r="BP2169" s="1">
        <v>1.0</v>
      </c>
      <c r="BQ2169" s="1">
        <v>1.0</v>
      </c>
      <c r="BR2169" s="1">
        <v>-1.0</v>
      </c>
      <c r="BS2169" s="1">
        <v>-1.0</v>
      </c>
      <c r="BT2169" s="1">
        <v>-1.0</v>
      </c>
      <c r="BU2169" s="1">
        <v>1.0</v>
      </c>
      <c r="BV2169" s="1">
        <v>1.0</v>
      </c>
      <c r="BW2169" s="1">
        <v>-1.0</v>
      </c>
      <c r="BX2169" s="1">
        <v>-1.0</v>
      </c>
      <c r="BY2169" s="1">
        <v>-1.0</v>
      </c>
      <c r="BZ2169" s="1">
        <v>1.0</v>
      </c>
      <c r="CA2169" s="1">
        <v>-1.0</v>
      </c>
      <c r="CB2169" s="1">
        <v>-1.0</v>
      </c>
      <c r="CC2169" s="1">
        <v>-1.0</v>
      </c>
      <c r="CD2169" s="1">
        <v>72917.0</v>
      </c>
    </row>
    <row r="2170">
      <c r="A2170" s="1">
        <v>2.2455806E7</v>
      </c>
      <c r="B2170" s="1" t="s">
        <v>11637</v>
      </c>
      <c r="C2170" s="1" t="s">
        <v>11638</v>
      </c>
      <c r="D2170" s="1" t="s">
        <v>11638</v>
      </c>
      <c r="E2170" s="1" t="s">
        <v>85</v>
      </c>
      <c r="H2170" s="1" t="s">
        <v>11639</v>
      </c>
      <c r="I2170" s="1">
        <v>1.57935032E8</v>
      </c>
      <c r="J2170" s="1">
        <v>43047.0</v>
      </c>
      <c r="M2170" s="1">
        <v>0.0</v>
      </c>
      <c r="N2170" s="1">
        <v>1.0</v>
      </c>
      <c r="O2170" s="1">
        <v>0.0</v>
      </c>
      <c r="P2170" s="1" t="s">
        <v>111</v>
      </c>
      <c r="Q2170" s="1" t="s">
        <v>263</v>
      </c>
      <c r="R2170" s="1">
        <v>40.76193</v>
      </c>
      <c r="S2170" s="1">
        <v>-73.87521</v>
      </c>
      <c r="T2170" s="1" t="s">
        <v>125</v>
      </c>
      <c r="U2170" s="1" t="s">
        <v>113</v>
      </c>
      <c r="V2170" s="1">
        <v>2.0</v>
      </c>
      <c r="W2170" s="1">
        <v>1.0</v>
      </c>
      <c r="X2170" s="1">
        <v>1.0</v>
      </c>
      <c r="Y2170" s="1">
        <v>1.0</v>
      </c>
      <c r="Z2170" s="1" t="s">
        <v>93</v>
      </c>
      <c r="AA2170" s="1" t="s">
        <v>11640</v>
      </c>
      <c r="AB2170" s="1">
        <v>40.0</v>
      </c>
      <c r="AC2170" s="1">
        <v>1.0</v>
      </c>
      <c r="AD2170" s="1">
        <v>25.0</v>
      </c>
      <c r="AE2170" s="1">
        <v>1.0</v>
      </c>
      <c r="AF2170" s="1" t="s">
        <v>302</v>
      </c>
      <c r="AG2170" s="1">
        <v>1.0</v>
      </c>
      <c r="AH2170" s="1">
        <v>0.0</v>
      </c>
      <c r="AI2170" s="1">
        <v>0.0</v>
      </c>
      <c r="AJ2170" s="1">
        <v>0.0</v>
      </c>
      <c r="AK2170" s="1">
        <v>37.0</v>
      </c>
      <c r="AL2170" s="1">
        <v>1.0</v>
      </c>
      <c r="AM2170" s="1">
        <v>1.0</v>
      </c>
      <c r="AU2170" s="1">
        <v>1.0</v>
      </c>
      <c r="AV2170" s="1" t="s">
        <v>105</v>
      </c>
      <c r="AW2170" s="1">
        <v>1.0</v>
      </c>
      <c r="AX2170" s="1">
        <v>0.0</v>
      </c>
      <c r="AY2170" s="1">
        <v>1.0</v>
      </c>
      <c r="AZ2170" s="1">
        <v>0.0</v>
      </c>
      <c r="BA2170" s="1">
        <v>0.21</v>
      </c>
      <c r="BB2170" s="1">
        <v>-1.0</v>
      </c>
      <c r="BC2170" s="1">
        <v>1.0</v>
      </c>
      <c r="BD2170" s="1">
        <v>-1.0</v>
      </c>
      <c r="BE2170" s="1">
        <v>-1.0</v>
      </c>
      <c r="BF2170" s="1">
        <v>-1.0</v>
      </c>
      <c r="BG2170" s="1">
        <v>-1.0</v>
      </c>
      <c r="BH2170" s="1">
        <v>-1.0</v>
      </c>
      <c r="BI2170" s="1">
        <v>-1.0</v>
      </c>
      <c r="BJ2170" s="1">
        <v>1.0</v>
      </c>
      <c r="BK2170" s="1">
        <v>-1.0</v>
      </c>
      <c r="BL2170" s="1">
        <v>-1.0</v>
      </c>
      <c r="BM2170" s="1">
        <v>-1.0</v>
      </c>
      <c r="BN2170" s="1">
        <v>-1.0</v>
      </c>
      <c r="BO2170" s="1">
        <v>-1.0</v>
      </c>
      <c r="BP2170" s="1">
        <v>-1.0</v>
      </c>
      <c r="BQ2170" s="1">
        <v>-1.0</v>
      </c>
      <c r="BR2170" s="1">
        <v>-1.0</v>
      </c>
      <c r="BS2170" s="1">
        <v>-1.0</v>
      </c>
      <c r="BT2170" s="1">
        <v>-1.0</v>
      </c>
      <c r="BU2170" s="1">
        <v>1.0</v>
      </c>
      <c r="BV2170" s="1">
        <v>-1.0</v>
      </c>
      <c r="BW2170" s="1">
        <v>1.0</v>
      </c>
      <c r="BX2170" s="1">
        <v>-1.0</v>
      </c>
      <c r="BY2170" s="1">
        <v>-1.0</v>
      </c>
      <c r="BZ2170" s="1">
        <v>-1.0</v>
      </c>
      <c r="CA2170" s="1">
        <v>-1.0</v>
      </c>
      <c r="CB2170" s="1">
        <v>-1.0</v>
      </c>
      <c r="CC2170" s="1">
        <v>-1.0</v>
      </c>
      <c r="CD2170" s="1">
        <v>73006.0</v>
      </c>
    </row>
    <row r="2171">
      <c r="A2171" s="1">
        <v>3.0558219E7</v>
      </c>
      <c r="B2171" s="1" t="s">
        <v>11641</v>
      </c>
      <c r="C2171" s="1" t="s">
        <v>11642</v>
      </c>
      <c r="D2171" s="1" t="s">
        <v>11643</v>
      </c>
      <c r="E2171" s="1" t="s">
        <v>85</v>
      </c>
      <c r="F2171" s="1" t="s">
        <v>11644</v>
      </c>
      <c r="G2171" s="1" t="s">
        <v>11645</v>
      </c>
      <c r="H2171" s="1" t="s">
        <v>11646</v>
      </c>
      <c r="I2171" s="1">
        <v>1313385.0</v>
      </c>
      <c r="J2171" s="1">
        <v>40835.0</v>
      </c>
      <c r="K2171" s="1" t="s">
        <v>134</v>
      </c>
      <c r="L2171" s="1">
        <v>1.0</v>
      </c>
      <c r="M2171" s="1">
        <v>1.0</v>
      </c>
      <c r="N2171" s="1">
        <v>3.0</v>
      </c>
      <c r="O2171" s="1">
        <v>1.0</v>
      </c>
      <c r="P2171" s="1" t="s">
        <v>4348</v>
      </c>
      <c r="Q2171" s="1" t="s">
        <v>157</v>
      </c>
      <c r="R2171" s="1">
        <v>40.68548</v>
      </c>
      <c r="S2171" s="1">
        <v>-73.93145</v>
      </c>
      <c r="T2171" s="1" t="s">
        <v>91</v>
      </c>
      <c r="U2171" s="1" t="s">
        <v>113</v>
      </c>
      <c r="V2171" s="1">
        <v>2.0</v>
      </c>
      <c r="W2171" s="1">
        <v>1.0</v>
      </c>
      <c r="X2171" s="1">
        <v>1.0</v>
      </c>
      <c r="Y2171" s="1">
        <v>1.0</v>
      </c>
      <c r="Z2171" s="1" t="s">
        <v>93</v>
      </c>
      <c r="AA2171" s="1" t="s">
        <v>11647</v>
      </c>
      <c r="AB2171" s="1">
        <v>90.0</v>
      </c>
      <c r="AC2171" s="1">
        <v>1.0</v>
      </c>
      <c r="AD2171" s="1">
        <v>8.0</v>
      </c>
      <c r="AE2171" s="1">
        <v>3.0</v>
      </c>
      <c r="AF2171" s="1" t="s">
        <v>291</v>
      </c>
      <c r="AG2171" s="1">
        <v>1.0</v>
      </c>
      <c r="AH2171" s="1">
        <v>1.0</v>
      </c>
      <c r="AI2171" s="1">
        <v>1.0</v>
      </c>
      <c r="AJ2171" s="1">
        <v>1.0</v>
      </c>
      <c r="AK2171" s="1">
        <v>1.0</v>
      </c>
      <c r="AL2171" s="1">
        <v>2.0</v>
      </c>
      <c r="AM2171" s="1">
        <v>2.0</v>
      </c>
      <c r="AN2171" s="1">
        <v>100.0</v>
      </c>
      <c r="AO2171" s="1">
        <v>10.0</v>
      </c>
      <c r="AP2171" s="1">
        <v>10.0</v>
      </c>
      <c r="AQ2171" s="1">
        <v>10.0</v>
      </c>
      <c r="AR2171" s="1">
        <v>10.0</v>
      </c>
      <c r="AS2171" s="1">
        <v>10.0</v>
      </c>
      <c r="AT2171" s="1">
        <v>10.0</v>
      </c>
      <c r="AU2171" s="1">
        <v>0.0</v>
      </c>
      <c r="AV2171" s="1" t="s">
        <v>117</v>
      </c>
      <c r="AW2171" s="1">
        <v>1.0</v>
      </c>
      <c r="AX2171" s="1">
        <v>0.0</v>
      </c>
      <c r="AY2171" s="1">
        <v>1.0</v>
      </c>
      <c r="AZ2171" s="1">
        <v>0.0</v>
      </c>
      <c r="BA2171" s="1">
        <v>2.0</v>
      </c>
      <c r="BB2171" s="1">
        <v>-1.0</v>
      </c>
      <c r="BC2171" s="1">
        <v>1.0</v>
      </c>
      <c r="BD2171" s="1">
        <v>-1.0</v>
      </c>
      <c r="BE2171" s="1">
        <v>-1.0</v>
      </c>
      <c r="BF2171" s="1">
        <v>-1.0</v>
      </c>
      <c r="BG2171" s="1">
        <v>-1.0</v>
      </c>
      <c r="BH2171" s="1">
        <v>-1.0</v>
      </c>
      <c r="BI2171" s="1">
        <v>-1.0</v>
      </c>
      <c r="BJ2171" s="1">
        <v>1.0</v>
      </c>
      <c r="BK2171" s="1">
        <v>-1.0</v>
      </c>
      <c r="BL2171" s="1">
        <v>-1.0</v>
      </c>
      <c r="BM2171" s="1">
        <v>-1.0</v>
      </c>
      <c r="BN2171" s="1">
        <v>-1.0</v>
      </c>
      <c r="BO2171" s="1">
        <v>-1.0</v>
      </c>
      <c r="BP2171" s="1">
        <v>-1.0</v>
      </c>
      <c r="BQ2171" s="1">
        <v>1.0</v>
      </c>
      <c r="BR2171" s="1">
        <v>-1.0</v>
      </c>
      <c r="BS2171" s="1">
        <v>-1.0</v>
      </c>
      <c r="BT2171" s="1">
        <v>-1.0</v>
      </c>
      <c r="BU2171" s="1">
        <v>1.0</v>
      </c>
      <c r="BV2171" s="1">
        <v>-1.0</v>
      </c>
      <c r="BW2171" s="1">
        <v>-1.0</v>
      </c>
      <c r="BX2171" s="1">
        <v>1.0</v>
      </c>
      <c r="BY2171" s="1">
        <v>-1.0</v>
      </c>
      <c r="BZ2171" s="1">
        <v>-1.0</v>
      </c>
      <c r="CA2171" s="1">
        <v>-1.0</v>
      </c>
      <c r="CB2171" s="1">
        <v>-1.0</v>
      </c>
      <c r="CC2171" s="1">
        <v>-1.0</v>
      </c>
      <c r="CD2171" s="1">
        <v>73029.0</v>
      </c>
    </row>
    <row r="2172">
      <c r="A2172" s="1">
        <v>1.63505E7</v>
      </c>
      <c r="B2172" s="1" t="s">
        <v>11648</v>
      </c>
      <c r="C2172" s="1" t="s">
        <v>11649</v>
      </c>
      <c r="D2172" s="1" t="s">
        <v>11650</v>
      </c>
      <c r="E2172" s="1" t="s">
        <v>85</v>
      </c>
      <c r="H2172" s="1" t="s">
        <v>11651</v>
      </c>
      <c r="I2172" s="1">
        <v>3.5331192E7</v>
      </c>
      <c r="J2172" s="1">
        <v>42163.0</v>
      </c>
      <c r="M2172" s="1">
        <v>0.0</v>
      </c>
      <c r="N2172" s="1">
        <v>1.0</v>
      </c>
      <c r="O2172" s="1">
        <v>1.0</v>
      </c>
      <c r="P2172" s="1" t="s">
        <v>123</v>
      </c>
      <c r="Q2172" s="1" t="s">
        <v>124</v>
      </c>
      <c r="R2172" s="1">
        <v>40.68369</v>
      </c>
      <c r="S2172" s="1">
        <v>-73.9489699999999</v>
      </c>
      <c r="T2172" s="1" t="s">
        <v>91</v>
      </c>
      <c r="U2172" s="1" t="s">
        <v>92</v>
      </c>
      <c r="V2172" s="1">
        <v>4.0</v>
      </c>
      <c r="W2172" s="1">
        <v>1.0</v>
      </c>
      <c r="X2172" s="1">
        <v>1.0</v>
      </c>
      <c r="Y2172" s="1">
        <v>2.0</v>
      </c>
      <c r="Z2172" s="1" t="s">
        <v>93</v>
      </c>
      <c r="AA2172" s="1" t="s">
        <v>11652</v>
      </c>
      <c r="AB2172" s="1">
        <v>175.0</v>
      </c>
      <c r="AC2172" s="1">
        <v>3.0</v>
      </c>
      <c r="AD2172" s="1">
        <v>100.0</v>
      </c>
      <c r="AE2172" s="1">
        <v>4.0</v>
      </c>
      <c r="AF2172" s="1" t="s">
        <v>521</v>
      </c>
      <c r="AG2172" s="1">
        <v>1.0</v>
      </c>
      <c r="AH2172" s="1">
        <v>0.0</v>
      </c>
      <c r="AI2172" s="1">
        <v>0.0</v>
      </c>
      <c r="AJ2172" s="1">
        <v>0.0</v>
      </c>
      <c r="AK2172" s="1">
        <v>0.0</v>
      </c>
      <c r="AL2172" s="1">
        <v>2.0</v>
      </c>
      <c r="AM2172" s="1">
        <v>0.0</v>
      </c>
      <c r="AN2172" s="1">
        <v>100.0</v>
      </c>
      <c r="AO2172" s="1">
        <v>10.0</v>
      </c>
      <c r="AP2172" s="1">
        <v>9.0</v>
      </c>
      <c r="AQ2172" s="1">
        <v>10.0</v>
      </c>
      <c r="AR2172" s="1">
        <v>10.0</v>
      </c>
      <c r="AS2172" s="1">
        <v>10.0</v>
      </c>
      <c r="AT2172" s="1">
        <v>10.0</v>
      </c>
      <c r="AU2172" s="1">
        <v>0.0</v>
      </c>
      <c r="AV2172" s="1" t="s">
        <v>96</v>
      </c>
      <c r="AW2172" s="1">
        <v>1.0</v>
      </c>
      <c r="AX2172" s="1">
        <v>1.0</v>
      </c>
      <c r="AY2172" s="1">
        <v>0.0</v>
      </c>
      <c r="AZ2172" s="1">
        <v>0.0</v>
      </c>
      <c r="BA2172" s="1">
        <v>0.07</v>
      </c>
      <c r="BB2172" s="1">
        <v>-1.0</v>
      </c>
      <c r="BC2172" s="1">
        <v>-1.0</v>
      </c>
      <c r="BD2172" s="1">
        <v>-1.0</v>
      </c>
      <c r="BE2172" s="1">
        <v>-1.0</v>
      </c>
      <c r="BF2172" s="1">
        <v>-1.0</v>
      </c>
      <c r="BG2172" s="1">
        <v>-1.0</v>
      </c>
      <c r="BH2172" s="1">
        <v>1.0</v>
      </c>
      <c r="BI2172" s="1">
        <v>-1.0</v>
      </c>
      <c r="BJ2172" s="1">
        <v>1.0</v>
      </c>
      <c r="BK2172" s="1">
        <v>-1.0</v>
      </c>
      <c r="BL2172" s="1">
        <v>1.0</v>
      </c>
      <c r="BM2172" s="1">
        <v>1.0</v>
      </c>
      <c r="BN2172" s="1">
        <v>-1.0</v>
      </c>
      <c r="BO2172" s="1">
        <v>-1.0</v>
      </c>
      <c r="BP2172" s="1">
        <v>-1.0</v>
      </c>
      <c r="BQ2172" s="1">
        <v>-1.0</v>
      </c>
      <c r="BR2172" s="1">
        <v>-1.0</v>
      </c>
      <c r="BS2172" s="1">
        <v>-1.0</v>
      </c>
      <c r="BT2172" s="1">
        <v>-1.0</v>
      </c>
      <c r="BU2172" s="1">
        <v>1.0</v>
      </c>
      <c r="BV2172" s="1">
        <v>-1.0</v>
      </c>
      <c r="BW2172" s="1">
        <v>-1.0</v>
      </c>
      <c r="BX2172" s="1">
        <v>-1.0</v>
      </c>
      <c r="BY2172" s="1">
        <v>-1.0</v>
      </c>
      <c r="BZ2172" s="1">
        <v>-1.0</v>
      </c>
      <c r="CA2172" s="1">
        <v>-1.0</v>
      </c>
      <c r="CB2172" s="1">
        <v>-1.0</v>
      </c>
      <c r="CC2172" s="1">
        <v>-1.0</v>
      </c>
      <c r="CD2172" s="1">
        <v>73053.0</v>
      </c>
    </row>
    <row r="2173">
      <c r="A2173" s="1">
        <v>2.2013423E7</v>
      </c>
      <c r="B2173" s="1" t="s">
        <v>11653</v>
      </c>
      <c r="C2173" s="1" t="s">
        <v>11654</v>
      </c>
      <c r="D2173" s="1" t="s">
        <v>11655</v>
      </c>
      <c r="E2173" s="1" t="s">
        <v>85</v>
      </c>
      <c r="F2173" s="1" t="s">
        <v>11656</v>
      </c>
      <c r="G2173" s="1" t="s">
        <v>11657</v>
      </c>
      <c r="H2173" s="1" t="s">
        <v>11658</v>
      </c>
      <c r="I2173" s="1">
        <v>4.8356178E7</v>
      </c>
      <c r="J2173" s="1">
        <v>42314.0</v>
      </c>
      <c r="M2173" s="1">
        <v>0.0</v>
      </c>
      <c r="N2173" s="1">
        <v>1.0</v>
      </c>
      <c r="O2173" s="1">
        <v>0.0</v>
      </c>
      <c r="P2173" s="1" t="s">
        <v>111</v>
      </c>
      <c r="Q2173" s="1" t="s">
        <v>112</v>
      </c>
      <c r="R2173" s="1">
        <v>40.75797</v>
      </c>
      <c r="S2173" s="1">
        <v>-73.92908</v>
      </c>
      <c r="T2173" s="1" t="s">
        <v>91</v>
      </c>
      <c r="U2173" s="1" t="s">
        <v>92</v>
      </c>
      <c r="V2173" s="1">
        <v>4.0</v>
      </c>
      <c r="W2173" s="1">
        <v>1.0</v>
      </c>
      <c r="X2173" s="1">
        <v>1.0</v>
      </c>
      <c r="Y2173" s="1">
        <v>2.0</v>
      </c>
      <c r="Z2173" s="1" t="s">
        <v>93</v>
      </c>
      <c r="AA2173" s="1" t="s">
        <v>11659</v>
      </c>
      <c r="AB2173" s="1">
        <v>113.0</v>
      </c>
      <c r="AC2173" s="1">
        <v>1.0</v>
      </c>
      <c r="AD2173" s="1">
        <v>0.0</v>
      </c>
      <c r="AE2173" s="1">
        <v>5.0</v>
      </c>
      <c r="AF2173" s="1" t="s">
        <v>170</v>
      </c>
      <c r="AG2173" s="1">
        <v>1.0</v>
      </c>
      <c r="AH2173" s="1">
        <v>0.0</v>
      </c>
      <c r="AI2173" s="1">
        <v>0.0</v>
      </c>
      <c r="AJ2173" s="1">
        <v>0.0</v>
      </c>
      <c r="AK2173" s="1">
        <v>0.0</v>
      </c>
      <c r="AL2173" s="1">
        <v>9.0</v>
      </c>
      <c r="AM2173" s="1">
        <v>3.0</v>
      </c>
      <c r="AN2173" s="1">
        <v>98.0</v>
      </c>
      <c r="AO2173" s="1">
        <v>10.0</v>
      </c>
      <c r="AP2173" s="1">
        <v>10.0</v>
      </c>
      <c r="AQ2173" s="1">
        <v>10.0</v>
      </c>
      <c r="AR2173" s="1">
        <v>10.0</v>
      </c>
      <c r="AS2173" s="1">
        <v>10.0</v>
      </c>
      <c r="AT2173" s="1">
        <v>10.0</v>
      </c>
      <c r="AU2173" s="1">
        <v>1.0</v>
      </c>
      <c r="AV2173" s="1" t="s">
        <v>96</v>
      </c>
      <c r="AW2173" s="1">
        <v>1.0</v>
      </c>
      <c r="AX2173" s="1">
        <v>1.0</v>
      </c>
      <c r="AY2173" s="1">
        <v>0.0</v>
      </c>
      <c r="AZ2173" s="1">
        <v>0.0</v>
      </c>
      <c r="BA2173" s="1">
        <v>0.49</v>
      </c>
      <c r="BB2173" s="1">
        <v>-1.0</v>
      </c>
      <c r="BC2173" s="1">
        <v>-1.0</v>
      </c>
      <c r="BD2173" s="1">
        <v>-1.0</v>
      </c>
      <c r="BE2173" s="1">
        <v>-1.0</v>
      </c>
      <c r="BF2173" s="1">
        <v>-1.0</v>
      </c>
      <c r="BG2173" s="1">
        <v>-1.0</v>
      </c>
      <c r="BH2173" s="1">
        <v>-1.0</v>
      </c>
      <c r="BI2173" s="1">
        <v>-1.0</v>
      </c>
      <c r="BJ2173" s="1">
        <v>1.0</v>
      </c>
      <c r="BK2173" s="1">
        <v>-1.0</v>
      </c>
      <c r="BL2173" s="1">
        <v>-1.0</v>
      </c>
      <c r="BM2173" s="1">
        <v>-1.0</v>
      </c>
      <c r="BN2173" s="1">
        <v>-1.0</v>
      </c>
      <c r="BO2173" s="1">
        <v>-1.0</v>
      </c>
      <c r="BP2173" s="1">
        <v>1.0</v>
      </c>
      <c r="BQ2173" s="1">
        <v>-1.0</v>
      </c>
      <c r="BR2173" s="1">
        <v>-1.0</v>
      </c>
      <c r="BS2173" s="1">
        <v>-1.0</v>
      </c>
      <c r="BT2173" s="1">
        <v>-1.0</v>
      </c>
      <c r="BU2173" s="1">
        <v>1.0</v>
      </c>
      <c r="BV2173" s="1">
        <v>-1.0</v>
      </c>
      <c r="BW2173" s="1">
        <v>-1.0</v>
      </c>
      <c r="BX2173" s="1">
        <v>-1.0</v>
      </c>
      <c r="BY2173" s="1">
        <v>-1.0</v>
      </c>
      <c r="BZ2173" s="1">
        <v>-1.0</v>
      </c>
      <c r="CA2173" s="1">
        <v>-1.0</v>
      </c>
      <c r="CB2173" s="1">
        <v>-1.0</v>
      </c>
      <c r="CC2173" s="1">
        <v>-1.0</v>
      </c>
      <c r="CD2173" s="1">
        <v>73069.0</v>
      </c>
    </row>
    <row r="2174">
      <c r="A2174" s="1">
        <v>3.4975296E7</v>
      </c>
      <c r="B2174" s="1" t="s">
        <v>11660</v>
      </c>
      <c r="C2174" s="1" t="s">
        <v>11661</v>
      </c>
      <c r="D2174" s="1" t="s">
        <v>11662</v>
      </c>
      <c r="E2174" s="1" t="s">
        <v>85</v>
      </c>
      <c r="F2174" s="1" t="s">
        <v>11663</v>
      </c>
      <c r="G2174" s="1" t="s">
        <v>11664</v>
      </c>
      <c r="H2174" s="1" t="s">
        <v>11665</v>
      </c>
      <c r="I2174" s="1">
        <v>2.63509965E8</v>
      </c>
      <c r="J2174" s="1">
        <v>43607.0</v>
      </c>
      <c r="K2174" s="1" t="s">
        <v>134</v>
      </c>
      <c r="L2174" s="1">
        <v>1.0</v>
      </c>
      <c r="M2174" s="1">
        <v>0.0</v>
      </c>
      <c r="N2174" s="1">
        <v>1.0</v>
      </c>
      <c r="O2174" s="1">
        <v>0.0</v>
      </c>
      <c r="P2174" s="1" t="s">
        <v>123</v>
      </c>
      <c r="Q2174" s="1" t="s">
        <v>124</v>
      </c>
      <c r="R2174" s="1">
        <v>40.69707</v>
      </c>
      <c r="S2174" s="1">
        <v>-73.9320099999999</v>
      </c>
      <c r="T2174" s="1" t="s">
        <v>91</v>
      </c>
      <c r="U2174" s="1" t="s">
        <v>113</v>
      </c>
      <c r="V2174" s="1">
        <v>2.0</v>
      </c>
      <c r="W2174" s="1">
        <v>1.0</v>
      </c>
      <c r="X2174" s="1">
        <v>1.0</v>
      </c>
      <c r="Y2174" s="1">
        <v>1.0</v>
      </c>
      <c r="Z2174" s="1" t="s">
        <v>93</v>
      </c>
      <c r="AA2174" s="1" t="s">
        <v>11666</v>
      </c>
      <c r="AB2174" s="1">
        <v>50.0</v>
      </c>
      <c r="AC2174" s="1">
        <v>1.0</v>
      </c>
      <c r="AD2174" s="1">
        <v>15.0</v>
      </c>
      <c r="AE2174" s="1">
        <v>1.0</v>
      </c>
      <c r="AF2174" s="1" t="s">
        <v>202</v>
      </c>
      <c r="AG2174" s="1">
        <v>1.0</v>
      </c>
      <c r="AH2174" s="1">
        <v>18.0</v>
      </c>
      <c r="AI2174" s="1">
        <v>18.0</v>
      </c>
      <c r="AJ2174" s="1">
        <v>18.0</v>
      </c>
      <c r="AK2174" s="1">
        <v>60.0</v>
      </c>
      <c r="AL2174" s="1">
        <v>9.0</v>
      </c>
      <c r="AM2174" s="1">
        <v>9.0</v>
      </c>
      <c r="AN2174" s="1">
        <v>100.0</v>
      </c>
      <c r="AO2174" s="1">
        <v>10.0</v>
      </c>
      <c r="AP2174" s="1">
        <v>10.0</v>
      </c>
      <c r="AQ2174" s="1">
        <v>10.0</v>
      </c>
      <c r="AR2174" s="1">
        <v>10.0</v>
      </c>
      <c r="AS2174" s="1">
        <v>10.0</v>
      </c>
      <c r="AT2174" s="1">
        <v>10.0</v>
      </c>
      <c r="AU2174" s="1">
        <v>0.0</v>
      </c>
      <c r="AV2174" s="1" t="s">
        <v>105</v>
      </c>
      <c r="AW2174" s="1">
        <v>1.0</v>
      </c>
      <c r="AX2174" s="1">
        <v>0.0</v>
      </c>
      <c r="AY2174" s="1">
        <v>1.0</v>
      </c>
      <c r="AZ2174" s="1">
        <v>0.0</v>
      </c>
      <c r="BA2174" s="1">
        <v>6.43</v>
      </c>
      <c r="BB2174" s="1">
        <v>-1.0</v>
      </c>
      <c r="BC2174" s="1">
        <v>1.0</v>
      </c>
      <c r="BD2174" s="1">
        <v>-1.0</v>
      </c>
      <c r="BE2174" s="1">
        <v>-1.0</v>
      </c>
      <c r="BF2174" s="1">
        <v>-1.0</v>
      </c>
      <c r="BG2174" s="1">
        <v>-1.0</v>
      </c>
      <c r="BH2174" s="1">
        <v>-1.0</v>
      </c>
      <c r="BI2174" s="1">
        <v>1.0</v>
      </c>
      <c r="BJ2174" s="1">
        <v>1.0</v>
      </c>
      <c r="BK2174" s="1">
        <v>-1.0</v>
      </c>
      <c r="BL2174" s="1">
        <v>-1.0</v>
      </c>
      <c r="BM2174" s="1">
        <v>1.0</v>
      </c>
      <c r="BN2174" s="1">
        <v>-1.0</v>
      </c>
      <c r="BO2174" s="1">
        <v>-1.0</v>
      </c>
      <c r="BP2174" s="1">
        <v>-1.0</v>
      </c>
      <c r="BQ2174" s="1">
        <v>-1.0</v>
      </c>
      <c r="BR2174" s="1">
        <v>-1.0</v>
      </c>
      <c r="BS2174" s="1">
        <v>1.0</v>
      </c>
      <c r="BT2174" s="1">
        <v>-1.0</v>
      </c>
      <c r="BU2174" s="1">
        <v>1.0</v>
      </c>
      <c r="BV2174" s="1">
        <v>-1.0</v>
      </c>
      <c r="BW2174" s="1">
        <v>-1.0</v>
      </c>
      <c r="BX2174" s="1">
        <v>-1.0</v>
      </c>
      <c r="BY2174" s="1">
        <v>-1.0</v>
      </c>
      <c r="BZ2174" s="1">
        <v>-1.0</v>
      </c>
      <c r="CA2174" s="1">
        <v>1.0</v>
      </c>
      <c r="CB2174" s="1">
        <v>-1.0</v>
      </c>
      <c r="CC2174" s="1">
        <v>-1.0</v>
      </c>
      <c r="CD2174" s="1">
        <v>73097.0</v>
      </c>
    </row>
    <row r="2175">
      <c r="A2175" s="1">
        <v>2.9361344E7</v>
      </c>
      <c r="B2175" s="1" t="s">
        <v>11667</v>
      </c>
      <c r="C2175" s="1" t="s">
        <v>11668</v>
      </c>
      <c r="D2175" s="1" t="s">
        <v>11669</v>
      </c>
      <c r="E2175" s="1" t="s">
        <v>85</v>
      </c>
      <c r="G2175" s="1" t="s">
        <v>11670</v>
      </c>
      <c r="I2175" s="1">
        <v>2.21201866E8</v>
      </c>
      <c r="J2175" s="1">
        <v>43390.0</v>
      </c>
      <c r="M2175" s="1">
        <v>0.0</v>
      </c>
      <c r="N2175" s="1">
        <v>1.0</v>
      </c>
      <c r="O2175" s="1">
        <v>0.0</v>
      </c>
      <c r="P2175" s="1" t="s">
        <v>123</v>
      </c>
      <c r="Q2175" s="1" t="s">
        <v>124</v>
      </c>
      <c r="R2175" s="1">
        <v>40.6821599999999</v>
      </c>
      <c r="S2175" s="1">
        <v>-73.98199</v>
      </c>
      <c r="T2175" s="1" t="s">
        <v>91</v>
      </c>
      <c r="U2175" s="1" t="s">
        <v>92</v>
      </c>
      <c r="V2175" s="1">
        <v>3.0</v>
      </c>
      <c r="W2175" s="1">
        <v>1.0</v>
      </c>
      <c r="X2175" s="1">
        <v>1.0</v>
      </c>
      <c r="Y2175" s="1">
        <v>1.0</v>
      </c>
      <c r="Z2175" s="1" t="s">
        <v>93</v>
      </c>
      <c r="AA2175" s="1" t="s">
        <v>11671</v>
      </c>
      <c r="AB2175" s="1">
        <v>115.0</v>
      </c>
      <c r="AC2175" s="1">
        <v>1.0</v>
      </c>
      <c r="AD2175" s="1">
        <v>0.0</v>
      </c>
      <c r="AE2175" s="1">
        <v>1.0</v>
      </c>
      <c r="AF2175" s="1" t="s">
        <v>231</v>
      </c>
      <c r="AG2175" s="1">
        <v>1.0</v>
      </c>
      <c r="AH2175" s="1">
        <v>0.0</v>
      </c>
      <c r="AI2175" s="1">
        <v>0.0</v>
      </c>
      <c r="AJ2175" s="1">
        <v>0.0</v>
      </c>
      <c r="AK2175" s="1">
        <v>0.0</v>
      </c>
      <c r="AL2175" s="1">
        <v>9.0</v>
      </c>
      <c r="AM2175" s="1">
        <v>9.0</v>
      </c>
      <c r="AN2175" s="1">
        <v>98.0</v>
      </c>
      <c r="AO2175" s="1">
        <v>10.0</v>
      </c>
      <c r="AP2175" s="1">
        <v>10.0</v>
      </c>
      <c r="AQ2175" s="1">
        <v>10.0</v>
      </c>
      <c r="AR2175" s="1">
        <v>10.0</v>
      </c>
      <c r="AS2175" s="1">
        <v>10.0</v>
      </c>
      <c r="AT2175" s="1">
        <v>10.0</v>
      </c>
      <c r="AU2175" s="1">
        <v>0.0</v>
      </c>
      <c r="AV2175" s="1" t="s">
        <v>105</v>
      </c>
      <c r="AW2175" s="1">
        <v>1.0</v>
      </c>
      <c r="AX2175" s="1">
        <v>1.0</v>
      </c>
      <c r="AY2175" s="1">
        <v>0.0</v>
      </c>
      <c r="AZ2175" s="1">
        <v>0.0</v>
      </c>
      <c r="BA2175" s="1">
        <v>1.03</v>
      </c>
      <c r="BB2175" s="1">
        <v>-1.0</v>
      </c>
      <c r="BC2175" s="1">
        <v>1.0</v>
      </c>
      <c r="BD2175" s="1">
        <v>-1.0</v>
      </c>
      <c r="BE2175" s="1">
        <v>1.0</v>
      </c>
      <c r="BF2175" s="1">
        <v>-1.0</v>
      </c>
      <c r="BG2175" s="1">
        <v>-1.0</v>
      </c>
      <c r="BH2175" s="1">
        <v>1.0</v>
      </c>
      <c r="BI2175" s="1">
        <v>-1.0</v>
      </c>
      <c r="BJ2175" s="1">
        <v>1.0</v>
      </c>
      <c r="BK2175" s="1">
        <v>1.0</v>
      </c>
      <c r="BL2175" s="1">
        <v>1.0</v>
      </c>
      <c r="BM2175" s="1">
        <v>1.0</v>
      </c>
      <c r="BN2175" s="1">
        <v>1.0</v>
      </c>
      <c r="BO2175" s="1">
        <v>1.0</v>
      </c>
      <c r="BP2175" s="1">
        <v>-1.0</v>
      </c>
      <c r="BQ2175" s="1">
        <v>1.0</v>
      </c>
      <c r="BR2175" s="1">
        <v>-1.0</v>
      </c>
      <c r="BS2175" s="1">
        <v>-1.0</v>
      </c>
      <c r="BT2175" s="1">
        <v>-1.0</v>
      </c>
      <c r="BU2175" s="1">
        <v>1.0</v>
      </c>
      <c r="BV2175" s="1">
        <v>-1.0</v>
      </c>
      <c r="BW2175" s="1">
        <v>1.0</v>
      </c>
      <c r="BX2175" s="1">
        <v>-1.0</v>
      </c>
      <c r="BY2175" s="1">
        <v>-1.0</v>
      </c>
      <c r="BZ2175" s="1">
        <v>-1.0</v>
      </c>
      <c r="CA2175" s="1">
        <v>-1.0</v>
      </c>
      <c r="CB2175" s="1">
        <v>-1.0</v>
      </c>
      <c r="CC2175" s="1">
        <v>-1.0</v>
      </c>
      <c r="CD2175" s="1">
        <v>73121.0</v>
      </c>
    </row>
    <row r="2176">
      <c r="A2176" s="1">
        <v>1.6835493E7</v>
      </c>
      <c r="B2176" s="1" t="s">
        <v>11672</v>
      </c>
      <c r="C2176" s="1" t="s">
        <v>11673</v>
      </c>
      <c r="D2176" s="1" t="s">
        <v>11674</v>
      </c>
      <c r="E2176" s="1" t="s">
        <v>85</v>
      </c>
      <c r="F2176" s="1" t="s">
        <v>11675</v>
      </c>
      <c r="G2176" s="1" t="s">
        <v>11676</v>
      </c>
      <c r="H2176" s="1" t="s">
        <v>10717</v>
      </c>
      <c r="I2176" s="1">
        <v>2092314.0</v>
      </c>
      <c r="J2176" s="1">
        <v>41007.0</v>
      </c>
      <c r="K2176" s="1" t="s">
        <v>272</v>
      </c>
      <c r="L2176" s="1">
        <v>0.57</v>
      </c>
      <c r="M2176" s="1">
        <v>0.0</v>
      </c>
      <c r="N2176" s="1">
        <v>7.0</v>
      </c>
      <c r="O2176" s="1">
        <v>0.0</v>
      </c>
      <c r="P2176" s="1" t="s">
        <v>123</v>
      </c>
      <c r="Q2176" s="1" t="s">
        <v>124</v>
      </c>
      <c r="R2176" s="1">
        <v>40.64476</v>
      </c>
      <c r="S2176" s="1">
        <v>-73.96473</v>
      </c>
      <c r="T2176" s="1" t="s">
        <v>125</v>
      </c>
      <c r="U2176" s="1" t="s">
        <v>214</v>
      </c>
      <c r="V2176" s="1">
        <v>2.0</v>
      </c>
      <c r="W2176" s="1">
        <v>2.0</v>
      </c>
      <c r="X2176" s="1">
        <v>1.0</v>
      </c>
      <c r="Y2176" s="1">
        <v>2.0</v>
      </c>
      <c r="Z2176" s="1" t="s">
        <v>93</v>
      </c>
      <c r="AA2176" s="1" t="s">
        <v>11677</v>
      </c>
      <c r="AB2176" s="1">
        <v>28.0</v>
      </c>
      <c r="AC2176" s="1">
        <v>1.0</v>
      </c>
      <c r="AD2176" s="1">
        <v>30.0</v>
      </c>
      <c r="AE2176" s="1">
        <v>30.0</v>
      </c>
      <c r="AF2176" s="1" t="s">
        <v>95</v>
      </c>
      <c r="AG2176" s="1">
        <v>1.0</v>
      </c>
      <c r="AH2176" s="1">
        <v>30.0</v>
      </c>
      <c r="AI2176" s="1">
        <v>60.0</v>
      </c>
      <c r="AJ2176" s="1">
        <v>90.0</v>
      </c>
      <c r="AK2176" s="1">
        <v>365.0</v>
      </c>
      <c r="AL2176" s="1">
        <v>0.0</v>
      </c>
      <c r="AM2176" s="1">
        <v>0.0</v>
      </c>
      <c r="AU2176" s="1">
        <v>0.0</v>
      </c>
      <c r="AV2176" s="1" t="s">
        <v>96</v>
      </c>
      <c r="AW2176" s="1">
        <v>7.0</v>
      </c>
      <c r="AX2176" s="1">
        <v>0.0</v>
      </c>
      <c r="AY2176" s="1">
        <v>1.0</v>
      </c>
      <c r="AZ2176" s="1">
        <v>6.0</v>
      </c>
      <c r="BB2176" s="1">
        <v>1.0</v>
      </c>
      <c r="BC2176" s="1">
        <v>1.0</v>
      </c>
      <c r="BD2176" s="1">
        <v>-1.0</v>
      </c>
      <c r="BE2176" s="1">
        <v>-1.0</v>
      </c>
      <c r="BF2176" s="1">
        <v>-1.0</v>
      </c>
      <c r="BG2176" s="1">
        <v>-1.0</v>
      </c>
      <c r="BH2176" s="1">
        <v>1.0</v>
      </c>
      <c r="BI2176" s="1">
        <v>-1.0</v>
      </c>
      <c r="BJ2176" s="1">
        <v>1.0</v>
      </c>
      <c r="BK2176" s="1">
        <v>1.0</v>
      </c>
      <c r="BL2176" s="1">
        <v>1.0</v>
      </c>
      <c r="BM2176" s="1">
        <v>-1.0</v>
      </c>
      <c r="BN2176" s="1">
        <v>-1.0</v>
      </c>
      <c r="BO2176" s="1">
        <v>-1.0</v>
      </c>
      <c r="BP2176" s="1">
        <v>-1.0</v>
      </c>
      <c r="BQ2176" s="1">
        <v>1.0</v>
      </c>
      <c r="BR2176" s="1">
        <v>1.0</v>
      </c>
      <c r="BS2176" s="1">
        <v>-1.0</v>
      </c>
      <c r="BT2176" s="1">
        <v>-1.0</v>
      </c>
      <c r="BU2176" s="1">
        <v>1.0</v>
      </c>
      <c r="BV2176" s="1">
        <v>1.0</v>
      </c>
      <c r="BW2176" s="1">
        <v>-1.0</v>
      </c>
      <c r="BX2176" s="1">
        <v>-1.0</v>
      </c>
      <c r="BY2176" s="1">
        <v>-1.0</v>
      </c>
      <c r="BZ2176" s="1">
        <v>1.0</v>
      </c>
      <c r="CA2176" s="1">
        <v>-1.0</v>
      </c>
      <c r="CB2176" s="1">
        <v>-1.0</v>
      </c>
      <c r="CC2176" s="1">
        <v>-1.0</v>
      </c>
      <c r="CD2176" s="1">
        <v>73122.0</v>
      </c>
    </row>
    <row r="2177">
      <c r="A2177" s="1">
        <v>2.1895071E7</v>
      </c>
      <c r="B2177" s="1" t="s">
        <v>11678</v>
      </c>
      <c r="C2177" s="1" t="s">
        <v>11679</v>
      </c>
      <c r="D2177" s="1" t="s">
        <v>11680</v>
      </c>
      <c r="E2177" s="1" t="s">
        <v>85</v>
      </c>
      <c r="F2177" s="1" t="s">
        <v>11681</v>
      </c>
      <c r="G2177" s="1" t="s">
        <v>11682</v>
      </c>
      <c r="H2177" s="1" t="s">
        <v>11683</v>
      </c>
      <c r="I2177" s="1">
        <v>1.58191277E8</v>
      </c>
      <c r="J2177" s="1">
        <v>43049.0</v>
      </c>
      <c r="K2177" s="1" t="s">
        <v>134</v>
      </c>
      <c r="L2177" s="1">
        <v>0.8</v>
      </c>
      <c r="M2177" s="1">
        <v>0.0</v>
      </c>
      <c r="N2177" s="1">
        <v>3.0</v>
      </c>
      <c r="O2177" s="1">
        <v>0.0</v>
      </c>
      <c r="P2177" s="1" t="s">
        <v>184</v>
      </c>
      <c r="Q2177" s="1" t="s">
        <v>124</v>
      </c>
      <c r="R2177" s="1">
        <v>40.6768</v>
      </c>
      <c r="S2177" s="1">
        <v>-73.9534599999999</v>
      </c>
      <c r="T2177" s="1" t="s">
        <v>91</v>
      </c>
      <c r="U2177" s="1" t="s">
        <v>113</v>
      </c>
      <c r="V2177" s="1">
        <v>1.0</v>
      </c>
      <c r="W2177" s="1">
        <v>1.0</v>
      </c>
      <c r="X2177" s="1">
        <v>1.0</v>
      </c>
      <c r="Y2177" s="1">
        <v>1.0</v>
      </c>
      <c r="Z2177" s="1" t="s">
        <v>93</v>
      </c>
      <c r="AA2177" s="1" t="s">
        <v>11684</v>
      </c>
      <c r="AB2177" s="1">
        <v>70.0</v>
      </c>
      <c r="AC2177" s="1">
        <v>1.0</v>
      </c>
      <c r="AD2177" s="1">
        <v>15.0</v>
      </c>
      <c r="AE2177" s="1">
        <v>5.0</v>
      </c>
      <c r="AF2177" s="1" t="s">
        <v>797</v>
      </c>
      <c r="AG2177" s="1">
        <v>1.0</v>
      </c>
      <c r="AH2177" s="1">
        <v>0.0</v>
      </c>
      <c r="AI2177" s="1">
        <v>0.0</v>
      </c>
      <c r="AJ2177" s="1">
        <v>0.0</v>
      </c>
      <c r="AK2177" s="1">
        <v>0.0</v>
      </c>
      <c r="AL2177" s="1">
        <v>12.0</v>
      </c>
      <c r="AM2177" s="1">
        <v>2.0</v>
      </c>
      <c r="AN2177" s="1">
        <v>100.0</v>
      </c>
      <c r="AO2177" s="1">
        <v>10.0</v>
      </c>
      <c r="AP2177" s="1">
        <v>10.0</v>
      </c>
      <c r="AQ2177" s="1">
        <v>10.0</v>
      </c>
      <c r="AR2177" s="1">
        <v>10.0</v>
      </c>
      <c r="AS2177" s="1">
        <v>10.0</v>
      </c>
      <c r="AT2177" s="1">
        <v>10.0</v>
      </c>
      <c r="AU2177" s="1">
        <v>1.0</v>
      </c>
      <c r="AV2177" s="1" t="s">
        <v>96</v>
      </c>
      <c r="AW2177" s="1">
        <v>3.0</v>
      </c>
      <c r="AX2177" s="1">
        <v>0.0</v>
      </c>
      <c r="AY2177" s="1">
        <v>3.0</v>
      </c>
      <c r="AZ2177" s="1">
        <v>0.0</v>
      </c>
      <c r="BA2177" s="1">
        <v>0.67</v>
      </c>
      <c r="BB2177" s="1">
        <v>-1.0</v>
      </c>
      <c r="BC2177" s="1">
        <v>1.0</v>
      </c>
      <c r="BD2177" s="1">
        <v>-1.0</v>
      </c>
      <c r="BE2177" s="1">
        <v>-1.0</v>
      </c>
      <c r="BF2177" s="1">
        <v>-1.0</v>
      </c>
      <c r="BG2177" s="1">
        <v>-1.0</v>
      </c>
      <c r="BH2177" s="1">
        <v>-1.0</v>
      </c>
      <c r="BI2177" s="1">
        <v>-1.0</v>
      </c>
      <c r="BJ2177" s="1">
        <v>1.0</v>
      </c>
      <c r="BK2177" s="1">
        <v>-1.0</v>
      </c>
      <c r="BL2177" s="1">
        <v>-1.0</v>
      </c>
      <c r="BM2177" s="1">
        <v>1.0</v>
      </c>
      <c r="BN2177" s="1">
        <v>-1.0</v>
      </c>
      <c r="BO2177" s="1">
        <v>-1.0</v>
      </c>
      <c r="BP2177" s="1">
        <v>-1.0</v>
      </c>
      <c r="BQ2177" s="1">
        <v>-1.0</v>
      </c>
      <c r="BR2177" s="1">
        <v>-1.0</v>
      </c>
      <c r="BS2177" s="1">
        <v>1.0</v>
      </c>
      <c r="BT2177" s="1">
        <v>-1.0</v>
      </c>
      <c r="BU2177" s="1">
        <v>1.0</v>
      </c>
      <c r="BV2177" s="1">
        <v>-1.0</v>
      </c>
      <c r="BW2177" s="1">
        <v>-1.0</v>
      </c>
      <c r="BX2177" s="1">
        <v>-1.0</v>
      </c>
      <c r="BY2177" s="1">
        <v>-1.0</v>
      </c>
      <c r="BZ2177" s="1">
        <v>-1.0</v>
      </c>
      <c r="CA2177" s="1">
        <v>-1.0</v>
      </c>
      <c r="CB2177" s="1">
        <v>-1.0</v>
      </c>
      <c r="CC2177" s="1">
        <v>-1.0</v>
      </c>
      <c r="CD2177" s="1">
        <v>73124.0</v>
      </c>
    </row>
    <row r="2178">
      <c r="A2178" s="1">
        <v>3517646.0</v>
      </c>
      <c r="B2178" s="1" t="s">
        <v>11685</v>
      </c>
      <c r="C2178" s="1" t="s">
        <v>11686</v>
      </c>
      <c r="D2178" s="1" t="s">
        <v>11687</v>
      </c>
      <c r="E2178" s="1" t="s">
        <v>85</v>
      </c>
      <c r="F2178" s="1" t="s">
        <v>11688</v>
      </c>
      <c r="G2178" s="1" t="s">
        <v>11689</v>
      </c>
      <c r="H2178" s="1" t="s">
        <v>11690</v>
      </c>
      <c r="I2178" s="1">
        <v>1.7711637E7</v>
      </c>
      <c r="J2178" s="1">
        <v>41826.0</v>
      </c>
      <c r="M2178" s="1">
        <v>0.0</v>
      </c>
      <c r="N2178" s="1">
        <v>1.0</v>
      </c>
      <c r="O2178" s="1">
        <v>0.0</v>
      </c>
      <c r="P2178" s="1" t="s">
        <v>123</v>
      </c>
      <c r="Q2178" s="1" t="s">
        <v>124</v>
      </c>
      <c r="R2178" s="1">
        <v>40.6451</v>
      </c>
      <c r="S2178" s="1">
        <v>-73.97798</v>
      </c>
      <c r="T2178" s="1" t="s">
        <v>125</v>
      </c>
      <c r="U2178" s="1" t="s">
        <v>92</v>
      </c>
      <c r="V2178" s="1">
        <v>8.0</v>
      </c>
      <c r="W2178" s="1">
        <v>2.0</v>
      </c>
      <c r="X2178" s="1">
        <v>4.0</v>
      </c>
      <c r="Y2178" s="1">
        <v>5.0</v>
      </c>
      <c r="Z2178" s="1" t="s">
        <v>93</v>
      </c>
      <c r="AA2178" s="1" t="s">
        <v>11691</v>
      </c>
      <c r="AB2178" s="1">
        <v>210.0</v>
      </c>
      <c r="AC2178" s="1">
        <v>8.0</v>
      </c>
      <c r="AD2178" s="1">
        <v>10.0</v>
      </c>
      <c r="AE2178" s="1">
        <v>5.0</v>
      </c>
      <c r="AF2178" s="1" t="s">
        <v>593</v>
      </c>
      <c r="AG2178" s="1">
        <v>1.0</v>
      </c>
      <c r="AH2178" s="1">
        <v>0.0</v>
      </c>
      <c r="AI2178" s="1">
        <v>0.0</v>
      </c>
      <c r="AJ2178" s="1">
        <v>0.0</v>
      </c>
      <c r="AK2178" s="1">
        <v>0.0</v>
      </c>
      <c r="AL2178" s="1">
        <v>3.0</v>
      </c>
      <c r="AM2178" s="1">
        <v>1.0</v>
      </c>
      <c r="AN2178" s="1">
        <v>93.0</v>
      </c>
      <c r="AO2178" s="1">
        <v>9.0</v>
      </c>
      <c r="AP2178" s="1">
        <v>9.0</v>
      </c>
      <c r="AQ2178" s="1">
        <v>9.0</v>
      </c>
      <c r="AR2178" s="1">
        <v>9.0</v>
      </c>
      <c r="AS2178" s="1">
        <v>9.0</v>
      </c>
      <c r="AT2178" s="1">
        <v>9.0</v>
      </c>
      <c r="AU2178" s="1">
        <v>1.0</v>
      </c>
      <c r="AV2178" s="1" t="s">
        <v>96</v>
      </c>
      <c r="AW2178" s="1">
        <v>1.0</v>
      </c>
      <c r="AX2178" s="1">
        <v>1.0</v>
      </c>
      <c r="AY2178" s="1">
        <v>0.0</v>
      </c>
      <c r="AZ2178" s="1">
        <v>0.0</v>
      </c>
      <c r="BA2178" s="1">
        <v>0.05</v>
      </c>
      <c r="BB2178" s="1">
        <v>-1.0</v>
      </c>
      <c r="BC2178" s="1">
        <v>1.0</v>
      </c>
      <c r="BD2178" s="1">
        <v>-1.0</v>
      </c>
      <c r="BE2178" s="1">
        <v>-1.0</v>
      </c>
      <c r="BF2178" s="1">
        <v>-1.0</v>
      </c>
      <c r="BG2178" s="1">
        <v>-1.0</v>
      </c>
      <c r="BH2178" s="1">
        <v>-1.0</v>
      </c>
      <c r="BI2178" s="1">
        <v>-1.0</v>
      </c>
      <c r="BJ2178" s="1">
        <v>1.0</v>
      </c>
      <c r="BK2178" s="1">
        <v>-1.0</v>
      </c>
      <c r="BL2178" s="1">
        <v>-1.0</v>
      </c>
      <c r="BM2178" s="1">
        <v>1.0</v>
      </c>
      <c r="BN2178" s="1">
        <v>-1.0</v>
      </c>
      <c r="BO2178" s="1">
        <v>-1.0</v>
      </c>
      <c r="BP2178" s="1">
        <v>1.0</v>
      </c>
      <c r="BQ2178" s="1">
        <v>1.0</v>
      </c>
      <c r="BR2178" s="1">
        <v>-1.0</v>
      </c>
      <c r="BS2178" s="1">
        <v>-1.0</v>
      </c>
      <c r="BT2178" s="1">
        <v>-1.0</v>
      </c>
      <c r="BU2178" s="1">
        <v>1.0</v>
      </c>
      <c r="BV2178" s="1">
        <v>-1.0</v>
      </c>
      <c r="BW2178" s="1">
        <v>-1.0</v>
      </c>
      <c r="BX2178" s="1">
        <v>-1.0</v>
      </c>
      <c r="BY2178" s="1">
        <v>-1.0</v>
      </c>
      <c r="BZ2178" s="1">
        <v>-1.0</v>
      </c>
      <c r="CA2178" s="1">
        <v>-1.0</v>
      </c>
      <c r="CB2178" s="1">
        <v>-1.0</v>
      </c>
      <c r="CC2178" s="1">
        <v>-1.0</v>
      </c>
      <c r="CD2178" s="1">
        <v>73202.0</v>
      </c>
    </row>
    <row r="2179">
      <c r="A2179" s="1">
        <v>1.0099859E7</v>
      </c>
      <c r="B2179" s="1" t="s">
        <v>11692</v>
      </c>
      <c r="C2179" s="1" t="s">
        <v>11693</v>
      </c>
      <c r="D2179" s="1" t="s">
        <v>11694</v>
      </c>
      <c r="E2179" s="1" t="s">
        <v>85</v>
      </c>
      <c r="I2179" s="1">
        <v>5.1829088E7</v>
      </c>
      <c r="J2179" s="1">
        <v>42358.0</v>
      </c>
      <c r="M2179" s="1">
        <v>0.0</v>
      </c>
      <c r="N2179" s="1">
        <v>1.0</v>
      </c>
      <c r="O2179" s="1">
        <v>0.0</v>
      </c>
      <c r="P2179" s="1" t="s">
        <v>262</v>
      </c>
      <c r="Q2179" s="1" t="s">
        <v>263</v>
      </c>
      <c r="R2179" s="1">
        <v>40.74856</v>
      </c>
      <c r="S2179" s="1">
        <v>-73.88906</v>
      </c>
      <c r="T2179" s="1" t="s">
        <v>91</v>
      </c>
      <c r="U2179" s="1" t="s">
        <v>92</v>
      </c>
      <c r="V2179" s="1">
        <v>2.0</v>
      </c>
      <c r="W2179" s="1">
        <v>1.0</v>
      </c>
      <c r="X2179" s="1">
        <v>1.0</v>
      </c>
      <c r="Y2179" s="1">
        <v>1.0</v>
      </c>
      <c r="Z2179" s="1" t="s">
        <v>93</v>
      </c>
      <c r="AA2179" s="1" t="s">
        <v>1218</v>
      </c>
      <c r="AB2179" s="1">
        <v>139.0</v>
      </c>
      <c r="AC2179" s="1">
        <v>1.0</v>
      </c>
      <c r="AD2179" s="1">
        <v>0.0</v>
      </c>
      <c r="AE2179" s="1">
        <v>1.0</v>
      </c>
      <c r="AF2179" s="1" t="s">
        <v>187</v>
      </c>
      <c r="AG2179" s="1">
        <v>1.0</v>
      </c>
      <c r="AH2179" s="1">
        <v>0.0</v>
      </c>
      <c r="AI2179" s="1">
        <v>0.0</v>
      </c>
      <c r="AJ2179" s="1">
        <v>0.0</v>
      </c>
      <c r="AK2179" s="1">
        <v>0.0</v>
      </c>
      <c r="AL2179" s="1">
        <v>0.0</v>
      </c>
      <c r="AM2179" s="1">
        <v>0.0</v>
      </c>
      <c r="AU2179" s="1">
        <v>0.0</v>
      </c>
      <c r="AV2179" s="1" t="s">
        <v>105</v>
      </c>
      <c r="AW2179" s="1">
        <v>1.0</v>
      </c>
      <c r="AX2179" s="1">
        <v>1.0</v>
      </c>
      <c r="AY2179" s="1">
        <v>0.0</v>
      </c>
      <c r="AZ2179" s="1">
        <v>0.0</v>
      </c>
      <c r="BB2179" s="1">
        <v>-1.0</v>
      </c>
      <c r="BC2179" s="1">
        <v>-1.0</v>
      </c>
      <c r="BD2179" s="1">
        <v>-1.0</v>
      </c>
      <c r="BE2179" s="1">
        <v>-1.0</v>
      </c>
      <c r="BF2179" s="1">
        <v>-1.0</v>
      </c>
      <c r="BG2179" s="1">
        <v>-1.0</v>
      </c>
      <c r="BH2179" s="1">
        <v>-1.0</v>
      </c>
      <c r="BI2179" s="1">
        <v>-1.0</v>
      </c>
      <c r="BJ2179" s="1">
        <v>-1.0</v>
      </c>
      <c r="BK2179" s="1">
        <v>-1.0</v>
      </c>
      <c r="BL2179" s="1">
        <v>-1.0</v>
      </c>
      <c r="BM2179" s="1">
        <v>-1.0</v>
      </c>
      <c r="BN2179" s="1">
        <v>-1.0</v>
      </c>
      <c r="BO2179" s="1">
        <v>-1.0</v>
      </c>
      <c r="BP2179" s="1">
        <v>-1.0</v>
      </c>
      <c r="BQ2179" s="1">
        <v>-1.0</v>
      </c>
      <c r="BR2179" s="1">
        <v>-1.0</v>
      </c>
      <c r="BS2179" s="1">
        <v>-1.0</v>
      </c>
      <c r="BT2179" s="1">
        <v>-1.0</v>
      </c>
      <c r="BU2179" s="1">
        <v>-1.0</v>
      </c>
      <c r="BV2179" s="1">
        <v>-1.0</v>
      </c>
      <c r="BW2179" s="1">
        <v>-1.0</v>
      </c>
      <c r="BX2179" s="1">
        <v>-1.0</v>
      </c>
      <c r="BY2179" s="1">
        <v>-1.0</v>
      </c>
      <c r="BZ2179" s="1">
        <v>-1.0</v>
      </c>
      <c r="CA2179" s="1">
        <v>-1.0</v>
      </c>
      <c r="CB2179" s="1">
        <v>-1.0</v>
      </c>
      <c r="CC2179" s="1">
        <v>-1.0</v>
      </c>
      <c r="CD2179" s="1">
        <v>73206.0</v>
      </c>
    </row>
    <row r="2180">
      <c r="A2180" s="1">
        <v>1.7383929E7</v>
      </c>
      <c r="B2180" s="1" t="s">
        <v>11695</v>
      </c>
      <c r="C2180" s="1" t="s">
        <v>11696</v>
      </c>
      <c r="D2180" s="1" t="s">
        <v>11697</v>
      </c>
      <c r="E2180" s="1" t="s">
        <v>85</v>
      </c>
      <c r="F2180" s="1" t="s">
        <v>11698</v>
      </c>
      <c r="G2180" s="1" t="s">
        <v>11699</v>
      </c>
      <c r="H2180" s="1" t="s">
        <v>11700</v>
      </c>
      <c r="I2180" s="1">
        <v>1.17498033E8</v>
      </c>
      <c r="J2180" s="1">
        <v>42787.0</v>
      </c>
      <c r="M2180" s="1">
        <v>0.0</v>
      </c>
      <c r="N2180" s="1">
        <v>1.0</v>
      </c>
      <c r="O2180" s="1">
        <v>0.0</v>
      </c>
      <c r="P2180" s="1" t="s">
        <v>123</v>
      </c>
      <c r="Q2180" s="1" t="s">
        <v>124</v>
      </c>
      <c r="R2180" s="1">
        <v>40.67561</v>
      </c>
      <c r="S2180" s="1">
        <v>-73.93138</v>
      </c>
      <c r="T2180" s="1" t="s">
        <v>91</v>
      </c>
      <c r="U2180" s="1" t="s">
        <v>113</v>
      </c>
      <c r="V2180" s="1">
        <v>1.0</v>
      </c>
      <c r="W2180" s="1">
        <v>1.0</v>
      </c>
      <c r="X2180" s="1">
        <v>1.0</v>
      </c>
      <c r="Y2180" s="1">
        <v>1.0</v>
      </c>
      <c r="Z2180" s="1" t="s">
        <v>93</v>
      </c>
      <c r="AA2180" s="1" t="s">
        <v>11701</v>
      </c>
      <c r="AB2180" s="1">
        <v>35.0</v>
      </c>
      <c r="AC2180" s="1">
        <v>1.0</v>
      </c>
      <c r="AD2180" s="1">
        <v>0.0</v>
      </c>
      <c r="AE2180" s="1">
        <v>20.0</v>
      </c>
      <c r="AF2180" s="1" t="s">
        <v>429</v>
      </c>
      <c r="AG2180" s="1">
        <v>1.0</v>
      </c>
      <c r="AH2180" s="1">
        <v>0.0</v>
      </c>
      <c r="AI2180" s="1">
        <v>0.0</v>
      </c>
      <c r="AJ2180" s="1">
        <v>0.0</v>
      </c>
      <c r="AK2180" s="1">
        <v>0.0</v>
      </c>
      <c r="AL2180" s="1">
        <v>0.0</v>
      </c>
      <c r="AM2180" s="1">
        <v>0.0</v>
      </c>
      <c r="AU2180" s="1">
        <v>1.0</v>
      </c>
      <c r="AV2180" s="1" t="s">
        <v>105</v>
      </c>
      <c r="AW2180" s="1">
        <v>1.0</v>
      </c>
      <c r="AX2180" s="1">
        <v>0.0</v>
      </c>
      <c r="AY2180" s="1">
        <v>1.0</v>
      </c>
      <c r="AZ2180" s="1">
        <v>0.0</v>
      </c>
      <c r="BB2180" s="1">
        <v>-1.0</v>
      </c>
      <c r="BC2180" s="1">
        <v>-1.0</v>
      </c>
      <c r="BD2180" s="1">
        <v>-1.0</v>
      </c>
      <c r="BE2180" s="1">
        <v>-1.0</v>
      </c>
      <c r="BF2180" s="1">
        <v>-1.0</v>
      </c>
      <c r="BG2180" s="1">
        <v>-1.0</v>
      </c>
      <c r="BH2180" s="1">
        <v>-1.0</v>
      </c>
      <c r="BI2180" s="1">
        <v>-1.0</v>
      </c>
      <c r="BJ2180" s="1">
        <v>-1.0</v>
      </c>
      <c r="BK2180" s="1">
        <v>-1.0</v>
      </c>
      <c r="BL2180" s="1">
        <v>-1.0</v>
      </c>
      <c r="BM2180" s="1">
        <v>1.0</v>
      </c>
      <c r="BN2180" s="1">
        <v>-1.0</v>
      </c>
      <c r="BO2180" s="1">
        <v>-1.0</v>
      </c>
      <c r="BP2180" s="1">
        <v>-1.0</v>
      </c>
      <c r="BQ2180" s="1">
        <v>-1.0</v>
      </c>
      <c r="BR2180" s="1">
        <v>-1.0</v>
      </c>
      <c r="BS2180" s="1">
        <v>-1.0</v>
      </c>
      <c r="BT2180" s="1">
        <v>-1.0</v>
      </c>
      <c r="BU2180" s="1">
        <v>1.0</v>
      </c>
      <c r="BV2180" s="1">
        <v>-1.0</v>
      </c>
      <c r="BW2180" s="1">
        <v>1.0</v>
      </c>
      <c r="BX2180" s="1">
        <v>-1.0</v>
      </c>
      <c r="BY2180" s="1">
        <v>-1.0</v>
      </c>
      <c r="BZ2180" s="1">
        <v>-1.0</v>
      </c>
      <c r="CA2180" s="1">
        <v>1.0</v>
      </c>
      <c r="CB2180" s="1">
        <v>-1.0</v>
      </c>
      <c r="CC2180" s="1">
        <v>-1.0</v>
      </c>
      <c r="CD2180" s="1">
        <v>73233.0</v>
      </c>
    </row>
    <row r="2181">
      <c r="A2181" s="1">
        <v>2.9629527E7</v>
      </c>
      <c r="B2181" s="1" t="s">
        <v>11702</v>
      </c>
      <c r="C2181" s="1" t="s">
        <v>11703</v>
      </c>
      <c r="D2181" s="1" t="s">
        <v>11704</v>
      </c>
      <c r="E2181" s="1" t="s">
        <v>85</v>
      </c>
      <c r="F2181" s="1" t="s">
        <v>11705</v>
      </c>
      <c r="G2181" s="1" t="s">
        <v>11706</v>
      </c>
      <c r="I2181" s="1">
        <v>2.23032162E8</v>
      </c>
      <c r="J2181" s="1">
        <v>43401.0</v>
      </c>
      <c r="K2181" s="1" t="s">
        <v>134</v>
      </c>
      <c r="L2181" s="1">
        <v>1.0</v>
      </c>
      <c r="M2181" s="1">
        <v>0.0</v>
      </c>
      <c r="N2181" s="1">
        <v>2.0</v>
      </c>
      <c r="O2181" s="1">
        <v>0.0</v>
      </c>
      <c r="P2181" s="1" t="s">
        <v>123</v>
      </c>
      <c r="Q2181" s="1" t="s">
        <v>124</v>
      </c>
      <c r="R2181" s="1">
        <v>40.68612</v>
      </c>
      <c r="S2181" s="1">
        <v>-73.98988</v>
      </c>
      <c r="T2181" s="1" t="s">
        <v>289</v>
      </c>
      <c r="U2181" s="1" t="s">
        <v>92</v>
      </c>
      <c r="V2181" s="1">
        <v>6.0</v>
      </c>
      <c r="W2181" s="1">
        <v>1.0</v>
      </c>
      <c r="X2181" s="1">
        <v>2.0</v>
      </c>
      <c r="Y2181" s="1">
        <v>2.0</v>
      </c>
      <c r="Z2181" s="1" t="s">
        <v>93</v>
      </c>
      <c r="AA2181" s="1" t="s">
        <v>11707</v>
      </c>
      <c r="AB2181" s="1">
        <v>174.0</v>
      </c>
      <c r="AC2181" s="1">
        <v>4.0</v>
      </c>
      <c r="AD2181" s="1">
        <v>10.0</v>
      </c>
      <c r="AE2181" s="1">
        <v>2.0</v>
      </c>
      <c r="AF2181" s="1" t="s">
        <v>104</v>
      </c>
      <c r="AG2181" s="1">
        <v>1.0</v>
      </c>
      <c r="AH2181" s="1">
        <v>3.0</v>
      </c>
      <c r="AI2181" s="1">
        <v>3.0</v>
      </c>
      <c r="AJ2181" s="1">
        <v>3.0</v>
      </c>
      <c r="AK2181" s="1">
        <v>3.0</v>
      </c>
      <c r="AL2181" s="1">
        <v>9.0</v>
      </c>
      <c r="AM2181" s="1">
        <v>9.0</v>
      </c>
      <c r="AN2181" s="1">
        <v>98.0</v>
      </c>
      <c r="AO2181" s="1">
        <v>10.0</v>
      </c>
      <c r="AP2181" s="1">
        <v>10.0</v>
      </c>
      <c r="AQ2181" s="1">
        <v>10.0</v>
      </c>
      <c r="AR2181" s="1">
        <v>10.0</v>
      </c>
      <c r="AS2181" s="1">
        <v>10.0</v>
      </c>
      <c r="AT2181" s="1">
        <v>10.0</v>
      </c>
      <c r="AU2181" s="1">
        <v>1.0</v>
      </c>
      <c r="AV2181" s="1" t="s">
        <v>117</v>
      </c>
      <c r="AW2181" s="1">
        <v>2.0</v>
      </c>
      <c r="AX2181" s="1">
        <v>1.0</v>
      </c>
      <c r="AY2181" s="1">
        <v>1.0</v>
      </c>
      <c r="AZ2181" s="1">
        <v>0.0</v>
      </c>
      <c r="BA2181" s="1">
        <v>1.13</v>
      </c>
      <c r="BB2181" s="1">
        <v>-1.0</v>
      </c>
      <c r="BC2181" s="1">
        <v>1.0</v>
      </c>
      <c r="BD2181" s="1">
        <v>-1.0</v>
      </c>
      <c r="BE2181" s="1">
        <v>-1.0</v>
      </c>
      <c r="BF2181" s="1">
        <v>-1.0</v>
      </c>
      <c r="BG2181" s="1">
        <v>-1.0</v>
      </c>
      <c r="BH2181" s="1">
        <v>-1.0</v>
      </c>
      <c r="BI2181" s="1">
        <v>-1.0</v>
      </c>
      <c r="BJ2181" s="1">
        <v>1.0</v>
      </c>
      <c r="BK2181" s="1">
        <v>-1.0</v>
      </c>
      <c r="BL2181" s="1">
        <v>-1.0</v>
      </c>
      <c r="BM2181" s="1">
        <v>1.0</v>
      </c>
      <c r="BN2181" s="1">
        <v>-1.0</v>
      </c>
      <c r="BO2181" s="1">
        <v>-1.0</v>
      </c>
      <c r="BP2181" s="1">
        <v>-1.0</v>
      </c>
      <c r="BQ2181" s="1">
        <v>-1.0</v>
      </c>
      <c r="BR2181" s="1">
        <v>-1.0</v>
      </c>
      <c r="BS2181" s="1">
        <v>-1.0</v>
      </c>
      <c r="BT2181" s="1">
        <v>-1.0</v>
      </c>
      <c r="BU2181" s="1">
        <v>1.0</v>
      </c>
      <c r="BV2181" s="1">
        <v>-1.0</v>
      </c>
      <c r="BW2181" s="1">
        <v>1.0</v>
      </c>
      <c r="BX2181" s="1">
        <v>-1.0</v>
      </c>
      <c r="BY2181" s="1">
        <v>-1.0</v>
      </c>
      <c r="BZ2181" s="1">
        <v>-1.0</v>
      </c>
      <c r="CA2181" s="1">
        <v>-1.0</v>
      </c>
      <c r="CB2181" s="1">
        <v>-1.0</v>
      </c>
      <c r="CC2181" s="1">
        <v>-1.0</v>
      </c>
      <c r="CD2181" s="1">
        <v>73253.0</v>
      </c>
    </row>
    <row r="2182">
      <c r="A2182" s="1">
        <v>4587905.0</v>
      </c>
      <c r="B2182" s="1" t="s">
        <v>11708</v>
      </c>
      <c r="C2182" s="1" t="s">
        <v>11709</v>
      </c>
      <c r="D2182" s="1" t="s">
        <v>11710</v>
      </c>
      <c r="E2182" s="1" t="s">
        <v>85</v>
      </c>
      <c r="F2182" s="1" t="s">
        <v>11711</v>
      </c>
      <c r="G2182" s="1" t="s">
        <v>11712</v>
      </c>
      <c r="H2182" s="1" t="s">
        <v>11713</v>
      </c>
      <c r="I2182" s="1">
        <v>3693416.0</v>
      </c>
      <c r="J2182" s="1">
        <v>41179.0</v>
      </c>
      <c r="M2182" s="1">
        <v>0.0</v>
      </c>
      <c r="N2182" s="1">
        <v>1.0</v>
      </c>
      <c r="O2182" s="1">
        <v>0.0</v>
      </c>
      <c r="P2182" s="1" t="s">
        <v>123</v>
      </c>
      <c r="Q2182" s="1" t="s">
        <v>124</v>
      </c>
      <c r="R2182" s="1">
        <v>40.72214</v>
      </c>
      <c r="S2182" s="1">
        <v>-73.94835</v>
      </c>
      <c r="T2182" s="1" t="s">
        <v>91</v>
      </c>
      <c r="U2182" s="1" t="s">
        <v>92</v>
      </c>
      <c r="V2182" s="1">
        <v>4.0</v>
      </c>
      <c r="W2182" s="1">
        <v>1.0</v>
      </c>
      <c r="X2182" s="1">
        <v>2.0</v>
      </c>
      <c r="Y2182" s="1">
        <v>2.0</v>
      </c>
      <c r="Z2182" s="1" t="s">
        <v>93</v>
      </c>
      <c r="AA2182" s="1" t="s">
        <v>11714</v>
      </c>
      <c r="AB2182" s="1">
        <v>450.0</v>
      </c>
      <c r="AC2182" s="1">
        <v>1.0</v>
      </c>
      <c r="AD2182" s="1">
        <v>0.0</v>
      </c>
      <c r="AE2182" s="1">
        <v>1.0</v>
      </c>
      <c r="AF2182" s="1" t="s">
        <v>4075</v>
      </c>
      <c r="AG2182" s="1">
        <v>1.0</v>
      </c>
      <c r="AH2182" s="1">
        <v>0.0</v>
      </c>
      <c r="AI2182" s="1">
        <v>0.0</v>
      </c>
      <c r="AJ2182" s="1">
        <v>0.0</v>
      </c>
      <c r="AK2182" s="1">
        <v>0.0</v>
      </c>
      <c r="AL2182" s="1">
        <v>0.0</v>
      </c>
      <c r="AM2182" s="1">
        <v>0.0</v>
      </c>
      <c r="AU2182" s="1">
        <v>0.0</v>
      </c>
      <c r="AV2182" s="1" t="s">
        <v>105</v>
      </c>
      <c r="AW2182" s="1">
        <v>1.0</v>
      </c>
      <c r="AX2182" s="1">
        <v>1.0</v>
      </c>
      <c r="AY2182" s="1">
        <v>0.0</v>
      </c>
      <c r="AZ2182" s="1">
        <v>0.0</v>
      </c>
      <c r="BB2182" s="1">
        <v>-1.0</v>
      </c>
      <c r="BC2182" s="1">
        <v>1.0</v>
      </c>
      <c r="BD2182" s="1">
        <v>-1.0</v>
      </c>
      <c r="BE2182" s="1">
        <v>-1.0</v>
      </c>
      <c r="BF2182" s="1">
        <v>-1.0</v>
      </c>
      <c r="BG2182" s="1">
        <v>-1.0</v>
      </c>
      <c r="BH2182" s="1">
        <v>-1.0</v>
      </c>
      <c r="BI2182" s="1">
        <v>-1.0</v>
      </c>
      <c r="BJ2182" s="1">
        <v>1.0</v>
      </c>
      <c r="BK2182" s="1">
        <v>-1.0</v>
      </c>
      <c r="BL2182" s="1">
        <v>-1.0</v>
      </c>
      <c r="BM2182" s="1">
        <v>1.0</v>
      </c>
      <c r="BN2182" s="1">
        <v>1.0</v>
      </c>
      <c r="BO2182" s="1">
        <v>-1.0</v>
      </c>
      <c r="BP2182" s="1">
        <v>-1.0</v>
      </c>
      <c r="BQ2182" s="1">
        <v>-1.0</v>
      </c>
      <c r="BR2182" s="1">
        <v>-1.0</v>
      </c>
      <c r="BS2182" s="1">
        <v>-1.0</v>
      </c>
      <c r="BT2182" s="1">
        <v>-1.0</v>
      </c>
      <c r="BU2182" s="1">
        <v>1.0</v>
      </c>
      <c r="BV2182" s="1">
        <v>-1.0</v>
      </c>
      <c r="BW2182" s="1">
        <v>-1.0</v>
      </c>
      <c r="BX2182" s="1">
        <v>-1.0</v>
      </c>
      <c r="BY2182" s="1">
        <v>1.0</v>
      </c>
      <c r="BZ2182" s="1">
        <v>-1.0</v>
      </c>
      <c r="CA2182" s="1">
        <v>-1.0</v>
      </c>
      <c r="CB2182" s="1">
        <v>-1.0</v>
      </c>
      <c r="CC2182" s="1">
        <v>-1.0</v>
      </c>
      <c r="CD2182" s="1">
        <v>73311.0</v>
      </c>
    </row>
    <row r="2183">
      <c r="A2183" s="1">
        <v>2.5961778E7</v>
      </c>
      <c r="B2183" s="1" t="s">
        <v>11715</v>
      </c>
      <c r="C2183" s="1" t="s">
        <v>11716</v>
      </c>
      <c r="D2183" s="1" t="s">
        <v>11717</v>
      </c>
      <c r="E2183" s="1" t="s">
        <v>85</v>
      </c>
      <c r="F2183" s="1" t="s">
        <v>11718</v>
      </c>
      <c r="G2183" s="1" t="s">
        <v>11719</v>
      </c>
      <c r="I2183" s="1">
        <v>697560.0</v>
      </c>
      <c r="J2183" s="1">
        <v>40707.0</v>
      </c>
      <c r="K2183" s="1" t="s">
        <v>272</v>
      </c>
      <c r="L2183" s="1">
        <v>1.0</v>
      </c>
      <c r="M2183" s="1">
        <v>0.0</v>
      </c>
      <c r="N2183" s="1">
        <v>1.0</v>
      </c>
      <c r="O2183" s="1">
        <v>0.0</v>
      </c>
      <c r="P2183" s="1" t="s">
        <v>184</v>
      </c>
      <c r="Q2183" s="1" t="s">
        <v>124</v>
      </c>
      <c r="R2183" s="1">
        <v>40.65014</v>
      </c>
      <c r="S2183" s="1">
        <v>-73.94451</v>
      </c>
      <c r="T2183" s="1" t="s">
        <v>125</v>
      </c>
      <c r="U2183" s="1" t="s">
        <v>92</v>
      </c>
      <c r="V2183" s="1">
        <v>6.0</v>
      </c>
      <c r="W2183" s="1">
        <v>1.5</v>
      </c>
      <c r="X2183" s="1">
        <v>4.0</v>
      </c>
      <c r="Y2183" s="1">
        <v>4.0</v>
      </c>
      <c r="Z2183" s="1" t="s">
        <v>93</v>
      </c>
      <c r="AA2183" s="1" t="s">
        <v>11720</v>
      </c>
      <c r="AB2183" s="1">
        <v>100.0</v>
      </c>
      <c r="AC2183" s="1">
        <v>2.0</v>
      </c>
      <c r="AD2183" s="1">
        <v>10.0</v>
      </c>
      <c r="AE2183" s="1">
        <v>2.0</v>
      </c>
      <c r="AF2183" s="1" t="s">
        <v>104</v>
      </c>
      <c r="AG2183" s="1">
        <v>1.0</v>
      </c>
      <c r="AH2183" s="1">
        <v>0.0</v>
      </c>
      <c r="AI2183" s="1">
        <v>5.0</v>
      </c>
      <c r="AJ2183" s="1">
        <v>5.0</v>
      </c>
      <c r="AK2183" s="1">
        <v>5.0</v>
      </c>
      <c r="AL2183" s="1">
        <v>0.0</v>
      </c>
      <c r="AM2183" s="1">
        <v>0.0</v>
      </c>
      <c r="AU2183" s="1">
        <v>0.0</v>
      </c>
      <c r="AV2183" s="1" t="s">
        <v>96</v>
      </c>
      <c r="AW2183" s="1">
        <v>1.0</v>
      </c>
      <c r="AX2183" s="1">
        <v>1.0</v>
      </c>
      <c r="AY2183" s="1">
        <v>0.0</v>
      </c>
      <c r="AZ2183" s="1">
        <v>0.0</v>
      </c>
      <c r="BB2183" s="1">
        <v>-1.0</v>
      </c>
      <c r="BC2183" s="1">
        <v>1.0</v>
      </c>
      <c r="BD2183" s="1">
        <v>-1.0</v>
      </c>
      <c r="BE2183" s="1">
        <v>-1.0</v>
      </c>
      <c r="BF2183" s="1">
        <v>-1.0</v>
      </c>
      <c r="BG2183" s="1">
        <v>-1.0</v>
      </c>
      <c r="BH2183" s="1">
        <v>-1.0</v>
      </c>
      <c r="BI2183" s="1">
        <v>-1.0</v>
      </c>
      <c r="BJ2183" s="1">
        <v>1.0</v>
      </c>
      <c r="BK2183" s="1">
        <v>-1.0</v>
      </c>
      <c r="BL2183" s="1">
        <v>-1.0</v>
      </c>
      <c r="BM2183" s="1">
        <v>-1.0</v>
      </c>
      <c r="BN2183" s="1">
        <v>-1.0</v>
      </c>
      <c r="BO2183" s="1">
        <v>-1.0</v>
      </c>
      <c r="BP2183" s="1">
        <v>-1.0</v>
      </c>
      <c r="BQ2183" s="1">
        <v>-1.0</v>
      </c>
      <c r="BR2183" s="1">
        <v>-1.0</v>
      </c>
      <c r="BS2183" s="1">
        <v>-1.0</v>
      </c>
      <c r="BT2183" s="1">
        <v>-1.0</v>
      </c>
      <c r="BU2183" s="1">
        <v>1.0</v>
      </c>
      <c r="BV2183" s="1">
        <v>-1.0</v>
      </c>
      <c r="BW2183" s="1">
        <v>-1.0</v>
      </c>
      <c r="BX2183" s="1">
        <v>-1.0</v>
      </c>
      <c r="BY2183" s="1">
        <v>-1.0</v>
      </c>
      <c r="BZ2183" s="1">
        <v>1.0</v>
      </c>
      <c r="CA2183" s="1">
        <v>-1.0</v>
      </c>
      <c r="CB2183" s="1">
        <v>-1.0</v>
      </c>
      <c r="CC2183" s="1">
        <v>-1.0</v>
      </c>
      <c r="CD2183" s="1">
        <v>73313.0</v>
      </c>
    </row>
    <row r="2184">
      <c r="A2184" s="1">
        <v>2.7204768E7</v>
      </c>
      <c r="B2184" s="1" t="s">
        <v>11721</v>
      </c>
      <c r="C2184" s="1" t="s">
        <v>11722</v>
      </c>
      <c r="D2184" s="1" t="s">
        <v>11723</v>
      </c>
      <c r="E2184" s="1" t="s">
        <v>85</v>
      </c>
      <c r="F2184" s="1" t="s">
        <v>11724</v>
      </c>
      <c r="G2184" s="1" t="s">
        <v>11725</v>
      </c>
      <c r="H2184" s="1" t="s">
        <v>11726</v>
      </c>
      <c r="I2184" s="1">
        <v>4356698.0</v>
      </c>
      <c r="J2184" s="1">
        <v>41251.0</v>
      </c>
      <c r="K2184" s="1" t="s">
        <v>88</v>
      </c>
      <c r="L2184" s="1">
        <v>1.0</v>
      </c>
      <c r="M2184" s="1">
        <v>1.0</v>
      </c>
      <c r="N2184" s="1">
        <v>1.0</v>
      </c>
      <c r="O2184" s="1">
        <v>0.0</v>
      </c>
      <c r="P2184" s="1" t="s">
        <v>89</v>
      </c>
      <c r="Q2184" s="1" t="s">
        <v>1014</v>
      </c>
      <c r="R2184" s="1">
        <v>40.85045</v>
      </c>
      <c r="S2184" s="1">
        <v>-73.93493</v>
      </c>
      <c r="T2184" s="1" t="s">
        <v>91</v>
      </c>
      <c r="U2184" s="1" t="s">
        <v>113</v>
      </c>
      <c r="V2184" s="1">
        <v>2.0</v>
      </c>
      <c r="W2184" s="1">
        <v>1.0</v>
      </c>
      <c r="X2184" s="1">
        <v>1.0</v>
      </c>
      <c r="Y2184" s="1">
        <v>2.0</v>
      </c>
      <c r="Z2184" s="1" t="s">
        <v>93</v>
      </c>
      <c r="AA2184" s="1" t="s">
        <v>11727</v>
      </c>
      <c r="AB2184" s="1">
        <v>75.0</v>
      </c>
      <c r="AC2184" s="1">
        <v>2.0</v>
      </c>
      <c r="AD2184" s="1">
        <v>15.0</v>
      </c>
      <c r="AE2184" s="1">
        <v>2.0</v>
      </c>
      <c r="AF2184" s="1" t="s">
        <v>202</v>
      </c>
      <c r="AG2184" s="1">
        <v>1.0</v>
      </c>
      <c r="AH2184" s="1">
        <v>30.0</v>
      </c>
      <c r="AI2184" s="1">
        <v>60.0</v>
      </c>
      <c r="AJ2184" s="1">
        <v>82.0</v>
      </c>
      <c r="AK2184" s="1">
        <v>357.0</v>
      </c>
      <c r="AL2184" s="1">
        <v>20.0</v>
      </c>
      <c r="AM2184" s="1">
        <v>20.0</v>
      </c>
      <c r="AN2184" s="1">
        <v>99.0</v>
      </c>
      <c r="AO2184" s="1">
        <v>10.0</v>
      </c>
      <c r="AP2184" s="1">
        <v>10.0</v>
      </c>
      <c r="AQ2184" s="1">
        <v>10.0</v>
      </c>
      <c r="AR2184" s="1">
        <v>10.0</v>
      </c>
      <c r="AS2184" s="1">
        <v>10.0</v>
      </c>
      <c r="AT2184" s="1">
        <v>10.0</v>
      </c>
      <c r="AU2184" s="1">
        <v>0.0</v>
      </c>
      <c r="AV2184" s="1" t="s">
        <v>117</v>
      </c>
      <c r="AW2184" s="1">
        <v>1.0</v>
      </c>
      <c r="AX2184" s="1">
        <v>0.0</v>
      </c>
      <c r="AY2184" s="1">
        <v>1.0</v>
      </c>
      <c r="AZ2184" s="1">
        <v>0.0</v>
      </c>
      <c r="BA2184" s="1">
        <v>1.74</v>
      </c>
      <c r="BB2184" s="1">
        <v>-1.0</v>
      </c>
      <c r="BC2184" s="1">
        <v>1.0</v>
      </c>
      <c r="BD2184" s="1">
        <v>-1.0</v>
      </c>
      <c r="BE2184" s="1">
        <v>-1.0</v>
      </c>
      <c r="BF2184" s="1">
        <v>-1.0</v>
      </c>
      <c r="BG2184" s="1">
        <v>-1.0</v>
      </c>
      <c r="BH2184" s="1">
        <v>1.0</v>
      </c>
      <c r="BI2184" s="1">
        <v>-1.0</v>
      </c>
      <c r="BJ2184" s="1">
        <v>-1.0</v>
      </c>
      <c r="BK2184" s="1">
        <v>-1.0</v>
      </c>
      <c r="BL2184" s="1">
        <v>1.0</v>
      </c>
      <c r="BM2184" s="1">
        <v>1.0</v>
      </c>
      <c r="BN2184" s="1">
        <v>-1.0</v>
      </c>
      <c r="BO2184" s="1">
        <v>-1.0</v>
      </c>
      <c r="BP2184" s="1">
        <v>-1.0</v>
      </c>
      <c r="BQ2184" s="1">
        <v>-1.0</v>
      </c>
      <c r="BR2184" s="1">
        <v>-1.0</v>
      </c>
      <c r="BS2184" s="1">
        <v>1.0</v>
      </c>
      <c r="BT2184" s="1">
        <v>-1.0</v>
      </c>
      <c r="BU2184" s="1">
        <v>1.0</v>
      </c>
      <c r="BV2184" s="1">
        <v>-1.0</v>
      </c>
      <c r="BW2184" s="1">
        <v>-1.0</v>
      </c>
      <c r="BX2184" s="1">
        <v>-1.0</v>
      </c>
      <c r="BY2184" s="1">
        <v>-1.0</v>
      </c>
      <c r="BZ2184" s="1">
        <v>-1.0</v>
      </c>
      <c r="CA2184" s="1">
        <v>-1.0</v>
      </c>
      <c r="CB2184" s="1">
        <v>-1.0</v>
      </c>
      <c r="CC2184" s="1">
        <v>-1.0</v>
      </c>
      <c r="CD2184" s="1">
        <v>73320.0</v>
      </c>
    </row>
    <row r="2185">
      <c r="A2185" s="1">
        <v>8520667.0</v>
      </c>
      <c r="B2185" s="1" t="s">
        <v>11728</v>
      </c>
      <c r="C2185" s="1" t="s">
        <v>11729</v>
      </c>
      <c r="D2185" s="1" t="s">
        <v>11730</v>
      </c>
      <c r="E2185" s="1" t="s">
        <v>85</v>
      </c>
      <c r="G2185" s="1" t="s">
        <v>11731</v>
      </c>
      <c r="I2185" s="1">
        <v>9864136.0</v>
      </c>
      <c r="J2185" s="1">
        <v>41585.0</v>
      </c>
      <c r="K2185" s="1" t="s">
        <v>88</v>
      </c>
      <c r="L2185" s="1">
        <v>0.85</v>
      </c>
      <c r="M2185" s="1">
        <v>0.0</v>
      </c>
      <c r="N2185" s="1">
        <v>26.0</v>
      </c>
      <c r="O2185" s="1">
        <v>1.0</v>
      </c>
      <c r="P2185" s="1" t="s">
        <v>123</v>
      </c>
      <c r="Q2185" s="1" t="s">
        <v>124</v>
      </c>
      <c r="R2185" s="1">
        <v>40.68623</v>
      </c>
      <c r="S2185" s="1">
        <v>-73.91374</v>
      </c>
      <c r="T2185" s="1" t="s">
        <v>91</v>
      </c>
      <c r="U2185" s="1" t="s">
        <v>113</v>
      </c>
      <c r="V2185" s="1">
        <v>4.0</v>
      </c>
      <c r="W2185" s="1">
        <v>1.5</v>
      </c>
      <c r="X2185" s="1">
        <v>1.0</v>
      </c>
      <c r="Y2185" s="1">
        <v>1.0</v>
      </c>
      <c r="Z2185" s="1" t="s">
        <v>93</v>
      </c>
      <c r="AA2185" s="1" t="s">
        <v>11732</v>
      </c>
      <c r="AB2185" s="1">
        <v>50.0</v>
      </c>
      <c r="AC2185" s="1">
        <v>2.0</v>
      </c>
      <c r="AD2185" s="1">
        <v>25.0</v>
      </c>
      <c r="AE2185" s="1">
        <v>1.0</v>
      </c>
      <c r="AF2185" s="1" t="s">
        <v>407</v>
      </c>
      <c r="AG2185" s="1">
        <v>1.0</v>
      </c>
      <c r="AH2185" s="1">
        <v>30.0</v>
      </c>
      <c r="AI2185" s="1">
        <v>60.0</v>
      </c>
      <c r="AJ2185" s="1">
        <v>90.0</v>
      </c>
      <c r="AK2185" s="1">
        <v>365.0</v>
      </c>
      <c r="AL2185" s="1">
        <v>2.0</v>
      </c>
      <c r="AM2185" s="1">
        <v>0.0</v>
      </c>
      <c r="AN2185" s="1">
        <v>80.0</v>
      </c>
      <c r="AO2185" s="1">
        <v>9.0</v>
      </c>
      <c r="AP2185" s="1">
        <v>8.0</v>
      </c>
      <c r="AQ2185" s="1">
        <v>10.0</v>
      </c>
      <c r="AR2185" s="1">
        <v>10.0</v>
      </c>
      <c r="AS2185" s="1">
        <v>8.0</v>
      </c>
      <c r="AT2185" s="1">
        <v>9.0</v>
      </c>
      <c r="AU2185" s="1">
        <v>0.0</v>
      </c>
      <c r="AV2185" s="1" t="s">
        <v>96</v>
      </c>
      <c r="AW2185" s="1">
        <v>26.0</v>
      </c>
      <c r="AX2185" s="1">
        <v>5.0</v>
      </c>
      <c r="AY2185" s="1">
        <v>21.0</v>
      </c>
      <c r="AZ2185" s="1">
        <v>0.0</v>
      </c>
      <c r="BA2185" s="1">
        <v>0.06</v>
      </c>
      <c r="BB2185" s="1">
        <v>1.0</v>
      </c>
      <c r="BC2185" s="1">
        <v>1.0</v>
      </c>
      <c r="BD2185" s="1">
        <v>-1.0</v>
      </c>
      <c r="BE2185" s="1">
        <v>-1.0</v>
      </c>
      <c r="BF2185" s="1">
        <v>-1.0</v>
      </c>
      <c r="BG2185" s="1">
        <v>-1.0</v>
      </c>
      <c r="BH2185" s="1">
        <v>-1.0</v>
      </c>
      <c r="BI2185" s="1">
        <v>-1.0</v>
      </c>
      <c r="BJ2185" s="1">
        <v>-1.0</v>
      </c>
      <c r="BK2185" s="1">
        <v>1.0</v>
      </c>
      <c r="BL2185" s="1">
        <v>1.0</v>
      </c>
      <c r="BM2185" s="1">
        <v>-1.0</v>
      </c>
      <c r="BN2185" s="1">
        <v>-1.0</v>
      </c>
      <c r="BO2185" s="1">
        <v>-1.0</v>
      </c>
      <c r="BP2185" s="1">
        <v>1.0</v>
      </c>
      <c r="BQ2185" s="1">
        <v>1.0</v>
      </c>
      <c r="BR2185" s="1">
        <v>-1.0</v>
      </c>
      <c r="BS2185" s="1">
        <v>-1.0</v>
      </c>
      <c r="BT2185" s="1">
        <v>-1.0</v>
      </c>
      <c r="BU2185" s="1">
        <v>1.0</v>
      </c>
      <c r="BV2185" s="1">
        <v>1.0</v>
      </c>
      <c r="BW2185" s="1">
        <v>-1.0</v>
      </c>
      <c r="BX2185" s="1">
        <v>-1.0</v>
      </c>
      <c r="BY2185" s="1">
        <v>-1.0</v>
      </c>
      <c r="BZ2185" s="1">
        <v>-1.0</v>
      </c>
      <c r="CA2185" s="1">
        <v>-1.0</v>
      </c>
      <c r="CB2185" s="1">
        <v>-1.0</v>
      </c>
      <c r="CC2185" s="1">
        <v>-1.0</v>
      </c>
      <c r="CD2185" s="1">
        <v>73324.0</v>
      </c>
    </row>
    <row r="2186">
      <c r="A2186" s="1">
        <v>2.1393427E7</v>
      </c>
      <c r="B2186" s="1" t="s">
        <v>11733</v>
      </c>
      <c r="C2186" s="1" t="s">
        <v>11734</v>
      </c>
      <c r="D2186" s="1" t="s">
        <v>11735</v>
      </c>
      <c r="E2186" s="1" t="s">
        <v>85</v>
      </c>
      <c r="I2186" s="1">
        <v>2.292427E7</v>
      </c>
      <c r="J2186" s="1">
        <v>41936.0</v>
      </c>
      <c r="K2186" s="1" t="s">
        <v>134</v>
      </c>
      <c r="L2186" s="1">
        <v>1.0</v>
      </c>
      <c r="M2186" s="1">
        <v>0.0</v>
      </c>
      <c r="N2186" s="1">
        <v>0.0</v>
      </c>
      <c r="O2186" s="1">
        <v>1.0</v>
      </c>
      <c r="P2186" s="1" t="s">
        <v>89</v>
      </c>
      <c r="Q2186" s="1" t="s">
        <v>587</v>
      </c>
      <c r="R2186" s="1">
        <v>40.7733099999999</v>
      </c>
      <c r="S2186" s="1">
        <v>-73.95328</v>
      </c>
      <c r="T2186" s="1" t="s">
        <v>91</v>
      </c>
      <c r="U2186" s="1" t="s">
        <v>92</v>
      </c>
      <c r="V2186" s="1">
        <v>4.0</v>
      </c>
      <c r="W2186" s="1">
        <v>1.0</v>
      </c>
      <c r="X2186" s="1">
        <v>1.0</v>
      </c>
      <c r="Y2186" s="1">
        <v>2.0</v>
      </c>
      <c r="Z2186" s="1" t="s">
        <v>93</v>
      </c>
      <c r="AA2186" s="1" t="s">
        <v>11736</v>
      </c>
      <c r="AB2186" s="1">
        <v>199.0</v>
      </c>
      <c r="AC2186" s="1">
        <v>1.0</v>
      </c>
      <c r="AD2186" s="1">
        <v>0.0</v>
      </c>
      <c r="AE2186" s="1">
        <v>3.0</v>
      </c>
      <c r="AF2186" s="1" t="s">
        <v>928</v>
      </c>
      <c r="AG2186" s="1">
        <v>1.0</v>
      </c>
      <c r="AH2186" s="1">
        <v>6.0</v>
      </c>
      <c r="AI2186" s="1">
        <v>17.0</v>
      </c>
      <c r="AJ2186" s="1">
        <v>17.0</v>
      </c>
      <c r="AK2186" s="1">
        <v>17.0</v>
      </c>
      <c r="AL2186" s="1">
        <v>1.0</v>
      </c>
      <c r="AM2186" s="1">
        <v>0.0</v>
      </c>
      <c r="AN2186" s="1">
        <v>100.0</v>
      </c>
      <c r="AO2186" s="1">
        <v>10.0</v>
      </c>
      <c r="AP2186" s="1">
        <v>10.0</v>
      </c>
      <c r="AQ2186" s="1">
        <v>10.0</v>
      </c>
      <c r="AR2186" s="1">
        <v>10.0</v>
      </c>
      <c r="AS2186" s="1">
        <v>10.0</v>
      </c>
      <c r="AT2186" s="1">
        <v>10.0</v>
      </c>
      <c r="AU2186" s="1">
        <v>1.0</v>
      </c>
      <c r="AV2186" s="1" t="s">
        <v>117</v>
      </c>
      <c r="AW2186" s="1">
        <v>1.0</v>
      </c>
      <c r="AX2186" s="1">
        <v>1.0</v>
      </c>
      <c r="AY2186" s="1">
        <v>0.0</v>
      </c>
      <c r="AZ2186" s="1">
        <v>0.0</v>
      </c>
      <c r="BA2186" s="1">
        <v>0.05</v>
      </c>
      <c r="BB2186" s="1">
        <v>-1.0</v>
      </c>
      <c r="BC2186" s="1">
        <v>1.0</v>
      </c>
      <c r="BD2186" s="1">
        <v>-1.0</v>
      </c>
      <c r="BE2186" s="1">
        <v>-1.0</v>
      </c>
      <c r="BF2186" s="1">
        <v>-1.0</v>
      </c>
      <c r="BG2186" s="1">
        <v>-1.0</v>
      </c>
      <c r="BH2186" s="1">
        <v>-1.0</v>
      </c>
      <c r="BI2186" s="1">
        <v>-1.0</v>
      </c>
      <c r="BJ2186" s="1">
        <v>1.0</v>
      </c>
      <c r="BK2186" s="1">
        <v>-1.0</v>
      </c>
      <c r="BL2186" s="1">
        <v>-1.0</v>
      </c>
      <c r="BM2186" s="1">
        <v>1.0</v>
      </c>
      <c r="BN2186" s="1">
        <v>1.0</v>
      </c>
      <c r="BO2186" s="1">
        <v>-1.0</v>
      </c>
      <c r="BP2186" s="1">
        <v>1.0</v>
      </c>
      <c r="BQ2186" s="1">
        <v>-1.0</v>
      </c>
      <c r="BR2186" s="1">
        <v>-1.0</v>
      </c>
      <c r="BS2186" s="1">
        <v>-1.0</v>
      </c>
      <c r="BT2186" s="1">
        <v>-1.0</v>
      </c>
      <c r="BU2186" s="1">
        <v>1.0</v>
      </c>
      <c r="BV2186" s="1">
        <v>-1.0</v>
      </c>
      <c r="BW2186" s="1">
        <v>-1.0</v>
      </c>
      <c r="BX2186" s="1">
        <v>-1.0</v>
      </c>
      <c r="BY2186" s="1">
        <v>-1.0</v>
      </c>
      <c r="BZ2186" s="1">
        <v>-1.0</v>
      </c>
      <c r="CA2186" s="1">
        <v>-1.0</v>
      </c>
      <c r="CB2186" s="1">
        <v>-1.0</v>
      </c>
      <c r="CC2186" s="1">
        <v>-1.0</v>
      </c>
      <c r="CD2186" s="1">
        <v>73344.0</v>
      </c>
    </row>
    <row r="2187">
      <c r="A2187" s="1">
        <v>3.500567E7</v>
      </c>
      <c r="B2187" s="1" t="s">
        <v>11737</v>
      </c>
      <c r="C2187" s="1" t="s">
        <v>11738</v>
      </c>
      <c r="D2187" s="1" t="s">
        <v>11739</v>
      </c>
      <c r="E2187" s="1" t="s">
        <v>85</v>
      </c>
      <c r="F2187" s="1" t="s">
        <v>11740</v>
      </c>
      <c r="H2187" s="1" t="s">
        <v>1940</v>
      </c>
      <c r="I2187" s="1">
        <v>2.19517861E8</v>
      </c>
      <c r="J2187" s="1">
        <v>43381.0</v>
      </c>
      <c r="K2187" s="1" t="s">
        <v>134</v>
      </c>
      <c r="L2187" s="1">
        <v>0.98</v>
      </c>
      <c r="M2187" s="1">
        <v>0.0</v>
      </c>
      <c r="N2187" s="1">
        <v>328.0</v>
      </c>
      <c r="O2187" s="1">
        <v>0.0</v>
      </c>
      <c r="P2187" s="1" t="s">
        <v>89</v>
      </c>
      <c r="Q2187" s="1" t="s">
        <v>587</v>
      </c>
      <c r="R2187" s="1">
        <v>40.76307</v>
      </c>
      <c r="S2187" s="1">
        <v>-73.96295</v>
      </c>
      <c r="T2187" s="1" t="s">
        <v>91</v>
      </c>
      <c r="U2187" s="1" t="s">
        <v>92</v>
      </c>
      <c r="V2187" s="1">
        <v>4.0</v>
      </c>
      <c r="W2187" s="1">
        <v>1.0</v>
      </c>
      <c r="X2187" s="1">
        <v>1.0</v>
      </c>
      <c r="Y2187" s="1">
        <v>2.0</v>
      </c>
      <c r="Z2187" s="1" t="s">
        <v>93</v>
      </c>
      <c r="AA2187" s="1" t="s">
        <v>10543</v>
      </c>
      <c r="AB2187" s="1">
        <v>184.0</v>
      </c>
      <c r="AC2187" s="1">
        <v>2.0</v>
      </c>
      <c r="AD2187" s="1">
        <v>5.0</v>
      </c>
      <c r="AE2187" s="1">
        <v>29.0</v>
      </c>
      <c r="AF2187" s="1" t="s">
        <v>95</v>
      </c>
      <c r="AG2187" s="1">
        <v>1.0</v>
      </c>
      <c r="AH2187" s="1">
        <v>2.0</v>
      </c>
      <c r="AI2187" s="1">
        <v>30.0</v>
      </c>
      <c r="AJ2187" s="1">
        <v>60.0</v>
      </c>
      <c r="AK2187" s="1">
        <v>335.0</v>
      </c>
      <c r="AL2187" s="1">
        <v>0.0</v>
      </c>
      <c r="AM2187" s="1">
        <v>0.0</v>
      </c>
      <c r="AU2187" s="1">
        <v>1.0</v>
      </c>
      <c r="AV2187" s="1" t="s">
        <v>96</v>
      </c>
      <c r="AW2187" s="1">
        <v>327.0</v>
      </c>
      <c r="AX2187" s="1">
        <v>319.0</v>
      </c>
      <c r="AY2187" s="1">
        <v>8.0</v>
      </c>
      <c r="AZ2187" s="1">
        <v>0.0</v>
      </c>
      <c r="BB2187" s="1">
        <v>-1.0</v>
      </c>
      <c r="BC2187" s="1">
        <v>1.0</v>
      </c>
      <c r="BD2187" s="1">
        <v>-1.0</v>
      </c>
      <c r="BE2187" s="1">
        <v>-1.0</v>
      </c>
      <c r="BF2187" s="1">
        <v>-1.0</v>
      </c>
      <c r="BG2187" s="1">
        <v>-1.0</v>
      </c>
      <c r="BH2187" s="1">
        <v>1.0</v>
      </c>
      <c r="BI2187" s="1">
        <v>-1.0</v>
      </c>
      <c r="BJ2187" s="1">
        <v>1.0</v>
      </c>
      <c r="BK2187" s="1">
        <v>1.0</v>
      </c>
      <c r="BL2187" s="1">
        <v>1.0</v>
      </c>
      <c r="BM2187" s="1">
        <v>1.0</v>
      </c>
      <c r="BN2187" s="1">
        <v>1.0</v>
      </c>
      <c r="BO2187" s="1">
        <v>1.0</v>
      </c>
      <c r="BP2187" s="1">
        <v>-1.0</v>
      </c>
      <c r="BQ2187" s="1">
        <v>-1.0</v>
      </c>
      <c r="BR2187" s="1">
        <v>-1.0</v>
      </c>
      <c r="BS2187" s="1">
        <v>1.0</v>
      </c>
      <c r="BT2187" s="1">
        <v>-1.0</v>
      </c>
      <c r="BU2187" s="1">
        <v>1.0</v>
      </c>
      <c r="BV2187" s="1">
        <v>1.0</v>
      </c>
      <c r="BW2187" s="1">
        <v>1.0</v>
      </c>
      <c r="BX2187" s="1">
        <v>-1.0</v>
      </c>
      <c r="BY2187" s="1">
        <v>-1.0</v>
      </c>
      <c r="BZ2187" s="1">
        <v>-1.0</v>
      </c>
      <c r="CA2187" s="1">
        <v>-1.0</v>
      </c>
      <c r="CB2187" s="1">
        <v>-1.0</v>
      </c>
      <c r="CC2187" s="1">
        <v>-1.0</v>
      </c>
      <c r="CD2187" s="1">
        <v>73347.0</v>
      </c>
    </row>
    <row r="2188">
      <c r="A2188" s="1">
        <v>3.6227045E7</v>
      </c>
      <c r="B2188" s="1" t="s">
        <v>11741</v>
      </c>
      <c r="C2188" s="1" t="s">
        <v>11742</v>
      </c>
      <c r="D2188" s="1" t="s">
        <v>11743</v>
      </c>
      <c r="E2188" s="1" t="s">
        <v>85</v>
      </c>
      <c r="F2188" s="1" t="s">
        <v>11744</v>
      </c>
      <c r="G2188" s="1" t="s">
        <v>11745</v>
      </c>
      <c r="I2188" s="1">
        <v>9.0929344E7</v>
      </c>
      <c r="J2188" s="1">
        <v>42602.0</v>
      </c>
      <c r="K2188" s="1" t="s">
        <v>134</v>
      </c>
      <c r="L2188" s="1">
        <v>1.0</v>
      </c>
      <c r="M2188" s="1">
        <v>0.0</v>
      </c>
      <c r="N2188" s="1">
        <v>2.0</v>
      </c>
      <c r="O2188" s="1">
        <v>1.0</v>
      </c>
      <c r="P2188" s="1" t="s">
        <v>111</v>
      </c>
      <c r="Q2188" s="1" t="s">
        <v>112</v>
      </c>
      <c r="R2188" s="1">
        <v>40.7583099999999</v>
      </c>
      <c r="S2188" s="1">
        <v>-73.9263</v>
      </c>
      <c r="T2188" s="1" t="s">
        <v>91</v>
      </c>
      <c r="U2188" s="1" t="s">
        <v>92</v>
      </c>
      <c r="V2188" s="1">
        <v>4.0</v>
      </c>
      <c r="W2188" s="1">
        <v>1.0</v>
      </c>
      <c r="X2188" s="1">
        <v>3.0</v>
      </c>
      <c r="Y2188" s="1">
        <v>3.0</v>
      </c>
      <c r="Z2188" s="1" t="s">
        <v>93</v>
      </c>
      <c r="AA2188" s="1" t="s">
        <v>11746</v>
      </c>
      <c r="AB2188" s="1">
        <v>200.0</v>
      </c>
      <c r="AC2188" s="1">
        <v>1.0</v>
      </c>
      <c r="AD2188" s="1">
        <v>0.0</v>
      </c>
      <c r="AE2188" s="1">
        <v>1.0</v>
      </c>
      <c r="AF2188" s="1" t="s">
        <v>313</v>
      </c>
      <c r="AG2188" s="1">
        <v>1.0</v>
      </c>
      <c r="AH2188" s="1">
        <v>2.0</v>
      </c>
      <c r="AI2188" s="1">
        <v>2.0</v>
      </c>
      <c r="AJ2188" s="1">
        <v>2.0</v>
      </c>
      <c r="AK2188" s="1">
        <v>2.0</v>
      </c>
      <c r="AL2188" s="1">
        <v>0.0</v>
      </c>
      <c r="AM2188" s="1">
        <v>0.0</v>
      </c>
      <c r="AU2188" s="1">
        <v>1.0</v>
      </c>
      <c r="AV2188" s="1" t="s">
        <v>105</v>
      </c>
      <c r="AW2188" s="1">
        <v>1.0</v>
      </c>
      <c r="AX2188" s="1">
        <v>1.0</v>
      </c>
      <c r="AY2188" s="1">
        <v>0.0</v>
      </c>
      <c r="AZ2188" s="1">
        <v>0.0</v>
      </c>
      <c r="BB2188" s="1">
        <v>-1.0</v>
      </c>
      <c r="BC2188" s="1">
        <v>1.0</v>
      </c>
      <c r="BD2188" s="1">
        <v>-1.0</v>
      </c>
      <c r="BE2188" s="1">
        <v>-1.0</v>
      </c>
      <c r="BF2188" s="1">
        <v>-1.0</v>
      </c>
      <c r="BG2188" s="1">
        <v>-1.0</v>
      </c>
      <c r="BH2188" s="1">
        <v>-1.0</v>
      </c>
      <c r="BI2188" s="1">
        <v>-1.0</v>
      </c>
      <c r="BJ2188" s="1">
        <v>1.0</v>
      </c>
      <c r="BK2188" s="1">
        <v>-1.0</v>
      </c>
      <c r="BL2188" s="1">
        <v>-1.0</v>
      </c>
      <c r="BM2188" s="1">
        <v>1.0</v>
      </c>
      <c r="BN2188" s="1">
        <v>-1.0</v>
      </c>
      <c r="BO2188" s="1">
        <v>-1.0</v>
      </c>
      <c r="BP2188" s="1">
        <v>-1.0</v>
      </c>
      <c r="BQ2188" s="1">
        <v>-1.0</v>
      </c>
      <c r="BR2188" s="1">
        <v>-1.0</v>
      </c>
      <c r="BS2188" s="1">
        <v>-1.0</v>
      </c>
      <c r="BT2188" s="1">
        <v>-1.0</v>
      </c>
      <c r="BU2188" s="1">
        <v>1.0</v>
      </c>
      <c r="BV2188" s="1">
        <v>-1.0</v>
      </c>
      <c r="BW2188" s="1">
        <v>1.0</v>
      </c>
      <c r="BX2188" s="1">
        <v>-1.0</v>
      </c>
      <c r="BY2188" s="1">
        <v>-1.0</v>
      </c>
      <c r="BZ2188" s="1">
        <v>-1.0</v>
      </c>
      <c r="CA2188" s="1">
        <v>-1.0</v>
      </c>
      <c r="CB2188" s="1">
        <v>-1.0</v>
      </c>
      <c r="CC2188" s="1">
        <v>-1.0</v>
      </c>
      <c r="CD2188" s="1">
        <v>73354.0</v>
      </c>
    </row>
    <row r="2189">
      <c r="A2189" s="1">
        <v>2.7810474E7</v>
      </c>
      <c r="B2189" s="1" t="s">
        <v>11747</v>
      </c>
      <c r="C2189" s="1" t="s">
        <v>11748</v>
      </c>
      <c r="D2189" s="1" t="s">
        <v>11749</v>
      </c>
      <c r="E2189" s="1" t="s">
        <v>85</v>
      </c>
      <c r="F2189" s="1" t="s">
        <v>11750</v>
      </c>
      <c r="G2189" s="1" t="s">
        <v>11751</v>
      </c>
      <c r="H2189" s="1" t="s">
        <v>11752</v>
      </c>
      <c r="I2189" s="1">
        <v>3.7820632E7</v>
      </c>
      <c r="J2189" s="1">
        <v>42192.0</v>
      </c>
      <c r="M2189" s="1">
        <v>0.0</v>
      </c>
      <c r="N2189" s="1">
        <v>2.0</v>
      </c>
      <c r="O2189" s="1">
        <v>1.0</v>
      </c>
      <c r="P2189" s="1" t="s">
        <v>123</v>
      </c>
      <c r="Q2189" s="1" t="s">
        <v>124</v>
      </c>
      <c r="R2189" s="1">
        <v>40.68912</v>
      </c>
      <c r="S2189" s="1">
        <v>-73.97514</v>
      </c>
      <c r="T2189" s="1" t="s">
        <v>91</v>
      </c>
      <c r="U2189" s="1" t="s">
        <v>92</v>
      </c>
      <c r="V2189" s="1">
        <v>3.0</v>
      </c>
      <c r="W2189" s="1">
        <v>1.0</v>
      </c>
      <c r="X2189" s="1">
        <v>1.0</v>
      </c>
      <c r="Y2189" s="1">
        <v>2.0</v>
      </c>
      <c r="Z2189" s="1" t="s">
        <v>93</v>
      </c>
      <c r="AA2189" s="1" t="s">
        <v>11753</v>
      </c>
      <c r="AB2189" s="1">
        <v>275.0</v>
      </c>
      <c r="AC2189" s="1">
        <v>2.0</v>
      </c>
      <c r="AD2189" s="1">
        <v>10.0</v>
      </c>
      <c r="AE2189" s="1">
        <v>2.0</v>
      </c>
      <c r="AF2189" s="1" t="s">
        <v>452</v>
      </c>
      <c r="AG2189" s="1">
        <v>1.0</v>
      </c>
      <c r="AH2189" s="1">
        <v>0.0</v>
      </c>
      <c r="AI2189" s="1">
        <v>0.0</v>
      </c>
      <c r="AJ2189" s="1">
        <v>0.0</v>
      </c>
      <c r="AK2189" s="1">
        <v>0.0</v>
      </c>
      <c r="AL2189" s="1">
        <v>2.0</v>
      </c>
      <c r="AM2189" s="1">
        <v>2.0</v>
      </c>
      <c r="AN2189" s="1">
        <v>100.0</v>
      </c>
      <c r="AO2189" s="1">
        <v>10.0</v>
      </c>
      <c r="AP2189" s="1">
        <v>10.0</v>
      </c>
      <c r="AQ2189" s="1">
        <v>10.0</v>
      </c>
      <c r="AR2189" s="1">
        <v>10.0</v>
      </c>
      <c r="AS2189" s="1">
        <v>10.0</v>
      </c>
      <c r="AT2189" s="1">
        <v>10.0</v>
      </c>
      <c r="AU2189" s="1">
        <v>0.0</v>
      </c>
      <c r="AV2189" s="1" t="s">
        <v>96</v>
      </c>
      <c r="AW2189" s="1">
        <v>1.0</v>
      </c>
      <c r="AX2189" s="1">
        <v>1.0</v>
      </c>
      <c r="AY2189" s="1">
        <v>0.0</v>
      </c>
      <c r="AZ2189" s="1">
        <v>0.0</v>
      </c>
      <c r="BA2189" s="1">
        <v>0.19</v>
      </c>
      <c r="BB2189" s="1">
        <v>1.0</v>
      </c>
      <c r="BC2189" s="1">
        <v>1.0</v>
      </c>
      <c r="BD2189" s="1">
        <v>-1.0</v>
      </c>
      <c r="BE2189" s="1">
        <v>-1.0</v>
      </c>
      <c r="BF2189" s="1">
        <v>-1.0</v>
      </c>
      <c r="BG2189" s="1">
        <v>-1.0</v>
      </c>
      <c r="BH2189" s="1">
        <v>-1.0</v>
      </c>
      <c r="BI2189" s="1">
        <v>1.0</v>
      </c>
      <c r="BJ2189" s="1">
        <v>1.0</v>
      </c>
      <c r="BK2189" s="1">
        <v>-1.0</v>
      </c>
      <c r="BL2189" s="1">
        <v>-1.0</v>
      </c>
      <c r="BM2189" s="1">
        <v>-1.0</v>
      </c>
      <c r="BN2189" s="1">
        <v>-1.0</v>
      </c>
      <c r="BO2189" s="1">
        <v>-1.0</v>
      </c>
      <c r="BP2189" s="1">
        <v>-1.0</v>
      </c>
      <c r="BQ2189" s="1">
        <v>1.0</v>
      </c>
      <c r="BR2189" s="1">
        <v>-1.0</v>
      </c>
      <c r="BS2189" s="1">
        <v>-1.0</v>
      </c>
      <c r="BT2189" s="1">
        <v>-1.0</v>
      </c>
      <c r="BU2189" s="1">
        <v>1.0</v>
      </c>
      <c r="BV2189" s="1">
        <v>-1.0</v>
      </c>
      <c r="BW2189" s="1">
        <v>-1.0</v>
      </c>
      <c r="BX2189" s="1">
        <v>-1.0</v>
      </c>
      <c r="BY2189" s="1">
        <v>-1.0</v>
      </c>
      <c r="BZ2189" s="1">
        <v>-1.0</v>
      </c>
      <c r="CA2189" s="1">
        <v>-1.0</v>
      </c>
      <c r="CB2189" s="1">
        <v>-1.0</v>
      </c>
      <c r="CC2189" s="1">
        <v>-1.0</v>
      </c>
      <c r="CD2189" s="1">
        <v>73393.0</v>
      </c>
    </row>
    <row r="2190">
      <c r="A2190" s="1">
        <v>9733138.0</v>
      </c>
      <c r="B2190" s="1" t="s">
        <v>11754</v>
      </c>
      <c r="C2190" s="1" t="s">
        <v>11755</v>
      </c>
      <c r="D2190" s="1" t="s">
        <v>11756</v>
      </c>
      <c r="E2190" s="1" t="s">
        <v>85</v>
      </c>
      <c r="F2190" s="1" t="s">
        <v>1758</v>
      </c>
      <c r="G2190" s="1" t="s">
        <v>11757</v>
      </c>
      <c r="H2190" s="1" t="s">
        <v>11758</v>
      </c>
      <c r="I2190" s="1">
        <v>1.4800483E7</v>
      </c>
      <c r="J2190" s="1">
        <v>41756.0</v>
      </c>
      <c r="M2190" s="1">
        <v>0.0</v>
      </c>
      <c r="N2190" s="1">
        <v>1.0</v>
      </c>
      <c r="O2190" s="1">
        <v>1.0</v>
      </c>
      <c r="P2190" s="1" t="s">
        <v>123</v>
      </c>
      <c r="Q2190" s="1" t="s">
        <v>185</v>
      </c>
      <c r="R2190" s="1">
        <v>40.71702</v>
      </c>
      <c r="S2190" s="1">
        <v>-73.94339</v>
      </c>
      <c r="T2190" s="1" t="s">
        <v>91</v>
      </c>
      <c r="U2190" s="1" t="s">
        <v>92</v>
      </c>
      <c r="V2190" s="1">
        <v>4.0</v>
      </c>
      <c r="W2190" s="1">
        <v>1.0</v>
      </c>
      <c r="X2190" s="1">
        <v>1.0</v>
      </c>
      <c r="Y2190" s="1">
        <v>2.0</v>
      </c>
      <c r="Z2190" s="1" t="s">
        <v>93</v>
      </c>
      <c r="AA2190" s="1" t="s">
        <v>11759</v>
      </c>
      <c r="AB2190" s="1">
        <v>140.0</v>
      </c>
      <c r="AC2190" s="1">
        <v>4.0</v>
      </c>
      <c r="AD2190" s="1">
        <v>50.0</v>
      </c>
      <c r="AE2190" s="1">
        <v>7.0</v>
      </c>
      <c r="AF2190" s="1" t="s">
        <v>479</v>
      </c>
      <c r="AG2190" s="1">
        <v>1.0</v>
      </c>
      <c r="AH2190" s="1">
        <v>0.0</v>
      </c>
      <c r="AI2190" s="1">
        <v>0.0</v>
      </c>
      <c r="AJ2190" s="1">
        <v>0.0</v>
      </c>
      <c r="AK2190" s="1">
        <v>0.0</v>
      </c>
      <c r="AL2190" s="1">
        <v>0.0</v>
      </c>
      <c r="AM2190" s="1">
        <v>0.0</v>
      </c>
      <c r="AU2190" s="1">
        <v>0.0</v>
      </c>
      <c r="AV2190" s="1" t="s">
        <v>96</v>
      </c>
      <c r="AW2190" s="1">
        <v>1.0</v>
      </c>
      <c r="AX2190" s="1">
        <v>1.0</v>
      </c>
      <c r="AY2190" s="1">
        <v>0.0</v>
      </c>
      <c r="AZ2190" s="1">
        <v>0.0</v>
      </c>
      <c r="BB2190" s="1">
        <v>1.0</v>
      </c>
      <c r="BC2190" s="1">
        <v>1.0</v>
      </c>
      <c r="BD2190" s="1">
        <v>-1.0</v>
      </c>
      <c r="BE2190" s="1">
        <v>-1.0</v>
      </c>
      <c r="BF2190" s="1">
        <v>-1.0</v>
      </c>
      <c r="BG2190" s="1">
        <v>-1.0</v>
      </c>
      <c r="BH2190" s="1">
        <v>-1.0</v>
      </c>
      <c r="BI2190" s="1">
        <v>-1.0</v>
      </c>
      <c r="BJ2190" s="1">
        <v>1.0</v>
      </c>
      <c r="BK2190" s="1">
        <v>-1.0</v>
      </c>
      <c r="BL2190" s="1">
        <v>-1.0</v>
      </c>
      <c r="BM2190" s="1">
        <v>1.0</v>
      </c>
      <c r="BN2190" s="1">
        <v>-1.0</v>
      </c>
      <c r="BO2190" s="1">
        <v>-1.0</v>
      </c>
      <c r="BP2190" s="1">
        <v>1.0</v>
      </c>
      <c r="BQ2190" s="1">
        <v>1.0</v>
      </c>
      <c r="BR2190" s="1">
        <v>-1.0</v>
      </c>
      <c r="BS2190" s="1">
        <v>-1.0</v>
      </c>
      <c r="BT2190" s="1">
        <v>-1.0</v>
      </c>
      <c r="BU2190" s="1">
        <v>1.0</v>
      </c>
      <c r="BV2190" s="1">
        <v>-1.0</v>
      </c>
      <c r="BW2190" s="1">
        <v>-1.0</v>
      </c>
      <c r="BX2190" s="1">
        <v>-1.0</v>
      </c>
      <c r="BY2190" s="1">
        <v>-1.0</v>
      </c>
      <c r="BZ2190" s="1">
        <v>-1.0</v>
      </c>
      <c r="CA2190" s="1">
        <v>-1.0</v>
      </c>
      <c r="CB2190" s="1">
        <v>-1.0</v>
      </c>
      <c r="CC2190" s="1">
        <v>-1.0</v>
      </c>
      <c r="CD2190" s="1">
        <v>73449.0</v>
      </c>
    </row>
    <row r="2191">
      <c r="A2191" s="1">
        <v>2.0873223E7</v>
      </c>
      <c r="B2191" s="1" t="s">
        <v>11760</v>
      </c>
      <c r="C2191" s="1" t="s">
        <v>11761</v>
      </c>
      <c r="D2191" s="1" t="s">
        <v>11761</v>
      </c>
      <c r="E2191" s="1" t="s">
        <v>85</v>
      </c>
      <c r="H2191" s="1" t="s">
        <v>11762</v>
      </c>
      <c r="I2191" s="1">
        <v>1.5246227E7</v>
      </c>
      <c r="J2191" s="1">
        <v>41767.0</v>
      </c>
      <c r="M2191" s="1">
        <v>0.0</v>
      </c>
      <c r="N2191" s="1">
        <v>1.0</v>
      </c>
      <c r="O2191" s="1">
        <v>1.0</v>
      </c>
      <c r="P2191" s="1" t="s">
        <v>111</v>
      </c>
      <c r="Q2191" s="1" t="s">
        <v>1023</v>
      </c>
      <c r="R2191" s="1">
        <v>40.76059</v>
      </c>
      <c r="S2191" s="1">
        <v>-73.92168</v>
      </c>
      <c r="T2191" s="1" t="s">
        <v>91</v>
      </c>
      <c r="U2191" s="1" t="s">
        <v>113</v>
      </c>
      <c r="V2191" s="1">
        <v>1.0</v>
      </c>
      <c r="W2191" s="1">
        <v>1.0</v>
      </c>
      <c r="X2191" s="1">
        <v>1.0</v>
      </c>
      <c r="Y2191" s="1">
        <v>1.0</v>
      </c>
      <c r="Z2191" s="1" t="s">
        <v>93</v>
      </c>
      <c r="AA2191" s="1" t="s">
        <v>11763</v>
      </c>
      <c r="AB2191" s="1">
        <v>101.0</v>
      </c>
      <c r="AC2191" s="1">
        <v>1.0</v>
      </c>
      <c r="AD2191" s="1">
        <v>0.0</v>
      </c>
      <c r="AE2191" s="1">
        <v>1.0</v>
      </c>
      <c r="AF2191" s="1" t="s">
        <v>393</v>
      </c>
      <c r="AG2191" s="1">
        <v>1.0</v>
      </c>
      <c r="AH2191" s="1">
        <v>0.0</v>
      </c>
      <c r="AI2191" s="1">
        <v>0.0</v>
      </c>
      <c r="AJ2191" s="1">
        <v>0.0</v>
      </c>
      <c r="AK2191" s="1">
        <v>0.0</v>
      </c>
      <c r="AL2191" s="1">
        <v>0.0</v>
      </c>
      <c r="AM2191" s="1">
        <v>0.0</v>
      </c>
      <c r="AU2191" s="1">
        <v>1.0</v>
      </c>
      <c r="AV2191" s="1" t="s">
        <v>105</v>
      </c>
      <c r="AW2191" s="1">
        <v>1.0</v>
      </c>
      <c r="AX2191" s="1">
        <v>0.0</v>
      </c>
      <c r="AY2191" s="1">
        <v>1.0</v>
      </c>
      <c r="AZ2191" s="1">
        <v>0.0</v>
      </c>
      <c r="BB2191" s="1">
        <v>-1.0</v>
      </c>
      <c r="BC2191" s="1">
        <v>1.0</v>
      </c>
      <c r="BD2191" s="1">
        <v>-1.0</v>
      </c>
      <c r="BE2191" s="1">
        <v>-1.0</v>
      </c>
      <c r="BF2191" s="1">
        <v>-1.0</v>
      </c>
      <c r="BG2191" s="1">
        <v>-1.0</v>
      </c>
      <c r="BH2191" s="1">
        <v>-1.0</v>
      </c>
      <c r="BI2191" s="1">
        <v>1.0</v>
      </c>
      <c r="BJ2191" s="1">
        <v>1.0</v>
      </c>
      <c r="BK2191" s="1">
        <v>-1.0</v>
      </c>
      <c r="BL2191" s="1">
        <v>-1.0</v>
      </c>
      <c r="BM2191" s="1">
        <v>-1.0</v>
      </c>
      <c r="BN2191" s="1">
        <v>-1.0</v>
      </c>
      <c r="BO2191" s="1">
        <v>-1.0</v>
      </c>
      <c r="BP2191" s="1">
        <v>-1.0</v>
      </c>
      <c r="BQ2191" s="1">
        <v>-1.0</v>
      </c>
      <c r="BR2191" s="1">
        <v>-1.0</v>
      </c>
      <c r="BS2191" s="1">
        <v>-1.0</v>
      </c>
      <c r="BT2191" s="1">
        <v>-1.0</v>
      </c>
      <c r="BU2191" s="1">
        <v>1.0</v>
      </c>
      <c r="BV2191" s="1">
        <v>-1.0</v>
      </c>
      <c r="BW2191" s="1">
        <v>1.0</v>
      </c>
      <c r="BX2191" s="1">
        <v>-1.0</v>
      </c>
      <c r="BY2191" s="1">
        <v>-1.0</v>
      </c>
      <c r="BZ2191" s="1">
        <v>-1.0</v>
      </c>
      <c r="CA2191" s="1">
        <v>-1.0</v>
      </c>
      <c r="CB2191" s="1">
        <v>-1.0</v>
      </c>
      <c r="CC2191" s="1">
        <v>-1.0</v>
      </c>
      <c r="CD2191" s="1">
        <v>73480.0</v>
      </c>
    </row>
    <row r="2192">
      <c r="A2192" s="1">
        <v>1.018596E7</v>
      </c>
      <c r="B2192" s="1" t="s">
        <v>11764</v>
      </c>
      <c r="C2192" s="1" t="s">
        <v>11765</v>
      </c>
      <c r="D2192" s="1" t="s">
        <v>11766</v>
      </c>
      <c r="E2192" s="1" t="s">
        <v>85</v>
      </c>
      <c r="F2192" s="1" t="s">
        <v>11767</v>
      </c>
      <c r="G2192" s="1" t="s">
        <v>11768</v>
      </c>
      <c r="I2192" s="1">
        <v>4.2487547E7</v>
      </c>
      <c r="J2192" s="1">
        <v>42241.0</v>
      </c>
      <c r="M2192" s="1">
        <v>0.0</v>
      </c>
      <c r="N2192" s="1">
        <v>1.0</v>
      </c>
      <c r="O2192" s="1">
        <v>0.0</v>
      </c>
      <c r="P2192" s="1" t="s">
        <v>123</v>
      </c>
      <c r="Q2192" s="1" t="s">
        <v>124</v>
      </c>
      <c r="R2192" s="1">
        <v>40.67875</v>
      </c>
      <c r="S2192" s="1">
        <v>-73.99599</v>
      </c>
      <c r="T2192" s="1" t="s">
        <v>91</v>
      </c>
      <c r="U2192" s="1" t="s">
        <v>92</v>
      </c>
      <c r="V2192" s="1">
        <v>2.0</v>
      </c>
      <c r="W2192" s="1">
        <v>1.0</v>
      </c>
      <c r="X2192" s="1">
        <v>1.0</v>
      </c>
      <c r="Y2192" s="1">
        <v>1.0</v>
      </c>
      <c r="Z2192" s="1" t="s">
        <v>93</v>
      </c>
      <c r="AA2192" s="1" t="s">
        <v>11769</v>
      </c>
      <c r="AB2192" s="1">
        <v>115.0</v>
      </c>
      <c r="AC2192" s="1">
        <v>2.0</v>
      </c>
      <c r="AD2192" s="1">
        <v>25.0</v>
      </c>
      <c r="AE2192" s="1">
        <v>3.0</v>
      </c>
      <c r="AF2192" s="1" t="s">
        <v>231</v>
      </c>
      <c r="AG2192" s="1">
        <v>1.0</v>
      </c>
      <c r="AH2192" s="1">
        <v>0.0</v>
      </c>
      <c r="AI2192" s="1">
        <v>0.0</v>
      </c>
      <c r="AJ2192" s="1">
        <v>0.0</v>
      </c>
      <c r="AK2192" s="1">
        <v>0.0</v>
      </c>
      <c r="AL2192" s="1">
        <v>9.0</v>
      </c>
      <c r="AM2192" s="1">
        <v>2.0</v>
      </c>
      <c r="AN2192" s="1">
        <v>96.0</v>
      </c>
      <c r="AO2192" s="1">
        <v>10.0</v>
      </c>
      <c r="AP2192" s="1">
        <v>8.0</v>
      </c>
      <c r="AQ2192" s="1">
        <v>10.0</v>
      </c>
      <c r="AR2192" s="1">
        <v>10.0</v>
      </c>
      <c r="AS2192" s="1">
        <v>10.0</v>
      </c>
      <c r="AT2192" s="1">
        <v>10.0</v>
      </c>
      <c r="AU2192" s="1">
        <v>0.0</v>
      </c>
      <c r="AV2192" s="1" t="s">
        <v>117</v>
      </c>
      <c r="AW2192" s="1">
        <v>1.0</v>
      </c>
      <c r="AX2192" s="1">
        <v>1.0</v>
      </c>
      <c r="AY2192" s="1">
        <v>0.0</v>
      </c>
      <c r="AZ2192" s="1">
        <v>0.0</v>
      </c>
      <c r="BA2192" s="1">
        <v>0.21</v>
      </c>
      <c r="BB2192" s="1">
        <v>-1.0</v>
      </c>
      <c r="BC2192" s="1">
        <v>1.0</v>
      </c>
      <c r="BD2192" s="1">
        <v>-1.0</v>
      </c>
      <c r="BE2192" s="1">
        <v>-1.0</v>
      </c>
      <c r="BF2192" s="1">
        <v>-1.0</v>
      </c>
      <c r="BG2192" s="1">
        <v>-1.0</v>
      </c>
      <c r="BH2192" s="1">
        <v>-1.0</v>
      </c>
      <c r="BI2192" s="1">
        <v>-1.0</v>
      </c>
      <c r="BJ2192" s="1">
        <v>-1.0</v>
      </c>
      <c r="BK2192" s="1">
        <v>-1.0</v>
      </c>
      <c r="BL2192" s="1">
        <v>-1.0</v>
      </c>
      <c r="BM2192" s="1">
        <v>-1.0</v>
      </c>
      <c r="BN2192" s="1">
        <v>-1.0</v>
      </c>
      <c r="BO2192" s="1">
        <v>-1.0</v>
      </c>
      <c r="BP2192" s="1">
        <v>1.0</v>
      </c>
      <c r="BQ2192" s="1">
        <v>-1.0</v>
      </c>
      <c r="BR2192" s="1">
        <v>-1.0</v>
      </c>
      <c r="BS2192" s="1">
        <v>-1.0</v>
      </c>
      <c r="BT2192" s="1">
        <v>-1.0</v>
      </c>
      <c r="BU2192" s="1">
        <v>1.0</v>
      </c>
      <c r="BV2192" s="1">
        <v>-1.0</v>
      </c>
      <c r="BW2192" s="1">
        <v>-1.0</v>
      </c>
      <c r="BX2192" s="1">
        <v>-1.0</v>
      </c>
      <c r="BY2192" s="1">
        <v>-1.0</v>
      </c>
      <c r="BZ2192" s="1">
        <v>1.0</v>
      </c>
      <c r="CA2192" s="1">
        <v>-1.0</v>
      </c>
      <c r="CB2192" s="1">
        <v>-1.0</v>
      </c>
      <c r="CC2192" s="1">
        <v>-1.0</v>
      </c>
      <c r="CD2192" s="1">
        <v>73488.0</v>
      </c>
    </row>
    <row r="2193">
      <c r="A2193" s="1">
        <v>1.0115792E7</v>
      </c>
      <c r="B2193" s="1" t="s">
        <v>11770</v>
      </c>
      <c r="C2193" s="1" t="s">
        <v>11771</v>
      </c>
      <c r="D2193" s="1" t="s">
        <v>11772</v>
      </c>
      <c r="E2193" s="1" t="s">
        <v>85</v>
      </c>
      <c r="F2193" s="1" t="s">
        <v>11773</v>
      </c>
      <c r="G2193" s="1" t="s">
        <v>11774</v>
      </c>
      <c r="H2193" s="1" t="s">
        <v>11775</v>
      </c>
      <c r="I2193" s="1">
        <v>4.8784045E7</v>
      </c>
      <c r="J2193" s="1">
        <v>42319.0</v>
      </c>
      <c r="M2193" s="1">
        <v>0.0</v>
      </c>
      <c r="N2193" s="1">
        <v>2.0</v>
      </c>
      <c r="O2193" s="1">
        <v>0.0</v>
      </c>
      <c r="P2193" s="1" t="s">
        <v>89</v>
      </c>
      <c r="Q2193" s="1" t="s">
        <v>1270</v>
      </c>
      <c r="R2193" s="1">
        <v>40.7452</v>
      </c>
      <c r="S2193" s="1">
        <v>-73.97779</v>
      </c>
      <c r="T2193" s="1" t="s">
        <v>91</v>
      </c>
      <c r="U2193" s="1" t="s">
        <v>92</v>
      </c>
      <c r="V2193" s="1">
        <v>6.0</v>
      </c>
      <c r="W2193" s="1">
        <v>1.5</v>
      </c>
      <c r="X2193" s="1">
        <v>3.0</v>
      </c>
      <c r="Y2193" s="1">
        <v>3.0</v>
      </c>
      <c r="Z2193" s="1" t="s">
        <v>93</v>
      </c>
      <c r="AA2193" s="1" t="s">
        <v>11776</v>
      </c>
      <c r="AB2193" s="1">
        <v>449.0</v>
      </c>
      <c r="AC2193" s="1">
        <v>1.0</v>
      </c>
      <c r="AD2193" s="1">
        <v>0.0</v>
      </c>
      <c r="AE2193" s="1">
        <v>1.0</v>
      </c>
      <c r="AF2193" s="1" t="s">
        <v>2358</v>
      </c>
      <c r="AG2193" s="1">
        <v>1.0</v>
      </c>
      <c r="AH2193" s="1">
        <v>0.0</v>
      </c>
      <c r="AI2193" s="1">
        <v>0.0</v>
      </c>
      <c r="AJ2193" s="1">
        <v>0.0</v>
      </c>
      <c r="AK2193" s="1">
        <v>0.0</v>
      </c>
      <c r="AL2193" s="1">
        <v>0.0</v>
      </c>
      <c r="AM2193" s="1">
        <v>0.0</v>
      </c>
      <c r="AU2193" s="1">
        <v>0.0</v>
      </c>
      <c r="AV2193" s="1" t="s">
        <v>105</v>
      </c>
      <c r="AW2193" s="1">
        <v>2.0</v>
      </c>
      <c r="AX2193" s="1">
        <v>1.0</v>
      </c>
      <c r="AY2193" s="1">
        <v>1.0</v>
      </c>
      <c r="AZ2193" s="1">
        <v>0.0</v>
      </c>
      <c r="BB2193" s="1">
        <v>1.0</v>
      </c>
      <c r="BC2193" s="1">
        <v>1.0</v>
      </c>
      <c r="BD2193" s="1">
        <v>-1.0</v>
      </c>
      <c r="BE2193" s="1">
        <v>-1.0</v>
      </c>
      <c r="BF2193" s="1">
        <v>-1.0</v>
      </c>
      <c r="BG2193" s="1">
        <v>-1.0</v>
      </c>
      <c r="BH2193" s="1">
        <v>-1.0</v>
      </c>
      <c r="BI2193" s="1">
        <v>-1.0</v>
      </c>
      <c r="BJ2193" s="1">
        <v>1.0</v>
      </c>
      <c r="BK2193" s="1">
        <v>-1.0</v>
      </c>
      <c r="BL2193" s="1">
        <v>-1.0</v>
      </c>
      <c r="BM2193" s="1">
        <v>-1.0</v>
      </c>
      <c r="BN2193" s="1">
        <v>1.0</v>
      </c>
      <c r="BO2193" s="1">
        <v>-1.0</v>
      </c>
      <c r="BP2193" s="1">
        <v>1.0</v>
      </c>
      <c r="BQ2193" s="1">
        <v>1.0</v>
      </c>
      <c r="BR2193" s="1">
        <v>-1.0</v>
      </c>
      <c r="BS2193" s="1">
        <v>-1.0</v>
      </c>
      <c r="BT2193" s="1">
        <v>-1.0</v>
      </c>
      <c r="BU2193" s="1">
        <v>1.0</v>
      </c>
      <c r="BV2193" s="1">
        <v>-1.0</v>
      </c>
      <c r="BW2193" s="1">
        <v>-1.0</v>
      </c>
      <c r="BX2193" s="1">
        <v>-1.0</v>
      </c>
      <c r="BY2193" s="1">
        <v>-1.0</v>
      </c>
      <c r="BZ2193" s="1">
        <v>-1.0</v>
      </c>
      <c r="CA2193" s="1">
        <v>-1.0</v>
      </c>
      <c r="CB2193" s="1">
        <v>1.0</v>
      </c>
      <c r="CC2193" s="1">
        <v>-1.0</v>
      </c>
      <c r="CD2193" s="1">
        <v>73580.0</v>
      </c>
    </row>
    <row r="2194">
      <c r="A2194" s="1">
        <v>3.1400005E7</v>
      </c>
      <c r="B2194" s="1" t="s">
        <v>11777</v>
      </c>
      <c r="C2194" s="1" t="s">
        <v>11778</v>
      </c>
      <c r="D2194" s="1" t="s">
        <v>11779</v>
      </c>
      <c r="E2194" s="1" t="s">
        <v>85</v>
      </c>
      <c r="F2194" s="1" t="s">
        <v>11780</v>
      </c>
      <c r="G2194" s="1" t="s">
        <v>11781</v>
      </c>
      <c r="I2194" s="1">
        <v>8.7348589E7</v>
      </c>
      <c r="J2194" s="1">
        <v>42583.0</v>
      </c>
      <c r="K2194" s="1" t="s">
        <v>134</v>
      </c>
      <c r="L2194" s="1">
        <v>1.0</v>
      </c>
      <c r="M2194" s="1">
        <v>0.0</v>
      </c>
      <c r="N2194" s="1">
        <v>1.0</v>
      </c>
      <c r="O2194" s="1">
        <v>0.0</v>
      </c>
      <c r="P2194" s="1" t="s">
        <v>89</v>
      </c>
      <c r="Q2194" s="1" t="s">
        <v>90</v>
      </c>
      <c r="R2194" s="1">
        <v>40.77769</v>
      </c>
      <c r="S2194" s="1">
        <v>-73.94836</v>
      </c>
      <c r="T2194" s="1" t="s">
        <v>91</v>
      </c>
      <c r="U2194" s="1" t="s">
        <v>92</v>
      </c>
      <c r="V2194" s="1">
        <v>2.0</v>
      </c>
      <c r="W2194" s="1">
        <v>1.0</v>
      </c>
      <c r="X2194" s="1">
        <v>1.0</v>
      </c>
      <c r="Y2194" s="1">
        <v>1.0</v>
      </c>
      <c r="Z2194" s="1" t="s">
        <v>93</v>
      </c>
      <c r="AA2194" s="1" t="s">
        <v>11782</v>
      </c>
      <c r="AB2194" s="1">
        <v>130.0</v>
      </c>
      <c r="AC2194" s="1">
        <v>1.0</v>
      </c>
      <c r="AD2194" s="1">
        <v>0.0</v>
      </c>
      <c r="AE2194" s="1">
        <v>3.0</v>
      </c>
      <c r="AF2194" s="1" t="s">
        <v>443</v>
      </c>
      <c r="AG2194" s="1">
        <v>1.0</v>
      </c>
      <c r="AH2194" s="1">
        <v>0.0</v>
      </c>
      <c r="AI2194" s="1">
        <v>0.0</v>
      </c>
      <c r="AJ2194" s="1">
        <v>0.0</v>
      </c>
      <c r="AK2194" s="1">
        <v>0.0</v>
      </c>
      <c r="AL2194" s="1">
        <v>3.0</v>
      </c>
      <c r="AM2194" s="1">
        <v>3.0</v>
      </c>
      <c r="AN2194" s="1">
        <v>93.0</v>
      </c>
      <c r="AO2194" s="1">
        <v>10.0</v>
      </c>
      <c r="AP2194" s="1">
        <v>10.0</v>
      </c>
      <c r="AQ2194" s="1">
        <v>10.0</v>
      </c>
      <c r="AR2194" s="1">
        <v>10.0</v>
      </c>
      <c r="AS2194" s="1">
        <v>10.0</v>
      </c>
      <c r="AT2194" s="1">
        <v>9.0</v>
      </c>
      <c r="AU2194" s="1">
        <v>1.0</v>
      </c>
      <c r="AV2194" s="1" t="s">
        <v>117</v>
      </c>
      <c r="AW2194" s="1">
        <v>1.0</v>
      </c>
      <c r="AX2194" s="1">
        <v>1.0</v>
      </c>
      <c r="AY2194" s="1">
        <v>0.0</v>
      </c>
      <c r="AZ2194" s="1">
        <v>0.0</v>
      </c>
      <c r="BA2194" s="1">
        <v>0.64</v>
      </c>
      <c r="BB2194" s="1">
        <v>-1.0</v>
      </c>
      <c r="BC2194" s="1">
        <v>1.0</v>
      </c>
      <c r="BD2194" s="1">
        <v>-1.0</v>
      </c>
      <c r="BE2194" s="1">
        <v>-1.0</v>
      </c>
      <c r="BF2194" s="1">
        <v>1.0</v>
      </c>
      <c r="BG2194" s="1">
        <v>-1.0</v>
      </c>
      <c r="BH2194" s="1">
        <v>1.0</v>
      </c>
      <c r="BI2194" s="1">
        <v>-1.0</v>
      </c>
      <c r="BJ2194" s="1">
        <v>-1.0</v>
      </c>
      <c r="BK2194" s="1">
        <v>-1.0</v>
      </c>
      <c r="BL2194" s="1">
        <v>1.0</v>
      </c>
      <c r="BM2194" s="1">
        <v>-1.0</v>
      </c>
      <c r="BN2194" s="1">
        <v>-1.0</v>
      </c>
      <c r="BO2194" s="1">
        <v>-1.0</v>
      </c>
      <c r="BP2194" s="1">
        <v>-1.0</v>
      </c>
      <c r="BQ2194" s="1">
        <v>-1.0</v>
      </c>
      <c r="BR2194" s="1">
        <v>-1.0</v>
      </c>
      <c r="BS2194" s="1">
        <v>-1.0</v>
      </c>
      <c r="BT2194" s="1">
        <v>-1.0</v>
      </c>
      <c r="BU2194" s="1">
        <v>-1.0</v>
      </c>
      <c r="BV2194" s="1">
        <v>-1.0</v>
      </c>
      <c r="BW2194" s="1">
        <v>1.0</v>
      </c>
      <c r="BX2194" s="1">
        <v>-1.0</v>
      </c>
      <c r="BY2194" s="1">
        <v>-1.0</v>
      </c>
      <c r="BZ2194" s="1">
        <v>-1.0</v>
      </c>
      <c r="CA2194" s="1">
        <v>-1.0</v>
      </c>
      <c r="CB2194" s="1">
        <v>-1.0</v>
      </c>
      <c r="CC2194" s="1">
        <v>-1.0</v>
      </c>
      <c r="CD2194" s="1">
        <v>73594.0</v>
      </c>
    </row>
    <row r="2195">
      <c r="A2195" s="1">
        <v>3.1211324E7</v>
      </c>
      <c r="B2195" s="1" t="s">
        <v>11783</v>
      </c>
      <c r="C2195" s="1" t="s">
        <v>11784</v>
      </c>
      <c r="D2195" s="1" t="s">
        <v>11785</v>
      </c>
      <c r="E2195" s="1" t="s">
        <v>85</v>
      </c>
      <c r="F2195" s="1" t="s">
        <v>11786</v>
      </c>
      <c r="G2195" s="1" t="s">
        <v>11787</v>
      </c>
      <c r="I2195" s="1">
        <v>2.33423542E8</v>
      </c>
      <c r="J2195" s="1">
        <v>43464.0</v>
      </c>
      <c r="M2195" s="1">
        <v>0.0</v>
      </c>
      <c r="N2195" s="1">
        <v>2.0</v>
      </c>
      <c r="O2195" s="1">
        <v>0.0</v>
      </c>
      <c r="P2195" s="1" t="s">
        <v>111</v>
      </c>
      <c r="Q2195" s="1" t="s">
        <v>1023</v>
      </c>
      <c r="R2195" s="1">
        <v>40.76681</v>
      </c>
      <c r="S2195" s="1">
        <v>-73.9285</v>
      </c>
      <c r="T2195" s="1" t="s">
        <v>91</v>
      </c>
      <c r="U2195" s="1" t="s">
        <v>113</v>
      </c>
      <c r="V2195" s="1">
        <v>1.0</v>
      </c>
      <c r="W2195" s="1">
        <v>1.0</v>
      </c>
      <c r="X2195" s="1">
        <v>1.0</v>
      </c>
      <c r="Y2195" s="1">
        <v>1.0</v>
      </c>
      <c r="Z2195" s="1" t="s">
        <v>93</v>
      </c>
      <c r="AA2195" s="1" t="s">
        <v>11788</v>
      </c>
      <c r="AB2195" s="1">
        <v>75.0</v>
      </c>
      <c r="AC2195" s="1">
        <v>1.0</v>
      </c>
      <c r="AD2195" s="1">
        <v>0.0</v>
      </c>
      <c r="AE2195" s="1">
        <v>3.0</v>
      </c>
      <c r="AF2195" s="1" t="s">
        <v>231</v>
      </c>
      <c r="AG2195" s="1">
        <v>1.0</v>
      </c>
      <c r="AH2195" s="1">
        <v>0.0</v>
      </c>
      <c r="AI2195" s="1">
        <v>0.0</v>
      </c>
      <c r="AJ2195" s="1">
        <v>0.0</v>
      </c>
      <c r="AK2195" s="1">
        <v>0.0</v>
      </c>
      <c r="AL2195" s="1">
        <v>0.0</v>
      </c>
      <c r="AM2195" s="1">
        <v>0.0</v>
      </c>
      <c r="AU2195" s="1">
        <v>1.0</v>
      </c>
      <c r="AV2195" s="1" t="s">
        <v>105</v>
      </c>
      <c r="AW2195" s="1">
        <v>2.0</v>
      </c>
      <c r="AX2195" s="1">
        <v>0.0</v>
      </c>
      <c r="AY2195" s="1">
        <v>2.0</v>
      </c>
      <c r="AZ2195" s="1">
        <v>0.0</v>
      </c>
      <c r="BB2195" s="1">
        <v>-1.0</v>
      </c>
      <c r="BC2195" s="1">
        <v>1.0</v>
      </c>
      <c r="BD2195" s="1">
        <v>-1.0</v>
      </c>
      <c r="BE2195" s="1">
        <v>-1.0</v>
      </c>
      <c r="BF2195" s="1">
        <v>-1.0</v>
      </c>
      <c r="BG2195" s="1">
        <v>-1.0</v>
      </c>
      <c r="BH2195" s="1">
        <v>-1.0</v>
      </c>
      <c r="BI2195" s="1">
        <v>-1.0</v>
      </c>
      <c r="BJ2195" s="1">
        <v>-1.0</v>
      </c>
      <c r="BK2195" s="1">
        <v>-1.0</v>
      </c>
      <c r="BL2195" s="1">
        <v>-1.0</v>
      </c>
      <c r="BM2195" s="1">
        <v>-1.0</v>
      </c>
      <c r="BN2195" s="1">
        <v>-1.0</v>
      </c>
      <c r="BO2195" s="1">
        <v>-1.0</v>
      </c>
      <c r="BP2195" s="1">
        <v>-1.0</v>
      </c>
      <c r="BQ2195" s="1">
        <v>-1.0</v>
      </c>
      <c r="BR2195" s="1">
        <v>-1.0</v>
      </c>
      <c r="BS2195" s="1">
        <v>-1.0</v>
      </c>
      <c r="BT2195" s="1">
        <v>-1.0</v>
      </c>
      <c r="BU2195" s="1">
        <v>1.0</v>
      </c>
      <c r="BV2195" s="1">
        <v>-1.0</v>
      </c>
      <c r="BW2195" s="1">
        <v>-1.0</v>
      </c>
      <c r="BX2195" s="1">
        <v>-1.0</v>
      </c>
      <c r="BY2195" s="1">
        <v>-1.0</v>
      </c>
      <c r="BZ2195" s="1">
        <v>-1.0</v>
      </c>
      <c r="CA2195" s="1">
        <v>-1.0</v>
      </c>
      <c r="CB2195" s="1">
        <v>-1.0</v>
      </c>
      <c r="CC2195" s="1">
        <v>-1.0</v>
      </c>
      <c r="CD2195" s="1">
        <v>73614.0</v>
      </c>
    </row>
    <row r="2196">
      <c r="A2196" s="1">
        <v>2.1185183E7</v>
      </c>
      <c r="B2196" s="1" t="s">
        <v>11789</v>
      </c>
      <c r="C2196" s="1" t="s">
        <v>11790</v>
      </c>
      <c r="D2196" s="1" t="s">
        <v>11791</v>
      </c>
      <c r="E2196" s="1" t="s">
        <v>85</v>
      </c>
      <c r="F2196" s="1" t="s">
        <v>11792</v>
      </c>
      <c r="G2196" s="1" t="s">
        <v>11793</v>
      </c>
      <c r="H2196" s="1" t="s">
        <v>11794</v>
      </c>
      <c r="I2196" s="1">
        <v>3.0283594E7</v>
      </c>
      <c r="J2196" s="1">
        <v>42093.0</v>
      </c>
      <c r="K2196" s="1" t="s">
        <v>88</v>
      </c>
      <c r="L2196" s="1">
        <v>0.96</v>
      </c>
      <c r="M2196" s="1">
        <v>0.0</v>
      </c>
      <c r="N2196" s="1">
        <v>776.0</v>
      </c>
      <c r="O2196" s="1">
        <v>0.0</v>
      </c>
      <c r="P2196" s="1" t="s">
        <v>89</v>
      </c>
      <c r="Q2196" s="1" t="s">
        <v>90</v>
      </c>
      <c r="R2196" s="1">
        <v>40.75121</v>
      </c>
      <c r="S2196" s="1">
        <v>-73.99812</v>
      </c>
      <c r="T2196" s="1" t="s">
        <v>91</v>
      </c>
      <c r="U2196" s="1" t="s">
        <v>92</v>
      </c>
      <c r="V2196" s="1">
        <v>3.0</v>
      </c>
      <c r="W2196" s="1">
        <v>1.0</v>
      </c>
      <c r="X2196" s="1">
        <v>1.0</v>
      </c>
      <c r="Y2196" s="1">
        <v>2.0</v>
      </c>
      <c r="Z2196" s="1" t="s">
        <v>93</v>
      </c>
      <c r="AA2196" s="1" t="s">
        <v>11795</v>
      </c>
      <c r="AB2196" s="1">
        <v>169.0</v>
      </c>
      <c r="AC2196" s="1">
        <v>1.0</v>
      </c>
      <c r="AD2196" s="1">
        <v>0.0</v>
      </c>
      <c r="AE2196" s="1">
        <v>30.0</v>
      </c>
      <c r="AF2196" s="1" t="s">
        <v>95</v>
      </c>
      <c r="AG2196" s="1">
        <v>1.0</v>
      </c>
      <c r="AH2196" s="1">
        <v>7.0</v>
      </c>
      <c r="AI2196" s="1">
        <v>37.0</v>
      </c>
      <c r="AJ2196" s="1">
        <v>67.0</v>
      </c>
      <c r="AK2196" s="1">
        <v>282.0</v>
      </c>
      <c r="AL2196" s="1">
        <v>1.0</v>
      </c>
      <c r="AM2196" s="1">
        <v>0.0</v>
      </c>
      <c r="AN2196" s="1">
        <v>100.0</v>
      </c>
      <c r="AO2196" s="1">
        <v>10.0</v>
      </c>
      <c r="AP2196" s="1">
        <v>10.0</v>
      </c>
      <c r="AQ2196" s="1">
        <v>10.0</v>
      </c>
      <c r="AR2196" s="1">
        <v>10.0</v>
      </c>
      <c r="AS2196" s="1">
        <v>10.0</v>
      </c>
      <c r="AT2196" s="1">
        <v>6.0</v>
      </c>
      <c r="AU2196" s="1">
        <v>0.0</v>
      </c>
      <c r="AV2196" s="1" t="s">
        <v>96</v>
      </c>
      <c r="AW2196" s="1">
        <v>121.0</v>
      </c>
      <c r="AX2196" s="1">
        <v>121.0</v>
      </c>
      <c r="AY2196" s="1">
        <v>0.0</v>
      </c>
      <c r="AZ2196" s="1">
        <v>0.0</v>
      </c>
      <c r="BA2196" s="1">
        <v>0.05</v>
      </c>
      <c r="BB2196" s="1">
        <v>-1.0</v>
      </c>
      <c r="BC2196" s="1">
        <v>1.0</v>
      </c>
      <c r="BD2196" s="1">
        <v>-1.0</v>
      </c>
      <c r="BE2196" s="1">
        <v>-1.0</v>
      </c>
      <c r="BF2196" s="1">
        <v>-1.0</v>
      </c>
      <c r="BG2196" s="1">
        <v>-1.0</v>
      </c>
      <c r="BH2196" s="1">
        <v>1.0</v>
      </c>
      <c r="BI2196" s="1">
        <v>-1.0</v>
      </c>
      <c r="BJ2196" s="1">
        <v>1.0</v>
      </c>
      <c r="BK2196" s="1">
        <v>1.0</v>
      </c>
      <c r="BL2196" s="1">
        <v>-1.0</v>
      </c>
      <c r="BM2196" s="1">
        <v>1.0</v>
      </c>
      <c r="BN2196" s="1">
        <v>1.0</v>
      </c>
      <c r="BO2196" s="1">
        <v>-1.0</v>
      </c>
      <c r="BP2196" s="1">
        <v>1.0</v>
      </c>
      <c r="BQ2196" s="1">
        <v>1.0</v>
      </c>
      <c r="BR2196" s="1">
        <v>-1.0</v>
      </c>
      <c r="BS2196" s="1">
        <v>-1.0</v>
      </c>
      <c r="BT2196" s="1">
        <v>-1.0</v>
      </c>
      <c r="BU2196" s="1">
        <v>1.0</v>
      </c>
      <c r="BV2196" s="1">
        <v>1.0</v>
      </c>
      <c r="BW2196" s="1">
        <v>1.0</v>
      </c>
      <c r="BX2196" s="1">
        <v>-1.0</v>
      </c>
      <c r="BY2196" s="1">
        <v>-1.0</v>
      </c>
      <c r="BZ2196" s="1">
        <v>1.0</v>
      </c>
      <c r="CA2196" s="1">
        <v>-1.0</v>
      </c>
      <c r="CB2196" s="1">
        <v>-1.0</v>
      </c>
      <c r="CC2196" s="1">
        <v>-1.0</v>
      </c>
      <c r="CD2196" s="1">
        <v>73690.0</v>
      </c>
    </row>
    <row r="2197">
      <c r="A2197" s="1">
        <v>3.5125528E7</v>
      </c>
      <c r="B2197" s="1" t="s">
        <v>11796</v>
      </c>
      <c r="C2197" s="1" t="s">
        <v>11797</v>
      </c>
      <c r="D2197" s="1" t="s">
        <v>11798</v>
      </c>
      <c r="E2197" s="1" t="s">
        <v>85</v>
      </c>
      <c r="F2197" s="1" t="s">
        <v>11799</v>
      </c>
      <c r="G2197" s="1" t="s">
        <v>11800</v>
      </c>
      <c r="H2197" s="1" t="s">
        <v>11801</v>
      </c>
      <c r="I2197" s="1">
        <v>2.6456897E8</v>
      </c>
      <c r="J2197" s="1">
        <v>43612.0</v>
      </c>
      <c r="M2197" s="1">
        <v>0.0</v>
      </c>
      <c r="N2197" s="1">
        <v>1.0</v>
      </c>
      <c r="O2197" s="1">
        <v>0.0</v>
      </c>
      <c r="P2197" s="1" t="s">
        <v>89</v>
      </c>
      <c r="Q2197" s="1" t="s">
        <v>370</v>
      </c>
      <c r="R2197" s="1">
        <v>40.76449</v>
      </c>
      <c r="S2197" s="1">
        <v>-73.98445</v>
      </c>
      <c r="T2197" s="1" t="s">
        <v>91</v>
      </c>
      <c r="U2197" s="1" t="s">
        <v>92</v>
      </c>
      <c r="V2197" s="1">
        <v>3.0</v>
      </c>
      <c r="W2197" s="1">
        <v>1.0</v>
      </c>
      <c r="X2197" s="1">
        <v>1.0</v>
      </c>
      <c r="Y2197" s="1">
        <v>1.0</v>
      </c>
      <c r="Z2197" s="1" t="s">
        <v>93</v>
      </c>
      <c r="AA2197" s="1" t="s">
        <v>11802</v>
      </c>
      <c r="AB2197" s="1">
        <v>400.0</v>
      </c>
      <c r="AC2197" s="1">
        <v>1.0</v>
      </c>
      <c r="AD2197" s="1">
        <v>0.0</v>
      </c>
      <c r="AE2197" s="1">
        <v>2.0</v>
      </c>
      <c r="AF2197" s="1" t="s">
        <v>904</v>
      </c>
      <c r="AG2197" s="1">
        <v>1.0</v>
      </c>
      <c r="AH2197" s="1">
        <v>5.0</v>
      </c>
      <c r="AI2197" s="1">
        <v>17.0</v>
      </c>
      <c r="AJ2197" s="1">
        <v>47.0</v>
      </c>
      <c r="AK2197" s="1">
        <v>47.0</v>
      </c>
      <c r="AL2197" s="1">
        <v>0.0</v>
      </c>
      <c r="AM2197" s="1">
        <v>0.0</v>
      </c>
      <c r="AU2197" s="1">
        <v>0.0</v>
      </c>
      <c r="AV2197" s="1" t="s">
        <v>105</v>
      </c>
      <c r="AW2197" s="1">
        <v>1.0</v>
      </c>
      <c r="AX2197" s="1">
        <v>1.0</v>
      </c>
      <c r="AY2197" s="1">
        <v>0.0</v>
      </c>
      <c r="AZ2197" s="1">
        <v>0.0</v>
      </c>
      <c r="BB2197" s="1">
        <v>-1.0</v>
      </c>
      <c r="BC2197" s="1">
        <v>1.0</v>
      </c>
      <c r="BD2197" s="1">
        <v>-1.0</v>
      </c>
      <c r="BE2197" s="1">
        <v>-1.0</v>
      </c>
      <c r="BF2197" s="1">
        <v>-1.0</v>
      </c>
      <c r="BG2197" s="1">
        <v>-1.0</v>
      </c>
      <c r="BH2197" s="1">
        <v>-1.0</v>
      </c>
      <c r="BI2197" s="1">
        <v>-1.0</v>
      </c>
      <c r="BJ2197" s="1">
        <v>1.0</v>
      </c>
      <c r="BK2197" s="1">
        <v>-1.0</v>
      </c>
      <c r="BL2197" s="1">
        <v>-1.0</v>
      </c>
      <c r="BM2197" s="1">
        <v>1.0</v>
      </c>
      <c r="BN2197" s="1">
        <v>1.0</v>
      </c>
      <c r="BO2197" s="1">
        <v>-1.0</v>
      </c>
      <c r="BP2197" s="1">
        <v>-1.0</v>
      </c>
      <c r="BQ2197" s="1">
        <v>-1.0</v>
      </c>
      <c r="BR2197" s="1">
        <v>-1.0</v>
      </c>
      <c r="BS2197" s="1">
        <v>-1.0</v>
      </c>
      <c r="BT2197" s="1">
        <v>-1.0</v>
      </c>
      <c r="BU2197" s="1">
        <v>1.0</v>
      </c>
      <c r="BV2197" s="1">
        <v>-1.0</v>
      </c>
      <c r="BW2197" s="1">
        <v>-1.0</v>
      </c>
      <c r="BX2197" s="1">
        <v>-1.0</v>
      </c>
      <c r="BY2197" s="1">
        <v>-1.0</v>
      </c>
      <c r="BZ2197" s="1">
        <v>-1.0</v>
      </c>
      <c r="CA2197" s="1">
        <v>-1.0</v>
      </c>
      <c r="CB2197" s="1">
        <v>-1.0</v>
      </c>
      <c r="CC2197" s="1">
        <v>-1.0</v>
      </c>
      <c r="CD2197" s="1">
        <v>73726.0</v>
      </c>
    </row>
    <row r="2198">
      <c r="A2198" s="1">
        <v>2.9316878E7</v>
      </c>
      <c r="B2198" s="1" t="s">
        <v>11803</v>
      </c>
      <c r="C2198" s="1" t="s">
        <v>11804</v>
      </c>
      <c r="D2198" s="1" t="s">
        <v>11805</v>
      </c>
      <c r="E2198" s="1" t="s">
        <v>85</v>
      </c>
      <c r="F2198" s="1" t="s">
        <v>11806</v>
      </c>
      <c r="G2198" s="1" t="s">
        <v>11807</v>
      </c>
      <c r="I2198" s="1">
        <v>6.5407018E7</v>
      </c>
      <c r="J2198" s="1">
        <v>42461.0</v>
      </c>
      <c r="K2198" s="1" t="s">
        <v>134</v>
      </c>
      <c r="L2198" s="1">
        <v>1.0</v>
      </c>
      <c r="M2198" s="1">
        <v>0.0</v>
      </c>
      <c r="N2198" s="1">
        <v>6.0</v>
      </c>
      <c r="O2198" s="1">
        <v>1.0</v>
      </c>
      <c r="P2198" s="1" t="s">
        <v>123</v>
      </c>
      <c r="Q2198" s="1" t="s">
        <v>185</v>
      </c>
      <c r="R2198" s="1">
        <v>40.72334</v>
      </c>
      <c r="S2198" s="1">
        <v>-73.93745</v>
      </c>
      <c r="T2198" s="1" t="s">
        <v>125</v>
      </c>
      <c r="U2198" s="1" t="s">
        <v>113</v>
      </c>
      <c r="V2198" s="1">
        <v>2.0</v>
      </c>
      <c r="W2198" s="1">
        <v>1.0</v>
      </c>
      <c r="X2198" s="1">
        <v>1.0</v>
      </c>
      <c r="Y2198" s="1">
        <v>1.0</v>
      </c>
      <c r="Z2198" s="1" t="s">
        <v>93</v>
      </c>
      <c r="AA2198" s="1" t="s">
        <v>11808</v>
      </c>
      <c r="AB2198" s="1">
        <v>45.0</v>
      </c>
      <c r="AC2198" s="1">
        <v>1.0</v>
      </c>
      <c r="AD2198" s="1">
        <v>0.0</v>
      </c>
      <c r="AE2198" s="1">
        <v>1.0</v>
      </c>
      <c r="AF2198" s="1" t="s">
        <v>104</v>
      </c>
      <c r="AG2198" s="1">
        <v>1.0</v>
      </c>
      <c r="AH2198" s="1">
        <v>18.0</v>
      </c>
      <c r="AI2198" s="1">
        <v>40.0</v>
      </c>
      <c r="AJ2198" s="1">
        <v>70.0</v>
      </c>
      <c r="AK2198" s="1">
        <v>160.0</v>
      </c>
      <c r="AL2198" s="1">
        <v>13.0</v>
      </c>
      <c r="AM2198" s="1">
        <v>13.0</v>
      </c>
      <c r="AN2198" s="1">
        <v>91.0</v>
      </c>
      <c r="AO2198" s="1">
        <v>9.0</v>
      </c>
      <c r="AP2198" s="1">
        <v>8.0</v>
      </c>
      <c r="AQ2198" s="1">
        <v>10.0</v>
      </c>
      <c r="AR2198" s="1">
        <v>9.0</v>
      </c>
      <c r="AS2198" s="1">
        <v>9.0</v>
      </c>
      <c r="AT2198" s="1">
        <v>9.0</v>
      </c>
      <c r="AU2198" s="1">
        <v>1.0</v>
      </c>
      <c r="AV2198" s="1" t="s">
        <v>96</v>
      </c>
      <c r="AW2198" s="1">
        <v>5.0</v>
      </c>
      <c r="AX2198" s="1">
        <v>0.0</v>
      </c>
      <c r="AY2198" s="1">
        <v>5.0</v>
      </c>
      <c r="AZ2198" s="1">
        <v>0.0</v>
      </c>
      <c r="BA2198" s="1">
        <v>1.63</v>
      </c>
      <c r="BB2198" s="1">
        <v>-1.0</v>
      </c>
      <c r="BC2198" s="1">
        <v>-1.0</v>
      </c>
      <c r="BD2198" s="1">
        <v>-1.0</v>
      </c>
      <c r="BE2198" s="1">
        <v>-1.0</v>
      </c>
      <c r="BF2198" s="1">
        <v>-1.0</v>
      </c>
      <c r="BG2198" s="1">
        <v>-1.0</v>
      </c>
      <c r="BH2198" s="1">
        <v>1.0</v>
      </c>
      <c r="BI2198" s="1">
        <v>-1.0</v>
      </c>
      <c r="BJ2198" s="1">
        <v>1.0</v>
      </c>
      <c r="BK2198" s="1">
        <v>-1.0</v>
      </c>
      <c r="BL2198" s="1">
        <v>-1.0</v>
      </c>
      <c r="BM2198" s="1">
        <v>1.0</v>
      </c>
      <c r="BN2198" s="1">
        <v>-1.0</v>
      </c>
      <c r="BO2198" s="1">
        <v>-1.0</v>
      </c>
      <c r="BP2198" s="1">
        <v>-1.0</v>
      </c>
      <c r="BQ2198" s="1">
        <v>1.0</v>
      </c>
      <c r="BR2198" s="1">
        <v>-1.0</v>
      </c>
      <c r="BS2198" s="1">
        <v>-1.0</v>
      </c>
      <c r="BT2198" s="1">
        <v>-1.0</v>
      </c>
      <c r="BU2198" s="1">
        <v>1.0</v>
      </c>
      <c r="BV2198" s="1">
        <v>-1.0</v>
      </c>
      <c r="BW2198" s="1">
        <v>-1.0</v>
      </c>
      <c r="BX2198" s="1">
        <v>-1.0</v>
      </c>
      <c r="BY2198" s="1">
        <v>-1.0</v>
      </c>
      <c r="BZ2198" s="1">
        <v>1.0</v>
      </c>
      <c r="CA2198" s="1">
        <v>-1.0</v>
      </c>
      <c r="CB2198" s="1">
        <v>-1.0</v>
      </c>
      <c r="CC2198" s="1">
        <v>-1.0</v>
      </c>
      <c r="CD2198" s="1">
        <v>73733.0</v>
      </c>
    </row>
    <row r="2199">
      <c r="A2199" s="1">
        <v>8306839.0</v>
      </c>
      <c r="B2199" s="1" t="s">
        <v>11809</v>
      </c>
      <c r="C2199" s="1" t="s">
        <v>11810</v>
      </c>
      <c r="D2199" s="1" t="s">
        <v>11811</v>
      </c>
      <c r="E2199" s="1" t="s">
        <v>85</v>
      </c>
      <c r="F2199" s="1" t="s">
        <v>11812</v>
      </c>
      <c r="G2199" s="1" t="s">
        <v>11813</v>
      </c>
      <c r="H2199" s="1" t="s">
        <v>11814</v>
      </c>
      <c r="I2199" s="1">
        <v>4.1007625E7</v>
      </c>
      <c r="J2199" s="1">
        <v>42226.0</v>
      </c>
      <c r="M2199" s="1">
        <v>0.0</v>
      </c>
      <c r="N2199" s="1">
        <v>1.0</v>
      </c>
      <c r="O2199" s="1">
        <v>0.0</v>
      </c>
      <c r="P2199" s="1" t="s">
        <v>89</v>
      </c>
      <c r="Q2199" s="1" t="s">
        <v>90</v>
      </c>
      <c r="R2199" s="1">
        <v>40.76502</v>
      </c>
      <c r="S2199" s="1">
        <v>-73.98198</v>
      </c>
      <c r="T2199" s="1" t="s">
        <v>91</v>
      </c>
      <c r="U2199" s="1" t="s">
        <v>113</v>
      </c>
      <c r="V2199" s="1">
        <v>4.0</v>
      </c>
      <c r="W2199" s="1">
        <v>1.0</v>
      </c>
      <c r="X2199" s="1">
        <v>1.0</v>
      </c>
      <c r="Y2199" s="1">
        <v>2.0</v>
      </c>
      <c r="Z2199" s="1" t="s">
        <v>93</v>
      </c>
      <c r="AA2199" s="1" t="s">
        <v>11815</v>
      </c>
      <c r="AB2199" s="1">
        <v>399.0</v>
      </c>
      <c r="AC2199" s="1">
        <v>1.0</v>
      </c>
      <c r="AD2199" s="1">
        <v>0.0</v>
      </c>
      <c r="AE2199" s="1">
        <v>6.0</v>
      </c>
      <c r="AF2199" s="1" t="s">
        <v>2366</v>
      </c>
      <c r="AG2199" s="1">
        <v>1.0</v>
      </c>
      <c r="AH2199" s="1">
        <v>0.0</v>
      </c>
      <c r="AI2199" s="1">
        <v>0.0</v>
      </c>
      <c r="AJ2199" s="1">
        <v>0.0</v>
      </c>
      <c r="AK2199" s="1">
        <v>0.0</v>
      </c>
      <c r="AL2199" s="1">
        <v>0.0</v>
      </c>
      <c r="AM2199" s="1">
        <v>0.0</v>
      </c>
      <c r="AU2199" s="1">
        <v>0.0</v>
      </c>
      <c r="AV2199" s="1" t="s">
        <v>96</v>
      </c>
      <c r="AW2199" s="1">
        <v>1.0</v>
      </c>
      <c r="AX2199" s="1">
        <v>0.0</v>
      </c>
      <c r="AY2199" s="1">
        <v>1.0</v>
      </c>
      <c r="AZ2199" s="1">
        <v>0.0</v>
      </c>
      <c r="BB2199" s="1">
        <v>-1.0</v>
      </c>
      <c r="BC2199" s="1">
        <v>-1.0</v>
      </c>
      <c r="BD2199" s="1">
        <v>-1.0</v>
      </c>
      <c r="BE2199" s="1">
        <v>-1.0</v>
      </c>
      <c r="BF2199" s="1">
        <v>-1.0</v>
      </c>
      <c r="BG2199" s="1">
        <v>-1.0</v>
      </c>
      <c r="BH2199" s="1">
        <v>-1.0</v>
      </c>
      <c r="BI2199" s="1">
        <v>-1.0</v>
      </c>
      <c r="BJ2199" s="1">
        <v>-1.0</v>
      </c>
      <c r="BK2199" s="1">
        <v>-1.0</v>
      </c>
      <c r="BL2199" s="1">
        <v>-1.0</v>
      </c>
      <c r="BM2199" s="1">
        <v>-1.0</v>
      </c>
      <c r="BN2199" s="1">
        <v>-1.0</v>
      </c>
      <c r="BO2199" s="1">
        <v>-1.0</v>
      </c>
      <c r="BP2199" s="1">
        <v>1.0</v>
      </c>
      <c r="BQ2199" s="1">
        <v>-1.0</v>
      </c>
      <c r="BR2199" s="1">
        <v>-1.0</v>
      </c>
      <c r="BS2199" s="1">
        <v>-1.0</v>
      </c>
      <c r="BT2199" s="1">
        <v>-1.0</v>
      </c>
      <c r="BU2199" s="1">
        <v>-1.0</v>
      </c>
      <c r="BV2199" s="1">
        <v>-1.0</v>
      </c>
      <c r="BW2199" s="1">
        <v>-1.0</v>
      </c>
      <c r="BX2199" s="1">
        <v>-1.0</v>
      </c>
      <c r="BY2199" s="1">
        <v>1.0</v>
      </c>
      <c r="BZ2199" s="1">
        <v>-1.0</v>
      </c>
      <c r="CA2199" s="1">
        <v>-1.0</v>
      </c>
      <c r="CB2199" s="1">
        <v>1.0</v>
      </c>
      <c r="CC2199" s="1">
        <v>-1.0</v>
      </c>
      <c r="CD2199" s="1">
        <v>73735.0</v>
      </c>
    </row>
    <row r="2200">
      <c r="A2200" s="1">
        <v>3.1595244E7</v>
      </c>
      <c r="B2200" s="1" t="s">
        <v>11816</v>
      </c>
      <c r="C2200" s="1" t="s">
        <v>1242</v>
      </c>
      <c r="D2200" s="1" t="s">
        <v>1242</v>
      </c>
      <c r="E2200" s="1" t="s">
        <v>85</v>
      </c>
      <c r="H2200" s="1" t="s">
        <v>1243</v>
      </c>
      <c r="I2200" s="1">
        <v>2.24414117E8</v>
      </c>
      <c r="J2200" s="1">
        <v>43410.0</v>
      </c>
      <c r="K2200" s="1" t="s">
        <v>134</v>
      </c>
      <c r="L2200" s="1">
        <v>0.98</v>
      </c>
      <c r="M2200" s="1">
        <v>0.0</v>
      </c>
      <c r="N2200" s="1">
        <v>30.0</v>
      </c>
      <c r="O2200" s="1">
        <v>0.0</v>
      </c>
      <c r="P2200" s="1" t="s">
        <v>89</v>
      </c>
      <c r="Q2200" s="1" t="s">
        <v>273</v>
      </c>
      <c r="R2200" s="1">
        <v>40.75504</v>
      </c>
      <c r="S2200" s="1">
        <v>-73.99716</v>
      </c>
      <c r="T2200" s="1" t="s">
        <v>1062</v>
      </c>
      <c r="U2200" s="1" t="s">
        <v>113</v>
      </c>
      <c r="V2200" s="1">
        <v>2.0</v>
      </c>
      <c r="W2200" s="1">
        <v>1.0</v>
      </c>
      <c r="X2200" s="1">
        <v>1.0</v>
      </c>
      <c r="Y2200" s="1">
        <v>1.0</v>
      </c>
      <c r="Z2200" s="1" t="s">
        <v>93</v>
      </c>
      <c r="AA2200" s="1" t="s">
        <v>11817</v>
      </c>
      <c r="AB2200" s="1">
        <v>199.0</v>
      </c>
      <c r="AC2200" s="1">
        <v>1.0</v>
      </c>
      <c r="AD2200" s="1">
        <v>50.0</v>
      </c>
      <c r="AE2200" s="1">
        <v>1.0</v>
      </c>
      <c r="AF2200" s="1" t="s">
        <v>95</v>
      </c>
      <c r="AG2200" s="1">
        <v>1.0</v>
      </c>
      <c r="AH2200" s="1">
        <v>25.0</v>
      </c>
      <c r="AI2200" s="1">
        <v>55.0</v>
      </c>
      <c r="AJ2200" s="1">
        <v>85.0</v>
      </c>
      <c r="AK2200" s="1">
        <v>360.0</v>
      </c>
      <c r="AL2200" s="1">
        <v>3.0</v>
      </c>
      <c r="AM2200" s="1">
        <v>3.0</v>
      </c>
      <c r="AN2200" s="1">
        <v>93.0</v>
      </c>
      <c r="AO2200" s="1">
        <v>10.0</v>
      </c>
      <c r="AP2200" s="1">
        <v>9.0</v>
      </c>
      <c r="AQ2200" s="1">
        <v>10.0</v>
      </c>
      <c r="AR2200" s="1">
        <v>10.0</v>
      </c>
      <c r="AS2200" s="1">
        <v>9.0</v>
      </c>
      <c r="AT2200" s="1">
        <v>9.0</v>
      </c>
      <c r="AU2200" s="1">
        <v>0.0</v>
      </c>
      <c r="AV2200" s="1" t="s">
        <v>96</v>
      </c>
      <c r="AW2200" s="1">
        <v>30.0</v>
      </c>
      <c r="AX2200" s="1">
        <v>0.0</v>
      </c>
      <c r="AY2200" s="1">
        <v>30.0</v>
      </c>
      <c r="AZ2200" s="1">
        <v>0.0</v>
      </c>
      <c r="BA2200" s="1">
        <v>0.89</v>
      </c>
      <c r="BB2200" s="1">
        <v>-1.0</v>
      </c>
      <c r="BC2200" s="1">
        <v>1.0</v>
      </c>
      <c r="BD2200" s="1">
        <v>-1.0</v>
      </c>
      <c r="BE2200" s="1">
        <v>-1.0</v>
      </c>
      <c r="BF2200" s="1">
        <v>-1.0</v>
      </c>
      <c r="BG2200" s="1">
        <v>-1.0</v>
      </c>
      <c r="BH2200" s="1">
        <v>-1.0</v>
      </c>
      <c r="BI2200" s="1">
        <v>-1.0</v>
      </c>
      <c r="BJ2200" s="1">
        <v>1.0</v>
      </c>
      <c r="BK2200" s="1">
        <v>-1.0</v>
      </c>
      <c r="BL2200" s="1">
        <v>-1.0</v>
      </c>
      <c r="BM2200" s="1">
        <v>-1.0</v>
      </c>
      <c r="BN2200" s="1">
        <v>1.0</v>
      </c>
      <c r="BO2200" s="1">
        <v>-1.0</v>
      </c>
      <c r="BP2200" s="1">
        <v>-1.0</v>
      </c>
      <c r="BQ2200" s="1">
        <v>-1.0</v>
      </c>
      <c r="BR2200" s="1">
        <v>-1.0</v>
      </c>
      <c r="BS2200" s="1">
        <v>-1.0</v>
      </c>
      <c r="BT2200" s="1">
        <v>-1.0</v>
      </c>
      <c r="BU2200" s="1">
        <v>1.0</v>
      </c>
      <c r="BV2200" s="1">
        <v>-1.0</v>
      </c>
      <c r="BW2200" s="1">
        <v>-1.0</v>
      </c>
      <c r="BX2200" s="1">
        <v>-1.0</v>
      </c>
      <c r="BY2200" s="1">
        <v>-1.0</v>
      </c>
      <c r="BZ2200" s="1">
        <v>-1.0</v>
      </c>
      <c r="CA2200" s="1">
        <v>-1.0</v>
      </c>
      <c r="CB2200" s="1">
        <v>-1.0</v>
      </c>
      <c r="CC2200" s="1">
        <v>-1.0</v>
      </c>
      <c r="CD2200" s="1">
        <v>73819.0</v>
      </c>
    </row>
    <row r="2201">
      <c r="A2201" s="1">
        <v>2060275.0</v>
      </c>
      <c r="B2201" s="1" t="s">
        <v>11818</v>
      </c>
      <c r="C2201" s="1" t="s">
        <v>11819</v>
      </c>
      <c r="D2201" s="1" t="s">
        <v>11819</v>
      </c>
      <c r="E2201" s="1" t="s">
        <v>85</v>
      </c>
      <c r="I2201" s="1">
        <v>1.0545845E7</v>
      </c>
      <c r="J2201" s="1">
        <v>41618.0</v>
      </c>
      <c r="M2201" s="1">
        <v>0.0</v>
      </c>
      <c r="N2201" s="1">
        <v>1.0</v>
      </c>
      <c r="O2201" s="1">
        <v>1.0</v>
      </c>
      <c r="P2201" s="1" t="s">
        <v>89</v>
      </c>
      <c r="Q2201" s="1" t="s">
        <v>613</v>
      </c>
      <c r="R2201" s="1">
        <v>40.80797</v>
      </c>
      <c r="S2201" s="1">
        <v>-73.93686</v>
      </c>
      <c r="T2201" s="1" t="s">
        <v>125</v>
      </c>
      <c r="U2201" s="1" t="s">
        <v>113</v>
      </c>
      <c r="V2201" s="1">
        <v>1.0</v>
      </c>
      <c r="W2201" s="1">
        <v>1.0</v>
      </c>
      <c r="X2201" s="1">
        <v>1.0</v>
      </c>
      <c r="Y2201" s="1">
        <v>1.0</v>
      </c>
      <c r="Z2201" s="1" t="s">
        <v>2866</v>
      </c>
      <c r="AA2201" s="1" t="s">
        <v>11820</v>
      </c>
      <c r="AB2201" s="1">
        <v>179.0</v>
      </c>
      <c r="AC2201" s="1">
        <v>1.0</v>
      </c>
      <c r="AD2201" s="1">
        <v>0.0</v>
      </c>
      <c r="AE2201" s="1">
        <v>1.0</v>
      </c>
      <c r="AF2201" s="1" t="s">
        <v>11821</v>
      </c>
      <c r="AG2201" s="1">
        <v>1.0</v>
      </c>
      <c r="AH2201" s="1">
        <v>0.0</v>
      </c>
      <c r="AI2201" s="1">
        <v>0.0</v>
      </c>
      <c r="AJ2201" s="1">
        <v>0.0</v>
      </c>
      <c r="AK2201" s="1">
        <v>0.0</v>
      </c>
      <c r="AL2201" s="1">
        <v>1.0</v>
      </c>
      <c r="AM2201" s="1">
        <v>0.0</v>
      </c>
      <c r="AN2201" s="1">
        <v>100.0</v>
      </c>
      <c r="AO2201" s="1">
        <v>10.0</v>
      </c>
      <c r="AP2201" s="1">
        <v>10.0</v>
      </c>
      <c r="AQ2201" s="1">
        <v>10.0</v>
      </c>
      <c r="AR2201" s="1">
        <v>10.0</v>
      </c>
      <c r="AS2201" s="1">
        <v>10.0</v>
      </c>
      <c r="AT2201" s="1">
        <v>10.0</v>
      </c>
      <c r="AU2201" s="1">
        <v>0.0</v>
      </c>
      <c r="AV2201" s="1" t="s">
        <v>105</v>
      </c>
      <c r="AW2201" s="1">
        <v>1.0</v>
      </c>
      <c r="AX2201" s="1">
        <v>0.0</v>
      </c>
      <c r="AY2201" s="1">
        <v>1.0</v>
      </c>
      <c r="AZ2201" s="1">
        <v>0.0</v>
      </c>
      <c r="BA2201" s="1">
        <v>0.01</v>
      </c>
      <c r="BB2201" s="1">
        <v>-1.0</v>
      </c>
      <c r="BC2201" s="1">
        <v>1.0</v>
      </c>
      <c r="BD2201" s="1">
        <v>-1.0</v>
      </c>
      <c r="BE2201" s="1">
        <v>-1.0</v>
      </c>
      <c r="BF2201" s="1">
        <v>-1.0</v>
      </c>
      <c r="BG2201" s="1">
        <v>-1.0</v>
      </c>
      <c r="BH2201" s="1">
        <v>-1.0</v>
      </c>
      <c r="BI2201" s="1">
        <v>-1.0</v>
      </c>
      <c r="BJ2201" s="1">
        <v>1.0</v>
      </c>
      <c r="BK2201" s="1">
        <v>-1.0</v>
      </c>
      <c r="BL2201" s="1">
        <v>-1.0</v>
      </c>
      <c r="BM2201" s="1">
        <v>1.0</v>
      </c>
      <c r="BN2201" s="1">
        <v>-1.0</v>
      </c>
      <c r="BO2201" s="1">
        <v>-1.0</v>
      </c>
      <c r="BP2201" s="1">
        <v>-1.0</v>
      </c>
      <c r="BQ2201" s="1">
        <v>-1.0</v>
      </c>
      <c r="BR2201" s="1">
        <v>-1.0</v>
      </c>
      <c r="BS2201" s="1">
        <v>-1.0</v>
      </c>
      <c r="BT2201" s="1">
        <v>-1.0</v>
      </c>
      <c r="BU2201" s="1">
        <v>1.0</v>
      </c>
      <c r="BV2201" s="1">
        <v>-1.0</v>
      </c>
      <c r="BW2201" s="1">
        <v>-1.0</v>
      </c>
      <c r="BX2201" s="1">
        <v>-1.0</v>
      </c>
      <c r="BY2201" s="1">
        <v>-1.0</v>
      </c>
      <c r="BZ2201" s="1">
        <v>-1.0</v>
      </c>
      <c r="CA2201" s="1">
        <v>1.0</v>
      </c>
      <c r="CB2201" s="1">
        <v>-1.0</v>
      </c>
      <c r="CC2201" s="1">
        <v>-1.0</v>
      </c>
      <c r="CD2201" s="1">
        <v>73825.0</v>
      </c>
    </row>
    <row r="2202">
      <c r="A2202" s="1">
        <v>1.2308695E7</v>
      </c>
      <c r="B2202" s="1" t="s">
        <v>11822</v>
      </c>
      <c r="C2202" s="1" t="s">
        <v>11823</v>
      </c>
      <c r="D2202" s="1" t="s">
        <v>11823</v>
      </c>
      <c r="E2202" s="1" t="s">
        <v>85</v>
      </c>
      <c r="I2202" s="1">
        <v>3.3049782E7</v>
      </c>
      <c r="J2202" s="1">
        <v>42134.0</v>
      </c>
      <c r="M2202" s="1">
        <v>0.0</v>
      </c>
      <c r="N2202" s="1">
        <v>1.0</v>
      </c>
      <c r="O2202" s="1">
        <v>1.0</v>
      </c>
      <c r="P2202" s="1" t="s">
        <v>123</v>
      </c>
      <c r="Q2202" s="1" t="s">
        <v>519</v>
      </c>
      <c r="R2202" s="1">
        <v>40.69084</v>
      </c>
      <c r="S2202" s="1">
        <v>-73.90314</v>
      </c>
      <c r="T2202" s="1" t="s">
        <v>144</v>
      </c>
      <c r="U2202" s="1" t="s">
        <v>113</v>
      </c>
      <c r="V2202" s="1">
        <v>1.0</v>
      </c>
      <c r="W2202" s="1">
        <v>1.0</v>
      </c>
      <c r="X2202" s="1">
        <v>1.0</v>
      </c>
      <c r="Y2202" s="1">
        <v>1.0</v>
      </c>
      <c r="Z2202" s="1" t="s">
        <v>93</v>
      </c>
      <c r="AA2202" s="1" t="s">
        <v>11824</v>
      </c>
      <c r="AB2202" s="1">
        <v>45.0</v>
      </c>
      <c r="AC2202" s="1">
        <v>1.0</v>
      </c>
      <c r="AD2202" s="1">
        <v>0.0</v>
      </c>
      <c r="AE2202" s="1">
        <v>3.0</v>
      </c>
      <c r="AF2202" s="1" t="s">
        <v>429</v>
      </c>
      <c r="AG2202" s="1">
        <v>1.0</v>
      </c>
      <c r="AH2202" s="1">
        <v>0.0</v>
      </c>
      <c r="AI2202" s="1">
        <v>0.0</v>
      </c>
      <c r="AJ2202" s="1">
        <v>0.0</v>
      </c>
      <c r="AK2202" s="1">
        <v>0.0</v>
      </c>
      <c r="AL2202" s="1">
        <v>3.0</v>
      </c>
      <c r="AM2202" s="1">
        <v>0.0</v>
      </c>
      <c r="AN2202" s="1">
        <v>87.0</v>
      </c>
      <c r="AO2202" s="1">
        <v>7.0</v>
      </c>
      <c r="AP2202" s="1">
        <v>5.0</v>
      </c>
      <c r="AQ2202" s="1">
        <v>9.0</v>
      </c>
      <c r="AR2202" s="1">
        <v>9.0</v>
      </c>
      <c r="AS2202" s="1">
        <v>9.0</v>
      </c>
      <c r="AT2202" s="1">
        <v>8.0</v>
      </c>
      <c r="AU2202" s="1">
        <v>0.0</v>
      </c>
      <c r="AV2202" s="1" t="s">
        <v>105</v>
      </c>
      <c r="AW2202" s="1">
        <v>1.0</v>
      </c>
      <c r="AX2202" s="1">
        <v>0.0</v>
      </c>
      <c r="AY2202" s="1">
        <v>1.0</v>
      </c>
      <c r="AZ2202" s="1">
        <v>0.0</v>
      </c>
      <c r="BA2202" s="1">
        <v>0.08</v>
      </c>
      <c r="BB2202" s="1">
        <v>1.0</v>
      </c>
      <c r="BC2202" s="1">
        <v>1.0</v>
      </c>
      <c r="BD2202" s="1">
        <v>-1.0</v>
      </c>
      <c r="BE2202" s="1">
        <v>-1.0</v>
      </c>
      <c r="BF2202" s="1">
        <v>-1.0</v>
      </c>
      <c r="BG2202" s="1">
        <v>-1.0</v>
      </c>
      <c r="BH2202" s="1">
        <v>-1.0</v>
      </c>
      <c r="BI2202" s="1">
        <v>-1.0</v>
      </c>
      <c r="BJ2202" s="1">
        <v>1.0</v>
      </c>
      <c r="BK2202" s="1">
        <v>-1.0</v>
      </c>
      <c r="BL2202" s="1">
        <v>-1.0</v>
      </c>
      <c r="BM2202" s="1">
        <v>-1.0</v>
      </c>
      <c r="BN2202" s="1">
        <v>-1.0</v>
      </c>
      <c r="BO2202" s="1">
        <v>-1.0</v>
      </c>
      <c r="BP2202" s="1">
        <v>-1.0</v>
      </c>
      <c r="BQ2202" s="1">
        <v>1.0</v>
      </c>
      <c r="BR2202" s="1">
        <v>-1.0</v>
      </c>
      <c r="BS2202" s="1">
        <v>-1.0</v>
      </c>
      <c r="BT2202" s="1">
        <v>-1.0</v>
      </c>
      <c r="BU2202" s="1">
        <v>1.0</v>
      </c>
      <c r="BV2202" s="1">
        <v>-1.0</v>
      </c>
      <c r="BW2202" s="1">
        <v>1.0</v>
      </c>
      <c r="BX2202" s="1">
        <v>-1.0</v>
      </c>
      <c r="BY2202" s="1">
        <v>-1.0</v>
      </c>
      <c r="BZ2202" s="1">
        <v>-1.0</v>
      </c>
      <c r="CA2202" s="1">
        <v>1.0</v>
      </c>
      <c r="CB2202" s="1">
        <v>-1.0</v>
      </c>
      <c r="CC2202" s="1">
        <v>-1.0</v>
      </c>
      <c r="CD2202" s="1">
        <v>73852.0</v>
      </c>
    </row>
    <row r="2203">
      <c r="A2203" s="1">
        <v>810681.0</v>
      </c>
      <c r="B2203" s="1" t="s">
        <v>11825</v>
      </c>
      <c r="C2203" s="1" t="s">
        <v>11826</v>
      </c>
      <c r="D2203" s="1" t="s">
        <v>11827</v>
      </c>
      <c r="E2203" s="1" t="s">
        <v>85</v>
      </c>
      <c r="F2203" s="1" t="s">
        <v>11828</v>
      </c>
      <c r="G2203" s="1" t="s">
        <v>11829</v>
      </c>
      <c r="H2203" s="1" t="s">
        <v>11830</v>
      </c>
      <c r="I2203" s="1">
        <v>2184470.0</v>
      </c>
      <c r="J2203" s="1">
        <v>41019.0</v>
      </c>
      <c r="M2203" s="1">
        <v>0.0</v>
      </c>
      <c r="N2203" s="1">
        <v>1.0</v>
      </c>
      <c r="O2203" s="1">
        <v>1.0</v>
      </c>
      <c r="P2203" s="1" t="s">
        <v>123</v>
      </c>
      <c r="Q2203" s="1" t="s">
        <v>321</v>
      </c>
      <c r="R2203" s="1">
        <v>40.69319</v>
      </c>
      <c r="S2203" s="1">
        <v>-73.96351</v>
      </c>
      <c r="T2203" s="1" t="s">
        <v>91</v>
      </c>
      <c r="U2203" s="1" t="s">
        <v>92</v>
      </c>
      <c r="V2203" s="1">
        <v>5.0</v>
      </c>
      <c r="W2203" s="1">
        <v>2.0</v>
      </c>
      <c r="X2203" s="1">
        <v>2.0</v>
      </c>
      <c r="Y2203" s="1">
        <v>3.0</v>
      </c>
      <c r="Z2203" s="1" t="s">
        <v>93</v>
      </c>
      <c r="AA2203" s="1" t="s">
        <v>11831</v>
      </c>
      <c r="AB2203" s="1">
        <v>250.0</v>
      </c>
      <c r="AC2203" s="1">
        <v>5.0</v>
      </c>
      <c r="AD2203" s="1">
        <v>50.0</v>
      </c>
      <c r="AE2203" s="1">
        <v>5.0</v>
      </c>
      <c r="AF2203" s="1" t="s">
        <v>1433</v>
      </c>
      <c r="AG2203" s="1">
        <v>1.0</v>
      </c>
      <c r="AH2203" s="1">
        <v>0.0</v>
      </c>
      <c r="AI2203" s="1">
        <v>0.0</v>
      </c>
      <c r="AJ2203" s="1">
        <v>0.0</v>
      </c>
      <c r="AK2203" s="1">
        <v>0.0</v>
      </c>
      <c r="AL2203" s="1">
        <v>2.0</v>
      </c>
      <c r="AM2203" s="1">
        <v>0.0</v>
      </c>
      <c r="AN2203" s="1">
        <v>90.0</v>
      </c>
      <c r="AO2203" s="1">
        <v>10.0</v>
      </c>
      <c r="AP2203" s="1">
        <v>9.0</v>
      </c>
      <c r="AQ2203" s="1">
        <v>10.0</v>
      </c>
      <c r="AR2203" s="1">
        <v>10.0</v>
      </c>
      <c r="AS2203" s="1">
        <v>8.0</v>
      </c>
      <c r="AT2203" s="1">
        <v>9.0</v>
      </c>
      <c r="AU2203" s="1">
        <v>1.0</v>
      </c>
      <c r="AV2203" s="1" t="s">
        <v>96</v>
      </c>
      <c r="AW2203" s="1">
        <v>1.0</v>
      </c>
      <c r="AX2203" s="1">
        <v>1.0</v>
      </c>
      <c r="AY2203" s="1">
        <v>0.0</v>
      </c>
      <c r="AZ2203" s="1">
        <v>0.0</v>
      </c>
      <c r="BA2203" s="1">
        <v>0.03</v>
      </c>
      <c r="BB2203" s="1">
        <v>-1.0</v>
      </c>
      <c r="BC2203" s="1">
        <v>1.0</v>
      </c>
      <c r="BD2203" s="1">
        <v>-1.0</v>
      </c>
      <c r="BE2203" s="1">
        <v>-1.0</v>
      </c>
      <c r="BF2203" s="1">
        <v>-1.0</v>
      </c>
      <c r="BG2203" s="1">
        <v>-1.0</v>
      </c>
      <c r="BH2203" s="1">
        <v>-1.0</v>
      </c>
      <c r="BI2203" s="1">
        <v>-1.0</v>
      </c>
      <c r="BJ2203" s="1">
        <v>1.0</v>
      </c>
      <c r="BK2203" s="1">
        <v>-1.0</v>
      </c>
      <c r="BL2203" s="1">
        <v>-1.0</v>
      </c>
      <c r="BM2203" s="1">
        <v>1.0</v>
      </c>
      <c r="BN2203" s="1">
        <v>1.0</v>
      </c>
      <c r="BO2203" s="1">
        <v>-1.0</v>
      </c>
      <c r="BP2203" s="1">
        <v>1.0</v>
      </c>
      <c r="BQ2203" s="1">
        <v>-1.0</v>
      </c>
      <c r="BR2203" s="1">
        <v>-1.0</v>
      </c>
      <c r="BS2203" s="1">
        <v>-1.0</v>
      </c>
      <c r="BT2203" s="1">
        <v>-1.0</v>
      </c>
      <c r="BU2203" s="1">
        <v>1.0</v>
      </c>
      <c r="BV2203" s="1">
        <v>-1.0</v>
      </c>
      <c r="BW2203" s="1">
        <v>-1.0</v>
      </c>
      <c r="BX2203" s="1">
        <v>-1.0</v>
      </c>
      <c r="BY2203" s="1">
        <v>-1.0</v>
      </c>
      <c r="BZ2203" s="1">
        <v>-1.0</v>
      </c>
      <c r="CA2203" s="1">
        <v>-1.0</v>
      </c>
      <c r="CB2203" s="1">
        <v>-1.0</v>
      </c>
      <c r="CC2203" s="1">
        <v>-1.0</v>
      </c>
      <c r="CD2203" s="1">
        <v>73919.0</v>
      </c>
    </row>
    <row r="2204">
      <c r="A2204" s="1">
        <v>3220115.0</v>
      </c>
      <c r="B2204" s="1" t="s">
        <v>11832</v>
      </c>
      <c r="C2204" s="1" t="s">
        <v>11833</v>
      </c>
      <c r="D2204" s="1" t="s">
        <v>11834</v>
      </c>
      <c r="E2204" s="1" t="s">
        <v>85</v>
      </c>
      <c r="F2204" s="1" t="s">
        <v>11835</v>
      </c>
      <c r="G2204" s="1" t="s">
        <v>11836</v>
      </c>
      <c r="H2204" s="1" t="s">
        <v>11837</v>
      </c>
      <c r="I2204" s="1">
        <v>1.6306708E7</v>
      </c>
      <c r="J2204" s="1">
        <v>41792.0</v>
      </c>
      <c r="M2204" s="1">
        <v>0.0</v>
      </c>
      <c r="N2204" s="1">
        <v>1.0</v>
      </c>
      <c r="O2204" s="1">
        <v>1.0</v>
      </c>
      <c r="P2204" s="1" t="s">
        <v>123</v>
      </c>
      <c r="Q2204" s="1" t="s">
        <v>124</v>
      </c>
      <c r="R2204" s="1">
        <v>40.68331</v>
      </c>
      <c r="S2204" s="1">
        <v>-73.96568</v>
      </c>
      <c r="T2204" s="1" t="s">
        <v>91</v>
      </c>
      <c r="U2204" s="1" t="s">
        <v>92</v>
      </c>
      <c r="V2204" s="1">
        <v>2.0</v>
      </c>
      <c r="W2204" s="1">
        <v>1.0</v>
      </c>
      <c r="X2204" s="1">
        <v>1.0</v>
      </c>
      <c r="Y2204" s="1">
        <v>1.0</v>
      </c>
      <c r="Z2204" s="1" t="s">
        <v>93</v>
      </c>
      <c r="AA2204" s="1" t="s">
        <v>11838</v>
      </c>
      <c r="AB2204" s="1">
        <v>115.0</v>
      </c>
      <c r="AC2204" s="1">
        <v>1.0</v>
      </c>
      <c r="AD2204" s="1">
        <v>0.0</v>
      </c>
      <c r="AE2204" s="1">
        <v>7.0</v>
      </c>
      <c r="AF2204" s="1" t="s">
        <v>500</v>
      </c>
      <c r="AG2204" s="1">
        <v>1.0</v>
      </c>
      <c r="AH2204" s="1">
        <v>0.0</v>
      </c>
      <c r="AI2204" s="1">
        <v>0.0</v>
      </c>
      <c r="AJ2204" s="1">
        <v>0.0</v>
      </c>
      <c r="AK2204" s="1">
        <v>0.0</v>
      </c>
      <c r="AL2204" s="1">
        <v>6.0</v>
      </c>
      <c r="AM2204" s="1">
        <v>0.0</v>
      </c>
      <c r="AN2204" s="1">
        <v>83.0</v>
      </c>
      <c r="AO2204" s="1">
        <v>9.0</v>
      </c>
      <c r="AP2204" s="1">
        <v>8.0</v>
      </c>
      <c r="AQ2204" s="1">
        <v>9.0</v>
      </c>
      <c r="AR2204" s="1">
        <v>10.0</v>
      </c>
      <c r="AS2204" s="1">
        <v>8.0</v>
      </c>
      <c r="AT2204" s="1">
        <v>8.0</v>
      </c>
      <c r="AU2204" s="1">
        <v>0.0</v>
      </c>
      <c r="AV2204" s="1" t="s">
        <v>105</v>
      </c>
      <c r="AW2204" s="1">
        <v>1.0</v>
      </c>
      <c r="AX2204" s="1">
        <v>1.0</v>
      </c>
      <c r="AY2204" s="1">
        <v>0.0</v>
      </c>
      <c r="AZ2204" s="1">
        <v>0.0</v>
      </c>
      <c r="BA2204" s="1">
        <v>0.1</v>
      </c>
      <c r="BB2204" s="1">
        <v>-1.0</v>
      </c>
      <c r="BC2204" s="1">
        <v>1.0</v>
      </c>
      <c r="BD2204" s="1">
        <v>-1.0</v>
      </c>
      <c r="BE2204" s="1">
        <v>-1.0</v>
      </c>
      <c r="BF2204" s="1">
        <v>-1.0</v>
      </c>
      <c r="BG2204" s="1">
        <v>-1.0</v>
      </c>
      <c r="BH2204" s="1">
        <v>-1.0</v>
      </c>
      <c r="BI2204" s="1">
        <v>-1.0</v>
      </c>
      <c r="BJ2204" s="1">
        <v>1.0</v>
      </c>
      <c r="BK2204" s="1">
        <v>-1.0</v>
      </c>
      <c r="BL2204" s="1">
        <v>-1.0</v>
      </c>
      <c r="BM2204" s="1">
        <v>-1.0</v>
      </c>
      <c r="BN2204" s="1">
        <v>1.0</v>
      </c>
      <c r="BO2204" s="1">
        <v>-1.0</v>
      </c>
      <c r="BP2204" s="1">
        <v>-1.0</v>
      </c>
      <c r="BQ2204" s="1">
        <v>-1.0</v>
      </c>
      <c r="BR2204" s="1">
        <v>-1.0</v>
      </c>
      <c r="BS2204" s="1">
        <v>-1.0</v>
      </c>
      <c r="BT2204" s="1">
        <v>-1.0</v>
      </c>
      <c r="BU2204" s="1">
        <v>1.0</v>
      </c>
      <c r="BV2204" s="1">
        <v>-1.0</v>
      </c>
      <c r="BW2204" s="1">
        <v>-1.0</v>
      </c>
      <c r="BX2204" s="1">
        <v>-1.0</v>
      </c>
      <c r="BY2204" s="1">
        <v>-1.0</v>
      </c>
      <c r="BZ2204" s="1">
        <v>-1.0</v>
      </c>
      <c r="CA2204" s="1">
        <v>-1.0</v>
      </c>
      <c r="CB2204" s="1">
        <v>-1.0</v>
      </c>
      <c r="CC2204" s="1">
        <v>-1.0</v>
      </c>
      <c r="CD2204" s="1">
        <v>73927.0</v>
      </c>
    </row>
    <row r="2205">
      <c r="A2205" s="1">
        <v>2.1741106E7</v>
      </c>
      <c r="B2205" s="1" t="s">
        <v>11839</v>
      </c>
      <c r="C2205" s="1" t="s">
        <v>11840</v>
      </c>
      <c r="D2205" s="1" t="s">
        <v>11841</v>
      </c>
      <c r="E2205" s="1" t="s">
        <v>85</v>
      </c>
      <c r="F2205" s="1" t="s">
        <v>11842</v>
      </c>
      <c r="G2205" s="1" t="s">
        <v>11843</v>
      </c>
      <c r="I2205" s="1">
        <v>6.4609445E7</v>
      </c>
      <c r="J2205" s="1">
        <v>42456.0</v>
      </c>
      <c r="M2205" s="1">
        <v>0.0</v>
      </c>
      <c r="N2205" s="1">
        <v>4.0</v>
      </c>
      <c r="O2205" s="1">
        <v>1.0</v>
      </c>
      <c r="P2205" s="1" t="s">
        <v>89</v>
      </c>
      <c r="Q2205" s="1" t="s">
        <v>124</v>
      </c>
      <c r="R2205" s="1">
        <v>40.69479</v>
      </c>
      <c r="S2205" s="1">
        <v>-73.96812</v>
      </c>
      <c r="T2205" s="1" t="s">
        <v>91</v>
      </c>
      <c r="U2205" s="1" t="s">
        <v>92</v>
      </c>
      <c r="V2205" s="1">
        <v>2.0</v>
      </c>
      <c r="W2205" s="1">
        <v>1.0</v>
      </c>
      <c r="X2205" s="1">
        <v>1.0</v>
      </c>
      <c r="Y2205" s="1">
        <v>1.0</v>
      </c>
      <c r="Z2205" s="1" t="s">
        <v>93</v>
      </c>
      <c r="AA2205" s="1" t="s">
        <v>11844</v>
      </c>
      <c r="AB2205" s="1">
        <v>43.0</v>
      </c>
      <c r="AC2205" s="1">
        <v>1.0</v>
      </c>
      <c r="AD2205" s="1">
        <v>0.0</v>
      </c>
      <c r="AE2205" s="1">
        <v>3.0</v>
      </c>
      <c r="AF2205" s="1" t="s">
        <v>593</v>
      </c>
      <c r="AG2205" s="1">
        <v>1.0</v>
      </c>
      <c r="AH2205" s="1">
        <v>0.0</v>
      </c>
      <c r="AI2205" s="1">
        <v>0.0</v>
      </c>
      <c r="AJ2205" s="1">
        <v>0.0</v>
      </c>
      <c r="AK2205" s="1">
        <v>0.0</v>
      </c>
      <c r="AL2205" s="1">
        <v>7.0</v>
      </c>
      <c r="AM2205" s="1">
        <v>1.0</v>
      </c>
      <c r="AN2205" s="1">
        <v>100.0</v>
      </c>
      <c r="AO2205" s="1">
        <v>10.0</v>
      </c>
      <c r="AP2205" s="1">
        <v>8.0</v>
      </c>
      <c r="AQ2205" s="1">
        <v>10.0</v>
      </c>
      <c r="AR2205" s="1">
        <v>10.0</v>
      </c>
      <c r="AS2205" s="1">
        <v>9.0</v>
      </c>
      <c r="AT2205" s="1">
        <v>10.0</v>
      </c>
      <c r="AU2205" s="1">
        <v>1.0</v>
      </c>
      <c r="AV2205" s="1" t="s">
        <v>105</v>
      </c>
      <c r="AW2205" s="1">
        <v>2.0</v>
      </c>
      <c r="AX2205" s="1">
        <v>1.0</v>
      </c>
      <c r="AY2205" s="1">
        <v>1.0</v>
      </c>
      <c r="AZ2205" s="1">
        <v>0.0</v>
      </c>
      <c r="BA2205" s="1">
        <v>0.38</v>
      </c>
      <c r="BB2205" s="1">
        <v>-1.0</v>
      </c>
      <c r="BC2205" s="1">
        <v>-1.0</v>
      </c>
      <c r="BD2205" s="1">
        <v>-1.0</v>
      </c>
      <c r="BE2205" s="1">
        <v>-1.0</v>
      </c>
      <c r="BF2205" s="1">
        <v>-1.0</v>
      </c>
      <c r="BG2205" s="1">
        <v>-1.0</v>
      </c>
      <c r="BH2205" s="1">
        <v>-1.0</v>
      </c>
      <c r="BI2205" s="1">
        <v>-1.0</v>
      </c>
      <c r="BJ2205" s="1">
        <v>-1.0</v>
      </c>
      <c r="BK2205" s="1">
        <v>-1.0</v>
      </c>
      <c r="BL2205" s="1">
        <v>-1.0</v>
      </c>
      <c r="BM2205" s="1">
        <v>1.0</v>
      </c>
      <c r="BN2205" s="1">
        <v>-1.0</v>
      </c>
      <c r="BO2205" s="1">
        <v>-1.0</v>
      </c>
      <c r="BP2205" s="1">
        <v>-1.0</v>
      </c>
      <c r="BQ2205" s="1">
        <v>-1.0</v>
      </c>
      <c r="BR2205" s="1">
        <v>-1.0</v>
      </c>
      <c r="BS2205" s="1">
        <v>-1.0</v>
      </c>
      <c r="BT2205" s="1">
        <v>1.0</v>
      </c>
      <c r="BU2205" s="1">
        <v>-1.0</v>
      </c>
      <c r="BV2205" s="1">
        <v>-1.0</v>
      </c>
      <c r="BW2205" s="1">
        <v>-1.0</v>
      </c>
      <c r="BX2205" s="1">
        <v>-1.0</v>
      </c>
      <c r="BY2205" s="1">
        <v>1.0</v>
      </c>
      <c r="BZ2205" s="1">
        <v>-1.0</v>
      </c>
      <c r="CA2205" s="1">
        <v>-1.0</v>
      </c>
      <c r="CB2205" s="1">
        <v>-1.0</v>
      </c>
      <c r="CC2205" s="1">
        <v>-1.0</v>
      </c>
      <c r="CD2205" s="1">
        <v>73964.0</v>
      </c>
    </row>
    <row r="2206">
      <c r="A2206" s="1">
        <v>2.9058075E7</v>
      </c>
      <c r="B2206" s="1" t="s">
        <v>11845</v>
      </c>
      <c r="C2206" s="1" t="s">
        <v>6655</v>
      </c>
      <c r="D2206" s="1" t="s">
        <v>11846</v>
      </c>
      <c r="E2206" s="1" t="s">
        <v>85</v>
      </c>
      <c r="F2206" s="1" t="s">
        <v>11847</v>
      </c>
      <c r="G2206" s="1" t="s">
        <v>6658</v>
      </c>
      <c r="H2206" s="1" t="s">
        <v>11848</v>
      </c>
      <c r="I2206" s="1">
        <v>1609077.0</v>
      </c>
      <c r="J2206" s="1">
        <v>40923.0</v>
      </c>
      <c r="K2206" s="1" t="s">
        <v>134</v>
      </c>
      <c r="L2206" s="1">
        <v>1.0</v>
      </c>
      <c r="M2206" s="1">
        <v>0.0</v>
      </c>
      <c r="N2206" s="1">
        <v>7.0</v>
      </c>
      <c r="O2206" s="1">
        <v>0.0</v>
      </c>
      <c r="P2206" s="1" t="s">
        <v>111</v>
      </c>
      <c r="Q2206" s="1" t="s">
        <v>1171</v>
      </c>
      <c r="R2206" s="1">
        <v>40.7111</v>
      </c>
      <c r="S2206" s="1">
        <v>-73.84099</v>
      </c>
      <c r="T2206" s="1" t="s">
        <v>125</v>
      </c>
      <c r="U2206" s="1" t="s">
        <v>113</v>
      </c>
      <c r="V2206" s="1">
        <v>1.0</v>
      </c>
      <c r="W2206" s="1">
        <v>1.5</v>
      </c>
      <c r="X2206" s="1">
        <v>1.0</v>
      </c>
      <c r="Y2206" s="1">
        <v>1.0</v>
      </c>
      <c r="Z2206" s="1" t="s">
        <v>93</v>
      </c>
      <c r="AA2206" s="1" t="s">
        <v>11849</v>
      </c>
      <c r="AB2206" s="1">
        <v>150.0</v>
      </c>
      <c r="AC2206" s="1">
        <v>1.0</v>
      </c>
      <c r="AD2206" s="1">
        <v>50.0</v>
      </c>
      <c r="AE2206" s="1">
        <v>2.0</v>
      </c>
      <c r="AF2206" s="1" t="s">
        <v>202</v>
      </c>
      <c r="AG2206" s="1">
        <v>1.0</v>
      </c>
      <c r="AH2206" s="1">
        <v>30.0</v>
      </c>
      <c r="AI2206" s="1">
        <v>60.0</v>
      </c>
      <c r="AJ2206" s="1">
        <v>90.0</v>
      </c>
      <c r="AK2206" s="1">
        <v>365.0</v>
      </c>
      <c r="AL2206" s="1">
        <v>1.0</v>
      </c>
      <c r="AM2206" s="1">
        <v>1.0</v>
      </c>
      <c r="AN2206" s="1">
        <v>100.0</v>
      </c>
      <c r="AO2206" s="1">
        <v>10.0</v>
      </c>
      <c r="AP2206" s="1">
        <v>10.0</v>
      </c>
      <c r="AQ2206" s="1">
        <v>10.0</v>
      </c>
      <c r="AR2206" s="1">
        <v>10.0</v>
      </c>
      <c r="AS2206" s="1">
        <v>10.0</v>
      </c>
      <c r="AT2206" s="1">
        <v>10.0</v>
      </c>
      <c r="AU2206" s="1">
        <v>0.0</v>
      </c>
      <c r="AV2206" s="1" t="s">
        <v>105</v>
      </c>
      <c r="AW2206" s="1">
        <v>3.0</v>
      </c>
      <c r="AX2206" s="1">
        <v>1.0</v>
      </c>
      <c r="AY2206" s="1">
        <v>2.0</v>
      </c>
      <c r="AZ2206" s="1">
        <v>0.0</v>
      </c>
      <c r="BA2206" s="1">
        <v>0.16</v>
      </c>
      <c r="BB2206" s="1">
        <v>-1.0</v>
      </c>
      <c r="BC2206" s="1">
        <v>1.0</v>
      </c>
      <c r="BD2206" s="1">
        <v>-1.0</v>
      </c>
      <c r="BE2206" s="1">
        <v>-1.0</v>
      </c>
      <c r="BF2206" s="1">
        <v>-1.0</v>
      </c>
      <c r="BG2206" s="1">
        <v>-1.0</v>
      </c>
      <c r="BH2206" s="1">
        <v>-1.0</v>
      </c>
      <c r="BI2206" s="1">
        <v>-1.0</v>
      </c>
      <c r="BJ2206" s="1">
        <v>-1.0</v>
      </c>
      <c r="BK2206" s="1">
        <v>-1.0</v>
      </c>
      <c r="BL2206" s="1">
        <v>-1.0</v>
      </c>
      <c r="BM2206" s="1">
        <v>-1.0</v>
      </c>
      <c r="BN2206" s="1">
        <v>-1.0</v>
      </c>
      <c r="BO2206" s="1">
        <v>-1.0</v>
      </c>
      <c r="BP2206" s="1">
        <v>-1.0</v>
      </c>
      <c r="BQ2206" s="1">
        <v>-1.0</v>
      </c>
      <c r="BR2206" s="1">
        <v>-1.0</v>
      </c>
      <c r="BS2206" s="1">
        <v>-1.0</v>
      </c>
      <c r="BT2206" s="1">
        <v>-1.0</v>
      </c>
      <c r="BU2206" s="1">
        <v>1.0</v>
      </c>
      <c r="BV2206" s="1">
        <v>-1.0</v>
      </c>
      <c r="BW2206" s="1">
        <v>-1.0</v>
      </c>
      <c r="BX2206" s="1">
        <v>1.0</v>
      </c>
      <c r="BY2206" s="1">
        <v>-1.0</v>
      </c>
      <c r="BZ2206" s="1">
        <v>-1.0</v>
      </c>
      <c r="CA2206" s="1">
        <v>-1.0</v>
      </c>
      <c r="CB2206" s="1">
        <v>-1.0</v>
      </c>
      <c r="CC2206" s="1">
        <v>-1.0</v>
      </c>
      <c r="CD2206" s="1">
        <v>73972.0</v>
      </c>
    </row>
    <row r="2207">
      <c r="A2207" s="1">
        <v>3.0388225E7</v>
      </c>
      <c r="B2207" s="1" t="s">
        <v>11850</v>
      </c>
      <c r="C2207" s="1" t="s">
        <v>11851</v>
      </c>
      <c r="D2207" s="1" t="s">
        <v>11852</v>
      </c>
      <c r="E2207" s="1" t="s">
        <v>85</v>
      </c>
      <c r="F2207" s="1" t="s">
        <v>11853</v>
      </c>
      <c r="H2207" s="1" t="s">
        <v>1029</v>
      </c>
      <c r="I2207" s="1">
        <v>1.07434423E8</v>
      </c>
      <c r="J2207" s="1">
        <v>42720.0</v>
      </c>
      <c r="K2207" s="1" t="s">
        <v>88</v>
      </c>
      <c r="L2207" s="1">
        <v>1.0</v>
      </c>
      <c r="M2207" s="1">
        <v>0.0</v>
      </c>
      <c r="N2207" s="1">
        <v>687.0</v>
      </c>
      <c r="O2207" s="1">
        <v>0.0</v>
      </c>
      <c r="P2207" s="1" t="s">
        <v>89</v>
      </c>
      <c r="Q2207" s="1" t="s">
        <v>206</v>
      </c>
      <c r="R2207" s="1">
        <v>40.72232</v>
      </c>
      <c r="S2207" s="1">
        <v>-73.98543</v>
      </c>
      <c r="T2207" s="1" t="s">
        <v>91</v>
      </c>
      <c r="U2207" s="1" t="s">
        <v>92</v>
      </c>
      <c r="V2207" s="1">
        <v>2.0</v>
      </c>
      <c r="W2207" s="1">
        <v>1.0</v>
      </c>
      <c r="X2207" s="1">
        <v>1.0</v>
      </c>
      <c r="Y2207" s="1">
        <v>1.0</v>
      </c>
      <c r="Z2207" s="1" t="s">
        <v>93</v>
      </c>
      <c r="AA2207" s="1" t="s">
        <v>11854</v>
      </c>
      <c r="AB2207" s="1">
        <v>312.0</v>
      </c>
      <c r="AC2207" s="1">
        <v>1.0</v>
      </c>
      <c r="AD2207" s="1">
        <v>0.0</v>
      </c>
      <c r="AE2207" s="1">
        <v>30.0</v>
      </c>
      <c r="AF2207" s="1" t="s">
        <v>95</v>
      </c>
      <c r="AG2207" s="1">
        <v>1.0</v>
      </c>
      <c r="AH2207" s="1">
        <v>0.0</v>
      </c>
      <c r="AI2207" s="1">
        <v>0.0</v>
      </c>
      <c r="AJ2207" s="1">
        <v>0.0</v>
      </c>
      <c r="AK2207" s="1">
        <v>219.0</v>
      </c>
      <c r="AL2207" s="1">
        <v>0.0</v>
      </c>
      <c r="AM2207" s="1">
        <v>0.0</v>
      </c>
      <c r="AU2207" s="1">
        <v>1.0</v>
      </c>
      <c r="AV2207" s="1" t="s">
        <v>105</v>
      </c>
      <c r="AW2207" s="1">
        <v>232.0</v>
      </c>
      <c r="AX2207" s="1">
        <v>232.0</v>
      </c>
      <c r="AY2207" s="1">
        <v>0.0</v>
      </c>
      <c r="AZ2207" s="1">
        <v>0.0</v>
      </c>
      <c r="BB2207" s="1">
        <v>-1.0</v>
      </c>
      <c r="BC2207" s="1">
        <v>1.0</v>
      </c>
      <c r="BD2207" s="1">
        <v>-1.0</v>
      </c>
      <c r="BE2207" s="1">
        <v>1.0</v>
      </c>
      <c r="BF2207" s="1">
        <v>1.0</v>
      </c>
      <c r="BG2207" s="1">
        <v>-1.0</v>
      </c>
      <c r="BH2207" s="1">
        <v>1.0</v>
      </c>
      <c r="BI2207" s="1">
        <v>-1.0</v>
      </c>
      <c r="BJ2207" s="1">
        <v>1.0</v>
      </c>
      <c r="BK2207" s="1">
        <v>1.0</v>
      </c>
      <c r="BL2207" s="1">
        <v>-1.0</v>
      </c>
      <c r="BM2207" s="1">
        <v>1.0</v>
      </c>
      <c r="BN2207" s="1">
        <v>1.0</v>
      </c>
      <c r="BO2207" s="1">
        <v>1.0</v>
      </c>
      <c r="BP2207" s="1">
        <v>-1.0</v>
      </c>
      <c r="BQ2207" s="1">
        <v>-1.0</v>
      </c>
      <c r="BR2207" s="1">
        <v>-1.0</v>
      </c>
      <c r="BS2207" s="1">
        <v>-1.0</v>
      </c>
      <c r="BT2207" s="1">
        <v>-1.0</v>
      </c>
      <c r="BU2207" s="1">
        <v>1.0</v>
      </c>
      <c r="BV2207" s="1">
        <v>1.0</v>
      </c>
      <c r="BW2207" s="1">
        <v>1.0</v>
      </c>
      <c r="BX2207" s="1">
        <v>1.0</v>
      </c>
      <c r="BY2207" s="1">
        <v>-1.0</v>
      </c>
      <c r="BZ2207" s="1">
        <v>1.0</v>
      </c>
      <c r="CA2207" s="1">
        <v>-1.0</v>
      </c>
      <c r="CB2207" s="1">
        <v>-1.0</v>
      </c>
      <c r="CC2207" s="1">
        <v>-1.0</v>
      </c>
      <c r="CD2207" s="1">
        <v>73983.0</v>
      </c>
    </row>
    <row r="2208">
      <c r="A2208" s="1">
        <v>4601325.0</v>
      </c>
      <c r="B2208" s="1" t="s">
        <v>11855</v>
      </c>
      <c r="C2208" s="1" t="s">
        <v>11856</v>
      </c>
      <c r="D2208" s="1" t="s">
        <v>11857</v>
      </c>
      <c r="E2208" s="1" t="s">
        <v>85</v>
      </c>
      <c r="F2208" s="1" t="s">
        <v>11858</v>
      </c>
      <c r="G2208" s="1" t="s">
        <v>11859</v>
      </c>
      <c r="H2208" s="1" t="s">
        <v>11860</v>
      </c>
      <c r="I2208" s="1">
        <v>2.3847354E7</v>
      </c>
      <c r="J2208" s="1">
        <v>41960.0</v>
      </c>
      <c r="M2208" s="1">
        <v>0.0</v>
      </c>
      <c r="N2208" s="1">
        <v>1.0</v>
      </c>
      <c r="O2208" s="1">
        <v>0.0</v>
      </c>
      <c r="P2208" s="1" t="s">
        <v>89</v>
      </c>
      <c r="Q2208" s="1" t="s">
        <v>90</v>
      </c>
      <c r="R2208" s="1">
        <v>40.78882</v>
      </c>
      <c r="S2208" s="1">
        <v>-73.94869</v>
      </c>
      <c r="T2208" s="1" t="s">
        <v>91</v>
      </c>
      <c r="U2208" s="1" t="s">
        <v>113</v>
      </c>
      <c r="V2208" s="1">
        <v>2.0</v>
      </c>
      <c r="W2208" s="1">
        <v>1.0</v>
      </c>
      <c r="X2208" s="1">
        <v>1.0</v>
      </c>
      <c r="Y2208" s="1">
        <v>1.0</v>
      </c>
      <c r="Z2208" s="1" t="s">
        <v>93</v>
      </c>
      <c r="AA2208" s="1" t="s">
        <v>11861</v>
      </c>
      <c r="AB2208" s="1">
        <v>67.0</v>
      </c>
      <c r="AC2208" s="1">
        <v>1.0</v>
      </c>
      <c r="AD2208" s="1">
        <v>0.0</v>
      </c>
      <c r="AE2208" s="1">
        <v>1.0</v>
      </c>
      <c r="AF2208" s="1" t="s">
        <v>349</v>
      </c>
      <c r="AG2208" s="1">
        <v>1.0</v>
      </c>
      <c r="AH2208" s="1">
        <v>0.0</v>
      </c>
      <c r="AI2208" s="1">
        <v>0.0</v>
      </c>
      <c r="AJ2208" s="1">
        <v>0.0</v>
      </c>
      <c r="AK2208" s="1">
        <v>0.0</v>
      </c>
      <c r="AL2208" s="1">
        <v>2.0</v>
      </c>
      <c r="AM2208" s="1">
        <v>0.0</v>
      </c>
      <c r="AN2208" s="1">
        <v>100.0</v>
      </c>
      <c r="AO2208" s="1">
        <v>10.0</v>
      </c>
      <c r="AP2208" s="1">
        <v>10.0</v>
      </c>
      <c r="AQ2208" s="1">
        <v>10.0</v>
      </c>
      <c r="AR2208" s="1">
        <v>10.0</v>
      </c>
      <c r="AS2208" s="1">
        <v>9.0</v>
      </c>
      <c r="AT2208" s="1">
        <v>10.0</v>
      </c>
      <c r="AU2208" s="1">
        <v>0.0</v>
      </c>
      <c r="AV2208" s="1" t="s">
        <v>96</v>
      </c>
      <c r="AW2208" s="1">
        <v>1.0</v>
      </c>
      <c r="AX2208" s="1">
        <v>0.0</v>
      </c>
      <c r="AY2208" s="1">
        <v>1.0</v>
      </c>
      <c r="AZ2208" s="1">
        <v>0.0</v>
      </c>
      <c r="BA2208" s="1">
        <v>0.05</v>
      </c>
      <c r="BB2208" s="1">
        <v>-1.0</v>
      </c>
      <c r="BC2208" s="1">
        <v>-1.0</v>
      </c>
      <c r="BD2208" s="1">
        <v>-1.0</v>
      </c>
      <c r="BE2208" s="1">
        <v>-1.0</v>
      </c>
      <c r="BF2208" s="1">
        <v>-1.0</v>
      </c>
      <c r="BG2208" s="1">
        <v>-1.0</v>
      </c>
      <c r="BH2208" s="1">
        <v>-1.0</v>
      </c>
      <c r="BI2208" s="1">
        <v>-1.0</v>
      </c>
      <c r="BJ2208" s="1">
        <v>-1.0</v>
      </c>
      <c r="BK2208" s="1">
        <v>-1.0</v>
      </c>
      <c r="BL2208" s="1">
        <v>-1.0</v>
      </c>
      <c r="BM2208" s="1">
        <v>-1.0</v>
      </c>
      <c r="BN2208" s="1">
        <v>-1.0</v>
      </c>
      <c r="BO2208" s="1">
        <v>-1.0</v>
      </c>
      <c r="BP2208" s="1">
        <v>-1.0</v>
      </c>
      <c r="BQ2208" s="1">
        <v>-1.0</v>
      </c>
      <c r="BR2208" s="1">
        <v>-1.0</v>
      </c>
      <c r="BS2208" s="1">
        <v>-1.0</v>
      </c>
      <c r="BT2208" s="1">
        <v>-1.0</v>
      </c>
      <c r="BU2208" s="1">
        <v>1.0</v>
      </c>
      <c r="BV2208" s="1">
        <v>-1.0</v>
      </c>
      <c r="BW2208" s="1">
        <v>-1.0</v>
      </c>
      <c r="BX2208" s="1">
        <v>-1.0</v>
      </c>
      <c r="BY2208" s="1">
        <v>-1.0</v>
      </c>
      <c r="BZ2208" s="1">
        <v>-1.0</v>
      </c>
      <c r="CA2208" s="1">
        <v>-1.0</v>
      </c>
      <c r="CB2208" s="1">
        <v>-1.0</v>
      </c>
      <c r="CC2208" s="1">
        <v>-1.0</v>
      </c>
      <c r="CD2208" s="1">
        <v>74011.0</v>
      </c>
    </row>
    <row r="2209">
      <c r="A2209" s="1">
        <v>3.0687126E7</v>
      </c>
      <c r="B2209" s="1" t="s">
        <v>11862</v>
      </c>
      <c r="C2209" s="1" t="s">
        <v>11863</v>
      </c>
      <c r="D2209" s="1" t="s">
        <v>11864</v>
      </c>
      <c r="E2209" s="1" t="s">
        <v>85</v>
      </c>
      <c r="F2209" s="1" t="s">
        <v>11865</v>
      </c>
      <c r="I2209" s="1">
        <v>1.5872352E7</v>
      </c>
      <c r="J2209" s="1">
        <v>41781.0</v>
      </c>
      <c r="K2209" s="1" t="s">
        <v>88</v>
      </c>
      <c r="L2209" s="1">
        <v>1.0</v>
      </c>
      <c r="M2209" s="1">
        <v>1.0</v>
      </c>
      <c r="N2209" s="1">
        <v>2.0</v>
      </c>
      <c r="O2209" s="1">
        <v>1.0</v>
      </c>
      <c r="P2209" s="1" t="s">
        <v>111</v>
      </c>
      <c r="Q2209" s="1" t="s">
        <v>112</v>
      </c>
      <c r="R2209" s="1">
        <v>40.72942</v>
      </c>
      <c r="S2209" s="1">
        <v>-73.86551</v>
      </c>
      <c r="T2209" s="1" t="s">
        <v>91</v>
      </c>
      <c r="U2209" s="1" t="s">
        <v>214</v>
      </c>
      <c r="V2209" s="1">
        <v>2.0</v>
      </c>
      <c r="W2209" s="1">
        <v>1.0</v>
      </c>
      <c r="X2209" s="1">
        <v>1.0</v>
      </c>
      <c r="Y2209" s="1">
        <v>1.0</v>
      </c>
      <c r="Z2209" s="1" t="s">
        <v>93</v>
      </c>
      <c r="AA2209" s="1" t="s">
        <v>11866</v>
      </c>
      <c r="AB2209" s="1">
        <v>34.0</v>
      </c>
      <c r="AC2209" s="1">
        <v>1.0</v>
      </c>
      <c r="AD2209" s="1">
        <v>15.0</v>
      </c>
      <c r="AE2209" s="1">
        <v>1.0</v>
      </c>
      <c r="AF2209" s="1" t="s">
        <v>904</v>
      </c>
      <c r="AG2209" s="1">
        <v>1.0</v>
      </c>
      <c r="AH2209" s="1">
        <v>15.0</v>
      </c>
      <c r="AI2209" s="1">
        <v>25.0</v>
      </c>
      <c r="AJ2209" s="1">
        <v>51.0</v>
      </c>
      <c r="AK2209" s="1">
        <v>51.0</v>
      </c>
      <c r="AL2209" s="1">
        <v>12.0</v>
      </c>
      <c r="AM2209" s="1">
        <v>12.0</v>
      </c>
      <c r="AN2209" s="1">
        <v>97.0</v>
      </c>
      <c r="AO2209" s="1">
        <v>10.0</v>
      </c>
      <c r="AP2209" s="1">
        <v>10.0</v>
      </c>
      <c r="AQ2209" s="1">
        <v>10.0</v>
      </c>
      <c r="AR2209" s="1">
        <v>10.0</v>
      </c>
      <c r="AS2209" s="1">
        <v>10.0</v>
      </c>
      <c r="AT2209" s="1">
        <v>10.0</v>
      </c>
      <c r="AU2209" s="1">
        <v>0.0</v>
      </c>
      <c r="AV2209" s="1" t="s">
        <v>117</v>
      </c>
      <c r="AW2209" s="1">
        <v>2.0</v>
      </c>
      <c r="AX2209" s="1">
        <v>0.0</v>
      </c>
      <c r="AY2209" s="1">
        <v>0.0</v>
      </c>
      <c r="AZ2209" s="1">
        <v>2.0</v>
      </c>
      <c r="BA2209" s="1">
        <v>1.86</v>
      </c>
      <c r="BB2209" s="1">
        <v>-1.0</v>
      </c>
      <c r="BC2209" s="1">
        <v>1.0</v>
      </c>
      <c r="BD2209" s="1">
        <v>-1.0</v>
      </c>
      <c r="BE2209" s="1">
        <v>-1.0</v>
      </c>
      <c r="BF2209" s="1">
        <v>-1.0</v>
      </c>
      <c r="BG2209" s="1">
        <v>-1.0</v>
      </c>
      <c r="BH2209" s="1">
        <v>-1.0</v>
      </c>
      <c r="BI2209" s="1">
        <v>-1.0</v>
      </c>
      <c r="BJ2209" s="1">
        <v>-1.0</v>
      </c>
      <c r="BK2209" s="1">
        <v>-1.0</v>
      </c>
      <c r="BL2209" s="1">
        <v>-1.0</v>
      </c>
      <c r="BM2209" s="1">
        <v>1.0</v>
      </c>
      <c r="BN2209" s="1">
        <v>1.0</v>
      </c>
      <c r="BO2209" s="1">
        <v>-1.0</v>
      </c>
      <c r="BP2209" s="1">
        <v>-1.0</v>
      </c>
      <c r="BQ2209" s="1">
        <v>1.0</v>
      </c>
      <c r="BR2209" s="1">
        <v>-1.0</v>
      </c>
      <c r="BS2209" s="1">
        <v>-1.0</v>
      </c>
      <c r="BT2209" s="1">
        <v>-1.0</v>
      </c>
      <c r="BU2209" s="1">
        <v>1.0</v>
      </c>
      <c r="BV2209" s="1">
        <v>1.0</v>
      </c>
      <c r="BW2209" s="1">
        <v>-1.0</v>
      </c>
      <c r="BX2209" s="1">
        <v>-1.0</v>
      </c>
      <c r="BY2209" s="1">
        <v>-1.0</v>
      </c>
      <c r="BZ2209" s="1">
        <v>-1.0</v>
      </c>
      <c r="CA2209" s="1">
        <v>-1.0</v>
      </c>
      <c r="CB2209" s="1">
        <v>-1.0</v>
      </c>
      <c r="CC2209" s="1">
        <v>-1.0</v>
      </c>
      <c r="CD2209" s="1">
        <v>74028.0</v>
      </c>
    </row>
    <row r="2210">
      <c r="A2210" s="1">
        <v>2.453811E7</v>
      </c>
      <c r="B2210" s="1" t="s">
        <v>11867</v>
      </c>
      <c r="C2210" s="1" t="s">
        <v>11868</v>
      </c>
      <c r="D2210" s="1" t="s">
        <v>11869</v>
      </c>
      <c r="E2210" s="1" t="s">
        <v>85</v>
      </c>
      <c r="F2210" s="1" t="s">
        <v>11870</v>
      </c>
      <c r="G2210" s="1" t="s">
        <v>11871</v>
      </c>
      <c r="I2210" s="1">
        <v>1.2156706E7</v>
      </c>
      <c r="J2210" s="1">
        <v>41681.0</v>
      </c>
      <c r="M2210" s="1">
        <v>0.0</v>
      </c>
      <c r="N2210" s="1">
        <v>2.0</v>
      </c>
      <c r="O2210" s="1">
        <v>1.0</v>
      </c>
      <c r="P2210" s="1" t="s">
        <v>89</v>
      </c>
      <c r="Q2210" s="1" t="s">
        <v>90</v>
      </c>
      <c r="R2210" s="1">
        <v>40.72851</v>
      </c>
      <c r="S2210" s="1">
        <v>-74.0</v>
      </c>
      <c r="T2210" s="1" t="s">
        <v>91</v>
      </c>
      <c r="U2210" s="1" t="s">
        <v>92</v>
      </c>
      <c r="V2210" s="1">
        <v>5.0</v>
      </c>
      <c r="W2210" s="1">
        <v>1.0</v>
      </c>
      <c r="X2210" s="1">
        <v>2.0</v>
      </c>
      <c r="Y2210" s="1">
        <v>2.0</v>
      </c>
      <c r="Z2210" s="1" t="s">
        <v>93</v>
      </c>
      <c r="AA2210" s="1" t="s">
        <v>11872</v>
      </c>
      <c r="AB2210" s="1">
        <v>300.0</v>
      </c>
      <c r="AC2210" s="1">
        <v>1.0</v>
      </c>
      <c r="AD2210" s="1">
        <v>0.0</v>
      </c>
      <c r="AE2210" s="1">
        <v>2.0</v>
      </c>
      <c r="AF2210" s="1" t="s">
        <v>159</v>
      </c>
      <c r="AG2210" s="1">
        <v>1.0</v>
      </c>
      <c r="AH2210" s="1">
        <v>0.0</v>
      </c>
      <c r="AI2210" s="1">
        <v>0.0</v>
      </c>
      <c r="AJ2210" s="1">
        <v>0.0</v>
      </c>
      <c r="AK2210" s="1">
        <v>0.0</v>
      </c>
      <c r="AL2210" s="1">
        <v>3.0</v>
      </c>
      <c r="AM2210" s="1">
        <v>0.0</v>
      </c>
      <c r="AN2210" s="1">
        <v>100.0</v>
      </c>
      <c r="AO2210" s="1">
        <v>10.0</v>
      </c>
      <c r="AP2210" s="1">
        <v>10.0</v>
      </c>
      <c r="AQ2210" s="1">
        <v>10.0</v>
      </c>
      <c r="AR2210" s="1">
        <v>10.0</v>
      </c>
      <c r="AS2210" s="1">
        <v>10.0</v>
      </c>
      <c r="AT2210" s="1">
        <v>10.0</v>
      </c>
      <c r="AU2210" s="1">
        <v>1.0</v>
      </c>
      <c r="AV2210" s="1" t="s">
        <v>96</v>
      </c>
      <c r="AW2210" s="1">
        <v>2.0</v>
      </c>
      <c r="AX2210" s="1">
        <v>1.0</v>
      </c>
      <c r="AY2210" s="1">
        <v>1.0</v>
      </c>
      <c r="AZ2210" s="1">
        <v>0.0</v>
      </c>
      <c r="BA2210" s="1">
        <v>0.2</v>
      </c>
      <c r="BB2210" s="1">
        <v>-1.0</v>
      </c>
      <c r="BC2210" s="1">
        <v>1.0</v>
      </c>
      <c r="BD2210" s="1">
        <v>-1.0</v>
      </c>
      <c r="BE2210" s="1">
        <v>-1.0</v>
      </c>
      <c r="BF2210" s="1">
        <v>-1.0</v>
      </c>
      <c r="BG2210" s="1">
        <v>-1.0</v>
      </c>
      <c r="BH2210" s="1">
        <v>1.0</v>
      </c>
      <c r="BI2210" s="1">
        <v>-1.0</v>
      </c>
      <c r="BJ2210" s="1">
        <v>1.0</v>
      </c>
      <c r="BK2210" s="1">
        <v>1.0</v>
      </c>
      <c r="BL2210" s="1">
        <v>1.0</v>
      </c>
      <c r="BM2210" s="1">
        <v>1.0</v>
      </c>
      <c r="BN2210" s="1">
        <v>-1.0</v>
      </c>
      <c r="BO2210" s="1">
        <v>-1.0</v>
      </c>
      <c r="BP2210" s="1">
        <v>1.0</v>
      </c>
      <c r="BQ2210" s="1">
        <v>-1.0</v>
      </c>
      <c r="BR2210" s="1">
        <v>-1.0</v>
      </c>
      <c r="BS2210" s="1">
        <v>-1.0</v>
      </c>
      <c r="BT2210" s="1">
        <v>-1.0</v>
      </c>
      <c r="BU2210" s="1">
        <v>1.0</v>
      </c>
      <c r="BV2210" s="1">
        <v>-1.0</v>
      </c>
      <c r="BW2210" s="1">
        <v>1.0</v>
      </c>
      <c r="BX2210" s="1">
        <v>-1.0</v>
      </c>
      <c r="BY2210" s="1">
        <v>-1.0</v>
      </c>
      <c r="BZ2210" s="1">
        <v>-1.0</v>
      </c>
      <c r="CA2210" s="1">
        <v>-1.0</v>
      </c>
      <c r="CB2210" s="1">
        <v>-1.0</v>
      </c>
      <c r="CC2210" s="1">
        <v>1.0</v>
      </c>
      <c r="CD2210" s="1">
        <v>74030.0</v>
      </c>
    </row>
    <row r="2211">
      <c r="A2211" s="1">
        <v>1.0036394E7</v>
      </c>
      <c r="B2211" s="1" t="s">
        <v>11873</v>
      </c>
      <c r="C2211" s="1" t="s">
        <v>11874</v>
      </c>
      <c r="D2211" s="1" t="s">
        <v>11874</v>
      </c>
      <c r="E2211" s="1" t="s">
        <v>85</v>
      </c>
      <c r="I2211" s="1">
        <v>583269.0</v>
      </c>
      <c r="J2211" s="1">
        <v>40675.0</v>
      </c>
      <c r="M2211" s="1">
        <v>0.0</v>
      </c>
      <c r="N2211" s="1">
        <v>1.0</v>
      </c>
      <c r="O2211" s="1">
        <v>1.0</v>
      </c>
      <c r="P2211" s="1" t="s">
        <v>123</v>
      </c>
      <c r="Q2211" s="1" t="s">
        <v>157</v>
      </c>
      <c r="R2211" s="1">
        <v>40.69998</v>
      </c>
      <c r="S2211" s="1">
        <v>-73.9413</v>
      </c>
      <c r="T2211" s="1" t="s">
        <v>144</v>
      </c>
      <c r="U2211" s="1" t="s">
        <v>113</v>
      </c>
      <c r="V2211" s="1">
        <v>3.0</v>
      </c>
      <c r="W2211" s="1">
        <v>1.0</v>
      </c>
      <c r="X2211" s="1">
        <v>1.0</v>
      </c>
      <c r="Y2211" s="1">
        <v>4.0</v>
      </c>
      <c r="Z2211" s="1" t="s">
        <v>93</v>
      </c>
      <c r="AA2211" s="1" t="s">
        <v>11875</v>
      </c>
      <c r="AB2211" s="1">
        <v>110.0</v>
      </c>
      <c r="AC2211" s="1">
        <v>1.0</v>
      </c>
      <c r="AD2211" s="1">
        <v>0.0</v>
      </c>
      <c r="AE2211" s="1">
        <v>1.0</v>
      </c>
      <c r="AF2211" s="1" t="s">
        <v>479</v>
      </c>
      <c r="AG2211" s="1">
        <v>1.0</v>
      </c>
      <c r="AH2211" s="1">
        <v>0.0</v>
      </c>
      <c r="AI2211" s="1">
        <v>0.0</v>
      </c>
      <c r="AJ2211" s="1">
        <v>0.0</v>
      </c>
      <c r="AK2211" s="1">
        <v>0.0</v>
      </c>
      <c r="AL2211" s="1">
        <v>0.0</v>
      </c>
      <c r="AM2211" s="1">
        <v>0.0</v>
      </c>
      <c r="AU2211" s="1">
        <v>0.0</v>
      </c>
      <c r="AV2211" s="1" t="s">
        <v>105</v>
      </c>
      <c r="AW2211" s="1">
        <v>1.0</v>
      </c>
      <c r="AX2211" s="1">
        <v>0.0</v>
      </c>
      <c r="AY2211" s="1">
        <v>1.0</v>
      </c>
      <c r="AZ2211" s="1">
        <v>0.0</v>
      </c>
      <c r="BB2211" s="1">
        <v>-1.0</v>
      </c>
      <c r="BC2211" s="1">
        <v>1.0</v>
      </c>
      <c r="BD2211" s="1">
        <v>-1.0</v>
      </c>
      <c r="BE2211" s="1">
        <v>-1.0</v>
      </c>
      <c r="BF2211" s="1">
        <v>-1.0</v>
      </c>
      <c r="BG2211" s="1">
        <v>-1.0</v>
      </c>
      <c r="BH2211" s="1">
        <v>-1.0</v>
      </c>
      <c r="BI2211" s="1">
        <v>-1.0</v>
      </c>
      <c r="BJ2211" s="1">
        <v>1.0</v>
      </c>
      <c r="BK2211" s="1">
        <v>-1.0</v>
      </c>
      <c r="BL2211" s="1">
        <v>-1.0</v>
      </c>
      <c r="BM2211" s="1">
        <v>-1.0</v>
      </c>
      <c r="BN2211" s="1">
        <v>-1.0</v>
      </c>
      <c r="BO2211" s="1">
        <v>-1.0</v>
      </c>
      <c r="BP2211" s="1">
        <v>1.0</v>
      </c>
      <c r="BQ2211" s="1">
        <v>-1.0</v>
      </c>
      <c r="BR2211" s="1">
        <v>-1.0</v>
      </c>
      <c r="BS2211" s="1">
        <v>-1.0</v>
      </c>
      <c r="BT2211" s="1">
        <v>-1.0</v>
      </c>
      <c r="BU2211" s="1">
        <v>1.0</v>
      </c>
      <c r="BV2211" s="1">
        <v>-1.0</v>
      </c>
      <c r="BW2211" s="1">
        <v>-1.0</v>
      </c>
      <c r="BX2211" s="1">
        <v>-1.0</v>
      </c>
      <c r="BY2211" s="1">
        <v>-1.0</v>
      </c>
      <c r="BZ2211" s="1">
        <v>-1.0</v>
      </c>
      <c r="CA2211" s="1">
        <v>-1.0</v>
      </c>
      <c r="CB2211" s="1">
        <v>-1.0</v>
      </c>
      <c r="CC2211" s="1">
        <v>-1.0</v>
      </c>
      <c r="CD2211" s="1">
        <v>74036.0</v>
      </c>
    </row>
    <row r="2212">
      <c r="A2212" s="1">
        <v>1.3641625E7</v>
      </c>
      <c r="B2212" s="1" t="s">
        <v>11876</v>
      </c>
      <c r="C2212" s="1" t="s">
        <v>11877</v>
      </c>
      <c r="D2212" s="1" t="s">
        <v>11877</v>
      </c>
      <c r="E2212" s="1" t="s">
        <v>85</v>
      </c>
      <c r="I2212" s="1">
        <v>2.6621764E7</v>
      </c>
      <c r="J2212" s="1">
        <v>42028.0</v>
      </c>
      <c r="M2212" s="1">
        <v>0.0</v>
      </c>
      <c r="N2212" s="1">
        <v>1.0</v>
      </c>
      <c r="O2212" s="1">
        <v>0.0</v>
      </c>
      <c r="P2212" s="1" t="s">
        <v>89</v>
      </c>
      <c r="Q2212" s="1" t="s">
        <v>8002</v>
      </c>
      <c r="R2212" s="1">
        <v>40.80534</v>
      </c>
      <c r="S2212" s="1">
        <v>-73.96654</v>
      </c>
      <c r="T2212" s="1" t="s">
        <v>91</v>
      </c>
      <c r="U2212" s="1" t="s">
        <v>113</v>
      </c>
      <c r="V2212" s="1">
        <v>4.0</v>
      </c>
      <c r="W2212" s="1">
        <v>1.0</v>
      </c>
      <c r="X2212" s="1">
        <v>1.0</v>
      </c>
      <c r="Y2212" s="1">
        <v>4.0</v>
      </c>
      <c r="Z2212" s="1" t="s">
        <v>93</v>
      </c>
      <c r="AA2212" s="1" t="s">
        <v>11878</v>
      </c>
      <c r="AB2212" s="1">
        <v>150.0</v>
      </c>
      <c r="AC2212" s="1">
        <v>1.0</v>
      </c>
      <c r="AD2212" s="1">
        <v>0.0</v>
      </c>
      <c r="AE2212" s="1">
        <v>1.0</v>
      </c>
      <c r="AF2212" s="1" t="s">
        <v>456</v>
      </c>
      <c r="AG2212" s="1">
        <v>1.0</v>
      </c>
      <c r="AH2212" s="1">
        <v>0.0</v>
      </c>
      <c r="AI2212" s="1">
        <v>0.0</v>
      </c>
      <c r="AJ2212" s="1">
        <v>0.0</v>
      </c>
      <c r="AK2212" s="1">
        <v>0.0</v>
      </c>
      <c r="AL2212" s="1">
        <v>0.0</v>
      </c>
      <c r="AM2212" s="1">
        <v>0.0</v>
      </c>
      <c r="AU2212" s="1">
        <v>0.0</v>
      </c>
      <c r="AV2212" s="1" t="s">
        <v>105</v>
      </c>
      <c r="AW2212" s="1">
        <v>1.0</v>
      </c>
      <c r="AX2212" s="1">
        <v>0.0</v>
      </c>
      <c r="AY2212" s="1">
        <v>1.0</v>
      </c>
      <c r="AZ2212" s="1">
        <v>0.0</v>
      </c>
      <c r="BB2212" s="1">
        <v>-1.0</v>
      </c>
      <c r="BC2212" s="1">
        <v>1.0</v>
      </c>
      <c r="BD2212" s="1">
        <v>-1.0</v>
      </c>
      <c r="BE2212" s="1">
        <v>-1.0</v>
      </c>
      <c r="BF2212" s="1">
        <v>-1.0</v>
      </c>
      <c r="BG2212" s="1">
        <v>-1.0</v>
      </c>
      <c r="BH2212" s="1">
        <v>-1.0</v>
      </c>
      <c r="BI2212" s="1">
        <v>1.0</v>
      </c>
      <c r="BJ2212" s="1">
        <v>-1.0</v>
      </c>
      <c r="BK2212" s="1">
        <v>-1.0</v>
      </c>
      <c r="BL2212" s="1">
        <v>-1.0</v>
      </c>
      <c r="BM2212" s="1">
        <v>1.0</v>
      </c>
      <c r="BN2212" s="1">
        <v>1.0</v>
      </c>
      <c r="BO2212" s="1">
        <v>-1.0</v>
      </c>
      <c r="BP2212" s="1">
        <v>1.0</v>
      </c>
      <c r="BQ2212" s="1">
        <v>-1.0</v>
      </c>
      <c r="BR2212" s="1">
        <v>-1.0</v>
      </c>
      <c r="BS2212" s="1">
        <v>-1.0</v>
      </c>
      <c r="BT2212" s="1">
        <v>-1.0</v>
      </c>
      <c r="BU2212" s="1">
        <v>1.0</v>
      </c>
      <c r="BV2212" s="1">
        <v>-1.0</v>
      </c>
      <c r="BW2212" s="1">
        <v>-1.0</v>
      </c>
      <c r="BX2212" s="1">
        <v>-1.0</v>
      </c>
      <c r="BY2212" s="1">
        <v>-1.0</v>
      </c>
      <c r="BZ2212" s="1">
        <v>-1.0</v>
      </c>
      <c r="CA2212" s="1">
        <v>-1.0</v>
      </c>
      <c r="CB2212" s="1">
        <v>-1.0</v>
      </c>
      <c r="CC2212" s="1">
        <v>-1.0</v>
      </c>
      <c r="CD2212" s="1">
        <v>74081.0</v>
      </c>
    </row>
    <row r="2213">
      <c r="A2213" s="1">
        <v>2.1567303E7</v>
      </c>
      <c r="B2213" s="1" t="s">
        <v>11879</v>
      </c>
      <c r="C2213" s="1" t="s">
        <v>11880</v>
      </c>
      <c r="D2213" s="1" t="s">
        <v>11881</v>
      </c>
      <c r="E2213" s="1" t="s">
        <v>85</v>
      </c>
      <c r="G2213" s="1" t="s">
        <v>11882</v>
      </c>
      <c r="H2213" s="1" t="s">
        <v>11883</v>
      </c>
      <c r="I2213" s="1">
        <v>1772076.0</v>
      </c>
      <c r="J2213" s="1">
        <v>40957.0</v>
      </c>
      <c r="M2213" s="1">
        <v>0.0</v>
      </c>
      <c r="N2213" s="1">
        <v>1.0</v>
      </c>
      <c r="O2213" s="1">
        <v>1.0</v>
      </c>
      <c r="P2213" s="1" t="s">
        <v>89</v>
      </c>
      <c r="Q2213" s="1" t="s">
        <v>587</v>
      </c>
      <c r="R2213" s="1">
        <v>40.77316</v>
      </c>
      <c r="S2213" s="1">
        <v>-73.9623699999999</v>
      </c>
      <c r="T2213" s="1" t="s">
        <v>91</v>
      </c>
      <c r="U2213" s="1" t="s">
        <v>214</v>
      </c>
      <c r="V2213" s="1">
        <v>3.0</v>
      </c>
      <c r="W2213" s="1">
        <v>1.0</v>
      </c>
      <c r="X2213" s="1">
        <v>1.0</v>
      </c>
      <c r="Y2213" s="1">
        <v>1.0</v>
      </c>
      <c r="Z2213" s="1" t="s">
        <v>93</v>
      </c>
      <c r="AA2213" s="1" t="s">
        <v>11884</v>
      </c>
      <c r="AB2213" s="1">
        <v>59.0</v>
      </c>
      <c r="AC2213" s="1">
        <v>1.0</v>
      </c>
      <c r="AD2213" s="1">
        <v>20.0</v>
      </c>
      <c r="AE2213" s="1">
        <v>1.0</v>
      </c>
      <c r="AF2213" s="1" t="s">
        <v>231</v>
      </c>
      <c r="AG2213" s="1">
        <v>1.0</v>
      </c>
      <c r="AH2213" s="1">
        <v>0.0</v>
      </c>
      <c r="AI2213" s="1">
        <v>0.0</v>
      </c>
      <c r="AJ2213" s="1">
        <v>0.0</v>
      </c>
      <c r="AK2213" s="1">
        <v>0.0</v>
      </c>
      <c r="AL2213" s="1">
        <v>7.0</v>
      </c>
      <c r="AM2213" s="1">
        <v>1.0</v>
      </c>
      <c r="AN2213" s="1">
        <v>94.0</v>
      </c>
      <c r="AO2213" s="1">
        <v>9.0</v>
      </c>
      <c r="AP2213" s="1">
        <v>9.0</v>
      </c>
      <c r="AQ2213" s="1">
        <v>9.0</v>
      </c>
      <c r="AR2213" s="1">
        <v>10.0</v>
      </c>
      <c r="AS2213" s="1">
        <v>9.0</v>
      </c>
      <c r="AT2213" s="1">
        <v>9.0</v>
      </c>
      <c r="AU2213" s="1">
        <v>0.0</v>
      </c>
      <c r="AV2213" s="1" t="s">
        <v>117</v>
      </c>
      <c r="AW2213" s="1">
        <v>1.0</v>
      </c>
      <c r="AX2213" s="1">
        <v>0.0</v>
      </c>
      <c r="AY2213" s="1">
        <v>0.0</v>
      </c>
      <c r="AZ2213" s="1">
        <v>1.0</v>
      </c>
      <c r="BA2213" s="1">
        <v>0.34</v>
      </c>
      <c r="BB2213" s="1">
        <v>-1.0</v>
      </c>
      <c r="BC2213" s="1">
        <v>-1.0</v>
      </c>
      <c r="BD2213" s="1">
        <v>-1.0</v>
      </c>
      <c r="BE2213" s="1">
        <v>-1.0</v>
      </c>
      <c r="BF2213" s="1">
        <v>1.0</v>
      </c>
      <c r="BG2213" s="1">
        <v>-1.0</v>
      </c>
      <c r="BH2213" s="1">
        <v>1.0</v>
      </c>
      <c r="BI2213" s="1">
        <v>-1.0</v>
      </c>
      <c r="BJ2213" s="1">
        <v>-1.0</v>
      </c>
      <c r="BK2213" s="1">
        <v>-1.0</v>
      </c>
      <c r="BL2213" s="1">
        <v>1.0</v>
      </c>
      <c r="BM2213" s="1">
        <v>1.0</v>
      </c>
      <c r="BN2213" s="1">
        <v>1.0</v>
      </c>
      <c r="BO2213" s="1">
        <v>-1.0</v>
      </c>
      <c r="BP2213" s="1">
        <v>-1.0</v>
      </c>
      <c r="BQ2213" s="1">
        <v>-1.0</v>
      </c>
      <c r="BR2213" s="1">
        <v>-1.0</v>
      </c>
      <c r="BS2213" s="1">
        <v>-1.0</v>
      </c>
      <c r="BT2213" s="1">
        <v>-1.0</v>
      </c>
      <c r="BU2213" s="1">
        <v>1.0</v>
      </c>
      <c r="BV2213" s="1">
        <v>1.0</v>
      </c>
      <c r="BW2213" s="1">
        <v>-1.0</v>
      </c>
      <c r="BX2213" s="1">
        <v>-1.0</v>
      </c>
      <c r="BY2213" s="1">
        <v>-1.0</v>
      </c>
      <c r="BZ2213" s="1">
        <v>-1.0</v>
      </c>
      <c r="CA2213" s="1">
        <v>-1.0</v>
      </c>
      <c r="CB2213" s="1">
        <v>-1.0</v>
      </c>
      <c r="CC2213" s="1">
        <v>-1.0</v>
      </c>
      <c r="CD2213" s="1">
        <v>74097.0</v>
      </c>
    </row>
    <row r="2214">
      <c r="A2214" s="1">
        <v>2.8659894E7</v>
      </c>
      <c r="B2214" s="1" t="s">
        <v>11885</v>
      </c>
      <c r="C2214" s="1" t="s">
        <v>11886</v>
      </c>
      <c r="D2214" s="1" t="s">
        <v>11887</v>
      </c>
      <c r="E2214" s="1" t="s">
        <v>85</v>
      </c>
      <c r="F2214" s="1" t="s">
        <v>11888</v>
      </c>
      <c r="G2214" s="1" t="s">
        <v>11889</v>
      </c>
      <c r="I2214" s="1">
        <v>2.16235179E8</v>
      </c>
      <c r="J2214" s="1">
        <v>43362.0</v>
      </c>
      <c r="K2214" s="1" t="s">
        <v>88</v>
      </c>
      <c r="L2214" s="1">
        <v>0.88</v>
      </c>
      <c r="M2214" s="1">
        <v>0.0</v>
      </c>
      <c r="N2214" s="1">
        <v>17.0</v>
      </c>
      <c r="O2214" s="1">
        <v>1.0</v>
      </c>
      <c r="P2214" s="1" t="s">
        <v>123</v>
      </c>
      <c r="Q2214" s="1" t="s">
        <v>124</v>
      </c>
      <c r="R2214" s="1">
        <v>40.69988</v>
      </c>
      <c r="S2214" s="1">
        <v>-73.9207199999999</v>
      </c>
      <c r="T2214" s="1" t="s">
        <v>91</v>
      </c>
      <c r="U2214" s="1" t="s">
        <v>113</v>
      </c>
      <c r="V2214" s="1">
        <v>1.0</v>
      </c>
      <c r="W2214" s="1">
        <v>1.0</v>
      </c>
      <c r="X2214" s="1">
        <v>1.0</v>
      </c>
      <c r="Y2214" s="1">
        <v>1.0</v>
      </c>
      <c r="Z2214" s="1" t="s">
        <v>93</v>
      </c>
      <c r="AA2214" s="1" t="s">
        <v>11890</v>
      </c>
      <c r="AB2214" s="1">
        <v>55.0</v>
      </c>
      <c r="AC2214" s="1">
        <v>1.0</v>
      </c>
      <c r="AD2214" s="1">
        <v>0.0</v>
      </c>
      <c r="AE2214" s="1">
        <v>30.0</v>
      </c>
      <c r="AF2214" s="1" t="s">
        <v>179</v>
      </c>
      <c r="AG2214" s="1">
        <v>1.0</v>
      </c>
      <c r="AH2214" s="1">
        <v>23.0</v>
      </c>
      <c r="AI2214" s="1">
        <v>53.0</v>
      </c>
      <c r="AJ2214" s="1">
        <v>83.0</v>
      </c>
      <c r="AK2214" s="1">
        <v>358.0</v>
      </c>
      <c r="AL2214" s="1">
        <v>4.0</v>
      </c>
      <c r="AM2214" s="1">
        <v>4.0</v>
      </c>
      <c r="AN2214" s="1">
        <v>95.0</v>
      </c>
      <c r="AO2214" s="1">
        <v>10.0</v>
      </c>
      <c r="AP2214" s="1">
        <v>9.0</v>
      </c>
      <c r="AQ2214" s="1">
        <v>9.0</v>
      </c>
      <c r="AR2214" s="1">
        <v>9.0</v>
      </c>
      <c r="AS2214" s="1">
        <v>10.0</v>
      </c>
      <c r="AT2214" s="1">
        <v>10.0</v>
      </c>
      <c r="AU2214" s="1">
        <v>0.0</v>
      </c>
      <c r="AV2214" s="1" t="s">
        <v>96</v>
      </c>
      <c r="AW2214" s="1">
        <v>17.0</v>
      </c>
      <c r="AX2214" s="1">
        <v>0.0</v>
      </c>
      <c r="AY2214" s="1">
        <v>17.0</v>
      </c>
      <c r="AZ2214" s="1">
        <v>0.0</v>
      </c>
      <c r="BA2214" s="1">
        <v>0.58</v>
      </c>
      <c r="BB2214" s="1">
        <v>-1.0</v>
      </c>
      <c r="BC2214" s="1">
        <v>1.0</v>
      </c>
      <c r="BD2214" s="1">
        <v>-1.0</v>
      </c>
      <c r="BE2214" s="1">
        <v>-1.0</v>
      </c>
      <c r="BF2214" s="1">
        <v>-1.0</v>
      </c>
      <c r="BG2214" s="1">
        <v>-1.0</v>
      </c>
      <c r="BH2214" s="1">
        <v>1.0</v>
      </c>
      <c r="BI2214" s="1">
        <v>-1.0</v>
      </c>
      <c r="BJ2214" s="1">
        <v>1.0</v>
      </c>
      <c r="BK2214" s="1">
        <v>1.0</v>
      </c>
      <c r="BL2214" s="1">
        <v>1.0</v>
      </c>
      <c r="BM2214" s="1">
        <v>1.0</v>
      </c>
      <c r="BN2214" s="1">
        <v>-1.0</v>
      </c>
      <c r="BO2214" s="1">
        <v>-1.0</v>
      </c>
      <c r="BP2214" s="1">
        <v>-1.0</v>
      </c>
      <c r="BQ2214" s="1">
        <v>1.0</v>
      </c>
      <c r="BR2214" s="1">
        <v>-1.0</v>
      </c>
      <c r="BS2214" s="1">
        <v>-1.0</v>
      </c>
      <c r="BT2214" s="1">
        <v>-1.0</v>
      </c>
      <c r="BU2214" s="1">
        <v>1.0</v>
      </c>
      <c r="BV2214" s="1">
        <v>1.0</v>
      </c>
      <c r="BW2214" s="1">
        <v>-1.0</v>
      </c>
      <c r="BX2214" s="1">
        <v>-1.0</v>
      </c>
      <c r="BY2214" s="1">
        <v>-1.0</v>
      </c>
      <c r="BZ2214" s="1">
        <v>1.0</v>
      </c>
      <c r="CA2214" s="1">
        <v>-1.0</v>
      </c>
      <c r="CB2214" s="1">
        <v>-1.0</v>
      </c>
      <c r="CC2214" s="1">
        <v>-1.0</v>
      </c>
      <c r="CD2214" s="1">
        <v>74100.0</v>
      </c>
    </row>
    <row r="2215">
      <c r="A2215" s="1">
        <v>7260012.0</v>
      </c>
      <c r="B2215" s="1" t="s">
        <v>11891</v>
      </c>
      <c r="C2215" s="1" t="s">
        <v>11892</v>
      </c>
      <c r="D2215" s="1" t="s">
        <v>11892</v>
      </c>
      <c r="E2215" s="1" t="s">
        <v>85</v>
      </c>
      <c r="I2215" s="1">
        <v>2.4269641E7</v>
      </c>
      <c r="J2215" s="1">
        <v>41971.0</v>
      </c>
      <c r="M2215" s="1">
        <v>0.0</v>
      </c>
      <c r="N2215" s="1">
        <v>1.0</v>
      </c>
      <c r="O2215" s="1">
        <v>1.0</v>
      </c>
      <c r="P2215" s="1" t="s">
        <v>123</v>
      </c>
      <c r="Q2215" s="1" t="s">
        <v>124</v>
      </c>
      <c r="R2215" s="1">
        <v>40.68782</v>
      </c>
      <c r="S2215" s="1">
        <v>-73.935</v>
      </c>
      <c r="T2215" s="1" t="s">
        <v>91</v>
      </c>
      <c r="U2215" s="1" t="s">
        <v>92</v>
      </c>
      <c r="V2215" s="1">
        <v>6.0</v>
      </c>
      <c r="W2215" s="1">
        <v>1.0</v>
      </c>
      <c r="X2215" s="1">
        <v>1.0</v>
      </c>
      <c r="Y2215" s="1">
        <v>2.0</v>
      </c>
      <c r="Z2215" s="1" t="s">
        <v>93</v>
      </c>
      <c r="AA2215" s="1" t="s">
        <v>11893</v>
      </c>
      <c r="AB2215" s="1">
        <v>115.0</v>
      </c>
      <c r="AC2215" s="1">
        <v>6.0</v>
      </c>
      <c r="AD2215" s="1">
        <v>25.0</v>
      </c>
      <c r="AE2215" s="1">
        <v>1.0</v>
      </c>
      <c r="AF2215" s="1" t="s">
        <v>762</v>
      </c>
      <c r="AG2215" s="1">
        <v>1.0</v>
      </c>
      <c r="AH2215" s="1">
        <v>0.0</v>
      </c>
      <c r="AI2215" s="1">
        <v>0.0</v>
      </c>
      <c r="AJ2215" s="1">
        <v>0.0</v>
      </c>
      <c r="AK2215" s="1">
        <v>0.0</v>
      </c>
      <c r="AL2215" s="1">
        <v>0.0</v>
      </c>
      <c r="AM2215" s="1">
        <v>0.0</v>
      </c>
      <c r="AU2215" s="1">
        <v>0.0</v>
      </c>
      <c r="AV2215" s="1" t="s">
        <v>105</v>
      </c>
      <c r="AW2215" s="1">
        <v>1.0</v>
      </c>
      <c r="AX2215" s="1">
        <v>1.0</v>
      </c>
      <c r="AY2215" s="1">
        <v>0.0</v>
      </c>
      <c r="AZ2215" s="1">
        <v>0.0</v>
      </c>
      <c r="BB2215" s="1">
        <v>-1.0</v>
      </c>
      <c r="BC2215" s="1">
        <v>1.0</v>
      </c>
      <c r="BD2215" s="1">
        <v>-1.0</v>
      </c>
      <c r="BE2215" s="1">
        <v>-1.0</v>
      </c>
      <c r="BF2215" s="1">
        <v>-1.0</v>
      </c>
      <c r="BG2215" s="1">
        <v>-1.0</v>
      </c>
      <c r="BH2215" s="1">
        <v>-1.0</v>
      </c>
      <c r="BI2215" s="1">
        <v>-1.0</v>
      </c>
      <c r="BJ2215" s="1">
        <v>1.0</v>
      </c>
      <c r="BK2215" s="1">
        <v>-1.0</v>
      </c>
      <c r="BL2215" s="1">
        <v>-1.0</v>
      </c>
      <c r="BM2215" s="1">
        <v>1.0</v>
      </c>
      <c r="BN2215" s="1">
        <v>-1.0</v>
      </c>
      <c r="BO2215" s="1">
        <v>-1.0</v>
      </c>
      <c r="BP2215" s="1">
        <v>1.0</v>
      </c>
      <c r="BQ2215" s="1">
        <v>-1.0</v>
      </c>
      <c r="BR2215" s="1">
        <v>-1.0</v>
      </c>
      <c r="BS2215" s="1">
        <v>-1.0</v>
      </c>
      <c r="BT2215" s="1">
        <v>-1.0</v>
      </c>
      <c r="BU2215" s="1">
        <v>1.0</v>
      </c>
      <c r="BV2215" s="1">
        <v>-1.0</v>
      </c>
      <c r="BW2215" s="1">
        <v>-1.0</v>
      </c>
      <c r="BX2215" s="1">
        <v>-1.0</v>
      </c>
      <c r="BY2215" s="1">
        <v>1.0</v>
      </c>
      <c r="BZ2215" s="1">
        <v>-1.0</v>
      </c>
      <c r="CA2215" s="1">
        <v>-1.0</v>
      </c>
      <c r="CB2215" s="1">
        <v>-1.0</v>
      </c>
      <c r="CC2215" s="1">
        <v>-1.0</v>
      </c>
      <c r="CD2215" s="1">
        <v>74126.0</v>
      </c>
    </row>
    <row r="2216">
      <c r="A2216" s="1">
        <v>2.840699E7</v>
      </c>
      <c r="B2216" s="1" t="s">
        <v>11894</v>
      </c>
      <c r="C2216" s="1" t="s">
        <v>11895</v>
      </c>
      <c r="D2216" s="1" t="s">
        <v>11896</v>
      </c>
      <c r="E2216" s="1" t="s">
        <v>85</v>
      </c>
      <c r="F2216" s="1" t="s">
        <v>11897</v>
      </c>
      <c r="G2216" s="1" t="s">
        <v>11898</v>
      </c>
      <c r="I2216" s="1">
        <v>2.14464499E8</v>
      </c>
      <c r="J2216" s="1">
        <v>43352.0</v>
      </c>
      <c r="K2216" s="1" t="s">
        <v>88</v>
      </c>
      <c r="L2216" s="1">
        <v>0.6</v>
      </c>
      <c r="M2216" s="1">
        <v>0.0</v>
      </c>
      <c r="N2216" s="1">
        <v>1.0</v>
      </c>
      <c r="O2216" s="1">
        <v>0.0</v>
      </c>
      <c r="P2216" s="1" t="s">
        <v>89</v>
      </c>
      <c r="Q2216" s="1" t="s">
        <v>90</v>
      </c>
      <c r="R2216" s="1">
        <v>40.70498</v>
      </c>
      <c r="S2216" s="1">
        <v>-74.00992</v>
      </c>
      <c r="T2216" s="1" t="s">
        <v>91</v>
      </c>
      <c r="U2216" s="1" t="s">
        <v>92</v>
      </c>
      <c r="V2216" s="1">
        <v>3.0</v>
      </c>
      <c r="W2216" s="1">
        <v>1.0</v>
      </c>
      <c r="X2216" s="1">
        <v>1.0</v>
      </c>
      <c r="Y2216" s="1">
        <v>1.0</v>
      </c>
      <c r="Z2216" s="1" t="s">
        <v>93</v>
      </c>
      <c r="AA2216" s="1" t="s">
        <v>11899</v>
      </c>
      <c r="AB2216" s="1">
        <v>200.0</v>
      </c>
      <c r="AC2216" s="1">
        <v>1.0</v>
      </c>
      <c r="AD2216" s="1">
        <v>0.0</v>
      </c>
      <c r="AE2216" s="1">
        <v>1.0</v>
      </c>
      <c r="AF2216" s="1" t="s">
        <v>95</v>
      </c>
      <c r="AG2216" s="1">
        <v>1.0</v>
      </c>
      <c r="AH2216" s="1">
        <v>0.0</v>
      </c>
      <c r="AI2216" s="1">
        <v>0.0</v>
      </c>
      <c r="AJ2216" s="1">
        <v>0.0</v>
      </c>
      <c r="AK2216" s="1">
        <v>0.0</v>
      </c>
      <c r="AL2216" s="1">
        <v>8.0</v>
      </c>
      <c r="AM2216" s="1">
        <v>8.0</v>
      </c>
      <c r="AN2216" s="1">
        <v>96.0</v>
      </c>
      <c r="AO2216" s="1">
        <v>10.0</v>
      </c>
      <c r="AP2216" s="1">
        <v>9.0</v>
      </c>
      <c r="AQ2216" s="1">
        <v>10.0</v>
      </c>
      <c r="AR2216" s="1">
        <v>10.0</v>
      </c>
      <c r="AS2216" s="1">
        <v>10.0</v>
      </c>
      <c r="AT2216" s="1">
        <v>9.0</v>
      </c>
      <c r="AU2216" s="1">
        <v>1.0</v>
      </c>
      <c r="AV2216" s="1" t="s">
        <v>96</v>
      </c>
      <c r="AW2216" s="1">
        <v>1.0</v>
      </c>
      <c r="AX2216" s="1">
        <v>1.0</v>
      </c>
      <c r="AY2216" s="1">
        <v>0.0</v>
      </c>
      <c r="AZ2216" s="1">
        <v>0.0</v>
      </c>
      <c r="BA2216" s="1">
        <v>0.81</v>
      </c>
      <c r="BB2216" s="1">
        <v>-1.0</v>
      </c>
      <c r="BC2216" s="1">
        <v>1.0</v>
      </c>
      <c r="BD2216" s="1">
        <v>-1.0</v>
      </c>
      <c r="BE2216" s="1">
        <v>-1.0</v>
      </c>
      <c r="BF2216" s="1">
        <v>-1.0</v>
      </c>
      <c r="BG2216" s="1">
        <v>-1.0</v>
      </c>
      <c r="BH2216" s="1">
        <v>-1.0</v>
      </c>
      <c r="BI2216" s="1">
        <v>-1.0</v>
      </c>
      <c r="BJ2216" s="1">
        <v>1.0</v>
      </c>
      <c r="BK2216" s="1">
        <v>-1.0</v>
      </c>
      <c r="BL2216" s="1">
        <v>-1.0</v>
      </c>
      <c r="BM2216" s="1">
        <v>1.0</v>
      </c>
      <c r="BN2216" s="1">
        <v>-1.0</v>
      </c>
      <c r="BO2216" s="1">
        <v>-1.0</v>
      </c>
      <c r="BP2216" s="1">
        <v>-1.0</v>
      </c>
      <c r="BQ2216" s="1">
        <v>-1.0</v>
      </c>
      <c r="BR2216" s="1">
        <v>-1.0</v>
      </c>
      <c r="BS2216" s="1">
        <v>-1.0</v>
      </c>
      <c r="BT2216" s="1">
        <v>-1.0</v>
      </c>
      <c r="BU2216" s="1">
        <v>1.0</v>
      </c>
      <c r="BV2216" s="1">
        <v>-1.0</v>
      </c>
      <c r="BW2216" s="1">
        <v>-1.0</v>
      </c>
      <c r="BX2216" s="1">
        <v>-1.0</v>
      </c>
      <c r="BY2216" s="1">
        <v>-1.0</v>
      </c>
      <c r="BZ2216" s="1">
        <v>1.0</v>
      </c>
      <c r="CA2216" s="1">
        <v>-1.0</v>
      </c>
      <c r="CB2216" s="1">
        <v>-1.0</v>
      </c>
      <c r="CC2216" s="1">
        <v>-1.0</v>
      </c>
      <c r="CD2216" s="1">
        <v>74133.0</v>
      </c>
    </row>
    <row r="2217">
      <c r="A2217" s="1">
        <v>2.6035003E7</v>
      </c>
      <c r="B2217" s="1" t="s">
        <v>11900</v>
      </c>
      <c r="E2217" s="1" t="s">
        <v>85</v>
      </c>
      <c r="I2217" s="1">
        <v>6.4790109E7</v>
      </c>
      <c r="J2217" s="1">
        <v>42457.0</v>
      </c>
      <c r="K2217" s="1" t="s">
        <v>339</v>
      </c>
      <c r="L2217" s="1">
        <v>0.29</v>
      </c>
      <c r="M2217" s="1">
        <v>0.0</v>
      </c>
      <c r="N2217" s="1">
        <v>1.0</v>
      </c>
      <c r="O2217" s="1">
        <v>1.0</v>
      </c>
      <c r="P2217" s="1" t="s">
        <v>123</v>
      </c>
      <c r="Q2217" s="1" t="s">
        <v>321</v>
      </c>
      <c r="R2217" s="1">
        <v>40.69369</v>
      </c>
      <c r="S2217" s="1">
        <v>-73.9629</v>
      </c>
      <c r="T2217" s="1" t="s">
        <v>289</v>
      </c>
      <c r="U2217" s="1" t="s">
        <v>113</v>
      </c>
      <c r="V2217" s="1">
        <v>2.0</v>
      </c>
      <c r="W2217" s="1">
        <v>1.0</v>
      </c>
      <c r="X2217" s="1">
        <v>1.0</v>
      </c>
      <c r="Y2217" s="1">
        <v>2.0</v>
      </c>
      <c r="Z2217" s="1" t="s">
        <v>93</v>
      </c>
      <c r="AA2217" s="1" t="s">
        <v>11901</v>
      </c>
      <c r="AB2217" s="1">
        <v>50.0</v>
      </c>
      <c r="AC2217" s="1">
        <v>1.0</v>
      </c>
      <c r="AD2217" s="1">
        <v>0.0</v>
      </c>
      <c r="AE2217" s="1">
        <v>20.0</v>
      </c>
      <c r="AF2217" s="1" t="s">
        <v>179</v>
      </c>
      <c r="AG2217" s="1">
        <v>1.0</v>
      </c>
      <c r="AH2217" s="1">
        <v>13.0</v>
      </c>
      <c r="AI2217" s="1">
        <v>43.0</v>
      </c>
      <c r="AJ2217" s="1">
        <v>72.0</v>
      </c>
      <c r="AK2217" s="1">
        <v>72.0</v>
      </c>
      <c r="AL2217" s="1">
        <v>1.0</v>
      </c>
      <c r="AM2217" s="1">
        <v>1.0</v>
      </c>
      <c r="AU2217" s="1">
        <v>1.0</v>
      </c>
      <c r="AV2217" s="1" t="s">
        <v>105</v>
      </c>
      <c r="AW2217" s="1">
        <v>1.0</v>
      </c>
      <c r="AX2217" s="1">
        <v>0.0</v>
      </c>
      <c r="AY2217" s="1">
        <v>1.0</v>
      </c>
      <c r="AZ2217" s="1">
        <v>0.0</v>
      </c>
      <c r="BA2217" s="1">
        <v>0.41</v>
      </c>
      <c r="BB2217" s="1">
        <v>-1.0</v>
      </c>
      <c r="BC2217" s="1">
        <v>1.0</v>
      </c>
      <c r="BD2217" s="1">
        <v>-1.0</v>
      </c>
      <c r="BE2217" s="1">
        <v>-1.0</v>
      </c>
      <c r="BF2217" s="1">
        <v>-1.0</v>
      </c>
      <c r="BG2217" s="1">
        <v>-1.0</v>
      </c>
      <c r="BH2217" s="1">
        <v>-1.0</v>
      </c>
      <c r="BI2217" s="1">
        <v>-1.0</v>
      </c>
      <c r="BJ2217" s="1">
        <v>-1.0</v>
      </c>
      <c r="BK2217" s="1">
        <v>-1.0</v>
      </c>
      <c r="BL2217" s="1">
        <v>-1.0</v>
      </c>
      <c r="BM2217" s="1">
        <v>1.0</v>
      </c>
      <c r="BN2217" s="1">
        <v>1.0</v>
      </c>
      <c r="BO2217" s="1">
        <v>-1.0</v>
      </c>
      <c r="BP2217" s="1">
        <v>-1.0</v>
      </c>
      <c r="BQ2217" s="1">
        <v>-1.0</v>
      </c>
      <c r="BR2217" s="1">
        <v>-1.0</v>
      </c>
      <c r="BS2217" s="1">
        <v>-1.0</v>
      </c>
      <c r="BT2217" s="1">
        <v>1.0</v>
      </c>
      <c r="BU2217" s="1">
        <v>1.0</v>
      </c>
      <c r="BV2217" s="1">
        <v>-1.0</v>
      </c>
      <c r="BW2217" s="1">
        <v>-1.0</v>
      </c>
      <c r="BX2217" s="1">
        <v>-1.0</v>
      </c>
      <c r="BY2217" s="1">
        <v>-1.0</v>
      </c>
      <c r="BZ2217" s="1">
        <v>-1.0</v>
      </c>
      <c r="CA2217" s="1">
        <v>-1.0</v>
      </c>
      <c r="CB2217" s="1">
        <v>-1.0</v>
      </c>
      <c r="CC2217" s="1">
        <v>-1.0</v>
      </c>
      <c r="CD2217" s="1">
        <v>74186.0</v>
      </c>
    </row>
    <row r="2218">
      <c r="A2218" s="1">
        <v>3264684.0</v>
      </c>
      <c r="B2218" s="1" t="s">
        <v>11902</v>
      </c>
      <c r="C2218" s="1" t="s">
        <v>11903</v>
      </c>
      <c r="D2218" s="1" t="s">
        <v>11904</v>
      </c>
      <c r="E2218" s="1" t="s">
        <v>85</v>
      </c>
      <c r="G2218" s="1" t="s">
        <v>11905</v>
      </c>
      <c r="I2218" s="1">
        <v>8830645.0</v>
      </c>
      <c r="J2218" s="1">
        <v>41531.0</v>
      </c>
      <c r="M2218" s="1">
        <v>0.0</v>
      </c>
      <c r="N2218" s="1">
        <v>1.0</v>
      </c>
      <c r="O2218" s="1">
        <v>0.0</v>
      </c>
      <c r="P2218" s="1" t="s">
        <v>123</v>
      </c>
      <c r="Q2218" s="1" t="s">
        <v>819</v>
      </c>
      <c r="R2218" s="1">
        <v>40.6812</v>
      </c>
      <c r="S2218" s="1">
        <v>-74.00116</v>
      </c>
      <c r="T2218" s="1" t="s">
        <v>91</v>
      </c>
      <c r="U2218" s="1" t="s">
        <v>92</v>
      </c>
      <c r="V2218" s="1">
        <v>3.0</v>
      </c>
      <c r="W2218" s="1">
        <v>1.0</v>
      </c>
      <c r="X2218" s="1">
        <v>2.0</v>
      </c>
      <c r="Y2218" s="1">
        <v>2.0</v>
      </c>
      <c r="Z2218" s="1" t="s">
        <v>93</v>
      </c>
      <c r="AA2218" s="1" t="s">
        <v>11906</v>
      </c>
      <c r="AB2218" s="1">
        <v>160.0</v>
      </c>
      <c r="AC2218" s="1">
        <v>1.0</v>
      </c>
      <c r="AD2218" s="1">
        <v>0.0</v>
      </c>
      <c r="AE2218" s="1">
        <v>3.0</v>
      </c>
      <c r="AF2218" s="1" t="s">
        <v>2527</v>
      </c>
      <c r="AG2218" s="1">
        <v>1.0</v>
      </c>
      <c r="AH2218" s="1">
        <v>0.0</v>
      </c>
      <c r="AI2218" s="1">
        <v>0.0</v>
      </c>
      <c r="AJ2218" s="1">
        <v>0.0</v>
      </c>
      <c r="AK2218" s="1">
        <v>0.0</v>
      </c>
      <c r="AL2218" s="1">
        <v>2.0</v>
      </c>
      <c r="AM2218" s="1">
        <v>0.0</v>
      </c>
      <c r="AN2218" s="1">
        <v>90.0</v>
      </c>
      <c r="AO2218" s="1">
        <v>9.0</v>
      </c>
      <c r="AP2218" s="1">
        <v>9.0</v>
      </c>
      <c r="AQ2218" s="1">
        <v>9.0</v>
      </c>
      <c r="AR2218" s="1">
        <v>9.0</v>
      </c>
      <c r="AS2218" s="1">
        <v>9.0</v>
      </c>
      <c r="AT2218" s="1">
        <v>7.0</v>
      </c>
      <c r="AU2218" s="1">
        <v>0.0</v>
      </c>
      <c r="AV2218" s="1" t="s">
        <v>105</v>
      </c>
      <c r="AW2218" s="1">
        <v>1.0</v>
      </c>
      <c r="AX2218" s="1">
        <v>1.0</v>
      </c>
      <c r="AY2218" s="1">
        <v>0.0</v>
      </c>
      <c r="AZ2218" s="1">
        <v>0.0</v>
      </c>
      <c r="BA2218" s="1">
        <v>0.03</v>
      </c>
      <c r="BB2218" s="1">
        <v>-1.0</v>
      </c>
      <c r="BC2218" s="1">
        <v>1.0</v>
      </c>
      <c r="BD2218" s="1">
        <v>-1.0</v>
      </c>
      <c r="BE2218" s="1">
        <v>-1.0</v>
      </c>
      <c r="BF2218" s="1">
        <v>-1.0</v>
      </c>
      <c r="BG2218" s="1">
        <v>-1.0</v>
      </c>
      <c r="BH2218" s="1">
        <v>-1.0</v>
      </c>
      <c r="BI2218" s="1">
        <v>-1.0</v>
      </c>
      <c r="BJ2218" s="1">
        <v>1.0</v>
      </c>
      <c r="BK2218" s="1">
        <v>-1.0</v>
      </c>
      <c r="BL2218" s="1">
        <v>-1.0</v>
      </c>
      <c r="BM2218" s="1">
        <v>1.0</v>
      </c>
      <c r="BN2218" s="1">
        <v>-1.0</v>
      </c>
      <c r="BO2218" s="1">
        <v>-1.0</v>
      </c>
      <c r="BP2218" s="1">
        <v>1.0</v>
      </c>
      <c r="BQ2218" s="1">
        <v>-1.0</v>
      </c>
      <c r="BR2218" s="1">
        <v>-1.0</v>
      </c>
      <c r="BS2218" s="1">
        <v>-1.0</v>
      </c>
      <c r="BT2218" s="1">
        <v>-1.0</v>
      </c>
      <c r="BU2218" s="1">
        <v>1.0</v>
      </c>
      <c r="BV2218" s="1">
        <v>-1.0</v>
      </c>
      <c r="BW2218" s="1">
        <v>-1.0</v>
      </c>
      <c r="BX2218" s="1">
        <v>-1.0</v>
      </c>
      <c r="BY2218" s="1">
        <v>1.0</v>
      </c>
      <c r="BZ2218" s="1">
        <v>-1.0</v>
      </c>
      <c r="CA2218" s="1">
        <v>-1.0</v>
      </c>
      <c r="CB2218" s="1">
        <v>-1.0</v>
      </c>
      <c r="CC2218" s="1">
        <v>-1.0</v>
      </c>
      <c r="CD2218" s="1">
        <v>74226.0</v>
      </c>
    </row>
    <row r="2219">
      <c r="A2219" s="1">
        <v>9107046.0</v>
      </c>
      <c r="B2219" s="1" t="s">
        <v>11907</v>
      </c>
      <c r="C2219" s="1" t="s">
        <v>11908</v>
      </c>
      <c r="D2219" s="1" t="s">
        <v>11909</v>
      </c>
      <c r="E2219" s="1" t="s">
        <v>85</v>
      </c>
      <c r="F2219" s="1" t="s">
        <v>11910</v>
      </c>
      <c r="G2219" s="1" t="s">
        <v>11911</v>
      </c>
      <c r="H2219" s="1" t="s">
        <v>11912</v>
      </c>
      <c r="I2219" s="1">
        <v>4336010.0</v>
      </c>
      <c r="J2219" s="1">
        <v>41248.0</v>
      </c>
      <c r="M2219" s="1">
        <v>0.0</v>
      </c>
      <c r="N2219" s="1">
        <v>1.0</v>
      </c>
      <c r="O2219" s="1">
        <v>0.0</v>
      </c>
      <c r="P2219" s="1" t="s">
        <v>89</v>
      </c>
      <c r="Q2219" s="1" t="s">
        <v>206</v>
      </c>
      <c r="R2219" s="1">
        <v>40.72786</v>
      </c>
      <c r="S2219" s="1">
        <v>-73.98693</v>
      </c>
      <c r="T2219" s="1" t="s">
        <v>91</v>
      </c>
      <c r="U2219" s="1" t="s">
        <v>113</v>
      </c>
      <c r="V2219" s="1">
        <v>2.0</v>
      </c>
      <c r="W2219" s="1">
        <v>1.0</v>
      </c>
      <c r="X2219" s="1">
        <v>1.0</v>
      </c>
      <c r="Y2219" s="1">
        <v>1.0</v>
      </c>
      <c r="Z2219" s="1" t="s">
        <v>93</v>
      </c>
      <c r="AA2219" s="1" t="s">
        <v>11913</v>
      </c>
      <c r="AB2219" s="1">
        <v>95.0</v>
      </c>
      <c r="AC2219" s="1">
        <v>1.0</v>
      </c>
      <c r="AD2219" s="1">
        <v>0.0</v>
      </c>
      <c r="AE2219" s="1">
        <v>3.0</v>
      </c>
      <c r="AF2219" s="1" t="s">
        <v>472</v>
      </c>
      <c r="AG2219" s="1">
        <v>1.0</v>
      </c>
      <c r="AH2219" s="1">
        <v>0.0</v>
      </c>
      <c r="AI2219" s="1">
        <v>0.0</v>
      </c>
      <c r="AJ2219" s="1">
        <v>0.0</v>
      </c>
      <c r="AK2219" s="1">
        <v>0.0</v>
      </c>
      <c r="AL2219" s="1">
        <v>0.0</v>
      </c>
      <c r="AM2219" s="1">
        <v>0.0</v>
      </c>
      <c r="AU2219" s="1">
        <v>0.0</v>
      </c>
      <c r="AV2219" s="1" t="s">
        <v>105</v>
      </c>
      <c r="AW2219" s="1">
        <v>1.0</v>
      </c>
      <c r="AX2219" s="1">
        <v>0.0</v>
      </c>
      <c r="AY2219" s="1">
        <v>1.0</v>
      </c>
      <c r="AZ2219" s="1">
        <v>0.0</v>
      </c>
      <c r="BB2219" s="1">
        <v>1.0</v>
      </c>
      <c r="BC2219" s="1">
        <v>1.0</v>
      </c>
      <c r="BD2219" s="1">
        <v>-1.0</v>
      </c>
      <c r="BE2219" s="1">
        <v>-1.0</v>
      </c>
      <c r="BF2219" s="1">
        <v>-1.0</v>
      </c>
      <c r="BG2219" s="1">
        <v>-1.0</v>
      </c>
      <c r="BH2219" s="1">
        <v>-1.0</v>
      </c>
      <c r="BI2219" s="1">
        <v>-1.0</v>
      </c>
      <c r="BJ2219" s="1">
        <v>1.0</v>
      </c>
      <c r="BK2219" s="1">
        <v>-1.0</v>
      </c>
      <c r="BL2219" s="1">
        <v>-1.0</v>
      </c>
      <c r="BM2219" s="1">
        <v>-1.0</v>
      </c>
      <c r="BN2219" s="1">
        <v>-1.0</v>
      </c>
      <c r="BO2219" s="1">
        <v>-1.0</v>
      </c>
      <c r="BP2219" s="1">
        <v>-1.0</v>
      </c>
      <c r="BQ2219" s="1">
        <v>-1.0</v>
      </c>
      <c r="BR2219" s="1">
        <v>-1.0</v>
      </c>
      <c r="BS2219" s="1">
        <v>-1.0</v>
      </c>
      <c r="BT2219" s="1">
        <v>-1.0</v>
      </c>
      <c r="BU2219" s="1">
        <v>1.0</v>
      </c>
      <c r="BV2219" s="1">
        <v>-1.0</v>
      </c>
      <c r="BW2219" s="1">
        <v>-1.0</v>
      </c>
      <c r="BX2219" s="1">
        <v>-1.0</v>
      </c>
      <c r="BY2219" s="1">
        <v>-1.0</v>
      </c>
      <c r="BZ2219" s="1">
        <v>-1.0</v>
      </c>
      <c r="CA2219" s="1">
        <v>-1.0</v>
      </c>
      <c r="CB2219" s="1">
        <v>-1.0</v>
      </c>
      <c r="CC2219" s="1">
        <v>-1.0</v>
      </c>
      <c r="CD2219" s="1">
        <v>74261.0</v>
      </c>
    </row>
    <row r="2220">
      <c r="A2220" s="1">
        <v>2.5967331E7</v>
      </c>
      <c r="B2220" s="1" t="s">
        <v>11914</v>
      </c>
      <c r="C2220" s="1" t="s">
        <v>11915</v>
      </c>
      <c r="D2220" s="1" t="s">
        <v>11915</v>
      </c>
      <c r="E2220" s="1" t="s">
        <v>85</v>
      </c>
      <c r="H2220" s="1" t="s">
        <v>11916</v>
      </c>
      <c r="I2220" s="1">
        <v>1.5244259E8</v>
      </c>
      <c r="J2220" s="1">
        <v>43006.0</v>
      </c>
      <c r="M2220" s="1">
        <v>1.0</v>
      </c>
      <c r="N2220" s="1">
        <v>1.0</v>
      </c>
      <c r="O2220" s="1">
        <v>0.0</v>
      </c>
      <c r="P2220" s="1" t="s">
        <v>89</v>
      </c>
      <c r="Q2220" s="1" t="s">
        <v>1014</v>
      </c>
      <c r="R2220" s="1">
        <v>40.8510799999999</v>
      </c>
      <c r="S2220" s="1">
        <v>-73.9391199999999</v>
      </c>
      <c r="T2220" s="1" t="s">
        <v>91</v>
      </c>
      <c r="U2220" s="1" t="s">
        <v>113</v>
      </c>
      <c r="V2220" s="1">
        <v>2.0</v>
      </c>
      <c r="W2220" s="1">
        <v>1.0</v>
      </c>
      <c r="X2220" s="1">
        <v>1.0</v>
      </c>
      <c r="Y2220" s="1">
        <v>1.0</v>
      </c>
      <c r="Z2220" s="1" t="s">
        <v>93</v>
      </c>
      <c r="AA2220" s="1" t="s">
        <v>11917</v>
      </c>
      <c r="AB2220" s="1">
        <v>60.0</v>
      </c>
      <c r="AC2220" s="1">
        <v>1.0</v>
      </c>
      <c r="AD2220" s="1">
        <v>0.0</v>
      </c>
      <c r="AE2220" s="1">
        <v>1.0</v>
      </c>
      <c r="AF2220" s="1" t="s">
        <v>593</v>
      </c>
      <c r="AG2220" s="1">
        <v>1.0</v>
      </c>
      <c r="AH2220" s="1">
        <v>0.0</v>
      </c>
      <c r="AI2220" s="1">
        <v>0.0</v>
      </c>
      <c r="AJ2220" s="1">
        <v>0.0</v>
      </c>
      <c r="AK2220" s="1">
        <v>0.0</v>
      </c>
      <c r="AL2220" s="1">
        <v>8.0</v>
      </c>
      <c r="AM2220" s="1">
        <v>1.0</v>
      </c>
      <c r="AN2220" s="1">
        <v>100.0</v>
      </c>
      <c r="AO2220" s="1">
        <v>10.0</v>
      </c>
      <c r="AP2220" s="1">
        <v>10.0</v>
      </c>
      <c r="AQ2220" s="1">
        <v>10.0</v>
      </c>
      <c r="AR2220" s="1">
        <v>10.0</v>
      </c>
      <c r="AS2220" s="1">
        <v>10.0</v>
      </c>
      <c r="AT2220" s="1">
        <v>10.0</v>
      </c>
      <c r="AU2220" s="1">
        <v>1.0</v>
      </c>
      <c r="AV2220" s="1" t="s">
        <v>105</v>
      </c>
      <c r="AW2220" s="1">
        <v>1.0</v>
      </c>
      <c r="AX2220" s="1">
        <v>0.0</v>
      </c>
      <c r="AY2220" s="1">
        <v>1.0</v>
      </c>
      <c r="AZ2220" s="1">
        <v>0.0</v>
      </c>
      <c r="BA2220" s="1">
        <v>0.62</v>
      </c>
      <c r="BB2220" s="1">
        <v>-1.0</v>
      </c>
      <c r="BC2220" s="1">
        <v>-1.0</v>
      </c>
      <c r="BD2220" s="1">
        <v>-1.0</v>
      </c>
      <c r="BE2220" s="1">
        <v>-1.0</v>
      </c>
      <c r="BF2220" s="1">
        <v>-1.0</v>
      </c>
      <c r="BG2220" s="1">
        <v>-1.0</v>
      </c>
      <c r="BH2220" s="1">
        <v>-1.0</v>
      </c>
      <c r="BI2220" s="1">
        <v>-1.0</v>
      </c>
      <c r="BJ2220" s="1">
        <v>1.0</v>
      </c>
      <c r="BK2220" s="1">
        <v>-1.0</v>
      </c>
      <c r="BL2220" s="1">
        <v>-1.0</v>
      </c>
      <c r="BM2220" s="1">
        <v>1.0</v>
      </c>
      <c r="BN2220" s="1">
        <v>1.0</v>
      </c>
      <c r="BO2220" s="1">
        <v>-1.0</v>
      </c>
      <c r="BP2220" s="1">
        <v>-1.0</v>
      </c>
      <c r="BQ2220" s="1">
        <v>-1.0</v>
      </c>
      <c r="BR2220" s="1">
        <v>-1.0</v>
      </c>
      <c r="BS2220" s="1">
        <v>1.0</v>
      </c>
      <c r="BT2220" s="1">
        <v>-1.0</v>
      </c>
      <c r="BU2220" s="1">
        <v>1.0</v>
      </c>
      <c r="BV2220" s="1">
        <v>-1.0</v>
      </c>
      <c r="BW2220" s="1">
        <v>-1.0</v>
      </c>
      <c r="BX2220" s="1">
        <v>-1.0</v>
      </c>
      <c r="BY2220" s="1">
        <v>1.0</v>
      </c>
      <c r="BZ2220" s="1">
        <v>-1.0</v>
      </c>
      <c r="CA2220" s="1">
        <v>-1.0</v>
      </c>
      <c r="CB2220" s="1">
        <v>-1.0</v>
      </c>
      <c r="CC2220" s="1">
        <v>-1.0</v>
      </c>
      <c r="CD2220" s="1">
        <v>74277.0</v>
      </c>
    </row>
    <row r="2221">
      <c r="A2221" s="1">
        <v>2.7613128E7</v>
      </c>
      <c r="B2221" s="1" t="s">
        <v>11918</v>
      </c>
      <c r="C2221" s="1" t="s">
        <v>11919</v>
      </c>
      <c r="D2221" s="1" t="s">
        <v>11920</v>
      </c>
      <c r="E2221" s="1" t="s">
        <v>85</v>
      </c>
      <c r="H2221" s="2" t="str">
        <f>- no OUTDOOR shoes at home, no party no friends</f>
        <v>#ERROR!</v>
      </c>
      <c r="I2221" s="1">
        <v>2.0836781E8</v>
      </c>
      <c r="J2221" s="1">
        <v>43321.0</v>
      </c>
      <c r="K2221" s="1" t="s">
        <v>272</v>
      </c>
      <c r="L2221" s="1">
        <v>0.5</v>
      </c>
      <c r="M2221" s="1">
        <v>0.0</v>
      </c>
      <c r="N2221" s="1">
        <v>4.0</v>
      </c>
      <c r="O2221" s="1">
        <v>1.0</v>
      </c>
      <c r="P2221" s="1" t="s">
        <v>123</v>
      </c>
      <c r="Q2221" s="1" t="s">
        <v>124</v>
      </c>
      <c r="R2221" s="1">
        <v>40.60059</v>
      </c>
      <c r="S2221" s="1">
        <v>-73.98818</v>
      </c>
      <c r="T2221" s="1" t="s">
        <v>125</v>
      </c>
      <c r="U2221" s="1" t="s">
        <v>214</v>
      </c>
      <c r="V2221" s="1">
        <v>1.0</v>
      </c>
      <c r="W2221" s="1">
        <v>1.5</v>
      </c>
      <c r="X2221" s="1">
        <v>1.0</v>
      </c>
      <c r="Y2221" s="1">
        <v>14.0</v>
      </c>
      <c r="Z2221" s="1" t="s">
        <v>93</v>
      </c>
      <c r="AA2221" s="1" t="s">
        <v>11921</v>
      </c>
      <c r="AB2221" s="1">
        <v>35.0</v>
      </c>
      <c r="AC2221" s="1">
        <v>1.0</v>
      </c>
      <c r="AD2221" s="1">
        <v>0.0</v>
      </c>
      <c r="AE2221" s="1">
        <v>3.0</v>
      </c>
      <c r="AF2221" s="1" t="s">
        <v>452</v>
      </c>
      <c r="AG2221" s="1">
        <v>1.0</v>
      </c>
      <c r="AH2221" s="1">
        <v>11.0</v>
      </c>
      <c r="AI2221" s="1">
        <v>20.0</v>
      </c>
      <c r="AJ2221" s="1">
        <v>50.0</v>
      </c>
      <c r="AK2221" s="1">
        <v>50.0</v>
      </c>
      <c r="AL2221" s="1">
        <v>2.0</v>
      </c>
      <c r="AM2221" s="1">
        <v>2.0</v>
      </c>
      <c r="AN2221" s="1">
        <v>90.0</v>
      </c>
      <c r="AO2221" s="1">
        <v>10.0</v>
      </c>
      <c r="AP2221" s="1">
        <v>8.0</v>
      </c>
      <c r="AQ2221" s="1">
        <v>10.0</v>
      </c>
      <c r="AR2221" s="1">
        <v>10.0</v>
      </c>
      <c r="AS2221" s="1">
        <v>9.0</v>
      </c>
      <c r="AT2221" s="1">
        <v>10.0</v>
      </c>
      <c r="AU2221" s="1">
        <v>0.0</v>
      </c>
      <c r="AV2221" s="1" t="s">
        <v>105</v>
      </c>
      <c r="AW2221" s="1">
        <v>4.0</v>
      </c>
      <c r="AX2221" s="1">
        <v>0.0</v>
      </c>
      <c r="AY2221" s="1">
        <v>0.0</v>
      </c>
      <c r="AZ2221" s="1">
        <v>4.0</v>
      </c>
      <c r="BA2221" s="1">
        <v>0.32</v>
      </c>
      <c r="BB2221" s="1">
        <v>-1.0</v>
      </c>
      <c r="BC2221" s="1">
        <v>1.0</v>
      </c>
      <c r="BD2221" s="1">
        <v>-1.0</v>
      </c>
      <c r="BE2221" s="1">
        <v>-1.0</v>
      </c>
      <c r="BF2221" s="1">
        <v>-1.0</v>
      </c>
      <c r="BG2221" s="1">
        <v>-1.0</v>
      </c>
      <c r="BH2221" s="1">
        <v>1.0</v>
      </c>
      <c r="BI2221" s="1">
        <v>-1.0</v>
      </c>
      <c r="BJ2221" s="1">
        <v>-1.0</v>
      </c>
      <c r="BK2221" s="1">
        <v>-1.0</v>
      </c>
      <c r="BL2221" s="1">
        <v>-1.0</v>
      </c>
      <c r="BM2221" s="1">
        <v>-1.0</v>
      </c>
      <c r="BN2221" s="1">
        <v>-1.0</v>
      </c>
      <c r="BO2221" s="1">
        <v>-1.0</v>
      </c>
      <c r="BP2221" s="1">
        <v>-1.0</v>
      </c>
      <c r="BQ2221" s="1">
        <v>-1.0</v>
      </c>
      <c r="BR2221" s="1">
        <v>-1.0</v>
      </c>
      <c r="BS2221" s="1">
        <v>-1.0</v>
      </c>
      <c r="BT2221" s="1">
        <v>-1.0</v>
      </c>
      <c r="BU2221" s="1">
        <v>1.0</v>
      </c>
      <c r="BV2221" s="1">
        <v>1.0</v>
      </c>
      <c r="BW2221" s="1">
        <v>-1.0</v>
      </c>
      <c r="BX2221" s="1">
        <v>-1.0</v>
      </c>
      <c r="BY2221" s="1">
        <v>-1.0</v>
      </c>
      <c r="BZ2221" s="1">
        <v>-1.0</v>
      </c>
      <c r="CA2221" s="1">
        <v>-1.0</v>
      </c>
      <c r="CB2221" s="1">
        <v>-1.0</v>
      </c>
      <c r="CC2221" s="1">
        <v>-1.0</v>
      </c>
      <c r="CD2221" s="1">
        <v>74303.0</v>
      </c>
    </row>
    <row r="2222">
      <c r="A2222" s="1">
        <v>2.5982477E7</v>
      </c>
      <c r="B2222" s="1" t="s">
        <v>11922</v>
      </c>
      <c r="C2222" s="1" t="s">
        <v>11923</v>
      </c>
      <c r="D2222" s="1" t="s">
        <v>11923</v>
      </c>
      <c r="E2222" s="1" t="s">
        <v>85</v>
      </c>
      <c r="I2222" s="1">
        <v>1.91087534E8</v>
      </c>
      <c r="J2222" s="1">
        <v>43242.0</v>
      </c>
      <c r="M2222" s="1">
        <v>0.0</v>
      </c>
      <c r="N2222" s="1">
        <v>1.0</v>
      </c>
      <c r="O2222" s="1">
        <v>1.0</v>
      </c>
      <c r="P2222" s="1" t="s">
        <v>89</v>
      </c>
      <c r="Q2222" s="1" t="s">
        <v>1298</v>
      </c>
      <c r="R2222" s="1">
        <v>40.71852</v>
      </c>
      <c r="S2222" s="1">
        <v>-73.99803</v>
      </c>
      <c r="T2222" s="1" t="s">
        <v>91</v>
      </c>
      <c r="U2222" s="1" t="s">
        <v>92</v>
      </c>
      <c r="V2222" s="1">
        <v>3.0</v>
      </c>
      <c r="W2222" s="1">
        <v>1.0</v>
      </c>
      <c r="X2222" s="1">
        <v>1.0</v>
      </c>
      <c r="Y2222" s="1">
        <v>1.0</v>
      </c>
      <c r="Z2222" s="1" t="s">
        <v>93</v>
      </c>
      <c r="AA2222" s="1" t="s">
        <v>11924</v>
      </c>
      <c r="AB2222" s="1">
        <v>200.0</v>
      </c>
      <c r="AC2222" s="1">
        <v>1.0</v>
      </c>
      <c r="AD2222" s="1">
        <v>0.0</v>
      </c>
      <c r="AE2222" s="1">
        <v>3.0</v>
      </c>
      <c r="AF2222" s="1" t="s">
        <v>1683</v>
      </c>
      <c r="AG2222" s="1">
        <v>1.0</v>
      </c>
      <c r="AH2222" s="1">
        <v>0.0</v>
      </c>
      <c r="AI2222" s="1">
        <v>0.0</v>
      </c>
      <c r="AJ2222" s="1">
        <v>0.0</v>
      </c>
      <c r="AK2222" s="1">
        <v>0.0</v>
      </c>
      <c r="AL2222" s="1">
        <v>0.0</v>
      </c>
      <c r="AM2222" s="1">
        <v>0.0</v>
      </c>
      <c r="AU2222" s="1">
        <v>1.0</v>
      </c>
      <c r="AV2222" s="1" t="s">
        <v>117</v>
      </c>
      <c r="AW2222" s="1">
        <v>1.0</v>
      </c>
      <c r="AX2222" s="1">
        <v>1.0</v>
      </c>
      <c r="AY2222" s="1">
        <v>0.0</v>
      </c>
      <c r="AZ2222" s="1">
        <v>0.0</v>
      </c>
      <c r="BB2222" s="1">
        <v>-1.0</v>
      </c>
      <c r="BC2222" s="1">
        <v>1.0</v>
      </c>
      <c r="BD2222" s="1">
        <v>-1.0</v>
      </c>
      <c r="BE2222" s="1">
        <v>-1.0</v>
      </c>
      <c r="BF2222" s="1">
        <v>-1.0</v>
      </c>
      <c r="BG2222" s="1">
        <v>-1.0</v>
      </c>
      <c r="BH2222" s="1">
        <v>-1.0</v>
      </c>
      <c r="BI2222" s="1">
        <v>-1.0</v>
      </c>
      <c r="BJ2222" s="1">
        <v>1.0</v>
      </c>
      <c r="BK2222" s="1">
        <v>-1.0</v>
      </c>
      <c r="BL2222" s="1">
        <v>-1.0</v>
      </c>
      <c r="BM2222" s="1">
        <v>-1.0</v>
      </c>
      <c r="BN2222" s="1">
        <v>-1.0</v>
      </c>
      <c r="BO2222" s="1">
        <v>-1.0</v>
      </c>
      <c r="BP2222" s="1">
        <v>-1.0</v>
      </c>
      <c r="BQ2222" s="1">
        <v>-1.0</v>
      </c>
      <c r="BR2222" s="1">
        <v>-1.0</v>
      </c>
      <c r="BS2222" s="1">
        <v>1.0</v>
      </c>
      <c r="BT2222" s="1">
        <v>-1.0</v>
      </c>
      <c r="BU2222" s="1">
        <v>1.0</v>
      </c>
      <c r="BV2222" s="1">
        <v>1.0</v>
      </c>
      <c r="BW2222" s="1">
        <v>-1.0</v>
      </c>
      <c r="BX2222" s="1">
        <v>-1.0</v>
      </c>
      <c r="BY2222" s="1">
        <v>-1.0</v>
      </c>
      <c r="BZ2222" s="1">
        <v>-1.0</v>
      </c>
      <c r="CA2222" s="1">
        <v>-1.0</v>
      </c>
      <c r="CB2222" s="1">
        <v>-1.0</v>
      </c>
      <c r="CC2222" s="1">
        <v>-1.0</v>
      </c>
      <c r="CD2222" s="1">
        <v>74337.0</v>
      </c>
    </row>
    <row r="2223">
      <c r="A2223" s="1">
        <v>458377.0</v>
      </c>
      <c r="B2223" s="1" t="s">
        <v>11925</v>
      </c>
      <c r="C2223" s="1" t="s">
        <v>11926</v>
      </c>
      <c r="D2223" s="1" t="s">
        <v>11927</v>
      </c>
      <c r="E2223" s="1" t="s">
        <v>85</v>
      </c>
      <c r="F2223" s="1" t="s">
        <v>11928</v>
      </c>
      <c r="G2223" s="1" t="s">
        <v>11929</v>
      </c>
      <c r="H2223" s="1" t="s">
        <v>11930</v>
      </c>
      <c r="I2223" s="1">
        <v>346366.0</v>
      </c>
      <c r="J2223" s="1">
        <v>40556.0</v>
      </c>
      <c r="K2223" s="1" t="s">
        <v>88</v>
      </c>
      <c r="L2223" s="1">
        <v>1.0</v>
      </c>
      <c r="M2223" s="1">
        <v>1.0</v>
      </c>
      <c r="N2223" s="1">
        <v>1.0</v>
      </c>
      <c r="O2223" s="1">
        <v>1.0</v>
      </c>
      <c r="P2223" s="1" t="s">
        <v>123</v>
      </c>
      <c r="Q2223" s="1" t="s">
        <v>185</v>
      </c>
      <c r="R2223" s="1">
        <v>40.70147</v>
      </c>
      <c r="S2223" s="1">
        <v>-73.94378</v>
      </c>
      <c r="T2223" s="1" t="s">
        <v>289</v>
      </c>
      <c r="U2223" s="1" t="s">
        <v>92</v>
      </c>
      <c r="V2223" s="1">
        <v>8.0</v>
      </c>
      <c r="W2223" s="1">
        <v>1.0</v>
      </c>
      <c r="X2223" s="1">
        <v>2.0</v>
      </c>
      <c r="Y2223" s="1">
        <v>4.0</v>
      </c>
      <c r="Z2223" s="1" t="s">
        <v>93</v>
      </c>
      <c r="AA2223" s="1" t="s">
        <v>11931</v>
      </c>
      <c r="AB2223" s="1">
        <v>229.0</v>
      </c>
      <c r="AC2223" s="1">
        <v>3.0</v>
      </c>
      <c r="AD2223" s="1">
        <v>40.0</v>
      </c>
      <c r="AE2223" s="1">
        <v>3.0</v>
      </c>
      <c r="AF2223" s="1" t="s">
        <v>95</v>
      </c>
      <c r="AG2223" s="1">
        <v>1.0</v>
      </c>
      <c r="AH2223" s="1">
        <v>9.0</v>
      </c>
      <c r="AI2223" s="1">
        <v>29.0</v>
      </c>
      <c r="AJ2223" s="1">
        <v>51.0</v>
      </c>
      <c r="AK2223" s="1">
        <v>319.0</v>
      </c>
      <c r="AL2223" s="1">
        <v>12.0</v>
      </c>
      <c r="AM2223" s="1">
        <v>6.0</v>
      </c>
      <c r="AN2223" s="1">
        <v>98.0</v>
      </c>
      <c r="AO2223" s="1">
        <v>10.0</v>
      </c>
      <c r="AP2223" s="1">
        <v>10.0</v>
      </c>
      <c r="AQ2223" s="1">
        <v>10.0</v>
      </c>
      <c r="AR2223" s="1">
        <v>10.0</v>
      </c>
      <c r="AS2223" s="1">
        <v>10.0</v>
      </c>
      <c r="AT2223" s="1">
        <v>10.0</v>
      </c>
      <c r="AU2223" s="1">
        <v>0.0</v>
      </c>
      <c r="AV2223" s="1" t="s">
        <v>96</v>
      </c>
      <c r="AW2223" s="1">
        <v>1.0</v>
      </c>
      <c r="AX2223" s="1">
        <v>1.0</v>
      </c>
      <c r="AY2223" s="1">
        <v>0.0</v>
      </c>
      <c r="AZ2223" s="1">
        <v>0.0</v>
      </c>
      <c r="BA2223" s="1">
        <v>0.15</v>
      </c>
      <c r="BB2223" s="1">
        <v>-1.0</v>
      </c>
      <c r="BC2223" s="1">
        <v>1.0</v>
      </c>
      <c r="BD2223" s="1">
        <v>-1.0</v>
      </c>
      <c r="BE2223" s="1">
        <v>-1.0</v>
      </c>
      <c r="BF2223" s="1">
        <v>1.0</v>
      </c>
      <c r="BG2223" s="1">
        <v>-1.0</v>
      </c>
      <c r="BH2223" s="1">
        <v>1.0</v>
      </c>
      <c r="BI2223" s="1">
        <v>-1.0</v>
      </c>
      <c r="BJ2223" s="1">
        <v>1.0</v>
      </c>
      <c r="BK2223" s="1">
        <v>1.0</v>
      </c>
      <c r="BL2223" s="1">
        <v>1.0</v>
      </c>
      <c r="BM2223" s="1">
        <v>1.0</v>
      </c>
      <c r="BN2223" s="1">
        <v>1.0</v>
      </c>
      <c r="BO2223" s="1">
        <v>-1.0</v>
      </c>
      <c r="BP2223" s="1">
        <v>1.0</v>
      </c>
      <c r="BQ2223" s="1">
        <v>1.0</v>
      </c>
      <c r="BR2223" s="1">
        <v>-1.0</v>
      </c>
      <c r="BS2223" s="1">
        <v>-1.0</v>
      </c>
      <c r="BT2223" s="1">
        <v>-1.0</v>
      </c>
      <c r="BU2223" s="1">
        <v>1.0</v>
      </c>
      <c r="BV2223" s="1">
        <v>1.0</v>
      </c>
      <c r="BW2223" s="1">
        <v>-1.0</v>
      </c>
      <c r="BX2223" s="1">
        <v>-1.0</v>
      </c>
      <c r="BY2223" s="1">
        <v>-1.0</v>
      </c>
      <c r="BZ2223" s="1">
        <v>1.0</v>
      </c>
      <c r="CA2223" s="1">
        <v>-1.0</v>
      </c>
      <c r="CB2223" s="1">
        <v>1.0</v>
      </c>
      <c r="CC2223" s="1">
        <v>1.0</v>
      </c>
      <c r="CD2223" s="1">
        <v>74376.0</v>
      </c>
    </row>
    <row r="2224">
      <c r="A2224" s="1">
        <v>1.3508285E7</v>
      </c>
      <c r="B2224" s="1" t="s">
        <v>11932</v>
      </c>
      <c r="C2224" s="1" t="s">
        <v>11933</v>
      </c>
      <c r="D2224" s="1" t="s">
        <v>11934</v>
      </c>
      <c r="E2224" s="1" t="s">
        <v>85</v>
      </c>
      <c r="I2224" s="1">
        <v>5390302.0</v>
      </c>
      <c r="J2224" s="1">
        <v>41342.0</v>
      </c>
      <c r="M2224" s="1">
        <v>0.0</v>
      </c>
      <c r="N2224" s="1">
        <v>1.0</v>
      </c>
      <c r="O2224" s="1">
        <v>1.0</v>
      </c>
      <c r="P2224" s="1" t="s">
        <v>89</v>
      </c>
      <c r="Q2224" s="1" t="s">
        <v>587</v>
      </c>
      <c r="R2224" s="1">
        <v>40.76988</v>
      </c>
      <c r="S2224" s="1">
        <v>-73.95125</v>
      </c>
      <c r="T2224" s="1" t="s">
        <v>91</v>
      </c>
      <c r="U2224" s="1" t="s">
        <v>92</v>
      </c>
      <c r="V2224" s="1">
        <v>3.0</v>
      </c>
      <c r="W2224" s="1">
        <v>1.0</v>
      </c>
      <c r="X2224" s="1">
        <v>1.0</v>
      </c>
      <c r="Y2224" s="1">
        <v>1.0</v>
      </c>
      <c r="Z2224" s="1" t="s">
        <v>93</v>
      </c>
      <c r="AA2224" s="1" t="s">
        <v>11935</v>
      </c>
      <c r="AB2224" s="1">
        <v>140.0</v>
      </c>
      <c r="AC2224" s="1">
        <v>1.0</v>
      </c>
      <c r="AD2224" s="1">
        <v>0.0</v>
      </c>
      <c r="AE2224" s="1">
        <v>5.0</v>
      </c>
      <c r="AF2224" s="1" t="s">
        <v>456</v>
      </c>
      <c r="AG2224" s="1">
        <v>1.0</v>
      </c>
      <c r="AH2224" s="1">
        <v>0.0</v>
      </c>
      <c r="AI2224" s="1">
        <v>0.0</v>
      </c>
      <c r="AJ2224" s="1">
        <v>0.0</v>
      </c>
      <c r="AK2224" s="1">
        <v>0.0</v>
      </c>
      <c r="AL2224" s="1">
        <v>0.0</v>
      </c>
      <c r="AM2224" s="1">
        <v>0.0</v>
      </c>
      <c r="AU2224" s="1">
        <v>0.0</v>
      </c>
      <c r="AV2224" s="1" t="s">
        <v>105</v>
      </c>
      <c r="AW2224" s="1">
        <v>1.0</v>
      </c>
      <c r="AX2224" s="1">
        <v>1.0</v>
      </c>
      <c r="AY2224" s="1">
        <v>0.0</v>
      </c>
      <c r="AZ2224" s="1">
        <v>0.0</v>
      </c>
      <c r="BB2224" s="1">
        <v>-1.0</v>
      </c>
      <c r="BC2224" s="1">
        <v>1.0</v>
      </c>
      <c r="BD2224" s="1">
        <v>-1.0</v>
      </c>
      <c r="BE2224" s="1">
        <v>-1.0</v>
      </c>
      <c r="BF2224" s="1">
        <v>-1.0</v>
      </c>
      <c r="BG2224" s="1">
        <v>-1.0</v>
      </c>
      <c r="BH2224" s="1">
        <v>-1.0</v>
      </c>
      <c r="BI2224" s="1">
        <v>-1.0</v>
      </c>
      <c r="BJ2224" s="1">
        <v>-1.0</v>
      </c>
      <c r="BK2224" s="1">
        <v>-1.0</v>
      </c>
      <c r="BL2224" s="1">
        <v>-1.0</v>
      </c>
      <c r="BM2224" s="1">
        <v>-1.0</v>
      </c>
      <c r="BN2224" s="1">
        <v>-1.0</v>
      </c>
      <c r="BO2224" s="1">
        <v>-1.0</v>
      </c>
      <c r="BP2224" s="1">
        <v>-1.0</v>
      </c>
      <c r="BQ2224" s="1">
        <v>-1.0</v>
      </c>
      <c r="BR2224" s="1">
        <v>-1.0</v>
      </c>
      <c r="BS2224" s="1">
        <v>-1.0</v>
      </c>
      <c r="BT2224" s="1">
        <v>-1.0</v>
      </c>
      <c r="BU2224" s="1">
        <v>1.0</v>
      </c>
      <c r="BV2224" s="1">
        <v>-1.0</v>
      </c>
      <c r="BW2224" s="1">
        <v>-1.0</v>
      </c>
      <c r="BX2224" s="1">
        <v>-1.0</v>
      </c>
      <c r="BY2224" s="1">
        <v>-1.0</v>
      </c>
      <c r="BZ2224" s="1">
        <v>-1.0</v>
      </c>
      <c r="CA2224" s="1">
        <v>-1.0</v>
      </c>
      <c r="CB2224" s="1">
        <v>-1.0</v>
      </c>
      <c r="CC2224" s="1">
        <v>-1.0</v>
      </c>
      <c r="CD2224" s="1">
        <v>74387.0</v>
      </c>
    </row>
    <row r="2225">
      <c r="A2225" s="1">
        <v>2.5285159E7</v>
      </c>
      <c r="B2225" s="1" t="s">
        <v>11936</v>
      </c>
      <c r="C2225" s="1" t="s">
        <v>11937</v>
      </c>
      <c r="D2225" s="1" t="s">
        <v>11938</v>
      </c>
      <c r="E2225" s="1" t="s">
        <v>85</v>
      </c>
      <c r="I2225" s="1">
        <v>3734323.0</v>
      </c>
      <c r="J2225" s="1">
        <v>41184.0</v>
      </c>
      <c r="K2225" s="1" t="s">
        <v>134</v>
      </c>
      <c r="L2225" s="1">
        <v>1.0</v>
      </c>
      <c r="M2225" s="1">
        <v>0.0</v>
      </c>
      <c r="N2225" s="1">
        <v>4.0</v>
      </c>
      <c r="O2225" s="1">
        <v>1.0</v>
      </c>
      <c r="P2225" s="1" t="s">
        <v>123</v>
      </c>
      <c r="Q2225" s="1" t="s">
        <v>124</v>
      </c>
      <c r="R2225" s="1">
        <v>40.6864099999999</v>
      </c>
      <c r="S2225" s="1">
        <v>-73.9119999999999</v>
      </c>
      <c r="T2225" s="1" t="s">
        <v>91</v>
      </c>
      <c r="U2225" s="1" t="s">
        <v>113</v>
      </c>
      <c r="V2225" s="1">
        <v>2.0</v>
      </c>
      <c r="W2225" s="1">
        <v>1.0</v>
      </c>
      <c r="X2225" s="1">
        <v>1.0</v>
      </c>
      <c r="Y2225" s="1">
        <v>1.0</v>
      </c>
      <c r="Z2225" s="1" t="s">
        <v>93</v>
      </c>
      <c r="AA2225" s="1" t="s">
        <v>11939</v>
      </c>
      <c r="AB2225" s="1">
        <v>50.0</v>
      </c>
      <c r="AC2225" s="1">
        <v>1.0</v>
      </c>
      <c r="AD2225" s="1">
        <v>5.0</v>
      </c>
      <c r="AE2225" s="1">
        <v>2.0</v>
      </c>
      <c r="AF2225" s="1" t="s">
        <v>593</v>
      </c>
      <c r="AG2225" s="1">
        <v>1.0</v>
      </c>
      <c r="AH2225" s="1">
        <v>0.0</v>
      </c>
      <c r="AI2225" s="1">
        <v>0.0</v>
      </c>
      <c r="AJ2225" s="1">
        <v>0.0</v>
      </c>
      <c r="AK2225" s="1">
        <v>0.0</v>
      </c>
      <c r="AL2225" s="1">
        <v>5.0</v>
      </c>
      <c r="AM2225" s="1">
        <v>3.0</v>
      </c>
      <c r="AN2225" s="1">
        <v>100.0</v>
      </c>
      <c r="AO2225" s="1">
        <v>10.0</v>
      </c>
      <c r="AP2225" s="1">
        <v>10.0</v>
      </c>
      <c r="AQ2225" s="1">
        <v>10.0</v>
      </c>
      <c r="AR2225" s="1">
        <v>10.0</v>
      </c>
      <c r="AS2225" s="1">
        <v>9.0</v>
      </c>
      <c r="AT2225" s="1">
        <v>10.0</v>
      </c>
      <c r="AU2225" s="1">
        <v>1.0</v>
      </c>
      <c r="AV2225" s="1" t="s">
        <v>105</v>
      </c>
      <c r="AW2225" s="1">
        <v>3.0</v>
      </c>
      <c r="AX2225" s="1">
        <v>0.0</v>
      </c>
      <c r="AY2225" s="1">
        <v>3.0</v>
      </c>
      <c r="AZ2225" s="1">
        <v>0.0</v>
      </c>
      <c r="BA2225" s="1">
        <v>0.37</v>
      </c>
      <c r="BB2225" s="1">
        <v>-1.0</v>
      </c>
      <c r="BC2225" s="1">
        <v>1.0</v>
      </c>
      <c r="BD2225" s="1">
        <v>-1.0</v>
      </c>
      <c r="BE2225" s="1">
        <v>-1.0</v>
      </c>
      <c r="BF2225" s="1">
        <v>-1.0</v>
      </c>
      <c r="BG2225" s="1">
        <v>-1.0</v>
      </c>
      <c r="BH2225" s="1">
        <v>1.0</v>
      </c>
      <c r="BI2225" s="1">
        <v>-1.0</v>
      </c>
      <c r="BJ2225" s="1">
        <v>-1.0</v>
      </c>
      <c r="BK2225" s="1">
        <v>-1.0</v>
      </c>
      <c r="BL2225" s="1">
        <v>1.0</v>
      </c>
      <c r="BM2225" s="1">
        <v>1.0</v>
      </c>
      <c r="BN2225" s="1">
        <v>-1.0</v>
      </c>
      <c r="BO2225" s="1">
        <v>-1.0</v>
      </c>
      <c r="BP2225" s="1">
        <v>-1.0</v>
      </c>
      <c r="BQ2225" s="1">
        <v>1.0</v>
      </c>
      <c r="BR2225" s="1">
        <v>-1.0</v>
      </c>
      <c r="BS2225" s="1">
        <v>-1.0</v>
      </c>
      <c r="BT2225" s="1">
        <v>-1.0</v>
      </c>
      <c r="BU2225" s="1">
        <v>1.0</v>
      </c>
      <c r="BV2225" s="1">
        <v>1.0</v>
      </c>
      <c r="BW2225" s="1">
        <v>-1.0</v>
      </c>
      <c r="BX2225" s="1">
        <v>-1.0</v>
      </c>
      <c r="BY2225" s="1">
        <v>-1.0</v>
      </c>
      <c r="BZ2225" s="1">
        <v>-1.0</v>
      </c>
      <c r="CA2225" s="1">
        <v>-1.0</v>
      </c>
      <c r="CB2225" s="1">
        <v>-1.0</v>
      </c>
      <c r="CC2225" s="1">
        <v>-1.0</v>
      </c>
      <c r="CD2225" s="1">
        <v>74455.0</v>
      </c>
    </row>
    <row r="2226">
      <c r="A2226" s="1">
        <v>3.4866447E7</v>
      </c>
      <c r="B2226" s="1" t="s">
        <v>11940</v>
      </c>
      <c r="C2226" s="1" t="s">
        <v>11941</v>
      </c>
      <c r="D2226" s="1" t="s">
        <v>11941</v>
      </c>
      <c r="E2226" s="1" t="s">
        <v>85</v>
      </c>
      <c r="I2226" s="1">
        <v>2.62657892E8</v>
      </c>
      <c r="J2226" s="1">
        <v>43603.0</v>
      </c>
      <c r="K2226" s="1" t="s">
        <v>134</v>
      </c>
      <c r="L2226" s="1">
        <v>1.0</v>
      </c>
      <c r="M2226" s="1">
        <v>0.0</v>
      </c>
      <c r="N2226" s="1">
        <v>3.0</v>
      </c>
      <c r="O2226" s="1">
        <v>1.0</v>
      </c>
      <c r="P2226" s="1" t="s">
        <v>123</v>
      </c>
      <c r="Q2226" s="1" t="s">
        <v>124</v>
      </c>
      <c r="R2226" s="1">
        <v>40.66682</v>
      </c>
      <c r="S2226" s="1">
        <v>-73.9302199999999</v>
      </c>
      <c r="T2226" s="1" t="s">
        <v>91</v>
      </c>
      <c r="U2226" s="1" t="s">
        <v>92</v>
      </c>
      <c r="V2226" s="1">
        <v>12.0</v>
      </c>
      <c r="W2226" s="1">
        <v>2.0</v>
      </c>
      <c r="X2226" s="1">
        <v>4.0</v>
      </c>
      <c r="Y2226" s="1">
        <v>4.0</v>
      </c>
      <c r="Z2226" s="1" t="s">
        <v>93</v>
      </c>
      <c r="AA2226" s="1" t="s">
        <v>11942</v>
      </c>
      <c r="AB2226" s="1">
        <v>370.0</v>
      </c>
      <c r="AC2226" s="1">
        <v>8.0</v>
      </c>
      <c r="AD2226" s="1">
        <v>15.0</v>
      </c>
      <c r="AE2226" s="1">
        <v>3.0</v>
      </c>
      <c r="AF2226" s="1" t="s">
        <v>95</v>
      </c>
      <c r="AG2226" s="1">
        <v>1.0</v>
      </c>
      <c r="AH2226" s="1">
        <v>2.0</v>
      </c>
      <c r="AI2226" s="1">
        <v>19.0</v>
      </c>
      <c r="AJ2226" s="1">
        <v>49.0</v>
      </c>
      <c r="AK2226" s="1">
        <v>220.0</v>
      </c>
      <c r="AL2226" s="1">
        <v>3.0</v>
      </c>
      <c r="AM2226" s="1">
        <v>3.0</v>
      </c>
      <c r="AN2226" s="1">
        <v>100.0</v>
      </c>
      <c r="AO2226" s="1">
        <v>10.0</v>
      </c>
      <c r="AP2226" s="1">
        <v>10.0</v>
      </c>
      <c r="AQ2226" s="1">
        <v>10.0</v>
      </c>
      <c r="AR2226" s="1">
        <v>10.0</v>
      </c>
      <c r="AS2226" s="1">
        <v>10.0</v>
      </c>
      <c r="AT2226" s="1">
        <v>10.0</v>
      </c>
      <c r="AU2226" s="1">
        <v>0.0</v>
      </c>
      <c r="AV2226" s="1" t="s">
        <v>96</v>
      </c>
      <c r="AW2226" s="1">
        <v>3.0</v>
      </c>
      <c r="AX2226" s="1">
        <v>3.0</v>
      </c>
      <c r="AY2226" s="1">
        <v>0.0</v>
      </c>
      <c r="AZ2226" s="1">
        <v>0.0</v>
      </c>
      <c r="BA2226" s="1">
        <v>1.8</v>
      </c>
      <c r="BB2226" s="1">
        <v>-1.0</v>
      </c>
      <c r="BC2226" s="1">
        <v>1.0</v>
      </c>
      <c r="BD2226" s="1">
        <v>-1.0</v>
      </c>
      <c r="BE2226" s="1">
        <v>-1.0</v>
      </c>
      <c r="BF2226" s="1">
        <v>-1.0</v>
      </c>
      <c r="BG2226" s="1">
        <v>-1.0</v>
      </c>
      <c r="BH2226" s="1">
        <v>-1.0</v>
      </c>
      <c r="BI2226" s="1">
        <v>-1.0</v>
      </c>
      <c r="BJ2226" s="1">
        <v>1.0</v>
      </c>
      <c r="BK2226" s="1">
        <v>-1.0</v>
      </c>
      <c r="BL2226" s="1">
        <v>-1.0</v>
      </c>
      <c r="BM2226" s="1">
        <v>1.0</v>
      </c>
      <c r="BN2226" s="1">
        <v>-1.0</v>
      </c>
      <c r="BO2226" s="1">
        <v>-1.0</v>
      </c>
      <c r="BP2226" s="1">
        <v>-1.0</v>
      </c>
      <c r="BQ2226" s="1">
        <v>1.0</v>
      </c>
      <c r="BR2226" s="1">
        <v>-1.0</v>
      </c>
      <c r="BS2226" s="1">
        <v>-1.0</v>
      </c>
      <c r="BT2226" s="1">
        <v>-1.0</v>
      </c>
      <c r="BU2226" s="1">
        <v>1.0</v>
      </c>
      <c r="BV2226" s="1">
        <v>-1.0</v>
      </c>
      <c r="BW2226" s="1">
        <v>-1.0</v>
      </c>
      <c r="BX2226" s="1">
        <v>1.0</v>
      </c>
      <c r="BY2226" s="1">
        <v>-1.0</v>
      </c>
      <c r="BZ2226" s="1">
        <v>-1.0</v>
      </c>
      <c r="CA2226" s="1">
        <v>-1.0</v>
      </c>
      <c r="CB2226" s="1">
        <v>-1.0</v>
      </c>
      <c r="CC2226" s="1">
        <v>-1.0</v>
      </c>
      <c r="CD2226" s="1">
        <v>74455.0</v>
      </c>
    </row>
    <row r="2227">
      <c r="A2227" s="1">
        <v>2.6868019E7</v>
      </c>
      <c r="B2227" s="1" t="s">
        <v>11943</v>
      </c>
      <c r="C2227" s="1" t="s">
        <v>11944</v>
      </c>
      <c r="D2227" s="1" t="s">
        <v>11945</v>
      </c>
      <c r="E2227" s="1" t="s">
        <v>85</v>
      </c>
      <c r="F2227" s="1" t="s">
        <v>11946</v>
      </c>
      <c r="G2227" s="1" t="s">
        <v>11947</v>
      </c>
      <c r="I2227" s="1">
        <v>2.0207095E8</v>
      </c>
      <c r="J2227" s="1">
        <v>43294.0</v>
      </c>
      <c r="K2227" s="1" t="s">
        <v>339</v>
      </c>
      <c r="L2227" s="1">
        <v>0.0</v>
      </c>
      <c r="M2227" s="1">
        <v>0.0</v>
      </c>
      <c r="N2227" s="1">
        <v>1.0</v>
      </c>
      <c r="O2227" s="1">
        <v>0.0</v>
      </c>
      <c r="P2227" s="1" t="s">
        <v>89</v>
      </c>
      <c r="Q2227" s="1" t="s">
        <v>90</v>
      </c>
      <c r="R2227" s="1">
        <v>40.85333</v>
      </c>
      <c r="S2227" s="1">
        <v>-73.9305</v>
      </c>
      <c r="T2227" s="1" t="s">
        <v>91</v>
      </c>
      <c r="U2227" s="1" t="s">
        <v>113</v>
      </c>
      <c r="V2227" s="1">
        <v>1.0</v>
      </c>
      <c r="W2227" s="1">
        <v>1.0</v>
      </c>
      <c r="X2227" s="1">
        <v>1.0</v>
      </c>
      <c r="Y2227" s="1">
        <v>1.0</v>
      </c>
      <c r="Z2227" s="1" t="s">
        <v>93</v>
      </c>
      <c r="AA2227" s="1" t="s">
        <v>11948</v>
      </c>
      <c r="AB2227" s="1">
        <v>100.0</v>
      </c>
      <c r="AC2227" s="1">
        <v>1.0</v>
      </c>
      <c r="AD2227" s="1">
        <v>0.0</v>
      </c>
      <c r="AE2227" s="1">
        <v>7.0</v>
      </c>
      <c r="AF2227" s="1" t="s">
        <v>593</v>
      </c>
      <c r="AG2227" s="1">
        <v>1.0</v>
      </c>
      <c r="AH2227" s="1">
        <v>30.0</v>
      </c>
      <c r="AI2227" s="1">
        <v>60.0</v>
      </c>
      <c r="AJ2227" s="1">
        <v>90.0</v>
      </c>
      <c r="AK2227" s="1">
        <v>365.0</v>
      </c>
      <c r="AL2227" s="1">
        <v>0.0</v>
      </c>
      <c r="AM2227" s="1">
        <v>0.0</v>
      </c>
      <c r="AU2227" s="1">
        <v>1.0</v>
      </c>
      <c r="AV2227" s="1" t="s">
        <v>105</v>
      </c>
      <c r="AW2227" s="1">
        <v>1.0</v>
      </c>
      <c r="AX2227" s="1">
        <v>0.0</v>
      </c>
      <c r="AY2227" s="1">
        <v>1.0</v>
      </c>
      <c r="AZ2227" s="1">
        <v>0.0</v>
      </c>
      <c r="BB2227" s="1">
        <v>-1.0</v>
      </c>
      <c r="BC2227" s="1">
        <v>1.0</v>
      </c>
      <c r="BD2227" s="1">
        <v>-1.0</v>
      </c>
      <c r="BE2227" s="1">
        <v>-1.0</v>
      </c>
      <c r="BF2227" s="1">
        <v>-1.0</v>
      </c>
      <c r="BG2227" s="1">
        <v>-1.0</v>
      </c>
      <c r="BH2227" s="1">
        <v>-1.0</v>
      </c>
      <c r="BI2227" s="1">
        <v>-1.0</v>
      </c>
      <c r="BJ2227" s="1">
        <v>1.0</v>
      </c>
      <c r="BK2227" s="1">
        <v>-1.0</v>
      </c>
      <c r="BL2227" s="1">
        <v>-1.0</v>
      </c>
      <c r="BM2227" s="1">
        <v>-1.0</v>
      </c>
      <c r="BN2227" s="1">
        <v>-1.0</v>
      </c>
      <c r="BO2227" s="1">
        <v>-1.0</v>
      </c>
      <c r="BP2227" s="1">
        <v>-1.0</v>
      </c>
      <c r="BQ2227" s="1">
        <v>-1.0</v>
      </c>
      <c r="BR2227" s="1">
        <v>-1.0</v>
      </c>
      <c r="BS2227" s="1">
        <v>-1.0</v>
      </c>
      <c r="BT2227" s="1">
        <v>-1.0</v>
      </c>
      <c r="BU2227" s="1">
        <v>1.0</v>
      </c>
      <c r="BV2227" s="1">
        <v>1.0</v>
      </c>
      <c r="BW2227" s="1">
        <v>-1.0</v>
      </c>
      <c r="BX2227" s="1">
        <v>1.0</v>
      </c>
      <c r="BY2227" s="1">
        <v>-1.0</v>
      </c>
      <c r="BZ2227" s="1">
        <v>-1.0</v>
      </c>
      <c r="CA2227" s="1">
        <v>-1.0</v>
      </c>
      <c r="CB2227" s="1">
        <v>-1.0</v>
      </c>
      <c r="CC2227" s="1">
        <v>-1.0</v>
      </c>
      <c r="CD2227" s="1">
        <v>74496.0</v>
      </c>
    </row>
    <row r="2228">
      <c r="A2228" s="1">
        <v>2.1885667E7</v>
      </c>
      <c r="B2228" s="1" t="s">
        <v>11949</v>
      </c>
      <c r="C2228" s="1" t="s">
        <v>11950</v>
      </c>
      <c r="D2228" s="1" t="s">
        <v>11951</v>
      </c>
      <c r="E2228" s="1" t="s">
        <v>85</v>
      </c>
      <c r="F2228" s="1" t="s">
        <v>11952</v>
      </c>
      <c r="G2228" s="1" t="s">
        <v>11953</v>
      </c>
      <c r="H2228" s="1" t="s">
        <v>11954</v>
      </c>
      <c r="I2228" s="1">
        <v>1.1911154E7</v>
      </c>
      <c r="J2228" s="1">
        <v>42213.0</v>
      </c>
      <c r="M2228" s="1">
        <v>0.0</v>
      </c>
      <c r="N2228" s="1">
        <v>0.0</v>
      </c>
      <c r="O2228" s="1">
        <v>0.0</v>
      </c>
      <c r="P2228" s="1" t="s">
        <v>111</v>
      </c>
      <c r="Q2228" s="1" t="s">
        <v>112</v>
      </c>
      <c r="R2228" s="1">
        <v>40.77129</v>
      </c>
      <c r="S2228" s="1">
        <v>-73.91712</v>
      </c>
      <c r="T2228" s="1" t="s">
        <v>91</v>
      </c>
      <c r="U2228" s="1" t="s">
        <v>113</v>
      </c>
      <c r="V2228" s="1">
        <v>1.0</v>
      </c>
      <c r="W2228" s="1">
        <v>2.0</v>
      </c>
      <c r="X2228" s="1">
        <v>1.0</v>
      </c>
      <c r="Y2228" s="1">
        <v>1.0</v>
      </c>
      <c r="Z2228" s="1" t="s">
        <v>93</v>
      </c>
      <c r="AA2228" s="1" t="s">
        <v>11955</v>
      </c>
      <c r="AB2228" s="1">
        <v>35.0</v>
      </c>
      <c r="AC2228" s="1">
        <v>1.0</v>
      </c>
      <c r="AD2228" s="1">
        <v>0.0</v>
      </c>
      <c r="AE2228" s="1">
        <v>14.0</v>
      </c>
      <c r="AF2228" s="1" t="s">
        <v>521</v>
      </c>
      <c r="AG2228" s="1">
        <v>1.0</v>
      </c>
      <c r="AH2228" s="1">
        <v>0.0</v>
      </c>
      <c r="AI2228" s="1">
        <v>0.0</v>
      </c>
      <c r="AJ2228" s="1">
        <v>0.0</v>
      </c>
      <c r="AK2228" s="1">
        <v>0.0</v>
      </c>
      <c r="AL2228" s="1">
        <v>0.0</v>
      </c>
      <c r="AM2228" s="1">
        <v>0.0</v>
      </c>
      <c r="AU2228" s="1">
        <v>0.0</v>
      </c>
      <c r="AV2228" s="1" t="s">
        <v>105</v>
      </c>
      <c r="AW2228" s="1">
        <v>1.0</v>
      </c>
      <c r="AX2228" s="1">
        <v>0.0</v>
      </c>
      <c r="AY2228" s="1">
        <v>1.0</v>
      </c>
      <c r="AZ2228" s="1">
        <v>0.0</v>
      </c>
      <c r="BB2228" s="1">
        <v>-1.0</v>
      </c>
      <c r="BC2228" s="1">
        <v>1.0</v>
      </c>
      <c r="BD2228" s="1">
        <v>-1.0</v>
      </c>
      <c r="BE2228" s="1">
        <v>-1.0</v>
      </c>
      <c r="BF2228" s="1">
        <v>-1.0</v>
      </c>
      <c r="BG2228" s="1">
        <v>-1.0</v>
      </c>
      <c r="BH2228" s="1">
        <v>-1.0</v>
      </c>
      <c r="BI2228" s="1">
        <v>-1.0</v>
      </c>
      <c r="BJ2228" s="1">
        <v>1.0</v>
      </c>
      <c r="BK2228" s="1">
        <v>-1.0</v>
      </c>
      <c r="BL2228" s="1">
        <v>-1.0</v>
      </c>
      <c r="BM2228" s="1">
        <v>-1.0</v>
      </c>
      <c r="BN2228" s="1">
        <v>-1.0</v>
      </c>
      <c r="BO2228" s="1">
        <v>-1.0</v>
      </c>
      <c r="BP2228" s="1">
        <v>-1.0</v>
      </c>
      <c r="BQ2228" s="1">
        <v>-1.0</v>
      </c>
      <c r="BR2228" s="1">
        <v>-1.0</v>
      </c>
      <c r="BS2228" s="1">
        <v>-1.0</v>
      </c>
      <c r="BT2228" s="1">
        <v>-1.0</v>
      </c>
      <c r="BU2228" s="1">
        <v>1.0</v>
      </c>
      <c r="BV2228" s="1">
        <v>-1.0</v>
      </c>
      <c r="BW2228" s="1">
        <v>-1.0</v>
      </c>
      <c r="BX2228" s="1">
        <v>-1.0</v>
      </c>
      <c r="BY2228" s="1">
        <v>-1.0</v>
      </c>
      <c r="BZ2228" s="1">
        <v>-1.0</v>
      </c>
      <c r="CA2228" s="1">
        <v>-1.0</v>
      </c>
      <c r="CB2228" s="1">
        <v>-1.0</v>
      </c>
      <c r="CC2228" s="1">
        <v>-1.0</v>
      </c>
      <c r="CD2228" s="1">
        <v>74497.0</v>
      </c>
    </row>
    <row r="2229">
      <c r="A2229" s="1">
        <v>2.2328689E7</v>
      </c>
      <c r="B2229" s="1" t="s">
        <v>11956</v>
      </c>
      <c r="C2229" s="1" t="s">
        <v>11957</v>
      </c>
      <c r="D2229" s="1" t="s">
        <v>11958</v>
      </c>
      <c r="E2229" s="1" t="s">
        <v>85</v>
      </c>
      <c r="F2229" s="1" t="s">
        <v>11959</v>
      </c>
      <c r="G2229" s="1" t="s">
        <v>11960</v>
      </c>
      <c r="H2229" s="1" t="s">
        <v>11961</v>
      </c>
      <c r="I2229" s="1">
        <v>1.2788163E7</v>
      </c>
      <c r="J2229" s="1">
        <v>41702.0</v>
      </c>
      <c r="K2229" s="1" t="s">
        <v>134</v>
      </c>
      <c r="L2229" s="1">
        <v>1.0</v>
      </c>
      <c r="M2229" s="1">
        <v>0.0</v>
      </c>
      <c r="N2229" s="1">
        <v>1.0</v>
      </c>
      <c r="O2229" s="1">
        <v>1.0</v>
      </c>
      <c r="P2229" s="1" t="s">
        <v>123</v>
      </c>
      <c r="Q2229" s="1" t="s">
        <v>124</v>
      </c>
      <c r="R2229" s="1">
        <v>40.72264</v>
      </c>
      <c r="S2229" s="1">
        <v>-73.9437</v>
      </c>
      <c r="T2229" s="1" t="s">
        <v>91</v>
      </c>
      <c r="U2229" s="1" t="s">
        <v>113</v>
      </c>
      <c r="V2229" s="1">
        <v>1.0</v>
      </c>
      <c r="W2229" s="1">
        <v>1.0</v>
      </c>
      <c r="X2229" s="1">
        <v>1.0</v>
      </c>
      <c r="Y2229" s="1">
        <v>1.0</v>
      </c>
      <c r="Z2229" s="1" t="s">
        <v>93</v>
      </c>
      <c r="AA2229" s="1" t="s">
        <v>11962</v>
      </c>
      <c r="AB2229" s="1">
        <v>95.0</v>
      </c>
      <c r="AC2229" s="1">
        <v>1.0</v>
      </c>
      <c r="AD2229" s="1">
        <v>100.0</v>
      </c>
      <c r="AE2229" s="1">
        <v>3.0</v>
      </c>
      <c r="AF2229" s="1" t="s">
        <v>3892</v>
      </c>
      <c r="AG2229" s="1">
        <v>1.0</v>
      </c>
      <c r="AH2229" s="1">
        <v>23.0</v>
      </c>
      <c r="AI2229" s="1">
        <v>23.0</v>
      </c>
      <c r="AJ2229" s="1">
        <v>23.0</v>
      </c>
      <c r="AK2229" s="1">
        <v>23.0</v>
      </c>
      <c r="AL2229" s="1">
        <v>2.0</v>
      </c>
      <c r="AM2229" s="1">
        <v>0.0</v>
      </c>
      <c r="AN2229" s="1">
        <v>90.0</v>
      </c>
      <c r="AO2229" s="1">
        <v>10.0</v>
      </c>
      <c r="AP2229" s="1">
        <v>9.0</v>
      </c>
      <c r="AQ2229" s="1">
        <v>9.0</v>
      </c>
      <c r="AR2229" s="1">
        <v>10.0</v>
      </c>
      <c r="AS2229" s="1">
        <v>9.0</v>
      </c>
      <c r="AT2229" s="1">
        <v>9.0</v>
      </c>
      <c r="AU2229" s="1">
        <v>0.0</v>
      </c>
      <c r="AV2229" s="1" t="s">
        <v>96</v>
      </c>
      <c r="AW2229" s="1">
        <v>1.0</v>
      </c>
      <c r="AX2229" s="1">
        <v>0.0</v>
      </c>
      <c r="AY2229" s="1">
        <v>1.0</v>
      </c>
      <c r="AZ2229" s="1">
        <v>0.0</v>
      </c>
      <c r="BA2229" s="1">
        <v>0.11</v>
      </c>
      <c r="BB2229" s="1">
        <v>-1.0</v>
      </c>
      <c r="BC2229" s="1">
        <v>1.0</v>
      </c>
      <c r="BD2229" s="1">
        <v>-1.0</v>
      </c>
      <c r="BE2229" s="1">
        <v>-1.0</v>
      </c>
      <c r="BF2229" s="1">
        <v>-1.0</v>
      </c>
      <c r="BG2229" s="1">
        <v>-1.0</v>
      </c>
      <c r="BH2229" s="1">
        <v>-1.0</v>
      </c>
      <c r="BI2229" s="1">
        <v>1.0</v>
      </c>
      <c r="BJ2229" s="1">
        <v>1.0</v>
      </c>
      <c r="BK2229" s="1">
        <v>-1.0</v>
      </c>
      <c r="BL2229" s="1">
        <v>-1.0</v>
      </c>
      <c r="BM2229" s="1">
        <v>1.0</v>
      </c>
      <c r="BN2229" s="1">
        <v>-1.0</v>
      </c>
      <c r="BO2229" s="1">
        <v>-1.0</v>
      </c>
      <c r="BP2229" s="1">
        <v>1.0</v>
      </c>
      <c r="BQ2229" s="1">
        <v>1.0</v>
      </c>
      <c r="BR2229" s="1">
        <v>-1.0</v>
      </c>
      <c r="BS2229" s="1">
        <v>-1.0</v>
      </c>
      <c r="BT2229" s="1">
        <v>-1.0</v>
      </c>
      <c r="BU2229" s="1">
        <v>1.0</v>
      </c>
      <c r="BV2229" s="1">
        <v>1.0</v>
      </c>
      <c r="BW2229" s="1">
        <v>1.0</v>
      </c>
      <c r="BX2229" s="1">
        <v>1.0</v>
      </c>
      <c r="BY2229" s="1">
        <v>-1.0</v>
      </c>
      <c r="BZ2229" s="1">
        <v>1.0</v>
      </c>
      <c r="CA2229" s="1">
        <v>-1.0</v>
      </c>
      <c r="CB2229" s="1">
        <v>-1.0</v>
      </c>
      <c r="CC2229" s="1">
        <v>-1.0</v>
      </c>
      <c r="CD2229" s="1">
        <v>74497.0</v>
      </c>
    </row>
    <row r="2230">
      <c r="A2230" s="1">
        <v>3.0037932E7</v>
      </c>
      <c r="B2230" s="1" t="s">
        <v>11963</v>
      </c>
      <c r="C2230" s="1" t="s">
        <v>11964</v>
      </c>
      <c r="D2230" s="1" t="s">
        <v>11964</v>
      </c>
      <c r="E2230" s="1" t="s">
        <v>85</v>
      </c>
      <c r="H2230" s="1" t="s">
        <v>11965</v>
      </c>
      <c r="I2230" s="1">
        <v>1.83625602E8</v>
      </c>
      <c r="J2230" s="1">
        <v>43200.0</v>
      </c>
      <c r="K2230" s="1" t="s">
        <v>134</v>
      </c>
      <c r="L2230" s="1">
        <v>1.0</v>
      </c>
      <c r="M2230" s="1">
        <v>0.0</v>
      </c>
      <c r="N2230" s="1">
        <v>1.0</v>
      </c>
      <c r="O2230" s="1">
        <v>0.0</v>
      </c>
      <c r="P2230" s="1" t="s">
        <v>813</v>
      </c>
      <c r="Q2230" s="1" t="s">
        <v>11966</v>
      </c>
      <c r="R2230" s="1">
        <v>40.62917</v>
      </c>
      <c r="S2230" s="1">
        <v>-74.08619</v>
      </c>
      <c r="T2230" s="1" t="s">
        <v>144</v>
      </c>
      <c r="U2230" s="1" t="s">
        <v>92</v>
      </c>
      <c r="V2230" s="1">
        <v>6.0</v>
      </c>
      <c r="W2230" s="1">
        <v>1.0</v>
      </c>
      <c r="X2230" s="1">
        <v>1.0</v>
      </c>
      <c r="Y2230" s="1">
        <v>4.0</v>
      </c>
      <c r="Z2230" s="1" t="s">
        <v>93</v>
      </c>
      <c r="AA2230" s="1" t="s">
        <v>11967</v>
      </c>
      <c r="AB2230" s="1">
        <v>120.0</v>
      </c>
      <c r="AC2230" s="1">
        <v>1.0</v>
      </c>
      <c r="AD2230" s="1">
        <v>0.0</v>
      </c>
      <c r="AE2230" s="1">
        <v>3.0</v>
      </c>
      <c r="AF2230" s="1" t="s">
        <v>179</v>
      </c>
      <c r="AG2230" s="1">
        <v>1.0</v>
      </c>
      <c r="AH2230" s="1">
        <v>16.0</v>
      </c>
      <c r="AI2230" s="1">
        <v>46.0</v>
      </c>
      <c r="AJ2230" s="1">
        <v>76.0</v>
      </c>
      <c r="AK2230" s="1">
        <v>166.0</v>
      </c>
      <c r="AL2230" s="1">
        <v>15.0</v>
      </c>
      <c r="AM2230" s="1">
        <v>15.0</v>
      </c>
      <c r="AN2230" s="1">
        <v>93.0</v>
      </c>
      <c r="AO2230" s="1">
        <v>9.0</v>
      </c>
      <c r="AP2230" s="1">
        <v>9.0</v>
      </c>
      <c r="AQ2230" s="1">
        <v>10.0</v>
      </c>
      <c r="AR2230" s="1">
        <v>10.0</v>
      </c>
      <c r="AS2230" s="1">
        <v>10.0</v>
      </c>
      <c r="AT2230" s="1">
        <v>9.0</v>
      </c>
      <c r="AU2230" s="1">
        <v>1.0</v>
      </c>
      <c r="AV2230" s="1" t="s">
        <v>105</v>
      </c>
      <c r="AW2230" s="1">
        <v>1.0</v>
      </c>
      <c r="AX2230" s="1">
        <v>1.0</v>
      </c>
      <c r="AY2230" s="1">
        <v>0.0</v>
      </c>
      <c r="AZ2230" s="1">
        <v>0.0</v>
      </c>
      <c r="BA2230" s="1">
        <v>1.92</v>
      </c>
      <c r="BB2230" s="1">
        <v>-1.0</v>
      </c>
      <c r="BC2230" s="1">
        <v>1.0</v>
      </c>
      <c r="BD2230" s="1">
        <v>-1.0</v>
      </c>
      <c r="BE2230" s="1">
        <v>1.0</v>
      </c>
      <c r="BF2230" s="1">
        <v>-1.0</v>
      </c>
      <c r="BG2230" s="1">
        <v>-1.0</v>
      </c>
      <c r="BH2230" s="1">
        <v>1.0</v>
      </c>
      <c r="BI2230" s="1">
        <v>-1.0</v>
      </c>
      <c r="BJ2230" s="1">
        <v>1.0</v>
      </c>
      <c r="BK2230" s="1">
        <v>1.0</v>
      </c>
      <c r="BL2230" s="1">
        <v>-1.0</v>
      </c>
      <c r="BM2230" s="1">
        <v>-1.0</v>
      </c>
      <c r="BN2230" s="1">
        <v>-1.0</v>
      </c>
      <c r="BO2230" s="1">
        <v>-1.0</v>
      </c>
      <c r="BP2230" s="1">
        <v>-1.0</v>
      </c>
      <c r="BQ2230" s="1">
        <v>1.0</v>
      </c>
      <c r="BR2230" s="1">
        <v>1.0</v>
      </c>
      <c r="BS2230" s="1">
        <v>-1.0</v>
      </c>
      <c r="BT2230" s="1">
        <v>-1.0</v>
      </c>
      <c r="BU2230" s="1">
        <v>1.0</v>
      </c>
      <c r="BV2230" s="1">
        <v>1.0</v>
      </c>
      <c r="BW2230" s="1">
        <v>-1.0</v>
      </c>
      <c r="BX2230" s="1">
        <v>1.0</v>
      </c>
      <c r="BY2230" s="1">
        <v>-1.0</v>
      </c>
      <c r="BZ2230" s="1">
        <v>-1.0</v>
      </c>
      <c r="CA2230" s="1">
        <v>-1.0</v>
      </c>
      <c r="CB2230" s="1">
        <v>-1.0</v>
      </c>
      <c r="CC2230" s="1">
        <v>-1.0</v>
      </c>
      <c r="CD2230" s="1">
        <v>74615.0</v>
      </c>
    </row>
    <row r="2231">
      <c r="A2231" s="1">
        <v>3.4085029E7</v>
      </c>
      <c r="B2231" s="1" t="s">
        <v>11968</v>
      </c>
      <c r="E2231" s="1" t="s">
        <v>85</v>
      </c>
      <c r="I2231" s="1">
        <v>2.55431206E8</v>
      </c>
      <c r="J2231" s="1">
        <v>43567.0</v>
      </c>
      <c r="K2231" s="1" t="s">
        <v>134</v>
      </c>
      <c r="L2231" s="1">
        <v>1.0</v>
      </c>
      <c r="M2231" s="1">
        <v>0.0</v>
      </c>
      <c r="N2231" s="1">
        <v>9.0</v>
      </c>
      <c r="O2231" s="1">
        <v>1.0</v>
      </c>
      <c r="P2231" s="1" t="s">
        <v>123</v>
      </c>
      <c r="Q2231" s="1" t="s">
        <v>945</v>
      </c>
      <c r="R2231" s="1">
        <v>40.65132</v>
      </c>
      <c r="S2231" s="1">
        <v>-73.9452</v>
      </c>
      <c r="T2231" s="1" t="s">
        <v>91</v>
      </c>
      <c r="U2231" s="1" t="s">
        <v>113</v>
      </c>
      <c r="V2231" s="1">
        <v>2.0</v>
      </c>
      <c r="W2231" s="1">
        <v>1.0</v>
      </c>
      <c r="X2231" s="1">
        <v>1.0</v>
      </c>
      <c r="Y2231" s="1">
        <v>1.0</v>
      </c>
      <c r="Z2231" s="1" t="s">
        <v>93</v>
      </c>
      <c r="AA2231" s="1" t="s">
        <v>5458</v>
      </c>
      <c r="AB2231" s="1">
        <v>40.0</v>
      </c>
      <c r="AC2231" s="1">
        <v>1.0</v>
      </c>
      <c r="AD2231" s="1">
        <v>10.0</v>
      </c>
      <c r="AE2231" s="1">
        <v>7.0</v>
      </c>
      <c r="AF2231" s="1" t="s">
        <v>104</v>
      </c>
      <c r="AG2231" s="1">
        <v>1.0</v>
      </c>
      <c r="AH2231" s="1">
        <v>2.0</v>
      </c>
      <c r="AI2231" s="1">
        <v>2.0</v>
      </c>
      <c r="AJ2231" s="1">
        <v>17.0</v>
      </c>
      <c r="AK2231" s="1">
        <v>106.0</v>
      </c>
      <c r="AL2231" s="1">
        <v>1.0</v>
      </c>
      <c r="AM2231" s="1">
        <v>1.0</v>
      </c>
      <c r="AN2231" s="1">
        <v>100.0</v>
      </c>
      <c r="AO2231" s="1">
        <v>10.0</v>
      </c>
      <c r="AP2231" s="1">
        <v>10.0</v>
      </c>
      <c r="AQ2231" s="1">
        <v>8.0</v>
      </c>
      <c r="AR2231" s="1">
        <v>10.0</v>
      </c>
      <c r="AS2231" s="1">
        <v>10.0</v>
      </c>
      <c r="AT2231" s="1">
        <v>10.0</v>
      </c>
      <c r="AU2231" s="1">
        <v>1.0</v>
      </c>
      <c r="AV2231" s="1" t="s">
        <v>96</v>
      </c>
      <c r="AW2231" s="1">
        <v>9.0</v>
      </c>
      <c r="AX2231" s="1">
        <v>0.0</v>
      </c>
      <c r="AY2231" s="1">
        <v>9.0</v>
      </c>
      <c r="AZ2231" s="1">
        <v>0.0</v>
      </c>
      <c r="BA2231" s="1">
        <v>0.58</v>
      </c>
      <c r="BB2231" s="1">
        <v>-1.0</v>
      </c>
      <c r="BC2231" s="1">
        <v>1.0</v>
      </c>
      <c r="BD2231" s="1">
        <v>-1.0</v>
      </c>
      <c r="BE2231" s="1">
        <v>-1.0</v>
      </c>
      <c r="BF2231" s="1">
        <v>-1.0</v>
      </c>
      <c r="BG2231" s="1">
        <v>-1.0</v>
      </c>
      <c r="BH2231" s="1">
        <v>1.0</v>
      </c>
      <c r="BI2231" s="1">
        <v>-1.0</v>
      </c>
      <c r="BJ2231" s="1">
        <v>1.0</v>
      </c>
      <c r="BK2231" s="1">
        <v>1.0</v>
      </c>
      <c r="BL2231" s="1">
        <v>1.0</v>
      </c>
      <c r="BM2231" s="1">
        <v>-1.0</v>
      </c>
      <c r="BN2231" s="1">
        <v>-1.0</v>
      </c>
      <c r="BO2231" s="1">
        <v>-1.0</v>
      </c>
      <c r="BP2231" s="1">
        <v>-1.0</v>
      </c>
      <c r="BQ2231" s="1">
        <v>-1.0</v>
      </c>
      <c r="BR2231" s="1">
        <v>-1.0</v>
      </c>
      <c r="BS2231" s="1">
        <v>-1.0</v>
      </c>
      <c r="BT2231" s="1">
        <v>-1.0</v>
      </c>
      <c r="BU2231" s="1">
        <v>1.0</v>
      </c>
      <c r="BV2231" s="1">
        <v>1.0</v>
      </c>
      <c r="BW2231" s="1">
        <v>-1.0</v>
      </c>
      <c r="BX2231" s="1">
        <v>1.0</v>
      </c>
      <c r="BY2231" s="1">
        <v>-1.0</v>
      </c>
      <c r="BZ2231" s="1">
        <v>1.0</v>
      </c>
      <c r="CA2231" s="1">
        <v>-1.0</v>
      </c>
      <c r="CB2231" s="1">
        <v>-1.0</v>
      </c>
      <c r="CC2231" s="1">
        <v>-1.0</v>
      </c>
      <c r="CD2231" s="1">
        <v>74637.0</v>
      </c>
    </row>
    <row r="2232">
      <c r="A2232" s="1">
        <v>5725154.0</v>
      </c>
      <c r="B2232" s="1" t="s">
        <v>11969</v>
      </c>
      <c r="C2232" s="1" t="s">
        <v>11970</v>
      </c>
      <c r="D2232" s="1" t="s">
        <v>11971</v>
      </c>
      <c r="E2232" s="1" t="s">
        <v>85</v>
      </c>
      <c r="F2232" s="1" t="s">
        <v>11972</v>
      </c>
      <c r="G2232" s="1" t="s">
        <v>11973</v>
      </c>
      <c r="H2232" s="1" t="s">
        <v>11974</v>
      </c>
      <c r="I2232" s="1">
        <v>2.9683852E7</v>
      </c>
      <c r="J2232" s="1">
        <v>42083.0</v>
      </c>
      <c r="M2232" s="1">
        <v>0.0</v>
      </c>
      <c r="N2232" s="1">
        <v>1.0</v>
      </c>
      <c r="O2232" s="1">
        <v>1.0</v>
      </c>
      <c r="P2232" s="1" t="s">
        <v>123</v>
      </c>
      <c r="Q2232" s="1" t="s">
        <v>6257</v>
      </c>
      <c r="R2232" s="1">
        <v>40.68927</v>
      </c>
      <c r="S2232" s="1">
        <v>-73.98423</v>
      </c>
      <c r="T2232" s="1" t="s">
        <v>91</v>
      </c>
      <c r="U2232" s="1" t="s">
        <v>92</v>
      </c>
      <c r="V2232" s="1">
        <v>2.0</v>
      </c>
      <c r="W2232" s="1">
        <v>1.0</v>
      </c>
      <c r="X2232" s="1">
        <v>1.0</v>
      </c>
      <c r="Y2232" s="1">
        <v>2.0</v>
      </c>
      <c r="Z2232" s="1" t="s">
        <v>93</v>
      </c>
      <c r="AA2232" s="1" t="s">
        <v>11975</v>
      </c>
      <c r="AB2232" s="1">
        <v>150.0</v>
      </c>
      <c r="AC2232" s="1">
        <v>1.0</v>
      </c>
      <c r="AD2232" s="1">
        <v>0.0</v>
      </c>
      <c r="AE2232" s="1">
        <v>1.0</v>
      </c>
      <c r="AF2232" s="1" t="s">
        <v>479</v>
      </c>
      <c r="AG2232" s="1">
        <v>1.0</v>
      </c>
      <c r="AH2232" s="1">
        <v>0.0</v>
      </c>
      <c r="AI2232" s="1">
        <v>0.0</v>
      </c>
      <c r="AJ2232" s="1">
        <v>0.0</v>
      </c>
      <c r="AK2232" s="1">
        <v>0.0</v>
      </c>
      <c r="AL2232" s="1">
        <v>2.0</v>
      </c>
      <c r="AM2232" s="1">
        <v>0.0</v>
      </c>
      <c r="AN2232" s="1">
        <v>100.0</v>
      </c>
      <c r="AO2232" s="1">
        <v>10.0</v>
      </c>
      <c r="AP2232" s="1">
        <v>10.0</v>
      </c>
      <c r="AQ2232" s="1">
        <v>10.0</v>
      </c>
      <c r="AR2232" s="1">
        <v>10.0</v>
      </c>
      <c r="AS2232" s="1">
        <v>10.0</v>
      </c>
      <c r="AT2232" s="1">
        <v>10.0</v>
      </c>
      <c r="AU2232" s="1">
        <v>0.0</v>
      </c>
      <c r="AV2232" s="1" t="s">
        <v>105</v>
      </c>
      <c r="AW2232" s="1">
        <v>1.0</v>
      </c>
      <c r="AX2232" s="1">
        <v>1.0</v>
      </c>
      <c r="AY2232" s="1">
        <v>0.0</v>
      </c>
      <c r="AZ2232" s="1">
        <v>0.0</v>
      </c>
      <c r="BA2232" s="1">
        <v>0.04</v>
      </c>
      <c r="BB2232" s="1">
        <v>-1.0</v>
      </c>
      <c r="BC2232" s="1">
        <v>1.0</v>
      </c>
      <c r="BD2232" s="1">
        <v>-1.0</v>
      </c>
      <c r="BE2232" s="1">
        <v>-1.0</v>
      </c>
      <c r="BF2232" s="1">
        <v>-1.0</v>
      </c>
      <c r="BG2232" s="1">
        <v>-1.0</v>
      </c>
      <c r="BH2232" s="1">
        <v>-1.0</v>
      </c>
      <c r="BI2232" s="1">
        <v>-1.0</v>
      </c>
      <c r="BJ2232" s="1">
        <v>1.0</v>
      </c>
      <c r="BK2232" s="1">
        <v>-1.0</v>
      </c>
      <c r="BL2232" s="1">
        <v>-1.0</v>
      </c>
      <c r="BM2232" s="1">
        <v>1.0</v>
      </c>
      <c r="BN2232" s="1">
        <v>1.0</v>
      </c>
      <c r="BO2232" s="1">
        <v>1.0</v>
      </c>
      <c r="BP2232" s="1">
        <v>1.0</v>
      </c>
      <c r="BQ2232" s="1">
        <v>-1.0</v>
      </c>
      <c r="BR2232" s="1">
        <v>-1.0</v>
      </c>
      <c r="BS2232" s="1">
        <v>-1.0</v>
      </c>
      <c r="BT2232" s="1">
        <v>-1.0</v>
      </c>
      <c r="BU2232" s="1">
        <v>1.0</v>
      </c>
      <c r="BV2232" s="1">
        <v>-1.0</v>
      </c>
      <c r="BW2232" s="1">
        <v>1.0</v>
      </c>
      <c r="BX2232" s="1">
        <v>-1.0</v>
      </c>
      <c r="BY2232" s="1">
        <v>-1.0</v>
      </c>
      <c r="BZ2232" s="1">
        <v>-1.0</v>
      </c>
      <c r="CA2232" s="1">
        <v>-1.0</v>
      </c>
      <c r="CB2232" s="1">
        <v>1.0</v>
      </c>
      <c r="CC2232" s="1">
        <v>-1.0</v>
      </c>
      <c r="CD2232" s="1">
        <v>74710.0</v>
      </c>
    </row>
    <row r="2233">
      <c r="A2233" s="1">
        <v>3.279595E7</v>
      </c>
      <c r="B2233" s="1" t="s">
        <v>11976</v>
      </c>
      <c r="C2233" s="1" t="s">
        <v>11977</v>
      </c>
      <c r="D2233" s="1" t="s">
        <v>11978</v>
      </c>
      <c r="E2233" s="1" t="s">
        <v>85</v>
      </c>
      <c r="I2233" s="1">
        <v>2.46717334E8</v>
      </c>
      <c r="J2233" s="1">
        <v>43528.0</v>
      </c>
      <c r="K2233" s="1" t="s">
        <v>134</v>
      </c>
      <c r="L2233" s="1">
        <v>1.0</v>
      </c>
      <c r="M2233" s="1">
        <v>1.0</v>
      </c>
      <c r="N2233" s="1">
        <v>1.0</v>
      </c>
      <c r="O2233" s="1">
        <v>0.0</v>
      </c>
      <c r="P2233" s="1" t="s">
        <v>813</v>
      </c>
      <c r="Q2233" s="1" t="s">
        <v>814</v>
      </c>
      <c r="R2233" s="1">
        <v>40.6396</v>
      </c>
      <c r="S2233" s="1">
        <v>-74.1661</v>
      </c>
      <c r="T2233" s="1" t="s">
        <v>125</v>
      </c>
      <c r="U2233" s="1" t="s">
        <v>113</v>
      </c>
      <c r="V2233" s="1">
        <v>2.0</v>
      </c>
      <c r="W2233" s="1">
        <v>1.0</v>
      </c>
      <c r="X2233" s="1">
        <v>1.0</v>
      </c>
      <c r="Y2233" s="1">
        <v>1.0</v>
      </c>
      <c r="Z2233" s="1" t="s">
        <v>93</v>
      </c>
      <c r="AA2233" s="1" t="s">
        <v>11979</v>
      </c>
      <c r="AB2233" s="1">
        <v>63.0</v>
      </c>
      <c r="AC2233" s="1">
        <v>1.0</v>
      </c>
      <c r="AD2233" s="1">
        <v>10.0</v>
      </c>
      <c r="AE2233" s="1">
        <v>1.0</v>
      </c>
      <c r="AF2233" s="1" t="s">
        <v>127</v>
      </c>
      <c r="AG2233" s="1">
        <v>1.0</v>
      </c>
      <c r="AH2233" s="1">
        <v>29.0</v>
      </c>
      <c r="AI2233" s="1">
        <v>59.0</v>
      </c>
      <c r="AJ2233" s="1">
        <v>89.0</v>
      </c>
      <c r="AK2233" s="1">
        <v>179.0</v>
      </c>
      <c r="AL2233" s="1">
        <v>10.0</v>
      </c>
      <c r="AM2233" s="1">
        <v>10.0</v>
      </c>
      <c r="AN2233" s="1">
        <v>96.0</v>
      </c>
      <c r="AO2233" s="1">
        <v>10.0</v>
      </c>
      <c r="AP2233" s="1">
        <v>10.0</v>
      </c>
      <c r="AQ2233" s="1">
        <v>10.0</v>
      </c>
      <c r="AR2233" s="1">
        <v>10.0</v>
      </c>
      <c r="AS2233" s="1">
        <v>9.0</v>
      </c>
      <c r="AT2233" s="1">
        <v>10.0</v>
      </c>
      <c r="AU2233" s="1">
        <v>1.0</v>
      </c>
      <c r="AV2233" s="1" t="s">
        <v>105</v>
      </c>
      <c r="AW2233" s="1">
        <v>1.0</v>
      </c>
      <c r="AX2233" s="1">
        <v>0.0</v>
      </c>
      <c r="AY2233" s="1">
        <v>1.0</v>
      </c>
      <c r="AZ2233" s="1">
        <v>0.0</v>
      </c>
      <c r="BA2233" s="1">
        <v>2.65</v>
      </c>
      <c r="BB2233" s="1">
        <v>-1.0</v>
      </c>
      <c r="BC2233" s="1">
        <v>1.0</v>
      </c>
      <c r="BD2233" s="1">
        <v>-1.0</v>
      </c>
      <c r="BE2233" s="1">
        <v>-1.0</v>
      </c>
      <c r="BF2233" s="1">
        <v>-1.0</v>
      </c>
      <c r="BG2233" s="1">
        <v>-1.0</v>
      </c>
      <c r="BH2233" s="1">
        <v>-1.0</v>
      </c>
      <c r="BI2233" s="1">
        <v>-1.0</v>
      </c>
      <c r="BJ2233" s="1">
        <v>1.0</v>
      </c>
      <c r="BK2233" s="1">
        <v>-1.0</v>
      </c>
      <c r="BL2233" s="1">
        <v>-1.0</v>
      </c>
      <c r="BM2233" s="1">
        <v>-1.0</v>
      </c>
      <c r="BN2233" s="1">
        <v>-1.0</v>
      </c>
      <c r="BO2233" s="1">
        <v>-1.0</v>
      </c>
      <c r="BP2233" s="1">
        <v>-1.0</v>
      </c>
      <c r="BQ2233" s="1">
        <v>-1.0</v>
      </c>
      <c r="BR2233" s="1">
        <v>-1.0</v>
      </c>
      <c r="BS2233" s="1">
        <v>1.0</v>
      </c>
      <c r="BT2233" s="1">
        <v>-1.0</v>
      </c>
      <c r="BU2233" s="1">
        <v>1.0</v>
      </c>
      <c r="BV2233" s="1">
        <v>-1.0</v>
      </c>
      <c r="BW2233" s="1">
        <v>-1.0</v>
      </c>
      <c r="BX2233" s="1">
        <v>-1.0</v>
      </c>
      <c r="BY2233" s="1">
        <v>-1.0</v>
      </c>
      <c r="BZ2233" s="1">
        <v>-1.0</v>
      </c>
      <c r="CA2233" s="1">
        <v>-1.0</v>
      </c>
      <c r="CB2233" s="1">
        <v>-1.0</v>
      </c>
      <c r="CC2233" s="1">
        <v>-1.0</v>
      </c>
      <c r="CD2233" s="1">
        <v>74719.0</v>
      </c>
    </row>
    <row r="2234">
      <c r="A2234" s="1">
        <v>2.639832E7</v>
      </c>
      <c r="B2234" s="1" t="s">
        <v>11980</v>
      </c>
      <c r="C2234" s="1" t="s">
        <v>11981</v>
      </c>
      <c r="D2234" s="1" t="s">
        <v>11982</v>
      </c>
      <c r="E2234" s="1" t="s">
        <v>85</v>
      </c>
      <c r="F2234" s="1" t="s">
        <v>11983</v>
      </c>
      <c r="I2234" s="1">
        <v>4.5448756E7</v>
      </c>
      <c r="J2234" s="1">
        <v>42277.0</v>
      </c>
      <c r="K2234" s="1" t="s">
        <v>272</v>
      </c>
      <c r="L2234" s="1">
        <v>0.75</v>
      </c>
      <c r="M2234" s="1">
        <v>0.0</v>
      </c>
      <c r="N2234" s="1">
        <v>1.0</v>
      </c>
      <c r="O2234" s="1">
        <v>0.0</v>
      </c>
      <c r="P2234" s="1" t="s">
        <v>89</v>
      </c>
      <c r="Q2234" s="1" t="s">
        <v>90</v>
      </c>
      <c r="R2234" s="1">
        <v>40.72777</v>
      </c>
      <c r="S2234" s="1">
        <v>-73.98568</v>
      </c>
      <c r="T2234" s="1" t="s">
        <v>91</v>
      </c>
      <c r="U2234" s="1" t="s">
        <v>113</v>
      </c>
      <c r="V2234" s="1">
        <v>1.0</v>
      </c>
      <c r="W2234" s="1">
        <v>1.0</v>
      </c>
      <c r="X2234" s="1">
        <v>1.0</v>
      </c>
      <c r="Y2234" s="1">
        <v>1.0</v>
      </c>
      <c r="Z2234" s="1" t="s">
        <v>93</v>
      </c>
      <c r="AA2234" s="1" t="s">
        <v>11984</v>
      </c>
      <c r="AB2234" s="1">
        <v>99.0</v>
      </c>
      <c r="AC2234" s="1">
        <v>1.0</v>
      </c>
      <c r="AD2234" s="1">
        <v>0.0</v>
      </c>
      <c r="AE2234" s="1">
        <v>6.0</v>
      </c>
      <c r="AF2234" s="1" t="s">
        <v>104</v>
      </c>
      <c r="AG2234" s="1">
        <v>1.0</v>
      </c>
      <c r="AH2234" s="1">
        <v>6.0</v>
      </c>
      <c r="AI2234" s="1">
        <v>11.0</v>
      </c>
      <c r="AJ2234" s="1">
        <v>11.0</v>
      </c>
      <c r="AK2234" s="1">
        <v>11.0</v>
      </c>
      <c r="AL2234" s="1">
        <v>5.0</v>
      </c>
      <c r="AM2234" s="1">
        <v>5.0</v>
      </c>
      <c r="AN2234" s="1">
        <v>100.0</v>
      </c>
      <c r="AO2234" s="1">
        <v>10.0</v>
      </c>
      <c r="AP2234" s="1">
        <v>10.0</v>
      </c>
      <c r="AQ2234" s="1">
        <v>10.0</v>
      </c>
      <c r="AR2234" s="1">
        <v>10.0</v>
      </c>
      <c r="AS2234" s="1">
        <v>10.0</v>
      </c>
      <c r="AT2234" s="1">
        <v>10.0</v>
      </c>
      <c r="AU2234" s="1">
        <v>0.0</v>
      </c>
      <c r="AV2234" s="1" t="s">
        <v>96</v>
      </c>
      <c r="AW2234" s="1">
        <v>1.0</v>
      </c>
      <c r="AX2234" s="1">
        <v>0.0</v>
      </c>
      <c r="AY2234" s="1">
        <v>1.0</v>
      </c>
      <c r="AZ2234" s="1">
        <v>0.0</v>
      </c>
      <c r="BA2234" s="1">
        <v>0.43</v>
      </c>
      <c r="BB2234" s="1">
        <v>-1.0</v>
      </c>
      <c r="BC2234" s="1">
        <v>1.0</v>
      </c>
      <c r="BD2234" s="1">
        <v>-1.0</v>
      </c>
      <c r="BE2234" s="1">
        <v>-1.0</v>
      </c>
      <c r="BF2234" s="1">
        <v>-1.0</v>
      </c>
      <c r="BG2234" s="1">
        <v>-1.0</v>
      </c>
      <c r="BH2234" s="1">
        <v>-1.0</v>
      </c>
      <c r="BI2234" s="1">
        <v>-1.0</v>
      </c>
      <c r="BJ2234" s="1">
        <v>1.0</v>
      </c>
      <c r="BK2234" s="1">
        <v>-1.0</v>
      </c>
      <c r="BL2234" s="1">
        <v>-1.0</v>
      </c>
      <c r="BM2234" s="1">
        <v>1.0</v>
      </c>
      <c r="BN2234" s="1">
        <v>1.0</v>
      </c>
      <c r="BO2234" s="1">
        <v>1.0</v>
      </c>
      <c r="BP2234" s="1">
        <v>-1.0</v>
      </c>
      <c r="BQ2234" s="1">
        <v>-1.0</v>
      </c>
      <c r="BR2234" s="1">
        <v>-1.0</v>
      </c>
      <c r="BS2234" s="1">
        <v>-1.0</v>
      </c>
      <c r="BT2234" s="1">
        <v>-1.0</v>
      </c>
      <c r="BU2234" s="1">
        <v>1.0</v>
      </c>
      <c r="BV2234" s="1">
        <v>-1.0</v>
      </c>
      <c r="BW2234" s="1">
        <v>-1.0</v>
      </c>
      <c r="BX2234" s="1">
        <v>-1.0</v>
      </c>
      <c r="BY2234" s="1">
        <v>-1.0</v>
      </c>
      <c r="BZ2234" s="1">
        <v>-1.0</v>
      </c>
      <c r="CA2234" s="1">
        <v>-1.0</v>
      </c>
      <c r="CB2234" s="1">
        <v>-1.0</v>
      </c>
      <c r="CC2234" s="1">
        <v>-1.0</v>
      </c>
      <c r="CD2234" s="1">
        <v>74759.0</v>
      </c>
    </row>
    <row r="2235">
      <c r="A2235" s="1">
        <v>6121300.0</v>
      </c>
      <c r="B2235" s="1" t="s">
        <v>11985</v>
      </c>
      <c r="C2235" s="1" t="s">
        <v>11986</v>
      </c>
      <c r="D2235" s="1" t="s">
        <v>11986</v>
      </c>
      <c r="E2235" s="1" t="s">
        <v>85</v>
      </c>
      <c r="I2235" s="1">
        <v>7655328.0</v>
      </c>
      <c r="J2235" s="1">
        <v>41477.0</v>
      </c>
      <c r="M2235" s="1">
        <v>0.0</v>
      </c>
      <c r="N2235" s="1">
        <v>3.0</v>
      </c>
      <c r="O2235" s="1">
        <v>1.0</v>
      </c>
      <c r="P2235" s="1" t="s">
        <v>89</v>
      </c>
      <c r="Q2235" s="1" t="s">
        <v>2402</v>
      </c>
      <c r="R2235" s="1">
        <v>40.72923</v>
      </c>
      <c r="S2235" s="1">
        <v>-73.99949</v>
      </c>
      <c r="T2235" s="1" t="s">
        <v>91</v>
      </c>
      <c r="U2235" s="1" t="s">
        <v>113</v>
      </c>
      <c r="V2235" s="1">
        <v>1.0</v>
      </c>
      <c r="W2235" s="1">
        <v>1.0</v>
      </c>
      <c r="X2235" s="1">
        <v>1.0</v>
      </c>
      <c r="Y2235" s="1">
        <v>2.0</v>
      </c>
      <c r="Z2235" s="1" t="s">
        <v>93</v>
      </c>
      <c r="AA2235" s="1" t="s">
        <v>11987</v>
      </c>
      <c r="AB2235" s="1">
        <v>78.0</v>
      </c>
      <c r="AC2235" s="1">
        <v>1.0</v>
      </c>
      <c r="AD2235" s="1">
        <v>0.0</v>
      </c>
      <c r="AE2235" s="1">
        <v>1.0</v>
      </c>
      <c r="AF2235" s="1" t="s">
        <v>266</v>
      </c>
      <c r="AG2235" s="1">
        <v>1.0</v>
      </c>
      <c r="AH2235" s="1">
        <v>0.0</v>
      </c>
      <c r="AI2235" s="1">
        <v>0.0</v>
      </c>
      <c r="AJ2235" s="1">
        <v>0.0</v>
      </c>
      <c r="AK2235" s="1">
        <v>0.0</v>
      </c>
      <c r="AL2235" s="1">
        <v>3.0</v>
      </c>
      <c r="AM2235" s="1">
        <v>0.0</v>
      </c>
      <c r="AN2235" s="1">
        <v>90.0</v>
      </c>
      <c r="AO2235" s="1">
        <v>10.0</v>
      </c>
      <c r="AP2235" s="1">
        <v>9.0</v>
      </c>
      <c r="AQ2235" s="1">
        <v>10.0</v>
      </c>
      <c r="AR2235" s="1">
        <v>10.0</v>
      </c>
      <c r="AS2235" s="1">
        <v>9.0</v>
      </c>
      <c r="AT2235" s="1">
        <v>9.0</v>
      </c>
      <c r="AU2235" s="1">
        <v>0.0</v>
      </c>
      <c r="AV2235" s="1" t="s">
        <v>105</v>
      </c>
      <c r="AW2235" s="1">
        <v>3.0</v>
      </c>
      <c r="AX2235" s="1">
        <v>1.0</v>
      </c>
      <c r="AY2235" s="1">
        <v>2.0</v>
      </c>
      <c r="AZ2235" s="1">
        <v>0.0</v>
      </c>
      <c r="BA2235" s="1">
        <v>0.06</v>
      </c>
      <c r="BB2235" s="1">
        <v>-1.0</v>
      </c>
      <c r="BC2235" s="1">
        <v>-1.0</v>
      </c>
      <c r="BD2235" s="1">
        <v>-1.0</v>
      </c>
      <c r="BE2235" s="1">
        <v>-1.0</v>
      </c>
      <c r="BF2235" s="1">
        <v>-1.0</v>
      </c>
      <c r="BG2235" s="1">
        <v>-1.0</v>
      </c>
      <c r="BH2235" s="1">
        <v>-1.0</v>
      </c>
      <c r="BI2235" s="1">
        <v>-1.0</v>
      </c>
      <c r="BJ2235" s="1">
        <v>-1.0</v>
      </c>
      <c r="BK2235" s="1">
        <v>-1.0</v>
      </c>
      <c r="BL2235" s="1">
        <v>-1.0</v>
      </c>
      <c r="BM2235" s="1">
        <v>1.0</v>
      </c>
      <c r="BN2235" s="1">
        <v>-1.0</v>
      </c>
      <c r="BO2235" s="1">
        <v>-1.0</v>
      </c>
      <c r="BP2235" s="1">
        <v>1.0</v>
      </c>
      <c r="BQ2235" s="1">
        <v>-1.0</v>
      </c>
      <c r="BR2235" s="1">
        <v>-1.0</v>
      </c>
      <c r="BS2235" s="1">
        <v>-1.0</v>
      </c>
      <c r="BT2235" s="1">
        <v>-1.0</v>
      </c>
      <c r="BU2235" s="1">
        <v>1.0</v>
      </c>
      <c r="BV2235" s="1">
        <v>-1.0</v>
      </c>
      <c r="BW2235" s="1">
        <v>-1.0</v>
      </c>
      <c r="BX2235" s="1">
        <v>-1.0</v>
      </c>
      <c r="BY2235" s="1">
        <v>1.0</v>
      </c>
      <c r="BZ2235" s="1">
        <v>-1.0</v>
      </c>
      <c r="CA2235" s="1">
        <v>-1.0</v>
      </c>
      <c r="CB2235" s="1">
        <v>1.0</v>
      </c>
      <c r="CC2235" s="1">
        <v>-1.0</v>
      </c>
      <c r="CD2235" s="1">
        <v>74762.0</v>
      </c>
    </row>
    <row r="2236">
      <c r="A2236" s="1">
        <v>1.3234457E7</v>
      </c>
      <c r="B2236" s="1" t="s">
        <v>11988</v>
      </c>
      <c r="C2236" s="1" t="s">
        <v>11989</v>
      </c>
      <c r="D2236" s="1" t="s">
        <v>11989</v>
      </c>
      <c r="E2236" s="1" t="s">
        <v>85</v>
      </c>
      <c r="I2236" s="1">
        <v>2868.0</v>
      </c>
      <c r="J2236" s="1">
        <v>39701.0</v>
      </c>
      <c r="K2236" s="1" t="s">
        <v>339</v>
      </c>
      <c r="L2236" s="1">
        <v>0.0</v>
      </c>
      <c r="M2236" s="1">
        <v>0.0</v>
      </c>
      <c r="N2236" s="1">
        <v>1.0</v>
      </c>
      <c r="O2236" s="1">
        <v>0.0</v>
      </c>
      <c r="P2236" s="1" t="s">
        <v>123</v>
      </c>
      <c r="Q2236" s="1" t="s">
        <v>321</v>
      </c>
      <c r="R2236" s="1">
        <v>40.68258</v>
      </c>
      <c r="S2236" s="1">
        <v>-73.95871</v>
      </c>
      <c r="T2236" s="1" t="s">
        <v>91</v>
      </c>
      <c r="U2236" s="1" t="s">
        <v>92</v>
      </c>
      <c r="V2236" s="1">
        <v>2.0</v>
      </c>
      <c r="W2236" s="1">
        <v>1.0</v>
      </c>
      <c r="X2236" s="1">
        <v>1.0</v>
      </c>
      <c r="Y2236" s="1">
        <v>1.0</v>
      </c>
      <c r="Z2236" s="1" t="s">
        <v>93</v>
      </c>
      <c r="AA2236" s="1" t="s">
        <v>11990</v>
      </c>
      <c r="AB2236" s="1">
        <v>60.0</v>
      </c>
      <c r="AC2236" s="1">
        <v>1.0</v>
      </c>
      <c r="AD2236" s="1">
        <v>25.0</v>
      </c>
      <c r="AE2236" s="1">
        <v>29.0</v>
      </c>
      <c r="AF2236" s="1" t="s">
        <v>703</v>
      </c>
      <c r="AG2236" s="1">
        <v>1.0</v>
      </c>
      <c r="AH2236" s="1">
        <v>0.0</v>
      </c>
      <c r="AI2236" s="1">
        <v>0.0</v>
      </c>
      <c r="AJ2236" s="1">
        <v>1.0</v>
      </c>
      <c r="AK2236" s="1">
        <v>221.0</v>
      </c>
      <c r="AL2236" s="1">
        <v>2.0</v>
      </c>
      <c r="AM2236" s="1">
        <v>0.0</v>
      </c>
      <c r="AN2236" s="1">
        <v>80.0</v>
      </c>
      <c r="AO2236" s="1">
        <v>10.0</v>
      </c>
      <c r="AP2236" s="1">
        <v>6.0</v>
      </c>
      <c r="AQ2236" s="1">
        <v>10.0</v>
      </c>
      <c r="AR2236" s="1">
        <v>4.0</v>
      </c>
      <c r="AS2236" s="1">
        <v>10.0</v>
      </c>
      <c r="AT2236" s="1">
        <v>10.0</v>
      </c>
      <c r="AU2236" s="1">
        <v>0.0</v>
      </c>
      <c r="AV2236" s="1" t="s">
        <v>96</v>
      </c>
      <c r="AW2236" s="1">
        <v>1.0</v>
      </c>
      <c r="AX2236" s="1">
        <v>1.0</v>
      </c>
      <c r="AY2236" s="1">
        <v>0.0</v>
      </c>
      <c r="AZ2236" s="1">
        <v>0.0</v>
      </c>
      <c r="BA2236" s="1">
        <v>0.06</v>
      </c>
      <c r="BB2236" s="1">
        <v>-1.0</v>
      </c>
      <c r="BC2236" s="1">
        <v>1.0</v>
      </c>
      <c r="BD2236" s="1">
        <v>-1.0</v>
      </c>
      <c r="BE2236" s="1">
        <v>-1.0</v>
      </c>
      <c r="BF2236" s="1">
        <v>-1.0</v>
      </c>
      <c r="BG2236" s="1">
        <v>-1.0</v>
      </c>
      <c r="BH2236" s="1">
        <v>-1.0</v>
      </c>
      <c r="BI2236" s="1">
        <v>-1.0</v>
      </c>
      <c r="BJ2236" s="1">
        <v>-1.0</v>
      </c>
      <c r="BK2236" s="1">
        <v>-1.0</v>
      </c>
      <c r="BL2236" s="1">
        <v>-1.0</v>
      </c>
      <c r="BM2236" s="1">
        <v>-1.0</v>
      </c>
      <c r="BN2236" s="1">
        <v>-1.0</v>
      </c>
      <c r="BO2236" s="1">
        <v>-1.0</v>
      </c>
      <c r="BP2236" s="1">
        <v>-1.0</v>
      </c>
      <c r="BQ2236" s="1">
        <v>-1.0</v>
      </c>
      <c r="BR2236" s="1">
        <v>-1.0</v>
      </c>
      <c r="BS2236" s="1">
        <v>-1.0</v>
      </c>
      <c r="BT2236" s="1">
        <v>-1.0</v>
      </c>
      <c r="BU2236" s="1">
        <v>1.0</v>
      </c>
      <c r="BV2236" s="1">
        <v>-1.0</v>
      </c>
      <c r="BW2236" s="1">
        <v>-1.0</v>
      </c>
      <c r="BX2236" s="1">
        <v>-1.0</v>
      </c>
      <c r="BY2236" s="1">
        <v>-1.0</v>
      </c>
      <c r="BZ2236" s="1">
        <v>-1.0</v>
      </c>
      <c r="CA2236" s="1">
        <v>-1.0</v>
      </c>
      <c r="CB2236" s="1">
        <v>-1.0</v>
      </c>
      <c r="CC2236" s="1">
        <v>-1.0</v>
      </c>
      <c r="CD2236" s="1">
        <v>74778.0</v>
      </c>
    </row>
    <row r="2237">
      <c r="A2237" s="1">
        <v>2.9082734E7</v>
      </c>
      <c r="B2237" s="1" t="s">
        <v>11991</v>
      </c>
      <c r="C2237" s="1" t="s">
        <v>11992</v>
      </c>
      <c r="D2237" s="1" t="s">
        <v>11993</v>
      </c>
      <c r="E2237" s="1" t="s">
        <v>85</v>
      </c>
      <c r="F2237" s="1" t="s">
        <v>11994</v>
      </c>
      <c r="G2237" s="1" t="s">
        <v>11995</v>
      </c>
      <c r="I2237" s="1">
        <v>1.04351616E8</v>
      </c>
      <c r="J2237" s="1">
        <v>42693.0</v>
      </c>
      <c r="M2237" s="1">
        <v>0.0</v>
      </c>
      <c r="N2237" s="1">
        <v>1.0</v>
      </c>
      <c r="O2237" s="1">
        <v>0.0</v>
      </c>
      <c r="P2237" s="1" t="s">
        <v>123</v>
      </c>
      <c r="Q2237" s="1" t="s">
        <v>519</v>
      </c>
      <c r="R2237" s="1">
        <v>40.70166</v>
      </c>
      <c r="S2237" s="1">
        <v>-73.9306199999999</v>
      </c>
      <c r="T2237" s="1" t="s">
        <v>91</v>
      </c>
      <c r="U2237" s="1" t="s">
        <v>113</v>
      </c>
      <c r="V2237" s="1">
        <v>1.0</v>
      </c>
      <c r="W2237" s="1">
        <v>1.0</v>
      </c>
      <c r="X2237" s="1">
        <v>1.0</v>
      </c>
      <c r="Y2237" s="1">
        <v>1.0</v>
      </c>
      <c r="Z2237" s="1" t="s">
        <v>93</v>
      </c>
      <c r="AA2237" s="1" t="s">
        <v>11996</v>
      </c>
      <c r="AB2237" s="1">
        <v>50.0</v>
      </c>
      <c r="AC2237" s="1">
        <v>1.0</v>
      </c>
      <c r="AD2237" s="1">
        <v>0.0</v>
      </c>
      <c r="AE2237" s="1">
        <v>5.0</v>
      </c>
      <c r="AF2237" s="1" t="s">
        <v>302</v>
      </c>
      <c r="AG2237" s="1">
        <v>1.0</v>
      </c>
      <c r="AH2237" s="1">
        <v>0.0</v>
      </c>
      <c r="AI2237" s="1">
        <v>0.0</v>
      </c>
      <c r="AJ2237" s="1">
        <v>0.0</v>
      </c>
      <c r="AK2237" s="1">
        <v>0.0</v>
      </c>
      <c r="AL2237" s="1">
        <v>0.0</v>
      </c>
      <c r="AM2237" s="1">
        <v>0.0</v>
      </c>
      <c r="AU2237" s="1">
        <v>1.0</v>
      </c>
      <c r="AV2237" s="1" t="s">
        <v>117</v>
      </c>
      <c r="AW2237" s="1">
        <v>1.0</v>
      </c>
      <c r="AX2237" s="1">
        <v>0.0</v>
      </c>
      <c r="AY2237" s="1">
        <v>1.0</v>
      </c>
      <c r="AZ2237" s="1">
        <v>0.0</v>
      </c>
      <c r="BB2237" s="1">
        <v>-1.0</v>
      </c>
      <c r="BC2237" s="1">
        <v>1.0</v>
      </c>
      <c r="BD2237" s="1">
        <v>-1.0</v>
      </c>
      <c r="BE2237" s="1">
        <v>-1.0</v>
      </c>
      <c r="BF2237" s="1">
        <v>-1.0</v>
      </c>
      <c r="BG2237" s="1">
        <v>-1.0</v>
      </c>
      <c r="BH2237" s="1">
        <v>-1.0</v>
      </c>
      <c r="BI2237" s="1">
        <v>-1.0</v>
      </c>
      <c r="BJ2237" s="1">
        <v>1.0</v>
      </c>
      <c r="BK2237" s="1">
        <v>-1.0</v>
      </c>
      <c r="BL2237" s="1">
        <v>-1.0</v>
      </c>
      <c r="BM2237" s="1">
        <v>1.0</v>
      </c>
      <c r="BN2237" s="1">
        <v>-1.0</v>
      </c>
      <c r="BO2237" s="1">
        <v>-1.0</v>
      </c>
      <c r="BP2237" s="1">
        <v>-1.0</v>
      </c>
      <c r="BQ2237" s="1">
        <v>-1.0</v>
      </c>
      <c r="BR2237" s="1">
        <v>-1.0</v>
      </c>
      <c r="BS2237" s="1">
        <v>-1.0</v>
      </c>
      <c r="BT2237" s="1">
        <v>-1.0</v>
      </c>
      <c r="BU2237" s="1">
        <v>1.0</v>
      </c>
      <c r="BV2237" s="1">
        <v>-1.0</v>
      </c>
      <c r="BW2237" s="1">
        <v>-1.0</v>
      </c>
      <c r="BX2237" s="1">
        <v>-1.0</v>
      </c>
      <c r="BY2237" s="1">
        <v>-1.0</v>
      </c>
      <c r="BZ2237" s="1">
        <v>-1.0</v>
      </c>
      <c r="CA2237" s="1">
        <v>-1.0</v>
      </c>
      <c r="CB2237" s="1">
        <v>-1.0</v>
      </c>
      <c r="CC2237" s="1">
        <v>-1.0</v>
      </c>
      <c r="CD2237" s="1">
        <v>74817.0</v>
      </c>
    </row>
    <row r="2238">
      <c r="A2238" s="1">
        <v>2.551893E7</v>
      </c>
      <c r="B2238" s="1" t="s">
        <v>11997</v>
      </c>
      <c r="C2238" s="1" t="s">
        <v>11998</v>
      </c>
      <c r="D2238" s="1" t="s">
        <v>11999</v>
      </c>
      <c r="E2238" s="1" t="s">
        <v>85</v>
      </c>
      <c r="G2238" s="1" t="s">
        <v>12000</v>
      </c>
      <c r="I2238" s="1">
        <v>3.1410956E7</v>
      </c>
      <c r="J2238" s="1">
        <v>42111.0</v>
      </c>
      <c r="M2238" s="1">
        <v>0.0</v>
      </c>
      <c r="N2238" s="1">
        <v>1.0</v>
      </c>
      <c r="O2238" s="1">
        <v>0.0</v>
      </c>
      <c r="P2238" s="1" t="s">
        <v>123</v>
      </c>
      <c r="Q2238" s="1" t="s">
        <v>124</v>
      </c>
      <c r="R2238" s="1">
        <v>40.71837</v>
      </c>
      <c r="S2238" s="1">
        <v>-73.94336</v>
      </c>
      <c r="T2238" s="1" t="s">
        <v>289</v>
      </c>
      <c r="U2238" s="1" t="s">
        <v>92</v>
      </c>
      <c r="V2238" s="1">
        <v>3.0</v>
      </c>
      <c r="W2238" s="1">
        <v>1.0</v>
      </c>
      <c r="X2238" s="1">
        <v>1.0</v>
      </c>
      <c r="Y2238" s="1">
        <v>1.0</v>
      </c>
      <c r="Z2238" s="1" t="s">
        <v>93</v>
      </c>
      <c r="AA2238" s="1" t="s">
        <v>12001</v>
      </c>
      <c r="AB2238" s="1">
        <v>80.0</v>
      </c>
      <c r="AC2238" s="1">
        <v>1.0</v>
      </c>
      <c r="AD2238" s="1">
        <v>0.0</v>
      </c>
      <c r="AE2238" s="1">
        <v>2.0</v>
      </c>
      <c r="AF2238" s="1" t="s">
        <v>669</v>
      </c>
      <c r="AG2238" s="1">
        <v>1.0</v>
      </c>
      <c r="AH2238" s="1">
        <v>0.0</v>
      </c>
      <c r="AI2238" s="1">
        <v>0.0</v>
      </c>
      <c r="AJ2238" s="1">
        <v>0.0</v>
      </c>
      <c r="AK2238" s="1">
        <v>0.0</v>
      </c>
      <c r="AL2238" s="1">
        <v>9.0</v>
      </c>
      <c r="AM2238" s="1">
        <v>7.0</v>
      </c>
      <c r="AN2238" s="1">
        <v>100.0</v>
      </c>
      <c r="AO2238" s="1">
        <v>10.0</v>
      </c>
      <c r="AP2238" s="1">
        <v>10.0</v>
      </c>
      <c r="AQ2238" s="1">
        <v>10.0</v>
      </c>
      <c r="AR2238" s="1">
        <v>10.0</v>
      </c>
      <c r="AS2238" s="1">
        <v>10.0</v>
      </c>
      <c r="AT2238" s="1">
        <v>10.0</v>
      </c>
      <c r="AU2238" s="1">
        <v>0.0</v>
      </c>
      <c r="AV2238" s="1" t="s">
        <v>105</v>
      </c>
      <c r="AW2238" s="1">
        <v>1.0</v>
      </c>
      <c r="AX2238" s="1">
        <v>1.0</v>
      </c>
      <c r="AY2238" s="1">
        <v>0.0</v>
      </c>
      <c r="AZ2238" s="1">
        <v>0.0</v>
      </c>
      <c r="BA2238" s="1">
        <v>0.68</v>
      </c>
      <c r="BB2238" s="1">
        <v>-1.0</v>
      </c>
      <c r="BC2238" s="1">
        <v>1.0</v>
      </c>
      <c r="BD2238" s="1">
        <v>-1.0</v>
      </c>
      <c r="BE2238" s="1">
        <v>-1.0</v>
      </c>
      <c r="BF2238" s="1">
        <v>-1.0</v>
      </c>
      <c r="BG2238" s="1">
        <v>-1.0</v>
      </c>
      <c r="BH2238" s="1">
        <v>1.0</v>
      </c>
      <c r="BI2238" s="1">
        <v>-1.0</v>
      </c>
      <c r="BJ2238" s="1">
        <v>1.0</v>
      </c>
      <c r="BK2238" s="1">
        <v>-1.0</v>
      </c>
      <c r="BL2238" s="1">
        <v>-1.0</v>
      </c>
      <c r="BM2238" s="1">
        <v>1.0</v>
      </c>
      <c r="BN2238" s="1">
        <v>-1.0</v>
      </c>
      <c r="BO2238" s="1">
        <v>-1.0</v>
      </c>
      <c r="BP2238" s="1">
        <v>-1.0</v>
      </c>
      <c r="BQ2238" s="1">
        <v>1.0</v>
      </c>
      <c r="BR2238" s="1">
        <v>-1.0</v>
      </c>
      <c r="BS2238" s="1">
        <v>-1.0</v>
      </c>
      <c r="BT2238" s="1">
        <v>1.0</v>
      </c>
      <c r="BU2238" s="1">
        <v>1.0</v>
      </c>
      <c r="BV2238" s="1">
        <v>-1.0</v>
      </c>
      <c r="BW2238" s="1">
        <v>-1.0</v>
      </c>
      <c r="BX2238" s="1">
        <v>1.0</v>
      </c>
      <c r="BY2238" s="1">
        <v>-1.0</v>
      </c>
      <c r="BZ2238" s="1">
        <v>1.0</v>
      </c>
      <c r="CA2238" s="1">
        <v>-1.0</v>
      </c>
      <c r="CB2238" s="1">
        <v>-1.0</v>
      </c>
      <c r="CC2238" s="1">
        <v>-1.0</v>
      </c>
      <c r="CD2238" s="1">
        <v>74823.0</v>
      </c>
    </row>
    <row r="2239">
      <c r="A2239" s="1">
        <v>3.0914075E7</v>
      </c>
      <c r="B2239" s="1" t="s">
        <v>12002</v>
      </c>
      <c r="C2239" s="1" t="s">
        <v>12003</v>
      </c>
      <c r="D2239" s="1" t="s">
        <v>12003</v>
      </c>
      <c r="E2239" s="1" t="s">
        <v>85</v>
      </c>
      <c r="H2239" s="2" t="str">
        <f>- no shoes inside</f>
        <v>#ERROR!</v>
      </c>
      <c r="I2239" s="1">
        <v>1.633328E7</v>
      </c>
      <c r="J2239" s="1">
        <v>41793.0</v>
      </c>
      <c r="K2239" s="1" t="s">
        <v>88</v>
      </c>
      <c r="L2239" s="1">
        <v>1.0</v>
      </c>
      <c r="M2239" s="1">
        <v>0.0</v>
      </c>
      <c r="N2239" s="1">
        <v>2.0</v>
      </c>
      <c r="O2239" s="1">
        <v>0.0</v>
      </c>
      <c r="P2239" s="1" t="s">
        <v>123</v>
      </c>
      <c r="Q2239" s="1" t="s">
        <v>124</v>
      </c>
      <c r="R2239" s="1">
        <v>40.67452</v>
      </c>
      <c r="S2239" s="1">
        <v>-73.96618</v>
      </c>
      <c r="T2239" s="1" t="s">
        <v>91</v>
      </c>
      <c r="U2239" s="1" t="s">
        <v>113</v>
      </c>
      <c r="V2239" s="1">
        <v>1.0</v>
      </c>
      <c r="W2239" s="1">
        <v>1.0</v>
      </c>
      <c r="X2239" s="1">
        <v>1.0</v>
      </c>
      <c r="Y2239" s="1">
        <v>1.0</v>
      </c>
      <c r="Z2239" s="1" t="s">
        <v>93</v>
      </c>
      <c r="AA2239" s="1" t="s">
        <v>12004</v>
      </c>
      <c r="AB2239" s="1">
        <v>55.0</v>
      </c>
      <c r="AC2239" s="1">
        <v>1.0</v>
      </c>
      <c r="AD2239" s="1">
        <v>0.0</v>
      </c>
      <c r="AE2239" s="1">
        <v>2.0</v>
      </c>
      <c r="AF2239" s="1" t="s">
        <v>255</v>
      </c>
      <c r="AG2239" s="1">
        <v>1.0</v>
      </c>
      <c r="AH2239" s="1">
        <v>0.0</v>
      </c>
      <c r="AI2239" s="1">
        <v>0.0</v>
      </c>
      <c r="AJ2239" s="1">
        <v>0.0</v>
      </c>
      <c r="AK2239" s="1">
        <v>0.0</v>
      </c>
      <c r="AL2239" s="1">
        <v>4.0</v>
      </c>
      <c r="AM2239" s="1">
        <v>4.0</v>
      </c>
      <c r="AN2239" s="1">
        <v>95.0</v>
      </c>
      <c r="AO2239" s="1">
        <v>10.0</v>
      </c>
      <c r="AP2239" s="1">
        <v>8.0</v>
      </c>
      <c r="AQ2239" s="1">
        <v>10.0</v>
      </c>
      <c r="AR2239" s="1">
        <v>10.0</v>
      </c>
      <c r="AS2239" s="1">
        <v>9.0</v>
      </c>
      <c r="AT2239" s="1">
        <v>9.0</v>
      </c>
      <c r="AU2239" s="1">
        <v>0.0</v>
      </c>
      <c r="AV2239" s="1" t="s">
        <v>105</v>
      </c>
      <c r="AW2239" s="1">
        <v>1.0</v>
      </c>
      <c r="AX2239" s="1">
        <v>0.0</v>
      </c>
      <c r="AY2239" s="1">
        <v>1.0</v>
      </c>
      <c r="AZ2239" s="1">
        <v>0.0</v>
      </c>
      <c r="BA2239" s="1">
        <v>0.65</v>
      </c>
      <c r="BB2239" s="1">
        <v>-1.0</v>
      </c>
      <c r="BC2239" s="1">
        <v>1.0</v>
      </c>
      <c r="BD2239" s="1">
        <v>-1.0</v>
      </c>
      <c r="BE2239" s="1">
        <v>-1.0</v>
      </c>
      <c r="BF2239" s="1">
        <v>-1.0</v>
      </c>
      <c r="BG2239" s="1">
        <v>-1.0</v>
      </c>
      <c r="BH2239" s="1">
        <v>-1.0</v>
      </c>
      <c r="BI2239" s="1">
        <v>-1.0</v>
      </c>
      <c r="BJ2239" s="1">
        <v>1.0</v>
      </c>
      <c r="BK2239" s="1">
        <v>-1.0</v>
      </c>
      <c r="BL2239" s="1">
        <v>-1.0</v>
      </c>
      <c r="BM2239" s="1">
        <v>-1.0</v>
      </c>
      <c r="BN2239" s="1">
        <v>-1.0</v>
      </c>
      <c r="BO2239" s="1">
        <v>-1.0</v>
      </c>
      <c r="BP2239" s="1">
        <v>-1.0</v>
      </c>
      <c r="BQ2239" s="1">
        <v>-1.0</v>
      </c>
      <c r="BR2239" s="1">
        <v>-1.0</v>
      </c>
      <c r="BS2239" s="1">
        <v>-1.0</v>
      </c>
      <c r="BT2239" s="1">
        <v>-1.0</v>
      </c>
      <c r="BU2239" s="1">
        <v>1.0</v>
      </c>
      <c r="BV2239" s="1">
        <v>-1.0</v>
      </c>
      <c r="BW2239" s="1">
        <v>-1.0</v>
      </c>
      <c r="BX2239" s="1">
        <v>-1.0</v>
      </c>
      <c r="BY2239" s="1">
        <v>-1.0</v>
      </c>
      <c r="BZ2239" s="1">
        <v>-1.0</v>
      </c>
      <c r="CA2239" s="1">
        <v>-1.0</v>
      </c>
      <c r="CB2239" s="1">
        <v>-1.0</v>
      </c>
      <c r="CC2239" s="1">
        <v>-1.0</v>
      </c>
      <c r="CD2239" s="1">
        <v>74827.0</v>
      </c>
    </row>
    <row r="2240">
      <c r="A2240" s="1">
        <v>1.003595E7</v>
      </c>
      <c r="B2240" s="1" t="s">
        <v>12005</v>
      </c>
      <c r="C2240" s="1" t="s">
        <v>12006</v>
      </c>
      <c r="D2240" s="1" t="s">
        <v>12007</v>
      </c>
      <c r="E2240" s="1" t="s">
        <v>85</v>
      </c>
      <c r="F2240" s="1" t="s">
        <v>12008</v>
      </c>
      <c r="G2240" s="1" t="s">
        <v>12009</v>
      </c>
      <c r="H2240" s="1" t="s">
        <v>12010</v>
      </c>
      <c r="I2240" s="1">
        <v>5.052044E7</v>
      </c>
      <c r="J2240" s="1">
        <v>42342.0</v>
      </c>
      <c r="M2240" s="1">
        <v>0.0</v>
      </c>
      <c r="N2240" s="1">
        <v>1.0</v>
      </c>
      <c r="O2240" s="1">
        <v>0.0</v>
      </c>
      <c r="P2240" s="1" t="s">
        <v>89</v>
      </c>
      <c r="Q2240" s="1" t="s">
        <v>102</v>
      </c>
      <c r="R2240" s="1">
        <v>40.71777</v>
      </c>
      <c r="S2240" s="1">
        <v>-74.01493</v>
      </c>
      <c r="T2240" s="1" t="s">
        <v>91</v>
      </c>
      <c r="U2240" s="1" t="s">
        <v>113</v>
      </c>
      <c r="V2240" s="1">
        <v>2.0</v>
      </c>
      <c r="W2240" s="1">
        <v>1.0</v>
      </c>
      <c r="X2240" s="1">
        <v>1.0</v>
      </c>
      <c r="Y2240" s="1">
        <v>1.0</v>
      </c>
      <c r="Z2240" s="1" t="s">
        <v>93</v>
      </c>
      <c r="AA2240" s="1" t="s">
        <v>12011</v>
      </c>
      <c r="AB2240" s="1">
        <v>150.0</v>
      </c>
      <c r="AC2240" s="1">
        <v>1.0</v>
      </c>
      <c r="AD2240" s="1">
        <v>0.0</v>
      </c>
      <c r="AE2240" s="1">
        <v>4.0</v>
      </c>
      <c r="AF2240" s="1" t="s">
        <v>479</v>
      </c>
      <c r="AG2240" s="1">
        <v>1.0</v>
      </c>
      <c r="AH2240" s="1">
        <v>0.0</v>
      </c>
      <c r="AI2240" s="1">
        <v>0.0</v>
      </c>
      <c r="AJ2240" s="1">
        <v>0.0</v>
      </c>
      <c r="AK2240" s="1">
        <v>0.0</v>
      </c>
      <c r="AL2240" s="1">
        <v>1.0</v>
      </c>
      <c r="AM2240" s="1">
        <v>0.0</v>
      </c>
      <c r="AN2240" s="1">
        <v>80.0</v>
      </c>
      <c r="AO2240" s="1">
        <v>10.0</v>
      </c>
      <c r="AP2240" s="1">
        <v>8.0</v>
      </c>
      <c r="AQ2240" s="1">
        <v>10.0</v>
      </c>
      <c r="AR2240" s="1">
        <v>10.0</v>
      </c>
      <c r="AS2240" s="1">
        <v>10.0</v>
      </c>
      <c r="AT2240" s="1">
        <v>10.0</v>
      </c>
      <c r="AU2240" s="1">
        <v>0.0</v>
      </c>
      <c r="AV2240" s="1" t="s">
        <v>96</v>
      </c>
      <c r="AW2240" s="1">
        <v>1.0</v>
      </c>
      <c r="AX2240" s="1">
        <v>0.0</v>
      </c>
      <c r="AY2240" s="1">
        <v>1.0</v>
      </c>
      <c r="AZ2240" s="1">
        <v>0.0</v>
      </c>
      <c r="BA2240" s="1">
        <v>0.02</v>
      </c>
      <c r="BB2240" s="1">
        <v>-1.0</v>
      </c>
      <c r="BC2240" s="1">
        <v>1.0</v>
      </c>
      <c r="BD2240" s="1">
        <v>-1.0</v>
      </c>
      <c r="BE2240" s="1">
        <v>-1.0</v>
      </c>
      <c r="BF2240" s="1">
        <v>-1.0</v>
      </c>
      <c r="BG2240" s="1">
        <v>-1.0</v>
      </c>
      <c r="BH2240" s="1">
        <v>-1.0</v>
      </c>
      <c r="BI2240" s="1">
        <v>-1.0</v>
      </c>
      <c r="BJ2240" s="1">
        <v>1.0</v>
      </c>
      <c r="BK2240" s="1">
        <v>-1.0</v>
      </c>
      <c r="BL2240" s="1">
        <v>-1.0</v>
      </c>
      <c r="BM2240" s="1">
        <v>1.0</v>
      </c>
      <c r="BN2240" s="1">
        <v>1.0</v>
      </c>
      <c r="BO2240" s="1">
        <v>-1.0</v>
      </c>
      <c r="BP2240" s="1">
        <v>1.0</v>
      </c>
      <c r="BQ2240" s="1">
        <v>-1.0</v>
      </c>
      <c r="BR2240" s="1">
        <v>-1.0</v>
      </c>
      <c r="BS2240" s="1">
        <v>-1.0</v>
      </c>
      <c r="BT2240" s="1">
        <v>-1.0</v>
      </c>
      <c r="BU2240" s="1">
        <v>1.0</v>
      </c>
      <c r="BV2240" s="1">
        <v>-1.0</v>
      </c>
      <c r="BW2240" s="1">
        <v>-1.0</v>
      </c>
      <c r="BX2240" s="1">
        <v>-1.0</v>
      </c>
      <c r="BY2240" s="1">
        <v>-1.0</v>
      </c>
      <c r="BZ2240" s="1">
        <v>-1.0</v>
      </c>
      <c r="CA2240" s="1">
        <v>-1.0</v>
      </c>
      <c r="CB2240" s="1">
        <v>-1.0</v>
      </c>
      <c r="CC2240" s="1">
        <v>-1.0</v>
      </c>
      <c r="CD2240" s="1">
        <v>74896.0</v>
      </c>
    </row>
    <row r="2241">
      <c r="A2241" s="1">
        <v>3.041822E7</v>
      </c>
      <c r="B2241" s="1" t="s">
        <v>12012</v>
      </c>
      <c r="C2241" s="1" t="s">
        <v>12013</v>
      </c>
      <c r="D2241" s="1" t="s">
        <v>12014</v>
      </c>
      <c r="E2241" s="1" t="s">
        <v>85</v>
      </c>
      <c r="F2241" s="1" t="s">
        <v>12015</v>
      </c>
      <c r="G2241" s="1" t="s">
        <v>12016</v>
      </c>
      <c r="H2241" s="1" t="s">
        <v>12017</v>
      </c>
      <c r="I2241" s="1">
        <v>5.9917137E7</v>
      </c>
      <c r="J2241" s="1">
        <v>42422.0</v>
      </c>
      <c r="M2241" s="1">
        <v>0.0</v>
      </c>
      <c r="N2241" s="1">
        <v>1.0</v>
      </c>
      <c r="O2241" s="1">
        <v>1.0</v>
      </c>
      <c r="P2241" s="1" t="s">
        <v>89</v>
      </c>
      <c r="Q2241" s="1" t="s">
        <v>90</v>
      </c>
      <c r="R2241" s="1">
        <v>40.8206</v>
      </c>
      <c r="S2241" s="1">
        <v>-73.93779</v>
      </c>
      <c r="T2241" s="1" t="s">
        <v>91</v>
      </c>
      <c r="U2241" s="1" t="s">
        <v>113</v>
      </c>
      <c r="V2241" s="1">
        <v>1.0</v>
      </c>
      <c r="W2241" s="1">
        <v>1.0</v>
      </c>
      <c r="X2241" s="1">
        <v>1.0</v>
      </c>
      <c r="Y2241" s="1">
        <v>1.0</v>
      </c>
      <c r="Z2241" s="1" t="s">
        <v>93</v>
      </c>
      <c r="AA2241" s="1" t="s">
        <v>12018</v>
      </c>
      <c r="AB2241" s="1">
        <v>65.0</v>
      </c>
      <c r="AC2241" s="1">
        <v>1.0</v>
      </c>
      <c r="AD2241" s="1">
        <v>30.0</v>
      </c>
      <c r="AE2241" s="1">
        <v>5.0</v>
      </c>
      <c r="AF2241" s="1" t="s">
        <v>231</v>
      </c>
      <c r="AG2241" s="1">
        <v>1.0</v>
      </c>
      <c r="AH2241" s="1">
        <v>0.0</v>
      </c>
      <c r="AI2241" s="1">
        <v>0.0</v>
      </c>
      <c r="AJ2241" s="1">
        <v>0.0</v>
      </c>
      <c r="AK2241" s="1">
        <v>0.0</v>
      </c>
      <c r="AL2241" s="1">
        <v>1.0</v>
      </c>
      <c r="AM2241" s="1">
        <v>1.0</v>
      </c>
      <c r="AN2241" s="1">
        <v>100.0</v>
      </c>
      <c r="AO2241" s="1">
        <v>10.0</v>
      </c>
      <c r="AP2241" s="1">
        <v>10.0</v>
      </c>
      <c r="AQ2241" s="1">
        <v>10.0</v>
      </c>
      <c r="AR2241" s="1">
        <v>10.0</v>
      </c>
      <c r="AS2241" s="1">
        <v>10.0</v>
      </c>
      <c r="AT2241" s="1">
        <v>10.0</v>
      </c>
      <c r="AU2241" s="1">
        <v>0.0</v>
      </c>
      <c r="AV2241" s="1" t="s">
        <v>96</v>
      </c>
      <c r="AW2241" s="1">
        <v>1.0</v>
      </c>
      <c r="AX2241" s="1">
        <v>0.0</v>
      </c>
      <c r="AY2241" s="1">
        <v>1.0</v>
      </c>
      <c r="AZ2241" s="1">
        <v>0.0</v>
      </c>
      <c r="BA2241" s="1">
        <v>0.16</v>
      </c>
      <c r="BB2241" s="1">
        <v>-1.0</v>
      </c>
      <c r="BC2241" s="1">
        <v>-1.0</v>
      </c>
      <c r="BD2241" s="1">
        <v>-1.0</v>
      </c>
      <c r="BE2241" s="1">
        <v>-1.0</v>
      </c>
      <c r="BF2241" s="1">
        <v>-1.0</v>
      </c>
      <c r="BG2241" s="1">
        <v>-1.0</v>
      </c>
      <c r="BH2241" s="1">
        <v>-1.0</v>
      </c>
      <c r="BI2241" s="1">
        <v>-1.0</v>
      </c>
      <c r="BJ2241" s="1">
        <v>1.0</v>
      </c>
      <c r="BK2241" s="1">
        <v>-1.0</v>
      </c>
      <c r="BL2241" s="1">
        <v>-1.0</v>
      </c>
      <c r="BM2241" s="1">
        <v>-1.0</v>
      </c>
      <c r="BN2241" s="1">
        <v>-1.0</v>
      </c>
      <c r="BO2241" s="1">
        <v>-1.0</v>
      </c>
      <c r="BP2241" s="1">
        <v>-1.0</v>
      </c>
      <c r="BQ2241" s="1">
        <v>-1.0</v>
      </c>
      <c r="BR2241" s="1">
        <v>-1.0</v>
      </c>
      <c r="BS2241" s="1">
        <v>1.0</v>
      </c>
      <c r="BT2241" s="1">
        <v>-1.0</v>
      </c>
      <c r="BU2241" s="1">
        <v>1.0</v>
      </c>
      <c r="BV2241" s="1">
        <v>-1.0</v>
      </c>
      <c r="BW2241" s="1">
        <v>1.0</v>
      </c>
      <c r="BX2241" s="1">
        <v>-1.0</v>
      </c>
      <c r="BY2241" s="1">
        <v>-1.0</v>
      </c>
      <c r="BZ2241" s="1">
        <v>-1.0</v>
      </c>
      <c r="CA2241" s="1">
        <v>-1.0</v>
      </c>
      <c r="CB2241" s="1">
        <v>-1.0</v>
      </c>
      <c r="CC2241" s="1">
        <v>-1.0</v>
      </c>
      <c r="CD2241" s="1">
        <v>74908.0</v>
      </c>
    </row>
    <row r="2242">
      <c r="A2242" s="1">
        <v>3.4688471E7</v>
      </c>
      <c r="B2242" s="1" t="s">
        <v>12019</v>
      </c>
      <c r="C2242" s="1" t="s">
        <v>2460</v>
      </c>
      <c r="D2242" s="1" t="s">
        <v>12020</v>
      </c>
      <c r="E2242" s="1" t="s">
        <v>85</v>
      </c>
      <c r="F2242" s="1" t="s">
        <v>2462</v>
      </c>
      <c r="G2242" s="1" t="s">
        <v>2463</v>
      </c>
      <c r="H2242" s="1" t="s">
        <v>2464</v>
      </c>
      <c r="I2242" s="1">
        <v>1.56505456E8</v>
      </c>
      <c r="J2242" s="1">
        <v>43036.0</v>
      </c>
      <c r="K2242" s="1" t="s">
        <v>134</v>
      </c>
      <c r="L2242" s="1">
        <v>1.0</v>
      </c>
      <c r="M2242" s="1">
        <v>0.0</v>
      </c>
      <c r="N2242" s="1">
        <v>15.0</v>
      </c>
      <c r="O2242" s="1">
        <v>0.0</v>
      </c>
      <c r="P2242" s="1" t="s">
        <v>123</v>
      </c>
      <c r="Q2242" s="1" t="s">
        <v>2465</v>
      </c>
      <c r="R2242" s="1">
        <v>40.66646</v>
      </c>
      <c r="S2242" s="1">
        <v>-73.8734</v>
      </c>
      <c r="T2242" s="1" t="s">
        <v>125</v>
      </c>
      <c r="U2242" s="1" t="s">
        <v>113</v>
      </c>
      <c r="V2242" s="1">
        <v>2.0</v>
      </c>
      <c r="W2242" s="1">
        <v>1.0</v>
      </c>
      <c r="X2242" s="1">
        <v>1.0</v>
      </c>
      <c r="Y2242" s="1">
        <v>1.0</v>
      </c>
      <c r="Z2242" s="1" t="s">
        <v>93</v>
      </c>
      <c r="AA2242" s="1" t="s">
        <v>12021</v>
      </c>
      <c r="AB2242" s="1">
        <v>54.0</v>
      </c>
      <c r="AC2242" s="1">
        <v>1.0</v>
      </c>
      <c r="AD2242" s="1">
        <v>20.0</v>
      </c>
      <c r="AE2242" s="1">
        <v>3.0</v>
      </c>
      <c r="AF2242" s="1" t="s">
        <v>1554</v>
      </c>
      <c r="AG2242" s="1">
        <v>1.0</v>
      </c>
      <c r="AH2242" s="1">
        <v>30.0</v>
      </c>
      <c r="AI2242" s="1">
        <v>60.0</v>
      </c>
      <c r="AJ2242" s="1">
        <v>90.0</v>
      </c>
      <c r="AK2242" s="1">
        <v>365.0</v>
      </c>
      <c r="AL2242" s="1">
        <v>1.0</v>
      </c>
      <c r="AM2242" s="1">
        <v>1.0</v>
      </c>
      <c r="AN2242" s="1">
        <v>60.0</v>
      </c>
      <c r="AO2242" s="1">
        <v>10.0</v>
      </c>
      <c r="AP2242" s="1">
        <v>10.0</v>
      </c>
      <c r="AQ2242" s="1">
        <v>4.0</v>
      </c>
      <c r="AR2242" s="1">
        <v>10.0</v>
      </c>
      <c r="AS2242" s="1">
        <v>2.0</v>
      </c>
      <c r="AT2242" s="1">
        <v>6.0</v>
      </c>
      <c r="AU2242" s="1">
        <v>1.0</v>
      </c>
      <c r="AV2242" s="1" t="s">
        <v>96</v>
      </c>
      <c r="AW2242" s="1">
        <v>13.0</v>
      </c>
      <c r="AX2242" s="1">
        <v>0.0</v>
      </c>
      <c r="AY2242" s="1">
        <v>13.0</v>
      </c>
      <c r="AZ2242" s="1">
        <v>0.0</v>
      </c>
      <c r="BA2242" s="1">
        <v>0.59</v>
      </c>
      <c r="BB2242" s="1">
        <v>-1.0</v>
      </c>
      <c r="BC2242" s="1">
        <v>-1.0</v>
      </c>
      <c r="BD2242" s="1">
        <v>-1.0</v>
      </c>
      <c r="BE2242" s="1">
        <v>1.0</v>
      </c>
      <c r="BF2242" s="1">
        <v>-1.0</v>
      </c>
      <c r="BG2242" s="1">
        <v>-1.0</v>
      </c>
      <c r="BH2242" s="1">
        <v>-1.0</v>
      </c>
      <c r="BI2242" s="1">
        <v>-1.0</v>
      </c>
      <c r="BJ2242" s="1">
        <v>1.0</v>
      </c>
      <c r="BK2242" s="1">
        <v>1.0</v>
      </c>
      <c r="BL2242" s="1">
        <v>1.0</v>
      </c>
      <c r="BM2242" s="1">
        <v>-1.0</v>
      </c>
      <c r="BN2242" s="1">
        <v>-1.0</v>
      </c>
      <c r="BO2242" s="1">
        <v>-1.0</v>
      </c>
      <c r="BP2242" s="1">
        <v>-1.0</v>
      </c>
      <c r="BQ2242" s="1">
        <v>1.0</v>
      </c>
      <c r="BR2242" s="1">
        <v>1.0</v>
      </c>
      <c r="BS2242" s="1">
        <v>-1.0</v>
      </c>
      <c r="BT2242" s="1">
        <v>-1.0</v>
      </c>
      <c r="BU2242" s="1">
        <v>1.0</v>
      </c>
      <c r="BV2242" s="1">
        <v>1.0</v>
      </c>
      <c r="BW2242" s="1">
        <v>-1.0</v>
      </c>
      <c r="BX2242" s="1">
        <v>-1.0</v>
      </c>
      <c r="BY2242" s="1">
        <v>-1.0</v>
      </c>
      <c r="BZ2242" s="1">
        <v>-1.0</v>
      </c>
      <c r="CA2242" s="1">
        <v>-1.0</v>
      </c>
      <c r="CB2242" s="1">
        <v>1.0</v>
      </c>
      <c r="CC2242" s="1">
        <v>-1.0</v>
      </c>
      <c r="CD2242" s="1">
        <v>74922.0</v>
      </c>
    </row>
    <row r="2243">
      <c r="A2243" s="1">
        <v>3.5608964E7</v>
      </c>
      <c r="B2243" s="1" t="s">
        <v>12022</v>
      </c>
      <c r="C2243" s="1" t="s">
        <v>12023</v>
      </c>
      <c r="D2243" s="1" t="s">
        <v>12024</v>
      </c>
      <c r="E2243" s="1" t="s">
        <v>85</v>
      </c>
      <c r="F2243" s="1" t="s">
        <v>12025</v>
      </c>
      <c r="G2243" s="1" t="s">
        <v>12026</v>
      </c>
      <c r="H2243" s="1" t="s">
        <v>12027</v>
      </c>
      <c r="I2243" s="1">
        <v>1.54077074E8</v>
      </c>
      <c r="J2243" s="1">
        <v>43018.0</v>
      </c>
      <c r="K2243" s="1" t="s">
        <v>88</v>
      </c>
      <c r="L2243" s="1">
        <v>0.71</v>
      </c>
      <c r="M2243" s="1">
        <v>0.0</v>
      </c>
      <c r="N2243" s="1">
        <v>2.0</v>
      </c>
      <c r="O2243" s="1">
        <v>0.0</v>
      </c>
      <c r="P2243" s="1" t="s">
        <v>111</v>
      </c>
      <c r="Q2243" s="1" t="s">
        <v>112</v>
      </c>
      <c r="R2243" s="1">
        <v>40.74511</v>
      </c>
      <c r="S2243" s="1">
        <v>-73.82909</v>
      </c>
      <c r="T2243" s="1" t="s">
        <v>91</v>
      </c>
      <c r="U2243" s="1" t="s">
        <v>113</v>
      </c>
      <c r="V2243" s="1">
        <v>1.0</v>
      </c>
      <c r="W2243" s="1">
        <v>1.0</v>
      </c>
      <c r="X2243" s="1">
        <v>1.0</v>
      </c>
      <c r="Y2243" s="1">
        <v>1.0</v>
      </c>
      <c r="Z2243" s="1" t="s">
        <v>93</v>
      </c>
      <c r="AA2243" s="1" t="s">
        <v>12028</v>
      </c>
      <c r="AB2243" s="1">
        <v>55.0</v>
      </c>
      <c r="AC2243" s="1">
        <v>1.0</v>
      </c>
      <c r="AD2243" s="1">
        <v>0.0</v>
      </c>
      <c r="AE2243" s="1">
        <v>1.0</v>
      </c>
      <c r="AF2243" s="1" t="s">
        <v>407</v>
      </c>
      <c r="AG2243" s="1">
        <v>1.0</v>
      </c>
      <c r="AH2243" s="1">
        <v>16.0</v>
      </c>
      <c r="AI2243" s="1">
        <v>29.0</v>
      </c>
      <c r="AJ2243" s="1">
        <v>59.0</v>
      </c>
      <c r="AK2243" s="1">
        <v>59.0</v>
      </c>
      <c r="AL2243" s="1">
        <v>0.0</v>
      </c>
      <c r="AM2243" s="1">
        <v>0.0</v>
      </c>
      <c r="AU2243" s="1">
        <v>1.0</v>
      </c>
      <c r="AV2243" s="1" t="s">
        <v>96</v>
      </c>
      <c r="AW2243" s="1">
        <v>1.0</v>
      </c>
      <c r="AX2243" s="1">
        <v>0.0</v>
      </c>
      <c r="AY2243" s="1">
        <v>1.0</v>
      </c>
      <c r="AZ2243" s="1">
        <v>0.0</v>
      </c>
      <c r="BB2243" s="1">
        <v>-1.0</v>
      </c>
      <c r="BC2243" s="1">
        <v>1.0</v>
      </c>
      <c r="BD2243" s="1">
        <v>-1.0</v>
      </c>
      <c r="BE2243" s="1">
        <v>-1.0</v>
      </c>
      <c r="BF2243" s="1">
        <v>-1.0</v>
      </c>
      <c r="BG2243" s="1">
        <v>-1.0</v>
      </c>
      <c r="BH2243" s="1">
        <v>-1.0</v>
      </c>
      <c r="BI2243" s="1">
        <v>-1.0</v>
      </c>
      <c r="BJ2243" s="1">
        <v>-1.0</v>
      </c>
      <c r="BK2243" s="1">
        <v>-1.0</v>
      </c>
      <c r="BL2243" s="1">
        <v>-1.0</v>
      </c>
      <c r="BM2243" s="1">
        <v>-1.0</v>
      </c>
      <c r="BN2243" s="1">
        <v>-1.0</v>
      </c>
      <c r="BO2243" s="1">
        <v>-1.0</v>
      </c>
      <c r="BP2243" s="1">
        <v>-1.0</v>
      </c>
      <c r="BQ2243" s="1">
        <v>-1.0</v>
      </c>
      <c r="BR2243" s="1">
        <v>-1.0</v>
      </c>
      <c r="BS2243" s="1">
        <v>1.0</v>
      </c>
      <c r="BT2243" s="1">
        <v>-1.0</v>
      </c>
      <c r="BU2243" s="1">
        <v>1.0</v>
      </c>
      <c r="BV2243" s="1">
        <v>-1.0</v>
      </c>
      <c r="BW2243" s="1">
        <v>1.0</v>
      </c>
      <c r="BX2243" s="1">
        <v>-1.0</v>
      </c>
      <c r="BY2243" s="1">
        <v>-1.0</v>
      </c>
      <c r="BZ2243" s="1">
        <v>-1.0</v>
      </c>
      <c r="CA2243" s="1">
        <v>-1.0</v>
      </c>
      <c r="CB2243" s="1">
        <v>-1.0</v>
      </c>
      <c r="CC2243" s="1">
        <v>-1.0</v>
      </c>
      <c r="CD2243" s="1">
        <v>74926.0</v>
      </c>
    </row>
    <row r="2244">
      <c r="A2244" s="1">
        <v>5172992.0</v>
      </c>
      <c r="B2244" s="1" t="s">
        <v>12029</v>
      </c>
      <c r="C2244" s="1" t="s">
        <v>12030</v>
      </c>
      <c r="D2244" s="1" t="s">
        <v>12031</v>
      </c>
      <c r="E2244" s="1" t="s">
        <v>85</v>
      </c>
      <c r="F2244" s="1" t="s">
        <v>12032</v>
      </c>
      <c r="G2244" s="1" t="s">
        <v>12033</v>
      </c>
      <c r="H2244" s="1" t="s">
        <v>12034</v>
      </c>
      <c r="I2244" s="1">
        <v>2.3386756E7</v>
      </c>
      <c r="J2244" s="1">
        <v>41948.0</v>
      </c>
      <c r="M2244" s="1">
        <v>0.0</v>
      </c>
      <c r="N2244" s="1">
        <v>1.0</v>
      </c>
      <c r="O2244" s="1">
        <v>0.0</v>
      </c>
      <c r="P2244" s="1" t="s">
        <v>123</v>
      </c>
      <c r="Q2244" s="1" t="s">
        <v>185</v>
      </c>
      <c r="R2244" s="1">
        <v>40.70792</v>
      </c>
      <c r="S2244" s="1">
        <v>-73.9460199999999</v>
      </c>
      <c r="T2244" s="1" t="s">
        <v>91</v>
      </c>
      <c r="U2244" s="1" t="s">
        <v>113</v>
      </c>
      <c r="V2244" s="1">
        <v>2.0</v>
      </c>
      <c r="W2244" s="1">
        <v>1.0</v>
      </c>
      <c r="X2244" s="1">
        <v>1.0</v>
      </c>
      <c r="Y2244" s="1">
        <v>1.0</v>
      </c>
      <c r="Z2244" s="1" t="s">
        <v>93</v>
      </c>
      <c r="AA2244" s="1" t="s">
        <v>12035</v>
      </c>
      <c r="AB2244" s="1">
        <v>40.0</v>
      </c>
      <c r="AC2244" s="1">
        <v>1.0</v>
      </c>
      <c r="AD2244" s="1">
        <v>0.0</v>
      </c>
      <c r="AE2244" s="1">
        <v>6.0</v>
      </c>
      <c r="AF2244" s="1" t="s">
        <v>1192</v>
      </c>
      <c r="AG2244" s="1">
        <v>1.0</v>
      </c>
      <c r="AH2244" s="1">
        <v>0.0</v>
      </c>
      <c r="AI2244" s="1">
        <v>0.0</v>
      </c>
      <c r="AJ2244" s="1">
        <v>0.0</v>
      </c>
      <c r="AK2244" s="1">
        <v>0.0</v>
      </c>
      <c r="AL2244" s="1">
        <v>0.0</v>
      </c>
      <c r="AM2244" s="1">
        <v>0.0</v>
      </c>
      <c r="AU2244" s="1">
        <v>0.0</v>
      </c>
      <c r="AV2244" s="1" t="s">
        <v>105</v>
      </c>
      <c r="AW2244" s="1">
        <v>1.0</v>
      </c>
      <c r="AX2244" s="1">
        <v>0.0</v>
      </c>
      <c r="AY2244" s="1">
        <v>1.0</v>
      </c>
      <c r="AZ2244" s="1">
        <v>0.0</v>
      </c>
      <c r="BB2244" s="1">
        <v>-1.0</v>
      </c>
      <c r="BC2244" s="1">
        <v>1.0</v>
      </c>
      <c r="BD2244" s="1">
        <v>-1.0</v>
      </c>
      <c r="BE2244" s="1">
        <v>-1.0</v>
      </c>
      <c r="BF2244" s="1">
        <v>-1.0</v>
      </c>
      <c r="BG2244" s="1">
        <v>-1.0</v>
      </c>
      <c r="BH2244" s="1">
        <v>-1.0</v>
      </c>
      <c r="BI2244" s="1">
        <v>-1.0</v>
      </c>
      <c r="BJ2244" s="1">
        <v>1.0</v>
      </c>
      <c r="BK2244" s="1">
        <v>-1.0</v>
      </c>
      <c r="BL2244" s="1">
        <v>-1.0</v>
      </c>
      <c r="BM2244" s="1">
        <v>1.0</v>
      </c>
      <c r="BN2244" s="1">
        <v>1.0</v>
      </c>
      <c r="BO2244" s="1">
        <v>1.0</v>
      </c>
      <c r="BP2244" s="1">
        <v>-1.0</v>
      </c>
      <c r="BQ2244" s="1">
        <v>1.0</v>
      </c>
      <c r="BR2244" s="1">
        <v>-1.0</v>
      </c>
      <c r="BS2244" s="1">
        <v>-1.0</v>
      </c>
      <c r="BT2244" s="1">
        <v>-1.0</v>
      </c>
      <c r="BU2244" s="1">
        <v>1.0</v>
      </c>
      <c r="BV2244" s="1">
        <v>-1.0</v>
      </c>
      <c r="BW2244" s="1">
        <v>-1.0</v>
      </c>
      <c r="BX2244" s="1">
        <v>-1.0</v>
      </c>
      <c r="BY2244" s="1">
        <v>-1.0</v>
      </c>
      <c r="BZ2244" s="1">
        <v>-1.0</v>
      </c>
      <c r="CA2244" s="1">
        <v>-1.0</v>
      </c>
      <c r="CB2244" s="1">
        <v>-1.0</v>
      </c>
      <c r="CC2244" s="1">
        <v>-1.0</v>
      </c>
      <c r="CD2244" s="1">
        <v>74949.0</v>
      </c>
    </row>
    <row r="2245">
      <c r="A2245" s="1">
        <v>2.6274345E7</v>
      </c>
      <c r="B2245" s="1" t="s">
        <v>12036</v>
      </c>
      <c r="C2245" s="1" t="s">
        <v>12037</v>
      </c>
      <c r="D2245" s="1" t="s">
        <v>12038</v>
      </c>
      <c r="E2245" s="1" t="s">
        <v>85</v>
      </c>
      <c r="F2245" s="1" t="s">
        <v>12039</v>
      </c>
      <c r="G2245" s="1" t="s">
        <v>12040</v>
      </c>
      <c r="H2245" s="1" t="s">
        <v>12041</v>
      </c>
      <c r="I2245" s="1">
        <v>1.61617875E8</v>
      </c>
      <c r="J2245" s="1">
        <v>43075.0</v>
      </c>
      <c r="K2245" s="1" t="s">
        <v>134</v>
      </c>
      <c r="L2245" s="1">
        <v>1.0</v>
      </c>
      <c r="M2245" s="1">
        <v>1.0</v>
      </c>
      <c r="N2245" s="1">
        <v>2.0</v>
      </c>
      <c r="O2245" s="1">
        <v>0.0</v>
      </c>
      <c r="P2245" s="1" t="s">
        <v>89</v>
      </c>
      <c r="Q2245" s="1" t="s">
        <v>90</v>
      </c>
      <c r="R2245" s="1">
        <v>40.85221</v>
      </c>
      <c r="S2245" s="1">
        <v>-73.93916</v>
      </c>
      <c r="T2245" s="1" t="s">
        <v>91</v>
      </c>
      <c r="U2245" s="1" t="s">
        <v>113</v>
      </c>
      <c r="V2245" s="1">
        <v>3.0</v>
      </c>
      <c r="W2245" s="1">
        <v>1.0</v>
      </c>
      <c r="X2245" s="1">
        <v>1.0</v>
      </c>
      <c r="Y2245" s="1">
        <v>2.0</v>
      </c>
      <c r="Z2245" s="1" t="s">
        <v>93</v>
      </c>
      <c r="AA2245" s="1" t="s">
        <v>12042</v>
      </c>
      <c r="AB2245" s="1">
        <v>97.0</v>
      </c>
      <c r="AC2245" s="1">
        <v>1.0</v>
      </c>
      <c r="AD2245" s="1">
        <v>0.0</v>
      </c>
      <c r="AE2245" s="1">
        <v>2.0</v>
      </c>
      <c r="AF2245" s="1" t="s">
        <v>95</v>
      </c>
      <c r="AG2245" s="1">
        <v>1.0</v>
      </c>
      <c r="AH2245" s="1">
        <v>0.0</v>
      </c>
      <c r="AI2245" s="1">
        <v>0.0</v>
      </c>
      <c r="AJ2245" s="1">
        <v>0.0</v>
      </c>
      <c r="AK2245" s="1">
        <v>0.0</v>
      </c>
      <c r="AL2245" s="1">
        <v>0.0</v>
      </c>
      <c r="AM2245" s="1">
        <v>0.0</v>
      </c>
      <c r="AU2245" s="1">
        <v>1.0</v>
      </c>
      <c r="AV2245" s="1" t="s">
        <v>117</v>
      </c>
      <c r="AW2245" s="1">
        <v>2.0</v>
      </c>
      <c r="AX2245" s="1">
        <v>1.0</v>
      </c>
      <c r="AY2245" s="1">
        <v>1.0</v>
      </c>
      <c r="AZ2245" s="1">
        <v>0.0</v>
      </c>
      <c r="BB2245" s="1">
        <v>-1.0</v>
      </c>
      <c r="BC2245" s="1">
        <v>1.0</v>
      </c>
      <c r="BD2245" s="1">
        <v>-1.0</v>
      </c>
      <c r="BE2245" s="1">
        <v>-1.0</v>
      </c>
      <c r="BF2245" s="1">
        <v>-1.0</v>
      </c>
      <c r="BG2245" s="1">
        <v>-1.0</v>
      </c>
      <c r="BH2245" s="1">
        <v>-1.0</v>
      </c>
      <c r="BI2245" s="1">
        <v>-1.0</v>
      </c>
      <c r="BJ2245" s="1">
        <v>1.0</v>
      </c>
      <c r="BK2245" s="1">
        <v>-1.0</v>
      </c>
      <c r="BL2245" s="1">
        <v>-1.0</v>
      </c>
      <c r="BM2245" s="1">
        <v>1.0</v>
      </c>
      <c r="BN2245" s="1">
        <v>1.0</v>
      </c>
      <c r="BO2245" s="1">
        <v>-1.0</v>
      </c>
      <c r="BP2245" s="1">
        <v>1.0</v>
      </c>
      <c r="BQ2245" s="1">
        <v>1.0</v>
      </c>
      <c r="BR2245" s="1">
        <v>-1.0</v>
      </c>
      <c r="BS2245" s="1">
        <v>-1.0</v>
      </c>
      <c r="BT2245" s="1">
        <v>-1.0</v>
      </c>
      <c r="BU2245" s="1">
        <v>1.0</v>
      </c>
      <c r="BV2245" s="1">
        <v>-1.0</v>
      </c>
      <c r="BW2245" s="1">
        <v>-1.0</v>
      </c>
      <c r="BX2245" s="1">
        <v>-1.0</v>
      </c>
      <c r="BY2245" s="1">
        <v>1.0</v>
      </c>
      <c r="BZ2245" s="1">
        <v>-1.0</v>
      </c>
      <c r="CA2245" s="1">
        <v>-1.0</v>
      </c>
      <c r="CB2245" s="1">
        <v>-1.0</v>
      </c>
      <c r="CC2245" s="1">
        <v>-1.0</v>
      </c>
      <c r="CD2245" s="1">
        <v>74984.0</v>
      </c>
    </row>
    <row r="2246">
      <c r="A2246" s="1">
        <v>1.6053606E7</v>
      </c>
      <c r="B2246" s="1" t="s">
        <v>12043</v>
      </c>
      <c r="C2246" s="1" t="s">
        <v>12044</v>
      </c>
      <c r="D2246" s="1" t="s">
        <v>12044</v>
      </c>
      <c r="E2246" s="1" t="s">
        <v>85</v>
      </c>
      <c r="I2246" s="1">
        <v>4372057.0</v>
      </c>
      <c r="J2246" s="1">
        <v>41253.0</v>
      </c>
      <c r="M2246" s="1">
        <v>0.0</v>
      </c>
      <c r="N2246" s="1">
        <v>2.0</v>
      </c>
      <c r="O2246" s="1">
        <v>1.0</v>
      </c>
      <c r="P2246" s="1" t="s">
        <v>89</v>
      </c>
      <c r="Q2246" s="1" t="s">
        <v>90</v>
      </c>
      <c r="R2246" s="1">
        <v>40.77815</v>
      </c>
      <c r="S2246" s="1">
        <v>-73.97574</v>
      </c>
      <c r="T2246" s="1" t="s">
        <v>91</v>
      </c>
      <c r="U2246" s="1" t="s">
        <v>113</v>
      </c>
      <c r="V2246" s="1">
        <v>1.0</v>
      </c>
      <c r="W2246" s="1">
        <v>1.0</v>
      </c>
      <c r="X2246" s="1">
        <v>1.0</v>
      </c>
      <c r="Y2246" s="1">
        <v>1.0</v>
      </c>
      <c r="Z2246" s="1" t="s">
        <v>93</v>
      </c>
      <c r="AA2246" s="1" t="s">
        <v>12045</v>
      </c>
      <c r="AB2246" s="1">
        <v>88.0</v>
      </c>
      <c r="AC2246" s="1">
        <v>1.0</v>
      </c>
      <c r="AD2246" s="1">
        <v>0.0</v>
      </c>
      <c r="AE2246" s="1">
        <v>7.0</v>
      </c>
      <c r="AF2246" s="1" t="s">
        <v>932</v>
      </c>
      <c r="AG2246" s="1">
        <v>1.0</v>
      </c>
      <c r="AH2246" s="1">
        <v>0.0</v>
      </c>
      <c r="AI2246" s="1">
        <v>0.0</v>
      </c>
      <c r="AJ2246" s="1">
        <v>0.0</v>
      </c>
      <c r="AK2246" s="1">
        <v>0.0</v>
      </c>
      <c r="AL2246" s="1">
        <v>3.0</v>
      </c>
      <c r="AM2246" s="1">
        <v>0.0</v>
      </c>
      <c r="AN2246" s="1">
        <v>93.0</v>
      </c>
      <c r="AO2246" s="1">
        <v>8.0</v>
      </c>
      <c r="AP2246" s="1">
        <v>9.0</v>
      </c>
      <c r="AQ2246" s="1">
        <v>10.0</v>
      </c>
      <c r="AR2246" s="1">
        <v>9.0</v>
      </c>
      <c r="AS2246" s="1">
        <v>10.0</v>
      </c>
      <c r="AT2246" s="1">
        <v>10.0</v>
      </c>
      <c r="AU2246" s="1">
        <v>0.0</v>
      </c>
      <c r="AV2246" s="1" t="s">
        <v>96</v>
      </c>
      <c r="AW2246" s="1">
        <v>1.0</v>
      </c>
      <c r="AX2246" s="1">
        <v>0.0</v>
      </c>
      <c r="AY2246" s="1">
        <v>1.0</v>
      </c>
      <c r="AZ2246" s="1">
        <v>0.0</v>
      </c>
      <c r="BA2246" s="1">
        <v>0.1</v>
      </c>
      <c r="BB2246" s="1">
        <v>-1.0</v>
      </c>
      <c r="BC2246" s="1">
        <v>1.0</v>
      </c>
      <c r="BD2246" s="1">
        <v>-1.0</v>
      </c>
      <c r="BE2246" s="1">
        <v>-1.0</v>
      </c>
      <c r="BF2246" s="1">
        <v>-1.0</v>
      </c>
      <c r="BG2246" s="1">
        <v>-1.0</v>
      </c>
      <c r="BH2246" s="1">
        <v>-1.0</v>
      </c>
      <c r="BI2246" s="1">
        <v>-1.0</v>
      </c>
      <c r="BJ2246" s="1">
        <v>1.0</v>
      </c>
      <c r="BK2246" s="1">
        <v>-1.0</v>
      </c>
      <c r="BL2246" s="1">
        <v>-1.0</v>
      </c>
      <c r="BM2246" s="1">
        <v>-1.0</v>
      </c>
      <c r="BN2246" s="1">
        <v>-1.0</v>
      </c>
      <c r="BO2246" s="1">
        <v>-1.0</v>
      </c>
      <c r="BP2246" s="1">
        <v>-1.0</v>
      </c>
      <c r="BQ2246" s="1">
        <v>-1.0</v>
      </c>
      <c r="BR2246" s="1">
        <v>-1.0</v>
      </c>
      <c r="BS2246" s="1">
        <v>-1.0</v>
      </c>
      <c r="BT2246" s="1">
        <v>-1.0</v>
      </c>
      <c r="BU2246" s="1">
        <v>1.0</v>
      </c>
      <c r="BV2246" s="1">
        <v>-1.0</v>
      </c>
      <c r="BW2246" s="1">
        <v>-1.0</v>
      </c>
      <c r="BX2246" s="1">
        <v>-1.0</v>
      </c>
      <c r="BY2246" s="1">
        <v>-1.0</v>
      </c>
      <c r="BZ2246" s="1">
        <v>-1.0</v>
      </c>
      <c r="CA2246" s="1">
        <v>-1.0</v>
      </c>
      <c r="CB2246" s="1">
        <v>-1.0</v>
      </c>
      <c r="CC2246" s="1">
        <v>-1.0</v>
      </c>
      <c r="CD2246" s="1">
        <v>75018.0</v>
      </c>
    </row>
    <row r="2247">
      <c r="A2247" s="1">
        <v>2.3108652E7</v>
      </c>
      <c r="B2247" s="1" t="s">
        <v>12046</v>
      </c>
      <c r="C2247" s="1" t="s">
        <v>12047</v>
      </c>
      <c r="D2247" s="1" t="s">
        <v>12048</v>
      </c>
      <c r="E2247" s="1" t="s">
        <v>85</v>
      </c>
      <c r="F2247" s="1" t="s">
        <v>12049</v>
      </c>
      <c r="G2247" s="1" t="s">
        <v>12050</v>
      </c>
      <c r="H2247" s="1" t="s">
        <v>12051</v>
      </c>
      <c r="I2247" s="1">
        <v>7460552.0</v>
      </c>
      <c r="J2247" s="1">
        <v>41468.0</v>
      </c>
      <c r="K2247" s="1" t="s">
        <v>134</v>
      </c>
      <c r="L2247" s="1">
        <v>1.0</v>
      </c>
      <c r="M2247" s="1">
        <v>0.0</v>
      </c>
      <c r="N2247" s="1">
        <v>1.0</v>
      </c>
      <c r="O2247" s="1">
        <v>1.0</v>
      </c>
      <c r="P2247" s="1" t="s">
        <v>123</v>
      </c>
      <c r="Q2247" s="1" t="s">
        <v>124</v>
      </c>
      <c r="R2247" s="1">
        <v>40.71147</v>
      </c>
      <c r="S2247" s="1">
        <v>-73.96</v>
      </c>
      <c r="T2247" s="1" t="s">
        <v>289</v>
      </c>
      <c r="U2247" s="1" t="s">
        <v>92</v>
      </c>
      <c r="V2247" s="1">
        <v>7.0</v>
      </c>
      <c r="W2247" s="1">
        <v>1.5</v>
      </c>
      <c r="X2247" s="1">
        <v>2.0</v>
      </c>
      <c r="Y2247" s="1">
        <v>4.0</v>
      </c>
      <c r="Z2247" s="1" t="s">
        <v>93</v>
      </c>
      <c r="AA2247" s="1" t="s">
        <v>12052</v>
      </c>
      <c r="AB2247" s="1">
        <v>325.0</v>
      </c>
      <c r="AC2247" s="1">
        <v>4.0</v>
      </c>
      <c r="AD2247" s="1">
        <v>110.0</v>
      </c>
      <c r="AE2247" s="1">
        <v>2.0</v>
      </c>
      <c r="AF2247" s="1" t="s">
        <v>179</v>
      </c>
      <c r="AG2247" s="1">
        <v>1.0</v>
      </c>
      <c r="AH2247" s="1">
        <v>0.0</v>
      </c>
      <c r="AI2247" s="1">
        <v>0.0</v>
      </c>
      <c r="AJ2247" s="1">
        <v>0.0</v>
      </c>
      <c r="AK2247" s="1">
        <v>96.0</v>
      </c>
      <c r="AL2247" s="1">
        <v>7.0</v>
      </c>
      <c r="AM2247" s="1">
        <v>7.0</v>
      </c>
      <c r="AN2247" s="1">
        <v>100.0</v>
      </c>
      <c r="AO2247" s="1">
        <v>10.0</v>
      </c>
      <c r="AP2247" s="1">
        <v>9.0</v>
      </c>
      <c r="AQ2247" s="1">
        <v>10.0</v>
      </c>
      <c r="AR2247" s="1">
        <v>10.0</v>
      </c>
      <c r="AS2247" s="1">
        <v>10.0</v>
      </c>
      <c r="AT2247" s="1">
        <v>10.0</v>
      </c>
      <c r="AU2247" s="1">
        <v>0.0</v>
      </c>
      <c r="AV2247" s="1" t="s">
        <v>117</v>
      </c>
      <c r="AW2247" s="1">
        <v>1.0</v>
      </c>
      <c r="AX2247" s="1">
        <v>1.0</v>
      </c>
      <c r="AY2247" s="1">
        <v>0.0</v>
      </c>
      <c r="AZ2247" s="1">
        <v>0.0</v>
      </c>
      <c r="BA2247" s="1">
        <v>0.61</v>
      </c>
      <c r="BB2247" s="1">
        <v>-1.0</v>
      </c>
      <c r="BC2247" s="1">
        <v>1.0</v>
      </c>
      <c r="BD2247" s="1">
        <v>-1.0</v>
      </c>
      <c r="BE2247" s="1">
        <v>1.0</v>
      </c>
      <c r="BF2247" s="1">
        <v>1.0</v>
      </c>
      <c r="BG2247" s="1">
        <v>-1.0</v>
      </c>
      <c r="BH2247" s="1">
        <v>1.0</v>
      </c>
      <c r="BI2247" s="1">
        <v>-1.0</v>
      </c>
      <c r="BJ2247" s="1">
        <v>1.0</v>
      </c>
      <c r="BK2247" s="1">
        <v>1.0</v>
      </c>
      <c r="BL2247" s="1">
        <v>1.0</v>
      </c>
      <c r="BM2247" s="1">
        <v>1.0</v>
      </c>
      <c r="BN2247" s="1">
        <v>-1.0</v>
      </c>
      <c r="BO2247" s="1">
        <v>-1.0</v>
      </c>
      <c r="BP2247" s="1">
        <v>1.0</v>
      </c>
      <c r="BQ2247" s="1">
        <v>1.0</v>
      </c>
      <c r="BR2247" s="1">
        <v>-1.0</v>
      </c>
      <c r="BS2247" s="1">
        <v>-1.0</v>
      </c>
      <c r="BT2247" s="1">
        <v>-1.0</v>
      </c>
      <c r="BU2247" s="1">
        <v>1.0</v>
      </c>
      <c r="BV2247" s="1">
        <v>-1.0</v>
      </c>
      <c r="BW2247" s="1">
        <v>-1.0</v>
      </c>
      <c r="BX2247" s="1">
        <v>-1.0</v>
      </c>
      <c r="BY2247" s="1">
        <v>1.0</v>
      </c>
      <c r="BZ2247" s="1">
        <v>1.0</v>
      </c>
      <c r="CA2247" s="1">
        <v>-1.0</v>
      </c>
      <c r="CB2247" s="1">
        <v>-1.0</v>
      </c>
      <c r="CC2247" s="1">
        <v>-1.0</v>
      </c>
      <c r="CD2247" s="1">
        <v>75080.0</v>
      </c>
    </row>
    <row r="2248">
      <c r="A2248" s="1">
        <v>2.6743617E7</v>
      </c>
      <c r="B2248" s="1" t="s">
        <v>12053</v>
      </c>
      <c r="C2248" s="1" t="s">
        <v>12054</v>
      </c>
      <c r="D2248" s="1" t="s">
        <v>12055</v>
      </c>
      <c r="E2248" s="1" t="s">
        <v>85</v>
      </c>
      <c r="F2248" s="1" t="s">
        <v>12056</v>
      </c>
      <c r="G2248" s="1" t="s">
        <v>12057</v>
      </c>
      <c r="H2248" s="1" t="s">
        <v>12058</v>
      </c>
      <c r="I2248" s="1">
        <v>1.6713332E7</v>
      </c>
      <c r="J2248" s="1">
        <v>42998.0</v>
      </c>
      <c r="M2248" s="1">
        <v>0.0</v>
      </c>
      <c r="N2248" s="1">
        <v>2.0</v>
      </c>
      <c r="O2248" s="1">
        <v>0.0</v>
      </c>
      <c r="P2248" s="1" t="s">
        <v>123</v>
      </c>
      <c r="Q2248" s="1" t="s">
        <v>124</v>
      </c>
      <c r="R2248" s="1">
        <v>40.69701</v>
      </c>
      <c r="S2248" s="1">
        <v>-73.93002</v>
      </c>
      <c r="T2248" s="1" t="s">
        <v>91</v>
      </c>
      <c r="U2248" s="1" t="s">
        <v>92</v>
      </c>
      <c r="V2248" s="1">
        <v>4.0</v>
      </c>
      <c r="W2248" s="1">
        <v>2.0</v>
      </c>
      <c r="X2248" s="1">
        <v>2.0</v>
      </c>
      <c r="Y2248" s="1">
        <v>2.0</v>
      </c>
      <c r="Z2248" s="1" t="s">
        <v>93</v>
      </c>
      <c r="AA2248" s="1" t="s">
        <v>12059</v>
      </c>
      <c r="AB2248" s="1">
        <v>100.0</v>
      </c>
      <c r="AC2248" s="1">
        <v>1.0</v>
      </c>
      <c r="AD2248" s="1">
        <v>0.0</v>
      </c>
      <c r="AE2248" s="1">
        <v>12.0</v>
      </c>
      <c r="AF2248" s="1" t="s">
        <v>452</v>
      </c>
      <c r="AG2248" s="1">
        <v>1.0</v>
      </c>
      <c r="AH2248" s="1">
        <v>0.0</v>
      </c>
      <c r="AI2248" s="1">
        <v>0.0</v>
      </c>
      <c r="AJ2248" s="1">
        <v>0.0</v>
      </c>
      <c r="AK2248" s="1">
        <v>0.0</v>
      </c>
      <c r="AL2248" s="1">
        <v>1.0</v>
      </c>
      <c r="AM2248" s="1">
        <v>1.0</v>
      </c>
      <c r="AN2248" s="1">
        <v>100.0</v>
      </c>
      <c r="AO2248" s="1">
        <v>10.0</v>
      </c>
      <c r="AP2248" s="1">
        <v>10.0</v>
      </c>
      <c r="AQ2248" s="1">
        <v>10.0</v>
      </c>
      <c r="AR2248" s="1">
        <v>10.0</v>
      </c>
      <c r="AS2248" s="1">
        <v>10.0</v>
      </c>
      <c r="AT2248" s="1">
        <v>10.0</v>
      </c>
      <c r="AU2248" s="1">
        <v>0.0</v>
      </c>
      <c r="AV2248" s="1" t="s">
        <v>117</v>
      </c>
      <c r="AW2248" s="1">
        <v>2.0</v>
      </c>
      <c r="AX2248" s="1">
        <v>1.0</v>
      </c>
      <c r="AY2248" s="1">
        <v>1.0</v>
      </c>
      <c r="AZ2248" s="1">
        <v>0.0</v>
      </c>
      <c r="BA2248" s="1">
        <v>0.16</v>
      </c>
      <c r="BB2248" s="1">
        <v>-1.0</v>
      </c>
      <c r="BC2248" s="1">
        <v>1.0</v>
      </c>
      <c r="BD2248" s="1">
        <v>-1.0</v>
      </c>
      <c r="BE2248" s="1">
        <v>-1.0</v>
      </c>
      <c r="BF2248" s="1">
        <v>-1.0</v>
      </c>
      <c r="BG2248" s="1">
        <v>-1.0</v>
      </c>
      <c r="BH2248" s="1">
        <v>-1.0</v>
      </c>
      <c r="BI2248" s="1">
        <v>-1.0</v>
      </c>
      <c r="BJ2248" s="1">
        <v>-1.0</v>
      </c>
      <c r="BK2248" s="1">
        <v>-1.0</v>
      </c>
      <c r="BL2248" s="1">
        <v>-1.0</v>
      </c>
      <c r="BM2248" s="1">
        <v>-1.0</v>
      </c>
      <c r="BN2248" s="1">
        <v>1.0</v>
      </c>
      <c r="BO2248" s="1">
        <v>-1.0</v>
      </c>
      <c r="BP2248" s="1">
        <v>-1.0</v>
      </c>
      <c r="BQ2248" s="1">
        <v>1.0</v>
      </c>
      <c r="BR2248" s="1">
        <v>-1.0</v>
      </c>
      <c r="BS2248" s="1">
        <v>-1.0</v>
      </c>
      <c r="BT2248" s="1">
        <v>-1.0</v>
      </c>
      <c r="BU2248" s="1">
        <v>1.0</v>
      </c>
      <c r="BV2248" s="1">
        <v>-1.0</v>
      </c>
      <c r="BW2248" s="1">
        <v>-1.0</v>
      </c>
      <c r="BX2248" s="1">
        <v>-1.0</v>
      </c>
      <c r="BY2248" s="1">
        <v>-1.0</v>
      </c>
      <c r="BZ2248" s="1">
        <v>-1.0</v>
      </c>
      <c r="CA2248" s="1">
        <v>-1.0</v>
      </c>
      <c r="CB2248" s="1">
        <v>-1.0</v>
      </c>
      <c r="CC2248" s="1">
        <v>-1.0</v>
      </c>
      <c r="CD2248" s="1">
        <v>75111.0</v>
      </c>
    </row>
    <row r="2249">
      <c r="A2249" s="1">
        <v>1.6148141E7</v>
      </c>
      <c r="B2249" s="1" t="s">
        <v>12060</v>
      </c>
      <c r="C2249" s="1" t="s">
        <v>12061</v>
      </c>
      <c r="D2249" s="1" t="s">
        <v>12062</v>
      </c>
      <c r="E2249" s="1" t="s">
        <v>85</v>
      </c>
      <c r="F2249" s="1" t="s">
        <v>12063</v>
      </c>
      <c r="G2249" s="1" t="s">
        <v>12064</v>
      </c>
      <c r="H2249" s="1" t="s">
        <v>12065</v>
      </c>
      <c r="I2249" s="1">
        <v>1.05384236E8</v>
      </c>
      <c r="J2249" s="1">
        <v>42701.0</v>
      </c>
      <c r="K2249" s="1" t="s">
        <v>272</v>
      </c>
      <c r="L2249" s="1">
        <v>0.7</v>
      </c>
      <c r="M2249" s="1">
        <v>0.0</v>
      </c>
      <c r="N2249" s="1">
        <v>1.0</v>
      </c>
      <c r="O2249" s="1">
        <v>0.0</v>
      </c>
      <c r="P2249" s="1" t="s">
        <v>89</v>
      </c>
      <c r="Q2249" s="1" t="s">
        <v>1014</v>
      </c>
      <c r="R2249" s="1">
        <v>40.85425</v>
      </c>
      <c r="S2249" s="1">
        <v>-73.93585</v>
      </c>
      <c r="T2249" s="1" t="s">
        <v>91</v>
      </c>
      <c r="U2249" s="1" t="s">
        <v>113</v>
      </c>
      <c r="V2249" s="1">
        <v>2.0</v>
      </c>
      <c r="W2249" s="1">
        <v>1.0</v>
      </c>
      <c r="X2249" s="1">
        <v>1.0</v>
      </c>
      <c r="Y2249" s="1">
        <v>1.0</v>
      </c>
      <c r="Z2249" s="1" t="s">
        <v>93</v>
      </c>
      <c r="AA2249" s="1" t="s">
        <v>12066</v>
      </c>
      <c r="AB2249" s="1">
        <v>80.0</v>
      </c>
      <c r="AC2249" s="1">
        <v>1.0</v>
      </c>
      <c r="AD2249" s="1">
        <v>0.0</v>
      </c>
      <c r="AE2249" s="1">
        <v>1.0</v>
      </c>
      <c r="AF2249" s="1" t="s">
        <v>341</v>
      </c>
      <c r="AG2249" s="1">
        <v>1.0</v>
      </c>
      <c r="AH2249" s="1">
        <v>6.0</v>
      </c>
      <c r="AI2249" s="1">
        <v>31.0</v>
      </c>
      <c r="AJ2249" s="1">
        <v>31.0</v>
      </c>
      <c r="AK2249" s="1">
        <v>31.0</v>
      </c>
      <c r="AL2249" s="1">
        <v>11.0</v>
      </c>
      <c r="AM2249" s="1">
        <v>10.0</v>
      </c>
      <c r="AN2249" s="1">
        <v>95.0</v>
      </c>
      <c r="AO2249" s="1">
        <v>10.0</v>
      </c>
      <c r="AP2249" s="1">
        <v>10.0</v>
      </c>
      <c r="AQ2249" s="1">
        <v>10.0</v>
      </c>
      <c r="AR2249" s="1">
        <v>9.0</v>
      </c>
      <c r="AS2249" s="1">
        <v>10.0</v>
      </c>
      <c r="AT2249" s="1">
        <v>9.0</v>
      </c>
      <c r="AU2249" s="1">
        <v>0.0</v>
      </c>
      <c r="AV2249" s="1" t="s">
        <v>96</v>
      </c>
      <c r="AW2249" s="1">
        <v>1.0</v>
      </c>
      <c r="AX2249" s="1">
        <v>0.0</v>
      </c>
      <c r="AY2249" s="1">
        <v>1.0</v>
      </c>
      <c r="AZ2249" s="1">
        <v>0.0</v>
      </c>
      <c r="BA2249" s="1">
        <v>0.6</v>
      </c>
      <c r="BB2249" s="1">
        <v>-1.0</v>
      </c>
      <c r="BC2249" s="1">
        <v>1.0</v>
      </c>
      <c r="BD2249" s="1">
        <v>-1.0</v>
      </c>
      <c r="BE2249" s="1">
        <v>-1.0</v>
      </c>
      <c r="BF2249" s="1">
        <v>-1.0</v>
      </c>
      <c r="BG2249" s="1">
        <v>-1.0</v>
      </c>
      <c r="BH2249" s="1">
        <v>1.0</v>
      </c>
      <c r="BI2249" s="1">
        <v>-1.0</v>
      </c>
      <c r="BJ2249" s="1">
        <v>1.0</v>
      </c>
      <c r="BK2249" s="1">
        <v>1.0</v>
      </c>
      <c r="BL2249" s="1">
        <v>1.0</v>
      </c>
      <c r="BM2249" s="1">
        <v>1.0</v>
      </c>
      <c r="BN2249" s="1">
        <v>1.0</v>
      </c>
      <c r="BO2249" s="1">
        <v>-1.0</v>
      </c>
      <c r="BP2249" s="1">
        <v>1.0</v>
      </c>
      <c r="BQ2249" s="1">
        <v>1.0</v>
      </c>
      <c r="BR2249" s="1">
        <v>-1.0</v>
      </c>
      <c r="BS2249" s="1">
        <v>1.0</v>
      </c>
      <c r="BT2249" s="1">
        <v>-1.0</v>
      </c>
      <c r="BU2249" s="1">
        <v>1.0</v>
      </c>
      <c r="BV2249" s="1">
        <v>1.0</v>
      </c>
      <c r="BW2249" s="1">
        <v>-1.0</v>
      </c>
      <c r="BX2249" s="1">
        <v>1.0</v>
      </c>
      <c r="BY2249" s="1">
        <v>-1.0</v>
      </c>
      <c r="BZ2249" s="1">
        <v>-1.0</v>
      </c>
      <c r="CA2249" s="1">
        <v>-1.0</v>
      </c>
      <c r="CB2249" s="1">
        <v>1.0</v>
      </c>
      <c r="CC2249" s="1">
        <v>-1.0</v>
      </c>
      <c r="CD2249" s="1">
        <v>75121.0</v>
      </c>
    </row>
    <row r="2250">
      <c r="A2250" s="1">
        <v>2.925958E7</v>
      </c>
      <c r="B2250" s="1" t="s">
        <v>12067</v>
      </c>
      <c r="C2250" s="1" t="s">
        <v>12068</v>
      </c>
      <c r="D2250" s="1" t="s">
        <v>12069</v>
      </c>
      <c r="E2250" s="1" t="s">
        <v>85</v>
      </c>
      <c r="F2250" s="1" t="s">
        <v>12070</v>
      </c>
      <c r="G2250" s="1" t="s">
        <v>12071</v>
      </c>
      <c r="H2250" s="1" t="s">
        <v>12072</v>
      </c>
      <c r="I2250" s="1">
        <v>3292437.0</v>
      </c>
      <c r="J2250" s="1">
        <v>41138.0</v>
      </c>
      <c r="K2250" s="1" t="s">
        <v>134</v>
      </c>
      <c r="L2250" s="1">
        <v>1.0</v>
      </c>
      <c r="M2250" s="1">
        <v>1.0</v>
      </c>
      <c r="N2250" s="1">
        <v>1.0</v>
      </c>
      <c r="O2250" s="1">
        <v>1.0</v>
      </c>
      <c r="P2250" s="1" t="s">
        <v>89</v>
      </c>
      <c r="Q2250" s="1" t="s">
        <v>90</v>
      </c>
      <c r="R2250" s="1">
        <v>40.75228</v>
      </c>
      <c r="S2250" s="1">
        <v>-73.9695</v>
      </c>
      <c r="T2250" s="1" t="s">
        <v>91</v>
      </c>
      <c r="U2250" s="1" t="s">
        <v>92</v>
      </c>
      <c r="V2250" s="1">
        <v>5.0</v>
      </c>
      <c r="W2250" s="1">
        <v>2.0</v>
      </c>
      <c r="X2250" s="1">
        <v>1.0</v>
      </c>
      <c r="Y2250" s="1">
        <v>2.0</v>
      </c>
      <c r="Z2250" s="1" t="s">
        <v>93</v>
      </c>
      <c r="AA2250" s="1" t="s">
        <v>12073</v>
      </c>
      <c r="AB2250" s="1">
        <v>250.0</v>
      </c>
      <c r="AC2250" s="1">
        <v>4.0</v>
      </c>
      <c r="AD2250" s="1">
        <v>50.0</v>
      </c>
      <c r="AE2250" s="1">
        <v>2.0</v>
      </c>
      <c r="AF2250" s="1" t="s">
        <v>2136</v>
      </c>
      <c r="AG2250" s="1">
        <v>1.0</v>
      </c>
      <c r="AH2250" s="1">
        <v>0.0</v>
      </c>
      <c r="AI2250" s="1">
        <v>0.0</v>
      </c>
      <c r="AJ2250" s="1">
        <v>0.0</v>
      </c>
      <c r="AK2250" s="1">
        <v>0.0</v>
      </c>
      <c r="AL2250" s="1">
        <v>20.0</v>
      </c>
      <c r="AM2250" s="1">
        <v>20.0</v>
      </c>
      <c r="AN2250" s="1">
        <v>100.0</v>
      </c>
      <c r="AO2250" s="1">
        <v>10.0</v>
      </c>
      <c r="AP2250" s="1">
        <v>10.0</v>
      </c>
      <c r="AQ2250" s="1">
        <v>10.0</v>
      </c>
      <c r="AR2250" s="1">
        <v>10.0</v>
      </c>
      <c r="AS2250" s="1">
        <v>10.0</v>
      </c>
      <c r="AT2250" s="1">
        <v>10.0</v>
      </c>
      <c r="AU2250" s="1">
        <v>0.0</v>
      </c>
      <c r="AV2250" s="1" t="s">
        <v>117</v>
      </c>
      <c r="AW2250" s="1">
        <v>1.0</v>
      </c>
      <c r="AX2250" s="1">
        <v>1.0</v>
      </c>
      <c r="AY2250" s="1">
        <v>0.0</v>
      </c>
      <c r="AZ2250" s="1">
        <v>0.0</v>
      </c>
      <c r="BA2250" s="1">
        <v>2.3</v>
      </c>
      <c r="BB2250" s="1">
        <v>-1.0</v>
      </c>
      <c r="BC2250" s="1">
        <v>1.0</v>
      </c>
      <c r="BD2250" s="1">
        <v>-1.0</v>
      </c>
      <c r="BE2250" s="1">
        <v>-1.0</v>
      </c>
      <c r="BF2250" s="1">
        <v>-1.0</v>
      </c>
      <c r="BG2250" s="1">
        <v>-1.0</v>
      </c>
      <c r="BH2250" s="1">
        <v>1.0</v>
      </c>
      <c r="BI2250" s="1">
        <v>-1.0</v>
      </c>
      <c r="BJ2250" s="1">
        <v>1.0</v>
      </c>
      <c r="BK2250" s="1">
        <v>1.0</v>
      </c>
      <c r="BL2250" s="1">
        <v>1.0</v>
      </c>
      <c r="BM2250" s="1">
        <v>1.0</v>
      </c>
      <c r="BN2250" s="1">
        <v>-1.0</v>
      </c>
      <c r="BO2250" s="1">
        <v>-1.0</v>
      </c>
      <c r="BP2250" s="1">
        <v>-1.0</v>
      </c>
      <c r="BQ2250" s="1">
        <v>-1.0</v>
      </c>
      <c r="BR2250" s="1">
        <v>-1.0</v>
      </c>
      <c r="BS2250" s="1">
        <v>-1.0</v>
      </c>
      <c r="BT2250" s="1">
        <v>-1.0</v>
      </c>
      <c r="BU2250" s="1">
        <v>1.0</v>
      </c>
      <c r="BV2250" s="1">
        <v>-1.0</v>
      </c>
      <c r="BW2250" s="1">
        <v>-1.0</v>
      </c>
      <c r="BX2250" s="1">
        <v>-1.0</v>
      </c>
      <c r="BY2250" s="1">
        <v>1.0</v>
      </c>
      <c r="BZ2250" s="1">
        <v>1.0</v>
      </c>
      <c r="CA2250" s="1">
        <v>-1.0</v>
      </c>
      <c r="CB2250" s="1">
        <v>-1.0</v>
      </c>
      <c r="CC2250" s="1">
        <v>-1.0</v>
      </c>
      <c r="CD2250" s="1">
        <v>75133.0</v>
      </c>
    </row>
    <row r="2251">
      <c r="A2251" s="1">
        <v>2.1094022E7</v>
      </c>
      <c r="B2251" s="1" t="s">
        <v>12074</v>
      </c>
      <c r="C2251" s="1" t="s">
        <v>12075</v>
      </c>
      <c r="D2251" s="1" t="s">
        <v>12076</v>
      </c>
      <c r="E2251" s="1" t="s">
        <v>85</v>
      </c>
      <c r="I2251" s="1">
        <v>3.2110549E7</v>
      </c>
      <c r="J2251" s="1">
        <v>42122.0</v>
      </c>
      <c r="M2251" s="1">
        <v>0.0</v>
      </c>
      <c r="N2251" s="1">
        <v>1.0</v>
      </c>
      <c r="O2251" s="1">
        <v>0.0</v>
      </c>
      <c r="P2251" s="1" t="s">
        <v>123</v>
      </c>
      <c r="Q2251" s="1" t="s">
        <v>185</v>
      </c>
      <c r="R2251" s="1">
        <v>40.71111</v>
      </c>
      <c r="S2251" s="1">
        <v>-73.94792</v>
      </c>
      <c r="T2251" s="1" t="s">
        <v>91</v>
      </c>
      <c r="U2251" s="1" t="s">
        <v>113</v>
      </c>
      <c r="V2251" s="1">
        <v>2.0</v>
      </c>
      <c r="W2251" s="1">
        <v>1.0</v>
      </c>
      <c r="X2251" s="1">
        <v>1.0</v>
      </c>
      <c r="Y2251" s="1">
        <v>1.0</v>
      </c>
      <c r="Z2251" s="1" t="s">
        <v>93</v>
      </c>
      <c r="AA2251" s="1" t="s">
        <v>12077</v>
      </c>
      <c r="AB2251" s="1">
        <v>100.0</v>
      </c>
      <c r="AC2251" s="1">
        <v>2.0</v>
      </c>
      <c r="AD2251" s="1">
        <v>30.0</v>
      </c>
      <c r="AE2251" s="1">
        <v>2.0</v>
      </c>
      <c r="AF2251" s="1" t="s">
        <v>378</v>
      </c>
      <c r="AG2251" s="1">
        <v>1.0</v>
      </c>
      <c r="AH2251" s="1">
        <v>0.0</v>
      </c>
      <c r="AI2251" s="1">
        <v>0.0</v>
      </c>
      <c r="AJ2251" s="1">
        <v>0.0</v>
      </c>
      <c r="AK2251" s="1">
        <v>0.0</v>
      </c>
      <c r="AL2251" s="1">
        <v>2.0</v>
      </c>
      <c r="AM2251" s="1">
        <v>0.0</v>
      </c>
      <c r="AN2251" s="1">
        <v>100.0</v>
      </c>
      <c r="AO2251" s="1">
        <v>10.0</v>
      </c>
      <c r="AP2251" s="1">
        <v>8.0</v>
      </c>
      <c r="AQ2251" s="1">
        <v>10.0</v>
      </c>
      <c r="AR2251" s="1">
        <v>10.0</v>
      </c>
      <c r="AS2251" s="1">
        <v>10.0</v>
      </c>
      <c r="AT2251" s="1">
        <v>8.0</v>
      </c>
      <c r="AU2251" s="1">
        <v>1.0</v>
      </c>
      <c r="AV2251" s="1" t="s">
        <v>105</v>
      </c>
      <c r="AW2251" s="1">
        <v>1.0</v>
      </c>
      <c r="AX2251" s="1">
        <v>0.0</v>
      </c>
      <c r="AY2251" s="1">
        <v>1.0</v>
      </c>
      <c r="AZ2251" s="1">
        <v>0.0</v>
      </c>
      <c r="BA2251" s="1">
        <v>0.1</v>
      </c>
      <c r="BB2251" s="1">
        <v>-1.0</v>
      </c>
      <c r="BC2251" s="1">
        <v>1.0</v>
      </c>
      <c r="BD2251" s="1">
        <v>-1.0</v>
      </c>
      <c r="BE2251" s="1">
        <v>-1.0</v>
      </c>
      <c r="BF2251" s="1">
        <v>-1.0</v>
      </c>
      <c r="BG2251" s="1">
        <v>-1.0</v>
      </c>
      <c r="BH2251" s="1">
        <v>-1.0</v>
      </c>
      <c r="BI2251" s="1">
        <v>-1.0</v>
      </c>
      <c r="BJ2251" s="1">
        <v>1.0</v>
      </c>
      <c r="BK2251" s="1">
        <v>-1.0</v>
      </c>
      <c r="BL2251" s="1">
        <v>-1.0</v>
      </c>
      <c r="BM2251" s="1">
        <v>-1.0</v>
      </c>
      <c r="BN2251" s="1">
        <v>-1.0</v>
      </c>
      <c r="BO2251" s="1">
        <v>-1.0</v>
      </c>
      <c r="BP2251" s="1">
        <v>-1.0</v>
      </c>
      <c r="BQ2251" s="1">
        <v>-1.0</v>
      </c>
      <c r="BR2251" s="1">
        <v>-1.0</v>
      </c>
      <c r="BS2251" s="1">
        <v>-1.0</v>
      </c>
      <c r="BT2251" s="1">
        <v>-1.0</v>
      </c>
      <c r="BU2251" s="1">
        <v>1.0</v>
      </c>
      <c r="BV2251" s="1">
        <v>-1.0</v>
      </c>
      <c r="BW2251" s="1">
        <v>-1.0</v>
      </c>
      <c r="BX2251" s="1">
        <v>-1.0</v>
      </c>
      <c r="BY2251" s="1">
        <v>-1.0</v>
      </c>
      <c r="BZ2251" s="1">
        <v>-1.0</v>
      </c>
      <c r="CA2251" s="1">
        <v>1.0</v>
      </c>
      <c r="CB2251" s="1">
        <v>-1.0</v>
      </c>
      <c r="CC2251" s="1">
        <v>-1.0</v>
      </c>
      <c r="CD2251" s="1">
        <v>75178.0</v>
      </c>
    </row>
    <row r="2252">
      <c r="A2252" s="1">
        <v>3.3361844E7</v>
      </c>
      <c r="B2252" s="1" t="s">
        <v>12078</v>
      </c>
      <c r="C2252" s="1" t="s">
        <v>12079</v>
      </c>
      <c r="D2252" s="1" t="s">
        <v>12080</v>
      </c>
      <c r="E2252" s="1" t="s">
        <v>85</v>
      </c>
      <c r="F2252" s="1" t="s">
        <v>12081</v>
      </c>
      <c r="G2252" s="1" t="s">
        <v>12082</v>
      </c>
      <c r="I2252" s="1">
        <v>2.21213143E8</v>
      </c>
      <c r="J2252" s="1">
        <v>43390.0</v>
      </c>
      <c r="K2252" s="1" t="s">
        <v>134</v>
      </c>
      <c r="L2252" s="1">
        <v>0.94</v>
      </c>
      <c r="M2252" s="1">
        <v>1.0</v>
      </c>
      <c r="N2252" s="1">
        <v>18.0</v>
      </c>
      <c r="O2252" s="1">
        <v>0.0</v>
      </c>
      <c r="P2252" s="1" t="s">
        <v>89</v>
      </c>
      <c r="Q2252" s="1" t="s">
        <v>90</v>
      </c>
      <c r="R2252" s="1">
        <v>40.71953</v>
      </c>
      <c r="S2252" s="1">
        <v>-74.00064</v>
      </c>
      <c r="T2252" s="1" t="s">
        <v>91</v>
      </c>
      <c r="U2252" s="1" t="s">
        <v>92</v>
      </c>
      <c r="V2252" s="1">
        <v>4.0</v>
      </c>
      <c r="W2252" s="1">
        <v>1.0</v>
      </c>
      <c r="X2252" s="1">
        <v>2.0</v>
      </c>
      <c r="Y2252" s="1">
        <v>2.0</v>
      </c>
      <c r="Z2252" s="1" t="s">
        <v>93</v>
      </c>
      <c r="AA2252" s="1" t="s">
        <v>12083</v>
      </c>
      <c r="AB2252" s="1">
        <v>450.0</v>
      </c>
      <c r="AC2252" s="1">
        <v>2.0</v>
      </c>
      <c r="AD2252" s="1">
        <v>69.0</v>
      </c>
      <c r="AE2252" s="1">
        <v>2.0</v>
      </c>
      <c r="AF2252" s="1" t="s">
        <v>95</v>
      </c>
      <c r="AG2252" s="1">
        <v>1.0</v>
      </c>
      <c r="AH2252" s="1">
        <v>26.0</v>
      </c>
      <c r="AI2252" s="1">
        <v>56.0</v>
      </c>
      <c r="AJ2252" s="1">
        <v>86.0</v>
      </c>
      <c r="AK2252" s="1">
        <v>361.0</v>
      </c>
      <c r="AL2252" s="1">
        <v>3.0</v>
      </c>
      <c r="AM2252" s="1">
        <v>3.0</v>
      </c>
      <c r="AN2252" s="1">
        <v>100.0</v>
      </c>
      <c r="AO2252" s="1">
        <v>10.0</v>
      </c>
      <c r="AP2252" s="1">
        <v>10.0</v>
      </c>
      <c r="AQ2252" s="1">
        <v>10.0</v>
      </c>
      <c r="AR2252" s="1">
        <v>10.0</v>
      </c>
      <c r="AS2252" s="1">
        <v>10.0</v>
      </c>
      <c r="AT2252" s="1">
        <v>10.0</v>
      </c>
      <c r="AU2252" s="1">
        <v>0.0</v>
      </c>
      <c r="AV2252" s="1" t="s">
        <v>96</v>
      </c>
      <c r="AW2252" s="1">
        <v>9.0</v>
      </c>
      <c r="AX2252" s="1">
        <v>9.0</v>
      </c>
      <c r="AY2252" s="1">
        <v>0.0</v>
      </c>
      <c r="AZ2252" s="1">
        <v>0.0</v>
      </c>
      <c r="BA2252" s="1">
        <v>1.13</v>
      </c>
      <c r="BB2252" s="1">
        <v>-1.0</v>
      </c>
      <c r="BC2252" s="1">
        <v>1.0</v>
      </c>
      <c r="BD2252" s="1">
        <v>-1.0</v>
      </c>
      <c r="BE2252" s="1">
        <v>-1.0</v>
      </c>
      <c r="BF2252" s="1">
        <v>-1.0</v>
      </c>
      <c r="BG2252" s="1">
        <v>-1.0</v>
      </c>
      <c r="BH2252" s="1">
        <v>-1.0</v>
      </c>
      <c r="BI2252" s="1">
        <v>-1.0</v>
      </c>
      <c r="BJ2252" s="1">
        <v>1.0</v>
      </c>
      <c r="BK2252" s="1">
        <v>-1.0</v>
      </c>
      <c r="BL2252" s="1">
        <v>-1.0</v>
      </c>
      <c r="BM2252" s="1">
        <v>1.0</v>
      </c>
      <c r="BN2252" s="1">
        <v>-1.0</v>
      </c>
      <c r="BO2252" s="1">
        <v>-1.0</v>
      </c>
      <c r="BP2252" s="1">
        <v>-1.0</v>
      </c>
      <c r="BQ2252" s="1">
        <v>-1.0</v>
      </c>
      <c r="BR2252" s="1">
        <v>-1.0</v>
      </c>
      <c r="BS2252" s="1">
        <v>-1.0</v>
      </c>
      <c r="BT2252" s="1">
        <v>-1.0</v>
      </c>
      <c r="BU2252" s="1">
        <v>1.0</v>
      </c>
      <c r="BV2252" s="1">
        <v>-1.0</v>
      </c>
      <c r="BW2252" s="1">
        <v>-1.0</v>
      </c>
      <c r="BX2252" s="1">
        <v>1.0</v>
      </c>
      <c r="BY2252" s="1">
        <v>-1.0</v>
      </c>
      <c r="BZ2252" s="1">
        <v>1.0</v>
      </c>
      <c r="CA2252" s="1">
        <v>-1.0</v>
      </c>
      <c r="CB2252" s="1">
        <v>-1.0</v>
      </c>
      <c r="CC2252" s="1">
        <v>-1.0</v>
      </c>
      <c r="CD2252" s="1">
        <v>75267.0</v>
      </c>
    </row>
    <row r="2253">
      <c r="A2253" s="1">
        <v>4379271.0</v>
      </c>
      <c r="B2253" s="1" t="s">
        <v>12084</v>
      </c>
      <c r="C2253" s="1" t="s">
        <v>12085</v>
      </c>
      <c r="D2253" s="1" t="s">
        <v>12086</v>
      </c>
      <c r="E2253" s="1" t="s">
        <v>85</v>
      </c>
      <c r="F2253" s="1" t="s">
        <v>12087</v>
      </c>
      <c r="G2253" s="1" t="s">
        <v>12088</v>
      </c>
      <c r="H2253" s="1" t="s">
        <v>12089</v>
      </c>
      <c r="I2253" s="1">
        <v>2.273848E7</v>
      </c>
      <c r="J2253" s="1">
        <v>41931.0</v>
      </c>
      <c r="M2253" s="1">
        <v>0.0</v>
      </c>
      <c r="N2253" s="1">
        <v>1.0</v>
      </c>
      <c r="O2253" s="1">
        <v>1.0</v>
      </c>
      <c r="P2253" s="1" t="s">
        <v>123</v>
      </c>
      <c r="Q2253" s="1" t="s">
        <v>124</v>
      </c>
      <c r="R2253" s="1">
        <v>40.68874</v>
      </c>
      <c r="S2253" s="1">
        <v>-73.99855</v>
      </c>
      <c r="T2253" s="1" t="s">
        <v>91</v>
      </c>
      <c r="U2253" s="1" t="s">
        <v>113</v>
      </c>
      <c r="V2253" s="1">
        <v>2.0</v>
      </c>
      <c r="W2253" s="1">
        <v>1.0</v>
      </c>
      <c r="X2253" s="1">
        <v>1.0</v>
      </c>
      <c r="Y2253" s="1">
        <v>1.0</v>
      </c>
      <c r="Z2253" s="1" t="s">
        <v>93</v>
      </c>
      <c r="AA2253" s="1" t="s">
        <v>12090</v>
      </c>
      <c r="AB2253" s="1">
        <v>100.0</v>
      </c>
      <c r="AC2253" s="1">
        <v>1.0</v>
      </c>
      <c r="AD2253" s="1">
        <v>0.0</v>
      </c>
      <c r="AE2253" s="1">
        <v>8.0</v>
      </c>
      <c r="AF2253" s="1" t="s">
        <v>1512</v>
      </c>
      <c r="AG2253" s="1">
        <v>1.0</v>
      </c>
      <c r="AH2253" s="1">
        <v>0.0</v>
      </c>
      <c r="AI2253" s="1">
        <v>0.0</v>
      </c>
      <c r="AJ2253" s="1">
        <v>0.0</v>
      </c>
      <c r="AK2253" s="1">
        <v>0.0</v>
      </c>
      <c r="AL2253" s="1">
        <v>1.0</v>
      </c>
      <c r="AM2253" s="1">
        <v>0.0</v>
      </c>
      <c r="AN2253" s="1">
        <v>100.0</v>
      </c>
      <c r="AO2253" s="1">
        <v>10.0</v>
      </c>
      <c r="AP2253" s="1">
        <v>10.0</v>
      </c>
      <c r="AQ2253" s="1">
        <v>10.0</v>
      </c>
      <c r="AR2253" s="1">
        <v>10.0</v>
      </c>
      <c r="AS2253" s="1">
        <v>10.0</v>
      </c>
      <c r="AT2253" s="1">
        <v>10.0</v>
      </c>
      <c r="AU2253" s="1">
        <v>0.0</v>
      </c>
      <c r="AV2253" s="1" t="s">
        <v>96</v>
      </c>
      <c r="AW2253" s="1">
        <v>1.0</v>
      </c>
      <c r="AX2253" s="1">
        <v>0.0</v>
      </c>
      <c r="AY2253" s="1">
        <v>1.0</v>
      </c>
      <c r="AZ2253" s="1">
        <v>0.0</v>
      </c>
      <c r="BA2253" s="1">
        <v>0.02</v>
      </c>
      <c r="BB2253" s="1">
        <v>-1.0</v>
      </c>
      <c r="BC2253" s="1">
        <v>-1.0</v>
      </c>
      <c r="BD2253" s="1">
        <v>-1.0</v>
      </c>
      <c r="BE2253" s="1">
        <v>-1.0</v>
      </c>
      <c r="BF2253" s="1">
        <v>-1.0</v>
      </c>
      <c r="BG2253" s="1">
        <v>-1.0</v>
      </c>
      <c r="BH2253" s="1">
        <v>-1.0</v>
      </c>
      <c r="BI2253" s="1">
        <v>-1.0</v>
      </c>
      <c r="BJ2253" s="1">
        <v>1.0</v>
      </c>
      <c r="BK2253" s="1">
        <v>-1.0</v>
      </c>
      <c r="BL2253" s="1">
        <v>-1.0</v>
      </c>
      <c r="BM2253" s="1">
        <v>-1.0</v>
      </c>
      <c r="BN2253" s="1">
        <v>-1.0</v>
      </c>
      <c r="BO2253" s="1">
        <v>-1.0</v>
      </c>
      <c r="BP2253" s="1">
        <v>1.0</v>
      </c>
      <c r="BQ2253" s="1">
        <v>-1.0</v>
      </c>
      <c r="BR2253" s="1">
        <v>-1.0</v>
      </c>
      <c r="BS2253" s="1">
        <v>-1.0</v>
      </c>
      <c r="BT2253" s="1">
        <v>-1.0</v>
      </c>
      <c r="BU2253" s="1">
        <v>1.0</v>
      </c>
      <c r="BV2253" s="1">
        <v>-1.0</v>
      </c>
      <c r="BW2253" s="1">
        <v>-1.0</v>
      </c>
      <c r="BX2253" s="1">
        <v>-1.0</v>
      </c>
      <c r="BY2253" s="1">
        <v>-1.0</v>
      </c>
      <c r="BZ2253" s="1">
        <v>-1.0</v>
      </c>
      <c r="CA2253" s="1">
        <v>-1.0</v>
      </c>
      <c r="CB2253" s="1">
        <v>-1.0</v>
      </c>
      <c r="CC2253" s="1">
        <v>-1.0</v>
      </c>
      <c r="CD2253" s="1">
        <v>75277.0</v>
      </c>
    </row>
    <row r="2254">
      <c r="A2254" s="1">
        <v>2282085.0</v>
      </c>
      <c r="B2254" s="1" t="s">
        <v>12091</v>
      </c>
      <c r="C2254" s="1" t="s">
        <v>12092</v>
      </c>
      <c r="D2254" s="1" t="s">
        <v>12092</v>
      </c>
      <c r="E2254" s="1" t="s">
        <v>85</v>
      </c>
      <c r="I2254" s="1">
        <v>2044302.0</v>
      </c>
      <c r="J2254" s="1">
        <v>40999.0</v>
      </c>
      <c r="M2254" s="1">
        <v>0.0</v>
      </c>
      <c r="N2254" s="1">
        <v>1.0</v>
      </c>
      <c r="O2254" s="1">
        <v>1.0</v>
      </c>
      <c r="P2254" s="1" t="s">
        <v>123</v>
      </c>
      <c r="Q2254" s="1" t="s">
        <v>124</v>
      </c>
      <c r="R2254" s="1">
        <v>40.71969</v>
      </c>
      <c r="S2254" s="1">
        <v>-73.9583</v>
      </c>
      <c r="T2254" s="1" t="s">
        <v>91</v>
      </c>
      <c r="U2254" s="1" t="s">
        <v>92</v>
      </c>
      <c r="V2254" s="1">
        <v>6.0</v>
      </c>
      <c r="W2254" s="1">
        <v>2.0</v>
      </c>
      <c r="X2254" s="1">
        <v>2.0</v>
      </c>
      <c r="Y2254" s="1">
        <v>2.0</v>
      </c>
      <c r="Z2254" s="1" t="s">
        <v>93</v>
      </c>
      <c r="AA2254" s="1" t="s">
        <v>12093</v>
      </c>
      <c r="AB2254" s="1">
        <v>500.0</v>
      </c>
      <c r="AC2254" s="1">
        <v>1.0</v>
      </c>
      <c r="AD2254" s="1">
        <v>0.0</v>
      </c>
      <c r="AE2254" s="1">
        <v>1.0</v>
      </c>
      <c r="AF2254" s="1" t="s">
        <v>12094</v>
      </c>
      <c r="AG2254" s="1">
        <v>1.0</v>
      </c>
      <c r="AH2254" s="1">
        <v>0.0</v>
      </c>
      <c r="AI2254" s="1">
        <v>0.0</v>
      </c>
      <c r="AJ2254" s="1">
        <v>0.0</v>
      </c>
      <c r="AK2254" s="1">
        <v>0.0</v>
      </c>
      <c r="AL2254" s="1">
        <v>0.0</v>
      </c>
      <c r="AM2254" s="1">
        <v>0.0</v>
      </c>
      <c r="AU2254" s="1">
        <v>0.0</v>
      </c>
      <c r="AV2254" s="1" t="s">
        <v>105</v>
      </c>
      <c r="AW2254" s="1">
        <v>1.0</v>
      </c>
      <c r="AX2254" s="1">
        <v>1.0</v>
      </c>
      <c r="AY2254" s="1">
        <v>0.0</v>
      </c>
      <c r="AZ2254" s="1">
        <v>0.0</v>
      </c>
      <c r="BB2254" s="1">
        <v>-1.0</v>
      </c>
      <c r="BC2254" s="1">
        <v>1.0</v>
      </c>
      <c r="BD2254" s="1">
        <v>-1.0</v>
      </c>
      <c r="BE2254" s="1">
        <v>-1.0</v>
      </c>
      <c r="BF2254" s="1">
        <v>-1.0</v>
      </c>
      <c r="BG2254" s="1">
        <v>-1.0</v>
      </c>
      <c r="BH2254" s="1">
        <v>-1.0</v>
      </c>
      <c r="BI2254" s="1">
        <v>-1.0</v>
      </c>
      <c r="BJ2254" s="1">
        <v>1.0</v>
      </c>
      <c r="BK2254" s="1">
        <v>-1.0</v>
      </c>
      <c r="BL2254" s="1">
        <v>-1.0</v>
      </c>
      <c r="BM2254" s="1">
        <v>1.0</v>
      </c>
      <c r="BN2254" s="1">
        <v>1.0</v>
      </c>
      <c r="BO2254" s="1">
        <v>-1.0</v>
      </c>
      <c r="BP2254" s="1">
        <v>1.0</v>
      </c>
      <c r="BQ2254" s="1">
        <v>-1.0</v>
      </c>
      <c r="BR2254" s="1">
        <v>-1.0</v>
      </c>
      <c r="BS2254" s="1">
        <v>-1.0</v>
      </c>
      <c r="BT2254" s="1">
        <v>-1.0</v>
      </c>
      <c r="BU2254" s="1">
        <v>1.0</v>
      </c>
      <c r="BV2254" s="1">
        <v>-1.0</v>
      </c>
      <c r="BW2254" s="1">
        <v>-1.0</v>
      </c>
      <c r="BX2254" s="1">
        <v>-1.0</v>
      </c>
      <c r="BY2254" s="1">
        <v>-1.0</v>
      </c>
      <c r="BZ2254" s="1">
        <v>-1.0</v>
      </c>
      <c r="CA2254" s="1">
        <v>1.0</v>
      </c>
      <c r="CB2254" s="1">
        <v>-1.0</v>
      </c>
      <c r="CC2254" s="1">
        <v>1.0</v>
      </c>
      <c r="CD2254" s="1">
        <v>75291.0</v>
      </c>
    </row>
    <row r="2255">
      <c r="A2255" s="1">
        <v>4216774.0</v>
      </c>
      <c r="B2255" s="1" t="s">
        <v>12095</v>
      </c>
      <c r="C2255" s="1" t="s">
        <v>12096</v>
      </c>
      <c r="D2255" s="1" t="s">
        <v>12097</v>
      </c>
      <c r="E2255" s="1" t="s">
        <v>85</v>
      </c>
      <c r="F2255" s="1" t="s">
        <v>12098</v>
      </c>
      <c r="G2255" s="1" t="s">
        <v>12099</v>
      </c>
      <c r="H2255" s="1" t="s">
        <v>12100</v>
      </c>
      <c r="I2255" s="1">
        <v>1.5243531E7</v>
      </c>
      <c r="J2255" s="1">
        <v>41766.0</v>
      </c>
      <c r="M2255" s="1">
        <v>0.0</v>
      </c>
      <c r="N2255" s="1">
        <v>1.0</v>
      </c>
      <c r="O2255" s="1">
        <v>1.0</v>
      </c>
      <c r="P2255" s="1" t="s">
        <v>123</v>
      </c>
      <c r="Q2255" s="1" t="s">
        <v>124</v>
      </c>
      <c r="R2255" s="1">
        <v>40.71722</v>
      </c>
      <c r="S2255" s="1">
        <v>-73.95862</v>
      </c>
      <c r="T2255" s="1" t="s">
        <v>91</v>
      </c>
      <c r="U2255" s="1" t="s">
        <v>92</v>
      </c>
      <c r="V2255" s="1">
        <v>3.0</v>
      </c>
      <c r="W2255" s="1">
        <v>1.0</v>
      </c>
      <c r="X2255" s="1">
        <v>1.0</v>
      </c>
      <c r="Y2255" s="1">
        <v>2.0</v>
      </c>
      <c r="Z2255" s="1" t="s">
        <v>93</v>
      </c>
      <c r="AA2255" s="1" t="s">
        <v>12101</v>
      </c>
      <c r="AB2255" s="1">
        <v>150.0</v>
      </c>
      <c r="AC2255" s="1">
        <v>1.0</v>
      </c>
      <c r="AD2255" s="1">
        <v>0.0</v>
      </c>
      <c r="AE2255" s="1">
        <v>2.0</v>
      </c>
      <c r="AF2255" s="1" t="s">
        <v>658</v>
      </c>
      <c r="AG2255" s="1">
        <v>1.0</v>
      </c>
      <c r="AH2255" s="1">
        <v>0.0</v>
      </c>
      <c r="AI2255" s="1">
        <v>0.0</v>
      </c>
      <c r="AJ2255" s="1">
        <v>0.0</v>
      </c>
      <c r="AK2255" s="1">
        <v>0.0</v>
      </c>
      <c r="AL2255" s="1">
        <v>4.0</v>
      </c>
      <c r="AM2255" s="1">
        <v>0.0</v>
      </c>
      <c r="AN2255" s="1">
        <v>93.0</v>
      </c>
      <c r="AO2255" s="1">
        <v>9.0</v>
      </c>
      <c r="AP2255" s="1">
        <v>9.0</v>
      </c>
      <c r="AQ2255" s="1">
        <v>10.0</v>
      </c>
      <c r="AR2255" s="1">
        <v>10.0</v>
      </c>
      <c r="AS2255" s="1">
        <v>10.0</v>
      </c>
      <c r="AT2255" s="1">
        <v>10.0</v>
      </c>
      <c r="AU2255" s="1">
        <v>0.0</v>
      </c>
      <c r="AV2255" s="1" t="s">
        <v>96</v>
      </c>
      <c r="AW2255" s="1">
        <v>1.0</v>
      </c>
      <c r="AX2255" s="1">
        <v>1.0</v>
      </c>
      <c r="AY2255" s="1">
        <v>0.0</v>
      </c>
      <c r="AZ2255" s="1">
        <v>0.0</v>
      </c>
      <c r="BA2255" s="1">
        <v>0.07</v>
      </c>
      <c r="BB2255" s="1">
        <v>-1.0</v>
      </c>
      <c r="BC2255" s="1">
        <v>1.0</v>
      </c>
      <c r="BD2255" s="1">
        <v>-1.0</v>
      </c>
      <c r="BE2255" s="1">
        <v>-1.0</v>
      </c>
      <c r="BF2255" s="1">
        <v>-1.0</v>
      </c>
      <c r="BG2255" s="1">
        <v>-1.0</v>
      </c>
      <c r="BH2255" s="1">
        <v>-1.0</v>
      </c>
      <c r="BI2255" s="1">
        <v>-1.0</v>
      </c>
      <c r="BJ2255" s="1">
        <v>1.0</v>
      </c>
      <c r="BK2255" s="1">
        <v>-1.0</v>
      </c>
      <c r="BL2255" s="1">
        <v>-1.0</v>
      </c>
      <c r="BM2255" s="1">
        <v>-1.0</v>
      </c>
      <c r="BN2255" s="1">
        <v>-1.0</v>
      </c>
      <c r="BO2255" s="1">
        <v>-1.0</v>
      </c>
      <c r="BP2255" s="1">
        <v>-1.0</v>
      </c>
      <c r="BQ2255" s="1">
        <v>-1.0</v>
      </c>
      <c r="BR2255" s="1">
        <v>-1.0</v>
      </c>
      <c r="BS2255" s="1">
        <v>-1.0</v>
      </c>
      <c r="BT2255" s="1">
        <v>-1.0</v>
      </c>
      <c r="BU2255" s="1">
        <v>1.0</v>
      </c>
      <c r="BV2255" s="1">
        <v>-1.0</v>
      </c>
      <c r="BW2255" s="1">
        <v>-1.0</v>
      </c>
      <c r="BX2255" s="1">
        <v>-1.0</v>
      </c>
      <c r="BY2255" s="1">
        <v>-1.0</v>
      </c>
      <c r="BZ2255" s="1">
        <v>-1.0</v>
      </c>
      <c r="CA2255" s="1">
        <v>-1.0</v>
      </c>
      <c r="CB2255" s="1">
        <v>-1.0</v>
      </c>
      <c r="CC2255" s="1">
        <v>-1.0</v>
      </c>
      <c r="CD2255" s="1">
        <v>75314.0</v>
      </c>
    </row>
    <row r="2256">
      <c r="A2256" s="1">
        <v>9811274.0</v>
      </c>
      <c r="B2256" s="1" t="s">
        <v>12102</v>
      </c>
      <c r="C2256" s="1" t="s">
        <v>12103</v>
      </c>
      <c r="D2256" s="1" t="s">
        <v>12104</v>
      </c>
      <c r="E2256" s="1" t="s">
        <v>85</v>
      </c>
      <c r="F2256" s="1" t="s">
        <v>12105</v>
      </c>
      <c r="G2256" s="1" t="s">
        <v>12106</v>
      </c>
      <c r="H2256" s="1" t="s">
        <v>12107</v>
      </c>
      <c r="I2256" s="1">
        <v>1.6003028E7</v>
      </c>
      <c r="J2256" s="1">
        <v>41785.0</v>
      </c>
      <c r="M2256" s="1">
        <v>0.0</v>
      </c>
      <c r="N2256" s="1">
        <v>1.0</v>
      </c>
      <c r="O2256" s="1">
        <v>1.0</v>
      </c>
      <c r="P2256" s="1" t="s">
        <v>123</v>
      </c>
      <c r="Q2256" s="1" t="s">
        <v>124</v>
      </c>
      <c r="R2256" s="1">
        <v>40.72974</v>
      </c>
      <c r="S2256" s="1">
        <v>-73.95163</v>
      </c>
      <c r="T2256" s="1" t="s">
        <v>91</v>
      </c>
      <c r="U2256" s="1" t="s">
        <v>113</v>
      </c>
      <c r="V2256" s="1">
        <v>2.0</v>
      </c>
      <c r="W2256" s="1">
        <v>1.0</v>
      </c>
      <c r="X2256" s="1">
        <v>1.0</v>
      </c>
      <c r="Y2256" s="1">
        <v>1.0</v>
      </c>
      <c r="Z2256" s="1" t="s">
        <v>93</v>
      </c>
      <c r="AA2256" s="1" t="s">
        <v>12108</v>
      </c>
      <c r="AB2256" s="1">
        <v>80.0</v>
      </c>
      <c r="AC2256" s="1">
        <v>1.0</v>
      </c>
      <c r="AD2256" s="1">
        <v>0.0</v>
      </c>
      <c r="AE2256" s="1">
        <v>5.0</v>
      </c>
      <c r="AF2256" s="1" t="s">
        <v>349</v>
      </c>
      <c r="AG2256" s="1">
        <v>1.0</v>
      </c>
      <c r="AH2256" s="1">
        <v>0.0</v>
      </c>
      <c r="AI2256" s="1">
        <v>0.0</v>
      </c>
      <c r="AJ2256" s="1">
        <v>0.0</v>
      </c>
      <c r="AK2256" s="1">
        <v>0.0</v>
      </c>
      <c r="AL2256" s="1">
        <v>2.0</v>
      </c>
      <c r="AM2256" s="1">
        <v>0.0</v>
      </c>
      <c r="AN2256" s="1">
        <v>100.0</v>
      </c>
      <c r="AO2256" s="1">
        <v>10.0</v>
      </c>
      <c r="AP2256" s="1">
        <v>10.0</v>
      </c>
      <c r="AQ2256" s="1">
        <v>10.0</v>
      </c>
      <c r="AR2256" s="1">
        <v>10.0</v>
      </c>
      <c r="AS2256" s="1">
        <v>10.0</v>
      </c>
      <c r="AT2256" s="1">
        <v>10.0</v>
      </c>
      <c r="AU2256" s="1">
        <v>0.0</v>
      </c>
      <c r="AV2256" s="1" t="s">
        <v>105</v>
      </c>
      <c r="AW2256" s="1">
        <v>1.0</v>
      </c>
      <c r="AX2256" s="1">
        <v>0.0</v>
      </c>
      <c r="AY2256" s="1">
        <v>1.0</v>
      </c>
      <c r="AZ2256" s="1">
        <v>0.0</v>
      </c>
      <c r="BA2256" s="1">
        <v>0.05</v>
      </c>
      <c r="BB2256" s="1">
        <v>-1.0</v>
      </c>
      <c r="BC2256" s="1">
        <v>-1.0</v>
      </c>
      <c r="BD2256" s="1">
        <v>-1.0</v>
      </c>
      <c r="BE2256" s="1">
        <v>-1.0</v>
      </c>
      <c r="BF2256" s="1">
        <v>-1.0</v>
      </c>
      <c r="BG2256" s="1">
        <v>-1.0</v>
      </c>
      <c r="BH2256" s="1">
        <v>-1.0</v>
      </c>
      <c r="BI2256" s="1">
        <v>-1.0</v>
      </c>
      <c r="BJ2256" s="1">
        <v>-1.0</v>
      </c>
      <c r="BK2256" s="1">
        <v>-1.0</v>
      </c>
      <c r="BL2256" s="1">
        <v>-1.0</v>
      </c>
      <c r="BM2256" s="1">
        <v>-1.0</v>
      </c>
      <c r="BN2256" s="1">
        <v>-1.0</v>
      </c>
      <c r="BO2256" s="1">
        <v>-1.0</v>
      </c>
      <c r="BP2256" s="1">
        <v>1.0</v>
      </c>
      <c r="BQ2256" s="1">
        <v>-1.0</v>
      </c>
      <c r="BR2256" s="1">
        <v>-1.0</v>
      </c>
      <c r="BS2256" s="1">
        <v>-1.0</v>
      </c>
      <c r="BT2256" s="1">
        <v>-1.0</v>
      </c>
      <c r="BU2256" s="1">
        <v>1.0</v>
      </c>
      <c r="BV2256" s="1">
        <v>-1.0</v>
      </c>
      <c r="BW2256" s="1">
        <v>1.0</v>
      </c>
      <c r="BX2256" s="1">
        <v>-1.0</v>
      </c>
      <c r="BY2256" s="1">
        <v>-1.0</v>
      </c>
      <c r="BZ2256" s="1">
        <v>-1.0</v>
      </c>
      <c r="CA2256" s="1">
        <v>-1.0</v>
      </c>
      <c r="CB2256" s="1">
        <v>-1.0</v>
      </c>
      <c r="CC2256" s="1">
        <v>-1.0</v>
      </c>
      <c r="CD2256" s="1">
        <v>75315.0</v>
      </c>
    </row>
    <row r="2257">
      <c r="A2257" s="1">
        <v>9273161.0</v>
      </c>
      <c r="B2257" s="1" t="s">
        <v>12109</v>
      </c>
      <c r="C2257" s="1" t="s">
        <v>12110</v>
      </c>
      <c r="D2257" s="1" t="s">
        <v>12111</v>
      </c>
      <c r="E2257" s="1" t="s">
        <v>85</v>
      </c>
      <c r="F2257" s="1" t="s">
        <v>12112</v>
      </c>
      <c r="G2257" s="1" t="s">
        <v>12113</v>
      </c>
      <c r="H2257" s="1" t="s">
        <v>12114</v>
      </c>
      <c r="I2257" s="1">
        <v>4.8161896E7</v>
      </c>
      <c r="J2257" s="1">
        <v>42312.0</v>
      </c>
      <c r="M2257" s="1">
        <v>0.0</v>
      </c>
      <c r="N2257" s="1">
        <v>1.0</v>
      </c>
      <c r="O2257" s="1">
        <v>1.0</v>
      </c>
      <c r="P2257" s="1" t="s">
        <v>89</v>
      </c>
      <c r="Q2257" s="1" t="s">
        <v>90</v>
      </c>
      <c r="R2257" s="1">
        <v>40.72356</v>
      </c>
      <c r="S2257" s="1">
        <v>-74.0047199999999</v>
      </c>
      <c r="T2257" s="1" t="s">
        <v>91</v>
      </c>
      <c r="U2257" s="1" t="s">
        <v>92</v>
      </c>
      <c r="V2257" s="1">
        <v>2.0</v>
      </c>
      <c r="W2257" s="1">
        <v>1.0</v>
      </c>
      <c r="X2257" s="1">
        <v>1.0</v>
      </c>
      <c r="Y2257" s="1">
        <v>1.0</v>
      </c>
      <c r="Z2257" s="1" t="s">
        <v>93</v>
      </c>
      <c r="AA2257" s="1" t="s">
        <v>12115</v>
      </c>
      <c r="AB2257" s="1">
        <v>78.0</v>
      </c>
      <c r="AC2257" s="1">
        <v>1.0</v>
      </c>
      <c r="AD2257" s="1">
        <v>0.0</v>
      </c>
      <c r="AE2257" s="1">
        <v>5.0</v>
      </c>
      <c r="AF2257" s="1" t="s">
        <v>159</v>
      </c>
      <c r="AG2257" s="1">
        <v>1.0</v>
      </c>
      <c r="AH2257" s="1">
        <v>0.0</v>
      </c>
      <c r="AI2257" s="1">
        <v>0.0</v>
      </c>
      <c r="AJ2257" s="1">
        <v>0.0</v>
      </c>
      <c r="AK2257" s="1">
        <v>0.0</v>
      </c>
      <c r="AL2257" s="1">
        <v>2.0</v>
      </c>
      <c r="AM2257" s="1">
        <v>0.0</v>
      </c>
      <c r="AN2257" s="1">
        <v>90.0</v>
      </c>
      <c r="AO2257" s="1">
        <v>9.0</v>
      </c>
      <c r="AP2257" s="1">
        <v>9.0</v>
      </c>
      <c r="AQ2257" s="1">
        <v>10.0</v>
      </c>
      <c r="AR2257" s="1">
        <v>10.0</v>
      </c>
      <c r="AS2257" s="1">
        <v>10.0</v>
      </c>
      <c r="AT2257" s="1">
        <v>10.0</v>
      </c>
      <c r="AU2257" s="1">
        <v>0.0</v>
      </c>
      <c r="AV2257" s="1" t="s">
        <v>117</v>
      </c>
      <c r="AW2257" s="1">
        <v>1.0</v>
      </c>
      <c r="AX2257" s="1">
        <v>1.0</v>
      </c>
      <c r="AY2257" s="1">
        <v>0.0</v>
      </c>
      <c r="AZ2257" s="1">
        <v>0.0</v>
      </c>
      <c r="BA2257" s="1">
        <v>0.08</v>
      </c>
      <c r="BB2257" s="1">
        <v>1.0</v>
      </c>
      <c r="BC2257" s="1">
        <v>-1.0</v>
      </c>
      <c r="BD2257" s="1">
        <v>-1.0</v>
      </c>
      <c r="BE2257" s="1">
        <v>-1.0</v>
      </c>
      <c r="BF2257" s="1">
        <v>-1.0</v>
      </c>
      <c r="BG2257" s="1">
        <v>-1.0</v>
      </c>
      <c r="BH2257" s="1">
        <v>-1.0</v>
      </c>
      <c r="BI2257" s="1">
        <v>-1.0</v>
      </c>
      <c r="BJ2257" s="1">
        <v>1.0</v>
      </c>
      <c r="BK2257" s="1">
        <v>-1.0</v>
      </c>
      <c r="BL2257" s="1">
        <v>-1.0</v>
      </c>
      <c r="BM2257" s="1">
        <v>-1.0</v>
      </c>
      <c r="BN2257" s="1">
        <v>-1.0</v>
      </c>
      <c r="BO2257" s="1">
        <v>-1.0</v>
      </c>
      <c r="BP2257" s="1">
        <v>-1.0</v>
      </c>
      <c r="BQ2257" s="1">
        <v>-1.0</v>
      </c>
      <c r="BR2257" s="1">
        <v>-1.0</v>
      </c>
      <c r="BS2257" s="1">
        <v>-1.0</v>
      </c>
      <c r="BT2257" s="1">
        <v>-1.0</v>
      </c>
      <c r="BU2257" s="1">
        <v>1.0</v>
      </c>
      <c r="BV2257" s="1">
        <v>-1.0</v>
      </c>
      <c r="BW2257" s="1">
        <v>-1.0</v>
      </c>
      <c r="BX2257" s="1">
        <v>-1.0</v>
      </c>
      <c r="BY2257" s="1">
        <v>-1.0</v>
      </c>
      <c r="BZ2257" s="1">
        <v>-1.0</v>
      </c>
      <c r="CA2257" s="1">
        <v>-1.0</v>
      </c>
      <c r="CB2257" s="1">
        <v>-1.0</v>
      </c>
      <c r="CC2257" s="1">
        <v>-1.0</v>
      </c>
      <c r="CD2257" s="1">
        <v>75329.0</v>
      </c>
    </row>
    <row r="2258">
      <c r="A2258" s="1">
        <v>2.78766E7</v>
      </c>
      <c r="B2258" s="1" t="s">
        <v>12116</v>
      </c>
      <c r="C2258" s="1" t="s">
        <v>12117</v>
      </c>
      <c r="D2258" s="1" t="s">
        <v>12118</v>
      </c>
      <c r="E2258" s="1" t="s">
        <v>85</v>
      </c>
      <c r="F2258" s="1" t="s">
        <v>12119</v>
      </c>
      <c r="G2258" s="1" t="s">
        <v>12120</v>
      </c>
      <c r="I2258" s="1">
        <v>4.3888084E7</v>
      </c>
      <c r="J2258" s="1">
        <v>42257.0</v>
      </c>
      <c r="K2258" s="1" t="s">
        <v>88</v>
      </c>
      <c r="L2258" s="1">
        <v>1.0</v>
      </c>
      <c r="M2258" s="1">
        <v>0.0</v>
      </c>
      <c r="N2258" s="1">
        <v>1.0</v>
      </c>
      <c r="O2258" s="1">
        <v>1.0</v>
      </c>
      <c r="P2258" s="1" t="s">
        <v>89</v>
      </c>
      <c r="Q2258" s="1" t="s">
        <v>587</v>
      </c>
      <c r="R2258" s="1">
        <v>40.78057</v>
      </c>
      <c r="S2258" s="1">
        <v>-73.95186</v>
      </c>
      <c r="T2258" s="1" t="s">
        <v>91</v>
      </c>
      <c r="U2258" s="1" t="s">
        <v>92</v>
      </c>
      <c r="V2258" s="1">
        <v>2.0</v>
      </c>
      <c r="W2258" s="1">
        <v>1.0</v>
      </c>
      <c r="X2258" s="1">
        <v>1.0</v>
      </c>
      <c r="Y2258" s="1">
        <v>2.0</v>
      </c>
      <c r="Z2258" s="1" t="s">
        <v>93</v>
      </c>
      <c r="AA2258" s="1" t="s">
        <v>12121</v>
      </c>
      <c r="AB2258" s="1">
        <v>248.0</v>
      </c>
      <c r="AC2258" s="1">
        <v>1.0</v>
      </c>
      <c r="AD2258" s="1">
        <v>0.0</v>
      </c>
      <c r="AE2258" s="1">
        <v>4.0</v>
      </c>
      <c r="AF2258" s="1" t="s">
        <v>2136</v>
      </c>
      <c r="AG2258" s="1">
        <v>1.0</v>
      </c>
      <c r="AH2258" s="1">
        <v>9.0</v>
      </c>
      <c r="AI2258" s="1">
        <v>34.0</v>
      </c>
      <c r="AJ2258" s="1">
        <v>34.0</v>
      </c>
      <c r="AK2258" s="1">
        <v>100.0</v>
      </c>
      <c r="AL2258" s="1">
        <v>3.0</v>
      </c>
      <c r="AM2258" s="1">
        <v>3.0</v>
      </c>
      <c r="AN2258" s="1">
        <v>93.0</v>
      </c>
      <c r="AO2258" s="1">
        <v>10.0</v>
      </c>
      <c r="AP2258" s="1">
        <v>9.0</v>
      </c>
      <c r="AQ2258" s="1">
        <v>10.0</v>
      </c>
      <c r="AR2258" s="1">
        <v>10.0</v>
      </c>
      <c r="AS2258" s="1">
        <v>10.0</v>
      </c>
      <c r="AT2258" s="1">
        <v>9.0</v>
      </c>
      <c r="AU2258" s="1">
        <v>1.0</v>
      </c>
      <c r="AV2258" s="1" t="s">
        <v>96</v>
      </c>
      <c r="AW2258" s="1">
        <v>1.0</v>
      </c>
      <c r="AX2258" s="1">
        <v>1.0</v>
      </c>
      <c r="AY2258" s="1">
        <v>0.0</v>
      </c>
      <c r="AZ2258" s="1">
        <v>0.0</v>
      </c>
      <c r="BA2258" s="1">
        <v>0.31</v>
      </c>
      <c r="BB2258" s="1">
        <v>-1.0</v>
      </c>
      <c r="BC2258" s="1">
        <v>1.0</v>
      </c>
      <c r="BD2258" s="1">
        <v>-1.0</v>
      </c>
      <c r="BE2258" s="1">
        <v>-1.0</v>
      </c>
      <c r="BF2258" s="1">
        <v>-1.0</v>
      </c>
      <c r="BG2258" s="1">
        <v>-1.0</v>
      </c>
      <c r="BH2258" s="1">
        <v>-1.0</v>
      </c>
      <c r="BI2258" s="1">
        <v>1.0</v>
      </c>
      <c r="BJ2258" s="1">
        <v>1.0</v>
      </c>
      <c r="BK2258" s="1">
        <v>-1.0</v>
      </c>
      <c r="BL2258" s="1">
        <v>-1.0</v>
      </c>
      <c r="BM2258" s="1">
        <v>-1.0</v>
      </c>
      <c r="BN2258" s="1">
        <v>-1.0</v>
      </c>
      <c r="BO2258" s="1">
        <v>-1.0</v>
      </c>
      <c r="BP2258" s="1">
        <v>-1.0</v>
      </c>
      <c r="BQ2258" s="1">
        <v>-1.0</v>
      </c>
      <c r="BR2258" s="1">
        <v>-1.0</v>
      </c>
      <c r="BS2258" s="1">
        <v>-1.0</v>
      </c>
      <c r="BT2258" s="1">
        <v>-1.0</v>
      </c>
      <c r="BU2258" s="1">
        <v>1.0</v>
      </c>
      <c r="BV2258" s="1">
        <v>-1.0</v>
      </c>
      <c r="BW2258" s="1">
        <v>-1.0</v>
      </c>
      <c r="BX2258" s="1">
        <v>-1.0</v>
      </c>
      <c r="BY2258" s="1">
        <v>-1.0</v>
      </c>
      <c r="BZ2258" s="1">
        <v>-1.0</v>
      </c>
      <c r="CA2258" s="1">
        <v>-1.0</v>
      </c>
      <c r="CB2258" s="1">
        <v>1.0</v>
      </c>
      <c r="CC2258" s="1">
        <v>-1.0</v>
      </c>
      <c r="CD2258" s="1">
        <v>75355.0</v>
      </c>
    </row>
    <row r="2259">
      <c r="A2259" s="1">
        <v>1.9355497E7</v>
      </c>
      <c r="B2259" s="1" t="s">
        <v>12122</v>
      </c>
      <c r="C2259" s="1" t="s">
        <v>12123</v>
      </c>
      <c r="D2259" s="1" t="s">
        <v>12123</v>
      </c>
      <c r="E2259" s="1" t="s">
        <v>85</v>
      </c>
      <c r="H2259" s="1" t="s">
        <v>12124</v>
      </c>
      <c r="I2259" s="1">
        <v>1221228.0</v>
      </c>
      <c r="J2259" s="1">
        <v>40814.0</v>
      </c>
      <c r="M2259" s="1">
        <v>0.0</v>
      </c>
      <c r="N2259" s="1">
        <v>1.0</v>
      </c>
      <c r="O2259" s="1">
        <v>0.0</v>
      </c>
      <c r="P2259" s="1" t="s">
        <v>123</v>
      </c>
      <c r="Q2259" s="1" t="s">
        <v>321</v>
      </c>
      <c r="R2259" s="1">
        <v>40.69112</v>
      </c>
      <c r="S2259" s="1">
        <v>-73.96059</v>
      </c>
      <c r="T2259" s="1" t="s">
        <v>91</v>
      </c>
      <c r="U2259" s="1" t="s">
        <v>113</v>
      </c>
      <c r="V2259" s="1">
        <v>1.0</v>
      </c>
      <c r="W2259" s="1">
        <v>1.0</v>
      </c>
      <c r="X2259" s="1">
        <v>1.0</v>
      </c>
      <c r="Y2259" s="1">
        <v>1.0</v>
      </c>
      <c r="Z2259" s="1" t="s">
        <v>114</v>
      </c>
      <c r="AA2259" s="1" t="s">
        <v>12125</v>
      </c>
      <c r="AB2259" s="1">
        <v>37.0</v>
      </c>
      <c r="AC2259" s="1">
        <v>1.0</v>
      </c>
      <c r="AD2259" s="1">
        <v>0.0</v>
      </c>
      <c r="AE2259" s="1">
        <v>7.0</v>
      </c>
      <c r="AF2259" s="1" t="s">
        <v>2201</v>
      </c>
      <c r="AG2259" s="1">
        <v>1.0</v>
      </c>
      <c r="AH2259" s="1">
        <v>0.0</v>
      </c>
      <c r="AI2259" s="1">
        <v>0.0</v>
      </c>
      <c r="AJ2259" s="1">
        <v>0.0</v>
      </c>
      <c r="AK2259" s="1">
        <v>0.0</v>
      </c>
      <c r="AL2259" s="1">
        <v>3.0</v>
      </c>
      <c r="AM2259" s="1">
        <v>0.0</v>
      </c>
      <c r="AN2259" s="1">
        <v>93.0</v>
      </c>
      <c r="AO2259" s="1">
        <v>9.0</v>
      </c>
      <c r="AP2259" s="1">
        <v>8.0</v>
      </c>
      <c r="AQ2259" s="1">
        <v>10.0</v>
      </c>
      <c r="AR2259" s="1">
        <v>9.0</v>
      </c>
      <c r="AS2259" s="1">
        <v>10.0</v>
      </c>
      <c r="AT2259" s="1">
        <v>9.0</v>
      </c>
      <c r="AU2259" s="1">
        <v>1.0</v>
      </c>
      <c r="AV2259" s="1" t="s">
        <v>117</v>
      </c>
      <c r="AW2259" s="1">
        <v>1.0</v>
      </c>
      <c r="AX2259" s="1">
        <v>0.0</v>
      </c>
      <c r="AY2259" s="1">
        <v>1.0</v>
      </c>
      <c r="AZ2259" s="1">
        <v>0.0</v>
      </c>
      <c r="BA2259" s="1">
        <v>0.12</v>
      </c>
      <c r="BB2259" s="1">
        <v>-1.0</v>
      </c>
      <c r="BC2259" s="1">
        <v>1.0</v>
      </c>
      <c r="BD2259" s="1">
        <v>-1.0</v>
      </c>
      <c r="BE2259" s="1">
        <v>-1.0</v>
      </c>
      <c r="BF2259" s="1">
        <v>-1.0</v>
      </c>
      <c r="BG2259" s="1">
        <v>-1.0</v>
      </c>
      <c r="BH2259" s="1">
        <v>-1.0</v>
      </c>
      <c r="BI2259" s="1">
        <v>-1.0</v>
      </c>
      <c r="BJ2259" s="1">
        <v>-1.0</v>
      </c>
      <c r="BK2259" s="1">
        <v>-1.0</v>
      </c>
      <c r="BL2259" s="1">
        <v>-1.0</v>
      </c>
      <c r="BM2259" s="1">
        <v>-1.0</v>
      </c>
      <c r="BN2259" s="1">
        <v>-1.0</v>
      </c>
      <c r="BO2259" s="1">
        <v>-1.0</v>
      </c>
      <c r="BP2259" s="1">
        <v>-1.0</v>
      </c>
      <c r="BQ2259" s="1">
        <v>-1.0</v>
      </c>
      <c r="BR2259" s="1">
        <v>-1.0</v>
      </c>
      <c r="BS2259" s="1">
        <v>-1.0</v>
      </c>
      <c r="BT2259" s="1">
        <v>-1.0</v>
      </c>
      <c r="BU2259" s="1">
        <v>1.0</v>
      </c>
      <c r="BV2259" s="1">
        <v>-1.0</v>
      </c>
      <c r="BW2259" s="1">
        <v>-1.0</v>
      </c>
      <c r="BX2259" s="1">
        <v>1.0</v>
      </c>
      <c r="BY2259" s="1">
        <v>-1.0</v>
      </c>
      <c r="BZ2259" s="1">
        <v>-1.0</v>
      </c>
      <c r="CA2259" s="1">
        <v>-1.0</v>
      </c>
      <c r="CB2259" s="1">
        <v>-1.0</v>
      </c>
      <c r="CC2259" s="1">
        <v>-1.0</v>
      </c>
      <c r="CD2259" s="1">
        <v>75432.0</v>
      </c>
    </row>
    <row r="2260">
      <c r="A2260" s="1">
        <v>3.0102118E7</v>
      </c>
      <c r="B2260" s="1" t="s">
        <v>12126</v>
      </c>
      <c r="C2260" s="1" t="s">
        <v>12127</v>
      </c>
      <c r="D2260" s="1" t="s">
        <v>12128</v>
      </c>
      <c r="E2260" s="1" t="s">
        <v>85</v>
      </c>
      <c r="H2260" s="1" t="s">
        <v>12129</v>
      </c>
      <c r="I2260" s="1">
        <v>5743700.0</v>
      </c>
      <c r="J2260" s="1">
        <v>41366.0</v>
      </c>
      <c r="M2260" s="1">
        <v>0.0</v>
      </c>
      <c r="N2260" s="1">
        <v>1.0</v>
      </c>
      <c r="O2260" s="1">
        <v>0.0</v>
      </c>
      <c r="P2260" s="1" t="s">
        <v>123</v>
      </c>
      <c r="Q2260" s="1" t="s">
        <v>296</v>
      </c>
      <c r="R2260" s="1">
        <v>40.72918</v>
      </c>
      <c r="S2260" s="1">
        <v>-73.95538</v>
      </c>
      <c r="T2260" s="1" t="s">
        <v>91</v>
      </c>
      <c r="U2260" s="1" t="s">
        <v>92</v>
      </c>
      <c r="V2260" s="1">
        <v>4.0</v>
      </c>
      <c r="W2260" s="1">
        <v>1.0</v>
      </c>
      <c r="X2260" s="1">
        <v>2.0</v>
      </c>
      <c r="Y2260" s="1">
        <v>2.0</v>
      </c>
      <c r="Z2260" s="1" t="s">
        <v>93</v>
      </c>
      <c r="AA2260" s="1" t="s">
        <v>12130</v>
      </c>
      <c r="AB2260" s="1">
        <v>200.0</v>
      </c>
      <c r="AC2260" s="1">
        <v>1.0</v>
      </c>
      <c r="AD2260" s="1">
        <v>0.0</v>
      </c>
      <c r="AE2260" s="1">
        <v>4.0</v>
      </c>
      <c r="AF2260" s="1" t="s">
        <v>231</v>
      </c>
      <c r="AG2260" s="1">
        <v>1.0</v>
      </c>
      <c r="AH2260" s="1">
        <v>0.0</v>
      </c>
      <c r="AI2260" s="1">
        <v>0.0</v>
      </c>
      <c r="AJ2260" s="1">
        <v>0.0</v>
      </c>
      <c r="AK2260" s="1">
        <v>0.0</v>
      </c>
      <c r="AL2260" s="1">
        <v>1.0</v>
      </c>
      <c r="AM2260" s="1">
        <v>1.0</v>
      </c>
      <c r="AU2260" s="1">
        <v>1.0</v>
      </c>
      <c r="AV2260" s="1" t="s">
        <v>96</v>
      </c>
      <c r="AW2260" s="1">
        <v>1.0</v>
      </c>
      <c r="AX2260" s="1">
        <v>1.0</v>
      </c>
      <c r="AY2260" s="1">
        <v>0.0</v>
      </c>
      <c r="AZ2260" s="1">
        <v>0.0</v>
      </c>
      <c r="BA2260" s="1">
        <v>0.15</v>
      </c>
      <c r="BB2260" s="1">
        <v>-1.0</v>
      </c>
      <c r="BC2260" s="1">
        <v>1.0</v>
      </c>
      <c r="BD2260" s="1">
        <v>-1.0</v>
      </c>
      <c r="BE2260" s="1">
        <v>-1.0</v>
      </c>
      <c r="BF2260" s="1">
        <v>-1.0</v>
      </c>
      <c r="BG2260" s="1">
        <v>-1.0</v>
      </c>
      <c r="BH2260" s="1">
        <v>-1.0</v>
      </c>
      <c r="BI2260" s="1">
        <v>-1.0</v>
      </c>
      <c r="BJ2260" s="1">
        <v>1.0</v>
      </c>
      <c r="BK2260" s="1">
        <v>-1.0</v>
      </c>
      <c r="BL2260" s="1">
        <v>1.0</v>
      </c>
      <c r="BM2260" s="1">
        <v>-1.0</v>
      </c>
      <c r="BN2260" s="1">
        <v>-1.0</v>
      </c>
      <c r="BO2260" s="1">
        <v>-1.0</v>
      </c>
      <c r="BP2260" s="1">
        <v>-1.0</v>
      </c>
      <c r="BQ2260" s="1">
        <v>1.0</v>
      </c>
      <c r="BR2260" s="1">
        <v>-1.0</v>
      </c>
      <c r="BS2260" s="1">
        <v>-1.0</v>
      </c>
      <c r="BT2260" s="1">
        <v>-1.0</v>
      </c>
      <c r="BU2260" s="1">
        <v>1.0</v>
      </c>
      <c r="BV2260" s="1">
        <v>-1.0</v>
      </c>
      <c r="BW2260" s="1">
        <v>-1.0</v>
      </c>
      <c r="BX2260" s="1">
        <v>-1.0</v>
      </c>
      <c r="BY2260" s="1">
        <v>-1.0</v>
      </c>
      <c r="BZ2260" s="1">
        <v>-1.0</v>
      </c>
      <c r="CA2260" s="1">
        <v>-1.0</v>
      </c>
      <c r="CB2260" s="1">
        <v>-1.0</v>
      </c>
      <c r="CC2260" s="1">
        <v>-1.0</v>
      </c>
      <c r="CD2260" s="1">
        <v>75484.0</v>
      </c>
    </row>
    <row r="2261">
      <c r="A2261" s="1">
        <v>1.0755963E7</v>
      </c>
      <c r="B2261" s="1" t="s">
        <v>12131</v>
      </c>
      <c r="C2261" s="1" t="s">
        <v>12132</v>
      </c>
      <c r="D2261" s="1" t="s">
        <v>12133</v>
      </c>
      <c r="E2261" s="1" t="s">
        <v>85</v>
      </c>
      <c r="F2261" s="1" t="s">
        <v>12134</v>
      </c>
      <c r="G2261" s="1" t="s">
        <v>12135</v>
      </c>
      <c r="H2261" s="1" t="s">
        <v>12136</v>
      </c>
      <c r="I2261" s="1">
        <v>3.385993E7</v>
      </c>
      <c r="J2261" s="1">
        <v>42144.0</v>
      </c>
      <c r="M2261" s="1">
        <v>0.0</v>
      </c>
      <c r="N2261" s="1">
        <v>1.0</v>
      </c>
      <c r="O2261" s="1">
        <v>1.0</v>
      </c>
      <c r="P2261" s="1" t="s">
        <v>4932</v>
      </c>
      <c r="Q2261" s="1" t="s">
        <v>945</v>
      </c>
      <c r="R2261" s="1">
        <v>40.64528</v>
      </c>
      <c r="S2261" s="1">
        <v>-73.93457</v>
      </c>
      <c r="T2261" s="1" t="s">
        <v>150</v>
      </c>
      <c r="U2261" s="1" t="s">
        <v>113</v>
      </c>
      <c r="V2261" s="1">
        <v>1.0</v>
      </c>
      <c r="W2261" s="1">
        <v>1.0</v>
      </c>
      <c r="X2261" s="1">
        <v>1.0</v>
      </c>
      <c r="Y2261" s="1">
        <v>1.0</v>
      </c>
      <c r="Z2261" s="1" t="s">
        <v>93</v>
      </c>
      <c r="AA2261" s="1" t="s">
        <v>12137</v>
      </c>
      <c r="AB2261" s="1">
        <v>37.0</v>
      </c>
      <c r="AC2261" s="1">
        <v>1.0</v>
      </c>
      <c r="AD2261" s="1">
        <v>0.0</v>
      </c>
      <c r="AE2261" s="1">
        <v>1.0</v>
      </c>
      <c r="AF2261" s="1" t="s">
        <v>255</v>
      </c>
      <c r="AG2261" s="1">
        <v>1.0</v>
      </c>
      <c r="AH2261" s="1">
        <v>0.0</v>
      </c>
      <c r="AI2261" s="1">
        <v>0.0</v>
      </c>
      <c r="AJ2261" s="1">
        <v>0.0</v>
      </c>
      <c r="AK2261" s="1">
        <v>0.0</v>
      </c>
      <c r="AL2261" s="1">
        <v>16.0</v>
      </c>
      <c r="AM2261" s="1">
        <v>0.0</v>
      </c>
      <c r="AN2261" s="1">
        <v>91.0</v>
      </c>
      <c r="AO2261" s="1">
        <v>9.0</v>
      </c>
      <c r="AP2261" s="1">
        <v>9.0</v>
      </c>
      <c r="AQ2261" s="1">
        <v>9.0</v>
      </c>
      <c r="AR2261" s="1">
        <v>9.0</v>
      </c>
      <c r="AS2261" s="1">
        <v>9.0</v>
      </c>
      <c r="AT2261" s="1">
        <v>9.0</v>
      </c>
      <c r="AU2261" s="1">
        <v>0.0</v>
      </c>
      <c r="AV2261" s="1" t="s">
        <v>105</v>
      </c>
      <c r="AW2261" s="1">
        <v>1.0</v>
      </c>
      <c r="AX2261" s="1">
        <v>0.0</v>
      </c>
      <c r="AY2261" s="1">
        <v>1.0</v>
      </c>
      <c r="AZ2261" s="1">
        <v>0.0</v>
      </c>
      <c r="BA2261" s="1">
        <v>0.46</v>
      </c>
      <c r="BB2261" s="1">
        <v>-1.0</v>
      </c>
      <c r="BC2261" s="1">
        <v>-1.0</v>
      </c>
      <c r="BD2261" s="1">
        <v>-1.0</v>
      </c>
      <c r="BE2261" s="1">
        <v>-1.0</v>
      </c>
      <c r="BF2261" s="1">
        <v>-1.0</v>
      </c>
      <c r="BG2261" s="1">
        <v>-1.0</v>
      </c>
      <c r="BH2261" s="1">
        <v>-1.0</v>
      </c>
      <c r="BI2261" s="1">
        <v>-1.0</v>
      </c>
      <c r="BJ2261" s="1">
        <v>1.0</v>
      </c>
      <c r="BK2261" s="1">
        <v>-1.0</v>
      </c>
      <c r="BL2261" s="1">
        <v>-1.0</v>
      </c>
      <c r="BM2261" s="1">
        <v>-1.0</v>
      </c>
      <c r="BN2261" s="1">
        <v>-1.0</v>
      </c>
      <c r="BO2261" s="1">
        <v>-1.0</v>
      </c>
      <c r="BP2261" s="1">
        <v>1.0</v>
      </c>
      <c r="BQ2261" s="1">
        <v>1.0</v>
      </c>
      <c r="BR2261" s="1">
        <v>-1.0</v>
      </c>
      <c r="BS2261" s="1">
        <v>1.0</v>
      </c>
      <c r="BT2261" s="1">
        <v>-1.0</v>
      </c>
      <c r="BU2261" s="1">
        <v>1.0</v>
      </c>
      <c r="BV2261" s="1">
        <v>-1.0</v>
      </c>
      <c r="BW2261" s="1">
        <v>-1.0</v>
      </c>
      <c r="BX2261" s="1">
        <v>-1.0</v>
      </c>
      <c r="BY2261" s="1">
        <v>-1.0</v>
      </c>
      <c r="BZ2261" s="1">
        <v>-1.0</v>
      </c>
      <c r="CA2261" s="1">
        <v>-1.0</v>
      </c>
      <c r="CB2261" s="1">
        <v>-1.0</v>
      </c>
      <c r="CC2261" s="1">
        <v>-1.0</v>
      </c>
      <c r="CD2261" s="1">
        <v>75484.0</v>
      </c>
    </row>
    <row r="2262">
      <c r="A2262" s="1">
        <v>1.9929904E7</v>
      </c>
      <c r="B2262" s="1" t="s">
        <v>12138</v>
      </c>
      <c r="C2262" s="1" t="s">
        <v>12139</v>
      </c>
      <c r="D2262" s="1" t="s">
        <v>12140</v>
      </c>
      <c r="E2262" s="1" t="s">
        <v>85</v>
      </c>
      <c r="H2262" s="1" t="s">
        <v>12141</v>
      </c>
      <c r="I2262" s="1">
        <v>7.1730214E7</v>
      </c>
      <c r="J2262" s="1">
        <v>42502.0</v>
      </c>
      <c r="M2262" s="1">
        <v>0.0</v>
      </c>
      <c r="N2262" s="1">
        <v>1.0</v>
      </c>
      <c r="O2262" s="1">
        <v>1.0</v>
      </c>
      <c r="P2262" s="1" t="s">
        <v>12142</v>
      </c>
      <c r="Q2262" s="1" t="s">
        <v>135</v>
      </c>
      <c r="R2262" s="1">
        <v>40.69956</v>
      </c>
      <c r="S2262" s="1">
        <v>-73.89801</v>
      </c>
      <c r="T2262" s="1" t="s">
        <v>91</v>
      </c>
      <c r="U2262" s="1" t="s">
        <v>92</v>
      </c>
      <c r="V2262" s="1">
        <v>3.0</v>
      </c>
      <c r="W2262" s="1">
        <v>1.0</v>
      </c>
      <c r="X2262" s="1">
        <v>1.0</v>
      </c>
      <c r="Y2262" s="1">
        <v>2.0</v>
      </c>
      <c r="Z2262" s="1" t="s">
        <v>93</v>
      </c>
      <c r="AA2262" s="1" t="s">
        <v>12143</v>
      </c>
      <c r="AB2262" s="1">
        <v>80.0</v>
      </c>
      <c r="AC2262" s="1">
        <v>1.0</v>
      </c>
      <c r="AD2262" s="1">
        <v>0.0</v>
      </c>
      <c r="AE2262" s="1">
        <v>4.0</v>
      </c>
      <c r="AF2262" s="1" t="s">
        <v>549</v>
      </c>
      <c r="AG2262" s="1">
        <v>1.0</v>
      </c>
      <c r="AH2262" s="1">
        <v>0.0</v>
      </c>
      <c r="AI2262" s="1">
        <v>0.0</v>
      </c>
      <c r="AJ2262" s="1">
        <v>0.0</v>
      </c>
      <c r="AK2262" s="1">
        <v>0.0</v>
      </c>
      <c r="AL2262" s="1">
        <v>5.0</v>
      </c>
      <c r="AM2262" s="1">
        <v>1.0</v>
      </c>
      <c r="AN2262" s="1">
        <v>85.0</v>
      </c>
      <c r="AO2262" s="1">
        <v>10.0</v>
      </c>
      <c r="AP2262" s="1">
        <v>9.0</v>
      </c>
      <c r="AQ2262" s="1">
        <v>9.0</v>
      </c>
      <c r="AR2262" s="1">
        <v>9.0</v>
      </c>
      <c r="AS2262" s="1">
        <v>9.0</v>
      </c>
      <c r="AT2262" s="1">
        <v>8.0</v>
      </c>
      <c r="AU2262" s="1">
        <v>0.0</v>
      </c>
      <c r="AV2262" s="1" t="s">
        <v>105</v>
      </c>
      <c r="AW2262" s="1">
        <v>1.0</v>
      </c>
      <c r="AX2262" s="1">
        <v>1.0</v>
      </c>
      <c r="AY2262" s="1">
        <v>0.0</v>
      </c>
      <c r="AZ2262" s="1">
        <v>0.0</v>
      </c>
      <c r="BA2262" s="1">
        <v>0.21</v>
      </c>
      <c r="BB2262" s="1">
        <v>-1.0</v>
      </c>
      <c r="BC2262" s="1">
        <v>1.0</v>
      </c>
      <c r="BD2262" s="1">
        <v>-1.0</v>
      </c>
      <c r="BE2262" s="1">
        <v>-1.0</v>
      </c>
      <c r="BF2262" s="1">
        <v>-1.0</v>
      </c>
      <c r="BG2262" s="1">
        <v>-1.0</v>
      </c>
      <c r="BH2262" s="1">
        <v>1.0</v>
      </c>
      <c r="BI2262" s="1">
        <v>-1.0</v>
      </c>
      <c r="BJ2262" s="1">
        <v>1.0</v>
      </c>
      <c r="BK2262" s="1">
        <v>1.0</v>
      </c>
      <c r="BL2262" s="1">
        <v>1.0</v>
      </c>
      <c r="BM2262" s="1">
        <v>1.0</v>
      </c>
      <c r="BN2262" s="1">
        <v>-1.0</v>
      </c>
      <c r="BO2262" s="1">
        <v>-1.0</v>
      </c>
      <c r="BP2262" s="1">
        <v>-1.0</v>
      </c>
      <c r="BQ2262" s="1">
        <v>1.0</v>
      </c>
      <c r="BR2262" s="1">
        <v>-1.0</v>
      </c>
      <c r="BS2262" s="1">
        <v>1.0</v>
      </c>
      <c r="BT2262" s="1">
        <v>-1.0</v>
      </c>
      <c r="BU2262" s="1">
        <v>1.0</v>
      </c>
      <c r="BV2262" s="1">
        <v>-1.0</v>
      </c>
      <c r="BW2262" s="1">
        <v>1.0</v>
      </c>
      <c r="BX2262" s="1">
        <v>-1.0</v>
      </c>
      <c r="BY2262" s="1">
        <v>-1.0</v>
      </c>
      <c r="BZ2262" s="1">
        <v>-1.0</v>
      </c>
      <c r="CA2262" s="1">
        <v>-1.0</v>
      </c>
      <c r="CB2262" s="1">
        <v>-1.0</v>
      </c>
      <c r="CC2262" s="1">
        <v>-1.0</v>
      </c>
      <c r="CD2262" s="1">
        <v>75490.0</v>
      </c>
    </row>
    <row r="2263">
      <c r="A2263" s="1">
        <v>3.2492359E7</v>
      </c>
      <c r="B2263" s="1" t="s">
        <v>12144</v>
      </c>
      <c r="C2263" s="1" t="s">
        <v>12145</v>
      </c>
      <c r="D2263" s="1" t="s">
        <v>12146</v>
      </c>
      <c r="E2263" s="1" t="s">
        <v>85</v>
      </c>
      <c r="F2263" s="1" t="s">
        <v>12147</v>
      </c>
      <c r="G2263" s="1" t="s">
        <v>750</v>
      </c>
      <c r="H2263" s="1" t="s">
        <v>12148</v>
      </c>
      <c r="I2263" s="1">
        <v>2.44082709E8</v>
      </c>
      <c r="J2263" s="1">
        <v>43515.0</v>
      </c>
      <c r="K2263" s="1" t="s">
        <v>134</v>
      </c>
      <c r="L2263" s="1">
        <v>1.0</v>
      </c>
      <c r="M2263" s="1">
        <v>0.0</v>
      </c>
      <c r="N2263" s="1">
        <v>8.0</v>
      </c>
      <c r="O2263" s="1">
        <v>0.0</v>
      </c>
      <c r="P2263" s="1" t="s">
        <v>111</v>
      </c>
      <c r="Q2263" s="1" t="s">
        <v>112</v>
      </c>
      <c r="R2263" s="1">
        <v>40.65933</v>
      </c>
      <c r="S2263" s="1">
        <v>-73.77125</v>
      </c>
      <c r="T2263" s="1" t="s">
        <v>91</v>
      </c>
      <c r="U2263" s="1" t="s">
        <v>92</v>
      </c>
      <c r="V2263" s="1">
        <v>6.0</v>
      </c>
      <c r="W2263" s="1">
        <v>1.0</v>
      </c>
      <c r="X2263" s="1">
        <v>3.0</v>
      </c>
      <c r="Y2263" s="1">
        <v>3.0</v>
      </c>
      <c r="Z2263" s="1" t="s">
        <v>93</v>
      </c>
      <c r="AA2263" s="1" t="s">
        <v>12149</v>
      </c>
      <c r="AB2263" s="1">
        <v>175.0</v>
      </c>
      <c r="AC2263" s="1">
        <v>6.0</v>
      </c>
      <c r="AD2263" s="1">
        <v>25.0</v>
      </c>
      <c r="AE2263" s="1">
        <v>1.0</v>
      </c>
      <c r="AF2263" s="1" t="s">
        <v>95</v>
      </c>
      <c r="AG2263" s="1">
        <v>1.0</v>
      </c>
      <c r="AH2263" s="1">
        <v>20.0</v>
      </c>
      <c r="AI2263" s="1">
        <v>40.0</v>
      </c>
      <c r="AJ2263" s="1">
        <v>70.0</v>
      </c>
      <c r="AK2263" s="1">
        <v>160.0</v>
      </c>
      <c r="AL2263" s="1">
        <v>17.0</v>
      </c>
      <c r="AM2263" s="1">
        <v>17.0</v>
      </c>
      <c r="AN2263" s="1">
        <v>93.0</v>
      </c>
      <c r="AO2263" s="1">
        <v>10.0</v>
      </c>
      <c r="AP2263" s="1">
        <v>9.0</v>
      </c>
      <c r="AQ2263" s="1">
        <v>10.0</v>
      </c>
      <c r="AR2263" s="1">
        <v>10.0</v>
      </c>
      <c r="AS2263" s="1">
        <v>9.0</v>
      </c>
      <c r="AT2263" s="1">
        <v>10.0</v>
      </c>
      <c r="AU2263" s="1">
        <v>0.0</v>
      </c>
      <c r="AV2263" s="1" t="s">
        <v>96</v>
      </c>
      <c r="AW2263" s="1">
        <v>7.0</v>
      </c>
      <c r="AX2263" s="1">
        <v>2.0</v>
      </c>
      <c r="AY2263" s="1">
        <v>5.0</v>
      </c>
      <c r="AZ2263" s="1">
        <v>0.0</v>
      </c>
      <c r="BA2263" s="1">
        <v>3.75</v>
      </c>
      <c r="BB2263" s="1">
        <v>-1.0</v>
      </c>
      <c r="BC2263" s="1">
        <v>1.0</v>
      </c>
      <c r="BD2263" s="1">
        <v>-1.0</v>
      </c>
      <c r="BE2263" s="1">
        <v>-1.0</v>
      </c>
      <c r="BF2263" s="1">
        <v>-1.0</v>
      </c>
      <c r="BG2263" s="1">
        <v>-1.0</v>
      </c>
      <c r="BH2263" s="1">
        <v>1.0</v>
      </c>
      <c r="BI2263" s="1">
        <v>-1.0</v>
      </c>
      <c r="BJ2263" s="1">
        <v>1.0</v>
      </c>
      <c r="BK2263" s="1">
        <v>1.0</v>
      </c>
      <c r="BL2263" s="1">
        <v>1.0</v>
      </c>
      <c r="BM2263" s="1">
        <v>-1.0</v>
      </c>
      <c r="BN2263" s="1">
        <v>-1.0</v>
      </c>
      <c r="BO2263" s="1">
        <v>-1.0</v>
      </c>
      <c r="BP2263" s="1">
        <v>-1.0</v>
      </c>
      <c r="BQ2263" s="1">
        <v>-1.0</v>
      </c>
      <c r="BR2263" s="1">
        <v>-1.0</v>
      </c>
      <c r="BS2263" s="1">
        <v>-1.0</v>
      </c>
      <c r="BT2263" s="1">
        <v>-1.0</v>
      </c>
      <c r="BU2263" s="1">
        <v>1.0</v>
      </c>
      <c r="BV2263" s="1">
        <v>-1.0</v>
      </c>
      <c r="BW2263" s="1">
        <v>-1.0</v>
      </c>
      <c r="BX2263" s="1">
        <v>1.0</v>
      </c>
      <c r="BY2263" s="1">
        <v>-1.0</v>
      </c>
      <c r="BZ2263" s="1">
        <v>1.0</v>
      </c>
      <c r="CA2263" s="1">
        <v>-1.0</v>
      </c>
      <c r="CB2263" s="1">
        <v>-1.0</v>
      </c>
      <c r="CC2263" s="1">
        <v>-1.0</v>
      </c>
      <c r="CD2263" s="1">
        <v>75575.0</v>
      </c>
    </row>
    <row r="2264">
      <c r="A2264" s="1">
        <v>3.5973556E7</v>
      </c>
      <c r="B2264" s="1" t="s">
        <v>12150</v>
      </c>
      <c r="C2264" s="1" t="s">
        <v>12151</v>
      </c>
      <c r="D2264" s="1" t="s">
        <v>12152</v>
      </c>
      <c r="E2264" s="1" t="s">
        <v>85</v>
      </c>
      <c r="F2264" s="1" t="s">
        <v>12153</v>
      </c>
      <c r="G2264" s="1" t="s">
        <v>12154</v>
      </c>
      <c r="I2264" s="1">
        <v>2.68815831E8</v>
      </c>
      <c r="J2264" s="1">
        <v>43631.0</v>
      </c>
      <c r="K2264" s="1" t="s">
        <v>134</v>
      </c>
      <c r="L2264" s="1">
        <v>1.0</v>
      </c>
      <c r="M2264" s="1">
        <v>0.0</v>
      </c>
      <c r="N2264" s="1">
        <v>1.0</v>
      </c>
      <c r="O2264" s="1">
        <v>0.0</v>
      </c>
      <c r="P2264" s="1" t="s">
        <v>123</v>
      </c>
      <c r="Q2264" s="1" t="s">
        <v>185</v>
      </c>
      <c r="R2264" s="1">
        <v>40.71109</v>
      </c>
      <c r="S2264" s="1">
        <v>-73.96191</v>
      </c>
      <c r="T2264" s="1" t="s">
        <v>91</v>
      </c>
      <c r="U2264" s="1" t="s">
        <v>92</v>
      </c>
      <c r="V2264" s="1">
        <v>4.0</v>
      </c>
      <c r="W2264" s="1">
        <v>1.0</v>
      </c>
      <c r="X2264" s="1">
        <v>1.0</v>
      </c>
      <c r="Y2264" s="1">
        <v>4.0</v>
      </c>
      <c r="Z2264" s="1" t="s">
        <v>93</v>
      </c>
      <c r="AA2264" s="1" t="s">
        <v>12155</v>
      </c>
      <c r="AB2264" s="1">
        <v>100.0</v>
      </c>
      <c r="AC2264" s="1">
        <v>1.0</v>
      </c>
      <c r="AD2264" s="1">
        <v>0.0</v>
      </c>
      <c r="AE2264" s="1">
        <v>2.0</v>
      </c>
      <c r="AF2264" s="1" t="s">
        <v>928</v>
      </c>
      <c r="AG2264" s="1">
        <v>1.0</v>
      </c>
      <c r="AH2264" s="1">
        <v>2.0</v>
      </c>
      <c r="AI2264" s="1">
        <v>14.0</v>
      </c>
      <c r="AJ2264" s="1">
        <v>28.0</v>
      </c>
      <c r="AK2264" s="1">
        <v>296.0</v>
      </c>
      <c r="AL2264" s="1">
        <v>1.0</v>
      </c>
      <c r="AM2264" s="1">
        <v>1.0</v>
      </c>
      <c r="AN2264" s="1">
        <v>80.0</v>
      </c>
      <c r="AO2264" s="1">
        <v>10.0</v>
      </c>
      <c r="AP2264" s="1">
        <v>8.0</v>
      </c>
      <c r="AQ2264" s="1">
        <v>10.0</v>
      </c>
      <c r="AR2264" s="1">
        <v>10.0</v>
      </c>
      <c r="AS2264" s="1">
        <v>8.0</v>
      </c>
      <c r="AT2264" s="1">
        <v>10.0</v>
      </c>
      <c r="AU2264" s="1">
        <v>1.0</v>
      </c>
      <c r="AV2264" s="1" t="s">
        <v>117</v>
      </c>
      <c r="AW2264" s="1">
        <v>1.0</v>
      </c>
      <c r="AX2264" s="1">
        <v>1.0</v>
      </c>
      <c r="AY2264" s="1">
        <v>0.0</v>
      </c>
      <c r="AZ2264" s="1">
        <v>0.0</v>
      </c>
      <c r="BA2264" s="1">
        <v>1.0</v>
      </c>
      <c r="BB2264" s="1">
        <v>-1.0</v>
      </c>
      <c r="BC2264" s="1">
        <v>1.0</v>
      </c>
      <c r="BD2264" s="1">
        <v>-1.0</v>
      </c>
      <c r="BE2264" s="1">
        <v>-1.0</v>
      </c>
      <c r="BF2264" s="1">
        <v>-1.0</v>
      </c>
      <c r="BG2264" s="1">
        <v>-1.0</v>
      </c>
      <c r="BH2264" s="1">
        <v>1.0</v>
      </c>
      <c r="BI2264" s="1">
        <v>-1.0</v>
      </c>
      <c r="BJ2264" s="1">
        <v>1.0</v>
      </c>
      <c r="BK2264" s="1">
        <v>1.0</v>
      </c>
      <c r="BL2264" s="1">
        <v>1.0</v>
      </c>
      <c r="BM2264" s="1">
        <v>1.0</v>
      </c>
      <c r="BN2264" s="1">
        <v>-1.0</v>
      </c>
      <c r="BO2264" s="1">
        <v>-1.0</v>
      </c>
      <c r="BP2264" s="1">
        <v>-1.0</v>
      </c>
      <c r="BQ2264" s="1">
        <v>1.0</v>
      </c>
      <c r="BR2264" s="1">
        <v>-1.0</v>
      </c>
      <c r="BS2264" s="1">
        <v>-1.0</v>
      </c>
      <c r="BT2264" s="1">
        <v>-1.0</v>
      </c>
      <c r="BU2264" s="1">
        <v>1.0</v>
      </c>
      <c r="BV2264" s="1">
        <v>-1.0</v>
      </c>
      <c r="BW2264" s="1">
        <v>-1.0</v>
      </c>
      <c r="BX2264" s="1">
        <v>1.0</v>
      </c>
      <c r="BY2264" s="1">
        <v>-1.0</v>
      </c>
      <c r="BZ2264" s="1">
        <v>-1.0</v>
      </c>
      <c r="CA2264" s="1">
        <v>-1.0</v>
      </c>
      <c r="CB2264" s="1">
        <v>-1.0</v>
      </c>
      <c r="CC2264" s="1">
        <v>-1.0</v>
      </c>
      <c r="CD2264" s="1">
        <v>75597.0</v>
      </c>
    </row>
    <row r="2265">
      <c r="A2265" s="1">
        <v>2.3374229E7</v>
      </c>
      <c r="B2265" s="1" t="s">
        <v>12156</v>
      </c>
      <c r="C2265" s="1" t="s">
        <v>12157</v>
      </c>
      <c r="D2265" s="1" t="s">
        <v>12158</v>
      </c>
      <c r="E2265" s="1" t="s">
        <v>85</v>
      </c>
      <c r="I2265" s="1">
        <v>3.6291511E7</v>
      </c>
      <c r="J2265" s="1">
        <v>42175.0</v>
      </c>
      <c r="M2265" s="1">
        <v>0.0</v>
      </c>
      <c r="N2265" s="1">
        <v>1.0</v>
      </c>
      <c r="O2265" s="1">
        <v>1.0</v>
      </c>
      <c r="P2265" s="1" t="s">
        <v>89</v>
      </c>
      <c r="Q2265" s="1" t="s">
        <v>391</v>
      </c>
      <c r="R2265" s="1">
        <v>40.75272</v>
      </c>
      <c r="S2265" s="1">
        <v>-73.99682</v>
      </c>
      <c r="T2265" s="1" t="s">
        <v>91</v>
      </c>
      <c r="U2265" s="1" t="s">
        <v>113</v>
      </c>
      <c r="V2265" s="1">
        <v>2.0</v>
      </c>
      <c r="W2265" s="1">
        <v>1.0</v>
      </c>
      <c r="X2265" s="1">
        <v>1.0</v>
      </c>
      <c r="Y2265" s="1">
        <v>1.0</v>
      </c>
      <c r="Z2265" s="1" t="s">
        <v>93</v>
      </c>
      <c r="AA2265" s="1" t="s">
        <v>12159</v>
      </c>
      <c r="AB2265" s="1">
        <v>98.0</v>
      </c>
      <c r="AC2265" s="1">
        <v>1.0</v>
      </c>
      <c r="AD2265" s="1">
        <v>20.0</v>
      </c>
      <c r="AE2265" s="1">
        <v>1.0</v>
      </c>
      <c r="AF2265" s="1" t="s">
        <v>170</v>
      </c>
      <c r="AG2265" s="1">
        <v>1.0</v>
      </c>
      <c r="AH2265" s="1">
        <v>0.0</v>
      </c>
      <c r="AI2265" s="1">
        <v>0.0</v>
      </c>
      <c r="AJ2265" s="1">
        <v>0.0</v>
      </c>
      <c r="AK2265" s="1">
        <v>0.0</v>
      </c>
      <c r="AL2265" s="1">
        <v>19.0</v>
      </c>
      <c r="AM2265" s="1">
        <v>5.0</v>
      </c>
      <c r="AN2265" s="1">
        <v>96.0</v>
      </c>
      <c r="AO2265" s="1">
        <v>10.0</v>
      </c>
      <c r="AP2265" s="1">
        <v>9.0</v>
      </c>
      <c r="AQ2265" s="1">
        <v>10.0</v>
      </c>
      <c r="AR2265" s="1">
        <v>9.0</v>
      </c>
      <c r="AS2265" s="1">
        <v>10.0</v>
      </c>
      <c r="AT2265" s="1">
        <v>10.0</v>
      </c>
      <c r="AU2265" s="1">
        <v>1.0</v>
      </c>
      <c r="AV2265" s="1" t="s">
        <v>96</v>
      </c>
      <c r="AW2265" s="1">
        <v>1.0</v>
      </c>
      <c r="AX2265" s="1">
        <v>0.0</v>
      </c>
      <c r="AY2265" s="1">
        <v>1.0</v>
      </c>
      <c r="AZ2265" s="1">
        <v>0.0</v>
      </c>
      <c r="BA2265" s="1">
        <v>1.25</v>
      </c>
      <c r="BB2265" s="1">
        <v>-1.0</v>
      </c>
      <c r="BC2265" s="1">
        <v>1.0</v>
      </c>
      <c r="BD2265" s="1">
        <v>-1.0</v>
      </c>
      <c r="BE2265" s="1">
        <v>-1.0</v>
      </c>
      <c r="BF2265" s="1">
        <v>-1.0</v>
      </c>
      <c r="BG2265" s="1">
        <v>-1.0</v>
      </c>
      <c r="BH2265" s="1">
        <v>-1.0</v>
      </c>
      <c r="BI2265" s="1">
        <v>-1.0</v>
      </c>
      <c r="BJ2265" s="1">
        <v>1.0</v>
      </c>
      <c r="BK2265" s="1">
        <v>-1.0</v>
      </c>
      <c r="BL2265" s="1">
        <v>-1.0</v>
      </c>
      <c r="BM2265" s="1">
        <v>1.0</v>
      </c>
      <c r="BN2265" s="1">
        <v>1.0</v>
      </c>
      <c r="BO2265" s="1">
        <v>-1.0</v>
      </c>
      <c r="BP2265" s="1">
        <v>-1.0</v>
      </c>
      <c r="BQ2265" s="1">
        <v>-1.0</v>
      </c>
      <c r="BR2265" s="1">
        <v>-1.0</v>
      </c>
      <c r="BS2265" s="1">
        <v>-1.0</v>
      </c>
      <c r="BT2265" s="1">
        <v>-1.0</v>
      </c>
      <c r="BU2265" s="1">
        <v>1.0</v>
      </c>
      <c r="BV2265" s="1">
        <v>-1.0</v>
      </c>
      <c r="BW2265" s="1">
        <v>-1.0</v>
      </c>
      <c r="BX2265" s="1">
        <v>-1.0</v>
      </c>
      <c r="BY2265" s="1">
        <v>-1.0</v>
      </c>
      <c r="BZ2265" s="1">
        <v>-1.0</v>
      </c>
      <c r="CA2265" s="1">
        <v>-1.0</v>
      </c>
      <c r="CB2265" s="1">
        <v>-1.0</v>
      </c>
      <c r="CC2265" s="1">
        <v>-1.0</v>
      </c>
      <c r="CD2265" s="1">
        <v>75657.0</v>
      </c>
    </row>
    <row r="2266">
      <c r="A2266" s="1">
        <v>6556848.0</v>
      </c>
      <c r="B2266" s="1" t="s">
        <v>12160</v>
      </c>
      <c r="C2266" s="1" t="s">
        <v>12161</v>
      </c>
      <c r="D2266" s="1" t="s">
        <v>12161</v>
      </c>
      <c r="E2266" s="1" t="s">
        <v>85</v>
      </c>
      <c r="I2266" s="1">
        <v>9119676.0</v>
      </c>
      <c r="J2266" s="1">
        <v>41546.0</v>
      </c>
      <c r="M2266" s="1">
        <v>0.0</v>
      </c>
      <c r="N2266" s="1">
        <v>1.0</v>
      </c>
      <c r="O2266" s="1">
        <v>1.0</v>
      </c>
      <c r="P2266" s="1" t="s">
        <v>123</v>
      </c>
      <c r="Q2266" s="1" t="s">
        <v>1623</v>
      </c>
      <c r="R2266" s="1">
        <v>40.6815</v>
      </c>
      <c r="S2266" s="1">
        <v>-73.97309</v>
      </c>
      <c r="T2266" s="1" t="s">
        <v>91</v>
      </c>
      <c r="U2266" s="1" t="s">
        <v>92</v>
      </c>
      <c r="V2266" s="1">
        <v>4.0</v>
      </c>
      <c r="W2266" s="1">
        <v>1.0</v>
      </c>
      <c r="X2266" s="1">
        <v>2.0</v>
      </c>
      <c r="Y2266" s="1">
        <v>2.0</v>
      </c>
      <c r="Z2266" s="1" t="s">
        <v>93</v>
      </c>
      <c r="AA2266" s="1" t="s">
        <v>12162</v>
      </c>
      <c r="AB2266" s="1">
        <v>175.0</v>
      </c>
      <c r="AC2266" s="1">
        <v>1.0</v>
      </c>
      <c r="AD2266" s="1">
        <v>0.0</v>
      </c>
      <c r="AE2266" s="1">
        <v>2.0</v>
      </c>
      <c r="AF2266" s="1" t="s">
        <v>1117</v>
      </c>
      <c r="AG2266" s="1">
        <v>1.0</v>
      </c>
      <c r="AH2266" s="1">
        <v>0.0</v>
      </c>
      <c r="AI2266" s="1">
        <v>0.0</v>
      </c>
      <c r="AJ2266" s="1">
        <v>0.0</v>
      </c>
      <c r="AK2266" s="1">
        <v>0.0</v>
      </c>
      <c r="AL2266" s="1">
        <v>10.0</v>
      </c>
      <c r="AM2266" s="1">
        <v>0.0</v>
      </c>
      <c r="AN2266" s="1">
        <v>94.0</v>
      </c>
      <c r="AO2266" s="1">
        <v>9.0</v>
      </c>
      <c r="AP2266" s="1">
        <v>9.0</v>
      </c>
      <c r="AQ2266" s="1">
        <v>10.0</v>
      </c>
      <c r="AR2266" s="1">
        <v>10.0</v>
      </c>
      <c r="AS2266" s="1">
        <v>9.0</v>
      </c>
      <c r="AT2266" s="1">
        <v>9.0</v>
      </c>
      <c r="AU2266" s="1">
        <v>0.0</v>
      </c>
      <c r="AV2266" s="1" t="s">
        <v>96</v>
      </c>
      <c r="AW2266" s="1">
        <v>1.0</v>
      </c>
      <c r="AX2266" s="1">
        <v>1.0</v>
      </c>
      <c r="AY2266" s="1">
        <v>0.0</v>
      </c>
      <c r="AZ2266" s="1">
        <v>0.0</v>
      </c>
      <c r="BA2266" s="1">
        <v>0.2</v>
      </c>
      <c r="BB2266" s="1">
        <v>-1.0</v>
      </c>
      <c r="BC2266" s="1">
        <v>1.0</v>
      </c>
      <c r="BD2266" s="1">
        <v>-1.0</v>
      </c>
      <c r="BE2266" s="1">
        <v>-1.0</v>
      </c>
      <c r="BF2266" s="1">
        <v>-1.0</v>
      </c>
      <c r="BG2266" s="1">
        <v>-1.0</v>
      </c>
      <c r="BH2266" s="1">
        <v>-1.0</v>
      </c>
      <c r="BI2266" s="1">
        <v>-1.0</v>
      </c>
      <c r="BJ2266" s="1">
        <v>1.0</v>
      </c>
      <c r="BK2266" s="1">
        <v>-1.0</v>
      </c>
      <c r="BL2266" s="1">
        <v>-1.0</v>
      </c>
      <c r="BM2266" s="1">
        <v>-1.0</v>
      </c>
      <c r="BN2266" s="1">
        <v>-1.0</v>
      </c>
      <c r="BO2266" s="1">
        <v>-1.0</v>
      </c>
      <c r="BP2266" s="1">
        <v>1.0</v>
      </c>
      <c r="BQ2266" s="1">
        <v>-1.0</v>
      </c>
      <c r="BR2266" s="1">
        <v>-1.0</v>
      </c>
      <c r="BS2266" s="1">
        <v>-1.0</v>
      </c>
      <c r="BT2266" s="1">
        <v>-1.0</v>
      </c>
      <c r="BU2266" s="1">
        <v>1.0</v>
      </c>
      <c r="BV2266" s="1">
        <v>-1.0</v>
      </c>
      <c r="BW2266" s="1">
        <v>-1.0</v>
      </c>
      <c r="BX2266" s="1">
        <v>-1.0</v>
      </c>
      <c r="BY2266" s="1">
        <v>-1.0</v>
      </c>
      <c r="BZ2266" s="1">
        <v>-1.0</v>
      </c>
      <c r="CA2266" s="1">
        <v>-1.0</v>
      </c>
      <c r="CB2266" s="1">
        <v>-1.0</v>
      </c>
      <c r="CC2266" s="1">
        <v>-1.0</v>
      </c>
      <c r="CD2266" s="1">
        <v>75673.0</v>
      </c>
    </row>
    <row r="2267">
      <c r="A2267" s="1">
        <v>6797564.0</v>
      </c>
      <c r="B2267" s="1" t="s">
        <v>12163</v>
      </c>
      <c r="C2267" s="1" t="s">
        <v>12164</v>
      </c>
      <c r="D2267" s="1" t="s">
        <v>12164</v>
      </c>
      <c r="E2267" s="1" t="s">
        <v>85</v>
      </c>
      <c r="I2267" s="1">
        <v>3.5581556E7</v>
      </c>
      <c r="J2267" s="1">
        <v>42166.0</v>
      </c>
      <c r="M2267" s="1">
        <v>0.0</v>
      </c>
      <c r="N2267" s="1">
        <v>1.0</v>
      </c>
      <c r="O2267" s="1">
        <v>0.0</v>
      </c>
      <c r="P2267" s="1" t="s">
        <v>89</v>
      </c>
      <c r="Q2267" s="1" t="s">
        <v>90</v>
      </c>
      <c r="R2267" s="1">
        <v>40.73727</v>
      </c>
      <c r="S2267" s="1">
        <v>-73.98432</v>
      </c>
      <c r="T2267" s="1" t="s">
        <v>91</v>
      </c>
      <c r="U2267" s="1" t="s">
        <v>92</v>
      </c>
      <c r="V2267" s="1">
        <v>1.0</v>
      </c>
      <c r="W2267" s="1">
        <v>1.0</v>
      </c>
      <c r="X2267" s="1">
        <v>1.0</v>
      </c>
      <c r="Y2267" s="1">
        <v>1.0</v>
      </c>
      <c r="Z2267" s="1" t="s">
        <v>93</v>
      </c>
      <c r="AA2267" s="1" t="s">
        <v>12165</v>
      </c>
      <c r="AB2267" s="1">
        <v>120.0</v>
      </c>
      <c r="AC2267" s="1">
        <v>1.0</v>
      </c>
      <c r="AD2267" s="1">
        <v>0.0</v>
      </c>
      <c r="AE2267" s="1">
        <v>1.0</v>
      </c>
      <c r="AF2267" s="1" t="s">
        <v>2175</v>
      </c>
      <c r="AG2267" s="1">
        <v>1.0</v>
      </c>
      <c r="AH2267" s="1">
        <v>0.0</v>
      </c>
      <c r="AI2267" s="1">
        <v>0.0</v>
      </c>
      <c r="AJ2267" s="1">
        <v>0.0</v>
      </c>
      <c r="AK2267" s="1">
        <v>0.0</v>
      </c>
      <c r="AL2267" s="1">
        <v>0.0</v>
      </c>
      <c r="AM2267" s="1">
        <v>0.0</v>
      </c>
      <c r="AU2267" s="1">
        <v>0.0</v>
      </c>
      <c r="AV2267" s="1" t="s">
        <v>105</v>
      </c>
      <c r="AW2267" s="1">
        <v>1.0</v>
      </c>
      <c r="AX2267" s="1">
        <v>1.0</v>
      </c>
      <c r="AY2267" s="1">
        <v>0.0</v>
      </c>
      <c r="AZ2267" s="1">
        <v>0.0</v>
      </c>
      <c r="BB2267" s="1">
        <v>-1.0</v>
      </c>
      <c r="BC2267" s="1">
        <v>1.0</v>
      </c>
      <c r="BD2267" s="1">
        <v>-1.0</v>
      </c>
      <c r="BE2267" s="1">
        <v>-1.0</v>
      </c>
      <c r="BF2267" s="1">
        <v>-1.0</v>
      </c>
      <c r="BG2267" s="1">
        <v>-1.0</v>
      </c>
      <c r="BH2267" s="1">
        <v>-1.0</v>
      </c>
      <c r="BI2267" s="1">
        <v>-1.0</v>
      </c>
      <c r="BJ2267" s="1">
        <v>-1.0</v>
      </c>
      <c r="BK2267" s="1">
        <v>-1.0</v>
      </c>
      <c r="BL2267" s="1">
        <v>-1.0</v>
      </c>
      <c r="BM2267" s="1">
        <v>-1.0</v>
      </c>
      <c r="BN2267" s="1">
        <v>1.0</v>
      </c>
      <c r="BO2267" s="1">
        <v>-1.0</v>
      </c>
      <c r="BP2267" s="1">
        <v>-1.0</v>
      </c>
      <c r="BQ2267" s="1">
        <v>-1.0</v>
      </c>
      <c r="BR2267" s="1">
        <v>-1.0</v>
      </c>
      <c r="BS2267" s="1">
        <v>-1.0</v>
      </c>
      <c r="BT2267" s="1">
        <v>-1.0</v>
      </c>
      <c r="BU2267" s="1">
        <v>-1.0</v>
      </c>
      <c r="BV2267" s="1">
        <v>-1.0</v>
      </c>
      <c r="BW2267" s="1">
        <v>-1.0</v>
      </c>
      <c r="BX2267" s="1">
        <v>-1.0</v>
      </c>
      <c r="BY2267" s="1">
        <v>-1.0</v>
      </c>
      <c r="BZ2267" s="1">
        <v>-1.0</v>
      </c>
      <c r="CA2267" s="1">
        <v>-1.0</v>
      </c>
      <c r="CB2267" s="1">
        <v>-1.0</v>
      </c>
      <c r="CC2267" s="1">
        <v>-1.0</v>
      </c>
      <c r="CD2267" s="1">
        <v>75678.0</v>
      </c>
    </row>
    <row r="2268">
      <c r="A2268" s="1">
        <v>2.1008007E7</v>
      </c>
      <c r="B2268" s="1" t="s">
        <v>12166</v>
      </c>
      <c r="C2268" s="1" t="s">
        <v>12167</v>
      </c>
      <c r="D2268" s="1" t="s">
        <v>12167</v>
      </c>
      <c r="E2268" s="1" t="s">
        <v>85</v>
      </c>
      <c r="I2268" s="1">
        <v>1.742862E7</v>
      </c>
      <c r="J2268" s="1">
        <v>41819.0</v>
      </c>
      <c r="M2268" s="1">
        <v>0.0</v>
      </c>
      <c r="N2268" s="1">
        <v>1.0</v>
      </c>
      <c r="O2268" s="1">
        <v>0.0</v>
      </c>
      <c r="P2268" s="1" t="s">
        <v>184</v>
      </c>
      <c r="Q2268" s="1" t="s">
        <v>124</v>
      </c>
      <c r="R2268" s="1">
        <v>40.69209</v>
      </c>
      <c r="S2268" s="1">
        <v>-73.99421</v>
      </c>
      <c r="T2268" s="1" t="s">
        <v>91</v>
      </c>
      <c r="U2268" s="1" t="s">
        <v>113</v>
      </c>
      <c r="V2268" s="1">
        <v>2.0</v>
      </c>
      <c r="W2268" s="1">
        <v>1.0</v>
      </c>
      <c r="X2268" s="1">
        <v>1.0</v>
      </c>
      <c r="Y2268" s="1">
        <v>1.0</v>
      </c>
      <c r="Z2268" s="1" t="s">
        <v>93</v>
      </c>
      <c r="AA2268" s="1" t="s">
        <v>12168</v>
      </c>
      <c r="AB2268" s="1">
        <v>119.0</v>
      </c>
      <c r="AC2268" s="1">
        <v>1.0</v>
      </c>
      <c r="AD2268" s="1">
        <v>0.0</v>
      </c>
      <c r="AE2268" s="1">
        <v>2.0</v>
      </c>
      <c r="AF2268" s="1" t="s">
        <v>378</v>
      </c>
      <c r="AG2268" s="1">
        <v>1.0</v>
      </c>
      <c r="AH2268" s="1">
        <v>0.0</v>
      </c>
      <c r="AI2268" s="1">
        <v>0.0</v>
      </c>
      <c r="AJ2268" s="1">
        <v>0.0</v>
      </c>
      <c r="AK2268" s="1">
        <v>0.0</v>
      </c>
      <c r="AL2268" s="1">
        <v>1.0</v>
      </c>
      <c r="AM2268" s="1">
        <v>0.0</v>
      </c>
      <c r="AN2268" s="1">
        <v>100.0</v>
      </c>
      <c r="AO2268" s="1">
        <v>10.0</v>
      </c>
      <c r="AP2268" s="1">
        <v>10.0</v>
      </c>
      <c r="AQ2268" s="1">
        <v>10.0</v>
      </c>
      <c r="AR2268" s="1">
        <v>10.0</v>
      </c>
      <c r="AS2268" s="1">
        <v>10.0</v>
      </c>
      <c r="AT2268" s="1">
        <v>10.0</v>
      </c>
      <c r="AU2268" s="1">
        <v>0.0</v>
      </c>
      <c r="AV2268" s="1" t="s">
        <v>105</v>
      </c>
      <c r="AW2268" s="1">
        <v>1.0</v>
      </c>
      <c r="AX2268" s="1">
        <v>0.0</v>
      </c>
      <c r="AY2268" s="1">
        <v>1.0</v>
      </c>
      <c r="AZ2268" s="1">
        <v>0.0</v>
      </c>
      <c r="BA2268" s="1">
        <v>0.05</v>
      </c>
      <c r="BB2268" s="1">
        <v>-1.0</v>
      </c>
      <c r="BC2268" s="1">
        <v>1.0</v>
      </c>
      <c r="BD2268" s="1">
        <v>-1.0</v>
      </c>
      <c r="BE2268" s="1">
        <v>-1.0</v>
      </c>
      <c r="BF2268" s="1">
        <v>-1.0</v>
      </c>
      <c r="BG2268" s="1">
        <v>-1.0</v>
      </c>
      <c r="BH2268" s="1">
        <v>-1.0</v>
      </c>
      <c r="BI2268" s="1">
        <v>-1.0</v>
      </c>
      <c r="BJ2268" s="1">
        <v>-1.0</v>
      </c>
      <c r="BK2268" s="1">
        <v>-1.0</v>
      </c>
      <c r="BL2268" s="1">
        <v>-1.0</v>
      </c>
      <c r="BM2268" s="1">
        <v>1.0</v>
      </c>
      <c r="BN2268" s="1">
        <v>-1.0</v>
      </c>
      <c r="BO2268" s="1">
        <v>-1.0</v>
      </c>
      <c r="BP2268" s="1">
        <v>-1.0</v>
      </c>
      <c r="BQ2268" s="1">
        <v>-1.0</v>
      </c>
      <c r="BR2268" s="1">
        <v>-1.0</v>
      </c>
      <c r="BS2268" s="1">
        <v>-1.0</v>
      </c>
      <c r="BT2268" s="1">
        <v>-1.0</v>
      </c>
      <c r="BU2268" s="1">
        <v>1.0</v>
      </c>
      <c r="BV2268" s="1">
        <v>-1.0</v>
      </c>
      <c r="BW2268" s="1">
        <v>1.0</v>
      </c>
      <c r="BX2268" s="1">
        <v>-1.0</v>
      </c>
      <c r="BY2268" s="1">
        <v>-1.0</v>
      </c>
      <c r="BZ2268" s="1">
        <v>-1.0</v>
      </c>
      <c r="CA2268" s="1">
        <v>-1.0</v>
      </c>
      <c r="CB2268" s="1">
        <v>-1.0</v>
      </c>
      <c r="CC2268" s="1">
        <v>-1.0</v>
      </c>
      <c r="CD2268" s="1">
        <v>75785.0</v>
      </c>
    </row>
    <row r="2269">
      <c r="A2269" s="1">
        <v>1.0753967E7</v>
      </c>
      <c r="B2269" s="1" t="s">
        <v>12169</v>
      </c>
      <c r="C2269" s="1" t="s">
        <v>12170</v>
      </c>
      <c r="D2269" s="1" t="s">
        <v>12171</v>
      </c>
      <c r="E2269" s="1" t="s">
        <v>85</v>
      </c>
      <c r="F2269" s="1" t="s">
        <v>12172</v>
      </c>
      <c r="G2269" s="1" t="s">
        <v>12173</v>
      </c>
      <c r="H2269" s="1" t="s">
        <v>12174</v>
      </c>
      <c r="I2269" s="1">
        <v>8794068.0</v>
      </c>
      <c r="J2269" s="1">
        <v>41529.0</v>
      </c>
      <c r="M2269" s="1">
        <v>0.0</v>
      </c>
      <c r="N2269" s="1">
        <v>1.0</v>
      </c>
      <c r="O2269" s="1">
        <v>1.0</v>
      </c>
      <c r="P2269" s="1" t="s">
        <v>123</v>
      </c>
      <c r="Q2269" s="1" t="s">
        <v>124</v>
      </c>
      <c r="R2269" s="1">
        <v>40.71113</v>
      </c>
      <c r="S2269" s="1">
        <v>-73.9545699999999</v>
      </c>
      <c r="T2269" s="1" t="s">
        <v>91</v>
      </c>
      <c r="U2269" s="1" t="s">
        <v>113</v>
      </c>
      <c r="V2269" s="1">
        <v>1.0</v>
      </c>
      <c r="W2269" s="1">
        <v>1.0</v>
      </c>
      <c r="X2269" s="1">
        <v>1.0</v>
      </c>
      <c r="Y2269" s="1">
        <v>1.0</v>
      </c>
      <c r="Z2269" s="1" t="s">
        <v>93</v>
      </c>
      <c r="AA2269" s="1" t="s">
        <v>12175</v>
      </c>
      <c r="AB2269" s="1">
        <v>40.0</v>
      </c>
      <c r="AC2269" s="1">
        <v>1.0</v>
      </c>
      <c r="AD2269" s="1">
        <v>0.0</v>
      </c>
      <c r="AE2269" s="1">
        <v>20.0</v>
      </c>
      <c r="AF2269" s="1" t="s">
        <v>589</v>
      </c>
      <c r="AG2269" s="1">
        <v>1.0</v>
      </c>
      <c r="AH2269" s="1">
        <v>0.0</v>
      </c>
      <c r="AI2269" s="1">
        <v>0.0</v>
      </c>
      <c r="AJ2269" s="1">
        <v>0.0</v>
      </c>
      <c r="AK2269" s="1">
        <v>0.0</v>
      </c>
      <c r="AL2269" s="1">
        <v>0.0</v>
      </c>
      <c r="AM2269" s="1">
        <v>0.0</v>
      </c>
      <c r="AU2269" s="1">
        <v>0.0</v>
      </c>
      <c r="AV2269" s="1" t="s">
        <v>96</v>
      </c>
      <c r="AW2269" s="1">
        <v>1.0</v>
      </c>
      <c r="AX2269" s="1">
        <v>0.0</v>
      </c>
      <c r="AY2269" s="1">
        <v>1.0</v>
      </c>
      <c r="AZ2269" s="1">
        <v>0.0</v>
      </c>
      <c r="BB2269" s="1">
        <v>-1.0</v>
      </c>
      <c r="BC2269" s="1">
        <v>1.0</v>
      </c>
      <c r="BD2269" s="1">
        <v>-1.0</v>
      </c>
      <c r="BE2269" s="1">
        <v>-1.0</v>
      </c>
      <c r="BF2269" s="1">
        <v>-1.0</v>
      </c>
      <c r="BG2269" s="1">
        <v>-1.0</v>
      </c>
      <c r="BH2269" s="1">
        <v>-1.0</v>
      </c>
      <c r="BI2269" s="1">
        <v>-1.0</v>
      </c>
      <c r="BJ2269" s="1">
        <v>-1.0</v>
      </c>
      <c r="BK2269" s="1">
        <v>-1.0</v>
      </c>
      <c r="BL2269" s="1">
        <v>-1.0</v>
      </c>
      <c r="BM2269" s="1">
        <v>-1.0</v>
      </c>
      <c r="BN2269" s="1">
        <v>-1.0</v>
      </c>
      <c r="BO2269" s="1">
        <v>-1.0</v>
      </c>
      <c r="BP2269" s="1">
        <v>-1.0</v>
      </c>
      <c r="BQ2269" s="1">
        <v>-1.0</v>
      </c>
      <c r="BR2269" s="1">
        <v>-1.0</v>
      </c>
      <c r="BS2269" s="1">
        <v>-1.0</v>
      </c>
      <c r="BT2269" s="1">
        <v>1.0</v>
      </c>
      <c r="BU2269" s="1">
        <v>1.0</v>
      </c>
      <c r="BV2269" s="1">
        <v>-1.0</v>
      </c>
      <c r="BW2269" s="1">
        <v>-1.0</v>
      </c>
      <c r="BX2269" s="1">
        <v>-1.0</v>
      </c>
      <c r="BY2269" s="1">
        <v>-1.0</v>
      </c>
      <c r="BZ2269" s="1">
        <v>-1.0</v>
      </c>
      <c r="CA2269" s="1">
        <v>-1.0</v>
      </c>
      <c r="CB2269" s="1">
        <v>-1.0</v>
      </c>
      <c r="CC2269" s="1">
        <v>-1.0</v>
      </c>
      <c r="CD2269" s="1">
        <v>75812.0</v>
      </c>
    </row>
    <row r="2270">
      <c r="A2270" s="1">
        <v>2.6061532E7</v>
      </c>
      <c r="B2270" s="1" t="s">
        <v>12176</v>
      </c>
      <c r="C2270" s="1" t="s">
        <v>12177</v>
      </c>
      <c r="D2270" s="1" t="s">
        <v>12178</v>
      </c>
      <c r="E2270" s="1" t="s">
        <v>85</v>
      </c>
      <c r="F2270" s="1" t="s">
        <v>12179</v>
      </c>
      <c r="G2270" s="1" t="s">
        <v>12180</v>
      </c>
      <c r="I2270" s="1">
        <v>2.8811203E7</v>
      </c>
      <c r="J2270" s="1">
        <v>42068.0</v>
      </c>
      <c r="K2270" s="1" t="s">
        <v>134</v>
      </c>
      <c r="L2270" s="1">
        <v>1.0</v>
      </c>
      <c r="M2270" s="1">
        <v>0.0</v>
      </c>
      <c r="N2270" s="1">
        <v>2.0</v>
      </c>
      <c r="O2270" s="1">
        <v>1.0</v>
      </c>
      <c r="P2270" s="1" t="s">
        <v>89</v>
      </c>
      <c r="Q2270" s="1" t="s">
        <v>3783</v>
      </c>
      <c r="R2270" s="1">
        <v>40.73986</v>
      </c>
      <c r="S2270" s="1">
        <v>-73.9863</v>
      </c>
      <c r="T2270" s="1" t="s">
        <v>144</v>
      </c>
      <c r="U2270" s="1" t="s">
        <v>92</v>
      </c>
      <c r="V2270" s="1">
        <v>2.0</v>
      </c>
      <c r="W2270" s="1">
        <v>1.0</v>
      </c>
      <c r="X2270" s="1">
        <v>1.0</v>
      </c>
      <c r="Y2270" s="1">
        <v>2.0</v>
      </c>
      <c r="Z2270" s="1" t="s">
        <v>93</v>
      </c>
      <c r="AA2270" s="1" t="s">
        <v>12181</v>
      </c>
      <c r="AB2270" s="1">
        <v>349.0</v>
      </c>
      <c r="AC2270" s="1">
        <v>1.0</v>
      </c>
      <c r="AD2270" s="1">
        <v>0.0</v>
      </c>
      <c r="AE2270" s="1">
        <v>7.0</v>
      </c>
      <c r="AF2270" s="1" t="s">
        <v>104</v>
      </c>
      <c r="AG2270" s="1">
        <v>1.0</v>
      </c>
      <c r="AH2270" s="1">
        <v>0.0</v>
      </c>
      <c r="AI2270" s="1">
        <v>0.0</v>
      </c>
      <c r="AJ2270" s="1">
        <v>0.0</v>
      </c>
      <c r="AK2270" s="1">
        <v>188.0</v>
      </c>
      <c r="AL2270" s="1">
        <v>3.0</v>
      </c>
      <c r="AM2270" s="1">
        <v>3.0</v>
      </c>
      <c r="AN2270" s="1">
        <v>100.0</v>
      </c>
      <c r="AO2270" s="1">
        <v>10.0</v>
      </c>
      <c r="AP2270" s="1">
        <v>10.0</v>
      </c>
      <c r="AQ2270" s="1">
        <v>10.0</v>
      </c>
      <c r="AR2270" s="1">
        <v>10.0</v>
      </c>
      <c r="AS2270" s="1">
        <v>10.0</v>
      </c>
      <c r="AT2270" s="1">
        <v>8.0</v>
      </c>
      <c r="AU2270" s="1">
        <v>0.0</v>
      </c>
      <c r="AV2270" s="1" t="s">
        <v>105</v>
      </c>
      <c r="AW2270" s="1">
        <v>1.0</v>
      </c>
      <c r="AX2270" s="1">
        <v>1.0</v>
      </c>
      <c r="AY2270" s="1">
        <v>0.0</v>
      </c>
      <c r="AZ2270" s="1">
        <v>0.0</v>
      </c>
      <c r="BA2270" s="1">
        <v>0.26</v>
      </c>
      <c r="BB2270" s="1">
        <v>-1.0</v>
      </c>
      <c r="BC2270" s="1">
        <v>1.0</v>
      </c>
      <c r="BD2270" s="1">
        <v>-1.0</v>
      </c>
      <c r="BE2270" s="1">
        <v>-1.0</v>
      </c>
      <c r="BF2270" s="1">
        <v>-1.0</v>
      </c>
      <c r="BG2270" s="1">
        <v>-1.0</v>
      </c>
      <c r="BH2270" s="1">
        <v>-1.0</v>
      </c>
      <c r="BI2270" s="1">
        <v>1.0</v>
      </c>
      <c r="BJ2270" s="1">
        <v>-1.0</v>
      </c>
      <c r="BK2270" s="1">
        <v>-1.0</v>
      </c>
      <c r="BL2270" s="1">
        <v>-1.0</v>
      </c>
      <c r="BM2270" s="1">
        <v>1.0</v>
      </c>
      <c r="BN2270" s="1">
        <v>1.0</v>
      </c>
      <c r="BO2270" s="1">
        <v>-1.0</v>
      </c>
      <c r="BP2270" s="1">
        <v>-1.0</v>
      </c>
      <c r="BQ2270" s="1">
        <v>-1.0</v>
      </c>
      <c r="BR2270" s="1">
        <v>-1.0</v>
      </c>
      <c r="BS2270" s="1">
        <v>1.0</v>
      </c>
      <c r="BT2270" s="1">
        <v>-1.0</v>
      </c>
      <c r="BU2270" s="1">
        <v>1.0</v>
      </c>
      <c r="BV2270" s="1">
        <v>1.0</v>
      </c>
      <c r="BW2270" s="1">
        <v>-1.0</v>
      </c>
      <c r="BX2270" s="1">
        <v>-1.0</v>
      </c>
      <c r="BY2270" s="1">
        <v>-1.0</v>
      </c>
      <c r="BZ2270" s="1">
        <v>-1.0</v>
      </c>
      <c r="CA2270" s="1">
        <v>-1.0</v>
      </c>
      <c r="CB2270" s="1">
        <v>-1.0</v>
      </c>
      <c r="CC2270" s="1">
        <v>-1.0</v>
      </c>
      <c r="CD2270" s="1">
        <v>75814.0</v>
      </c>
    </row>
    <row r="2271">
      <c r="A2271" s="1">
        <v>3.1237303E7</v>
      </c>
      <c r="B2271" s="1" t="s">
        <v>12182</v>
      </c>
      <c r="C2271" s="1" t="s">
        <v>12183</v>
      </c>
      <c r="D2271" s="1" t="s">
        <v>12184</v>
      </c>
      <c r="E2271" s="1" t="s">
        <v>85</v>
      </c>
      <c r="F2271" s="1" t="s">
        <v>8769</v>
      </c>
      <c r="G2271" s="1" t="s">
        <v>8770</v>
      </c>
      <c r="H2271" s="1" t="s">
        <v>8771</v>
      </c>
      <c r="I2271" s="1">
        <v>1.15136074E8</v>
      </c>
      <c r="J2271" s="1">
        <v>42772.0</v>
      </c>
      <c r="K2271" s="1" t="s">
        <v>134</v>
      </c>
      <c r="L2271" s="1">
        <v>1.0</v>
      </c>
      <c r="M2271" s="1">
        <v>0.0</v>
      </c>
      <c r="N2271" s="1">
        <v>3.0</v>
      </c>
      <c r="O2271" s="1">
        <v>0.0</v>
      </c>
      <c r="P2271" s="1" t="s">
        <v>111</v>
      </c>
      <c r="Q2271" s="1" t="s">
        <v>241</v>
      </c>
      <c r="R2271" s="1">
        <v>40.68996</v>
      </c>
      <c r="S2271" s="1">
        <v>-73.74882</v>
      </c>
      <c r="T2271" s="1" t="s">
        <v>125</v>
      </c>
      <c r="U2271" s="1" t="s">
        <v>113</v>
      </c>
      <c r="V2271" s="1">
        <v>2.0</v>
      </c>
      <c r="W2271" s="1">
        <v>1.0</v>
      </c>
      <c r="X2271" s="1">
        <v>1.0</v>
      </c>
      <c r="Y2271" s="1">
        <v>1.0</v>
      </c>
      <c r="Z2271" s="1" t="s">
        <v>93</v>
      </c>
      <c r="AA2271" s="1" t="s">
        <v>12185</v>
      </c>
      <c r="AB2271" s="1">
        <v>147.0</v>
      </c>
      <c r="AC2271" s="1">
        <v>2.0</v>
      </c>
      <c r="AD2271" s="1">
        <v>0.0</v>
      </c>
      <c r="AE2271" s="1">
        <v>2.0</v>
      </c>
      <c r="AF2271" s="1" t="s">
        <v>291</v>
      </c>
      <c r="AG2271" s="1">
        <v>1.0</v>
      </c>
      <c r="AH2271" s="1">
        <v>25.0</v>
      </c>
      <c r="AI2271" s="1">
        <v>55.0</v>
      </c>
      <c r="AJ2271" s="1">
        <v>85.0</v>
      </c>
      <c r="AK2271" s="1">
        <v>85.0</v>
      </c>
      <c r="AL2271" s="1">
        <v>6.0</v>
      </c>
      <c r="AM2271" s="1">
        <v>6.0</v>
      </c>
      <c r="AN2271" s="1">
        <v>93.0</v>
      </c>
      <c r="AO2271" s="1">
        <v>10.0</v>
      </c>
      <c r="AP2271" s="1">
        <v>10.0</v>
      </c>
      <c r="AQ2271" s="1">
        <v>9.0</v>
      </c>
      <c r="AR2271" s="1">
        <v>9.0</v>
      </c>
      <c r="AS2271" s="1">
        <v>10.0</v>
      </c>
      <c r="AT2271" s="1">
        <v>10.0</v>
      </c>
      <c r="AU2271" s="1">
        <v>1.0</v>
      </c>
      <c r="AV2271" s="1" t="s">
        <v>96</v>
      </c>
      <c r="AW2271" s="1">
        <v>3.0</v>
      </c>
      <c r="AX2271" s="1">
        <v>0.0</v>
      </c>
      <c r="AY2271" s="1">
        <v>3.0</v>
      </c>
      <c r="AZ2271" s="1">
        <v>0.0</v>
      </c>
      <c r="BA2271" s="1">
        <v>1.01</v>
      </c>
      <c r="BB2271" s="1">
        <v>-1.0</v>
      </c>
      <c r="BC2271" s="1">
        <v>-1.0</v>
      </c>
      <c r="BD2271" s="1">
        <v>-1.0</v>
      </c>
      <c r="BE2271" s="1">
        <v>-1.0</v>
      </c>
      <c r="BF2271" s="1">
        <v>-1.0</v>
      </c>
      <c r="BG2271" s="1">
        <v>-1.0</v>
      </c>
      <c r="BH2271" s="1">
        <v>1.0</v>
      </c>
      <c r="BI2271" s="1">
        <v>-1.0</v>
      </c>
      <c r="BJ2271" s="1">
        <v>1.0</v>
      </c>
      <c r="BK2271" s="1">
        <v>1.0</v>
      </c>
      <c r="BL2271" s="1">
        <v>1.0</v>
      </c>
      <c r="BM2271" s="1">
        <v>-1.0</v>
      </c>
      <c r="BN2271" s="1">
        <v>-1.0</v>
      </c>
      <c r="BO2271" s="1">
        <v>-1.0</v>
      </c>
      <c r="BP2271" s="1">
        <v>-1.0</v>
      </c>
      <c r="BQ2271" s="1">
        <v>1.0</v>
      </c>
      <c r="BR2271" s="1">
        <v>1.0</v>
      </c>
      <c r="BS2271" s="1">
        <v>1.0</v>
      </c>
      <c r="BT2271" s="1">
        <v>-1.0</v>
      </c>
      <c r="BU2271" s="1">
        <v>1.0</v>
      </c>
      <c r="BV2271" s="1">
        <v>1.0</v>
      </c>
      <c r="BW2271" s="1">
        <v>-1.0</v>
      </c>
      <c r="BX2271" s="1">
        <v>1.0</v>
      </c>
      <c r="BY2271" s="1">
        <v>-1.0</v>
      </c>
      <c r="BZ2271" s="1">
        <v>-1.0</v>
      </c>
      <c r="CA2271" s="1">
        <v>-1.0</v>
      </c>
      <c r="CB2271" s="1">
        <v>-1.0</v>
      </c>
      <c r="CC2271" s="1">
        <v>-1.0</v>
      </c>
      <c r="CD2271" s="1">
        <v>75986.0</v>
      </c>
    </row>
    <row r="2272">
      <c r="A2272" s="1">
        <v>3.0567827E7</v>
      </c>
      <c r="B2272" s="1" t="s">
        <v>12186</v>
      </c>
      <c r="C2272" s="1" t="s">
        <v>12187</v>
      </c>
      <c r="D2272" s="1" t="s">
        <v>12188</v>
      </c>
      <c r="E2272" s="1" t="s">
        <v>85</v>
      </c>
      <c r="I2272" s="1">
        <v>2.29309933E8</v>
      </c>
      <c r="J2272" s="1">
        <v>43439.0</v>
      </c>
      <c r="K2272" s="1" t="s">
        <v>88</v>
      </c>
      <c r="L2272" s="1">
        <v>0.81</v>
      </c>
      <c r="M2272" s="1">
        <v>0.0</v>
      </c>
      <c r="N2272" s="1">
        <v>3.0</v>
      </c>
      <c r="O2272" s="1">
        <v>0.0</v>
      </c>
      <c r="P2272" s="1" t="s">
        <v>111</v>
      </c>
      <c r="Q2272" s="1" t="s">
        <v>1715</v>
      </c>
      <c r="R2272" s="1">
        <v>40.76226</v>
      </c>
      <c r="S2272" s="1">
        <v>-73.82459</v>
      </c>
      <c r="T2272" s="1" t="s">
        <v>289</v>
      </c>
      <c r="U2272" s="1" t="s">
        <v>113</v>
      </c>
      <c r="V2272" s="1">
        <v>8.0</v>
      </c>
      <c r="W2272" s="1">
        <v>1.0</v>
      </c>
      <c r="X2272" s="1">
        <v>4.0</v>
      </c>
      <c r="Y2272" s="1">
        <v>9.0</v>
      </c>
      <c r="Z2272" s="1" t="s">
        <v>93</v>
      </c>
      <c r="AA2272" s="1" t="s">
        <v>12189</v>
      </c>
      <c r="AB2272" s="1">
        <v>60.0</v>
      </c>
      <c r="AC2272" s="1">
        <v>1.0</v>
      </c>
      <c r="AD2272" s="1">
        <v>25.0</v>
      </c>
      <c r="AE2272" s="1">
        <v>1.0</v>
      </c>
      <c r="AF2272" s="1" t="s">
        <v>452</v>
      </c>
      <c r="AG2272" s="1">
        <v>1.0</v>
      </c>
      <c r="AH2272" s="1">
        <v>30.0</v>
      </c>
      <c r="AI2272" s="1">
        <v>60.0</v>
      </c>
      <c r="AJ2272" s="1">
        <v>90.0</v>
      </c>
      <c r="AK2272" s="1">
        <v>365.0</v>
      </c>
      <c r="AL2272" s="1">
        <v>6.0</v>
      </c>
      <c r="AM2272" s="1">
        <v>6.0</v>
      </c>
      <c r="AN2272" s="1">
        <v>60.0</v>
      </c>
      <c r="AO2272" s="1">
        <v>6.0</v>
      </c>
      <c r="AP2272" s="1">
        <v>9.0</v>
      </c>
      <c r="AQ2272" s="1">
        <v>6.0</v>
      </c>
      <c r="AR2272" s="1">
        <v>6.0</v>
      </c>
      <c r="AS2272" s="1">
        <v>8.0</v>
      </c>
      <c r="AT2272" s="1">
        <v>6.0</v>
      </c>
      <c r="AU2272" s="1">
        <v>0.0</v>
      </c>
      <c r="AV2272" s="1" t="s">
        <v>117</v>
      </c>
      <c r="AW2272" s="1">
        <v>2.0</v>
      </c>
      <c r="AX2272" s="1">
        <v>0.0</v>
      </c>
      <c r="AY2272" s="1">
        <v>1.0</v>
      </c>
      <c r="AZ2272" s="1">
        <v>1.0</v>
      </c>
      <c r="BA2272" s="1">
        <v>0.87</v>
      </c>
      <c r="BB2272" s="1">
        <v>-1.0</v>
      </c>
      <c r="BC2272" s="1">
        <v>1.0</v>
      </c>
      <c r="BD2272" s="1">
        <v>-1.0</v>
      </c>
      <c r="BE2272" s="1">
        <v>-1.0</v>
      </c>
      <c r="BF2272" s="1">
        <v>-1.0</v>
      </c>
      <c r="BG2272" s="1">
        <v>-1.0</v>
      </c>
      <c r="BH2272" s="1">
        <v>1.0</v>
      </c>
      <c r="BI2272" s="1">
        <v>-1.0</v>
      </c>
      <c r="BJ2272" s="1">
        <v>-1.0</v>
      </c>
      <c r="BK2272" s="1">
        <v>-1.0</v>
      </c>
      <c r="BL2272" s="1">
        <v>-1.0</v>
      </c>
      <c r="BM2272" s="1">
        <v>-1.0</v>
      </c>
      <c r="BN2272" s="1">
        <v>-1.0</v>
      </c>
      <c r="BO2272" s="1">
        <v>-1.0</v>
      </c>
      <c r="BP2272" s="1">
        <v>-1.0</v>
      </c>
      <c r="BQ2272" s="1">
        <v>-1.0</v>
      </c>
      <c r="BR2272" s="1">
        <v>-1.0</v>
      </c>
      <c r="BS2272" s="1">
        <v>-1.0</v>
      </c>
      <c r="BT2272" s="1">
        <v>-1.0</v>
      </c>
      <c r="BU2272" s="1">
        <v>1.0</v>
      </c>
      <c r="BV2272" s="1">
        <v>-1.0</v>
      </c>
      <c r="BW2272" s="1">
        <v>-1.0</v>
      </c>
      <c r="BX2272" s="1">
        <v>-1.0</v>
      </c>
      <c r="BY2272" s="1">
        <v>-1.0</v>
      </c>
      <c r="BZ2272" s="1">
        <v>1.0</v>
      </c>
      <c r="CA2272" s="1">
        <v>-1.0</v>
      </c>
      <c r="CB2272" s="1">
        <v>-1.0</v>
      </c>
      <c r="CC2272" s="1">
        <v>-1.0</v>
      </c>
      <c r="CD2272" s="1">
        <v>75994.0</v>
      </c>
    </row>
    <row r="2273">
      <c r="A2273" s="1">
        <v>3.2305798E7</v>
      </c>
      <c r="B2273" s="1" t="s">
        <v>12190</v>
      </c>
      <c r="C2273" s="1" t="s">
        <v>12191</v>
      </c>
      <c r="D2273" s="1" t="s">
        <v>12192</v>
      </c>
      <c r="E2273" s="1" t="s">
        <v>85</v>
      </c>
      <c r="F2273" s="1" t="s">
        <v>12193</v>
      </c>
      <c r="G2273" s="1" t="s">
        <v>12194</v>
      </c>
      <c r="H2273" s="2" t="str">
        <f>- no shoes in The house</f>
        <v>#ERROR!</v>
      </c>
      <c r="I2273" s="1">
        <v>6771515.0</v>
      </c>
      <c r="J2273" s="1">
        <v>41431.0</v>
      </c>
      <c r="M2273" s="1">
        <v>0.0</v>
      </c>
      <c r="N2273" s="1">
        <v>1.0</v>
      </c>
      <c r="O2273" s="1">
        <v>1.0</v>
      </c>
      <c r="P2273" s="1" t="s">
        <v>123</v>
      </c>
      <c r="Q2273" s="1" t="s">
        <v>124</v>
      </c>
      <c r="R2273" s="1">
        <v>40.69722</v>
      </c>
      <c r="S2273" s="1">
        <v>-73.97204</v>
      </c>
      <c r="T2273" s="1" t="s">
        <v>91</v>
      </c>
      <c r="U2273" s="1" t="s">
        <v>92</v>
      </c>
      <c r="V2273" s="1">
        <v>4.0</v>
      </c>
      <c r="W2273" s="1">
        <v>1.0</v>
      </c>
      <c r="X2273" s="1">
        <v>1.0</v>
      </c>
      <c r="Y2273" s="1">
        <v>1.0</v>
      </c>
      <c r="Z2273" s="1" t="s">
        <v>93</v>
      </c>
      <c r="AA2273" s="1" t="s">
        <v>12195</v>
      </c>
      <c r="AB2273" s="1">
        <v>119.0</v>
      </c>
      <c r="AC2273" s="1">
        <v>2.0</v>
      </c>
      <c r="AD2273" s="1">
        <v>30.0</v>
      </c>
      <c r="AE2273" s="1">
        <v>3.0</v>
      </c>
      <c r="AF2273" s="1" t="s">
        <v>313</v>
      </c>
      <c r="AG2273" s="1">
        <v>1.0</v>
      </c>
      <c r="AH2273" s="1">
        <v>5.0</v>
      </c>
      <c r="AI2273" s="1">
        <v>5.0</v>
      </c>
      <c r="AJ2273" s="1">
        <v>5.0</v>
      </c>
      <c r="AK2273" s="1">
        <v>5.0</v>
      </c>
      <c r="AL2273" s="1">
        <v>2.0</v>
      </c>
      <c r="AM2273" s="1">
        <v>2.0</v>
      </c>
      <c r="AN2273" s="1">
        <v>100.0</v>
      </c>
      <c r="AO2273" s="1">
        <v>9.0</v>
      </c>
      <c r="AP2273" s="1">
        <v>10.0</v>
      </c>
      <c r="AQ2273" s="1">
        <v>10.0</v>
      </c>
      <c r="AR2273" s="1">
        <v>10.0</v>
      </c>
      <c r="AS2273" s="1">
        <v>9.0</v>
      </c>
      <c r="AT2273" s="1">
        <v>10.0</v>
      </c>
      <c r="AU2273" s="1">
        <v>1.0</v>
      </c>
      <c r="AV2273" s="1" t="s">
        <v>96</v>
      </c>
      <c r="AW2273" s="1">
        <v>1.0</v>
      </c>
      <c r="AX2273" s="1">
        <v>1.0</v>
      </c>
      <c r="AY2273" s="1">
        <v>0.0</v>
      </c>
      <c r="AZ2273" s="1">
        <v>0.0</v>
      </c>
      <c r="BA2273" s="1">
        <v>0.44</v>
      </c>
      <c r="BB2273" s="1">
        <v>-1.0</v>
      </c>
      <c r="BC2273" s="1">
        <v>1.0</v>
      </c>
      <c r="BD2273" s="1">
        <v>-1.0</v>
      </c>
      <c r="BE2273" s="1">
        <v>-1.0</v>
      </c>
      <c r="BF2273" s="1">
        <v>-1.0</v>
      </c>
      <c r="BG2273" s="1">
        <v>-1.0</v>
      </c>
      <c r="BH2273" s="1">
        <v>-1.0</v>
      </c>
      <c r="BI2273" s="1">
        <v>-1.0</v>
      </c>
      <c r="BJ2273" s="1">
        <v>1.0</v>
      </c>
      <c r="BK2273" s="1">
        <v>-1.0</v>
      </c>
      <c r="BL2273" s="1">
        <v>-1.0</v>
      </c>
      <c r="BM2273" s="1">
        <v>-1.0</v>
      </c>
      <c r="BN2273" s="1">
        <v>-1.0</v>
      </c>
      <c r="BO2273" s="1">
        <v>-1.0</v>
      </c>
      <c r="BP2273" s="1">
        <v>-1.0</v>
      </c>
      <c r="BQ2273" s="1">
        <v>-1.0</v>
      </c>
      <c r="BR2273" s="1">
        <v>-1.0</v>
      </c>
      <c r="BS2273" s="1">
        <v>-1.0</v>
      </c>
      <c r="BT2273" s="1">
        <v>-1.0</v>
      </c>
      <c r="BU2273" s="1">
        <v>1.0</v>
      </c>
      <c r="BV2273" s="1">
        <v>-1.0</v>
      </c>
      <c r="BW2273" s="1">
        <v>-1.0</v>
      </c>
      <c r="BX2273" s="1">
        <v>1.0</v>
      </c>
      <c r="BY2273" s="1">
        <v>-1.0</v>
      </c>
      <c r="BZ2273" s="1">
        <v>1.0</v>
      </c>
      <c r="CA2273" s="1">
        <v>-1.0</v>
      </c>
      <c r="CB2273" s="1">
        <v>-1.0</v>
      </c>
      <c r="CC2273" s="1">
        <v>-1.0</v>
      </c>
      <c r="CD2273" s="1">
        <v>76005.0</v>
      </c>
    </row>
    <row r="2274">
      <c r="A2274" s="1">
        <v>9747647.0</v>
      </c>
      <c r="B2274" s="1" t="s">
        <v>12196</v>
      </c>
      <c r="C2274" s="1" t="s">
        <v>12197</v>
      </c>
      <c r="D2274" s="1" t="s">
        <v>12198</v>
      </c>
      <c r="E2274" s="1" t="s">
        <v>85</v>
      </c>
      <c r="F2274" s="1" t="s">
        <v>12199</v>
      </c>
      <c r="G2274" s="1" t="s">
        <v>12200</v>
      </c>
      <c r="H2274" s="1" t="s">
        <v>12201</v>
      </c>
      <c r="I2274" s="1">
        <v>8768792.0</v>
      </c>
      <c r="J2274" s="1">
        <v>41528.0</v>
      </c>
      <c r="M2274" s="1">
        <v>0.0</v>
      </c>
      <c r="N2274" s="1">
        <v>1.0</v>
      </c>
      <c r="O2274" s="1">
        <v>0.0</v>
      </c>
      <c r="P2274" s="1" t="s">
        <v>123</v>
      </c>
      <c r="Q2274" s="1" t="s">
        <v>296</v>
      </c>
      <c r="R2274" s="1">
        <v>40.72449</v>
      </c>
      <c r="S2274" s="1">
        <v>-73.95149</v>
      </c>
      <c r="T2274" s="1" t="s">
        <v>91</v>
      </c>
      <c r="U2274" s="1" t="s">
        <v>113</v>
      </c>
      <c r="V2274" s="1">
        <v>2.0</v>
      </c>
      <c r="W2274" s="1">
        <v>2.0</v>
      </c>
      <c r="X2274" s="1">
        <v>1.0</v>
      </c>
      <c r="Y2274" s="1">
        <v>1.0</v>
      </c>
      <c r="Z2274" s="1" t="s">
        <v>93</v>
      </c>
      <c r="AA2274" s="1" t="s">
        <v>12202</v>
      </c>
      <c r="AB2274" s="1">
        <v>70.0</v>
      </c>
      <c r="AC2274" s="1">
        <v>1.0</v>
      </c>
      <c r="AD2274" s="1">
        <v>0.0</v>
      </c>
      <c r="AE2274" s="1">
        <v>5.0</v>
      </c>
      <c r="AF2274" s="1" t="s">
        <v>456</v>
      </c>
      <c r="AG2274" s="1">
        <v>1.0</v>
      </c>
      <c r="AH2274" s="1">
        <v>0.0</v>
      </c>
      <c r="AI2274" s="1">
        <v>0.0</v>
      </c>
      <c r="AJ2274" s="1">
        <v>0.0</v>
      </c>
      <c r="AK2274" s="1">
        <v>0.0</v>
      </c>
      <c r="AL2274" s="1">
        <v>1.0</v>
      </c>
      <c r="AM2274" s="1">
        <v>0.0</v>
      </c>
      <c r="AU2274" s="1">
        <v>0.0</v>
      </c>
      <c r="AV2274" s="1" t="s">
        <v>117</v>
      </c>
      <c r="AW2274" s="1">
        <v>1.0</v>
      </c>
      <c r="AX2274" s="1">
        <v>0.0</v>
      </c>
      <c r="AY2274" s="1">
        <v>1.0</v>
      </c>
      <c r="AZ2274" s="1">
        <v>0.0</v>
      </c>
      <c r="BA2274" s="1">
        <v>0.02</v>
      </c>
      <c r="BB2274" s="1">
        <v>-1.0</v>
      </c>
      <c r="BC2274" s="1">
        <v>1.0</v>
      </c>
      <c r="BD2274" s="1">
        <v>-1.0</v>
      </c>
      <c r="BE2274" s="1">
        <v>-1.0</v>
      </c>
      <c r="BF2274" s="1">
        <v>-1.0</v>
      </c>
      <c r="BG2274" s="1">
        <v>-1.0</v>
      </c>
      <c r="BH2274" s="1">
        <v>-1.0</v>
      </c>
      <c r="BI2274" s="1">
        <v>-1.0</v>
      </c>
      <c r="BJ2274" s="1">
        <v>-1.0</v>
      </c>
      <c r="BK2274" s="1">
        <v>-1.0</v>
      </c>
      <c r="BL2274" s="1">
        <v>-1.0</v>
      </c>
      <c r="BM2274" s="1">
        <v>1.0</v>
      </c>
      <c r="BN2274" s="1">
        <v>-1.0</v>
      </c>
      <c r="BO2274" s="1">
        <v>-1.0</v>
      </c>
      <c r="BP2274" s="1">
        <v>-1.0</v>
      </c>
      <c r="BQ2274" s="1">
        <v>-1.0</v>
      </c>
      <c r="BR2274" s="1">
        <v>-1.0</v>
      </c>
      <c r="BS2274" s="1">
        <v>-1.0</v>
      </c>
      <c r="BT2274" s="1">
        <v>-1.0</v>
      </c>
      <c r="BU2274" s="1">
        <v>1.0</v>
      </c>
      <c r="BV2274" s="1">
        <v>-1.0</v>
      </c>
      <c r="BW2274" s="1">
        <v>-1.0</v>
      </c>
      <c r="BX2274" s="1">
        <v>-1.0</v>
      </c>
      <c r="BY2274" s="1">
        <v>-1.0</v>
      </c>
      <c r="BZ2274" s="1">
        <v>-1.0</v>
      </c>
      <c r="CA2274" s="1">
        <v>-1.0</v>
      </c>
      <c r="CB2274" s="1">
        <v>-1.0</v>
      </c>
      <c r="CC2274" s="1">
        <v>-1.0</v>
      </c>
      <c r="CD2274" s="1">
        <v>76127.0</v>
      </c>
    </row>
    <row r="2275">
      <c r="A2275" s="1">
        <v>2.9051948E7</v>
      </c>
      <c r="B2275" s="1" t="s">
        <v>12203</v>
      </c>
      <c r="C2275" s="1" t="s">
        <v>12204</v>
      </c>
      <c r="D2275" s="1" t="s">
        <v>12204</v>
      </c>
      <c r="E2275" s="1" t="s">
        <v>85</v>
      </c>
      <c r="H2275" s="1" t="s">
        <v>12205</v>
      </c>
      <c r="I2275" s="1">
        <v>6.3952962E7</v>
      </c>
      <c r="J2275" s="1">
        <v>42450.0</v>
      </c>
      <c r="K2275" s="1" t="s">
        <v>134</v>
      </c>
      <c r="L2275" s="1">
        <v>1.0</v>
      </c>
      <c r="M2275" s="1">
        <v>0.0</v>
      </c>
      <c r="N2275" s="1">
        <v>1.0</v>
      </c>
      <c r="O2275" s="1">
        <v>0.0</v>
      </c>
      <c r="P2275" s="1" t="s">
        <v>621</v>
      </c>
      <c r="Q2275" s="1" t="s">
        <v>1608</v>
      </c>
      <c r="R2275" s="1">
        <v>40.81102</v>
      </c>
      <c r="S2275" s="1">
        <v>-73.92778</v>
      </c>
      <c r="T2275" s="1" t="s">
        <v>289</v>
      </c>
      <c r="U2275" s="1" t="s">
        <v>92</v>
      </c>
      <c r="V2275" s="1">
        <v>2.0</v>
      </c>
      <c r="W2275" s="1">
        <v>1.0</v>
      </c>
      <c r="X2275" s="1">
        <v>1.0</v>
      </c>
      <c r="Y2275" s="1">
        <v>1.0</v>
      </c>
      <c r="Z2275" s="1" t="s">
        <v>93</v>
      </c>
      <c r="AA2275" s="1" t="s">
        <v>12206</v>
      </c>
      <c r="AB2275" s="1">
        <v>81.0</v>
      </c>
      <c r="AC2275" s="1">
        <v>1.0</v>
      </c>
      <c r="AD2275" s="1">
        <v>0.0</v>
      </c>
      <c r="AE2275" s="1">
        <v>4.0</v>
      </c>
      <c r="AF2275" s="1" t="s">
        <v>202</v>
      </c>
      <c r="AG2275" s="1">
        <v>1.0</v>
      </c>
      <c r="AH2275" s="1">
        <v>0.0</v>
      </c>
      <c r="AI2275" s="1">
        <v>0.0</v>
      </c>
      <c r="AJ2275" s="1">
        <v>0.0</v>
      </c>
      <c r="AK2275" s="1">
        <v>0.0</v>
      </c>
      <c r="AL2275" s="1">
        <v>5.0</v>
      </c>
      <c r="AM2275" s="1">
        <v>5.0</v>
      </c>
      <c r="AN2275" s="1">
        <v>100.0</v>
      </c>
      <c r="AO2275" s="1">
        <v>10.0</v>
      </c>
      <c r="AP2275" s="1">
        <v>10.0</v>
      </c>
      <c r="AQ2275" s="1">
        <v>10.0</v>
      </c>
      <c r="AR2275" s="1">
        <v>10.0</v>
      </c>
      <c r="AS2275" s="1">
        <v>10.0</v>
      </c>
      <c r="AT2275" s="1">
        <v>10.0</v>
      </c>
      <c r="AU2275" s="1">
        <v>0.0</v>
      </c>
      <c r="AV2275" s="1" t="s">
        <v>96</v>
      </c>
      <c r="AW2275" s="1">
        <v>1.0</v>
      </c>
      <c r="AX2275" s="1">
        <v>1.0</v>
      </c>
      <c r="AY2275" s="1">
        <v>0.0</v>
      </c>
      <c r="AZ2275" s="1">
        <v>0.0</v>
      </c>
      <c r="BA2275" s="1">
        <v>0.62</v>
      </c>
      <c r="BB2275" s="1">
        <v>-1.0</v>
      </c>
      <c r="BC2275" s="1">
        <v>1.0</v>
      </c>
      <c r="BD2275" s="1">
        <v>-1.0</v>
      </c>
      <c r="BE2275" s="1">
        <v>-1.0</v>
      </c>
      <c r="BF2275" s="1">
        <v>-1.0</v>
      </c>
      <c r="BG2275" s="1">
        <v>-1.0</v>
      </c>
      <c r="BH2275" s="1">
        <v>-1.0</v>
      </c>
      <c r="BI2275" s="1">
        <v>-1.0</v>
      </c>
      <c r="BJ2275" s="1">
        <v>1.0</v>
      </c>
      <c r="BK2275" s="1">
        <v>-1.0</v>
      </c>
      <c r="BL2275" s="1">
        <v>-1.0</v>
      </c>
      <c r="BM2275" s="1">
        <v>1.0</v>
      </c>
      <c r="BN2275" s="1">
        <v>1.0</v>
      </c>
      <c r="BO2275" s="1">
        <v>-1.0</v>
      </c>
      <c r="BP2275" s="1">
        <v>-1.0</v>
      </c>
      <c r="BQ2275" s="1">
        <v>-1.0</v>
      </c>
      <c r="BR2275" s="1">
        <v>-1.0</v>
      </c>
      <c r="BS2275" s="1">
        <v>-1.0</v>
      </c>
      <c r="BT2275" s="1">
        <v>-1.0</v>
      </c>
      <c r="BU2275" s="1">
        <v>1.0</v>
      </c>
      <c r="BV2275" s="1">
        <v>-1.0</v>
      </c>
      <c r="BW2275" s="1">
        <v>-1.0</v>
      </c>
      <c r="BX2275" s="1">
        <v>-1.0</v>
      </c>
      <c r="BY2275" s="1">
        <v>-1.0</v>
      </c>
      <c r="BZ2275" s="1">
        <v>-1.0</v>
      </c>
      <c r="CA2275" s="1">
        <v>-1.0</v>
      </c>
      <c r="CB2275" s="1">
        <v>-1.0</v>
      </c>
      <c r="CC2275" s="1">
        <v>-1.0</v>
      </c>
      <c r="CD2275" s="1">
        <v>76162.0</v>
      </c>
    </row>
    <row r="2276">
      <c r="A2276" s="1">
        <v>1.3769006E7</v>
      </c>
      <c r="B2276" s="1" t="s">
        <v>12207</v>
      </c>
      <c r="C2276" s="1" t="s">
        <v>12208</v>
      </c>
      <c r="D2276" s="1" t="s">
        <v>12209</v>
      </c>
      <c r="E2276" s="1" t="s">
        <v>85</v>
      </c>
      <c r="F2276" s="1" t="s">
        <v>12210</v>
      </c>
      <c r="G2276" s="1" t="s">
        <v>12211</v>
      </c>
      <c r="I2276" s="1">
        <v>8.0778982E7</v>
      </c>
      <c r="J2276" s="1">
        <v>42550.0</v>
      </c>
      <c r="M2276" s="1">
        <v>0.0</v>
      </c>
      <c r="N2276" s="1">
        <v>1.0</v>
      </c>
      <c r="O2276" s="1">
        <v>1.0</v>
      </c>
      <c r="P2276" s="1" t="s">
        <v>123</v>
      </c>
      <c r="Q2276" s="1" t="s">
        <v>157</v>
      </c>
      <c r="R2276" s="1">
        <v>40.6847</v>
      </c>
      <c r="S2276" s="1">
        <v>-73.91762</v>
      </c>
      <c r="T2276" s="1" t="s">
        <v>91</v>
      </c>
      <c r="U2276" s="1" t="s">
        <v>113</v>
      </c>
      <c r="V2276" s="1">
        <v>2.0</v>
      </c>
      <c r="W2276" s="1">
        <v>1.0</v>
      </c>
      <c r="X2276" s="1">
        <v>1.0</v>
      </c>
      <c r="Y2276" s="1">
        <v>1.0</v>
      </c>
      <c r="Z2276" s="1" t="s">
        <v>93</v>
      </c>
      <c r="AA2276" s="1" t="s">
        <v>12212</v>
      </c>
      <c r="AB2276" s="1">
        <v>50.0</v>
      </c>
      <c r="AC2276" s="1">
        <v>1.0</v>
      </c>
      <c r="AD2276" s="1">
        <v>10.0</v>
      </c>
      <c r="AE2276" s="1">
        <v>1.0</v>
      </c>
      <c r="AF2276" s="1" t="s">
        <v>597</v>
      </c>
      <c r="AG2276" s="1">
        <v>1.0</v>
      </c>
      <c r="AH2276" s="1">
        <v>0.0</v>
      </c>
      <c r="AI2276" s="1">
        <v>0.0</v>
      </c>
      <c r="AJ2276" s="1">
        <v>0.0</v>
      </c>
      <c r="AK2276" s="1">
        <v>0.0</v>
      </c>
      <c r="AL2276" s="1">
        <v>0.0</v>
      </c>
      <c r="AM2276" s="1">
        <v>0.0</v>
      </c>
      <c r="AU2276" s="1">
        <v>0.0</v>
      </c>
      <c r="AV2276" s="1" t="s">
        <v>105</v>
      </c>
      <c r="AW2276" s="1">
        <v>1.0</v>
      </c>
      <c r="AX2276" s="1">
        <v>0.0</v>
      </c>
      <c r="AY2276" s="1">
        <v>1.0</v>
      </c>
      <c r="AZ2276" s="1">
        <v>0.0</v>
      </c>
      <c r="BB2276" s="1">
        <v>-1.0</v>
      </c>
      <c r="BC2276" s="1">
        <v>-1.0</v>
      </c>
      <c r="BD2276" s="1">
        <v>-1.0</v>
      </c>
      <c r="BE2276" s="1">
        <v>-1.0</v>
      </c>
      <c r="BF2276" s="1">
        <v>-1.0</v>
      </c>
      <c r="BG2276" s="1">
        <v>-1.0</v>
      </c>
      <c r="BH2276" s="1">
        <v>-1.0</v>
      </c>
      <c r="BI2276" s="1">
        <v>-1.0</v>
      </c>
      <c r="BJ2276" s="1">
        <v>-1.0</v>
      </c>
      <c r="BK2276" s="1">
        <v>-1.0</v>
      </c>
      <c r="BL2276" s="1">
        <v>-1.0</v>
      </c>
      <c r="BM2276" s="1">
        <v>-1.0</v>
      </c>
      <c r="BN2276" s="1">
        <v>-1.0</v>
      </c>
      <c r="BO2276" s="1">
        <v>-1.0</v>
      </c>
      <c r="BP2276" s="1">
        <v>1.0</v>
      </c>
      <c r="BQ2276" s="1">
        <v>-1.0</v>
      </c>
      <c r="BR2276" s="1">
        <v>-1.0</v>
      </c>
      <c r="BS2276" s="1">
        <v>-1.0</v>
      </c>
      <c r="BT2276" s="1">
        <v>-1.0</v>
      </c>
      <c r="BU2276" s="1">
        <v>1.0</v>
      </c>
      <c r="BV2276" s="1">
        <v>-1.0</v>
      </c>
      <c r="BW2276" s="1">
        <v>-1.0</v>
      </c>
      <c r="BX2276" s="1">
        <v>-1.0</v>
      </c>
      <c r="BY2276" s="1">
        <v>-1.0</v>
      </c>
      <c r="BZ2276" s="1">
        <v>-1.0</v>
      </c>
      <c r="CA2276" s="1">
        <v>-1.0</v>
      </c>
      <c r="CB2276" s="1">
        <v>-1.0</v>
      </c>
      <c r="CC2276" s="1">
        <v>-1.0</v>
      </c>
      <c r="CD2276" s="1">
        <v>76201.0</v>
      </c>
    </row>
    <row r="2277">
      <c r="A2277" s="1">
        <v>525388.0</v>
      </c>
      <c r="B2277" s="1" t="s">
        <v>12213</v>
      </c>
      <c r="C2277" s="1" t="s">
        <v>12214</v>
      </c>
      <c r="D2277" s="1" t="s">
        <v>12215</v>
      </c>
      <c r="E2277" s="1" t="s">
        <v>85</v>
      </c>
      <c r="F2277" s="1" t="s">
        <v>12216</v>
      </c>
      <c r="G2277" s="1" t="s">
        <v>12217</v>
      </c>
      <c r="H2277" s="1" t="s">
        <v>12218</v>
      </c>
      <c r="I2277" s="1">
        <v>787204.0</v>
      </c>
      <c r="J2277" s="1">
        <v>40730.0</v>
      </c>
      <c r="K2277" s="1" t="s">
        <v>134</v>
      </c>
      <c r="L2277" s="1">
        <v>1.0</v>
      </c>
      <c r="M2277" s="1">
        <v>0.0</v>
      </c>
      <c r="N2277" s="1">
        <v>1.0</v>
      </c>
      <c r="O2277" s="1">
        <v>1.0</v>
      </c>
      <c r="P2277" s="1" t="s">
        <v>123</v>
      </c>
      <c r="Q2277" s="1" t="s">
        <v>296</v>
      </c>
      <c r="R2277" s="1">
        <v>40.73067</v>
      </c>
      <c r="S2277" s="1">
        <v>-73.955</v>
      </c>
      <c r="T2277" s="1" t="s">
        <v>91</v>
      </c>
      <c r="U2277" s="1" t="s">
        <v>92</v>
      </c>
      <c r="V2277" s="1">
        <v>1.0</v>
      </c>
      <c r="W2277" s="1">
        <v>1.0</v>
      </c>
      <c r="X2277" s="1">
        <v>1.0</v>
      </c>
      <c r="Y2277" s="1">
        <v>1.0</v>
      </c>
      <c r="Z2277" s="1" t="s">
        <v>93</v>
      </c>
      <c r="AA2277" s="1" t="s">
        <v>12219</v>
      </c>
      <c r="AB2277" s="1">
        <v>200.0</v>
      </c>
      <c r="AC2277" s="1">
        <v>2.0</v>
      </c>
      <c r="AD2277" s="1">
        <v>0.0</v>
      </c>
      <c r="AE2277" s="1">
        <v>7.0</v>
      </c>
      <c r="AF2277" s="1" t="s">
        <v>95</v>
      </c>
      <c r="AG2277" s="1">
        <v>1.0</v>
      </c>
      <c r="AH2277" s="1">
        <v>30.0</v>
      </c>
      <c r="AI2277" s="1">
        <v>60.0</v>
      </c>
      <c r="AJ2277" s="1">
        <v>90.0</v>
      </c>
      <c r="AK2277" s="1">
        <v>365.0</v>
      </c>
      <c r="AL2277" s="1">
        <v>20.0</v>
      </c>
      <c r="AM2277" s="1">
        <v>3.0</v>
      </c>
      <c r="AN2277" s="1">
        <v>100.0</v>
      </c>
      <c r="AO2277" s="1">
        <v>10.0</v>
      </c>
      <c r="AP2277" s="1">
        <v>10.0</v>
      </c>
      <c r="AQ2277" s="1">
        <v>10.0</v>
      </c>
      <c r="AR2277" s="1">
        <v>10.0</v>
      </c>
      <c r="AS2277" s="1">
        <v>10.0</v>
      </c>
      <c r="AT2277" s="1">
        <v>10.0</v>
      </c>
      <c r="AU2277" s="1">
        <v>0.0</v>
      </c>
      <c r="AV2277" s="1" t="s">
        <v>96</v>
      </c>
      <c r="AW2277" s="1">
        <v>1.0</v>
      </c>
      <c r="AX2277" s="1">
        <v>1.0</v>
      </c>
      <c r="AY2277" s="1">
        <v>0.0</v>
      </c>
      <c r="AZ2277" s="1">
        <v>0.0</v>
      </c>
      <c r="BA2277" s="1">
        <v>0.24</v>
      </c>
      <c r="BB2277" s="1">
        <v>-1.0</v>
      </c>
      <c r="BC2277" s="1">
        <v>1.0</v>
      </c>
      <c r="BD2277" s="1">
        <v>-1.0</v>
      </c>
      <c r="BE2277" s="1">
        <v>-1.0</v>
      </c>
      <c r="BF2277" s="1">
        <v>-1.0</v>
      </c>
      <c r="BG2277" s="1">
        <v>-1.0</v>
      </c>
      <c r="BH2277" s="1">
        <v>1.0</v>
      </c>
      <c r="BI2277" s="1">
        <v>-1.0</v>
      </c>
      <c r="BJ2277" s="1">
        <v>-1.0</v>
      </c>
      <c r="BK2277" s="1">
        <v>1.0</v>
      </c>
      <c r="BL2277" s="1">
        <v>1.0</v>
      </c>
      <c r="BM2277" s="1">
        <v>-1.0</v>
      </c>
      <c r="BN2277" s="1">
        <v>-1.0</v>
      </c>
      <c r="BO2277" s="1">
        <v>-1.0</v>
      </c>
      <c r="BP2277" s="1">
        <v>-1.0</v>
      </c>
      <c r="BQ2277" s="1">
        <v>1.0</v>
      </c>
      <c r="BR2277" s="1">
        <v>-1.0</v>
      </c>
      <c r="BS2277" s="1">
        <v>-1.0</v>
      </c>
      <c r="BT2277" s="1">
        <v>-1.0</v>
      </c>
      <c r="BU2277" s="1">
        <v>1.0</v>
      </c>
      <c r="BV2277" s="1">
        <v>1.0</v>
      </c>
      <c r="BW2277" s="1">
        <v>-1.0</v>
      </c>
      <c r="BX2277" s="1">
        <v>-1.0</v>
      </c>
      <c r="BY2277" s="1">
        <v>-1.0</v>
      </c>
      <c r="BZ2277" s="1">
        <v>1.0</v>
      </c>
      <c r="CA2277" s="1">
        <v>-1.0</v>
      </c>
      <c r="CB2277" s="1">
        <v>-1.0</v>
      </c>
      <c r="CC2277" s="1">
        <v>-1.0</v>
      </c>
      <c r="CD2277" s="1">
        <v>76211.0</v>
      </c>
    </row>
    <row r="2278">
      <c r="A2278" s="1">
        <v>2.0897863E7</v>
      </c>
      <c r="B2278" s="1" t="s">
        <v>12220</v>
      </c>
      <c r="C2278" s="1" t="s">
        <v>12221</v>
      </c>
      <c r="D2278" s="1" t="s">
        <v>12221</v>
      </c>
      <c r="E2278" s="1" t="s">
        <v>85</v>
      </c>
      <c r="H2278" s="1" t="s">
        <v>12222</v>
      </c>
      <c r="I2278" s="1">
        <v>1.2584768E7</v>
      </c>
      <c r="J2278" s="1">
        <v>41695.0</v>
      </c>
      <c r="M2278" s="1">
        <v>0.0</v>
      </c>
      <c r="N2278" s="1">
        <v>2.0</v>
      </c>
      <c r="O2278" s="1">
        <v>0.0</v>
      </c>
      <c r="P2278" s="1" t="s">
        <v>123</v>
      </c>
      <c r="Q2278" s="1" t="s">
        <v>185</v>
      </c>
      <c r="R2278" s="1">
        <v>40.71139</v>
      </c>
      <c r="S2278" s="1">
        <v>-73.96353</v>
      </c>
      <c r="T2278" s="1" t="s">
        <v>91</v>
      </c>
      <c r="U2278" s="1" t="s">
        <v>113</v>
      </c>
      <c r="V2278" s="1">
        <v>2.0</v>
      </c>
      <c r="W2278" s="1">
        <v>1.0</v>
      </c>
      <c r="X2278" s="1">
        <v>1.0</v>
      </c>
      <c r="Y2278" s="1">
        <v>1.0</v>
      </c>
      <c r="Z2278" s="1" t="s">
        <v>93</v>
      </c>
      <c r="AA2278" s="1" t="s">
        <v>12223</v>
      </c>
      <c r="AB2278" s="1">
        <v>75.0</v>
      </c>
      <c r="AC2278" s="1">
        <v>1.0</v>
      </c>
      <c r="AD2278" s="1">
        <v>0.0</v>
      </c>
      <c r="AE2278" s="1">
        <v>1.0</v>
      </c>
      <c r="AF2278" s="1" t="s">
        <v>378</v>
      </c>
      <c r="AG2278" s="1">
        <v>1.0</v>
      </c>
      <c r="AH2278" s="1">
        <v>0.0</v>
      </c>
      <c r="AI2278" s="1">
        <v>0.0</v>
      </c>
      <c r="AJ2278" s="1">
        <v>0.0</v>
      </c>
      <c r="AK2278" s="1">
        <v>0.0</v>
      </c>
      <c r="AL2278" s="1">
        <v>0.0</v>
      </c>
      <c r="AM2278" s="1">
        <v>0.0</v>
      </c>
      <c r="AU2278" s="1">
        <v>1.0</v>
      </c>
      <c r="AV2278" s="1" t="s">
        <v>105</v>
      </c>
      <c r="AW2278" s="1">
        <v>1.0</v>
      </c>
      <c r="AX2278" s="1">
        <v>0.0</v>
      </c>
      <c r="AY2278" s="1">
        <v>1.0</v>
      </c>
      <c r="AZ2278" s="1">
        <v>0.0</v>
      </c>
      <c r="BB2278" s="1">
        <v>-1.0</v>
      </c>
      <c r="BC2278" s="1">
        <v>1.0</v>
      </c>
      <c r="BD2278" s="1">
        <v>-1.0</v>
      </c>
      <c r="BE2278" s="1">
        <v>-1.0</v>
      </c>
      <c r="BF2278" s="1">
        <v>-1.0</v>
      </c>
      <c r="BG2278" s="1">
        <v>-1.0</v>
      </c>
      <c r="BH2278" s="1">
        <v>-1.0</v>
      </c>
      <c r="BI2278" s="1">
        <v>-1.0</v>
      </c>
      <c r="BJ2278" s="1">
        <v>1.0</v>
      </c>
      <c r="BK2278" s="1">
        <v>-1.0</v>
      </c>
      <c r="BL2278" s="1">
        <v>-1.0</v>
      </c>
      <c r="BM2278" s="1">
        <v>-1.0</v>
      </c>
      <c r="BN2278" s="1">
        <v>-1.0</v>
      </c>
      <c r="BO2278" s="1">
        <v>-1.0</v>
      </c>
      <c r="BP2278" s="1">
        <v>-1.0</v>
      </c>
      <c r="BQ2278" s="1">
        <v>-1.0</v>
      </c>
      <c r="BR2278" s="1">
        <v>-1.0</v>
      </c>
      <c r="BS2278" s="1">
        <v>-1.0</v>
      </c>
      <c r="BT2278" s="1">
        <v>-1.0</v>
      </c>
      <c r="BU2278" s="1">
        <v>1.0</v>
      </c>
      <c r="BV2278" s="1">
        <v>-1.0</v>
      </c>
      <c r="BW2278" s="1">
        <v>-1.0</v>
      </c>
      <c r="BX2278" s="1">
        <v>-1.0</v>
      </c>
      <c r="BY2278" s="1">
        <v>-1.0</v>
      </c>
      <c r="BZ2278" s="1">
        <v>-1.0</v>
      </c>
      <c r="CA2278" s="1">
        <v>-1.0</v>
      </c>
      <c r="CB2278" s="1">
        <v>-1.0</v>
      </c>
      <c r="CC2278" s="1">
        <v>-1.0</v>
      </c>
      <c r="CD2278" s="1">
        <v>76213.0</v>
      </c>
    </row>
    <row r="2279">
      <c r="A2279" s="1">
        <v>1.3201687E7</v>
      </c>
      <c r="B2279" s="1" t="s">
        <v>12224</v>
      </c>
      <c r="C2279" s="1" t="s">
        <v>12225</v>
      </c>
      <c r="D2279" s="1" t="s">
        <v>12225</v>
      </c>
      <c r="E2279" s="1" t="s">
        <v>85</v>
      </c>
      <c r="H2279" s="2" t="str">
        <f>- no SMOKING in apartment or on terrace.</f>
        <v>#ERROR!</v>
      </c>
      <c r="I2279" s="1">
        <v>7.3953648E7</v>
      </c>
      <c r="J2279" s="1">
        <v>42515.0</v>
      </c>
      <c r="M2279" s="1">
        <v>0.0</v>
      </c>
      <c r="N2279" s="1">
        <v>1.0</v>
      </c>
      <c r="O2279" s="1">
        <v>0.0</v>
      </c>
      <c r="P2279" s="1" t="s">
        <v>89</v>
      </c>
      <c r="Q2279" s="1" t="s">
        <v>273</v>
      </c>
      <c r="R2279" s="1">
        <v>40.7661</v>
      </c>
      <c r="S2279" s="1">
        <v>-73.99053</v>
      </c>
      <c r="T2279" s="1" t="s">
        <v>91</v>
      </c>
      <c r="U2279" s="1" t="s">
        <v>92</v>
      </c>
      <c r="V2279" s="1">
        <v>2.0</v>
      </c>
      <c r="W2279" s="1">
        <v>1.0</v>
      </c>
      <c r="X2279" s="1">
        <v>1.0</v>
      </c>
      <c r="Y2279" s="1">
        <v>1.0</v>
      </c>
      <c r="Z2279" s="1" t="s">
        <v>93</v>
      </c>
      <c r="AA2279" s="1" t="s">
        <v>12226</v>
      </c>
      <c r="AB2279" s="1">
        <v>295.0</v>
      </c>
      <c r="AC2279" s="1">
        <v>1.0</v>
      </c>
      <c r="AD2279" s="1">
        <v>0.0</v>
      </c>
      <c r="AE2279" s="1">
        <v>3.0</v>
      </c>
      <c r="AF2279" s="1" t="s">
        <v>456</v>
      </c>
      <c r="AG2279" s="1">
        <v>1.0</v>
      </c>
      <c r="AH2279" s="1">
        <v>0.0</v>
      </c>
      <c r="AI2279" s="1">
        <v>0.0</v>
      </c>
      <c r="AJ2279" s="1">
        <v>0.0</v>
      </c>
      <c r="AK2279" s="1">
        <v>0.0</v>
      </c>
      <c r="AL2279" s="1">
        <v>0.0</v>
      </c>
      <c r="AM2279" s="1">
        <v>0.0</v>
      </c>
      <c r="AU2279" s="1">
        <v>1.0</v>
      </c>
      <c r="AV2279" s="1" t="s">
        <v>96</v>
      </c>
      <c r="AW2279" s="1">
        <v>1.0</v>
      </c>
      <c r="AX2279" s="1">
        <v>1.0</v>
      </c>
      <c r="AY2279" s="1">
        <v>0.0</v>
      </c>
      <c r="AZ2279" s="1">
        <v>0.0</v>
      </c>
      <c r="BB2279" s="1">
        <v>-1.0</v>
      </c>
      <c r="BC2279" s="1">
        <v>1.0</v>
      </c>
      <c r="BD2279" s="1">
        <v>-1.0</v>
      </c>
      <c r="BE2279" s="1">
        <v>-1.0</v>
      </c>
      <c r="BF2279" s="1">
        <v>-1.0</v>
      </c>
      <c r="BG2279" s="1">
        <v>-1.0</v>
      </c>
      <c r="BH2279" s="1">
        <v>-1.0</v>
      </c>
      <c r="BI2279" s="1">
        <v>-1.0</v>
      </c>
      <c r="BJ2279" s="1">
        <v>1.0</v>
      </c>
      <c r="BK2279" s="1">
        <v>-1.0</v>
      </c>
      <c r="BL2279" s="1">
        <v>-1.0</v>
      </c>
      <c r="BM2279" s="1">
        <v>1.0</v>
      </c>
      <c r="BN2279" s="1">
        <v>1.0</v>
      </c>
      <c r="BO2279" s="1">
        <v>-1.0</v>
      </c>
      <c r="BP2279" s="1">
        <v>-1.0</v>
      </c>
      <c r="BQ2279" s="1">
        <v>-1.0</v>
      </c>
      <c r="BR2279" s="1">
        <v>-1.0</v>
      </c>
      <c r="BS2279" s="1">
        <v>-1.0</v>
      </c>
      <c r="BT2279" s="1">
        <v>-1.0</v>
      </c>
      <c r="BU2279" s="1">
        <v>1.0</v>
      </c>
      <c r="BV2279" s="1">
        <v>-1.0</v>
      </c>
      <c r="BW2279" s="1">
        <v>-1.0</v>
      </c>
      <c r="BX2279" s="1">
        <v>-1.0</v>
      </c>
      <c r="BY2279" s="1">
        <v>-1.0</v>
      </c>
      <c r="BZ2279" s="1">
        <v>-1.0</v>
      </c>
      <c r="CA2279" s="1">
        <v>-1.0</v>
      </c>
      <c r="CB2279" s="1">
        <v>-1.0</v>
      </c>
      <c r="CC2279" s="1">
        <v>-1.0</v>
      </c>
      <c r="CD2279" s="1">
        <v>76221.0</v>
      </c>
    </row>
    <row r="2280">
      <c r="A2280" s="1">
        <v>7512407.0</v>
      </c>
      <c r="B2280" s="1" t="s">
        <v>12227</v>
      </c>
      <c r="C2280" s="1" t="s">
        <v>12228</v>
      </c>
      <c r="D2280" s="1" t="s">
        <v>12228</v>
      </c>
      <c r="E2280" s="1" t="s">
        <v>85</v>
      </c>
      <c r="H2280" s="1" t="s">
        <v>12229</v>
      </c>
      <c r="I2280" s="1">
        <v>2.358487E7</v>
      </c>
      <c r="J2280" s="1">
        <v>41953.0</v>
      </c>
      <c r="M2280" s="1">
        <v>0.0</v>
      </c>
      <c r="N2280" s="1">
        <v>1.0</v>
      </c>
      <c r="O2280" s="1">
        <v>1.0</v>
      </c>
      <c r="P2280" s="1" t="s">
        <v>123</v>
      </c>
      <c r="Q2280" s="1" t="s">
        <v>185</v>
      </c>
      <c r="R2280" s="1">
        <v>40.71733</v>
      </c>
      <c r="S2280" s="1">
        <v>-73.95566</v>
      </c>
      <c r="T2280" s="1" t="s">
        <v>91</v>
      </c>
      <c r="U2280" s="1" t="s">
        <v>92</v>
      </c>
      <c r="V2280" s="1">
        <v>2.0</v>
      </c>
      <c r="W2280" s="1">
        <v>1.0</v>
      </c>
      <c r="X2280" s="1">
        <v>1.0</v>
      </c>
      <c r="Y2280" s="1">
        <v>1.0</v>
      </c>
      <c r="Z2280" s="1" t="s">
        <v>93</v>
      </c>
      <c r="AA2280" s="1" t="s">
        <v>12230</v>
      </c>
      <c r="AB2280" s="1">
        <v>150.0</v>
      </c>
      <c r="AC2280" s="1">
        <v>1.0</v>
      </c>
      <c r="AD2280" s="1">
        <v>0.0</v>
      </c>
      <c r="AE2280" s="1">
        <v>6.0</v>
      </c>
      <c r="AF2280" s="1" t="s">
        <v>821</v>
      </c>
      <c r="AG2280" s="1">
        <v>1.0</v>
      </c>
      <c r="AH2280" s="1">
        <v>0.0</v>
      </c>
      <c r="AI2280" s="1">
        <v>0.0</v>
      </c>
      <c r="AJ2280" s="1">
        <v>0.0</v>
      </c>
      <c r="AK2280" s="1">
        <v>0.0</v>
      </c>
      <c r="AL2280" s="1">
        <v>0.0</v>
      </c>
      <c r="AM2280" s="1">
        <v>0.0</v>
      </c>
      <c r="AU2280" s="1">
        <v>0.0</v>
      </c>
      <c r="AV2280" s="1" t="s">
        <v>96</v>
      </c>
      <c r="AW2280" s="1">
        <v>1.0</v>
      </c>
      <c r="AX2280" s="1">
        <v>1.0</v>
      </c>
      <c r="AY2280" s="1">
        <v>0.0</v>
      </c>
      <c r="AZ2280" s="1">
        <v>0.0</v>
      </c>
      <c r="BB2280" s="1">
        <v>-1.0</v>
      </c>
      <c r="BC2280" s="1">
        <v>1.0</v>
      </c>
      <c r="BD2280" s="1">
        <v>-1.0</v>
      </c>
      <c r="BE2280" s="1">
        <v>-1.0</v>
      </c>
      <c r="BF2280" s="1">
        <v>-1.0</v>
      </c>
      <c r="BG2280" s="1">
        <v>-1.0</v>
      </c>
      <c r="BH2280" s="1">
        <v>-1.0</v>
      </c>
      <c r="BI2280" s="1">
        <v>-1.0</v>
      </c>
      <c r="BJ2280" s="1">
        <v>1.0</v>
      </c>
      <c r="BK2280" s="1">
        <v>-1.0</v>
      </c>
      <c r="BL2280" s="1">
        <v>-1.0</v>
      </c>
      <c r="BM2280" s="1">
        <v>-1.0</v>
      </c>
      <c r="BN2280" s="1">
        <v>-1.0</v>
      </c>
      <c r="BO2280" s="1">
        <v>-1.0</v>
      </c>
      <c r="BP2280" s="1">
        <v>-1.0</v>
      </c>
      <c r="BQ2280" s="1">
        <v>-1.0</v>
      </c>
      <c r="BR2280" s="1">
        <v>-1.0</v>
      </c>
      <c r="BS2280" s="1">
        <v>-1.0</v>
      </c>
      <c r="BT2280" s="1">
        <v>-1.0</v>
      </c>
      <c r="BU2280" s="1">
        <v>1.0</v>
      </c>
      <c r="BV2280" s="1">
        <v>-1.0</v>
      </c>
      <c r="BW2280" s="1">
        <v>-1.0</v>
      </c>
      <c r="BX2280" s="1">
        <v>-1.0</v>
      </c>
      <c r="BY2280" s="1">
        <v>-1.0</v>
      </c>
      <c r="BZ2280" s="1">
        <v>-1.0</v>
      </c>
      <c r="CA2280" s="1">
        <v>-1.0</v>
      </c>
      <c r="CB2280" s="1">
        <v>-1.0</v>
      </c>
      <c r="CC2280" s="1">
        <v>-1.0</v>
      </c>
      <c r="CD2280" s="1">
        <v>76245.0</v>
      </c>
    </row>
    <row r="2281">
      <c r="A2281" s="1">
        <v>3.5463373E7</v>
      </c>
      <c r="B2281" s="1" t="s">
        <v>12231</v>
      </c>
      <c r="C2281" s="1" t="s">
        <v>12232</v>
      </c>
      <c r="D2281" s="1" t="s">
        <v>12233</v>
      </c>
      <c r="E2281" s="1" t="s">
        <v>85</v>
      </c>
      <c r="F2281" s="1" t="s">
        <v>12234</v>
      </c>
      <c r="G2281" s="1" t="s">
        <v>12235</v>
      </c>
      <c r="H2281" s="1" t="s">
        <v>12236</v>
      </c>
      <c r="I2281" s="1">
        <v>1.7346516E7</v>
      </c>
      <c r="J2281" s="1">
        <v>41817.0</v>
      </c>
      <c r="K2281" s="1" t="s">
        <v>134</v>
      </c>
      <c r="L2281" s="1">
        <v>1.0</v>
      </c>
      <c r="M2281" s="1">
        <v>0.0</v>
      </c>
      <c r="N2281" s="1">
        <v>1.0</v>
      </c>
      <c r="O2281" s="1">
        <v>1.0</v>
      </c>
      <c r="P2281" s="1" t="s">
        <v>123</v>
      </c>
      <c r="Q2281" s="1" t="s">
        <v>124</v>
      </c>
      <c r="R2281" s="1">
        <v>40.71926</v>
      </c>
      <c r="S2281" s="1">
        <v>-73.96035</v>
      </c>
      <c r="T2281" s="1" t="s">
        <v>91</v>
      </c>
      <c r="U2281" s="1" t="s">
        <v>92</v>
      </c>
      <c r="V2281" s="1">
        <v>4.0</v>
      </c>
      <c r="W2281" s="1">
        <v>1.0</v>
      </c>
      <c r="X2281" s="1">
        <v>1.0</v>
      </c>
      <c r="Y2281" s="1">
        <v>1.0</v>
      </c>
      <c r="Z2281" s="1" t="s">
        <v>93</v>
      </c>
      <c r="AA2281" s="1" t="s">
        <v>12237</v>
      </c>
      <c r="AB2281" s="1">
        <v>200.0</v>
      </c>
      <c r="AC2281" s="1">
        <v>1.0</v>
      </c>
      <c r="AD2281" s="1">
        <v>0.0</v>
      </c>
      <c r="AE2281" s="1">
        <v>2.0</v>
      </c>
      <c r="AF2281" s="1" t="s">
        <v>95</v>
      </c>
      <c r="AG2281" s="1">
        <v>1.0</v>
      </c>
      <c r="AH2281" s="1">
        <v>9.0</v>
      </c>
      <c r="AI2281" s="1">
        <v>9.0</v>
      </c>
      <c r="AJ2281" s="1">
        <v>10.0</v>
      </c>
      <c r="AK2281" s="1">
        <v>10.0</v>
      </c>
      <c r="AL2281" s="1">
        <v>0.0</v>
      </c>
      <c r="AM2281" s="1">
        <v>0.0</v>
      </c>
      <c r="AU2281" s="1">
        <v>1.0</v>
      </c>
      <c r="AV2281" s="1" t="s">
        <v>105</v>
      </c>
      <c r="AW2281" s="1">
        <v>1.0</v>
      </c>
      <c r="AX2281" s="1">
        <v>1.0</v>
      </c>
      <c r="AY2281" s="1">
        <v>0.0</v>
      </c>
      <c r="AZ2281" s="1">
        <v>0.0</v>
      </c>
      <c r="BB2281" s="1">
        <v>-1.0</v>
      </c>
      <c r="BC2281" s="1">
        <v>1.0</v>
      </c>
      <c r="BD2281" s="1">
        <v>-1.0</v>
      </c>
      <c r="BE2281" s="1">
        <v>-1.0</v>
      </c>
      <c r="BF2281" s="1">
        <v>-1.0</v>
      </c>
      <c r="BG2281" s="1">
        <v>-1.0</v>
      </c>
      <c r="BH2281" s="1">
        <v>1.0</v>
      </c>
      <c r="BI2281" s="1">
        <v>-1.0</v>
      </c>
      <c r="BJ2281" s="1">
        <v>-1.0</v>
      </c>
      <c r="BK2281" s="1">
        <v>1.0</v>
      </c>
      <c r="BL2281" s="1">
        <v>1.0</v>
      </c>
      <c r="BM2281" s="1">
        <v>1.0</v>
      </c>
      <c r="BN2281" s="1">
        <v>-1.0</v>
      </c>
      <c r="BO2281" s="1">
        <v>-1.0</v>
      </c>
      <c r="BP2281" s="1">
        <v>-1.0</v>
      </c>
      <c r="BQ2281" s="1">
        <v>-1.0</v>
      </c>
      <c r="BR2281" s="1">
        <v>-1.0</v>
      </c>
      <c r="BS2281" s="1">
        <v>-1.0</v>
      </c>
      <c r="BT2281" s="1">
        <v>-1.0</v>
      </c>
      <c r="BU2281" s="1">
        <v>1.0</v>
      </c>
      <c r="BV2281" s="1">
        <v>-1.0</v>
      </c>
      <c r="BW2281" s="1">
        <v>-1.0</v>
      </c>
      <c r="BX2281" s="1">
        <v>-1.0</v>
      </c>
      <c r="BY2281" s="1">
        <v>-1.0</v>
      </c>
      <c r="BZ2281" s="1">
        <v>-1.0</v>
      </c>
      <c r="CA2281" s="1">
        <v>-1.0</v>
      </c>
      <c r="CB2281" s="1">
        <v>-1.0</v>
      </c>
      <c r="CC2281" s="1">
        <v>-1.0</v>
      </c>
      <c r="CD2281" s="1">
        <v>76319.0</v>
      </c>
    </row>
    <row r="2282">
      <c r="A2282" s="1">
        <v>8568363.0</v>
      </c>
      <c r="B2282" s="1" t="s">
        <v>12238</v>
      </c>
      <c r="C2282" s="1" t="s">
        <v>12239</v>
      </c>
      <c r="D2282" s="1" t="s">
        <v>12239</v>
      </c>
      <c r="E2282" s="1" t="s">
        <v>85</v>
      </c>
      <c r="I2282" s="1">
        <v>4.5094827E7</v>
      </c>
      <c r="J2282" s="1">
        <v>42272.0</v>
      </c>
      <c r="M2282" s="1">
        <v>0.0</v>
      </c>
      <c r="N2282" s="1">
        <v>1.0</v>
      </c>
      <c r="O2282" s="1">
        <v>0.0</v>
      </c>
      <c r="P2282" s="1" t="s">
        <v>123</v>
      </c>
      <c r="Q2282" s="1" t="s">
        <v>2034</v>
      </c>
      <c r="R2282" s="1">
        <v>40.6067599999999</v>
      </c>
      <c r="S2282" s="1">
        <v>-73.9601199999999</v>
      </c>
      <c r="T2282" s="1" t="s">
        <v>91</v>
      </c>
      <c r="U2282" s="1" t="s">
        <v>92</v>
      </c>
      <c r="V2282" s="1">
        <v>2.0</v>
      </c>
      <c r="W2282" s="1">
        <v>1.0</v>
      </c>
      <c r="X2282" s="1">
        <v>1.0</v>
      </c>
      <c r="Y2282" s="1">
        <v>1.0</v>
      </c>
      <c r="Z2282" s="1" t="s">
        <v>93</v>
      </c>
      <c r="AA2282" s="1" t="s">
        <v>12240</v>
      </c>
      <c r="AB2282" s="1">
        <v>100.0</v>
      </c>
      <c r="AC2282" s="1">
        <v>1.0</v>
      </c>
      <c r="AD2282" s="1">
        <v>0.0</v>
      </c>
      <c r="AE2282" s="1">
        <v>1.0</v>
      </c>
      <c r="AF2282" s="1" t="s">
        <v>1512</v>
      </c>
      <c r="AG2282" s="1">
        <v>1.0</v>
      </c>
      <c r="AH2282" s="1">
        <v>0.0</v>
      </c>
      <c r="AI2282" s="1">
        <v>0.0</v>
      </c>
      <c r="AJ2282" s="1">
        <v>0.0</v>
      </c>
      <c r="AK2282" s="1">
        <v>0.0</v>
      </c>
      <c r="AL2282" s="1">
        <v>0.0</v>
      </c>
      <c r="AM2282" s="1">
        <v>0.0</v>
      </c>
      <c r="AU2282" s="1">
        <v>0.0</v>
      </c>
      <c r="AV2282" s="1" t="s">
        <v>105</v>
      </c>
      <c r="AW2282" s="1">
        <v>1.0</v>
      </c>
      <c r="AX2282" s="1">
        <v>1.0</v>
      </c>
      <c r="AY2282" s="1">
        <v>0.0</v>
      </c>
      <c r="AZ2282" s="1">
        <v>0.0</v>
      </c>
      <c r="BB2282" s="1">
        <v>-1.0</v>
      </c>
      <c r="BC2282" s="1">
        <v>1.0</v>
      </c>
      <c r="BD2282" s="1">
        <v>-1.0</v>
      </c>
      <c r="BE2282" s="1">
        <v>-1.0</v>
      </c>
      <c r="BF2282" s="1">
        <v>-1.0</v>
      </c>
      <c r="BG2282" s="1">
        <v>-1.0</v>
      </c>
      <c r="BH2282" s="1">
        <v>-1.0</v>
      </c>
      <c r="BI2282" s="1">
        <v>-1.0</v>
      </c>
      <c r="BJ2282" s="1">
        <v>-1.0</v>
      </c>
      <c r="BK2282" s="1">
        <v>-1.0</v>
      </c>
      <c r="BL2282" s="1">
        <v>-1.0</v>
      </c>
      <c r="BM2282" s="1">
        <v>1.0</v>
      </c>
      <c r="BN2282" s="1">
        <v>-1.0</v>
      </c>
      <c r="BO2282" s="1">
        <v>-1.0</v>
      </c>
      <c r="BP2282" s="1">
        <v>1.0</v>
      </c>
      <c r="BQ2282" s="1">
        <v>-1.0</v>
      </c>
      <c r="BR2282" s="1">
        <v>-1.0</v>
      </c>
      <c r="BS2282" s="1">
        <v>-1.0</v>
      </c>
      <c r="BT2282" s="1">
        <v>-1.0</v>
      </c>
      <c r="BU2282" s="1">
        <v>1.0</v>
      </c>
      <c r="BV2282" s="1">
        <v>-1.0</v>
      </c>
      <c r="BW2282" s="1">
        <v>-1.0</v>
      </c>
      <c r="BX2282" s="1">
        <v>-1.0</v>
      </c>
      <c r="BY2282" s="1">
        <v>-1.0</v>
      </c>
      <c r="BZ2282" s="1">
        <v>-1.0</v>
      </c>
      <c r="CA2282" s="1">
        <v>-1.0</v>
      </c>
      <c r="CB2282" s="1">
        <v>-1.0</v>
      </c>
      <c r="CC2282" s="1">
        <v>-1.0</v>
      </c>
      <c r="CD2282" s="1">
        <v>76345.0</v>
      </c>
    </row>
    <row r="2283">
      <c r="A2283" s="1">
        <v>3.0443115E7</v>
      </c>
      <c r="B2283" s="1" t="s">
        <v>12241</v>
      </c>
      <c r="C2283" s="1" t="s">
        <v>12242</v>
      </c>
      <c r="D2283" s="1" t="s">
        <v>12243</v>
      </c>
      <c r="E2283" s="1" t="s">
        <v>85</v>
      </c>
      <c r="F2283" s="1" t="s">
        <v>7941</v>
      </c>
      <c r="G2283" s="1" t="s">
        <v>7942</v>
      </c>
      <c r="H2283" s="1" t="s">
        <v>7943</v>
      </c>
      <c r="I2283" s="1">
        <v>2.26410657E8</v>
      </c>
      <c r="J2283" s="1">
        <v>43422.0</v>
      </c>
      <c r="K2283" s="1" t="s">
        <v>88</v>
      </c>
      <c r="L2283" s="1">
        <v>0.94</v>
      </c>
      <c r="M2283" s="1">
        <v>0.0</v>
      </c>
      <c r="N2283" s="1">
        <v>27.0</v>
      </c>
      <c r="O2283" s="1">
        <v>0.0</v>
      </c>
      <c r="P2283" s="1" t="s">
        <v>123</v>
      </c>
      <c r="Q2283" s="1" t="s">
        <v>157</v>
      </c>
      <c r="R2283" s="1">
        <v>40.68607</v>
      </c>
      <c r="S2283" s="1">
        <v>-73.93235</v>
      </c>
      <c r="T2283" s="1" t="s">
        <v>91</v>
      </c>
      <c r="U2283" s="1" t="s">
        <v>113</v>
      </c>
      <c r="V2283" s="1">
        <v>1.0</v>
      </c>
      <c r="W2283" s="1">
        <v>1.0</v>
      </c>
      <c r="X2283" s="1">
        <v>1.0</v>
      </c>
      <c r="Y2283" s="1">
        <v>1.0</v>
      </c>
      <c r="Z2283" s="1" t="s">
        <v>93</v>
      </c>
      <c r="AA2283" s="1" t="s">
        <v>7944</v>
      </c>
      <c r="AB2283" s="1">
        <v>42.0</v>
      </c>
      <c r="AC2283" s="1">
        <v>1.0</v>
      </c>
      <c r="AD2283" s="1">
        <v>0.0</v>
      </c>
      <c r="AE2283" s="1">
        <v>30.0</v>
      </c>
      <c r="AF2283" s="1" t="s">
        <v>127</v>
      </c>
      <c r="AG2283" s="1">
        <v>1.0</v>
      </c>
      <c r="AH2283" s="1">
        <v>0.0</v>
      </c>
      <c r="AI2283" s="1">
        <v>26.0</v>
      </c>
      <c r="AJ2283" s="1">
        <v>56.0</v>
      </c>
      <c r="AK2283" s="1">
        <v>331.0</v>
      </c>
      <c r="AL2283" s="1">
        <v>0.0</v>
      </c>
      <c r="AM2283" s="1">
        <v>0.0</v>
      </c>
      <c r="AU2283" s="1">
        <v>0.0</v>
      </c>
      <c r="AV2283" s="1" t="s">
        <v>96</v>
      </c>
      <c r="AW2283" s="1">
        <v>27.0</v>
      </c>
      <c r="AX2283" s="1">
        <v>1.0</v>
      </c>
      <c r="AY2283" s="1">
        <v>26.0</v>
      </c>
      <c r="AZ2283" s="1">
        <v>0.0</v>
      </c>
      <c r="BB2283" s="1">
        <v>-1.0</v>
      </c>
      <c r="BC2283" s="1">
        <v>1.0</v>
      </c>
      <c r="BD2283" s="1">
        <v>-1.0</v>
      </c>
      <c r="BE2283" s="1">
        <v>-1.0</v>
      </c>
      <c r="BF2283" s="1">
        <v>-1.0</v>
      </c>
      <c r="BG2283" s="1">
        <v>-1.0</v>
      </c>
      <c r="BH2283" s="1">
        <v>-1.0</v>
      </c>
      <c r="BI2283" s="1">
        <v>-1.0</v>
      </c>
      <c r="BJ2283" s="1">
        <v>1.0</v>
      </c>
      <c r="BK2283" s="1">
        <v>-1.0</v>
      </c>
      <c r="BL2283" s="1">
        <v>-1.0</v>
      </c>
      <c r="BM2283" s="1">
        <v>1.0</v>
      </c>
      <c r="BN2283" s="1">
        <v>-1.0</v>
      </c>
      <c r="BO2283" s="1">
        <v>-1.0</v>
      </c>
      <c r="BP2283" s="1">
        <v>-1.0</v>
      </c>
      <c r="BQ2283" s="1">
        <v>-1.0</v>
      </c>
      <c r="BR2283" s="1">
        <v>-1.0</v>
      </c>
      <c r="BS2283" s="1">
        <v>-1.0</v>
      </c>
      <c r="BT2283" s="1">
        <v>-1.0</v>
      </c>
      <c r="BU2283" s="1">
        <v>1.0</v>
      </c>
      <c r="BV2283" s="1">
        <v>1.0</v>
      </c>
      <c r="BW2283" s="1">
        <v>-1.0</v>
      </c>
      <c r="BX2283" s="1">
        <v>-1.0</v>
      </c>
      <c r="BY2283" s="1">
        <v>-1.0</v>
      </c>
      <c r="BZ2283" s="1">
        <v>-1.0</v>
      </c>
      <c r="CA2283" s="1">
        <v>-1.0</v>
      </c>
      <c r="CB2283" s="1">
        <v>-1.0</v>
      </c>
      <c r="CC2283" s="1">
        <v>-1.0</v>
      </c>
      <c r="CD2283" s="1">
        <v>76373.0</v>
      </c>
    </row>
    <row r="2284">
      <c r="A2284" s="1">
        <v>2.3610557E7</v>
      </c>
      <c r="B2284" s="1" t="s">
        <v>12244</v>
      </c>
      <c r="C2284" s="1" t="s">
        <v>12245</v>
      </c>
      <c r="D2284" s="1" t="s">
        <v>12246</v>
      </c>
      <c r="E2284" s="1" t="s">
        <v>85</v>
      </c>
      <c r="G2284" s="1" t="s">
        <v>12247</v>
      </c>
      <c r="H2284" s="2" t="str">
        <f>- please be respectful and courteous, treat This room as if it were your own.</f>
        <v>#ERROR!</v>
      </c>
      <c r="I2284" s="1">
        <v>2251176.0</v>
      </c>
      <c r="J2284" s="1">
        <v>41028.0</v>
      </c>
      <c r="K2284" s="1" t="s">
        <v>88</v>
      </c>
      <c r="L2284" s="1">
        <v>1.0</v>
      </c>
      <c r="M2284" s="1">
        <v>0.0</v>
      </c>
      <c r="N2284" s="1">
        <v>2.0</v>
      </c>
      <c r="O2284" s="1">
        <v>0.0</v>
      </c>
      <c r="P2284" s="1" t="s">
        <v>123</v>
      </c>
      <c r="Q2284" s="1" t="s">
        <v>519</v>
      </c>
      <c r="R2284" s="1">
        <v>40.70374</v>
      </c>
      <c r="S2284" s="1">
        <v>-73.92497</v>
      </c>
      <c r="T2284" s="1" t="s">
        <v>91</v>
      </c>
      <c r="U2284" s="1" t="s">
        <v>113</v>
      </c>
      <c r="V2284" s="1">
        <v>2.0</v>
      </c>
      <c r="W2284" s="1">
        <v>1.0</v>
      </c>
      <c r="X2284" s="1">
        <v>1.0</v>
      </c>
      <c r="Y2284" s="1">
        <v>1.0</v>
      </c>
      <c r="Z2284" s="1" t="s">
        <v>93</v>
      </c>
      <c r="AA2284" s="1" t="s">
        <v>12248</v>
      </c>
      <c r="AB2284" s="1">
        <v>45.0</v>
      </c>
      <c r="AC2284" s="1">
        <v>1.0</v>
      </c>
      <c r="AD2284" s="1">
        <v>5.0</v>
      </c>
      <c r="AE2284" s="1">
        <v>3.0</v>
      </c>
      <c r="AF2284" s="1" t="s">
        <v>127</v>
      </c>
      <c r="AG2284" s="1">
        <v>1.0</v>
      </c>
      <c r="AH2284" s="1">
        <v>10.0</v>
      </c>
      <c r="AI2284" s="1">
        <v>16.0</v>
      </c>
      <c r="AJ2284" s="1">
        <v>16.0</v>
      </c>
      <c r="AK2284" s="1">
        <v>16.0</v>
      </c>
      <c r="AL2284" s="1">
        <v>17.0</v>
      </c>
      <c r="AM2284" s="1">
        <v>11.0</v>
      </c>
      <c r="AN2284" s="1">
        <v>98.0</v>
      </c>
      <c r="AO2284" s="1">
        <v>10.0</v>
      </c>
      <c r="AP2284" s="1">
        <v>10.0</v>
      </c>
      <c r="AQ2284" s="1">
        <v>10.0</v>
      </c>
      <c r="AR2284" s="1">
        <v>9.0</v>
      </c>
      <c r="AS2284" s="1">
        <v>10.0</v>
      </c>
      <c r="AT2284" s="1">
        <v>10.0</v>
      </c>
      <c r="AU2284" s="1">
        <v>1.0</v>
      </c>
      <c r="AV2284" s="1" t="s">
        <v>105</v>
      </c>
      <c r="AW2284" s="1">
        <v>1.0</v>
      </c>
      <c r="AX2284" s="1">
        <v>0.0</v>
      </c>
      <c r="AY2284" s="1">
        <v>1.0</v>
      </c>
      <c r="AZ2284" s="1">
        <v>0.0</v>
      </c>
      <c r="BA2284" s="1">
        <v>1.04</v>
      </c>
      <c r="BB2284" s="1">
        <v>-1.0</v>
      </c>
      <c r="BC2284" s="1">
        <v>1.0</v>
      </c>
      <c r="BD2284" s="1">
        <v>-1.0</v>
      </c>
      <c r="BE2284" s="1">
        <v>-1.0</v>
      </c>
      <c r="BF2284" s="1">
        <v>-1.0</v>
      </c>
      <c r="BG2284" s="1">
        <v>-1.0</v>
      </c>
      <c r="BH2284" s="1">
        <v>-1.0</v>
      </c>
      <c r="BI2284" s="1">
        <v>-1.0</v>
      </c>
      <c r="BJ2284" s="1">
        <v>1.0</v>
      </c>
      <c r="BK2284" s="1">
        <v>-1.0</v>
      </c>
      <c r="BL2284" s="1">
        <v>-1.0</v>
      </c>
      <c r="BM2284" s="1">
        <v>1.0</v>
      </c>
      <c r="BN2284" s="1">
        <v>-1.0</v>
      </c>
      <c r="BO2284" s="1">
        <v>-1.0</v>
      </c>
      <c r="BP2284" s="1">
        <v>-1.0</v>
      </c>
      <c r="BQ2284" s="1">
        <v>1.0</v>
      </c>
      <c r="BR2284" s="1">
        <v>-1.0</v>
      </c>
      <c r="BS2284" s="1">
        <v>1.0</v>
      </c>
      <c r="BT2284" s="1">
        <v>-1.0</v>
      </c>
      <c r="BU2284" s="1">
        <v>1.0</v>
      </c>
      <c r="BV2284" s="1">
        <v>-1.0</v>
      </c>
      <c r="BW2284" s="1">
        <v>-1.0</v>
      </c>
      <c r="BX2284" s="1">
        <v>-1.0</v>
      </c>
      <c r="BY2284" s="1">
        <v>-1.0</v>
      </c>
      <c r="BZ2284" s="1">
        <v>-1.0</v>
      </c>
      <c r="CA2284" s="1">
        <v>-1.0</v>
      </c>
      <c r="CB2284" s="1">
        <v>-1.0</v>
      </c>
      <c r="CC2284" s="1">
        <v>-1.0</v>
      </c>
      <c r="CD2284" s="1">
        <v>76444.0</v>
      </c>
    </row>
    <row r="2285">
      <c r="A2285" s="1">
        <v>1.9506829E7</v>
      </c>
      <c r="B2285" s="1" t="s">
        <v>12249</v>
      </c>
      <c r="C2285" s="1" t="s">
        <v>12250</v>
      </c>
      <c r="D2285" s="1" t="s">
        <v>12251</v>
      </c>
      <c r="E2285" s="1" t="s">
        <v>85</v>
      </c>
      <c r="F2285" s="1" t="s">
        <v>12252</v>
      </c>
      <c r="G2285" s="1" t="s">
        <v>12253</v>
      </c>
      <c r="I2285" s="1">
        <v>6.185147E7</v>
      </c>
      <c r="J2285" s="1">
        <v>42435.0</v>
      </c>
      <c r="M2285" s="1">
        <v>0.0</v>
      </c>
      <c r="N2285" s="1">
        <v>1.0</v>
      </c>
      <c r="O2285" s="1">
        <v>1.0</v>
      </c>
      <c r="P2285" s="1" t="s">
        <v>123</v>
      </c>
      <c r="Q2285" s="1" t="s">
        <v>157</v>
      </c>
      <c r="R2285" s="1">
        <v>40.6796</v>
      </c>
      <c r="S2285" s="1">
        <v>-73.90514</v>
      </c>
      <c r="T2285" s="1" t="s">
        <v>91</v>
      </c>
      <c r="U2285" s="1" t="s">
        <v>113</v>
      </c>
      <c r="V2285" s="1">
        <v>2.0</v>
      </c>
      <c r="W2285" s="1">
        <v>2.5</v>
      </c>
      <c r="X2285" s="1">
        <v>1.0</v>
      </c>
      <c r="Y2285" s="1">
        <v>1.0</v>
      </c>
      <c r="Z2285" s="1" t="s">
        <v>93</v>
      </c>
      <c r="AA2285" s="1" t="s">
        <v>12254</v>
      </c>
      <c r="AB2285" s="1">
        <v>52.0</v>
      </c>
      <c r="AC2285" s="1">
        <v>1.0</v>
      </c>
      <c r="AD2285" s="1">
        <v>45.0</v>
      </c>
      <c r="AE2285" s="1">
        <v>4.0</v>
      </c>
      <c r="AF2285" s="1" t="s">
        <v>2201</v>
      </c>
      <c r="AG2285" s="1">
        <v>1.0</v>
      </c>
      <c r="AH2285" s="1">
        <v>0.0</v>
      </c>
      <c r="AI2285" s="1">
        <v>0.0</v>
      </c>
      <c r="AJ2285" s="1">
        <v>0.0</v>
      </c>
      <c r="AK2285" s="1">
        <v>0.0</v>
      </c>
      <c r="AL2285" s="1">
        <v>0.0</v>
      </c>
      <c r="AM2285" s="1">
        <v>0.0</v>
      </c>
      <c r="AU2285" s="1">
        <v>1.0</v>
      </c>
      <c r="AV2285" s="1" t="s">
        <v>105</v>
      </c>
      <c r="AW2285" s="1">
        <v>1.0</v>
      </c>
      <c r="AX2285" s="1">
        <v>0.0</v>
      </c>
      <c r="AY2285" s="1">
        <v>1.0</v>
      </c>
      <c r="AZ2285" s="1">
        <v>0.0</v>
      </c>
      <c r="BB2285" s="1">
        <v>-1.0</v>
      </c>
      <c r="BC2285" s="1">
        <v>-1.0</v>
      </c>
      <c r="BD2285" s="1">
        <v>-1.0</v>
      </c>
      <c r="BE2285" s="1">
        <v>-1.0</v>
      </c>
      <c r="BF2285" s="1">
        <v>-1.0</v>
      </c>
      <c r="BG2285" s="1">
        <v>-1.0</v>
      </c>
      <c r="BH2285" s="1">
        <v>-1.0</v>
      </c>
      <c r="BI2285" s="1">
        <v>-1.0</v>
      </c>
      <c r="BJ2285" s="1">
        <v>-1.0</v>
      </c>
      <c r="BK2285" s="1">
        <v>-1.0</v>
      </c>
      <c r="BL2285" s="1">
        <v>-1.0</v>
      </c>
      <c r="BM2285" s="1">
        <v>-1.0</v>
      </c>
      <c r="BN2285" s="1">
        <v>-1.0</v>
      </c>
      <c r="BO2285" s="1">
        <v>-1.0</v>
      </c>
      <c r="BP2285" s="1">
        <v>-1.0</v>
      </c>
      <c r="BQ2285" s="1">
        <v>-1.0</v>
      </c>
      <c r="BR2285" s="1">
        <v>-1.0</v>
      </c>
      <c r="BS2285" s="1">
        <v>-1.0</v>
      </c>
      <c r="BT2285" s="1">
        <v>-1.0</v>
      </c>
      <c r="BU2285" s="1">
        <v>1.0</v>
      </c>
      <c r="BV2285" s="1">
        <v>-1.0</v>
      </c>
      <c r="BW2285" s="1">
        <v>-1.0</v>
      </c>
      <c r="BX2285" s="1">
        <v>-1.0</v>
      </c>
      <c r="BY2285" s="1">
        <v>-1.0</v>
      </c>
      <c r="BZ2285" s="1">
        <v>-1.0</v>
      </c>
      <c r="CA2285" s="1">
        <v>-1.0</v>
      </c>
      <c r="CB2285" s="1">
        <v>-1.0</v>
      </c>
      <c r="CC2285" s="1">
        <v>-1.0</v>
      </c>
      <c r="CD2285" s="1">
        <v>76447.0</v>
      </c>
    </row>
    <row r="2286">
      <c r="A2286" s="1">
        <v>2.4103912E7</v>
      </c>
      <c r="B2286" s="1" t="s">
        <v>12255</v>
      </c>
      <c r="C2286" s="1" t="s">
        <v>12256</v>
      </c>
      <c r="D2286" s="1" t="s">
        <v>12257</v>
      </c>
      <c r="E2286" s="1" t="s">
        <v>85</v>
      </c>
      <c r="H2286" s="1" t="s">
        <v>12258</v>
      </c>
      <c r="I2286" s="1">
        <v>1.9303369E7</v>
      </c>
      <c r="J2286" s="1">
        <v>41852.0</v>
      </c>
      <c r="K2286" s="1" t="s">
        <v>88</v>
      </c>
      <c r="L2286" s="1">
        <v>1.0</v>
      </c>
      <c r="M2286" s="1">
        <v>0.0</v>
      </c>
      <c r="N2286" s="1">
        <v>42.0</v>
      </c>
      <c r="O2286" s="1">
        <v>0.0</v>
      </c>
      <c r="P2286" s="1" t="s">
        <v>111</v>
      </c>
      <c r="Q2286" s="1" t="s">
        <v>112</v>
      </c>
      <c r="R2286" s="1">
        <v>40.74267</v>
      </c>
      <c r="S2286" s="1">
        <v>-73.90354</v>
      </c>
      <c r="T2286" s="1" t="s">
        <v>125</v>
      </c>
      <c r="U2286" s="1" t="s">
        <v>113</v>
      </c>
      <c r="V2286" s="1">
        <v>2.0</v>
      </c>
      <c r="W2286" s="1">
        <v>1.0</v>
      </c>
      <c r="X2286" s="1">
        <v>1.0</v>
      </c>
      <c r="Y2286" s="1">
        <v>1.0</v>
      </c>
      <c r="Z2286" s="1" t="s">
        <v>93</v>
      </c>
      <c r="AA2286" s="1" t="s">
        <v>12259</v>
      </c>
      <c r="AB2286" s="1">
        <v>41.0</v>
      </c>
      <c r="AC2286" s="1">
        <v>1.0</v>
      </c>
      <c r="AD2286" s="1">
        <v>6.0</v>
      </c>
      <c r="AE2286" s="1">
        <v>30.0</v>
      </c>
      <c r="AF2286" s="1" t="s">
        <v>313</v>
      </c>
      <c r="AG2286" s="1">
        <v>1.0</v>
      </c>
      <c r="AH2286" s="1">
        <v>1.0</v>
      </c>
      <c r="AI2286" s="1">
        <v>1.0</v>
      </c>
      <c r="AJ2286" s="1">
        <v>1.0</v>
      </c>
      <c r="AK2286" s="1">
        <v>1.0</v>
      </c>
      <c r="AL2286" s="1">
        <v>1.0</v>
      </c>
      <c r="AM2286" s="1">
        <v>1.0</v>
      </c>
      <c r="AN2286" s="1">
        <v>100.0</v>
      </c>
      <c r="AO2286" s="1">
        <v>10.0</v>
      </c>
      <c r="AP2286" s="1">
        <v>8.0</v>
      </c>
      <c r="AQ2286" s="1">
        <v>10.0</v>
      </c>
      <c r="AR2286" s="1">
        <v>10.0</v>
      </c>
      <c r="AS2286" s="1">
        <v>10.0</v>
      </c>
      <c r="AT2286" s="1">
        <v>10.0</v>
      </c>
      <c r="AU2286" s="1">
        <v>0.0</v>
      </c>
      <c r="AV2286" s="1" t="s">
        <v>105</v>
      </c>
      <c r="AW2286" s="1">
        <v>37.0</v>
      </c>
      <c r="AX2286" s="1">
        <v>0.0</v>
      </c>
      <c r="AY2286" s="1">
        <v>37.0</v>
      </c>
      <c r="AZ2286" s="1">
        <v>0.0</v>
      </c>
      <c r="BA2286" s="1">
        <v>0.1</v>
      </c>
      <c r="BB2286" s="1">
        <v>-1.0</v>
      </c>
      <c r="BC2286" s="1">
        <v>-1.0</v>
      </c>
      <c r="BD2286" s="1">
        <v>-1.0</v>
      </c>
      <c r="BE2286" s="1">
        <v>-1.0</v>
      </c>
      <c r="BF2286" s="1">
        <v>-1.0</v>
      </c>
      <c r="BG2286" s="1">
        <v>-1.0</v>
      </c>
      <c r="BH2286" s="1">
        <v>-1.0</v>
      </c>
      <c r="BI2286" s="1">
        <v>-1.0</v>
      </c>
      <c r="BJ2286" s="1">
        <v>1.0</v>
      </c>
      <c r="BK2286" s="1">
        <v>-1.0</v>
      </c>
      <c r="BL2286" s="1">
        <v>-1.0</v>
      </c>
      <c r="BM2286" s="1">
        <v>-1.0</v>
      </c>
      <c r="BN2286" s="1">
        <v>-1.0</v>
      </c>
      <c r="BO2286" s="1">
        <v>-1.0</v>
      </c>
      <c r="BP2286" s="1">
        <v>-1.0</v>
      </c>
      <c r="BQ2286" s="1">
        <v>1.0</v>
      </c>
      <c r="BR2286" s="1">
        <v>-1.0</v>
      </c>
      <c r="BS2286" s="1">
        <v>1.0</v>
      </c>
      <c r="BT2286" s="1">
        <v>-1.0</v>
      </c>
      <c r="BU2286" s="1">
        <v>1.0</v>
      </c>
      <c r="BV2286" s="1">
        <v>1.0</v>
      </c>
      <c r="BW2286" s="1">
        <v>-1.0</v>
      </c>
      <c r="BX2286" s="1">
        <v>-1.0</v>
      </c>
      <c r="BY2286" s="1">
        <v>-1.0</v>
      </c>
      <c r="BZ2286" s="1">
        <v>-1.0</v>
      </c>
      <c r="CA2286" s="1">
        <v>-1.0</v>
      </c>
      <c r="CB2286" s="1">
        <v>-1.0</v>
      </c>
      <c r="CC2286" s="1">
        <v>-1.0</v>
      </c>
      <c r="CD2286" s="1">
        <v>76453.0</v>
      </c>
    </row>
    <row r="2287">
      <c r="A2287" s="1">
        <v>3.3746705E7</v>
      </c>
      <c r="B2287" s="1" t="s">
        <v>12260</v>
      </c>
      <c r="D2287" s="1" t="s">
        <v>12261</v>
      </c>
      <c r="E2287" s="1" t="s">
        <v>85</v>
      </c>
      <c r="H2287" s="1" t="s">
        <v>12262</v>
      </c>
      <c r="I2287" s="1">
        <v>2.54382567E8</v>
      </c>
      <c r="J2287" s="1">
        <v>43564.0</v>
      </c>
      <c r="K2287" s="1" t="s">
        <v>134</v>
      </c>
      <c r="L2287" s="1">
        <v>1.0</v>
      </c>
      <c r="M2287" s="1">
        <v>0.0</v>
      </c>
      <c r="N2287" s="1">
        <v>1.0</v>
      </c>
      <c r="O2287" s="1">
        <v>0.0</v>
      </c>
      <c r="P2287" s="1" t="s">
        <v>89</v>
      </c>
      <c r="Q2287" s="1" t="s">
        <v>1014</v>
      </c>
      <c r="R2287" s="1">
        <v>40.84377</v>
      </c>
      <c r="S2287" s="1">
        <v>-73.93666</v>
      </c>
      <c r="T2287" s="1" t="s">
        <v>91</v>
      </c>
      <c r="U2287" s="1" t="s">
        <v>113</v>
      </c>
      <c r="V2287" s="1">
        <v>3.0</v>
      </c>
      <c r="W2287" s="1">
        <v>1.0</v>
      </c>
      <c r="X2287" s="1">
        <v>1.0</v>
      </c>
      <c r="Y2287" s="1">
        <v>2.0</v>
      </c>
      <c r="Z2287" s="1" t="s">
        <v>93</v>
      </c>
      <c r="AA2287" s="1" t="s">
        <v>12263</v>
      </c>
      <c r="AB2287" s="1">
        <v>60.0</v>
      </c>
      <c r="AC2287" s="1">
        <v>1.0</v>
      </c>
      <c r="AD2287" s="1">
        <v>20.0</v>
      </c>
      <c r="AE2287" s="1">
        <v>1.0</v>
      </c>
      <c r="AF2287" s="1" t="s">
        <v>255</v>
      </c>
      <c r="AG2287" s="1">
        <v>1.0</v>
      </c>
      <c r="AH2287" s="1">
        <v>9.0</v>
      </c>
      <c r="AI2287" s="1">
        <v>24.0</v>
      </c>
      <c r="AJ2287" s="1">
        <v>30.0</v>
      </c>
      <c r="AK2287" s="1">
        <v>305.0</v>
      </c>
      <c r="AL2287" s="1">
        <v>18.0</v>
      </c>
      <c r="AM2287" s="1">
        <v>18.0</v>
      </c>
      <c r="AN2287" s="1">
        <v>93.0</v>
      </c>
      <c r="AO2287" s="1">
        <v>9.0</v>
      </c>
      <c r="AP2287" s="1">
        <v>10.0</v>
      </c>
      <c r="AQ2287" s="1">
        <v>9.0</v>
      </c>
      <c r="AR2287" s="1">
        <v>9.0</v>
      </c>
      <c r="AS2287" s="1">
        <v>10.0</v>
      </c>
      <c r="AT2287" s="1">
        <v>10.0</v>
      </c>
      <c r="AU2287" s="1">
        <v>1.0</v>
      </c>
      <c r="AV2287" s="1" t="s">
        <v>105</v>
      </c>
      <c r="AW2287" s="1">
        <v>1.0</v>
      </c>
      <c r="AX2287" s="1">
        <v>0.0</v>
      </c>
      <c r="AY2287" s="1">
        <v>1.0</v>
      </c>
      <c r="AZ2287" s="1">
        <v>0.0</v>
      </c>
      <c r="BA2287" s="1">
        <v>6.07</v>
      </c>
      <c r="BB2287" s="1">
        <v>-1.0</v>
      </c>
      <c r="BC2287" s="1">
        <v>1.0</v>
      </c>
      <c r="BD2287" s="1">
        <v>-1.0</v>
      </c>
      <c r="BE2287" s="1">
        <v>-1.0</v>
      </c>
      <c r="BF2287" s="1">
        <v>-1.0</v>
      </c>
      <c r="BG2287" s="1">
        <v>-1.0</v>
      </c>
      <c r="BH2287" s="1">
        <v>-1.0</v>
      </c>
      <c r="BI2287" s="1">
        <v>-1.0</v>
      </c>
      <c r="BJ2287" s="1">
        <v>1.0</v>
      </c>
      <c r="BK2287" s="1">
        <v>-1.0</v>
      </c>
      <c r="BL2287" s="1">
        <v>-1.0</v>
      </c>
      <c r="BM2287" s="1">
        <v>1.0</v>
      </c>
      <c r="BN2287" s="1">
        <v>-1.0</v>
      </c>
      <c r="BO2287" s="1">
        <v>-1.0</v>
      </c>
      <c r="BP2287" s="1">
        <v>-1.0</v>
      </c>
      <c r="BQ2287" s="1">
        <v>-1.0</v>
      </c>
      <c r="BR2287" s="1">
        <v>-1.0</v>
      </c>
      <c r="BS2287" s="1">
        <v>-1.0</v>
      </c>
      <c r="BT2287" s="1">
        <v>-1.0</v>
      </c>
      <c r="BU2287" s="1">
        <v>1.0</v>
      </c>
      <c r="BV2287" s="1">
        <v>-1.0</v>
      </c>
      <c r="BW2287" s="1">
        <v>-1.0</v>
      </c>
      <c r="BX2287" s="1">
        <v>-1.0</v>
      </c>
      <c r="BY2287" s="1">
        <v>-1.0</v>
      </c>
      <c r="BZ2287" s="1">
        <v>-1.0</v>
      </c>
      <c r="CA2287" s="1">
        <v>-1.0</v>
      </c>
      <c r="CB2287" s="1">
        <v>-1.0</v>
      </c>
      <c r="CC2287" s="1">
        <v>-1.0</v>
      </c>
      <c r="CD2287" s="1">
        <v>76461.0</v>
      </c>
    </row>
    <row r="2288">
      <c r="A2288" s="1">
        <v>1.343021E7</v>
      </c>
      <c r="B2288" s="1" t="s">
        <v>12264</v>
      </c>
      <c r="C2288" s="1" t="s">
        <v>12265</v>
      </c>
      <c r="D2288" s="1" t="s">
        <v>12266</v>
      </c>
      <c r="E2288" s="1" t="s">
        <v>85</v>
      </c>
      <c r="G2288" s="1" t="s">
        <v>12267</v>
      </c>
      <c r="I2288" s="1">
        <v>4027856.0</v>
      </c>
      <c r="J2288" s="1">
        <v>41213.0</v>
      </c>
      <c r="M2288" s="1">
        <v>0.0</v>
      </c>
      <c r="N2288" s="1">
        <v>1.0</v>
      </c>
      <c r="O2288" s="1">
        <v>1.0</v>
      </c>
      <c r="P2288" s="1" t="s">
        <v>89</v>
      </c>
      <c r="Q2288" s="1" t="s">
        <v>90</v>
      </c>
      <c r="R2288" s="1">
        <v>40.7414799999999</v>
      </c>
      <c r="S2288" s="1">
        <v>-73.98493</v>
      </c>
      <c r="T2288" s="1" t="s">
        <v>91</v>
      </c>
      <c r="U2288" s="1" t="s">
        <v>92</v>
      </c>
      <c r="V2288" s="1">
        <v>2.0</v>
      </c>
      <c r="W2288" s="1">
        <v>1.5</v>
      </c>
      <c r="X2288" s="1">
        <v>1.0</v>
      </c>
      <c r="Y2288" s="1">
        <v>1.0</v>
      </c>
      <c r="Z2288" s="1" t="s">
        <v>93</v>
      </c>
      <c r="AA2288" s="1" t="s">
        <v>12268</v>
      </c>
      <c r="AB2288" s="1">
        <v>200.0</v>
      </c>
      <c r="AC2288" s="1">
        <v>1.0</v>
      </c>
      <c r="AD2288" s="1">
        <v>0.0</v>
      </c>
      <c r="AE2288" s="1">
        <v>1.0</v>
      </c>
      <c r="AF2288" s="1" t="s">
        <v>456</v>
      </c>
      <c r="AG2288" s="1">
        <v>1.0</v>
      </c>
      <c r="AH2288" s="1">
        <v>0.0</v>
      </c>
      <c r="AI2288" s="1">
        <v>0.0</v>
      </c>
      <c r="AJ2288" s="1">
        <v>0.0</v>
      </c>
      <c r="AK2288" s="1">
        <v>0.0</v>
      </c>
      <c r="AL2288" s="1">
        <v>0.0</v>
      </c>
      <c r="AM2288" s="1">
        <v>0.0</v>
      </c>
      <c r="AU2288" s="1">
        <v>0.0</v>
      </c>
      <c r="AV2288" s="1" t="s">
        <v>105</v>
      </c>
      <c r="AW2288" s="1">
        <v>1.0</v>
      </c>
      <c r="AX2288" s="1">
        <v>1.0</v>
      </c>
      <c r="AY2288" s="1">
        <v>0.0</v>
      </c>
      <c r="AZ2288" s="1">
        <v>0.0</v>
      </c>
      <c r="BB2288" s="1">
        <v>-1.0</v>
      </c>
      <c r="BC2288" s="1">
        <v>1.0</v>
      </c>
      <c r="BD2288" s="1">
        <v>-1.0</v>
      </c>
      <c r="BE2288" s="1">
        <v>-1.0</v>
      </c>
      <c r="BF2288" s="1">
        <v>-1.0</v>
      </c>
      <c r="BG2288" s="1">
        <v>-1.0</v>
      </c>
      <c r="BH2288" s="1">
        <v>-1.0</v>
      </c>
      <c r="BI2288" s="1">
        <v>-1.0</v>
      </c>
      <c r="BJ2288" s="1">
        <v>1.0</v>
      </c>
      <c r="BK2288" s="1">
        <v>-1.0</v>
      </c>
      <c r="BL2288" s="1">
        <v>-1.0</v>
      </c>
      <c r="BM2288" s="1">
        <v>-1.0</v>
      </c>
      <c r="BN2288" s="1">
        <v>1.0</v>
      </c>
      <c r="BO2288" s="1">
        <v>1.0</v>
      </c>
      <c r="BP2288" s="1">
        <v>1.0</v>
      </c>
      <c r="BQ2288" s="1">
        <v>-1.0</v>
      </c>
      <c r="BR2288" s="1">
        <v>-1.0</v>
      </c>
      <c r="BS2288" s="1">
        <v>-1.0</v>
      </c>
      <c r="BT2288" s="1">
        <v>-1.0</v>
      </c>
      <c r="BU2288" s="1">
        <v>1.0</v>
      </c>
      <c r="BV2288" s="1">
        <v>-1.0</v>
      </c>
      <c r="BW2288" s="1">
        <v>-1.0</v>
      </c>
      <c r="BX2288" s="1">
        <v>-1.0</v>
      </c>
      <c r="BY2288" s="1">
        <v>-1.0</v>
      </c>
      <c r="BZ2288" s="1">
        <v>-1.0</v>
      </c>
      <c r="CA2288" s="1">
        <v>-1.0</v>
      </c>
      <c r="CB2288" s="1">
        <v>-1.0</v>
      </c>
      <c r="CC2288" s="1">
        <v>-1.0</v>
      </c>
      <c r="CD2288" s="1">
        <v>76571.0</v>
      </c>
    </row>
    <row r="2289">
      <c r="A2289" s="1">
        <v>5019373.0</v>
      </c>
      <c r="B2289" s="1" t="s">
        <v>12269</v>
      </c>
      <c r="C2289" s="1" t="s">
        <v>12270</v>
      </c>
      <c r="D2289" s="1" t="s">
        <v>12271</v>
      </c>
      <c r="E2289" s="1" t="s">
        <v>85</v>
      </c>
      <c r="F2289" s="1" t="s">
        <v>12272</v>
      </c>
      <c r="G2289" s="1" t="s">
        <v>12273</v>
      </c>
      <c r="H2289" s="1" t="s">
        <v>12274</v>
      </c>
      <c r="I2289" s="1">
        <v>2.5895198E7</v>
      </c>
      <c r="J2289" s="1">
        <v>42014.0</v>
      </c>
      <c r="M2289" s="1">
        <v>0.0</v>
      </c>
      <c r="N2289" s="1">
        <v>1.0</v>
      </c>
      <c r="O2289" s="1">
        <v>0.0</v>
      </c>
      <c r="P2289" s="1" t="s">
        <v>123</v>
      </c>
      <c r="Q2289" s="1" t="s">
        <v>124</v>
      </c>
      <c r="R2289" s="1">
        <v>40.71505</v>
      </c>
      <c r="S2289" s="1">
        <v>-73.93936</v>
      </c>
      <c r="T2289" s="1" t="s">
        <v>91</v>
      </c>
      <c r="U2289" s="1" t="s">
        <v>92</v>
      </c>
      <c r="V2289" s="1">
        <v>3.0</v>
      </c>
      <c r="W2289" s="1">
        <v>1.0</v>
      </c>
      <c r="X2289" s="1">
        <v>1.0</v>
      </c>
      <c r="Y2289" s="1">
        <v>2.0</v>
      </c>
      <c r="Z2289" s="1" t="s">
        <v>93</v>
      </c>
      <c r="AA2289" s="1" t="s">
        <v>12275</v>
      </c>
      <c r="AB2289" s="1">
        <v>80.0</v>
      </c>
      <c r="AC2289" s="1">
        <v>2.0</v>
      </c>
      <c r="AD2289" s="1">
        <v>10.0</v>
      </c>
      <c r="AE2289" s="1">
        <v>7.0</v>
      </c>
      <c r="AF2289" s="1" t="s">
        <v>703</v>
      </c>
      <c r="AG2289" s="1">
        <v>1.0</v>
      </c>
      <c r="AH2289" s="1">
        <v>0.0</v>
      </c>
      <c r="AI2289" s="1">
        <v>0.0</v>
      </c>
      <c r="AJ2289" s="1">
        <v>0.0</v>
      </c>
      <c r="AK2289" s="1">
        <v>0.0</v>
      </c>
      <c r="AL2289" s="1">
        <v>10.0</v>
      </c>
      <c r="AM2289" s="1">
        <v>0.0</v>
      </c>
      <c r="AN2289" s="1">
        <v>84.0</v>
      </c>
      <c r="AO2289" s="1">
        <v>9.0</v>
      </c>
      <c r="AP2289" s="1">
        <v>9.0</v>
      </c>
      <c r="AQ2289" s="1">
        <v>10.0</v>
      </c>
      <c r="AR2289" s="1">
        <v>10.0</v>
      </c>
      <c r="AS2289" s="1">
        <v>9.0</v>
      </c>
      <c r="AT2289" s="1">
        <v>8.0</v>
      </c>
      <c r="AU2289" s="1">
        <v>0.0</v>
      </c>
      <c r="AV2289" s="1" t="s">
        <v>96</v>
      </c>
      <c r="AW2289" s="1">
        <v>1.0</v>
      </c>
      <c r="AX2289" s="1">
        <v>1.0</v>
      </c>
      <c r="AY2289" s="1">
        <v>0.0</v>
      </c>
      <c r="AZ2289" s="1">
        <v>0.0</v>
      </c>
      <c r="BA2289" s="1">
        <v>0.22</v>
      </c>
      <c r="BB2289" s="1">
        <v>-1.0</v>
      </c>
      <c r="BC2289" s="1">
        <v>1.0</v>
      </c>
      <c r="BD2289" s="1">
        <v>-1.0</v>
      </c>
      <c r="BE2289" s="1">
        <v>-1.0</v>
      </c>
      <c r="BF2289" s="1">
        <v>-1.0</v>
      </c>
      <c r="BG2289" s="1">
        <v>-1.0</v>
      </c>
      <c r="BH2289" s="1">
        <v>-1.0</v>
      </c>
      <c r="BI2289" s="1">
        <v>-1.0</v>
      </c>
      <c r="BJ2289" s="1">
        <v>-1.0</v>
      </c>
      <c r="BK2289" s="1">
        <v>-1.0</v>
      </c>
      <c r="BL2289" s="1">
        <v>-1.0</v>
      </c>
      <c r="BM2289" s="1">
        <v>1.0</v>
      </c>
      <c r="BN2289" s="1">
        <v>1.0</v>
      </c>
      <c r="BO2289" s="1">
        <v>-1.0</v>
      </c>
      <c r="BP2289" s="1">
        <v>1.0</v>
      </c>
      <c r="BQ2289" s="1">
        <v>-1.0</v>
      </c>
      <c r="BR2289" s="1">
        <v>-1.0</v>
      </c>
      <c r="BS2289" s="1">
        <v>-1.0</v>
      </c>
      <c r="BT2289" s="1">
        <v>1.0</v>
      </c>
      <c r="BU2289" s="1">
        <v>1.0</v>
      </c>
      <c r="BV2289" s="1">
        <v>-1.0</v>
      </c>
      <c r="BW2289" s="1">
        <v>-1.0</v>
      </c>
      <c r="BX2289" s="1">
        <v>-1.0</v>
      </c>
      <c r="BY2289" s="1">
        <v>-1.0</v>
      </c>
      <c r="BZ2289" s="1">
        <v>-1.0</v>
      </c>
      <c r="CA2289" s="1">
        <v>1.0</v>
      </c>
      <c r="CB2289" s="1">
        <v>1.0</v>
      </c>
      <c r="CC2289" s="1">
        <v>-1.0</v>
      </c>
      <c r="CD2289" s="1">
        <v>76625.0</v>
      </c>
    </row>
    <row r="2290">
      <c r="A2290" s="1">
        <v>3.044279E7</v>
      </c>
      <c r="B2290" s="1" t="s">
        <v>12276</v>
      </c>
      <c r="C2290" s="1" t="s">
        <v>12277</v>
      </c>
      <c r="D2290" s="1" t="s">
        <v>12278</v>
      </c>
      <c r="E2290" s="1" t="s">
        <v>85</v>
      </c>
      <c r="F2290" s="1" t="s">
        <v>7941</v>
      </c>
      <c r="G2290" s="1" t="s">
        <v>7942</v>
      </c>
      <c r="H2290" s="1" t="s">
        <v>7943</v>
      </c>
      <c r="I2290" s="1">
        <v>2.26410657E8</v>
      </c>
      <c r="J2290" s="1">
        <v>43422.0</v>
      </c>
      <c r="K2290" s="1" t="s">
        <v>88</v>
      </c>
      <c r="L2290" s="1">
        <v>0.94</v>
      </c>
      <c r="M2290" s="1">
        <v>0.0</v>
      </c>
      <c r="N2290" s="1">
        <v>27.0</v>
      </c>
      <c r="O2290" s="1">
        <v>0.0</v>
      </c>
      <c r="P2290" s="1" t="s">
        <v>123</v>
      </c>
      <c r="Q2290" s="1" t="s">
        <v>157</v>
      </c>
      <c r="R2290" s="1">
        <v>40.68692</v>
      </c>
      <c r="S2290" s="1">
        <v>-73.9307</v>
      </c>
      <c r="T2290" s="1" t="s">
        <v>91</v>
      </c>
      <c r="U2290" s="1" t="s">
        <v>113</v>
      </c>
      <c r="V2290" s="1">
        <v>1.0</v>
      </c>
      <c r="W2290" s="1">
        <v>1.0</v>
      </c>
      <c r="X2290" s="1">
        <v>1.0</v>
      </c>
      <c r="Y2290" s="1">
        <v>1.0</v>
      </c>
      <c r="Z2290" s="1" t="s">
        <v>93</v>
      </c>
      <c r="AA2290" s="1" t="s">
        <v>7944</v>
      </c>
      <c r="AB2290" s="1">
        <v>42.0</v>
      </c>
      <c r="AC2290" s="1">
        <v>1.0</v>
      </c>
      <c r="AD2290" s="1">
        <v>0.0</v>
      </c>
      <c r="AE2290" s="1">
        <v>30.0</v>
      </c>
      <c r="AF2290" s="1" t="s">
        <v>202</v>
      </c>
      <c r="AG2290" s="1">
        <v>1.0</v>
      </c>
      <c r="AH2290" s="1">
        <v>0.0</v>
      </c>
      <c r="AI2290" s="1">
        <v>21.0</v>
      </c>
      <c r="AJ2290" s="1">
        <v>51.0</v>
      </c>
      <c r="AK2290" s="1">
        <v>326.0</v>
      </c>
      <c r="AL2290" s="1">
        <v>0.0</v>
      </c>
      <c r="AM2290" s="1">
        <v>0.0</v>
      </c>
      <c r="AU2290" s="1">
        <v>0.0</v>
      </c>
      <c r="AV2290" s="1" t="s">
        <v>105</v>
      </c>
      <c r="AW2290" s="1">
        <v>27.0</v>
      </c>
      <c r="AX2290" s="1">
        <v>1.0</v>
      </c>
      <c r="AY2290" s="1">
        <v>26.0</v>
      </c>
      <c r="AZ2290" s="1">
        <v>0.0</v>
      </c>
      <c r="BB2290" s="1">
        <v>-1.0</v>
      </c>
      <c r="BC2290" s="1">
        <v>1.0</v>
      </c>
      <c r="BD2290" s="1">
        <v>-1.0</v>
      </c>
      <c r="BE2290" s="1">
        <v>-1.0</v>
      </c>
      <c r="BF2290" s="1">
        <v>-1.0</v>
      </c>
      <c r="BG2290" s="1">
        <v>-1.0</v>
      </c>
      <c r="BH2290" s="1">
        <v>-1.0</v>
      </c>
      <c r="BI2290" s="1">
        <v>-1.0</v>
      </c>
      <c r="BJ2290" s="1">
        <v>1.0</v>
      </c>
      <c r="BK2290" s="1">
        <v>-1.0</v>
      </c>
      <c r="BL2290" s="1">
        <v>-1.0</v>
      </c>
      <c r="BM2290" s="1">
        <v>1.0</v>
      </c>
      <c r="BN2290" s="1">
        <v>-1.0</v>
      </c>
      <c r="BO2290" s="1">
        <v>-1.0</v>
      </c>
      <c r="BP2290" s="1">
        <v>-1.0</v>
      </c>
      <c r="BQ2290" s="1">
        <v>-1.0</v>
      </c>
      <c r="BR2290" s="1">
        <v>-1.0</v>
      </c>
      <c r="BS2290" s="1">
        <v>-1.0</v>
      </c>
      <c r="BT2290" s="1">
        <v>-1.0</v>
      </c>
      <c r="BU2290" s="1">
        <v>1.0</v>
      </c>
      <c r="BV2290" s="1">
        <v>1.0</v>
      </c>
      <c r="BW2290" s="1">
        <v>-1.0</v>
      </c>
      <c r="BX2290" s="1">
        <v>-1.0</v>
      </c>
      <c r="BY2290" s="1">
        <v>-1.0</v>
      </c>
      <c r="BZ2290" s="1">
        <v>-1.0</v>
      </c>
      <c r="CA2290" s="1">
        <v>-1.0</v>
      </c>
      <c r="CB2290" s="1">
        <v>-1.0</v>
      </c>
      <c r="CC2290" s="1">
        <v>-1.0</v>
      </c>
      <c r="CD2290" s="1">
        <v>76651.0</v>
      </c>
    </row>
    <row r="2291">
      <c r="A2291" s="1">
        <v>3.4834383E7</v>
      </c>
      <c r="B2291" s="1" t="s">
        <v>12279</v>
      </c>
      <c r="C2291" s="1" t="s">
        <v>12280</v>
      </c>
      <c r="D2291" s="1" t="s">
        <v>12281</v>
      </c>
      <c r="E2291" s="1" t="s">
        <v>85</v>
      </c>
      <c r="F2291" s="1" t="s">
        <v>12282</v>
      </c>
      <c r="I2291" s="1">
        <v>6.1396454E7</v>
      </c>
      <c r="J2291" s="1">
        <v>42432.0</v>
      </c>
      <c r="K2291" s="1" t="s">
        <v>134</v>
      </c>
      <c r="L2291" s="1">
        <v>1.0</v>
      </c>
      <c r="M2291" s="1">
        <v>0.0</v>
      </c>
      <c r="N2291" s="1">
        <v>39.0</v>
      </c>
      <c r="O2291" s="1">
        <v>0.0</v>
      </c>
      <c r="P2291" s="1" t="s">
        <v>89</v>
      </c>
      <c r="Q2291" s="1" t="s">
        <v>273</v>
      </c>
      <c r="R2291" s="1">
        <v>40.75534</v>
      </c>
      <c r="S2291" s="1">
        <v>-73.96446</v>
      </c>
      <c r="T2291" s="1" t="s">
        <v>91</v>
      </c>
      <c r="U2291" s="1" t="s">
        <v>92</v>
      </c>
      <c r="V2291" s="1">
        <v>4.0</v>
      </c>
      <c r="W2291" s="1">
        <v>1.0</v>
      </c>
      <c r="X2291" s="1">
        <v>1.0</v>
      </c>
      <c r="Y2291" s="1">
        <v>1.0</v>
      </c>
      <c r="Z2291" s="1" t="s">
        <v>93</v>
      </c>
      <c r="AA2291" s="1" t="s">
        <v>12283</v>
      </c>
      <c r="AB2291" s="1">
        <v>200.0</v>
      </c>
      <c r="AC2291" s="1">
        <v>1.0</v>
      </c>
      <c r="AD2291" s="1">
        <v>0.0</v>
      </c>
      <c r="AE2291" s="1">
        <v>30.0</v>
      </c>
      <c r="AF2291" s="1" t="s">
        <v>104</v>
      </c>
      <c r="AG2291" s="1">
        <v>1.0</v>
      </c>
      <c r="AH2291" s="1">
        <v>30.0</v>
      </c>
      <c r="AI2291" s="1">
        <v>60.0</v>
      </c>
      <c r="AJ2291" s="1">
        <v>90.0</v>
      </c>
      <c r="AK2291" s="1">
        <v>365.0</v>
      </c>
      <c r="AL2291" s="1">
        <v>0.0</v>
      </c>
      <c r="AM2291" s="1">
        <v>0.0</v>
      </c>
      <c r="AU2291" s="1">
        <v>1.0</v>
      </c>
      <c r="AV2291" s="1" t="s">
        <v>96</v>
      </c>
      <c r="AW2291" s="1">
        <v>14.0</v>
      </c>
      <c r="AX2291" s="1">
        <v>14.0</v>
      </c>
      <c r="AY2291" s="1">
        <v>0.0</v>
      </c>
      <c r="AZ2291" s="1">
        <v>0.0</v>
      </c>
      <c r="BB2291" s="1">
        <v>-1.0</v>
      </c>
      <c r="BC2291" s="1">
        <v>1.0</v>
      </c>
      <c r="BD2291" s="1">
        <v>-1.0</v>
      </c>
      <c r="BE2291" s="1">
        <v>-1.0</v>
      </c>
      <c r="BF2291" s="1">
        <v>-1.0</v>
      </c>
      <c r="BG2291" s="1">
        <v>-1.0</v>
      </c>
      <c r="BH2291" s="1">
        <v>-1.0</v>
      </c>
      <c r="BI2291" s="1">
        <v>-1.0</v>
      </c>
      <c r="BJ2291" s="1">
        <v>1.0</v>
      </c>
      <c r="BK2291" s="1">
        <v>1.0</v>
      </c>
      <c r="BL2291" s="1">
        <v>1.0</v>
      </c>
      <c r="BM2291" s="1">
        <v>1.0</v>
      </c>
      <c r="BN2291" s="1">
        <v>1.0</v>
      </c>
      <c r="BO2291" s="1">
        <v>-1.0</v>
      </c>
      <c r="BP2291" s="1">
        <v>-1.0</v>
      </c>
      <c r="BQ2291" s="1">
        <v>1.0</v>
      </c>
      <c r="BR2291" s="1">
        <v>-1.0</v>
      </c>
      <c r="BS2291" s="1">
        <v>1.0</v>
      </c>
      <c r="BT2291" s="1">
        <v>-1.0</v>
      </c>
      <c r="BU2291" s="1">
        <v>1.0</v>
      </c>
      <c r="BV2291" s="1">
        <v>-1.0</v>
      </c>
      <c r="BW2291" s="1">
        <v>1.0</v>
      </c>
      <c r="BX2291" s="1">
        <v>1.0</v>
      </c>
      <c r="BY2291" s="1">
        <v>-1.0</v>
      </c>
      <c r="BZ2291" s="1">
        <v>-1.0</v>
      </c>
      <c r="CA2291" s="1">
        <v>-1.0</v>
      </c>
      <c r="CB2291" s="1">
        <v>-1.0</v>
      </c>
      <c r="CC2291" s="1">
        <v>-1.0</v>
      </c>
      <c r="CD2291" s="1">
        <v>76697.0</v>
      </c>
    </row>
    <row r="2292">
      <c r="A2292" s="1">
        <v>1.4100582E7</v>
      </c>
      <c r="B2292" s="1" t="s">
        <v>12284</v>
      </c>
      <c r="C2292" s="1" t="s">
        <v>12285</v>
      </c>
      <c r="D2292" s="1" t="s">
        <v>12285</v>
      </c>
      <c r="E2292" s="1" t="s">
        <v>85</v>
      </c>
      <c r="I2292" s="1">
        <v>5.5836825E7</v>
      </c>
      <c r="J2292" s="1">
        <v>42392.0</v>
      </c>
      <c r="M2292" s="1">
        <v>0.0</v>
      </c>
      <c r="N2292" s="1">
        <v>1.0</v>
      </c>
      <c r="O2292" s="1">
        <v>1.0</v>
      </c>
      <c r="P2292" s="1" t="s">
        <v>89</v>
      </c>
      <c r="Q2292" s="1" t="s">
        <v>362</v>
      </c>
      <c r="R2292" s="1">
        <v>40.78903</v>
      </c>
      <c r="S2292" s="1">
        <v>-73.96956</v>
      </c>
      <c r="T2292" s="1" t="s">
        <v>91</v>
      </c>
      <c r="U2292" s="1" t="s">
        <v>92</v>
      </c>
      <c r="V2292" s="1">
        <v>4.0</v>
      </c>
      <c r="W2292" s="1">
        <v>1.0</v>
      </c>
      <c r="X2292" s="1">
        <v>1.0</v>
      </c>
      <c r="Y2292" s="1">
        <v>1.0</v>
      </c>
      <c r="Z2292" s="1" t="s">
        <v>2866</v>
      </c>
      <c r="AA2292" s="1" t="s">
        <v>12286</v>
      </c>
      <c r="AB2292" s="1">
        <v>150.0</v>
      </c>
      <c r="AC2292" s="1">
        <v>1.0</v>
      </c>
      <c r="AD2292" s="1">
        <v>0.0</v>
      </c>
      <c r="AE2292" s="1">
        <v>1.0</v>
      </c>
      <c r="AF2292" s="1" t="s">
        <v>187</v>
      </c>
      <c r="AG2292" s="1">
        <v>1.0</v>
      </c>
      <c r="AH2292" s="1">
        <v>0.0</v>
      </c>
      <c r="AI2292" s="1">
        <v>0.0</v>
      </c>
      <c r="AJ2292" s="1">
        <v>0.0</v>
      </c>
      <c r="AK2292" s="1">
        <v>0.0</v>
      </c>
      <c r="AL2292" s="1">
        <v>0.0</v>
      </c>
      <c r="AM2292" s="1">
        <v>0.0</v>
      </c>
      <c r="AU2292" s="1">
        <v>0.0</v>
      </c>
      <c r="AV2292" s="1" t="s">
        <v>105</v>
      </c>
      <c r="AW2292" s="1">
        <v>1.0</v>
      </c>
      <c r="AX2292" s="1">
        <v>1.0</v>
      </c>
      <c r="AY2292" s="1">
        <v>0.0</v>
      </c>
      <c r="AZ2292" s="1">
        <v>0.0</v>
      </c>
      <c r="BB2292" s="1">
        <v>-1.0</v>
      </c>
      <c r="BC2292" s="1">
        <v>1.0</v>
      </c>
      <c r="BD2292" s="1">
        <v>-1.0</v>
      </c>
      <c r="BE2292" s="1">
        <v>-1.0</v>
      </c>
      <c r="BF2292" s="1">
        <v>-1.0</v>
      </c>
      <c r="BG2292" s="1">
        <v>-1.0</v>
      </c>
      <c r="BH2292" s="1">
        <v>-1.0</v>
      </c>
      <c r="BI2292" s="1">
        <v>-1.0</v>
      </c>
      <c r="BJ2292" s="1">
        <v>1.0</v>
      </c>
      <c r="BK2292" s="1">
        <v>-1.0</v>
      </c>
      <c r="BL2292" s="1">
        <v>-1.0</v>
      </c>
      <c r="BM2292" s="1">
        <v>-1.0</v>
      </c>
      <c r="BN2292" s="1">
        <v>-1.0</v>
      </c>
      <c r="BO2292" s="1">
        <v>-1.0</v>
      </c>
      <c r="BP2292" s="1">
        <v>1.0</v>
      </c>
      <c r="BQ2292" s="1">
        <v>-1.0</v>
      </c>
      <c r="BR2292" s="1">
        <v>-1.0</v>
      </c>
      <c r="BS2292" s="1">
        <v>-1.0</v>
      </c>
      <c r="BT2292" s="1">
        <v>-1.0</v>
      </c>
      <c r="BU2292" s="1">
        <v>1.0</v>
      </c>
      <c r="BV2292" s="1">
        <v>-1.0</v>
      </c>
      <c r="BW2292" s="1">
        <v>1.0</v>
      </c>
      <c r="BX2292" s="1">
        <v>-1.0</v>
      </c>
      <c r="BY2292" s="1">
        <v>-1.0</v>
      </c>
      <c r="BZ2292" s="1">
        <v>-1.0</v>
      </c>
      <c r="CA2292" s="1">
        <v>1.0</v>
      </c>
      <c r="CB2292" s="1">
        <v>-1.0</v>
      </c>
      <c r="CC2292" s="1">
        <v>-1.0</v>
      </c>
      <c r="CD2292" s="1">
        <v>76701.0</v>
      </c>
    </row>
    <row r="2293">
      <c r="A2293" s="1">
        <v>1.2269953E7</v>
      </c>
      <c r="B2293" s="1" t="s">
        <v>12287</v>
      </c>
      <c r="C2293" s="1" t="s">
        <v>12288</v>
      </c>
      <c r="D2293" s="1" t="s">
        <v>12288</v>
      </c>
      <c r="E2293" s="1" t="s">
        <v>85</v>
      </c>
      <c r="H2293" s="1" t="s">
        <v>12289</v>
      </c>
      <c r="I2293" s="1">
        <v>6.6089191E7</v>
      </c>
      <c r="J2293" s="1">
        <v>42466.0</v>
      </c>
      <c r="M2293" s="1">
        <v>0.0</v>
      </c>
      <c r="N2293" s="1">
        <v>1.0</v>
      </c>
      <c r="O2293" s="1">
        <v>1.0</v>
      </c>
      <c r="P2293" s="1" t="s">
        <v>123</v>
      </c>
      <c r="Q2293" s="1" t="s">
        <v>519</v>
      </c>
      <c r="R2293" s="1">
        <v>40.69177</v>
      </c>
      <c r="S2293" s="1">
        <v>-73.92509</v>
      </c>
      <c r="T2293" s="1" t="s">
        <v>91</v>
      </c>
      <c r="U2293" s="1" t="s">
        <v>113</v>
      </c>
      <c r="V2293" s="1">
        <v>2.0</v>
      </c>
      <c r="W2293" s="1">
        <v>1.0</v>
      </c>
      <c r="X2293" s="1">
        <v>1.0</v>
      </c>
      <c r="Y2293" s="1">
        <v>1.0</v>
      </c>
      <c r="Z2293" s="1" t="s">
        <v>93</v>
      </c>
      <c r="AA2293" s="1" t="s">
        <v>12290</v>
      </c>
      <c r="AB2293" s="1">
        <v>50.0</v>
      </c>
      <c r="AC2293" s="1">
        <v>1.0</v>
      </c>
      <c r="AD2293" s="1">
        <v>0.0</v>
      </c>
      <c r="AE2293" s="1">
        <v>7.0</v>
      </c>
      <c r="AF2293" s="1" t="s">
        <v>116</v>
      </c>
      <c r="AG2293" s="1">
        <v>1.0</v>
      </c>
      <c r="AH2293" s="1">
        <v>0.0</v>
      </c>
      <c r="AI2293" s="1">
        <v>0.0</v>
      </c>
      <c r="AJ2293" s="1">
        <v>0.0</v>
      </c>
      <c r="AK2293" s="1">
        <v>0.0</v>
      </c>
      <c r="AL2293" s="1">
        <v>2.0</v>
      </c>
      <c r="AM2293" s="1">
        <v>0.0</v>
      </c>
      <c r="AN2293" s="1">
        <v>100.0</v>
      </c>
      <c r="AO2293" s="1">
        <v>10.0</v>
      </c>
      <c r="AP2293" s="1">
        <v>10.0</v>
      </c>
      <c r="AQ2293" s="1">
        <v>10.0</v>
      </c>
      <c r="AR2293" s="1">
        <v>10.0</v>
      </c>
      <c r="AS2293" s="1">
        <v>10.0</v>
      </c>
      <c r="AT2293" s="1">
        <v>10.0</v>
      </c>
      <c r="AU2293" s="1">
        <v>0.0</v>
      </c>
      <c r="AV2293" s="1" t="s">
        <v>105</v>
      </c>
      <c r="AW2293" s="1">
        <v>1.0</v>
      </c>
      <c r="AX2293" s="1">
        <v>0.0</v>
      </c>
      <c r="AY2293" s="1">
        <v>1.0</v>
      </c>
      <c r="AZ2293" s="1">
        <v>0.0</v>
      </c>
      <c r="BA2293" s="1">
        <v>0.06</v>
      </c>
      <c r="BB2293" s="1">
        <v>-1.0</v>
      </c>
      <c r="BC2293" s="1">
        <v>1.0</v>
      </c>
      <c r="BD2293" s="1">
        <v>-1.0</v>
      </c>
      <c r="BE2293" s="1">
        <v>-1.0</v>
      </c>
      <c r="BF2293" s="1">
        <v>-1.0</v>
      </c>
      <c r="BG2293" s="1">
        <v>-1.0</v>
      </c>
      <c r="BH2293" s="1">
        <v>-1.0</v>
      </c>
      <c r="BI2293" s="1">
        <v>-1.0</v>
      </c>
      <c r="BJ2293" s="1">
        <v>-1.0</v>
      </c>
      <c r="BK2293" s="1">
        <v>-1.0</v>
      </c>
      <c r="BL2293" s="1">
        <v>-1.0</v>
      </c>
      <c r="BM2293" s="1">
        <v>1.0</v>
      </c>
      <c r="BN2293" s="1">
        <v>-1.0</v>
      </c>
      <c r="BO2293" s="1">
        <v>-1.0</v>
      </c>
      <c r="BP2293" s="1">
        <v>-1.0</v>
      </c>
      <c r="BQ2293" s="1">
        <v>-1.0</v>
      </c>
      <c r="BR2293" s="1">
        <v>-1.0</v>
      </c>
      <c r="BS2293" s="1">
        <v>-1.0</v>
      </c>
      <c r="BT2293" s="1">
        <v>-1.0</v>
      </c>
      <c r="BU2293" s="1">
        <v>1.0</v>
      </c>
      <c r="BV2293" s="1">
        <v>-1.0</v>
      </c>
      <c r="BW2293" s="1">
        <v>-1.0</v>
      </c>
      <c r="BX2293" s="1">
        <v>-1.0</v>
      </c>
      <c r="BY2293" s="1">
        <v>-1.0</v>
      </c>
      <c r="BZ2293" s="1">
        <v>-1.0</v>
      </c>
      <c r="CA2293" s="1">
        <v>-1.0</v>
      </c>
      <c r="CB2293" s="1">
        <v>-1.0</v>
      </c>
      <c r="CC2293" s="1">
        <v>-1.0</v>
      </c>
      <c r="CD2293" s="1">
        <v>76782.0</v>
      </c>
    </row>
    <row r="2294">
      <c r="A2294" s="1">
        <v>2908417.0</v>
      </c>
      <c r="B2294" s="1" t="s">
        <v>12291</v>
      </c>
      <c r="C2294" s="1" t="s">
        <v>12292</v>
      </c>
      <c r="D2294" s="1" t="s">
        <v>12293</v>
      </c>
      <c r="E2294" s="1" t="s">
        <v>85</v>
      </c>
      <c r="F2294" s="1" t="s">
        <v>12294</v>
      </c>
      <c r="G2294" s="1" t="s">
        <v>12295</v>
      </c>
      <c r="I2294" s="1">
        <v>1.0593364E7</v>
      </c>
      <c r="J2294" s="1">
        <v>41620.0</v>
      </c>
      <c r="M2294" s="1">
        <v>0.0</v>
      </c>
      <c r="N2294" s="1">
        <v>1.0</v>
      </c>
      <c r="O2294" s="1">
        <v>0.0</v>
      </c>
      <c r="P2294" s="1" t="s">
        <v>123</v>
      </c>
      <c r="Q2294" s="1" t="s">
        <v>157</v>
      </c>
      <c r="R2294" s="1">
        <v>40.69924</v>
      </c>
      <c r="S2294" s="1">
        <v>-73.94057</v>
      </c>
      <c r="T2294" s="1" t="s">
        <v>144</v>
      </c>
      <c r="U2294" s="1" t="s">
        <v>113</v>
      </c>
      <c r="V2294" s="1">
        <v>1.0</v>
      </c>
      <c r="W2294" s="1">
        <v>1.0</v>
      </c>
      <c r="X2294" s="1">
        <v>1.0</v>
      </c>
      <c r="Y2294" s="1">
        <v>1.0</v>
      </c>
      <c r="Z2294" s="1" t="s">
        <v>93</v>
      </c>
      <c r="AA2294" s="1" t="s">
        <v>12296</v>
      </c>
      <c r="AB2294" s="1">
        <v>42.0</v>
      </c>
      <c r="AC2294" s="1">
        <v>1.0</v>
      </c>
      <c r="AD2294" s="1">
        <v>0.0</v>
      </c>
      <c r="AE2294" s="1">
        <v>7.0</v>
      </c>
      <c r="AF2294" s="1" t="s">
        <v>255</v>
      </c>
      <c r="AG2294" s="1">
        <v>1.0</v>
      </c>
      <c r="AH2294" s="1">
        <v>0.0</v>
      </c>
      <c r="AI2294" s="1">
        <v>0.0</v>
      </c>
      <c r="AJ2294" s="1">
        <v>0.0</v>
      </c>
      <c r="AK2294" s="1">
        <v>0.0</v>
      </c>
      <c r="AL2294" s="1">
        <v>6.0</v>
      </c>
      <c r="AM2294" s="1">
        <v>0.0</v>
      </c>
      <c r="AN2294" s="1">
        <v>100.0</v>
      </c>
      <c r="AO2294" s="1">
        <v>10.0</v>
      </c>
      <c r="AP2294" s="1">
        <v>8.0</v>
      </c>
      <c r="AQ2294" s="1">
        <v>10.0</v>
      </c>
      <c r="AR2294" s="1">
        <v>10.0</v>
      </c>
      <c r="AS2294" s="1">
        <v>9.0</v>
      </c>
      <c r="AT2294" s="1">
        <v>10.0</v>
      </c>
      <c r="AU2294" s="1">
        <v>0.0</v>
      </c>
      <c r="AV2294" s="1" t="s">
        <v>105</v>
      </c>
      <c r="AW2294" s="1">
        <v>1.0</v>
      </c>
      <c r="AX2294" s="1">
        <v>0.0</v>
      </c>
      <c r="AY2294" s="1">
        <v>1.0</v>
      </c>
      <c r="AZ2294" s="1">
        <v>0.0</v>
      </c>
      <c r="BA2294" s="1">
        <v>0.1</v>
      </c>
      <c r="BB2294" s="1">
        <v>-1.0</v>
      </c>
      <c r="BC2294" s="1">
        <v>1.0</v>
      </c>
      <c r="BD2294" s="1">
        <v>-1.0</v>
      </c>
      <c r="BE2294" s="1">
        <v>-1.0</v>
      </c>
      <c r="BF2294" s="1">
        <v>-1.0</v>
      </c>
      <c r="BG2294" s="1">
        <v>-1.0</v>
      </c>
      <c r="BH2294" s="1">
        <v>-1.0</v>
      </c>
      <c r="BI2294" s="1">
        <v>-1.0</v>
      </c>
      <c r="BJ2294" s="1">
        <v>-1.0</v>
      </c>
      <c r="BK2294" s="1">
        <v>-1.0</v>
      </c>
      <c r="BL2294" s="1">
        <v>-1.0</v>
      </c>
      <c r="BM2294" s="1">
        <v>1.0</v>
      </c>
      <c r="BN2294" s="1">
        <v>-1.0</v>
      </c>
      <c r="BO2294" s="1">
        <v>-1.0</v>
      </c>
      <c r="BP2294" s="1">
        <v>-1.0</v>
      </c>
      <c r="BQ2294" s="1">
        <v>1.0</v>
      </c>
      <c r="BR2294" s="1">
        <v>-1.0</v>
      </c>
      <c r="BS2294" s="1">
        <v>1.0</v>
      </c>
      <c r="BT2294" s="1">
        <v>-1.0</v>
      </c>
      <c r="BU2294" s="1">
        <v>1.0</v>
      </c>
      <c r="BV2294" s="1">
        <v>-1.0</v>
      </c>
      <c r="BW2294" s="1">
        <v>1.0</v>
      </c>
      <c r="BX2294" s="1">
        <v>-1.0</v>
      </c>
      <c r="BY2294" s="1">
        <v>-1.0</v>
      </c>
      <c r="BZ2294" s="1">
        <v>-1.0</v>
      </c>
      <c r="CA2294" s="1">
        <v>-1.0</v>
      </c>
      <c r="CB2294" s="1">
        <v>-1.0</v>
      </c>
      <c r="CC2294" s="1">
        <v>-1.0</v>
      </c>
      <c r="CD2294" s="1">
        <v>76820.0</v>
      </c>
    </row>
    <row r="2295">
      <c r="A2295" s="1">
        <v>4621713.0</v>
      </c>
      <c r="B2295" s="1" t="s">
        <v>12297</v>
      </c>
      <c r="C2295" s="1" t="s">
        <v>12298</v>
      </c>
      <c r="D2295" s="1" t="s">
        <v>12299</v>
      </c>
      <c r="E2295" s="1" t="s">
        <v>85</v>
      </c>
      <c r="I2295" s="1">
        <v>2119276.0</v>
      </c>
      <c r="J2295" s="1">
        <v>41010.0</v>
      </c>
      <c r="K2295" s="1" t="s">
        <v>88</v>
      </c>
      <c r="L2295" s="1">
        <v>0.94</v>
      </c>
      <c r="M2295" s="1">
        <v>0.0</v>
      </c>
      <c r="N2295" s="1">
        <v>39.0</v>
      </c>
      <c r="O2295" s="1">
        <v>1.0</v>
      </c>
      <c r="P2295" s="1" t="s">
        <v>89</v>
      </c>
      <c r="Q2295" s="1" t="s">
        <v>90</v>
      </c>
      <c r="R2295" s="1">
        <v>40.7339</v>
      </c>
      <c r="S2295" s="1">
        <v>-73.98548</v>
      </c>
      <c r="T2295" s="1" t="s">
        <v>91</v>
      </c>
      <c r="U2295" s="1" t="s">
        <v>92</v>
      </c>
      <c r="V2295" s="1">
        <v>4.0</v>
      </c>
      <c r="W2295" s="1">
        <v>1.0</v>
      </c>
      <c r="X2295" s="1">
        <v>1.0</v>
      </c>
      <c r="Y2295" s="1">
        <v>2.0</v>
      </c>
      <c r="Z2295" s="1" t="s">
        <v>93</v>
      </c>
      <c r="AA2295" s="1" t="s">
        <v>12300</v>
      </c>
      <c r="AB2295" s="1">
        <v>185.0</v>
      </c>
      <c r="AC2295" s="1">
        <v>1.0</v>
      </c>
      <c r="AD2295" s="1">
        <v>0.0</v>
      </c>
      <c r="AE2295" s="1">
        <v>30.0</v>
      </c>
      <c r="AF2295" s="1" t="s">
        <v>291</v>
      </c>
      <c r="AG2295" s="1">
        <v>1.0</v>
      </c>
      <c r="AH2295" s="1">
        <v>1.0</v>
      </c>
      <c r="AI2295" s="1">
        <v>1.0</v>
      </c>
      <c r="AJ2295" s="1">
        <v>1.0</v>
      </c>
      <c r="AK2295" s="1">
        <v>1.0</v>
      </c>
      <c r="AL2295" s="1">
        <v>5.0</v>
      </c>
      <c r="AM2295" s="1">
        <v>2.0</v>
      </c>
      <c r="AN2295" s="1">
        <v>88.0</v>
      </c>
      <c r="AO2295" s="1">
        <v>9.0</v>
      </c>
      <c r="AP2295" s="1">
        <v>8.0</v>
      </c>
      <c r="AQ2295" s="1">
        <v>10.0</v>
      </c>
      <c r="AR2295" s="1">
        <v>9.0</v>
      </c>
      <c r="AS2295" s="1">
        <v>9.0</v>
      </c>
      <c r="AT2295" s="1">
        <v>8.0</v>
      </c>
      <c r="AU2295" s="1">
        <v>0.0</v>
      </c>
      <c r="AV2295" s="1" t="s">
        <v>96</v>
      </c>
      <c r="AW2295" s="1">
        <v>39.0</v>
      </c>
      <c r="AX2295" s="1">
        <v>39.0</v>
      </c>
      <c r="AY2295" s="1">
        <v>0.0</v>
      </c>
      <c r="AZ2295" s="1">
        <v>0.0</v>
      </c>
      <c r="BA2295" s="1">
        <v>0.1</v>
      </c>
      <c r="BB2295" s="1">
        <v>-1.0</v>
      </c>
      <c r="BC2295" s="1">
        <v>1.0</v>
      </c>
      <c r="BD2295" s="1">
        <v>-1.0</v>
      </c>
      <c r="BE2295" s="1">
        <v>-1.0</v>
      </c>
      <c r="BF2295" s="1">
        <v>-1.0</v>
      </c>
      <c r="BG2295" s="1">
        <v>-1.0</v>
      </c>
      <c r="BH2295" s="1">
        <v>1.0</v>
      </c>
      <c r="BI2295" s="1">
        <v>-1.0</v>
      </c>
      <c r="BJ2295" s="1">
        <v>1.0</v>
      </c>
      <c r="BK2295" s="1">
        <v>1.0</v>
      </c>
      <c r="BL2295" s="1">
        <v>1.0</v>
      </c>
      <c r="BM2295" s="1">
        <v>1.0</v>
      </c>
      <c r="BN2295" s="1">
        <v>-1.0</v>
      </c>
      <c r="BO2295" s="1">
        <v>-1.0</v>
      </c>
      <c r="BP2295" s="1">
        <v>1.0</v>
      </c>
      <c r="BQ2295" s="1">
        <v>-1.0</v>
      </c>
      <c r="BR2295" s="1">
        <v>-1.0</v>
      </c>
      <c r="BS2295" s="1">
        <v>-1.0</v>
      </c>
      <c r="BT2295" s="1">
        <v>-1.0</v>
      </c>
      <c r="BU2295" s="1">
        <v>1.0</v>
      </c>
      <c r="BV2295" s="1">
        <v>-1.0</v>
      </c>
      <c r="BW2295" s="1">
        <v>-1.0</v>
      </c>
      <c r="BX2295" s="1">
        <v>-1.0</v>
      </c>
      <c r="BY2295" s="1">
        <v>-1.0</v>
      </c>
      <c r="BZ2295" s="1">
        <v>-1.0</v>
      </c>
      <c r="CA2295" s="1">
        <v>-1.0</v>
      </c>
      <c r="CB2295" s="1">
        <v>-1.0</v>
      </c>
      <c r="CC2295" s="1">
        <v>-1.0</v>
      </c>
      <c r="CD2295" s="1">
        <v>76864.0</v>
      </c>
    </row>
    <row r="2296">
      <c r="A2296" s="1">
        <v>2.4678015E7</v>
      </c>
      <c r="B2296" s="1" t="s">
        <v>12301</v>
      </c>
      <c r="C2296" s="1" t="s">
        <v>12302</v>
      </c>
      <c r="D2296" s="1" t="s">
        <v>12303</v>
      </c>
      <c r="E2296" s="1" t="s">
        <v>85</v>
      </c>
      <c r="G2296" s="1" t="s">
        <v>12304</v>
      </c>
      <c r="H2296" s="1" t="s">
        <v>12305</v>
      </c>
      <c r="I2296" s="1">
        <v>3.2162495E7</v>
      </c>
      <c r="J2296" s="1">
        <v>42122.0</v>
      </c>
      <c r="K2296" s="1" t="s">
        <v>134</v>
      </c>
      <c r="L2296" s="1">
        <v>0.92</v>
      </c>
      <c r="M2296" s="1">
        <v>0.0</v>
      </c>
      <c r="N2296" s="1">
        <v>3.0</v>
      </c>
      <c r="O2296" s="1">
        <v>0.0</v>
      </c>
      <c r="P2296" s="1" t="s">
        <v>813</v>
      </c>
      <c r="Q2296" s="1" t="s">
        <v>12306</v>
      </c>
      <c r="R2296" s="1">
        <v>40.63126</v>
      </c>
      <c r="S2296" s="1">
        <v>-74.0921</v>
      </c>
      <c r="T2296" s="1" t="s">
        <v>1010</v>
      </c>
      <c r="U2296" s="1" t="s">
        <v>92</v>
      </c>
      <c r="V2296" s="1">
        <v>2.0</v>
      </c>
      <c r="W2296" s="1">
        <v>1.0</v>
      </c>
      <c r="X2296" s="1">
        <v>1.0</v>
      </c>
      <c r="Y2296" s="1">
        <v>1.0</v>
      </c>
      <c r="Z2296" s="1" t="s">
        <v>93</v>
      </c>
      <c r="AA2296" s="1" t="s">
        <v>12307</v>
      </c>
      <c r="AB2296" s="1">
        <v>48.0</v>
      </c>
      <c r="AC2296" s="1">
        <v>2.0</v>
      </c>
      <c r="AD2296" s="1">
        <v>10.0</v>
      </c>
      <c r="AE2296" s="1">
        <v>3.0</v>
      </c>
      <c r="AF2296" s="1" t="s">
        <v>179</v>
      </c>
      <c r="AG2296" s="1">
        <v>1.0</v>
      </c>
      <c r="AH2296" s="1">
        <v>0.0</v>
      </c>
      <c r="AI2296" s="1">
        <v>0.0</v>
      </c>
      <c r="AJ2296" s="1">
        <v>0.0</v>
      </c>
      <c r="AK2296" s="1">
        <v>0.0</v>
      </c>
      <c r="AL2296" s="1">
        <v>1.0</v>
      </c>
      <c r="AM2296" s="1">
        <v>1.0</v>
      </c>
      <c r="AN2296" s="1">
        <v>100.0</v>
      </c>
      <c r="AO2296" s="1">
        <v>10.0</v>
      </c>
      <c r="AP2296" s="1">
        <v>10.0</v>
      </c>
      <c r="AQ2296" s="1">
        <v>10.0</v>
      </c>
      <c r="AR2296" s="1">
        <v>10.0</v>
      </c>
      <c r="AS2296" s="1">
        <v>10.0</v>
      </c>
      <c r="AT2296" s="1">
        <v>10.0</v>
      </c>
      <c r="AU2296" s="1">
        <v>1.0</v>
      </c>
      <c r="AV2296" s="1" t="s">
        <v>96</v>
      </c>
      <c r="AW2296" s="1">
        <v>3.0</v>
      </c>
      <c r="AX2296" s="1">
        <v>3.0</v>
      </c>
      <c r="AY2296" s="1">
        <v>0.0</v>
      </c>
      <c r="AZ2296" s="1">
        <v>0.0</v>
      </c>
      <c r="BA2296" s="1">
        <v>0.08</v>
      </c>
      <c r="BB2296" s="1">
        <v>-1.0</v>
      </c>
      <c r="BC2296" s="1">
        <v>-1.0</v>
      </c>
      <c r="BD2296" s="1">
        <v>-1.0</v>
      </c>
      <c r="BE2296" s="1">
        <v>-1.0</v>
      </c>
      <c r="BF2296" s="1">
        <v>-1.0</v>
      </c>
      <c r="BG2296" s="1">
        <v>1.0</v>
      </c>
      <c r="BH2296" s="1">
        <v>1.0</v>
      </c>
      <c r="BI2296" s="1">
        <v>-1.0</v>
      </c>
      <c r="BJ2296" s="1">
        <v>-1.0</v>
      </c>
      <c r="BK2296" s="1">
        <v>-1.0</v>
      </c>
      <c r="BL2296" s="1">
        <v>-1.0</v>
      </c>
      <c r="BM2296" s="1">
        <v>-1.0</v>
      </c>
      <c r="BN2296" s="1">
        <v>-1.0</v>
      </c>
      <c r="BO2296" s="1">
        <v>-1.0</v>
      </c>
      <c r="BP2296" s="1">
        <v>-1.0</v>
      </c>
      <c r="BQ2296" s="1">
        <v>1.0</v>
      </c>
      <c r="BR2296" s="1">
        <v>-1.0</v>
      </c>
      <c r="BS2296" s="1">
        <v>-1.0</v>
      </c>
      <c r="BT2296" s="1">
        <v>-1.0</v>
      </c>
      <c r="BU2296" s="1">
        <v>1.0</v>
      </c>
      <c r="BV2296" s="1">
        <v>-1.0</v>
      </c>
      <c r="BW2296" s="1">
        <v>-1.0</v>
      </c>
      <c r="BX2296" s="1">
        <v>1.0</v>
      </c>
      <c r="BY2296" s="1">
        <v>-1.0</v>
      </c>
      <c r="BZ2296" s="1">
        <v>-1.0</v>
      </c>
      <c r="CA2296" s="1">
        <v>-1.0</v>
      </c>
      <c r="CB2296" s="1">
        <v>-1.0</v>
      </c>
      <c r="CC2296" s="1">
        <v>-1.0</v>
      </c>
      <c r="CD2296" s="1">
        <v>76870.0</v>
      </c>
    </row>
    <row r="2297">
      <c r="A2297" s="1">
        <v>2.8227271E7</v>
      </c>
      <c r="B2297" s="1" t="s">
        <v>12308</v>
      </c>
      <c r="C2297" s="1" t="s">
        <v>12309</v>
      </c>
      <c r="D2297" s="1" t="s">
        <v>12310</v>
      </c>
      <c r="E2297" s="1" t="s">
        <v>85</v>
      </c>
      <c r="I2297" s="1">
        <v>3.3522184E7</v>
      </c>
      <c r="J2297" s="1">
        <v>42140.0</v>
      </c>
      <c r="K2297" s="1" t="s">
        <v>272</v>
      </c>
      <c r="L2297" s="1">
        <v>0.7</v>
      </c>
      <c r="M2297" s="1">
        <v>0.0</v>
      </c>
      <c r="N2297" s="1">
        <v>1.0</v>
      </c>
      <c r="O2297" s="1">
        <v>1.0</v>
      </c>
      <c r="P2297" s="1" t="s">
        <v>123</v>
      </c>
      <c r="Q2297" s="1" t="s">
        <v>229</v>
      </c>
      <c r="R2297" s="1">
        <v>40.68629</v>
      </c>
      <c r="S2297" s="1">
        <v>-73.97589</v>
      </c>
      <c r="T2297" s="1" t="s">
        <v>91</v>
      </c>
      <c r="U2297" s="1" t="s">
        <v>113</v>
      </c>
      <c r="V2297" s="1">
        <v>1.0</v>
      </c>
      <c r="W2297" s="1">
        <v>1.0</v>
      </c>
      <c r="X2297" s="1">
        <v>1.0</v>
      </c>
      <c r="Y2297" s="1">
        <v>1.0</v>
      </c>
      <c r="Z2297" s="1" t="s">
        <v>93</v>
      </c>
      <c r="AA2297" s="1" t="s">
        <v>12311</v>
      </c>
      <c r="AB2297" s="1">
        <v>75.0</v>
      </c>
      <c r="AC2297" s="1">
        <v>1.0</v>
      </c>
      <c r="AD2297" s="1">
        <v>0.0</v>
      </c>
      <c r="AE2297" s="1">
        <v>5.0</v>
      </c>
      <c r="AF2297" s="1" t="s">
        <v>2136</v>
      </c>
      <c r="AG2297" s="1">
        <v>1.0</v>
      </c>
      <c r="AH2297" s="1">
        <v>21.0</v>
      </c>
      <c r="AI2297" s="1">
        <v>48.0</v>
      </c>
      <c r="AJ2297" s="1">
        <v>78.0</v>
      </c>
      <c r="AK2297" s="1">
        <v>167.0</v>
      </c>
      <c r="AL2297" s="1">
        <v>6.0</v>
      </c>
      <c r="AM2297" s="1">
        <v>6.0</v>
      </c>
      <c r="AN2297" s="1">
        <v>97.0</v>
      </c>
      <c r="AO2297" s="1">
        <v>10.0</v>
      </c>
      <c r="AP2297" s="1">
        <v>10.0</v>
      </c>
      <c r="AQ2297" s="1">
        <v>10.0</v>
      </c>
      <c r="AR2297" s="1">
        <v>10.0</v>
      </c>
      <c r="AS2297" s="1">
        <v>10.0</v>
      </c>
      <c r="AT2297" s="1">
        <v>10.0</v>
      </c>
      <c r="AU2297" s="1">
        <v>0.0</v>
      </c>
      <c r="AV2297" s="1" t="s">
        <v>96</v>
      </c>
      <c r="AW2297" s="1">
        <v>1.0</v>
      </c>
      <c r="AX2297" s="1">
        <v>0.0</v>
      </c>
      <c r="AY2297" s="1">
        <v>1.0</v>
      </c>
      <c r="AZ2297" s="1">
        <v>0.0</v>
      </c>
      <c r="BA2297" s="1">
        <v>0.63</v>
      </c>
      <c r="BB2297" s="1">
        <v>-1.0</v>
      </c>
      <c r="BC2297" s="1">
        <v>-1.0</v>
      </c>
      <c r="BD2297" s="1">
        <v>-1.0</v>
      </c>
      <c r="BE2297" s="1">
        <v>-1.0</v>
      </c>
      <c r="BF2297" s="1">
        <v>-1.0</v>
      </c>
      <c r="BG2297" s="1">
        <v>-1.0</v>
      </c>
      <c r="BH2297" s="1">
        <v>-1.0</v>
      </c>
      <c r="BI2297" s="1">
        <v>-1.0</v>
      </c>
      <c r="BJ2297" s="1">
        <v>-1.0</v>
      </c>
      <c r="BK2297" s="1">
        <v>-1.0</v>
      </c>
      <c r="BL2297" s="1">
        <v>-1.0</v>
      </c>
      <c r="BM2297" s="1">
        <v>-1.0</v>
      </c>
      <c r="BN2297" s="1">
        <v>-1.0</v>
      </c>
      <c r="BO2297" s="1">
        <v>-1.0</v>
      </c>
      <c r="BP2297" s="1">
        <v>-1.0</v>
      </c>
      <c r="BQ2297" s="1">
        <v>-1.0</v>
      </c>
      <c r="BR2297" s="1">
        <v>-1.0</v>
      </c>
      <c r="BS2297" s="1">
        <v>-1.0</v>
      </c>
      <c r="BT2297" s="1">
        <v>-1.0</v>
      </c>
      <c r="BU2297" s="1">
        <v>1.0</v>
      </c>
      <c r="BV2297" s="1">
        <v>-1.0</v>
      </c>
      <c r="BW2297" s="1">
        <v>-1.0</v>
      </c>
      <c r="BX2297" s="1">
        <v>-1.0</v>
      </c>
      <c r="BY2297" s="1">
        <v>-1.0</v>
      </c>
      <c r="BZ2297" s="1">
        <v>-1.0</v>
      </c>
      <c r="CA2297" s="1">
        <v>-1.0</v>
      </c>
      <c r="CB2297" s="1">
        <v>-1.0</v>
      </c>
      <c r="CC2297" s="1">
        <v>-1.0</v>
      </c>
      <c r="CD2297" s="1">
        <v>76894.0</v>
      </c>
    </row>
    <row r="2298">
      <c r="A2298" s="1">
        <v>8630185.0</v>
      </c>
      <c r="B2298" s="1" t="s">
        <v>12312</v>
      </c>
      <c r="C2298" s="1" t="s">
        <v>12313</v>
      </c>
      <c r="D2298" s="1" t="s">
        <v>12314</v>
      </c>
      <c r="E2298" s="1" t="s">
        <v>85</v>
      </c>
      <c r="F2298" s="1" t="s">
        <v>12315</v>
      </c>
      <c r="G2298" s="1" t="s">
        <v>12316</v>
      </c>
      <c r="H2298" s="1" t="s">
        <v>12317</v>
      </c>
      <c r="I2298" s="1">
        <v>2.8709982E7</v>
      </c>
      <c r="J2298" s="1">
        <v>42066.0</v>
      </c>
      <c r="K2298" s="1" t="s">
        <v>134</v>
      </c>
      <c r="L2298" s="1">
        <v>1.0</v>
      </c>
      <c r="M2298" s="1">
        <v>0.0</v>
      </c>
      <c r="N2298" s="1">
        <v>3.0</v>
      </c>
      <c r="O2298" s="1">
        <v>1.0</v>
      </c>
      <c r="P2298" s="1" t="s">
        <v>123</v>
      </c>
      <c r="Q2298" s="1" t="s">
        <v>185</v>
      </c>
      <c r="R2298" s="1">
        <v>40.72014</v>
      </c>
      <c r="S2298" s="1">
        <v>-73.95496</v>
      </c>
      <c r="T2298" s="1" t="s">
        <v>91</v>
      </c>
      <c r="U2298" s="1" t="s">
        <v>113</v>
      </c>
      <c r="V2298" s="1">
        <v>2.0</v>
      </c>
      <c r="W2298" s="1">
        <v>1.0</v>
      </c>
      <c r="X2298" s="1">
        <v>1.0</v>
      </c>
      <c r="Y2298" s="1">
        <v>1.0</v>
      </c>
      <c r="Z2298" s="1" t="s">
        <v>93</v>
      </c>
      <c r="AA2298" s="1" t="s">
        <v>12318</v>
      </c>
      <c r="AB2298" s="1">
        <v>89.0</v>
      </c>
      <c r="AC2298" s="1">
        <v>1.0</v>
      </c>
      <c r="AD2298" s="1">
        <v>0.0</v>
      </c>
      <c r="AE2298" s="1">
        <v>3.0</v>
      </c>
      <c r="AF2298" s="1" t="s">
        <v>302</v>
      </c>
      <c r="AG2298" s="1">
        <v>1.0</v>
      </c>
      <c r="AH2298" s="1">
        <v>24.0</v>
      </c>
      <c r="AI2298" s="1">
        <v>49.0</v>
      </c>
      <c r="AJ2298" s="1">
        <v>76.0</v>
      </c>
      <c r="AK2298" s="1">
        <v>76.0</v>
      </c>
      <c r="AL2298" s="1">
        <v>19.0</v>
      </c>
      <c r="AM2298" s="1">
        <v>0.0</v>
      </c>
      <c r="AN2298" s="1">
        <v>94.0</v>
      </c>
      <c r="AO2298" s="1">
        <v>9.0</v>
      </c>
      <c r="AP2298" s="1">
        <v>10.0</v>
      </c>
      <c r="AQ2298" s="1">
        <v>10.0</v>
      </c>
      <c r="AR2298" s="1">
        <v>10.0</v>
      </c>
      <c r="AS2298" s="1">
        <v>10.0</v>
      </c>
      <c r="AT2298" s="1">
        <v>10.0</v>
      </c>
      <c r="AU2298" s="1">
        <v>0.0</v>
      </c>
      <c r="AV2298" s="1" t="s">
        <v>117</v>
      </c>
      <c r="AW2298" s="1">
        <v>3.0</v>
      </c>
      <c r="AX2298" s="1">
        <v>1.0</v>
      </c>
      <c r="AY2298" s="1">
        <v>2.0</v>
      </c>
      <c r="AZ2298" s="1">
        <v>0.0</v>
      </c>
      <c r="BA2298" s="1">
        <v>0.42</v>
      </c>
      <c r="BB2298" s="1">
        <v>-1.0</v>
      </c>
      <c r="BC2298" s="1">
        <v>1.0</v>
      </c>
      <c r="BD2298" s="1">
        <v>-1.0</v>
      </c>
      <c r="BE2298" s="1">
        <v>-1.0</v>
      </c>
      <c r="BF2298" s="1">
        <v>-1.0</v>
      </c>
      <c r="BG2298" s="1">
        <v>-1.0</v>
      </c>
      <c r="BH2298" s="1">
        <v>-1.0</v>
      </c>
      <c r="BI2298" s="1">
        <v>-1.0</v>
      </c>
      <c r="BJ2298" s="1">
        <v>1.0</v>
      </c>
      <c r="BK2298" s="1">
        <v>-1.0</v>
      </c>
      <c r="BL2298" s="1">
        <v>-1.0</v>
      </c>
      <c r="BM2298" s="1">
        <v>-1.0</v>
      </c>
      <c r="BN2298" s="1">
        <v>-1.0</v>
      </c>
      <c r="BO2298" s="1">
        <v>-1.0</v>
      </c>
      <c r="BP2298" s="1">
        <v>1.0</v>
      </c>
      <c r="BQ2298" s="1">
        <v>-1.0</v>
      </c>
      <c r="BR2298" s="1">
        <v>-1.0</v>
      </c>
      <c r="BS2298" s="1">
        <v>-1.0</v>
      </c>
      <c r="BT2298" s="1">
        <v>-1.0</v>
      </c>
      <c r="BU2298" s="1">
        <v>1.0</v>
      </c>
      <c r="BV2298" s="1">
        <v>-1.0</v>
      </c>
      <c r="BW2298" s="1">
        <v>-1.0</v>
      </c>
      <c r="BX2298" s="1">
        <v>-1.0</v>
      </c>
      <c r="BY2298" s="1">
        <v>-1.0</v>
      </c>
      <c r="BZ2298" s="1">
        <v>-1.0</v>
      </c>
      <c r="CA2298" s="1">
        <v>-1.0</v>
      </c>
      <c r="CB2298" s="1">
        <v>-1.0</v>
      </c>
      <c r="CC2298" s="1">
        <v>-1.0</v>
      </c>
      <c r="CD2298" s="1">
        <v>76941.0</v>
      </c>
    </row>
    <row r="2299">
      <c r="A2299" s="1">
        <v>2.7012241E7</v>
      </c>
      <c r="B2299" s="1" t="s">
        <v>12319</v>
      </c>
      <c r="C2299" s="1" t="s">
        <v>12320</v>
      </c>
      <c r="D2299" s="1" t="s">
        <v>12321</v>
      </c>
      <c r="E2299" s="1" t="s">
        <v>85</v>
      </c>
      <c r="F2299" s="1" t="s">
        <v>12322</v>
      </c>
      <c r="G2299" s="1" t="s">
        <v>12323</v>
      </c>
      <c r="H2299" s="1" t="s">
        <v>12324</v>
      </c>
      <c r="I2299" s="1">
        <v>2.03235966E8</v>
      </c>
      <c r="J2299" s="1">
        <v>43299.0</v>
      </c>
      <c r="M2299" s="1">
        <v>0.0</v>
      </c>
      <c r="N2299" s="1">
        <v>1.0</v>
      </c>
      <c r="O2299" s="1">
        <v>0.0</v>
      </c>
      <c r="P2299" s="1" t="s">
        <v>89</v>
      </c>
      <c r="Q2299" s="1" t="s">
        <v>90</v>
      </c>
      <c r="R2299" s="1">
        <v>40.86203</v>
      </c>
      <c r="S2299" s="1">
        <v>-73.93037</v>
      </c>
      <c r="T2299" s="1" t="s">
        <v>91</v>
      </c>
      <c r="U2299" s="1" t="s">
        <v>92</v>
      </c>
      <c r="V2299" s="1">
        <v>2.0</v>
      </c>
      <c r="W2299" s="1">
        <v>1.0</v>
      </c>
      <c r="X2299" s="1">
        <v>1.0</v>
      </c>
      <c r="Y2299" s="1">
        <v>1.0</v>
      </c>
      <c r="Z2299" s="1" t="s">
        <v>93</v>
      </c>
      <c r="AA2299" s="1" t="s">
        <v>12325</v>
      </c>
      <c r="AB2299" s="1">
        <v>71.0</v>
      </c>
      <c r="AC2299" s="1">
        <v>1.0</v>
      </c>
      <c r="AD2299" s="1">
        <v>0.0</v>
      </c>
      <c r="AE2299" s="1">
        <v>1.0</v>
      </c>
      <c r="AF2299" s="1" t="s">
        <v>104</v>
      </c>
      <c r="AG2299" s="1">
        <v>1.0</v>
      </c>
      <c r="AH2299" s="1">
        <v>0.0</v>
      </c>
      <c r="AI2299" s="1">
        <v>1.0</v>
      </c>
      <c r="AJ2299" s="1">
        <v>1.0</v>
      </c>
      <c r="AK2299" s="1">
        <v>1.0</v>
      </c>
      <c r="AL2299" s="1">
        <v>7.0</v>
      </c>
      <c r="AM2299" s="1">
        <v>7.0</v>
      </c>
      <c r="AN2299" s="1">
        <v>80.0</v>
      </c>
      <c r="AO2299" s="1">
        <v>9.0</v>
      </c>
      <c r="AP2299" s="1">
        <v>8.0</v>
      </c>
      <c r="AQ2299" s="1">
        <v>10.0</v>
      </c>
      <c r="AR2299" s="1">
        <v>10.0</v>
      </c>
      <c r="AS2299" s="1">
        <v>9.0</v>
      </c>
      <c r="AT2299" s="1">
        <v>8.0</v>
      </c>
      <c r="AU2299" s="1">
        <v>0.0</v>
      </c>
      <c r="AV2299" s="1" t="s">
        <v>96</v>
      </c>
      <c r="AW2299" s="1">
        <v>1.0</v>
      </c>
      <c r="AX2299" s="1">
        <v>1.0</v>
      </c>
      <c r="AY2299" s="1">
        <v>0.0</v>
      </c>
      <c r="AZ2299" s="1">
        <v>0.0</v>
      </c>
      <c r="BA2299" s="1">
        <v>0.67</v>
      </c>
      <c r="BB2299" s="1">
        <v>-1.0</v>
      </c>
      <c r="BC2299" s="1">
        <v>1.0</v>
      </c>
      <c r="BD2299" s="1">
        <v>-1.0</v>
      </c>
      <c r="BE2299" s="1">
        <v>-1.0</v>
      </c>
      <c r="BF2299" s="1">
        <v>-1.0</v>
      </c>
      <c r="BG2299" s="1">
        <v>-1.0</v>
      </c>
      <c r="BH2299" s="1">
        <v>-1.0</v>
      </c>
      <c r="BI2299" s="1">
        <v>1.0</v>
      </c>
      <c r="BJ2299" s="1">
        <v>1.0</v>
      </c>
      <c r="BK2299" s="1">
        <v>-1.0</v>
      </c>
      <c r="BL2299" s="1">
        <v>-1.0</v>
      </c>
      <c r="BM2299" s="1">
        <v>-1.0</v>
      </c>
      <c r="BN2299" s="1">
        <v>-1.0</v>
      </c>
      <c r="BO2299" s="1">
        <v>-1.0</v>
      </c>
      <c r="BP2299" s="1">
        <v>-1.0</v>
      </c>
      <c r="BQ2299" s="1">
        <v>-1.0</v>
      </c>
      <c r="BR2299" s="1">
        <v>-1.0</v>
      </c>
      <c r="BS2299" s="1">
        <v>-1.0</v>
      </c>
      <c r="BT2299" s="1">
        <v>-1.0</v>
      </c>
      <c r="BU2299" s="1">
        <v>1.0</v>
      </c>
      <c r="BV2299" s="1">
        <v>-1.0</v>
      </c>
      <c r="BW2299" s="1">
        <v>-1.0</v>
      </c>
      <c r="BX2299" s="1">
        <v>-1.0</v>
      </c>
      <c r="BY2299" s="1">
        <v>-1.0</v>
      </c>
      <c r="BZ2299" s="1">
        <v>-1.0</v>
      </c>
      <c r="CA2299" s="1">
        <v>-1.0</v>
      </c>
      <c r="CB2299" s="1">
        <v>-1.0</v>
      </c>
      <c r="CC2299" s="1">
        <v>-1.0</v>
      </c>
      <c r="CD2299" s="1">
        <v>76971.0</v>
      </c>
    </row>
    <row r="2300">
      <c r="A2300" s="1">
        <v>1.1821598E7</v>
      </c>
      <c r="B2300" s="1" t="s">
        <v>12326</v>
      </c>
      <c r="C2300" s="1" t="s">
        <v>12327</v>
      </c>
      <c r="D2300" s="1" t="s">
        <v>12328</v>
      </c>
      <c r="E2300" s="1" t="s">
        <v>85</v>
      </c>
      <c r="G2300" s="1" t="s">
        <v>12329</v>
      </c>
      <c r="H2300" s="1" t="s">
        <v>12330</v>
      </c>
      <c r="I2300" s="1">
        <v>6.2968595E7</v>
      </c>
      <c r="J2300" s="1">
        <v>42443.0</v>
      </c>
      <c r="M2300" s="1">
        <v>0.0</v>
      </c>
      <c r="N2300" s="1">
        <v>1.0</v>
      </c>
      <c r="O2300" s="1">
        <v>0.0</v>
      </c>
      <c r="P2300" s="1" t="s">
        <v>89</v>
      </c>
      <c r="Q2300" s="1" t="s">
        <v>1946</v>
      </c>
      <c r="R2300" s="1">
        <v>40.73892</v>
      </c>
      <c r="S2300" s="1">
        <v>-74.00385</v>
      </c>
      <c r="T2300" s="1" t="s">
        <v>91</v>
      </c>
      <c r="U2300" s="1" t="s">
        <v>92</v>
      </c>
      <c r="V2300" s="1">
        <v>2.0</v>
      </c>
      <c r="W2300" s="1">
        <v>1.0</v>
      </c>
      <c r="X2300" s="1">
        <v>1.0</v>
      </c>
      <c r="Y2300" s="1">
        <v>1.0</v>
      </c>
      <c r="Z2300" s="1" t="s">
        <v>93</v>
      </c>
      <c r="AA2300" s="1" t="s">
        <v>12331</v>
      </c>
      <c r="AB2300" s="1">
        <v>130.0</v>
      </c>
      <c r="AC2300" s="1">
        <v>1.0</v>
      </c>
      <c r="AD2300" s="1">
        <v>0.0</v>
      </c>
      <c r="AE2300" s="1">
        <v>5.0</v>
      </c>
      <c r="AF2300" s="1" t="s">
        <v>1779</v>
      </c>
      <c r="AG2300" s="1">
        <v>1.0</v>
      </c>
      <c r="AH2300" s="1">
        <v>0.0</v>
      </c>
      <c r="AI2300" s="1">
        <v>0.0</v>
      </c>
      <c r="AJ2300" s="1">
        <v>0.0</v>
      </c>
      <c r="AK2300" s="1">
        <v>0.0</v>
      </c>
      <c r="AL2300" s="1">
        <v>0.0</v>
      </c>
      <c r="AM2300" s="1">
        <v>0.0</v>
      </c>
      <c r="AU2300" s="1">
        <v>0.0</v>
      </c>
      <c r="AV2300" s="1" t="s">
        <v>105</v>
      </c>
      <c r="AW2300" s="1">
        <v>1.0</v>
      </c>
      <c r="AX2300" s="1">
        <v>1.0</v>
      </c>
      <c r="AY2300" s="1">
        <v>0.0</v>
      </c>
      <c r="AZ2300" s="1">
        <v>0.0</v>
      </c>
      <c r="BB2300" s="1">
        <v>-1.0</v>
      </c>
      <c r="BC2300" s="1">
        <v>1.0</v>
      </c>
      <c r="BD2300" s="1">
        <v>-1.0</v>
      </c>
      <c r="BE2300" s="1">
        <v>-1.0</v>
      </c>
      <c r="BF2300" s="1">
        <v>-1.0</v>
      </c>
      <c r="BG2300" s="1">
        <v>-1.0</v>
      </c>
      <c r="BH2300" s="1">
        <v>-1.0</v>
      </c>
      <c r="BI2300" s="1">
        <v>-1.0</v>
      </c>
      <c r="BJ2300" s="1">
        <v>1.0</v>
      </c>
      <c r="BK2300" s="1">
        <v>-1.0</v>
      </c>
      <c r="BL2300" s="1">
        <v>-1.0</v>
      </c>
      <c r="BM2300" s="1">
        <v>-1.0</v>
      </c>
      <c r="BN2300" s="1">
        <v>-1.0</v>
      </c>
      <c r="BO2300" s="1">
        <v>-1.0</v>
      </c>
      <c r="BP2300" s="1">
        <v>1.0</v>
      </c>
      <c r="BQ2300" s="1">
        <v>-1.0</v>
      </c>
      <c r="BR2300" s="1">
        <v>-1.0</v>
      </c>
      <c r="BS2300" s="1">
        <v>-1.0</v>
      </c>
      <c r="BT2300" s="1">
        <v>-1.0</v>
      </c>
      <c r="BU2300" s="1">
        <v>1.0</v>
      </c>
      <c r="BV2300" s="1">
        <v>-1.0</v>
      </c>
      <c r="BW2300" s="1">
        <v>-1.0</v>
      </c>
      <c r="BX2300" s="1">
        <v>-1.0</v>
      </c>
      <c r="BY2300" s="1">
        <v>-1.0</v>
      </c>
      <c r="BZ2300" s="1">
        <v>-1.0</v>
      </c>
      <c r="CA2300" s="1">
        <v>-1.0</v>
      </c>
      <c r="CB2300" s="1">
        <v>-1.0</v>
      </c>
      <c r="CC2300" s="1">
        <v>-1.0</v>
      </c>
      <c r="CD2300" s="1">
        <v>77029.0</v>
      </c>
    </row>
    <row r="2301">
      <c r="A2301" s="1">
        <v>1.389919E7</v>
      </c>
      <c r="B2301" s="1" t="s">
        <v>12332</v>
      </c>
      <c r="C2301" s="1" t="s">
        <v>12333</v>
      </c>
      <c r="D2301" s="1" t="s">
        <v>12333</v>
      </c>
      <c r="E2301" s="1" t="s">
        <v>85</v>
      </c>
      <c r="I2301" s="1">
        <v>1.5099636E7</v>
      </c>
      <c r="J2301" s="1">
        <v>41763.0</v>
      </c>
      <c r="M2301" s="1">
        <v>0.0</v>
      </c>
      <c r="N2301" s="1">
        <v>1.0</v>
      </c>
      <c r="O2301" s="1">
        <v>1.0</v>
      </c>
      <c r="P2301" s="1" t="s">
        <v>89</v>
      </c>
      <c r="Q2301" s="1" t="s">
        <v>1385</v>
      </c>
      <c r="R2301" s="1">
        <v>40.72611</v>
      </c>
      <c r="S2301" s="1">
        <v>-73.97905</v>
      </c>
      <c r="T2301" s="1" t="s">
        <v>91</v>
      </c>
      <c r="U2301" s="1" t="s">
        <v>92</v>
      </c>
      <c r="V2301" s="1">
        <v>2.0</v>
      </c>
      <c r="W2301" s="1">
        <v>1.0</v>
      </c>
      <c r="X2301" s="1">
        <v>1.0</v>
      </c>
      <c r="Y2301" s="1">
        <v>1.0</v>
      </c>
      <c r="Z2301" s="1" t="s">
        <v>93</v>
      </c>
      <c r="AA2301" s="1" t="s">
        <v>12334</v>
      </c>
      <c r="AB2301" s="1">
        <v>120.0</v>
      </c>
      <c r="AC2301" s="1">
        <v>1.0</v>
      </c>
      <c r="AD2301" s="1">
        <v>0.0</v>
      </c>
      <c r="AE2301" s="1">
        <v>1.0</v>
      </c>
      <c r="AF2301" s="1" t="s">
        <v>187</v>
      </c>
      <c r="AG2301" s="1">
        <v>1.0</v>
      </c>
      <c r="AH2301" s="1">
        <v>0.0</v>
      </c>
      <c r="AI2301" s="1">
        <v>0.0</v>
      </c>
      <c r="AJ2301" s="1">
        <v>0.0</v>
      </c>
      <c r="AK2301" s="1">
        <v>0.0</v>
      </c>
      <c r="AL2301" s="1">
        <v>3.0</v>
      </c>
      <c r="AM2301" s="1">
        <v>0.0</v>
      </c>
      <c r="AN2301" s="1">
        <v>87.0</v>
      </c>
      <c r="AO2301" s="1">
        <v>10.0</v>
      </c>
      <c r="AP2301" s="1">
        <v>9.0</v>
      </c>
      <c r="AQ2301" s="1">
        <v>10.0</v>
      </c>
      <c r="AR2301" s="1">
        <v>10.0</v>
      </c>
      <c r="AS2301" s="1">
        <v>9.0</v>
      </c>
      <c r="AT2301" s="1">
        <v>10.0</v>
      </c>
      <c r="AU2301" s="1">
        <v>0.0</v>
      </c>
      <c r="AV2301" s="1" t="s">
        <v>105</v>
      </c>
      <c r="AW2301" s="1">
        <v>1.0</v>
      </c>
      <c r="AX2301" s="1">
        <v>1.0</v>
      </c>
      <c r="AY2301" s="1">
        <v>0.0</v>
      </c>
      <c r="AZ2301" s="1">
        <v>0.0</v>
      </c>
      <c r="BA2301" s="1">
        <v>0.08</v>
      </c>
      <c r="BB2301" s="1">
        <v>-1.0</v>
      </c>
      <c r="BC2301" s="1">
        <v>1.0</v>
      </c>
      <c r="BD2301" s="1">
        <v>-1.0</v>
      </c>
      <c r="BE2301" s="1">
        <v>-1.0</v>
      </c>
      <c r="BF2301" s="1">
        <v>-1.0</v>
      </c>
      <c r="BG2301" s="1">
        <v>-1.0</v>
      </c>
      <c r="BH2301" s="1">
        <v>-1.0</v>
      </c>
      <c r="BI2301" s="1">
        <v>1.0</v>
      </c>
      <c r="BJ2301" s="1">
        <v>-1.0</v>
      </c>
      <c r="BK2301" s="1">
        <v>-1.0</v>
      </c>
      <c r="BL2301" s="1">
        <v>-1.0</v>
      </c>
      <c r="BM2301" s="1">
        <v>-1.0</v>
      </c>
      <c r="BN2301" s="1">
        <v>-1.0</v>
      </c>
      <c r="BO2301" s="1">
        <v>-1.0</v>
      </c>
      <c r="BP2301" s="1">
        <v>1.0</v>
      </c>
      <c r="BQ2301" s="1">
        <v>-1.0</v>
      </c>
      <c r="BR2301" s="1">
        <v>-1.0</v>
      </c>
      <c r="BS2301" s="1">
        <v>-1.0</v>
      </c>
      <c r="BT2301" s="1">
        <v>-1.0</v>
      </c>
      <c r="BU2301" s="1">
        <v>1.0</v>
      </c>
      <c r="BV2301" s="1">
        <v>-1.0</v>
      </c>
      <c r="BW2301" s="1">
        <v>-1.0</v>
      </c>
      <c r="BX2301" s="1">
        <v>-1.0</v>
      </c>
      <c r="BY2301" s="1">
        <v>-1.0</v>
      </c>
      <c r="BZ2301" s="1">
        <v>-1.0</v>
      </c>
      <c r="CA2301" s="1">
        <v>-1.0</v>
      </c>
      <c r="CB2301" s="1">
        <v>-1.0</v>
      </c>
      <c r="CC2301" s="1">
        <v>-1.0</v>
      </c>
      <c r="CD2301" s="1">
        <v>77054.0</v>
      </c>
    </row>
    <row r="2302">
      <c r="A2302" s="1">
        <v>2.4260244E7</v>
      </c>
      <c r="B2302" s="1" t="s">
        <v>12335</v>
      </c>
      <c r="C2302" s="1" t="s">
        <v>12336</v>
      </c>
      <c r="D2302" s="1" t="s">
        <v>12337</v>
      </c>
      <c r="E2302" s="1" t="s">
        <v>85</v>
      </c>
      <c r="G2302" s="1" t="s">
        <v>12338</v>
      </c>
      <c r="I2302" s="1">
        <v>5.8023108E7</v>
      </c>
      <c r="J2302" s="1">
        <v>42409.0</v>
      </c>
      <c r="M2302" s="1">
        <v>0.0</v>
      </c>
      <c r="N2302" s="1">
        <v>1.0</v>
      </c>
      <c r="O2302" s="1">
        <v>0.0</v>
      </c>
      <c r="P2302" s="1" t="s">
        <v>89</v>
      </c>
      <c r="Q2302" s="1" t="s">
        <v>90</v>
      </c>
      <c r="R2302" s="1">
        <v>40.74077</v>
      </c>
      <c r="S2302" s="1">
        <v>-73.97977</v>
      </c>
      <c r="T2302" s="1" t="s">
        <v>91</v>
      </c>
      <c r="U2302" s="1" t="s">
        <v>113</v>
      </c>
      <c r="V2302" s="1">
        <v>2.0</v>
      </c>
      <c r="W2302" s="1">
        <v>1.0</v>
      </c>
      <c r="X2302" s="1">
        <v>1.0</v>
      </c>
      <c r="Y2302" s="1">
        <v>1.0</v>
      </c>
      <c r="Z2302" s="1" t="s">
        <v>93</v>
      </c>
      <c r="AA2302" s="1" t="s">
        <v>12339</v>
      </c>
      <c r="AB2302" s="1">
        <v>102.0</v>
      </c>
      <c r="AC2302" s="1">
        <v>1.0</v>
      </c>
      <c r="AD2302" s="1">
        <v>0.0</v>
      </c>
      <c r="AE2302" s="1">
        <v>20.0</v>
      </c>
      <c r="AF2302" s="1" t="s">
        <v>1891</v>
      </c>
      <c r="AG2302" s="1">
        <v>1.0</v>
      </c>
      <c r="AH2302" s="1">
        <v>0.0</v>
      </c>
      <c r="AI2302" s="1">
        <v>0.0</v>
      </c>
      <c r="AJ2302" s="1">
        <v>0.0</v>
      </c>
      <c r="AK2302" s="1">
        <v>0.0</v>
      </c>
      <c r="AL2302" s="1">
        <v>2.0</v>
      </c>
      <c r="AM2302" s="1">
        <v>0.0</v>
      </c>
      <c r="AU2302" s="1">
        <v>1.0</v>
      </c>
      <c r="AV2302" s="1" t="s">
        <v>105</v>
      </c>
      <c r="AW2302" s="1">
        <v>1.0</v>
      </c>
      <c r="AX2302" s="1">
        <v>0.0</v>
      </c>
      <c r="AY2302" s="1">
        <v>1.0</v>
      </c>
      <c r="AZ2302" s="1">
        <v>0.0</v>
      </c>
      <c r="BA2302" s="1">
        <v>0.13</v>
      </c>
      <c r="BB2302" s="1">
        <v>-1.0</v>
      </c>
      <c r="BC2302" s="1">
        <v>1.0</v>
      </c>
      <c r="BD2302" s="1">
        <v>-1.0</v>
      </c>
      <c r="BE2302" s="1">
        <v>-1.0</v>
      </c>
      <c r="BF2302" s="1">
        <v>-1.0</v>
      </c>
      <c r="BG2302" s="1">
        <v>-1.0</v>
      </c>
      <c r="BH2302" s="1">
        <v>-1.0</v>
      </c>
      <c r="BI2302" s="1">
        <v>-1.0</v>
      </c>
      <c r="BJ2302" s="1">
        <v>-1.0</v>
      </c>
      <c r="BK2302" s="1">
        <v>-1.0</v>
      </c>
      <c r="BL2302" s="1">
        <v>-1.0</v>
      </c>
      <c r="BM2302" s="1">
        <v>1.0</v>
      </c>
      <c r="BN2302" s="1">
        <v>1.0</v>
      </c>
      <c r="BO2302" s="1">
        <v>1.0</v>
      </c>
      <c r="BP2302" s="1">
        <v>1.0</v>
      </c>
      <c r="BQ2302" s="1">
        <v>-1.0</v>
      </c>
      <c r="BR2302" s="1">
        <v>-1.0</v>
      </c>
      <c r="BS2302" s="1">
        <v>-1.0</v>
      </c>
      <c r="BT2302" s="1">
        <v>-1.0</v>
      </c>
      <c r="BU2302" s="1">
        <v>-1.0</v>
      </c>
      <c r="BV2302" s="1">
        <v>-1.0</v>
      </c>
      <c r="BW2302" s="1">
        <v>1.0</v>
      </c>
      <c r="BX2302" s="1">
        <v>1.0</v>
      </c>
      <c r="BY2302" s="1">
        <v>-1.0</v>
      </c>
      <c r="BZ2302" s="1">
        <v>-1.0</v>
      </c>
      <c r="CA2302" s="1">
        <v>-1.0</v>
      </c>
      <c r="CB2302" s="1">
        <v>-1.0</v>
      </c>
      <c r="CC2302" s="1">
        <v>1.0</v>
      </c>
      <c r="CD2302" s="1">
        <v>77081.0</v>
      </c>
    </row>
    <row r="2303">
      <c r="A2303" s="1">
        <v>1.3187991E7</v>
      </c>
      <c r="B2303" s="1" t="s">
        <v>12340</v>
      </c>
      <c r="C2303" s="1" t="s">
        <v>12341</v>
      </c>
      <c r="D2303" s="1" t="s">
        <v>12341</v>
      </c>
      <c r="E2303" s="1" t="s">
        <v>85</v>
      </c>
      <c r="I2303" s="1">
        <v>7.3792588E7</v>
      </c>
      <c r="J2303" s="1">
        <v>42514.0</v>
      </c>
      <c r="M2303" s="1">
        <v>0.0</v>
      </c>
      <c r="N2303" s="1">
        <v>1.0</v>
      </c>
      <c r="O2303" s="1">
        <v>1.0</v>
      </c>
      <c r="P2303" s="1" t="s">
        <v>89</v>
      </c>
      <c r="Q2303" s="1" t="s">
        <v>1946</v>
      </c>
      <c r="R2303" s="1">
        <v>40.7301099999999</v>
      </c>
      <c r="S2303" s="1">
        <v>-74.00267</v>
      </c>
      <c r="T2303" s="1" t="s">
        <v>91</v>
      </c>
      <c r="U2303" s="1" t="s">
        <v>113</v>
      </c>
      <c r="V2303" s="1">
        <v>1.0</v>
      </c>
      <c r="W2303" s="1">
        <v>1.0</v>
      </c>
      <c r="X2303" s="1">
        <v>1.0</v>
      </c>
      <c r="Y2303" s="1">
        <v>1.0</v>
      </c>
      <c r="Z2303" s="1" t="s">
        <v>93</v>
      </c>
      <c r="AA2303" s="1" t="s">
        <v>12342</v>
      </c>
      <c r="AB2303" s="1">
        <v>55.0</v>
      </c>
      <c r="AC2303" s="1">
        <v>1.0</v>
      </c>
      <c r="AD2303" s="1">
        <v>0.0</v>
      </c>
      <c r="AE2303" s="1">
        <v>1.0</v>
      </c>
      <c r="AF2303" s="1" t="s">
        <v>456</v>
      </c>
      <c r="AG2303" s="1">
        <v>1.0</v>
      </c>
      <c r="AH2303" s="1">
        <v>0.0</v>
      </c>
      <c r="AI2303" s="1">
        <v>0.0</v>
      </c>
      <c r="AJ2303" s="1">
        <v>0.0</v>
      </c>
      <c r="AK2303" s="1">
        <v>0.0</v>
      </c>
      <c r="AL2303" s="1">
        <v>7.0</v>
      </c>
      <c r="AM2303" s="1">
        <v>0.0</v>
      </c>
      <c r="AN2303" s="1">
        <v>97.0</v>
      </c>
      <c r="AO2303" s="1">
        <v>10.0</v>
      </c>
      <c r="AP2303" s="1">
        <v>9.0</v>
      </c>
      <c r="AQ2303" s="1">
        <v>10.0</v>
      </c>
      <c r="AR2303" s="1">
        <v>10.0</v>
      </c>
      <c r="AS2303" s="1">
        <v>10.0</v>
      </c>
      <c r="AT2303" s="1">
        <v>10.0</v>
      </c>
      <c r="AU2303" s="1">
        <v>0.0</v>
      </c>
      <c r="AV2303" s="1" t="s">
        <v>105</v>
      </c>
      <c r="AW2303" s="1">
        <v>1.0</v>
      </c>
      <c r="AX2303" s="1">
        <v>0.0</v>
      </c>
      <c r="AY2303" s="1">
        <v>1.0</v>
      </c>
      <c r="AZ2303" s="1">
        <v>0.0</v>
      </c>
      <c r="BA2303" s="1">
        <v>0.19</v>
      </c>
      <c r="BB2303" s="1">
        <v>-1.0</v>
      </c>
      <c r="BC2303" s="1">
        <v>1.0</v>
      </c>
      <c r="BD2303" s="1">
        <v>-1.0</v>
      </c>
      <c r="BE2303" s="1">
        <v>-1.0</v>
      </c>
      <c r="BF2303" s="1">
        <v>-1.0</v>
      </c>
      <c r="BG2303" s="1">
        <v>-1.0</v>
      </c>
      <c r="BH2303" s="1">
        <v>-1.0</v>
      </c>
      <c r="BI2303" s="1">
        <v>-1.0</v>
      </c>
      <c r="BJ2303" s="1">
        <v>-1.0</v>
      </c>
      <c r="BK2303" s="1">
        <v>-1.0</v>
      </c>
      <c r="BL2303" s="1">
        <v>-1.0</v>
      </c>
      <c r="BM2303" s="1">
        <v>-1.0</v>
      </c>
      <c r="BN2303" s="1">
        <v>-1.0</v>
      </c>
      <c r="BO2303" s="1">
        <v>-1.0</v>
      </c>
      <c r="BP2303" s="1">
        <v>-1.0</v>
      </c>
      <c r="BQ2303" s="1">
        <v>-1.0</v>
      </c>
      <c r="BR2303" s="1">
        <v>-1.0</v>
      </c>
      <c r="BS2303" s="1">
        <v>-1.0</v>
      </c>
      <c r="BT2303" s="1">
        <v>-1.0</v>
      </c>
      <c r="BU2303" s="1">
        <v>1.0</v>
      </c>
      <c r="BV2303" s="1">
        <v>-1.0</v>
      </c>
      <c r="BW2303" s="1">
        <v>-1.0</v>
      </c>
      <c r="BX2303" s="1">
        <v>-1.0</v>
      </c>
      <c r="BY2303" s="1">
        <v>-1.0</v>
      </c>
      <c r="BZ2303" s="1">
        <v>-1.0</v>
      </c>
      <c r="CA2303" s="1">
        <v>-1.0</v>
      </c>
      <c r="CB2303" s="1">
        <v>-1.0</v>
      </c>
      <c r="CC2303" s="1">
        <v>-1.0</v>
      </c>
      <c r="CD2303" s="1">
        <v>77093.0</v>
      </c>
    </row>
    <row r="2304">
      <c r="A2304" s="1">
        <v>3.0587285E7</v>
      </c>
      <c r="B2304" s="1" t="s">
        <v>12343</v>
      </c>
      <c r="C2304" s="1" t="s">
        <v>12344</v>
      </c>
      <c r="D2304" s="1" t="s">
        <v>12345</v>
      </c>
      <c r="E2304" s="1" t="s">
        <v>85</v>
      </c>
      <c r="F2304" s="1" t="s">
        <v>12346</v>
      </c>
      <c r="G2304" s="1" t="s">
        <v>12347</v>
      </c>
      <c r="H2304" s="2" t="str">
        <f>- please take off your shoes when you enter my home. each room has The house rules posted in them. Additionally, you will get our wifi access Upon arrival</f>
        <v>#ERROR!</v>
      </c>
      <c r="I2304" s="1">
        <v>2.2404216E8</v>
      </c>
      <c r="J2304" s="1">
        <v>43407.0</v>
      </c>
      <c r="K2304" s="1" t="s">
        <v>134</v>
      </c>
      <c r="L2304" s="1">
        <v>1.0</v>
      </c>
      <c r="M2304" s="1">
        <v>1.0</v>
      </c>
      <c r="N2304" s="1">
        <v>3.0</v>
      </c>
      <c r="O2304" s="1">
        <v>0.0</v>
      </c>
      <c r="P2304" s="1" t="s">
        <v>123</v>
      </c>
      <c r="Q2304" s="1" t="s">
        <v>308</v>
      </c>
      <c r="R2304" s="1">
        <v>40.65051</v>
      </c>
      <c r="S2304" s="1">
        <v>-73.94969</v>
      </c>
      <c r="T2304" s="1" t="s">
        <v>125</v>
      </c>
      <c r="U2304" s="1" t="s">
        <v>113</v>
      </c>
      <c r="V2304" s="1">
        <v>1.0</v>
      </c>
      <c r="W2304" s="1">
        <v>1.0</v>
      </c>
      <c r="X2304" s="1">
        <v>1.0</v>
      </c>
      <c r="Y2304" s="1">
        <v>1.0</v>
      </c>
      <c r="Z2304" s="1" t="s">
        <v>93</v>
      </c>
      <c r="AA2304" s="1" t="s">
        <v>12348</v>
      </c>
      <c r="AB2304" s="1">
        <v>35.0</v>
      </c>
      <c r="AC2304" s="1">
        <v>1.0</v>
      </c>
      <c r="AD2304" s="1">
        <v>0.0</v>
      </c>
      <c r="AE2304" s="1">
        <v>1.0</v>
      </c>
      <c r="AF2304" s="1" t="s">
        <v>202</v>
      </c>
      <c r="AG2304" s="1">
        <v>1.0</v>
      </c>
      <c r="AH2304" s="1">
        <v>0.0</v>
      </c>
      <c r="AI2304" s="1">
        <v>1.0</v>
      </c>
      <c r="AJ2304" s="1">
        <v>1.0</v>
      </c>
      <c r="AK2304" s="1">
        <v>69.0</v>
      </c>
      <c r="AL2304" s="1">
        <v>3.0</v>
      </c>
      <c r="AM2304" s="1">
        <v>3.0</v>
      </c>
      <c r="AN2304" s="1">
        <v>100.0</v>
      </c>
      <c r="AO2304" s="1">
        <v>10.0</v>
      </c>
      <c r="AP2304" s="1">
        <v>10.0</v>
      </c>
      <c r="AQ2304" s="1">
        <v>10.0</v>
      </c>
      <c r="AR2304" s="1">
        <v>10.0</v>
      </c>
      <c r="AS2304" s="1">
        <v>10.0</v>
      </c>
      <c r="AT2304" s="1">
        <v>10.0</v>
      </c>
      <c r="AU2304" s="1">
        <v>1.0</v>
      </c>
      <c r="AV2304" s="1" t="s">
        <v>105</v>
      </c>
      <c r="AW2304" s="1">
        <v>3.0</v>
      </c>
      <c r="AX2304" s="1">
        <v>0.0</v>
      </c>
      <c r="AY2304" s="1">
        <v>3.0</v>
      </c>
      <c r="AZ2304" s="1">
        <v>0.0</v>
      </c>
      <c r="BA2304" s="1">
        <v>0.44</v>
      </c>
      <c r="BB2304" s="1">
        <v>-1.0</v>
      </c>
      <c r="BC2304" s="1">
        <v>-1.0</v>
      </c>
      <c r="BD2304" s="1">
        <v>-1.0</v>
      </c>
      <c r="BE2304" s="1">
        <v>-1.0</v>
      </c>
      <c r="BF2304" s="1">
        <v>-1.0</v>
      </c>
      <c r="BG2304" s="1">
        <v>-1.0</v>
      </c>
      <c r="BH2304" s="1">
        <v>-1.0</v>
      </c>
      <c r="BI2304" s="1">
        <v>-1.0</v>
      </c>
      <c r="BJ2304" s="1">
        <v>-1.0</v>
      </c>
      <c r="BK2304" s="1">
        <v>-1.0</v>
      </c>
      <c r="BL2304" s="1">
        <v>-1.0</v>
      </c>
      <c r="BM2304" s="1">
        <v>-1.0</v>
      </c>
      <c r="BN2304" s="1">
        <v>-1.0</v>
      </c>
      <c r="BO2304" s="1">
        <v>-1.0</v>
      </c>
      <c r="BP2304" s="1">
        <v>-1.0</v>
      </c>
      <c r="BQ2304" s="1">
        <v>1.0</v>
      </c>
      <c r="BR2304" s="1">
        <v>-1.0</v>
      </c>
      <c r="BS2304" s="1">
        <v>1.0</v>
      </c>
      <c r="BT2304" s="1">
        <v>-1.0</v>
      </c>
      <c r="BU2304" s="1">
        <v>1.0</v>
      </c>
      <c r="BV2304" s="1">
        <v>1.0</v>
      </c>
      <c r="BW2304" s="1">
        <v>-1.0</v>
      </c>
      <c r="BX2304" s="1">
        <v>-1.0</v>
      </c>
      <c r="BY2304" s="1">
        <v>-1.0</v>
      </c>
      <c r="BZ2304" s="1">
        <v>-1.0</v>
      </c>
      <c r="CA2304" s="1">
        <v>-1.0</v>
      </c>
      <c r="CB2304" s="1">
        <v>-1.0</v>
      </c>
      <c r="CC2304" s="1">
        <v>-1.0</v>
      </c>
      <c r="CD2304" s="1">
        <v>77099.0</v>
      </c>
    </row>
    <row r="2305">
      <c r="A2305" s="1">
        <v>3.4929016E7</v>
      </c>
      <c r="B2305" s="1" t="s">
        <v>12349</v>
      </c>
      <c r="C2305" s="1" t="s">
        <v>12350</v>
      </c>
      <c r="D2305" s="1" t="s">
        <v>12351</v>
      </c>
      <c r="E2305" s="1" t="s">
        <v>85</v>
      </c>
      <c r="F2305" s="1" t="s">
        <v>12352</v>
      </c>
      <c r="G2305" s="1" t="s">
        <v>12353</v>
      </c>
      <c r="I2305" s="1">
        <v>2.5408903E7</v>
      </c>
      <c r="J2305" s="1">
        <v>42003.0</v>
      </c>
      <c r="K2305" s="1" t="s">
        <v>134</v>
      </c>
      <c r="L2305" s="1">
        <v>0.95</v>
      </c>
      <c r="M2305" s="1">
        <v>0.0</v>
      </c>
      <c r="N2305" s="1">
        <v>1.0</v>
      </c>
      <c r="O2305" s="1">
        <v>1.0</v>
      </c>
      <c r="P2305" s="1" t="s">
        <v>89</v>
      </c>
      <c r="Q2305" s="1" t="s">
        <v>391</v>
      </c>
      <c r="R2305" s="1">
        <v>40.74125</v>
      </c>
      <c r="S2305" s="1">
        <v>-73.9992599999999</v>
      </c>
      <c r="T2305" s="1" t="s">
        <v>91</v>
      </c>
      <c r="U2305" s="1" t="s">
        <v>113</v>
      </c>
      <c r="V2305" s="1">
        <v>1.0</v>
      </c>
      <c r="W2305" s="1">
        <v>1.0</v>
      </c>
      <c r="X2305" s="1">
        <v>1.0</v>
      </c>
      <c r="Y2305" s="1">
        <v>1.0</v>
      </c>
      <c r="Z2305" s="1" t="s">
        <v>93</v>
      </c>
      <c r="AA2305" s="1" t="s">
        <v>12354</v>
      </c>
      <c r="AB2305" s="1">
        <v>89.0</v>
      </c>
      <c r="AC2305" s="1">
        <v>1.0</v>
      </c>
      <c r="AD2305" s="1">
        <v>0.0</v>
      </c>
      <c r="AE2305" s="1">
        <v>1.0</v>
      </c>
      <c r="AF2305" s="1" t="s">
        <v>104</v>
      </c>
      <c r="AG2305" s="1">
        <v>1.0</v>
      </c>
      <c r="AH2305" s="1">
        <v>4.0</v>
      </c>
      <c r="AI2305" s="1">
        <v>15.0</v>
      </c>
      <c r="AJ2305" s="1">
        <v>27.0</v>
      </c>
      <c r="AK2305" s="1">
        <v>296.0</v>
      </c>
      <c r="AL2305" s="1">
        <v>5.0</v>
      </c>
      <c r="AM2305" s="1">
        <v>5.0</v>
      </c>
      <c r="AN2305" s="1">
        <v>100.0</v>
      </c>
      <c r="AO2305" s="1">
        <v>10.0</v>
      </c>
      <c r="AP2305" s="1">
        <v>9.0</v>
      </c>
      <c r="AQ2305" s="1">
        <v>10.0</v>
      </c>
      <c r="AR2305" s="1">
        <v>10.0</v>
      </c>
      <c r="AS2305" s="1">
        <v>10.0</v>
      </c>
      <c r="AT2305" s="1">
        <v>10.0</v>
      </c>
      <c r="AU2305" s="1">
        <v>1.0</v>
      </c>
      <c r="AV2305" s="1" t="s">
        <v>105</v>
      </c>
      <c r="AW2305" s="1">
        <v>1.0</v>
      </c>
      <c r="AX2305" s="1">
        <v>0.0</v>
      </c>
      <c r="AY2305" s="1">
        <v>1.0</v>
      </c>
      <c r="AZ2305" s="1">
        <v>0.0</v>
      </c>
      <c r="BA2305" s="1">
        <v>5.0</v>
      </c>
      <c r="BB2305" s="1">
        <v>-1.0</v>
      </c>
      <c r="BC2305" s="1">
        <v>1.0</v>
      </c>
      <c r="BD2305" s="1">
        <v>-1.0</v>
      </c>
      <c r="BE2305" s="1">
        <v>-1.0</v>
      </c>
      <c r="BF2305" s="1">
        <v>-1.0</v>
      </c>
      <c r="BG2305" s="1">
        <v>-1.0</v>
      </c>
      <c r="BH2305" s="1">
        <v>-1.0</v>
      </c>
      <c r="BI2305" s="1">
        <v>-1.0</v>
      </c>
      <c r="BJ2305" s="1">
        <v>1.0</v>
      </c>
      <c r="BK2305" s="1">
        <v>-1.0</v>
      </c>
      <c r="BL2305" s="1">
        <v>-1.0</v>
      </c>
      <c r="BM2305" s="1">
        <v>-1.0</v>
      </c>
      <c r="BN2305" s="1">
        <v>-1.0</v>
      </c>
      <c r="BO2305" s="1">
        <v>-1.0</v>
      </c>
      <c r="BP2305" s="1">
        <v>-1.0</v>
      </c>
      <c r="BQ2305" s="1">
        <v>-1.0</v>
      </c>
      <c r="BR2305" s="1">
        <v>-1.0</v>
      </c>
      <c r="BS2305" s="1">
        <v>-1.0</v>
      </c>
      <c r="BT2305" s="1">
        <v>-1.0</v>
      </c>
      <c r="BU2305" s="1">
        <v>1.0</v>
      </c>
      <c r="BV2305" s="1">
        <v>-1.0</v>
      </c>
      <c r="BW2305" s="1">
        <v>-1.0</v>
      </c>
      <c r="BX2305" s="1">
        <v>-1.0</v>
      </c>
      <c r="BY2305" s="1">
        <v>-1.0</v>
      </c>
      <c r="BZ2305" s="1">
        <v>-1.0</v>
      </c>
      <c r="CA2305" s="1">
        <v>-1.0</v>
      </c>
      <c r="CB2305" s="1">
        <v>-1.0</v>
      </c>
      <c r="CC2305" s="1">
        <v>-1.0</v>
      </c>
      <c r="CD2305" s="1">
        <v>77116.0</v>
      </c>
    </row>
    <row r="2306">
      <c r="A2306" s="1">
        <v>1.6893907E7</v>
      </c>
      <c r="B2306" s="1" t="s">
        <v>12355</v>
      </c>
      <c r="C2306" s="1" t="s">
        <v>12356</v>
      </c>
      <c r="D2306" s="1" t="s">
        <v>12357</v>
      </c>
      <c r="E2306" s="1" t="s">
        <v>85</v>
      </c>
      <c r="G2306" s="1" t="s">
        <v>12358</v>
      </c>
      <c r="H2306" s="1" t="s">
        <v>12359</v>
      </c>
      <c r="I2306" s="1">
        <v>1.1787695E7</v>
      </c>
      <c r="J2306" s="1">
        <v>41669.0</v>
      </c>
      <c r="K2306" s="1" t="s">
        <v>272</v>
      </c>
      <c r="L2306" s="1">
        <v>0.6</v>
      </c>
      <c r="M2306" s="1">
        <v>0.0</v>
      </c>
      <c r="N2306" s="1">
        <v>1.0</v>
      </c>
      <c r="O2306" s="1">
        <v>0.0</v>
      </c>
      <c r="P2306" s="1" t="s">
        <v>6329</v>
      </c>
      <c r="Q2306" s="1" t="s">
        <v>1023</v>
      </c>
      <c r="R2306" s="1">
        <v>40.76773</v>
      </c>
      <c r="S2306" s="1">
        <v>-73.91701</v>
      </c>
      <c r="T2306" s="1" t="s">
        <v>91</v>
      </c>
      <c r="U2306" s="1" t="s">
        <v>92</v>
      </c>
      <c r="V2306" s="1">
        <v>3.0</v>
      </c>
      <c r="W2306" s="1">
        <v>1.0</v>
      </c>
      <c r="X2306" s="1">
        <v>1.0</v>
      </c>
      <c r="Y2306" s="1">
        <v>1.0</v>
      </c>
      <c r="Z2306" s="1" t="s">
        <v>93</v>
      </c>
      <c r="AA2306" s="1" t="s">
        <v>12360</v>
      </c>
      <c r="AB2306" s="1">
        <v>175.0</v>
      </c>
      <c r="AC2306" s="1">
        <v>1.0</v>
      </c>
      <c r="AD2306" s="1">
        <v>0.0</v>
      </c>
      <c r="AE2306" s="1">
        <v>4.0</v>
      </c>
      <c r="AF2306" s="1" t="s">
        <v>291</v>
      </c>
      <c r="AG2306" s="1">
        <v>1.0</v>
      </c>
      <c r="AH2306" s="1">
        <v>0.0</v>
      </c>
      <c r="AI2306" s="1">
        <v>12.0</v>
      </c>
      <c r="AJ2306" s="1">
        <v>42.0</v>
      </c>
      <c r="AK2306" s="1">
        <v>42.0</v>
      </c>
      <c r="AL2306" s="1">
        <v>12.0</v>
      </c>
      <c r="AM2306" s="1">
        <v>6.0</v>
      </c>
      <c r="AN2306" s="1">
        <v>95.0</v>
      </c>
      <c r="AO2306" s="1">
        <v>10.0</v>
      </c>
      <c r="AP2306" s="1">
        <v>10.0</v>
      </c>
      <c r="AQ2306" s="1">
        <v>10.0</v>
      </c>
      <c r="AR2306" s="1">
        <v>10.0</v>
      </c>
      <c r="AS2306" s="1">
        <v>10.0</v>
      </c>
      <c r="AT2306" s="1">
        <v>9.0</v>
      </c>
      <c r="AU2306" s="1">
        <v>0.0</v>
      </c>
      <c r="AV2306" s="1" t="s">
        <v>117</v>
      </c>
      <c r="AW2306" s="1">
        <v>1.0</v>
      </c>
      <c r="AX2306" s="1">
        <v>1.0</v>
      </c>
      <c r="AY2306" s="1">
        <v>0.0</v>
      </c>
      <c r="AZ2306" s="1">
        <v>0.0</v>
      </c>
      <c r="BA2306" s="1">
        <v>0.47</v>
      </c>
      <c r="BB2306" s="1">
        <v>-1.0</v>
      </c>
      <c r="BC2306" s="1">
        <v>1.0</v>
      </c>
      <c r="BD2306" s="1">
        <v>-1.0</v>
      </c>
      <c r="BE2306" s="1">
        <v>-1.0</v>
      </c>
      <c r="BF2306" s="1">
        <v>-1.0</v>
      </c>
      <c r="BG2306" s="1">
        <v>-1.0</v>
      </c>
      <c r="BH2306" s="1">
        <v>-1.0</v>
      </c>
      <c r="BI2306" s="1">
        <v>-1.0</v>
      </c>
      <c r="BJ2306" s="1">
        <v>1.0</v>
      </c>
      <c r="BK2306" s="1">
        <v>-1.0</v>
      </c>
      <c r="BL2306" s="1">
        <v>-1.0</v>
      </c>
      <c r="BM2306" s="1">
        <v>-1.0</v>
      </c>
      <c r="BN2306" s="1">
        <v>-1.0</v>
      </c>
      <c r="BO2306" s="1">
        <v>-1.0</v>
      </c>
      <c r="BP2306" s="1">
        <v>-1.0</v>
      </c>
      <c r="BQ2306" s="1">
        <v>1.0</v>
      </c>
      <c r="BR2306" s="1">
        <v>-1.0</v>
      </c>
      <c r="BS2306" s="1">
        <v>1.0</v>
      </c>
      <c r="BT2306" s="1">
        <v>-1.0</v>
      </c>
      <c r="BU2306" s="1">
        <v>1.0</v>
      </c>
      <c r="BV2306" s="1">
        <v>-1.0</v>
      </c>
      <c r="BW2306" s="1">
        <v>-1.0</v>
      </c>
      <c r="BX2306" s="1">
        <v>-1.0</v>
      </c>
      <c r="BY2306" s="1">
        <v>-1.0</v>
      </c>
      <c r="BZ2306" s="1">
        <v>-1.0</v>
      </c>
      <c r="CA2306" s="1">
        <v>-1.0</v>
      </c>
      <c r="CB2306" s="1">
        <v>-1.0</v>
      </c>
      <c r="CC2306" s="1">
        <v>-1.0</v>
      </c>
      <c r="CD2306" s="1">
        <v>77131.0</v>
      </c>
    </row>
    <row r="2307">
      <c r="A2307" s="1">
        <v>3.3877113E7</v>
      </c>
      <c r="B2307" s="1" t="s">
        <v>12361</v>
      </c>
      <c r="C2307" s="1" t="s">
        <v>12362</v>
      </c>
      <c r="D2307" s="1" t="s">
        <v>12363</v>
      </c>
      <c r="E2307" s="1" t="s">
        <v>85</v>
      </c>
      <c r="F2307" s="1" t="s">
        <v>12364</v>
      </c>
      <c r="G2307" s="1" t="s">
        <v>12365</v>
      </c>
      <c r="I2307" s="1">
        <v>2.55811821E8</v>
      </c>
      <c r="J2307" s="1">
        <v>43569.0</v>
      </c>
      <c r="K2307" s="1" t="s">
        <v>88</v>
      </c>
      <c r="L2307" s="1">
        <v>1.0</v>
      </c>
      <c r="M2307" s="1">
        <v>0.0</v>
      </c>
      <c r="N2307" s="1">
        <v>1.0</v>
      </c>
      <c r="O2307" s="1">
        <v>1.0</v>
      </c>
      <c r="P2307" s="1" t="s">
        <v>111</v>
      </c>
      <c r="Q2307" s="1" t="s">
        <v>241</v>
      </c>
      <c r="R2307" s="1">
        <v>40.68787</v>
      </c>
      <c r="S2307" s="1">
        <v>-73.77727</v>
      </c>
      <c r="T2307" s="1" t="s">
        <v>125</v>
      </c>
      <c r="U2307" s="1" t="s">
        <v>113</v>
      </c>
      <c r="V2307" s="1">
        <v>2.0</v>
      </c>
      <c r="W2307" s="1">
        <v>1.0</v>
      </c>
      <c r="X2307" s="1">
        <v>1.0</v>
      </c>
      <c r="Y2307" s="1">
        <v>1.0</v>
      </c>
      <c r="Z2307" s="1" t="s">
        <v>93</v>
      </c>
      <c r="AA2307" s="1" t="s">
        <v>12366</v>
      </c>
      <c r="AB2307" s="1">
        <v>88.0</v>
      </c>
      <c r="AC2307" s="1">
        <v>1.0</v>
      </c>
      <c r="AD2307" s="1">
        <v>0.0</v>
      </c>
      <c r="AE2307" s="1">
        <v>2.0</v>
      </c>
      <c r="AF2307" s="1" t="s">
        <v>2136</v>
      </c>
      <c r="AG2307" s="1">
        <v>1.0</v>
      </c>
      <c r="AH2307" s="1">
        <v>30.0</v>
      </c>
      <c r="AI2307" s="1">
        <v>60.0</v>
      </c>
      <c r="AJ2307" s="1">
        <v>90.0</v>
      </c>
      <c r="AK2307" s="1">
        <v>180.0</v>
      </c>
      <c r="AL2307" s="1">
        <v>2.0</v>
      </c>
      <c r="AM2307" s="1">
        <v>2.0</v>
      </c>
      <c r="AN2307" s="1">
        <v>100.0</v>
      </c>
      <c r="AO2307" s="1">
        <v>10.0</v>
      </c>
      <c r="AP2307" s="1">
        <v>10.0</v>
      </c>
      <c r="AQ2307" s="1">
        <v>10.0</v>
      </c>
      <c r="AR2307" s="1">
        <v>10.0</v>
      </c>
      <c r="AS2307" s="1">
        <v>10.0</v>
      </c>
      <c r="AT2307" s="1">
        <v>10.0</v>
      </c>
      <c r="AU2307" s="1">
        <v>0.0</v>
      </c>
      <c r="AV2307" s="1" t="s">
        <v>105</v>
      </c>
      <c r="AW2307" s="1">
        <v>1.0</v>
      </c>
      <c r="AX2307" s="1">
        <v>0.0</v>
      </c>
      <c r="AY2307" s="1">
        <v>1.0</v>
      </c>
      <c r="AZ2307" s="1">
        <v>0.0</v>
      </c>
      <c r="BA2307" s="1">
        <v>1.5</v>
      </c>
      <c r="BB2307" s="1">
        <v>-1.0</v>
      </c>
      <c r="BC2307" s="1">
        <v>1.0</v>
      </c>
      <c r="BD2307" s="1">
        <v>-1.0</v>
      </c>
      <c r="BE2307" s="1">
        <v>-1.0</v>
      </c>
      <c r="BF2307" s="1">
        <v>-1.0</v>
      </c>
      <c r="BG2307" s="1">
        <v>-1.0</v>
      </c>
      <c r="BH2307" s="1">
        <v>1.0</v>
      </c>
      <c r="BI2307" s="1">
        <v>-1.0</v>
      </c>
      <c r="BJ2307" s="1">
        <v>1.0</v>
      </c>
      <c r="BK2307" s="1">
        <v>-1.0</v>
      </c>
      <c r="BL2307" s="1">
        <v>-1.0</v>
      </c>
      <c r="BM2307" s="1">
        <v>-1.0</v>
      </c>
      <c r="BN2307" s="1">
        <v>-1.0</v>
      </c>
      <c r="BO2307" s="1">
        <v>-1.0</v>
      </c>
      <c r="BP2307" s="1">
        <v>-1.0</v>
      </c>
      <c r="BQ2307" s="1">
        <v>1.0</v>
      </c>
      <c r="BR2307" s="1">
        <v>-1.0</v>
      </c>
      <c r="BS2307" s="1">
        <v>-1.0</v>
      </c>
      <c r="BT2307" s="1">
        <v>-1.0</v>
      </c>
      <c r="BU2307" s="1">
        <v>1.0</v>
      </c>
      <c r="BV2307" s="1">
        <v>-1.0</v>
      </c>
      <c r="BW2307" s="1">
        <v>-1.0</v>
      </c>
      <c r="BX2307" s="1">
        <v>1.0</v>
      </c>
      <c r="BY2307" s="1">
        <v>-1.0</v>
      </c>
      <c r="BZ2307" s="1">
        <v>-1.0</v>
      </c>
      <c r="CA2307" s="1">
        <v>-1.0</v>
      </c>
      <c r="CB2307" s="1">
        <v>-1.0</v>
      </c>
      <c r="CC2307" s="1">
        <v>-1.0</v>
      </c>
      <c r="CD2307" s="1">
        <v>77143.0</v>
      </c>
    </row>
    <row r="2308">
      <c r="A2308" s="1">
        <v>2.2522733E7</v>
      </c>
      <c r="B2308" s="1" t="s">
        <v>12367</v>
      </c>
      <c r="C2308" s="1" t="s">
        <v>12368</v>
      </c>
      <c r="D2308" s="1" t="s">
        <v>12369</v>
      </c>
      <c r="E2308" s="1" t="s">
        <v>85</v>
      </c>
      <c r="F2308" s="1" t="s">
        <v>12370</v>
      </c>
      <c r="G2308" s="1" t="s">
        <v>12371</v>
      </c>
      <c r="I2308" s="1">
        <v>1.65360098E8</v>
      </c>
      <c r="J2308" s="1">
        <v>43102.0</v>
      </c>
      <c r="K2308" s="1" t="s">
        <v>134</v>
      </c>
      <c r="L2308" s="1">
        <v>1.0</v>
      </c>
      <c r="M2308" s="1">
        <v>0.0</v>
      </c>
      <c r="N2308" s="1">
        <v>1.0</v>
      </c>
      <c r="O2308" s="1">
        <v>0.0</v>
      </c>
      <c r="P2308" s="1" t="s">
        <v>123</v>
      </c>
      <c r="Q2308" s="1" t="s">
        <v>185</v>
      </c>
      <c r="R2308" s="1">
        <v>40.71868</v>
      </c>
      <c r="S2308" s="1">
        <v>-73.95917</v>
      </c>
      <c r="T2308" s="1" t="s">
        <v>91</v>
      </c>
      <c r="U2308" s="1" t="s">
        <v>113</v>
      </c>
      <c r="V2308" s="1">
        <v>1.0</v>
      </c>
      <c r="W2308" s="1">
        <v>1.0</v>
      </c>
      <c r="X2308" s="1">
        <v>1.0</v>
      </c>
      <c r="Y2308" s="1">
        <v>2.0</v>
      </c>
      <c r="Z2308" s="1" t="s">
        <v>93</v>
      </c>
      <c r="AA2308" s="1" t="s">
        <v>12372</v>
      </c>
      <c r="AB2308" s="1">
        <v>80.0</v>
      </c>
      <c r="AC2308" s="1">
        <v>1.0</v>
      </c>
      <c r="AD2308" s="1">
        <v>40.0</v>
      </c>
      <c r="AE2308" s="1">
        <v>3.0</v>
      </c>
      <c r="AF2308" s="1" t="s">
        <v>407</v>
      </c>
      <c r="AG2308" s="1">
        <v>1.0</v>
      </c>
      <c r="AH2308" s="1">
        <v>29.0</v>
      </c>
      <c r="AI2308" s="1">
        <v>59.0</v>
      </c>
      <c r="AJ2308" s="1">
        <v>84.0</v>
      </c>
      <c r="AK2308" s="1">
        <v>84.0</v>
      </c>
      <c r="AL2308" s="1">
        <v>1.0</v>
      </c>
      <c r="AM2308" s="1">
        <v>1.0</v>
      </c>
      <c r="AN2308" s="1">
        <v>100.0</v>
      </c>
      <c r="AO2308" s="1">
        <v>10.0</v>
      </c>
      <c r="AP2308" s="1">
        <v>10.0</v>
      </c>
      <c r="AQ2308" s="1">
        <v>10.0</v>
      </c>
      <c r="AR2308" s="1">
        <v>10.0</v>
      </c>
      <c r="AS2308" s="1">
        <v>10.0</v>
      </c>
      <c r="AT2308" s="1">
        <v>10.0</v>
      </c>
      <c r="AU2308" s="1">
        <v>0.0</v>
      </c>
      <c r="AV2308" s="1" t="s">
        <v>96</v>
      </c>
      <c r="AW2308" s="1">
        <v>1.0</v>
      </c>
      <c r="AX2308" s="1">
        <v>0.0</v>
      </c>
      <c r="AY2308" s="1">
        <v>1.0</v>
      </c>
      <c r="AZ2308" s="1">
        <v>0.0</v>
      </c>
      <c r="BA2308" s="1">
        <v>1.0</v>
      </c>
      <c r="BB2308" s="1">
        <v>-1.0</v>
      </c>
      <c r="BC2308" s="1">
        <v>-1.0</v>
      </c>
      <c r="BD2308" s="1">
        <v>-1.0</v>
      </c>
      <c r="BE2308" s="1">
        <v>-1.0</v>
      </c>
      <c r="BF2308" s="1">
        <v>-1.0</v>
      </c>
      <c r="BG2308" s="1">
        <v>-1.0</v>
      </c>
      <c r="BH2308" s="1">
        <v>-1.0</v>
      </c>
      <c r="BI2308" s="1">
        <v>-1.0</v>
      </c>
      <c r="BJ2308" s="1">
        <v>-1.0</v>
      </c>
      <c r="BK2308" s="1">
        <v>-1.0</v>
      </c>
      <c r="BL2308" s="1">
        <v>-1.0</v>
      </c>
      <c r="BM2308" s="1">
        <v>-1.0</v>
      </c>
      <c r="BN2308" s="1">
        <v>-1.0</v>
      </c>
      <c r="BO2308" s="1">
        <v>-1.0</v>
      </c>
      <c r="BP2308" s="1">
        <v>-1.0</v>
      </c>
      <c r="BQ2308" s="1">
        <v>-1.0</v>
      </c>
      <c r="BR2308" s="1">
        <v>-1.0</v>
      </c>
      <c r="BS2308" s="1">
        <v>-1.0</v>
      </c>
      <c r="BT2308" s="1">
        <v>-1.0</v>
      </c>
      <c r="BU2308" s="1">
        <v>1.0</v>
      </c>
      <c r="BV2308" s="1">
        <v>-1.0</v>
      </c>
      <c r="BW2308" s="1">
        <v>-1.0</v>
      </c>
      <c r="BX2308" s="1">
        <v>1.0</v>
      </c>
      <c r="BY2308" s="1">
        <v>-1.0</v>
      </c>
      <c r="BZ2308" s="1">
        <v>-1.0</v>
      </c>
      <c r="CA2308" s="1">
        <v>-1.0</v>
      </c>
      <c r="CB2308" s="1">
        <v>-1.0</v>
      </c>
      <c r="CC2308" s="1">
        <v>-1.0</v>
      </c>
      <c r="CD2308" s="1">
        <v>77143.0</v>
      </c>
    </row>
    <row r="2309">
      <c r="A2309" s="1">
        <v>4258443.0</v>
      </c>
      <c r="B2309" s="1" t="s">
        <v>12373</v>
      </c>
      <c r="C2309" s="1" t="s">
        <v>12374</v>
      </c>
      <c r="D2309" s="1" t="s">
        <v>12375</v>
      </c>
      <c r="E2309" s="1" t="s">
        <v>85</v>
      </c>
      <c r="F2309" s="1" t="s">
        <v>12376</v>
      </c>
      <c r="G2309" s="1" t="s">
        <v>12377</v>
      </c>
      <c r="H2309" s="1" t="s">
        <v>12378</v>
      </c>
      <c r="I2309" s="1">
        <v>2.0408723E7</v>
      </c>
      <c r="J2309" s="1">
        <v>41873.0</v>
      </c>
      <c r="M2309" s="1">
        <v>0.0</v>
      </c>
      <c r="N2309" s="1">
        <v>1.0</v>
      </c>
      <c r="O2309" s="1">
        <v>1.0</v>
      </c>
      <c r="P2309" s="1" t="s">
        <v>123</v>
      </c>
      <c r="Q2309" s="1" t="s">
        <v>124</v>
      </c>
      <c r="R2309" s="1">
        <v>40.69863</v>
      </c>
      <c r="S2309" s="1">
        <v>-73.91235</v>
      </c>
      <c r="T2309" s="1" t="s">
        <v>91</v>
      </c>
      <c r="U2309" s="1" t="s">
        <v>113</v>
      </c>
      <c r="V2309" s="1">
        <v>2.0</v>
      </c>
      <c r="W2309" s="1">
        <v>1.0</v>
      </c>
      <c r="X2309" s="1">
        <v>1.0</v>
      </c>
      <c r="Y2309" s="1">
        <v>1.0</v>
      </c>
      <c r="Z2309" s="1" t="s">
        <v>93</v>
      </c>
      <c r="AA2309" s="1" t="s">
        <v>12379</v>
      </c>
      <c r="AB2309" s="1">
        <v>90.0</v>
      </c>
      <c r="AC2309" s="1">
        <v>1.0</v>
      </c>
      <c r="AD2309" s="1">
        <v>0.0</v>
      </c>
      <c r="AE2309" s="1">
        <v>3.0</v>
      </c>
      <c r="AF2309" s="1" t="s">
        <v>12380</v>
      </c>
      <c r="AG2309" s="1">
        <v>1.0</v>
      </c>
      <c r="AH2309" s="1">
        <v>0.0</v>
      </c>
      <c r="AI2309" s="1">
        <v>0.0</v>
      </c>
      <c r="AJ2309" s="1">
        <v>0.0</v>
      </c>
      <c r="AK2309" s="1">
        <v>0.0</v>
      </c>
      <c r="AL2309" s="1">
        <v>0.0</v>
      </c>
      <c r="AM2309" s="1">
        <v>0.0</v>
      </c>
      <c r="AU2309" s="1">
        <v>0.0</v>
      </c>
      <c r="AV2309" s="1" t="s">
        <v>105</v>
      </c>
      <c r="AW2309" s="1">
        <v>1.0</v>
      </c>
      <c r="AX2309" s="1">
        <v>0.0</v>
      </c>
      <c r="AY2309" s="1">
        <v>1.0</v>
      </c>
      <c r="AZ2309" s="1">
        <v>0.0</v>
      </c>
      <c r="BB2309" s="1">
        <v>-1.0</v>
      </c>
      <c r="BC2309" s="1">
        <v>1.0</v>
      </c>
      <c r="BD2309" s="1">
        <v>-1.0</v>
      </c>
      <c r="BE2309" s="1">
        <v>-1.0</v>
      </c>
      <c r="BF2309" s="1">
        <v>-1.0</v>
      </c>
      <c r="BG2309" s="1">
        <v>-1.0</v>
      </c>
      <c r="BH2309" s="1">
        <v>-1.0</v>
      </c>
      <c r="BI2309" s="1">
        <v>-1.0</v>
      </c>
      <c r="BJ2309" s="1">
        <v>1.0</v>
      </c>
      <c r="BK2309" s="1">
        <v>-1.0</v>
      </c>
      <c r="BL2309" s="1">
        <v>-1.0</v>
      </c>
      <c r="BM2309" s="1">
        <v>-1.0</v>
      </c>
      <c r="BN2309" s="1">
        <v>-1.0</v>
      </c>
      <c r="BO2309" s="1">
        <v>-1.0</v>
      </c>
      <c r="BP2309" s="1">
        <v>-1.0</v>
      </c>
      <c r="BQ2309" s="1">
        <v>-1.0</v>
      </c>
      <c r="BR2309" s="1">
        <v>-1.0</v>
      </c>
      <c r="BS2309" s="1">
        <v>-1.0</v>
      </c>
      <c r="BT2309" s="1">
        <v>-1.0</v>
      </c>
      <c r="BU2309" s="1">
        <v>1.0</v>
      </c>
      <c r="BV2309" s="1">
        <v>-1.0</v>
      </c>
      <c r="BW2309" s="1">
        <v>-1.0</v>
      </c>
      <c r="BX2309" s="1">
        <v>-1.0</v>
      </c>
      <c r="BY2309" s="1">
        <v>-1.0</v>
      </c>
      <c r="BZ2309" s="1">
        <v>-1.0</v>
      </c>
      <c r="CA2309" s="1">
        <v>1.0</v>
      </c>
      <c r="CB2309" s="1">
        <v>-1.0</v>
      </c>
      <c r="CC2309" s="1">
        <v>-1.0</v>
      </c>
      <c r="CD2309" s="1">
        <v>77151.0</v>
      </c>
    </row>
    <row r="2310">
      <c r="A2310" s="1">
        <v>2.2338296E7</v>
      </c>
      <c r="B2310" s="1" t="s">
        <v>12381</v>
      </c>
      <c r="C2310" s="1" t="s">
        <v>12382</v>
      </c>
      <c r="D2310" s="1" t="s">
        <v>12383</v>
      </c>
      <c r="E2310" s="1" t="s">
        <v>85</v>
      </c>
      <c r="G2310" s="1" t="s">
        <v>12384</v>
      </c>
      <c r="I2310" s="1">
        <v>1.6026189E7</v>
      </c>
      <c r="J2310" s="1">
        <v>41786.0</v>
      </c>
      <c r="K2310" s="1" t="s">
        <v>88</v>
      </c>
      <c r="L2310" s="1">
        <v>1.0</v>
      </c>
      <c r="M2310" s="1">
        <v>0.0</v>
      </c>
      <c r="N2310" s="1">
        <v>2.0</v>
      </c>
      <c r="O2310" s="1">
        <v>1.0</v>
      </c>
      <c r="P2310" s="1" t="s">
        <v>89</v>
      </c>
      <c r="Q2310" s="1" t="s">
        <v>587</v>
      </c>
      <c r="R2310" s="1">
        <v>40.77604</v>
      </c>
      <c r="S2310" s="1">
        <v>-73.951</v>
      </c>
      <c r="T2310" s="1" t="s">
        <v>91</v>
      </c>
      <c r="U2310" s="1" t="s">
        <v>92</v>
      </c>
      <c r="V2310" s="1">
        <v>3.0</v>
      </c>
      <c r="W2310" s="1">
        <v>1.0</v>
      </c>
      <c r="X2310" s="1">
        <v>2.0</v>
      </c>
      <c r="Y2310" s="1">
        <v>1.0</v>
      </c>
      <c r="Z2310" s="1" t="s">
        <v>93</v>
      </c>
      <c r="AA2310" s="1" t="s">
        <v>12385</v>
      </c>
      <c r="AB2310" s="1">
        <v>200.0</v>
      </c>
      <c r="AC2310" s="1">
        <v>4.0</v>
      </c>
      <c r="AD2310" s="1">
        <v>100.0</v>
      </c>
      <c r="AE2310" s="1">
        <v>2.0</v>
      </c>
      <c r="AF2310" s="1" t="s">
        <v>179</v>
      </c>
      <c r="AG2310" s="1">
        <v>1.0</v>
      </c>
      <c r="AH2310" s="1">
        <v>3.0</v>
      </c>
      <c r="AI2310" s="1">
        <v>3.0</v>
      </c>
      <c r="AJ2310" s="1">
        <v>3.0</v>
      </c>
      <c r="AK2310" s="1">
        <v>3.0</v>
      </c>
      <c r="AL2310" s="1">
        <v>8.0</v>
      </c>
      <c r="AM2310" s="1">
        <v>5.0</v>
      </c>
      <c r="AN2310" s="1">
        <v>85.0</v>
      </c>
      <c r="AO2310" s="1">
        <v>9.0</v>
      </c>
      <c r="AP2310" s="1">
        <v>7.0</v>
      </c>
      <c r="AQ2310" s="1">
        <v>9.0</v>
      </c>
      <c r="AR2310" s="1">
        <v>10.0</v>
      </c>
      <c r="AS2310" s="1">
        <v>10.0</v>
      </c>
      <c r="AT2310" s="1">
        <v>9.0</v>
      </c>
      <c r="AU2310" s="1">
        <v>0.0</v>
      </c>
      <c r="AV2310" s="1" t="s">
        <v>105</v>
      </c>
      <c r="AW2310" s="1">
        <v>2.0</v>
      </c>
      <c r="AX2310" s="1">
        <v>1.0</v>
      </c>
      <c r="AY2310" s="1">
        <v>1.0</v>
      </c>
      <c r="AZ2310" s="1">
        <v>0.0</v>
      </c>
      <c r="BA2310" s="1">
        <v>0.5</v>
      </c>
      <c r="BB2310" s="1">
        <v>-1.0</v>
      </c>
      <c r="BC2310" s="1">
        <v>1.0</v>
      </c>
      <c r="BD2310" s="1">
        <v>-1.0</v>
      </c>
      <c r="BE2310" s="1">
        <v>-1.0</v>
      </c>
      <c r="BF2310" s="1">
        <v>-1.0</v>
      </c>
      <c r="BG2310" s="1">
        <v>-1.0</v>
      </c>
      <c r="BH2310" s="1">
        <v>1.0</v>
      </c>
      <c r="BI2310" s="1">
        <v>-1.0</v>
      </c>
      <c r="BJ2310" s="1">
        <v>1.0</v>
      </c>
      <c r="BK2310" s="1">
        <v>-1.0</v>
      </c>
      <c r="BL2310" s="1">
        <v>-1.0</v>
      </c>
      <c r="BM2310" s="1">
        <v>1.0</v>
      </c>
      <c r="BN2310" s="1">
        <v>-1.0</v>
      </c>
      <c r="BO2310" s="1">
        <v>-1.0</v>
      </c>
      <c r="BP2310" s="1">
        <v>-1.0</v>
      </c>
      <c r="BQ2310" s="1">
        <v>1.0</v>
      </c>
      <c r="BR2310" s="1">
        <v>-1.0</v>
      </c>
      <c r="BS2310" s="1">
        <v>-1.0</v>
      </c>
      <c r="BT2310" s="1">
        <v>-1.0</v>
      </c>
      <c r="BU2310" s="1">
        <v>1.0</v>
      </c>
      <c r="BV2310" s="1">
        <v>-1.0</v>
      </c>
      <c r="BW2310" s="1">
        <v>-1.0</v>
      </c>
      <c r="BX2310" s="1">
        <v>-1.0</v>
      </c>
      <c r="BY2310" s="1">
        <v>-1.0</v>
      </c>
      <c r="BZ2310" s="1">
        <v>1.0</v>
      </c>
      <c r="CA2310" s="1">
        <v>-1.0</v>
      </c>
      <c r="CB2310" s="1">
        <v>-1.0</v>
      </c>
      <c r="CC2310" s="1">
        <v>-1.0</v>
      </c>
      <c r="CD2310" s="1">
        <v>77196.0</v>
      </c>
    </row>
    <row r="2311">
      <c r="A2311" s="1">
        <v>1.2095636E7</v>
      </c>
      <c r="B2311" s="1" t="s">
        <v>12386</v>
      </c>
      <c r="C2311" s="1" t="s">
        <v>12387</v>
      </c>
      <c r="D2311" s="1" t="s">
        <v>12388</v>
      </c>
      <c r="E2311" s="1" t="s">
        <v>85</v>
      </c>
      <c r="F2311" s="1" t="s">
        <v>12389</v>
      </c>
      <c r="G2311" s="1" t="s">
        <v>12390</v>
      </c>
      <c r="H2311" s="1" t="s">
        <v>12391</v>
      </c>
      <c r="I2311" s="1">
        <v>6.4846981E7</v>
      </c>
      <c r="J2311" s="1">
        <v>42458.0</v>
      </c>
      <c r="M2311" s="1">
        <v>0.0</v>
      </c>
      <c r="N2311" s="1">
        <v>1.0</v>
      </c>
      <c r="O2311" s="1">
        <v>1.0</v>
      </c>
      <c r="P2311" s="1" t="s">
        <v>123</v>
      </c>
      <c r="Q2311" s="1" t="s">
        <v>519</v>
      </c>
      <c r="R2311" s="1">
        <v>40.69993</v>
      </c>
      <c r="S2311" s="1">
        <v>-73.92504</v>
      </c>
      <c r="T2311" s="1" t="s">
        <v>91</v>
      </c>
      <c r="U2311" s="1" t="s">
        <v>113</v>
      </c>
      <c r="V2311" s="1">
        <v>1.0</v>
      </c>
      <c r="W2311" s="1">
        <v>1.0</v>
      </c>
      <c r="X2311" s="1">
        <v>1.0</v>
      </c>
      <c r="Y2311" s="1">
        <v>1.0</v>
      </c>
      <c r="Z2311" s="1" t="s">
        <v>93</v>
      </c>
      <c r="AA2311" s="1" t="s">
        <v>12392</v>
      </c>
      <c r="AB2311" s="1">
        <v>90.0</v>
      </c>
      <c r="AC2311" s="1">
        <v>2.0</v>
      </c>
      <c r="AD2311" s="1">
        <v>50.0</v>
      </c>
      <c r="AE2311" s="1">
        <v>2.0</v>
      </c>
      <c r="AF2311" s="1" t="s">
        <v>356</v>
      </c>
      <c r="AG2311" s="1">
        <v>1.0</v>
      </c>
      <c r="AH2311" s="1">
        <v>23.0</v>
      </c>
      <c r="AI2311" s="1">
        <v>53.0</v>
      </c>
      <c r="AJ2311" s="1">
        <v>83.0</v>
      </c>
      <c r="AK2311" s="1">
        <v>358.0</v>
      </c>
      <c r="AL2311" s="1">
        <v>6.0</v>
      </c>
      <c r="AM2311" s="1">
        <v>0.0</v>
      </c>
      <c r="AN2311" s="1">
        <v>90.0</v>
      </c>
      <c r="AO2311" s="1">
        <v>9.0</v>
      </c>
      <c r="AP2311" s="1">
        <v>10.0</v>
      </c>
      <c r="AQ2311" s="1">
        <v>10.0</v>
      </c>
      <c r="AR2311" s="1">
        <v>10.0</v>
      </c>
      <c r="AS2311" s="1">
        <v>10.0</v>
      </c>
      <c r="AT2311" s="1">
        <v>10.0</v>
      </c>
      <c r="AU2311" s="1">
        <v>0.0</v>
      </c>
      <c r="AV2311" s="1" t="s">
        <v>96</v>
      </c>
      <c r="AW2311" s="1">
        <v>1.0</v>
      </c>
      <c r="AX2311" s="1">
        <v>0.0</v>
      </c>
      <c r="AY2311" s="1">
        <v>1.0</v>
      </c>
      <c r="AZ2311" s="1">
        <v>0.0</v>
      </c>
      <c r="BA2311" s="1">
        <v>0.15</v>
      </c>
      <c r="BB2311" s="1">
        <v>-1.0</v>
      </c>
      <c r="BC2311" s="1">
        <v>1.0</v>
      </c>
      <c r="BD2311" s="1">
        <v>-1.0</v>
      </c>
      <c r="BE2311" s="1">
        <v>-1.0</v>
      </c>
      <c r="BF2311" s="1">
        <v>-1.0</v>
      </c>
      <c r="BG2311" s="1">
        <v>-1.0</v>
      </c>
      <c r="BH2311" s="1">
        <v>-1.0</v>
      </c>
      <c r="BI2311" s="1">
        <v>-1.0</v>
      </c>
      <c r="BJ2311" s="1">
        <v>-1.0</v>
      </c>
      <c r="BK2311" s="1">
        <v>-1.0</v>
      </c>
      <c r="BL2311" s="1">
        <v>-1.0</v>
      </c>
      <c r="BM2311" s="1">
        <v>-1.0</v>
      </c>
      <c r="BN2311" s="1">
        <v>-1.0</v>
      </c>
      <c r="BO2311" s="1">
        <v>-1.0</v>
      </c>
      <c r="BP2311" s="1">
        <v>-1.0</v>
      </c>
      <c r="BQ2311" s="1">
        <v>-1.0</v>
      </c>
      <c r="BR2311" s="1">
        <v>-1.0</v>
      </c>
      <c r="BS2311" s="1">
        <v>-1.0</v>
      </c>
      <c r="BT2311" s="1">
        <v>-1.0</v>
      </c>
      <c r="BU2311" s="1">
        <v>1.0</v>
      </c>
      <c r="BV2311" s="1">
        <v>-1.0</v>
      </c>
      <c r="BW2311" s="1">
        <v>-1.0</v>
      </c>
      <c r="BX2311" s="1">
        <v>-1.0</v>
      </c>
      <c r="BY2311" s="1">
        <v>-1.0</v>
      </c>
      <c r="BZ2311" s="1">
        <v>-1.0</v>
      </c>
      <c r="CA2311" s="1">
        <v>-1.0</v>
      </c>
      <c r="CB2311" s="1">
        <v>-1.0</v>
      </c>
      <c r="CC2311" s="1">
        <v>-1.0</v>
      </c>
      <c r="CD2311" s="1">
        <v>77197.0</v>
      </c>
    </row>
    <row r="2312">
      <c r="A2312" s="1">
        <v>1.008358E7</v>
      </c>
      <c r="B2312" s="1" t="s">
        <v>5660</v>
      </c>
      <c r="C2312" s="1" t="s">
        <v>12393</v>
      </c>
      <c r="D2312" s="1" t="s">
        <v>12394</v>
      </c>
      <c r="E2312" s="1" t="s">
        <v>85</v>
      </c>
      <c r="G2312" s="1" t="s">
        <v>12395</v>
      </c>
      <c r="H2312" s="2" t="str">
        <f>- no SMOKING inside. - Checkout before noon. - you are welcome to use The kitchen, but please clean after yourself. - garbage is separated in different bins.  please follow The Instructions next to this. - no human food for Ramiro The cat.</f>
        <v>#ERROR!</v>
      </c>
      <c r="I2312" s="1">
        <v>2.2068394E7</v>
      </c>
      <c r="J2312" s="1">
        <v>41914.0</v>
      </c>
      <c r="M2312" s="1">
        <v>0.0</v>
      </c>
      <c r="N2312" s="1">
        <v>2.0</v>
      </c>
      <c r="O2312" s="1">
        <v>0.0</v>
      </c>
      <c r="P2312" s="1" t="s">
        <v>123</v>
      </c>
      <c r="Q2312" s="1" t="s">
        <v>124</v>
      </c>
      <c r="R2312" s="1">
        <v>40.6917599999999</v>
      </c>
      <c r="S2312" s="1">
        <v>-73.94765</v>
      </c>
      <c r="T2312" s="1" t="s">
        <v>91</v>
      </c>
      <c r="U2312" s="1" t="s">
        <v>113</v>
      </c>
      <c r="V2312" s="1">
        <v>2.0</v>
      </c>
      <c r="W2312" s="1">
        <v>1.0</v>
      </c>
      <c r="X2312" s="1">
        <v>1.0</v>
      </c>
      <c r="Y2312" s="1">
        <v>1.0</v>
      </c>
      <c r="Z2312" s="1" t="s">
        <v>93</v>
      </c>
      <c r="AA2312" s="1" t="s">
        <v>12396</v>
      </c>
      <c r="AB2312" s="1">
        <v>58.0</v>
      </c>
      <c r="AC2312" s="1">
        <v>1.0</v>
      </c>
      <c r="AD2312" s="1">
        <v>0.0</v>
      </c>
      <c r="AE2312" s="1">
        <v>2.0</v>
      </c>
      <c r="AF2312" s="1" t="s">
        <v>187</v>
      </c>
      <c r="AG2312" s="1">
        <v>1.0</v>
      </c>
      <c r="AH2312" s="1">
        <v>0.0</v>
      </c>
      <c r="AI2312" s="1">
        <v>0.0</v>
      </c>
      <c r="AJ2312" s="1">
        <v>0.0</v>
      </c>
      <c r="AK2312" s="1">
        <v>0.0</v>
      </c>
      <c r="AL2312" s="1">
        <v>2.0</v>
      </c>
      <c r="AM2312" s="1">
        <v>0.0</v>
      </c>
      <c r="AN2312" s="1">
        <v>100.0</v>
      </c>
      <c r="AO2312" s="1">
        <v>10.0</v>
      </c>
      <c r="AP2312" s="1">
        <v>10.0</v>
      </c>
      <c r="AQ2312" s="1">
        <v>10.0</v>
      </c>
      <c r="AR2312" s="1">
        <v>10.0</v>
      </c>
      <c r="AS2312" s="1">
        <v>10.0</v>
      </c>
      <c r="AT2312" s="1">
        <v>10.0</v>
      </c>
      <c r="AU2312" s="1">
        <v>0.0</v>
      </c>
      <c r="AV2312" s="1" t="s">
        <v>105</v>
      </c>
      <c r="AW2312" s="1">
        <v>1.0</v>
      </c>
      <c r="AX2312" s="1">
        <v>0.0</v>
      </c>
      <c r="AY2312" s="1">
        <v>1.0</v>
      </c>
      <c r="AZ2312" s="1">
        <v>0.0</v>
      </c>
      <c r="BA2312" s="1">
        <v>0.05</v>
      </c>
      <c r="BB2312" s="1">
        <v>-1.0</v>
      </c>
      <c r="BC2312" s="1">
        <v>1.0</v>
      </c>
      <c r="BD2312" s="1">
        <v>-1.0</v>
      </c>
      <c r="BE2312" s="1">
        <v>-1.0</v>
      </c>
      <c r="BF2312" s="1">
        <v>-1.0</v>
      </c>
      <c r="BG2312" s="1">
        <v>-1.0</v>
      </c>
      <c r="BH2312" s="1">
        <v>-1.0</v>
      </c>
      <c r="BI2312" s="1">
        <v>-1.0</v>
      </c>
      <c r="BJ2312" s="1">
        <v>-1.0</v>
      </c>
      <c r="BK2312" s="1">
        <v>-1.0</v>
      </c>
      <c r="BL2312" s="1">
        <v>-1.0</v>
      </c>
      <c r="BM2312" s="1">
        <v>-1.0</v>
      </c>
      <c r="BN2312" s="1">
        <v>-1.0</v>
      </c>
      <c r="BO2312" s="1">
        <v>-1.0</v>
      </c>
      <c r="BP2312" s="1">
        <v>1.0</v>
      </c>
      <c r="BQ2312" s="1">
        <v>-1.0</v>
      </c>
      <c r="BR2312" s="1">
        <v>-1.0</v>
      </c>
      <c r="BS2312" s="1">
        <v>-1.0</v>
      </c>
      <c r="BT2312" s="1">
        <v>1.0</v>
      </c>
      <c r="BU2312" s="1">
        <v>1.0</v>
      </c>
      <c r="BV2312" s="1">
        <v>-1.0</v>
      </c>
      <c r="BW2312" s="1">
        <v>-1.0</v>
      </c>
      <c r="BX2312" s="1">
        <v>-1.0</v>
      </c>
      <c r="BY2312" s="1">
        <v>-1.0</v>
      </c>
      <c r="BZ2312" s="1">
        <v>-1.0</v>
      </c>
      <c r="CA2312" s="1">
        <v>-1.0</v>
      </c>
      <c r="CB2312" s="1">
        <v>-1.0</v>
      </c>
      <c r="CC2312" s="1">
        <v>-1.0</v>
      </c>
      <c r="CD2312" s="1">
        <v>77236.0</v>
      </c>
    </row>
    <row r="2313">
      <c r="A2313" s="1">
        <v>3.2501542E7</v>
      </c>
      <c r="B2313" s="1" t="s">
        <v>12397</v>
      </c>
      <c r="C2313" s="1" t="s">
        <v>12398</v>
      </c>
      <c r="D2313" s="1" t="s">
        <v>12399</v>
      </c>
      <c r="E2313" s="1" t="s">
        <v>85</v>
      </c>
      <c r="F2313" s="1" t="s">
        <v>12400</v>
      </c>
      <c r="G2313" s="1" t="s">
        <v>12401</v>
      </c>
      <c r="I2313" s="1">
        <v>6.3116168E7</v>
      </c>
      <c r="J2313" s="1">
        <v>42444.0</v>
      </c>
      <c r="K2313" s="1" t="s">
        <v>272</v>
      </c>
      <c r="L2313" s="1">
        <v>0.6</v>
      </c>
      <c r="M2313" s="1">
        <v>0.0</v>
      </c>
      <c r="N2313" s="1">
        <v>1.0</v>
      </c>
      <c r="O2313" s="1">
        <v>1.0</v>
      </c>
      <c r="P2313" s="1" t="s">
        <v>123</v>
      </c>
      <c r="Q2313" s="1" t="s">
        <v>124</v>
      </c>
      <c r="R2313" s="1">
        <v>40.65027</v>
      </c>
      <c r="S2313" s="1">
        <v>-73.9608</v>
      </c>
      <c r="T2313" s="1" t="s">
        <v>91</v>
      </c>
      <c r="U2313" s="1" t="s">
        <v>92</v>
      </c>
      <c r="V2313" s="1">
        <v>3.0</v>
      </c>
      <c r="W2313" s="1">
        <v>1.0</v>
      </c>
      <c r="X2313" s="1">
        <v>1.0</v>
      </c>
      <c r="Y2313" s="1">
        <v>2.0</v>
      </c>
      <c r="Z2313" s="1" t="s">
        <v>93</v>
      </c>
      <c r="AA2313" s="1" t="s">
        <v>12402</v>
      </c>
      <c r="AB2313" s="1">
        <v>105.0</v>
      </c>
      <c r="AC2313" s="1">
        <v>1.0</v>
      </c>
      <c r="AD2313" s="1">
        <v>0.0</v>
      </c>
      <c r="AE2313" s="1">
        <v>3.0</v>
      </c>
      <c r="AF2313" s="1" t="s">
        <v>407</v>
      </c>
      <c r="AG2313" s="1">
        <v>1.0</v>
      </c>
      <c r="AH2313" s="1">
        <v>2.0</v>
      </c>
      <c r="AI2313" s="1">
        <v>8.0</v>
      </c>
      <c r="AJ2313" s="1">
        <v>38.0</v>
      </c>
      <c r="AK2313" s="1">
        <v>38.0</v>
      </c>
      <c r="AL2313" s="1">
        <v>1.0</v>
      </c>
      <c r="AM2313" s="1">
        <v>1.0</v>
      </c>
      <c r="AU2313" s="1">
        <v>0.0</v>
      </c>
      <c r="AV2313" s="1" t="s">
        <v>105</v>
      </c>
      <c r="AW2313" s="1">
        <v>1.0</v>
      </c>
      <c r="AX2313" s="1">
        <v>1.0</v>
      </c>
      <c r="AY2313" s="1">
        <v>0.0</v>
      </c>
      <c r="AZ2313" s="1">
        <v>0.0</v>
      </c>
      <c r="BA2313" s="1">
        <v>0.29</v>
      </c>
      <c r="BB2313" s="1">
        <v>-1.0</v>
      </c>
      <c r="BC2313" s="1">
        <v>1.0</v>
      </c>
      <c r="BD2313" s="1">
        <v>-1.0</v>
      </c>
      <c r="BE2313" s="1">
        <v>-1.0</v>
      </c>
      <c r="BF2313" s="1">
        <v>-1.0</v>
      </c>
      <c r="BG2313" s="1">
        <v>-1.0</v>
      </c>
      <c r="BH2313" s="1">
        <v>-1.0</v>
      </c>
      <c r="BI2313" s="1">
        <v>-1.0</v>
      </c>
      <c r="BJ2313" s="1">
        <v>1.0</v>
      </c>
      <c r="BK2313" s="1">
        <v>-1.0</v>
      </c>
      <c r="BL2313" s="1">
        <v>-1.0</v>
      </c>
      <c r="BM2313" s="1">
        <v>1.0</v>
      </c>
      <c r="BN2313" s="1">
        <v>1.0</v>
      </c>
      <c r="BO2313" s="1">
        <v>1.0</v>
      </c>
      <c r="BP2313" s="1">
        <v>-1.0</v>
      </c>
      <c r="BQ2313" s="1">
        <v>-1.0</v>
      </c>
      <c r="BR2313" s="1">
        <v>-1.0</v>
      </c>
      <c r="BS2313" s="1">
        <v>-1.0</v>
      </c>
      <c r="BT2313" s="1">
        <v>-1.0</v>
      </c>
      <c r="BU2313" s="1">
        <v>1.0</v>
      </c>
      <c r="BV2313" s="1">
        <v>-1.0</v>
      </c>
      <c r="BW2313" s="1">
        <v>-1.0</v>
      </c>
      <c r="BX2313" s="1">
        <v>-1.0</v>
      </c>
      <c r="BY2313" s="1">
        <v>-1.0</v>
      </c>
      <c r="BZ2313" s="1">
        <v>-1.0</v>
      </c>
      <c r="CA2313" s="1">
        <v>-1.0</v>
      </c>
      <c r="CB2313" s="1">
        <v>-1.0</v>
      </c>
      <c r="CC2313" s="1">
        <v>-1.0</v>
      </c>
      <c r="CD2313" s="1">
        <v>77239.0</v>
      </c>
    </row>
    <row r="2314">
      <c r="A2314" s="1">
        <v>2.7060026E7</v>
      </c>
      <c r="B2314" s="1" t="s">
        <v>12403</v>
      </c>
      <c r="C2314" s="1" t="s">
        <v>12404</v>
      </c>
      <c r="D2314" s="1" t="s">
        <v>12405</v>
      </c>
      <c r="E2314" s="1" t="s">
        <v>85</v>
      </c>
      <c r="F2314" s="1" t="s">
        <v>12406</v>
      </c>
      <c r="G2314" s="1" t="s">
        <v>12407</v>
      </c>
      <c r="H2314" s="1" t="s">
        <v>12408</v>
      </c>
      <c r="I2314" s="1">
        <v>6.3260355E7</v>
      </c>
      <c r="J2314" s="1">
        <v>42445.0</v>
      </c>
      <c r="M2314" s="1">
        <v>0.0</v>
      </c>
      <c r="N2314" s="1">
        <v>1.0</v>
      </c>
      <c r="O2314" s="1">
        <v>1.0</v>
      </c>
      <c r="P2314" s="1" t="s">
        <v>123</v>
      </c>
      <c r="Q2314" s="1" t="s">
        <v>185</v>
      </c>
      <c r="R2314" s="1">
        <v>40.70975</v>
      </c>
      <c r="S2314" s="1">
        <v>-73.95651</v>
      </c>
      <c r="T2314" s="1" t="s">
        <v>91</v>
      </c>
      <c r="U2314" s="1" t="s">
        <v>113</v>
      </c>
      <c r="V2314" s="1">
        <v>2.0</v>
      </c>
      <c r="W2314" s="1">
        <v>1.0</v>
      </c>
      <c r="X2314" s="1">
        <v>1.0</v>
      </c>
      <c r="Y2314" s="1">
        <v>1.0</v>
      </c>
      <c r="Z2314" s="1" t="s">
        <v>93</v>
      </c>
      <c r="AA2314" s="1" t="s">
        <v>12409</v>
      </c>
      <c r="AB2314" s="1">
        <v>80.0</v>
      </c>
      <c r="AC2314" s="1">
        <v>1.0</v>
      </c>
      <c r="AD2314" s="1">
        <v>0.0</v>
      </c>
      <c r="AE2314" s="1">
        <v>1.0</v>
      </c>
      <c r="AF2314" s="1" t="s">
        <v>549</v>
      </c>
      <c r="AG2314" s="1">
        <v>1.0</v>
      </c>
      <c r="AH2314" s="1">
        <v>0.0</v>
      </c>
      <c r="AI2314" s="1">
        <v>0.0</v>
      </c>
      <c r="AJ2314" s="1">
        <v>0.0</v>
      </c>
      <c r="AK2314" s="1">
        <v>0.0</v>
      </c>
      <c r="AL2314" s="1">
        <v>2.0</v>
      </c>
      <c r="AM2314" s="1">
        <v>2.0</v>
      </c>
      <c r="AN2314" s="1">
        <v>70.0</v>
      </c>
      <c r="AO2314" s="1">
        <v>9.0</v>
      </c>
      <c r="AP2314" s="1">
        <v>8.0</v>
      </c>
      <c r="AQ2314" s="1">
        <v>10.0</v>
      </c>
      <c r="AR2314" s="1">
        <v>10.0</v>
      </c>
      <c r="AS2314" s="1">
        <v>8.0</v>
      </c>
      <c r="AT2314" s="1">
        <v>8.0</v>
      </c>
      <c r="AU2314" s="1">
        <v>1.0</v>
      </c>
      <c r="AV2314" s="1" t="s">
        <v>117</v>
      </c>
      <c r="AW2314" s="1">
        <v>1.0</v>
      </c>
      <c r="AX2314" s="1">
        <v>0.0</v>
      </c>
      <c r="AY2314" s="1">
        <v>1.0</v>
      </c>
      <c r="AZ2314" s="1">
        <v>0.0</v>
      </c>
      <c r="BA2314" s="1">
        <v>0.19</v>
      </c>
      <c r="BB2314" s="1">
        <v>-1.0</v>
      </c>
      <c r="BC2314" s="1">
        <v>1.0</v>
      </c>
      <c r="BD2314" s="1">
        <v>-1.0</v>
      </c>
      <c r="BE2314" s="1">
        <v>-1.0</v>
      </c>
      <c r="BF2314" s="1">
        <v>-1.0</v>
      </c>
      <c r="BG2314" s="1">
        <v>-1.0</v>
      </c>
      <c r="BH2314" s="1">
        <v>-1.0</v>
      </c>
      <c r="BI2314" s="1">
        <v>-1.0</v>
      </c>
      <c r="BJ2314" s="1">
        <v>1.0</v>
      </c>
      <c r="BK2314" s="1">
        <v>-1.0</v>
      </c>
      <c r="BL2314" s="1">
        <v>-1.0</v>
      </c>
      <c r="BM2314" s="1">
        <v>-1.0</v>
      </c>
      <c r="BN2314" s="1">
        <v>-1.0</v>
      </c>
      <c r="BO2314" s="1">
        <v>-1.0</v>
      </c>
      <c r="BP2314" s="1">
        <v>-1.0</v>
      </c>
      <c r="BQ2314" s="1">
        <v>-1.0</v>
      </c>
      <c r="BR2314" s="1">
        <v>-1.0</v>
      </c>
      <c r="BS2314" s="1">
        <v>-1.0</v>
      </c>
      <c r="BT2314" s="1">
        <v>-1.0</v>
      </c>
      <c r="BU2314" s="1">
        <v>1.0</v>
      </c>
      <c r="BV2314" s="1">
        <v>-1.0</v>
      </c>
      <c r="BW2314" s="1">
        <v>-1.0</v>
      </c>
      <c r="BX2314" s="1">
        <v>-1.0</v>
      </c>
      <c r="BY2314" s="1">
        <v>-1.0</v>
      </c>
      <c r="BZ2314" s="1">
        <v>1.0</v>
      </c>
      <c r="CA2314" s="1">
        <v>-1.0</v>
      </c>
      <c r="CB2314" s="1">
        <v>-1.0</v>
      </c>
      <c r="CC2314" s="1">
        <v>-1.0</v>
      </c>
      <c r="CD2314" s="1">
        <v>77358.0</v>
      </c>
    </row>
    <row r="2315">
      <c r="A2315" s="1">
        <v>1.6430924E7</v>
      </c>
      <c r="B2315" s="1" t="s">
        <v>12410</v>
      </c>
      <c r="C2315" s="1" t="s">
        <v>12411</v>
      </c>
      <c r="D2315" s="1" t="s">
        <v>12412</v>
      </c>
      <c r="E2315" s="1" t="s">
        <v>85</v>
      </c>
      <c r="G2315" s="1" t="s">
        <v>12413</v>
      </c>
      <c r="I2315" s="1">
        <v>3.9834676E7</v>
      </c>
      <c r="J2315" s="1">
        <v>42213.0</v>
      </c>
      <c r="K2315" s="1" t="s">
        <v>134</v>
      </c>
      <c r="L2315" s="1">
        <v>1.0</v>
      </c>
      <c r="M2315" s="1">
        <v>0.0</v>
      </c>
      <c r="N2315" s="1">
        <v>1.0</v>
      </c>
      <c r="O2315" s="1">
        <v>0.0</v>
      </c>
      <c r="P2315" s="1" t="s">
        <v>123</v>
      </c>
      <c r="Q2315" s="1" t="s">
        <v>698</v>
      </c>
      <c r="R2315" s="1">
        <v>40.67756</v>
      </c>
      <c r="S2315" s="1">
        <v>-73.94775</v>
      </c>
      <c r="T2315" s="1" t="s">
        <v>144</v>
      </c>
      <c r="U2315" s="1" t="s">
        <v>92</v>
      </c>
      <c r="V2315" s="1">
        <v>3.0</v>
      </c>
      <c r="W2315" s="1">
        <v>1.0</v>
      </c>
      <c r="X2315" s="1">
        <v>1.0</v>
      </c>
      <c r="Y2315" s="1">
        <v>1.0</v>
      </c>
      <c r="Z2315" s="1" t="s">
        <v>93</v>
      </c>
      <c r="AA2315" s="1" t="s">
        <v>12414</v>
      </c>
      <c r="AB2315" s="1">
        <v>137.0</v>
      </c>
      <c r="AC2315" s="1">
        <v>2.0</v>
      </c>
      <c r="AD2315" s="1">
        <v>75.0</v>
      </c>
      <c r="AE2315" s="1">
        <v>3.0</v>
      </c>
      <c r="AF2315" s="1" t="s">
        <v>127</v>
      </c>
      <c r="AG2315" s="1">
        <v>1.0</v>
      </c>
      <c r="AH2315" s="1">
        <v>26.0</v>
      </c>
      <c r="AI2315" s="1">
        <v>39.0</v>
      </c>
      <c r="AJ2315" s="1">
        <v>46.0</v>
      </c>
      <c r="AK2315" s="1">
        <v>266.0</v>
      </c>
      <c r="AL2315" s="1">
        <v>5.0</v>
      </c>
      <c r="AM2315" s="1">
        <v>1.0</v>
      </c>
      <c r="AN2315" s="1">
        <v>100.0</v>
      </c>
      <c r="AO2315" s="1">
        <v>10.0</v>
      </c>
      <c r="AP2315" s="1">
        <v>10.0</v>
      </c>
      <c r="AQ2315" s="1">
        <v>10.0</v>
      </c>
      <c r="AR2315" s="1">
        <v>10.0</v>
      </c>
      <c r="AS2315" s="1">
        <v>10.0</v>
      </c>
      <c r="AT2315" s="1">
        <v>10.0</v>
      </c>
      <c r="AU2315" s="1">
        <v>1.0</v>
      </c>
      <c r="AV2315" s="1" t="s">
        <v>117</v>
      </c>
      <c r="AW2315" s="1">
        <v>1.0</v>
      </c>
      <c r="AX2315" s="1">
        <v>1.0</v>
      </c>
      <c r="AY2315" s="1">
        <v>0.0</v>
      </c>
      <c r="AZ2315" s="1">
        <v>0.0</v>
      </c>
      <c r="BA2315" s="1">
        <v>0.19</v>
      </c>
      <c r="BB2315" s="1">
        <v>-1.0</v>
      </c>
      <c r="BC2315" s="1">
        <v>1.0</v>
      </c>
      <c r="BD2315" s="1">
        <v>-1.0</v>
      </c>
      <c r="BE2315" s="1">
        <v>-1.0</v>
      </c>
      <c r="BF2315" s="1">
        <v>-1.0</v>
      </c>
      <c r="BG2315" s="1">
        <v>-1.0</v>
      </c>
      <c r="BH2315" s="1">
        <v>-1.0</v>
      </c>
      <c r="BI2315" s="1">
        <v>1.0</v>
      </c>
      <c r="BJ2315" s="1">
        <v>1.0</v>
      </c>
      <c r="BK2315" s="1">
        <v>-1.0</v>
      </c>
      <c r="BL2315" s="1">
        <v>-1.0</v>
      </c>
      <c r="BM2315" s="1">
        <v>1.0</v>
      </c>
      <c r="BN2315" s="1">
        <v>1.0</v>
      </c>
      <c r="BO2315" s="1">
        <v>1.0</v>
      </c>
      <c r="BP2315" s="1">
        <v>-1.0</v>
      </c>
      <c r="BQ2315" s="1">
        <v>1.0</v>
      </c>
      <c r="BR2315" s="1">
        <v>-1.0</v>
      </c>
      <c r="BS2315" s="1">
        <v>1.0</v>
      </c>
      <c r="BT2315" s="1">
        <v>-1.0</v>
      </c>
      <c r="BU2315" s="1">
        <v>1.0</v>
      </c>
      <c r="BV2315" s="1">
        <v>1.0</v>
      </c>
      <c r="BW2315" s="1">
        <v>-1.0</v>
      </c>
      <c r="BX2315" s="1">
        <v>-1.0</v>
      </c>
      <c r="BY2315" s="1">
        <v>-1.0</v>
      </c>
      <c r="BZ2315" s="1">
        <v>-1.0</v>
      </c>
      <c r="CA2315" s="1">
        <v>-1.0</v>
      </c>
      <c r="CB2315" s="1">
        <v>1.0</v>
      </c>
      <c r="CC2315" s="1">
        <v>-1.0</v>
      </c>
      <c r="CD2315" s="1">
        <v>77420.0</v>
      </c>
    </row>
    <row r="2316">
      <c r="A2316" s="1">
        <v>1.3622454E7</v>
      </c>
      <c r="B2316" s="1" t="s">
        <v>12415</v>
      </c>
      <c r="C2316" s="1" t="s">
        <v>12416</v>
      </c>
      <c r="D2316" s="1" t="s">
        <v>12417</v>
      </c>
      <c r="E2316" s="1" t="s">
        <v>85</v>
      </c>
      <c r="F2316" s="1" t="s">
        <v>12418</v>
      </c>
      <c r="G2316" s="1" t="s">
        <v>12419</v>
      </c>
      <c r="H2316" s="1" t="s">
        <v>12420</v>
      </c>
      <c r="I2316" s="1">
        <v>7.8912246E7</v>
      </c>
      <c r="J2316" s="1">
        <v>42541.0</v>
      </c>
      <c r="M2316" s="1">
        <v>0.0</v>
      </c>
      <c r="N2316" s="1">
        <v>1.0</v>
      </c>
      <c r="O2316" s="1">
        <v>1.0</v>
      </c>
      <c r="P2316" s="1" t="s">
        <v>89</v>
      </c>
      <c r="Q2316" s="1" t="s">
        <v>587</v>
      </c>
      <c r="R2316" s="1">
        <v>40.7671099999999</v>
      </c>
      <c r="S2316" s="1">
        <v>-73.96177</v>
      </c>
      <c r="T2316" s="1" t="s">
        <v>91</v>
      </c>
      <c r="U2316" s="1" t="s">
        <v>92</v>
      </c>
      <c r="V2316" s="1">
        <v>2.0</v>
      </c>
      <c r="W2316" s="1">
        <v>1.0</v>
      </c>
      <c r="X2316" s="1">
        <v>1.0</v>
      </c>
      <c r="Y2316" s="1">
        <v>1.0</v>
      </c>
      <c r="Z2316" s="1" t="s">
        <v>93</v>
      </c>
      <c r="AA2316" s="1" t="s">
        <v>12421</v>
      </c>
      <c r="AB2316" s="1">
        <v>199.0</v>
      </c>
      <c r="AC2316" s="1">
        <v>2.0</v>
      </c>
      <c r="AD2316" s="1">
        <v>50.0</v>
      </c>
      <c r="AE2316" s="1">
        <v>1.0</v>
      </c>
      <c r="AF2316" s="1" t="s">
        <v>1117</v>
      </c>
      <c r="AG2316" s="1">
        <v>1.0</v>
      </c>
      <c r="AH2316" s="1">
        <v>0.0</v>
      </c>
      <c r="AI2316" s="1">
        <v>0.0</v>
      </c>
      <c r="AJ2316" s="1">
        <v>0.0</v>
      </c>
      <c r="AK2316" s="1">
        <v>0.0</v>
      </c>
      <c r="AL2316" s="1">
        <v>3.0</v>
      </c>
      <c r="AM2316" s="1">
        <v>0.0</v>
      </c>
      <c r="AN2316" s="1">
        <v>100.0</v>
      </c>
      <c r="AO2316" s="1">
        <v>10.0</v>
      </c>
      <c r="AP2316" s="1">
        <v>10.0</v>
      </c>
      <c r="AQ2316" s="1">
        <v>9.0</v>
      </c>
      <c r="AR2316" s="1">
        <v>10.0</v>
      </c>
      <c r="AS2316" s="1">
        <v>10.0</v>
      </c>
      <c r="AT2316" s="1">
        <v>10.0</v>
      </c>
      <c r="AU2316" s="1">
        <v>0.0</v>
      </c>
      <c r="AV2316" s="1" t="s">
        <v>96</v>
      </c>
      <c r="AW2316" s="1">
        <v>1.0</v>
      </c>
      <c r="AX2316" s="1">
        <v>1.0</v>
      </c>
      <c r="AY2316" s="1">
        <v>0.0</v>
      </c>
      <c r="AZ2316" s="1">
        <v>0.0</v>
      </c>
      <c r="BA2316" s="1">
        <v>0.09</v>
      </c>
      <c r="BB2316" s="1">
        <v>1.0</v>
      </c>
      <c r="BC2316" s="1">
        <v>1.0</v>
      </c>
      <c r="BD2316" s="1">
        <v>-1.0</v>
      </c>
      <c r="BE2316" s="1">
        <v>-1.0</v>
      </c>
      <c r="BF2316" s="1">
        <v>-1.0</v>
      </c>
      <c r="BG2316" s="1">
        <v>-1.0</v>
      </c>
      <c r="BH2316" s="1">
        <v>-1.0</v>
      </c>
      <c r="BI2316" s="1">
        <v>-1.0</v>
      </c>
      <c r="BJ2316" s="1">
        <v>1.0</v>
      </c>
      <c r="BK2316" s="1">
        <v>-1.0</v>
      </c>
      <c r="BL2316" s="1">
        <v>-1.0</v>
      </c>
      <c r="BM2316" s="1">
        <v>-1.0</v>
      </c>
      <c r="BN2316" s="1">
        <v>1.0</v>
      </c>
      <c r="BO2316" s="1">
        <v>-1.0</v>
      </c>
      <c r="BP2316" s="1">
        <v>1.0</v>
      </c>
      <c r="BQ2316" s="1">
        <v>-1.0</v>
      </c>
      <c r="BR2316" s="1">
        <v>-1.0</v>
      </c>
      <c r="BS2316" s="1">
        <v>-1.0</v>
      </c>
      <c r="BT2316" s="1">
        <v>-1.0</v>
      </c>
      <c r="BU2316" s="1">
        <v>1.0</v>
      </c>
      <c r="BV2316" s="1">
        <v>-1.0</v>
      </c>
      <c r="BW2316" s="1">
        <v>-1.0</v>
      </c>
      <c r="BX2316" s="1">
        <v>-1.0</v>
      </c>
      <c r="BY2316" s="1">
        <v>-1.0</v>
      </c>
      <c r="BZ2316" s="1">
        <v>-1.0</v>
      </c>
      <c r="CA2316" s="1">
        <v>-1.0</v>
      </c>
      <c r="CB2316" s="1">
        <v>-1.0</v>
      </c>
      <c r="CC2316" s="1">
        <v>-1.0</v>
      </c>
      <c r="CD2316" s="1">
        <v>77460.0</v>
      </c>
    </row>
    <row r="2317">
      <c r="A2317" s="1">
        <v>7205861.0</v>
      </c>
      <c r="B2317" s="1" t="s">
        <v>12422</v>
      </c>
      <c r="C2317" s="1" t="s">
        <v>12423</v>
      </c>
      <c r="D2317" s="1" t="s">
        <v>12424</v>
      </c>
      <c r="E2317" s="1" t="s">
        <v>85</v>
      </c>
      <c r="F2317" s="1" t="s">
        <v>12425</v>
      </c>
      <c r="G2317" s="1" t="s">
        <v>12426</v>
      </c>
      <c r="H2317" s="1" t="s">
        <v>12427</v>
      </c>
      <c r="I2317" s="1">
        <v>3.7731444E7</v>
      </c>
      <c r="J2317" s="1">
        <v>42191.0</v>
      </c>
      <c r="K2317" s="1" t="s">
        <v>134</v>
      </c>
      <c r="L2317" s="1">
        <v>1.0</v>
      </c>
      <c r="M2317" s="1">
        <v>0.0</v>
      </c>
      <c r="N2317" s="1">
        <v>1.0</v>
      </c>
      <c r="O2317" s="1">
        <v>1.0</v>
      </c>
      <c r="P2317" s="1" t="s">
        <v>123</v>
      </c>
      <c r="Q2317" s="1" t="s">
        <v>157</v>
      </c>
      <c r="R2317" s="1">
        <v>40.68435</v>
      </c>
      <c r="S2317" s="1">
        <v>-73.93806</v>
      </c>
      <c r="T2317" s="1" t="s">
        <v>150</v>
      </c>
      <c r="U2317" s="1" t="s">
        <v>92</v>
      </c>
      <c r="V2317" s="1">
        <v>4.0</v>
      </c>
      <c r="W2317" s="1">
        <v>1.0</v>
      </c>
      <c r="X2317" s="1">
        <v>1.0</v>
      </c>
      <c r="Y2317" s="1">
        <v>2.0</v>
      </c>
      <c r="Z2317" s="1" t="s">
        <v>93</v>
      </c>
      <c r="AA2317" s="1" t="s">
        <v>12428</v>
      </c>
      <c r="AB2317" s="1">
        <v>125.0</v>
      </c>
      <c r="AC2317" s="1">
        <v>4.0</v>
      </c>
      <c r="AD2317" s="1">
        <v>100.0</v>
      </c>
      <c r="AE2317" s="1">
        <v>3.0</v>
      </c>
      <c r="AF2317" s="1" t="s">
        <v>904</v>
      </c>
      <c r="AG2317" s="1">
        <v>1.0</v>
      </c>
      <c r="AH2317" s="1">
        <v>1.0</v>
      </c>
      <c r="AI2317" s="1">
        <v>4.0</v>
      </c>
      <c r="AJ2317" s="1">
        <v>12.0</v>
      </c>
      <c r="AK2317" s="1">
        <v>80.0</v>
      </c>
      <c r="AL2317" s="1">
        <v>17.0</v>
      </c>
      <c r="AM2317" s="1">
        <v>2.0</v>
      </c>
      <c r="AN2317" s="1">
        <v>92.0</v>
      </c>
      <c r="AO2317" s="1">
        <v>10.0</v>
      </c>
      <c r="AP2317" s="1">
        <v>8.0</v>
      </c>
      <c r="AQ2317" s="1">
        <v>10.0</v>
      </c>
      <c r="AR2317" s="1">
        <v>10.0</v>
      </c>
      <c r="AS2317" s="1">
        <v>9.0</v>
      </c>
      <c r="AT2317" s="1">
        <v>10.0</v>
      </c>
      <c r="AU2317" s="1">
        <v>0.0</v>
      </c>
      <c r="AV2317" s="1" t="s">
        <v>117</v>
      </c>
      <c r="AW2317" s="1">
        <v>1.0</v>
      </c>
      <c r="AX2317" s="1">
        <v>1.0</v>
      </c>
      <c r="AY2317" s="1">
        <v>0.0</v>
      </c>
      <c r="AZ2317" s="1">
        <v>0.0</v>
      </c>
      <c r="BA2317" s="1">
        <v>0.37</v>
      </c>
      <c r="BB2317" s="1">
        <v>-1.0</v>
      </c>
      <c r="BC2317" s="1">
        <v>1.0</v>
      </c>
      <c r="BD2317" s="1">
        <v>-1.0</v>
      </c>
      <c r="BE2317" s="1">
        <v>-1.0</v>
      </c>
      <c r="BF2317" s="1">
        <v>-1.0</v>
      </c>
      <c r="BG2317" s="1">
        <v>-1.0</v>
      </c>
      <c r="BH2317" s="1">
        <v>-1.0</v>
      </c>
      <c r="BI2317" s="1">
        <v>-1.0</v>
      </c>
      <c r="BJ2317" s="1">
        <v>1.0</v>
      </c>
      <c r="BK2317" s="1">
        <v>-1.0</v>
      </c>
      <c r="BL2317" s="1">
        <v>-1.0</v>
      </c>
      <c r="BM2317" s="1">
        <v>-1.0</v>
      </c>
      <c r="BN2317" s="1">
        <v>-1.0</v>
      </c>
      <c r="BO2317" s="1">
        <v>-1.0</v>
      </c>
      <c r="BP2317" s="1">
        <v>1.0</v>
      </c>
      <c r="BQ2317" s="1">
        <v>-1.0</v>
      </c>
      <c r="BR2317" s="1">
        <v>-1.0</v>
      </c>
      <c r="BS2317" s="1">
        <v>-1.0</v>
      </c>
      <c r="BT2317" s="1">
        <v>-1.0</v>
      </c>
      <c r="BU2317" s="1">
        <v>1.0</v>
      </c>
      <c r="BV2317" s="1">
        <v>-1.0</v>
      </c>
      <c r="BW2317" s="1">
        <v>-1.0</v>
      </c>
      <c r="BX2317" s="1">
        <v>-1.0</v>
      </c>
      <c r="BY2317" s="1">
        <v>-1.0</v>
      </c>
      <c r="BZ2317" s="1">
        <v>-1.0</v>
      </c>
      <c r="CA2317" s="1">
        <v>-1.0</v>
      </c>
      <c r="CB2317" s="1">
        <v>-1.0</v>
      </c>
      <c r="CC2317" s="1">
        <v>-1.0</v>
      </c>
      <c r="CD2317" s="1">
        <v>77532.0</v>
      </c>
    </row>
    <row r="2318">
      <c r="A2318" s="1">
        <v>2.5542088E7</v>
      </c>
      <c r="B2318" s="1" t="s">
        <v>12429</v>
      </c>
      <c r="C2318" s="1" t="s">
        <v>12430</v>
      </c>
      <c r="D2318" s="1" t="s">
        <v>12430</v>
      </c>
      <c r="E2318" s="1" t="s">
        <v>85</v>
      </c>
      <c r="I2318" s="1">
        <v>3046221.0</v>
      </c>
      <c r="J2318" s="1">
        <v>41114.0</v>
      </c>
      <c r="K2318" s="1" t="s">
        <v>88</v>
      </c>
      <c r="L2318" s="1">
        <v>1.0</v>
      </c>
      <c r="M2318" s="1">
        <v>0.0</v>
      </c>
      <c r="N2318" s="1">
        <v>1.0</v>
      </c>
      <c r="O2318" s="1">
        <v>1.0</v>
      </c>
      <c r="P2318" s="1" t="s">
        <v>89</v>
      </c>
      <c r="Q2318" s="1" t="s">
        <v>1393</v>
      </c>
      <c r="R2318" s="1">
        <v>40.7893599999999</v>
      </c>
      <c r="S2318" s="1">
        <v>-73.94918</v>
      </c>
      <c r="T2318" s="1" t="s">
        <v>91</v>
      </c>
      <c r="U2318" s="1" t="s">
        <v>113</v>
      </c>
      <c r="V2318" s="1">
        <v>1.0</v>
      </c>
      <c r="W2318" s="1">
        <v>1.0</v>
      </c>
      <c r="X2318" s="1">
        <v>1.0</v>
      </c>
      <c r="Y2318" s="1">
        <v>1.0</v>
      </c>
      <c r="Z2318" s="1" t="s">
        <v>93</v>
      </c>
      <c r="AA2318" s="1" t="s">
        <v>12431</v>
      </c>
      <c r="AB2318" s="1">
        <v>46.0</v>
      </c>
      <c r="AC2318" s="1">
        <v>1.0</v>
      </c>
      <c r="AD2318" s="1">
        <v>0.0</v>
      </c>
      <c r="AE2318" s="1">
        <v>30.0</v>
      </c>
      <c r="AF2318" s="1" t="s">
        <v>313</v>
      </c>
      <c r="AG2318" s="1">
        <v>1.0</v>
      </c>
      <c r="AH2318" s="1">
        <v>2.0</v>
      </c>
      <c r="AI2318" s="1">
        <v>6.0</v>
      </c>
      <c r="AJ2318" s="1">
        <v>36.0</v>
      </c>
      <c r="AK2318" s="1">
        <v>92.0</v>
      </c>
      <c r="AL2318" s="1">
        <v>0.0</v>
      </c>
      <c r="AM2318" s="1">
        <v>0.0</v>
      </c>
      <c r="AU2318" s="1">
        <v>0.0</v>
      </c>
      <c r="AV2318" s="1" t="s">
        <v>105</v>
      </c>
      <c r="AW2318" s="1">
        <v>1.0</v>
      </c>
      <c r="AX2318" s="1">
        <v>0.0</v>
      </c>
      <c r="AY2318" s="1">
        <v>1.0</v>
      </c>
      <c r="AZ2318" s="1">
        <v>0.0</v>
      </c>
      <c r="BB2318" s="1">
        <v>-1.0</v>
      </c>
      <c r="BC2318" s="1">
        <v>-1.0</v>
      </c>
      <c r="BD2318" s="1">
        <v>-1.0</v>
      </c>
      <c r="BE2318" s="1">
        <v>-1.0</v>
      </c>
      <c r="BF2318" s="1">
        <v>-1.0</v>
      </c>
      <c r="BG2318" s="1">
        <v>-1.0</v>
      </c>
      <c r="BH2318" s="1">
        <v>1.0</v>
      </c>
      <c r="BI2318" s="1">
        <v>-1.0</v>
      </c>
      <c r="BJ2318" s="1">
        <v>1.0</v>
      </c>
      <c r="BK2318" s="1">
        <v>-1.0</v>
      </c>
      <c r="BL2318" s="1">
        <v>-1.0</v>
      </c>
      <c r="BM2318" s="1">
        <v>-1.0</v>
      </c>
      <c r="BN2318" s="1">
        <v>-1.0</v>
      </c>
      <c r="BO2318" s="1">
        <v>-1.0</v>
      </c>
      <c r="BP2318" s="1">
        <v>-1.0</v>
      </c>
      <c r="BQ2318" s="1">
        <v>-1.0</v>
      </c>
      <c r="BR2318" s="1">
        <v>-1.0</v>
      </c>
      <c r="BS2318" s="1">
        <v>-1.0</v>
      </c>
      <c r="BT2318" s="1">
        <v>-1.0</v>
      </c>
      <c r="BU2318" s="1">
        <v>1.0</v>
      </c>
      <c r="BV2318" s="1">
        <v>-1.0</v>
      </c>
      <c r="BW2318" s="1">
        <v>-1.0</v>
      </c>
      <c r="BX2318" s="1">
        <v>-1.0</v>
      </c>
      <c r="BY2318" s="1">
        <v>-1.0</v>
      </c>
      <c r="BZ2318" s="1">
        <v>-1.0</v>
      </c>
      <c r="CA2318" s="1">
        <v>-1.0</v>
      </c>
      <c r="CB2318" s="1">
        <v>-1.0</v>
      </c>
      <c r="CC2318" s="1">
        <v>-1.0</v>
      </c>
      <c r="CD2318" s="1">
        <v>77557.0</v>
      </c>
    </row>
    <row r="2319">
      <c r="A2319" s="1">
        <v>8832355.0</v>
      </c>
      <c r="B2319" s="1" t="s">
        <v>12432</v>
      </c>
      <c r="C2319" s="1" t="s">
        <v>12433</v>
      </c>
      <c r="D2319" s="1" t="s">
        <v>12434</v>
      </c>
      <c r="E2319" s="1" t="s">
        <v>85</v>
      </c>
      <c r="G2319" s="1" t="s">
        <v>12435</v>
      </c>
      <c r="H2319" s="1" t="s">
        <v>12436</v>
      </c>
      <c r="I2319" s="1">
        <v>4703687.0</v>
      </c>
      <c r="J2319" s="1">
        <v>41288.0</v>
      </c>
      <c r="M2319" s="1">
        <v>0.0</v>
      </c>
      <c r="N2319" s="1">
        <v>2.0</v>
      </c>
      <c r="O2319" s="1">
        <v>0.0</v>
      </c>
      <c r="P2319" s="1" t="s">
        <v>123</v>
      </c>
      <c r="Q2319" s="1" t="s">
        <v>124</v>
      </c>
      <c r="R2319" s="1">
        <v>40.72311</v>
      </c>
      <c r="S2319" s="1">
        <v>-73.93819</v>
      </c>
      <c r="T2319" s="1" t="s">
        <v>144</v>
      </c>
      <c r="U2319" s="1" t="s">
        <v>92</v>
      </c>
      <c r="V2319" s="1">
        <v>5.0</v>
      </c>
      <c r="W2319" s="1">
        <v>1.0</v>
      </c>
      <c r="X2319" s="1">
        <v>1.0</v>
      </c>
      <c r="Y2319" s="1">
        <v>3.0</v>
      </c>
      <c r="Z2319" s="1" t="s">
        <v>93</v>
      </c>
      <c r="AA2319" s="1" t="s">
        <v>12437</v>
      </c>
      <c r="AB2319" s="1">
        <v>150.0</v>
      </c>
      <c r="AC2319" s="1">
        <v>1.0</v>
      </c>
      <c r="AD2319" s="1">
        <v>0.0</v>
      </c>
      <c r="AE2319" s="1">
        <v>2.0</v>
      </c>
      <c r="AF2319" s="1" t="s">
        <v>323</v>
      </c>
      <c r="AG2319" s="1">
        <v>1.0</v>
      </c>
      <c r="AH2319" s="1">
        <v>0.0</v>
      </c>
      <c r="AI2319" s="1">
        <v>0.0</v>
      </c>
      <c r="AJ2319" s="1">
        <v>0.0</v>
      </c>
      <c r="AK2319" s="1">
        <v>0.0</v>
      </c>
      <c r="AL2319" s="1">
        <v>1.0</v>
      </c>
      <c r="AM2319" s="1">
        <v>0.0</v>
      </c>
      <c r="AU2319" s="1">
        <v>0.0</v>
      </c>
      <c r="AV2319" s="1" t="s">
        <v>96</v>
      </c>
      <c r="AW2319" s="1">
        <v>2.0</v>
      </c>
      <c r="AX2319" s="1">
        <v>2.0</v>
      </c>
      <c r="AY2319" s="1">
        <v>0.0</v>
      </c>
      <c r="AZ2319" s="1">
        <v>0.0</v>
      </c>
      <c r="BA2319" s="1">
        <v>0.02</v>
      </c>
      <c r="BB2319" s="1">
        <v>-1.0</v>
      </c>
      <c r="BC2319" s="1">
        <v>1.0</v>
      </c>
      <c r="BD2319" s="1">
        <v>-1.0</v>
      </c>
      <c r="BE2319" s="1">
        <v>-1.0</v>
      </c>
      <c r="BF2319" s="1">
        <v>-1.0</v>
      </c>
      <c r="BG2319" s="1">
        <v>-1.0</v>
      </c>
      <c r="BH2319" s="1">
        <v>-1.0</v>
      </c>
      <c r="BI2319" s="1">
        <v>-1.0</v>
      </c>
      <c r="BJ2319" s="1">
        <v>1.0</v>
      </c>
      <c r="BK2319" s="1">
        <v>-1.0</v>
      </c>
      <c r="BL2319" s="1">
        <v>-1.0</v>
      </c>
      <c r="BM2319" s="1">
        <v>1.0</v>
      </c>
      <c r="BN2319" s="1">
        <v>-1.0</v>
      </c>
      <c r="BO2319" s="1">
        <v>-1.0</v>
      </c>
      <c r="BP2319" s="1">
        <v>1.0</v>
      </c>
      <c r="BQ2319" s="1">
        <v>1.0</v>
      </c>
      <c r="BR2319" s="1">
        <v>-1.0</v>
      </c>
      <c r="BS2319" s="1">
        <v>-1.0</v>
      </c>
      <c r="BT2319" s="1">
        <v>-1.0</v>
      </c>
      <c r="BU2319" s="1">
        <v>1.0</v>
      </c>
      <c r="BV2319" s="1">
        <v>-1.0</v>
      </c>
      <c r="BW2319" s="1">
        <v>-1.0</v>
      </c>
      <c r="BX2319" s="1">
        <v>-1.0</v>
      </c>
      <c r="BY2319" s="1">
        <v>-1.0</v>
      </c>
      <c r="BZ2319" s="1">
        <v>-1.0</v>
      </c>
      <c r="CA2319" s="1">
        <v>-1.0</v>
      </c>
      <c r="CB2319" s="1">
        <v>-1.0</v>
      </c>
      <c r="CC2319" s="1">
        <v>-1.0</v>
      </c>
      <c r="CD2319" s="1">
        <v>77571.0</v>
      </c>
    </row>
    <row r="2320">
      <c r="A2320" s="1">
        <v>2.1312075E7</v>
      </c>
      <c r="B2320" s="1" t="s">
        <v>10689</v>
      </c>
      <c r="C2320" s="1" t="s">
        <v>10690</v>
      </c>
      <c r="D2320" s="1" t="s">
        <v>10690</v>
      </c>
      <c r="E2320" s="1" t="s">
        <v>85</v>
      </c>
      <c r="I2320" s="1">
        <v>1.34184451E8</v>
      </c>
      <c r="J2320" s="1">
        <v>42895.0</v>
      </c>
      <c r="K2320" s="1" t="s">
        <v>272</v>
      </c>
      <c r="L2320" s="1">
        <v>0.8</v>
      </c>
      <c r="M2320" s="1">
        <v>0.0</v>
      </c>
      <c r="N2320" s="1">
        <v>18.0</v>
      </c>
      <c r="O2320" s="1">
        <v>0.0</v>
      </c>
      <c r="P2320" s="1" t="s">
        <v>111</v>
      </c>
      <c r="Q2320" s="1" t="s">
        <v>112</v>
      </c>
      <c r="R2320" s="1">
        <v>40.70333</v>
      </c>
      <c r="S2320" s="1">
        <v>-73.8138</v>
      </c>
      <c r="T2320" s="1" t="s">
        <v>1062</v>
      </c>
      <c r="U2320" s="1" t="s">
        <v>113</v>
      </c>
      <c r="V2320" s="1">
        <v>2.0</v>
      </c>
      <c r="W2320" s="1">
        <v>1.0</v>
      </c>
      <c r="X2320" s="1">
        <v>1.0</v>
      </c>
      <c r="Y2320" s="1">
        <v>1.0</v>
      </c>
      <c r="Z2320" s="1" t="s">
        <v>93</v>
      </c>
      <c r="AA2320" s="1" t="s">
        <v>12438</v>
      </c>
      <c r="AB2320" s="1">
        <v>135.0</v>
      </c>
      <c r="AC2320" s="1">
        <v>1.0</v>
      </c>
      <c r="AD2320" s="1">
        <v>0.0</v>
      </c>
      <c r="AE2320" s="1">
        <v>1.0</v>
      </c>
      <c r="AF2320" s="1" t="s">
        <v>95</v>
      </c>
      <c r="AG2320" s="1">
        <v>1.0</v>
      </c>
      <c r="AH2320" s="1">
        <v>30.0</v>
      </c>
      <c r="AI2320" s="1">
        <v>60.0</v>
      </c>
      <c r="AJ2320" s="1">
        <v>90.0</v>
      </c>
      <c r="AK2320" s="1">
        <v>365.0</v>
      </c>
      <c r="AL2320" s="1">
        <v>0.0</v>
      </c>
      <c r="AM2320" s="1">
        <v>0.0</v>
      </c>
      <c r="AU2320" s="1">
        <v>1.0</v>
      </c>
      <c r="AV2320" s="1" t="s">
        <v>105</v>
      </c>
      <c r="AW2320" s="1">
        <v>18.0</v>
      </c>
      <c r="AX2320" s="1">
        <v>0.0</v>
      </c>
      <c r="AY2320" s="1">
        <v>18.0</v>
      </c>
      <c r="AZ2320" s="1">
        <v>0.0</v>
      </c>
      <c r="BB2320" s="1">
        <v>-1.0</v>
      </c>
      <c r="BC2320" s="1">
        <v>1.0</v>
      </c>
      <c r="BD2320" s="1">
        <v>-1.0</v>
      </c>
      <c r="BE2320" s="1">
        <v>-1.0</v>
      </c>
      <c r="BF2320" s="1">
        <v>-1.0</v>
      </c>
      <c r="BG2320" s="1">
        <v>-1.0</v>
      </c>
      <c r="BH2320" s="1">
        <v>-1.0</v>
      </c>
      <c r="BI2320" s="1">
        <v>1.0</v>
      </c>
      <c r="BJ2320" s="1">
        <v>1.0</v>
      </c>
      <c r="BK2320" s="1">
        <v>-1.0</v>
      </c>
      <c r="BL2320" s="1">
        <v>-1.0</v>
      </c>
      <c r="BM2320" s="1">
        <v>-1.0</v>
      </c>
      <c r="BN2320" s="1">
        <v>1.0</v>
      </c>
      <c r="BO2320" s="1">
        <v>-1.0</v>
      </c>
      <c r="BP2320" s="1">
        <v>1.0</v>
      </c>
      <c r="BQ2320" s="1">
        <v>1.0</v>
      </c>
      <c r="BR2320" s="1">
        <v>-1.0</v>
      </c>
      <c r="BS2320" s="1">
        <v>-1.0</v>
      </c>
      <c r="BT2320" s="1">
        <v>-1.0</v>
      </c>
      <c r="BU2320" s="1">
        <v>1.0</v>
      </c>
      <c r="BV2320" s="1">
        <v>-1.0</v>
      </c>
      <c r="BW2320" s="1">
        <v>-1.0</v>
      </c>
      <c r="BX2320" s="1">
        <v>-1.0</v>
      </c>
      <c r="BY2320" s="1">
        <v>1.0</v>
      </c>
      <c r="BZ2320" s="1">
        <v>-1.0</v>
      </c>
      <c r="CA2320" s="1">
        <v>-1.0</v>
      </c>
      <c r="CB2320" s="1">
        <v>-1.0</v>
      </c>
      <c r="CC2320" s="1">
        <v>-1.0</v>
      </c>
      <c r="CD2320" s="1">
        <v>77632.0</v>
      </c>
    </row>
    <row r="2321">
      <c r="A2321" s="1">
        <v>2.7292217E7</v>
      </c>
      <c r="B2321" s="1" t="s">
        <v>12439</v>
      </c>
      <c r="C2321" s="1" t="s">
        <v>12440</v>
      </c>
      <c r="D2321" s="1" t="s">
        <v>12441</v>
      </c>
      <c r="E2321" s="1" t="s">
        <v>85</v>
      </c>
      <c r="I2321" s="1">
        <v>5.7724903E7</v>
      </c>
      <c r="J2321" s="1">
        <v>42407.0</v>
      </c>
      <c r="M2321" s="1">
        <v>0.0</v>
      </c>
      <c r="N2321" s="1">
        <v>1.0</v>
      </c>
      <c r="O2321" s="1">
        <v>1.0</v>
      </c>
      <c r="P2321" s="1" t="s">
        <v>89</v>
      </c>
      <c r="Q2321" s="1" t="s">
        <v>273</v>
      </c>
      <c r="R2321" s="1">
        <v>40.76193</v>
      </c>
      <c r="S2321" s="1">
        <v>-73.98236</v>
      </c>
      <c r="T2321" s="1" t="s">
        <v>289</v>
      </c>
      <c r="U2321" s="1" t="s">
        <v>92</v>
      </c>
      <c r="V2321" s="1">
        <v>3.0</v>
      </c>
      <c r="W2321" s="1">
        <v>1.0</v>
      </c>
      <c r="X2321" s="1">
        <v>1.0</v>
      </c>
      <c r="Y2321" s="1">
        <v>2.0</v>
      </c>
      <c r="Z2321" s="1" t="s">
        <v>93</v>
      </c>
      <c r="AA2321" s="1" t="s">
        <v>12442</v>
      </c>
      <c r="AB2321" s="1">
        <v>325.0</v>
      </c>
      <c r="AC2321" s="1">
        <v>1.0</v>
      </c>
      <c r="AD2321" s="1">
        <v>30.0</v>
      </c>
      <c r="AE2321" s="1">
        <v>7.0</v>
      </c>
      <c r="AF2321" s="1" t="s">
        <v>549</v>
      </c>
      <c r="AG2321" s="1">
        <v>1.0</v>
      </c>
      <c r="AH2321" s="1">
        <v>0.0</v>
      </c>
      <c r="AI2321" s="1">
        <v>0.0</v>
      </c>
      <c r="AJ2321" s="1">
        <v>0.0</v>
      </c>
      <c r="AK2321" s="1">
        <v>0.0</v>
      </c>
      <c r="AL2321" s="1">
        <v>0.0</v>
      </c>
      <c r="AM2321" s="1">
        <v>0.0</v>
      </c>
      <c r="AU2321" s="1">
        <v>1.0</v>
      </c>
      <c r="AV2321" s="1" t="s">
        <v>96</v>
      </c>
      <c r="AW2321" s="1">
        <v>1.0</v>
      </c>
      <c r="AX2321" s="1">
        <v>1.0</v>
      </c>
      <c r="AY2321" s="1">
        <v>0.0</v>
      </c>
      <c r="AZ2321" s="1">
        <v>0.0</v>
      </c>
      <c r="BB2321" s="1">
        <v>-1.0</v>
      </c>
      <c r="BC2321" s="1">
        <v>1.0</v>
      </c>
      <c r="BD2321" s="1">
        <v>-1.0</v>
      </c>
      <c r="BE2321" s="1">
        <v>-1.0</v>
      </c>
      <c r="BF2321" s="1">
        <v>-1.0</v>
      </c>
      <c r="BG2321" s="1">
        <v>-1.0</v>
      </c>
      <c r="BH2321" s="1">
        <v>1.0</v>
      </c>
      <c r="BI2321" s="1">
        <v>-1.0</v>
      </c>
      <c r="BJ2321" s="1">
        <v>1.0</v>
      </c>
      <c r="BK2321" s="1">
        <v>-1.0</v>
      </c>
      <c r="BL2321" s="1">
        <v>-1.0</v>
      </c>
      <c r="BM2321" s="1">
        <v>1.0</v>
      </c>
      <c r="BN2321" s="1">
        <v>1.0</v>
      </c>
      <c r="BO2321" s="1">
        <v>1.0</v>
      </c>
      <c r="BP2321" s="1">
        <v>-1.0</v>
      </c>
      <c r="BQ2321" s="1">
        <v>-1.0</v>
      </c>
      <c r="BR2321" s="1">
        <v>-1.0</v>
      </c>
      <c r="BS2321" s="1">
        <v>-1.0</v>
      </c>
      <c r="BT2321" s="1">
        <v>-1.0</v>
      </c>
      <c r="BU2321" s="1">
        <v>1.0</v>
      </c>
      <c r="BV2321" s="1">
        <v>-1.0</v>
      </c>
      <c r="BW2321" s="1">
        <v>-1.0</v>
      </c>
      <c r="BX2321" s="1">
        <v>-1.0</v>
      </c>
      <c r="BY2321" s="1">
        <v>-1.0</v>
      </c>
      <c r="BZ2321" s="1">
        <v>-1.0</v>
      </c>
      <c r="CA2321" s="1">
        <v>-1.0</v>
      </c>
      <c r="CB2321" s="1">
        <v>-1.0</v>
      </c>
      <c r="CC2321" s="1">
        <v>-1.0</v>
      </c>
      <c r="CD2321" s="1">
        <v>77643.0</v>
      </c>
    </row>
    <row r="2322">
      <c r="A2322" s="1">
        <v>6862600.0</v>
      </c>
      <c r="B2322" s="1" t="s">
        <v>12443</v>
      </c>
      <c r="C2322" s="1" t="s">
        <v>12444</v>
      </c>
      <c r="D2322" s="1" t="s">
        <v>12445</v>
      </c>
      <c r="E2322" s="1" t="s">
        <v>85</v>
      </c>
      <c r="F2322" s="1" t="s">
        <v>12446</v>
      </c>
      <c r="G2322" s="1" t="s">
        <v>12447</v>
      </c>
      <c r="H2322" s="1" t="s">
        <v>12448</v>
      </c>
      <c r="I2322" s="1">
        <v>2.1705761E7</v>
      </c>
      <c r="J2322" s="1">
        <v>41905.0</v>
      </c>
      <c r="M2322" s="1">
        <v>0.0</v>
      </c>
      <c r="N2322" s="1">
        <v>2.0</v>
      </c>
      <c r="O2322" s="1">
        <v>1.0</v>
      </c>
      <c r="P2322" s="1" t="s">
        <v>123</v>
      </c>
      <c r="Q2322" s="1" t="s">
        <v>124</v>
      </c>
      <c r="R2322" s="1">
        <v>40.66722</v>
      </c>
      <c r="S2322" s="1">
        <v>-73.97811</v>
      </c>
      <c r="T2322" s="1" t="s">
        <v>91</v>
      </c>
      <c r="U2322" s="1" t="s">
        <v>92</v>
      </c>
      <c r="V2322" s="1">
        <v>4.0</v>
      </c>
      <c r="W2322" s="1">
        <v>1.0</v>
      </c>
      <c r="X2322" s="1">
        <v>2.0</v>
      </c>
      <c r="Y2322" s="1">
        <v>2.0</v>
      </c>
      <c r="Z2322" s="1" t="s">
        <v>93</v>
      </c>
      <c r="AA2322" s="1" t="s">
        <v>12449</v>
      </c>
      <c r="AB2322" s="1">
        <v>215.0</v>
      </c>
      <c r="AC2322" s="1">
        <v>1.0</v>
      </c>
      <c r="AD2322" s="1">
        <v>0.0</v>
      </c>
      <c r="AE2322" s="1">
        <v>2.0</v>
      </c>
      <c r="AF2322" s="1" t="s">
        <v>1228</v>
      </c>
      <c r="AG2322" s="1">
        <v>1.0</v>
      </c>
      <c r="AH2322" s="1">
        <v>0.0</v>
      </c>
      <c r="AI2322" s="1">
        <v>0.0</v>
      </c>
      <c r="AJ2322" s="1">
        <v>0.0</v>
      </c>
      <c r="AK2322" s="1">
        <v>0.0</v>
      </c>
      <c r="AL2322" s="1">
        <v>2.0</v>
      </c>
      <c r="AM2322" s="1">
        <v>0.0</v>
      </c>
      <c r="AN2322" s="1">
        <v>90.0</v>
      </c>
      <c r="AO2322" s="1">
        <v>9.0</v>
      </c>
      <c r="AP2322" s="1">
        <v>8.0</v>
      </c>
      <c r="AQ2322" s="1">
        <v>10.0</v>
      </c>
      <c r="AR2322" s="1">
        <v>10.0</v>
      </c>
      <c r="AS2322" s="1">
        <v>10.0</v>
      </c>
      <c r="AT2322" s="1">
        <v>9.0</v>
      </c>
      <c r="AU2322" s="1">
        <v>0.0</v>
      </c>
      <c r="AV2322" s="1" t="s">
        <v>105</v>
      </c>
      <c r="AW2322" s="1">
        <v>1.0</v>
      </c>
      <c r="AX2322" s="1">
        <v>1.0</v>
      </c>
      <c r="AY2322" s="1">
        <v>0.0</v>
      </c>
      <c r="AZ2322" s="1">
        <v>0.0</v>
      </c>
      <c r="BA2322" s="1">
        <v>0.05</v>
      </c>
      <c r="BB2322" s="1">
        <v>-1.0</v>
      </c>
      <c r="BC2322" s="1">
        <v>1.0</v>
      </c>
      <c r="BD2322" s="1">
        <v>-1.0</v>
      </c>
      <c r="BE2322" s="1">
        <v>-1.0</v>
      </c>
      <c r="BF2322" s="1">
        <v>-1.0</v>
      </c>
      <c r="BG2322" s="1">
        <v>-1.0</v>
      </c>
      <c r="BH2322" s="1">
        <v>-1.0</v>
      </c>
      <c r="BI2322" s="1">
        <v>-1.0</v>
      </c>
      <c r="BJ2322" s="1">
        <v>1.0</v>
      </c>
      <c r="BK2322" s="1">
        <v>-1.0</v>
      </c>
      <c r="BL2322" s="1">
        <v>-1.0</v>
      </c>
      <c r="BM2322" s="1">
        <v>-1.0</v>
      </c>
      <c r="BN2322" s="1">
        <v>-1.0</v>
      </c>
      <c r="BO2322" s="1">
        <v>-1.0</v>
      </c>
      <c r="BP2322" s="1">
        <v>1.0</v>
      </c>
      <c r="BQ2322" s="1">
        <v>-1.0</v>
      </c>
      <c r="BR2322" s="1">
        <v>-1.0</v>
      </c>
      <c r="BS2322" s="1">
        <v>-1.0</v>
      </c>
      <c r="BT2322" s="1">
        <v>-1.0</v>
      </c>
      <c r="BU2322" s="1">
        <v>1.0</v>
      </c>
      <c r="BV2322" s="1">
        <v>-1.0</v>
      </c>
      <c r="BW2322" s="1">
        <v>1.0</v>
      </c>
      <c r="BX2322" s="1">
        <v>-1.0</v>
      </c>
      <c r="BY2322" s="1">
        <v>-1.0</v>
      </c>
      <c r="BZ2322" s="1">
        <v>-1.0</v>
      </c>
      <c r="CA2322" s="1">
        <v>-1.0</v>
      </c>
      <c r="CB2322" s="1">
        <v>-1.0</v>
      </c>
      <c r="CC2322" s="1">
        <v>-1.0</v>
      </c>
      <c r="CD2322" s="1">
        <v>77699.0</v>
      </c>
    </row>
    <row r="2323">
      <c r="A2323" s="1">
        <v>2.2946348E7</v>
      </c>
      <c r="B2323" s="1" t="s">
        <v>12450</v>
      </c>
      <c r="C2323" s="1" t="s">
        <v>12451</v>
      </c>
      <c r="D2323" s="1" t="s">
        <v>12452</v>
      </c>
      <c r="E2323" s="1" t="s">
        <v>85</v>
      </c>
      <c r="F2323" s="1" t="s">
        <v>12453</v>
      </c>
      <c r="G2323" s="1" t="s">
        <v>12454</v>
      </c>
      <c r="I2323" s="1">
        <v>1.27545011E8</v>
      </c>
      <c r="J2323" s="1">
        <v>42850.0</v>
      </c>
      <c r="M2323" s="1">
        <v>0.0</v>
      </c>
      <c r="N2323" s="1">
        <v>1.0</v>
      </c>
      <c r="O2323" s="1">
        <v>0.0</v>
      </c>
      <c r="P2323" s="1" t="s">
        <v>123</v>
      </c>
      <c r="Q2323" s="1" t="s">
        <v>124</v>
      </c>
      <c r="R2323" s="1">
        <v>40.65222</v>
      </c>
      <c r="S2323" s="1">
        <v>-73.95016</v>
      </c>
      <c r="T2323" s="1" t="s">
        <v>91</v>
      </c>
      <c r="U2323" s="1" t="s">
        <v>113</v>
      </c>
      <c r="V2323" s="1">
        <v>1.0</v>
      </c>
      <c r="W2323" s="1">
        <v>1.0</v>
      </c>
      <c r="X2323" s="1">
        <v>1.0</v>
      </c>
      <c r="Y2323" s="1">
        <v>1.0</v>
      </c>
      <c r="Z2323" s="1" t="s">
        <v>93</v>
      </c>
      <c r="AA2323" s="1" t="s">
        <v>12455</v>
      </c>
      <c r="AB2323" s="1">
        <v>35.0</v>
      </c>
      <c r="AC2323" s="1">
        <v>1.0</v>
      </c>
      <c r="AD2323" s="1">
        <v>0.0</v>
      </c>
      <c r="AE2323" s="1">
        <v>1.0</v>
      </c>
      <c r="AF2323" s="1" t="s">
        <v>170</v>
      </c>
      <c r="AG2323" s="1">
        <v>1.0</v>
      </c>
      <c r="AH2323" s="1">
        <v>0.0</v>
      </c>
      <c r="AI2323" s="1">
        <v>0.0</v>
      </c>
      <c r="AJ2323" s="1">
        <v>0.0</v>
      </c>
      <c r="AK2323" s="1">
        <v>0.0</v>
      </c>
      <c r="AL2323" s="1">
        <v>5.0</v>
      </c>
      <c r="AM2323" s="1">
        <v>5.0</v>
      </c>
      <c r="AN2323" s="1">
        <v>100.0</v>
      </c>
      <c r="AO2323" s="1">
        <v>10.0</v>
      </c>
      <c r="AP2323" s="1">
        <v>10.0</v>
      </c>
      <c r="AQ2323" s="1">
        <v>10.0</v>
      </c>
      <c r="AR2323" s="1">
        <v>10.0</v>
      </c>
      <c r="AS2323" s="1">
        <v>10.0</v>
      </c>
      <c r="AT2323" s="1">
        <v>10.0</v>
      </c>
      <c r="AU2323" s="1">
        <v>0.0</v>
      </c>
      <c r="AV2323" s="1" t="s">
        <v>117</v>
      </c>
      <c r="AW2323" s="1">
        <v>1.0</v>
      </c>
      <c r="AX2323" s="1">
        <v>0.0</v>
      </c>
      <c r="AY2323" s="1">
        <v>1.0</v>
      </c>
      <c r="AZ2323" s="1">
        <v>0.0</v>
      </c>
      <c r="BA2323" s="1">
        <v>0.42</v>
      </c>
      <c r="BB2323" s="1">
        <v>-1.0</v>
      </c>
      <c r="BC2323" s="1">
        <v>1.0</v>
      </c>
      <c r="BD2323" s="1">
        <v>-1.0</v>
      </c>
      <c r="BE2323" s="1">
        <v>-1.0</v>
      </c>
      <c r="BF2323" s="1">
        <v>-1.0</v>
      </c>
      <c r="BG2323" s="1">
        <v>-1.0</v>
      </c>
      <c r="BH2323" s="1">
        <v>-1.0</v>
      </c>
      <c r="BI2323" s="1">
        <v>-1.0</v>
      </c>
      <c r="BJ2323" s="1">
        <v>-1.0</v>
      </c>
      <c r="BK2323" s="1">
        <v>-1.0</v>
      </c>
      <c r="BL2323" s="1">
        <v>-1.0</v>
      </c>
      <c r="BM2323" s="1">
        <v>1.0</v>
      </c>
      <c r="BN2323" s="1">
        <v>1.0</v>
      </c>
      <c r="BO2323" s="1">
        <v>-1.0</v>
      </c>
      <c r="BP2323" s="1">
        <v>-1.0</v>
      </c>
      <c r="BQ2323" s="1">
        <v>1.0</v>
      </c>
      <c r="BR2323" s="1">
        <v>-1.0</v>
      </c>
      <c r="BS2323" s="1">
        <v>-1.0</v>
      </c>
      <c r="BT2323" s="1">
        <v>-1.0</v>
      </c>
      <c r="BU2323" s="1">
        <v>1.0</v>
      </c>
      <c r="BV2323" s="1">
        <v>-1.0</v>
      </c>
      <c r="BW2323" s="1">
        <v>-1.0</v>
      </c>
      <c r="BX2323" s="1">
        <v>1.0</v>
      </c>
      <c r="BY2323" s="1">
        <v>-1.0</v>
      </c>
      <c r="BZ2323" s="1">
        <v>1.0</v>
      </c>
      <c r="CA2323" s="1">
        <v>-1.0</v>
      </c>
      <c r="CB2323" s="1">
        <v>-1.0</v>
      </c>
      <c r="CC2323" s="1">
        <v>-1.0</v>
      </c>
      <c r="CD2323" s="1">
        <v>77801.0</v>
      </c>
    </row>
    <row r="2324">
      <c r="A2324" s="1">
        <v>1.8689588E7</v>
      </c>
      <c r="B2324" s="1" t="s">
        <v>12456</v>
      </c>
      <c r="C2324" s="1" t="s">
        <v>12457</v>
      </c>
      <c r="D2324" s="1" t="s">
        <v>12458</v>
      </c>
      <c r="E2324" s="1" t="s">
        <v>85</v>
      </c>
      <c r="F2324" s="1" t="s">
        <v>12459</v>
      </c>
      <c r="G2324" s="1" t="s">
        <v>12460</v>
      </c>
      <c r="H2324" s="1" t="s">
        <v>12461</v>
      </c>
      <c r="I2324" s="1">
        <v>127767.0</v>
      </c>
      <c r="J2324" s="1">
        <v>40316.0</v>
      </c>
      <c r="K2324" s="1" t="s">
        <v>88</v>
      </c>
      <c r="L2324" s="1">
        <v>1.0</v>
      </c>
      <c r="M2324" s="1">
        <v>0.0</v>
      </c>
      <c r="N2324" s="1">
        <v>1.0</v>
      </c>
      <c r="O2324" s="1">
        <v>0.0</v>
      </c>
      <c r="P2324" s="1" t="s">
        <v>123</v>
      </c>
      <c r="Q2324" s="1" t="s">
        <v>124</v>
      </c>
      <c r="R2324" s="1">
        <v>40.69171</v>
      </c>
      <c r="S2324" s="1">
        <v>-73.95374</v>
      </c>
      <c r="T2324" s="1" t="s">
        <v>91</v>
      </c>
      <c r="U2324" s="1" t="s">
        <v>92</v>
      </c>
      <c r="V2324" s="1">
        <v>2.0</v>
      </c>
      <c r="W2324" s="1">
        <v>1.0</v>
      </c>
      <c r="X2324" s="1">
        <v>1.0</v>
      </c>
      <c r="Y2324" s="1">
        <v>2.0</v>
      </c>
      <c r="Z2324" s="1" t="s">
        <v>93</v>
      </c>
      <c r="AA2324" s="1" t="s">
        <v>12462</v>
      </c>
      <c r="AB2324" s="1">
        <v>97.0</v>
      </c>
      <c r="AC2324" s="1">
        <v>2.0</v>
      </c>
      <c r="AD2324" s="1">
        <v>50.0</v>
      </c>
      <c r="AE2324" s="1">
        <v>4.0</v>
      </c>
      <c r="AF2324" s="1" t="s">
        <v>255</v>
      </c>
      <c r="AG2324" s="1">
        <v>1.0</v>
      </c>
      <c r="AH2324" s="1">
        <v>0.0</v>
      </c>
      <c r="AI2324" s="1">
        <v>0.0</v>
      </c>
      <c r="AJ2324" s="1">
        <v>0.0</v>
      </c>
      <c r="AK2324" s="1">
        <v>0.0</v>
      </c>
      <c r="AL2324" s="1">
        <v>6.0</v>
      </c>
      <c r="AM2324" s="1">
        <v>1.0</v>
      </c>
      <c r="AN2324" s="1">
        <v>97.0</v>
      </c>
      <c r="AO2324" s="1">
        <v>10.0</v>
      </c>
      <c r="AP2324" s="1">
        <v>10.0</v>
      </c>
      <c r="AQ2324" s="1">
        <v>10.0</v>
      </c>
      <c r="AR2324" s="1">
        <v>10.0</v>
      </c>
      <c r="AS2324" s="1">
        <v>10.0</v>
      </c>
      <c r="AT2324" s="1">
        <v>10.0</v>
      </c>
      <c r="AU2324" s="1">
        <v>1.0</v>
      </c>
      <c r="AV2324" s="1" t="s">
        <v>117</v>
      </c>
      <c r="AW2324" s="1">
        <v>1.0</v>
      </c>
      <c r="AX2324" s="1">
        <v>1.0</v>
      </c>
      <c r="AY2324" s="1">
        <v>0.0</v>
      </c>
      <c r="AZ2324" s="1">
        <v>0.0</v>
      </c>
      <c r="BA2324" s="1">
        <v>0.24</v>
      </c>
      <c r="BB2324" s="1">
        <v>-1.0</v>
      </c>
      <c r="BC2324" s="1">
        <v>1.0</v>
      </c>
      <c r="BD2324" s="1">
        <v>-1.0</v>
      </c>
      <c r="BE2324" s="1">
        <v>-1.0</v>
      </c>
      <c r="BF2324" s="1">
        <v>-1.0</v>
      </c>
      <c r="BG2324" s="1">
        <v>-1.0</v>
      </c>
      <c r="BH2324" s="1">
        <v>1.0</v>
      </c>
      <c r="BI2324" s="1">
        <v>-1.0</v>
      </c>
      <c r="BJ2324" s="1">
        <v>-1.0</v>
      </c>
      <c r="BK2324" s="1">
        <v>1.0</v>
      </c>
      <c r="BL2324" s="1">
        <v>1.0</v>
      </c>
      <c r="BM2324" s="1">
        <v>-1.0</v>
      </c>
      <c r="BN2324" s="1">
        <v>-1.0</v>
      </c>
      <c r="BO2324" s="1">
        <v>-1.0</v>
      </c>
      <c r="BP2324" s="1">
        <v>1.0</v>
      </c>
      <c r="BQ2324" s="1">
        <v>1.0</v>
      </c>
      <c r="BR2324" s="1">
        <v>-1.0</v>
      </c>
      <c r="BS2324" s="1">
        <v>-1.0</v>
      </c>
      <c r="BT2324" s="1">
        <v>-1.0</v>
      </c>
      <c r="BU2324" s="1">
        <v>1.0</v>
      </c>
      <c r="BV2324" s="1">
        <v>-1.0</v>
      </c>
      <c r="BW2324" s="1">
        <v>-1.0</v>
      </c>
      <c r="BX2324" s="1">
        <v>1.0</v>
      </c>
      <c r="BY2324" s="1">
        <v>1.0</v>
      </c>
      <c r="BZ2324" s="1">
        <v>1.0</v>
      </c>
      <c r="CA2324" s="1">
        <v>-1.0</v>
      </c>
      <c r="CB2324" s="1">
        <v>-1.0</v>
      </c>
      <c r="CC2324" s="1">
        <v>-1.0</v>
      </c>
      <c r="CD2324" s="1">
        <v>77862.0</v>
      </c>
    </row>
    <row r="2325">
      <c r="A2325" s="1">
        <v>2.3612284E7</v>
      </c>
      <c r="B2325" s="1" t="s">
        <v>12463</v>
      </c>
      <c r="C2325" s="1" t="s">
        <v>12464</v>
      </c>
      <c r="D2325" s="1" t="s">
        <v>12465</v>
      </c>
      <c r="E2325" s="1" t="s">
        <v>85</v>
      </c>
      <c r="F2325" s="1" t="s">
        <v>12466</v>
      </c>
      <c r="G2325" s="1" t="s">
        <v>12467</v>
      </c>
      <c r="I2325" s="1">
        <v>2485076.0</v>
      </c>
      <c r="J2325" s="1">
        <v>41057.0</v>
      </c>
      <c r="K2325" s="1" t="s">
        <v>134</v>
      </c>
      <c r="L2325" s="1">
        <v>1.0</v>
      </c>
      <c r="M2325" s="1">
        <v>1.0</v>
      </c>
      <c r="N2325" s="1">
        <v>1.0</v>
      </c>
      <c r="O2325" s="1">
        <v>1.0</v>
      </c>
      <c r="P2325" s="1" t="s">
        <v>123</v>
      </c>
      <c r="Q2325" s="1" t="s">
        <v>124</v>
      </c>
      <c r="R2325" s="1">
        <v>40.69466</v>
      </c>
      <c r="S2325" s="1">
        <v>-73.97151</v>
      </c>
      <c r="T2325" s="1" t="s">
        <v>91</v>
      </c>
      <c r="U2325" s="1" t="s">
        <v>92</v>
      </c>
      <c r="V2325" s="1">
        <v>4.0</v>
      </c>
      <c r="W2325" s="1">
        <v>1.0</v>
      </c>
      <c r="X2325" s="1">
        <v>1.0</v>
      </c>
      <c r="Y2325" s="1">
        <v>2.0</v>
      </c>
      <c r="Z2325" s="1" t="s">
        <v>93</v>
      </c>
      <c r="AA2325" s="1" t="s">
        <v>12468</v>
      </c>
      <c r="AB2325" s="1">
        <v>148.0</v>
      </c>
      <c r="AC2325" s="1">
        <v>2.0</v>
      </c>
      <c r="AD2325" s="1">
        <v>20.0</v>
      </c>
      <c r="AE2325" s="1">
        <v>3.0</v>
      </c>
      <c r="AF2325" s="1" t="s">
        <v>179</v>
      </c>
      <c r="AG2325" s="1">
        <v>1.0</v>
      </c>
      <c r="AH2325" s="1">
        <v>0.0</v>
      </c>
      <c r="AI2325" s="1">
        <v>0.0</v>
      </c>
      <c r="AJ2325" s="1">
        <v>0.0</v>
      </c>
      <c r="AK2325" s="1">
        <v>0.0</v>
      </c>
      <c r="AL2325" s="1">
        <v>20.0</v>
      </c>
      <c r="AM2325" s="1">
        <v>10.0</v>
      </c>
      <c r="AN2325" s="1">
        <v>97.0</v>
      </c>
      <c r="AO2325" s="1">
        <v>10.0</v>
      </c>
      <c r="AP2325" s="1">
        <v>9.0</v>
      </c>
      <c r="AQ2325" s="1">
        <v>10.0</v>
      </c>
      <c r="AR2325" s="1">
        <v>10.0</v>
      </c>
      <c r="AS2325" s="1">
        <v>10.0</v>
      </c>
      <c r="AT2325" s="1">
        <v>10.0</v>
      </c>
      <c r="AU2325" s="1">
        <v>1.0</v>
      </c>
      <c r="AV2325" s="1" t="s">
        <v>117</v>
      </c>
      <c r="AW2325" s="1">
        <v>1.0</v>
      </c>
      <c r="AX2325" s="1">
        <v>1.0</v>
      </c>
      <c r="AY2325" s="1">
        <v>0.0</v>
      </c>
      <c r="AZ2325" s="1">
        <v>0.0</v>
      </c>
      <c r="BA2325" s="1">
        <v>1.27</v>
      </c>
      <c r="BB2325" s="1">
        <v>-1.0</v>
      </c>
      <c r="BC2325" s="1">
        <v>1.0</v>
      </c>
      <c r="BD2325" s="1">
        <v>-1.0</v>
      </c>
      <c r="BE2325" s="1">
        <v>-1.0</v>
      </c>
      <c r="BF2325" s="1">
        <v>-1.0</v>
      </c>
      <c r="BG2325" s="1">
        <v>-1.0</v>
      </c>
      <c r="BH2325" s="1">
        <v>-1.0</v>
      </c>
      <c r="BI2325" s="1">
        <v>-1.0</v>
      </c>
      <c r="BJ2325" s="1">
        <v>1.0</v>
      </c>
      <c r="BK2325" s="1">
        <v>1.0</v>
      </c>
      <c r="BL2325" s="1">
        <v>1.0</v>
      </c>
      <c r="BM2325" s="1">
        <v>-1.0</v>
      </c>
      <c r="BN2325" s="1">
        <v>-1.0</v>
      </c>
      <c r="BO2325" s="1">
        <v>-1.0</v>
      </c>
      <c r="BP2325" s="1">
        <v>1.0</v>
      </c>
      <c r="BQ2325" s="1">
        <v>1.0</v>
      </c>
      <c r="BR2325" s="1">
        <v>-1.0</v>
      </c>
      <c r="BS2325" s="1">
        <v>-1.0</v>
      </c>
      <c r="BT2325" s="1">
        <v>-1.0</v>
      </c>
      <c r="BU2325" s="1">
        <v>1.0</v>
      </c>
      <c r="BV2325" s="1">
        <v>-1.0</v>
      </c>
      <c r="BW2325" s="1">
        <v>1.0</v>
      </c>
      <c r="BX2325" s="1">
        <v>1.0</v>
      </c>
      <c r="BY2325" s="1">
        <v>1.0</v>
      </c>
      <c r="BZ2325" s="1">
        <v>1.0</v>
      </c>
      <c r="CA2325" s="1">
        <v>-1.0</v>
      </c>
      <c r="CB2325" s="1">
        <v>-1.0</v>
      </c>
      <c r="CC2325" s="1">
        <v>-1.0</v>
      </c>
      <c r="CD2325" s="1">
        <v>77871.0</v>
      </c>
    </row>
    <row r="2326">
      <c r="A2326" s="1">
        <v>1.6960374E7</v>
      </c>
      <c r="B2326" s="1" t="s">
        <v>12469</v>
      </c>
      <c r="C2326" s="1" t="s">
        <v>12470</v>
      </c>
      <c r="D2326" s="1" t="s">
        <v>12471</v>
      </c>
      <c r="E2326" s="1" t="s">
        <v>85</v>
      </c>
      <c r="H2326" s="1" t="s">
        <v>12472</v>
      </c>
      <c r="I2326" s="1">
        <v>3.0097523E7</v>
      </c>
      <c r="J2326" s="1">
        <v>42090.0</v>
      </c>
      <c r="M2326" s="1">
        <v>0.0</v>
      </c>
      <c r="N2326" s="1">
        <v>1.0</v>
      </c>
      <c r="O2326" s="1">
        <v>1.0</v>
      </c>
      <c r="P2326" s="1" t="s">
        <v>89</v>
      </c>
      <c r="Q2326" s="1" t="s">
        <v>90</v>
      </c>
      <c r="R2326" s="1">
        <v>40.82167</v>
      </c>
      <c r="S2326" s="1">
        <v>-73.94988</v>
      </c>
      <c r="T2326" s="1" t="s">
        <v>91</v>
      </c>
      <c r="U2326" s="1" t="s">
        <v>92</v>
      </c>
      <c r="V2326" s="1">
        <v>2.0</v>
      </c>
      <c r="W2326" s="1">
        <v>1.0</v>
      </c>
      <c r="X2326" s="1">
        <v>1.0</v>
      </c>
      <c r="Y2326" s="1">
        <v>2.0</v>
      </c>
      <c r="Z2326" s="1" t="s">
        <v>93</v>
      </c>
      <c r="AA2326" s="1" t="s">
        <v>12473</v>
      </c>
      <c r="AB2326" s="1">
        <v>110.0</v>
      </c>
      <c r="AC2326" s="1">
        <v>1.0</v>
      </c>
      <c r="AD2326" s="1">
        <v>0.0</v>
      </c>
      <c r="AE2326" s="1">
        <v>6.0</v>
      </c>
      <c r="AF2326" s="1" t="s">
        <v>669</v>
      </c>
      <c r="AG2326" s="1">
        <v>1.0</v>
      </c>
      <c r="AH2326" s="1">
        <v>0.0</v>
      </c>
      <c r="AI2326" s="1">
        <v>0.0</v>
      </c>
      <c r="AJ2326" s="1">
        <v>0.0</v>
      </c>
      <c r="AK2326" s="1">
        <v>0.0</v>
      </c>
      <c r="AL2326" s="1">
        <v>5.0</v>
      </c>
      <c r="AM2326" s="1">
        <v>2.0</v>
      </c>
      <c r="AN2326" s="1">
        <v>100.0</v>
      </c>
      <c r="AO2326" s="1">
        <v>10.0</v>
      </c>
      <c r="AP2326" s="1">
        <v>10.0</v>
      </c>
      <c r="AQ2326" s="1">
        <v>10.0</v>
      </c>
      <c r="AR2326" s="1">
        <v>10.0</v>
      </c>
      <c r="AS2326" s="1">
        <v>10.0</v>
      </c>
      <c r="AT2326" s="1">
        <v>10.0</v>
      </c>
      <c r="AU2326" s="1">
        <v>0.0</v>
      </c>
      <c r="AV2326" s="1" t="s">
        <v>96</v>
      </c>
      <c r="AW2326" s="1">
        <v>1.0</v>
      </c>
      <c r="AX2326" s="1">
        <v>1.0</v>
      </c>
      <c r="AY2326" s="1">
        <v>0.0</v>
      </c>
      <c r="AZ2326" s="1">
        <v>0.0</v>
      </c>
      <c r="BA2326" s="1">
        <v>0.17</v>
      </c>
      <c r="BB2326" s="1">
        <v>-1.0</v>
      </c>
      <c r="BC2326" s="1">
        <v>1.0</v>
      </c>
      <c r="BD2326" s="1">
        <v>-1.0</v>
      </c>
      <c r="BE2326" s="1">
        <v>-1.0</v>
      </c>
      <c r="BF2326" s="1">
        <v>-1.0</v>
      </c>
      <c r="BG2326" s="1">
        <v>-1.0</v>
      </c>
      <c r="BH2326" s="1">
        <v>-1.0</v>
      </c>
      <c r="BI2326" s="1">
        <v>-1.0</v>
      </c>
      <c r="BJ2326" s="1">
        <v>1.0</v>
      </c>
      <c r="BK2326" s="1">
        <v>-1.0</v>
      </c>
      <c r="BL2326" s="1">
        <v>-1.0</v>
      </c>
      <c r="BM2326" s="1">
        <v>-1.0</v>
      </c>
      <c r="BN2326" s="1">
        <v>1.0</v>
      </c>
      <c r="BO2326" s="1">
        <v>-1.0</v>
      </c>
      <c r="BP2326" s="1">
        <v>-1.0</v>
      </c>
      <c r="BQ2326" s="1">
        <v>-1.0</v>
      </c>
      <c r="BR2326" s="1">
        <v>-1.0</v>
      </c>
      <c r="BS2326" s="1">
        <v>-1.0</v>
      </c>
      <c r="BT2326" s="1">
        <v>-1.0</v>
      </c>
      <c r="BU2326" s="1">
        <v>1.0</v>
      </c>
      <c r="BV2326" s="1">
        <v>1.0</v>
      </c>
      <c r="BW2326" s="1">
        <v>-1.0</v>
      </c>
      <c r="BX2326" s="1">
        <v>-1.0</v>
      </c>
      <c r="BY2326" s="1">
        <v>-1.0</v>
      </c>
      <c r="BZ2326" s="1">
        <v>1.0</v>
      </c>
      <c r="CA2326" s="1">
        <v>-1.0</v>
      </c>
      <c r="CB2326" s="1">
        <v>-1.0</v>
      </c>
      <c r="CC2326" s="1">
        <v>-1.0</v>
      </c>
      <c r="CD2326" s="1">
        <v>77919.0</v>
      </c>
    </row>
    <row r="2327">
      <c r="A2327" s="1">
        <v>3.1069942E7</v>
      </c>
      <c r="B2327" s="1" t="s">
        <v>12474</v>
      </c>
      <c r="C2327" s="1" t="s">
        <v>12475</v>
      </c>
      <c r="D2327" s="1" t="s">
        <v>12475</v>
      </c>
      <c r="E2327" s="1" t="s">
        <v>85</v>
      </c>
      <c r="I2327" s="1">
        <v>1.10179329E8</v>
      </c>
      <c r="J2327" s="1">
        <v>42741.0</v>
      </c>
      <c r="K2327" s="1" t="s">
        <v>88</v>
      </c>
      <c r="L2327" s="1">
        <v>1.0</v>
      </c>
      <c r="M2327" s="1">
        <v>0.0</v>
      </c>
      <c r="N2327" s="1">
        <v>1.0</v>
      </c>
      <c r="O2327" s="1">
        <v>1.0</v>
      </c>
      <c r="P2327" s="1" t="s">
        <v>123</v>
      </c>
      <c r="Q2327" s="1" t="s">
        <v>7849</v>
      </c>
      <c r="R2327" s="1">
        <v>40.6334</v>
      </c>
      <c r="S2327" s="1">
        <v>-74.0212</v>
      </c>
      <c r="T2327" s="1" t="s">
        <v>91</v>
      </c>
      <c r="U2327" s="1" t="s">
        <v>113</v>
      </c>
      <c r="V2327" s="1">
        <v>1.0</v>
      </c>
      <c r="W2327" s="1">
        <v>1.0</v>
      </c>
      <c r="X2327" s="1">
        <v>1.0</v>
      </c>
      <c r="Y2327" s="1">
        <v>1.0</v>
      </c>
      <c r="Z2327" s="1" t="s">
        <v>93</v>
      </c>
      <c r="AA2327" s="1" t="s">
        <v>12476</v>
      </c>
      <c r="AB2327" s="1">
        <v>70.0</v>
      </c>
      <c r="AC2327" s="1">
        <v>1.0</v>
      </c>
      <c r="AD2327" s="1">
        <v>0.0</v>
      </c>
      <c r="AE2327" s="1">
        <v>1.0</v>
      </c>
      <c r="AF2327" s="1" t="s">
        <v>179</v>
      </c>
      <c r="AG2327" s="1">
        <v>1.0</v>
      </c>
      <c r="AH2327" s="1">
        <v>7.0</v>
      </c>
      <c r="AI2327" s="1">
        <v>37.0</v>
      </c>
      <c r="AJ2327" s="1">
        <v>67.0</v>
      </c>
      <c r="AK2327" s="1">
        <v>342.0</v>
      </c>
      <c r="AL2327" s="1">
        <v>0.0</v>
      </c>
      <c r="AM2327" s="1">
        <v>0.0</v>
      </c>
      <c r="AU2327" s="1">
        <v>0.0</v>
      </c>
      <c r="AV2327" s="1" t="s">
        <v>105</v>
      </c>
      <c r="AW2327" s="1">
        <v>1.0</v>
      </c>
      <c r="AX2327" s="1">
        <v>0.0</v>
      </c>
      <c r="AY2327" s="1">
        <v>1.0</v>
      </c>
      <c r="AZ2327" s="1">
        <v>0.0</v>
      </c>
      <c r="BB2327" s="1">
        <v>-1.0</v>
      </c>
      <c r="BC2327" s="1">
        <v>1.0</v>
      </c>
      <c r="BD2327" s="1">
        <v>-1.0</v>
      </c>
      <c r="BE2327" s="1">
        <v>-1.0</v>
      </c>
      <c r="BF2327" s="1">
        <v>-1.0</v>
      </c>
      <c r="BG2327" s="1">
        <v>-1.0</v>
      </c>
      <c r="BH2327" s="1">
        <v>-1.0</v>
      </c>
      <c r="BI2327" s="1">
        <v>-1.0</v>
      </c>
      <c r="BJ2327" s="1">
        <v>-1.0</v>
      </c>
      <c r="BK2327" s="1">
        <v>-1.0</v>
      </c>
      <c r="BL2327" s="1">
        <v>-1.0</v>
      </c>
      <c r="BM2327" s="1">
        <v>-1.0</v>
      </c>
      <c r="BN2327" s="1">
        <v>-1.0</v>
      </c>
      <c r="BO2327" s="1">
        <v>-1.0</v>
      </c>
      <c r="BP2327" s="1">
        <v>-1.0</v>
      </c>
      <c r="BQ2327" s="1">
        <v>-1.0</v>
      </c>
      <c r="BR2327" s="1">
        <v>-1.0</v>
      </c>
      <c r="BS2327" s="1">
        <v>-1.0</v>
      </c>
      <c r="BT2327" s="1">
        <v>1.0</v>
      </c>
      <c r="BU2327" s="1">
        <v>1.0</v>
      </c>
      <c r="BV2327" s="1">
        <v>-1.0</v>
      </c>
      <c r="BW2327" s="1">
        <v>-1.0</v>
      </c>
      <c r="BX2327" s="1">
        <v>-1.0</v>
      </c>
      <c r="BY2327" s="1">
        <v>-1.0</v>
      </c>
      <c r="BZ2327" s="1">
        <v>-1.0</v>
      </c>
      <c r="CA2327" s="1">
        <v>-1.0</v>
      </c>
      <c r="CB2327" s="1">
        <v>-1.0</v>
      </c>
      <c r="CC2327" s="1">
        <v>-1.0</v>
      </c>
      <c r="CD2327" s="1">
        <v>77939.0</v>
      </c>
    </row>
    <row r="2328">
      <c r="A2328" s="1">
        <v>2.4653197E7</v>
      </c>
      <c r="B2328" s="1" t="s">
        <v>2374</v>
      </c>
      <c r="C2328" s="1" t="s">
        <v>12477</v>
      </c>
      <c r="D2328" s="1" t="s">
        <v>12477</v>
      </c>
      <c r="E2328" s="1" t="s">
        <v>85</v>
      </c>
      <c r="I2328" s="1">
        <v>1.04497453E8</v>
      </c>
      <c r="J2328" s="1">
        <v>42694.0</v>
      </c>
      <c r="K2328" s="1" t="s">
        <v>134</v>
      </c>
      <c r="L2328" s="1">
        <v>1.0</v>
      </c>
      <c r="M2328" s="1">
        <v>1.0</v>
      </c>
      <c r="N2328" s="1">
        <v>7.0</v>
      </c>
      <c r="O2328" s="1">
        <v>1.0</v>
      </c>
      <c r="P2328" s="1" t="s">
        <v>123</v>
      </c>
      <c r="Q2328" s="1" t="s">
        <v>2374</v>
      </c>
      <c r="R2328" s="1">
        <v>40.6248299999999</v>
      </c>
      <c r="S2328" s="1">
        <v>-73.97437</v>
      </c>
      <c r="T2328" s="1" t="s">
        <v>125</v>
      </c>
      <c r="U2328" s="1" t="s">
        <v>113</v>
      </c>
      <c r="V2328" s="1">
        <v>2.0</v>
      </c>
      <c r="W2328" s="1">
        <v>1.0</v>
      </c>
      <c r="X2328" s="1">
        <v>1.0</v>
      </c>
      <c r="Y2328" s="1">
        <v>1.0</v>
      </c>
      <c r="Z2328" s="1" t="s">
        <v>93</v>
      </c>
      <c r="AA2328" s="1" t="s">
        <v>12478</v>
      </c>
      <c r="AB2328" s="1">
        <v>200.0</v>
      </c>
      <c r="AC2328" s="1">
        <v>1.0</v>
      </c>
      <c r="AD2328" s="1">
        <v>0.0</v>
      </c>
      <c r="AE2328" s="1">
        <v>3.0</v>
      </c>
      <c r="AF2328" s="1" t="s">
        <v>137</v>
      </c>
      <c r="AG2328" s="1">
        <v>1.0</v>
      </c>
      <c r="AH2328" s="1">
        <v>28.0</v>
      </c>
      <c r="AI2328" s="1">
        <v>58.0</v>
      </c>
      <c r="AJ2328" s="1">
        <v>88.0</v>
      </c>
      <c r="AK2328" s="1">
        <v>88.0</v>
      </c>
      <c r="AL2328" s="1">
        <v>1.0</v>
      </c>
      <c r="AM2328" s="1">
        <v>1.0</v>
      </c>
      <c r="AN2328" s="1">
        <v>100.0</v>
      </c>
      <c r="AO2328" s="1">
        <v>10.0</v>
      </c>
      <c r="AP2328" s="1">
        <v>10.0</v>
      </c>
      <c r="AQ2328" s="1">
        <v>10.0</v>
      </c>
      <c r="AR2328" s="1">
        <v>10.0</v>
      </c>
      <c r="AS2328" s="1">
        <v>10.0</v>
      </c>
      <c r="AT2328" s="1">
        <v>10.0</v>
      </c>
      <c r="AU2328" s="1">
        <v>0.0</v>
      </c>
      <c r="AV2328" s="1" t="s">
        <v>105</v>
      </c>
      <c r="AW2328" s="1">
        <v>3.0</v>
      </c>
      <c r="AX2328" s="1">
        <v>2.0</v>
      </c>
      <c r="AY2328" s="1">
        <v>1.0</v>
      </c>
      <c r="AZ2328" s="1">
        <v>0.0</v>
      </c>
      <c r="BA2328" s="1">
        <v>0.09</v>
      </c>
      <c r="BB2328" s="1">
        <v>-1.0</v>
      </c>
      <c r="BC2328" s="1">
        <v>1.0</v>
      </c>
      <c r="BD2328" s="1">
        <v>-1.0</v>
      </c>
      <c r="BE2328" s="1">
        <v>-1.0</v>
      </c>
      <c r="BF2328" s="1">
        <v>-1.0</v>
      </c>
      <c r="BG2328" s="1">
        <v>-1.0</v>
      </c>
      <c r="BH2328" s="1">
        <v>-1.0</v>
      </c>
      <c r="BI2328" s="1">
        <v>-1.0</v>
      </c>
      <c r="BJ2328" s="1">
        <v>1.0</v>
      </c>
      <c r="BK2328" s="1">
        <v>-1.0</v>
      </c>
      <c r="BL2328" s="1">
        <v>-1.0</v>
      </c>
      <c r="BM2328" s="1">
        <v>-1.0</v>
      </c>
      <c r="BN2328" s="1">
        <v>-1.0</v>
      </c>
      <c r="BO2328" s="1">
        <v>-1.0</v>
      </c>
      <c r="BP2328" s="1">
        <v>-1.0</v>
      </c>
      <c r="BQ2328" s="1">
        <v>-1.0</v>
      </c>
      <c r="BR2328" s="1">
        <v>-1.0</v>
      </c>
      <c r="BS2328" s="1">
        <v>-1.0</v>
      </c>
      <c r="BT2328" s="1">
        <v>-1.0</v>
      </c>
      <c r="BU2328" s="1">
        <v>1.0</v>
      </c>
      <c r="BV2328" s="1">
        <v>-1.0</v>
      </c>
      <c r="BW2328" s="1">
        <v>-1.0</v>
      </c>
      <c r="BX2328" s="1">
        <v>-1.0</v>
      </c>
      <c r="BY2328" s="1">
        <v>-1.0</v>
      </c>
      <c r="BZ2328" s="1">
        <v>-1.0</v>
      </c>
      <c r="CA2328" s="1">
        <v>-1.0</v>
      </c>
      <c r="CB2328" s="1">
        <v>-1.0</v>
      </c>
      <c r="CC2328" s="1">
        <v>-1.0</v>
      </c>
      <c r="CD2328" s="1">
        <v>77967.0</v>
      </c>
    </row>
    <row r="2329">
      <c r="A2329" s="1">
        <v>1.4854453E7</v>
      </c>
      <c r="B2329" s="1" t="s">
        <v>12479</v>
      </c>
      <c r="C2329" s="1" t="s">
        <v>12480</v>
      </c>
      <c r="D2329" s="1" t="s">
        <v>12481</v>
      </c>
      <c r="E2329" s="1" t="s">
        <v>85</v>
      </c>
      <c r="H2329" s="1" t="s">
        <v>12482</v>
      </c>
      <c r="I2329" s="1">
        <v>1.0737943E7</v>
      </c>
      <c r="J2329" s="1">
        <v>41629.0</v>
      </c>
      <c r="K2329" s="1" t="s">
        <v>272</v>
      </c>
      <c r="L2329" s="1">
        <v>0.8</v>
      </c>
      <c r="M2329" s="1">
        <v>0.0</v>
      </c>
      <c r="N2329" s="1">
        <v>10.0</v>
      </c>
      <c r="O2329" s="1">
        <v>1.0</v>
      </c>
      <c r="P2329" s="1" t="s">
        <v>89</v>
      </c>
      <c r="Q2329" s="1" t="s">
        <v>90</v>
      </c>
      <c r="R2329" s="1">
        <v>40.77819</v>
      </c>
      <c r="S2329" s="1">
        <v>-73.9459699999999</v>
      </c>
      <c r="T2329" s="1" t="s">
        <v>91</v>
      </c>
      <c r="U2329" s="1" t="s">
        <v>113</v>
      </c>
      <c r="V2329" s="1">
        <v>1.0</v>
      </c>
      <c r="W2329" s="1">
        <v>1.0</v>
      </c>
      <c r="X2329" s="1">
        <v>1.0</v>
      </c>
      <c r="Y2329" s="1">
        <v>1.0</v>
      </c>
      <c r="Z2329" s="1" t="s">
        <v>93</v>
      </c>
      <c r="AA2329" s="1" t="s">
        <v>12483</v>
      </c>
      <c r="AB2329" s="1">
        <v>49.0</v>
      </c>
      <c r="AC2329" s="1">
        <v>1.0</v>
      </c>
      <c r="AD2329" s="1">
        <v>9.0</v>
      </c>
      <c r="AE2329" s="1">
        <v>25.0</v>
      </c>
      <c r="AF2329" s="1" t="s">
        <v>127</v>
      </c>
      <c r="AG2329" s="1">
        <v>1.0</v>
      </c>
      <c r="AH2329" s="1">
        <v>0.0</v>
      </c>
      <c r="AI2329" s="1">
        <v>1.0</v>
      </c>
      <c r="AJ2329" s="1">
        <v>9.0</v>
      </c>
      <c r="AK2329" s="1">
        <v>284.0</v>
      </c>
      <c r="AL2329" s="1">
        <v>5.0</v>
      </c>
      <c r="AM2329" s="1">
        <v>2.0</v>
      </c>
      <c r="AN2329" s="1">
        <v>88.0</v>
      </c>
      <c r="AO2329" s="1">
        <v>10.0</v>
      </c>
      <c r="AP2329" s="1">
        <v>8.0</v>
      </c>
      <c r="AQ2329" s="1">
        <v>10.0</v>
      </c>
      <c r="AR2329" s="1">
        <v>10.0</v>
      </c>
      <c r="AS2329" s="1">
        <v>10.0</v>
      </c>
      <c r="AT2329" s="1">
        <v>8.0</v>
      </c>
      <c r="AU2329" s="1">
        <v>0.0</v>
      </c>
      <c r="AV2329" s="1" t="s">
        <v>96</v>
      </c>
      <c r="AW2329" s="1">
        <v>10.0</v>
      </c>
      <c r="AX2329" s="1">
        <v>1.0</v>
      </c>
      <c r="AY2329" s="1">
        <v>9.0</v>
      </c>
      <c r="AZ2329" s="1">
        <v>0.0</v>
      </c>
      <c r="BA2329" s="1">
        <v>0.15</v>
      </c>
      <c r="BB2329" s="1">
        <v>-1.0</v>
      </c>
      <c r="BC2329" s="1">
        <v>1.0</v>
      </c>
      <c r="BD2329" s="1">
        <v>-1.0</v>
      </c>
      <c r="BE2329" s="1">
        <v>-1.0</v>
      </c>
      <c r="BF2329" s="1">
        <v>-1.0</v>
      </c>
      <c r="BG2329" s="1">
        <v>-1.0</v>
      </c>
      <c r="BH2329" s="1">
        <v>-1.0</v>
      </c>
      <c r="BI2329" s="1">
        <v>-1.0</v>
      </c>
      <c r="BJ2329" s="1">
        <v>-1.0</v>
      </c>
      <c r="BK2329" s="1">
        <v>-1.0</v>
      </c>
      <c r="BL2329" s="1">
        <v>-1.0</v>
      </c>
      <c r="BM2329" s="1">
        <v>-1.0</v>
      </c>
      <c r="BN2329" s="1">
        <v>-1.0</v>
      </c>
      <c r="BO2329" s="1">
        <v>-1.0</v>
      </c>
      <c r="BP2329" s="1">
        <v>1.0</v>
      </c>
      <c r="BQ2329" s="1">
        <v>-1.0</v>
      </c>
      <c r="BR2329" s="1">
        <v>-1.0</v>
      </c>
      <c r="BS2329" s="1">
        <v>-1.0</v>
      </c>
      <c r="BT2329" s="1">
        <v>-1.0</v>
      </c>
      <c r="BU2329" s="1">
        <v>1.0</v>
      </c>
      <c r="BV2329" s="1">
        <v>-1.0</v>
      </c>
      <c r="BW2329" s="1">
        <v>-1.0</v>
      </c>
      <c r="BX2329" s="1">
        <v>-1.0</v>
      </c>
      <c r="BY2329" s="1">
        <v>-1.0</v>
      </c>
      <c r="BZ2329" s="1">
        <v>-1.0</v>
      </c>
      <c r="CA2329" s="1">
        <v>-1.0</v>
      </c>
      <c r="CB2329" s="1">
        <v>-1.0</v>
      </c>
      <c r="CC2329" s="1">
        <v>-1.0</v>
      </c>
      <c r="CD2329" s="1">
        <v>77993.0</v>
      </c>
    </row>
    <row r="2330">
      <c r="A2330" s="1">
        <v>1.0249075E7</v>
      </c>
      <c r="B2330" s="1" t="s">
        <v>12484</v>
      </c>
      <c r="C2330" s="1" t="s">
        <v>12485</v>
      </c>
      <c r="D2330" s="1" t="s">
        <v>12486</v>
      </c>
      <c r="E2330" s="1" t="s">
        <v>85</v>
      </c>
      <c r="F2330" s="1" t="s">
        <v>12487</v>
      </c>
      <c r="H2330" s="1" t="s">
        <v>12488</v>
      </c>
      <c r="I2330" s="1">
        <v>3.649404E7</v>
      </c>
      <c r="J2330" s="1">
        <v>42178.0</v>
      </c>
      <c r="M2330" s="1">
        <v>0.0</v>
      </c>
      <c r="N2330" s="1">
        <v>1.0</v>
      </c>
      <c r="O2330" s="1">
        <v>0.0</v>
      </c>
      <c r="P2330" s="1" t="s">
        <v>89</v>
      </c>
      <c r="Q2330" s="1" t="s">
        <v>90</v>
      </c>
      <c r="R2330" s="1">
        <v>40.7609</v>
      </c>
      <c r="S2330" s="1">
        <v>-73.99405</v>
      </c>
      <c r="T2330" s="1" t="s">
        <v>91</v>
      </c>
      <c r="U2330" s="1" t="s">
        <v>92</v>
      </c>
      <c r="V2330" s="1">
        <v>2.0</v>
      </c>
      <c r="W2330" s="1">
        <v>1.0</v>
      </c>
      <c r="X2330" s="1">
        <v>1.0</v>
      </c>
      <c r="Y2330" s="1">
        <v>1.0</v>
      </c>
      <c r="Z2330" s="1" t="s">
        <v>93</v>
      </c>
      <c r="AA2330" s="1" t="s">
        <v>12489</v>
      </c>
      <c r="AB2330" s="1">
        <v>250.0</v>
      </c>
      <c r="AC2330" s="1">
        <v>1.0</v>
      </c>
      <c r="AD2330" s="1">
        <v>80.0</v>
      </c>
      <c r="AE2330" s="1">
        <v>1.0</v>
      </c>
      <c r="AF2330" s="1" t="s">
        <v>2358</v>
      </c>
      <c r="AG2330" s="1">
        <v>1.0</v>
      </c>
      <c r="AH2330" s="1">
        <v>0.0</v>
      </c>
      <c r="AI2330" s="1">
        <v>0.0</v>
      </c>
      <c r="AJ2330" s="1">
        <v>0.0</v>
      </c>
      <c r="AK2330" s="1">
        <v>0.0</v>
      </c>
      <c r="AL2330" s="1">
        <v>0.0</v>
      </c>
      <c r="AM2330" s="1">
        <v>0.0</v>
      </c>
      <c r="AU2330" s="1">
        <v>0.0</v>
      </c>
      <c r="AV2330" s="1" t="s">
        <v>105</v>
      </c>
      <c r="AW2330" s="1">
        <v>1.0</v>
      </c>
      <c r="AX2330" s="1">
        <v>1.0</v>
      </c>
      <c r="AY2330" s="1">
        <v>0.0</v>
      </c>
      <c r="AZ2330" s="1">
        <v>0.0</v>
      </c>
      <c r="BB2330" s="1">
        <v>-1.0</v>
      </c>
      <c r="BC2330" s="1">
        <v>1.0</v>
      </c>
      <c r="BD2330" s="1">
        <v>-1.0</v>
      </c>
      <c r="BE2330" s="1">
        <v>-1.0</v>
      </c>
      <c r="BF2330" s="1">
        <v>-1.0</v>
      </c>
      <c r="BG2330" s="1">
        <v>-1.0</v>
      </c>
      <c r="BH2330" s="1">
        <v>-1.0</v>
      </c>
      <c r="BI2330" s="1">
        <v>-1.0</v>
      </c>
      <c r="BJ2330" s="1">
        <v>1.0</v>
      </c>
      <c r="BK2330" s="1">
        <v>-1.0</v>
      </c>
      <c r="BL2330" s="1">
        <v>-1.0</v>
      </c>
      <c r="BM2330" s="1">
        <v>-1.0</v>
      </c>
      <c r="BN2330" s="1">
        <v>-1.0</v>
      </c>
      <c r="BO2330" s="1">
        <v>-1.0</v>
      </c>
      <c r="BP2330" s="1">
        <v>-1.0</v>
      </c>
      <c r="BQ2330" s="1">
        <v>-1.0</v>
      </c>
      <c r="BR2330" s="1">
        <v>-1.0</v>
      </c>
      <c r="BS2330" s="1">
        <v>-1.0</v>
      </c>
      <c r="BT2330" s="1">
        <v>-1.0</v>
      </c>
      <c r="BU2330" s="1">
        <v>1.0</v>
      </c>
      <c r="BV2330" s="1">
        <v>-1.0</v>
      </c>
      <c r="BW2330" s="1">
        <v>-1.0</v>
      </c>
      <c r="BX2330" s="1">
        <v>-1.0</v>
      </c>
      <c r="BY2330" s="1">
        <v>-1.0</v>
      </c>
      <c r="BZ2330" s="1">
        <v>-1.0</v>
      </c>
      <c r="CA2330" s="1">
        <v>-1.0</v>
      </c>
      <c r="CB2330" s="1">
        <v>-1.0</v>
      </c>
      <c r="CC2330" s="1">
        <v>-1.0</v>
      </c>
      <c r="CD2330" s="1">
        <v>78005.0</v>
      </c>
    </row>
    <row r="2331">
      <c r="A2331" s="1">
        <v>2.9761241E7</v>
      </c>
      <c r="B2331" s="1" t="s">
        <v>12490</v>
      </c>
      <c r="C2331" s="1" t="s">
        <v>12491</v>
      </c>
      <c r="D2331" s="1" t="s">
        <v>12491</v>
      </c>
      <c r="E2331" s="1" t="s">
        <v>85</v>
      </c>
      <c r="I2331" s="1">
        <v>2.15229943E8</v>
      </c>
      <c r="J2331" s="1">
        <v>43356.0</v>
      </c>
      <c r="K2331" s="1" t="s">
        <v>272</v>
      </c>
      <c r="L2331" s="1">
        <v>0.5</v>
      </c>
      <c r="M2331" s="1">
        <v>0.0</v>
      </c>
      <c r="N2331" s="1">
        <v>1.0</v>
      </c>
      <c r="O2331" s="1">
        <v>0.0</v>
      </c>
      <c r="P2331" s="1" t="s">
        <v>89</v>
      </c>
      <c r="Q2331" s="1" t="s">
        <v>370</v>
      </c>
      <c r="R2331" s="1">
        <v>40.76458</v>
      </c>
      <c r="S2331" s="1">
        <v>-73.98686</v>
      </c>
      <c r="T2331" s="1" t="s">
        <v>91</v>
      </c>
      <c r="U2331" s="1" t="s">
        <v>113</v>
      </c>
      <c r="V2331" s="1">
        <v>1.0</v>
      </c>
      <c r="W2331" s="1">
        <v>1.0</v>
      </c>
      <c r="X2331" s="1">
        <v>1.0</v>
      </c>
      <c r="Y2331" s="1">
        <v>1.0</v>
      </c>
      <c r="Z2331" s="1" t="s">
        <v>93</v>
      </c>
      <c r="AA2331" s="1" t="s">
        <v>12492</v>
      </c>
      <c r="AB2331" s="1">
        <v>98.0</v>
      </c>
      <c r="AC2331" s="1">
        <v>1.0</v>
      </c>
      <c r="AD2331" s="1">
        <v>30.0</v>
      </c>
      <c r="AE2331" s="1">
        <v>5.0</v>
      </c>
      <c r="AF2331" s="1" t="s">
        <v>291</v>
      </c>
      <c r="AG2331" s="1">
        <v>1.0</v>
      </c>
      <c r="AH2331" s="1">
        <v>29.0</v>
      </c>
      <c r="AI2331" s="1">
        <v>59.0</v>
      </c>
      <c r="AJ2331" s="1">
        <v>89.0</v>
      </c>
      <c r="AK2331" s="1">
        <v>179.0</v>
      </c>
      <c r="AL2331" s="1">
        <v>8.0</v>
      </c>
      <c r="AM2331" s="1">
        <v>8.0</v>
      </c>
      <c r="AN2331" s="1">
        <v>100.0</v>
      </c>
      <c r="AO2331" s="1">
        <v>10.0</v>
      </c>
      <c r="AP2331" s="1">
        <v>10.0</v>
      </c>
      <c r="AQ2331" s="1">
        <v>10.0</v>
      </c>
      <c r="AR2331" s="1">
        <v>10.0</v>
      </c>
      <c r="AS2331" s="1">
        <v>10.0</v>
      </c>
      <c r="AT2331" s="1">
        <v>10.0</v>
      </c>
      <c r="AU2331" s="1">
        <v>0.0</v>
      </c>
      <c r="AV2331" s="1" t="s">
        <v>105</v>
      </c>
      <c r="AW2331" s="1">
        <v>1.0</v>
      </c>
      <c r="AX2331" s="1">
        <v>0.0</v>
      </c>
      <c r="AY2331" s="1">
        <v>1.0</v>
      </c>
      <c r="AZ2331" s="1">
        <v>0.0</v>
      </c>
      <c r="BA2331" s="1">
        <v>0.98</v>
      </c>
      <c r="BB2331" s="1">
        <v>-1.0</v>
      </c>
      <c r="BC2331" s="1">
        <v>1.0</v>
      </c>
      <c r="BD2331" s="1">
        <v>-1.0</v>
      </c>
      <c r="BE2331" s="1">
        <v>-1.0</v>
      </c>
      <c r="BF2331" s="1">
        <v>-1.0</v>
      </c>
      <c r="BG2331" s="1">
        <v>-1.0</v>
      </c>
      <c r="BH2331" s="1">
        <v>-1.0</v>
      </c>
      <c r="BI2331" s="1">
        <v>-1.0</v>
      </c>
      <c r="BJ2331" s="1">
        <v>1.0</v>
      </c>
      <c r="BK2331" s="1">
        <v>-1.0</v>
      </c>
      <c r="BL2331" s="1">
        <v>-1.0</v>
      </c>
      <c r="BM2331" s="1">
        <v>-1.0</v>
      </c>
      <c r="BN2331" s="1">
        <v>-1.0</v>
      </c>
      <c r="BO2331" s="1">
        <v>-1.0</v>
      </c>
      <c r="BP2331" s="1">
        <v>-1.0</v>
      </c>
      <c r="BQ2331" s="1">
        <v>-1.0</v>
      </c>
      <c r="BR2331" s="1">
        <v>-1.0</v>
      </c>
      <c r="BS2331" s="1">
        <v>-1.0</v>
      </c>
      <c r="BT2331" s="1">
        <v>-1.0</v>
      </c>
      <c r="BU2331" s="1">
        <v>1.0</v>
      </c>
      <c r="BV2331" s="1">
        <v>-1.0</v>
      </c>
      <c r="BW2331" s="1">
        <v>-1.0</v>
      </c>
      <c r="BX2331" s="1">
        <v>-1.0</v>
      </c>
      <c r="BY2331" s="1">
        <v>-1.0</v>
      </c>
      <c r="BZ2331" s="1">
        <v>-1.0</v>
      </c>
      <c r="CA2331" s="1">
        <v>-1.0</v>
      </c>
      <c r="CB2331" s="1">
        <v>-1.0</v>
      </c>
      <c r="CC2331" s="1">
        <v>-1.0</v>
      </c>
      <c r="CD2331" s="1">
        <v>78028.0</v>
      </c>
    </row>
    <row r="2332">
      <c r="A2332" s="1">
        <v>2.1829714E7</v>
      </c>
      <c r="B2332" s="1" t="s">
        <v>12493</v>
      </c>
      <c r="C2332" s="1" t="s">
        <v>12494</v>
      </c>
      <c r="D2332" s="1" t="s">
        <v>12495</v>
      </c>
      <c r="E2332" s="1" t="s">
        <v>85</v>
      </c>
      <c r="F2332" s="1" t="s">
        <v>12496</v>
      </c>
      <c r="G2332" s="1" t="s">
        <v>12497</v>
      </c>
      <c r="I2332" s="1">
        <v>4.1813694E7</v>
      </c>
      <c r="J2332" s="1">
        <v>42234.0</v>
      </c>
      <c r="K2332" s="1" t="s">
        <v>134</v>
      </c>
      <c r="L2332" s="1">
        <v>1.0</v>
      </c>
      <c r="M2332" s="1">
        <v>0.0</v>
      </c>
      <c r="N2332" s="1">
        <v>1.0</v>
      </c>
      <c r="O2332" s="1">
        <v>0.0</v>
      </c>
      <c r="P2332" s="1" t="s">
        <v>111</v>
      </c>
      <c r="Q2332" s="1" t="s">
        <v>112</v>
      </c>
      <c r="R2332" s="1">
        <v>40.7785299999999</v>
      </c>
      <c r="S2332" s="1">
        <v>-73.90934</v>
      </c>
      <c r="T2332" s="1" t="s">
        <v>91</v>
      </c>
      <c r="U2332" s="1" t="s">
        <v>92</v>
      </c>
      <c r="V2332" s="1">
        <v>3.0</v>
      </c>
      <c r="W2332" s="1">
        <v>1.0</v>
      </c>
      <c r="X2332" s="1">
        <v>1.0</v>
      </c>
      <c r="Y2332" s="1">
        <v>1.0</v>
      </c>
      <c r="Z2332" s="1" t="s">
        <v>93</v>
      </c>
      <c r="AA2332" s="1" t="s">
        <v>12498</v>
      </c>
      <c r="AB2332" s="1">
        <v>95.0</v>
      </c>
      <c r="AC2332" s="1">
        <v>1.0</v>
      </c>
      <c r="AD2332" s="1">
        <v>10.0</v>
      </c>
      <c r="AE2332" s="1">
        <v>3.0</v>
      </c>
      <c r="AF2332" s="1" t="s">
        <v>797</v>
      </c>
      <c r="AG2332" s="1">
        <v>1.0</v>
      </c>
      <c r="AH2332" s="1">
        <v>0.0</v>
      </c>
      <c r="AI2332" s="1">
        <v>3.0</v>
      </c>
      <c r="AJ2332" s="1">
        <v>3.0</v>
      </c>
      <c r="AK2332" s="1">
        <v>3.0</v>
      </c>
      <c r="AL2332" s="1">
        <v>8.0</v>
      </c>
      <c r="AM2332" s="1">
        <v>8.0</v>
      </c>
      <c r="AN2332" s="1">
        <v>100.0</v>
      </c>
      <c r="AO2332" s="1">
        <v>10.0</v>
      </c>
      <c r="AP2332" s="1">
        <v>10.0</v>
      </c>
      <c r="AQ2332" s="1">
        <v>10.0</v>
      </c>
      <c r="AR2332" s="1">
        <v>10.0</v>
      </c>
      <c r="AS2332" s="1">
        <v>10.0</v>
      </c>
      <c r="AT2332" s="1">
        <v>10.0</v>
      </c>
      <c r="AU2332" s="1">
        <v>1.0</v>
      </c>
      <c r="AV2332" s="1" t="s">
        <v>117</v>
      </c>
      <c r="AW2332" s="1">
        <v>1.0</v>
      </c>
      <c r="AX2332" s="1">
        <v>1.0</v>
      </c>
      <c r="AY2332" s="1">
        <v>0.0</v>
      </c>
      <c r="AZ2332" s="1">
        <v>0.0</v>
      </c>
      <c r="BA2332" s="1">
        <v>0.67</v>
      </c>
      <c r="BB2332" s="1">
        <v>-1.0</v>
      </c>
      <c r="BC2332" s="1">
        <v>1.0</v>
      </c>
      <c r="BD2332" s="1">
        <v>-1.0</v>
      </c>
      <c r="BE2332" s="1">
        <v>-1.0</v>
      </c>
      <c r="BF2332" s="1">
        <v>-1.0</v>
      </c>
      <c r="BG2332" s="1">
        <v>-1.0</v>
      </c>
      <c r="BH2332" s="1">
        <v>-1.0</v>
      </c>
      <c r="BI2332" s="1">
        <v>-1.0</v>
      </c>
      <c r="BJ2332" s="1">
        <v>-1.0</v>
      </c>
      <c r="BK2332" s="1">
        <v>-1.0</v>
      </c>
      <c r="BL2332" s="1">
        <v>-1.0</v>
      </c>
      <c r="BM2332" s="1">
        <v>-1.0</v>
      </c>
      <c r="BN2332" s="1">
        <v>-1.0</v>
      </c>
      <c r="BO2332" s="1">
        <v>-1.0</v>
      </c>
      <c r="BP2332" s="1">
        <v>-1.0</v>
      </c>
      <c r="BQ2332" s="1">
        <v>-1.0</v>
      </c>
      <c r="BR2332" s="1">
        <v>-1.0</v>
      </c>
      <c r="BS2332" s="1">
        <v>1.0</v>
      </c>
      <c r="BT2332" s="1">
        <v>-1.0</v>
      </c>
      <c r="BU2332" s="1">
        <v>1.0</v>
      </c>
      <c r="BV2332" s="1">
        <v>-1.0</v>
      </c>
      <c r="BW2332" s="1">
        <v>-1.0</v>
      </c>
      <c r="BX2332" s="1">
        <v>-1.0</v>
      </c>
      <c r="BY2332" s="1">
        <v>1.0</v>
      </c>
      <c r="BZ2332" s="1">
        <v>-1.0</v>
      </c>
      <c r="CA2332" s="1">
        <v>-1.0</v>
      </c>
      <c r="CB2332" s="1">
        <v>-1.0</v>
      </c>
      <c r="CC2332" s="1">
        <v>-1.0</v>
      </c>
      <c r="CD2332" s="1">
        <v>78032.0</v>
      </c>
    </row>
    <row r="2333">
      <c r="A2333" s="1">
        <v>3.254649E7</v>
      </c>
      <c r="B2333" s="1" t="s">
        <v>12499</v>
      </c>
      <c r="C2333" s="1" t="s">
        <v>12500</v>
      </c>
      <c r="D2333" s="1" t="s">
        <v>12500</v>
      </c>
      <c r="E2333" s="1" t="s">
        <v>85</v>
      </c>
      <c r="I2333" s="1">
        <v>2.20149091E8</v>
      </c>
      <c r="J2333" s="1">
        <v>43384.0</v>
      </c>
      <c r="K2333" s="1" t="s">
        <v>134</v>
      </c>
      <c r="L2333" s="1">
        <v>0.97</v>
      </c>
      <c r="M2333" s="1">
        <v>0.0</v>
      </c>
      <c r="N2333" s="1">
        <v>7.0</v>
      </c>
      <c r="O2333" s="1">
        <v>1.0</v>
      </c>
      <c r="P2333" s="1" t="s">
        <v>123</v>
      </c>
      <c r="Q2333" s="1" t="s">
        <v>157</v>
      </c>
      <c r="R2333" s="1">
        <v>40.69299</v>
      </c>
      <c r="S2333" s="1">
        <v>-73.94837</v>
      </c>
      <c r="T2333" s="1" t="s">
        <v>91</v>
      </c>
      <c r="U2333" s="1" t="s">
        <v>113</v>
      </c>
      <c r="V2333" s="1">
        <v>2.0</v>
      </c>
      <c r="W2333" s="1">
        <v>2.0</v>
      </c>
      <c r="X2333" s="1">
        <v>1.0</v>
      </c>
      <c r="Y2333" s="1">
        <v>1.0</v>
      </c>
      <c r="Z2333" s="1" t="s">
        <v>93</v>
      </c>
      <c r="AA2333" s="1" t="s">
        <v>8945</v>
      </c>
      <c r="AB2333" s="1">
        <v>58.0</v>
      </c>
      <c r="AC2333" s="1">
        <v>2.0</v>
      </c>
      <c r="AD2333" s="1">
        <v>0.0</v>
      </c>
      <c r="AE2333" s="1">
        <v>2.0</v>
      </c>
      <c r="AF2333" s="1" t="s">
        <v>797</v>
      </c>
      <c r="AG2333" s="1">
        <v>1.0</v>
      </c>
      <c r="AH2333" s="1">
        <v>30.0</v>
      </c>
      <c r="AI2333" s="1">
        <v>60.0</v>
      </c>
      <c r="AJ2333" s="1">
        <v>90.0</v>
      </c>
      <c r="AK2333" s="1">
        <v>365.0</v>
      </c>
      <c r="AL2333" s="1">
        <v>11.0</v>
      </c>
      <c r="AM2333" s="1">
        <v>11.0</v>
      </c>
      <c r="AN2333" s="1">
        <v>60.0</v>
      </c>
      <c r="AO2333" s="1">
        <v>7.0</v>
      </c>
      <c r="AP2333" s="1">
        <v>7.0</v>
      </c>
      <c r="AQ2333" s="1">
        <v>8.0</v>
      </c>
      <c r="AR2333" s="1">
        <v>8.0</v>
      </c>
      <c r="AS2333" s="1">
        <v>8.0</v>
      </c>
      <c r="AT2333" s="1">
        <v>7.0</v>
      </c>
      <c r="AU2333" s="1">
        <v>0.0</v>
      </c>
      <c r="AV2333" s="1" t="s">
        <v>96</v>
      </c>
      <c r="AW2333" s="1">
        <v>4.0</v>
      </c>
      <c r="AX2333" s="1">
        <v>0.0</v>
      </c>
      <c r="AY2333" s="1">
        <v>4.0</v>
      </c>
      <c r="AZ2333" s="1">
        <v>0.0</v>
      </c>
      <c r="BA2333" s="1">
        <v>2.7</v>
      </c>
      <c r="BB2333" s="1">
        <v>-1.0</v>
      </c>
      <c r="BC2333" s="1">
        <v>1.0</v>
      </c>
      <c r="BD2333" s="1">
        <v>-1.0</v>
      </c>
      <c r="BE2333" s="1">
        <v>-1.0</v>
      </c>
      <c r="BF2333" s="1">
        <v>-1.0</v>
      </c>
      <c r="BG2333" s="1">
        <v>-1.0</v>
      </c>
      <c r="BH2333" s="1">
        <v>-1.0</v>
      </c>
      <c r="BI2333" s="1">
        <v>-1.0</v>
      </c>
      <c r="BJ2333" s="1">
        <v>-1.0</v>
      </c>
      <c r="BK2333" s="1">
        <v>-1.0</v>
      </c>
      <c r="BL2333" s="1">
        <v>-1.0</v>
      </c>
      <c r="BM2333" s="1">
        <v>-1.0</v>
      </c>
      <c r="BN2333" s="1">
        <v>-1.0</v>
      </c>
      <c r="BO2333" s="1">
        <v>-1.0</v>
      </c>
      <c r="BP2333" s="1">
        <v>-1.0</v>
      </c>
      <c r="BQ2333" s="1">
        <v>-1.0</v>
      </c>
      <c r="BR2333" s="1">
        <v>-1.0</v>
      </c>
      <c r="BS2333" s="1">
        <v>-1.0</v>
      </c>
      <c r="BT2333" s="1">
        <v>-1.0</v>
      </c>
      <c r="BU2333" s="1">
        <v>1.0</v>
      </c>
      <c r="BV2333" s="1">
        <v>-1.0</v>
      </c>
      <c r="BW2333" s="1">
        <v>-1.0</v>
      </c>
      <c r="BX2333" s="1">
        <v>-1.0</v>
      </c>
      <c r="BY2333" s="1">
        <v>-1.0</v>
      </c>
      <c r="BZ2333" s="1">
        <v>-1.0</v>
      </c>
      <c r="CA2333" s="1">
        <v>-1.0</v>
      </c>
      <c r="CB2333" s="1">
        <v>-1.0</v>
      </c>
      <c r="CC2333" s="1">
        <v>-1.0</v>
      </c>
      <c r="CD2333" s="1">
        <v>78051.0</v>
      </c>
    </row>
    <row r="2334">
      <c r="A2334" s="1">
        <v>3.5459319E7</v>
      </c>
      <c r="B2334" s="1" t="s">
        <v>12501</v>
      </c>
      <c r="C2334" s="1" t="s">
        <v>12502</v>
      </c>
      <c r="D2334" s="1" t="s">
        <v>12503</v>
      </c>
      <c r="E2334" s="1" t="s">
        <v>85</v>
      </c>
      <c r="I2334" s="1">
        <v>2.6677383E8</v>
      </c>
      <c r="J2334" s="1">
        <v>43622.0</v>
      </c>
      <c r="K2334" s="1" t="s">
        <v>134</v>
      </c>
      <c r="L2334" s="1">
        <v>1.0</v>
      </c>
      <c r="M2334" s="1">
        <v>0.0</v>
      </c>
      <c r="N2334" s="1">
        <v>1.0</v>
      </c>
      <c r="O2334" s="1">
        <v>0.0</v>
      </c>
      <c r="P2334" s="1" t="s">
        <v>89</v>
      </c>
      <c r="Q2334" s="1" t="s">
        <v>1270</v>
      </c>
      <c r="R2334" s="1">
        <v>40.74402</v>
      </c>
      <c r="S2334" s="1">
        <v>-73.9747699999999</v>
      </c>
      <c r="T2334" s="1" t="s">
        <v>91</v>
      </c>
      <c r="U2334" s="1" t="s">
        <v>92</v>
      </c>
      <c r="V2334" s="1">
        <v>4.0</v>
      </c>
      <c r="W2334" s="1">
        <v>2.0</v>
      </c>
      <c r="X2334" s="1">
        <v>2.0</v>
      </c>
      <c r="Y2334" s="1">
        <v>2.0</v>
      </c>
      <c r="Z2334" s="1" t="s">
        <v>93</v>
      </c>
      <c r="AA2334" s="1" t="s">
        <v>12504</v>
      </c>
      <c r="AB2334" s="1">
        <v>475.0</v>
      </c>
      <c r="AC2334" s="1">
        <v>4.0</v>
      </c>
      <c r="AD2334" s="1">
        <v>50.0</v>
      </c>
      <c r="AE2334" s="1">
        <v>4.0</v>
      </c>
      <c r="AF2334" s="1" t="s">
        <v>95</v>
      </c>
      <c r="AG2334" s="1">
        <v>1.0</v>
      </c>
      <c r="AH2334" s="1">
        <v>20.0</v>
      </c>
      <c r="AI2334" s="1">
        <v>46.0</v>
      </c>
      <c r="AJ2334" s="1">
        <v>73.0</v>
      </c>
      <c r="AK2334" s="1">
        <v>157.0</v>
      </c>
      <c r="AL2334" s="1">
        <v>2.0</v>
      </c>
      <c r="AM2334" s="1">
        <v>2.0</v>
      </c>
      <c r="AN2334" s="1">
        <v>100.0</v>
      </c>
      <c r="AO2334" s="1">
        <v>10.0</v>
      </c>
      <c r="AP2334" s="1">
        <v>10.0</v>
      </c>
      <c r="AQ2334" s="1">
        <v>10.0</v>
      </c>
      <c r="AR2334" s="1">
        <v>10.0</v>
      </c>
      <c r="AS2334" s="1">
        <v>10.0</v>
      </c>
      <c r="AT2334" s="1">
        <v>10.0</v>
      </c>
      <c r="AU2334" s="1">
        <v>1.0</v>
      </c>
      <c r="AV2334" s="1" t="s">
        <v>96</v>
      </c>
      <c r="AW2334" s="1">
        <v>1.0</v>
      </c>
      <c r="AX2334" s="1">
        <v>1.0</v>
      </c>
      <c r="AY2334" s="1">
        <v>0.0</v>
      </c>
      <c r="AZ2334" s="1">
        <v>0.0</v>
      </c>
      <c r="BA2334" s="1">
        <v>2.0</v>
      </c>
      <c r="BB2334" s="1">
        <v>-1.0</v>
      </c>
      <c r="BC2334" s="1">
        <v>1.0</v>
      </c>
      <c r="BD2334" s="1">
        <v>-1.0</v>
      </c>
      <c r="BE2334" s="1">
        <v>-1.0</v>
      </c>
      <c r="BF2334" s="1">
        <v>-1.0</v>
      </c>
      <c r="BG2334" s="1">
        <v>-1.0</v>
      </c>
      <c r="BH2334" s="1">
        <v>-1.0</v>
      </c>
      <c r="BI2334" s="1">
        <v>-1.0</v>
      </c>
      <c r="BJ2334" s="1">
        <v>1.0</v>
      </c>
      <c r="BK2334" s="1">
        <v>-1.0</v>
      </c>
      <c r="BL2334" s="1">
        <v>-1.0</v>
      </c>
      <c r="BM2334" s="1">
        <v>1.0</v>
      </c>
      <c r="BN2334" s="1">
        <v>1.0</v>
      </c>
      <c r="BO2334" s="1">
        <v>-1.0</v>
      </c>
      <c r="BP2334" s="1">
        <v>-1.0</v>
      </c>
      <c r="BQ2334" s="1">
        <v>-1.0</v>
      </c>
      <c r="BR2334" s="1">
        <v>-1.0</v>
      </c>
      <c r="BS2334" s="1">
        <v>-1.0</v>
      </c>
      <c r="BT2334" s="1">
        <v>-1.0</v>
      </c>
      <c r="BU2334" s="1">
        <v>1.0</v>
      </c>
      <c r="BV2334" s="1">
        <v>-1.0</v>
      </c>
      <c r="BW2334" s="1">
        <v>-1.0</v>
      </c>
      <c r="BX2334" s="1">
        <v>1.0</v>
      </c>
      <c r="BY2334" s="1">
        <v>-1.0</v>
      </c>
      <c r="BZ2334" s="1">
        <v>-1.0</v>
      </c>
      <c r="CA2334" s="1">
        <v>-1.0</v>
      </c>
      <c r="CB2334" s="1">
        <v>-1.0</v>
      </c>
      <c r="CC2334" s="1">
        <v>-1.0</v>
      </c>
      <c r="CD2334" s="1">
        <v>78059.0</v>
      </c>
    </row>
    <row r="2335">
      <c r="A2335" s="1">
        <v>3.0352862E7</v>
      </c>
      <c r="B2335" s="1" t="s">
        <v>12505</v>
      </c>
      <c r="C2335" s="1" t="s">
        <v>12506</v>
      </c>
      <c r="D2335" s="1" t="s">
        <v>12506</v>
      </c>
      <c r="E2335" s="1" t="s">
        <v>85</v>
      </c>
      <c r="I2335" s="1">
        <v>6.4934891E7</v>
      </c>
      <c r="J2335" s="1">
        <v>42458.0</v>
      </c>
      <c r="M2335" s="1">
        <v>0.0</v>
      </c>
      <c r="N2335" s="1">
        <v>2.0</v>
      </c>
      <c r="O2335" s="1">
        <v>1.0</v>
      </c>
      <c r="P2335" s="1" t="s">
        <v>89</v>
      </c>
      <c r="Q2335" s="1" t="s">
        <v>206</v>
      </c>
      <c r="R2335" s="1">
        <v>40.7219</v>
      </c>
      <c r="S2335" s="1">
        <v>-73.97819</v>
      </c>
      <c r="T2335" s="1" t="s">
        <v>91</v>
      </c>
      <c r="U2335" s="1" t="s">
        <v>113</v>
      </c>
      <c r="V2335" s="1">
        <v>1.0</v>
      </c>
      <c r="W2335" s="1">
        <v>1.0</v>
      </c>
      <c r="X2335" s="1">
        <v>1.0</v>
      </c>
      <c r="Y2335" s="1">
        <v>1.0</v>
      </c>
      <c r="Z2335" s="1" t="s">
        <v>93</v>
      </c>
      <c r="AA2335" s="1" t="s">
        <v>12507</v>
      </c>
      <c r="AB2335" s="1">
        <v>70.0</v>
      </c>
      <c r="AC2335" s="1">
        <v>1.0</v>
      </c>
      <c r="AD2335" s="1">
        <v>20.0</v>
      </c>
      <c r="AE2335" s="1">
        <v>3.0</v>
      </c>
      <c r="AF2335" s="1" t="s">
        <v>452</v>
      </c>
      <c r="AG2335" s="1">
        <v>1.0</v>
      </c>
      <c r="AH2335" s="1">
        <v>0.0</v>
      </c>
      <c r="AI2335" s="1">
        <v>0.0</v>
      </c>
      <c r="AJ2335" s="1">
        <v>0.0</v>
      </c>
      <c r="AK2335" s="1">
        <v>0.0</v>
      </c>
      <c r="AL2335" s="1">
        <v>0.0</v>
      </c>
      <c r="AM2335" s="1">
        <v>0.0</v>
      </c>
      <c r="AU2335" s="1">
        <v>1.0</v>
      </c>
      <c r="AV2335" s="1" t="s">
        <v>117</v>
      </c>
      <c r="AW2335" s="1">
        <v>1.0</v>
      </c>
      <c r="AX2335" s="1">
        <v>0.0</v>
      </c>
      <c r="AY2335" s="1">
        <v>1.0</v>
      </c>
      <c r="AZ2335" s="1">
        <v>0.0</v>
      </c>
      <c r="BB2335" s="1">
        <v>-1.0</v>
      </c>
      <c r="BC2335" s="1">
        <v>-1.0</v>
      </c>
      <c r="BD2335" s="1">
        <v>-1.0</v>
      </c>
      <c r="BE2335" s="1">
        <v>-1.0</v>
      </c>
      <c r="BF2335" s="1">
        <v>-1.0</v>
      </c>
      <c r="BG2335" s="1">
        <v>-1.0</v>
      </c>
      <c r="BH2335" s="1">
        <v>-1.0</v>
      </c>
      <c r="BI2335" s="1">
        <v>-1.0</v>
      </c>
      <c r="BJ2335" s="1">
        <v>1.0</v>
      </c>
      <c r="BK2335" s="1">
        <v>-1.0</v>
      </c>
      <c r="BL2335" s="1">
        <v>-1.0</v>
      </c>
      <c r="BM2335" s="1">
        <v>-1.0</v>
      </c>
      <c r="BN2335" s="1">
        <v>-1.0</v>
      </c>
      <c r="BO2335" s="1">
        <v>-1.0</v>
      </c>
      <c r="BP2335" s="1">
        <v>-1.0</v>
      </c>
      <c r="BQ2335" s="1">
        <v>-1.0</v>
      </c>
      <c r="BR2335" s="1">
        <v>-1.0</v>
      </c>
      <c r="BS2335" s="1">
        <v>-1.0</v>
      </c>
      <c r="BT2335" s="1">
        <v>-1.0</v>
      </c>
      <c r="BU2335" s="1">
        <v>1.0</v>
      </c>
      <c r="BV2335" s="1">
        <v>-1.0</v>
      </c>
      <c r="BW2335" s="1">
        <v>-1.0</v>
      </c>
      <c r="BX2335" s="1">
        <v>-1.0</v>
      </c>
      <c r="BY2335" s="1">
        <v>-1.0</v>
      </c>
      <c r="BZ2335" s="1">
        <v>-1.0</v>
      </c>
      <c r="CA2335" s="1">
        <v>-1.0</v>
      </c>
      <c r="CB2335" s="1">
        <v>-1.0</v>
      </c>
      <c r="CC2335" s="1">
        <v>-1.0</v>
      </c>
      <c r="CD2335" s="1">
        <v>78064.0</v>
      </c>
    </row>
    <row r="2336">
      <c r="A2336" s="1">
        <v>1.7543074E7</v>
      </c>
      <c r="B2336" s="1" t="s">
        <v>12508</v>
      </c>
      <c r="C2336" s="1" t="s">
        <v>12509</v>
      </c>
      <c r="D2336" s="1" t="s">
        <v>12510</v>
      </c>
      <c r="E2336" s="1" t="s">
        <v>85</v>
      </c>
      <c r="F2336" s="1" t="s">
        <v>12511</v>
      </c>
      <c r="G2336" s="1" t="s">
        <v>12512</v>
      </c>
      <c r="I2336" s="1">
        <v>1.384878E7</v>
      </c>
      <c r="J2336" s="1">
        <v>41732.0</v>
      </c>
      <c r="K2336" s="1" t="s">
        <v>88</v>
      </c>
      <c r="L2336" s="1">
        <v>1.0</v>
      </c>
      <c r="M2336" s="1">
        <v>0.0</v>
      </c>
      <c r="N2336" s="1">
        <v>2.0</v>
      </c>
      <c r="O2336" s="1">
        <v>0.0</v>
      </c>
      <c r="P2336" s="1" t="s">
        <v>89</v>
      </c>
      <c r="Q2336" s="1" t="s">
        <v>1298</v>
      </c>
      <c r="R2336" s="1">
        <v>40.71363</v>
      </c>
      <c r="S2336" s="1">
        <v>-73.9977</v>
      </c>
      <c r="T2336" s="1" t="s">
        <v>91</v>
      </c>
      <c r="U2336" s="1" t="s">
        <v>92</v>
      </c>
      <c r="V2336" s="1">
        <v>7.0</v>
      </c>
      <c r="W2336" s="1">
        <v>1.0</v>
      </c>
      <c r="X2336" s="1">
        <v>2.0</v>
      </c>
      <c r="Y2336" s="1">
        <v>3.0</v>
      </c>
      <c r="Z2336" s="1" t="s">
        <v>93</v>
      </c>
      <c r="AA2336" s="1" t="s">
        <v>12513</v>
      </c>
      <c r="AB2336" s="1">
        <v>275.0</v>
      </c>
      <c r="AC2336" s="1">
        <v>3.0</v>
      </c>
      <c r="AD2336" s="1">
        <v>20.0</v>
      </c>
      <c r="AE2336" s="1">
        <v>2.0</v>
      </c>
      <c r="AF2336" s="1" t="s">
        <v>179</v>
      </c>
      <c r="AG2336" s="1">
        <v>1.0</v>
      </c>
      <c r="AH2336" s="1">
        <v>11.0</v>
      </c>
      <c r="AI2336" s="1">
        <v>26.0</v>
      </c>
      <c r="AJ2336" s="1">
        <v>37.0</v>
      </c>
      <c r="AK2336" s="1">
        <v>207.0</v>
      </c>
      <c r="AL2336" s="1">
        <v>15.0</v>
      </c>
      <c r="AM2336" s="1">
        <v>15.0</v>
      </c>
      <c r="AN2336" s="1">
        <v>99.0</v>
      </c>
      <c r="AO2336" s="1">
        <v>10.0</v>
      </c>
      <c r="AP2336" s="1">
        <v>10.0</v>
      </c>
      <c r="AQ2336" s="1">
        <v>9.0</v>
      </c>
      <c r="AR2336" s="1">
        <v>10.0</v>
      </c>
      <c r="AS2336" s="1">
        <v>9.0</v>
      </c>
      <c r="AT2336" s="1">
        <v>9.0</v>
      </c>
      <c r="AU2336" s="1">
        <v>1.0</v>
      </c>
      <c r="AV2336" s="1" t="s">
        <v>96</v>
      </c>
      <c r="AW2336" s="1">
        <v>1.0</v>
      </c>
      <c r="AX2336" s="1">
        <v>1.0</v>
      </c>
      <c r="AY2336" s="1">
        <v>0.0</v>
      </c>
      <c r="AZ2336" s="1">
        <v>0.0</v>
      </c>
      <c r="BA2336" s="1">
        <v>3.17</v>
      </c>
      <c r="BB2336" s="1">
        <v>-1.0</v>
      </c>
      <c r="BC2336" s="1">
        <v>1.0</v>
      </c>
      <c r="BD2336" s="1">
        <v>-1.0</v>
      </c>
      <c r="BE2336" s="1">
        <v>-1.0</v>
      </c>
      <c r="BF2336" s="1">
        <v>-1.0</v>
      </c>
      <c r="BG2336" s="1">
        <v>-1.0</v>
      </c>
      <c r="BH2336" s="1">
        <v>1.0</v>
      </c>
      <c r="BI2336" s="1">
        <v>-1.0</v>
      </c>
      <c r="BJ2336" s="1">
        <v>1.0</v>
      </c>
      <c r="BK2336" s="1">
        <v>-1.0</v>
      </c>
      <c r="BL2336" s="1">
        <v>-1.0</v>
      </c>
      <c r="BM2336" s="1">
        <v>-1.0</v>
      </c>
      <c r="BN2336" s="1">
        <v>-1.0</v>
      </c>
      <c r="BO2336" s="1">
        <v>-1.0</v>
      </c>
      <c r="BP2336" s="1">
        <v>-1.0</v>
      </c>
      <c r="BQ2336" s="1">
        <v>-1.0</v>
      </c>
      <c r="BR2336" s="1">
        <v>-1.0</v>
      </c>
      <c r="BS2336" s="1">
        <v>-1.0</v>
      </c>
      <c r="BT2336" s="1">
        <v>-1.0</v>
      </c>
      <c r="BU2336" s="1">
        <v>1.0</v>
      </c>
      <c r="BV2336" s="1">
        <v>-1.0</v>
      </c>
      <c r="BW2336" s="1">
        <v>1.0</v>
      </c>
      <c r="BX2336" s="1">
        <v>1.0</v>
      </c>
      <c r="BY2336" s="1">
        <v>-1.0</v>
      </c>
      <c r="BZ2336" s="1">
        <v>1.0</v>
      </c>
      <c r="CA2336" s="1">
        <v>-1.0</v>
      </c>
      <c r="CB2336" s="1">
        <v>-1.0</v>
      </c>
      <c r="CC2336" s="1">
        <v>-1.0</v>
      </c>
      <c r="CD2336" s="1">
        <v>78080.0</v>
      </c>
    </row>
    <row r="2337">
      <c r="A2337" s="1">
        <v>3.3013974E7</v>
      </c>
      <c r="B2337" s="1" t="s">
        <v>12514</v>
      </c>
      <c r="C2337" s="1" t="s">
        <v>12515</v>
      </c>
      <c r="D2337" s="1" t="s">
        <v>12516</v>
      </c>
      <c r="E2337" s="1" t="s">
        <v>85</v>
      </c>
      <c r="F2337" s="1" t="s">
        <v>12517</v>
      </c>
      <c r="G2337" s="1" t="s">
        <v>12518</v>
      </c>
      <c r="H2337" s="2" t="str">
        <f>- We will need Some basic information from you and a copy of your ID please.</f>
        <v>#ERROR!</v>
      </c>
      <c r="I2337" s="1">
        <v>2.45637171E8</v>
      </c>
      <c r="J2337" s="1">
        <v>43522.0</v>
      </c>
      <c r="K2337" s="1" t="s">
        <v>272</v>
      </c>
      <c r="L2337" s="1">
        <v>0.58</v>
      </c>
      <c r="M2337" s="1">
        <v>0.0</v>
      </c>
      <c r="N2337" s="1">
        <v>8.0</v>
      </c>
      <c r="O2337" s="1">
        <v>0.0</v>
      </c>
      <c r="P2337" s="1" t="s">
        <v>89</v>
      </c>
      <c r="Q2337" s="1" t="s">
        <v>206</v>
      </c>
      <c r="R2337" s="1">
        <v>40.72841</v>
      </c>
      <c r="S2337" s="1">
        <v>-73.98615</v>
      </c>
      <c r="T2337" s="1" t="s">
        <v>91</v>
      </c>
      <c r="U2337" s="1" t="s">
        <v>113</v>
      </c>
      <c r="V2337" s="1">
        <v>1.0</v>
      </c>
      <c r="W2337" s="1">
        <v>1.0</v>
      </c>
      <c r="X2337" s="1">
        <v>1.0</v>
      </c>
      <c r="Y2337" s="1">
        <v>1.0</v>
      </c>
      <c r="Z2337" s="1" t="s">
        <v>93</v>
      </c>
      <c r="AA2337" s="1" t="s">
        <v>12354</v>
      </c>
      <c r="AB2337" s="1">
        <v>62.0</v>
      </c>
      <c r="AC2337" s="1">
        <v>1.0</v>
      </c>
      <c r="AD2337" s="1">
        <v>12.0</v>
      </c>
      <c r="AE2337" s="1">
        <v>30.0</v>
      </c>
      <c r="AF2337" s="1" t="s">
        <v>255</v>
      </c>
      <c r="AG2337" s="1">
        <v>1.0</v>
      </c>
      <c r="AH2337" s="1">
        <v>0.0</v>
      </c>
      <c r="AI2337" s="1">
        <v>20.0</v>
      </c>
      <c r="AJ2337" s="1">
        <v>50.0</v>
      </c>
      <c r="AK2337" s="1">
        <v>325.0</v>
      </c>
      <c r="AL2337" s="1">
        <v>1.0</v>
      </c>
      <c r="AM2337" s="1">
        <v>1.0</v>
      </c>
      <c r="AN2337" s="1">
        <v>60.0</v>
      </c>
      <c r="AO2337" s="1">
        <v>2.0</v>
      </c>
      <c r="AP2337" s="1">
        <v>2.0</v>
      </c>
      <c r="AQ2337" s="1">
        <v>4.0</v>
      </c>
      <c r="AR2337" s="1">
        <v>2.0</v>
      </c>
      <c r="AS2337" s="1">
        <v>10.0</v>
      </c>
      <c r="AT2337" s="1">
        <v>6.0</v>
      </c>
      <c r="AU2337" s="1">
        <v>0.0</v>
      </c>
      <c r="AV2337" s="1" t="s">
        <v>96</v>
      </c>
      <c r="AW2337" s="1">
        <v>8.0</v>
      </c>
      <c r="AX2337" s="1">
        <v>0.0</v>
      </c>
      <c r="AY2337" s="1">
        <v>8.0</v>
      </c>
      <c r="AZ2337" s="1">
        <v>0.0</v>
      </c>
      <c r="BA2337" s="1">
        <v>0.77</v>
      </c>
      <c r="BB2337" s="1">
        <v>-1.0</v>
      </c>
      <c r="BC2337" s="1">
        <v>1.0</v>
      </c>
      <c r="BD2337" s="1">
        <v>-1.0</v>
      </c>
      <c r="BE2337" s="1">
        <v>-1.0</v>
      </c>
      <c r="BF2337" s="1">
        <v>-1.0</v>
      </c>
      <c r="BG2337" s="1">
        <v>-1.0</v>
      </c>
      <c r="BH2337" s="1">
        <v>-1.0</v>
      </c>
      <c r="BI2337" s="1">
        <v>-1.0</v>
      </c>
      <c r="BJ2337" s="1">
        <v>1.0</v>
      </c>
      <c r="BK2337" s="1">
        <v>-1.0</v>
      </c>
      <c r="BL2337" s="1">
        <v>-1.0</v>
      </c>
      <c r="BM2337" s="1">
        <v>-1.0</v>
      </c>
      <c r="BN2337" s="1">
        <v>-1.0</v>
      </c>
      <c r="BO2337" s="1">
        <v>-1.0</v>
      </c>
      <c r="BP2337" s="1">
        <v>-1.0</v>
      </c>
      <c r="BQ2337" s="1">
        <v>-1.0</v>
      </c>
      <c r="BR2337" s="1">
        <v>-1.0</v>
      </c>
      <c r="BS2337" s="1">
        <v>-1.0</v>
      </c>
      <c r="BT2337" s="1">
        <v>-1.0</v>
      </c>
      <c r="BU2337" s="1">
        <v>1.0</v>
      </c>
      <c r="BV2337" s="1">
        <v>-1.0</v>
      </c>
      <c r="BW2337" s="1">
        <v>-1.0</v>
      </c>
      <c r="BX2337" s="1">
        <v>-1.0</v>
      </c>
      <c r="BY2337" s="1">
        <v>-1.0</v>
      </c>
      <c r="BZ2337" s="1">
        <v>-1.0</v>
      </c>
      <c r="CA2337" s="1">
        <v>-1.0</v>
      </c>
      <c r="CB2337" s="1">
        <v>-1.0</v>
      </c>
      <c r="CC2337" s="1">
        <v>-1.0</v>
      </c>
      <c r="CD2337" s="1">
        <v>78148.0</v>
      </c>
    </row>
    <row r="2338">
      <c r="A2338" s="1">
        <v>1.9853343E7</v>
      </c>
      <c r="B2338" s="1" t="s">
        <v>12519</v>
      </c>
      <c r="C2338" s="1" t="s">
        <v>12520</v>
      </c>
      <c r="D2338" s="1" t="s">
        <v>12521</v>
      </c>
      <c r="E2338" s="1" t="s">
        <v>85</v>
      </c>
      <c r="G2338" s="1" t="s">
        <v>12522</v>
      </c>
      <c r="I2338" s="1">
        <v>1.8990231E7</v>
      </c>
      <c r="J2338" s="1">
        <v>41847.0</v>
      </c>
      <c r="M2338" s="1">
        <v>0.0</v>
      </c>
      <c r="N2338" s="1">
        <v>1.0</v>
      </c>
      <c r="O2338" s="1">
        <v>0.0</v>
      </c>
      <c r="P2338" s="1" t="s">
        <v>111</v>
      </c>
      <c r="Q2338" s="1" t="s">
        <v>135</v>
      </c>
      <c r="R2338" s="1">
        <v>40.70373</v>
      </c>
      <c r="S2338" s="1">
        <v>-73.90873</v>
      </c>
      <c r="T2338" s="1" t="s">
        <v>91</v>
      </c>
      <c r="U2338" s="1" t="s">
        <v>113</v>
      </c>
      <c r="V2338" s="1">
        <v>2.0</v>
      </c>
      <c r="W2338" s="1">
        <v>1.0</v>
      </c>
      <c r="X2338" s="1">
        <v>1.0</v>
      </c>
      <c r="Y2338" s="1">
        <v>2.0</v>
      </c>
      <c r="Z2338" s="1" t="s">
        <v>93</v>
      </c>
      <c r="AA2338" s="1" t="s">
        <v>12523</v>
      </c>
      <c r="AB2338" s="1">
        <v>45.0</v>
      </c>
      <c r="AC2338" s="1">
        <v>1.0</v>
      </c>
      <c r="AD2338" s="1">
        <v>0.0</v>
      </c>
      <c r="AE2338" s="1">
        <v>1.0</v>
      </c>
      <c r="AF2338" s="1" t="s">
        <v>2201</v>
      </c>
      <c r="AG2338" s="1">
        <v>1.0</v>
      </c>
      <c r="AH2338" s="1">
        <v>0.0</v>
      </c>
      <c r="AI2338" s="1">
        <v>0.0</v>
      </c>
      <c r="AJ2338" s="1">
        <v>0.0</v>
      </c>
      <c r="AK2338" s="1">
        <v>0.0</v>
      </c>
      <c r="AL2338" s="1">
        <v>3.0</v>
      </c>
      <c r="AM2338" s="1">
        <v>0.0</v>
      </c>
      <c r="AN2338" s="1">
        <v>80.0</v>
      </c>
      <c r="AO2338" s="1">
        <v>8.0</v>
      </c>
      <c r="AP2338" s="1">
        <v>5.0</v>
      </c>
      <c r="AQ2338" s="1">
        <v>8.0</v>
      </c>
      <c r="AR2338" s="1">
        <v>8.0</v>
      </c>
      <c r="AS2338" s="1">
        <v>9.0</v>
      </c>
      <c r="AT2338" s="1">
        <v>8.0</v>
      </c>
      <c r="AU2338" s="1">
        <v>1.0</v>
      </c>
      <c r="AV2338" s="1" t="s">
        <v>105</v>
      </c>
      <c r="AW2338" s="1">
        <v>1.0</v>
      </c>
      <c r="AX2338" s="1">
        <v>0.0</v>
      </c>
      <c r="AY2338" s="1">
        <v>1.0</v>
      </c>
      <c r="AZ2338" s="1">
        <v>0.0</v>
      </c>
      <c r="BA2338" s="1">
        <v>0.13</v>
      </c>
      <c r="BB2338" s="1">
        <v>-1.0</v>
      </c>
      <c r="BC2338" s="1">
        <v>1.0</v>
      </c>
      <c r="BD2338" s="1">
        <v>-1.0</v>
      </c>
      <c r="BE2338" s="1">
        <v>-1.0</v>
      </c>
      <c r="BF2338" s="1">
        <v>-1.0</v>
      </c>
      <c r="BG2338" s="1">
        <v>-1.0</v>
      </c>
      <c r="BH2338" s="1">
        <v>-1.0</v>
      </c>
      <c r="BI2338" s="1">
        <v>-1.0</v>
      </c>
      <c r="BJ2338" s="1">
        <v>1.0</v>
      </c>
      <c r="BK2338" s="1">
        <v>-1.0</v>
      </c>
      <c r="BL2338" s="1">
        <v>-1.0</v>
      </c>
      <c r="BM2338" s="1">
        <v>1.0</v>
      </c>
      <c r="BN2338" s="1">
        <v>-1.0</v>
      </c>
      <c r="BO2338" s="1">
        <v>-1.0</v>
      </c>
      <c r="BP2338" s="1">
        <v>-1.0</v>
      </c>
      <c r="BQ2338" s="1">
        <v>-1.0</v>
      </c>
      <c r="BR2338" s="1">
        <v>-1.0</v>
      </c>
      <c r="BS2338" s="1">
        <v>-1.0</v>
      </c>
      <c r="BT2338" s="1">
        <v>-1.0</v>
      </c>
      <c r="BU2338" s="1">
        <v>1.0</v>
      </c>
      <c r="BV2338" s="1">
        <v>-1.0</v>
      </c>
      <c r="BW2338" s="1">
        <v>1.0</v>
      </c>
      <c r="BX2338" s="1">
        <v>-1.0</v>
      </c>
      <c r="BY2338" s="1">
        <v>-1.0</v>
      </c>
      <c r="BZ2338" s="1">
        <v>1.0</v>
      </c>
      <c r="CA2338" s="1">
        <v>1.0</v>
      </c>
      <c r="CB2338" s="1">
        <v>-1.0</v>
      </c>
      <c r="CC2338" s="1">
        <v>1.0</v>
      </c>
      <c r="CD2338" s="1">
        <v>78165.0</v>
      </c>
    </row>
    <row r="2339">
      <c r="A2339" s="1">
        <v>9928031.0</v>
      </c>
      <c r="B2339" s="1" t="s">
        <v>12524</v>
      </c>
      <c r="C2339" s="1" t="s">
        <v>12525</v>
      </c>
      <c r="D2339" s="1" t="s">
        <v>12526</v>
      </c>
      <c r="E2339" s="1" t="s">
        <v>85</v>
      </c>
      <c r="F2339" s="1" t="s">
        <v>12527</v>
      </c>
      <c r="G2339" s="1" t="s">
        <v>12528</v>
      </c>
      <c r="H2339" s="2" t="str">
        <f>- no shoes in The apartment - please be respectful of neighbors - be considerate of Other guests</f>
        <v>#ERROR!</v>
      </c>
      <c r="I2339" s="1">
        <v>2.2553147E7</v>
      </c>
      <c r="J2339" s="1">
        <v>41927.0</v>
      </c>
      <c r="K2339" s="1" t="s">
        <v>134</v>
      </c>
      <c r="L2339" s="1">
        <v>1.0</v>
      </c>
      <c r="M2339" s="1">
        <v>0.0</v>
      </c>
      <c r="N2339" s="1">
        <v>4.0</v>
      </c>
      <c r="O2339" s="1">
        <v>0.0</v>
      </c>
      <c r="P2339" s="1" t="s">
        <v>123</v>
      </c>
      <c r="Q2339" s="1" t="s">
        <v>185</v>
      </c>
      <c r="R2339" s="1">
        <v>40.7108099999999</v>
      </c>
      <c r="S2339" s="1">
        <v>-73.9406099999999</v>
      </c>
      <c r="T2339" s="1" t="s">
        <v>91</v>
      </c>
      <c r="U2339" s="1" t="s">
        <v>113</v>
      </c>
      <c r="V2339" s="1">
        <v>2.0</v>
      </c>
      <c r="W2339" s="1">
        <v>1.5</v>
      </c>
      <c r="X2339" s="1">
        <v>1.0</v>
      </c>
      <c r="Y2339" s="1">
        <v>1.0</v>
      </c>
      <c r="Z2339" s="1" t="s">
        <v>93</v>
      </c>
      <c r="AA2339" s="1" t="s">
        <v>12529</v>
      </c>
      <c r="AB2339" s="1">
        <v>65.0</v>
      </c>
      <c r="AC2339" s="1">
        <v>1.0</v>
      </c>
      <c r="AD2339" s="1">
        <v>15.0</v>
      </c>
      <c r="AE2339" s="1">
        <v>2.0</v>
      </c>
      <c r="AF2339" s="1" t="s">
        <v>95</v>
      </c>
      <c r="AG2339" s="1">
        <v>1.0</v>
      </c>
      <c r="AH2339" s="1">
        <v>6.0</v>
      </c>
      <c r="AI2339" s="1">
        <v>35.0</v>
      </c>
      <c r="AJ2339" s="1">
        <v>65.0</v>
      </c>
      <c r="AK2339" s="1">
        <v>155.0</v>
      </c>
      <c r="AL2339" s="1">
        <v>15.0</v>
      </c>
      <c r="AM2339" s="1">
        <v>15.0</v>
      </c>
      <c r="AN2339" s="1">
        <v>97.0</v>
      </c>
      <c r="AO2339" s="1">
        <v>10.0</v>
      </c>
      <c r="AP2339" s="1">
        <v>9.0</v>
      </c>
      <c r="AQ2339" s="1">
        <v>10.0</v>
      </c>
      <c r="AR2339" s="1">
        <v>10.0</v>
      </c>
      <c r="AS2339" s="1">
        <v>10.0</v>
      </c>
      <c r="AT2339" s="1">
        <v>10.0</v>
      </c>
      <c r="AU2339" s="1">
        <v>0.0</v>
      </c>
      <c r="AV2339" s="1" t="s">
        <v>96</v>
      </c>
      <c r="AW2339" s="1">
        <v>3.0</v>
      </c>
      <c r="AX2339" s="1">
        <v>0.0</v>
      </c>
      <c r="AY2339" s="1">
        <v>3.0</v>
      </c>
      <c r="AZ2339" s="1">
        <v>0.0</v>
      </c>
      <c r="BA2339" s="1">
        <v>5.62</v>
      </c>
      <c r="BB2339" s="1">
        <v>-1.0</v>
      </c>
      <c r="BC2339" s="1">
        <v>1.0</v>
      </c>
      <c r="BD2339" s="1">
        <v>-1.0</v>
      </c>
      <c r="BE2339" s="1">
        <v>-1.0</v>
      </c>
      <c r="BF2339" s="1">
        <v>-1.0</v>
      </c>
      <c r="BG2339" s="1">
        <v>-1.0</v>
      </c>
      <c r="BH2339" s="1">
        <v>-1.0</v>
      </c>
      <c r="BI2339" s="1">
        <v>-1.0</v>
      </c>
      <c r="BJ2339" s="1">
        <v>-1.0</v>
      </c>
      <c r="BK2339" s="1">
        <v>-1.0</v>
      </c>
      <c r="BL2339" s="1">
        <v>1.0</v>
      </c>
      <c r="BM2339" s="1">
        <v>-1.0</v>
      </c>
      <c r="BN2339" s="1">
        <v>-1.0</v>
      </c>
      <c r="BO2339" s="1">
        <v>-1.0</v>
      </c>
      <c r="BP2339" s="1">
        <v>-1.0</v>
      </c>
      <c r="BQ2339" s="1">
        <v>-1.0</v>
      </c>
      <c r="BR2339" s="1">
        <v>-1.0</v>
      </c>
      <c r="BS2339" s="1">
        <v>-1.0</v>
      </c>
      <c r="BT2339" s="1">
        <v>-1.0</v>
      </c>
      <c r="BU2339" s="1">
        <v>1.0</v>
      </c>
      <c r="BV2339" s="1">
        <v>-1.0</v>
      </c>
      <c r="BW2339" s="1">
        <v>-1.0</v>
      </c>
      <c r="BX2339" s="1">
        <v>-1.0</v>
      </c>
      <c r="BY2339" s="1">
        <v>-1.0</v>
      </c>
      <c r="BZ2339" s="1">
        <v>1.0</v>
      </c>
      <c r="CA2339" s="1">
        <v>-1.0</v>
      </c>
      <c r="CB2339" s="1">
        <v>-1.0</v>
      </c>
      <c r="CC2339" s="1">
        <v>-1.0</v>
      </c>
      <c r="CD2339" s="1">
        <v>78166.0</v>
      </c>
    </row>
    <row r="2340">
      <c r="A2340" s="1">
        <v>4936254.0</v>
      </c>
      <c r="B2340" s="1" t="s">
        <v>12530</v>
      </c>
      <c r="C2340" s="1" t="s">
        <v>12531</v>
      </c>
      <c r="D2340" s="1" t="s">
        <v>12532</v>
      </c>
      <c r="E2340" s="1" t="s">
        <v>85</v>
      </c>
      <c r="F2340" s="1" t="s">
        <v>12533</v>
      </c>
      <c r="G2340" s="1" t="s">
        <v>12534</v>
      </c>
      <c r="H2340" s="1" t="s">
        <v>12535</v>
      </c>
      <c r="I2340" s="1">
        <v>2.2087408E7</v>
      </c>
      <c r="J2340" s="1">
        <v>41915.0</v>
      </c>
      <c r="K2340" s="1" t="s">
        <v>134</v>
      </c>
      <c r="L2340" s="1">
        <v>0.92</v>
      </c>
      <c r="M2340" s="1">
        <v>1.0</v>
      </c>
      <c r="N2340" s="1">
        <v>5.0</v>
      </c>
      <c r="O2340" s="1">
        <v>1.0</v>
      </c>
      <c r="P2340" s="1" t="s">
        <v>89</v>
      </c>
      <c r="Q2340" s="1" t="s">
        <v>90</v>
      </c>
      <c r="R2340" s="1">
        <v>40.71763</v>
      </c>
      <c r="S2340" s="1">
        <v>-73.98359</v>
      </c>
      <c r="T2340" s="1" t="s">
        <v>91</v>
      </c>
      <c r="U2340" s="1" t="s">
        <v>92</v>
      </c>
      <c r="V2340" s="1">
        <v>6.0</v>
      </c>
      <c r="W2340" s="1">
        <v>1.5</v>
      </c>
      <c r="X2340" s="1">
        <v>2.0</v>
      </c>
      <c r="Y2340" s="1">
        <v>2.0</v>
      </c>
      <c r="Z2340" s="1" t="s">
        <v>93</v>
      </c>
      <c r="AA2340" s="1" t="s">
        <v>12536</v>
      </c>
      <c r="AB2340" s="1">
        <v>150.0</v>
      </c>
      <c r="AC2340" s="1">
        <v>1.0</v>
      </c>
      <c r="AD2340" s="1">
        <v>25.0</v>
      </c>
      <c r="AE2340" s="1">
        <v>1.0</v>
      </c>
      <c r="AF2340" s="1" t="s">
        <v>127</v>
      </c>
      <c r="AG2340" s="1">
        <v>1.0</v>
      </c>
      <c r="AH2340" s="1">
        <v>6.0</v>
      </c>
      <c r="AI2340" s="1">
        <v>16.0</v>
      </c>
      <c r="AJ2340" s="1">
        <v>28.0</v>
      </c>
      <c r="AK2340" s="1">
        <v>264.0</v>
      </c>
      <c r="AL2340" s="1">
        <v>17.0</v>
      </c>
      <c r="AM2340" s="1">
        <v>11.0</v>
      </c>
      <c r="AN2340" s="1">
        <v>99.0</v>
      </c>
      <c r="AO2340" s="1">
        <v>9.0</v>
      </c>
      <c r="AP2340" s="1">
        <v>10.0</v>
      </c>
      <c r="AQ2340" s="1">
        <v>10.0</v>
      </c>
      <c r="AR2340" s="1">
        <v>10.0</v>
      </c>
      <c r="AS2340" s="1">
        <v>10.0</v>
      </c>
      <c r="AT2340" s="1">
        <v>9.0</v>
      </c>
      <c r="AU2340" s="1">
        <v>0.0</v>
      </c>
      <c r="AV2340" s="1" t="s">
        <v>96</v>
      </c>
      <c r="AW2340" s="1">
        <v>3.0</v>
      </c>
      <c r="AX2340" s="1">
        <v>1.0</v>
      </c>
      <c r="AY2340" s="1">
        <v>2.0</v>
      </c>
      <c r="AZ2340" s="1">
        <v>0.0</v>
      </c>
      <c r="BA2340" s="1">
        <v>0.36</v>
      </c>
      <c r="BB2340" s="1">
        <v>-1.0</v>
      </c>
      <c r="BC2340" s="1">
        <v>1.0</v>
      </c>
      <c r="BD2340" s="1">
        <v>-1.0</v>
      </c>
      <c r="BE2340" s="1">
        <v>-1.0</v>
      </c>
      <c r="BF2340" s="1">
        <v>-1.0</v>
      </c>
      <c r="BG2340" s="1">
        <v>-1.0</v>
      </c>
      <c r="BH2340" s="1">
        <v>1.0</v>
      </c>
      <c r="BI2340" s="1">
        <v>-1.0</v>
      </c>
      <c r="BJ2340" s="1">
        <v>-1.0</v>
      </c>
      <c r="BK2340" s="1">
        <v>1.0</v>
      </c>
      <c r="BL2340" s="1">
        <v>1.0</v>
      </c>
      <c r="BM2340" s="1">
        <v>1.0</v>
      </c>
      <c r="BN2340" s="1">
        <v>1.0</v>
      </c>
      <c r="BO2340" s="1">
        <v>-1.0</v>
      </c>
      <c r="BP2340" s="1">
        <v>1.0</v>
      </c>
      <c r="BQ2340" s="1">
        <v>1.0</v>
      </c>
      <c r="BR2340" s="1">
        <v>-1.0</v>
      </c>
      <c r="BS2340" s="1">
        <v>1.0</v>
      </c>
      <c r="BT2340" s="1">
        <v>-1.0</v>
      </c>
      <c r="BU2340" s="1">
        <v>1.0</v>
      </c>
      <c r="BV2340" s="1">
        <v>-1.0</v>
      </c>
      <c r="BW2340" s="1">
        <v>-1.0</v>
      </c>
      <c r="BX2340" s="1">
        <v>-1.0</v>
      </c>
      <c r="BY2340" s="1">
        <v>1.0</v>
      </c>
      <c r="BZ2340" s="1">
        <v>-1.0</v>
      </c>
      <c r="CA2340" s="1">
        <v>-1.0</v>
      </c>
      <c r="CB2340" s="1">
        <v>1.0</v>
      </c>
      <c r="CC2340" s="1">
        <v>-1.0</v>
      </c>
      <c r="CD2340" s="1">
        <v>78198.0</v>
      </c>
    </row>
    <row r="2341">
      <c r="A2341" s="1">
        <v>3.6044645E7</v>
      </c>
      <c r="B2341" s="1" t="s">
        <v>12537</v>
      </c>
      <c r="E2341" s="1" t="s">
        <v>85</v>
      </c>
      <c r="I2341" s="1">
        <v>2.71170087E8</v>
      </c>
      <c r="J2341" s="1">
        <v>43641.0</v>
      </c>
      <c r="K2341" s="1" t="s">
        <v>272</v>
      </c>
      <c r="L2341" s="1">
        <v>0.57</v>
      </c>
      <c r="M2341" s="1">
        <v>0.0</v>
      </c>
      <c r="N2341" s="1">
        <v>1.0</v>
      </c>
      <c r="O2341" s="1">
        <v>0.0</v>
      </c>
      <c r="P2341" s="1" t="s">
        <v>89</v>
      </c>
      <c r="Q2341" s="1" t="s">
        <v>370</v>
      </c>
      <c r="R2341" s="1">
        <v>40.76557</v>
      </c>
      <c r="S2341" s="1">
        <v>-73.9909</v>
      </c>
      <c r="T2341" s="1" t="s">
        <v>91</v>
      </c>
      <c r="U2341" s="1" t="s">
        <v>113</v>
      </c>
      <c r="V2341" s="1">
        <v>2.0</v>
      </c>
      <c r="W2341" s="1">
        <v>1.0</v>
      </c>
      <c r="X2341" s="1">
        <v>1.0</v>
      </c>
      <c r="Y2341" s="1">
        <v>1.0</v>
      </c>
      <c r="Z2341" s="1" t="s">
        <v>93</v>
      </c>
      <c r="AA2341" s="1" t="s">
        <v>12538</v>
      </c>
      <c r="AB2341" s="1">
        <v>185.0</v>
      </c>
      <c r="AC2341" s="1">
        <v>1.0</v>
      </c>
      <c r="AD2341" s="1">
        <v>25.0</v>
      </c>
      <c r="AE2341" s="1">
        <v>4.0</v>
      </c>
      <c r="AF2341" s="1" t="s">
        <v>137</v>
      </c>
      <c r="AG2341" s="1">
        <v>1.0</v>
      </c>
      <c r="AH2341" s="1">
        <v>26.0</v>
      </c>
      <c r="AI2341" s="1">
        <v>49.0</v>
      </c>
      <c r="AJ2341" s="1">
        <v>50.0</v>
      </c>
      <c r="AK2341" s="1">
        <v>50.0</v>
      </c>
      <c r="AL2341" s="1">
        <v>1.0</v>
      </c>
      <c r="AM2341" s="1">
        <v>1.0</v>
      </c>
      <c r="AN2341" s="1">
        <v>100.0</v>
      </c>
      <c r="AO2341" s="1">
        <v>10.0</v>
      </c>
      <c r="AP2341" s="1">
        <v>10.0</v>
      </c>
      <c r="AQ2341" s="1">
        <v>10.0</v>
      </c>
      <c r="AR2341" s="1">
        <v>10.0</v>
      </c>
      <c r="AS2341" s="1">
        <v>10.0</v>
      </c>
      <c r="AT2341" s="1">
        <v>10.0</v>
      </c>
      <c r="AU2341" s="1">
        <v>0.0</v>
      </c>
      <c r="AV2341" s="1" t="s">
        <v>96</v>
      </c>
      <c r="AW2341" s="1">
        <v>1.0</v>
      </c>
      <c r="AX2341" s="1">
        <v>0.0</v>
      </c>
      <c r="AY2341" s="1">
        <v>1.0</v>
      </c>
      <c r="AZ2341" s="1">
        <v>0.0</v>
      </c>
      <c r="BA2341" s="1">
        <v>1.0</v>
      </c>
      <c r="BB2341" s="1">
        <v>-1.0</v>
      </c>
      <c r="BC2341" s="1">
        <v>1.0</v>
      </c>
      <c r="BD2341" s="1">
        <v>-1.0</v>
      </c>
      <c r="BE2341" s="1">
        <v>-1.0</v>
      </c>
      <c r="BF2341" s="1">
        <v>1.0</v>
      </c>
      <c r="BG2341" s="1">
        <v>-1.0</v>
      </c>
      <c r="BH2341" s="1">
        <v>-1.0</v>
      </c>
      <c r="BI2341" s="1">
        <v>-1.0</v>
      </c>
      <c r="BJ2341" s="1">
        <v>1.0</v>
      </c>
      <c r="BK2341" s="1">
        <v>1.0</v>
      </c>
      <c r="BL2341" s="1">
        <v>1.0</v>
      </c>
      <c r="BM2341" s="1">
        <v>1.0</v>
      </c>
      <c r="BN2341" s="1">
        <v>1.0</v>
      </c>
      <c r="BO2341" s="1">
        <v>1.0</v>
      </c>
      <c r="BP2341" s="1">
        <v>-1.0</v>
      </c>
      <c r="BQ2341" s="1">
        <v>1.0</v>
      </c>
      <c r="BR2341" s="1">
        <v>1.0</v>
      </c>
      <c r="BS2341" s="1">
        <v>-1.0</v>
      </c>
      <c r="BT2341" s="1">
        <v>1.0</v>
      </c>
      <c r="BU2341" s="1">
        <v>1.0</v>
      </c>
      <c r="BV2341" s="1">
        <v>-1.0</v>
      </c>
      <c r="BW2341" s="1">
        <v>-1.0</v>
      </c>
      <c r="BX2341" s="1">
        <v>-1.0</v>
      </c>
      <c r="BY2341" s="1">
        <v>-1.0</v>
      </c>
      <c r="BZ2341" s="1">
        <v>-1.0</v>
      </c>
      <c r="CA2341" s="1">
        <v>-1.0</v>
      </c>
      <c r="CB2341" s="1">
        <v>-1.0</v>
      </c>
      <c r="CC2341" s="1">
        <v>-1.0</v>
      </c>
      <c r="CD2341" s="1">
        <v>78247.0</v>
      </c>
    </row>
    <row r="2342">
      <c r="A2342" s="1">
        <v>2.5188424E7</v>
      </c>
      <c r="B2342" s="1" t="s">
        <v>12539</v>
      </c>
      <c r="C2342" s="1" t="s">
        <v>12540</v>
      </c>
      <c r="D2342" s="1" t="s">
        <v>12541</v>
      </c>
      <c r="E2342" s="1" t="s">
        <v>85</v>
      </c>
      <c r="F2342" s="1" t="s">
        <v>12542</v>
      </c>
      <c r="I2342" s="1">
        <v>3261533.0</v>
      </c>
      <c r="J2342" s="1">
        <v>41135.0</v>
      </c>
      <c r="K2342" s="1" t="s">
        <v>272</v>
      </c>
      <c r="L2342" s="1">
        <v>1.0</v>
      </c>
      <c r="M2342" s="1">
        <v>1.0</v>
      </c>
      <c r="N2342" s="1">
        <v>1.0</v>
      </c>
      <c r="O2342" s="1">
        <v>0.0</v>
      </c>
      <c r="P2342" s="1" t="s">
        <v>123</v>
      </c>
      <c r="Q2342" s="1" t="s">
        <v>124</v>
      </c>
      <c r="R2342" s="1">
        <v>40.67997</v>
      </c>
      <c r="S2342" s="1">
        <v>-73.95052</v>
      </c>
      <c r="T2342" s="1" t="s">
        <v>91</v>
      </c>
      <c r="U2342" s="1" t="s">
        <v>92</v>
      </c>
      <c r="V2342" s="1">
        <v>2.0</v>
      </c>
      <c r="W2342" s="1">
        <v>1.0</v>
      </c>
      <c r="X2342" s="1">
        <v>1.0</v>
      </c>
      <c r="Y2342" s="1">
        <v>1.0</v>
      </c>
      <c r="Z2342" s="1" t="s">
        <v>93</v>
      </c>
      <c r="AA2342" s="1" t="s">
        <v>12543</v>
      </c>
      <c r="AB2342" s="1">
        <v>88.0</v>
      </c>
      <c r="AC2342" s="1">
        <v>1.0</v>
      </c>
      <c r="AD2342" s="1">
        <v>0.0</v>
      </c>
      <c r="AE2342" s="1">
        <v>30.0</v>
      </c>
      <c r="AF2342" s="1" t="s">
        <v>291</v>
      </c>
      <c r="AG2342" s="1">
        <v>1.0</v>
      </c>
      <c r="AH2342" s="1">
        <v>0.0</v>
      </c>
      <c r="AI2342" s="1">
        <v>7.0</v>
      </c>
      <c r="AJ2342" s="1">
        <v>37.0</v>
      </c>
      <c r="AK2342" s="1">
        <v>126.0</v>
      </c>
      <c r="AL2342" s="1">
        <v>4.0</v>
      </c>
      <c r="AM2342" s="1">
        <v>4.0</v>
      </c>
      <c r="AN2342" s="1">
        <v>100.0</v>
      </c>
      <c r="AO2342" s="1">
        <v>10.0</v>
      </c>
      <c r="AP2342" s="1">
        <v>10.0</v>
      </c>
      <c r="AQ2342" s="1">
        <v>10.0</v>
      </c>
      <c r="AR2342" s="1">
        <v>10.0</v>
      </c>
      <c r="AS2342" s="1">
        <v>10.0</v>
      </c>
      <c r="AT2342" s="1">
        <v>10.0</v>
      </c>
      <c r="AU2342" s="1">
        <v>0.0</v>
      </c>
      <c r="AV2342" s="1" t="s">
        <v>117</v>
      </c>
      <c r="AW2342" s="1">
        <v>1.0</v>
      </c>
      <c r="AX2342" s="1">
        <v>1.0</v>
      </c>
      <c r="AY2342" s="1">
        <v>0.0</v>
      </c>
      <c r="AZ2342" s="1">
        <v>0.0</v>
      </c>
      <c r="BA2342" s="1">
        <v>0.38</v>
      </c>
      <c r="BB2342" s="1">
        <v>-1.0</v>
      </c>
      <c r="BC2342" s="1">
        <v>-1.0</v>
      </c>
      <c r="BD2342" s="1">
        <v>-1.0</v>
      </c>
      <c r="BE2342" s="1">
        <v>1.0</v>
      </c>
      <c r="BF2342" s="1">
        <v>1.0</v>
      </c>
      <c r="BG2342" s="1">
        <v>-1.0</v>
      </c>
      <c r="BH2342" s="1">
        <v>1.0</v>
      </c>
      <c r="BI2342" s="1">
        <v>-1.0</v>
      </c>
      <c r="BJ2342" s="1">
        <v>1.0</v>
      </c>
      <c r="BK2342" s="1">
        <v>1.0</v>
      </c>
      <c r="BL2342" s="1">
        <v>1.0</v>
      </c>
      <c r="BM2342" s="1">
        <v>1.0</v>
      </c>
      <c r="BN2342" s="1">
        <v>-1.0</v>
      </c>
      <c r="BO2342" s="1">
        <v>-1.0</v>
      </c>
      <c r="BP2342" s="1">
        <v>-1.0</v>
      </c>
      <c r="BQ2342" s="1">
        <v>-1.0</v>
      </c>
      <c r="BR2342" s="1">
        <v>1.0</v>
      </c>
      <c r="BS2342" s="1">
        <v>1.0</v>
      </c>
      <c r="BT2342" s="1">
        <v>-1.0</v>
      </c>
      <c r="BU2342" s="1">
        <v>1.0</v>
      </c>
      <c r="BV2342" s="1">
        <v>-1.0</v>
      </c>
      <c r="BW2342" s="1">
        <v>-1.0</v>
      </c>
      <c r="BX2342" s="1">
        <v>1.0</v>
      </c>
      <c r="BY2342" s="1">
        <v>1.0</v>
      </c>
      <c r="BZ2342" s="1">
        <v>-1.0</v>
      </c>
      <c r="CA2342" s="1">
        <v>-1.0</v>
      </c>
      <c r="CB2342" s="1">
        <v>-1.0</v>
      </c>
      <c r="CC2342" s="1">
        <v>-1.0</v>
      </c>
      <c r="CD2342" s="1">
        <v>78251.0</v>
      </c>
    </row>
    <row r="2343">
      <c r="A2343" s="1">
        <v>2392814.0</v>
      </c>
      <c r="B2343" s="1" t="s">
        <v>12544</v>
      </c>
      <c r="C2343" s="1" t="s">
        <v>12545</v>
      </c>
      <c r="D2343" s="1" t="s">
        <v>12545</v>
      </c>
      <c r="E2343" s="1" t="s">
        <v>85</v>
      </c>
      <c r="I2343" s="1">
        <v>1.2223914E7</v>
      </c>
      <c r="J2343" s="1">
        <v>41683.0</v>
      </c>
      <c r="M2343" s="1">
        <v>0.0</v>
      </c>
      <c r="N2343" s="1">
        <v>1.0</v>
      </c>
      <c r="O2343" s="1">
        <v>0.0</v>
      </c>
      <c r="P2343" s="1" t="s">
        <v>89</v>
      </c>
      <c r="Q2343" s="1" t="s">
        <v>90</v>
      </c>
      <c r="R2343" s="1">
        <v>40.71968</v>
      </c>
      <c r="S2343" s="1">
        <v>-73.9872599999999</v>
      </c>
      <c r="T2343" s="1" t="s">
        <v>91</v>
      </c>
      <c r="U2343" s="1" t="s">
        <v>113</v>
      </c>
      <c r="V2343" s="1">
        <v>2.0</v>
      </c>
      <c r="W2343" s="1">
        <v>1.0</v>
      </c>
      <c r="X2343" s="1">
        <v>1.0</v>
      </c>
      <c r="Y2343" s="1">
        <v>1.0</v>
      </c>
      <c r="Z2343" s="1" t="s">
        <v>93</v>
      </c>
      <c r="AA2343" s="1" t="s">
        <v>12546</v>
      </c>
      <c r="AB2343" s="1">
        <v>75.0</v>
      </c>
      <c r="AC2343" s="1">
        <v>1.0</v>
      </c>
      <c r="AD2343" s="1">
        <v>0.0</v>
      </c>
      <c r="AE2343" s="1">
        <v>1.0</v>
      </c>
      <c r="AF2343" s="1" t="s">
        <v>116</v>
      </c>
      <c r="AG2343" s="1">
        <v>1.0</v>
      </c>
      <c r="AH2343" s="1">
        <v>0.0</v>
      </c>
      <c r="AI2343" s="1">
        <v>0.0</v>
      </c>
      <c r="AJ2343" s="1">
        <v>0.0</v>
      </c>
      <c r="AK2343" s="1">
        <v>0.0</v>
      </c>
      <c r="AL2343" s="1">
        <v>0.0</v>
      </c>
      <c r="AM2343" s="1">
        <v>0.0</v>
      </c>
      <c r="AU2343" s="1">
        <v>0.0</v>
      </c>
      <c r="AV2343" s="1" t="s">
        <v>105</v>
      </c>
      <c r="AW2343" s="1">
        <v>1.0</v>
      </c>
      <c r="AX2343" s="1">
        <v>0.0</v>
      </c>
      <c r="AY2343" s="1">
        <v>1.0</v>
      </c>
      <c r="AZ2343" s="1">
        <v>0.0</v>
      </c>
      <c r="BB2343" s="1">
        <v>-1.0</v>
      </c>
      <c r="BC2343" s="1">
        <v>1.0</v>
      </c>
      <c r="BD2343" s="1">
        <v>-1.0</v>
      </c>
      <c r="BE2343" s="1">
        <v>-1.0</v>
      </c>
      <c r="BF2343" s="1">
        <v>-1.0</v>
      </c>
      <c r="BG2343" s="1">
        <v>-1.0</v>
      </c>
      <c r="BH2343" s="1">
        <v>-1.0</v>
      </c>
      <c r="BI2343" s="1">
        <v>-1.0</v>
      </c>
      <c r="BJ2343" s="1">
        <v>-1.0</v>
      </c>
      <c r="BK2343" s="1">
        <v>-1.0</v>
      </c>
      <c r="BL2343" s="1">
        <v>-1.0</v>
      </c>
      <c r="BM2343" s="1">
        <v>-1.0</v>
      </c>
      <c r="BN2343" s="1">
        <v>-1.0</v>
      </c>
      <c r="BO2343" s="1">
        <v>-1.0</v>
      </c>
      <c r="BP2343" s="1">
        <v>-1.0</v>
      </c>
      <c r="BQ2343" s="1">
        <v>-1.0</v>
      </c>
      <c r="BR2343" s="1">
        <v>-1.0</v>
      </c>
      <c r="BS2343" s="1">
        <v>-1.0</v>
      </c>
      <c r="BT2343" s="1">
        <v>-1.0</v>
      </c>
      <c r="BU2343" s="1">
        <v>1.0</v>
      </c>
      <c r="BV2343" s="1">
        <v>-1.0</v>
      </c>
      <c r="BW2343" s="1">
        <v>-1.0</v>
      </c>
      <c r="BX2343" s="1">
        <v>-1.0</v>
      </c>
      <c r="BY2343" s="1">
        <v>-1.0</v>
      </c>
      <c r="BZ2343" s="1">
        <v>-1.0</v>
      </c>
      <c r="CA2343" s="1">
        <v>1.0</v>
      </c>
      <c r="CB2343" s="1">
        <v>-1.0</v>
      </c>
      <c r="CC2343" s="1">
        <v>-1.0</v>
      </c>
      <c r="CD2343" s="1">
        <v>78272.0</v>
      </c>
    </row>
    <row r="2344">
      <c r="A2344" s="1">
        <v>3.53528E7</v>
      </c>
      <c r="B2344" s="1" t="s">
        <v>12547</v>
      </c>
      <c r="C2344" s="1" t="s">
        <v>12548</v>
      </c>
      <c r="D2344" s="1" t="s">
        <v>12549</v>
      </c>
      <c r="E2344" s="1" t="s">
        <v>85</v>
      </c>
      <c r="F2344" s="1" t="s">
        <v>12550</v>
      </c>
      <c r="G2344" s="1" t="s">
        <v>12551</v>
      </c>
      <c r="I2344" s="1">
        <v>3084472.0</v>
      </c>
      <c r="J2344" s="1">
        <v>41118.0</v>
      </c>
      <c r="K2344" s="1" t="s">
        <v>88</v>
      </c>
      <c r="L2344" s="1">
        <v>1.0</v>
      </c>
      <c r="M2344" s="1">
        <v>0.0</v>
      </c>
      <c r="N2344" s="1">
        <v>0.0</v>
      </c>
      <c r="O2344" s="1">
        <v>1.0</v>
      </c>
      <c r="P2344" s="1" t="s">
        <v>111</v>
      </c>
      <c r="Q2344" s="1" t="s">
        <v>112</v>
      </c>
      <c r="R2344" s="1">
        <v>40.70196</v>
      </c>
      <c r="S2344" s="1">
        <v>-73.90578</v>
      </c>
      <c r="T2344" s="1" t="s">
        <v>91</v>
      </c>
      <c r="U2344" s="1" t="s">
        <v>92</v>
      </c>
      <c r="V2344" s="1">
        <v>3.0</v>
      </c>
      <c r="W2344" s="1">
        <v>1.0</v>
      </c>
      <c r="X2344" s="1">
        <v>1.0</v>
      </c>
      <c r="Y2344" s="1">
        <v>2.0</v>
      </c>
      <c r="Z2344" s="1" t="s">
        <v>93</v>
      </c>
      <c r="AA2344" s="1" t="s">
        <v>12552</v>
      </c>
      <c r="AB2344" s="1">
        <v>71.0</v>
      </c>
      <c r="AC2344" s="1">
        <v>3.0</v>
      </c>
      <c r="AD2344" s="1">
        <v>10.0</v>
      </c>
      <c r="AE2344" s="1">
        <v>2.0</v>
      </c>
      <c r="AF2344" s="1" t="s">
        <v>3892</v>
      </c>
      <c r="AG2344" s="1">
        <v>1.0</v>
      </c>
      <c r="AH2344" s="1">
        <v>4.0</v>
      </c>
      <c r="AI2344" s="1">
        <v>4.0</v>
      </c>
      <c r="AJ2344" s="1">
        <v>4.0</v>
      </c>
      <c r="AK2344" s="1">
        <v>41.0</v>
      </c>
      <c r="AL2344" s="1">
        <v>0.0</v>
      </c>
      <c r="AM2344" s="1">
        <v>0.0</v>
      </c>
      <c r="AU2344" s="1">
        <v>1.0</v>
      </c>
      <c r="AV2344" s="1" t="s">
        <v>117</v>
      </c>
      <c r="AW2344" s="1">
        <v>1.0</v>
      </c>
      <c r="AX2344" s="1">
        <v>1.0</v>
      </c>
      <c r="AY2344" s="1">
        <v>0.0</v>
      </c>
      <c r="AZ2344" s="1">
        <v>0.0</v>
      </c>
      <c r="BB2344" s="1">
        <v>-1.0</v>
      </c>
      <c r="BC2344" s="1">
        <v>1.0</v>
      </c>
      <c r="BD2344" s="1">
        <v>-1.0</v>
      </c>
      <c r="BE2344" s="1">
        <v>-1.0</v>
      </c>
      <c r="BF2344" s="1">
        <v>-1.0</v>
      </c>
      <c r="BG2344" s="1">
        <v>-1.0</v>
      </c>
      <c r="BH2344" s="1">
        <v>-1.0</v>
      </c>
      <c r="BI2344" s="1">
        <v>-1.0</v>
      </c>
      <c r="BJ2344" s="1">
        <v>-1.0</v>
      </c>
      <c r="BK2344" s="1">
        <v>-1.0</v>
      </c>
      <c r="BL2344" s="1">
        <v>-1.0</v>
      </c>
      <c r="BM2344" s="1">
        <v>-1.0</v>
      </c>
      <c r="BN2344" s="1">
        <v>-1.0</v>
      </c>
      <c r="BO2344" s="1">
        <v>-1.0</v>
      </c>
      <c r="BP2344" s="1">
        <v>-1.0</v>
      </c>
      <c r="BQ2344" s="1">
        <v>-1.0</v>
      </c>
      <c r="BR2344" s="1">
        <v>-1.0</v>
      </c>
      <c r="BS2344" s="1">
        <v>-1.0</v>
      </c>
      <c r="BT2344" s="1">
        <v>-1.0</v>
      </c>
      <c r="BU2344" s="1">
        <v>1.0</v>
      </c>
      <c r="BV2344" s="1">
        <v>-1.0</v>
      </c>
      <c r="BW2344" s="1">
        <v>-1.0</v>
      </c>
      <c r="BX2344" s="1">
        <v>-1.0</v>
      </c>
      <c r="BY2344" s="1">
        <v>-1.0</v>
      </c>
      <c r="BZ2344" s="1">
        <v>-1.0</v>
      </c>
      <c r="CA2344" s="1">
        <v>-1.0</v>
      </c>
      <c r="CB2344" s="1">
        <v>-1.0</v>
      </c>
      <c r="CC2344" s="1">
        <v>-1.0</v>
      </c>
      <c r="CD2344" s="1">
        <v>78335.0</v>
      </c>
    </row>
    <row r="2345">
      <c r="A2345" s="1">
        <v>3.0393555E7</v>
      </c>
      <c r="B2345" s="1" t="s">
        <v>12553</v>
      </c>
      <c r="C2345" s="1" t="s">
        <v>12554</v>
      </c>
      <c r="D2345" s="1" t="s">
        <v>12555</v>
      </c>
      <c r="E2345" s="1" t="s">
        <v>85</v>
      </c>
      <c r="F2345" s="1" t="s">
        <v>12556</v>
      </c>
      <c r="H2345" s="1" t="s">
        <v>1029</v>
      </c>
      <c r="I2345" s="1">
        <v>1.07434423E8</v>
      </c>
      <c r="J2345" s="1">
        <v>42720.0</v>
      </c>
      <c r="K2345" s="1" t="s">
        <v>88</v>
      </c>
      <c r="L2345" s="1">
        <v>1.0</v>
      </c>
      <c r="M2345" s="1">
        <v>0.0</v>
      </c>
      <c r="N2345" s="1">
        <v>687.0</v>
      </c>
      <c r="O2345" s="1">
        <v>0.0</v>
      </c>
      <c r="P2345" s="1" t="s">
        <v>89</v>
      </c>
      <c r="Q2345" s="1" t="s">
        <v>362</v>
      </c>
      <c r="R2345" s="1">
        <v>40.77771</v>
      </c>
      <c r="S2345" s="1">
        <v>-73.98244</v>
      </c>
      <c r="T2345" s="1" t="s">
        <v>91</v>
      </c>
      <c r="U2345" s="1" t="s">
        <v>92</v>
      </c>
      <c r="V2345" s="1">
        <v>4.0</v>
      </c>
      <c r="W2345" s="1">
        <v>1.5</v>
      </c>
      <c r="X2345" s="1">
        <v>2.0</v>
      </c>
      <c r="Y2345" s="1">
        <v>2.0</v>
      </c>
      <c r="Z2345" s="1" t="s">
        <v>93</v>
      </c>
      <c r="AA2345" s="1" t="s">
        <v>12557</v>
      </c>
      <c r="AB2345" s="1">
        <v>481.0</v>
      </c>
      <c r="AC2345" s="1">
        <v>2.0</v>
      </c>
      <c r="AD2345" s="1">
        <v>0.0</v>
      </c>
      <c r="AE2345" s="1">
        <v>30.0</v>
      </c>
      <c r="AF2345" s="1" t="s">
        <v>95</v>
      </c>
      <c r="AG2345" s="1">
        <v>1.0</v>
      </c>
      <c r="AH2345" s="1">
        <v>0.0</v>
      </c>
      <c r="AI2345" s="1">
        <v>0.0</v>
      </c>
      <c r="AJ2345" s="1">
        <v>0.0</v>
      </c>
      <c r="AK2345" s="1">
        <v>156.0</v>
      </c>
      <c r="AL2345" s="1">
        <v>0.0</v>
      </c>
      <c r="AM2345" s="1">
        <v>0.0</v>
      </c>
      <c r="AU2345" s="1">
        <v>1.0</v>
      </c>
      <c r="AV2345" s="1" t="s">
        <v>105</v>
      </c>
      <c r="AW2345" s="1">
        <v>232.0</v>
      </c>
      <c r="AX2345" s="1">
        <v>232.0</v>
      </c>
      <c r="AY2345" s="1">
        <v>0.0</v>
      </c>
      <c r="AZ2345" s="1">
        <v>0.0</v>
      </c>
      <c r="BB2345" s="1">
        <v>-1.0</v>
      </c>
      <c r="BC2345" s="1">
        <v>1.0</v>
      </c>
      <c r="BD2345" s="1">
        <v>-1.0</v>
      </c>
      <c r="BE2345" s="1">
        <v>1.0</v>
      </c>
      <c r="BF2345" s="1">
        <v>-1.0</v>
      </c>
      <c r="BG2345" s="1">
        <v>-1.0</v>
      </c>
      <c r="BH2345" s="1">
        <v>1.0</v>
      </c>
      <c r="BI2345" s="1">
        <v>-1.0</v>
      </c>
      <c r="BJ2345" s="1">
        <v>1.0</v>
      </c>
      <c r="BK2345" s="1">
        <v>1.0</v>
      </c>
      <c r="BL2345" s="1">
        <v>-1.0</v>
      </c>
      <c r="BM2345" s="1">
        <v>1.0</v>
      </c>
      <c r="BN2345" s="1">
        <v>1.0</v>
      </c>
      <c r="BO2345" s="1">
        <v>-1.0</v>
      </c>
      <c r="BP2345" s="1">
        <v>-1.0</v>
      </c>
      <c r="BQ2345" s="1">
        <v>-1.0</v>
      </c>
      <c r="BR2345" s="1">
        <v>-1.0</v>
      </c>
      <c r="BS2345" s="1">
        <v>-1.0</v>
      </c>
      <c r="BT2345" s="1">
        <v>-1.0</v>
      </c>
      <c r="BU2345" s="1">
        <v>1.0</v>
      </c>
      <c r="BV2345" s="1">
        <v>1.0</v>
      </c>
      <c r="BW2345" s="1">
        <v>1.0</v>
      </c>
      <c r="BX2345" s="1">
        <v>1.0</v>
      </c>
      <c r="BY2345" s="1">
        <v>-1.0</v>
      </c>
      <c r="BZ2345" s="1">
        <v>1.0</v>
      </c>
      <c r="CA2345" s="1">
        <v>-1.0</v>
      </c>
      <c r="CB2345" s="1">
        <v>-1.0</v>
      </c>
      <c r="CC2345" s="1">
        <v>-1.0</v>
      </c>
      <c r="CD2345" s="1">
        <v>78378.0</v>
      </c>
    </row>
    <row r="2346">
      <c r="A2346" s="1">
        <v>1.2188721E7</v>
      </c>
      <c r="B2346" s="1" t="s">
        <v>12558</v>
      </c>
      <c r="C2346" s="1" t="s">
        <v>12559</v>
      </c>
      <c r="D2346" s="1" t="s">
        <v>12559</v>
      </c>
      <c r="E2346" s="1" t="s">
        <v>85</v>
      </c>
      <c r="H2346" s="1" t="s">
        <v>12560</v>
      </c>
      <c r="I2346" s="1">
        <v>517866.0</v>
      </c>
      <c r="J2346" s="1">
        <v>40651.0</v>
      </c>
      <c r="M2346" s="1">
        <v>0.0</v>
      </c>
      <c r="N2346" s="1">
        <v>1.0</v>
      </c>
      <c r="O2346" s="1">
        <v>1.0</v>
      </c>
      <c r="P2346" s="1" t="s">
        <v>89</v>
      </c>
      <c r="Q2346" s="1" t="s">
        <v>124</v>
      </c>
      <c r="R2346" s="1">
        <v>40.69021</v>
      </c>
      <c r="S2346" s="1">
        <v>-73.91019</v>
      </c>
      <c r="T2346" s="1" t="s">
        <v>91</v>
      </c>
      <c r="U2346" s="1" t="s">
        <v>113</v>
      </c>
      <c r="V2346" s="1">
        <v>2.0</v>
      </c>
      <c r="W2346" s="1">
        <v>2.0</v>
      </c>
      <c r="X2346" s="1">
        <v>1.0</v>
      </c>
      <c r="Y2346" s="1">
        <v>1.0</v>
      </c>
      <c r="Z2346" s="1" t="s">
        <v>93</v>
      </c>
      <c r="AA2346" s="1" t="s">
        <v>1218</v>
      </c>
      <c r="AB2346" s="1">
        <v>80.0</v>
      </c>
      <c r="AC2346" s="1">
        <v>1.0</v>
      </c>
      <c r="AD2346" s="1">
        <v>0.0</v>
      </c>
      <c r="AE2346" s="1">
        <v>3.0</v>
      </c>
      <c r="AF2346" s="1" t="s">
        <v>669</v>
      </c>
      <c r="AG2346" s="1">
        <v>1.0</v>
      </c>
      <c r="AH2346" s="1">
        <v>24.0</v>
      </c>
      <c r="AI2346" s="1">
        <v>54.0</v>
      </c>
      <c r="AJ2346" s="1">
        <v>83.0</v>
      </c>
      <c r="AK2346" s="1">
        <v>83.0</v>
      </c>
      <c r="AL2346" s="1">
        <v>0.0</v>
      </c>
      <c r="AM2346" s="1">
        <v>0.0</v>
      </c>
      <c r="AU2346" s="1">
        <v>0.0</v>
      </c>
      <c r="AV2346" s="1" t="s">
        <v>105</v>
      </c>
      <c r="AW2346" s="1">
        <v>1.0</v>
      </c>
      <c r="AX2346" s="1">
        <v>0.0</v>
      </c>
      <c r="AY2346" s="1">
        <v>1.0</v>
      </c>
      <c r="AZ2346" s="1">
        <v>0.0</v>
      </c>
      <c r="BB2346" s="1">
        <v>-1.0</v>
      </c>
      <c r="BC2346" s="1">
        <v>-1.0</v>
      </c>
      <c r="BD2346" s="1">
        <v>-1.0</v>
      </c>
      <c r="BE2346" s="1">
        <v>-1.0</v>
      </c>
      <c r="BF2346" s="1">
        <v>-1.0</v>
      </c>
      <c r="BG2346" s="1">
        <v>-1.0</v>
      </c>
      <c r="BH2346" s="1">
        <v>-1.0</v>
      </c>
      <c r="BI2346" s="1">
        <v>-1.0</v>
      </c>
      <c r="BJ2346" s="1">
        <v>-1.0</v>
      </c>
      <c r="BK2346" s="1">
        <v>-1.0</v>
      </c>
      <c r="BL2346" s="1">
        <v>-1.0</v>
      </c>
      <c r="BM2346" s="1">
        <v>-1.0</v>
      </c>
      <c r="BN2346" s="1">
        <v>-1.0</v>
      </c>
      <c r="BO2346" s="1">
        <v>-1.0</v>
      </c>
      <c r="BP2346" s="1">
        <v>-1.0</v>
      </c>
      <c r="BQ2346" s="1">
        <v>-1.0</v>
      </c>
      <c r="BR2346" s="1">
        <v>-1.0</v>
      </c>
      <c r="BS2346" s="1">
        <v>-1.0</v>
      </c>
      <c r="BT2346" s="1">
        <v>-1.0</v>
      </c>
      <c r="BU2346" s="1">
        <v>-1.0</v>
      </c>
      <c r="BV2346" s="1">
        <v>-1.0</v>
      </c>
      <c r="BW2346" s="1">
        <v>-1.0</v>
      </c>
      <c r="BX2346" s="1">
        <v>-1.0</v>
      </c>
      <c r="BY2346" s="1">
        <v>-1.0</v>
      </c>
      <c r="BZ2346" s="1">
        <v>-1.0</v>
      </c>
      <c r="CA2346" s="1">
        <v>-1.0</v>
      </c>
      <c r="CB2346" s="1">
        <v>-1.0</v>
      </c>
      <c r="CC2346" s="1">
        <v>-1.0</v>
      </c>
      <c r="CD2346" s="1">
        <v>78424.0</v>
      </c>
    </row>
    <row r="2347">
      <c r="A2347" s="1">
        <v>3.5874052E7</v>
      </c>
      <c r="B2347" s="1" t="s">
        <v>12561</v>
      </c>
      <c r="C2347" s="1" t="s">
        <v>12562</v>
      </c>
      <c r="D2347" s="1" t="s">
        <v>12563</v>
      </c>
      <c r="E2347" s="1" t="s">
        <v>85</v>
      </c>
      <c r="F2347" s="1" t="s">
        <v>12564</v>
      </c>
      <c r="G2347" s="1" t="s">
        <v>12565</v>
      </c>
      <c r="I2347" s="1">
        <v>4.1434577E7</v>
      </c>
      <c r="J2347" s="1">
        <v>42230.0</v>
      </c>
      <c r="K2347" s="1" t="s">
        <v>88</v>
      </c>
      <c r="L2347" s="1">
        <v>1.0</v>
      </c>
      <c r="M2347" s="1">
        <v>0.0</v>
      </c>
      <c r="N2347" s="1">
        <v>1.0</v>
      </c>
      <c r="O2347" s="1">
        <v>0.0</v>
      </c>
      <c r="P2347" s="1" t="s">
        <v>89</v>
      </c>
      <c r="Q2347" s="1" t="s">
        <v>90</v>
      </c>
      <c r="R2347" s="1">
        <v>40.80413</v>
      </c>
      <c r="S2347" s="1">
        <v>-73.96556</v>
      </c>
      <c r="T2347" s="1" t="s">
        <v>91</v>
      </c>
      <c r="U2347" s="1" t="s">
        <v>113</v>
      </c>
      <c r="V2347" s="1">
        <v>1.0</v>
      </c>
      <c r="W2347" s="1">
        <v>1.0</v>
      </c>
      <c r="X2347" s="1">
        <v>1.0</v>
      </c>
      <c r="Y2347" s="1">
        <v>1.0</v>
      </c>
      <c r="Z2347" s="1" t="s">
        <v>93</v>
      </c>
      <c r="AA2347" s="1" t="s">
        <v>12566</v>
      </c>
      <c r="AB2347" s="1">
        <v>49.0</v>
      </c>
      <c r="AC2347" s="1">
        <v>1.0</v>
      </c>
      <c r="AD2347" s="1">
        <v>0.0</v>
      </c>
      <c r="AE2347" s="1">
        <v>30.0</v>
      </c>
      <c r="AF2347" s="1" t="s">
        <v>202</v>
      </c>
      <c r="AG2347" s="1">
        <v>1.0</v>
      </c>
      <c r="AH2347" s="1">
        <v>0.0</v>
      </c>
      <c r="AI2347" s="1">
        <v>0.0</v>
      </c>
      <c r="AJ2347" s="1">
        <v>0.0</v>
      </c>
      <c r="AK2347" s="1">
        <v>32.0</v>
      </c>
      <c r="AL2347" s="1">
        <v>0.0</v>
      </c>
      <c r="AM2347" s="1">
        <v>0.0</v>
      </c>
      <c r="AU2347" s="1">
        <v>1.0</v>
      </c>
      <c r="AV2347" s="1" t="s">
        <v>105</v>
      </c>
      <c r="AW2347" s="1">
        <v>1.0</v>
      </c>
      <c r="AX2347" s="1">
        <v>0.0</v>
      </c>
      <c r="AY2347" s="1">
        <v>1.0</v>
      </c>
      <c r="AZ2347" s="1">
        <v>0.0</v>
      </c>
      <c r="BB2347" s="1">
        <v>-1.0</v>
      </c>
      <c r="BC2347" s="1">
        <v>-1.0</v>
      </c>
      <c r="BD2347" s="1">
        <v>-1.0</v>
      </c>
      <c r="BE2347" s="1">
        <v>-1.0</v>
      </c>
      <c r="BF2347" s="1">
        <v>-1.0</v>
      </c>
      <c r="BG2347" s="1">
        <v>-1.0</v>
      </c>
      <c r="BH2347" s="1">
        <v>-1.0</v>
      </c>
      <c r="BI2347" s="1">
        <v>-1.0</v>
      </c>
      <c r="BJ2347" s="1">
        <v>-1.0</v>
      </c>
      <c r="BK2347" s="1">
        <v>-1.0</v>
      </c>
      <c r="BL2347" s="1">
        <v>-1.0</v>
      </c>
      <c r="BM2347" s="1">
        <v>-1.0</v>
      </c>
      <c r="BN2347" s="1">
        <v>-1.0</v>
      </c>
      <c r="BO2347" s="1">
        <v>-1.0</v>
      </c>
      <c r="BP2347" s="1">
        <v>-1.0</v>
      </c>
      <c r="BQ2347" s="1">
        <v>-1.0</v>
      </c>
      <c r="BR2347" s="1">
        <v>-1.0</v>
      </c>
      <c r="BS2347" s="1">
        <v>-1.0</v>
      </c>
      <c r="BT2347" s="1">
        <v>-1.0</v>
      </c>
      <c r="BU2347" s="1">
        <v>1.0</v>
      </c>
      <c r="BV2347" s="1">
        <v>-1.0</v>
      </c>
      <c r="BW2347" s="1">
        <v>-1.0</v>
      </c>
      <c r="BX2347" s="1">
        <v>-1.0</v>
      </c>
      <c r="BY2347" s="1">
        <v>-1.0</v>
      </c>
      <c r="BZ2347" s="1">
        <v>-1.0</v>
      </c>
      <c r="CA2347" s="1">
        <v>-1.0</v>
      </c>
      <c r="CB2347" s="1">
        <v>-1.0</v>
      </c>
      <c r="CC2347" s="1">
        <v>-1.0</v>
      </c>
      <c r="CD2347" s="1">
        <v>78488.0</v>
      </c>
    </row>
    <row r="2348">
      <c r="A2348" s="1">
        <v>3.5543132E7</v>
      </c>
      <c r="B2348" s="1" t="s">
        <v>12567</v>
      </c>
      <c r="C2348" s="1" t="s">
        <v>12568</v>
      </c>
      <c r="D2348" s="1" t="s">
        <v>12569</v>
      </c>
      <c r="E2348" s="1" t="s">
        <v>85</v>
      </c>
      <c r="F2348" s="1" t="s">
        <v>12570</v>
      </c>
      <c r="G2348" s="1" t="s">
        <v>12571</v>
      </c>
      <c r="I2348" s="1">
        <v>3.5299064E7</v>
      </c>
      <c r="J2348" s="1">
        <v>42163.0</v>
      </c>
      <c r="K2348" s="1" t="s">
        <v>134</v>
      </c>
      <c r="L2348" s="1">
        <v>1.0</v>
      </c>
      <c r="M2348" s="1">
        <v>0.0</v>
      </c>
      <c r="N2348" s="1">
        <v>0.0</v>
      </c>
      <c r="O2348" s="1">
        <v>0.0</v>
      </c>
      <c r="P2348" s="1" t="s">
        <v>123</v>
      </c>
      <c r="Q2348" s="1" t="s">
        <v>450</v>
      </c>
      <c r="R2348" s="1">
        <v>40.67606</v>
      </c>
      <c r="S2348" s="1">
        <v>-73.9825099999999</v>
      </c>
      <c r="T2348" s="1" t="s">
        <v>91</v>
      </c>
      <c r="U2348" s="1" t="s">
        <v>92</v>
      </c>
      <c r="V2348" s="1">
        <v>2.0</v>
      </c>
      <c r="W2348" s="1">
        <v>1.0</v>
      </c>
      <c r="X2348" s="1">
        <v>1.0</v>
      </c>
      <c r="Y2348" s="1">
        <v>1.0</v>
      </c>
      <c r="Z2348" s="1" t="s">
        <v>93</v>
      </c>
      <c r="AA2348" s="1" t="s">
        <v>12572</v>
      </c>
      <c r="AB2348" s="1">
        <v>150.0</v>
      </c>
      <c r="AC2348" s="1">
        <v>2.0</v>
      </c>
      <c r="AD2348" s="1">
        <v>0.0</v>
      </c>
      <c r="AE2348" s="1">
        <v>3.0</v>
      </c>
      <c r="AF2348" s="1" t="s">
        <v>341</v>
      </c>
      <c r="AG2348" s="1">
        <v>1.0</v>
      </c>
      <c r="AH2348" s="1">
        <v>0.0</v>
      </c>
      <c r="AI2348" s="1">
        <v>12.0</v>
      </c>
      <c r="AJ2348" s="1">
        <v>12.0</v>
      </c>
      <c r="AK2348" s="1">
        <v>232.0</v>
      </c>
      <c r="AL2348" s="1">
        <v>0.0</v>
      </c>
      <c r="AM2348" s="1">
        <v>0.0</v>
      </c>
      <c r="AU2348" s="1">
        <v>0.0</v>
      </c>
      <c r="AV2348" s="1" t="s">
        <v>96</v>
      </c>
      <c r="AW2348" s="1">
        <v>1.0</v>
      </c>
      <c r="AX2348" s="1">
        <v>1.0</v>
      </c>
      <c r="AY2348" s="1">
        <v>0.0</v>
      </c>
      <c r="AZ2348" s="1">
        <v>0.0</v>
      </c>
      <c r="BB2348" s="1">
        <v>-1.0</v>
      </c>
      <c r="BC2348" s="1">
        <v>1.0</v>
      </c>
      <c r="BD2348" s="1">
        <v>-1.0</v>
      </c>
      <c r="BE2348" s="1">
        <v>1.0</v>
      </c>
      <c r="BF2348" s="1">
        <v>1.0</v>
      </c>
      <c r="BG2348" s="1">
        <v>-1.0</v>
      </c>
      <c r="BH2348" s="1">
        <v>-1.0</v>
      </c>
      <c r="BI2348" s="1">
        <v>-1.0</v>
      </c>
      <c r="BJ2348" s="1">
        <v>1.0</v>
      </c>
      <c r="BK2348" s="1">
        <v>-1.0</v>
      </c>
      <c r="BL2348" s="1">
        <v>1.0</v>
      </c>
      <c r="BM2348" s="1">
        <v>1.0</v>
      </c>
      <c r="BN2348" s="1">
        <v>-1.0</v>
      </c>
      <c r="BO2348" s="1">
        <v>-1.0</v>
      </c>
      <c r="BP2348" s="1">
        <v>-1.0</v>
      </c>
      <c r="BQ2348" s="1">
        <v>1.0</v>
      </c>
      <c r="BR2348" s="1">
        <v>1.0</v>
      </c>
      <c r="BS2348" s="1">
        <v>-1.0</v>
      </c>
      <c r="BT2348" s="1">
        <v>-1.0</v>
      </c>
      <c r="BU2348" s="1">
        <v>1.0</v>
      </c>
      <c r="BV2348" s="1">
        <v>-1.0</v>
      </c>
      <c r="BW2348" s="1">
        <v>1.0</v>
      </c>
      <c r="BX2348" s="1">
        <v>1.0</v>
      </c>
      <c r="BY2348" s="1">
        <v>-1.0</v>
      </c>
      <c r="BZ2348" s="1">
        <v>-1.0</v>
      </c>
      <c r="CA2348" s="1">
        <v>-1.0</v>
      </c>
      <c r="CB2348" s="1">
        <v>-1.0</v>
      </c>
      <c r="CC2348" s="1">
        <v>-1.0</v>
      </c>
      <c r="CD2348" s="1">
        <v>78508.0</v>
      </c>
    </row>
    <row r="2349">
      <c r="A2349" s="1">
        <v>2.1311003E7</v>
      </c>
      <c r="B2349" s="1" t="s">
        <v>12573</v>
      </c>
      <c r="C2349" s="1" t="s">
        <v>12574</v>
      </c>
      <c r="D2349" s="1" t="s">
        <v>12575</v>
      </c>
      <c r="E2349" s="1" t="s">
        <v>85</v>
      </c>
      <c r="F2349" s="1" t="s">
        <v>12576</v>
      </c>
      <c r="G2349" s="1" t="s">
        <v>12577</v>
      </c>
      <c r="I2349" s="1">
        <v>1.54232402E8</v>
      </c>
      <c r="J2349" s="1">
        <v>43019.0</v>
      </c>
      <c r="K2349" s="1" t="s">
        <v>134</v>
      </c>
      <c r="L2349" s="1">
        <v>1.0</v>
      </c>
      <c r="M2349" s="1">
        <v>1.0</v>
      </c>
      <c r="N2349" s="1">
        <v>1.0</v>
      </c>
      <c r="O2349" s="1">
        <v>0.0</v>
      </c>
      <c r="P2349" s="1" t="s">
        <v>123</v>
      </c>
      <c r="Q2349" s="1" t="s">
        <v>124</v>
      </c>
      <c r="R2349" s="1">
        <v>40.68613</v>
      </c>
      <c r="S2349" s="1">
        <v>-73.94021</v>
      </c>
      <c r="T2349" s="1" t="s">
        <v>91</v>
      </c>
      <c r="U2349" s="1" t="s">
        <v>92</v>
      </c>
      <c r="V2349" s="1">
        <v>4.0</v>
      </c>
      <c r="W2349" s="1">
        <v>1.0</v>
      </c>
      <c r="X2349" s="1">
        <v>2.0</v>
      </c>
      <c r="Y2349" s="1">
        <v>2.0</v>
      </c>
      <c r="Z2349" s="1" t="s">
        <v>93</v>
      </c>
      <c r="AA2349" s="1" t="s">
        <v>12578</v>
      </c>
      <c r="AB2349" s="1">
        <v>185.0</v>
      </c>
      <c r="AC2349" s="1">
        <v>3.0</v>
      </c>
      <c r="AD2349" s="1">
        <v>20.0</v>
      </c>
      <c r="AE2349" s="1">
        <v>3.0</v>
      </c>
      <c r="AF2349" s="1" t="s">
        <v>2136</v>
      </c>
      <c r="AG2349" s="1">
        <v>1.0</v>
      </c>
      <c r="AH2349" s="1">
        <v>28.0</v>
      </c>
      <c r="AI2349" s="1">
        <v>58.0</v>
      </c>
      <c r="AJ2349" s="1">
        <v>88.0</v>
      </c>
      <c r="AK2349" s="1">
        <v>363.0</v>
      </c>
      <c r="AL2349" s="1">
        <v>19.0</v>
      </c>
      <c r="AM2349" s="1">
        <v>14.0</v>
      </c>
      <c r="AN2349" s="1">
        <v>100.0</v>
      </c>
      <c r="AO2349" s="1">
        <v>10.0</v>
      </c>
      <c r="AP2349" s="1">
        <v>10.0</v>
      </c>
      <c r="AQ2349" s="1">
        <v>10.0</v>
      </c>
      <c r="AR2349" s="1">
        <v>10.0</v>
      </c>
      <c r="AS2349" s="1">
        <v>10.0</v>
      </c>
      <c r="AT2349" s="1">
        <v>10.0</v>
      </c>
      <c r="AU2349" s="1">
        <v>0.0</v>
      </c>
      <c r="AV2349" s="1" t="s">
        <v>105</v>
      </c>
      <c r="AW2349" s="1">
        <v>1.0</v>
      </c>
      <c r="AX2349" s="1">
        <v>1.0</v>
      </c>
      <c r="AY2349" s="1">
        <v>0.0</v>
      </c>
      <c r="AZ2349" s="1">
        <v>0.0</v>
      </c>
      <c r="BA2349" s="1">
        <v>1.03</v>
      </c>
      <c r="BB2349" s="1">
        <v>-1.0</v>
      </c>
      <c r="BC2349" s="1">
        <v>1.0</v>
      </c>
      <c r="BD2349" s="1">
        <v>-1.0</v>
      </c>
      <c r="BE2349" s="1">
        <v>-1.0</v>
      </c>
      <c r="BF2349" s="1">
        <v>-1.0</v>
      </c>
      <c r="BG2349" s="1">
        <v>-1.0</v>
      </c>
      <c r="BH2349" s="1">
        <v>-1.0</v>
      </c>
      <c r="BI2349" s="1">
        <v>1.0</v>
      </c>
      <c r="BJ2349" s="1">
        <v>1.0</v>
      </c>
      <c r="BK2349" s="1">
        <v>-1.0</v>
      </c>
      <c r="BL2349" s="1">
        <v>-1.0</v>
      </c>
      <c r="BM2349" s="1">
        <v>1.0</v>
      </c>
      <c r="BN2349" s="1">
        <v>-1.0</v>
      </c>
      <c r="BO2349" s="1">
        <v>-1.0</v>
      </c>
      <c r="BP2349" s="1">
        <v>1.0</v>
      </c>
      <c r="BQ2349" s="1">
        <v>-1.0</v>
      </c>
      <c r="BR2349" s="1">
        <v>-1.0</v>
      </c>
      <c r="BS2349" s="1">
        <v>-1.0</v>
      </c>
      <c r="BT2349" s="1">
        <v>-1.0</v>
      </c>
      <c r="BU2349" s="1">
        <v>1.0</v>
      </c>
      <c r="BV2349" s="1">
        <v>-1.0</v>
      </c>
      <c r="BW2349" s="1">
        <v>-1.0</v>
      </c>
      <c r="BX2349" s="1">
        <v>1.0</v>
      </c>
      <c r="BY2349" s="1">
        <v>1.0</v>
      </c>
      <c r="BZ2349" s="1">
        <v>-1.0</v>
      </c>
      <c r="CA2349" s="1">
        <v>-1.0</v>
      </c>
      <c r="CB2349" s="1">
        <v>-1.0</v>
      </c>
      <c r="CC2349" s="1">
        <v>-1.0</v>
      </c>
      <c r="CD2349" s="1">
        <v>78522.0</v>
      </c>
    </row>
    <row r="2350">
      <c r="A2350" s="1">
        <v>3.5249458E7</v>
      </c>
      <c r="B2350" s="1" t="s">
        <v>12579</v>
      </c>
      <c r="C2350" s="1" t="s">
        <v>12580</v>
      </c>
      <c r="D2350" s="1" t="s">
        <v>12581</v>
      </c>
      <c r="E2350" s="1" t="s">
        <v>85</v>
      </c>
      <c r="F2350" s="1" t="s">
        <v>12582</v>
      </c>
      <c r="G2350" s="1" t="s">
        <v>12583</v>
      </c>
      <c r="H2350" s="1" t="s">
        <v>12584</v>
      </c>
      <c r="I2350" s="1">
        <v>2.64809787E8</v>
      </c>
      <c r="J2350" s="1">
        <v>43613.0</v>
      </c>
      <c r="K2350" s="1" t="s">
        <v>88</v>
      </c>
      <c r="L2350" s="1">
        <v>1.0</v>
      </c>
      <c r="M2350" s="1">
        <v>0.0</v>
      </c>
      <c r="N2350" s="1">
        <v>1.0</v>
      </c>
      <c r="O2350" s="1">
        <v>0.0</v>
      </c>
      <c r="P2350" s="1" t="s">
        <v>89</v>
      </c>
      <c r="Q2350" s="1" t="s">
        <v>1608</v>
      </c>
      <c r="R2350" s="1">
        <v>40.82778</v>
      </c>
      <c r="S2350" s="1">
        <v>-73.91516</v>
      </c>
      <c r="T2350" s="1" t="s">
        <v>150</v>
      </c>
      <c r="U2350" s="1" t="s">
        <v>92</v>
      </c>
      <c r="V2350" s="1">
        <v>2.0</v>
      </c>
      <c r="W2350" s="1">
        <v>1.0</v>
      </c>
      <c r="X2350" s="1">
        <v>1.0</v>
      </c>
      <c r="Y2350" s="1">
        <v>1.0</v>
      </c>
      <c r="Z2350" s="1" t="s">
        <v>93</v>
      </c>
      <c r="AA2350" s="1" t="s">
        <v>12585</v>
      </c>
      <c r="AB2350" s="1">
        <v>75.0</v>
      </c>
      <c r="AC2350" s="1">
        <v>2.0</v>
      </c>
      <c r="AD2350" s="1">
        <v>0.0</v>
      </c>
      <c r="AE2350" s="1">
        <v>3.0</v>
      </c>
      <c r="AF2350" s="1" t="s">
        <v>2136</v>
      </c>
      <c r="AG2350" s="1">
        <v>1.0</v>
      </c>
      <c r="AH2350" s="1">
        <v>7.0</v>
      </c>
      <c r="AI2350" s="1">
        <v>13.0</v>
      </c>
      <c r="AJ2350" s="1">
        <v>24.0</v>
      </c>
      <c r="AK2350" s="1">
        <v>253.0</v>
      </c>
      <c r="AL2350" s="1">
        <v>2.0</v>
      </c>
      <c r="AM2350" s="1">
        <v>2.0</v>
      </c>
      <c r="AN2350" s="1">
        <v>90.0</v>
      </c>
      <c r="AO2350" s="1">
        <v>8.0</v>
      </c>
      <c r="AP2350" s="1">
        <v>9.0</v>
      </c>
      <c r="AQ2350" s="1">
        <v>9.0</v>
      </c>
      <c r="AR2350" s="1">
        <v>10.0</v>
      </c>
      <c r="AS2350" s="1">
        <v>5.0</v>
      </c>
      <c r="AT2350" s="1">
        <v>8.0</v>
      </c>
      <c r="AU2350" s="1">
        <v>1.0</v>
      </c>
      <c r="AV2350" s="1" t="s">
        <v>117</v>
      </c>
      <c r="AW2350" s="1">
        <v>1.0</v>
      </c>
      <c r="AX2350" s="1">
        <v>1.0</v>
      </c>
      <c r="AY2350" s="1">
        <v>0.0</v>
      </c>
      <c r="AZ2350" s="1">
        <v>0.0</v>
      </c>
      <c r="BA2350" s="1">
        <v>2.0</v>
      </c>
      <c r="BB2350" s="1">
        <v>-1.0</v>
      </c>
      <c r="BC2350" s="1">
        <v>1.0</v>
      </c>
      <c r="BD2350" s="1">
        <v>-1.0</v>
      </c>
      <c r="BE2350" s="1">
        <v>-1.0</v>
      </c>
      <c r="BF2350" s="1">
        <v>-1.0</v>
      </c>
      <c r="BG2350" s="1">
        <v>-1.0</v>
      </c>
      <c r="BH2350" s="1">
        <v>-1.0</v>
      </c>
      <c r="BI2350" s="1">
        <v>-1.0</v>
      </c>
      <c r="BJ2350" s="1">
        <v>-1.0</v>
      </c>
      <c r="BK2350" s="1">
        <v>1.0</v>
      </c>
      <c r="BL2350" s="1">
        <v>1.0</v>
      </c>
      <c r="BM2350" s="1">
        <v>-1.0</v>
      </c>
      <c r="BN2350" s="1">
        <v>-1.0</v>
      </c>
      <c r="BO2350" s="1">
        <v>-1.0</v>
      </c>
      <c r="BP2350" s="1">
        <v>-1.0</v>
      </c>
      <c r="BQ2350" s="1">
        <v>-1.0</v>
      </c>
      <c r="BR2350" s="1">
        <v>-1.0</v>
      </c>
      <c r="BS2350" s="1">
        <v>-1.0</v>
      </c>
      <c r="BT2350" s="1">
        <v>-1.0</v>
      </c>
      <c r="BU2350" s="1">
        <v>1.0</v>
      </c>
      <c r="BV2350" s="1">
        <v>-1.0</v>
      </c>
      <c r="BW2350" s="1">
        <v>-1.0</v>
      </c>
      <c r="BX2350" s="1">
        <v>1.0</v>
      </c>
      <c r="BY2350" s="1">
        <v>-1.0</v>
      </c>
      <c r="BZ2350" s="1">
        <v>-1.0</v>
      </c>
      <c r="CA2350" s="1">
        <v>-1.0</v>
      </c>
      <c r="CB2350" s="1">
        <v>-1.0</v>
      </c>
      <c r="CC2350" s="1">
        <v>-1.0</v>
      </c>
      <c r="CD2350" s="1">
        <v>78542.0</v>
      </c>
    </row>
    <row r="2351">
      <c r="A2351" s="1">
        <v>3.2959357E7</v>
      </c>
      <c r="B2351" s="1" t="s">
        <v>12586</v>
      </c>
      <c r="C2351" s="1" t="s">
        <v>12587</v>
      </c>
      <c r="D2351" s="1" t="s">
        <v>12588</v>
      </c>
      <c r="E2351" s="1" t="s">
        <v>85</v>
      </c>
      <c r="F2351" s="1" t="s">
        <v>12589</v>
      </c>
      <c r="I2351" s="1">
        <v>5.6265076E7</v>
      </c>
      <c r="J2351" s="1">
        <v>42395.0</v>
      </c>
      <c r="K2351" s="1" t="s">
        <v>88</v>
      </c>
      <c r="L2351" s="1">
        <v>1.0</v>
      </c>
      <c r="M2351" s="1">
        <v>0.0</v>
      </c>
      <c r="N2351" s="1">
        <v>2.0</v>
      </c>
      <c r="O2351" s="1">
        <v>0.0</v>
      </c>
      <c r="P2351" s="1" t="s">
        <v>111</v>
      </c>
      <c r="Q2351" s="1" t="s">
        <v>12590</v>
      </c>
      <c r="R2351" s="1">
        <v>40.7201</v>
      </c>
      <c r="S2351" s="1">
        <v>-73.81043</v>
      </c>
      <c r="T2351" s="1" t="s">
        <v>91</v>
      </c>
      <c r="U2351" s="1" t="s">
        <v>113</v>
      </c>
      <c r="V2351" s="1">
        <v>2.0</v>
      </c>
      <c r="W2351" s="1">
        <v>1.0</v>
      </c>
      <c r="X2351" s="1">
        <v>1.0</v>
      </c>
      <c r="Y2351" s="1">
        <v>1.0</v>
      </c>
      <c r="Z2351" s="1" t="s">
        <v>93</v>
      </c>
      <c r="AA2351" s="1" t="s">
        <v>12591</v>
      </c>
      <c r="AB2351" s="1">
        <v>50.0</v>
      </c>
      <c r="AC2351" s="1">
        <v>1.0</v>
      </c>
      <c r="AD2351" s="1">
        <v>0.0</v>
      </c>
      <c r="AE2351" s="1">
        <v>7.0</v>
      </c>
      <c r="AF2351" s="1" t="s">
        <v>291</v>
      </c>
      <c r="AG2351" s="1">
        <v>1.0</v>
      </c>
      <c r="AH2351" s="1">
        <v>0.0</v>
      </c>
      <c r="AI2351" s="1">
        <v>0.0</v>
      </c>
      <c r="AJ2351" s="1">
        <v>0.0</v>
      </c>
      <c r="AK2351" s="1">
        <v>0.0</v>
      </c>
      <c r="AL2351" s="1">
        <v>0.0</v>
      </c>
      <c r="AM2351" s="1">
        <v>0.0</v>
      </c>
      <c r="AU2351" s="1">
        <v>0.0</v>
      </c>
      <c r="AV2351" s="1" t="s">
        <v>105</v>
      </c>
      <c r="AW2351" s="1">
        <v>2.0</v>
      </c>
      <c r="AX2351" s="1">
        <v>0.0</v>
      </c>
      <c r="AY2351" s="1">
        <v>2.0</v>
      </c>
      <c r="AZ2351" s="1">
        <v>0.0</v>
      </c>
      <c r="BB2351" s="1">
        <v>-1.0</v>
      </c>
      <c r="BC2351" s="1">
        <v>1.0</v>
      </c>
      <c r="BD2351" s="1">
        <v>-1.0</v>
      </c>
      <c r="BE2351" s="1">
        <v>-1.0</v>
      </c>
      <c r="BF2351" s="1">
        <v>-1.0</v>
      </c>
      <c r="BG2351" s="1">
        <v>-1.0</v>
      </c>
      <c r="BH2351" s="1">
        <v>-1.0</v>
      </c>
      <c r="BI2351" s="1">
        <v>-1.0</v>
      </c>
      <c r="BJ2351" s="1">
        <v>-1.0</v>
      </c>
      <c r="BK2351" s="1">
        <v>-1.0</v>
      </c>
      <c r="BL2351" s="1">
        <v>-1.0</v>
      </c>
      <c r="BM2351" s="1">
        <v>-1.0</v>
      </c>
      <c r="BN2351" s="1">
        <v>-1.0</v>
      </c>
      <c r="BO2351" s="1">
        <v>-1.0</v>
      </c>
      <c r="BP2351" s="1">
        <v>-1.0</v>
      </c>
      <c r="BQ2351" s="1">
        <v>-1.0</v>
      </c>
      <c r="BR2351" s="1">
        <v>-1.0</v>
      </c>
      <c r="BS2351" s="1">
        <v>-1.0</v>
      </c>
      <c r="BT2351" s="1">
        <v>-1.0</v>
      </c>
      <c r="BU2351" s="1">
        <v>1.0</v>
      </c>
      <c r="BV2351" s="1">
        <v>-1.0</v>
      </c>
      <c r="BW2351" s="1">
        <v>-1.0</v>
      </c>
      <c r="BX2351" s="1">
        <v>-1.0</v>
      </c>
      <c r="BY2351" s="1">
        <v>-1.0</v>
      </c>
      <c r="BZ2351" s="1">
        <v>-1.0</v>
      </c>
      <c r="CA2351" s="1">
        <v>-1.0</v>
      </c>
      <c r="CB2351" s="1">
        <v>-1.0</v>
      </c>
      <c r="CC2351" s="1">
        <v>-1.0</v>
      </c>
      <c r="CD2351" s="1">
        <v>78582.0</v>
      </c>
    </row>
    <row r="2352">
      <c r="A2352" s="1">
        <v>3.3776576E7</v>
      </c>
      <c r="B2352" s="1" t="s">
        <v>12592</v>
      </c>
      <c r="C2352" s="1" t="s">
        <v>12593</v>
      </c>
      <c r="D2352" s="1" t="s">
        <v>12594</v>
      </c>
      <c r="E2352" s="1" t="s">
        <v>85</v>
      </c>
      <c r="F2352" s="1" t="s">
        <v>12595</v>
      </c>
      <c r="H2352" s="1" t="s">
        <v>12596</v>
      </c>
      <c r="I2352" s="1">
        <v>2312420.0</v>
      </c>
      <c r="J2352" s="1">
        <v>41036.0</v>
      </c>
      <c r="K2352" s="1" t="s">
        <v>134</v>
      </c>
      <c r="L2352" s="1">
        <v>1.0</v>
      </c>
      <c r="M2352" s="1">
        <v>0.0</v>
      </c>
      <c r="N2352" s="1">
        <v>2.0</v>
      </c>
      <c r="O2352" s="1">
        <v>0.0</v>
      </c>
      <c r="P2352" s="1" t="s">
        <v>111</v>
      </c>
      <c r="Q2352" s="1" t="s">
        <v>112</v>
      </c>
      <c r="R2352" s="1">
        <v>40.75845</v>
      </c>
      <c r="S2352" s="1">
        <v>-73.9111</v>
      </c>
      <c r="T2352" s="1" t="s">
        <v>91</v>
      </c>
      <c r="U2352" s="1" t="s">
        <v>92</v>
      </c>
      <c r="V2352" s="1">
        <v>4.0</v>
      </c>
      <c r="W2352" s="1">
        <v>1.0</v>
      </c>
      <c r="X2352" s="1">
        <v>2.0</v>
      </c>
      <c r="Y2352" s="1">
        <v>3.0</v>
      </c>
      <c r="Z2352" s="1" t="s">
        <v>93</v>
      </c>
      <c r="AA2352" s="1" t="s">
        <v>12597</v>
      </c>
      <c r="AB2352" s="1">
        <v>200.0</v>
      </c>
      <c r="AC2352" s="1">
        <v>1.0</v>
      </c>
      <c r="AD2352" s="1">
        <v>0.0</v>
      </c>
      <c r="AE2352" s="1">
        <v>5.0</v>
      </c>
      <c r="AF2352" s="1" t="s">
        <v>202</v>
      </c>
      <c r="AG2352" s="1">
        <v>1.0</v>
      </c>
      <c r="AH2352" s="1">
        <v>3.0</v>
      </c>
      <c r="AI2352" s="1">
        <v>11.0</v>
      </c>
      <c r="AJ2352" s="1">
        <v>22.0</v>
      </c>
      <c r="AK2352" s="1">
        <v>95.0</v>
      </c>
      <c r="AL2352" s="1">
        <v>4.0</v>
      </c>
      <c r="AM2352" s="1">
        <v>4.0</v>
      </c>
      <c r="AN2352" s="1">
        <v>100.0</v>
      </c>
      <c r="AO2352" s="1">
        <v>10.0</v>
      </c>
      <c r="AP2352" s="1">
        <v>10.0</v>
      </c>
      <c r="AQ2352" s="1">
        <v>10.0</v>
      </c>
      <c r="AR2352" s="1">
        <v>10.0</v>
      </c>
      <c r="AS2352" s="1">
        <v>10.0</v>
      </c>
      <c r="AT2352" s="1">
        <v>10.0</v>
      </c>
      <c r="AU2352" s="1">
        <v>0.0</v>
      </c>
      <c r="AV2352" s="1" t="s">
        <v>96</v>
      </c>
      <c r="AW2352" s="1">
        <v>2.0</v>
      </c>
      <c r="AX2352" s="1">
        <v>2.0</v>
      </c>
      <c r="AY2352" s="1">
        <v>0.0</v>
      </c>
      <c r="AZ2352" s="1">
        <v>0.0</v>
      </c>
      <c r="BA2352" s="1">
        <v>2.35</v>
      </c>
      <c r="BB2352" s="1">
        <v>-1.0</v>
      </c>
      <c r="BC2352" s="1">
        <v>1.0</v>
      </c>
      <c r="BD2352" s="1">
        <v>-1.0</v>
      </c>
      <c r="BE2352" s="1">
        <v>-1.0</v>
      </c>
      <c r="BF2352" s="1">
        <v>-1.0</v>
      </c>
      <c r="BG2352" s="1">
        <v>-1.0</v>
      </c>
      <c r="BH2352" s="1">
        <v>-1.0</v>
      </c>
      <c r="BI2352" s="1">
        <v>-1.0</v>
      </c>
      <c r="BJ2352" s="1">
        <v>1.0</v>
      </c>
      <c r="BK2352" s="1">
        <v>-1.0</v>
      </c>
      <c r="BL2352" s="1">
        <v>-1.0</v>
      </c>
      <c r="BM2352" s="1">
        <v>-1.0</v>
      </c>
      <c r="BN2352" s="1">
        <v>-1.0</v>
      </c>
      <c r="BO2352" s="1">
        <v>-1.0</v>
      </c>
      <c r="BP2352" s="1">
        <v>-1.0</v>
      </c>
      <c r="BQ2352" s="1">
        <v>-1.0</v>
      </c>
      <c r="BR2352" s="1">
        <v>-1.0</v>
      </c>
      <c r="BS2352" s="1">
        <v>-1.0</v>
      </c>
      <c r="BT2352" s="1">
        <v>-1.0</v>
      </c>
      <c r="BU2352" s="1">
        <v>1.0</v>
      </c>
      <c r="BV2352" s="1">
        <v>-1.0</v>
      </c>
      <c r="BW2352" s="1">
        <v>-1.0</v>
      </c>
      <c r="BX2352" s="1">
        <v>1.0</v>
      </c>
      <c r="BY2352" s="1">
        <v>-1.0</v>
      </c>
      <c r="BZ2352" s="1">
        <v>-1.0</v>
      </c>
      <c r="CA2352" s="1">
        <v>-1.0</v>
      </c>
      <c r="CB2352" s="1">
        <v>-1.0</v>
      </c>
      <c r="CC2352" s="1">
        <v>-1.0</v>
      </c>
      <c r="CD2352" s="1">
        <v>78613.0</v>
      </c>
    </row>
    <row r="2353">
      <c r="A2353" s="1">
        <v>1.432217E7</v>
      </c>
      <c r="B2353" s="1" t="s">
        <v>12598</v>
      </c>
      <c r="C2353" s="1" t="s">
        <v>12599</v>
      </c>
      <c r="D2353" s="1" t="s">
        <v>12600</v>
      </c>
      <c r="E2353" s="1" t="s">
        <v>85</v>
      </c>
      <c r="F2353" s="1" t="s">
        <v>12601</v>
      </c>
      <c r="G2353" s="1" t="s">
        <v>12602</v>
      </c>
      <c r="H2353" s="1" t="s">
        <v>12603</v>
      </c>
      <c r="I2353" s="1">
        <v>2.1697957E7</v>
      </c>
      <c r="J2353" s="1">
        <v>41905.0</v>
      </c>
      <c r="M2353" s="1">
        <v>0.0</v>
      </c>
      <c r="N2353" s="1">
        <v>1.0</v>
      </c>
      <c r="O2353" s="1">
        <v>1.0</v>
      </c>
      <c r="P2353" s="1" t="s">
        <v>123</v>
      </c>
      <c r="Q2353" s="1" t="s">
        <v>124</v>
      </c>
      <c r="R2353" s="1">
        <v>40.70652</v>
      </c>
      <c r="S2353" s="1">
        <v>-73.94054</v>
      </c>
      <c r="T2353" s="1" t="s">
        <v>91</v>
      </c>
      <c r="U2353" s="1" t="s">
        <v>113</v>
      </c>
      <c r="V2353" s="1">
        <v>2.0</v>
      </c>
      <c r="W2353" s="1">
        <v>1.0</v>
      </c>
      <c r="X2353" s="1">
        <v>1.0</v>
      </c>
      <c r="Y2353" s="1">
        <v>1.0</v>
      </c>
      <c r="Z2353" s="1" t="s">
        <v>93</v>
      </c>
      <c r="AA2353" s="1" t="s">
        <v>12604</v>
      </c>
      <c r="AB2353" s="1">
        <v>65.0</v>
      </c>
      <c r="AC2353" s="1">
        <v>1.0</v>
      </c>
      <c r="AD2353" s="1">
        <v>0.0</v>
      </c>
      <c r="AE2353" s="1">
        <v>1.0</v>
      </c>
      <c r="AF2353" s="1" t="s">
        <v>1779</v>
      </c>
      <c r="AG2353" s="1">
        <v>1.0</v>
      </c>
      <c r="AH2353" s="1">
        <v>0.0</v>
      </c>
      <c r="AI2353" s="1">
        <v>0.0</v>
      </c>
      <c r="AJ2353" s="1">
        <v>0.0</v>
      </c>
      <c r="AK2353" s="1">
        <v>0.0</v>
      </c>
      <c r="AL2353" s="1">
        <v>1.0</v>
      </c>
      <c r="AM2353" s="1">
        <v>0.0</v>
      </c>
      <c r="AN2353" s="1">
        <v>100.0</v>
      </c>
      <c r="AO2353" s="1">
        <v>10.0</v>
      </c>
      <c r="AP2353" s="1">
        <v>10.0</v>
      </c>
      <c r="AQ2353" s="1">
        <v>10.0</v>
      </c>
      <c r="AR2353" s="1">
        <v>10.0</v>
      </c>
      <c r="AS2353" s="1">
        <v>8.0</v>
      </c>
      <c r="AT2353" s="1">
        <v>10.0</v>
      </c>
      <c r="AU2353" s="1">
        <v>0.0</v>
      </c>
      <c r="AV2353" s="1" t="s">
        <v>105</v>
      </c>
      <c r="AW2353" s="1">
        <v>1.0</v>
      </c>
      <c r="AX2353" s="1">
        <v>0.0</v>
      </c>
      <c r="AY2353" s="1">
        <v>1.0</v>
      </c>
      <c r="AZ2353" s="1">
        <v>0.0</v>
      </c>
      <c r="BA2353" s="1">
        <v>0.03</v>
      </c>
      <c r="BB2353" s="1">
        <v>-1.0</v>
      </c>
      <c r="BC2353" s="1">
        <v>1.0</v>
      </c>
      <c r="BD2353" s="1">
        <v>-1.0</v>
      </c>
      <c r="BE2353" s="1">
        <v>-1.0</v>
      </c>
      <c r="BF2353" s="1">
        <v>-1.0</v>
      </c>
      <c r="BG2353" s="1">
        <v>-1.0</v>
      </c>
      <c r="BH2353" s="1">
        <v>-1.0</v>
      </c>
      <c r="BI2353" s="1">
        <v>-1.0</v>
      </c>
      <c r="BJ2353" s="1">
        <v>-1.0</v>
      </c>
      <c r="BK2353" s="1">
        <v>-1.0</v>
      </c>
      <c r="BL2353" s="1">
        <v>-1.0</v>
      </c>
      <c r="BM2353" s="1">
        <v>-1.0</v>
      </c>
      <c r="BN2353" s="1">
        <v>-1.0</v>
      </c>
      <c r="BO2353" s="1">
        <v>-1.0</v>
      </c>
      <c r="BP2353" s="1">
        <v>1.0</v>
      </c>
      <c r="BQ2353" s="1">
        <v>-1.0</v>
      </c>
      <c r="BR2353" s="1">
        <v>-1.0</v>
      </c>
      <c r="BS2353" s="1">
        <v>-1.0</v>
      </c>
      <c r="BT2353" s="1">
        <v>-1.0</v>
      </c>
      <c r="BU2353" s="1">
        <v>1.0</v>
      </c>
      <c r="BV2353" s="1">
        <v>-1.0</v>
      </c>
      <c r="BW2353" s="1">
        <v>1.0</v>
      </c>
      <c r="BX2353" s="1">
        <v>-1.0</v>
      </c>
      <c r="BY2353" s="1">
        <v>-1.0</v>
      </c>
      <c r="BZ2353" s="1">
        <v>-1.0</v>
      </c>
      <c r="CA2353" s="1">
        <v>1.0</v>
      </c>
      <c r="CB2353" s="1">
        <v>-1.0</v>
      </c>
      <c r="CC2353" s="1">
        <v>-1.0</v>
      </c>
      <c r="CD2353" s="1">
        <v>78640.0</v>
      </c>
    </row>
    <row r="2354">
      <c r="A2354" s="1">
        <v>1.5833015E7</v>
      </c>
      <c r="B2354" s="1" t="s">
        <v>12605</v>
      </c>
      <c r="C2354" s="1" t="s">
        <v>12606</v>
      </c>
      <c r="D2354" s="1" t="s">
        <v>12607</v>
      </c>
      <c r="E2354" s="1" t="s">
        <v>85</v>
      </c>
      <c r="F2354" s="1" t="s">
        <v>12608</v>
      </c>
      <c r="G2354" s="1" t="s">
        <v>12609</v>
      </c>
      <c r="I2354" s="1">
        <v>1.8351549E7</v>
      </c>
      <c r="J2354" s="1">
        <v>41838.0</v>
      </c>
      <c r="M2354" s="1">
        <v>0.0</v>
      </c>
      <c r="N2354" s="1">
        <v>1.0</v>
      </c>
      <c r="O2354" s="1">
        <v>1.0</v>
      </c>
      <c r="P2354" s="1" t="s">
        <v>89</v>
      </c>
      <c r="Q2354" s="1" t="s">
        <v>1946</v>
      </c>
      <c r="R2354" s="1">
        <v>40.73428</v>
      </c>
      <c r="S2354" s="1">
        <v>-73.99969</v>
      </c>
      <c r="T2354" s="1" t="s">
        <v>91</v>
      </c>
      <c r="U2354" s="1" t="s">
        <v>92</v>
      </c>
      <c r="V2354" s="1">
        <v>2.0</v>
      </c>
      <c r="W2354" s="1">
        <v>1.0</v>
      </c>
      <c r="X2354" s="1">
        <v>1.0</v>
      </c>
      <c r="Y2354" s="1">
        <v>1.0</v>
      </c>
      <c r="Z2354" s="1" t="s">
        <v>93</v>
      </c>
      <c r="AA2354" s="1" t="s">
        <v>12610</v>
      </c>
      <c r="AB2354" s="1">
        <v>221.0</v>
      </c>
      <c r="AC2354" s="1">
        <v>1.0</v>
      </c>
      <c r="AD2354" s="1">
        <v>0.0</v>
      </c>
      <c r="AE2354" s="1">
        <v>30.0</v>
      </c>
      <c r="AF2354" s="1" t="s">
        <v>302</v>
      </c>
      <c r="AG2354" s="1">
        <v>1.0</v>
      </c>
      <c r="AH2354" s="1">
        <v>0.0</v>
      </c>
      <c r="AI2354" s="1">
        <v>0.0</v>
      </c>
      <c r="AJ2354" s="1">
        <v>0.0</v>
      </c>
      <c r="AK2354" s="1">
        <v>0.0</v>
      </c>
      <c r="AL2354" s="1">
        <v>3.0</v>
      </c>
      <c r="AM2354" s="1">
        <v>2.0</v>
      </c>
      <c r="AN2354" s="1">
        <v>93.0</v>
      </c>
      <c r="AO2354" s="1">
        <v>10.0</v>
      </c>
      <c r="AP2354" s="1">
        <v>8.0</v>
      </c>
      <c r="AQ2354" s="1">
        <v>10.0</v>
      </c>
      <c r="AR2354" s="1">
        <v>9.0</v>
      </c>
      <c r="AS2354" s="1">
        <v>10.0</v>
      </c>
      <c r="AT2354" s="1">
        <v>9.0</v>
      </c>
      <c r="AU2354" s="1">
        <v>0.0</v>
      </c>
      <c r="AV2354" s="1" t="s">
        <v>96</v>
      </c>
      <c r="AW2354" s="1">
        <v>1.0</v>
      </c>
      <c r="AX2354" s="1">
        <v>1.0</v>
      </c>
      <c r="AY2354" s="1">
        <v>0.0</v>
      </c>
      <c r="AZ2354" s="1">
        <v>0.0</v>
      </c>
      <c r="BA2354" s="1">
        <v>0.13</v>
      </c>
      <c r="BB2354" s="1">
        <v>-1.0</v>
      </c>
      <c r="BC2354" s="1">
        <v>1.0</v>
      </c>
      <c r="BD2354" s="1">
        <v>-1.0</v>
      </c>
      <c r="BE2354" s="1">
        <v>-1.0</v>
      </c>
      <c r="BF2354" s="1">
        <v>-1.0</v>
      </c>
      <c r="BG2354" s="1">
        <v>-1.0</v>
      </c>
      <c r="BH2354" s="1">
        <v>1.0</v>
      </c>
      <c r="BI2354" s="1">
        <v>-1.0</v>
      </c>
      <c r="BJ2354" s="1">
        <v>1.0</v>
      </c>
      <c r="BK2354" s="1">
        <v>-1.0</v>
      </c>
      <c r="BL2354" s="1">
        <v>1.0</v>
      </c>
      <c r="BM2354" s="1">
        <v>-1.0</v>
      </c>
      <c r="BN2354" s="1">
        <v>-1.0</v>
      </c>
      <c r="BO2354" s="1">
        <v>-1.0</v>
      </c>
      <c r="BP2354" s="1">
        <v>1.0</v>
      </c>
      <c r="BQ2354" s="1">
        <v>-1.0</v>
      </c>
      <c r="BR2354" s="1">
        <v>-1.0</v>
      </c>
      <c r="BS2354" s="1">
        <v>-1.0</v>
      </c>
      <c r="BT2354" s="1">
        <v>-1.0</v>
      </c>
      <c r="BU2354" s="1">
        <v>1.0</v>
      </c>
      <c r="BV2354" s="1">
        <v>1.0</v>
      </c>
      <c r="BW2354" s="1">
        <v>-1.0</v>
      </c>
      <c r="BX2354" s="1">
        <v>-1.0</v>
      </c>
      <c r="BY2354" s="1">
        <v>-1.0</v>
      </c>
      <c r="BZ2354" s="1">
        <v>-1.0</v>
      </c>
      <c r="CA2354" s="1">
        <v>-1.0</v>
      </c>
      <c r="CB2354" s="1">
        <v>-1.0</v>
      </c>
      <c r="CC2354" s="1">
        <v>-1.0</v>
      </c>
      <c r="CD2354" s="1">
        <v>78661.0</v>
      </c>
    </row>
    <row r="2355">
      <c r="A2355" s="1">
        <v>3.159459E7</v>
      </c>
      <c r="B2355" s="1" t="s">
        <v>12611</v>
      </c>
      <c r="C2355" s="1" t="s">
        <v>12612</v>
      </c>
      <c r="D2355" s="1" t="s">
        <v>12613</v>
      </c>
      <c r="E2355" s="1" t="s">
        <v>85</v>
      </c>
      <c r="F2355" s="1" t="s">
        <v>12614</v>
      </c>
      <c r="G2355" s="1" t="s">
        <v>12615</v>
      </c>
      <c r="H2355" s="1" t="s">
        <v>12616</v>
      </c>
      <c r="I2355" s="1">
        <v>1.5147054E7</v>
      </c>
      <c r="J2355" s="1">
        <v>41764.0</v>
      </c>
      <c r="K2355" s="1" t="s">
        <v>134</v>
      </c>
      <c r="L2355" s="1">
        <v>1.0</v>
      </c>
      <c r="M2355" s="1">
        <v>0.0</v>
      </c>
      <c r="N2355" s="1">
        <v>2.0</v>
      </c>
      <c r="O2355" s="1">
        <v>0.0</v>
      </c>
      <c r="P2355" s="1" t="s">
        <v>123</v>
      </c>
      <c r="Q2355" s="1" t="s">
        <v>124</v>
      </c>
      <c r="R2355" s="1">
        <v>40.6963299999999</v>
      </c>
      <c r="S2355" s="1">
        <v>-73.93369</v>
      </c>
      <c r="T2355" s="1" t="s">
        <v>91</v>
      </c>
      <c r="U2355" s="1" t="s">
        <v>92</v>
      </c>
      <c r="V2355" s="1">
        <v>3.0</v>
      </c>
      <c r="W2355" s="1">
        <v>1.0</v>
      </c>
      <c r="X2355" s="1">
        <v>2.0</v>
      </c>
      <c r="Y2355" s="1">
        <v>2.0</v>
      </c>
      <c r="Z2355" s="1" t="s">
        <v>93</v>
      </c>
      <c r="AA2355" s="1" t="s">
        <v>12617</v>
      </c>
      <c r="AB2355" s="1">
        <v>95.0</v>
      </c>
      <c r="AC2355" s="1">
        <v>1.0</v>
      </c>
      <c r="AD2355" s="1">
        <v>0.0</v>
      </c>
      <c r="AE2355" s="1">
        <v>3.0</v>
      </c>
      <c r="AF2355" s="1" t="s">
        <v>231</v>
      </c>
      <c r="AG2355" s="1">
        <v>1.0</v>
      </c>
      <c r="AH2355" s="1">
        <v>0.0</v>
      </c>
      <c r="AI2355" s="1">
        <v>0.0</v>
      </c>
      <c r="AJ2355" s="1">
        <v>0.0</v>
      </c>
      <c r="AK2355" s="1">
        <v>0.0</v>
      </c>
      <c r="AL2355" s="1">
        <v>0.0</v>
      </c>
      <c r="AM2355" s="1">
        <v>0.0</v>
      </c>
      <c r="AU2355" s="1">
        <v>1.0</v>
      </c>
      <c r="AV2355" s="1" t="s">
        <v>96</v>
      </c>
      <c r="AW2355" s="1">
        <v>2.0</v>
      </c>
      <c r="AX2355" s="1">
        <v>1.0</v>
      </c>
      <c r="AY2355" s="1">
        <v>1.0</v>
      </c>
      <c r="AZ2355" s="1">
        <v>0.0</v>
      </c>
      <c r="BB2355" s="1">
        <v>-1.0</v>
      </c>
      <c r="BC2355" s="1">
        <v>1.0</v>
      </c>
      <c r="BD2355" s="1">
        <v>-1.0</v>
      </c>
      <c r="BE2355" s="1">
        <v>-1.0</v>
      </c>
      <c r="BF2355" s="1">
        <v>-1.0</v>
      </c>
      <c r="BG2355" s="1">
        <v>-1.0</v>
      </c>
      <c r="BH2355" s="1">
        <v>-1.0</v>
      </c>
      <c r="BI2355" s="1">
        <v>-1.0</v>
      </c>
      <c r="BJ2355" s="1">
        <v>1.0</v>
      </c>
      <c r="BK2355" s="1">
        <v>-1.0</v>
      </c>
      <c r="BL2355" s="1">
        <v>-1.0</v>
      </c>
      <c r="BM2355" s="1">
        <v>-1.0</v>
      </c>
      <c r="BN2355" s="1">
        <v>-1.0</v>
      </c>
      <c r="BO2355" s="1">
        <v>-1.0</v>
      </c>
      <c r="BP2355" s="1">
        <v>-1.0</v>
      </c>
      <c r="BQ2355" s="1">
        <v>1.0</v>
      </c>
      <c r="BR2355" s="1">
        <v>-1.0</v>
      </c>
      <c r="BS2355" s="1">
        <v>-1.0</v>
      </c>
      <c r="BT2355" s="1">
        <v>-1.0</v>
      </c>
      <c r="BU2355" s="1">
        <v>1.0</v>
      </c>
      <c r="BV2355" s="1">
        <v>-1.0</v>
      </c>
      <c r="BW2355" s="1">
        <v>-1.0</v>
      </c>
      <c r="BX2355" s="1">
        <v>-1.0</v>
      </c>
      <c r="BY2355" s="1">
        <v>-1.0</v>
      </c>
      <c r="BZ2355" s="1">
        <v>-1.0</v>
      </c>
      <c r="CA2355" s="1">
        <v>-1.0</v>
      </c>
      <c r="CB2355" s="1">
        <v>-1.0</v>
      </c>
      <c r="CC2355" s="1">
        <v>-1.0</v>
      </c>
      <c r="CD2355" s="1">
        <v>78674.0</v>
      </c>
    </row>
    <row r="2356">
      <c r="A2356" s="1">
        <v>4891477.0</v>
      </c>
      <c r="B2356" s="1" t="s">
        <v>12618</v>
      </c>
      <c r="C2356" s="1" t="s">
        <v>12619</v>
      </c>
      <c r="D2356" s="1" t="s">
        <v>12620</v>
      </c>
      <c r="E2356" s="1" t="s">
        <v>85</v>
      </c>
      <c r="I2356" s="1">
        <v>6438118.0</v>
      </c>
      <c r="J2356" s="1">
        <v>41411.0</v>
      </c>
      <c r="M2356" s="1">
        <v>0.0</v>
      </c>
      <c r="N2356" s="1">
        <v>1.0</v>
      </c>
      <c r="O2356" s="1">
        <v>0.0</v>
      </c>
      <c r="P2356" s="1" t="s">
        <v>123</v>
      </c>
      <c r="Q2356" s="1" t="s">
        <v>124</v>
      </c>
      <c r="R2356" s="1">
        <v>40.71279</v>
      </c>
      <c r="S2356" s="1">
        <v>-73.9641</v>
      </c>
      <c r="T2356" s="1" t="s">
        <v>91</v>
      </c>
      <c r="U2356" s="1" t="s">
        <v>113</v>
      </c>
      <c r="V2356" s="1">
        <v>1.0</v>
      </c>
      <c r="W2356" s="1">
        <v>1.0</v>
      </c>
      <c r="X2356" s="1">
        <v>1.0</v>
      </c>
      <c r="Y2356" s="1">
        <v>1.0</v>
      </c>
      <c r="Z2356" s="1" t="s">
        <v>93</v>
      </c>
      <c r="AA2356" s="1" t="s">
        <v>12621</v>
      </c>
      <c r="AB2356" s="1">
        <v>55.0</v>
      </c>
      <c r="AC2356" s="1">
        <v>1.0</v>
      </c>
      <c r="AD2356" s="1">
        <v>0.0</v>
      </c>
      <c r="AE2356" s="1">
        <v>3.0</v>
      </c>
      <c r="AF2356" s="1" t="s">
        <v>2358</v>
      </c>
      <c r="AG2356" s="1">
        <v>1.0</v>
      </c>
      <c r="AH2356" s="1">
        <v>0.0</v>
      </c>
      <c r="AI2356" s="1">
        <v>0.0</v>
      </c>
      <c r="AJ2356" s="1">
        <v>0.0</v>
      </c>
      <c r="AK2356" s="1">
        <v>0.0</v>
      </c>
      <c r="AL2356" s="1">
        <v>0.0</v>
      </c>
      <c r="AM2356" s="1">
        <v>0.0</v>
      </c>
      <c r="AU2356" s="1">
        <v>0.0</v>
      </c>
      <c r="AV2356" s="1" t="s">
        <v>105</v>
      </c>
      <c r="AW2356" s="1">
        <v>1.0</v>
      </c>
      <c r="AX2356" s="1">
        <v>0.0</v>
      </c>
      <c r="AY2356" s="1">
        <v>1.0</v>
      </c>
      <c r="AZ2356" s="1">
        <v>0.0</v>
      </c>
      <c r="BB2356" s="1">
        <v>-1.0</v>
      </c>
      <c r="BC2356" s="1">
        <v>-1.0</v>
      </c>
      <c r="BD2356" s="1">
        <v>-1.0</v>
      </c>
      <c r="BE2356" s="1">
        <v>-1.0</v>
      </c>
      <c r="BF2356" s="1">
        <v>-1.0</v>
      </c>
      <c r="BG2356" s="1">
        <v>-1.0</v>
      </c>
      <c r="BH2356" s="1">
        <v>-1.0</v>
      </c>
      <c r="BI2356" s="1">
        <v>-1.0</v>
      </c>
      <c r="BJ2356" s="1">
        <v>-1.0</v>
      </c>
      <c r="BK2356" s="1">
        <v>-1.0</v>
      </c>
      <c r="BL2356" s="1">
        <v>-1.0</v>
      </c>
      <c r="BM2356" s="1">
        <v>1.0</v>
      </c>
      <c r="BN2356" s="1">
        <v>1.0</v>
      </c>
      <c r="BO2356" s="1">
        <v>-1.0</v>
      </c>
      <c r="BP2356" s="1">
        <v>-1.0</v>
      </c>
      <c r="BQ2356" s="1">
        <v>-1.0</v>
      </c>
      <c r="BR2356" s="1">
        <v>-1.0</v>
      </c>
      <c r="BS2356" s="1">
        <v>-1.0</v>
      </c>
      <c r="BT2356" s="1">
        <v>-1.0</v>
      </c>
      <c r="BU2356" s="1">
        <v>1.0</v>
      </c>
      <c r="BV2356" s="1">
        <v>-1.0</v>
      </c>
      <c r="BW2356" s="1">
        <v>-1.0</v>
      </c>
      <c r="BX2356" s="1">
        <v>-1.0</v>
      </c>
      <c r="BY2356" s="1">
        <v>-1.0</v>
      </c>
      <c r="BZ2356" s="1">
        <v>-1.0</v>
      </c>
      <c r="CA2356" s="1">
        <v>-1.0</v>
      </c>
      <c r="CB2356" s="1">
        <v>-1.0</v>
      </c>
      <c r="CC2356" s="1">
        <v>-1.0</v>
      </c>
      <c r="CD2356" s="1">
        <v>78698.0</v>
      </c>
    </row>
    <row r="2357">
      <c r="A2357" s="1">
        <v>8775344.0</v>
      </c>
      <c r="B2357" s="1" t="s">
        <v>12622</v>
      </c>
      <c r="C2357" s="1" t="s">
        <v>12623</v>
      </c>
      <c r="D2357" s="1" t="s">
        <v>12624</v>
      </c>
      <c r="E2357" s="1" t="s">
        <v>85</v>
      </c>
      <c r="F2357" s="1" t="s">
        <v>12625</v>
      </c>
      <c r="H2357" s="1" t="s">
        <v>12626</v>
      </c>
      <c r="I2357" s="1">
        <v>4205149.0</v>
      </c>
      <c r="J2357" s="1">
        <v>41233.0</v>
      </c>
      <c r="M2357" s="1">
        <v>0.0</v>
      </c>
      <c r="N2357" s="1">
        <v>1.0</v>
      </c>
      <c r="O2357" s="1">
        <v>1.0</v>
      </c>
      <c r="P2357" s="1" t="s">
        <v>123</v>
      </c>
      <c r="Q2357" s="1" t="s">
        <v>124</v>
      </c>
      <c r="R2357" s="1">
        <v>40.67869</v>
      </c>
      <c r="S2357" s="1">
        <v>-73.95498</v>
      </c>
      <c r="T2357" s="1" t="s">
        <v>91</v>
      </c>
      <c r="U2357" s="1" t="s">
        <v>113</v>
      </c>
      <c r="V2357" s="1">
        <v>2.0</v>
      </c>
      <c r="W2357" s="1">
        <v>1.0</v>
      </c>
      <c r="X2357" s="1">
        <v>1.0</v>
      </c>
      <c r="Y2357" s="1">
        <v>1.0</v>
      </c>
      <c r="Z2357" s="1" t="s">
        <v>93</v>
      </c>
      <c r="AA2357" s="1" t="s">
        <v>12627</v>
      </c>
      <c r="AB2357" s="1">
        <v>75.0</v>
      </c>
      <c r="AC2357" s="1">
        <v>2.0</v>
      </c>
      <c r="AD2357" s="1">
        <v>0.0</v>
      </c>
      <c r="AE2357" s="1">
        <v>1.0</v>
      </c>
      <c r="AF2357" s="1" t="s">
        <v>1074</v>
      </c>
      <c r="AG2357" s="1">
        <v>1.0</v>
      </c>
      <c r="AH2357" s="1">
        <v>0.0</v>
      </c>
      <c r="AI2357" s="1">
        <v>0.0</v>
      </c>
      <c r="AJ2357" s="1">
        <v>0.0</v>
      </c>
      <c r="AK2357" s="1">
        <v>0.0</v>
      </c>
      <c r="AL2357" s="1">
        <v>1.0</v>
      </c>
      <c r="AM2357" s="1">
        <v>0.0</v>
      </c>
      <c r="AN2357" s="1">
        <v>100.0</v>
      </c>
      <c r="AO2357" s="1">
        <v>10.0</v>
      </c>
      <c r="AP2357" s="1">
        <v>10.0</v>
      </c>
      <c r="AQ2357" s="1">
        <v>10.0</v>
      </c>
      <c r="AR2357" s="1">
        <v>10.0</v>
      </c>
      <c r="AS2357" s="1">
        <v>10.0</v>
      </c>
      <c r="AT2357" s="1">
        <v>10.0</v>
      </c>
      <c r="AU2357" s="1">
        <v>0.0</v>
      </c>
      <c r="AV2357" s="1" t="s">
        <v>117</v>
      </c>
      <c r="AW2357" s="1">
        <v>1.0</v>
      </c>
      <c r="AX2357" s="1">
        <v>0.0</v>
      </c>
      <c r="AY2357" s="1">
        <v>1.0</v>
      </c>
      <c r="AZ2357" s="1">
        <v>0.0</v>
      </c>
      <c r="BA2357" s="1">
        <v>0.02</v>
      </c>
      <c r="BB2357" s="1">
        <v>-1.0</v>
      </c>
      <c r="BC2357" s="1">
        <v>1.0</v>
      </c>
      <c r="BD2357" s="1">
        <v>-1.0</v>
      </c>
      <c r="BE2357" s="1">
        <v>-1.0</v>
      </c>
      <c r="BF2357" s="1">
        <v>-1.0</v>
      </c>
      <c r="BG2357" s="1">
        <v>-1.0</v>
      </c>
      <c r="BH2357" s="1">
        <v>-1.0</v>
      </c>
      <c r="BI2357" s="1">
        <v>-1.0</v>
      </c>
      <c r="BJ2357" s="1">
        <v>1.0</v>
      </c>
      <c r="BK2357" s="1">
        <v>-1.0</v>
      </c>
      <c r="BL2357" s="1">
        <v>-1.0</v>
      </c>
      <c r="BM2357" s="1">
        <v>1.0</v>
      </c>
      <c r="BN2357" s="1">
        <v>-1.0</v>
      </c>
      <c r="BO2357" s="1">
        <v>-1.0</v>
      </c>
      <c r="BP2357" s="1">
        <v>-1.0</v>
      </c>
      <c r="BQ2357" s="1">
        <v>-1.0</v>
      </c>
      <c r="BR2357" s="1">
        <v>-1.0</v>
      </c>
      <c r="BS2357" s="1">
        <v>-1.0</v>
      </c>
      <c r="BT2357" s="1">
        <v>-1.0</v>
      </c>
      <c r="BU2357" s="1">
        <v>1.0</v>
      </c>
      <c r="BV2357" s="1">
        <v>-1.0</v>
      </c>
      <c r="BW2357" s="1">
        <v>-1.0</v>
      </c>
      <c r="BX2357" s="1">
        <v>-1.0</v>
      </c>
      <c r="BY2357" s="1">
        <v>-1.0</v>
      </c>
      <c r="BZ2357" s="1">
        <v>-1.0</v>
      </c>
      <c r="CA2357" s="1">
        <v>1.0</v>
      </c>
      <c r="CB2357" s="1">
        <v>-1.0</v>
      </c>
      <c r="CC2357" s="1">
        <v>-1.0</v>
      </c>
      <c r="CD2357" s="1">
        <v>78819.0</v>
      </c>
    </row>
    <row r="2358">
      <c r="A2358" s="1">
        <v>3.635511E7</v>
      </c>
      <c r="B2358" s="1" t="s">
        <v>12628</v>
      </c>
      <c r="C2358" s="1" t="s">
        <v>12629</v>
      </c>
      <c r="D2358" s="1" t="s">
        <v>12629</v>
      </c>
      <c r="E2358" s="1" t="s">
        <v>85</v>
      </c>
      <c r="H2358" s="1" t="s">
        <v>12630</v>
      </c>
      <c r="I2358" s="1">
        <v>2.01187671E8</v>
      </c>
      <c r="J2358" s="1">
        <v>43290.0</v>
      </c>
      <c r="K2358" s="1" t="s">
        <v>88</v>
      </c>
      <c r="L2358" s="1">
        <v>1.0</v>
      </c>
      <c r="M2358" s="1">
        <v>0.0</v>
      </c>
      <c r="N2358" s="1">
        <v>1.0</v>
      </c>
      <c r="O2358" s="1">
        <v>0.0</v>
      </c>
      <c r="P2358" s="1" t="s">
        <v>813</v>
      </c>
      <c r="Q2358" s="1" t="s">
        <v>814</v>
      </c>
      <c r="R2358" s="1">
        <v>40.6128299999999</v>
      </c>
      <c r="S2358" s="1">
        <v>-74.06625</v>
      </c>
      <c r="T2358" s="1" t="s">
        <v>125</v>
      </c>
      <c r="U2358" s="1" t="s">
        <v>113</v>
      </c>
      <c r="V2358" s="1">
        <v>2.0</v>
      </c>
      <c r="W2358" s="1">
        <v>1.0</v>
      </c>
      <c r="X2358" s="1">
        <v>1.0</v>
      </c>
      <c r="Y2358" s="1">
        <v>1.0</v>
      </c>
      <c r="Z2358" s="1" t="s">
        <v>93</v>
      </c>
      <c r="AA2358" s="1" t="s">
        <v>12631</v>
      </c>
      <c r="AB2358" s="1">
        <v>54.0</v>
      </c>
      <c r="AC2358" s="1">
        <v>1.0</v>
      </c>
      <c r="AD2358" s="1">
        <v>0.0</v>
      </c>
      <c r="AE2358" s="1">
        <v>4.0</v>
      </c>
      <c r="AF2358" s="1" t="s">
        <v>2136</v>
      </c>
      <c r="AG2358" s="1">
        <v>1.0</v>
      </c>
      <c r="AH2358" s="1">
        <v>29.0</v>
      </c>
      <c r="AI2358" s="1">
        <v>59.0</v>
      </c>
      <c r="AJ2358" s="1">
        <v>89.0</v>
      </c>
      <c r="AK2358" s="1">
        <v>89.0</v>
      </c>
      <c r="AL2358" s="1">
        <v>0.0</v>
      </c>
      <c r="AM2358" s="1">
        <v>0.0</v>
      </c>
      <c r="AU2358" s="1">
        <v>0.0</v>
      </c>
      <c r="AV2358" s="1" t="s">
        <v>105</v>
      </c>
      <c r="AW2358" s="1">
        <v>1.0</v>
      </c>
      <c r="AX2358" s="1">
        <v>0.0</v>
      </c>
      <c r="AY2358" s="1">
        <v>1.0</v>
      </c>
      <c r="AZ2358" s="1">
        <v>0.0</v>
      </c>
      <c r="BB2358" s="1">
        <v>-1.0</v>
      </c>
      <c r="BC2358" s="1">
        <v>1.0</v>
      </c>
      <c r="BD2358" s="1">
        <v>-1.0</v>
      </c>
      <c r="BE2358" s="1">
        <v>-1.0</v>
      </c>
      <c r="BF2358" s="1">
        <v>-1.0</v>
      </c>
      <c r="BG2358" s="1">
        <v>-1.0</v>
      </c>
      <c r="BH2358" s="1">
        <v>-1.0</v>
      </c>
      <c r="BI2358" s="1">
        <v>-1.0</v>
      </c>
      <c r="BJ2358" s="1">
        <v>1.0</v>
      </c>
      <c r="BK2358" s="1">
        <v>-1.0</v>
      </c>
      <c r="BL2358" s="1">
        <v>-1.0</v>
      </c>
      <c r="BM2358" s="1">
        <v>1.0</v>
      </c>
      <c r="BN2358" s="1">
        <v>-1.0</v>
      </c>
      <c r="BO2358" s="1">
        <v>-1.0</v>
      </c>
      <c r="BP2358" s="1">
        <v>-1.0</v>
      </c>
      <c r="BQ2358" s="1">
        <v>1.0</v>
      </c>
      <c r="BR2358" s="1">
        <v>-1.0</v>
      </c>
      <c r="BS2358" s="1">
        <v>-1.0</v>
      </c>
      <c r="BT2358" s="1">
        <v>-1.0</v>
      </c>
      <c r="BU2358" s="1">
        <v>1.0</v>
      </c>
      <c r="BV2358" s="1">
        <v>-1.0</v>
      </c>
      <c r="BW2358" s="1">
        <v>1.0</v>
      </c>
      <c r="BX2358" s="1">
        <v>-1.0</v>
      </c>
      <c r="BY2358" s="1">
        <v>-1.0</v>
      </c>
      <c r="BZ2358" s="1">
        <v>-1.0</v>
      </c>
      <c r="CA2358" s="1">
        <v>-1.0</v>
      </c>
      <c r="CB2358" s="1">
        <v>-1.0</v>
      </c>
      <c r="CC2358" s="1">
        <v>-1.0</v>
      </c>
      <c r="CD2358" s="1">
        <v>78887.0</v>
      </c>
    </row>
    <row r="2359">
      <c r="A2359" s="1">
        <v>2.4243862E7</v>
      </c>
      <c r="B2359" s="1" t="s">
        <v>12632</v>
      </c>
      <c r="C2359" s="1" t="s">
        <v>12633</v>
      </c>
      <c r="D2359" s="1" t="s">
        <v>12634</v>
      </c>
      <c r="E2359" s="1" t="s">
        <v>85</v>
      </c>
      <c r="F2359" s="1" t="s">
        <v>12635</v>
      </c>
      <c r="G2359" s="1" t="s">
        <v>12636</v>
      </c>
      <c r="I2359" s="1">
        <v>5002183.0</v>
      </c>
      <c r="J2359" s="1">
        <v>41312.0</v>
      </c>
      <c r="M2359" s="1">
        <v>0.0</v>
      </c>
      <c r="N2359" s="1">
        <v>1.0</v>
      </c>
      <c r="O2359" s="1">
        <v>0.0</v>
      </c>
      <c r="P2359" s="1" t="s">
        <v>89</v>
      </c>
      <c r="Q2359" s="1" t="s">
        <v>90</v>
      </c>
      <c r="R2359" s="1">
        <v>40.72705</v>
      </c>
      <c r="S2359" s="1">
        <v>-73.99904</v>
      </c>
      <c r="T2359" s="1" t="s">
        <v>289</v>
      </c>
      <c r="U2359" s="1" t="s">
        <v>92</v>
      </c>
      <c r="V2359" s="1">
        <v>2.0</v>
      </c>
      <c r="W2359" s="1">
        <v>1.0</v>
      </c>
      <c r="X2359" s="1">
        <v>1.0</v>
      </c>
      <c r="Y2359" s="1">
        <v>1.0</v>
      </c>
      <c r="Z2359" s="1" t="s">
        <v>93</v>
      </c>
      <c r="AA2359" s="1" t="s">
        <v>12637</v>
      </c>
      <c r="AB2359" s="1">
        <v>148.0</v>
      </c>
      <c r="AC2359" s="1">
        <v>1.0</v>
      </c>
      <c r="AD2359" s="1">
        <v>0.0</v>
      </c>
      <c r="AE2359" s="1">
        <v>2.0</v>
      </c>
      <c r="AF2359" s="1" t="s">
        <v>1683</v>
      </c>
      <c r="AG2359" s="1">
        <v>1.0</v>
      </c>
      <c r="AH2359" s="1">
        <v>0.0</v>
      </c>
      <c r="AI2359" s="1">
        <v>0.0</v>
      </c>
      <c r="AJ2359" s="1">
        <v>0.0</v>
      </c>
      <c r="AK2359" s="1">
        <v>0.0</v>
      </c>
      <c r="AL2359" s="1">
        <v>3.0</v>
      </c>
      <c r="AM2359" s="1">
        <v>2.0</v>
      </c>
      <c r="AN2359" s="1">
        <v>100.0</v>
      </c>
      <c r="AO2359" s="1">
        <v>10.0</v>
      </c>
      <c r="AP2359" s="1">
        <v>10.0</v>
      </c>
      <c r="AQ2359" s="1">
        <v>10.0</v>
      </c>
      <c r="AR2359" s="1">
        <v>10.0</v>
      </c>
      <c r="AS2359" s="1">
        <v>10.0</v>
      </c>
      <c r="AT2359" s="1">
        <v>10.0</v>
      </c>
      <c r="AU2359" s="1">
        <v>1.0</v>
      </c>
      <c r="AV2359" s="1" t="s">
        <v>96</v>
      </c>
      <c r="AW2359" s="1">
        <v>1.0</v>
      </c>
      <c r="AX2359" s="1">
        <v>1.0</v>
      </c>
      <c r="AY2359" s="1">
        <v>0.0</v>
      </c>
      <c r="AZ2359" s="1">
        <v>0.0</v>
      </c>
      <c r="BA2359" s="1">
        <v>0.24</v>
      </c>
      <c r="BB2359" s="1">
        <v>-1.0</v>
      </c>
      <c r="BC2359" s="1">
        <v>1.0</v>
      </c>
      <c r="BD2359" s="1">
        <v>-1.0</v>
      </c>
      <c r="BE2359" s="1">
        <v>-1.0</v>
      </c>
      <c r="BF2359" s="1">
        <v>-1.0</v>
      </c>
      <c r="BG2359" s="1">
        <v>-1.0</v>
      </c>
      <c r="BH2359" s="1">
        <v>-1.0</v>
      </c>
      <c r="BI2359" s="1">
        <v>-1.0</v>
      </c>
      <c r="BJ2359" s="1">
        <v>1.0</v>
      </c>
      <c r="BK2359" s="1">
        <v>-1.0</v>
      </c>
      <c r="BL2359" s="1">
        <v>-1.0</v>
      </c>
      <c r="BM2359" s="1">
        <v>1.0</v>
      </c>
      <c r="BN2359" s="1">
        <v>1.0</v>
      </c>
      <c r="BO2359" s="1">
        <v>-1.0</v>
      </c>
      <c r="BP2359" s="1">
        <v>-1.0</v>
      </c>
      <c r="BQ2359" s="1">
        <v>-1.0</v>
      </c>
      <c r="BR2359" s="1">
        <v>-1.0</v>
      </c>
      <c r="BS2359" s="1">
        <v>-1.0</v>
      </c>
      <c r="BT2359" s="1">
        <v>-1.0</v>
      </c>
      <c r="BU2359" s="1">
        <v>1.0</v>
      </c>
      <c r="BV2359" s="1">
        <v>-1.0</v>
      </c>
      <c r="BW2359" s="1">
        <v>-1.0</v>
      </c>
      <c r="BX2359" s="1">
        <v>-1.0</v>
      </c>
      <c r="BY2359" s="1">
        <v>-1.0</v>
      </c>
      <c r="BZ2359" s="1">
        <v>-1.0</v>
      </c>
      <c r="CA2359" s="1">
        <v>-1.0</v>
      </c>
      <c r="CB2359" s="1">
        <v>-1.0</v>
      </c>
      <c r="CC2359" s="1">
        <v>-1.0</v>
      </c>
      <c r="CD2359" s="1">
        <v>78916.0</v>
      </c>
    </row>
    <row r="2360">
      <c r="A2360" s="1">
        <v>2.9081288E7</v>
      </c>
      <c r="B2360" s="1" t="s">
        <v>12638</v>
      </c>
      <c r="C2360" s="1" t="s">
        <v>12639</v>
      </c>
      <c r="D2360" s="1" t="s">
        <v>12640</v>
      </c>
      <c r="E2360" s="1" t="s">
        <v>85</v>
      </c>
      <c r="F2360" s="1" t="s">
        <v>12641</v>
      </c>
      <c r="G2360" s="1" t="s">
        <v>12642</v>
      </c>
      <c r="H2360" s="1" t="s">
        <v>12643</v>
      </c>
      <c r="I2360" s="1">
        <v>9.4214493E7</v>
      </c>
      <c r="J2360" s="1">
        <v>42621.0</v>
      </c>
      <c r="K2360" s="1" t="s">
        <v>134</v>
      </c>
      <c r="L2360" s="1">
        <v>1.0</v>
      </c>
      <c r="M2360" s="1">
        <v>0.0</v>
      </c>
      <c r="N2360" s="1">
        <v>9.0</v>
      </c>
      <c r="O2360" s="1">
        <v>0.0</v>
      </c>
      <c r="P2360" s="1" t="s">
        <v>123</v>
      </c>
      <c r="Q2360" s="1" t="s">
        <v>945</v>
      </c>
      <c r="R2360" s="1">
        <v>40.65454</v>
      </c>
      <c r="S2360" s="1">
        <v>-73.91885</v>
      </c>
      <c r="T2360" s="1" t="s">
        <v>125</v>
      </c>
      <c r="U2360" s="1" t="s">
        <v>113</v>
      </c>
      <c r="V2360" s="1">
        <v>1.0</v>
      </c>
      <c r="W2360" s="1">
        <v>1.0</v>
      </c>
      <c r="X2360" s="1">
        <v>1.0</v>
      </c>
      <c r="Y2360" s="1">
        <v>4.0</v>
      </c>
      <c r="Z2360" s="1" t="s">
        <v>93</v>
      </c>
      <c r="AA2360" s="1" t="s">
        <v>12644</v>
      </c>
      <c r="AB2360" s="1">
        <v>90.0</v>
      </c>
      <c r="AC2360" s="1">
        <v>1.0</v>
      </c>
      <c r="AD2360" s="1">
        <v>0.0</v>
      </c>
      <c r="AE2360" s="1">
        <v>7.0</v>
      </c>
      <c r="AF2360" s="1" t="s">
        <v>127</v>
      </c>
      <c r="AG2360" s="1">
        <v>1.0</v>
      </c>
      <c r="AH2360" s="1">
        <v>30.0</v>
      </c>
      <c r="AI2360" s="1">
        <v>60.0</v>
      </c>
      <c r="AJ2360" s="1">
        <v>90.0</v>
      </c>
      <c r="AK2360" s="1">
        <v>365.0</v>
      </c>
      <c r="AL2360" s="1">
        <v>1.0</v>
      </c>
      <c r="AM2360" s="1">
        <v>1.0</v>
      </c>
      <c r="AN2360" s="1">
        <v>60.0</v>
      </c>
      <c r="AO2360" s="1">
        <v>6.0</v>
      </c>
      <c r="AP2360" s="1">
        <v>6.0</v>
      </c>
      <c r="AQ2360" s="1">
        <v>6.0</v>
      </c>
      <c r="AR2360" s="1">
        <v>6.0</v>
      </c>
      <c r="AS2360" s="1">
        <v>6.0</v>
      </c>
      <c r="AT2360" s="1">
        <v>6.0</v>
      </c>
      <c r="AU2360" s="1">
        <v>0.0</v>
      </c>
      <c r="AV2360" s="1" t="s">
        <v>96</v>
      </c>
      <c r="AW2360" s="1">
        <v>9.0</v>
      </c>
      <c r="AX2360" s="1">
        <v>0.0</v>
      </c>
      <c r="AY2360" s="1">
        <v>9.0</v>
      </c>
      <c r="AZ2360" s="1">
        <v>0.0</v>
      </c>
      <c r="BA2360" s="1">
        <v>0.79</v>
      </c>
      <c r="BB2360" s="1">
        <v>-1.0</v>
      </c>
      <c r="BC2360" s="1">
        <v>-1.0</v>
      </c>
      <c r="BD2360" s="1">
        <v>-1.0</v>
      </c>
      <c r="BE2360" s="1">
        <v>-1.0</v>
      </c>
      <c r="BF2360" s="1">
        <v>1.0</v>
      </c>
      <c r="BG2360" s="1">
        <v>-1.0</v>
      </c>
      <c r="BH2360" s="1">
        <v>1.0</v>
      </c>
      <c r="BI2360" s="1">
        <v>1.0</v>
      </c>
      <c r="BJ2360" s="1">
        <v>1.0</v>
      </c>
      <c r="BK2360" s="1">
        <v>1.0</v>
      </c>
      <c r="BL2360" s="1">
        <v>1.0</v>
      </c>
      <c r="BM2360" s="1">
        <v>-1.0</v>
      </c>
      <c r="BN2360" s="1">
        <v>-1.0</v>
      </c>
      <c r="BO2360" s="1">
        <v>-1.0</v>
      </c>
      <c r="BP2360" s="1">
        <v>-1.0</v>
      </c>
      <c r="BQ2360" s="1">
        <v>1.0</v>
      </c>
      <c r="BR2360" s="1">
        <v>-1.0</v>
      </c>
      <c r="BS2360" s="1">
        <v>-1.0</v>
      </c>
      <c r="BT2360" s="1">
        <v>-1.0</v>
      </c>
      <c r="BU2360" s="1">
        <v>1.0</v>
      </c>
      <c r="BV2360" s="1">
        <v>1.0</v>
      </c>
      <c r="BW2360" s="1">
        <v>-1.0</v>
      </c>
      <c r="BX2360" s="1">
        <v>1.0</v>
      </c>
      <c r="BY2360" s="1">
        <v>-1.0</v>
      </c>
      <c r="BZ2360" s="1">
        <v>1.0</v>
      </c>
      <c r="CA2360" s="1">
        <v>-1.0</v>
      </c>
      <c r="CB2360" s="1">
        <v>1.0</v>
      </c>
      <c r="CC2360" s="1">
        <v>-1.0</v>
      </c>
      <c r="CD2360" s="1">
        <v>78985.0</v>
      </c>
    </row>
    <row r="2361">
      <c r="A2361" s="1">
        <v>3.2676186E7</v>
      </c>
      <c r="B2361" s="1" t="s">
        <v>12645</v>
      </c>
      <c r="C2361" s="1" t="s">
        <v>12646</v>
      </c>
      <c r="D2361" s="1" t="s">
        <v>12647</v>
      </c>
      <c r="E2361" s="1" t="s">
        <v>85</v>
      </c>
      <c r="F2361" s="1" t="s">
        <v>2875</v>
      </c>
      <c r="G2361" s="1" t="s">
        <v>2876</v>
      </c>
      <c r="H2361" s="1" t="s">
        <v>2877</v>
      </c>
      <c r="I2361" s="1">
        <v>2.44559229E8</v>
      </c>
      <c r="J2361" s="1">
        <v>43517.0</v>
      </c>
      <c r="K2361" s="1" t="s">
        <v>134</v>
      </c>
      <c r="L2361" s="1">
        <v>0.9</v>
      </c>
      <c r="M2361" s="1">
        <v>0.0</v>
      </c>
      <c r="N2361" s="1">
        <v>9.0</v>
      </c>
      <c r="O2361" s="1">
        <v>0.0</v>
      </c>
      <c r="P2361" s="1" t="s">
        <v>89</v>
      </c>
      <c r="Q2361" s="1" t="s">
        <v>391</v>
      </c>
      <c r="R2361" s="1">
        <v>40.7496299999999</v>
      </c>
      <c r="S2361" s="1">
        <v>-73.99141</v>
      </c>
      <c r="T2361" s="1" t="s">
        <v>363</v>
      </c>
      <c r="U2361" s="1" t="s">
        <v>113</v>
      </c>
      <c r="V2361" s="1">
        <v>6.0</v>
      </c>
      <c r="W2361" s="1">
        <v>1.0</v>
      </c>
      <c r="X2361" s="1">
        <v>1.0</v>
      </c>
      <c r="Y2361" s="1">
        <v>2.0</v>
      </c>
      <c r="Z2361" s="1" t="s">
        <v>93</v>
      </c>
      <c r="AA2361" s="1" t="s">
        <v>12648</v>
      </c>
      <c r="AB2361" s="1">
        <v>100.0</v>
      </c>
      <c r="AC2361" s="1">
        <v>4.0</v>
      </c>
      <c r="AD2361" s="1">
        <v>5.0</v>
      </c>
      <c r="AE2361" s="1">
        <v>1.0</v>
      </c>
      <c r="AF2361" s="1" t="s">
        <v>95</v>
      </c>
      <c r="AG2361" s="1">
        <v>1.0</v>
      </c>
      <c r="AH2361" s="1">
        <v>5.0</v>
      </c>
      <c r="AI2361" s="1">
        <v>25.0</v>
      </c>
      <c r="AJ2361" s="1">
        <v>48.0</v>
      </c>
      <c r="AK2361" s="1">
        <v>269.0</v>
      </c>
      <c r="AL2361" s="1">
        <v>3.0</v>
      </c>
      <c r="AM2361" s="1">
        <v>3.0</v>
      </c>
      <c r="AN2361" s="1">
        <v>80.0</v>
      </c>
      <c r="AO2361" s="1">
        <v>7.0</v>
      </c>
      <c r="AP2361" s="1">
        <v>9.0</v>
      </c>
      <c r="AQ2361" s="1">
        <v>10.0</v>
      </c>
      <c r="AR2361" s="1">
        <v>8.0</v>
      </c>
      <c r="AS2361" s="1">
        <v>10.0</v>
      </c>
      <c r="AT2361" s="1">
        <v>10.0</v>
      </c>
      <c r="AU2361" s="1">
        <v>1.0</v>
      </c>
      <c r="AV2361" s="1" t="s">
        <v>105</v>
      </c>
      <c r="AW2361" s="1">
        <v>9.0</v>
      </c>
      <c r="AX2361" s="1">
        <v>0.0</v>
      </c>
      <c r="AY2361" s="1">
        <v>9.0</v>
      </c>
      <c r="AZ2361" s="1">
        <v>0.0</v>
      </c>
      <c r="BA2361" s="1">
        <v>1.8</v>
      </c>
      <c r="BB2361" s="1">
        <v>-1.0</v>
      </c>
      <c r="BC2361" s="1">
        <v>1.0</v>
      </c>
      <c r="BD2361" s="1">
        <v>-1.0</v>
      </c>
      <c r="BE2361" s="1">
        <v>-1.0</v>
      </c>
      <c r="BF2361" s="1">
        <v>-1.0</v>
      </c>
      <c r="BG2361" s="1">
        <v>-1.0</v>
      </c>
      <c r="BH2361" s="1">
        <v>1.0</v>
      </c>
      <c r="BI2361" s="1">
        <v>-1.0</v>
      </c>
      <c r="BJ2361" s="1">
        <v>1.0</v>
      </c>
      <c r="BK2361" s="1">
        <v>1.0</v>
      </c>
      <c r="BL2361" s="1">
        <v>1.0</v>
      </c>
      <c r="BM2361" s="1">
        <v>1.0</v>
      </c>
      <c r="BN2361" s="1">
        <v>1.0</v>
      </c>
      <c r="BO2361" s="1">
        <v>1.0</v>
      </c>
      <c r="BP2361" s="1">
        <v>-1.0</v>
      </c>
      <c r="BQ2361" s="1">
        <v>1.0</v>
      </c>
      <c r="BR2361" s="1">
        <v>-1.0</v>
      </c>
      <c r="BS2361" s="1">
        <v>-1.0</v>
      </c>
      <c r="BT2361" s="1">
        <v>-1.0</v>
      </c>
      <c r="BU2361" s="1">
        <v>1.0</v>
      </c>
      <c r="BV2361" s="1">
        <v>-1.0</v>
      </c>
      <c r="BW2361" s="1">
        <v>1.0</v>
      </c>
      <c r="BX2361" s="1">
        <v>1.0</v>
      </c>
      <c r="BY2361" s="1">
        <v>-1.0</v>
      </c>
      <c r="BZ2361" s="1">
        <v>-1.0</v>
      </c>
      <c r="CA2361" s="1">
        <v>-1.0</v>
      </c>
      <c r="CB2361" s="1">
        <v>-1.0</v>
      </c>
      <c r="CC2361" s="1">
        <v>-1.0</v>
      </c>
      <c r="CD2361" s="1">
        <v>78995.0</v>
      </c>
    </row>
    <row r="2362">
      <c r="A2362" s="1">
        <v>2.7526727E7</v>
      </c>
      <c r="B2362" s="1" t="s">
        <v>12649</v>
      </c>
      <c r="C2362" s="1" t="s">
        <v>12650</v>
      </c>
      <c r="D2362" s="1" t="s">
        <v>12651</v>
      </c>
      <c r="E2362" s="1" t="s">
        <v>85</v>
      </c>
      <c r="I2362" s="1">
        <v>9.2611851E7</v>
      </c>
      <c r="J2362" s="1">
        <v>42612.0</v>
      </c>
      <c r="K2362" s="1" t="s">
        <v>134</v>
      </c>
      <c r="L2362" s="1">
        <v>1.0</v>
      </c>
      <c r="M2362" s="1">
        <v>0.0</v>
      </c>
      <c r="N2362" s="1">
        <v>1.0</v>
      </c>
      <c r="O2362" s="1">
        <v>1.0</v>
      </c>
      <c r="P2362" s="1" t="s">
        <v>89</v>
      </c>
      <c r="Q2362" s="1" t="s">
        <v>587</v>
      </c>
      <c r="R2362" s="1">
        <v>40.78051</v>
      </c>
      <c r="S2362" s="1">
        <v>-73.94809</v>
      </c>
      <c r="T2362" s="1" t="s">
        <v>91</v>
      </c>
      <c r="U2362" s="1" t="s">
        <v>92</v>
      </c>
      <c r="V2362" s="1">
        <v>4.0</v>
      </c>
      <c r="W2362" s="1">
        <v>1.0</v>
      </c>
      <c r="X2362" s="1">
        <v>1.0</v>
      </c>
      <c r="Y2362" s="1">
        <v>2.0</v>
      </c>
      <c r="Z2362" s="1" t="s">
        <v>93</v>
      </c>
      <c r="AA2362" s="1" t="s">
        <v>12652</v>
      </c>
      <c r="AB2362" s="1">
        <v>160.0</v>
      </c>
      <c r="AC2362" s="1">
        <v>1.0</v>
      </c>
      <c r="AD2362" s="1">
        <v>0.0</v>
      </c>
      <c r="AE2362" s="1">
        <v>1.0</v>
      </c>
      <c r="AF2362" s="1" t="s">
        <v>202</v>
      </c>
      <c r="AG2362" s="1">
        <v>1.0</v>
      </c>
      <c r="AH2362" s="1">
        <v>0.0</v>
      </c>
      <c r="AI2362" s="1">
        <v>0.0</v>
      </c>
      <c r="AJ2362" s="1">
        <v>5.0</v>
      </c>
      <c r="AK2362" s="1">
        <v>5.0</v>
      </c>
      <c r="AL2362" s="1">
        <v>17.0</v>
      </c>
      <c r="AM2362" s="1">
        <v>17.0</v>
      </c>
      <c r="AN2362" s="1">
        <v>95.0</v>
      </c>
      <c r="AO2362" s="1">
        <v>10.0</v>
      </c>
      <c r="AP2362" s="1">
        <v>10.0</v>
      </c>
      <c r="AQ2362" s="1">
        <v>10.0</v>
      </c>
      <c r="AR2362" s="1">
        <v>9.0</v>
      </c>
      <c r="AS2362" s="1">
        <v>10.0</v>
      </c>
      <c r="AT2362" s="1">
        <v>10.0</v>
      </c>
      <c r="AU2362" s="1">
        <v>1.0</v>
      </c>
      <c r="AV2362" s="1" t="s">
        <v>96</v>
      </c>
      <c r="AW2362" s="1">
        <v>1.0</v>
      </c>
      <c r="AX2362" s="1">
        <v>1.0</v>
      </c>
      <c r="AY2362" s="1">
        <v>0.0</v>
      </c>
      <c r="AZ2362" s="1">
        <v>0.0</v>
      </c>
      <c r="BA2362" s="1">
        <v>1.62</v>
      </c>
      <c r="BB2362" s="1">
        <v>-1.0</v>
      </c>
      <c r="BC2362" s="1">
        <v>1.0</v>
      </c>
      <c r="BD2362" s="1">
        <v>-1.0</v>
      </c>
      <c r="BE2362" s="1">
        <v>-1.0</v>
      </c>
      <c r="BF2362" s="1">
        <v>-1.0</v>
      </c>
      <c r="BG2362" s="1">
        <v>-1.0</v>
      </c>
      <c r="BH2362" s="1">
        <v>-1.0</v>
      </c>
      <c r="BI2362" s="1">
        <v>-1.0</v>
      </c>
      <c r="BJ2362" s="1">
        <v>1.0</v>
      </c>
      <c r="BK2362" s="1">
        <v>1.0</v>
      </c>
      <c r="BL2362" s="1">
        <v>1.0</v>
      </c>
      <c r="BM2362" s="1">
        <v>-1.0</v>
      </c>
      <c r="BN2362" s="1">
        <v>-1.0</v>
      </c>
      <c r="BO2362" s="1">
        <v>-1.0</v>
      </c>
      <c r="BP2362" s="1">
        <v>-1.0</v>
      </c>
      <c r="BQ2362" s="1">
        <v>-1.0</v>
      </c>
      <c r="BR2362" s="1">
        <v>-1.0</v>
      </c>
      <c r="BS2362" s="1">
        <v>-1.0</v>
      </c>
      <c r="BT2362" s="1">
        <v>-1.0</v>
      </c>
      <c r="BU2362" s="1">
        <v>1.0</v>
      </c>
      <c r="BV2362" s="1">
        <v>-1.0</v>
      </c>
      <c r="BW2362" s="1">
        <v>-1.0</v>
      </c>
      <c r="BX2362" s="1">
        <v>1.0</v>
      </c>
      <c r="BY2362" s="1">
        <v>-1.0</v>
      </c>
      <c r="BZ2362" s="1">
        <v>-1.0</v>
      </c>
      <c r="CA2362" s="1">
        <v>-1.0</v>
      </c>
      <c r="CB2362" s="1">
        <v>-1.0</v>
      </c>
      <c r="CC2362" s="1">
        <v>-1.0</v>
      </c>
      <c r="CD2362" s="1">
        <v>79056.0</v>
      </c>
    </row>
    <row r="2363">
      <c r="A2363" s="1">
        <v>2.7580964E7</v>
      </c>
      <c r="B2363" s="1" t="s">
        <v>12653</v>
      </c>
      <c r="C2363" s="1" t="s">
        <v>12654</v>
      </c>
      <c r="D2363" s="1" t="s">
        <v>12655</v>
      </c>
      <c r="E2363" s="1" t="s">
        <v>85</v>
      </c>
      <c r="F2363" s="1" t="s">
        <v>12656</v>
      </c>
      <c r="G2363" s="1" t="s">
        <v>12657</v>
      </c>
      <c r="H2363" s="1" t="s">
        <v>12658</v>
      </c>
      <c r="I2363" s="1">
        <v>2.08106618E8</v>
      </c>
      <c r="J2363" s="1">
        <v>43319.0</v>
      </c>
      <c r="M2363" s="1">
        <v>1.0</v>
      </c>
      <c r="N2363" s="1">
        <v>1.0</v>
      </c>
      <c r="O2363" s="1">
        <v>0.0</v>
      </c>
      <c r="P2363" s="1" t="s">
        <v>89</v>
      </c>
      <c r="Q2363" s="1" t="s">
        <v>613</v>
      </c>
      <c r="R2363" s="1">
        <v>40.8031</v>
      </c>
      <c r="S2363" s="1">
        <v>-73.95654</v>
      </c>
      <c r="T2363" s="1" t="s">
        <v>91</v>
      </c>
      <c r="U2363" s="1" t="s">
        <v>113</v>
      </c>
      <c r="V2363" s="1">
        <v>2.0</v>
      </c>
      <c r="W2363" s="1">
        <v>1.0</v>
      </c>
      <c r="X2363" s="1">
        <v>1.0</v>
      </c>
      <c r="Y2363" s="1">
        <v>1.0</v>
      </c>
      <c r="Z2363" s="1" t="s">
        <v>93</v>
      </c>
      <c r="AA2363" s="1" t="s">
        <v>12659</v>
      </c>
      <c r="AB2363" s="1">
        <v>79.0</v>
      </c>
      <c r="AC2363" s="1">
        <v>1.0</v>
      </c>
      <c r="AD2363" s="1">
        <v>15.0</v>
      </c>
      <c r="AE2363" s="1">
        <v>1.0</v>
      </c>
      <c r="AF2363" s="1" t="s">
        <v>356</v>
      </c>
      <c r="AG2363" s="1">
        <v>1.0</v>
      </c>
      <c r="AH2363" s="1">
        <v>0.0</v>
      </c>
      <c r="AI2363" s="1">
        <v>0.0</v>
      </c>
      <c r="AJ2363" s="1">
        <v>0.0</v>
      </c>
      <c r="AK2363" s="1">
        <v>0.0</v>
      </c>
      <c r="AL2363" s="1">
        <v>8.0</v>
      </c>
      <c r="AM2363" s="1">
        <v>8.0</v>
      </c>
      <c r="AN2363" s="1">
        <v>98.0</v>
      </c>
      <c r="AO2363" s="1">
        <v>9.0</v>
      </c>
      <c r="AP2363" s="1">
        <v>10.0</v>
      </c>
      <c r="AQ2363" s="1">
        <v>9.0</v>
      </c>
      <c r="AR2363" s="1">
        <v>10.0</v>
      </c>
      <c r="AS2363" s="1">
        <v>10.0</v>
      </c>
      <c r="AT2363" s="1">
        <v>10.0</v>
      </c>
      <c r="AU2363" s="1">
        <v>0.0</v>
      </c>
      <c r="AV2363" s="1" t="s">
        <v>117</v>
      </c>
      <c r="AW2363" s="1">
        <v>1.0</v>
      </c>
      <c r="AX2363" s="1">
        <v>0.0</v>
      </c>
      <c r="AY2363" s="1">
        <v>1.0</v>
      </c>
      <c r="AZ2363" s="1">
        <v>0.0</v>
      </c>
      <c r="BA2363" s="1">
        <v>0.75</v>
      </c>
      <c r="BB2363" s="1">
        <v>-1.0</v>
      </c>
      <c r="BC2363" s="1">
        <v>1.0</v>
      </c>
      <c r="BD2363" s="1">
        <v>-1.0</v>
      </c>
      <c r="BE2363" s="1">
        <v>-1.0</v>
      </c>
      <c r="BF2363" s="1">
        <v>-1.0</v>
      </c>
      <c r="BG2363" s="1">
        <v>-1.0</v>
      </c>
      <c r="BH2363" s="1">
        <v>1.0</v>
      </c>
      <c r="BI2363" s="1">
        <v>-1.0</v>
      </c>
      <c r="BJ2363" s="1">
        <v>-1.0</v>
      </c>
      <c r="BK2363" s="1">
        <v>-1.0</v>
      </c>
      <c r="BL2363" s="1">
        <v>-1.0</v>
      </c>
      <c r="BM2363" s="1">
        <v>-1.0</v>
      </c>
      <c r="BN2363" s="1">
        <v>1.0</v>
      </c>
      <c r="BO2363" s="1">
        <v>-1.0</v>
      </c>
      <c r="BP2363" s="1">
        <v>-1.0</v>
      </c>
      <c r="BQ2363" s="1">
        <v>1.0</v>
      </c>
      <c r="BR2363" s="1">
        <v>-1.0</v>
      </c>
      <c r="BS2363" s="1">
        <v>1.0</v>
      </c>
      <c r="BT2363" s="1">
        <v>-1.0</v>
      </c>
      <c r="BU2363" s="1">
        <v>1.0</v>
      </c>
      <c r="BV2363" s="1">
        <v>-1.0</v>
      </c>
      <c r="BW2363" s="1">
        <v>-1.0</v>
      </c>
      <c r="BX2363" s="1">
        <v>-1.0</v>
      </c>
      <c r="BY2363" s="1">
        <v>-1.0</v>
      </c>
      <c r="BZ2363" s="1">
        <v>-1.0</v>
      </c>
      <c r="CA2363" s="1">
        <v>-1.0</v>
      </c>
      <c r="CB2363" s="1">
        <v>-1.0</v>
      </c>
      <c r="CC2363" s="1">
        <v>-1.0</v>
      </c>
      <c r="CD2363" s="1">
        <v>79132.0</v>
      </c>
    </row>
    <row r="2364">
      <c r="A2364" s="1">
        <v>3.5114189E7</v>
      </c>
      <c r="B2364" s="1" t="s">
        <v>12660</v>
      </c>
      <c r="C2364" s="1" t="s">
        <v>12661</v>
      </c>
      <c r="D2364" s="1" t="s">
        <v>12662</v>
      </c>
      <c r="E2364" s="1" t="s">
        <v>85</v>
      </c>
      <c r="F2364" s="1" t="s">
        <v>12663</v>
      </c>
      <c r="G2364" s="1" t="s">
        <v>12664</v>
      </c>
      <c r="I2364" s="1">
        <v>1788010.0</v>
      </c>
      <c r="J2364" s="1">
        <v>40960.0</v>
      </c>
      <c r="K2364" s="1" t="s">
        <v>272</v>
      </c>
      <c r="L2364" s="1">
        <v>1.0</v>
      </c>
      <c r="M2364" s="1">
        <v>0.0</v>
      </c>
      <c r="N2364" s="1">
        <v>1.0</v>
      </c>
      <c r="O2364" s="1">
        <v>0.0</v>
      </c>
      <c r="P2364" s="1" t="s">
        <v>89</v>
      </c>
      <c r="Q2364" s="1" t="s">
        <v>362</v>
      </c>
      <c r="R2364" s="1">
        <v>40.77198</v>
      </c>
      <c r="S2364" s="1">
        <v>-73.98931</v>
      </c>
      <c r="T2364" s="1" t="s">
        <v>91</v>
      </c>
      <c r="U2364" s="1" t="s">
        <v>92</v>
      </c>
      <c r="V2364" s="1">
        <v>5.0</v>
      </c>
      <c r="W2364" s="1">
        <v>1.0</v>
      </c>
      <c r="X2364" s="1">
        <v>2.0</v>
      </c>
      <c r="Y2364" s="1">
        <v>1.0</v>
      </c>
      <c r="Z2364" s="1" t="s">
        <v>93</v>
      </c>
      <c r="AA2364" s="1" t="s">
        <v>12665</v>
      </c>
      <c r="AB2364" s="1">
        <v>220.0</v>
      </c>
      <c r="AC2364" s="1">
        <v>1.0</v>
      </c>
      <c r="AD2364" s="1">
        <v>0.0</v>
      </c>
      <c r="AE2364" s="1">
        <v>30.0</v>
      </c>
      <c r="AF2364" s="1" t="s">
        <v>291</v>
      </c>
      <c r="AG2364" s="1">
        <v>1.0</v>
      </c>
      <c r="AH2364" s="1">
        <v>6.0</v>
      </c>
      <c r="AI2364" s="1">
        <v>31.0</v>
      </c>
      <c r="AJ2364" s="1">
        <v>31.0</v>
      </c>
      <c r="AK2364" s="1">
        <v>31.0</v>
      </c>
      <c r="AL2364" s="1">
        <v>0.0</v>
      </c>
      <c r="AM2364" s="1">
        <v>0.0</v>
      </c>
      <c r="AU2364" s="1">
        <v>0.0</v>
      </c>
      <c r="AV2364" s="1" t="s">
        <v>96</v>
      </c>
      <c r="AW2364" s="1">
        <v>1.0</v>
      </c>
      <c r="AX2364" s="1">
        <v>1.0</v>
      </c>
      <c r="AY2364" s="1">
        <v>0.0</v>
      </c>
      <c r="AZ2364" s="1">
        <v>0.0</v>
      </c>
      <c r="BB2364" s="1">
        <v>-1.0</v>
      </c>
      <c r="BC2364" s="1">
        <v>1.0</v>
      </c>
      <c r="BD2364" s="1">
        <v>-1.0</v>
      </c>
      <c r="BE2364" s="1">
        <v>-1.0</v>
      </c>
      <c r="BF2364" s="1">
        <v>-1.0</v>
      </c>
      <c r="BG2364" s="1">
        <v>-1.0</v>
      </c>
      <c r="BH2364" s="1">
        <v>-1.0</v>
      </c>
      <c r="BI2364" s="1">
        <v>1.0</v>
      </c>
      <c r="BJ2364" s="1">
        <v>1.0</v>
      </c>
      <c r="BK2364" s="1">
        <v>-1.0</v>
      </c>
      <c r="BL2364" s="1">
        <v>-1.0</v>
      </c>
      <c r="BM2364" s="1">
        <v>1.0</v>
      </c>
      <c r="BN2364" s="1">
        <v>1.0</v>
      </c>
      <c r="BO2364" s="1">
        <v>1.0</v>
      </c>
      <c r="BP2364" s="1">
        <v>-1.0</v>
      </c>
      <c r="BQ2364" s="1">
        <v>-1.0</v>
      </c>
      <c r="BR2364" s="1">
        <v>-1.0</v>
      </c>
      <c r="BS2364" s="1">
        <v>-1.0</v>
      </c>
      <c r="BT2364" s="1">
        <v>1.0</v>
      </c>
      <c r="BU2364" s="1">
        <v>1.0</v>
      </c>
      <c r="BV2364" s="1">
        <v>-1.0</v>
      </c>
      <c r="BW2364" s="1">
        <v>-1.0</v>
      </c>
      <c r="BX2364" s="1">
        <v>-1.0</v>
      </c>
      <c r="BY2364" s="1">
        <v>-1.0</v>
      </c>
      <c r="BZ2364" s="1">
        <v>-1.0</v>
      </c>
      <c r="CA2364" s="1">
        <v>-1.0</v>
      </c>
      <c r="CB2364" s="1">
        <v>-1.0</v>
      </c>
      <c r="CC2364" s="1">
        <v>-1.0</v>
      </c>
      <c r="CD2364" s="1">
        <v>79133.0</v>
      </c>
    </row>
    <row r="2365">
      <c r="A2365" s="1">
        <v>2.5468554E7</v>
      </c>
      <c r="B2365" s="1" t="s">
        <v>12666</v>
      </c>
      <c r="C2365" s="1" t="s">
        <v>12667</v>
      </c>
      <c r="D2365" s="1" t="s">
        <v>12668</v>
      </c>
      <c r="E2365" s="1" t="s">
        <v>85</v>
      </c>
      <c r="H2365" s="1" t="s">
        <v>12669</v>
      </c>
      <c r="I2365" s="1">
        <v>9864136.0</v>
      </c>
      <c r="J2365" s="1">
        <v>41585.0</v>
      </c>
      <c r="K2365" s="1" t="s">
        <v>88</v>
      </c>
      <c r="L2365" s="1">
        <v>0.85</v>
      </c>
      <c r="M2365" s="1">
        <v>0.0</v>
      </c>
      <c r="N2365" s="1">
        <v>26.0</v>
      </c>
      <c r="O2365" s="1">
        <v>1.0</v>
      </c>
      <c r="P2365" s="1" t="s">
        <v>123</v>
      </c>
      <c r="Q2365" s="1" t="s">
        <v>519</v>
      </c>
      <c r="R2365" s="1">
        <v>40.68674</v>
      </c>
      <c r="S2365" s="1">
        <v>-73.9151</v>
      </c>
      <c r="T2365" s="1" t="s">
        <v>91</v>
      </c>
      <c r="U2365" s="1" t="s">
        <v>113</v>
      </c>
      <c r="V2365" s="1">
        <v>2.0</v>
      </c>
      <c r="W2365" s="1">
        <v>1.0</v>
      </c>
      <c r="X2365" s="1">
        <v>1.0</v>
      </c>
      <c r="Y2365" s="1">
        <v>1.0</v>
      </c>
      <c r="Z2365" s="1" t="s">
        <v>93</v>
      </c>
      <c r="AA2365" s="1" t="s">
        <v>12670</v>
      </c>
      <c r="AB2365" s="1">
        <v>36.0</v>
      </c>
      <c r="AC2365" s="1">
        <v>2.0</v>
      </c>
      <c r="AD2365" s="1">
        <v>15.0</v>
      </c>
      <c r="AE2365" s="1">
        <v>2.0</v>
      </c>
      <c r="AF2365" s="1" t="s">
        <v>179</v>
      </c>
      <c r="AG2365" s="1">
        <v>1.0</v>
      </c>
      <c r="AH2365" s="1">
        <v>0.0</v>
      </c>
      <c r="AI2365" s="1">
        <v>6.0</v>
      </c>
      <c r="AJ2365" s="1">
        <v>34.0</v>
      </c>
      <c r="AK2365" s="1">
        <v>309.0</v>
      </c>
      <c r="AL2365" s="1">
        <v>5.0</v>
      </c>
      <c r="AM2365" s="1">
        <v>3.0</v>
      </c>
      <c r="AN2365" s="1">
        <v>84.0</v>
      </c>
      <c r="AO2365" s="1">
        <v>9.0</v>
      </c>
      <c r="AP2365" s="1">
        <v>10.0</v>
      </c>
      <c r="AQ2365" s="1">
        <v>8.0</v>
      </c>
      <c r="AR2365" s="1">
        <v>7.0</v>
      </c>
      <c r="AS2365" s="1">
        <v>8.0</v>
      </c>
      <c r="AT2365" s="1">
        <v>9.0</v>
      </c>
      <c r="AU2365" s="1">
        <v>0.0</v>
      </c>
      <c r="AV2365" s="1" t="s">
        <v>96</v>
      </c>
      <c r="AW2365" s="1">
        <v>26.0</v>
      </c>
      <c r="AX2365" s="1">
        <v>5.0</v>
      </c>
      <c r="AY2365" s="1">
        <v>21.0</v>
      </c>
      <c r="AZ2365" s="1">
        <v>0.0</v>
      </c>
      <c r="BA2365" s="1">
        <v>0.38</v>
      </c>
      <c r="BB2365" s="1">
        <v>-1.0</v>
      </c>
      <c r="BC2365" s="1">
        <v>1.0</v>
      </c>
      <c r="BD2365" s="1">
        <v>-1.0</v>
      </c>
      <c r="BE2365" s="1">
        <v>-1.0</v>
      </c>
      <c r="BF2365" s="1">
        <v>-1.0</v>
      </c>
      <c r="BG2365" s="1">
        <v>-1.0</v>
      </c>
      <c r="BH2365" s="1">
        <v>1.0</v>
      </c>
      <c r="BI2365" s="1">
        <v>-1.0</v>
      </c>
      <c r="BJ2365" s="1">
        <v>-1.0</v>
      </c>
      <c r="BK2365" s="1">
        <v>-1.0</v>
      </c>
      <c r="BL2365" s="1">
        <v>-1.0</v>
      </c>
      <c r="BM2365" s="1">
        <v>-1.0</v>
      </c>
      <c r="BN2365" s="1">
        <v>-1.0</v>
      </c>
      <c r="BO2365" s="1">
        <v>-1.0</v>
      </c>
      <c r="BP2365" s="1">
        <v>-1.0</v>
      </c>
      <c r="BQ2365" s="1">
        <v>1.0</v>
      </c>
      <c r="BR2365" s="1">
        <v>-1.0</v>
      </c>
      <c r="BS2365" s="1">
        <v>-1.0</v>
      </c>
      <c r="BT2365" s="1">
        <v>-1.0</v>
      </c>
      <c r="BU2365" s="1">
        <v>1.0</v>
      </c>
      <c r="BV2365" s="1">
        <v>1.0</v>
      </c>
      <c r="BW2365" s="1">
        <v>-1.0</v>
      </c>
      <c r="BX2365" s="1">
        <v>-1.0</v>
      </c>
      <c r="BY2365" s="1">
        <v>-1.0</v>
      </c>
      <c r="BZ2365" s="1">
        <v>-1.0</v>
      </c>
      <c r="CA2365" s="1">
        <v>-1.0</v>
      </c>
      <c r="CB2365" s="1">
        <v>-1.0</v>
      </c>
      <c r="CC2365" s="1">
        <v>-1.0</v>
      </c>
      <c r="CD2365" s="1">
        <v>79147.0</v>
      </c>
    </row>
    <row r="2366">
      <c r="A2366" s="1">
        <v>1.1474808E7</v>
      </c>
      <c r="B2366" s="1" t="s">
        <v>12671</v>
      </c>
      <c r="C2366" s="1" t="s">
        <v>12672</v>
      </c>
      <c r="D2366" s="1" t="s">
        <v>12673</v>
      </c>
      <c r="E2366" s="1" t="s">
        <v>85</v>
      </c>
      <c r="H2366" s="1" t="s">
        <v>12674</v>
      </c>
      <c r="I2366" s="1">
        <v>1524765.0</v>
      </c>
      <c r="J2366" s="1">
        <v>40898.0</v>
      </c>
      <c r="M2366" s="1">
        <v>0.0</v>
      </c>
      <c r="N2366" s="1">
        <v>1.0</v>
      </c>
      <c r="O2366" s="1">
        <v>1.0</v>
      </c>
      <c r="P2366" s="1" t="s">
        <v>123</v>
      </c>
      <c r="Q2366" s="1" t="s">
        <v>321</v>
      </c>
      <c r="R2366" s="1">
        <v>40.68701</v>
      </c>
      <c r="S2366" s="1">
        <v>-73.96174</v>
      </c>
      <c r="T2366" s="1" t="s">
        <v>91</v>
      </c>
      <c r="U2366" s="1" t="s">
        <v>92</v>
      </c>
      <c r="V2366" s="1">
        <v>6.0</v>
      </c>
      <c r="W2366" s="1">
        <v>2.0</v>
      </c>
      <c r="X2366" s="1">
        <v>3.0</v>
      </c>
      <c r="Y2366" s="1">
        <v>3.0</v>
      </c>
      <c r="Z2366" s="1" t="s">
        <v>93</v>
      </c>
      <c r="AA2366" s="1" t="s">
        <v>12675</v>
      </c>
      <c r="AB2366" s="1">
        <v>140.0</v>
      </c>
      <c r="AC2366" s="1">
        <v>4.0</v>
      </c>
      <c r="AD2366" s="1">
        <v>25.0</v>
      </c>
      <c r="AE2366" s="1">
        <v>3.0</v>
      </c>
      <c r="AF2366" s="1" t="s">
        <v>116</v>
      </c>
      <c r="AG2366" s="1">
        <v>1.0</v>
      </c>
      <c r="AH2366" s="1">
        <v>0.0</v>
      </c>
      <c r="AI2366" s="1">
        <v>0.0</v>
      </c>
      <c r="AJ2366" s="1">
        <v>0.0</v>
      </c>
      <c r="AK2366" s="1">
        <v>0.0</v>
      </c>
      <c r="AL2366" s="1">
        <v>4.0</v>
      </c>
      <c r="AM2366" s="1">
        <v>0.0</v>
      </c>
      <c r="AN2366" s="1">
        <v>90.0</v>
      </c>
      <c r="AO2366" s="1">
        <v>10.0</v>
      </c>
      <c r="AP2366" s="1">
        <v>8.0</v>
      </c>
      <c r="AQ2366" s="1">
        <v>10.0</v>
      </c>
      <c r="AR2366" s="1">
        <v>10.0</v>
      </c>
      <c r="AS2366" s="1">
        <v>10.0</v>
      </c>
      <c r="AT2366" s="1">
        <v>8.0</v>
      </c>
      <c r="AU2366" s="1">
        <v>1.0</v>
      </c>
      <c r="AV2366" s="1" t="s">
        <v>105</v>
      </c>
      <c r="AW2366" s="1">
        <v>1.0</v>
      </c>
      <c r="AX2366" s="1">
        <v>1.0</v>
      </c>
      <c r="AY2366" s="1">
        <v>0.0</v>
      </c>
      <c r="AZ2366" s="1">
        <v>0.0</v>
      </c>
      <c r="BA2366" s="1">
        <v>0.11</v>
      </c>
      <c r="BB2366" s="1">
        <v>-1.0</v>
      </c>
      <c r="BC2366" s="1">
        <v>1.0</v>
      </c>
      <c r="BD2366" s="1">
        <v>-1.0</v>
      </c>
      <c r="BE2366" s="1">
        <v>-1.0</v>
      </c>
      <c r="BF2366" s="1">
        <v>-1.0</v>
      </c>
      <c r="BG2366" s="1">
        <v>-1.0</v>
      </c>
      <c r="BH2366" s="1">
        <v>-1.0</v>
      </c>
      <c r="BI2366" s="1">
        <v>-1.0</v>
      </c>
      <c r="BJ2366" s="1">
        <v>1.0</v>
      </c>
      <c r="BK2366" s="1">
        <v>-1.0</v>
      </c>
      <c r="BL2366" s="1">
        <v>-1.0</v>
      </c>
      <c r="BM2366" s="1">
        <v>1.0</v>
      </c>
      <c r="BN2366" s="1">
        <v>-1.0</v>
      </c>
      <c r="BO2366" s="1">
        <v>-1.0</v>
      </c>
      <c r="BP2366" s="1">
        <v>1.0</v>
      </c>
      <c r="BQ2366" s="1">
        <v>-1.0</v>
      </c>
      <c r="BR2366" s="1">
        <v>-1.0</v>
      </c>
      <c r="BS2366" s="1">
        <v>-1.0</v>
      </c>
      <c r="BT2366" s="1">
        <v>-1.0</v>
      </c>
      <c r="BU2366" s="1">
        <v>1.0</v>
      </c>
      <c r="BV2366" s="1">
        <v>-1.0</v>
      </c>
      <c r="BW2366" s="1">
        <v>-1.0</v>
      </c>
      <c r="BX2366" s="1">
        <v>-1.0</v>
      </c>
      <c r="BY2366" s="1">
        <v>-1.0</v>
      </c>
      <c r="BZ2366" s="1">
        <v>-1.0</v>
      </c>
      <c r="CA2366" s="1">
        <v>-1.0</v>
      </c>
      <c r="CB2366" s="1">
        <v>-1.0</v>
      </c>
      <c r="CC2366" s="1">
        <v>-1.0</v>
      </c>
      <c r="CD2366" s="1">
        <v>79156.0</v>
      </c>
    </row>
    <row r="2367">
      <c r="A2367" s="1">
        <v>2.695731E7</v>
      </c>
      <c r="B2367" s="1" t="s">
        <v>12676</v>
      </c>
      <c r="C2367" s="1" t="s">
        <v>12677</v>
      </c>
      <c r="D2367" s="1" t="s">
        <v>12678</v>
      </c>
      <c r="E2367" s="1" t="s">
        <v>85</v>
      </c>
      <c r="F2367" s="1" t="s">
        <v>12679</v>
      </c>
      <c r="G2367" s="1" t="s">
        <v>12680</v>
      </c>
      <c r="H2367" s="1" t="s">
        <v>12681</v>
      </c>
      <c r="I2367" s="1">
        <v>8.5350993E7</v>
      </c>
      <c r="J2367" s="1">
        <v>42573.0</v>
      </c>
      <c r="K2367" s="1" t="s">
        <v>134</v>
      </c>
      <c r="L2367" s="1">
        <v>0.8</v>
      </c>
      <c r="M2367" s="1">
        <v>0.0</v>
      </c>
      <c r="N2367" s="1">
        <v>1.0</v>
      </c>
      <c r="O2367" s="1">
        <v>0.0</v>
      </c>
      <c r="P2367" s="1" t="s">
        <v>123</v>
      </c>
      <c r="Q2367" s="1" t="s">
        <v>124</v>
      </c>
      <c r="R2367" s="1">
        <v>40.70626</v>
      </c>
      <c r="S2367" s="1">
        <v>-73.92921</v>
      </c>
      <c r="T2367" s="1" t="s">
        <v>91</v>
      </c>
      <c r="U2367" s="1" t="s">
        <v>113</v>
      </c>
      <c r="V2367" s="1">
        <v>1.0</v>
      </c>
      <c r="W2367" s="1">
        <v>1.0</v>
      </c>
      <c r="X2367" s="1">
        <v>1.0</v>
      </c>
      <c r="Y2367" s="1">
        <v>1.0</v>
      </c>
      <c r="Z2367" s="1" t="s">
        <v>93</v>
      </c>
      <c r="AA2367" s="1" t="s">
        <v>12682</v>
      </c>
      <c r="AB2367" s="1">
        <v>47.0</v>
      </c>
      <c r="AC2367" s="1">
        <v>1.0</v>
      </c>
      <c r="AD2367" s="1">
        <v>0.0</v>
      </c>
      <c r="AE2367" s="1">
        <v>13.0</v>
      </c>
      <c r="AF2367" s="1" t="s">
        <v>104</v>
      </c>
      <c r="AG2367" s="1">
        <v>1.0</v>
      </c>
      <c r="AH2367" s="1">
        <v>28.0</v>
      </c>
      <c r="AI2367" s="1">
        <v>58.0</v>
      </c>
      <c r="AJ2367" s="1">
        <v>88.0</v>
      </c>
      <c r="AK2367" s="1">
        <v>88.0</v>
      </c>
      <c r="AL2367" s="1">
        <v>3.0</v>
      </c>
      <c r="AM2367" s="1">
        <v>3.0</v>
      </c>
      <c r="AN2367" s="1">
        <v>87.0</v>
      </c>
      <c r="AO2367" s="1">
        <v>9.0</v>
      </c>
      <c r="AP2367" s="1">
        <v>9.0</v>
      </c>
      <c r="AQ2367" s="1">
        <v>7.0</v>
      </c>
      <c r="AR2367" s="1">
        <v>9.0</v>
      </c>
      <c r="AS2367" s="1">
        <v>10.0</v>
      </c>
      <c r="AT2367" s="1">
        <v>8.0</v>
      </c>
      <c r="AU2367" s="1">
        <v>1.0</v>
      </c>
      <c r="AV2367" s="1" t="s">
        <v>105</v>
      </c>
      <c r="AW2367" s="1">
        <v>1.0</v>
      </c>
      <c r="AX2367" s="1">
        <v>0.0</v>
      </c>
      <c r="AY2367" s="1">
        <v>1.0</v>
      </c>
      <c r="AZ2367" s="1">
        <v>0.0</v>
      </c>
      <c r="BA2367" s="1">
        <v>0.26</v>
      </c>
      <c r="BB2367" s="1">
        <v>-1.0</v>
      </c>
      <c r="BC2367" s="1">
        <v>1.0</v>
      </c>
      <c r="BD2367" s="1">
        <v>-1.0</v>
      </c>
      <c r="BE2367" s="1">
        <v>-1.0</v>
      </c>
      <c r="BF2367" s="1">
        <v>-1.0</v>
      </c>
      <c r="BG2367" s="1">
        <v>-1.0</v>
      </c>
      <c r="BH2367" s="1">
        <v>-1.0</v>
      </c>
      <c r="BI2367" s="1">
        <v>-1.0</v>
      </c>
      <c r="BJ2367" s="1">
        <v>-1.0</v>
      </c>
      <c r="BK2367" s="1">
        <v>-1.0</v>
      </c>
      <c r="BL2367" s="1">
        <v>-1.0</v>
      </c>
      <c r="BM2367" s="1">
        <v>-1.0</v>
      </c>
      <c r="BN2367" s="1">
        <v>-1.0</v>
      </c>
      <c r="BO2367" s="1">
        <v>-1.0</v>
      </c>
      <c r="BP2367" s="1">
        <v>-1.0</v>
      </c>
      <c r="BQ2367" s="1">
        <v>-1.0</v>
      </c>
      <c r="BR2367" s="1">
        <v>-1.0</v>
      </c>
      <c r="BS2367" s="1">
        <v>-1.0</v>
      </c>
      <c r="BT2367" s="1">
        <v>-1.0</v>
      </c>
      <c r="BU2367" s="1">
        <v>1.0</v>
      </c>
      <c r="BV2367" s="1">
        <v>-1.0</v>
      </c>
      <c r="BW2367" s="1">
        <v>-1.0</v>
      </c>
      <c r="BX2367" s="1">
        <v>-1.0</v>
      </c>
      <c r="BY2367" s="1">
        <v>-1.0</v>
      </c>
      <c r="BZ2367" s="1">
        <v>-1.0</v>
      </c>
      <c r="CA2367" s="1">
        <v>-1.0</v>
      </c>
      <c r="CB2367" s="1">
        <v>-1.0</v>
      </c>
      <c r="CC2367" s="1">
        <v>-1.0</v>
      </c>
      <c r="CD2367" s="1">
        <v>79248.0</v>
      </c>
    </row>
    <row r="2368">
      <c r="A2368" s="1">
        <v>2.120581E7</v>
      </c>
      <c r="B2368" s="1" t="s">
        <v>12683</v>
      </c>
      <c r="C2368" s="1" t="s">
        <v>12684</v>
      </c>
      <c r="D2368" s="1" t="s">
        <v>12685</v>
      </c>
      <c r="E2368" s="1" t="s">
        <v>85</v>
      </c>
      <c r="F2368" s="1" t="s">
        <v>4188</v>
      </c>
      <c r="G2368" s="1" t="s">
        <v>12686</v>
      </c>
      <c r="I2368" s="1">
        <v>1.20762452E8</v>
      </c>
      <c r="J2368" s="1">
        <v>42808.0</v>
      </c>
      <c r="K2368" s="1" t="s">
        <v>88</v>
      </c>
      <c r="L2368" s="1">
        <v>1.0</v>
      </c>
      <c r="M2368" s="1">
        <v>0.0</v>
      </c>
      <c r="N2368" s="1">
        <v>50.0</v>
      </c>
      <c r="O2368" s="1">
        <v>0.0</v>
      </c>
      <c r="P2368" s="1" t="s">
        <v>89</v>
      </c>
      <c r="Q2368" s="1" t="s">
        <v>273</v>
      </c>
      <c r="R2368" s="1">
        <v>40.74817</v>
      </c>
      <c r="S2368" s="1">
        <v>-73.97665</v>
      </c>
      <c r="T2368" s="1" t="s">
        <v>274</v>
      </c>
      <c r="U2368" s="1" t="s">
        <v>92</v>
      </c>
      <c r="V2368" s="1">
        <v>3.0</v>
      </c>
      <c r="W2368" s="1">
        <v>1.0</v>
      </c>
      <c r="X2368" s="1">
        <v>1.0</v>
      </c>
      <c r="Y2368" s="1">
        <v>1.0</v>
      </c>
      <c r="Z2368" s="1" t="s">
        <v>93</v>
      </c>
      <c r="AA2368" s="1" t="s">
        <v>12687</v>
      </c>
      <c r="AB2368" s="1">
        <v>222.0</v>
      </c>
      <c r="AC2368" s="1">
        <v>1.0</v>
      </c>
      <c r="AD2368" s="1">
        <v>0.0</v>
      </c>
      <c r="AE2368" s="1">
        <v>30.0</v>
      </c>
      <c r="AF2368" s="1" t="s">
        <v>202</v>
      </c>
      <c r="AG2368" s="1">
        <v>1.0</v>
      </c>
      <c r="AH2368" s="1">
        <v>29.0</v>
      </c>
      <c r="AI2368" s="1">
        <v>59.0</v>
      </c>
      <c r="AJ2368" s="1">
        <v>89.0</v>
      </c>
      <c r="AK2368" s="1">
        <v>364.0</v>
      </c>
      <c r="AL2368" s="1">
        <v>1.0</v>
      </c>
      <c r="AM2368" s="1">
        <v>1.0</v>
      </c>
      <c r="AN2368" s="1">
        <v>100.0</v>
      </c>
      <c r="AO2368" s="1">
        <v>10.0</v>
      </c>
      <c r="AP2368" s="1">
        <v>10.0</v>
      </c>
      <c r="AQ2368" s="1">
        <v>10.0</v>
      </c>
      <c r="AR2368" s="1">
        <v>10.0</v>
      </c>
      <c r="AS2368" s="1">
        <v>10.0</v>
      </c>
      <c r="AT2368" s="1">
        <v>10.0</v>
      </c>
      <c r="AU2368" s="1">
        <v>1.0</v>
      </c>
      <c r="AV2368" s="1" t="s">
        <v>117</v>
      </c>
      <c r="AW2368" s="1">
        <v>50.0</v>
      </c>
      <c r="AX2368" s="1">
        <v>49.0</v>
      </c>
      <c r="AY2368" s="1">
        <v>1.0</v>
      </c>
      <c r="AZ2368" s="1">
        <v>0.0</v>
      </c>
      <c r="BA2368" s="1">
        <v>0.21</v>
      </c>
      <c r="BB2368" s="1">
        <v>-1.0</v>
      </c>
      <c r="BC2368" s="1">
        <v>1.0</v>
      </c>
      <c r="BD2368" s="1">
        <v>-1.0</v>
      </c>
      <c r="BE2368" s="1">
        <v>-1.0</v>
      </c>
      <c r="BF2368" s="1">
        <v>-1.0</v>
      </c>
      <c r="BG2368" s="1">
        <v>-1.0</v>
      </c>
      <c r="BH2368" s="1">
        <v>1.0</v>
      </c>
      <c r="BI2368" s="1">
        <v>-1.0</v>
      </c>
      <c r="BJ2368" s="1">
        <v>1.0</v>
      </c>
      <c r="BK2368" s="1">
        <v>-1.0</v>
      </c>
      <c r="BL2368" s="1">
        <v>-1.0</v>
      </c>
      <c r="BM2368" s="1">
        <v>1.0</v>
      </c>
      <c r="BN2368" s="1">
        <v>1.0</v>
      </c>
      <c r="BO2368" s="1">
        <v>1.0</v>
      </c>
      <c r="BP2368" s="1">
        <v>1.0</v>
      </c>
      <c r="BQ2368" s="1">
        <v>-1.0</v>
      </c>
      <c r="BR2368" s="1">
        <v>-1.0</v>
      </c>
      <c r="BS2368" s="1">
        <v>-1.0</v>
      </c>
      <c r="BT2368" s="1">
        <v>-1.0</v>
      </c>
      <c r="BU2368" s="1">
        <v>1.0</v>
      </c>
      <c r="BV2368" s="1">
        <v>-1.0</v>
      </c>
      <c r="BW2368" s="1">
        <v>-1.0</v>
      </c>
      <c r="BX2368" s="1">
        <v>1.0</v>
      </c>
      <c r="BY2368" s="1">
        <v>-1.0</v>
      </c>
      <c r="BZ2368" s="1">
        <v>-1.0</v>
      </c>
      <c r="CA2368" s="1">
        <v>-1.0</v>
      </c>
      <c r="CB2368" s="1">
        <v>-1.0</v>
      </c>
      <c r="CC2368" s="1">
        <v>-1.0</v>
      </c>
      <c r="CD2368" s="1">
        <v>79249.0</v>
      </c>
    </row>
    <row r="2369">
      <c r="A2369" s="1">
        <v>7821813.0</v>
      </c>
      <c r="B2369" s="1" t="s">
        <v>12688</v>
      </c>
      <c r="C2369" s="1" t="s">
        <v>12689</v>
      </c>
      <c r="D2369" s="1" t="s">
        <v>12689</v>
      </c>
      <c r="E2369" s="1" t="s">
        <v>85</v>
      </c>
      <c r="I2369" s="1">
        <v>1249116.0</v>
      </c>
      <c r="J2369" s="1">
        <v>40820.0</v>
      </c>
      <c r="M2369" s="1">
        <v>0.0</v>
      </c>
      <c r="N2369" s="1">
        <v>1.0</v>
      </c>
      <c r="O2369" s="1">
        <v>1.0</v>
      </c>
      <c r="P2369" s="1" t="s">
        <v>123</v>
      </c>
      <c r="Q2369" s="1" t="s">
        <v>296</v>
      </c>
      <c r="R2369" s="1">
        <v>40.72971</v>
      </c>
      <c r="S2369" s="1">
        <v>-73.95834</v>
      </c>
      <c r="T2369" s="1" t="s">
        <v>91</v>
      </c>
      <c r="U2369" s="1" t="s">
        <v>113</v>
      </c>
      <c r="V2369" s="1">
        <v>2.0</v>
      </c>
      <c r="W2369" s="1">
        <v>1.0</v>
      </c>
      <c r="X2369" s="1">
        <v>1.0</v>
      </c>
      <c r="Y2369" s="1">
        <v>1.0</v>
      </c>
      <c r="Z2369" s="1" t="s">
        <v>93</v>
      </c>
      <c r="AA2369" s="1" t="s">
        <v>9868</v>
      </c>
      <c r="AB2369" s="1">
        <v>135.0</v>
      </c>
      <c r="AC2369" s="1">
        <v>1.0</v>
      </c>
      <c r="AD2369" s="1">
        <v>0.0</v>
      </c>
      <c r="AE2369" s="1">
        <v>7.0</v>
      </c>
      <c r="AF2369" s="1" t="s">
        <v>597</v>
      </c>
      <c r="AG2369" s="1">
        <v>1.0</v>
      </c>
      <c r="AH2369" s="1">
        <v>0.0</v>
      </c>
      <c r="AI2369" s="1">
        <v>0.0</v>
      </c>
      <c r="AJ2369" s="1">
        <v>0.0</v>
      </c>
      <c r="AK2369" s="1">
        <v>0.0</v>
      </c>
      <c r="AL2369" s="1">
        <v>2.0</v>
      </c>
      <c r="AM2369" s="1">
        <v>0.0</v>
      </c>
      <c r="AN2369" s="1">
        <v>100.0</v>
      </c>
      <c r="AO2369" s="1">
        <v>10.0</v>
      </c>
      <c r="AP2369" s="1">
        <v>10.0</v>
      </c>
      <c r="AQ2369" s="1">
        <v>10.0</v>
      </c>
      <c r="AR2369" s="1">
        <v>10.0</v>
      </c>
      <c r="AS2369" s="1">
        <v>10.0</v>
      </c>
      <c r="AT2369" s="1">
        <v>10.0</v>
      </c>
      <c r="AU2369" s="1">
        <v>0.0</v>
      </c>
      <c r="AV2369" s="1" t="s">
        <v>105</v>
      </c>
      <c r="AW2369" s="1">
        <v>1.0</v>
      </c>
      <c r="AX2369" s="1">
        <v>0.0</v>
      </c>
      <c r="AY2369" s="1">
        <v>1.0</v>
      </c>
      <c r="AZ2369" s="1">
        <v>0.0</v>
      </c>
      <c r="BA2369" s="1">
        <v>0.04</v>
      </c>
      <c r="BB2369" s="1">
        <v>-1.0</v>
      </c>
      <c r="BC2369" s="1">
        <v>1.0</v>
      </c>
      <c r="BD2369" s="1">
        <v>-1.0</v>
      </c>
      <c r="BE2369" s="1">
        <v>-1.0</v>
      </c>
      <c r="BF2369" s="1">
        <v>-1.0</v>
      </c>
      <c r="BG2369" s="1">
        <v>-1.0</v>
      </c>
      <c r="BH2369" s="1">
        <v>-1.0</v>
      </c>
      <c r="BI2369" s="1">
        <v>-1.0</v>
      </c>
      <c r="BJ2369" s="1">
        <v>-1.0</v>
      </c>
      <c r="BK2369" s="1">
        <v>-1.0</v>
      </c>
      <c r="BL2369" s="1">
        <v>-1.0</v>
      </c>
      <c r="BM2369" s="1">
        <v>-1.0</v>
      </c>
      <c r="BN2369" s="1">
        <v>-1.0</v>
      </c>
      <c r="BO2369" s="1">
        <v>-1.0</v>
      </c>
      <c r="BP2369" s="1">
        <v>-1.0</v>
      </c>
      <c r="BQ2369" s="1">
        <v>-1.0</v>
      </c>
      <c r="BR2369" s="1">
        <v>-1.0</v>
      </c>
      <c r="BS2369" s="1">
        <v>-1.0</v>
      </c>
      <c r="BT2369" s="1">
        <v>-1.0</v>
      </c>
      <c r="BU2369" s="1">
        <v>1.0</v>
      </c>
      <c r="BV2369" s="1">
        <v>-1.0</v>
      </c>
      <c r="BW2369" s="1">
        <v>-1.0</v>
      </c>
      <c r="BX2369" s="1">
        <v>-1.0</v>
      </c>
      <c r="BY2369" s="1">
        <v>-1.0</v>
      </c>
      <c r="BZ2369" s="1">
        <v>-1.0</v>
      </c>
      <c r="CA2369" s="1">
        <v>-1.0</v>
      </c>
      <c r="CB2369" s="1">
        <v>-1.0</v>
      </c>
      <c r="CC2369" s="1">
        <v>-1.0</v>
      </c>
      <c r="CD2369" s="1">
        <v>79250.0</v>
      </c>
    </row>
    <row r="2370">
      <c r="A2370" s="1">
        <v>1.94669E7</v>
      </c>
      <c r="B2370" s="1" t="s">
        <v>12690</v>
      </c>
      <c r="C2370" s="1" t="s">
        <v>12691</v>
      </c>
      <c r="D2370" s="1" t="s">
        <v>12692</v>
      </c>
      <c r="E2370" s="1" t="s">
        <v>85</v>
      </c>
      <c r="H2370" s="2" t="str">
        <f>- SMOKING is allowed on The deck. must use ashtray.</f>
        <v>#ERROR!</v>
      </c>
      <c r="I2370" s="1">
        <v>8451716.0</v>
      </c>
      <c r="J2370" s="1">
        <v>41513.0</v>
      </c>
      <c r="K2370" s="1" t="s">
        <v>88</v>
      </c>
      <c r="L2370" s="1">
        <v>1.0</v>
      </c>
      <c r="M2370" s="1">
        <v>0.0</v>
      </c>
      <c r="N2370" s="1">
        <v>1.0</v>
      </c>
      <c r="O2370" s="1">
        <v>1.0</v>
      </c>
      <c r="P2370" s="1" t="s">
        <v>123</v>
      </c>
      <c r="Q2370" s="1" t="s">
        <v>124</v>
      </c>
      <c r="R2370" s="1">
        <v>40.7085299999999</v>
      </c>
      <c r="S2370" s="1">
        <v>-73.95249</v>
      </c>
      <c r="T2370" s="1" t="s">
        <v>91</v>
      </c>
      <c r="U2370" s="1" t="s">
        <v>92</v>
      </c>
      <c r="V2370" s="1">
        <v>6.0</v>
      </c>
      <c r="W2370" s="1">
        <v>2.0</v>
      </c>
      <c r="X2370" s="1">
        <v>3.0</v>
      </c>
      <c r="Y2370" s="1">
        <v>4.0</v>
      </c>
      <c r="Z2370" s="1" t="s">
        <v>93</v>
      </c>
      <c r="AA2370" s="1" t="s">
        <v>12693</v>
      </c>
      <c r="AB2370" s="1">
        <v>225.0</v>
      </c>
      <c r="AC2370" s="1">
        <v>1.0</v>
      </c>
      <c r="AD2370" s="1">
        <v>0.0</v>
      </c>
      <c r="AE2370" s="1">
        <v>3.0</v>
      </c>
      <c r="AF2370" s="1" t="s">
        <v>104</v>
      </c>
      <c r="AG2370" s="1">
        <v>1.0</v>
      </c>
      <c r="AH2370" s="1">
        <v>2.0</v>
      </c>
      <c r="AI2370" s="1">
        <v>2.0</v>
      </c>
      <c r="AJ2370" s="1">
        <v>2.0</v>
      </c>
      <c r="AK2370" s="1">
        <v>2.0</v>
      </c>
      <c r="AL2370" s="1">
        <v>9.0</v>
      </c>
      <c r="AM2370" s="1">
        <v>7.0</v>
      </c>
      <c r="AN2370" s="1">
        <v>98.0</v>
      </c>
      <c r="AO2370" s="1">
        <v>10.0</v>
      </c>
      <c r="AP2370" s="1">
        <v>9.0</v>
      </c>
      <c r="AQ2370" s="1">
        <v>10.0</v>
      </c>
      <c r="AR2370" s="1">
        <v>10.0</v>
      </c>
      <c r="AS2370" s="1">
        <v>10.0</v>
      </c>
      <c r="AT2370" s="1">
        <v>10.0</v>
      </c>
      <c r="AU2370" s="1">
        <v>0.0</v>
      </c>
      <c r="AV2370" s="1" t="s">
        <v>96</v>
      </c>
      <c r="AW2370" s="1">
        <v>1.0</v>
      </c>
      <c r="AX2370" s="1">
        <v>1.0</v>
      </c>
      <c r="AY2370" s="1">
        <v>0.0</v>
      </c>
      <c r="AZ2370" s="1">
        <v>0.0</v>
      </c>
      <c r="BA2370" s="1">
        <v>0.37</v>
      </c>
      <c r="BB2370" s="1">
        <v>-1.0</v>
      </c>
      <c r="BC2370" s="1">
        <v>1.0</v>
      </c>
      <c r="BD2370" s="1">
        <v>-1.0</v>
      </c>
      <c r="BE2370" s="1">
        <v>-1.0</v>
      </c>
      <c r="BF2370" s="1">
        <v>-1.0</v>
      </c>
      <c r="BG2370" s="1">
        <v>-1.0</v>
      </c>
      <c r="BH2370" s="1">
        <v>-1.0</v>
      </c>
      <c r="BI2370" s="1">
        <v>-1.0</v>
      </c>
      <c r="BJ2370" s="1">
        <v>1.0</v>
      </c>
      <c r="BK2370" s="1">
        <v>-1.0</v>
      </c>
      <c r="BL2370" s="1">
        <v>-1.0</v>
      </c>
      <c r="BM2370" s="1">
        <v>1.0</v>
      </c>
      <c r="BN2370" s="1">
        <v>1.0</v>
      </c>
      <c r="BO2370" s="1">
        <v>-1.0</v>
      </c>
      <c r="BP2370" s="1">
        <v>1.0</v>
      </c>
      <c r="BQ2370" s="1">
        <v>-1.0</v>
      </c>
      <c r="BR2370" s="1">
        <v>-1.0</v>
      </c>
      <c r="BS2370" s="1">
        <v>-1.0</v>
      </c>
      <c r="BT2370" s="1">
        <v>-1.0</v>
      </c>
      <c r="BU2370" s="1">
        <v>1.0</v>
      </c>
      <c r="BV2370" s="1">
        <v>-1.0</v>
      </c>
      <c r="BW2370" s="1">
        <v>-1.0</v>
      </c>
      <c r="BX2370" s="1">
        <v>1.0</v>
      </c>
      <c r="BY2370" s="1">
        <v>-1.0</v>
      </c>
      <c r="BZ2370" s="1">
        <v>-1.0</v>
      </c>
      <c r="CA2370" s="1">
        <v>-1.0</v>
      </c>
      <c r="CB2370" s="1">
        <v>-1.0</v>
      </c>
      <c r="CC2370" s="1">
        <v>-1.0</v>
      </c>
      <c r="CD2370" s="1">
        <v>79327.0</v>
      </c>
    </row>
    <row r="2371">
      <c r="A2371" s="1">
        <v>3.5516587E7</v>
      </c>
      <c r="B2371" s="1" t="s">
        <v>12694</v>
      </c>
      <c r="C2371" s="1" t="s">
        <v>12695</v>
      </c>
      <c r="D2371" s="1" t="s">
        <v>12696</v>
      </c>
      <c r="E2371" s="1" t="s">
        <v>85</v>
      </c>
      <c r="G2371" s="1" t="s">
        <v>12697</v>
      </c>
      <c r="I2371" s="1">
        <v>1.53561136E8</v>
      </c>
      <c r="J2371" s="1">
        <v>43014.0</v>
      </c>
      <c r="K2371" s="1" t="s">
        <v>134</v>
      </c>
      <c r="L2371" s="1">
        <v>1.0</v>
      </c>
      <c r="M2371" s="1">
        <v>0.0</v>
      </c>
      <c r="N2371" s="1">
        <v>2.0</v>
      </c>
      <c r="O2371" s="1">
        <v>0.0</v>
      </c>
      <c r="P2371" s="1" t="s">
        <v>813</v>
      </c>
      <c r="Q2371" s="1" t="s">
        <v>12698</v>
      </c>
      <c r="R2371" s="1">
        <v>40.56153</v>
      </c>
      <c r="S2371" s="1">
        <v>-74.10047</v>
      </c>
      <c r="T2371" s="1" t="s">
        <v>125</v>
      </c>
      <c r="U2371" s="1" t="s">
        <v>92</v>
      </c>
      <c r="V2371" s="1">
        <v>6.0</v>
      </c>
      <c r="W2371" s="1">
        <v>1.5</v>
      </c>
      <c r="X2371" s="1">
        <v>3.0</v>
      </c>
      <c r="Y2371" s="1">
        <v>3.0</v>
      </c>
      <c r="Z2371" s="1" t="s">
        <v>93</v>
      </c>
      <c r="AA2371" s="1" t="s">
        <v>12699</v>
      </c>
      <c r="AB2371" s="1">
        <v>109.0</v>
      </c>
      <c r="AC2371" s="1">
        <v>6.0</v>
      </c>
      <c r="AD2371" s="1">
        <v>0.0</v>
      </c>
      <c r="AE2371" s="1">
        <v>5.0</v>
      </c>
      <c r="AF2371" s="1" t="s">
        <v>313</v>
      </c>
      <c r="AG2371" s="1">
        <v>1.0</v>
      </c>
      <c r="AH2371" s="1">
        <v>21.0</v>
      </c>
      <c r="AI2371" s="1">
        <v>44.0</v>
      </c>
      <c r="AJ2371" s="1">
        <v>46.0</v>
      </c>
      <c r="AK2371" s="1">
        <v>46.0</v>
      </c>
      <c r="AL2371" s="1">
        <v>0.0</v>
      </c>
      <c r="AM2371" s="1">
        <v>0.0</v>
      </c>
      <c r="AU2371" s="1">
        <v>1.0</v>
      </c>
      <c r="AV2371" s="1" t="s">
        <v>96</v>
      </c>
      <c r="AW2371" s="1">
        <v>1.0</v>
      </c>
      <c r="AX2371" s="1">
        <v>1.0</v>
      </c>
      <c r="AY2371" s="1">
        <v>0.0</v>
      </c>
      <c r="AZ2371" s="1">
        <v>0.0</v>
      </c>
      <c r="BB2371" s="1">
        <v>-1.0</v>
      </c>
      <c r="BC2371" s="1">
        <v>1.0</v>
      </c>
      <c r="BD2371" s="1">
        <v>-1.0</v>
      </c>
      <c r="BE2371" s="1">
        <v>-1.0</v>
      </c>
      <c r="BF2371" s="1">
        <v>-1.0</v>
      </c>
      <c r="BG2371" s="1">
        <v>-1.0</v>
      </c>
      <c r="BH2371" s="1">
        <v>-1.0</v>
      </c>
      <c r="BI2371" s="1">
        <v>-1.0</v>
      </c>
      <c r="BJ2371" s="1">
        <v>1.0</v>
      </c>
      <c r="BK2371" s="1">
        <v>-1.0</v>
      </c>
      <c r="BL2371" s="1">
        <v>-1.0</v>
      </c>
      <c r="BM2371" s="1">
        <v>1.0</v>
      </c>
      <c r="BN2371" s="1">
        <v>-1.0</v>
      </c>
      <c r="BO2371" s="1">
        <v>-1.0</v>
      </c>
      <c r="BP2371" s="1">
        <v>-1.0</v>
      </c>
      <c r="BQ2371" s="1">
        <v>1.0</v>
      </c>
      <c r="BR2371" s="1">
        <v>-1.0</v>
      </c>
      <c r="BS2371" s="1">
        <v>-1.0</v>
      </c>
      <c r="BT2371" s="1">
        <v>-1.0</v>
      </c>
      <c r="BU2371" s="1">
        <v>1.0</v>
      </c>
      <c r="BV2371" s="1">
        <v>-1.0</v>
      </c>
      <c r="BW2371" s="1">
        <v>-1.0</v>
      </c>
      <c r="BX2371" s="1">
        <v>1.0</v>
      </c>
      <c r="BY2371" s="1">
        <v>-1.0</v>
      </c>
      <c r="BZ2371" s="1">
        <v>1.0</v>
      </c>
      <c r="CA2371" s="1">
        <v>-1.0</v>
      </c>
      <c r="CB2371" s="1">
        <v>-1.0</v>
      </c>
      <c r="CC2371" s="1">
        <v>-1.0</v>
      </c>
      <c r="CD2371" s="1">
        <v>79373.0</v>
      </c>
    </row>
    <row r="2372">
      <c r="A2372" s="1">
        <v>9411914.0</v>
      </c>
      <c r="B2372" s="1" t="s">
        <v>12700</v>
      </c>
      <c r="C2372" s="1" t="s">
        <v>12701</v>
      </c>
      <c r="D2372" s="1" t="s">
        <v>12701</v>
      </c>
      <c r="E2372" s="1" t="s">
        <v>85</v>
      </c>
      <c r="I2372" s="1">
        <v>1.7234494E7</v>
      </c>
      <c r="J2372" s="1">
        <v>41815.0</v>
      </c>
      <c r="M2372" s="1">
        <v>0.0</v>
      </c>
      <c r="N2372" s="1">
        <v>1.0</v>
      </c>
      <c r="O2372" s="1">
        <v>0.0</v>
      </c>
      <c r="P2372" s="1" t="s">
        <v>89</v>
      </c>
      <c r="Q2372" s="1" t="s">
        <v>1946</v>
      </c>
      <c r="R2372" s="1">
        <v>40.73319</v>
      </c>
      <c r="S2372" s="1">
        <v>-74.00225</v>
      </c>
      <c r="T2372" s="1" t="s">
        <v>91</v>
      </c>
      <c r="U2372" s="1" t="s">
        <v>113</v>
      </c>
      <c r="V2372" s="1">
        <v>2.0</v>
      </c>
      <c r="W2372" s="1">
        <v>1.0</v>
      </c>
      <c r="X2372" s="1">
        <v>1.0</v>
      </c>
      <c r="Y2372" s="1">
        <v>1.0</v>
      </c>
      <c r="Z2372" s="1" t="s">
        <v>93</v>
      </c>
      <c r="AA2372" s="1" t="s">
        <v>12702</v>
      </c>
      <c r="AB2372" s="1">
        <v>65.0</v>
      </c>
      <c r="AC2372" s="1">
        <v>1.0</v>
      </c>
      <c r="AD2372" s="1">
        <v>10.0</v>
      </c>
      <c r="AE2372" s="1">
        <v>1.0</v>
      </c>
      <c r="AF2372" s="1" t="s">
        <v>1192</v>
      </c>
      <c r="AG2372" s="1">
        <v>1.0</v>
      </c>
      <c r="AH2372" s="1">
        <v>0.0</v>
      </c>
      <c r="AI2372" s="1">
        <v>0.0</v>
      </c>
      <c r="AJ2372" s="1">
        <v>0.0</v>
      </c>
      <c r="AK2372" s="1">
        <v>0.0</v>
      </c>
      <c r="AL2372" s="1">
        <v>2.0</v>
      </c>
      <c r="AM2372" s="1">
        <v>0.0</v>
      </c>
      <c r="AN2372" s="1">
        <v>90.0</v>
      </c>
      <c r="AO2372" s="1">
        <v>9.0</v>
      </c>
      <c r="AP2372" s="1">
        <v>8.0</v>
      </c>
      <c r="AQ2372" s="1">
        <v>10.0</v>
      </c>
      <c r="AR2372" s="1">
        <v>10.0</v>
      </c>
      <c r="AS2372" s="1">
        <v>10.0</v>
      </c>
      <c r="AT2372" s="1">
        <v>9.0</v>
      </c>
      <c r="AU2372" s="1">
        <v>0.0</v>
      </c>
      <c r="AV2372" s="1" t="s">
        <v>105</v>
      </c>
      <c r="AW2372" s="1">
        <v>1.0</v>
      </c>
      <c r="AX2372" s="1">
        <v>0.0</v>
      </c>
      <c r="AY2372" s="1">
        <v>1.0</v>
      </c>
      <c r="AZ2372" s="1">
        <v>0.0</v>
      </c>
      <c r="BA2372" s="1">
        <v>0.05</v>
      </c>
      <c r="BB2372" s="1">
        <v>-1.0</v>
      </c>
      <c r="BC2372" s="1">
        <v>-1.0</v>
      </c>
      <c r="BD2372" s="1">
        <v>-1.0</v>
      </c>
      <c r="BE2372" s="1">
        <v>-1.0</v>
      </c>
      <c r="BF2372" s="1">
        <v>-1.0</v>
      </c>
      <c r="BG2372" s="1">
        <v>-1.0</v>
      </c>
      <c r="BH2372" s="1">
        <v>-1.0</v>
      </c>
      <c r="BI2372" s="1">
        <v>-1.0</v>
      </c>
      <c r="BJ2372" s="1">
        <v>1.0</v>
      </c>
      <c r="BK2372" s="1">
        <v>-1.0</v>
      </c>
      <c r="BL2372" s="1">
        <v>-1.0</v>
      </c>
      <c r="BM2372" s="1">
        <v>-1.0</v>
      </c>
      <c r="BN2372" s="1">
        <v>-1.0</v>
      </c>
      <c r="BO2372" s="1">
        <v>-1.0</v>
      </c>
      <c r="BP2372" s="1">
        <v>-1.0</v>
      </c>
      <c r="BQ2372" s="1">
        <v>-1.0</v>
      </c>
      <c r="BR2372" s="1">
        <v>-1.0</v>
      </c>
      <c r="BS2372" s="1">
        <v>-1.0</v>
      </c>
      <c r="BT2372" s="1">
        <v>-1.0</v>
      </c>
      <c r="BU2372" s="1">
        <v>1.0</v>
      </c>
      <c r="BV2372" s="1">
        <v>-1.0</v>
      </c>
      <c r="BW2372" s="1">
        <v>-1.0</v>
      </c>
      <c r="BX2372" s="1">
        <v>-1.0</v>
      </c>
      <c r="BY2372" s="1">
        <v>-1.0</v>
      </c>
      <c r="BZ2372" s="1">
        <v>-1.0</v>
      </c>
      <c r="CA2372" s="1">
        <v>1.0</v>
      </c>
      <c r="CB2372" s="1">
        <v>-1.0</v>
      </c>
      <c r="CC2372" s="1">
        <v>-1.0</v>
      </c>
      <c r="CD2372" s="1">
        <v>79381.0</v>
      </c>
    </row>
    <row r="2373">
      <c r="A2373" s="1">
        <v>3199681.0</v>
      </c>
      <c r="B2373" s="1" t="s">
        <v>12703</v>
      </c>
      <c r="C2373" s="1" t="s">
        <v>12704</v>
      </c>
      <c r="D2373" s="1" t="s">
        <v>12705</v>
      </c>
      <c r="E2373" s="1" t="s">
        <v>85</v>
      </c>
      <c r="F2373" s="1" t="s">
        <v>12706</v>
      </c>
      <c r="G2373" s="1" t="s">
        <v>12707</v>
      </c>
      <c r="H2373" s="1" t="s">
        <v>12708</v>
      </c>
      <c r="I2373" s="1">
        <v>627678.0</v>
      </c>
      <c r="J2373" s="1">
        <v>40689.0</v>
      </c>
      <c r="K2373" s="1" t="s">
        <v>272</v>
      </c>
      <c r="L2373" s="1">
        <v>0.8</v>
      </c>
      <c r="M2373" s="1">
        <v>0.0</v>
      </c>
      <c r="N2373" s="1">
        <v>1.0</v>
      </c>
      <c r="O2373" s="1">
        <v>1.0</v>
      </c>
      <c r="P2373" s="1" t="s">
        <v>111</v>
      </c>
      <c r="Q2373" s="1" t="s">
        <v>1171</v>
      </c>
      <c r="R2373" s="1">
        <v>40.73381</v>
      </c>
      <c r="S2373" s="1">
        <v>-73.8536599999999</v>
      </c>
      <c r="T2373" s="1" t="s">
        <v>91</v>
      </c>
      <c r="U2373" s="1" t="s">
        <v>113</v>
      </c>
      <c r="V2373" s="1">
        <v>2.0</v>
      </c>
      <c r="W2373" s="1">
        <v>1.5</v>
      </c>
      <c r="X2373" s="1">
        <v>1.0</v>
      </c>
      <c r="Y2373" s="1">
        <v>1.0</v>
      </c>
      <c r="Z2373" s="1" t="s">
        <v>114</v>
      </c>
      <c r="AA2373" s="1" t="s">
        <v>12709</v>
      </c>
      <c r="AB2373" s="1">
        <v>50.0</v>
      </c>
      <c r="AC2373" s="1">
        <v>1.0</v>
      </c>
      <c r="AD2373" s="1">
        <v>35.0</v>
      </c>
      <c r="AE2373" s="1">
        <v>7.0</v>
      </c>
      <c r="AF2373" s="1" t="s">
        <v>255</v>
      </c>
      <c r="AG2373" s="1">
        <v>1.0</v>
      </c>
      <c r="AH2373" s="1">
        <v>12.0</v>
      </c>
      <c r="AI2373" s="1">
        <v>12.0</v>
      </c>
      <c r="AJ2373" s="1">
        <v>12.0</v>
      </c>
      <c r="AK2373" s="1">
        <v>140.0</v>
      </c>
      <c r="AL2373" s="1">
        <v>2.0</v>
      </c>
      <c r="AM2373" s="1">
        <v>1.0</v>
      </c>
      <c r="AN2373" s="1">
        <v>80.0</v>
      </c>
      <c r="AO2373" s="1">
        <v>10.0</v>
      </c>
      <c r="AP2373" s="1">
        <v>6.0</v>
      </c>
      <c r="AQ2373" s="1">
        <v>10.0</v>
      </c>
      <c r="AR2373" s="1">
        <v>10.0</v>
      </c>
      <c r="AS2373" s="1">
        <v>8.0</v>
      </c>
      <c r="AT2373" s="1">
        <v>8.0</v>
      </c>
      <c r="AU2373" s="1">
        <v>0.0</v>
      </c>
      <c r="AV2373" s="1" t="s">
        <v>96</v>
      </c>
      <c r="AW2373" s="1">
        <v>1.0</v>
      </c>
      <c r="AX2373" s="1">
        <v>0.0</v>
      </c>
      <c r="AY2373" s="1">
        <v>1.0</v>
      </c>
      <c r="AZ2373" s="1">
        <v>0.0</v>
      </c>
      <c r="BA2373" s="1">
        <v>0.15</v>
      </c>
      <c r="BB2373" s="1">
        <v>-1.0</v>
      </c>
      <c r="BC2373" s="1">
        <v>1.0</v>
      </c>
      <c r="BD2373" s="1">
        <v>-1.0</v>
      </c>
      <c r="BE2373" s="1">
        <v>-1.0</v>
      </c>
      <c r="BF2373" s="1">
        <v>-1.0</v>
      </c>
      <c r="BG2373" s="1">
        <v>-1.0</v>
      </c>
      <c r="BH2373" s="1">
        <v>-1.0</v>
      </c>
      <c r="BI2373" s="1">
        <v>-1.0</v>
      </c>
      <c r="BJ2373" s="1">
        <v>1.0</v>
      </c>
      <c r="BK2373" s="1">
        <v>-1.0</v>
      </c>
      <c r="BL2373" s="1">
        <v>-1.0</v>
      </c>
      <c r="BM2373" s="1">
        <v>1.0</v>
      </c>
      <c r="BN2373" s="1">
        <v>1.0</v>
      </c>
      <c r="BO2373" s="1">
        <v>-1.0</v>
      </c>
      <c r="BP2373" s="1">
        <v>-1.0</v>
      </c>
      <c r="BQ2373" s="1">
        <v>-1.0</v>
      </c>
      <c r="BR2373" s="1">
        <v>-1.0</v>
      </c>
      <c r="BS2373" s="1">
        <v>-1.0</v>
      </c>
      <c r="BT2373" s="1">
        <v>-1.0</v>
      </c>
      <c r="BU2373" s="1">
        <v>1.0</v>
      </c>
      <c r="BV2373" s="1">
        <v>-1.0</v>
      </c>
      <c r="BW2373" s="1">
        <v>-1.0</v>
      </c>
      <c r="BX2373" s="1">
        <v>-1.0</v>
      </c>
      <c r="BY2373" s="1">
        <v>-1.0</v>
      </c>
      <c r="BZ2373" s="1">
        <v>-1.0</v>
      </c>
      <c r="CA2373" s="1">
        <v>-1.0</v>
      </c>
      <c r="CB2373" s="1">
        <v>-1.0</v>
      </c>
      <c r="CC2373" s="1">
        <v>-1.0</v>
      </c>
      <c r="CD2373" s="1">
        <v>79509.0</v>
      </c>
    </row>
    <row r="2374">
      <c r="A2374" s="1">
        <v>9999252.0</v>
      </c>
      <c r="B2374" s="1" t="s">
        <v>12710</v>
      </c>
      <c r="C2374" s="1" t="s">
        <v>12711</v>
      </c>
      <c r="D2374" s="1" t="s">
        <v>12712</v>
      </c>
      <c r="E2374" s="1" t="s">
        <v>85</v>
      </c>
      <c r="F2374" s="1" t="s">
        <v>12713</v>
      </c>
      <c r="G2374" s="1" t="s">
        <v>12714</v>
      </c>
      <c r="H2374" s="1" t="s">
        <v>12715</v>
      </c>
      <c r="I2374" s="1">
        <v>2880824.0</v>
      </c>
      <c r="J2374" s="1">
        <v>41099.0</v>
      </c>
      <c r="M2374" s="1">
        <v>0.0</v>
      </c>
      <c r="N2374" s="1">
        <v>1.0</v>
      </c>
      <c r="O2374" s="1">
        <v>0.0</v>
      </c>
      <c r="P2374" s="1" t="s">
        <v>123</v>
      </c>
      <c r="Q2374" s="1" t="s">
        <v>157</v>
      </c>
      <c r="R2374" s="1">
        <v>40.68357</v>
      </c>
      <c r="S2374" s="1">
        <v>-73.93176</v>
      </c>
      <c r="T2374" s="1" t="s">
        <v>91</v>
      </c>
      <c r="U2374" s="1" t="s">
        <v>92</v>
      </c>
      <c r="V2374" s="1">
        <v>3.0</v>
      </c>
      <c r="W2374" s="1">
        <v>1.0</v>
      </c>
      <c r="X2374" s="1">
        <v>1.0</v>
      </c>
      <c r="Y2374" s="1">
        <v>1.0</v>
      </c>
      <c r="Z2374" s="1" t="s">
        <v>93</v>
      </c>
      <c r="AA2374" s="1" t="s">
        <v>12716</v>
      </c>
      <c r="AB2374" s="1">
        <v>85.0</v>
      </c>
      <c r="AC2374" s="1">
        <v>1.0</v>
      </c>
      <c r="AD2374" s="1">
        <v>0.0</v>
      </c>
      <c r="AE2374" s="1">
        <v>1.0</v>
      </c>
      <c r="AF2374" s="1" t="s">
        <v>349</v>
      </c>
      <c r="AG2374" s="1">
        <v>1.0</v>
      </c>
      <c r="AH2374" s="1">
        <v>0.0</v>
      </c>
      <c r="AI2374" s="1">
        <v>0.0</v>
      </c>
      <c r="AJ2374" s="1">
        <v>0.0</v>
      </c>
      <c r="AK2374" s="1">
        <v>0.0</v>
      </c>
      <c r="AL2374" s="1">
        <v>1.0</v>
      </c>
      <c r="AM2374" s="1">
        <v>0.0</v>
      </c>
      <c r="AN2374" s="1">
        <v>100.0</v>
      </c>
      <c r="AP2374" s="1">
        <v>10.0</v>
      </c>
      <c r="AR2374" s="1">
        <v>8.0</v>
      </c>
      <c r="AU2374" s="1">
        <v>0.0</v>
      </c>
      <c r="AV2374" s="1" t="s">
        <v>105</v>
      </c>
      <c r="AW2374" s="1">
        <v>1.0</v>
      </c>
      <c r="AX2374" s="1">
        <v>1.0</v>
      </c>
      <c r="AY2374" s="1">
        <v>0.0</v>
      </c>
      <c r="AZ2374" s="1">
        <v>0.0</v>
      </c>
      <c r="BA2374" s="1">
        <v>0.02</v>
      </c>
      <c r="BB2374" s="1">
        <v>1.0</v>
      </c>
      <c r="BC2374" s="1">
        <v>-1.0</v>
      </c>
      <c r="BD2374" s="1">
        <v>-1.0</v>
      </c>
      <c r="BE2374" s="1">
        <v>-1.0</v>
      </c>
      <c r="BF2374" s="1">
        <v>-1.0</v>
      </c>
      <c r="BG2374" s="1">
        <v>-1.0</v>
      </c>
      <c r="BH2374" s="1">
        <v>-1.0</v>
      </c>
      <c r="BI2374" s="1">
        <v>-1.0</v>
      </c>
      <c r="BJ2374" s="1">
        <v>1.0</v>
      </c>
      <c r="BK2374" s="1">
        <v>-1.0</v>
      </c>
      <c r="BL2374" s="1">
        <v>-1.0</v>
      </c>
      <c r="BM2374" s="1">
        <v>-1.0</v>
      </c>
      <c r="BN2374" s="1">
        <v>-1.0</v>
      </c>
      <c r="BO2374" s="1">
        <v>-1.0</v>
      </c>
      <c r="BP2374" s="1">
        <v>-1.0</v>
      </c>
      <c r="BQ2374" s="1">
        <v>-1.0</v>
      </c>
      <c r="BR2374" s="1">
        <v>-1.0</v>
      </c>
      <c r="BS2374" s="1">
        <v>-1.0</v>
      </c>
      <c r="BT2374" s="1">
        <v>-1.0</v>
      </c>
      <c r="BU2374" s="1">
        <v>1.0</v>
      </c>
      <c r="BV2374" s="1">
        <v>-1.0</v>
      </c>
      <c r="BW2374" s="1">
        <v>1.0</v>
      </c>
      <c r="BX2374" s="1">
        <v>-1.0</v>
      </c>
      <c r="BY2374" s="1">
        <v>-1.0</v>
      </c>
      <c r="BZ2374" s="1">
        <v>-1.0</v>
      </c>
      <c r="CA2374" s="1">
        <v>-1.0</v>
      </c>
      <c r="CB2374" s="1">
        <v>-1.0</v>
      </c>
      <c r="CC2374" s="1">
        <v>-1.0</v>
      </c>
      <c r="CD2374" s="1">
        <v>79517.0</v>
      </c>
    </row>
    <row r="2375">
      <c r="A2375" s="1">
        <v>5363669.0</v>
      </c>
      <c r="B2375" s="1" t="s">
        <v>12717</v>
      </c>
      <c r="C2375" s="1" t="s">
        <v>12718</v>
      </c>
      <c r="D2375" s="1" t="s">
        <v>12719</v>
      </c>
      <c r="E2375" s="1" t="s">
        <v>85</v>
      </c>
      <c r="G2375" s="1" t="s">
        <v>12720</v>
      </c>
      <c r="H2375" s="1" t="s">
        <v>12721</v>
      </c>
      <c r="I2375" s="1">
        <v>1.348355E7</v>
      </c>
      <c r="J2375" s="1">
        <v>41722.0</v>
      </c>
      <c r="M2375" s="1">
        <v>0.0</v>
      </c>
      <c r="N2375" s="1">
        <v>1.0</v>
      </c>
      <c r="O2375" s="1">
        <v>1.0</v>
      </c>
      <c r="P2375" s="1" t="s">
        <v>89</v>
      </c>
      <c r="Q2375" s="1" t="s">
        <v>613</v>
      </c>
      <c r="R2375" s="1">
        <v>40.79312</v>
      </c>
      <c r="S2375" s="1">
        <v>-73.94115</v>
      </c>
      <c r="T2375" s="1" t="s">
        <v>91</v>
      </c>
      <c r="U2375" s="1" t="s">
        <v>92</v>
      </c>
      <c r="V2375" s="1">
        <v>3.0</v>
      </c>
      <c r="W2375" s="1">
        <v>1.0</v>
      </c>
      <c r="X2375" s="1">
        <v>1.0</v>
      </c>
      <c r="Y2375" s="1">
        <v>1.0</v>
      </c>
      <c r="Z2375" s="1" t="s">
        <v>93</v>
      </c>
      <c r="AA2375" s="1" t="s">
        <v>12722</v>
      </c>
      <c r="AB2375" s="1">
        <v>110.0</v>
      </c>
      <c r="AC2375" s="1">
        <v>1.0</v>
      </c>
      <c r="AD2375" s="1">
        <v>0.0</v>
      </c>
      <c r="AE2375" s="1">
        <v>2.0</v>
      </c>
      <c r="AF2375" s="1" t="s">
        <v>821</v>
      </c>
      <c r="AG2375" s="1">
        <v>1.0</v>
      </c>
      <c r="AH2375" s="1">
        <v>0.0</v>
      </c>
      <c r="AI2375" s="1">
        <v>0.0</v>
      </c>
      <c r="AJ2375" s="1">
        <v>0.0</v>
      </c>
      <c r="AK2375" s="1">
        <v>0.0</v>
      </c>
      <c r="AL2375" s="1">
        <v>10.0</v>
      </c>
      <c r="AM2375" s="1">
        <v>0.0</v>
      </c>
      <c r="AN2375" s="1">
        <v>98.0</v>
      </c>
      <c r="AO2375" s="1">
        <v>10.0</v>
      </c>
      <c r="AP2375" s="1">
        <v>9.0</v>
      </c>
      <c r="AQ2375" s="1">
        <v>10.0</v>
      </c>
      <c r="AR2375" s="1">
        <v>10.0</v>
      </c>
      <c r="AS2375" s="1">
        <v>9.0</v>
      </c>
      <c r="AT2375" s="1">
        <v>10.0</v>
      </c>
      <c r="AU2375" s="1">
        <v>0.0</v>
      </c>
      <c r="AV2375" s="1" t="s">
        <v>105</v>
      </c>
      <c r="AW2375" s="1">
        <v>1.0</v>
      </c>
      <c r="AX2375" s="1">
        <v>1.0</v>
      </c>
      <c r="AY2375" s="1">
        <v>0.0</v>
      </c>
      <c r="AZ2375" s="1">
        <v>0.0</v>
      </c>
      <c r="BA2375" s="1">
        <v>0.19</v>
      </c>
      <c r="BB2375" s="1">
        <v>1.0</v>
      </c>
      <c r="BC2375" s="1">
        <v>1.0</v>
      </c>
      <c r="BD2375" s="1">
        <v>-1.0</v>
      </c>
      <c r="BE2375" s="1">
        <v>-1.0</v>
      </c>
      <c r="BF2375" s="1">
        <v>-1.0</v>
      </c>
      <c r="BG2375" s="1">
        <v>-1.0</v>
      </c>
      <c r="BH2375" s="1">
        <v>-1.0</v>
      </c>
      <c r="BI2375" s="1">
        <v>-1.0</v>
      </c>
      <c r="BJ2375" s="1">
        <v>1.0</v>
      </c>
      <c r="BK2375" s="1">
        <v>-1.0</v>
      </c>
      <c r="BL2375" s="1">
        <v>-1.0</v>
      </c>
      <c r="BM2375" s="1">
        <v>1.0</v>
      </c>
      <c r="BN2375" s="1">
        <v>1.0</v>
      </c>
      <c r="BO2375" s="1">
        <v>1.0</v>
      </c>
      <c r="BP2375" s="1">
        <v>-1.0</v>
      </c>
      <c r="BQ2375" s="1">
        <v>-1.0</v>
      </c>
      <c r="BR2375" s="1">
        <v>-1.0</v>
      </c>
      <c r="BS2375" s="1">
        <v>-1.0</v>
      </c>
      <c r="BT2375" s="1">
        <v>-1.0</v>
      </c>
      <c r="BU2375" s="1">
        <v>1.0</v>
      </c>
      <c r="BV2375" s="1">
        <v>-1.0</v>
      </c>
      <c r="BW2375" s="1">
        <v>-1.0</v>
      </c>
      <c r="BX2375" s="1">
        <v>-1.0</v>
      </c>
      <c r="BY2375" s="1">
        <v>-1.0</v>
      </c>
      <c r="BZ2375" s="1">
        <v>-1.0</v>
      </c>
      <c r="CA2375" s="1">
        <v>-1.0</v>
      </c>
      <c r="CB2375" s="1">
        <v>1.0</v>
      </c>
      <c r="CC2375" s="1">
        <v>-1.0</v>
      </c>
      <c r="CD2375" s="1">
        <v>79533.0</v>
      </c>
    </row>
    <row r="2376">
      <c r="A2376" s="1">
        <v>3.0793116E7</v>
      </c>
      <c r="B2376" s="1" t="s">
        <v>12723</v>
      </c>
      <c r="C2376" s="1" t="s">
        <v>12724</v>
      </c>
      <c r="D2376" s="1" t="s">
        <v>12725</v>
      </c>
      <c r="E2376" s="1" t="s">
        <v>85</v>
      </c>
      <c r="F2376" s="1" t="s">
        <v>12726</v>
      </c>
      <c r="G2376" s="1" t="s">
        <v>12727</v>
      </c>
      <c r="H2376" s="1" t="s">
        <v>12728</v>
      </c>
      <c r="I2376" s="1">
        <v>2.2863358E7</v>
      </c>
      <c r="J2376" s="1">
        <v>41934.0</v>
      </c>
      <c r="K2376" s="1" t="s">
        <v>272</v>
      </c>
      <c r="L2376" s="1">
        <v>0.88</v>
      </c>
      <c r="M2376" s="1">
        <v>0.0</v>
      </c>
      <c r="N2376" s="1">
        <v>1.0</v>
      </c>
      <c r="O2376" s="1">
        <v>1.0</v>
      </c>
      <c r="P2376" s="1" t="s">
        <v>89</v>
      </c>
      <c r="Q2376" s="1" t="s">
        <v>90</v>
      </c>
      <c r="R2376" s="1">
        <v>40.84245</v>
      </c>
      <c r="S2376" s="1">
        <v>-73.9388599999999</v>
      </c>
      <c r="T2376" s="1" t="s">
        <v>91</v>
      </c>
      <c r="U2376" s="1" t="s">
        <v>113</v>
      </c>
      <c r="V2376" s="1">
        <v>3.0</v>
      </c>
      <c r="W2376" s="1">
        <v>1.0</v>
      </c>
      <c r="X2376" s="1">
        <v>1.0</v>
      </c>
      <c r="Y2376" s="1">
        <v>2.0</v>
      </c>
      <c r="Z2376" s="1" t="s">
        <v>93</v>
      </c>
      <c r="AA2376" s="1" t="s">
        <v>12729</v>
      </c>
      <c r="AB2376" s="1">
        <v>80.0</v>
      </c>
      <c r="AC2376" s="1">
        <v>1.0</v>
      </c>
      <c r="AD2376" s="1">
        <v>0.0</v>
      </c>
      <c r="AE2376" s="1">
        <v>2.0</v>
      </c>
      <c r="AF2376" s="1" t="s">
        <v>127</v>
      </c>
      <c r="AG2376" s="1">
        <v>1.0</v>
      </c>
      <c r="AH2376" s="1">
        <v>18.0</v>
      </c>
      <c r="AI2376" s="1">
        <v>19.0</v>
      </c>
      <c r="AJ2376" s="1">
        <v>29.0</v>
      </c>
      <c r="AK2376" s="1">
        <v>29.0</v>
      </c>
      <c r="AL2376" s="1">
        <v>1.0</v>
      </c>
      <c r="AM2376" s="1">
        <v>1.0</v>
      </c>
      <c r="AN2376" s="1">
        <v>100.0</v>
      </c>
      <c r="AO2376" s="1">
        <v>10.0</v>
      </c>
      <c r="AP2376" s="1">
        <v>8.0</v>
      </c>
      <c r="AQ2376" s="1">
        <v>10.0</v>
      </c>
      <c r="AR2376" s="1">
        <v>10.0</v>
      </c>
      <c r="AS2376" s="1">
        <v>10.0</v>
      </c>
      <c r="AT2376" s="1">
        <v>6.0</v>
      </c>
      <c r="AU2376" s="1">
        <v>0.0</v>
      </c>
      <c r="AV2376" s="1" t="s">
        <v>96</v>
      </c>
      <c r="AW2376" s="1">
        <v>1.0</v>
      </c>
      <c r="AX2376" s="1">
        <v>0.0</v>
      </c>
      <c r="AY2376" s="1">
        <v>1.0</v>
      </c>
      <c r="AZ2376" s="1">
        <v>0.0</v>
      </c>
      <c r="BA2376" s="1">
        <v>0.71</v>
      </c>
      <c r="BB2376" s="1">
        <v>-1.0</v>
      </c>
      <c r="BC2376" s="1">
        <v>-1.0</v>
      </c>
      <c r="BD2376" s="1">
        <v>-1.0</v>
      </c>
      <c r="BE2376" s="1">
        <v>-1.0</v>
      </c>
      <c r="BF2376" s="1">
        <v>-1.0</v>
      </c>
      <c r="BG2376" s="1">
        <v>-1.0</v>
      </c>
      <c r="BH2376" s="1">
        <v>-1.0</v>
      </c>
      <c r="BI2376" s="1">
        <v>-1.0</v>
      </c>
      <c r="BJ2376" s="1">
        <v>-1.0</v>
      </c>
      <c r="BK2376" s="1">
        <v>-1.0</v>
      </c>
      <c r="BL2376" s="1">
        <v>-1.0</v>
      </c>
      <c r="BM2376" s="1">
        <v>1.0</v>
      </c>
      <c r="BN2376" s="1">
        <v>1.0</v>
      </c>
      <c r="BO2376" s="1">
        <v>-1.0</v>
      </c>
      <c r="BP2376" s="1">
        <v>-1.0</v>
      </c>
      <c r="BQ2376" s="1">
        <v>-1.0</v>
      </c>
      <c r="BR2376" s="1">
        <v>-1.0</v>
      </c>
      <c r="BS2376" s="1">
        <v>-1.0</v>
      </c>
      <c r="BT2376" s="1">
        <v>-1.0</v>
      </c>
      <c r="BU2376" s="1">
        <v>1.0</v>
      </c>
      <c r="BV2376" s="1">
        <v>-1.0</v>
      </c>
      <c r="BW2376" s="1">
        <v>-1.0</v>
      </c>
      <c r="BX2376" s="1">
        <v>-1.0</v>
      </c>
      <c r="BY2376" s="1">
        <v>-1.0</v>
      </c>
      <c r="BZ2376" s="1">
        <v>-1.0</v>
      </c>
      <c r="CA2376" s="1">
        <v>-1.0</v>
      </c>
      <c r="CB2376" s="1">
        <v>1.0</v>
      </c>
      <c r="CC2376" s="1">
        <v>-1.0</v>
      </c>
      <c r="CD2376" s="1">
        <v>79597.0</v>
      </c>
    </row>
    <row r="2377">
      <c r="A2377" s="1">
        <v>1.3451599E7</v>
      </c>
      <c r="B2377" s="1" t="s">
        <v>12730</v>
      </c>
      <c r="C2377" s="1" t="s">
        <v>12731</v>
      </c>
      <c r="D2377" s="1" t="s">
        <v>12731</v>
      </c>
      <c r="E2377" s="1" t="s">
        <v>85</v>
      </c>
      <c r="I2377" s="1">
        <v>1.4055452E7</v>
      </c>
      <c r="J2377" s="1">
        <v>41737.0</v>
      </c>
      <c r="M2377" s="1">
        <v>0.0</v>
      </c>
      <c r="N2377" s="1">
        <v>1.0</v>
      </c>
      <c r="O2377" s="1">
        <v>0.0</v>
      </c>
      <c r="P2377" s="1" t="s">
        <v>89</v>
      </c>
      <c r="Q2377" s="1" t="s">
        <v>206</v>
      </c>
      <c r="R2377" s="1">
        <v>40.72118</v>
      </c>
      <c r="S2377" s="1">
        <v>-73.98066</v>
      </c>
      <c r="T2377" s="1" t="s">
        <v>91</v>
      </c>
      <c r="U2377" s="1" t="s">
        <v>92</v>
      </c>
      <c r="V2377" s="1">
        <v>3.0</v>
      </c>
      <c r="W2377" s="1">
        <v>1.0</v>
      </c>
      <c r="X2377" s="1">
        <v>1.0</v>
      </c>
      <c r="Y2377" s="1">
        <v>1.0</v>
      </c>
      <c r="Z2377" s="1" t="s">
        <v>93</v>
      </c>
      <c r="AA2377" s="1" t="s">
        <v>12732</v>
      </c>
      <c r="AB2377" s="1">
        <v>130.0</v>
      </c>
      <c r="AC2377" s="1">
        <v>1.0</v>
      </c>
      <c r="AD2377" s="1">
        <v>0.0</v>
      </c>
      <c r="AE2377" s="1">
        <v>2.0</v>
      </c>
      <c r="AF2377" s="1" t="s">
        <v>692</v>
      </c>
      <c r="AG2377" s="1">
        <v>1.0</v>
      </c>
      <c r="AH2377" s="1">
        <v>0.0</v>
      </c>
      <c r="AI2377" s="1">
        <v>0.0</v>
      </c>
      <c r="AJ2377" s="1">
        <v>0.0</v>
      </c>
      <c r="AK2377" s="1">
        <v>0.0</v>
      </c>
      <c r="AL2377" s="1">
        <v>1.0</v>
      </c>
      <c r="AM2377" s="1">
        <v>0.0</v>
      </c>
      <c r="AN2377" s="1">
        <v>100.0</v>
      </c>
      <c r="AO2377" s="1">
        <v>10.0</v>
      </c>
      <c r="AP2377" s="1">
        <v>10.0</v>
      </c>
      <c r="AQ2377" s="1">
        <v>10.0</v>
      </c>
      <c r="AR2377" s="1">
        <v>10.0</v>
      </c>
      <c r="AS2377" s="1">
        <v>10.0</v>
      </c>
      <c r="AT2377" s="1">
        <v>10.0</v>
      </c>
      <c r="AU2377" s="1">
        <v>0.0</v>
      </c>
      <c r="AV2377" s="1" t="s">
        <v>105</v>
      </c>
      <c r="AW2377" s="1">
        <v>1.0</v>
      </c>
      <c r="AX2377" s="1">
        <v>1.0</v>
      </c>
      <c r="AY2377" s="1">
        <v>0.0</v>
      </c>
      <c r="AZ2377" s="1">
        <v>0.0</v>
      </c>
      <c r="BA2377" s="1">
        <v>0.03</v>
      </c>
      <c r="BB2377" s="1">
        <v>-1.0</v>
      </c>
      <c r="BC2377" s="1">
        <v>1.0</v>
      </c>
      <c r="BD2377" s="1">
        <v>-1.0</v>
      </c>
      <c r="BE2377" s="1">
        <v>-1.0</v>
      </c>
      <c r="BF2377" s="1">
        <v>-1.0</v>
      </c>
      <c r="BG2377" s="1">
        <v>-1.0</v>
      </c>
      <c r="BH2377" s="1">
        <v>-1.0</v>
      </c>
      <c r="BI2377" s="1">
        <v>-1.0</v>
      </c>
      <c r="BJ2377" s="1">
        <v>1.0</v>
      </c>
      <c r="BK2377" s="1">
        <v>-1.0</v>
      </c>
      <c r="BL2377" s="1">
        <v>-1.0</v>
      </c>
      <c r="BM2377" s="1">
        <v>1.0</v>
      </c>
      <c r="BN2377" s="1">
        <v>1.0</v>
      </c>
      <c r="BO2377" s="1">
        <v>1.0</v>
      </c>
      <c r="BP2377" s="1">
        <v>1.0</v>
      </c>
      <c r="BQ2377" s="1">
        <v>-1.0</v>
      </c>
      <c r="BR2377" s="1">
        <v>-1.0</v>
      </c>
      <c r="BS2377" s="1">
        <v>-1.0</v>
      </c>
      <c r="BT2377" s="1">
        <v>-1.0</v>
      </c>
      <c r="BU2377" s="1">
        <v>1.0</v>
      </c>
      <c r="BV2377" s="1">
        <v>-1.0</v>
      </c>
      <c r="BW2377" s="1">
        <v>-1.0</v>
      </c>
      <c r="BX2377" s="1">
        <v>-1.0</v>
      </c>
      <c r="BY2377" s="1">
        <v>-1.0</v>
      </c>
      <c r="BZ2377" s="1">
        <v>-1.0</v>
      </c>
      <c r="CA2377" s="1">
        <v>-1.0</v>
      </c>
      <c r="CB2377" s="1">
        <v>-1.0</v>
      </c>
      <c r="CC2377" s="1">
        <v>-1.0</v>
      </c>
      <c r="CD2377" s="1">
        <v>79653.0</v>
      </c>
    </row>
    <row r="2378">
      <c r="A2378" s="1">
        <v>3.2208121E7</v>
      </c>
      <c r="B2378" s="1" t="s">
        <v>12733</v>
      </c>
      <c r="C2378" s="1" t="s">
        <v>12734</v>
      </c>
      <c r="D2378" s="1" t="s">
        <v>12735</v>
      </c>
      <c r="E2378" s="1" t="s">
        <v>85</v>
      </c>
      <c r="F2378" s="1" t="s">
        <v>12736</v>
      </c>
      <c r="G2378" s="1" t="s">
        <v>12737</v>
      </c>
      <c r="I2378" s="1">
        <v>2.41694782E8</v>
      </c>
      <c r="J2378" s="1">
        <v>43503.0</v>
      </c>
      <c r="K2378" s="1" t="s">
        <v>88</v>
      </c>
      <c r="L2378" s="1">
        <v>1.0</v>
      </c>
      <c r="M2378" s="1">
        <v>0.0</v>
      </c>
      <c r="N2378" s="1">
        <v>2.0</v>
      </c>
      <c r="O2378" s="1">
        <v>0.0</v>
      </c>
      <c r="P2378" s="1" t="s">
        <v>123</v>
      </c>
      <c r="Q2378" s="1" t="s">
        <v>124</v>
      </c>
      <c r="R2378" s="1">
        <v>40.68683</v>
      </c>
      <c r="S2378" s="1">
        <v>-73.93825</v>
      </c>
      <c r="T2378" s="1" t="s">
        <v>91</v>
      </c>
      <c r="U2378" s="1" t="s">
        <v>92</v>
      </c>
      <c r="V2378" s="1">
        <v>4.0</v>
      </c>
      <c r="W2378" s="1">
        <v>1.5</v>
      </c>
      <c r="X2378" s="1">
        <v>2.0</v>
      </c>
      <c r="Y2378" s="1">
        <v>2.0</v>
      </c>
      <c r="Z2378" s="1" t="s">
        <v>93</v>
      </c>
      <c r="AA2378" s="1" t="s">
        <v>12738</v>
      </c>
      <c r="AB2378" s="1">
        <v>140.0</v>
      </c>
      <c r="AC2378" s="1">
        <v>2.0</v>
      </c>
      <c r="AD2378" s="1">
        <v>20.0</v>
      </c>
      <c r="AE2378" s="1">
        <v>1.0</v>
      </c>
      <c r="AF2378" s="1" t="s">
        <v>179</v>
      </c>
      <c r="AG2378" s="1">
        <v>1.0</v>
      </c>
      <c r="AH2378" s="1">
        <v>8.0</v>
      </c>
      <c r="AI2378" s="1">
        <v>38.0</v>
      </c>
      <c r="AJ2378" s="1">
        <v>68.0</v>
      </c>
      <c r="AK2378" s="1">
        <v>68.0</v>
      </c>
      <c r="AL2378" s="1">
        <v>1.0</v>
      </c>
      <c r="AM2378" s="1">
        <v>1.0</v>
      </c>
      <c r="AN2378" s="1">
        <v>80.0</v>
      </c>
      <c r="AO2378" s="1">
        <v>8.0</v>
      </c>
      <c r="AP2378" s="1">
        <v>8.0</v>
      </c>
      <c r="AQ2378" s="1">
        <v>10.0</v>
      </c>
      <c r="AR2378" s="1">
        <v>8.0</v>
      </c>
      <c r="AS2378" s="1">
        <v>10.0</v>
      </c>
      <c r="AT2378" s="1">
        <v>8.0</v>
      </c>
      <c r="AU2378" s="1">
        <v>0.0</v>
      </c>
      <c r="AV2378" s="1" t="s">
        <v>105</v>
      </c>
      <c r="AW2378" s="1">
        <v>2.0</v>
      </c>
      <c r="AX2378" s="1">
        <v>2.0</v>
      </c>
      <c r="AY2378" s="1">
        <v>0.0</v>
      </c>
      <c r="AZ2378" s="1">
        <v>0.0</v>
      </c>
      <c r="BA2378" s="1">
        <v>0.47</v>
      </c>
      <c r="BB2378" s="1">
        <v>-1.0</v>
      </c>
      <c r="BC2378" s="1">
        <v>1.0</v>
      </c>
      <c r="BD2378" s="1">
        <v>-1.0</v>
      </c>
      <c r="BE2378" s="1">
        <v>-1.0</v>
      </c>
      <c r="BF2378" s="1">
        <v>-1.0</v>
      </c>
      <c r="BG2378" s="1">
        <v>-1.0</v>
      </c>
      <c r="BH2378" s="1">
        <v>-1.0</v>
      </c>
      <c r="BI2378" s="1">
        <v>-1.0</v>
      </c>
      <c r="BJ2378" s="1">
        <v>-1.0</v>
      </c>
      <c r="BK2378" s="1">
        <v>-1.0</v>
      </c>
      <c r="BL2378" s="1">
        <v>-1.0</v>
      </c>
      <c r="BM2378" s="1">
        <v>-1.0</v>
      </c>
      <c r="BN2378" s="1">
        <v>-1.0</v>
      </c>
      <c r="BO2378" s="1">
        <v>-1.0</v>
      </c>
      <c r="BP2378" s="1">
        <v>-1.0</v>
      </c>
      <c r="BQ2378" s="1">
        <v>-1.0</v>
      </c>
      <c r="BR2378" s="1">
        <v>-1.0</v>
      </c>
      <c r="BS2378" s="1">
        <v>-1.0</v>
      </c>
      <c r="BT2378" s="1">
        <v>-1.0</v>
      </c>
      <c r="BU2378" s="1">
        <v>-1.0</v>
      </c>
      <c r="BV2378" s="1">
        <v>-1.0</v>
      </c>
      <c r="BW2378" s="1">
        <v>1.0</v>
      </c>
      <c r="BX2378" s="1">
        <v>1.0</v>
      </c>
      <c r="BY2378" s="1">
        <v>-1.0</v>
      </c>
      <c r="BZ2378" s="1">
        <v>-1.0</v>
      </c>
      <c r="CA2378" s="1">
        <v>-1.0</v>
      </c>
      <c r="CB2378" s="1">
        <v>-1.0</v>
      </c>
      <c r="CC2378" s="1">
        <v>-1.0</v>
      </c>
      <c r="CD2378" s="1">
        <v>79674.0</v>
      </c>
    </row>
    <row r="2379">
      <c r="A2379" s="1">
        <v>2.9586573E7</v>
      </c>
      <c r="B2379" s="1" t="s">
        <v>12739</v>
      </c>
      <c r="C2379" s="1" t="s">
        <v>12740</v>
      </c>
      <c r="D2379" s="1" t="s">
        <v>12741</v>
      </c>
      <c r="E2379" s="1" t="s">
        <v>85</v>
      </c>
      <c r="F2379" s="1" t="s">
        <v>12742</v>
      </c>
      <c r="G2379" s="1" t="s">
        <v>12743</v>
      </c>
      <c r="I2379" s="1">
        <v>4458360.0</v>
      </c>
      <c r="J2379" s="1">
        <v>41264.0</v>
      </c>
      <c r="M2379" s="1">
        <v>0.0</v>
      </c>
      <c r="N2379" s="1">
        <v>1.0</v>
      </c>
      <c r="O2379" s="1">
        <v>1.0</v>
      </c>
      <c r="P2379" s="1" t="s">
        <v>123</v>
      </c>
      <c r="Q2379" s="1" t="s">
        <v>124</v>
      </c>
      <c r="R2379" s="1">
        <v>40.68804</v>
      </c>
      <c r="S2379" s="1">
        <v>-73.92279</v>
      </c>
      <c r="T2379" s="1" t="s">
        <v>91</v>
      </c>
      <c r="U2379" s="1" t="s">
        <v>113</v>
      </c>
      <c r="V2379" s="1">
        <v>2.0</v>
      </c>
      <c r="W2379" s="1">
        <v>1.0</v>
      </c>
      <c r="X2379" s="1">
        <v>1.0</v>
      </c>
      <c r="Y2379" s="1">
        <v>1.0</v>
      </c>
      <c r="Z2379" s="1" t="s">
        <v>93</v>
      </c>
      <c r="AA2379" s="1" t="s">
        <v>12744</v>
      </c>
      <c r="AB2379" s="1">
        <v>110.0</v>
      </c>
      <c r="AC2379" s="1">
        <v>2.0</v>
      </c>
      <c r="AD2379" s="1">
        <v>35.0</v>
      </c>
      <c r="AE2379" s="1">
        <v>2.0</v>
      </c>
      <c r="AF2379" s="1" t="s">
        <v>356</v>
      </c>
      <c r="AG2379" s="1">
        <v>1.0</v>
      </c>
      <c r="AH2379" s="1">
        <v>0.0</v>
      </c>
      <c r="AI2379" s="1">
        <v>0.0</v>
      </c>
      <c r="AJ2379" s="1">
        <v>5.0</v>
      </c>
      <c r="AK2379" s="1">
        <v>280.0</v>
      </c>
      <c r="AL2379" s="1">
        <v>0.0</v>
      </c>
      <c r="AM2379" s="1">
        <v>0.0</v>
      </c>
      <c r="AU2379" s="1">
        <v>1.0</v>
      </c>
      <c r="AV2379" s="1" t="s">
        <v>117</v>
      </c>
      <c r="AW2379" s="1">
        <v>1.0</v>
      </c>
      <c r="AX2379" s="1">
        <v>0.0</v>
      </c>
      <c r="AY2379" s="1">
        <v>1.0</v>
      </c>
      <c r="AZ2379" s="1">
        <v>0.0</v>
      </c>
      <c r="BB2379" s="1">
        <v>-1.0</v>
      </c>
      <c r="BC2379" s="1">
        <v>1.0</v>
      </c>
      <c r="BD2379" s="1">
        <v>-1.0</v>
      </c>
      <c r="BE2379" s="1">
        <v>-1.0</v>
      </c>
      <c r="BF2379" s="1">
        <v>-1.0</v>
      </c>
      <c r="BG2379" s="1">
        <v>-1.0</v>
      </c>
      <c r="BH2379" s="1">
        <v>-1.0</v>
      </c>
      <c r="BI2379" s="1">
        <v>-1.0</v>
      </c>
      <c r="BJ2379" s="1">
        <v>1.0</v>
      </c>
      <c r="BK2379" s="1">
        <v>-1.0</v>
      </c>
      <c r="BL2379" s="1">
        <v>-1.0</v>
      </c>
      <c r="BM2379" s="1">
        <v>1.0</v>
      </c>
      <c r="BN2379" s="1">
        <v>1.0</v>
      </c>
      <c r="BO2379" s="1">
        <v>-1.0</v>
      </c>
      <c r="BP2379" s="1">
        <v>-1.0</v>
      </c>
      <c r="BQ2379" s="1">
        <v>-1.0</v>
      </c>
      <c r="BR2379" s="1">
        <v>-1.0</v>
      </c>
      <c r="BS2379" s="1">
        <v>-1.0</v>
      </c>
      <c r="BT2379" s="1">
        <v>-1.0</v>
      </c>
      <c r="BU2379" s="1">
        <v>1.0</v>
      </c>
      <c r="BV2379" s="1">
        <v>-1.0</v>
      </c>
      <c r="BW2379" s="1">
        <v>1.0</v>
      </c>
      <c r="BX2379" s="1">
        <v>-1.0</v>
      </c>
      <c r="BY2379" s="1">
        <v>-1.0</v>
      </c>
      <c r="BZ2379" s="1">
        <v>-1.0</v>
      </c>
      <c r="CA2379" s="1">
        <v>-1.0</v>
      </c>
      <c r="CB2379" s="1">
        <v>-1.0</v>
      </c>
      <c r="CC2379" s="1">
        <v>1.0</v>
      </c>
      <c r="CD2379" s="1">
        <v>79684.0</v>
      </c>
    </row>
    <row r="2380">
      <c r="A2380" s="1">
        <v>9462694.0</v>
      </c>
      <c r="B2380" s="1" t="s">
        <v>12745</v>
      </c>
      <c r="C2380" s="1" t="s">
        <v>12746</v>
      </c>
      <c r="D2380" s="1" t="s">
        <v>12746</v>
      </c>
      <c r="E2380" s="1" t="s">
        <v>85</v>
      </c>
      <c r="I2380" s="1">
        <v>1.0240786E7</v>
      </c>
      <c r="J2380" s="1">
        <v>41602.0</v>
      </c>
      <c r="M2380" s="1">
        <v>0.0</v>
      </c>
      <c r="N2380" s="1">
        <v>1.0</v>
      </c>
      <c r="O2380" s="1">
        <v>1.0</v>
      </c>
      <c r="P2380" s="1" t="s">
        <v>123</v>
      </c>
      <c r="Q2380" s="1" t="s">
        <v>124</v>
      </c>
      <c r="R2380" s="1">
        <v>40.68177</v>
      </c>
      <c r="S2380" s="1">
        <v>-73.99393</v>
      </c>
      <c r="T2380" s="1" t="s">
        <v>91</v>
      </c>
      <c r="U2380" s="1" t="s">
        <v>92</v>
      </c>
      <c r="V2380" s="1">
        <v>2.0</v>
      </c>
      <c r="W2380" s="1">
        <v>1.0</v>
      </c>
      <c r="X2380" s="1">
        <v>1.0</v>
      </c>
      <c r="Y2380" s="1">
        <v>1.0</v>
      </c>
      <c r="Z2380" s="1" t="s">
        <v>93</v>
      </c>
      <c r="AA2380" s="1" t="s">
        <v>12747</v>
      </c>
      <c r="AB2380" s="1">
        <v>150.0</v>
      </c>
      <c r="AC2380" s="1">
        <v>1.0</v>
      </c>
      <c r="AD2380" s="1">
        <v>0.0</v>
      </c>
      <c r="AE2380" s="1">
        <v>1.0</v>
      </c>
      <c r="AF2380" s="1" t="s">
        <v>349</v>
      </c>
      <c r="AG2380" s="1">
        <v>1.0</v>
      </c>
      <c r="AH2380" s="1">
        <v>0.0</v>
      </c>
      <c r="AI2380" s="1">
        <v>0.0</v>
      </c>
      <c r="AJ2380" s="1">
        <v>0.0</v>
      </c>
      <c r="AK2380" s="1">
        <v>0.0</v>
      </c>
      <c r="AL2380" s="1">
        <v>1.0</v>
      </c>
      <c r="AM2380" s="1">
        <v>0.0</v>
      </c>
      <c r="AN2380" s="1">
        <v>100.0</v>
      </c>
      <c r="AO2380" s="1">
        <v>10.0</v>
      </c>
      <c r="AP2380" s="1">
        <v>8.0</v>
      </c>
      <c r="AQ2380" s="1">
        <v>8.0</v>
      </c>
      <c r="AR2380" s="1">
        <v>10.0</v>
      </c>
      <c r="AS2380" s="1">
        <v>10.0</v>
      </c>
      <c r="AT2380" s="1">
        <v>10.0</v>
      </c>
      <c r="AU2380" s="1">
        <v>0.0</v>
      </c>
      <c r="AV2380" s="1" t="s">
        <v>117</v>
      </c>
      <c r="AW2380" s="1">
        <v>1.0</v>
      </c>
      <c r="AX2380" s="1">
        <v>1.0</v>
      </c>
      <c r="AY2380" s="1">
        <v>0.0</v>
      </c>
      <c r="AZ2380" s="1">
        <v>0.0</v>
      </c>
      <c r="BA2380" s="1">
        <v>0.02</v>
      </c>
      <c r="BB2380" s="1">
        <v>-1.0</v>
      </c>
      <c r="BC2380" s="1">
        <v>-1.0</v>
      </c>
      <c r="BD2380" s="1">
        <v>-1.0</v>
      </c>
      <c r="BE2380" s="1">
        <v>-1.0</v>
      </c>
      <c r="BF2380" s="1">
        <v>-1.0</v>
      </c>
      <c r="BG2380" s="1">
        <v>-1.0</v>
      </c>
      <c r="BH2380" s="1">
        <v>-1.0</v>
      </c>
      <c r="BI2380" s="1">
        <v>-1.0</v>
      </c>
      <c r="BJ2380" s="1">
        <v>1.0</v>
      </c>
      <c r="BK2380" s="1">
        <v>-1.0</v>
      </c>
      <c r="BL2380" s="1">
        <v>-1.0</v>
      </c>
      <c r="BM2380" s="1">
        <v>1.0</v>
      </c>
      <c r="BN2380" s="1">
        <v>-1.0</v>
      </c>
      <c r="BO2380" s="1">
        <v>-1.0</v>
      </c>
      <c r="BP2380" s="1">
        <v>-1.0</v>
      </c>
      <c r="BQ2380" s="1">
        <v>-1.0</v>
      </c>
      <c r="BR2380" s="1">
        <v>-1.0</v>
      </c>
      <c r="BS2380" s="1">
        <v>-1.0</v>
      </c>
      <c r="BT2380" s="1">
        <v>-1.0</v>
      </c>
      <c r="BU2380" s="1">
        <v>1.0</v>
      </c>
      <c r="BV2380" s="1">
        <v>-1.0</v>
      </c>
      <c r="BW2380" s="1">
        <v>-1.0</v>
      </c>
      <c r="BX2380" s="1">
        <v>-1.0</v>
      </c>
      <c r="BY2380" s="1">
        <v>-1.0</v>
      </c>
      <c r="BZ2380" s="1">
        <v>-1.0</v>
      </c>
      <c r="CA2380" s="1">
        <v>-1.0</v>
      </c>
      <c r="CB2380" s="1">
        <v>-1.0</v>
      </c>
      <c r="CC2380" s="1">
        <v>-1.0</v>
      </c>
      <c r="CD2380" s="1">
        <v>79704.0</v>
      </c>
    </row>
    <row r="2381">
      <c r="A2381" s="1">
        <v>6072842.0</v>
      </c>
      <c r="B2381" s="1" t="s">
        <v>12748</v>
      </c>
      <c r="C2381" s="1" t="s">
        <v>12749</v>
      </c>
      <c r="D2381" s="1" t="s">
        <v>12750</v>
      </c>
      <c r="E2381" s="1" t="s">
        <v>85</v>
      </c>
      <c r="F2381" s="1" t="s">
        <v>12751</v>
      </c>
      <c r="G2381" s="1" t="s">
        <v>12752</v>
      </c>
      <c r="H2381" s="1" t="s">
        <v>12753</v>
      </c>
      <c r="I2381" s="1">
        <v>3.1522185E7</v>
      </c>
      <c r="J2381" s="1">
        <v>42113.0</v>
      </c>
      <c r="M2381" s="1">
        <v>0.0</v>
      </c>
      <c r="N2381" s="1">
        <v>1.0</v>
      </c>
      <c r="O2381" s="1">
        <v>1.0</v>
      </c>
      <c r="P2381" s="1" t="s">
        <v>2653</v>
      </c>
      <c r="Q2381" s="1" t="s">
        <v>112</v>
      </c>
      <c r="R2381" s="1">
        <v>40.76602</v>
      </c>
      <c r="S2381" s="1">
        <v>-73.9174199999999</v>
      </c>
      <c r="T2381" s="1" t="s">
        <v>91</v>
      </c>
      <c r="U2381" s="1" t="s">
        <v>214</v>
      </c>
      <c r="V2381" s="1">
        <v>3.0</v>
      </c>
      <c r="W2381" s="1">
        <v>1.0</v>
      </c>
      <c r="X2381" s="1">
        <v>1.0</v>
      </c>
      <c r="Y2381" s="1">
        <v>2.0</v>
      </c>
      <c r="Z2381" s="1" t="s">
        <v>93</v>
      </c>
      <c r="AA2381" s="1" t="s">
        <v>12754</v>
      </c>
      <c r="AB2381" s="1">
        <v>75.0</v>
      </c>
      <c r="AC2381" s="1">
        <v>1.0</v>
      </c>
      <c r="AD2381" s="1">
        <v>0.0</v>
      </c>
      <c r="AE2381" s="1">
        <v>5.0</v>
      </c>
      <c r="AF2381" s="1" t="s">
        <v>1421</v>
      </c>
      <c r="AG2381" s="1">
        <v>1.0</v>
      </c>
      <c r="AH2381" s="1">
        <v>0.0</v>
      </c>
      <c r="AI2381" s="1">
        <v>0.0</v>
      </c>
      <c r="AJ2381" s="1">
        <v>0.0</v>
      </c>
      <c r="AK2381" s="1">
        <v>0.0</v>
      </c>
      <c r="AL2381" s="1">
        <v>4.0</v>
      </c>
      <c r="AM2381" s="1">
        <v>0.0</v>
      </c>
      <c r="AN2381" s="1">
        <v>80.0</v>
      </c>
      <c r="AO2381" s="1">
        <v>10.0</v>
      </c>
      <c r="AP2381" s="1">
        <v>7.0</v>
      </c>
      <c r="AQ2381" s="1">
        <v>10.0</v>
      </c>
      <c r="AR2381" s="1">
        <v>10.0</v>
      </c>
      <c r="AS2381" s="1">
        <v>10.0</v>
      </c>
      <c r="AT2381" s="1">
        <v>9.0</v>
      </c>
      <c r="AU2381" s="1">
        <v>0.0</v>
      </c>
      <c r="AV2381" s="1" t="s">
        <v>96</v>
      </c>
      <c r="AW2381" s="1">
        <v>1.0</v>
      </c>
      <c r="AX2381" s="1">
        <v>0.0</v>
      </c>
      <c r="AY2381" s="1">
        <v>0.0</v>
      </c>
      <c r="AZ2381" s="1">
        <v>1.0</v>
      </c>
      <c r="BA2381" s="1">
        <v>0.08</v>
      </c>
      <c r="BB2381" s="1">
        <v>-1.0</v>
      </c>
      <c r="BC2381" s="1">
        <v>1.0</v>
      </c>
      <c r="BD2381" s="1">
        <v>-1.0</v>
      </c>
      <c r="BE2381" s="1">
        <v>-1.0</v>
      </c>
      <c r="BF2381" s="1">
        <v>-1.0</v>
      </c>
      <c r="BG2381" s="1">
        <v>-1.0</v>
      </c>
      <c r="BH2381" s="1">
        <v>-1.0</v>
      </c>
      <c r="BI2381" s="1">
        <v>-1.0</v>
      </c>
      <c r="BJ2381" s="1">
        <v>-1.0</v>
      </c>
      <c r="BK2381" s="1">
        <v>-1.0</v>
      </c>
      <c r="BL2381" s="1">
        <v>-1.0</v>
      </c>
      <c r="BM2381" s="1">
        <v>-1.0</v>
      </c>
      <c r="BN2381" s="1">
        <v>-1.0</v>
      </c>
      <c r="BO2381" s="1">
        <v>-1.0</v>
      </c>
      <c r="BP2381" s="1">
        <v>1.0</v>
      </c>
      <c r="BQ2381" s="1">
        <v>-1.0</v>
      </c>
      <c r="BR2381" s="1">
        <v>-1.0</v>
      </c>
      <c r="BS2381" s="1">
        <v>-1.0</v>
      </c>
      <c r="BT2381" s="1">
        <v>-1.0</v>
      </c>
      <c r="BU2381" s="1">
        <v>1.0</v>
      </c>
      <c r="BV2381" s="1">
        <v>-1.0</v>
      </c>
      <c r="BW2381" s="1">
        <v>1.0</v>
      </c>
      <c r="BX2381" s="1">
        <v>-1.0</v>
      </c>
      <c r="BY2381" s="1">
        <v>-1.0</v>
      </c>
      <c r="BZ2381" s="1">
        <v>-1.0</v>
      </c>
      <c r="CA2381" s="1">
        <v>-1.0</v>
      </c>
      <c r="CB2381" s="1">
        <v>-1.0</v>
      </c>
      <c r="CC2381" s="1">
        <v>-1.0</v>
      </c>
      <c r="CD2381" s="1">
        <v>79722.0</v>
      </c>
    </row>
    <row r="2382">
      <c r="A2382" s="1">
        <v>3645866.0</v>
      </c>
      <c r="B2382" s="1" t="s">
        <v>12755</v>
      </c>
      <c r="C2382" s="1" t="s">
        <v>12756</v>
      </c>
      <c r="D2382" s="1" t="s">
        <v>12757</v>
      </c>
      <c r="E2382" s="1" t="s">
        <v>85</v>
      </c>
      <c r="F2382" s="1" t="s">
        <v>12758</v>
      </c>
      <c r="G2382" s="1" t="s">
        <v>12759</v>
      </c>
      <c r="H2382" s="1" t="s">
        <v>12760</v>
      </c>
      <c r="I2382" s="1">
        <v>946672.0</v>
      </c>
      <c r="J2382" s="1">
        <v>40764.0</v>
      </c>
      <c r="M2382" s="1">
        <v>0.0</v>
      </c>
      <c r="N2382" s="1">
        <v>1.0</v>
      </c>
      <c r="O2382" s="1">
        <v>1.0</v>
      </c>
      <c r="P2382" s="1" t="s">
        <v>123</v>
      </c>
      <c r="Q2382" s="1" t="s">
        <v>6046</v>
      </c>
      <c r="R2382" s="1">
        <v>40.63402</v>
      </c>
      <c r="S2382" s="1">
        <v>-73.97556</v>
      </c>
      <c r="T2382" s="1" t="s">
        <v>91</v>
      </c>
      <c r="U2382" s="1" t="s">
        <v>113</v>
      </c>
      <c r="V2382" s="1">
        <v>2.0</v>
      </c>
      <c r="W2382" s="1">
        <v>1.0</v>
      </c>
      <c r="X2382" s="1">
        <v>1.0</v>
      </c>
      <c r="Y2382" s="1">
        <v>1.0</v>
      </c>
      <c r="Z2382" s="1" t="s">
        <v>93</v>
      </c>
      <c r="AA2382" s="1" t="s">
        <v>12761</v>
      </c>
      <c r="AB2382" s="1">
        <v>49.0</v>
      </c>
      <c r="AC2382" s="1">
        <v>1.0</v>
      </c>
      <c r="AD2382" s="1">
        <v>0.0</v>
      </c>
      <c r="AE2382" s="1">
        <v>2.0</v>
      </c>
      <c r="AF2382" s="1" t="s">
        <v>640</v>
      </c>
      <c r="AG2382" s="1">
        <v>1.0</v>
      </c>
      <c r="AH2382" s="1">
        <v>0.0</v>
      </c>
      <c r="AI2382" s="1">
        <v>0.0</v>
      </c>
      <c r="AJ2382" s="1">
        <v>0.0</v>
      </c>
      <c r="AK2382" s="1">
        <v>0.0</v>
      </c>
      <c r="AL2382" s="1">
        <v>6.0</v>
      </c>
      <c r="AM2382" s="1">
        <v>0.0</v>
      </c>
      <c r="AN2382" s="1">
        <v>97.0</v>
      </c>
      <c r="AO2382" s="1">
        <v>10.0</v>
      </c>
      <c r="AP2382" s="1">
        <v>9.0</v>
      </c>
      <c r="AQ2382" s="1">
        <v>10.0</v>
      </c>
      <c r="AR2382" s="1">
        <v>10.0</v>
      </c>
      <c r="AS2382" s="1">
        <v>9.0</v>
      </c>
      <c r="AT2382" s="1">
        <v>10.0</v>
      </c>
      <c r="AU2382" s="1">
        <v>0.0</v>
      </c>
      <c r="AV2382" s="1" t="s">
        <v>117</v>
      </c>
      <c r="AW2382" s="1">
        <v>1.0</v>
      </c>
      <c r="AX2382" s="1">
        <v>0.0</v>
      </c>
      <c r="AY2382" s="1">
        <v>1.0</v>
      </c>
      <c r="AZ2382" s="1">
        <v>0.0</v>
      </c>
      <c r="BA2382" s="1">
        <v>0.1</v>
      </c>
      <c r="BB2382" s="1">
        <v>1.0</v>
      </c>
      <c r="BC2382" s="1">
        <v>1.0</v>
      </c>
      <c r="BD2382" s="1">
        <v>-1.0</v>
      </c>
      <c r="BE2382" s="1">
        <v>-1.0</v>
      </c>
      <c r="BF2382" s="1">
        <v>-1.0</v>
      </c>
      <c r="BG2382" s="1">
        <v>-1.0</v>
      </c>
      <c r="BH2382" s="1">
        <v>-1.0</v>
      </c>
      <c r="BI2382" s="1">
        <v>-1.0</v>
      </c>
      <c r="BJ2382" s="1">
        <v>-1.0</v>
      </c>
      <c r="BK2382" s="1">
        <v>-1.0</v>
      </c>
      <c r="BL2382" s="1">
        <v>-1.0</v>
      </c>
      <c r="BM2382" s="1">
        <v>-1.0</v>
      </c>
      <c r="BN2382" s="1">
        <v>-1.0</v>
      </c>
      <c r="BO2382" s="1">
        <v>-1.0</v>
      </c>
      <c r="BP2382" s="1">
        <v>1.0</v>
      </c>
      <c r="BQ2382" s="1">
        <v>1.0</v>
      </c>
      <c r="BR2382" s="1">
        <v>-1.0</v>
      </c>
      <c r="BS2382" s="1">
        <v>-1.0</v>
      </c>
      <c r="BT2382" s="1">
        <v>-1.0</v>
      </c>
      <c r="BU2382" s="1">
        <v>1.0</v>
      </c>
      <c r="BV2382" s="1">
        <v>-1.0</v>
      </c>
      <c r="BW2382" s="1">
        <v>-1.0</v>
      </c>
      <c r="BX2382" s="1">
        <v>-1.0</v>
      </c>
      <c r="BY2382" s="1">
        <v>-1.0</v>
      </c>
      <c r="BZ2382" s="1">
        <v>1.0</v>
      </c>
      <c r="CA2382" s="1">
        <v>-1.0</v>
      </c>
      <c r="CB2382" s="1">
        <v>-1.0</v>
      </c>
      <c r="CC2382" s="1">
        <v>-1.0</v>
      </c>
      <c r="CD2382" s="1">
        <v>79764.0</v>
      </c>
    </row>
    <row r="2383">
      <c r="A2383" s="1">
        <v>3.4483433E7</v>
      </c>
      <c r="B2383" s="1" t="s">
        <v>12762</v>
      </c>
      <c r="C2383" s="1" t="s">
        <v>12763</v>
      </c>
      <c r="D2383" s="1" t="s">
        <v>12764</v>
      </c>
      <c r="E2383" s="1" t="s">
        <v>85</v>
      </c>
      <c r="F2383" s="1" t="s">
        <v>2671</v>
      </c>
      <c r="G2383" s="1" t="s">
        <v>2672</v>
      </c>
      <c r="H2383" s="1" t="s">
        <v>2673</v>
      </c>
      <c r="I2383" s="1">
        <v>2.60425153E8</v>
      </c>
      <c r="J2383" s="1">
        <v>43592.0</v>
      </c>
      <c r="K2383" s="1" t="s">
        <v>134</v>
      </c>
      <c r="L2383" s="1">
        <v>1.0</v>
      </c>
      <c r="M2383" s="1">
        <v>0.0</v>
      </c>
      <c r="N2383" s="1">
        <v>15.0</v>
      </c>
      <c r="O2383" s="1">
        <v>0.0</v>
      </c>
      <c r="P2383" s="1" t="s">
        <v>89</v>
      </c>
      <c r="Q2383" s="1" t="s">
        <v>273</v>
      </c>
      <c r="R2383" s="1">
        <v>40.7649</v>
      </c>
      <c r="S2383" s="1">
        <v>-73.9760199999999</v>
      </c>
      <c r="T2383" s="1" t="s">
        <v>363</v>
      </c>
      <c r="U2383" s="1" t="s">
        <v>113</v>
      </c>
      <c r="V2383" s="1">
        <v>3.0</v>
      </c>
      <c r="W2383" s="1">
        <v>1.0</v>
      </c>
      <c r="X2383" s="1">
        <v>1.0</v>
      </c>
      <c r="Y2383" s="1">
        <v>1.0</v>
      </c>
      <c r="Z2383" s="1" t="s">
        <v>93</v>
      </c>
      <c r="AA2383" s="1" t="s">
        <v>12765</v>
      </c>
      <c r="AB2383" s="1">
        <v>450.0</v>
      </c>
      <c r="AC2383" s="1">
        <v>2.0</v>
      </c>
      <c r="AD2383" s="1">
        <v>35.0</v>
      </c>
      <c r="AE2383" s="1">
        <v>1.0</v>
      </c>
      <c r="AF2383" s="1" t="s">
        <v>95</v>
      </c>
      <c r="AG2383" s="1">
        <v>1.0</v>
      </c>
      <c r="AH2383" s="1">
        <v>23.0</v>
      </c>
      <c r="AI2383" s="1">
        <v>48.0</v>
      </c>
      <c r="AJ2383" s="1">
        <v>77.0</v>
      </c>
      <c r="AK2383" s="1">
        <v>350.0</v>
      </c>
      <c r="AL2383" s="1">
        <v>0.0</v>
      </c>
      <c r="AM2383" s="1">
        <v>0.0</v>
      </c>
      <c r="AU2383" s="1">
        <v>1.0</v>
      </c>
      <c r="AV2383" s="1" t="s">
        <v>105</v>
      </c>
      <c r="AW2383" s="1">
        <v>14.0</v>
      </c>
      <c r="AX2383" s="1">
        <v>0.0</v>
      </c>
      <c r="AY2383" s="1">
        <v>14.0</v>
      </c>
      <c r="AZ2383" s="1">
        <v>0.0</v>
      </c>
      <c r="BB2383" s="1">
        <v>-1.0</v>
      </c>
      <c r="BC2383" s="1">
        <v>1.0</v>
      </c>
      <c r="BD2383" s="1">
        <v>-1.0</v>
      </c>
      <c r="BE2383" s="1">
        <v>-1.0</v>
      </c>
      <c r="BF2383" s="1">
        <v>-1.0</v>
      </c>
      <c r="BG2383" s="1">
        <v>-1.0</v>
      </c>
      <c r="BH2383" s="1">
        <v>1.0</v>
      </c>
      <c r="BI2383" s="1">
        <v>-1.0</v>
      </c>
      <c r="BJ2383" s="1">
        <v>1.0</v>
      </c>
      <c r="BK2383" s="1">
        <v>-1.0</v>
      </c>
      <c r="BL2383" s="1">
        <v>-1.0</v>
      </c>
      <c r="BM2383" s="1">
        <v>-1.0</v>
      </c>
      <c r="BN2383" s="1">
        <v>1.0</v>
      </c>
      <c r="BO2383" s="1">
        <v>1.0</v>
      </c>
      <c r="BP2383" s="1">
        <v>-1.0</v>
      </c>
      <c r="BQ2383" s="1">
        <v>1.0</v>
      </c>
      <c r="BR2383" s="1">
        <v>-1.0</v>
      </c>
      <c r="BS2383" s="1">
        <v>-1.0</v>
      </c>
      <c r="BT2383" s="1">
        <v>-1.0</v>
      </c>
      <c r="BU2383" s="1">
        <v>1.0</v>
      </c>
      <c r="BV2383" s="1">
        <v>-1.0</v>
      </c>
      <c r="BW2383" s="1">
        <v>-1.0</v>
      </c>
      <c r="BX2383" s="1">
        <v>-1.0</v>
      </c>
      <c r="BY2383" s="1">
        <v>-1.0</v>
      </c>
      <c r="BZ2383" s="1">
        <v>1.0</v>
      </c>
      <c r="CA2383" s="1">
        <v>-1.0</v>
      </c>
      <c r="CB2383" s="1">
        <v>-1.0</v>
      </c>
      <c r="CC2383" s="1">
        <v>-1.0</v>
      </c>
      <c r="CD2383" s="1">
        <v>79774.0</v>
      </c>
    </row>
    <row r="2384">
      <c r="A2384" s="1">
        <v>3.5603512E7</v>
      </c>
      <c r="B2384" s="1" t="s">
        <v>12766</v>
      </c>
      <c r="C2384" s="1" t="s">
        <v>12767</v>
      </c>
      <c r="D2384" s="1" t="s">
        <v>12768</v>
      </c>
      <c r="E2384" s="1" t="s">
        <v>85</v>
      </c>
      <c r="F2384" s="1" t="s">
        <v>12769</v>
      </c>
      <c r="G2384" s="1" t="s">
        <v>12770</v>
      </c>
      <c r="I2384" s="1">
        <v>2548258.0</v>
      </c>
      <c r="J2384" s="1">
        <v>41064.0</v>
      </c>
      <c r="K2384" s="1" t="s">
        <v>134</v>
      </c>
      <c r="L2384" s="1">
        <v>1.0</v>
      </c>
      <c r="M2384" s="1">
        <v>0.0</v>
      </c>
      <c r="N2384" s="1">
        <v>2.0</v>
      </c>
      <c r="O2384" s="1">
        <v>0.0</v>
      </c>
      <c r="P2384" s="1" t="s">
        <v>993</v>
      </c>
      <c r="Q2384" s="1" t="s">
        <v>1608</v>
      </c>
      <c r="R2384" s="1">
        <v>40.80807</v>
      </c>
      <c r="S2384" s="1">
        <v>-73.92811</v>
      </c>
      <c r="T2384" s="1" t="s">
        <v>91</v>
      </c>
      <c r="U2384" s="1" t="s">
        <v>92</v>
      </c>
      <c r="V2384" s="1">
        <v>2.0</v>
      </c>
      <c r="W2384" s="1">
        <v>1.0</v>
      </c>
      <c r="X2384" s="1">
        <v>1.0</v>
      </c>
      <c r="Y2384" s="1">
        <v>1.0</v>
      </c>
      <c r="Z2384" s="1" t="s">
        <v>93</v>
      </c>
      <c r="AA2384" s="1" t="s">
        <v>12771</v>
      </c>
      <c r="AB2384" s="1">
        <v>140.0</v>
      </c>
      <c r="AC2384" s="1">
        <v>1.0</v>
      </c>
      <c r="AD2384" s="1">
        <v>15.0</v>
      </c>
      <c r="AE2384" s="1">
        <v>4.0</v>
      </c>
      <c r="AF2384" s="1" t="s">
        <v>127</v>
      </c>
      <c r="AG2384" s="1">
        <v>1.0</v>
      </c>
      <c r="AH2384" s="1">
        <v>0.0</v>
      </c>
      <c r="AI2384" s="1">
        <v>6.0</v>
      </c>
      <c r="AJ2384" s="1">
        <v>6.0</v>
      </c>
      <c r="AK2384" s="1">
        <v>103.0</v>
      </c>
      <c r="AL2384" s="1">
        <v>0.0</v>
      </c>
      <c r="AM2384" s="1">
        <v>0.0</v>
      </c>
      <c r="AU2384" s="1">
        <v>0.0</v>
      </c>
      <c r="AV2384" s="1" t="s">
        <v>105</v>
      </c>
      <c r="AW2384" s="1">
        <v>1.0</v>
      </c>
      <c r="AX2384" s="1">
        <v>1.0</v>
      </c>
      <c r="AY2384" s="1">
        <v>0.0</v>
      </c>
      <c r="AZ2384" s="1">
        <v>0.0</v>
      </c>
      <c r="BB2384" s="1">
        <v>-1.0</v>
      </c>
      <c r="BC2384" s="1">
        <v>1.0</v>
      </c>
      <c r="BD2384" s="1">
        <v>-1.0</v>
      </c>
      <c r="BE2384" s="1">
        <v>-1.0</v>
      </c>
      <c r="BF2384" s="1">
        <v>-1.0</v>
      </c>
      <c r="BG2384" s="1">
        <v>-1.0</v>
      </c>
      <c r="BH2384" s="1">
        <v>-1.0</v>
      </c>
      <c r="BI2384" s="1">
        <v>1.0</v>
      </c>
      <c r="BJ2384" s="1">
        <v>1.0</v>
      </c>
      <c r="BK2384" s="1">
        <v>-1.0</v>
      </c>
      <c r="BL2384" s="1">
        <v>-1.0</v>
      </c>
      <c r="BM2384" s="1">
        <v>1.0</v>
      </c>
      <c r="BN2384" s="1">
        <v>1.0</v>
      </c>
      <c r="BO2384" s="1">
        <v>1.0</v>
      </c>
      <c r="BP2384" s="1">
        <v>-1.0</v>
      </c>
      <c r="BQ2384" s="1">
        <v>-1.0</v>
      </c>
      <c r="BR2384" s="1">
        <v>-1.0</v>
      </c>
      <c r="BS2384" s="1">
        <v>-1.0</v>
      </c>
      <c r="BT2384" s="1">
        <v>1.0</v>
      </c>
      <c r="BU2384" s="1">
        <v>1.0</v>
      </c>
      <c r="BV2384" s="1">
        <v>-1.0</v>
      </c>
      <c r="BW2384" s="1">
        <v>-1.0</v>
      </c>
      <c r="BX2384" s="1">
        <v>-1.0</v>
      </c>
      <c r="BY2384" s="1">
        <v>-1.0</v>
      </c>
      <c r="BZ2384" s="1">
        <v>-1.0</v>
      </c>
      <c r="CA2384" s="1">
        <v>-1.0</v>
      </c>
      <c r="CB2384" s="1">
        <v>-1.0</v>
      </c>
      <c r="CC2384" s="1">
        <v>-1.0</v>
      </c>
      <c r="CD2384" s="1">
        <v>79829.0</v>
      </c>
    </row>
    <row r="2385">
      <c r="A2385" s="1">
        <v>741154.0</v>
      </c>
      <c r="B2385" s="1" t="s">
        <v>12772</v>
      </c>
      <c r="D2385" s="1" t="s">
        <v>12773</v>
      </c>
      <c r="E2385" s="1" t="s">
        <v>85</v>
      </c>
      <c r="H2385" s="1" t="s">
        <v>12774</v>
      </c>
      <c r="I2385" s="1">
        <v>1406458.0</v>
      </c>
      <c r="J2385" s="1">
        <v>40861.0</v>
      </c>
      <c r="M2385" s="1">
        <v>0.0</v>
      </c>
      <c r="N2385" s="1">
        <v>1.0</v>
      </c>
      <c r="O2385" s="1">
        <v>0.0</v>
      </c>
      <c r="P2385" s="1" t="s">
        <v>89</v>
      </c>
      <c r="Q2385" s="1" t="s">
        <v>90</v>
      </c>
      <c r="R2385" s="1">
        <v>40.71778</v>
      </c>
      <c r="S2385" s="1">
        <v>-74.00452</v>
      </c>
      <c r="T2385" s="1" t="s">
        <v>91</v>
      </c>
      <c r="U2385" s="1" t="s">
        <v>92</v>
      </c>
      <c r="V2385" s="1">
        <v>6.0</v>
      </c>
      <c r="W2385" s="1">
        <v>1.0</v>
      </c>
      <c r="X2385" s="1">
        <v>3.0</v>
      </c>
      <c r="Y2385" s="1">
        <v>3.0</v>
      </c>
      <c r="Z2385" s="1" t="s">
        <v>93</v>
      </c>
      <c r="AA2385" s="1" t="s">
        <v>12775</v>
      </c>
      <c r="AB2385" s="1">
        <v>210.0</v>
      </c>
      <c r="AC2385" s="1">
        <v>1.0</v>
      </c>
      <c r="AD2385" s="1">
        <v>0.0</v>
      </c>
      <c r="AE2385" s="1">
        <v>14.0</v>
      </c>
      <c r="AF2385" s="1" t="s">
        <v>1433</v>
      </c>
      <c r="AG2385" s="1">
        <v>1.0</v>
      </c>
      <c r="AH2385" s="1">
        <v>0.0</v>
      </c>
      <c r="AI2385" s="1">
        <v>0.0</v>
      </c>
      <c r="AJ2385" s="1">
        <v>0.0</v>
      </c>
      <c r="AK2385" s="1">
        <v>0.0</v>
      </c>
      <c r="AL2385" s="1">
        <v>10.0</v>
      </c>
      <c r="AM2385" s="1">
        <v>10.0</v>
      </c>
      <c r="AN2385" s="1">
        <v>92.0</v>
      </c>
      <c r="AO2385" s="1">
        <v>9.0</v>
      </c>
      <c r="AP2385" s="1">
        <v>9.0</v>
      </c>
      <c r="AQ2385" s="1">
        <v>10.0</v>
      </c>
      <c r="AR2385" s="1">
        <v>10.0</v>
      </c>
      <c r="AS2385" s="1">
        <v>10.0</v>
      </c>
      <c r="AT2385" s="1">
        <v>10.0</v>
      </c>
      <c r="AU2385" s="1">
        <v>0.0</v>
      </c>
      <c r="AV2385" s="1" t="s">
        <v>96</v>
      </c>
      <c r="AW2385" s="1">
        <v>1.0</v>
      </c>
      <c r="AX2385" s="1">
        <v>1.0</v>
      </c>
      <c r="AY2385" s="1">
        <v>0.0</v>
      </c>
      <c r="AZ2385" s="1">
        <v>0.0</v>
      </c>
      <c r="BA2385" s="1">
        <v>10.0</v>
      </c>
      <c r="BB2385" s="1">
        <v>-1.0</v>
      </c>
      <c r="BC2385" s="1">
        <v>1.0</v>
      </c>
      <c r="BD2385" s="1">
        <v>-1.0</v>
      </c>
      <c r="BE2385" s="1">
        <v>-1.0</v>
      </c>
      <c r="BF2385" s="1">
        <v>-1.0</v>
      </c>
      <c r="BG2385" s="1">
        <v>-1.0</v>
      </c>
      <c r="BH2385" s="1">
        <v>-1.0</v>
      </c>
      <c r="BI2385" s="1">
        <v>-1.0</v>
      </c>
      <c r="BJ2385" s="1">
        <v>1.0</v>
      </c>
      <c r="BK2385" s="1">
        <v>-1.0</v>
      </c>
      <c r="BL2385" s="1">
        <v>-1.0</v>
      </c>
      <c r="BM2385" s="1">
        <v>1.0</v>
      </c>
      <c r="BN2385" s="1">
        <v>-1.0</v>
      </c>
      <c r="BO2385" s="1">
        <v>-1.0</v>
      </c>
      <c r="BP2385" s="1">
        <v>-1.0</v>
      </c>
      <c r="BQ2385" s="1">
        <v>-1.0</v>
      </c>
      <c r="BR2385" s="1">
        <v>-1.0</v>
      </c>
      <c r="BS2385" s="1">
        <v>-1.0</v>
      </c>
      <c r="BT2385" s="1">
        <v>1.0</v>
      </c>
      <c r="BU2385" s="1">
        <v>1.0</v>
      </c>
      <c r="BV2385" s="1">
        <v>-1.0</v>
      </c>
      <c r="BW2385" s="1">
        <v>-1.0</v>
      </c>
      <c r="BX2385" s="1">
        <v>-1.0</v>
      </c>
      <c r="BY2385" s="1">
        <v>-1.0</v>
      </c>
      <c r="BZ2385" s="1">
        <v>-1.0</v>
      </c>
      <c r="CA2385" s="1">
        <v>-1.0</v>
      </c>
      <c r="CB2385" s="1">
        <v>-1.0</v>
      </c>
      <c r="CC2385" s="1">
        <v>-1.0</v>
      </c>
      <c r="CD2385" s="1">
        <v>79854.0</v>
      </c>
    </row>
    <row r="2386">
      <c r="A2386" s="1">
        <v>5766499.0</v>
      </c>
      <c r="B2386" s="1" t="s">
        <v>12776</v>
      </c>
      <c r="C2386" s="1" t="s">
        <v>12777</v>
      </c>
      <c r="D2386" s="1" t="s">
        <v>12777</v>
      </c>
      <c r="E2386" s="1" t="s">
        <v>85</v>
      </c>
      <c r="I2386" s="1">
        <v>1.973554E7</v>
      </c>
      <c r="J2386" s="1">
        <v>41860.0</v>
      </c>
      <c r="M2386" s="1">
        <v>0.0</v>
      </c>
      <c r="N2386" s="1">
        <v>1.0</v>
      </c>
      <c r="O2386" s="1">
        <v>1.0</v>
      </c>
      <c r="P2386" s="1" t="s">
        <v>123</v>
      </c>
      <c r="Q2386" s="1" t="s">
        <v>519</v>
      </c>
      <c r="R2386" s="1">
        <v>40.70754</v>
      </c>
      <c r="S2386" s="1">
        <v>-73.92138</v>
      </c>
      <c r="T2386" s="1" t="s">
        <v>91</v>
      </c>
      <c r="U2386" s="1" t="s">
        <v>113</v>
      </c>
      <c r="V2386" s="1">
        <v>2.0</v>
      </c>
      <c r="W2386" s="1">
        <v>1.0</v>
      </c>
      <c r="X2386" s="1">
        <v>1.0</v>
      </c>
      <c r="Y2386" s="1">
        <v>1.0</v>
      </c>
      <c r="Z2386" s="1" t="s">
        <v>93</v>
      </c>
      <c r="AA2386" s="1" t="s">
        <v>12778</v>
      </c>
      <c r="AB2386" s="1">
        <v>55.0</v>
      </c>
      <c r="AC2386" s="1">
        <v>1.0</v>
      </c>
      <c r="AD2386" s="1">
        <v>13.0</v>
      </c>
      <c r="AE2386" s="1">
        <v>2.0</v>
      </c>
      <c r="AF2386" s="1" t="s">
        <v>378</v>
      </c>
      <c r="AG2386" s="1">
        <v>1.0</v>
      </c>
      <c r="AH2386" s="1">
        <v>0.0</v>
      </c>
      <c r="AI2386" s="1">
        <v>0.0</v>
      </c>
      <c r="AJ2386" s="1">
        <v>0.0</v>
      </c>
      <c r="AK2386" s="1">
        <v>0.0</v>
      </c>
      <c r="AL2386" s="1">
        <v>0.0</v>
      </c>
      <c r="AM2386" s="1">
        <v>0.0</v>
      </c>
      <c r="AU2386" s="1">
        <v>0.0</v>
      </c>
      <c r="AV2386" s="1" t="s">
        <v>117</v>
      </c>
      <c r="AW2386" s="1">
        <v>1.0</v>
      </c>
      <c r="AX2386" s="1">
        <v>0.0</v>
      </c>
      <c r="AY2386" s="1">
        <v>1.0</v>
      </c>
      <c r="AZ2386" s="1">
        <v>0.0</v>
      </c>
      <c r="BB2386" s="1">
        <v>-1.0</v>
      </c>
      <c r="BC2386" s="1">
        <v>1.0</v>
      </c>
      <c r="BD2386" s="1">
        <v>-1.0</v>
      </c>
      <c r="BE2386" s="1">
        <v>-1.0</v>
      </c>
      <c r="BF2386" s="1">
        <v>-1.0</v>
      </c>
      <c r="BG2386" s="1">
        <v>-1.0</v>
      </c>
      <c r="BH2386" s="1">
        <v>-1.0</v>
      </c>
      <c r="BI2386" s="1">
        <v>-1.0</v>
      </c>
      <c r="BJ2386" s="1">
        <v>-1.0</v>
      </c>
      <c r="BK2386" s="1">
        <v>-1.0</v>
      </c>
      <c r="BL2386" s="1">
        <v>-1.0</v>
      </c>
      <c r="BM2386" s="1">
        <v>1.0</v>
      </c>
      <c r="BN2386" s="1">
        <v>-1.0</v>
      </c>
      <c r="BO2386" s="1">
        <v>-1.0</v>
      </c>
      <c r="BP2386" s="1">
        <v>-1.0</v>
      </c>
      <c r="BQ2386" s="1">
        <v>-1.0</v>
      </c>
      <c r="BR2386" s="1">
        <v>-1.0</v>
      </c>
      <c r="BS2386" s="1">
        <v>-1.0</v>
      </c>
      <c r="BT2386" s="1">
        <v>-1.0</v>
      </c>
      <c r="BU2386" s="1">
        <v>1.0</v>
      </c>
      <c r="BV2386" s="1">
        <v>-1.0</v>
      </c>
      <c r="BW2386" s="1">
        <v>-1.0</v>
      </c>
      <c r="BX2386" s="1">
        <v>-1.0</v>
      </c>
      <c r="BY2386" s="1">
        <v>-1.0</v>
      </c>
      <c r="BZ2386" s="1">
        <v>-1.0</v>
      </c>
      <c r="CA2386" s="1">
        <v>-1.0</v>
      </c>
      <c r="CB2386" s="1">
        <v>-1.0</v>
      </c>
      <c r="CC2386" s="1">
        <v>-1.0</v>
      </c>
      <c r="CD2386" s="1">
        <v>79877.0</v>
      </c>
    </row>
    <row r="2387">
      <c r="A2387" s="1">
        <v>3.5561531E7</v>
      </c>
      <c r="B2387" s="1" t="s">
        <v>12779</v>
      </c>
      <c r="E2387" s="1" t="s">
        <v>85</v>
      </c>
      <c r="H2387" s="1" t="s">
        <v>12780</v>
      </c>
      <c r="I2387" s="1">
        <v>6048765.0</v>
      </c>
      <c r="J2387" s="1">
        <v>41386.0</v>
      </c>
      <c r="K2387" s="1" t="s">
        <v>272</v>
      </c>
      <c r="L2387" s="1">
        <v>1.0</v>
      </c>
      <c r="M2387" s="1">
        <v>0.0</v>
      </c>
      <c r="N2387" s="1">
        <v>2.0</v>
      </c>
      <c r="O2387" s="1">
        <v>1.0</v>
      </c>
      <c r="P2387" s="1" t="s">
        <v>89</v>
      </c>
      <c r="Q2387" s="1" t="s">
        <v>613</v>
      </c>
      <c r="R2387" s="1">
        <v>40.81868</v>
      </c>
      <c r="S2387" s="1">
        <v>-73.93937</v>
      </c>
      <c r="T2387" s="1" t="s">
        <v>1010</v>
      </c>
      <c r="U2387" s="1" t="s">
        <v>113</v>
      </c>
      <c r="V2387" s="1">
        <v>1.0</v>
      </c>
      <c r="W2387" s="1">
        <v>1.0</v>
      </c>
      <c r="X2387" s="1">
        <v>1.0</v>
      </c>
      <c r="Y2387" s="1">
        <v>1.0</v>
      </c>
      <c r="Z2387" s="1" t="s">
        <v>93</v>
      </c>
      <c r="AA2387" s="1" t="s">
        <v>12781</v>
      </c>
      <c r="AB2387" s="1">
        <v>67.0</v>
      </c>
      <c r="AC2387" s="1">
        <v>1.0</v>
      </c>
      <c r="AD2387" s="1">
        <v>0.0</v>
      </c>
      <c r="AE2387" s="1">
        <v>3.0</v>
      </c>
      <c r="AF2387" s="1" t="s">
        <v>797</v>
      </c>
      <c r="AG2387" s="1">
        <v>1.0</v>
      </c>
      <c r="AH2387" s="1">
        <v>28.0</v>
      </c>
      <c r="AI2387" s="1">
        <v>58.0</v>
      </c>
      <c r="AJ2387" s="1">
        <v>88.0</v>
      </c>
      <c r="AK2387" s="1">
        <v>88.0</v>
      </c>
      <c r="AL2387" s="1">
        <v>0.0</v>
      </c>
      <c r="AM2387" s="1">
        <v>0.0</v>
      </c>
      <c r="AU2387" s="1">
        <v>1.0</v>
      </c>
      <c r="AV2387" s="1" t="s">
        <v>105</v>
      </c>
      <c r="AW2387" s="1">
        <v>2.0</v>
      </c>
      <c r="AX2387" s="1">
        <v>0.0</v>
      </c>
      <c r="AY2387" s="1">
        <v>2.0</v>
      </c>
      <c r="AZ2387" s="1">
        <v>0.0</v>
      </c>
      <c r="BB2387" s="1">
        <v>-1.0</v>
      </c>
      <c r="BC2387" s="1">
        <v>1.0</v>
      </c>
      <c r="BD2387" s="1">
        <v>-1.0</v>
      </c>
      <c r="BE2387" s="1">
        <v>-1.0</v>
      </c>
      <c r="BF2387" s="1">
        <v>-1.0</v>
      </c>
      <c r="BG2387" s="1">
        <v>-1.0</v>
      </c>
      <c r="BH2387" s="1">
        <v>-1.0</v>
      </c>
      <c r="BI2387" s="1">
        <v>-1.0</v>
      </c>
      <c r="BJ2387" s="1">
        <v>1.0</v>
      </c>
      <c r="BK2387" s="1">
        <v>-1.0</v>
      </c>
      <c r="BL2387" s="1">
        <v>1.0</v>
      </c>
      <c r="BM2387" s="1">
        <v>-1.0</v>
      </c>
      <c r="BN2387" s="1">
        <v>1.0</v>
      </c>
      <c r="BO2387" s="1">
        <v>-1.0</v>
      </c>
      <c r="BP2387" s="1">
        <v>-1.0</v>
      </c>
      <c r="BQ2387" s="1">
        <v>-1.0</v>
      </c>
      <c r="BR2387" s="1">
        <v>-1.0</v>
      </c>
      <c r="BS2387" s="1">
        <v>-1.0</v>
      </c>
      <c r="BT2387" s="1">
        <v>-1.0</v>
      </c>
      <c r="BU2387" s="1">
        <v>1.0</v>
      </c>
      <c r="BV2387" s="1">
        <v>1.0</v>
      </c>
      <c r="BW2387" s="1">
        <v>-1.0</v>
      </c>
      <c r="BX2387" s="1">
        <v>-1.0</v>
      </c>
      <c r="BY2387" s="1">
        <v>-1.0</v>
      </c>
      <c r="BZ2387" s="1">
        <v>-1.0</v>
      </c>
      <c r="CA2387" s="1">
        <v>-1.0</v>
      </c>
      <c r="CB2387" s="1">
        <v>-1.0</v>
      </c>
      <c r="CC2387" s="1">
        <v>-1.0</v>
      </c>
      <c r="CD2387" s="1">
        <v>79952.0</v>
      </c>
    </row>
    <row r="2388">
      <c r="A2388" s="1">
        <v>3.5969545E7</v>
      </c>
      <c r="B2388" s="1" t="s">
        <v>12782</v>
      </c>
      <c r="C2388" s="1" t="s">
        <v>12783</v>
      </c>
      <c r="D2388" s="1" t="s">
        <v>12784</v>
      </c>
      <c r="E2388" s="1" t="s">
        <v>85</v>
      </c>
      <c r="F2388" s="1" t="s">
        <v>12785</v>
      </c>
      <c r="G2388" s="1" t="s">
        <v>12786</v>
      </c>
      <c r="I2388" s="1">
        <v>7660014.0</v>
      </c>
      <c r="J2388" s="1">
        <v>41477.0</v>
      </c>
      <c r="K2388" s="1" t="s">
        <v>134</v>
      </c>
      <c r="L2388" s="1">
        <v>1.0</v>
      </c>
      <c r="M2388" s="1">
        <v>0.0</v>
      </c>
      <c r="N2388" s="1">
        <v>1.0</v>
      </c>
      <c r="O2388" s="1">
        <v>1.0</v>
      </c>
      <c r="P2388" s="1" t="s">
        <v>123</v>
      </c>
      <c r="Q2388" s="1" t="s">
        <v>157</v>
      </c>
      <c r="R2388" s="1">
        <v>40.6825</v>
      </c>
      <c r="S2388" s="1">
        <v>-73.91596</v>
      </c>
      <c r="T2388" s="1" t="s">
        <v>150</v>
      </c>
      <c r="U2388" s="1" t="s">
        <v>92</v>
      </c>
      <c r="V2388" s="1">
        <v>5.0</v>
      </c>
      <c r="W2388" s="1">
        <v>1.0</v>
      </c>
      <c r="X2388" s="1">
        <v>2.0</v>
      </c>
      <c r="Y2388" s="1">
        <v>2.0</v>
      </c>
      <c r="Z2388" s="1" t="s">
        <v>93</v>
      </c>
      <c r="AA2388" s="1" t="s">
        <v>12787</v>
      </c>
      <c r="AB2388" s="1">
        <v>150.0</v>
      </c>
      <c r="AC2388" s="1">
        <v>4.0</v>
      </c>
      <c r="AD2388" s="1">
        <v>0.0</v>
      </c>
      <c r="AE2388" s="1">
        <v>1.0</v>
      </c>
      <c r="AF2388" s="1" t="s">
        <v>127</v>
      </c>
      <c r="AG2388" s="1">
        <v>1.0</v>
      </c>
      <c r="AH2388" s="1">
        <v>11.0</v>
      </c>
      <c r="AI2388" s="1">
        <v>26.0</v>
      </c>
      <c r="AJ2388" s="1">
        <v>43.0</v>
      </c>
      <c r="AK2388" s="1">
        <v>228.0</v>
      </c>
      <c r="AL2388" s="1">
        <v>3.0</v>
      </c>
      <c r="AM2388" s="1">
        <v>3.0</v>
      </c>
      <c r="AN2388" s="1">
        <v>100.0</v>
      </c>
      <c r="AO2388" s="1">
        <v>10.0</v>
      </c>
      <c r="AP2388" s="1">
        <v>10.0</v>
      </c>
      <c r="AQ2388" s="1">
        <v>10.0</v>
      </c>
      <c r="AR2388" s="1">
        <v>10.0</v>
      </c>
      <c r="AS2388" s="1">
        <v>10.0</v>
      </c>
      <c r="AT2388" s="1">
        <v>10.0</v>
      </c>
      <c r="AU2388" s="1">
        <v>0.0</v>
      </c>
      <c r="AV2388" s="1" t="s">
        <v>117</v>
      </c>
      <c r="AW2388" s="1">
        <v>1.0</v>
      </c>
      <c r="AX2388" s="1">
        <v>1.0</v>
      </c>
      <c r="AY2388" s="1">
        <v>0.0</v>
      </c>
      <c r="AZ2388" s="1">
        <v>0.0</v>
      </c>
      <c r="BA2388" s="1">
        <v>3.0</v>
      </c>
      <c r="BB2388" s="1">
        <v>-1.0</v>
      </c>
      <c r="BC2388" s="1">
        <v>1.0</v>
      </c>
      <c r="BD2388" s="1">
        <v>-1.0</v>
      </c>
      <c r="BE2388" s="1">
        <v>-1.0</v>
      </c>
      <c r="BF2388" s="1">
        <v>-1.0</v>
      </c>
      <c r="BG2388" s="1">
        <v>-1.0</v>
      </c>
      <c r="BH2388" s="1">
        <v>1.0</v>
      </c>
      <c r="BI2388" s="1">
        <v>-1.0</v>
      </c>
      <c r="BJ2388" s="1">
        <v>1.0</v>
      </c>
      <c r="BK2388" s="1">
        <v>1.0</v>
      </c>
      <c r="BL2388" s="1">
        <v>1.0</v>
      </c>
      <c r="BM2388" s="1">
        <v>-1.0</v>
      </c>
      <c r="BN2388" s="1">
        <v>-1.0</v>
      </c>
      <c r="BO2388" s="1">
        <v>-1.0</v>
      </c>
      <c r="BP2388" s="1">
        <v>-1.0</v>
      </c>
      <c r="BQ2388" s="1">
        <v>1.0</v>
      </c>
      <c r="BR2388" s="1">
        <v>1.0</v>
      </c>
      <c r="BS2388" s="1">
        <v>-1.0</v>
      </c>
      <c r="BT2388" s="1">
        <v>-1.0</v>
      </c>
      <c r="BU2388" s="1">
        <v>1.0</v>
      </c>
      <c r="BV2388" s="1">
        <v>1.0</v>
      </c>
      <c r="BW2388" s="1">
        <v>1.0</v>
      </c>
      <c r="BX2388" s="1">
        <v>1.0</v>
      </c>
      <c r="BY2388" s="1">
        <v>-1.0</v>
      </c>
      <c r="BZ2388" s="1">
        <v>-1.0</v>
      </c>
      <c r="CA2388" s="1">
        <v>-1.0</v>
      </c>
      <c r="CB2388" s="1">
        <v>-1.0</v>
      </c>
      <c r="CC2388" s="1">
        <v>-1.0</v>
      </c>
      <c r="CD2388" s="1">
        <v>79962.0</v>
      </c>
    </row>
    <row r="2389">
      <c r="A2389" s="1">
        <v>2.7681899E7</v>
      </c>
      <c r="B2389" s="1" t="s">
        <v>12788</v>
      </c>
      <c r="C2389" s="1" t="s">
        <v>12789</v>
      </c>
      <c r="D2389" s="1" t="s">
        <v>12790</v>
      </c>
      <c r="E2389" s="1" t="s">
        <v>85</v>
      </c>
      <c r="F2389" s="1" t="s">
        <v>12791</v>
      </c>
      <c r="G2389" s="1" t="s">
        <v>12792</v>
      </c>
      <c r="H2389" s="1" t="s">
        <v>12793</v>
      </c>
      <c r="I2389" s="1">
        <v>1.28610997E8</v>
      </c>
      <c r="J2389" s="1">
        <v>42857.0</v>
      </c>
      <c r="K2389" s="1" t="s">
        <v>88</v>
      </c>
      <c r="L2389" s="1">
        <v>1.0</v>
      </c>
      <c r="M2389" s="1">
        <v>1.0</v>
      </c>
      <c r="N2389" s="1">
        <v>2.0</v>
      </c>
      <c r="O2389" s="1">
        <v>1.0</v>
      </c>
      <c r="P2389" s="1" t="s">
        <v>89</v>
      </c>
      <c r="Q2389" s="1" t="s">
        <v>613</v>
      </c>
      <c r="R2389" s="1">
        <v>40.82663</v>
      </c>
      <c r="S2389" s="1">
        <v>-73.94108</v>
      </c>
      <c r="T2389" s="1" t="s">
        <v>91</v>
      </c>
      <c r="U2389" s="1" t="s">
        <v>92</v>
      </c>
      <c r="V2389" s="1">
        <v>2.0</v>
      </c>
      <c r="W2389" s="1">
        <v>1.0</v>
      </c>
      <c r="X2389" s="1">
        <v>1.0</v>
      </c>
      <c r="Y2389" s="1">
        <v>1.0</v>
      </c>
      <c r="Z2389" s="1" t="s">
        <v>93</v>
      </c>
      <c r="AA2389" s="1" t="s">
        <v>12794</v>
      </c>
      <c r="AB2389" s="1">
        <v>170.0</v>
      </c>
      <c r="AC2389" s="1">
        <v>1.0</v>
      </c>
      <c r="AD2389" s="1">
        <v>29.0</v>
      </c>
      <c r="AE2389" s="1">
        <v>3.0</v>
      </c>
      <c r="AF2389" s="1" t="s">
        <v>452</v>
      </c>
      <c r="AG2389" s="1">
        <v>1.0</v>
      </c>
      <c r="AH2389" s="1">
        <v>30.0</v>
      </c>
      <c r="AI2389" s="1">
        <v>60.0</v>
      </c>
      <c r="AJ2389" s="1">
        <v>90.0</v>
      </c>
      <c r="AK2389" s="1">
        <v>180.0</v>
      </c>
      <c r="AL2389" s="1">
        <v>3.0</v>
      </c>
      <c r="AM2389" s="1">
        <v>3.0</v>
      </c>
      <c r="AN2389" s="1">
        <v>100.0</v>
      </c>
      <c r="AO2389" s="1">
        <v>10.0</v>
      </c>
      <c r="AP2389" s="1">
        <v>10.0</v>
      </c>
      <c r="AQ2389" s="1">
        <v>10.0</v>
      </c>
      <c r="AR2389" s="1">
        <v>10.0</v>
      </c>
      <c r="AS2389" s="1">
        <v>10.0</v>
      </c>
      <c r="AT2389" s="1">
        <v>10.0</v>
      </c>
      <c r="AU2389" s="1">
        <v>0.0</v>
      </c>
      <c r="AV2389" s="1" t="s">
        <v>96</v>
      </c>
      <c r="AW2389" s="1">
        <v>2.0</v>
      </c>
      <c r="AX2389" s="1">
        <v>2.0</v>
      </c>
      <c r="AY2389" s="1">
        <v>0.0</v>
      </c>
      <c r="AZ2389" s="1">
        <v>0.0</v>
      </c>
      <c r="BA2389" s="1">
        <v>0.28</v>
      </c>
      <c r="BB2389" s="1">
        <v>-1.0</v>
      </c>
      <c r="BC2389" s="1">
        <v>1.0</v>
      </c>
      <c r="BD2389" s="1">
        <v>-1.0</v>
      </c>
      <c r="BE2389" s="1">
        <v>-1.0</v>
      </c>
      <c r="BF2389" s="1">
        <v>-1.0</v>
      </c>
      <c r="BG2389" s="1">
        <v>-1.0</v>
      </c>
      <c r="BH2389" s="1">
        <v>-1.0</v>
      </c>
      <c r="BI2389" s="1">
        <v>-1.0</v>
      </c>
      <c r="BJ2389" s="1">
        <v>1.0</v>
      </c>
      <c r="BK2389" s="1">
        <v>-1.0</v>
      </c>
      <c r="BL2389" s="1">
        <v>-1.0</v>
      </c>
      <c r="BM2389" s="1">
        <v>1.0</v>
      </c>
      <c r="BN2389" s="1">
        <v>1.0</v>
      </c>
      <c r="BO2389" s="1">
        <v>-1.0</v>
      </c>
      <c r="BP2389" s="1">
        <v>-1.0</v>
      </c>
      <c r="BQ2389" s="1">
        <v>1.0</v>
      </c>
      <c r="BR2389" s="1">
        <v>-1.0</v>
      </c>
      <c r="BS2389" s="1">
        <v>1.0</v>
      </c>
      <c r="BT2389" s="1">
        <v>-1.0</v>
      </c>
      <c r="BU2389" s="1">
        <v>1.0</v>
      </c>
      <c r="BV2389" s="1">
        <v>-1.0</v>
      </c>
      <c r="BW2389" s="1">
        <v>-1.0</v>
      </c>
      <c r="BX2389" s="1">
        <v>-1.0</v>
      </c>
      <c r="BY2389" s="1">
        <v>-1.0</v>
      </c>
      <c r="BZ2389" s="1">
        <v>-1.0</v>
      </c>
      <c r="CA2389" s="1">
        <v>-1.0</v>
      </c>
      <c r="CB2389" s="1">
        <v>-1.0</v>
      </c>
      <c r="CC2389" s="1">
        <v>-1.0</v>
      </c>
      <c r="CD2389" s="1">
        <v>79997.0</v>
      </c>
    </row>
    <row r="2390">
      <c r="A2390" s="1">
        <v>1.646569E7</v>
      </c>
      <c r="B2390" s="1" t="s">
        <v>12795</v>
      </c>
      <c r="C2390" s="1" t="s">
        <v>12796</v>
      </c>
      <c r="D2390" s="1" t="s">
        <v>12797</v>
      </c>
      <c r="E2390" s="1" t="s">
        <v>85</v>
      </c>
      <c r="F2390" s="1" t="s">
        <v>12798</v>
      </c>
      <c r="G2390" s="1" t="s">
        <v>12799</v>
      </c>
      <c r="I2390" s="1">
        <v>5.2243881E7</v>
      </c>
      <c r="J2390" s="1">
        <v>42363.0</v>
      </c>
      <c r="M2390" s="1">
        <v>0.0</v>
      </c>
      <c r="N2390" s="1">
        <v>2.0</v>
      </c>
      <c r="O2390" s="1">
        <v>1.0</v>
      </c>
      <c r="P2390" s="1" t="s">
        <v>89</v>
      </c>
      <c r="Q2390" s="1" t="s">
        <v>206</v>
      </c>
      <c r="R2390" s="1">
        <v>40.7232</v>
      </c>
      <c r="S2390" s="1">
        <v>-73.98223</v>
      </c>
      <c r="T2390" s="1" t="s">
        <v>91</v>
      </c>
      <c r="U2390" s="1" t="s">
        <v>113</v>
      </c>
      <c r="V2390" s="1">
        <v>2.0</v>
      </c>
      <c r="W2390" s="1">
        <v>1.0</v>
      </c>
      <c r="X2390" s="1">
        <v>1.0</v>
      </c>
      <c r="Y2390" s="1">
        <v>1.0</v>
      </c>
      <c r="Z2390" s="1" t="s">
        <v>93</v>
      </c>
      <c r="AA2390" s="1" t="s">
        <v>12800</v>
      </c>
      <c r="AB2390" s="1">
        <v>90.0</v>
      </c>
      <c r="AC2390" s="1">
        <v>1.0</v>
      </c>
      <c r="AD2390" s="1">
        <v>0.0</v>
      </c>
      <c r="AE2390" s="1">
        <v>1.0</v>
      </c>
      <c r="AF2390" s="1" t="s">
        <v>521</v>
      </c>
      <c r="AG2390" s="1">
        <v>1.0</v>
      </c>
      <c r="AH2390" s="1">
        <v>0.0</v>
      </c>
      <c r="AI2390" s="1">
        <v>0.0</v>
      </c>
      <c r="AJ2390" s="1">
        <v>0.0</v>
      </c>
      <c r="AK2390" s="1">
        <v>0.0</v>
      </c>
      <c r="AL2390" s="1">
        <v>8.0</v>
      </c>
      <c r="AM2390" s="1">
        <v>0.0</v>
      </c>
      <c r="AN2390" s="1">
        <v>93.0</v>
      </c>
      <c r="AO2390" s="1">
        <v>10.0</v>
      </c>
      <c r="AP2390" s="1">
        <v>9.0</v>
      </c>
      <c r="AQ2390" s="1">
        <v>10.0</v>
      </c>
      <c r="AR2390" s="1">
        <v>10.0</v>
      </c>
      <c r="AS2390" s="1">
        <v>10.0</v>
      </c>
      <c r="AT2390" s="1">
        <v>10.0</v>
      </c>
      <c r="AU2390" s="1">
        <v>1.0</v>
      </c>
      <c r="AV2390" s="1" t="s">
        <v>96</v>
      </c>
      <c r="AW2390" s="1">
        <v>2.0</v>
      </c>
      <c r="AX2390" s="1">
        <v>0.0</v>
      </c>
      <c r="AY2390" s="1">
        <v>2.0</v>
      </c>
      <c r="AZ2390" s="1">
        <v>0.0</v>
      </c>
      <c r="BA2390" s="1">
        <v>0.26</v>
      </c>
      <c r="BB2390" s="1">
        <v>-1.0</v>
      </c>
      <c r="BC2390" s="1">
        <v>-1.0</v>
      </c>
      <c r="BD2390" s="1">
        <v>-1.0</v>
      </c>
      <c r="BE2390" s="1">
        <v>-1.0</v>
      </c>
      <c r="BF2390" s="1">
        <v>-1.0</v>
      </c>
      <c r="BG2390" s="1">
        <v>-1.0</v>
      </c>
      <c r="BH2390" s="1">
        <v>-1.0</v>
      </c>
      <c r="BI2390" s="1">
        <v>-1.0</v>
      </c>
      <c r="BJ2390" s="1">
        <v>1.0</v>
      </c>
      <c r="BK2390" s="1">
        <v>-1.0</v>
      </c>
      <c r="BL2390" s="1">
        <v>-1.0</v>
      </c>
      <c r="BM2390" s="1">
        <v>-1.0</v>
      </c>
      <c r="BN2390" s="1">
        <v>-1.0</v>
      </c>
      <c r="BO2390" s="1">
        <v>-1.0</v>
      </c>
      <c r="BP2390" s="1">
        <v>-1.0</v>
      </c>
      <c r="BQ2390" s="1">
        <v>-1.0</v>
      </c>
      <c r="BR2390" s="1">
        <v>-1.0</v>
      </c>
      <c r="BS2390" s="1">
        <v>-1.0</v>
      </c>
      <c r="BT2390" s="1">
        <v>-1.0</v>
      </c>
      <c r="BU2390" s="1">
        <v>1.0</v>
      </c>
      <c r="BV2390" s="1">
        <v>-1.0</v>
      </c>
      <c r="BW2390" s="1">
        <v>-1.0</v>
      </c>
      <c r="BX2390" s="1">
        <v>-1.0</v>
      </c>
      <c r="BY2390" s="1">
        <v>1.0</v>
      </c>
      <c r="BZ2390" s="1">
        <v>1.0</v>
      </c>
      <c r="CA2390" s="1">
        <v>-1.0</v>
      </c>
      <c r="CB2390" s="1">
        <v>-1.0</v>
      </c>
      <c r="CC2390" s="1">
        <v>-1.0</v>
      </c>
      <c r="CD2390" s="1">
        <v>80001.0</v>
      </c>
    </row>
    <row r="2391">
      <c r="A2391" s="1">
        <v>6478141.0</v>
      </c>
      <c r="B2391" s="1" t="s">
        <v>12801</v>
      </c>
      <c r="C2391" s="1" t="s">
        <v>12802</v>
      </c>
      <c r="D2391" s="1" t="s">
        <v>12803</v>
      </c>
      <c r="E2391" s="1" t="s">
        <v>85</v>
      </c>
      <c r="F2391" s="1" t="s">
        <v>12804</v>
      </c>
      <c r="G2391" s="1" t="s">
        <v>12805</v>
      </c>
      <c r="H2391" s="1" t="s">
        <v>12806</v>
      </c>
      <c r="I2391" s="1">
        <v>1.5743237E7</v>
      </c>
      <c r="J2391" s="1">
        <v>41778.0</v>
      </c>
      <c r="M2391" s="1">
        <v>0.0</v>
      </c>
      <c r="N2391" s="1">
        <v>2.0</v>
      </c>
      <c r="O2391" s="1">
        <v>1.0</v>
      </c>
      <c r="P2391" s="1" t="s">
        <v>89</v>
      </c>
      <c r="Q2391" s="1" t="s">
        <v>112</v>
      </c>
      <c r="R2391" s="1">
        <v>40.734</v>
      </c>
      <c r="S2391" s="1">
        <v>-73.86596</v>
      </c>
      <c r="T2391" s="1" t="s">
        <v>91</v>
      </c>
      <c r="U2391" s="1" t="s">
        <v>113</v>
      </c>
      <c r="V2391" s="1">
        <v>3.0</v>
      </c>
      <c r="W2391" s="1">
        <v>1.0</v>
      </c>
      <c r="X2391" s="1">
        <v>1.0</v>
      </c>
      <c r="Y2391" s="1">
        <v>1.0</v>
      </c>
      <c r="Z2391" s="1" t="s">
        <v>93</v>
      </c>
      <c r="AA2391" s="1" t="s">
        <v>12807</v>
      </c>
      <c r="AB2391" s="1">
        <v>69.0</v>
      </c>
      <c r="AC2391" s="1">
        <v>2.0</v>
      </c>
      <c r="AD2391" s="1">
        <v>15.0</v>
      </c>
      <c r="AE2391" s="1">
        <v>1.0</v>
      </c>
      <c r="AF2391" s="1" t="s">
        <v>472</v>
      </c>
      <c r="AG2391" s="1">
        <v>1.0</v>
      </c>
      <c r="AH2391" s="1">
        <v>0.0</v>
      </c>
      <c r="AI2391" s="1">
        <v>0.0</v>
      </c>
      <c r="AJ2391" s="1">
        <v>0.0</v>
      </c>
      <c r="AK2391" s="1">
        <v>0.0</v>
      </c>
      <c r="AL2391" s="1">
        <v>14.0</v>
      </c>
      <c r="AM2391" s="1">
        <v>0.0</v>
      </c>
      <c r="AN2391" s="1">
        <v>74.0</v>
      </c>
      <c r="AO2391" s="1">
        <v>8.0</v>
      </c>
      <c r="AP2391" s="1">
        <v>6.0</v>
      </c>
      <c r="AQ2391" s="1">
        <v>9.0</v>
      </c>
      <c r="AR2391" s="1">
        <v>10.0</v>
      </c>
      <c r="AS2391" s="1">
        <v>10.0</v>
      </c>
      <c r="AT2391" s="1">
        <v>8.0</v>
      </c>
      <c r="AU2391" s="1">
        <v>0.0</v>
      </c>
      <c r="AV2391" s="1" t="s">
        <v>96</v>
      </c>
      <c r="AW2391" s="1">
        <v>2.0</v>
      </c>
      <c r="AX2391" s="1">
        <v>0.0</v>
      </c>
      <c r="AY2391" s="1">
        <v>2.0</v>
      </c>
      <c r="AZ2391" s="1">
        <v>0.0</v>
      </c>
      <c r="BA2391" s="1">
        <v>0.28</v>
      </c>
      <c r="BB2391" s="1">
        <v>-1.0</v>
      </c>
      <c r="BC2391" s="1">
        <v>1.0</v>
      </c>
      <c r="BD2391" s="1">
        <v>-1.0</v>
      </c>
      <c r="BE2391" s="1">
        <v>-1.0</v>
      </c>
      <c r="BF2391" s="1">
        <v>-1.0</v>
      </c>
      <c r="BG2391" s="1">
        <v>-1.0</v>
      </c>
      <c r="BH2391" s="1">
        <v>-1.0</v>
      </c>
      <c r="BI2391" s="1">
        <v>-1.0</v>
      </c>
      <c r="BJ2391" s="1">
        <v>-1.0</v>
      </c>
      <c r="BK2391" s="1">
        <v>-1.0</v>
      </c>
      <c r="BL2391" s="1">
        <v>-1.0</v>
      </c>
      <c r="BM2391" s="1">
        <v>1.0</v>
      </c>
      <c r="BN2391" s="1">
        <v>1.0</v>
      </c>
      <c r="BO2391" s="1">
        <v>1.0</v>
      </c>
      <c r="BP2391" s="1">
        <v>1.0</v>
      </c>
      <c r="BQ2391" s="1">
        <v>-1.0</v>
      </c>
      <c r="BR2391" s="1">
        <v>-1.0</v>
      </c>
      <c r="BS2391" s="1">
        <v>-1.0</v>
      </c>
      <c r="BT2391" s="1">
        <v>1.0</v>
      </c>
      <c r="BU2391" s="1">
        <v>1.0</v>
      </c>
      <c r="BV2391" s="1">
        <v>-1.0</v>
      </c>
      <c r="BW2391" s="1">
        <v>-1.0</v>
      </c>
      <c r="BX2391" s="1">
        <v>-1.0</v>
      </c>
      <c r="BY2391" s="1">
        <v>-1.0</v>
      </c>
      <c r="BZ2391" s="1">
        <v>-1.0</v>
      </c>
      <c r="CA2391" s="1">
        <v>-1.0</v>
      </c>
      <c r="CB2391" s="1">
        <v>1.0</v>
      </c>
      <c r="CC2391" s="1">
        <v>-1.0</v>
      </c>
      <c r="CD2391" s="1">
        <v>80015.0</v>
      </c>
    </row>
    <row r="2392">
      <c r="A2392" s="1">
        <v>1.6860541E7</v>
      </c>
      <c r="B2392" s="1" t="s">
        <v>12808</v>
      </c>
      <c r="C2392" s="1" t="s">
        <v>12809</v>
      </c>
      <c r="D2392" s="1" t="s">
        <v>12809</v>
      </c>
      <c r="E2392" s="1" t="s">
        <v>85</v>
      </c>
      <c r="I2392" s="1">
        <v>4.2993745E7</v>
      </c>
      <c r="J2392" s="1">
        <v>42247.0</v>
      </c>
      <c r="M2392" s="1">
        <v>0.0</v>
      </c>
      <c r="N2392" s="1">
        <v>2.0</v>
      </c>
      <c r="O2392" s="1">
        <v>0.0</v>
      </c>
      <c r="P2392" s="1" t="s">
        <v>89</v>
      </c>
      <c r="Q2392" s="1" t="s">
        <v>90</v>
      </c>
      <c r="R2392" s="1">
        <v>40.77659</v>
      </c>
      <c r="S2392" s="1">
        <v>-73.95407</v>
      </c>
      <c r="T2392" s="1" t="s">
        <v>91</v>
      </c>
      <c r="U2392" s="1" t="s">
        <v>113</v>
      </c>
      <c r="V2392" s="1">
        <v>3.0</v>
      </c>
      <c r="W2392" s="1">
        <v>1.0</v>
      </c>
      <c r="X2392" s="1">
        <v>1.0</v>
      </c>
      <c r="Y2392" s="1">
        <v>1.0</v>
      </c>
      <c r="Z2392" s="1" t="s">
        <v>93</v>
      </c>
      <c r="AA2392" s="1" t="s">
        <v>12810</v>
      </c>
      <c r="AB2392" s="1">
        <v>130.0</v>
      </c>
      <c r="AC2392" s="1">
        <v>2.0</v>
      </c>
      <c r="AD2392" s="1">
        <v>0.0</v>
      </c>
      <c r="AE2392" s="1">
        <v>3.0</v>
      </c>
      <c r="AF2392" s="1" t="s">
        <v>231</v>
      </c>
      <c r="AG2392" s="1">
        <v>1.0</v>
      </c>
      <c r="AH2392" s="1">
        <v>0.0</v>
      </c>
      <c r="AI2392" s="1">
        <v>0.0</v>
      </c>
      <c r="AJ2392" s="1">
        <v>0.0</v>
      </c>
      <c r="AK2392" s="1">
        <v>0.0</v>
      </c>
      <c r="AL2392" s="1">
        <v>18.0</v>
      </c>
      <c r="AM2392" s="1">
        <v>2.0</v>
      </c>
      <c r="AN2392" s="1">
        <v>91.0</v>
      </c>
      <c r="AO2392" s="1">
        <v>9.0</v>
      </c>
      <c r="AP2392" s="1">
        <v>9.0</v>
      </c>
      <c r="AQ2392" s="1">
        <v>10.0</v>
      </c>
      <c r="AR2392" s="1">
        <v>10.0</v>
      </c>
      <c r="AS2392" s="1">
        <v>10.0</v>
      </c>
      <c r="AT2392" s="1">
        <v>9.0</v>
      </c>
      <c r="AU2392" s="1">
        <v>1.0</v>
      </c>
      <c r="AV2392" s="1" t="s">
        <v>105</v>
      </c>
      <c r="AW2392" s="1">
        <v>2.0</v>
      </c>
      <c r="AX2392" s="1">
        <v>1.0</v>
      </c>
      <c r="AY2392" s="1">
        <v>1.0</v>
      </c>
      <c r="AZ2392" s="1">
        <v>0.0</v>
      </c>
      <c r="BA2392" s="1">
        <v>0.65</v>
      </c>
      <c r="BB2392" s="1">
        <v>-1.0</v>
      </c>
      <c r="BC2392" s="1">
        <v>1.0</v>
      </c>
      <c r="BD2392" s="1">
        <v>-1.0</v>
      </c>
      <c r="BE2392" s="1">
        <v>-1.0</v>
      </c>
      <c r="BF2392" s="1">
        <v>-1.0</v>
      </c>
      <c r="BG2392" s="1">
        <v>-1.0</v>
      </c>
      <c r="BH2392" s="1">
        <v>1.0</v>
      </c>
      <c r="BI2392" s="1">
        <v>-1.0</v>
      </c>
      <c r="BJ2392" s="1">
        <v>1.0</v>
      </c>
      <c r="BK2392" s="1">
        <v>-1.0</v>
      </c>
      <c r="BL2392" s="1">
        <v>-1.0</v>
      </c>
      <c r="BM2392" s="1">
        <v>-1.0</v>
      </c>
      <c r="BN2392" s="1">
        <v>-1.0</v>
      </c>
      <c r="BO2392" s="1">
        <v>-1.0</v>
      </c>
      <c r="BP2392" s="1">
        <v>1.0</v>
      </c>
      <c r="BQ2392" s="1">
        <v>1.0</v>
      </c>
      <c r="BR2392" s="1">
        <v>-1.0</v>
      </c>
      <c r="BS2392" s="1">
        <v>-1.0</v>
      </c>
      <c r="BT2392" s="1">
        <v>-1.0</v>
      </c>
      <c r="BU2392" s="1">
        <v>1.0</v>
      </c>
      <c r="BV2392" s="1">
        <v>-1.0</v>
      </c>
      <c r="BW2392" s="1">
        <v>-1.0</v>
      </c>
      <c r="BX2392" s="1">
        <v>-1.0</v>
      </c>
      <c r="BY2392" s="1">
        <v>-1.0</v>
      </c>
      <c r="BZ2392" s="1">
        <v>-1.0</v>
      </c>
      <c r="CA2392" s="1">
        <v>-1.0</v>
      </c>
      <c r="CB2392" s="1">
        <v>-1.0</v>
      </c>
      <c r="CC2392" s="1">
        <v>1.0</v>
      </c>
      <c r="CD2392" s="1">
        <v>80040.0</v>
      </c>
    </row>
    <row r="2393">
      <c r="A2393" s="1">
        <v>3.2069538E7</v>
      </c>
      <c r="B2393" s="1" t="s">
        <v>12811</v>
      </c>
      <c r="C2393" s="1" t="s">
        <v>12812</v>
      </c>
      <c r="D2393" s="1" t="s">
        <v>12813</v>
      </c>
      <c r="E2393" s="1" t="s">
        <v>85</v>
      </c>
      <c r="F2393" s="1" t="s">
        <v>12814</v>
      </c>
      <c r="G2393" s="1" t="s">
        <v>12815</v>
      </c>
      <c r="I2393" s="1">
        <v>1.025735E7</v>
      </c>
      <c r="J2393" s="1">
        <v>41603.0</v>
      </c>
      <c r="K2393" s="1" t="s">
        <v>88</v>
      </c>
      <c r="L2393" s="1">
        <v>1.0</v>
      </c>
      <c r="M2393" s="1">
        <v>0.0</v>
      </c>
      <c r="N2393" s="1">
        <v>3.0</v>
      </c>
      <c r="O2393" s="1">
        <v>1.0</v>
      </c>
      <c r="P2393" s="1" t="s">
        <v>89</v>
      </c>
      <c r="Q2393" s="1" t="s">
        <v>1014</v>
      </c>
      <c r="R2393" s="1">
        <v>40.83325</v>
      </c>
      <c r="S2393" s="1">
        <v>-73.94444</v>
      </c>
      <c r="T2393" s="1" t="s">
        <v>91</v>
      </c>
      <c r="U2393" s="1" t="s">
        <v>113</v>
      </c>
      <c r="V2393" s="1">
        <v>2.0</v>
      </c>
      <c r="W2393" s="1">
        <v>1.0</v>
      </c>
      <c r="X2393" s="1">
        <v>1.0</v>
      </c>
      <c r="Y2393" s="1">
        <v>2.0</v>
      </c>
      <c r="Z2393" s="1" t="s">
        <v>93</v>
      </c>
      <c r="AA2393" s="1" t="s">
        <v>12816</v>
      </c>
      <c r="AB2393" s="1">
        <v>50.0</v>
      </c>
      <c r="AC2393" s="1">
        <v>1.0</v>
      </c>
      <c r="AD2393" s="1">
        <v>0.0</v>
      </c>
      <c r="AE2393" s="1">
        <v>2.0</v>
      </c>
      <c r="AF2393" s="1" t="s">
        <v>127</v>
      </c>
      <c r="AG2393" s="1">
        <v>1.0</v>
      </c>
      <c r="AH2393" s="1">
        <v>0.0</v>
      </c>
      <c r="AI2393" s="1">
        <v>0.0</v>
      </c>
      <c r="AJ2393" s="1">
        <v>7.0</v>
      </c>
      <c r="AK2393" s="1">
        <v>52.0</v>
      </c>
      <c r="AL2393" s="1">
        <v>8.0</v>
      </c>
      <c r="AM2393" s="1">
        <v>8.0</v>
      </c>
      <c r="AN2393" s="1">
        <v>98.0</v>
      </c>
      <c r="AO2393" s="1">
        <v>10.0</v>
      </c>
      <c r="AP2393" s="1">
        <v>9.0</v>
      </c>
      <c r="AQ2393" s="1">
        <v>9.0</v>
      </c>
      <c r="AR2393" s="1">
        <v>10.0</v>
      </c>
      <c r="AS2393" s="1">
        <v>10.0</v>
      </c>
      <c r="AT2393" s="1">
        <v>9.0</v>
      </c>
      <c r="AU2393" s="1">
        <v>0.0</v>
      </c>
      <c r="AV2393" s="1" t="s">
        <v>96</v>
      </c>
      <c r="AW2393" s="1">
        <v>2.0</v>
      </c>
      <c r="AX2393" s="1">
        <v>0.0</v>
      </c>
      <c r="AY2393" s="1">
        <v>2.0</v>
      </c>
      <c r="AZ2393" s="1">
        <v>0.0</v>
      </c>
      <c r="BA2393" s="1">
        <v>2.76</v>
      </c>
      <c r="BB2393" s="1">
        <v>-1.0</v>
      </c>
      <c r="BC2393" s="1">
        <v>1.0</v>
      </c>
      <c r="BD2393" s="1">
        <v>-1.0</v>
      </c>
      <c r="BE2393" s="1">
        <v>-1.0</v>
      </c>
      <c r="BF2393" s="1">
        <v>-1.0</v>
      </c>
      <c r="BG2393" s="1">
        <v>-1.0</v>
      </c>
      <c r="BH2393" s="1">
        <v>1.0</v>
      </c>
      <c r="BI2393" s="1">
        <v>1.0</v>
      </c>
      <c r="BJ2393" s="1">
        <v>1.0</v>
      </c>
      <c r="BK2393" s="1">
        <v>1.0</v>
      </c>
      <c r="BL2393" s="1">
        <v>1.0</v>
      </c>
      <c r="BM2393" s="1">
        <v>1.0</v>
      </c>
      <c r="BN2393" s="1">
        <v>1.0</v>
      </c>
      <c r="BO2393" s="1">
        <v>-1.0</v>
      </c>
      <c r="BP2393" s="1">
        <v>-1.0</v>
      </c>
      <c r="BQ2393" s="1">
        <v>-1.0</v>
      </c>
      <c r="BR2393" s="1">
        <v>-1.0</v>
      </c>
      <c r="BS2393" s="1">
        <v>1.0</v>
      </c>
      <c r="BT2393" s="1">
        <v>-1.0</v>
      </c>
      <c r="BU2393" s="1">
        <v>1.0</v>
      </c>
      <c r="BV2393" s="1">
        <v>-1.0</v>
      </c>
      <c r="BW2393" s="1">
        <v>-1.0</v>
      </c>
      <c r="BX2393" s="1">
        <v>-1.0</v>
      </c>
      <c r="BY2393" s="1">
        <v>-1.0</v>
      </c>
      <c r="BZ2393" s="1">
        <v>-1.0</v>
      </c>
      <c r="CA2393" s="1">
        <v>-1.0</v>
      </c>
      <c r="CB2393" s="1">
        <v>-1.0</v>
      </c>
      <c r="CC2393" s="1">
        <v>-1.0</v>
      </c>
      <c r="CD2393" s="1">
        <v>80110.0</v>
      </c>
    </row>
    <row r="2394">
      <c r="A2394" s="1">
        <v>2.8667969E7</v>
      </c>
      <c r="B2394" s="1" t="s">
        <v>12817</v>
      </c>
      <c r="C2394" s="1" t="s">
        <v>12818</v>
      </c>
      <c r="D2394" s="1" t="s">
        <v>12819</v>
      </c>
      <c r="E2394" s="1" t="s">
        <v>85</v>
      </c>
      <c r="F2394" s="1" t="s">
        <v>12820</v>
      </c>
      <c r="G2394" s="1" t="s">
        <v>12821</v>
      </c>
      <c r="H2394" s="1" t="s">
        <v>12822</v>
      </c>
      <c r="I2394" s="1">
        <v>2.16299753E8</v>
      </c>
      <c r="J2394" s="1">
        <v>43362.0</v>
      </c>
      <c r="K2394" s="1" t="s">
        <v>272</v>
      </c>
      <c r="L2394" s="1">
        <v>1.0</v>
      </c>
      <c r="M2394" s="1">
        <v>1.0</v>
      </c>
      <c r="N2394" s="1">
        <v>1.0</v>
      </c>
      <c r="O2394" s="1">
        <v>0.0</v>
      </c>
      <c r="P2394" s="1" t="s">
        <v>123</v>
      </c>
      <c r="Q2394" s="1" t="s">
        <v>281</v>
      </c>
      <c r="R2394" s="1">
        <v>40.63284</v>
      </c>
      <c r="S2394" s="1">
        <v>-73.91149</v>
      </c>
      <c r="T2394" s="1" t="s">
        <v>125</v>
      </c>
      <c r="U2394" s="1" t="s">
        <v>113</v>
      </c>
      <c r="V2394" s="1">
        <v>2.0</v>
      </c>
      <c r="W2394" s="1">
        <v>1.0</v>
      </c>
      <c r="X2394" s="1">
        <v>1.0</v>
      </c>
      <c r="Y2394" s="1">
        <v>1.0</v>
      </c>
      <c r="Z2394" s="1" t="s">
        <v>93</v>
      </c>
      <c r="AA2394" s="1" t="s">
        <v>12823</v>
      </c>
      <c r="AB2394" s="1">
        <v>80.0</v>
      </c>
      <c r="AC2394" s="1">
        <v>2.0</v>
      </c>
      <c r="AD2394" s="1">
        <v>30.0</v>
      </c>
      <c r="AE2394" s="1">
        <v>2.0</v>
      </c>
      <c r="AF2394" s="1" t="s">
        <v>179</v>
      </c>
      <c r="AG2394" s="1">
        <v>1.0</v>
      </c>
      <c r="AH2394" s="1">
        <v>1.0</v>
      </c>
      <c r="AI2394" s="1">
        <v>1.0</v>
      </c>
      <c r="AJ2394" s="1">
        <v>1.0</v>
      </c>
      <c r="AK2394" s="1">
        <v>5.0</v>
      </c>
      <c r="AL2394" s="1">
        <v>11.0</v>
      </c>
      <c r="AM2394" s="1">
        <v>11.0</v>
      </c>
      <c r="AN2394" s="1">
        <v>98.0</v>
      </c>
      <c r="AO2394" s="1">
        <v>10.0</v>
      </c>
      <c r="AP2394" s="1">
        <v>9.0</v>
      </c>
      <c r="AQ2394" s="1">
        <v>10.0</v>
      </c>
      <c r="AR2394" s="1">
        <v>10.0</v>
      </c>
      <c r="AS2394" s="1">
        <v>9.0</v>
      </c>
      <c r="AT2394" s="1">
        <v>10.0</v>
      </c>
      <c r="AU2394" s="1">
        <v>1.0</v>
      </c>
      <c r="AV2394" s="1" t="s">
        <v>105</v>
      </c>
      <c r="AW2394" s="1">
        <v>1.0</v>
      </c>
      <c r="AX2394" s="1">
        <v>0.0</v>
      </c>
      <c r="AY2394" s="1">
        <v>1.0</v>
      </c>
      <c r="AZ2394" s="1">
        <v>0.0</v>
      </c>
      <c r="BA2394" s="1">
        <v>1.15</v>
      </c>
      <c r="BB2394" s="1">
        <v>-1.0</v>
      </c>
      <c r="BC2394" s="1">
        <v>1.0</v>
      </c>
      <c r="BD2394" s="1">
        <v>-1.0</v>
      </c>
      <c r="BE2394" s="1">
        <v>-1.0</v>
      </c>
      <c r="BF2394" s="1">
        <v>-1.0</v>
      </c>
      <c r="BG2394" s="1">
        <v>-1.0</v>
      </c>
      <c r="BH2394" s="1">
        <v>-1.0</v>
      </c>
      <c r="BI2394" s="1">
        <v>-1.0</v>
      </c>
      <c r="BJ2394" s="1">
        <v>1.0</v>
      </c>
      <c r="BK2394" s="1">
        <v>-1.0</v>
      </c>
      <c r="BL2394" s="1">
        <v>-1.0</v>
      </c>
      <c r="BM2394" s="1">
        <v>-1.0</v>
      </c>
      <c r="BN2394" s="1">
        <v>-1.0</v>
      </c>
      <c r="BO2394" s="1">
        <v>-1.0</v>
      </c>
      <c r="BP2394" s="1">
        <v>-1.0</v>
      </c>
      <c r="BQ2394" s="1">
        <v>1.0</v>
      </c>
      <c r="BR2394" s="1">
        <v>-1.0</v>
      </c>
      <c r="BS2394" s="1">
        <v>-1.0</v>
      </c>
      <c r="BT2394" s="1">
        <v>-1.0</v>
      </c>
      <c r="BU2394" s="1">
        <v>1.0</v>
      </c>
      <c r="BV2394" s="1">
        <v>-1.0</v>
      </c>
      <c r="BW2394" s="1">
        <v>-1.0</v>
      </c>
      <c r="BX2394" s="1">
        <v>1.0</v>
      </c>
      <c r="BY2394" s="1">
        <v>-1.0</v>
      </c>
      <c r="BZ2394" s="1">
        <v>-1.0</v>
      </c>
      <c r="CA2394" s="1">
        <v>-1.0</v>
      </c>
      <c r="CB2394" s="1">
        <v>-1.0</v>
      </c>
      <c r="CC2394" s="1">
        <v>-1.0</v>
      </c>
      <c r="CD2394" s="1">
        <v>80157.0</v>
      </c>
    </row>
    <row r="2395">
      <c r="A2395" s="1">
        <v>1.8190894E7</v>
      </c>
      <c r="B2395" s="1" t="s">
        <v>12824</v>
      </c>
      <c r="C2395" s="1" t="s">
        <v>12825</v>
      </c>
      <c r="D2395" s="1" t="s">
        <v>12826</v>
      </c>
      <c r="E2395" s="1" t="s">
        <v>85</v>
      </c>
      <c r="F2395" s="1" t="s">
        <v>12827</v>
      </c>
      <c r="G2395" s="1" t="s">
        <v>12828</v>
      </c>
      <c r="H2395" s="2" t="str">
        <f>- no shoes in The house - no food outside of The kitchen</f>
        <v>#ERROR!</v>
      </c>
      <c r="I2395" s="1">
        <v>1.7527788E7</v>
      </c>
      <c r="J2395" s="1">
        <v>41821.0</v>
      </c>
      <c r="K2395" s="1" t="s">
        <v>272</v>
      </c>
      <c r="L2395" s="1">
        <v>1.0</v>
      </c>
      <c r="M2395" s="1">
        <v>0.0</v>
      </c>
      <c r="N2395" s="1">
        <v>3.0</v>
      </c>
      <c r="O2395" s="1">
        <v>1.0</v>
      </c>
      <c r="P2395" s="1" t="s">
        <v>123</v>
      </c>
      <c r="Q2395" s="1" t="s">
        <v>519</v>
      </c>
      <c r="R2395" s="1">
        <v>40.69745</v>
      </c>
      <c r="S2395" s="1">
        <v>-73.93038</v>
      </c>
      <c r="T2395" s="1" t="s">
        <v>144</v>
      </c>
      <c r="U2395" s="1" t="s">
        <v>113</v>
      </c>
      <c r="V2395" s="1">
        <v>3.0</v>
      </c>
      <c r="W2395" s="1">
        <v>1.0</v>
      </c>
      <c r="X2395" s="1">
        <v>1.0</v>
      </c>
      <c r="Y2395" s="1">
        <v>2.0</v>
      </c>
      <c r="Z2395" s="1" t="s">
        <v>93</v>
      </c>
      <c r="AA2395" s="1" t="s">
        <v>12829</v>
      </c>
      <c r="AB2395" s="1">
        <v>49.0</v>
      </c>
      <c r="AC2395" s="1">
        <v>1.0</v>
      </c>
      <c r="AD2395" s="1">
        <v>39.0</v>
      </c>
      <c r="AE2395" s="1">
        <v>1.0</v>
      </c>
      <c r="AF2395" s="1" t="s">
        <v>407</v>
      </c>
      <c r="AG2395" s="1">
        <v>1.0</v>
      </c>
      <c r="AH2395" s="1">
        <v>29.0</v>
      </c>
      <c r="AI2395" s="1">
        <v>59.0</v>
      </c>
      <c r="AJ2395" s="1">
        <v>89.0</v>
      </c>
      <c r="AK2395" s="1">
        <v>89.0</v>
      </c>
      <c r="AL2395" s="1">
        <v>20.0</v>
      </c>
      <c r="AM2395" s="1">
        <v>7.0</v>
      </c>
      <c r="AN2395" s="1">
        <v>93.0</v>
      </c>
      <c r="AO2395" s="1">
        <v>9.0</v>
      </c>
      <c r="AP2395" s="1">
        <v>10.0</v>
      </c>
      <c r="AQ2395" s="1">
        <v>10.0</v>
      </c>
      <c r="AR2395" s="1">
        <v>10.0</v>
      </c>
      <c r="AS2395" s="1">
        <v>9.0</v>
      </c>
      <c r="AT2395" s="1">
        <v>9.0</v>
      </c>
      <c r="AU2395" s="1">
        <v>0.0</v>
      </c>
      <c r="AV2395" s="1" t="s">
        <v>96</v>
      </c>
      <c r="AW2395" s="1">
        <v>2.0</v>
      </c>
      <c r="AX2395" s="1">
        <v>1.0</v>
      </c>
      <c r="AY2395" s="1">
        <v>1.0</v>
      </c>
      <c r="AZ2395" s="1">
        <v>0.0</v>
      </c>
      <c r="BA2395" s="1">
        <v>0.74</v>
      </c>
      <c r="BB2395" s="1">
        <v>-1.0</v>
      </c>
      <c r="BC2395" s="1">
        <v>1.0</v>
      </c>
      <c r="BD2395" s="1">
        <v>-1.0</v>
      </c>
      <c r="BE2395" s="1">
        <v>-1.0</v>
      </c>
      <c r="BF2395" s="1">
        <v>-1.0</v>
      </c>
      <c r="BG2395" s="1">
        <v>-1.0</v>
      </c>
      <c r="BH2395" s="1">
        <v>-1.0</v>
      </c>
      <c r="BI2395" s="1">
        <v>-1.0</v>
      </c>
      <c r="BJ2395" s="1">
        <v>-1.0</v>
      </c>
      <c r="BK2395" s="1">
        <v>-1.0</v>
      </c>
      <c r="BL2395" s="1">
        <v>-1.0</v>
      </c>
      <c r="BM2395" s="1">
        <v>1.0</v>
      </c>
      <c r="BN2395" s="1">
        <v>-1.0</v>
      </c>
      <c r="BO2395" s="1">
        <v>1.0</v>
      </c>
      <c r="BP2395" s="1">
        <v>-1.0</v>
      </c>
      <c r="BQ2395" s="1">
        <v>1.0</v>
      </c>
      <c r="BR2395" s="1">
        <v>-1.0</v>
      </c>
      <c r="BS2395" s="1">
        <v>-1.0</v>
      </c>
      <c r="BT2395" s="1">
        <v>-1.0</v>
      </c>
      <c r="BU2395" s="1">
        <v>1.0</v>
      </c>
      <c r="BV2395" s="1">
        <v>-1.0</v>
      </c>
      <c r="BW2395" s="1">
        <v>-1.0</v>
      </c>
      <c r="BX2395" s="1">
        <v>-1.0</v>
      </c>
      <c r="BY2395" s="1">
        <v>-1.0</v>
      </c>
      <c r="BZ2395" s="1">
        <v>1.0</v>
      </c>
      <c r="CA2395" s="1">
        <v>-1.0</v>
      </c>
      <c r="CB2395" s="1">
        <v>-1.0</v>
      </c>
      <c r="CC2395" s="1">
        <v>-1.0</v>
      </c>
      <c r="CD2395" s="1">
        <v>80207.0</v>
      </c>
    </row>
    <row r="2396">
      <c r="A2396" s="1">
        <v>3.1575039E7</v>
      </c>
      <c r="B2396" s="1" t="s">
        <v>12830</v>
      </c>
      <c r="C2396" s="1" t="s">
        <v>12831</v>
      </c>
      <c r="D2396" s="1" t="s">
        <v>12832</v>
      </c>
      <c r="E2396" s="1" t="s">
        <v>85</v>
      </c>
      <c r="F2396" s="1" t="s">
        <v>12833</v>
      </c>
      <c r="G2396" s="1" t="s">
        <v>12834</v>
      </c>
      <c r="I2396" s="1">
        <v>1.14548258E8</v>
      </c>
      <c r="J2396" s="1">
        <v>42768.0</v>
      </c>
      <c r="K2396" s="1" t="s">
        <v>134</v>
      </c>
      <c r="L2396" s="1">
        <v>1.0</v>
      </c>
      <c r="M2396" s="1">
        <v>0.0</v>
      </c>
      <c r="N2396" s="1">
        <v>3.0</v>
      </c>
      <c r="O2396" s="1">
        <v>1.0</v>
      </c>
      <c r="P2396" s="1" t="s">
        <v>89</v>
      </c>
      <c r="Q2396" s="1" t="s">
        <v>4587</v>
      </c>
      <c r="R2396" s="1">
        <v>40.72749</v>
      </c>
      <c r="S2396" s="1">
        <v>-74.0018</v>
      </c>
      <c r="T2396" s="1" t="s">
        <v>91</v>
      </c>
      <c r="U2396" s="1" t="s">
        <v>92</v>
      </c>
      <c r="V2396" s="1">
        <v>2.0</v>
      </c>
      <c r="W2396" s="1">
        <v>1.0</v>
      </c>
      <c r="X2396" s="1">
        <v>1.0</v>
      </c>
      <c r="Y2396" s="1">
        <v>2.0</v>
      </c>
      <c r="Z2396" s="1" t="s">
        <v>93</v>
      </c>
      <c r="AA2396" s="1" t="s">
        <v>12835</v>
      </c>
      <c r="AB2396" s="1">
        <v>205.0</v>
      </c>
      <c r="AC2396" s="1">
        <v>1.0</v>
      </c>
      <c r="AD2396" s="1">
        <v>25.0</v>
      </c>
      <c r="AE2396" s="1">
        <v>1.0</v>
      </c>
      <c r="AF2396" s="1" t="s">
        <v>797</v>
      </c>
      <c r="AG2396" s="1">
        <v>1.0</v>
      </c>
      <c r="AH2396" s="1">
        <v>8.0</v>
      </c>
      <c r="AI2396" s="1">
        <v>36.0</v>
      </c>
      <c r="AJ2396" s="1">
        <v>48.0</v>
      </c>
      <c r="AK2396" s="1">
        <v>124.0</v>
      </c>
      <c r="AL2396" s="1">
        <v>2.0</v>
      </c>
      <c r="AM2396" s="1">
        <v>2.0</v>
      </c>
      <c r="AN2396" s="1">
        <v>90.0</v>
      </c>
      <c r="AO2396" s="1">
        <v>8.0</v>
      </c>
      <c r="AP2396" s="1">
        <v>10.0</v>
      </c>
      <c r="AQ2396" s="1">
        <v>10.0</v>
      </c>
      <c r="AR2396" s="1">
        <v>10.0</v>
      </c>
      <c r="AS2396" s="1">
        <v>10.0</v>
      </c>
      <c r="AT2396" s="1">
        <v>9.0</v>
      </c>
      <c r="AU2396" s="1">
        <v>0.0</v>
      </c>
      <c r="AV2396" s="1" t="s">
        <v>117</v>
      </c>
      <c r="AW2396" s="1">
        <v>2.0</v>
      </c>
      <c r="AX2396" s="1">
        <v>2.0</v>
      </c>
      <c r="AY2396" s="1">
        <v>0.0</v>
      </c>
      <c r="AZ2396" s="1">
        <v>0.0</v>
      </c>
      <c r="BA2396" s="1">
        <v>2.0</v>
      </c>
      <c r="BB2396" s="1">
        <v>-1.0</v>
      </c>
      <c r="BC2396" s="1">
        <v>1.0</v>
      </c>
      <c r="BD2396" s="1">
        <v>-1.0</v>
      </c>
      <c r="BE2396" s="1">
        <v>-1.0</v>
      </c>
      <c r="BF2396" s="1">
        <v>-1.0</v>
      </c>
      <c r="BG2396" s="1">
        <v>-1.0</v>
      </c>
      <c r="BH2396" s="1">
        <v>-1.0</v>
      </c>
      <c r="BI2396" s="1">
        <v>-1.0</v>
      </c>
      <c r="BJ2396" s="1">
        <v>-1.0</v>
      </c>
      <c r="BK2396" s="1">
        <v>-1.0</v>
      </c>
      <c r="BL2396" s="1">
        <v>-1.0</v>
      </c>
      <c r="BM2396" s="1">
        <v>1.0</v>
      </c>
      <c r="BN2396" s="1">
        <v>-1.0</v>
      </c>
      <c r="BO2396" s="1">
        <v>-1.0</v>
      </c>
      <c r="BP2396" s="1">
        <v>-1.0</v>
      </c>
      <c r="BQ2396" s="1">
        <v>-1.0</v>
      </c>
      <c r="BR2396" s="1">
        <v>-1.0</v>
      </c>
      <c r="BS2396" s="1">
        <v>1.0</v>
      </c>
      <c r="BT2396" s="1">
        <v>-1.0</v>
      </c>
      <c r="BU2396" s="1">
        <v>1.0</v>
      </c>
      <c r="BV2396" s="1">
        <v>-1.0</v>
      </c>
      <c r="BW2396" s="1">
        <v>-1.0</v>
      </c>
      <c r="BX2396" s="1">
        <v>1.0</v>
      </c>
      <c r="BY2396" s="1">
        <v>-1.0</v>
      </c>
      <c r="BZ2396" s="1">
        <v>-1.0</v>
      </c>
      <c r="CA2396" s="1">
        <v>-1.0</v>
      </c>
      <c r="CB2396" s="1">
        <v>-1.0</v>
      </c>
      <c r="CC2396" s="1">
        <v>-1.0</v>
      </c>
      <c r="CD2396" s="1">
        <v>80226.0</v>
      </c>
    </row>
    <row r="2397">
      <c r="A2397" s="1">
        <v>3.0878695E7</v>
      </c>
      <c r="B2397" s="1" t="s">
        <v>12836</v>
      </c>
      <c r="C2397" s="1" t="s">
        <v>12837</v>
      </c>
      <c r="D2397" s="1" t="s">
        <v>12837</v>
      </c>
      <c r="E2397" s="1" t="s">
        <v>85</v>
      </c>
      <c r="I2397" s="1">
        <v>6.6913051E7</v>
      </c>
      <c r="J2397" s="1">
        <v>42472.0</v>
      </c>
      <c r="K2397" s="1" t="s">
        <v>272</v>
      </c>
      <c r="L2397" s="1">
        <v>0.75</v>
      </c>
      <c r="M2397" s="1">
        <v>0.0</v>
      </c>
      <c r="N2397" s="1">
        <v>1.0</v>
      </c>
      <c r="O2397" s="1">
        <v>0.0</v>
      </c>
      <c r="P2397" s="1" t="s">
        <v>123</v>
      </c>
      <c r="Q2397" s="1" t="s">
        <v>124</v>
      </c>
      <c r="R2397" s="1">
        <v>40.71792</v>
      </c>
      <c r="S2397" s="1">
        <v>-73.9417199999999</v>
      </c>
      <c r="T2397" s="1" t="s">
        <v>289</v>
      </c>
      <c r="U2397" s="1" t="s">
        <v>92</v>
      </c>
      <c r="V2397" s="1">
        <v>3.0</v>
      </c>
      <c r="W2397" s="1">
        <v>1.0</v>
      </c>
      <c r="X2397" s="1">
        <v>1.0</v>
      </c>
      <c r="Y2397" s="1">
        <v>1.0</v>
      </c>
      <c r="Z2397" s="1" t="s">
        <v>93</v>
      </c>
      <c r="AA2397" s="1" t="s">
        <v>12838</v>
      </c>
      <c r="AB2397" s="1">
        <v>160.0</v>
      </c>
      <c r="AC2397" s="1">
        <v>1.0</v>
      </c>
      <c r="AD2397" s="1">
        <v>0.0</v>
      </c>
      <c r="AE2397" s="1">
        <v>1.0</v>
      </c>
      <c r="AF2397" s="1" t="s">
        <v>443</v>
      </c>
      <c r="AG2397" s="1">
        <v>1.0</v>
      </c>
      <c r="AH2397" s="1">
        <v>4.0</v>
      </c>
      <c r="AI2397" s="1">
        <v>21.0</v>
      </c>
      <c r="AJ2397" s="1">
        <v>49.0</v>
      </c>
      <c r="AK2397" s="1">
        <v>49.0</v>
      </c>
      <c r="AL2397" s="1">
        <v>4.0</v>
      </c>
      <c r="AM2397" s="1">
        <v>4.0</v>
      </c>
      <c r="AN2397" s="1">
        <v>93.0</v>
      </c>
      <c r="AO2397" s="1">
        <v>10.0</v>
      </c>
      <c r="AP2397" s="1">
        <v>9.0</v>
      </c>
      <c r="AQ2397" s="1">
        <v>10.0</v>
      </c>
      <c r="AR2397" s="1">
        <v>10.0</v>
      </c>
      <c r="AS2397" s="1">
        <v>10.0</v>
      </c>
      <c r="AT2397" s="1">
        <v>10.0</v>
      </c>
      <c r="AU2397" s="1">
        <v>0.0</v>
      </c>
      <c r="AV2397" s="1" t="s">
        <v>105</v>
      </c>
      <c r="AW2397" s="1">
        <v>1.0</v>
      </c>
      <c r="AX2397" s="1">
        <v>1.0</v>
      </c>
      <c r="AY2397" s="1">
        <v>0.0</v>
      </c>
      <c r="AZ2397" s="1">
        <v>0.0</v>
      </c>
      <c r="BA2397" s="1">
        <v>0.59</v>
      </c>
      <c r="BB2397" s="1">
        <v>-1.0</v>
      </c>
      <c r="BC2397" s="1">
        <v>1.0</v>
      </c>
      <c r="BD2397" s="1">
        <v>-1.0</v>
      </c>
      <c r="BE2397" s="1">
        <v>-1.0</v>
      </c>
      <c r="BF2397" s="1">
        <v>-1.0</v>
      </c>
      <c r="BG2397" s="1">
        <v>-1.0</v>
      </c>
      <c r="BH2397" s="1">
        <v>-1.0</v>
      </c>
      <c r="BI2397" s="1">
        <v>-1.0</v>
      </c>
      <c r="BJ2397" s="1">
        <v>-1.0</v>
      </c>
      <c r="BK2397" s="1">
        <v>-1.0</v>
      </c>
      <c r="BL2397" s="1">
        <v>-1.0</v>
      </c>
      <c r="BM2397" s="1">
        <v>1.0</v>
      </c>
      <c r="BN2397" s="1">
        <v>-1.0</v>
      </c>
      <c r="BO2397" s="1">
        <v>-1.0</v>
      </c>
      <c r="BP2397" s="1">
        <v>-1.0</v>
      </c>
      <c r="BQ2397" s="1">
        <v>-1.0</v>
      </c>
      <c r="BR2397" s="1">
        <v>-1.0</v>
      </c>
      <c r="BS2397" s="1">
        <v>-1.0</v>
      </c>
      <c r="BT2397" s="1">
        <v>-1.0</v>
      </c>
      <c r="BU2397" s="1">
        <v>1.0</v>
      </c>
      <c r="BV2397" s="1">
        <v>-1.0</v>
      </c>
      <c r="BW2397" s="1">
        <v>-1.0</v>
      </c>
      <c r="BX2397" s="1">
        <v>-1.0</v>
      </c>
      <c r="BY2397" s="1">
        <v>-1.0</v>
      </c>
      <c r="BZ2397" s="1">
        <v>-1.0</v>
      </c>
      <c r="CA2397" s="1">
        <v>-1.0</v>
      </c>
      <c r="CB2397" s="1">
        <v>-1.0</v>
      </c>
      <c r="CC2397" s="1">
        <v>-1.0</v>
      </c>
      <c r="CD2397" s="1">
        <v>80259.0</v>
      </c>
    </row>
    <row r="2398">
      <c r="A2398" s="1">
        <v>1.4154373E7</v>
      </c>
      <c r="B2398" s="1" t="s">
        <v>12839</v>
      </c>
      <c r="C2398" s="1" t="s">
        <v>12840</v>
      </c>
      <c r="D2398" s="1" t="s">
        <v>12841</v>
      </c>
      <c r="E2398" s="1" t="s">
        <v>85</v>
      </c>
      <c r="F2398" s="1" t="s">
        <v>12842</v>
      </c>
      <c r="G2398" s="1" t="s">
        <v>12843</v>
      </c>
      <c r="I2398" s="1">
        <v>4685913.0</v>
      </c>
      <c r="J2398" s="1">
        <v>41287.0</v>
      </c>
      <c r="M2398" s="1">
        <v>0.0</v>
      </c>
      <c r="N2398" s="1">
        <v>2.0</v>
      </c>
      <c r="O2398" s="1">
        <v>1.0</v>
      </c>
      <c r="P2398" s="1" t="s">
        <v>89</v>
      </c>
      <c r="Q2398" s="1" t="s">
        <v>90</v>
      </c>
      <c r="R2398" s="1">
        <v>40.72097</v>
      </c>
      <c r="S2398" s="1">
        <v>-73.97769</v>
      </c>
      <c r="T2398" s="1" t="s">
        <v>91</v>
      </c>
      <c r="U2398" s="1" t="s">
        <v>113</v>
      </c>
      <c r="V2398" s="1">
        <v>1.0</v>
      </c>
      <c r="W2398" s="1">
        <v>1.0</v>
      </c>
      <c r="X2398" s="1">
        <v>1.0</v>
      </c>
      <c r="Y2398" s="1">
        <v>1.0</v>
      </c>
      <c r="Z2398" s="1" t="s">
        <v>93</v>
      </c>
      <c r="AA2398" s="1" t="s">
        <v>12844</v>
      </c>
      <c r="AB2398" s="1">
        <v>90.0</v>
      </c>
      <c r="AC2398" s="1">
        <v>1.0</v>
      </c>
      <c r="AD2398" s="1">
        <v>0.0</v>
      </c>
      <c r="AE2398" s="1">
        <v>12.0</v>
      </c>
      <c r="AF2398" s="1" t="s">
        <v>1779</v>
      </c>
      <c r="AG2398" s="1">
        <v>1.0</v>
      </c>
      <c r="AH2398" s="1">
        <v>0.0</v>
      </c>
      <c r="AI2398" s="1">
        <v>0.0</v>
      </c>
      <c r="AJ2398" s="1">
        <v>0.0</v>
      </c>
      <c r="AK2398" s="1">
        <v>0.0</v>
      </c>
      <c r="AL2398" s="1">
        <v>1.0</v>
      </c>
      <c r="AM2398" s="1">
        <v>0.0</v>
      </c>
      <c r="AN2398" s="1">
        <v>100.0</v>
      </c>
      <c r="AO2398" s="1">
        <v>10.0</v>
      </c>
      <c r="AP2398" s="1">
        <v>10.0</v>
      </c>
      <c r="AQ2398" s="1">
        <v>10.0</v>
      </c>
      <c r="AR2398" s="1">
        <v>10.0</v>
      </c>
      <c r="AS2398" s="1">
        <v>10.0</v>
      </c>
      <c r="AT2398" s="1">
        <v>10.0</v>
      </c>
      <c r="AU2398" s="1">
        <v>0.0</v>
      </c>
      <c r="AV2398" s="1" t="s">
        <v>96</v>
      </c>
      <c r="AW2398" s="1">
        <v>2.0</v>
      </c>
      <c r="AX2398" s="1">
        <v>0.0</v>
      </c>
      <c r="AY2398" s="1">
        <v>2.0</v>
      </c>
      <c r="AZ2398" s="1">
        <v>0.0</v>
      </c>
      <c r="BA2398" s="1">
        <v>0.03</v>
      </c>
      <c r="BB2398" s="1">
        <v>-1.0</v>
      </c>
      <c r="BC2398" s="1">
        <v>1.0</v>
      </c>
      <c r="BD2398" s="1">
        <v>-1.0</v>
      </c>
      <c r="BE2398" s="1">
        <v>-1.0</v>
      </c>
      <c r="BF2398" s="1">
        <v>-1.0</v>
      </c>
      <c r="BG2398" s="1">
        <v>-1.0</v>
      </c>
      <c r="BH2398" s="1">
        <v>-1.0</v>
      </c>
      <c r="BI2398" s="1">
        <v>1.0</v>
      </c>
      <c r="BJ2398" s="1">
        <v>1.0</v>
      </c>
      <c r="BK2398" s="1">
        <v>-1.0</v>
      </c>
      <c r="BL2398" s="1">
        <v>-1.0</v>
      </c>
      <c r="BM2398" s="1">
        <v>-1.0</v>
      </c>
      <c r="BN2398" s="1">
        <v>-1.0</v>
      </c>
      <c r="BO2398" s="1">
        <v>-1.0</v>
      </c>
      <c r="BP2398" s="1">
        <v>-1.0</v>
      </c>
      <c r="BQ2398" s="1">
        <v>-1.0</v>
      </c>
      <c r="BR2398" s="1">
        <v>-1.0</v>
      </c>
      <c r="BS2398" s="1">
        <v>-1.0</v>
      </c>
      <c r="BT2398" s="1">
        <v>-1.0</v>
      </c>
      <c r="BU2398" s="1">
        <v>1.0</v>
      </c>
      <c r="BV2398" s="1">
        <v>-1.0</v>
      </c>
      <c r="BW2398" s="1">
        <v>-1.0</v>
      </c>
      <c r="BX2398" s="1">
        <v>-1.0</v>
      </c>
      <c r="BY2398" s="1">
        <v>-1.0</v>
      </c>
      <c r="BZ2398" s="1">
        <v>-1.0</v>
      </c>
      <c r="CA2398" s="1">
        <v>-1.0</v>
      </c>
      <c r="CB2398" s="1">
        <v>-1.0</v>
      </c>
      <c r="CC2398" s="1">
        <v>-1.0</v>
      </c>
      <c r="CD2398" s="1">
        <v>80266.0</v>
      </c>
    </row>
    <row r="2399">
      <c r="A2399" s="1">
        <v>2865117.0</v>
      </c>
      <c r="B2399" s="1" t="s">
        <v>12845</v>
      </c>
      <c r="C2399" s="1" t="s">
        <v>12846</v>
      </c>
      <c r="D2399" s="1" t="s">
        <v>12847</v>
      </c>
      <c r="E2399" s="1" t="s">
        <v>85</v>
      </c>
      <c r="F2399" s="1" t="s">
        <v>12848</v>
      </c>
      <c r="G2399" s="1" t="s">
        <v>12849</v>
      </c>
      <c r="I2399" s="1">
        <v>3543836.0</v>
      </c>
      <c r="J2399" s="1">
        <v>41164.0</v>
      </c>
      <c r="K2399" s="1" t="s">
        <v>272</v>
      </c>
      <c r="L2399" s="1">
        <v>1.0</v>
      </c>
      <c r="M2399" s="1">
        <v>0.0</v>
      </c>
      <c r="N2399" s="1">
        <v>1.0</v>
      </c>
      <c r="O2399" s="1">
        <v>0.0</v>
      </c>
      <c r="P2399" s="1" t="s">
        <v>12850</v>
      </c>
      <c r="Q2399" s="1" t="s">
        <v>124</v>
      </c>
      <c r="R2399" s="1">
        <v>40.66977</v>
      </c>
      <c r="S2399" s="1">
        <v>-73.98305</v>
      </c>
      <c r="T2399" s="1" t="s">
        <v>91</v>
      </c>
      <c r="U2399" s="1" t="s">
        <v>92</v>
      </c>
      <c r="V2399" s="1">
        <v>3.0</v>
      </c>
      <c r="W2399" s="1">
        <v>1.0</v>
      </c>
      <c r="X2399" s="1">
        <v>2.0</v>
      </c>
      <c r="Y2399" s="1">
        <v>2.0</v>
      </c>
      <c r="Z2399" s="1" t="s">
        <v>93</v>
      </c>
      <c r="AA2399" s="1" t="s">
        <v>12851</v>
      </c>
      <c r="AB2399" s="1">
        <v>155.0</v>
      </c>
      <c r="AC2399" s="1">
        <v>1.0</v>
      </c>
      <c r="AD2399" s="1">
        <v>0.0</v>
      </c>
      <c r="AE2399" s="1">
        <v>29.0</v>
      </c>
      <c r="AF2399" s="1" t="s">
        <v>202</v>
      </c>
      <c r="AG2399" s="1">
        <v>1.0</v>
      </c>
      <c r="AH2399" s="1">
        <v>0.0</v>
      </c>
      <c r="AI2399" s="1">
        <v>0.0</v>
      </c>
      <c r="AJ2399" s="1">
        <v>11.0</v>
      </c>
      <c r="AK2399" s="1">
        <v>59.0</v>
      </c>
      <c r="AL2399" s="1">
        <v>5.0</v>
      </c>
      <c r="AM2399" s="1">
        <v>0.0</v>
      </c>
      <c r="AN2399" s="1">
        <v>96.0</v>
      </c>
      <c r="AO2399" s="1">
        <v>9.0</v>
      </c>
      <c r="AP2399" s="1">
        <v>10.0</v>
      </c>
      <c r="AQ2399" s="1">
        <v>10.0</v>
      </c>
      <c r="AR2399" s="1">
        <v>10.0</v>
      </c>
      <c r="AS2399" s="1">
        <v>10.0</v>
      </c>
      <c r="AT2399" s="1">
        <v>10.0</v>
      </c>
      <c r="AU2399" s="1">
        <v>0.0</v>
      </c>
      <c r="AV2399" s="1" t="s">
        <v>96</v>
      </c>
      <c r="AW2399" s="1">
        <v>1.0</v>
      </c>
      <c r="AX2399" s="1">
        <v>1.0</v>
      </c>
      <c r="AY2399" s="1">
        <v>0.0</v>
      </c>
      <c r="AZ2399" s="1">
        <v>0.0</v>
      </c>
      <c r="BA2399" s="1">
        <v>0.08</v>
      </c>
      <c r="BB2399" s="1">
        <v>-1.0</v>
      </c>
      <c r="BC2399" s="1">
        <v>1.0</v>
      </c>
      <c r="BD2399" s="1">
        <v>-1.0</v>
      </c>
      <c r="BE2399" s="1">
        <v>-1.0</v>
      </c>
      <c r="BF2399" s="1">
        <v>-1.0</v>
      </c>
      <c r="BG2399" s="1">
        <v>-1.0</v>
      </c>
      <c r="BH2399" s="1">
        <v>-1.0</v>
      </c>
      <c r="BI2399" s="1">
        <v>-1.0</v>
      </c>
      <c r="BJ2399" s="1">
        <v>1.0</v>
      </c>
      <c r="BK2399" s="1">
        <v>-1.0</v>
      </c>
      <c r="BL2399" s="1">
        <v>-1.0</v>
      </c>
      <c r="BM2399" s="1">
        <v>-1.0</v>
      </c>
      <c r="BN2399" s="1">
        <v>-1.0</v>
      </c>
      <c r="BO2399" s="1">
        <v>-1.0</v>
      </c>
      <c r="BP2399" s="1">
        <v>-1.0</v>
      </c>
      <c r="BQ2399" s="1">
        <v>-1.0</v>
      </c>
      <c r="BR2399" s="1">
        <v>-1.0</v>
      </c>
      <c r="BS2399" s="1">
        <v>-1.0</v>
      </c>
      <c r="BT2399" s="1">
        <v>-1.0</v>
      </c>
      <c r="BU2399" s="1">
        <v>1.0</v>
      </c>
      <c r="BV2399" s="1">
        <v>-1.0</v>
      </c>
      <c r="BW2399" s="1">
        <v>-1.0</v>
      </c>
      <c r="BX2399" s="1">
        <v>-1.0</v>
      </c>
      <c r="BY2399" s="1">
        <v>-1.0</v>
      </c>
      <c r="BZ2399" s="1">
        <v>-1.0</v>
      </c>
      <c r="CA2399" s="1">
        <v>-1.0</v>
      </c>
      <c r="CB2399" s="1">
        <v>-1.0</v>
      </c>
      <c r="CC2399" s="1">
        <v>-1.0</v>
      </c>
      <c r="CD2399" s="1">
        <v>80271.0</v>
      </c>
    </row>
    <row r="2400">
      <c r="A2400" s="1">
        <v>5102132.0</v>
      </c>
      <c r="B2400" s="1" t="s">
        <v>12852</v>
      </c>
      <c r="C2400" s="1" t="s">
        <v>12853</v>
      </c>
      <c r="D2400" s="1" t="s">
        <v>12854</v>
      </c>
      <c r="E2400" s="1" t="s">
        <v>85</v>
      </c>
      <c r="F2400" s="1" t="s">
        <v>12855</v>
      </c>
      <c r="G2400" s="1" t="s">
        <v>12856</v>
      </c>
      <c r="H2400" s="1" t="s">
        <v>12857</v>
      </c>
      <c r="I2400" s="1">
        <v>2.6260328E7</v>
      </c>
      <c r="J2400" s="1">
        <v>42021.0</v>
      </c>
      <c r="M2400" s="1">
        <v>0.0</v>
      </c>
      <c r="N2400" s="1">
        <v>1.0</v>
      </c>
      <c r="O2400" s="1">
        <v>1.0</v>
      </c>
      <c r="P2400" s="1" t="s">
        <v>123</v>
      </c>
      <c r="Q2400" s="1" t="s">
        <v>124</v>
      </c>
      <c r="R2400" s="1">
        <v>40.7020599999998</v>
      </c>
      <c r="S2400" s="1">
        <v>-73.91342</v>
      </c>
      <c r="T2400" s="1" t="s">
        <v>91</v>
      </c>
      <c r="U2400" s="1" t="s">
        <v>113</v>
      </c>
      <c r="V2400" s="1">
        <v>2.0</v>
      </c>
      <c r="W2400" s="1">
        <v>1.0</v>
      </c>
      <c r="X2400" s="1">
        <v>1.0</v>
      </c>
      <c r="Y2400" s="1">
        <v>1.0</v>
      </c>
      <c r="Z2400" s="1" t="s">
        <v>93</v>
      </c>
      <c r="AA2400" s="1" t="s">
        <v>12858</v>
      </c>
      <c r="AB2400" s="1">
        <v>45.0</v>
      </c>
      <c r="AC2400" s="1">
        <v>1.0</v>
      </c>
      <c r="AD2400" s="1">
        <v>0.0</v>
      </c>
      <c r="AE2400" s="1">
        <v>7.0</v>
      </c>
      <c r="AF2400" s="1" t="s">
        <v>821</v>
      </c>
      <c r="AG2400" s="1">
        <v>1.0</v>
      </c>
      <c r="AH2400" s="1">
        <v>0.0</v>
      </c>
      <c r="AI2400" s="1">
        <v>0.0</v>
      </c>
      <c r="AJ2400" s="1">
        <v>0.0</v>
      </c>
      <c r="AK2400" s="1">
        <v>0.0</v>
      </c>
      <c r="AL2400" s="1">
        <v>1.0</v>
      </c>
      <c r="AM2400" s="1">
        <v>0.0</v>
      </c>
      <c r="AN2400" s="1">
        <v>100.0</v>
      </c>
      <c r="AO2400" s="1">
        <v>10.0</v>
      </c>
      <c r="AP2400" s="1">
        <v>10.0</v>
      </c>
      <c r="AQ2400" s="1">
        <v>10.0</v>
      </c>
      <c r="AR2400" s="1">
        <v>10.0</v>
      </c>
      <c r="AS2400" s="1">
        <v>10.0</v>
      </c>
      <c r="AT2400" s="1">
        <v>10.0</v>
      </c>
      <c r="AU2400" s="1">
        <v>0.0</v>
      </c>
      <c r="AV2400" s="1" t="s">
        <v>96</v>
      </c>
      <c r="AW2400" s="1">
        <v>1.0</v>
      </c>
      <c r="AX2400" s="1">
        <v>0.0</v>
      </c>
      <c r="AY2400" s="1">
        <v>1.0</v>
      </c>
      <c r="AZ2400" s="1">
        <v>0.0</v>
      </c>
      <c r="BA2400" s="1">
        <v>0.02</v>
      </c>
      <c r="BB2400" s="1">
        <v>-1.0</v>
      </c>
      <c r="BC2400" s="1">
        <v>1.0</v>
      </c>
      <c r="BD2400" s="1">
        <v>-1.0</v>
      </c>
      <c r="BE2400" s="1">
        <v>-1.0</v>
      </c>
      <c r="BF2400" s="1">
        <v>-1.0</v>
      </c>
      <c r="BG2400" s="1">
        <v>-1.0</v>
      </c>
      <c r="BH2400" s="1">
        <v>-1.0</v>
      </c>
      <c r="BI2400" s="1">
        <v>-1.0</v>
      </c>
      <c r="BJ2400" s="1">
        <v>1.0</v>
      </c>
      <c r="BK2400" s="1">
        <v>-1.0</v>
      </c>
      <c r="BL2400" s="1">
        <v>-1.0</v>
      </c>
      <c r="BM2400" s="1">
        <v>-1.0</v>
      </c>
      <c r="BN2400" s="1">
        <v>-1.0</v>
      </c>
      <c r="BO2400" s="1">
        <v>-1.0</v>
      </c>
      <c r="BP2400" s="1">
        <v>-1.0</v>
      </c>
      <c r="BQ2400" s="1">
        <v>-1.0</v>
      </c>
      <c r="BR2400" s="1">
        <v>-1.0</v>
      </c>
      <c r="BS2400" s="1">
        <v>-1.0</v>
      </c>
      <c r="BT2400" s="1">
        <v>-1.0</v>
      </c>
      <c r="BU2400" s="1">
        <v>1.0</v>
      </c>
      <c r="BV2400" s="1">
        <v>-1.0</v>
      </c>
      <c r="BW2400" s="1">
        <v>-1.0</v>
      </c>
      <c r="BX2400" s="1">
        <v>-1.0</v>
      </c>
      <c r="BY2400" s="1">
        <v>-1.0</v>
      </c>
      <c r="BZ2400" s="1">
        <v>-1.0</v>
      </c>
      <c r="CA2400" s="1">
        <v>-1.0</v>
      </c>
      <c r="CB2400" s="1">
        <v>-1.0</v>
      </c>
      <c r="CC2400" s="1">
        <v>-1.0</v>
      </c>
      <c r="CD2400" s="1">
        <v>80335.0</v>
      </c>
    </row>
    <row r="2401">
      <c r="A2401" s="1">
        <v>3.6317597E7</v>
      </c>
      <c r="B2401" s="1" t="s">
        <v>12859</v>
      </c>
      <c r="C2401" s="1" t="s">
        <v>12860</v>
      </c>
      <c r="D2401" s="1" t="s">
        <v>12861</v>
      </c>
      <c r="E2401" s="1" t="s">
        <v>85</v>
      </c>
      <c r="F2401" s="1" t="s">
        <v>12862</v>
      </c>
      <c r="G2401" s="1" t="s">
        <v>12863</v>
      </c>
      <c r="I2401" s="1">
        <v>1.30159651E8</v>
      </c>
      <c r="J2401" s="1">
        <v>42868.0</v>
      </c>
      <c r="K2401" s="1" t="s">
        <v>134</v>
      </c>
      <c r="L2401" s="1">
        <v>1.0</v>
      </c>
      <c r="M2401" s="1">
        <v>0.0</v>
      </c>
      <c r="N2401" s="1">
        <v>1.0</v>
      </c>
      <c r="O2401" s="1">
        <v>0.0</v>
      </c>
      <c r="P2401" s="1" t="s">
        <v>89</v>
      </c>
      <c r="Q2401" s="1" t="s">
        <v>1385</v>
      </c>
      <c r="R2401" s="1">
        <v>40.72327</v>
      </c>
      <c r="S2401" s="1">
        <v>-73.9802699999999</v>
      </c>
      <c r="T2401" s="1" t="s">
        <v>91</v>
      </c>
      <c r="U2401" s="1" t="s">
        <v>214</v>
      </c>
      <c r="V2401" s="1">
        <v>1.0</v>
      </c>
      <c r="W2401" s="1">
        <v>1.5</v>
      </c>
      <c r="X2401" s="1">
        <v>1.0</v>
      </c>
      <c r="Y2401" s="1">
        <v>1.0</v>
      </c>
      <c r="Z2401" s="1" t="s">
        <v>93</v>
      </c>
      <c r="AA2401" s="1" t="s">
        <v>12864</v>
      </c>
      <c r="AB2401" s="1">
        <v>40.0</v>
      </c>
      <c r="AC2401" s="1">
        <v>1.0</v>
      </c>
      <c r="AD2401" s="1">
        <v>0.0</v>
      </c>
      <c r="AE2401" s="1">
        <v>7.0</v>
      </c>
      <c r="AF2401" s="1" t="s">
        <v>928</v>
      </c>
      <c r="AG2401" s="1">
        <v>1.0</v>
      </c>
      <c r="AH2401" s="1">
        <v>24.0</v>
      </c>
      <c r="AI2401" s="1">
        <v>42.0</v>
      </c>
      <c r="AJ2401" s="1">
        <v>42.0</v>
      </c>
      <c r="AK2401" s="1">
        <v>42.0</v>
      </c>
      <c r="AL2401" s="1">
        <v>0.0</v>
      </c>
      <c r="AM2401" s="1">
        <v>0.0</v>
      </c>
      <c r="AU2401" s="1">
        <v>1.0</v>
      </c>
      <c r="AV2401" s="1" t="s">
        <v>105</v>
      </c>
      <c r="AW2401" s="1">
        <v>1.0</v>
      </c>
      <c r="AX2401" s="1">
        <v>0.0</v>
      </c>
      <c r="AY2401" s="1">
        <v>0.0</v>
      </c>
      <c r="AZ2401" s="1">
        <v>1.0</v>
      </c>
      <c r="BB2401" s="1">
        <v>-1.0</v>
      </c>
      <c r="BC2401" s="1">
        <v>1.0</v>
      </c>
      <c r="BD2401" s="1">
        <v>-1.0</v>
      </c>
      <c r="BE2401" s="1">
        <v>-1.0</v>
      </c>
      <c r="BF2401" s="1">
        <v>-1.0</v>
      </c>
      <c r="BG2401" s="1">
        <v>-1.0</v>
      </c>
      <c r="BH2401" s="1">
        <v>-1.0</v>
      </c>
      <c r="BI2401" s="1">
        <v>-1.0</v>
      </c>
      <c r="BJ2401" s="1">
        <v>1.0</v>
      </c>
      <c r="BK2401" s="1">
        <v>-1.0</v>
      </c>
      <c r="BL2401" s="1">
        <v>-1.0</v>
      </c>
      <c r="BM2401" s="1">
        <v>1.0</v>
      </c>
      <c r="BN2401" s="1">
        <v>-1.0</v>
      </c>
      <c r="BO2401" s="1">
        <v>-1.0</v>
      </c>
      <c r="BP2401" s="1">
        <v>-1.0</v>
      </c>
      <c r="BQ2401" s="1">
        <v>-1.0</v>
      </c>
      <c r="BR2401" s="1">
        <v>-1.0</v>
      </c>
      <c r="BS2401" s="1">
        <v>-1.0</v>
      </c>
      <c r="BT2401" s="1">
        <v>-1.0</v>
      </c>
      <c r="BU2401" s="1">
        <v>1.0</v>
      </c>
      <c r="BV2401" s="1">
        <v>-1.0</v>
      </c>
      <c r="BW2401" s="1">
        <v>1.0</v>
      </c>
      <c r="BX2401" s="1">
        <v>-1.0</v>
      </c>
      <c r="BY2401" s="1">
        <v>-1.0</v>
      </c>
      <c r="BZ2401" s="1">
        <v>-1.0</v>
      </c>
      <c r="CA2401" s="1">
        <v>-1.0</v>
      </c>
      <c r="CB2401" s="1">
        <v>-1.0</v>
      </c>
      <c r="CC2401" s="1">
        <v>1.0</v>
      </c>
      <c r="CD2401" s="1">
        <v>80343.0</v>
      </c>
    </row>
    <row r="2402">
      <c r="A2402" s="1">
        <v>1.3171614E7</v>
      </c>
      <c r="B2402" s="1" t="s">
        <v>12865</v>
      </c>
      <c r="C2402" s="1" t="s">
        <v>12866</v>
      </c>
      <c r="D2402" s="1" t="s">
        <v>12866</v>
      </c>
      <c r="E2402" s="1" t="s">
        <v>85</v>
      </c>
      <c r="I2402" s="1">
        <v>7.2101538E7</v>
      </c>
      <c r="J2402" s="1">
        <v>42505.0</v>
      </c>
      <c r="M2402" s="1">
        <v>0.0</v>
      </c>
      <c r="N2402" s="1">
        <v>1.0</v>
      </c>
      <c r="O2402" s="1">
        <v>0.0</v>
      </c>
      <c r="P2402" s="1" t="s">
        <v>123</v>
      </c>
      <c r="Q2402" s="1" t="s">
        <v>124</v>
      </c>
      <c r="R2402" s="1">
        <v>40.59162</v>
      </c>
      <c r="S2402" s="1">
        <v>-73.9702</v>
      </c>
      <c r="T2402" s="1" t="s">
        <v>125</v>
      </c>
      <c r="U2402" s="1" t="s">
        <v>92</v>
      </c>
      <c r="V2402" s="1">
        <v>5.0</v>
      </c>
      <c r="W2402" s="1">
        <v>2.5</v>
      </c>
      <c r="X2402" s="1">
        <v>4.0</v>
      </c>
      <c r="Y2402" s="1">
        <v>4.0</v>
      </c>
      <c r="Z2402" s="1" t="s">
        <v>93</v>
      </c>
      <c r="AA2402" s="1" t="s">
        <v>12867</v>
      </c>
      <c r="AB2402" s="1">
        <v>300.0</v>
      </c>
      <c r="AC2402" s="1">
        <v>1.0</v>
      </c>
      <c r="AD2402" s="1">
        <v>0.0</v>
      </c>
      <c r="AE2402" s="1">
        <v>2.0</v>
      </c>
      <c r="AF2402" s="1" t="s">
        <v>349</v>
      </c>
      <c r="AG2402" s="1">
        <v>1.0</v>
      </c>
      <c r="AH2402" s="1">
        <v>0.0</v>
      </c>
      <c r="AI2402" s="1">
        <v>0.0</v>
      </c>
      <c r="AJ2402" s="1">
        <v>0.0</v>
      </c>
      <c r="AK2402" s="1">
        <v>0.0</v>
      </c>
      <c r="AL2402" s="1">
        <v>0.0</v>
      </c>
      <c r="AM2402" s="1">
        <v>0.0</v>
      </c>
      <c r="AU2402" s="1">
        <v>0.0</v>
      </c>
      <c r="AV2402" s="1" t="s">
        <v>105</v>
      </c>
      <c r="AW2402" s="1">
        <v>1.0</v>
      </c>
      <c r="AX2402" s="1">
        <v>1.0</v>
      </c>
      <c r="AY2402" s="1">
        <v>0.0</v>
      </c>
      <c r="AZ2402" s="1">
        <v>0.0</v>
      </c>
      <c r="BB2402" s="1">
        <v>-1.0</v>
      </c>
      <c r="BC2402" s="1">
        <v>1.0</v>
      </c>
      <c r="BD2402" s="1">
        <v>-1.0</v>
      </c>
      <c r="BE2402" s="1">
        <v>-1.0</v>
      </c>
      <c r="BF2402" s="1">
        <v>-1.0</v>
      </c>
      <c r="BG2402" s="1">
        <v>-1.0</v>
      </c>
      <c r="BH2402" s="1">
        <v>-1.0</v>
      </c>
      <c r="BI2402" s="1">
        <v>-1.0</v>
      </c>
      <c r="BJ2402" s="1">
        <v>1.0</v>
      </c>
      <c r="BK2402" s="1">
        <v>-1.0</v>
      </c>
      <c r="BL2402" s="1">
        <v>-1.0</v>
      </c>
      <c r="BM2402" s="1">
        <v>-1.0</v>
      </c>
      <c r="BN2402" s="1">
        <v>-1.0</v>
      </c>
      <c r="BO2402" s="1">
        <v>-1.0</v>
      </c>
      <c r="BP2402" s="1">
        <v>1.0</v>
      </c>
      <c r="BQ2402" s="1">
        <v>1.0</v>
      </c>
      <c r="BR2402" s="1">
        <v>-1.0</v>
      </c>
      <c r="BS2402" s="1">
        <v>-1.0</v>
      </c>
      <c r="BT2402" s="1">
        <v>-1.0</v>
      </c>
      <c r="BU2402" s="1">
        <v>1.0</v>
      </c>
      <c r="BV2402" s="1">
        <v>-1.0</v>
      </c>
      <c r="BW2402" s="1">
        <v>-1.0</v>
      </c>
      <c r="BX2402" s="1">
        <v>-1.0</v>
      </c>
      <c r="BY2402" s="1">
        <v>-1.0</v>
      </c>
      <c r="BZ2402" s="1">
        <v>-1.0</v>
      </c>
      <c r="CA2402" s="1">
        <v>-1.0</v>
      </c>
      <c r="CB2402" s="1">
        <v>-1.0</v>
      </c>
      <c r="CC2402" s="1">
        <v>-1.0</v>
      </c>
      <c r="CD2402" s="1">
        <v>80399.0</v>
      </c>
    </row>
    <row r="2403">
      <c r="A2403" s="1">
        <v>3.1057603E7</v>
      </c>
      <c r="B2403" s="1" t="s">
        <v>12868</v>
      </c>
      <c r="C2403" s="1" t="s">
        <v>12869</v>
      </c>
      <c r="D2403" s="1" t="s">
        <v>12869</v>
      </c>
      <c r="E2403" s="1" t="s">
        <v>85</v>
      </c>
      <c r="I2403" s="1">
        <v>2.0287808E7</v>
      </c>
      <c r="J2403" s="1">
        <v>41870.0</v>
      </c>
      <c r="M2403" s="1">
        <v>0.0</v>
      </c>
      <c r="N2403" s="1">
        <v>1.0</v>
      </c>
      <c r="O2403" s="1">
        <v>0.0</v>
      </c>
      <c r="P2403" s="1" t="s">
        <v>123</v>
      </c>
      <c r="Q2403" s="1" t="s">
        <v>124</v>
      </c>
      <c r="R2403" s="1">
        <v>40.69497</v>
      </c>
      <c r="S2403" s="1">
        <v>-73.94978</v>
      </c>
      <c r="T2403" s="1" t="s">
        <v>91</v>
      </c>
      <c r="U2403" s="1" t="s">
        <v>92</v>
      </c>
      <c r="V2403" s="1">
        <v>4.0</v>
      </c>
      <c r="W2403" s="1">
        <v>1.0</v>
      </c>
      <c r="X2403" s="1">
        <v>2.0</v>
      </c>
      <c r="Y2403" s="1">
        <v>2.0</v>
      </c>
      <c r="Z2403" s="1" t="s">
        <v>93</v>
      </c>
      <c r="AA2403" s="1" t="s">
        <v>12870</v>
      </c>
      <c r="AB2403" s="1">
        <v>69.0</v>
      </c>
      <c r="AC2403" s="1">
        <v>1.0</v>
      </c>
      <c r="AD2403" s="1">
        <v>0.0</v>
      </c>
      <c r="AE2403" s="1">
        <v>30.0</v>
      </c>
      <c r="AF2403" s="1" t="s">
        <v>231</v>
      </c>
      <c r="AG2403" s="1">
        <v>1.0</v>
      </c>
      <c r="AH2403" s="1">
        <v>0.0</v>
      </c>
      <c r="AI2403" s="1">
        <v>0.0</v>
      </c>
      <c r="AJ2403" s="1">
        <v>0.0</v>
      </c>
      <c r="AK2403" s="1">
        <v>0.0</v>
      </c>
      <c r="AL2403" s="1">
        <v>0.0</v>
      </c>
      <c r="AM2403" s="1">
        <v>0.0</v>
      </c>
      <c r="AU2403" s="1">
        <v>1.0</v>
      </c>
      <c r="AV2403" s="1" t="s">
        <v>105</v>
      </c>
      <c r="AW2403" s="1">
        <v>1.0</v>
      </c>
      <c r="AX2403" s="1">
        <v>1.0</v>
      </c>
      <c r="AY2403" s="1">
        <v>0.0</v>
      </c>
      <c r="AZ2403" s="1">
        <v>0.0</v>
      </c>
      <c r="BB2403" s="1">
        <v>-1.0</v>
      </c>
      <c r="BC2403" s="1">
        <v>-1.0</v>
      </c>
      <c r="BD2403" s="1">
        <v>-1.0</v>
      </c>
      <c r="BE2403" s="1">
        <v>-1.0</v>
      </c>
      <c r="BF2403" s="1">
        <v>-1.0</v>
      </c>
      <c r="BG2403" s="1">
        <v>-1.0</v>
      </c>
      <c r="BH2403" s="1">
        <v>-1.0</v>
      </c>
      <c r="BI2403" s="1">
        <v>-1.0</v>
      </c>
      <c r="BJ2403" s="1">
        <v>-1.0</v>
      </c>
      <c r="BK2403" s="1">
        <v>-1.0</v>
      </c>
      <c r="BL2403" s="1">
        <v>-1.0</v>
      </c>
      <c r="BM2403" s="1">
        <v>-1.0</v>
      </c>
      <c r="BN2403" s="1">
        <v>-1.0</v>
      </c>
      <c r="BO2403" s="1">
        <v>-1.0</v>
      </c>
      <c r="BP2403" s="1">
        <v>-1.0</v>
      </c>
      <c r="BQ2403" s="1">
        <v>-1.0</v>
      </c>
      <c r="BR2403" s="1">
        <v>-1.0</v>
      </c>
      <c r="BS2403" s="1">
        <v>-1.0</v>
      </c>
      <c r="BT2403" s="1">
        <v>-1.0</v>
      </c>
      <c r="BU2403" s="1">
        <v>1.0</v>
      </c>
      <c r="BV2403" s="1">
        <v>-1.0</v>
      </c>
      <c r="BW2403" s="1">
        <v>-1.0</v>
      </c>
      <c r="BX2403" s="1">
        <v>1.0</v>
      </c>
      <c r="BY2403" s="1">
        <v>-1.0</v>
      </c>
      <c r="BZ2403" s="1">
        <v>-1.0</v>
      </c>
      <c r="CA2403" s="1">
        <v>-1.0</v>
      </c>
      <c r="CB2403" s="1">
        <v>-1.0</v>
      </c>
      <c r="CC2403" s="1">
        <v>-1.0</v>
      </c>
      <c r="CD2403" s="1">
        <v>80473.0</v>
      </c>
    </row>
    <row r="2404">
      <c r="A2404" s="1">
        <v>2.6465413E7</v>
      </c>
      <c r="B2404" s="1" t="s">
        <v>12871</v>
      </c>
      <c r="C2404" s="1" t="s">
        <v>12872</v>
      </c>
      <c r="D2404" s="1" t="s">
        <v>12873</v>
      </c>
      <c r="E2404" s="1" t="s">
        <v>85</v>
      </c>
      <c r="F2404" s="1" t="s">
        <v>12874</v>
      </c>
      <c r="G2404" s="1" t="s">
        <v>12875</v>
      </c>
      <c r="I2404" s="1">
        <v>1.99014573E8</v>
      </c>
      <c r="J2404" s="1">
        <v>43281.0</v>
      </c>
      <c r="M2404" s="1">
        <v>0.0</v>
      </c>
      <c r="N2404" s="1">
        <v>1.0</v>
      </c>
      <c r="O2404" s="1">
        <v>0.0</v>
      </c>
      <c r="P2404" s="1" t="s">
        <v>89</v>
      </c>
      <c r="Q2404" s="1" t="s">
        <v>90</v>
      </c>
      <c r="R2404" s="1">
        <v>40.75486</v>
      </c>
      <c r="S2404" s="1">
        <v>-73.9725199999999</v>
      </c>
      <c r="T2404" s="1" t="s">
        <v>91</v>
      </c>
      <c r="U2404" s="1" t="s">
        <v>113</v>
      </c>
      <c r="V2404" s="1">
        <v>2.0</v>
      </c>
      <c r="W2404" s="1">
        <v>1.0</v>
      </c>
      <c r="X2404" s="1">
        <v>1.0</v>
      </c>
      <c r="Y2404" s="1">
        <v>1.0</v>
      </c>
      <c r="Z2404" s="1" t="s">
        <v>93</v>
      </c>
      <c r="AA2404" s="1" t="s">
        <v>12876</v>
      </c>
      <c r="AB2404" s="1">
        <v>125.0</v>
      </c>
      <c r="AC2404" s="1">
        <v>1.0</v>
      </c>
      <c r="AD2404" s="1">
        <v>0.0</v>
      </c>
      <c r="AE2404" s="1">
        <v>3.0</v>
      </c>
      <c r="AF2404" s="1" t="s">
        <v>549</v>
      </c>
      <c r="AG2404" s="1">
        <v>1.0</v>
      </c>
      <c r="AH2404" s="1">
        <v>0.0</v>
      </c>
      <c r="AI2404" s="1">
        <v>0.0</v>
      </c>
      <c r="AJ2404" s="1">
        <v>0.0</v>
      </c>
      <c r="AK2404" s="1">
        <v>0.0</v>
      </c>
      <c r="AL2404" s="1">
        <v>8.0</v>
      </c>
      <c r="AM2404" s="1">
        <v>7.0</v>
      </c>
      <c r="AN2404" s="1">
        <v>100.0</v>
      </c>
      <c r="AO2404" s="1">
        <v>10.0</v>
      </c>
      <c r="AP2404" s="1">
        <v>10.0</v>
      </c>
      <c r="AQ2404" s="1">
        <v>10.0</v>
      </c>
      <c r="AR2404" s="1">
        <v>10.0</v>
      </c>
      <c r="AS2404" s="1">
        <v>10.0</v>
      </c>
      <c r="AT2404" s="1">
        <v>10.0</v>
      </c>
      <c r="AU2404" s="1">
        <v>0.0</v>
      </c>
      <c r="AV2404" s="1" t="s">
        <v>117</v>
      </c>
      <c r="AW2404" s="1">
        <v>1.0</v>
      </c>
      <c r="AX2404" s="1">
        <v>0.0</v>
      </c>
      <c r="AY2404" s="1">
        <v>1.0</v>
      </c>
      <c r="AZ2404" s="1">
        <v>0.0</v>
      </c>
      <c r="BA2404" s="1">
        <v>0.65</v>
      </c>
      <c r="BB2404" s="1">
        <v>-1.0</v>
      </c>
      <c r="BC2404" s="1">
        <v>1.0</v>
      </c>
      <c r="BD2404" s="1">
        <v>-1.0</v>
      </c>
      <c r="BE2404" s="1">
        <v>-1.0</v>
      </c>
      <c r="BF2404" s="1">
        <v>-1.0</v>
      </c>
      <c r="BG2404" s="1">
        <v>-1.0</v>
      </c>
      <c r="BH2404" s="1">
        <v>-1.0</v>
      </c>
      <c r="BI2404" s="1">
        <v>-1.0</v>
      </c>
      <c r="BJ2404" s="1">
        <v>1.0</v>
      </c>
      <c r="BK2404" s="1">
        <v>-1.0</v>
      </c>
      <c r="BL2404" s="1">
        <v>-1.0</v>
      </c>
      <c r="BM2404" s="1">
        <v>1.0</v>
      </c>
      <c r="BN2404" s="1">
        <v>1.0</v>
      </c>
      <c r="BO2404" s="1">
        <v>-1.0</v>
      </c>
      <c r="BP2404" s="1">
        <v>-1.0</v>
      </c>
      <c r="BQ2404" s="1">
        <v>-1.0</v>
      </c>
      <c r="BR2404" s="1">
        <v>-1.0</v>
      </c>
      <c r="BS2404" s="1">
        <v>-1.0</v>
      </c>
      <c r="BT2404" s="1">
        <v>-1.0</v>
      </c>
      <c r="BU2404" s="1">
        <v>1.0</v>
      </c>
      <c r="BV2404" s="1">
        <v>-1.0</v>
      </c>
      <c r="BW2404" s="1">
        <v>-1.0</v>
      </c>
      <c r="BX2404" s="1">
        <v>-1.0</v>
      </c>
      <c r="BY2404" s="1">
        <v>-1.0</v>
      </c>
      <c r="BZ2404" s="1">
        <v>-1.0</v>
      </c>
      <c r="CA2404" s="1">
        <v>-1.0</v>
      </c>
      <c r="CB2404" s="1">
        <v>-1.0</v>
      </c>
      <c r="CC2404" s="1">
        <v>-1.0</v>
      </c>
      <c r="CD2404" s="1">
        <v>80487.0</v>
      </c>
    </row>
    <row r="2405">
      <c r="A2405" s="1">
        <v>4447904.0</v>
      </c>
      <c r="B2405" s="1" t="s">
        <v>12877</v>
      </c>
      <c r="C2405" s="1" t="s">
        <v>12878</v>
      </c>
      <c r="D2405" s="1" t="s">
        <v>12879</v>
      </c>
      <c r="E2405" s="1" t="s">
        <v>85</v>
      </c>
      <c r="F2405" s="1" t="s">
        <v>12880</v>
      </c>
      <c r="G2405" s="1" t="s">
        <v>12881</v>
      </c>
      <c r="I2405" s="1">
        <v>2.3083111E7</v>
      </c>
      <c r="J2405" s="1">
        <v>41940.0</v>
      </c>
      <c r="K2405" s="1" t="s">
        <v>339</v>
      </c>
      <c r="L2405" s="1">
        <v>0.0</v>
      </c>
      <c r="M2405" s="1">
        <v>0.0</v>
      </c>
      <c r="N2405" s="1">
        <v>1.0</v>
      </c>
      <c r="O2405" s="1">
        <v>1.0</v>
      </c>
      <c r="P2405" s="1" t="s">
        <v>89</v>
      </c>
      <c r="Q2405" s="1" t="s">
        <v>90</v>
      </c>
      <c r="R2405" s="1">
        <v>40.77783</v>
      </c>
      <c r="S2405" s="1">
        <v>-73.9815</v>
      </c>
      <c r="T2405" s="1" t="s">
        <v>91</v>
      </c>
      <c r="U2405" s="1" t="s">
        <v>92</v>
      </c>
      <c r="V2405" s="1">
        <v>3.0</v>
      </c>
      <c r="W2405" s="1">
        <v>1.0</v>
      </c>
      <c r="X2405" s="1">
        <v>1.0</v>
      </c>
      <c r="Y2405" s="1">
        <v>2.0</v>
      </c>
      <c r="Z2405" s="1" t="s">
        <v>93</v>
      </c>
      <c r="AA2405" s="1" t="s">
        <v>12882</v>
      </c>
      <c r="AB2405" s="1">
        <v>80.0</v>
      </c>
      <c r="AC2405" s="1">
        <v>1.0</v>
      </c>
      <c r="AD2405" s="1">
        <v>0.0</v>
      </c>
      <c r="AE2405" s="1">
        <v>30.0</v>
      </c>
      <c r="AF2405" s="1" t="s">
        <v>2136</v>
      </c>
      <c r="AG2405" s="1">
        <v>1.0</v>
      </c>
      <c r="AH2405" s="1">
        <v>24.0</v>
      </c>
      <c r="AI2405" s="1">
        <v>35.0</v>
      </c>
      <c r="AJ2405" s="1">
        <v>35.0</v>
      </c>
      <c r="AK2405" s="1">
        <v>180.0</v>
      </c>
      <c r="AL2405" s="1">
        <v>5.0</v>
      </c>
      <c r="AM2405" s="1">
        <v>1.0</v>
      </c>
      <c r="AN2405" s="1">
        <v>100.0</v>
      </c>
      <c r="AO2405" s="1">
        <v>10.0</v>
      </c>
      <c r="AP2405" s="1">
        <v>9.0</v>
      </c>
      <c r="AQ2405" s="1">
        <v>10.0</v>
      </c>
      <c r="AR2405" s="1">
        <v>10.0</v>
      </c>
      <c r="AS2405" s="1">
        <v>10.0</v>
      </c>
      <c r="AT2405" s="1">
        <v>9.0</v>
      </c>
      <c r="AU2405" s="1">
        <v>0.0</v>
      </c>
      <c r="AV2405" s="1" t="s">
        <v>96</v>
      </c>
      <c r="AW2405" s="1">
        <v>1.0</v>
      </c>
      <c r="AX2405" s="1">
        <v>1.0</v>
      </c>
      <c r="AY2405" s="1">
        <v>0.0</v>
      </c>
      <c r="AZ2405" s="1">
        <v>0.0</v>
      </c>
      <c r="BA2405" s="1">
        <v>0.09</v>
      </c>
      <c r="BB2405" s="1">
        <v>-1.0</v>
      </c>
      <c r="BC2405" s="1">
        <v>1.0</v>
      </c>
      <c r="BD2405" s="1">
        <v>-1.0</v>
      </c>
      <c r="BE2405" s="1">
        <v>-1.0</v>
      </c>
      <c r="BF2405" s="1">
        <v>-1.0</v>
      </c>
      <c r="BG2405" s="1">
        <v>-1.0</v>
      </c>
      <c r="BH2405" s="1">
        <v>-1.0</v>
      </c>
      <c r="BI2405" s="1">
        <v>-1.0</v>
      </c>
      <c r="BJ2405" s="1">
        <v>1.0</v>
      </c>
      <c r="BK2405" s="1">
        <v>-1.0</v>
      </c>
      <c r="BL2405" s="1">
        <v>-1.0</v>
      </c>
      <c r="BM2405" s="1">
        <v>1.0</v>
      </c>
      <c r="BN2405" s="1">
        <v>-1.0</v>
      </c>
      <c r="BO2405" s="1">
        <v>-1.0</v>
      </c>
      <c r="BP2405" s="1">
        <v>1.0</v>
      </c>
      <c r="BQ2405" s="1">
        <v>-1.0</v>
      </c>
      <c r="BR2405" s="1">
        <v>-1.0</v>
      </c>
      <c r="BS2405" s="1">
        <v>-1.0</v>
      </c>
      <c r="BT2405" s="1">
        <v>-1.0</v>
      </c>
      <c r="BU2405" s="1">
        <v>1.0</v>
      </c>
      <c r="BV2405" s="1">
        <v>-1.0</v>
      </c>
      <c r="BW2405" s="1">
        <v>-1.0</v>
      </c>
      <c r="BX2405" s="1">
        <v>-1.0</v>
      </c>
      <c r="BY2405" s="1">
        <v>-1.0</v>
      </c>
      <c r="BZ2405" s="1">
        <v>-1.0</v>
      </c>
      <c r="CA2405" s="1">
        <v>-1.0</v>
      </c>
      <c r="CB2405" s="1">
        <v>-1.0</v>
      </c>
      <c r="CC2405" s="1">
        <v>-1.0</v>
      </c>
      <c r="CD2405" s="1">
        <v>80521.0</v>
      </c>
    </row>
    <row r="2406">
      <c r="A2406" s="1">
        <v>1.8751687E7</v>
      </c>
      <c r="B2406" s="1" t="s">
        <v>12883</v>
      </c>
      <c r="C2406" s="1" t="s">
        <v>12884</v>
      </c>
      <c r="D2406" s="1" t="s">
        <v>12885</v>
      </c>
      <c r="E2406" s="1" t="s">
        <v>85</v>
      </c>
      <c r="G2406" s="1" t="s">
        <v>12886</v>
      </c>
      <c r="I2406" s="1">
        <v>7.3214623E7</v>
      </c>
      <c r="J2406" s="1">
        <v>42511.0</v>
      </c>
      <c r="K2406" s="1" t="s">
        <v>272</v>
      </c>
      <c r="L2406" s="1">
        <v>0.86</v>
      </c>
      <c r="M2406" s="1">
        <v>0.0</v>
      </c>
      <c r="N2406" s="1">
        <v>1.0</v>
      </c>
      <c r="O2406" s="1">
        <v>1.0</v>
      </c>
      <c r="P2406" s="1" t="s">
        <v>123</v>
      </c>
      <c r="Q2406" s="1" t="s">
        <v>185</v>
      </c>
      <c r="R2406" s="1">
        <v>40.71627</v>
      </c>
      <c r="S2406" s="1">
        <v>-73.9395699999999</v>
      </c>
      <c r="T2406" s="1" t="s">
        <v>91</v>
      </c>
      <c r="U2406" s="1" t="s">
        <v>113</v>
      </c>
      <c r="V2406" s="1">
        <v>2.0</v>
      </c>
      <c r="W2406" s="1">
        <v>1.0</v>
      </c>
      <c r="X2406" s="1">
        <v>1.0</v>
      </c>
      <c r="Y2406" s="1">
        <v>1.0</v>
      </c>
      <c r="Z2406" s="1" t="s">
        <v>93</v>
      </c>
      <c r="AA2406" s="1" t="s">
        <v>12887</v>
      </c>
      <c r="AB2406" s="1">
        <v>100.0</v>
      </c>
      <c r="AC2406" s="1">
        <v>1.0</v>
      </c>
      <c r="AD2406" s="1">
        <v>0.0</v>
      </c>
      <c r="AE2406" s="1">
        <v>7.0</v>
      </c>
      <c r="AF2406" s="1" t="s">
        <v>407</v>
      </c>
      <c r="AG2406" s="1">
        <v>1.0</v>
      </c>
      <c r="AH2406" s="1">
        <v>30.0</v>
      </c>
      <c r="AI2406" s="1">
        <v>60.0</v>
      </c>
      <c r="AJ2406" s="1">
        <v>90.0</v>
      </c>
      <c r="AK2406" s="1">
        <v>365.0</v>
      </c>
      <c r="AL2406" s="1">
        <v>1.0</v>
      </c>
      <c r="AM2406" s="1">
        <v>1.0</v>
      </c>
      <c r="AN2406" s="1">
        <v>60.0</v>
      </c>
      <c r="AO2406" s="1">
        <v>4.0</v>
      </c>
      <c r="AP2406" s="1">
        <v>2.0</v>
      </c>
      <c r="AQ2406" s="1">
        <v>10.0</v>
      </c>
      <c r="AR2406" s="1">
        <v>10.0</v>
      </c>
      <c r="AS2406" s="1">
        <v>10.0</v>
      </c>
      <c r="AT2406" s="1">
        <v>10.0</v>
      </c>
      <c r="AU2406" s="1">
        <v>1.0</v>
      </c>
      <c r="AV2406" s="1" t="s">
        <v>105</v>
      </c>
      <c r="AW2406" s="1">
        <v>1.0</v>
      </c>
      <c r="AX2406" s="1">
        <v>0.0</v>
      </c>
      <c r="AY2406" s="1">
        <v>1.0</v>
      </c>
      <c r="AZ2406" s="1">
        <v>0.0</v>
      </c>
      <c r="BA2406" s="1">
        <v>0.28</v>
      </c>
      <c r="BB2406" s="1">
        <v>-1.0</v>
      </c>
      <c r="BC2406" s="1">
        <v>1.0</v>
      </c>
      <c r="BD2406" s="1">
        <v>-1.0</v>
      </c>
      <c r="BE2406" s="1">
        <v>-1.0</v>
      </c>
      <c r="BF2406" s="1">
        <v>-1.0</v>
      </c>
      <c r="BG2406" s="1">
        <v>-1.0</v>
      </c>
      <c r="BH2406" s="1">
        <v>-1.0</v>
      </c>
      <c r="BI2406" s="1">
        <v>-1.0</v>
      </c>
      <c r="BJ2406" s="1">
        <v>-1.0</v>
      </c>
      <c r="BK2406" s="1">
        <v>-1.0</v>
      </c>
      <c r="BL2406" s="1">
        <v>-1.0</v>
      </c>
      <c r="BM2406" s="1">
        <v>1.0</v>
      </c>
      <c r="BN2406" s="1">
        <v>1.0</v>
      </c>
      <c r="BO2406" s="1">
        <v>-1.0</v>
      </c>
      <c r="BP2406" s="1">
        <v>-1.0</v>
      </c>
      <c r="BQ2406" s="1">
        <v>-1.0</v>
      </c>
      <c r="BR2406" s="1">
        <v>-1.0</v>
      </c>
      <c r="BS2406" s="1">
        <v>-1.0</v>
      </c>
      <c r="BT2406" s="1">
        <v>-1.0</v>
      </c>
      <c r="BU2406" s="1">
        <v>1.0</v>
      </c>
      <c r="BV2406" s="1">
        <v>-1.0</v>
      </c>
      <c r="BW2406" s="1">
        <v>-1.0</v>
      </c>
      <c r="BX2406" s="1">
        <v>1.0</v>
      </c>
      <c r="BY2406" s="1">
        <v>-1.0</v>
      </c>
      <c r="BZ2406" s="1">
        <v>-1.0</v>
      </c>
      <c r="CA2406" s="1">
        <v>-1.0</v>
      </c>
      <c r="CB2406" s="1">
        <v>-1.0</v>
      </c>
      <c r="CC2406" s="1">
        <v>-1.0</v>
      </c>
      <c r="CD2406" s="1">
        <v>80596.0</v>
      </c>
    </row>
    <row r="2407">
      <c r="A2407" s="1">
        <v>2.1057716E7</v>
      </c>
      <c r="B2407" s="1" t="s">
        <v>12888</v>
      </c>
      <c r="C2407" s="1" t="s">
        <v>12889</v>
      </c>
      <c r="D2407" s="1" t="s">
        <v>12890</v>
      </c>
      <c r="E2407" s="1" t="s">
        <v>85</v>
      </c>
      <c r="F2407" s="1" t="s">
        <v>12891</v>
      </c>
      <c r="I2407" s="1">
        <v>4.5486831E7</v>
      </c>
      <c r="J2407" s="1">
        <v>42278.0</v>
      </c>
      <c r="K2407" s="1" t="s">
        <v>339</v>
      </c>
      <c r="L2407" s="1">
        <v>0.0</v>
      </c>
      <c r="M2407" s="1">
        <v>0.0</v>
      </c>
      <c r="N2407" s="1">
        <v>1.0</v>
      </c>
      <c r="O2407" s="1">
        <v>1.0</v>
      </c>
      <c r="P2407" s="1" t="s">
        <v>12892</v>
      </c>
      <c r="Q2407" s="1" t="s">
        <v>124</v>
      </c>
      <c r="R2407" s="1">
        <v>40.68884</v>
      </c>
      <c r="S2407" s="1">
        <v>-73.93355</v>
      </c>
      <c r="T2407" s="1" t="s">
        <v>289</v>
      </c>
      <c r="U2407" s="1" t="s">
        <v>92</v>
      </c>
      <c r="V2407" s="1">
        <v>4.0</v>
      </c>
      <c r="W2407" s="1">
        <v>1.5</v>
      </c>
      <c r="X2407" s="1">
        <v>2.0</v>
      </c>
      <c r="Y2407" s="1">
        <v>2.0</v>
      </c>
      <c r="Z2407" s="1" t="s">
        <v>93</v>
      </c>
      <c r="AA2407" s="1" t="s">
        <v>12893</v>
      </c>
      <c r="AB2407" s="1">
        <v>165.0</v>
      </c>
      <c r="AC2407" s="1">
        <v>1.0</v>
      </c>
      <c r="AD2407" s="1">
        <v>20.0</v>
      </c>
      <c r="AE2407" s="1">
        <v>3.0</v>
      </c>
      <c r="AF2407" s="1" t="s">
        <v>1683</v>
      </c>
      <c r="AG2407" s="1">
        <v>1.0</v>
      </c>
      <c r="AH2407" s="1">
        <v>0.0</v>
      </c>
      <c r="AI2407" s="1">
        <v>0.0</v>
      </c>
      <c r="AJ2407" s="1">
        <v>0.0</v>
      </c>
      <c r="AK2407" s="1">
        <v>158.0</v>
      </c>
      <c r="AL2407" s="1">
        <v>10.0</v>
      </c>
      <c r="AM2407" s="1">
        <v>0.0</v>
      </c>
      <c r="AN2407" s="1">
        <v>88.0</v>
      </c>
      <c r="AO2407" s="1">
        <v>9.0</v>
      </c>
      <c r="AP2407" s="1">
        <v>9.0</v>
      </c>
      <c r="AQ2407" s="1">
        <v>9.0</v>
      </c>
      <c r="AR2407" s="1">
        <v>9.0</v>
      </c>
      <c r="AS2407" s="1">
        <v>9.0</v>
      </c>
      <c r="AT2407" s="1">
        <v>9.0</v>
      </c>
      <c r="AU2407" s="1">
        <v>1.0</v>
      </c>
      <c r="AV2407" s="1" t="s">
        <v>105</v>
      </c>
      <c r="AW2407" s="1">
        <v>1.0</v>
      </c>
      <c r="AX2407" s="1">
        <v>1.0</v>
      </c>
      <c r="AY2407" s="1">
        <v>0.0</v>
      </c>
      <c r="AZ2407" s="1">
        <v>0.0</v>
      </c>
      <c r="BA2407" s="1">
        <v>0.46</v>
      </c>
      <c r="BB2407" s="1">
        <v>-1.0</v>
      </c>
      <c r="BC2407" s="1">
        <v>1.0</v>
      </c>
      <c r="BD2407" s="1">
        <v>-1.0</v>
      </c>
      <c r="BE2407" s="1">
        <v>-1.0</v>
      </c>
      <c r="BF2407" s="1">
        <v>-1.0</v>
      </c>
      <c r="BG2407" s="1">
        <v>-1.0</v>
      </c>
      <c r="BH2407" s="1">
        <v>-1.0</v>
      </c>
      <c r="BI2407" s="1">
        <v>1.0</v>
      </c>
      <c r="BJ2407" s="1">
        <v>1.0</v>
      </c>
      <c r="BK2407" s="1">
        <v>-1.0</v>
      </c>
      <c r="BL2407" s="1">
        <v>-1.0</v>
      </c>
      <c r="BM2407" s="1">
        <v>1.0</v>
      </c>
      <c r="BN2407" s="1">
        <v>1.0</v>
      </c>
      <c r="BO2407" s="1">
        <v>-1.0</v>
      </c>
      <c r="BP2407" s="1">
        <v>-1.0</v>
      </c>
      <c r="BQ2407" s="1">
        <v>1.0</v>
      </c>
      <c r="BR2407" s="1">
        <v>-1.0</v>
      </c>
      <c r="BS2407" s="1">
        <v>-1.0</v>
      </c>
      <c r="BT2407" s="1">
        <v>-1.0</v>
      </c>
      <c r="BU2407" s="1">
        <v>1.0</v>
      </c>
      <c r="BV2407" s="1">
        <v>-1.0</v>
      </c>
      <c r="BW2407" s="1">
        <v>1.0</v>
      </c>
      <c r="BX2407" s="1">
        <v>-1.0</v>
      </c>
      <c r="BY2407" s="1">
        <v>-1.0</v>
      </c>
      <c r="BZ2407" s="1">
        <v>-1.0</v>
      </c>
      <c r="CA2407" s="1">
        <v>-1.0</v>
      </c>
      <c r="CB2407" s="1">
        <v>1.0</v>
      </c>
      <c r="CC2407" s="1">
        <v>1.0</v>
      </c>
      <c r="CD2407" s="1">
        <v>80600.0</v>
      </c>
    </row>
    <row r="2408">
      <c r="A2408" s="1">
        <v>3.4928299E7</v>
      </c>
      <c r="B2408" s="1" t="s">
        <v>12894</v>
      </c>
      <c r="C2408" s="1" t="s">
        <v>12895</v>
      </c>
      <c r="D2408" s="1" t="s">
        <v>12896</v>
      </c>
      <c r="E2408" s="1" t="s">
        <v>85</v>
      </c>
      <c r="F2408" s="1" t="s">
        <v>12897</v>
      </c>
      <c r="H2408" s="1" t="s">
        <v>6864</v>
      </c>
      <c r="I2408" s="1">
        <v>1668747.0</v>
      </c>
      <c r="J2408" s="1">
        <v>40937.0</v>
      </c>
      <c r="K2408" s="1" t="s">
        <v>134</v>
      </c>
      <c r="L2408" s="1">
        <v>1.0</v>
      </c>
      <c r="M2408" s="1">
        <v>0.0</v>
      </c>
      <c r="N2408" s="1">
        <v>0.0</v>
      </c>
      <c r="O2408" s="1">
        <v>1.0</v>
      </c>
      <c r="P2408" s="1" t="s">
        <v>89</v>
      </c>
      <c r="Q2408" s="1" t="s">
        <v>273</v>
      </c>
      <c r="R2408" s="1">
        <v>40.76022</v>
      </c>
      <c r="S2408" s="1">
        <v>-74.00117</v>
      </c>
      <c r="T2408" s="1" t="s">
        <v>91</v>
      </c>
      <c r="U2408" s="1" t="s">
        <v>92</v>
      </c>
      <c r="V2408" s="1">
        <v>4.0</v>
      </c>
      <c r="W2408" s="1">
        <v>1.0</v>
      </c>
      <c r="X2408" s="1">
        <v>2.0</v>
      </c>
      <c r="Y2408" s="1">
        <v>2.0</v>
      </c>
      <c r="Z2408" s="1" t="s">
        <v>93</v>
      </c>
      <c r="AA2408" s="1" t="s">
        <v>12898</v>
      </c>
      <c r="AB2408" s="1">
        <v>194.0</v>
      </c>
      <c r="AC2408" s="1">
        <v>2.0</v>
      </c>
      <c r="AD2408" s="1">
        <v>50.0</v>
      </c>
      <c r="AE2408" s="1">
        <v>3.0</v>
      </c>
      <c r="AF2408" s="1" t="s">
        <v>104</v>
      </c>
      <c r="AG2408" s="1">
        <v>1.0</v>
      </c>
      <c r="AH2408" s="1">
        <v>0.0</v>
      </c>
      <c r="AI2408" s="1">
        <v>7.0</v>
      </c>
      <c r="AJ2408" s="1">
        <v>7.0</v>
      </c>
      <c r="AK2408" s="1">
        <v>44.0</v>
      </c>
      <c r="AL2408" s="1">
        <v>2.0</v>
      </c>
      <c r="AM2408" s="1">
        <v>2.0</v>
      </c>
      <c r="AN2408" s="1">
        <v>100.0</v>
      </c>
      <c r="AO2408" s="1">
        <v>10.0</v>
      </c>
      <c r="AP2408" s="1">
        <v>10.0</v>
      </c>
      <c r="AQ2408" s="1">
        <v>10.0</v>
      </c>
      <c r="AR2408" s="1">
        <v>10.0</v>
      </c>
      <c r="AS2408" s="1">
        <v>10.0</v>
      </c>
      <c r="AT2408" s="1">
        <v>10.0</v>
      </c>
      <c r="AU2408" s="1">
        <v>1.0</v>
      </c>
      <c r="AV2408" s="1" t="s">
        <v>96</v>
      </c>
      <c r="AW2408" s="1">
        <v>1.0</v>
      </c>
      <c r="AX2408" s="1">
        <v>1.0</v>
      </c>
      <c r="AY2408" s="1">
        <v>0.0</v>
      </c>
      <c r="AZ2408" s="1">
        <v>0.0</v>
      </c>
      <c r="BA2408" s="1">
        <v>2.0</v>
      </c>
      <c r="BB2408" s="1">
        <v>-1.0</v>
      </c>
      <c r="BC2408" s="1">
        <v>1.0</v>
      </c>
      <c r="BD2408" s="1">
        <v>-1.0</v>
      </c>
      <c r="BE2408" s="1">
        <v>-1.0</v>
      </c>
      <c r="BF2408" s="1">
        <v>-1.0</v>
      </c>
      <c r="BG2408" s="1">
        <v>-1.0</v>
      </c>
      <c r="BH2408" s="1">
        <v>-1.0</v>
      </c>
      <c r="BI2408" s="1">
        <v>-1.0</v>
      </c>
      <c r="BJ2408" s="1">
        <v>1.0</v>
      </c>
      <c r="BK2408" s="1">
        <v>-1.0</v>
      </c>
      <c r="BL2408" s="1">
        <v>-1.0</v>
      </c>
      <c r="BM2408" s="1">
        <v>-1.0</v>
      </c>
      <c r="BN2408" s="1">
        <v>1.0</v>
      </c>
      <c r="BO2408" s="1">
        <v>-1.0</v>
      </c>
      <c r="BP2408" s="1">
        <v>-1.0</v>
      </c>
      <c r="BQ2408" s="1">
        <v>-1.0</v>
      </c>
      <c r="BR2408" s="1">
        <v>-1.0</v>
      </c>
      <c r="BS2408" s="1">
        <v>-1.0</v>
      </c>
      <c r="BT2408" s="1">
        <v>-1.0</v>
      </c>
      <c r="BU2408" s="1">
        <v>1.0</v>
      </c>
      <c r="BV2408" s="1">
        <v>-1.0</v>
      </c>
      <c r="BW2408" s="1">
        <v>-1.0</v>
      </c>
      <c r="BX2408" s="1">
        <v>-1.0</v>
      </c>
      <c r="BY2408" s="1">
        <v>-1.0</v>
      </c>
      <c r="BZ2408" s="1">
        <v>-1.0</v>
      </c>
      <c r="CA2408" s="1">
        <v>-1.0</v>
      </c>
      <c r="CB2408" s="1">
        <v>-1.0</v>
      </c>
      <c r="CC2408" s="1">
        <v>-1.0</v>
      </c>
      <c r="CD2408" s="1">
        <v>80601.0</v>
      </c>
    </row>
    <row r="2409">
      <c r="A2409" s="1">
        <v>3.1952771E7</v>
      </c>
      <c r="B2409" s="1" t="s">
        <v>12899</v>
      </c>
      <c r="C2409" s="1" t="s">
        <v>12900</v>
      </c>
      <c r="D2409" s="1" t="s">
        <v>12901</v>
      </c>
      <c r="E2409" s="1" t="s">
        <v>85</v>
      </c>
      <c r="F2409" s="1" t="s">
        <v>12902</v>
      </c>
      <c r="G2409" s="1" t="s">
        <v>12903</v>
      </c>
      <c r="H2409" s="1" t="s">
        <v>12904</v>
      </c>
      <c r="I2409" s="1">
        <v>8.9181972E7</v>
      </c>
      <c r="J2409" s="1">
        <v>42592.0</v>
      </c>
      <c r="K2409" s="1" t="s">
        <v>134</v>
      </c>
      <c r="L2409" s="1">
        <v>1.0</v>
      </c>
      <c r="M2409" s="1">
        <v>0.0</v>
      </c>
      <c r="N2409" s="1">
        <v>1.0</v>
      </c>
      <c r="O2409" s="1">
        <v>1.0</v>
      </c>
      <c r="P2409" s="1" t="s">
        <v>621</v>
      </c>
      <c r="Q2409" s="1" t="s">
        <v>1608</v>
      </c>
      <c r="R2409" s="1">
        <v>40.85646</v>
      </c>
      <c r="S2409" s="1">
        <v>-73.86813</v>
      </c>
      <c r="T2409" s="1" t="s">
        <v>91</v>
      </c>
      <c r="U2409" s="1" t="s">
        <v>113</v>
      </c>
      <c r="V2409" s="1">
        <v>2.0</v>
      </c>
      <c r="W2409" s="1">
        <v>1.5</v>
      </c>
      <c r="X2409" s="1">
        <v>1.0</v>
      </c>
      <c r="Y2409" s="1">
        <v>1.0</v>
      </c>
      <c r="Z2409" s="1" t="s">
        <v>93</v>
      </c>
      <c r="AA2409" s="1" t="s">
        <v>12905</v>
      </c>
      <c r="AB2409" s="1">
        <v>50.0</v>
      </c>
      <c r="AC2409" s="1">
        <v>2.0</v>
      </c>
      <c r="AD2409" s="1">
        <v>0.0</v>
      </c>
      <c r="AE2409" s="1">
        <v>1.0</v>
      </c>
      <c r="AF2409" s="1" t="s">
        <v>137</v>
      </c>
      <c r="AG2409" s="1">
        <v>1.0</v>
      </c>
      <c r="AH2409" s="1">
        <v>10.0</v>
      </c>
      <c r="AI2409" s="1">
        <v>17.0</v>
      </c>
      <c r="AJ2409" s="1">
        <v>34.0</v>
      </c>
      <c r="AK2409" s="1">
        <v>206.0</v>
      </c>
      <c r="AL2409" s="1">
        <v>14.0</v>
      </c>
      <c r="AM2409" s="1">
        <v>14.0</v>
      </c>
      <c r="AN2409" s="1">
        <v>98.0</v>
      </c>
      <c r="AO2409" s="1">
        <v>10.0</v>
      </c>
      <c r="AP2409" s="1">
        <v>10.0</v>
      </c>
      <c r="AQ2409" s="1">
        <v>10.0</v>
      </c>
      <c r="AR2409" s="1">
        <v>10.0</v>
      </c>
      <c r="AS2409" s="1">
        <v>10.0</v>
      </c>
      <c r="AT2409" s="1">
        <v>10.0</v>
      </c>
      <c r="AU2409" s="1">
        <v>0.0</v>
      </c>
      <c r="AV2409" s="1" t="s">
        <v>117</v>
      </c>
      <c r="AW2409" s="1">
        <v>1.0</v>
      </c>
      <c r="AX2409" s="1">
        <v>0.0</v>
      </c>
      <c r="AY2409" s="1">
        <v>1.0</v>
      </c>
      <c r="AZ2409" s="1">
        <v>0.0</v>
      </c>
      <c r="BA2409" s="1">
        <v>2.96</v>
      </c>
      <c r="BB2409" s="1">
        <v>-1.0</v>
      </c>
      <c r="BC2409" s="1">
        <v>1.0</v>
      </c>
      <c r="BD2409" s="1">
        <v>-1.0</v>
      </c>
      <c r="BE2409" s="1">
        <v>-1.0</v>
      </c>
      <c r="BF2409" s="1">
        <v>-1.0</v>
      </c>
      <c r="BG2409" s="1">
        <v>-1.0</v>
      </c>
      <c r="BH2409" s="1">
        <v>1.0</v>
      </c>
      <c r="BI2409" s="1">
        <v>-1.0</v>
      </c>
      <c r="BJ2409" s="1">
        <v>1.0</v>
      </c>
      <c r="BK2409" s="1">
        <v>1.0</v>
      </c>
      <c r="BL2409" s="1">
        <v>1.0</v>
      </c>
      <c r="BM2409" s="1">
        <v>-1.0</v>
      </c>
      <c r="BN2409" s="1">
        <v>1.0</v>
      </c>
      <c r="BO2409" s="1">
        <v>-1.0</v>
      </c>
      <c r="BP2409" s="1">
        <v>-1.0</v>
      </c>
      <c r="BQ2409" s="1">
        <v>1.0</v>
      </c>
      <c r="BR2409" s="1">
        <v>-1.0</v>
      </c>
      <c r="BS2409" s="1">
        <v>-1.0</v>
      </c>
      <c r="BT2409" s="1">
        <v>-1.0</v>
      </c>
      <c r="BU2409" s="1">
        <v>1.0</v>
      </c>
      <c r="BV2409" s="1">
        <v>-1.0</v>
      </c>
      <c r="BW2409" s="1">
        <v>-1.0</v>
      </c>
      <c r="BX2409" s="1">
        <v>-1.0</v>
      </c>
      <c r="BY2409" s="1">
        <v>-1.0</v>
      </c>
      <c r="BZ2409" s="1">
        <v>-1.0</v>
      </c>
      <c r="CA2409" s="1">
        <v>1.0</v>
      </c>
      <c r="CB2409" s="1">
        <v>-1.0</v>
      </c>
      <c r="CC2409" s="1">
        <v>-1.0</v>
      </c>
      <c r="CD2409" s="1">
        <v>80688.0</v>
      </c>
    </row>
    <row r="2410">
      <c r="A2410" s="1">
        <v>3.0819096E7</v>
      </c>
      <c r="B2410" s="1" t="s">
        <v>12906</v>
      </c>
      <c r="C2410" s="1" t="s">
        <v>12907</v>
      </c>
      <c r="D2410" s="1" t="s">
        <v>12907</v>
      </c>
      <c r="E2410" s="1" t="s">
        <v>85</v>
      </c>
      <c r="I2410" s="1">
        <v>5.3046634E7</v>
      </c>
      <c r="J2410" s="1">
        <v>42371.0</v>
      </c>
      <c r="K2410" s="1" t="s">
        <v>88</v>
      </c>
      <c r="L2410" s="1">
        <v>1.0</v>
      </c>
      <c r="M2410" s="1">
        <v>1.0</v>
      </c>
      <c r="N2410" s="1">
        <v>2.0</v>
      </c>
      <c r="O2410" s="1">
        <v>1.0</v>
      </c>
      <c r="P2410" s="1" t="s">
        <v>89</v>
      </c>
      <c r="Q2410" s="1" t="s">
        <v>90</v>
      </c>
      <c r="R2410" s="1">
        <v>40.7615599999998</v>
      </c>
      <c r="S2410" s="1">
        <v>-73.99006</v>
      </c>
      <c r="T2410" s="1" t="s">
        <v>91</v>
      </c>
      <c r="U2410" s="1" t="s">
        <v>92</v>
      </c>
      <c r="V2410" s="1">
        <v>6.0</v>
      </c>
      <c r="W2410" s="1">
        <v>1.0</v>
      </c>
      <c r="X2410" s="1">
        <v>2.0</v>
      </c>
      <c r="Y2410" s="1">
        <v>3.0</v>
      </c>
      <c r="Z2410" s="1" t="s">
        <v>93</v>
      </c>
      <c r="AA2410" s="1" t="s">
        <v>12908</v>
      </c>
      <c r="AB2410" s="1">
        <v>225.0</v>
      </c>
      <c r="AC2410" s="1">
        <v>4.0</v>
      </c>
      <c r="AD2410" s="1">
        <v>30.0</v>
      </c>
      <c r="AE2410" s="1">
        <v>3.0</v>
      </c>
      <c r="AF2410" s="1" t="s">
        <v>179</v>
      </c>
      <c r="AG2410" s="1">
        <v>1.0</v>
      </c>
      <c r="AH2410" s="1">
        <v>10.0</v>
      </c>
      <c r="AI2410" s="1">
        <v>12.0</v>
      </c>
      <c r="AJ2410" s="1">
        <v>22.0</v>
      </c>
      <c r="AK2410" s="1">
        <v>68.0</v>
      </c>
      <c r="AL2410" s="1">
        <v>20.0</v>
      </c>
      <c r="AM2410" s="1">
        <v>20.0</v>
      </c>
      <c r="AN2410" s="1">
        <v>99.0</v>
      </c>
      <c r="AO2410" s="1">
        <v>10.0</v>
      </c>
      <c r="AP2410" s="1">
        <v>10.0</v>
      </c>
      <c r="AQ2410" s="1">
        <v>10.0</v>
      </c>
      <c r="AR2410" s="1">
        <v>10.0</v>
      </c>
      <c r="AS2410" s="1">
        <v>10.0</v>
      </c>
      <c r="AT2410" s="1">
        <v>10.0</v>
      </c>
      <c r="AU2410" s="1">
        <v>1.0</v>
      </c>
      <c r="AV2410" s="1" t="s">
        <v>96</v>
      </c>
      <c r="AW2410" s="1">
        <v>2.0</v>
      </c>
      <c r="AX2410" s="1">
        <v>2.0</v>
      </c>
      <c r="AY2410" s="1">
        <v>0.0</v>
      </c>
      <c r="AZ2410" s="1">
        <v>0.0</v>
      </c>
      <c r="BA2410" s="1">
        <v>3.17</v>
      </c>
      <c r="BB2410" s="1">
        <v>-1.0</v>
      </c>
      <c r="BC2410" s="1">
        <v>1.0</v>
      </c>
      <c r="BD2410" s="1">
        <v>-1.0</v>
      </c>
      <c r="BE2410" s="1">
        <v>-1.0</v>
      </c>
      <c r="BF2410" s="1">
        <v>-1.0</v>
      </c>
      <c r="BG2410" s="1">
        <v>-1.0</v>
      </c>
      <c r="BH2410" s="1">
        <v>-1.0</v>
      </c>
      <c r="BI2410" s="1">
        <v>-1.0</v>
      </c>
      <c r="BJ2410" s="1">
        <v>1.0</v>
      </c>
      <c r="BK2410" s="1">
        <v>-1.0</v>
      </c>
      <c r="BL2410" s="1">
        <v>-1.0</v>
      </c>
      <c r="BM2410" s="1">
        <v>-1.0</v>
      </c>
      <c r="BN2410" s="1">
        <v>-1.0</v>
      </c>
      <c r="BO2410" s="1">
        <v>-1.0</v>
      </c>
      <c r="BP2410" s="1">
        <v>-1.0</v>
      </c>
      <c r="BQ2410" s="1">
        <v>-1.0</v>
      </c>
      <c r="BR2410" s="1">
        <v>-1.0</v>
      </c>
      <c r="BS2410" s="1">
        <v>-1.0</v>
      </c>
      <c r="BT2410" s="1">
        <v>-1.0</v>
      </c>
      <c r="BU2410" s="1">
        <v>1.0</v>
      </c>
      <c r="BV2410" s="1">
        <v>-1.0</v>
      </c>
      <c r="BW2410" s="1">
        <v>-1.0</v>
      </c>
      <c r="BX2410" s="1">
        <v>-1.0</v>
      </c>
      <c r="BY2410" s="1">
        <v>-1.0</v>
      </c>
      <c r="BZ2410" s="1">
        <v>-1.0</v>
      </c>
      <c r="CA2410" s="1">
        <v>-1.0</v>
      </c>
      <c r="CB2410" s="1">
        <v>-1.0</v>
      </c>
      <c r="CC2410" s="1">
        <v>-1.0</v>
      </c>
      <c r="CD2410" s="1">
        <v>80728.0</v>
      </c>
    </row>
    <row r="2411">
      <c r="A2411" s="1">
        <v>746983.0</v>
      </c>
      <c r="B2411" s="1" t="s">
        <v>12909</v>
      </c>
      <c r="D2411" s="1" t="s">
        <v>12910</v>
      </c>
      <c r="E2411" s="1" t="s">
        <v>85</v>
      </c>
      <c r="H2411" s="1" t="s">
        <v>12911</v>
      </c>
      <c r="I2411" s="1">
        <v>3920171.0</v>
      </c>
      <c r="J2411" s="1">
        <v>41201.0</v>
      </c>
      <c r="K2411" s="1" t="s">
        <v>272</v>
      </c>
      <c r="L2411" s="1">
        <v>1.0</v>
      </c>
      <c r="M2411" s="1">
        <v>0.0</v>
      </c>
      <c r="N2411" s="1">
        <v>1.0</v>
      </c>
      <c r="O2411" s="1">
        <v>1.0</v>
      </c>
      <c r="P2411" s="1" t="s">
        <v>89</v>
      </c>
      <c r="Q2411" s="1" t="s">
        <v>613</v>
      </c>
      <c r="R2411" s="1">
        <v>40.8116099999999</v>
      </c>
      <c r="S2411" s="1">
        <v>-73.94046</v>
      </c>
      <c r="T2411" s="1" t="s">
        <v>91</v>
      </c>
      <c r="U2411" s="1" t="s">
        <v>113</v>
      </c>
      <c r="V2411" s="1">
        <v>1.0</v>
      </c>
      <c r="W2411" s="1">
        <v>1.0</v>
      </c>
      <c r="X2411" s="1">
        <v>1.0</v>
      </c>
      <c r="Y2411" s="1">
        <v>1.0</v>
      </c>
      <c r="Z2411" s="1" t="s">
        <v>93</v>
      </c>
      <c r="AA2411" s="1" t="s">
        <v>12912</v>
      </c>
      <c r="AB2411" s="1">
        <v>80.0</v>
      </c>
      <c r="AC2411" s="1">
        <v>1.0</v>
      </c>
      <c r="AD2411" s="1">
        <v>0.0</v>
      </c>
      <c r="AE2411" s="1">
        <v>3.0</v>
      </c>
      <c r="AF2411" s="1" t="s">
        <v>179</v>
      </c>
      <c r="AG2411" s="1">
        <v>1.0</v>
      </c>
      <c r="AH2411" s="1">
        <v>27.0</v>
      </c>
      <c r="AI2411" s="1">
        <v>57.0</v>
      </c>
      <c r="AJ2411" s="1">
        <v>87.0</v>
      </c>
      <c r="AK2411" s="1">
        <v>362.0</v>
      </c>
      <c r="AL2411" s="1">
        <v>0.0</v>
      </c>
      <c r="AM2411" s="1">
        <v>0.0</v>
      </c>
      <c r="AU2411" s="1">
        <v>0.0</v>
      </c>
      <c r="AV2411" s="1" t="s">
        <v>105</v>
      </c>
      <c r="AW2411" s="1">
        <v>1.0</v>
      </c>
      <c r="AX2411" s="1">
        <v>0.0</v>
      </c>
      <c r="AY2411" s="1">
        <v>1.0</v>
      </c>
      <c r="AZ2411" s="1">
        <v>0.0</v>
      </c>
      <c r="BB2411" s="1">
        <v>-1.0</v>
      </c>
      <c r="BC2411" s="1">
        <v>1.0</v>
      </c>
      <c r="BD2411" s="1">
        <v>-1.0</v>
      </c>
      <c r="BE2411" s="1">
        <v>-1.0</v>
      </c>
      <c r="BF2411" s="1">
        <v>-1.0</v>
      </c>
      <c r="BG2411" s="1">
        <v>-1.0</v>
      </c>
      <c r="BH2411" s="1">
        <v>-1.0</v>
      </c>
      <c r="BI2411" s="1">
        <v>-1.0</v>
      </c>
      <c r="BJ2411" s="1">
        <v>1.0</v>
      </c>
      <c r="BK2411" s="1">
        <v>-1.0</v>
      </c>
      <c r="BL2411" s="1">
        <v>-1.0</v>
      </c>
      <c r="BM2411" s="1">
        <v>1.0</v>
      </c>
      <c r="BN2411" s="1">
        <v>1.0</v>
      </c>
      <c r="BO2411" s="1">
        <v>-1.0</v>
      </c>
      <c r="BP2411" s="1">
        <v>-1.0</v>
      </c>
      <c r="BQ2411" s="1">
        <v>-1.0</v>
      </c>
      <c r="BR2411" s="1">
        <v>-1.0</v>
      </c>
      <c r="BS2411" s="1">
        <v>-1.0</v>
      </c>
      <c r="BT2411" s="1">
        <v>-1.0</v>
      </c>
      <c r="BU2411" s="1">
        <v>1.0</v>
      </c>
      <c r="BV2411" s="1">
        <v>-1.0</v>
      </c>
      <c r="BW2411" s="1">
        <v>-1.0</v>
      </c>
      <c r="BX2411" s="1">
        <v>-1.0</v>
      </c>
      <c r="BY2411" s="1">
        <v>-1.0</v>
      </c>
      <c r="BZ2411" s="1">
        <v>-1.0</v>
      </c>
      <c r="CA2411" s="1">
        <v>-1.0</v>
      </c>
      <c r="CB2411" s="1">
        <v>1.0</v>
      </c>
      <c r="CC2411" s="1">
        <v>-1.0</v>
      </c>
      <c r="CD2411" s="1">
        <v>80779.0</v>
      </c>
    </row>
    <row r="2412">
      <c r="A2412" s="1">
        <v>3625075.0</v>
      </c>
      <c r="B2412" s="1" t="s">
        <v>12913</v>
      </c>
      <c r="C2412" s="1" t="s">
        <v>12914</v>
      </c>
      <c r="D2412" s="1" t="s">
        <v>12915</v>
      </c>
      <c r="E2412" s="1" t="s">
        <v>85</v>
      </c>
      <c r="F2412" s="1" t="s">
        <v>12916</v>
      </c>
      <c r="G2412" s="1" t="s">
        <v>12917</v>
      </c>
      <c r="H2412" s="1" t="s">
        <v>12918</v>
      </c>
      <c r="I2412" s="1">
        <v>1.8260128E7</v>
      </c>
      <c r="J2412" s="1">
        <v>41837.0</v>
      </c>
      <c r="K2412" s="1" t="s">
        <v>272</v>
      </c>
      <c r="L2412" s="1">
        <v>0.5</v>
      </c>
      <c r="M2412" s="1">
        <v>0.0</v>
      </c>
      <c r="N2412" s="1">
        <v>1.0</v>
      </c>
      <c r="O2412" s="1">
        <v>0.0</v>
      </c>
      <c r="P2412" s="1" t="s">
        <v>89</v>
      </c>
      <c r="Q2412" s="1" t="s">
        <v>613</v>
      </c>
      <c r="R2412" s="1">
        <v>40.82279</v>
      </c>
      <c r="S2412" s="1">
        <v>-73.9494699999999</v>
      </c>
      <c r="T2412" s="1" t="s">
        <v>91</v>
      </c>
      <c r="U2412" s="1" t="s">
        <v>92</v>
      </c>
      <c r="V2412" s="1">
        <v>6.0</v>
      </c>
      <c r="W2412" s="1">
        <v>1.0</v>
      </c>
      <c r="X2412" s="1">
        <v>2.0</v>
      </c>
      <c r="Y2412" s="1">
        <v>3.0</v>
      </c>
      <c r="Z2412" s="1" t="s">
        <v>93</v>
      </c>
      <c r="AA2412" s="1" t="s">
        <v>12919</v>
      </c>
      <c r="AB2412" s="1">
        <v>125.0</v>
      </c>
      <c r="AC2412" s="1">
        <v>1.0</v>
      </c>
      <c r="AD2412" s="1">
        <v>0.0</v>
      </c>
      <c r="AE2412" s="1">
        <v>3.0</v>
      </c>
      <c r="AF2412" s="1" t="s">
        <v>291</v>
      </c>
      <c r="AG2412" s="1">
        <v>1.0</v>
      </c>
      <c r="AH2412" s="1">
        <v>0.0</v>
      </c>
      <c r="AI2412" s="1">
        <v>0.0</v>
      </c>
      <c r="AJ2412" s="1">
        <v>0.0</v>
      </c>
      <c r="AK2412" s="1">
        <v>0.0</v>
      </c>
      <c r="AL2412" s="1">
        <v>8.0</v>
      </c>
      <c r="AM2412" s="1">
        <v>1.0</v>
      </c>
      <c r="AN2412" s="1">
        <v>93.0</v>
      </c>
      <c r="AO2412" s="1">
        <v>10.0</v>
      </c>
      <c r="AP2412" s="1">
        <v>9.0</v>
      </c>
      <c r="AQ2412" s="1">
        <v>10.0</v>
      </c>
      <c r="AR2412" s="1">
        <v>10.0</v>
      </c>
      <c r="AS2412" s="1">
        <v>9.0</v>
      </c>
      <c r="AT2412" s="1">
        <v>10.0</v>
      </c>
      <c r="AU2412" s="1">
        <v>0.0</v>
      </c>
      <c r="AV2412" s="1" t="s">
        <v>105</v>
      </c>
      <c r="AW2412" s="1">
        <v>1.0</v>
      </c>
      <c r="AX2412" s="1">
        <v>1.0</v>
      </c>
      <c r="AY2412" s="1">
        <v>0.0</v>
      </c>
      <c r="AZ2412" s="1">
        <v>0.0</v>
      </c>
      <c r="BA2412" s="1">
        <v>0.13</v>
      </c>
      <c r="BB2412" s="1">
        <v>-1.0</v>
      </c>
      <c r="BC2412" s="1">
        <v>1.0</v>
      </c>
      <c r="BD2412" s="1">
        <v>-1.0</v>
      </c>
      <c r="BE2412" s="1">
        <v>-1.0</v>
      </c>
      <c r="BF2412" s="1">
        <v>-1.0</v>
      </c>
      <c r="BG2412" s="1">
        <v>-1.0</v>
      </c>
      <c r="BH2412" s="1">
        <v>-1.0</v>
      </c>
      <c r="BI2412" s="1">
        <v>-1.0</v>
      </c>
      <c r="BJ2412" s="1">
        <v>1.0</v>
      </c>
      <c r="BK2412" s="1">
        <v>-1.0</v>
      </c>
      <c r="BL2412" s="1">
        <v>-1.0</v>
      </c>
      <c r="BM2412" s="1">
        <v>-1.0</v>
      </c>
      <c r="BN2412" s="1">
        <v>1.0</v>
      </c>
      <c r="BO2412" s="1">
        <v>1.0</v>
      </c>
      <c r="BP2412" s="1">
        <v>-1.0</v>
      </c>
      <c r="BQ2412" s="1">
        <v>-1.0</v>
      </c>
      <c r="BR2412" s="1">
        <v>-1.0</v>
      </c>
      <c r="BS2412" s="1">
        <v>-1.0</v>
      </c>
      <c r="BT2412" s="1">
        <v>-1.0</v>
      </c>
      <c r="BU2412" s="1">
        <v>1.0</v>
      </c>
      <c r="BV2412" s="1">
        <v>-1.0</v>
      </c>
      <c r="BW2412" s="1">
        <v>-1.0</v>
      </c>
      <c r="BX2412" s="1">
        <v>-1.0</v>
      </c>
      <c r="BY2412" s="1">
        <v>-1.0</v>
      </c>
      <c r="BZ2412" s="1">
        <v>-1.0</v>
      </c>
      <c r="CA2412" s="1">
        <v>-1.0</v>
      </c>
      <c r="CB2412" s="1">
        <v>-1.0</v>
      </c>
      <c r="CC2412" s="1">
        <v>-1.0</v>
      </c>
      <c r="CD2412" s="1">
        <v>80816.0</v>
      </c>
    </row>
    <row r="2413">
      <c r="A2413" s="1">
        <v>3.1022861E7</v>
      </c>
      <c r="B2413" s="1" t="s">
        <v>12920</v>
      </c>
      <c r="C2413" s="1" t="s">
        <v>12921</v>
      </c>
      <c r="D2413" s="1" t="s">
        <v>12922</v>
      </c>
      <c r="E2413" s="1" t="s">
        <v>85</v>
      </c>
      <c r="F2413" s="1" t="s">
        <v>12923</v>
      </c>
      <c r="G2413" s="1" t="s">
        <v>12924</v>
      </c>
      <c r="I2413" s="1">
        <v>4.9909186E7</v>
      </c>
      <c r="J2413" s="1">
        <v>42334.0</v>
      </c>
      <c r="K2413" s="1" t="s">
        <v>134</v>
      </c>
      <c r="L2413" s="1">
        <v>1.0</v>
      </c>
      <c r="M2413" s="1">
        <v>0.0</v>
      </c>
      <c r="N2413" s="1">
        <v>2.0</v>
      </c>
      <c r="O2413" s="1">
        <v>1.0</v>
      </c>
      <c r="P2413" s="1" t="s">
        <v>89</v>
      </c>
      <c r="Q2413" s="1" t="s">
        <v>177</v>
      </c>
      <c r="R2413" s="1">
        <v>40.71687</v>
      </c>
      <c r="S2413" s="1">
        <v>-73.99074</v>
      </c>
      <c r="T2413" s="1" t="s">
        <v>91</v>
      </c>
      <c r="U2413" s="1" t="s">
        <v>113</v>
      </c>
      <c r="V2413" s="1">
        <v>2.0</v>
      </c>
      <c r="W2413" s="1">
        <v>1.0</v>
      </c>
      <c r="X2413" s="1">
        <v>1.0</v>
      </c>
      <c r="Y2413" s="1">
        <v>1.0</v>
      </c>
      <c r="Z2413" s="1" t="s">
        <v>93</v>
      </c>
      <c r="AA2413" s="1" t="s">
        <v>12925</v>
      </c>
      <c r="AB2413" s="1">
        <v>150.0</v>
      </c>
      <c r="AC2413" s="1">
        <v>1.0</v>
      </c>
      <c r="AD2413" s="1">
        <v>25.0</v>
      </c>
      <c r="AE2413" s="1">
        <v>4.0</v>
      </c>
      <c r="AF2413" s="1" t="s">
        <v>95</v>
      </c>
      <c r="AG2413" s="1">
        <v>1.0</v>
      </c>
      <c r="AH2413" s="1">
        <v>5.0</v>
      </c>
      <c r="AI2413" s="1">
        <v>5.0</v>
      </c>
      <c r="AJ2413" s="1">
        <v>5.0</v>
      </c>
      <c r="AK2413" s="1">
        <v>72.0</v>
      </c>
      <c r="AL2413" s="1">
        <v>12.0</v>
      </c>
      <c r="AM2413" s="1">
        <v>12.0</v>
      </c>
      <c r="AN2413" s="1">
        <v>93.0</v>
      </c>
      <c r="AO2413" s="1">
        <v>10.0</v>
      </c>
      <c r="AP2413" s="1">
        <v>9.0</v>
      </c>
      <c r="AQ2413" s="1">
        <v>10.0</v>
      </c>
      <c r="AR2413" s="1">
        <v>10.0</v>
      </c>
      <c r="AS2413" s="1">
        <v>10.0</v>
      </c>
      <c r="AT2413" s="1">
        <v>10.0</v>
      </c>
      <c r="AU2413" s="1">
        <v>1.0</v>
      </c>
      <c r="AV2413" s="1" t="s">
        <v>96</v>
      </c>
      <c r="AW2413" s="1">
        <v>2.0</v>
      </c>
      <c r="AX2413" s="1">
        <v>1.0</v>
      </c>
      <c r="AY2413" s="1">
        <v>1.0</v>
      </c>
      <c r="AZ2413" s="1">
        <v>0.0</v>
      </c>
      <c r="BA2413" s="1">
        <v>1.89</v>
      </c>
      <c r="BB2413" s="1">
        <v>-1.0</v>
      </c>
      <c r="BC2413" s="1">
        <v>1.0</v>
      </c>
      <c r="BD2413" s="1">
        <v>-1.0</v>
      </c>
      <c r="BE2413" s="1">
        <v>-1.0</v>
      </c>
      <c r="BF2413" s="1">
        <v>-1.0</v>
      </c>
      <c r="BG2413" s="1">
        <v>-1.0</v>
      </c>
      <c r="BH2413" s="1">
        <v>1.0</v>
      </c>
      <c r="BI2413" s="1">
        <v>1.0</v>
      </c>
      <c r="BJ2413" s="1">
        <v>-1.0</v>
      </c>
      <c r="BK2413" s="1">
        <v>-1.0</v>
      </c>
      <c r="BL2413" s="1">
        <v>-1.0</v>
      </c>
      <c r="BM2413" s="1">
        <v>-1.0</v>
      </c>
      <c r="BN2413" s="1">
        <v>-1.0</v>
      </c>
      <c r="BO2413" s="1">
        <v>-1.0</v>
      </c>
      <c r="BP2413" s="1">
        <v>-1.0</v>
      </c>
      <c r="BQ2413" s="1">
        <v>-1.0</v>
      </c>
      <c r="BR2413" s="1">
        <v>-1.0</v>
      </c>
      <c r="BS2413" s="1">
        <v>-1.0</v>
      </c>
      <c r="BT2413" s="1">
        <v>-1.0</v>
      </c>
      <c r="BU2413" s="1">
        <v>1.0</v>
      </c>
      <c r="BV2413" s="1">
        <v>-1.0</v>
      </c>
      <c r="BW2413" s="1">
        <v>-1.0</v>
      </c>
      <c r="BX2413" s="1">
        <v>-1.0</v>
      </c>
      <c r="BY2413" s="1">
        <v>-1.0</v>
      </c>
      <c r="BZ2413" s="1">
        <v>-1.0</v>
      </c>
      <c r="CA2413" s="1">
        <v>-1.0</v>
      </c>
      <c r="CB2413" s="1">
        <v>-1.0</v>
      </c>
      <c r="CC2413" s="1">
        <v>-1.0</v>
      </c>
      <c r="CD2413" s="1">
        <v>80845.0</v>
      </c>
    </row>
    <row r="2414">
      <c r="A2414" s="1">
        <v>3.0578954E7</v>
      </c>
      <c r="B2414" s="1" t="s">
        <v>12926</v>
      </c>
      <c r="C2414" s="1" t="s">
        <v>12927</v>
      </c>
      <c r="D2414" s="1" t="s">
        <v>12928</v>
      </c>
      <c r="E2414" s="1" t="s">
        <v>85</v>
      </c>
      <c r="F2414" s="1" t="s">
        <v>12929</v>
      </c>
      <c r="G2414" s="1" t="s">
        <v>12930</v>
      </c>
      <c r="H2414" s="1" t="s">
        <v>12931</v>
      </c>
      <c r="I2414" s="1">
        <v>1.5929157E7</v>
      </c>
      <c r="J2414" s="1">
        <v>41783.0</v>
      </c>
      <c r="K2414" s="1" t="s">
        <v>272</v>
      </c>
      <c r="L2414" s="1">
        <v>0.89</v>
      </c>
      <c r="M2414" s="1">
        <v>0.0</v>
      </c>
      <c r="N2414" s="1">
        <v>4.0</v>
      </c>
      <c r="O2414" s="1">
        <v>1.0</v>
      </c>
      <c r="P2414" s="1" t="s">
        <v>123</v>
      </c>
      <c r="Q2414" s="1" t="s">
        <v>2465</v>
      </c>
      <c r="R2414" s="1">
        <v>40.67199</v>
      </c>
      <c r="S2414" s="1">
        <v>-73.88253</v>
      </c>
      <c r="T2414" s="1" t="s">
        <v>91</v>
      </c>
      <c r="U2414" s="1" t="s">
        <v>113</v>
      </c>
      <c r="V2414" s="1">
        <v>2.0</v>
      </c>
      <c r="W2414" s="1">
        <v>1.0</v>
      </c>
      <c r="X2414" s="1">
        <v>1.0</v>
      </c>
      <c r="Y2414" s="1">
        <v>1.0</v>
      </c>
      <c r="Z2414" s="1" t="s">
        <v>93</v>
      </c>
      <c r="AA2414" s="1" t="s">
        <v>12932</v>
      </c>
      <c r="AB2414" s="1">
        <v>36.0</v>
      </c>
      <c r="AC2414" s="1">
        <v>1.0</v>
      </c>
      <c r="AD2414" s="1">
        <v>15.0</v>
      </c>
      <c r="AE2414" s="1">
        <v>15.0</v>
      </c>
      <c r="AF2414" s="1" t="s">
        <v>127</v>
      </c>
      <c r="AG2414" s="1">
        <v>1.0</v>
      </c>
      <c r="AH2414" s="1">
        <v>24.0</v>
      </c>
      <c r="AI2414" s="1">
        <v>24.0</v>
      </c>
      <c r="AJ2414" s="1">
        <v>24.0</v>
      </c>
      <c r="AK2414" s="1">
        <v>213.0</v>
      </c>
      <c r="AL2414" s="1">
        <v>1.0</v>
      </c>
      <c r="AM2414" s="1">
        <v>1.0</v>
      </c>
      <c r="AN2414" s="1">
        <v>20.0</v>
      </c>
      <c r="AO2414" s="1">
        <v>6.0</v>
      </c>
      <c r="AP2414" s="1">
        <v>2.0</v>
      </c>
      <c r="AQ2414" s="1">
        <v>6.0</v>
      </c>
      <c r="AR2414" s="1">
        <v>2.0</v>
      </c>
      <c r="AS2414" s="1">
        <v>6.0</v>
      </c>
      <c r="AT2414" s="1">
        <v>6.0</v>
      </c>
      <c r="AU2414" s="1">
        <v>0.0</v>
      </c>
      <c r="AV2414" s="1" t="s">
        <v>117</v>
      </c>
      <c r="AW2414" s="1">
        <v>3.0</v>
      </c>
      <c r="AX2414" s="1">
        <v>0.0</v>
      </c>
      <c r="AY2414" s="1">
        <v>3.0</v>
      </c>
      <c r="AZ2414" s="1">
        <v>0.0</v>
      </c>
      <c r="BA2414" s="1">
        <v>0.23</v>
      </c>
      <c r="BB2414" s="1">
        <v>1.0</v>
      </c>
      <c r="BC2414" s="1">
        <v>1.0</v>
      </c>
      <c r="BD2414" s="1">
        <v>-1.0</v>
      </c>
      <c r="BE2414" s="1">
        <v>-1.0</v>
      </c>
      <c r="BF2414" s="1">
        <v>-1.0</v>
      </c>
      <c r="BG2414" s="1">
        <v>-1.0</v>
      </c>
      <c r="BH2414" s="1">
        <v>-1.0</v>
      </c>
      <c r="BI2414" s="1">
        <v>-1.0</v>
      </c>
      <c r="BJ2414" s="1">
        <v>1.0</v>
      </c>
      <c r="BK2414" s="1">
        <v>-1.0</v>
      </c>
      <c r="BL2414" s="1">
        <v>-1.0</v>
      </c>
      <c r="BM2414" s="1">
        <v>-1.0</v>
      </c>
      <c r="BN2414" s="1">
        <v>-1.0</v>
      </c>
      <c r="BO2414" s="1">
        <v>-1.0</v>
      </c>
      <c r="BP2414" s="1">
        <v>-1.0</v>
      </c>
      <c r="BQ2414" s="1">
        <v>1.0</v>
      </c>
      <c r="BR2414" s="1">
        <v>-1.0</v>
      </c>
      <c r="BS2414" s="1">
        <v>-1.0</v>
      </c>
      <c r="BT2414" s="1">
        <v>-1.0</v>
      </c>
      <c r="BU2414" s="1">
        <v>1.0</v>
      </c>
      <c r="BV2414" s="1">
        <v>-1.0</v>
      </c>
      <c r="BW2414" s="1">
        <v>-1.0</v>
      </c>
      <c r="BX2414" s="1">
        <v>-1.0</v>
      </c>
      <c r="BY2414" s="1">
        <v>-1.0</v>
      </c>
      <c r="BZ2414" s="1">
        <v>-1.0</v>
      </c>
      <c r="CA2414" s="1">
        <v>-1.0</v>
      </c>
      <c r="CB2414" s="1">
        <v>1.0</v>
      </c>
      <c r="CC2414" s="1">
        <v>-1.0</v>
      </c>
      <c r="CD2414" s="1">
        <v>80874.0</v>
      </c>
    </row>
    <row r="2415">
      <c r="A2415" s="1">
        <v>309342.0</v>
      </c>
      <c r="B2415" s="1" t="s">
        <v>12933</v>
      </c>
      <c r="C2415" s="1" t="s">
        <v>12934</v>
      </c>
      <c r="D2415" s="1" t="s">
        <v>12935</v>
      </c>
      <c r="E2415" s="1" t="s">
        <v>85</v>
      </c>
      <c r="F2415" s="1" t="s">
        <v>12936</v>
      </c>
      <c r="G2415" s="1" t="s">
        <v>12937</v>
      </c>
      <c r="H2415" s="1" t="s">
        <v>12938</v>
      </c>
      <c r="I2415" s="1">
        <v>1586945.0</v>
      </c>
      <c r="J2415" s="1">
        <v>40917.0</v>
      </c>
      <c r="K2415" s="1" t="s">
        <v>88</v>
      </c>
      <c r="L2415" s="1">
        <v>0.96</v>
      </c>
      <c r="M2415" s="1">
        <v>0.0</v>
      </c>
      <c r="N2415" s="1">
        <v>1.0</v>
      </c>
      <c r="O2415" s="1">
        <v>1.0</v>
      </c>
      <c r="P2415" s="1" t="s">
        <v>89</v>
      </c>
      <c r="Q2415" s="1" t="s">
        <v>362</v>
      </c>
      <c r="R2415" s="1">
        <v>40.79044</v>
      </c>
      <c r="S2415" s="1">
        <v>-73.97513</v>
      </c>
      <c r="T2415" s="1" t="s">
        <v>91</v>
      </c>
      <c r="U2415" s="1" t="s">
        <v>113</v>
      </c>
      <c r="V2415" s="1">
        <v>5.0</v>
      </c>
      <c r="W2415" s="1">
        <v>1.0</v>
      </c>
      <c r="X2415" s="1">
        <v>1.0</v>
      </c>
      <c r="Y2415" s="1">
        <v>2.0</v>
      </c>
      <c r="Z2415" s="1" t="s">
        <v>93</v>
      </c>
      <c r="AA2415" s="1" t="s">
        <v>12939</v>
      </c>
      <c r="AB2415" s="1">
        <v>99.0</v>
      </c>
      <c r="AC2415" s="1">
        <v>1.0</v>
      </c>
      <c r="AD2415" s="1">
        <v>30.0</v>
      </c>
      <c r="AE2415" s="1">
        <v>3.0</v>
      </c>
      <c r="AF2415" s="1" t="s">
        <v>127</v>
      </c>
      <c r="AG2415" s="1">
        <v>1.0</v>
      </c>
      <c r="AH2415" s="1">
        <v>30.0</v>
      </c>
      <c r="AI2415" s="1">
        <v>60.0</v>
      </c>
      <c r="AJ2415" s="1">
        <v>90.0</v>
      </c>
      <c r="AK2415" s="1">
        <v>365.0</v>
      </c>
      <c r="AL2415" s="1">
        <v>14.0</v>
      </c>
      <c r="AM2415" s="1">
        <v>0.0</v>
      </c>
      <c r="AN2415" s="1">
        <v>99.0</v>
      </c>
      <c r="AO2415" s="1">
        <v>10.0</v>
      </c>
      <c r="AP2415" s="1">
        <v>10.0</v>
      </c>
      <c r="AQ2415" s="1">
        <v>10.0</v>
      </c>
      <c r="AR2415" s="1">
        <v>10.0</v>
      </c>
      <c r="AS2415" s="1">
        <v>10.0</v>
      </c>
      <c r="AT2415" s="1">
        <v>9.0</v>
      </c>
      <c r="AU2415" s="1">
        <v>0.0</v>
      </c>
      <c r="AV2415" s="1" t="s">
        <v>105</v>
      </c>
      <c r="AW2415" s="1">
        <v>1.0</v>
      </c>
      <c r="AX2415" s="1">
        <v>0.0</v>
      </c>
      <c r="AY2415" s="1">
        <v>1.0</v>
      </c>
      <c r="AZ2415" s="1">
        <v>0.0</v>
      </c>
      <c r="BA2415" s="1">
        <v>0.22</v>
      </c>
      <c r="BB2415" s="1">
        <v>1.0</v>
      </c>
      <c r="BC2415" s="1">
        <v>1.0</v>
      </c>
      <c r="BD2415" s="1">
        <v>-1.0</v>
      </c>
      <c r="BE2415" s="1">
        <v>-1.0</v>
      </c>
      <c r="BF2415" s="1">
        <v>-1.0</v>
      </c>
      <c r="BG2415" s="1">
        <v>-1.0</v>
      </c>
      <c r="BH2415" s="1">
        <v>-1.0</v>
      </c>
      <c r="BI2415" s="1">
        <v>-1.0</v>
      </c>
      <c r="BJ2415" s="1">
        <v>1.0</v>
      </c>
      <c r="BK2415" s="1">
        <v>-1.0</v>
      </c>
      <c r="BL2415" s="1">
        <v>-1.0</v>
      </c>
      <c r="BM2415" s="1">
        <v>1.0</v>
      </c>
      <c r="BN2415" s="1">
        <v>1.0</v>
      </c>
      <c r="BO2415" s="1">
        <v>1.0</v>
      </c>
      <c r="BP2415" s="1">
        <v>1.0</v>
      </c>
      <c r="BQ2415" s="1">
        <v>-1.0</v>
      </c>
      <c r="BR2415" s="1">
        <v>-1.0</v>
      </c>
      <c r="BS2415" s="1">
        <v>-1.0</v>
      </c>
      <c r="BT2415" s="1">
        <v>-1.0</v>
      </c>
      <c r="BU2415" s="1">
        <v>1.0</v>
      </c>
      <c r="BV2415" s="1">
        <v>-1.0</v>
      </c>
      <c r="BW2415" s="1">
        <v>-1.0</v>
      </c>
      <c r="BX2415" s="1">
        <v>-1.0</v>
      </c>
      <c r="BY2415" s="1">
        <v>-1.0</v>
      </c>
      <c r="BZ2415" s="1">
        <v>-1.0</v>
      </c>
      <c r="CA2415" s="1">
        <v>-1.0</v>
      </c>
      <c r="CB2415" s="1">
        <v>1.0</v>
      </c>
      <c r="CC2415" s="1">
        <v>-1.0</v>
      </c>
      <c r="CD2415" s="1">
        <v>80918.0</v>
      </c>
    </row>
    <row r="2416">
      <c r="A2416" s="1">
        <v>5580648.0</v>
      </c>
      <c r="B2416" s="1" t="s">
        <v>12940</v>
      </c>
      <c r="C2416" s="1" t="s">
        <v>12941</v>
      </c>
      <c r="D2416" s="1" t="s">
        <v>12942</v>
      </c>
      <c r="E2416" s="1" t="s">
        <v>85</v>
      </c>
      <c r="F2416" s="1" t="s">
        <v>12943</v>
      </c>
      <c r="G2416" s="1" t="s">
        <v>12944</v>
      </c>
      <c r="H2416" s="1" t="s">
        <v>12945</v>
      </c>
      <c r="I2416" s="1">
        <v>2.1497854E7</v>
      </c>
      <c r="J2416" s="1">
        <v>41900.0</v>
      </c>
      <c r="M2416" s="1">
        <v>0.0</v>
      </c>
      <c r="N2416" s="1">
        <v>1.0</v>
      </c>
      <c r="O2416" s="1">
        <v>1.0</v>
      </c>
      <c r="P2416" s="1" t="s">
        <v>123</v>
      </c>
      <c r="Q2416" s="1" t="s">
        <v>124</v>
      </c>
      <c r="R2416" s="1">
        <v>40.70124</v>
      </c>
      <c r="S2416" s="1">
        <v>-73.92218</v>
      </c>
      <c r="T2416" s="1" t="s">
        <v>91</v>
      </c>
      <c r="U2416" s="1" t="s">
        <v>113</v>
      </c>
      <c r="V2416" s="1">
        <v>2.0</v>
      </c>
      <c r="W2416" s="1">
        <v>1.5</v>
      </c>
      <c r="X2416" s="1">
        <v>1.0</v>
      </c>
      <c r="Y2416" s="1">
        <v>1.0</v>
      </c>
      <c r="Z2416" s="1" t="s">
        <v>93</v>
      </c>
      <c r="AA2416" s="1" t="s">
        <v>12946</v>
      </c>
      <c r="AB2416" s="1">
        <v>45.0</v>
      </c>
      <c r="AC2416" s="1">
        <v>1.0</v>
      </c>
      <c r="AD2416" s="1">
        <v>20.0</v>
      </c>
      <c r="AE2416" s="1">
        <v>2.0</v>
      </c>
      <c r="AF2416" s="1" t="s">
        <v>2366</v>
      </c>
      <c r="AG2416" s="1">
        <v>1.0</v>
      </c>
      <c r="AH2416" s="1">
        <v>0.0</v>
      </c>
      <c r="AI2416" s="1">
        <v>0.0</v>
      </c>
      <c r="AJ2416" s="1">
        <v>0.0</v>
      </c>
      <c r="AK2416" s="1">
        <v>0.0</v>
      </c>
      <c r="AL2416" s="1">
        <v>13.0</v>
      </c>
      <c r="AM2416" s="1">
        <v>0.0</v>
      </c>
      <c r="AN2416" s="1">
        <v>80.0</v>
      </c>
      <c r="AO2416" s="1">
        <v>9.0</v>
      </c>
      <c r="AP2416" s="1">
        <v>8.0</v>
      </c>
      <c r="AQ2416" s="1">
        <v>9.0</v>
      </c>
      <c r="AR2416" s="1">
        <v>10.0</v>
      </c>
      <c r="AS2416" s="1">
        <v>9.0</v>
      </c>
      <c r="AT2416" s="1">
        <v>8.0</v>
      </c>
      <c r="AU2416" s="1">
        <v>0.0</v>
      </c>
      <c r="AV2416" s="1" t="s">
        <v>105</v>
      </c>
      <c r="AW2416" s="1">
        <v>1.0</v>
      </c>
      <c r="AX2416" s="1">
        <v>0.0</v>
      </c>
      <c r="AY2416" s="1">
        <v>1.0</v>
      </c>
      <c r="AZ2416" s="1">
        <v>0.0</v>
      </c>
      <c r="BA2416" s="1">
        <v>0.25</v>
      </c>
      <c r="BB2416" s="1">
        <v>-1.0</v>
      </c>
      <c r="BC2416" s="1">
        <v>1.0</v>
      </c>
      <c r="BD2416" s="1">
        <v>-1.0</v>
      </c>
      <c r="BE2416" s="1">
        <v>-1.0</v>
      </c>
      <c r="BF2416" s="1">
        <v>-1.0</v>
      </c>
      <c r="BG2416" s="1">
        <v>-1.0</v>
      </c>
      <c r="BH2416" s="1">
        <v>-1.0</v>
      </c>
      <c r="BI2416" s="1">
        <v>-1.0</v>
      </c>
      <c r="BJ2416" s="1">
        <v>1.0</v>
      </c>
      <c r="BK2416" s="1">
        <v>-1.0</v>
      </c>
      <c r="BL2416" s="1">
        <v>-1.0</v>
      </c>
      <c r="BM2416" s="1">
        <v>-1.0</v>
      </c>
      <c r="BN2416" s="1">
        <v>-1.0</v>
      </c>
      <c r="BO2416" s="1">
        <v>-1.0</v>
      </c>
      <c r="BP2416" s="1">
        <v>-1.0</v>
      </c>
      <c r="BQ2416" s="1">
        <v>1.0</v>
      </c>
      <c r="BR2416" s="1">
        <v>-1.0</v>
      </c>
      <c r="BS2416" s="1">
        <v>-1.0</v>
      </c>
      <c r="BT2416" s="1">
        <v>-1.0</v>
      </c>
      <c r="BU2416" s="1">
        <v>1.0</v>
      </c>
      <c r="BV2416" s="1">
        <v>-1.0</v>
      </c>
      <c r="BW2416" s="1">
        <v>-1.0</v>
      </c>
      <c r="BX2416" s="1">
        <v>-1.0</v>
      </c>
      <c r="BY2416" s="1">
        <v>1.0</v>
      </c>
      <c r="BZ2416" s="1">
        <v>-1.0</v>
      </c>
      <c r="CA2416" s="1">
        <v>-1.0</v>
      </c>
      <c r="CB2416" s="1">
        <v>-1.0</v>
      </c>
      <c r="CC2416" s="1">
        <v>-1.0</v>
      </c>
      <c r="CD2416" s="1">
        <v>80949.0</v>
      </c>
    </row>
    <row r="2417">
      <c r="A2417" s="1">
        <v>2.2117898E7</v>
      </c>
      <c r="B2417" s="1" t="s">
        <v>12947</v>
      </c>
      <c r="C2417" s="1" t="s">
        <v>4118</v>
      </c>
      <c r="D2417" s="1" t="s">
        <v>12948</v>
      </c>
      <c r="E2417" s="1" t="s">
        <v>85</v>
      </c>
      <c r="F2417" s="1" t="s">
        <v>4120</v>
      </c>
      <c r="G2417" s="1" t="s">
        <v>4121</v>
      </c>
      <c r="H2417" s="1" t="s">
        <v>4122</v>
      </c>
      <c r="I2417" s="1">
        <v>1.60495098E8</v>
      </c>
      <c r="J2417" s="1">
        <v>43067.0</v>
      </c>
      <c r="M2417" s="1">
        <v>0.0</v>
      </c>
      <c r="N2417" s="1">
        <v>5.0</v>
      </c>
      <c r="O2417" s="1">
        <v>0.0</v>
      </c>
      <c r="P2417" s="1" t="s">
        <v>123</v>
      </c>
      <c r="Q2417" s="1" t="s">
        <v>124</v>
      </c>
      <c r="R2417" s="1">
        <v>40.63479</v>
      </c>
      <c r="S2417" s="1">
        <v>-73.94848</v>
      </c>
      <c r="T2417" s="1" t="s">
        <v>91</v>
      </c>
      <c r="U2417" s="1" t="s">
        <v>113</v>
      </c>
      <c r="V2417" s="1">
        <v>2.0</v>
      </c>
      <c r="W2417" s="1">
        <v>1.5</v>
      </c>
      <c r="X2417" s="1">
        <v>1.0</v>
      </c>
      <c r="Y2417" s="1">
        <v>2.0</v>
      </c>
      <c r="Z2417" s="1" t="s">
        <v>93</v>
      </c>
      <c r="AA2417" s="1" t="s">
        <v>12949</v>
      </c>
      <c r="AB2417" s="1">
        <v>27.0</v>
      </c>
      <c r="AC2417" s="1">
        <v>2.0</v>
      </c>
      <c r="AD2417" s="1">
        <v>20.0</v>
      </c>
      <c r="AE2417" s="1">
        <v>2.0</v>
      </c>
      <c r="AF2417" s="1" t="s">
        <v>443</v>
      </c>
      <c r="AG2417" s="1">
        <v>1.0</v>
      </c>
      <c r="AH2417" s="1">
        <v>0.0</v>
      </c>
      <c r="AI2417" s="1">
        <v>0.0</v>
      </c>
      <c r="AJ2417" s="1">
        <v>0.0</v>
      </c>
      <c r="AK2417" s="1">
        <v>0.0</v>
      </c>
      <c r="AL2417" s="1">
        <v>4.0</v>
      </c>
      <c r="AM2417" s="1">
        <v>1.0</v>
      </c>
      <c r="AN2417" s="1">
        <v>100.0</v>
      </c>
      <c r="AO2417" s="1">
        <v>10.0</v>
      </c>
      <c r="AP2417" s="1">
        <v>10.0</v>
      </c>
      <c r="AQ2417" s="1">
        <v>10.0</v>
      </c>
      <c r="AR2417" s="1">
        <v>10.0</v>
      </c>
      <c r="AS2417" s="1">
        <v>10.0</v>
      </c>
      <c r="AT2417" s="1">
        <v>9.0</v>
      </c>
      <c r="AU2417" s="1">
        <v>1.0</v>
      </c>
      <c r="AV2417" s="1" t="s">
        <v>96</v>
      </c>
      <c r="AW2417" s="1">
        <v>5.0</v>
      </c>
      <c r="AX2417" s="1">
        <v>1.0</v>
      </c>
      <c r="AY2417" s="1">
        <v>4.0</v>
      </c>
      <c r="AZ2417" s="1">
        <v>0.0</v>
      </c>
      <c r="BA2417" s="1">
        <v>0.23</v>
      </c>
      <c r="BB2417" s="1">
        <v>-1.0</v>
      </c>
      <c r="BC2417" s="1">
        <v>1.0</v>
      </c>
      <c r="BD2417" s="1">
        <v>-1.0</v>
      </c>
      <c r="BE2417" s="1">
        <v>-1.0</v>
      </c>
      <c r="BF2417" s="1">
        <v>-1.0</v>
      </c>
      <c r="BG2417" s="1">
        <v>-1.0</v>
      </c>
      <c r="BH2417" s="1">
        <v>-1.0</v>
      </c>
      <c r="BI2417" s="1">
        <v>1.0</v>
      </c>
      <c r="BJ2417" s="1">
        <v>1.0</v>
      </c>
      <c r="BK2417" s="1">
        <v>-1.0</v>
      </c>
      <c r="BL2417" s="1">
        <v>-1.0</v>
      </c>
      <c r="BM2417" s="1">
        <v>-1.0</v>
      </c>
      <c r="BN2417" s="1">
        <v>-1.0</v>
      </c>
      <c r="BO2417" s="1">
        <v>-1.0</v>
      </c>
      <c r="BP2417" s="1">
        <v>-1.0</v>
      </c>
      <c r="BQ2417" s="1">
        <v>-1.0</v>
      </c>
      <c r="BR2417" s="1">
        <v>-1.0</v>
      </c>
      <c r="BS2417" s="1">
        <v>-1.0</v>
      </c>
      <c r="BT2417" s="1">
        <v>-1.0</v>
      </c>
      <c r="BU2417" s="1">
        <v>1.0</v>
      </c>
      <c r="BV2417" s="1">
        <v>-1.0</v>
      </c>
      <c r="BW2417" s="1">
        <v>-1.0</v>
      </c>
      <c r="BX2417" s="1">
        <v>1.0</v>
      </c>
      <c r="BY2417" s="1">
        <v>1.0</v>
      </c>
      <c r="BZ2417" s="1">
        <v>1.0</v>
      </c>
      <c r="CA2417" s="1">
        <v>-1.0</v>
      </c>
      <c r="CB2417" s="1">
        <v>-1.0</v>
      </c>
      <c r="CC2417" s="1">
        <v>-1.0</v>
      </c>
      <c r="CD2417" s="1">
        <v>81039.0</v>
      </c>
    </row>
    <row r="2418">
      <c r="A2418" s="1">
        <v>8980303.0</v>
      </c>
      <c r="B2418" s="1" t="s">
        <v>12950</v>
      </c>
      <c r="C2418" s="1" t="s">
        <v>12951</v>
      </c>
      <c r="D2418" s="1" t="s">
        <v>12952</v>
      </c>
      <c r="E2418" s="1" t="s">
        <v>85</v>
      </c>
      <c r="F2418" s="1" t="s">
        <v>12953</v>
      </c>
      <c r="G2418" s="1" t="s">
        <v>12954</v>
      </c>
      <c r="H2418" s="1" t="s">
        <v>12955</v>
      </c>
      <c r="I2418" s="1">
        <v>9903826.0</v>
      </c>
      <c r="J2418" s="1">
        <v>41587.0</v>
      </c>
      <c r="M2418" s="1">
        <v>0.0</v>
      </c>
      <c r="N2418" s="1">
        <v>1.0</v>
      </c>
      <c r="O2418" s="1">
        <v>1.0</v>
      </c>
      <c r="P2418" s="1" t="s">
        <v>123</v>
      </c>
      <c r="Q2418" s="1" t="s">
        <v>124</v>
      </c>
      <c r="R2418" s="1">
        <v>40.6871299999999</v>
      </c>
      <c r="S2418" s="1">
        <v>-73.96226</v>
      </c>
      <c r="T2418" s="1" t="s">
        <v>91</v>
      </c>
      <c r="U2418" s="1" t="s">
        <v>214</v>
      </c>
      <c r="V2418" s="1">
        <v>2.0</v>
      </c>
      <c r="W2418" s="1">
        <v>1.0</v>
      </c>
      <c r="X2418" s="1">
        <v>1.0</v>
      </c>
      <c r="Y2418" s="1">
        <v>1.0</v>
      </c>
      <c r="Z2418" s="1" t="s">
        <v>93</v>
      </c>
      <c r="AA2418" s="1" t="s">
        <v>12956</v>
      </c>
      <c r="AB2418" s="1">
        <v>99.0</v>
      </c>
      <c r="AC2418" s="1">
        <v>1.0</v>
      </c>
      <c r="AD2418" s="1">
        <v>0.0</v>
      </c>
      <c r="AE2418" s="1">
        <v>3.0</v>
      </c>
      <c r="AF2418" s="1" t="s">
        <v>187</v>
      </c>
      <c r="AG2418" s="1">
        <v>1.0</v>
      </c>
      <c r="AH2418" s="1">
        <v>0.0</v>
      </c>
      <c r="AI2418" s="1">
        <v>0.0</v>
      </c>
      <c r="AJ2418" s="1">
        <v>0.0</v>
      </c>
      <c r="AK2418" s="1">
        <v>0.0</v>
      </c>
      <c r="AL2418" s="1">
        <v>0.0</v>
      </c>
      <c r="AM2418" s="1">
        <v>0.0</v>
      </c>
      <c r="AU2418" s="1">
        <v>0.0</v>
      </c>
      <c r="AV2418" s="1" t="s">
        <v>105</v>
      </c>
      <c r="AW2418" s="1">
        <v>1.0</v>
      </c>
      <c r="AX2418" s="1">
        <v>0.0</v>
      </c>
      <c r="AY2418" s="1">
        <v>0.0</v>
      </c>
      <c r="AZ2418" s="1">
        <v>1.0</v>
      </c>
      <c r="BB2418" s="1">
        <v>-1.0</v>
      </c>
      <c r="BC2418" s="1">
        <v>1.0</v>
      </c>
      <c r="BD2418" s="1">
        <v>-1.0</v>
      </c>
      <c r="BE2418" s="1">
        <v>-1.0</v>
      </c>
      <c r="BF2418" s="1">
        <v>-1.0</v>
      </c>
      <c r="BG2418" s="1">
        <v>-1.0</v>
      </c>
      <c r="BH2418" s="1">
        <v>-1.0</v>
      </c>
      <c r="BI2418" s="1">
        <v>-1.0</v>
      </c>
      <c r="BJ2418" s="1">
        <v>1.0</v>
      </c>
      <c r="BK2418" s="1">
        <v>-1.0</v>
      </c>
      <c r="BL2418" s="1">
        <v>-1.0</v>
      </c>
      <c r="BM2418" s="1">
        <v>-1.0</v>
      </c>
      <c r="BN2418" s="1">
        <v>1.0</v>
      </c>
      <c r="BO2418" s="1">
        <v>-1.0</v>
      </c>
      <c r="BP2418" s="1">
        <v>1.0</v>
      </c>
      <c r="BQ2418" s="1">
        <v>-1.0</v>
      </c>
      <c r="BR2418" s="1">
        <v>-1.0</v>
      </c>
      <c r="BS2418" s="1">
        <v>-1.0</v>
      </c>
      <c r="BT2418" s="1">
        <v>-1.0</v>
      </c>
      <c r="BU2418" s="1">
        <v>1.0</v>
      </c>
      <c r="BV2418" s="1">
        <v>-1.0</v>
      </c>
      <c r="BW2418" s="1">
        <v>-1.0</v>
      </c>
      <c r="BX2418" s="1">
        <v>-1.0</v>
      </c>
      <c r="BY2418" s="1">
        <v>-1.0</v>
      </c>
      <c r="BZ2418" s="1">
        <v>-1.0</v>
      </c>
      <c r="CA2418" s="1">
        <v>-1.0</v>
      </c>
      <c r="CB2418" s="1">
        <v>-1.0</v>
      </c>
      <c r="CC2418" s="1">
        <v>-1.0</v>
      </c>
      <c r="CD2418" s="1">
        <v>81049.0</v>
      </c>
    </row>
    <row r="2419">
      <c r="A2419" s="1">
        <v>3.1313105E7</v>
      </c>
      <c r="B2419" s="1" t="s">
        <v>12957</v>
      </c>
      <c r="C2419" s="1" t="s">
        <v>12958</v>
      </c>
      <c r="D2419" s="1" t="s">
        <v>12959</v>
      </c>
      <c r="E2419" s="1" t="s">
        <v>85</v>
      </c>
      <c r="F2419" s="1" t="s">
        <v>12960</v>
      </c>
      <c r="G2419" s="1" t="s">
        <v>12961</v>
      </c>
      <c r="I2419" s="1">
        <v>7797973.0</v>
      </c>
      <c r="J2419" s="1">
        <v>41484.0</v>
      </c>
      <c r="K2419" s="1" t="s">
        <v>134</v>
      </c>
      <c r="L2419" s="1">
        <v>1.0</v>
      </c>
      <c r="M2419" s="1">
        <v>0.0</v>
      </c>
      <c r="N2419" s="1">
        <v>1.0</v>
      </c>
      <c r="O2419" s="1">
        <v>0.0</v>
      </c>
      <c r="P2419" s="1" t="s">
        <v>111</v>
      </c>
      <c r="Q2419" s="1" t="s">
        <v>241</v>
      </c>
      <c r="R2419" s="1">
        <v>40.66014</v>
      </c>
      <c r="S2419" s="1">
        <v>-73.7582</v>
      </c>
      <c r="T2419" s="1" t="s">
        <v>125</v>
      </c>
      <c r="U2419" s="1" t="s">
        <v>92</v>
      </c>
      <c r="V2419" s="1">
        <v>6.0</v>
      </c>
      <c r="W2419" s="1">
        <v>1.0</v>
      </c>
      <c r="X2419" s="1">
        <v>3.0</v>
      </c>
      <c r="Y2419" s="1">
        <v>3.0</v>
      </c>
      <c r="Z2419" s="1" t="s">
        <v>93</v>
      </c>
      <c r="AA2419" s="1" t="s">
        <v>12962</v>
      </c>
      <c r="AB2419" s="1">
        <v>175.0</v>
      </c>
      <c r="AC2419" s="1">
        <v>6.0</v>
      </c>
      <c r="AD2419" s="1">
        <v>35.0</v>
      </c>
      <c r="AE2419" s="1">
        <v>2.0</v>
      </c>
      <c r="AF2419" s="1" t="s">
        <v>179</v>
      </c>
      <c r="AG2419" s="1">
        <v>1.0</v>
      </c>
      <c r="AH2419" s="1">
        <v>9.0</v>
      </c>
      <c r="AI2419" s="1">
        <v>27.0</v>
      </c>
      <c r="AJ2419" s="1">
        <v>57.0</v>
      </c>
      <c r="AK2419" s="1">
        <v>147.0</v>
      </c>
      <c r="AL2419" s="1">
        <v>19.0</v>
      </c>
      <c r="AM2419" s="1">
        <v>19.0</v>
      </c>
      <c r="AN2419" s="1">
        <v>97.0</v>
      </c>
      <c r="AO2419" s="1">
        <v>10.0</v>
      </c>
      <c r="AP2419" s="1">
        <v>10.0</v>
      </c>
      <c r="AQ2419" s="1">
        <v>10.0</v>
      </c>
      <c r="AR2419" s="1">
        <v>10.0</v>
      </c>
      <c r="AS2419" s="1">
        <v>10.0</v>
      </c>
      <c r="AT2419" s="1">
        <v>10.0</v>
      </c>
      <c r="AU2419" s="1">
        <v>0.0</v>
      </c>
      <c r="AV2419" s="1" t="s">
        <v>96</v>
      </c>
      <c r="AW2419" s="1">
        <v>1.0</v>
      </c>
      <c r="AX2419" s="1">
        <v>1.0</v>
      </c>
      <c r="AY2419" s="1">
        <v>0.0</v>
      </c>
      <c r="AZ2419" s="1">
        <v>0.0</v>
      </c>
      <c r="BA2419" s="1">
        <v>4.45</v>
      </c>
      <c r="BB2419" s="1">
        <v>-1.0</v>
      </c>
      <c r="BC2419" s="1">
        <v>1.0</v>
      </c>
      <c r="BD2419" s="1">
        <v>-1.0</v>
      </c>
      <c r="BE2419" s="1">
        <v>-1.0</v>
      </c>
      <c r="BF2419" s="1">
        <v>-1.0</v>
      </c>
      <c r="BG2419" s="1">
        <v>-1.0</v>
      </c>
      <c r="BH2419" s="1">
        <v>-1.0</v>
      </c>
      <c r="BI2419" s="1">
        <v>-1.0</v>
      </c>
      <c r="BJ2419" s="1">
        <v>1.0</v>
      </c>
      <c r="BK2419" s="1">
        <v>-1.0</v>
      </c>
      <c r="BL2419" s="1">
        <v>-1.0</v>
      </c>
      <c r="BM2419" s="1">
        <v>-1.0</v>
      </c>
      <c r="BN2419" s="1">
        <v>-1.0</v>
      </c>
      <c r="BO2419" s="1">
        <v>-1.0</v>
      </c>
      <c r="BP2419" s="1">
        <v>-1.0</v>
      </c>
      <c r="BQ2419" s="1">
        <v>1.0</v>
      </c>
      <c r="BR2419" s="1">
        <v>-1.0</v>
      </c>
      <c r="BS2419" s="1">
        <v>-1.0</v>
      </c>
      <c r="BT2419" s="1">
        <v>-1.0</v>
      </c>
      <c r="BU2419" s="1">
        <v>1.0</v>
      </c>
      <c r="BV2419" s="1">
        <v>1.0</v>
      </c>
      <c r="BW2419" s="1">
        <v>-1.0</v>
      </c>
      <c r="BX2419" s="1">
        <v>1.0</v>
      </c>
      <c r="BY2419" s="1">
        <v>-1.0</v>
      </c>
      <c r="BZ2419" s="1">
        <v>1.0</v>
      </c>
      <c r="CA2419" s="1">
        <v>-1.0</v>
      </c>
      <c r="CB2419" s="1">
        <v>1.0</v>
      </c>
      <c r="CC2419" s="1">
        <v>-1.0</v>
      </c>
      <c r="CD2419" s="1">
        <v>81101.0</v>
      </c>
    </row>
    <row r="2420">
      <c r="A2420" s="1">
        <v>3.6439512E7</v>
      </c>
      <c r="B2420" s="1" t="s">
        <v>12963</v>
      </c>
      <c r="C2420" s="1" t="s">
        <v>12964</v>
      </c>
      <c r="D2420" s="1" t="s">
        <v>12965</v>
      </c>
      <c r="E2420" s="1" t="s">
        <v>85</v>
      </c>
      <c r="F2420" s="1" t="s">
        <v>12966</v>
      </c>
      <c r="G2420" s="1" t="s">
        <v>12967</v>
      </c>
      <c r="I2420" s="1">
        <v>1.80336853E8</v>
      </c>
      <c r="J2420" s="1">
        <v>43183.0</v>
      </c>
      <c r="M2420" s="1">
        <v>0.0</v>
      </c>
      <c r="N2420" s="1">
        <v>0.0</v>
      </c>
      <c r="O2420" s="1">
        <v>0.0</v>
      </c>
      <c r="P2420" s="1" t="s">
        <v>123</v>
      </c>
      <c r="Q2420" s="1" t="s">
        <v>519</v>
      </c>
      <c r="R2420" s="1">
        <v>40.7047</v>
      </c>
      <c r="S2420" s="1">
        <v>-73.9225</v>
      </c>
      <c r="T2420" s="1" t="s">
        <v>91</v>
      </c>
      <c r="U2420" s="1" t="s">
        <v>113</v>
      </c>
      <c r="V2420" s="1">
        <v>2.0</v>
      </c>
      <c r="W2420" s="1">
        <v>2.0</v>
      </c>
      <c r="X2420" s="1">
        <v>1.0</v>
      </c>
      <c r="Y2420" s="1">
        <v>1.0</v>
      </c>
      <c r="Z2420" s="1" t="s">
        <v>93</v>
      </c>
      <c r="AA2420" s="1" t="s">
        <v>12968</v>
      </c>
      <c r="AB2420" s="1">
        <v>70.0</v>
      </c>
      <c r="AC2420" s="1">
        <v>1.0</v>
      </c>
      <c r="AD2420" s="1">
        <v>0.0</v>
      </c>
      <c r="AE2420" s="1">
        <v>2.0</v>
      </c>
      <c r="AF2420" s="1" t="s">
        <v>797</v>
      </c>
      <c r="AG2420" s="1">
        <v>1.0</v>
      </c>
      <c r="AH2420" s="1">
        <v>23.0</v>
      </c>
      <c r="AI2420" s="1">
        <v>36.0</v>
      </c>
      <c r="AJ2420" s="1">
        <v>36.0</v>
      </c>
      <c r="AK2420" s="1">
        <v>255.0</v>
      </c>
      <c r="AL2420" s="1">
        <v>0.0</v>
      </c>
      <c r="AM2420" s="1">
        <v>0.0</v>
      </c>
      <c r="AU2420" s="1">
        <v>0.0</v>
      </c>
      <c r="AV2420" s="1" t="s">
        <v>117</v>
      </c>
      <c r="AW2420" s="1">
        <v>1.0</v>
      </c>
      <c r="AX2420" s="1">
        <v>0.0</v>
      </c>
      <c r="AY2420" s="1">
        <v>1.0</v>
      </c>
      <c r="AZ2420" s="1">
        <v>0.0</v>
      </c>
      <c r="BB2420" s="1">
        <v>-1.0</v>
      </c>
      <c r="BC2420" s="1">
        <v>1.0</v>
      </c>
      <c r="BD2420" s="1">
        <v>-1.0</v>
      </c>
      <c r="BE2420" s="1">
        <v>-1.0</v>
      </c>
      <c r="BF2420" s="1">
        <v>-1.0</v>
      </c>
      <c r="BG2420" s="1">
        <v>-1.0</v>
      </c>
      <c r="BH2420" s="1">
        <v>-1.0</v>
      </c>
      <c r="BI2420" s="1">
        <v>-1.0</v>
      </c>
      <c r="BJ2420" s="1">
        <v>1.0</v>
      </c>
      <c r="BK2420" s="1">
        <v>-1.0</v>
      </c>
      <c r="BL2420" s="1">
        <v>-1.0</v>
      </c>
      <c r="BM2420" s="1">
        <v>-1.0</v>
      </c>
      <c r="BN2420" s="1">
        <v>-1.0</v>
      </c>
      <c r="BO2420" s="1">
        <v>-1.0</v>
      </c>
      <c r="BP2420" s="1">
        <v>-1.0</v>
      </c>
      <c r="BQ2420" s="1">
        <v>-1.0</v>
      </c>
      <c r="BR2420" s="1">
        <v>-1.0</v>
      </c>
      <c r="BS2420" s="1">
        <v>-1.0</v>
      </c>
      <c r="BT2420" s="1">
        <v>-1.0</v>
      </c>
      <c r="BU2420" s="1">
        <v>1.0</v>
      </c>
      <c r="BV2420" s="1">
        <v>-1.0</v>
      </c>
      <c r="BW2420" s="1">
        <v>-1.0</v>
      </c>
      <c r="BX2420" s="1">
        <v>-1.0</v>
      </c>
      <c r="BY2420" s="1">
        <v>-1.0</v>
      </c>
      <c r="BZ2420" s="1">
        <v>-1.0</v>
      </c>
      <c r="CA2420" s="1">
        <v>-1.0</v>
      </c>
      <c r="CB2420" s="1">
        <v>-1.0</v>
      </c>
      <c r="CC2420" s="1">
        <v>-1.0</v>
      </c>
      <c r="CD2420" s="1">
        <v>81110.0</v>
      </c>
    </row>
    <row r="2421">
      <c r="A2421" s="1">
        <v>6272181.0</v>
      </c>
      <c r="B2421" s="1" t="s">
        <v>12969</v>
      </c>
      <c r="C2421" s="1" t="s">
        <v>12970</v>
      </c>
      <c r="D2421" s="1" t="s">
        <v>12971</v>
      </c>
      <c r="E2421" s="1" t="s">
        <v>85</v>
      </c>
      <c r="F2421" s="1" t="s">
        <v>12972</v>
      </c>
      <c r="G2421" s="1" t="s">
        <v>12973</v>
      </c>
      <c r="I2421" s="1">
        <v>3.2596841E7</v>
      </c>
      <c r="J2421" s="1">
        <v>42128.0</v>
      </c>
      <c r="M2421" s="1">
        <v>0.0</v>
      </c>
      <c r="N2421" s="1">
        <v>2.0</v>
      </c>
      <c r="O2421" s="1">
        <v>1.0</v>
      </c>
      <c r="P2421" s="1" t="s">
        <v>123</v>
      </c>
      <c r="Q2421" s="1" t="s">
        <v>124</v>
      </c>
      <c r="R2421" s="1">
        <v>40.67905</v>
      </c>
      <c r="S2421" s="1">
        <v>-73.95612</v>
      </c>
      <c r="T2421" s="1" t="s">
        <v>91</v>
      </c>
      <c r="U2421" s="1" t="s">
        <v>113</v>
      </c>
      <c r="V2421" s="1">
        <v>1.0</v>
      </c>
      <c r="W2421" s="1">
        <v>1.0</v>
      </c>
      <c r="X2421" s="1">
        <v>1.0</v>
      </c>
      <c r="Y2421" s="1">
        <v>1.0</v>
      </c>
      <c r="Z2421" s="1" t="s">
        <v>93</v>
      </c>
      <c r="AA2421" s="1" t="s">
        <v>12974</v>
      </c>
      <c r="AB2421" s="1">
        <v>75.0</v>
      </c>
      <c r="AC2421" s="1">
        <v>1.0</v>
      </c>
      <c r="AD2421" s="1">
        <v>0.0</v>
      </c>
      <c r="AE2421" s="1">
        <v>1.0</v>
      </c>
      <c r="AF2421" s="1" t="s">
        <v>163</v>
      </c>
      <c r="AG2421" s="1">
        <v>1.0</v>
      </c>
      <c r="AH2421" s="1">
        <v>0.0</v>
      </c>
      <c r="AI2421" s="1">
        <v>0.0</v>
      </c>
      <c r="AJ2421" s="1">
        <v>0.0</v>
      </c>
      <c r="AK2421" s="1">
        <v>0.0</v>
      </c>
      <c r="AL2421" s="1">
        <v>0.0</v>
      </c>
      <c r="AM2421" s="1">
        <v>0.0</v>
      </c>
      <c r="AU2421" s="1">
        <v>0.0</v>
      </c>
      <c r="AV2421" s="1" t="s">
        <v>105</v>
      </c>
      <c r="AW2421" s="1">
        <v>2.0</v>
      </c>
      <c r="AX2421" s="1">
        <v>0.0</v>
      </c>
      <c r="AY2421" s="1">
        <v>2.0</v>
      </c>
      <c r="AZ2421" s="1">
        <v>0.0</v>
      </c>
      <c r="BB2421" s="1">
        <v>-1.0</v>
      </c>
      <c r="BC2421" s="1">
        <v>-1.0</v>
      </c>
      <c r="BD2421" s="1">
        <v>-1.0</v>
      </c>
      <c r="BE2421" s="1">
        <v>-1.0</v>
      </c>
      <c r="BF2421" s="1">
        <v>-1.0</v>
      </c>
      <c r="BG2421" s="1">
        <v>-1.0</v>
      </c>
      <c r="BH2421" s="1">
        <v>-1.0</v>
      </c>
      <c r="BI2421" s="1">
        <v>-1.0</v>
      </c>
      <c r="BJ2421" s="1">
        <v>1.0</v>
      </c>
      <c r="BK2421" s="1">
        <v>-1.0</v>
      </c>
      <c r="BL2421" s="1">
        <v>-1.0</v>
      </c>
      <c r="BM2421" s="1">
        <v>-1.0</v>
      </c>
      <c r="BN2421" s="1">
        <v>-1.0</v>
      </c>
      <c r="BO2421" s="1">
        <v>-1.0</v>
      </c>
      <c r="BP2421" s="1">
        <v>-1.0</v>
      </c>
      <c r="BQ2421" s="1">
        <v>-1.0</v>
      </c>
      <c r="BR2421" s="1">
        <v>-1.0</v>
      </c>
      <c r="BS2421" s="1">
        <v>-1.0</v>
      </c>
      <c r="BT2421" s="1">
        <v>-1.0</v>
      </c>
      <c r="BU2421" s="1">
        <v>1.0</v>
      </c>
      <c r="BV2421" s="1">
        <v>-1.0</v>
      </c>
      <c r="BW2421" s="1">
        <v>-1.0</v>
      </c>
      <c r="BX2421" s="1">
        <v>-1.0</v>
      </c>
      <c r="BY2421" s="1">
        <v>-1.0</v>
      </c>
      <c r="BZ2421" s="1">
        <v>-1.0</v>
      </c>
      <c r="CA2421" s="1">
        <v>-1.0</v>
      </c>
      <c r="CB2421" s="1">
        <v>-1.0</v>
      </c>
      <c r="CC2421" s="1">
        <v>-1.0</v>
      </c>
      <c r="CD2421" s="1">
        <v>81114.0</v>
      </c>
    </row>
    <row r="2422">
      <c r="A2422" s="1">
        <v>1.5758511E7</v>
      </c>
      <c r="B2422" s="1" t="s">
        <v>12975</v>
      </c>
      <c r="C2422" s="1" t="s">
        <v>12976</v>
      </c>
      <c r="D2422" s="1" t="s">
        <v>12977</v>
      </c>
      <c r="E2422" s="1" t="s">
        <v>85</v>
      </c>
      <c r="F2422" s="1" t="s">
        <v>12978</v>
      </c>
      <c r="G2422" s="1" t="s">
        <v>12979</v>
      </c>
      <c r="H2422" s="2" t="str">
        <f>- no shoes in The house please.</f>
        <v>#ERROR!</v>
      </c>
      <c r="I2422" s="1">
        <v>903086.0</v>
      </c>
      <c r="J2422" s="1">
        <v>40756.0</v>
      </c>
      <c r="M2422" s="1">
        <v>0.0</v>
      </c>
      <c r="N2422" s="1">
        <v>1.0</v>
      </c>
      <c r="O2422" s="1">
        <v>1.0</v>
      </c>
      <c r="P2422" s="1" t="s">
        <v>89</v>
      </c>
      <c r="Q2422" s="1" t="s">
        <v>90</v>
      </c>
      <c r="R2422" s="1">
        <v>40.71206</v>
      </c>
      <c r="S2422" s="1">
        <v>-73.98824</v>
      </c>
      <c r="T2422" s="1" t="s">
        <v>91</v>
      </c>
      <c r="U2422" s="1" t="s">
        <v>113</v>
      </c>
      <c r="V2422" s="1">
        <v>2.0</v>
      </c>
      <c r="W2422" s="1">
        <v>1.5</v>
      </c>
      <c r="X2422" s="1">
        <v>1.0</v>
      </c>
      <c r="Y2422" s="1">
        <v>1.0</v>
      </c>
      <c r="Z2422" s="1" t="s">
        <v>93</v>
      </c>
      <c r="AA2422" s="1" t="s">
        <v>12980</v>
      </c>
      <c r="AB2422" s="1">
        <v>99.0</v>
      </c>
      <c r="AC2422" s="1">
        <v>1.0</v>
      </c>
      <c r="AD2422" s="1">
        <v>0.0</v>
      </c>
      <c r="AE2422" s="1">
        <v>5.0</v>
      </c>
      <c r="AF2422" s="1" t="s">
        <v>2201</v>
      </c>
      <c r="AG2422" s="1">
        <v>1.0</v>
      </c>
      <c r="AH2422" s="1">
        <v>0.0</v>
      </c>
      <c r="AI2422" s="1">
        <v>0.0</v>
      </c>
      <c r="AJ2422" s="1">
        <v>0.0</v>
      </c>
      <c r="AK2422" s="1">
        <v>0.0</v>
      </c>
      <c r="AL2422" s="1">
        <v>0.0</v>
      </c>
      <c r="AM2422" s="1">
        <v>0.0</v>
      </c>
      <c r="AU2422" s="1">
        <v>0.0</v>
      </c>
      <c r="AV2422" s="1" t="s">
        <v>96</v>
      </c>
      <c r="AW2422" s="1">
        <v>1.0</v>
      </c>
      <c r="AX2422" s="1">
        <v>0.0</v>
      </c>
      <c r="AY2422" s="1">
        <v>1.0</v>
      </c>
      <c r="AZ2422" s="1">
        <v>0.0</v>
      </c>
      <c r="BB2422" s="1">
        <v>-1.0</v>
      </c>
      <c r="BC2422" s="1">
        <v>1.0</v>
      </c>
      <c r="BD2422" s="1">
        <v>-1.0</v>
      </c>
      <c r="BE2422" s="1">
        <v>-1.0</v>
      </c>
      <c r="BF2422" s="1">
        <v>-1.0</v>
      </c>
      <c r="BG2422" s="1">
        <v>-1.0</v>
      </c>
      <c r="BH2422" s="1">
        <v>-1.0</v>
      </c>
      <c r="BI2422" s="1">
        <v>-1.0</v>
      </c>
      <c r="BJ2422" s="1">
        <v>1.0</v>
      </c>
      <c r="BK2422" s="1">
        <v>-1.0</v>
      </c>
      <c r="BL2422" s="1">
        <v>-1.0</v>
      </c>
      <c r="BM2422" s="1">
        <v>1.0</v>
      </c>
      <c r="BN2422" s="1">
        <v>1.0</v>
      </c>
      <c r="BO2422" s="1">
        <v>-1.0</v>
      </c>
      <c r="BP2422" s="1">
        <v>-1.0</v>
      </c>
      <c r="BQ2422" s="1">
        <v>-1.0</v>
      </c>
      <c r="BR2422" s="1">
        <v>-1.0</v>
      </c>
      <c r="BS2422" s="1">
        <v>-1.0</v>
      </c>
      <c r="BT2422" s="1">
        <v>-1.0</v>
      </c>
      <c r="BU2422" s="1">
        <v>1.0</v>
      </c>
      <c r="BV2422" s="1">
        <v>-1.0</v>
      </c>
      <c r="BW2422" s="1">
        <v>-1.0</v>
      </c>
      <c r="BX2422" s="1">
        <v>-1.0</v>
      </c>
      <c r="BY2422" s="1">
        <v>-1.0</v>
      </c>
      <c r="BZ2422" s="1">
        <v>-1.0</v>
      </c>
      <c r="CA2422" s="1">
        <v>-1.0</v>
      </c>
      <c r="CB2422" s="1">
        <v>-1.0</v>
      </c>
      <c r="CC2422" s="1">
        <v>-1.0</v>
      </c>
      <c r="CD2422" s="1">
        <v>81233.0</v>
      </c>
    </row>
    <row r="2423">
      <c r="A2423" s="1">
        <v>2.0741446E7</v>
      </c>
      <c r="B2423" s="1" t="s">
        <v>12981</v>
      </c>
      <c r="C2423" s="1" t="s">
        <v>12982</v>
      </c>
      <c r="D2423" s="1" t="s">
        <v>12983</v>
      </c>
      <c r="E2423" s="1" t="s">
        <v>85</v>
      </c>
      <c r="F2423" s="1" t="s">
        <v>12984</v>
      </c>
      <c r="G2423" s="1" t="s">
        <v>12985</v>
      </c>
      <c r="H2423" s="1" t="s">
        <v>12986</v>
      </c>
      <c r="I2423" s="1">
        <v>3731184.0</v>
      </c>
      <c r="J2423" s="1">
        <v>41183.0</v>
      </c>
      <c r="K2423" s="1" t="s">
        <v>88</v>
      </c>
      <c r="L2423" s="1">
        <v>1.0</v>
      </c>
      <c r="M2423" s="1">
        <v>0.0</v>
      </c>
      <c r="N2423" s="1">
        <v>1.0</v>
      </c>
      <c r="O2423" s="1">
        <v>0.0</v>
      </c>
      <c r="P2423" s="1" t="s">
        <v>89</v>
      </c>
      <c r="Q2423" s="1" t="s">
        <v>1014</v>
      </c>
      <c r="R2423" s="1">
        <v>40.8608</v>
      </c>
      <c r="S2423" s="1">
        <v>-73.9281</v>
      </c>
      <c r="T2423" s="1" t="s">
        <v>91</v>
      </c>
      <c r="U2423" s="1" t="s">
        <v>92</v>
      </c>
      <c r="V2423" s="1">
        <v>2.0</v>
      </c>
      <c r="W2423" s="1">
        <v>1.0</v>
      </c>
      <c r="X2423" s="1">
        <v>1.0</v>
      </c>
      <c r="Y2423" s="1">
        <v>1.0</v>
      </c>
      <c r="Z2423" s="1" t="s">
        <v>93</v>
      </c>
      <c r="AA2423" s="1" t="s">
        <v>12987</v>
      </c>
      <c r="AB2423" s="1">
        <v>87.0</v>
      </c>
      <c r="AC2423" s="1">
        <v>2.0</v>
      </c>
      <c r="AD2423" s="1">
        <v>25.0</v>
      </c>
      <c r="AE2423" s="1">
        <v>2.0</v>
      </c>
      <c r="AF2423" s="1" t="s">
        <v>341</v>
      </c>
      <c r="AG2423" s="1">
        <v>1.0</v>
      </c>
      <c r="AH2423" s="1">
        <v>3.0</v>
      </c>
      <c r="AI2423" s="1">
        <v>5.0</v>
      </c>
      <c r="AJ2423" s="1">
        <v>20.0</v>
      </c>
      <c r="AK2423" s="1">
        <v>20.0</v>
      </c>
      <c r="AL2423" s="1">
        <v>5.0</v>
      </c>
      <c r="AM2423" s="1">
        <v>1.0</v>
      </c>
      <c r="AN2423" s="1">
        <v>95.0</v>
      </c>
      <c r="AO2423" s="1">
        <v>10.0</v>
      </c>
      <c r="AP2423" s="1">
        <v>10.0</v>
      </c>
      <c r="AQ2423" s="1">
        <v>10.0</v>
      </c>
      <c r="AR2423" s="1">
        <v>10.0</v>
      </c>
      <c r="AS2423" s="1">
        <v>9.0</v>
      </c>
      <c r="AT2423" s="1">
        <v>10.0</v>
      </c>
      <c r="AU2423" s="1">
        <v>0.0</v>
      </c>
      <c r="AV2423" s="1" t="s">
        <v>96</v>
      </c>
      <c r="AW2423" s="1">
        <v>1.0</v>
      </c>
      <c r="AX2423" s="1">
        <v>1.0</v>
      </c>
      <c r="AY2423" s="1">
        <v>0.0</v>
      </c>
      <c r="AZ2423" s="1">
        <v>0.0</v>
      </c>
      <c r="BA2423" s="1">
        <v>0.23</v>
      </c>
      <c r="BB2423" s="1">
        <v>-1.0</v>
      </c>
      <c r="BC2423" s="1">
        <v>1.0</v>
      </c>
      <c r="BD2423" s="1">
        <v>-1.0</v>
      </c>
      <c r="BE2423" s="1">
        <v>-1.0</v>
      </c>
      <c r="BF2423" s="1">
        <v>-1.0</v>
      </c>
      <c r="BG2423" s="1">
        <v>-1.0</v>
      </c>
      <c r="BH2423" s="1">
        <v>1.0</v>
      </c>
      <c r="BI2423" s="1">
        <v>-1.0</v>
      </c>
      <c r="BJ2423" s="1">
        <v>1.0</v>
      </c>
      <c r="BK2423" s="1">
        <v>-1.0</v>
      </c>
      <c r="BL2423" s="1">
        <v>-1.0</v>
      </c>
      <c r="BM2423" s="1">
        <v>-1.0</v>
      </c>
      <c r="BN2423" s="1">
        <v>-1.0</v>
      </c>
      <c r="BO2423" s="1">
        <v>-1.0</v>
      </c>
      <c r="BP2423" s="1">
        <v>-1.0</v>
      </c>
      <c r="BQ2423" s="1">
        <v>-1.0</v>
      </c>
      <c r="BR2423" s="1">
        <v>-1.0</v>
      </c>
      <c r="BS2423" s="1">
        <v>-1.0</v>
      </c>
      <c r="BT2423" s="1">
        <v>-1.0</v>
      </c>
      <c r="BU2423" s="1">
        <v>1.0</v>
      </c>
      <c r="BV2423" s="1">
        <v>-1.0</v>
      </c>
      <c r="BW2423" s="1">
        <v>-1.0</v>
      </c>
      <c r="BX2423" s="1">
        <v>-1.0</v>
      </c>
      <c r="BY2423" s="1">
        <v>-1.0</v>
      </c>
      <c r="BZ2423" s="1">
        <v>-1.0</v>
      </c>
      <c r="CA2423" s="1">
        <v>-1.0</v>
      </c>
      <c r="CB2423" s="1">
        <v>-1.0</v>
      </c>
      <c r="CC2423" s="1">
        <v>-1.0</v>
      </c>
      <c r="CD2423" s="1">
        <v>81263.0</v>
      </c>
    </row>
    <row r="2424">
      <c r="A2424" s="1">
        <v>3.571631E7</v>
      </c>
      <c r="B2424" s="1" t="s">
        <v>12988</v>
      </c>
      <c r="C2424" s="1" t="s">
        <v>12989</v>
      </c>
      <c r="D2424" s="1" t="s">
        <v>12990</v>
      </c>
      <c r="E2424" s="1" t="s">
        <v>85</v>
      </c>
      <c r="F2424" s="1" t="s">
        <v>12991</v>
      </c>
      <c r="G2424" s="1" t="s">
        <v>12992</v>
      </c>
      <c r="I2424" s="1">
        <v>2.68657406E8</v>
      </c>
      <c r="J2424" s="1">
        <v>43630.0</v>
      </c>
      <c r="K2424" s="1" t="s">
        <v>134</v>
      </c>
      <c r="L2424" s="1">
        <v>1.0</v>
      </c>
      <c r="M2424" s="1">
        <v>0.0</v>
      </c>
      <c r="N2424" s="1">
        <v>1.0</v>
      </c>
      <c r="O2424" s="1">
        <v>0.0</v>
      </c>
      <c r="P2424" s="1" t="s">
        <v>89</v>
      </c>
      <c r="Q2424" s="1" t="s">
        <v>613</v>
      </c>
      <c r="R2424" s="1">
        <v>40.80935</v>
      </c>
      <c r="S2424" s="1">
        <v>-73.93812</v>
      </c>
      <c r="T2424" s="1" t="s">
        <v>91</v>
      </c>
      <c r="U2424" s="1" t="s">
        <v>113</v>
      </c>
      <c r="V2424" s="1">
        <v>2.0</v>
      </c>
      <c r="W2424" s="1">
        <v>1.0</v>
      </c>
      <c r="X2424" s="1">
        <v>1.0</v>
      </c>
      <c r="Y2424" s="1">
        <v>1.0</v>
      </c>
      <c r="Z2424" s="1" t="s">
        <v>93</v>
      </c>
      <c r="AA2424" s="1" t="s">
        <v>12993</v>
      </c>
      <c r="AB2424" s="1">
        <v>270.0</v>
      </c>
      <c r="AC2424" s="1">
        <v>1.0</v>
      </c>
      <c r="AD2424" s="1">
        <v>19.0</v>
      </c>
      <c r="AE2424" s="1">
        <v>1.0</v>
      </c>
      <c r="AF2424" s="1" t="s">
        <v>95</v>
      </c>
      <c r="AG2424" s="1">
        <v>1.0</v>
      </c>
      <c r="AH2424" s="1">
        <v>27.0</v>
      </c>
      <c r="AI2424" s="1">
        <v>30.0</v>
      </c>
      <c r="AJ2424" s="1">
        <v>30.0</v>
      </c>
      <c r="AK2424" s="1">
        <v>30.0</v>
      </c>
      <c r="AL2424" s="1">
        <v>3.0</v>
      </c>
      <c r="AM2424" s="1">
        <v>3.0</v>
      </c>
      <c r="AN2424" s="1">
        <v>80.0</v>
      </c>
      <c r="AO2424" s="1">
        <v>9.0</v>
      </c>
      <c r="AP2424" s="1">
        <v>9.0</v>
      </c>
      <c r="AQ2424" s="1">
        <v>10.0</v>
      </c>
      <c r="AR2424" s="1">
        <v>9.0</v>
      </c>
      <c r="AS2424" s="1">
        <v>9.0</v>
      </c>
      <c r="AT2424" s="1">
        <v>9.0</v>
      </c>
      <c r="AU2424" s="1">
        <v>1.0</v>
      </c>
      <c r="AV2424" s="1" t="s">
        <v>96</v>
      </c>
      <c r="AW2424" s="1">
        <v>1.0</v>
      </c>
      <c r="AX2424" s="1">
        <v>0.0</v>
      </c>
      <c r="AY2424" s="1">
        <v>1.0</v>
      </c>
      <c r="AZ2424" s="1">
        <v>0.0</v>
      </c>
      <c r="BA2424" s="1">
        <v>3.0</v>
      </c>
      <c r="BB2424" s="1">
        <v>-1.0</v>
      </c>
      <c r="BC2424" s="1">
        <v>1.0</v>
      </c>
      <c r="BD2424" s="1">
        <v>-1.0</v>
      </c>
      <c r="BE2424" s="1">
        <v>-1.0</v>
      </c>
      <c r="BF2424" s="1">
        <v>-1.0</v>
      </c>
      <c r="BG2424" s="1">
        <v>-1.0</v>
      </c>
      <c r="BH2424" s="1">
        <v>1.0</v>
      </c>
      <c r="BI2424" s="1">
        <v>-1.0</v>
      </c>
      <c r="BJ2424" s="1">
        <v>-1.0</v>
      </c>
      <c r="BK2424" s="1">
        <v>1.0</v>
      </c>
      <c r="BL2424" s="1">
        <v>1.0</v>
      </c>
      <c r="BM2424" s="1">
        <v>1.0</v>
      </c>
      <c r="BN2424" s="1">
        <v>-1.0</v>
      </c>
      <c r="BO2424" s="1">
        <v>-1.0</v>
      </c>
      <c r="BP2424" s="1">
        <v>-1.0</v>
      </c>
      <c r="BQ2424" s="1">
        <v>1.0</v>
      </c>
      <c r="BR2424" s="1">
        <v>-1.0</v>
      </c>
      <c r="BS2424" s="1">
        <v>-1.0</v>
      </c>
      <c r="BT2424" s="1">
        <v>-1.0</v>
      </c>
      <c r="BU2424" s="1">
        <v>1.0</v>
      </c>
      <c r="BV2424" s="1">
        <v>1.0</v>
      </c>
      <c r="BW2424" s="1">
        <v>-1.0</v>
      </c>
      <c r="BX2424" s="1">
        <v>-1.0</v>
      </c>
      <c r="BY2424" s="1">
        <v>-1.0</v>
      </c>
      <c r="BZ2424" s="1">
        <v>-1.0</v>
      </c>
      <c r="CA2424" s="1">
        <v>-1.0</v>
      </c>
      <c r="CB2424" s="1">
        <v>-1.0</v>
      </c>
      <c r="CC2424" s="1">
        <v>-1.0</v>
      </c>
      <c r="CD2424" s="1">
        <v>81417.0</v>
      </c>
    </row>
    <row r="2425">
      <c r="A2425" s="1">
        <v>3787867.0</v>
      </c>
      <c r="B2425" s="1" t="s">
        <v>10818</v>
      </c>
      <c r="C2425" s="1" t="s">
        <v>12994</v>
      </c>
      <c r="D2425" s="1" t="s">
        <v>12995</v>
      </c>
      <c r="E2425" s="1" t="s">
        <v>85</v>
      </c>
      <c r="F2425" s="1" t="s">
        <v>12996</v>
      </c>
      <c r="G2425" s="1" t="s">
        <v>12997</v>
      </c>
      <c r="H2425" s="1" t="s">
        <v>12998</v>
      </c>
      <c r="I2425" s="1">
        <v>1.5047361E7</v>
      </c>
      <c r="J2425" s="1">
        <v>41762.0</v>
      </c>
      <c r="K2425" s="1" t="s">
        <v>134</v>
      </c>
      <c r="L2425" s="1">
        <v>1.0</v>
      </c>
      <c r="M2425" s="1">
        <v>0.0</v>
      </c>
      <c r="N2425" s="1">
        <v>1.0</v>
      </c>
      <c r="O2425" s="1">
        <v>1.0</v>
      </c>
      <c r="P2425" s="1" t="s">
        <v>89</v>
      </c>
      <c r="Q2425" s="1" t="s">
        <v>177</v>
      </c>
      <c r="R2425" s="1">
        <v>40.7204599999999</v>
      </c>
      <c r="S2425" s="1">
        <v>-73.99237</v>
      </c>
      <c r="T2425" s="1" t="s">
        <v>91</v>
      </c>
      <c r="U2425" s="1" t="s">
        <v>92</v>
      </c>
      <c r="V2425" s="1">
        <v>3.0</v>
      </c>
      <c r="W2425" s="1">
        <v>1.0</v>
      </c>
      <c r="X2425" s="1">
        <v>2.0</v>
      </c>
      <c r="Y2425" s="1">
        <v>2.0</v>
      </c>
      <c r="Z2425" s="1" t="s">
        <v>93</v>
      </c>
      <c r="AA2425" s="1" t="s">
        <v>12999</v>
      </c>
      <c r="AB2425" s="1">
        <v>400.0</v>
      </c>
      <c r="AC2425" s="1">
        <v>1.0</v>
      </c>
      <c r="AD2425" s="1">
        <v>0.0</v>
      </c>
      <c r="AE2425" s="1">
        <v>3.0</v>
      </c>
      <c r="AF2425" s="1" t="s">
        <v>179</v>
      </c>
      <c r="AG2425" s="1">
        <v>1.0</v>
      </c>
      <c r="AH2425" s="1">
        <v>0.0</v>
      </c>
      <c r="AI2425" s="1">
        <v>0.0</v>
      </c>
      <c r="AJ2425" s="1">
        <v>0.0</v>
      </c>
      <c r="AK2425" s="1">
        <v>0.0</v>
      </c>
      <c r="AL2425" s="1">
        <v>0.0</v>
      </c>
      <c r="AM2425" s="1">
        <v>0.0</v>
      </c>
      <c r="AU2425" s="1">
        <v>0.0</v>
      </c>
      <c r="AV2425" s="1" t="s">
        <v>105</v>
      </c>
      <c r="AW2425" s="1">
        <v>1.0</v>
      </c>
      <c r="AX2425" s="1">
        <v>1.0</v>
      </c>
      <c r="AY2425" s="1">
        <v>0.0</v>
      </c>
      <c r="AZ2425" s="1">
        <v>0.0</v>
      </c>
      <c r="BB2425" s="1">
        <v>-1.0</v>
      </c>
      <c r="BC2425" s="1">
        <v>1.0</v>
      </c>
      <c r="BD2425" s="1">
        <v>-1.0</v>
      </c>
      <c r="BE2425" s="1">
        <v>-1.0</v>
      </c>
      <c r="BF2425" s="1">
        <v>-1.0</v>
      </c>
      <c r="BG2425" s="1">
        <v>-1.0</v>
      </c>
      <c r="BH2425" s="1">
        <v>-1.0</v>
      </c>
      <c r="BI2425" s="1">
        <v>-1.0</v>
      </c>
      <c r="BJ2425" s="1">
        <v>1.0</v>
      </c>
      <c r="BK2425" s="1">
        <v>-1.0</v>
      </c>
      <c r="BL2425" s="1">
        <v>-1.0</v>
      </c>
      <c r="BM2425" s="1">
        <v>1.0</v>
      </c>
      <c r="BN2425" s="1">
        <v>1.0</v>
      </c>
      <c r="BO2425" s="1">
        <v>-1.0</v>
      </c>
      <c r="BP2425" s="1">
        <v>-1.0</v>
      </c>
      <c r="BQ2425" s="1">
        <v>-1.0</v>
      </c>
      <c r="BR2425" s="1">
        <v>-1.0</v>
      </c>
      <c r="BS2425" s="1">
        <v>1.0</v>
      </c>
      <c r="BT2425" s="1">
        <v>-1.0</v>
      </c>
      <c r="BU2425" s="1">
        <v>1.0</v>
      </c>
      <c r="BV2425" s="1">
        <v>-1.0</v>
      </c>
      <c r="BW2425" s="1">
        <v>-1.0</v>
      </c>
      <c r="BX2425" s="1">
        <v>-1.0</v>
      </c>
      <c r="BY2425" s="1">
        <v>-1.0</v>
      </c>
      <c r="BZ2425" s="1">
        <v>-1.0</v>
      </c>
      <c r="CA2425" s="1">
        <v>1.0</v>
      </c>
      <c r="CB2425" s="1">
        <v>-1.0</v>
      </c>
      <c r="CC2425" s="1">
        <v>-1.0</v>
      </c>
      <c r="CD2425" s="1">
        <v>81473.0</v>
      </c>
    </row>
    <row r="2426">
      <c r="A2426" s="1">
        <v>1.8984088E7</v>
      </c>
      <c r="B2426" s="1" t="s">
        <v>13000</v>
      </c>
      <c r="C2426" s="1" t="s">
        <v>13001</v>
      </c>
      <c r="D2426" s="1" t="s">
        <v>13002</v>
      </c>
      <c r="E2426" s="1" t="s">
        <v>85</v>
      </c>
      <c r="F2426" s="1" t="s">
        <v>13003</v>
      </c>
      <c r="G2426" s="1" t="s">
        <v>13004</v>
      </c>
      <c r="H2426" s="1" t="s">
        <v>13005</v>
      </c>
      <c r="I2426" s="1">
        <v>2511668.0</v>
      </c>
      <c r="J2426" s="1">
        <v>41060.0</v>
      </c>
      <c r="K2426" s="1" t="s">
        <v>134</v>
      </c>
      <c r="L2426" s="1">
        <v>1.0</v>
      </c>
      <c r="M2426" s="1">
        <v>1.0</v>
      </c>
      <c r="N2426" s="1">
        <v>1.0</v>
      </c>
      <c r="O2426" s="1">
        <v>1.0</v>
      </c>
      <c r="P2426" s="1" t="s">
        <v>621</v>
      </c>
      <c r="Q2426" s="1" t="s">
        <v>1608</v>
      </c>
      <c r="R2426" s="1">
        <v>40.87271</v>
      </c>
      <c r="S2426" s="1">
        <v>-73.89972</v>
      </c>
      <c r="T2426" s="1" t="s">
        <v>91</v>
      </c>
      <c r="U2426" s="1" t="s">
        <v>113</v>
      </c>
      <c r="V2426" s="1">
        <v>1.0</v>
      </c>
      <c r="W2426" s="1">
        <v>1.0</v>
      </c>
      <c r="X2426" s="1">
        <v>1.0</v>
      </c>
      <c r="Y2426" s="1">
        <v>1.0</v>
      </c>
      <c r="Z2426" s="1" t="s">
        <v>93</v>
      </c>
      <c r="AA2426" s="1" t="s">
        <v>13006</v>
      </c>
      <c r="AB2426" s="1">
        <v>60.0</v>
      </c>
      <c r="AC2426" s="1">
        <v>1.0</v>
      </c>
      <c r="AD2426" s="1">
        <v>10.0</v>
      </c>
      <c r="AE2426" s="1">
        <v>3.0</v>
      </c>
      <c r="AF2426" s="1" t="s">
        <v>95</v>
      </c>
      <c r="AG2426" s="1">
        <v>1.0</v>
      </c>
      <c r="AH2426" s="1">
        <v>4.0</v>
      </c>
      <c r="AI2426" s="1">
        <v>7.0</v>
      </c>
      <c r="AJ2426" s="1">
        <v>13.0</v>
      </c>
      <c r="AK2426" s="1">
        <v>81.0</v>
      </c>
      <c r="AL2426" s="1">
        <v>19.0</v>
      </c>
      <c r="AM2426" s="1">
        <v>14.0</v>
      </c>
      <c r="AN2426" s="1">
        <v>98.0</v>
      </c>
      <c r="AO2426" s="1">
        <v>9.0</v>
      </c>
      <c r="AP2426" s="1">
        <v>9.0</v>
      </c>
      <c r="AQ2426" s="1">
        <v>9.0</v>
      </c>
      <c r="AR2426" s="1">
        <v>9.0</v>
      </c>
      <c r="AS2426" s="1">
        <v>9.0</v>
      </c>
      <c r="AT2426" s="1">
        <v>9.0</v>
      </c>
      <c r="AU2426" s="1">
        <v>0.0</v>
      </c>
      <c r="AV2426" s="1" t="s">
        <v>96</v>
      </c>
      <c r="AW2426" s="1">
        <v>1.0</v>
      </c>
      <c r="AX2426" s="1">
        <v>0.0</v>
      </c>
      <c r="AY2426" s="1">
        <v>1.0</v>
      </c>
      <c r="AZ2426" s="1">
        <v>0.0</v>
      </c>
      <c r="BA2426" s="1">
        <v>0.75</v>
      </c>
      <c r="BB2426" s="1">
        <v>-1.0</v>
      </c>
      <c r="BC2426" s="1">
        <v>1.0</v>
      </c>
      <c r="BD2426" s="1">
        <v>-1.0</v>
      </c>
      <c r="BE2426" s="1">
        <v>-1.0</v>
      </c>
      <c r="BF2426" s="1">
        <v>-1.0</v>
      </c>
      <c r="BG2426" s="1">
        <v>-1.0</v>
      </c>
      <c r="BH2426" s="1">
        <v>1.0</v>
      </c>
      <c r="BI2426" s="1">
        <v>-1.0</v>
      </c>
      <c r="BJ2426" s="1">
        <v>1.0</v>
      </c>
      <c r="BK2426" s="1">
        <v>-1.0</v>
      </c>
      <c r="BL2426" s="1">
        <v>-1.0</v>
      </c>
      <c r="BM2426" s="1">
        <v>1.0</v>
      </c>
      <c r="BN2426" s="1">
        <v>-1.0</v>
      </c>
      <c r="BO2426" s="1">
        <v>-1.0</v>
      </c>
      <c r="BP2426" s="1">
        <v>-1.0</v>
      </c>
      <c r="BQ2426" s="1">
        <v>1.0</v>
      </c>
      <c r="BR2426" s="1">
        <v>-1.0</v>
      </c>
      <c r="BS2426" s="1">
        <v>1.0</v>
      </c>
      <c r="BT2426" s="1">
        <v>-1.0</v>
      </c>
      <c r="BU2426" s="1">
        <v>1.0</v>
      </c>
      <c r="BV2426" s="1">
        <v>-1.0</v>
      </c>
      <c r="BW2426" s="1">
        <v>-1.0</v>
      </c>
      <c r="BX2426" s="1">
        <v>-1.0</v>
      </c>
      <c r="BY2426" s="1">
        <v>-1.0</v>
      </c>
      <c r="BZ2426" s="1">
        <v>-1.0</v>
      </c>
      <c r="CA2426" s="1">
        <v>-1.0</v>
      </c>
      <c r="CB2426" s="1">
        <v>-1.0</v>
      </c>
      <c r="CC2426" s="1">
        <v>-1.0</v>
      </c>
      <c r="CD2426" s="1">
        <v>81566.0</v>
      </c>
    </row>
    <row r="2427">
      <c r="A2427" s="1">
        <v>1.2430153E7</v>
      </c>
      <c r="B2427" s="1" t="s">
        <v>13007</v>
      </c>
      <c r="C2427" s="1" t="s">
        <v>13008</v>
      </c>
      <c r="D2427" s="1" t="s">
        <v>13008</v>
      </c>
      <c r="E2427" s="1" t="s">
        <v>85</v>
      </c>
      <c r="I2427" s="1">
        <v>2.6010563E7</v>
      </c>
      <c r="J2427" s="1">
        <v>42016.0</v>
      </c>
      <c r="M2427" s="1">
        <v>0.0</v>
      </c>
      <c r="N2427" s="1">
        <v>1.0</v>
      </c>
      <c r="O2427" s="1">
        <v>1.0</v>
      </c>
      <c r="P2427" s="1" t="s">
        <v>89</v>
      </c>
      <c r="Q2427" s="1" t="s">
        <v>90</v>
      </c>
      <c r="R2427" s="1">
        <v>40.78054</v>
      </c>
      <c r="S2427" s="1">
        <v>-73.97779</v>
      </c>
      <c r="T2427" s="1" t="s">
        <v>91</v>
      </c>
      <c r="U2427" s="1" t="s">
        <v>92</v>
      </c>
      <c r="V2427" s="1">
        <v>3.0</v>
      </c>
      <c r="W2427" s="1">
        <v>1.0</v>
      </c>
      <c r="X2427" s="1">
        <v>1.0</v>
      </c>
      <c r="Y2427" s="1">
        <v>1.0</v>
      </c>
      <c r="Z2427" s="1" t="s">
        <v>93</v>
      </c>
      <c r="AA2427" s="1" t="s">
        <v>13009</v>
      </c>
      <c r="AB2427" s="1">
        <v>85.0</v>
      </c>
      <c r="AC2427" s="1">
        <v>1.0</v>
      </c>
      <c r="AD2427" s="1">
        <v>0.0</v>
      </c>
      <c r="AE2427" s="1">
        <v>2.0</v>
      </c>
      <c r="AF2427" s="1" t="s">
        <v>456</v>
      </c>
      <c r="AG2427" s="1">
        <v>1.0</v>
      </c>
      <c r="AH2427" s="1">
        <v>0.0</v>
      </c>
      <c r="AI2427" s="1">
        <v>0.0</v>
      </c>
      <c r="AJ2427" s="1">
        <v>0.0</v>
      </c>
      <c r="AK2427" s="1">
        <v>0.0</v>
      </c>
      <c r="AL2427" s="1">
        <v>7.0</v>
      </c>
      <c r="AM2427" s="1">
        <v>0.0</v>
      </c>
      <c r="AN2427" s="1">
        <v>94.0</v>
      </c>
      <c r="AO2427" s="1">
        <v>9.0</v>
      </c>
      <c r="AP2427" s="1">
        <v>6.0</v>
      </c>
      <c r="AQ2427" s="1">
        <v>10.0</v>
      </c>
      <c r="AR2427" s="1">
        <v>10.0</v>
      </c>
      <c r="AS2427" s="1">
        <v>10.0</v>
      </c>
      <c r="AT2427" s="1">
        <v>10.0</v>
      </c>
      <c r="AU2427" s="1">
        <v>0.0</v>
      </c>
      <c r="AV2427" s="1" t="s">
        <v>105</v>
      </c>
      <c r="AW2427" s="1">
        <v>1.0</v>
      </c>
      <c r="AX2427" s="1">
        <v>1.0</v>
      </c>
      <c r="AY2427" s="1">
        <v>0.0</v>
      </c>
      <c r="AZ2427" s="1">
        <v>0.0</v>
      </c>
      <c r="BA2427" s="1">
        <v>0.18</v>
      </c>
      <c r="BB2427" s="1">
        <v>-1.0</v>
      </c>
      <c r="BC2427" s="1">
        <v>1.0</v>
      </c>
      <c r="BD2427" s="1">
        <v>-1.0</v>
      </c>
      <c r="BE2427" s="1">
        <v>-1.0</v>
      </c>
      <c r="BF2427" s="1">
        <v>-1.0</v>
      </c>
      <c r="BG2427" s="1">
        <v>-1.0</v>
      </c>
      <c r="BH2427" s="1">
        <v>-1.0</v>
      </c>
      <c r="BI2427" s="1">
        <v>-1.0</v>
      </c>
      <c r="BJ2427" s="1">
        <v>1.0</v>
      </c>
      <c r="BK2427" s="1">
        <v>-1.0</v>
      </c>
      <c r="BL2427" s="1">
        <v>-1.0</v>
      </c>
      <c r="BM2427" s="1">
        <v>-1.0</v>
      </c>
      <c r="BN2427" s="1">
        <v>-1.0</v>
      </c>
      <c r="BO2427" s="1">
        <v>-1.0</v>
      </c>
      <c r="BP2427" s="1">
        <v>1.0</v>
      </c>
      <c r="BQ2427" s="1">
        <v>-1.0</v>
      </c>
      <c r="BR2427" s="1">
        <v>-1.0</v>
      </c>
      <c r="BS2427" s="1">
        <v>-1.0</v>
      </c>
      <c r="BT2427" s="1">
        <v>-1.0</v>
      </c>
      <c r="BU2427" s="1">
        <v>1.0</v>
      </c>
      <c r="BV2427" s="1">
        <v>-1.0</v>
      </c>
      <c r="BW2427" s="1">
        <v>-1.0</v>
      </c>
      <c r="BX2427" s="1">
        <v>-1.0</v>
      </c>
      <c r="BY2427" s="1">
        <v>1.0</v>
      </c>
      <c r="BZ2427" s="1">
        <v>-1.0</v>
      </c>
      <c r="CA2427" s="1">
        <v>-1.0</v>
      </c>
      <c r="CB2427" s="1">
        <v>1.0</v>
      </c>
      <c r="CC2427" s="1">
        <v>-1.0</v>
      </c>
      <c r="CD2427" s="1">
        <v>81585.0</v>
      </c>
    </row>
    <row r="2428">
      <c r="A2428" s="1">
        <v>3.5167707E7</v>
      </c>
      <c r="B2428" s="1" t="s">
        <v>13010</v>
      </c>
      <c r="C2428" s="1" t="s">
        <v>13011</v>
      </c>
      <c r="D2428" s="1" t="s">
        <v>13011</v>
      </c>
      <c r="E2428" s="1" t="s">
        <v>85</v>
      </c>
      <c r="I2428" s="1">
        <v>5.3044777E7</v>
      </c>
      <c r="J2428" s="1">
        <v>42371.0</v>
      </c>
      <c r="K2428" s="1" t="s">
        <v>339</v>
      </c>
      <c r="L2428" s="1">
        <v>0.0</v>
      </c>
      <c r="M2428" s="1">
        <v>0.0</v>
      </c>
      <c r="N2428" s="1">
        <v>1.0</v>
      </c>
      <c r="O2428" s="1">
        <v>0.0</v>
      </c>
      <c r="P2428" s="1" t="s">
        <v>111</v>
      </c>
      <c r="Q2428" s="1" t="s">
        <v>4228</v>
      </c>
      <c r="R2428" s="1">
        <v>40.7429799999999</v>
      </c>
      <c r="S2428" s="1">
        <v>-73.95804</v>
      </c>
      <c r="T2428" s="1" t="s">
        <v>289</v>
      </c>
      <c r="U2428" s="1" t="s">
        <v>92</v>
      </c>
      <c r="V2428" s="1">
        <v>4.0</v>
      </c>
      <c r="W2428" s="1">
        <v>1.0</v>
      </c>
      <c r="X2428" s="1">
        <v>1.0</v>
      </c>
      <c r="Y2428" s="1">
        <v>1.0</v>
      </c>
      <c r="Z2428" s="1" t="s">
        <v>93</v>
      </c>
      <c r="AA2428" s="1" t="s">
        <v>13012</v>
      </c>
      <c r="AB2428" s="1">
        <v>290.0</v>
      </c>
      <c r="AC2428" s="1">
        <v>3.0</v>
      </c>
      <c r="AD2428" s="1">
        <v>45.0</v>
      </c>
      <c r="AE2428" s="1">
        <v>5.0</v>
      </c>
      <c r="AF2428" s="1" t="s">
        <v>137</v>
      </c>
      <c r="AG2428" s="1">
        <v>1.0</v>
      </c>
      <c r="AH2428" s="1">
        <v>30.0</v>
      </c>
      <c r="AI2428" s="1">
        <v>60.0</v>
      </c>
      <c r="AJ2428" s="1">
        <v>90.0</v>
      </c>
      <c r="AK2428" s="1">
        <v>270.0</v>
      </c>
      <c r="AL2428" s="1">
        <v>0.0</v>
      </c>
      <c r="AM2428" s="1">
        <v>0.0</v>
      </c>
      <c r="AU2428" s="1">
        <v>1.0</v>
      </c>
      <c r="AV2428" s="1" t="s">
        <v>105</v>
      </c>
      <c r="AW2428" s="1">
        <v>1.0</v>
      </c>
      <c r="AX2428" s="1">
        <v>1.0</v>
      </c>
      <c r="AY2428" s="1">
        <v>0.0</v>
      </c>
      <c r="AZ2428" s="1">
        <v>0.0</v>
      </c>
      <c r="BB2428" s="1">
        <v>-1.0</v>
      </c>
      <c r="BC2428" s="1">
        <v>1.0</v>
      </c>
      <c r="BD2428" s="1">
        <v>-1.0</v>
      </c>
      <c r="BE2428" s="1">
        <v>-1.0</v>
      </c>
      <c r="BF2428" s="1">
        <v>-1.0</v>
      </c>
      <c r="BG2428" s="1">
        <v>-1.0</v>
      </c>
      <c r="BH2428" s="1">
        <v>-1.0</v>
      </c>
      <c r="BI2428" s="1">
        <v>1.0</v>
      </c>
      <c r="BJ2428" s="1">
        <v>1.0</v>
      </c>
      <c r="BK2428" s="1">
        <v>-1.0</v>
      </c>
      <c r="BL2428" s="1">
        <v>-1.0</v>
      </c>
      <c r="BM2428" s="1">
        <v>1.0</v>
      </c>
      <c r="BN2428" s="1">
        <v>1.0</v>
      </c>
      <c r="BO2428" s="1">
        <v>1.0</v>
      </c>
      <c r="BP2428" s="1">
        <v>-1.0</v>
      </c>
      <c r="BQ2428" s="1">
        <v>1.0</v>
      </c>
      <c r="BR2428" s="1">
        <v>-1.0</v>
      </c>
      <c r="BS2428" s="1">
        <v>-1.0</v>
      </c>
      <c r="BT2428" s="1">
        <v>-1.0</v>
      </c>
      <c r="BU2428" s="1">
        <v>1.0</v>
      </c>
      <c r="BV2428" s="1">
        <v>-1.0</v>
      </c>
      <c r="BW2428" s="1">
        <v>-1.0</v>
      </c>
      <c r="BX2428" s="1">
        <v>1.0</v>
      </c>
      <c r="BY2428" s="1">
        <v>-1.0</v>
      </c>
      <c r="BZ2428" s="1">
        <v>-1.0</v>
      </c>
      <c r="CA2428" s="1">
        <v>-1.0</v>
      </c>
      <c r="CB2428" s="1">
        <v>-1.0</v>
      </c>
      <c r="CC2428" s="1">
        <v>-1.0</v>
      </c>
      <c r="CD2428" s="1">
        <v>81596.0</v>
      </c>
    </row>
    <row r="2429">
      <c r="A2429" s="1">
        <v>2.1436689E7</v>
      </c>
      <c r="B2429" s="1" t="s">
        <v>13013</v>
      </c>
      <c r="C2429" s="1" t="s">
        <v>13014</v>
      </c>
      <c r="D2429" s="1" t="s">
        <v>13014</v>
      </c>
      <c r="E2429" s="1" t="s">
        <v>85</v>
      </c>
      <c r="I2429" s="1">
        <v>4.5658261E7</v>
      </c>
      <c r="J2429" s="1">
        <v>42280.0</v>
      </c>
      <c r="M2429" s="1">
        <v>0.0</v>
      </c>
      <c r="N2429" s="1">
        <v>1.0</v>
      </c>
      <c r="O2429" s="1">
        <v>0.0</v>
      </c>
      <c r="P2429" s="1" t="s">
        <v>123</v>
      </c>
      <c r="Q2429" s="1" t="s">
        <v>124</v>
      </c>
      <c r="R2429" s="1">
        <v>40.6718599999999</v>
      </c>
      <c r="S2429" s="1">
        <v>-73.92244</v>
      </c>
      <c r="T2429" s="1" t="s">
        <v>91</v>
      </c>
      <c r="U2429" s="1" t="s">
        <v>92</v>
      </c>
      <c r="V2429" s="1">
        <v>2.0</v>
      </c>
      <c r="W2429" s="1">
        <v>1.0</v>
      </c>
      <c r="X2429" s="1">
        <v>1.0</v>
      </c>
      <c r="Y2429" s="1">
        <v>1.0</v>
      </c>
      <c r="Z2429" s="1" t="s">
        <v>93</v>
      </c>
      <c r="AA2429" s="1" t="s">
        <v>13015</v>
      </c>
      <c r="AB2429" s="1">
        <v>100.0</v>
      </c>
      <c r="AC2429" s="1">
        <v>2.0</v>
      </c>
      <c r="AD2429" s="1">
        <v>30.0</v>
      </c>
      <c r="AE2429" s="1">
        <v>2.0</v>
      </c>
      <c r="AF2429" s="1" t="s">
        <v>692</v>
      </c>
      <c r="AG2429" s="1">
        <v>1.0</v>
      </c>
      <c r="AH2429" s="1">
        <v>0.0</v>
      </c>
      <c r="AI2429" s="1">
        <v>0.0</v>
      </c>
      <c r="AJ2429" s="1">
        <v>0.0</v>
      </c>
      <c r="AK2429" s="1">
        <v>0.0</v>
      </c>
      <c r="AL2429" s="1">
        <v>7.0</v>
      </c>
      <c r="AM2429" s="1">
        <v>0.0</v>
      </c>
      <c r="AN2429" s="1">
        <v>91.0</v>
      </c>
      <c r="AO2429" s="1">
        <v>10.0</v>
      </c>
      <c r="AP2429" s="1">
        <v>10.0</v>
      </c>
      <c r="AQ2429" s="1">
        <v>10.0</v>
      </c>
      <c r="AR2429" s="1">
        <v>10.0</v>
      </c>
      <c r="AS2429" s="1">
        <v>8.0</v>
      </c>
      <c r="AT2429" s="1">
        <v>10.0</v>
      </c>
      <c r="AU2429" s="1">
        <v>1.0</v>
      </c>
      <c r="AV2429" s="1" t="s">
        <v>105</v>
      </c>
      <c r="AW2429" s="1">
        <v>1.0</v>
      </c>
      <c r="AX2429" s="1">
        <v>1.0</v>
      </c>
      <c r="AY2429" s="1">
        <v>0.0</v>
      </c>
      <c r="AZ2429" s="1">
        <v>0.0</v>
      </c>
      <c r="BA2429" s="1">
        <v>0.35</v>
      </c>
      <c r="BB2429" s="1">
        <v>-1.0</v>
      </c>
      <c r="BC2429" s="1">
        <v>1.0</v>
      </c>
      <c r="BD2429" s="1">
        <v>-1.0</v>
      </c>
      <c r="BE2429" s="1">
        <v>-1.0</v>
      </c>
      <c r="BF2429" s="1">
        <v>-1.0</v>
      </c>
      <c r="BG2429" s="1">
        <v>-1.0</v>
      </c>
      <c r="BH2429" s="1">
        <v>-1.0</v>
      </c>
      <c r="BI2429" s="1">
        <v>-1.0</v>
      </c>
      <c r="BJ2429" s="1">
        <v>-1.0</v>
      </c>
      <c r="BK2429" s="1">
        <v>-1.0</v>
      </c>
      <c r="BL2429" s="1">
        <v>-1.0</v>
      </c>
      <c r="BM2429" s="1">
        <v>-1.0</v>
      </c>
      <c r="BN2429" s="1">
        <v>-1.0</v>
      </c>
      <c r="BO2429" s="1">
        <v>-1.0</v>
      </c>
      <c r="BP2429" s="1">
        <v>-1.0</v>
      </c>
      <c r="BQ2429" s="1">
        <v>1.0</v>
      </c>
      <c r="BR2429" s="1">
        <v>-1.0</v>
      </c>
      <c r="BS2429" s="1">
        <v>-1.0</v>
      </c>
      <c r="BT2429" s="1">
        <v>-1.0</v>
      </c>
      <c r="BU2429" s="1">
        <v>1.0</v>
      </c>
      <c r="BV2429" s="1">
        <v>-1.0</v>
      </c>
      <c r="BW2429" s="1">
        <v>-1.0</v>
      </c>
      <c r="BX2429" s="1">
        <v>-1.0</v>
      </c>
      <c r="BY2429" s="1">
        <v>1.0</v>
      </c>
      <c r="BZ2429" s="1">
        <v>-1.0</v>
      </c>
      <c r="CA2429" s="1">
        <v>-1.0</v>
      </c>
      <c r="CB2429" s="1">
        <v>-1.0</v>
      </c>
      <c r="CC2429" s="1">
        <v>-1.0</v>
      </c>
      <c r="CD2429" s="1">
        <v>81613.0</v>
      </c>
    </row>
    <row r="2430">
      <c r="A2430" s="1">
        <v>3.3558808E7</v>
      </c>
      <c r="B2430" s="1" t="s">
        <v>13016</v>
      </c>
      <c r="C2430" s="1" t="s">
        <v>13017</v>
      </c>
      <c r="D2430" s="1" t="s">
        <v>13018</v>
      </c>
      <c r="E2430" s="1" t="s">
        <v>85</v>
      </c>
      <c r="F2430" s="1" t="s">
        <v>13019</v>
      </c>
      <c r="G2430" s="1" t="s">
        <v>13020</v>
      </c>
      <c r="I2430" s="1">
        <v>9488131.0</v>
      </c>
      <c r="J2430" s="1">
        <v>41564.0</v>
      </c>
      <c r="K2430" s="1" t="s">
        <v>88</v>
      </c>
      <c r="L2430" s="1">
        <v>0.83</v>
      </c>
      <c r="M2430" s="1">
        <v>0.0</v>
      </c>
      <c r="N2430" s="1">
        <v>1.0</v>
      </c>
      <c r="O2430" s="1">
        <v>0.0</v>
      </c>
      <c r="P2430" s="1" t="s">
        <v>89</v>
      </c>
      <c r="Q2430" s="1" t="s">
        <v>1014</v>
      </c>
      <c r="R2430" s="1">
        <v>40.85129</v>
      </c>
      <c r="S2430" s="1">
        <v>-73.92954</v>
      </c>
      <c r="T2430" s="1" t="s">
        <v>91</v>
      </c>
      <c r="U2430" s="1" t="s">
        <v>92</v>
      </c>
      <c r="V2430" s="1">
        <v>10.0</v>
      </c>
      <c r="W2430" s="1">
        <v>2.0</v>
      </c>
      <c r="X2430" s="1">
        <v>4.0</v>
      </c>
      <c r="Y2430" s="1">
        <v>5.0</v>
      </c>
      <c r="Z2430" s="1" t="s">
        <v>93</v>
      </c>
      <c r="AA2430" s="1" t="s">
        <v>13021</v>
      </c>
      <c r="AB2430" s="1">
        <v>300.0</v>
      </c>
      <c r="AC2430" s="1">
        <v>1.0</v>
      </c>
      <c r="AD2430" s="1">
        <v>0.0</v>
      </c>
      <c r="AE2430" s="1">
        <v>3.0</v>
      </c>
      <c r="AF2430" s="1" t="s">
        <v>95</v>
      </c>
      <c r="AG2430" s="1">
        <v>1.0</v>
      </c>
      <c r="AH2430" s="1">
        <v>14.0</v>
      </c>
      <c r="AI2430" s="1">
        <v>32.0</v>
      </c>
      <c r="AJ2430" s="1">
        <v>59.0</v>
      </c>
      <c r="AK2430" s="1">
        <v>313.0</v>
      </c>
      <c r="AL2430" s="1">
        <v>12.0</v>
      </c>
      <c r="AM2430" s="1">
        <v>12.0</v>
      </c>
      <c r="AN2430" s="1">
        <v>92.0</v>
      </c>
      <c r="AO2430" s="1">
        <v>9.0</v>
      </c>
      <c r="AP2430" s="1">
        <v>9.0</v>
      </c>
      <c r="AQ2430" s="1">
        <v>9.0</v>
      </c>
      <c r="AR2430" s="1">
        <v>9.0</v>
      </c>
      <c r="AS2430" s="1">
        <v>9.0</v>
      </c>
      <c r="AT2430" s="1">
        <v>10.0</v>
      </c>
      <c r="AU2430" s="1">
        <v>0.0</v>
      </c>
      <c r="AV2430" s="1" t="s">
        <v>96</v>
      </c>
      <c r="AW2430" s="1">
        <v>1.0</v>
      </c>
      <c r="AX2430" s="1">
        <v>1.0</v>
      </c>
      <c r="AY2430" s="1">
        <v>0.0</v>
      </c>
      <c r="AZ2430" s="1">
        <v>0.0</v>
      </c>
      <c r="BA2430" s="1">
        <v>3.91</v>
      </c>
      <c r="BB2430" s="1">
        <v>-1.0</v>
      </c>
      <c r="BC2430" s="1">
        <v>1.0</v>
      </c>
      <c r="BD2430" s="1">
        <v>-1.0</v>
      </c>
      <c r="BE2430" s="1">
        <v>-1.0</v>
      </c>
      <c r="BF2430" s="1">
        <v>-1.0</v>
      </c>
      <c r="BG2430" s="1">
        <v>-1.0</v>
      </c>
      <c r="BH2430" s="1">
        <v>1.0</v>
      </c>
      <c r="BI2430" s="1">
        <v>-1.0</v>
      </c>
      <c r="BJ2430" s="1">
        <v>1.0</v>
      </c>
      <c r="BK2430" s="1">
        <v>1.0</v>
      </c>
      <c r="BL2430" s="1">
        <v>1.0</v>
      </c>
      <c r="BM2430" s="1">
        <v>1.0</v>
      </c>
      <c r="BN2430" s="1">
        <v>-1.0</v>
      </c>
      <c r="BO2430" s="1">
        <v>-1.0</v>
      </c>
      <c r="BP2430" s="1">
        <v>-1.0</v>
      </c>
      <c r="BQ2430" s="1">
        <v>-1.0</v>
      </c>
      <c r="BR2430" s="1">
        <v>-1.0</v>
      </c>
      <c r="BS2430" s="1">
        <v>-1.0</v>
      </c>
      <c r="BT2430" s="1">
        <v>-1.0</v>
      </c>
      <c r="BU2430" s="1">
        <v>1.0</v>
      </c>
      <c r="BV2430" s="1">
        <v>-1.0</v>
      </c>
      <c r="BW2430" s="1">
        <v>-1.0</v>
      </c>
      <c r="BX2430" s="1">
        <v>1.0</v>
      </c>
      <c r="BY2430" s="1">
        <v>-1.0</v>
      </c>
      <c r="BZ2430" s="1">
        <v>-1.0</v>
      </c>
      <c r="CA2430" s="1">
        <v>-1.0</v>
      </c>
      <c r="CB2430" s="1">
        <v>-1.0</v>
      </c>
      <c r="CC2430" s="1">
        <v>-1.0</v>
      </c>
      <c r="CD2430" s="1">
        <v>81655.0</v>
      </c>
    </row>
    <row r="2431">
      <c r="A2431" s="1">
        <v>3.0408787E7</v>
      </c>
      <c r="B2431" s="1" t="s">
        <v>13022</v>
      </c>
      <c r="C2431" s="1" t="s">
        <v>13023</v>
      </c>
      <c r="D2431" s="1" t="s">
        <v>13024</v>
      </c>
      <c r="E2431" s="1" t="s">
        <v>85</v>
      </c>
      <c r="F2431" s="1" t="s">
        <v>13025</v>
      </c>
      <c r="G2431" s="1" t="s">
        <v>13026</v>
      </c>
      <c r="H2431" s="1" t="s">
        <v>13027</v>
      </c>
      <c r="I2431" s="1">
        <v>2.28332039E8</v>
      </c>
      <c r="J2431" s="1">
        <v>43434.0</v>
      </c>
      <c r="K2431" s="1" t="s">
        <v>272</v>
      </c>
      <c r="L2431" s="1">
        <v>0.6</v>
      </c>
      <c r="M2431" s="1">
        <v>0.0</v>
      </c>
      <c r="N2431" s="1">
        <v>1.0</v>
      </c>
      <c r="O2431" s="1">
        <v>0.0</v>
      </c>
      <c r="P2431" s="1" t="s">
        <v>89</v>
      </c>
      <c r="Q2431" s="1" t="s">
        <v>613</v>
      </c>
      <c r="R2431" s="1">
        <v>40.82631</v>
      </c>
      <c r="S2431" s="1">
        <v>-73.95201</v>
      </c>
      <c r="T2431" s="1" t="s">
        <v>91</v>
      </c>
      <c r="U2431" s="1" t="s">
        <v>113</v>
      </c>
      <c r="V2431" s="1">
        <v>1.0</v>
      </c>
      <c r="W2431" s="1">
        <v>1.0</v>
      </c>
      <c r="X2431" s="1">
        <v>1.0</v>
      </c>
      <c r="Y2431" s="1">
        <v>1.0</v>
      </c>
      <c r="Z2431" s="1" t="s">
        <v>93</v>
      </c>
      <c r="AA2431" s="1" t="s">
        <v>13028</v>
      </c>
      <c r="AB2431" s="1">
        <v>30.0</v>
      </c>
      <c r="AC2431" s="1">
        <v>1.0</v>
      </c>
      <c r="AD2431" s="1">
        <v>0.0</v>
      </c>
      <c r="AE2431" s="1">
        <v>1.0</v>
      </c>
      <c r="AF2431" s="1" t="s">
        <v>104</v>
      </c>
      <c r="AG2431" s="1">
        <v>1.0</v>
      </c>
      <c r="AH2431" s="1">
        <v>8.0</v>
      </c>
      <c r="AI2431" s="1">
        <v>8.0</v>
      </c>
      <c r="AJ2431" s="1">
        <v>8.0</v>
      </c>
      <c r="AK2431" s="1">
        <v>8.0</v>
      </c>
      <c r="AL2431" s="1">
        <v>3.0</v>
      </c>
      <c r="AM2431" s="1">
        <v>3.0</v>
      </c>
      <c r="AN2431" s="1">
        <v>100.0</v>
      </c>
      <c r="AO2431" s="1">
        <v>10.0</v>
      </c>
      <c r="AP2431" s="1">
        <v>10.0</v>
      </c>
      <c r="AQ2431" s="1">
        <v>10.0</v>
      </c>
      <c r="AR2431" s="1">
        <v>10.0</v>
      </c>
      <c r="AS2431" s="1">
        <v>10.0</v>
      </c>
      <c r="AT2431" s="1">
        <v>10.0</v>
      </c>
      <c r="AU2431" s="1">
        <v>0.0</v>
      </c>
      <c r="AV2431" s="1" t="s">
        <v>96</v>
      </c>
      <c r="AW2431" s="1">
        <v>1.0</v>
      </c>
      <c r="AX2431" s="1">
        <v>0.0</v>
      </c>
      <c r="AY2431" s="1">
        <v>1.0</v>
      </c>
      <c r="AZ2431" s="1">
        <v>0.0</v>
      </c>
      <c r="BA2431" s="1">
        <v>1.41</v>
      </c>
      <c r="BB2431" s="1">
        <v>-1.0</v>
      </c>
      <c r="BC2431" s="1">
        <v>-1.0</v>
      </c>
      <c r="BD2431" s="1">
        <v>-1.0</v>
      </c>
      <c r="BE2431" s="1">
        <v>-1.0</v>
      </c>
      <c r="BF2431" s="1">
        <v>-1.0</v>
      </c>
      <c r="BG2431" s="1">
        <v>-1.0</v>
      </c>
      <c r="BH2431" s="1">
        <v>-1.0</v>
      </c>
      <c r="BI2431" s="1">
        <v>-1.0</v>
      </c>
      <c r="BJ2431" s="1">
        <v>-1.0</v>
      </c>
      <c r="BK2431" s="1">
        <v>-1.0</v>
      </c>
      <c r="BL2431" s="1">
        <v>-1.0</v>
      </c>
      <c r="BM2431" s="1">
        <v>-1.0</v>
      </c>
      <c r="BN2431" s="1">
        <v>1.0</v>
      </c>
      <c r="BO2431" s="1">
        <v>-1.0</v>
      </c>
      <c r="BP2431" s="1">
        <v>-1.0</v>
      </c>
      <c r="BQ2431" s="1">
        <v>-1.0</v>
      </c>
      <c r="BR2431" s="1">
        <v>-1.0</v>
      </c>
      <c r="BS2431" s="1">
        <v>-1.0</v>
      </c>
      <c r="BT2431" s="1">
        <v>-1.0</v>
      </c>
      <c r="BU2431" s="1">
        <v>1.0</v>
      </c>
      <c r="BV2431" s="1">
        <v>-1.0</v>
      </c>
      <c r="BW2431" s="1">
        <v>-1.0</v>
      </c>
      <c r="BX2431" s="1">
        <v>-1.0</v>
      </c>
      <c r="BY2431" s="1">
        <v>-1.0</v>
      </c>
      <c r="BZ2431" s="1">
        <v>-1.0</v>
      </c>
      <c r="CA2431" s="1">
        <v>-1.0</v>
      </c>
      <c r="CB2431" s="1">
        <v>-1.0</v>
      </c>
      <c r="CC2431" s="1">
        <v>-1.0</v>
      </c>
      <c r="CD2431" s="1">
        <v>81669.0</v>
      </c>
    </row>
    <row r="2432">
      <c r="A2432" s="1">
        <v>2.0521092E7</v>
      </c>
      <c r="B2432" s="1" t="s">
        <v>13029</v>
      </c>
      <c r="C2432" s="1" t="s">
        <v>13030</v>
      </c>
      <c r="D2432" s="1" t="s">
        <v>13031</v>
      </c>
      <c r="E2432" s="1" t="s">
        <v>85</v>
      </c>
      <c r="F2432" s="1" t="s">
        <v>13032</v>
      </c>
      <c r="G2432" s="1" t="s">
        <v>13033</v>
      </c>
      <c r="H2432" s="2" t="str">
        <f>- no shoes in bathroom.</f>
        <v>#ERROR!</v>
      </c>
      <c r="I2432" s="1">
        <v>5190439.0</v>
      </c>
      <c r="J2432" s="1">
        <v>41327.0</v>
      </c>
      <c r="M2432" s="1">
        <v>0.0</v>
      </c>
      <c r="N2432" s="1">
        <v>1.0</v>
      </c>
      <c r="O2432" s="1">
        <v>0.0</v>
      </c>
      <c r="P2432" s="1" t="s">
        <v>123</v>
      </c>
      <c r="Q2432" s="1" t="s">
        <v>124</v>
      </c>
      <c r="R2432" s="1">
        <v>40.7014099999999</v>
      </c>
      <c r="S2432" s="1">
        <v>-73.92368</v>
      </c>
      <c r="T2432" s="1" t="s">
        <v>91</v>
      </c>
      <c r="U2432" s="1" t="s">
        <v>113</v>
      </c>
      <c r="V2432" s="1">
        <v>2.0</v>
      </c>
      <c r="W2432" s="1">
        <v>1.0</v>
      </c>
      <c r="X2432" s="1">
        <v>1.0</v>
      </c>
      <c r="Y2432" s="1">
        <v>1.0</v>
      </c>
      <c r="Z2432" s="1" t="s">
        <v>93</v>
      </c>
      <c r="AA2432" s="1" t="s">
        <v>13034</v>
      </c>
      <c r="AB2432" s="1">
        <v>55.0</v>
      </c>
      <c r="AC2432" s="1">
        <v>1.0</v>
      </c>
      <c r="AD2432" s="1">
        <v>8.0</v>
      </c>
      <c r="AE2432" s="1">
        <v>1.0</v>
      </c>
      <c r="AF2432" s="1" t="s">
        <v>1891</v>
      </c>
      <c r="AG2432" s="1">
        <v>1.0</v>
      </c>
      <c r="AH2432" s="1">
        <v>0.0</v>
      </c>
      <c r="AI2432" s="1">
        <v>0.0</v>
      </c>
      <c r="AJ2432" s="1">
        <v>0.0</v>
      </c>
      <c r="AK2432" s="1">
        <v>0.0</v>
      </c>
      <c r="AL2432" s="1">
        <v>9.0</v>
      </c>
      <c r="AM2432" s="1">
        <v>0.0</v>
      </c>
      <c r="AN2432" s="1">
        <v>93.0</v>
      </c>
      <c r="AO2432" s="1">
        <v>10.0</v>
      </c>
      <c r="AP2432" s="1">
        <v>9.0</v>
      </c>
      <c r="AQ2432" s="1">
        <v>10.0</v>
      </c>
      <c r="AR2432" s="1">
        <v>10.0</v>
      </c>
      <c r="AS2432" s="1">
        <v>9.0</v>
      </c>
      <c r="AT2432" s="1">
        <v>10.0</v>
      </c>
      <c r="AU2432" s="1">
        <v>1.0</v>
      </c>
      <c r="AV2432" s="1" t="s">
        <v>105</v>
      </c>
      <c r="AW2432" s="1">
        <v>1.0</v>
      </c>
      <c r="AX2432" s="1">
        <v>0.0</v>
      </c>
      <c r="AY2432" s="1">
        <v>1.0</v>
      </c>
      <c r="AZ2432" s="1">
        <v>0.0</v>
      </c>
      <c r="BA2432" s="1">
        <v>0.4</v>
      </c>
      <c r="BB2432" s="1">
        <v>-1.0</v>
      </c>
      <c r="BC2432" s="1">
        <v>1.0</v>
      </c>
      <c r="BD2432" s="1">
        <v>-1.0</v>
      </c>
      <c r="BE2432" s="1">
        <v>-1.0</v>
      </c>
      <c r="BF2432" s="1">
        <v>-1.0</v>
      </c>
      <c r="BG2432" s="1">
        <v>-1.0</v>
      </c>
      <c r="BH2432" s="1">
        <v>-1.0</v>
      </c>
      <c r="BI2432" s="1">
        <v>-1.0</v>
      </c>
      <c r="BJ2432" s="1">
        <v>-1.0</v>
      </c>
      <c r="BK2432" s="1">
        <v>-1.0</v>
      </c>
      <c r="BL2432" s="1">
        <v>-1.0</v>
      </c>
      <c r="BM2432" s="1">
        <v>-1.0</v>
      </c>
      <c r="BN2432" s="1">
        <v>-1.0</v>
      </c>
      <c r="BO2432" s="1">
        <v>-1.0</v>
      </c>
      <c r="BP2432" s="1">
        <v>-1.0</v>
      </c>
      <c r="BQ2432" s="1">
        <v>-1.0</v>
      </c>
      <c r="BR2432" s="1">
        <v>-1.0</v>
      </c>
      <c r="BS2432" s="1">
        <v>-1.0</v>
      </c>
      <c r="BT2432" s="1">
        <v>-1.0</v>
      </c>
      <c r="BU2432" s="1">
        <v>1.0</v>
      </c>
      <c r="BV2432" s="1">
        <v>-1.0</v>
      </c>
      <c r="BW2432" s="1">
        <v>-1.0</v>
      </c>
      <c r="BX2432" s="1">
        <v>1.0</v>
      </c>
      <c r="BY2432" s="1">
        <v>-1.0</v>
      </c>
      <c r="BZ2432" s="1">
        <v>-1.0</v>
      </c>
      <c r="CA2432" s="1">
        <v>-1.0</v>
      </c>
      <c r="CB2432" s="1">
        <v>-1.0</v>
      </c>
      <c r="CC2432" s="1">
        <v>-1.0</v>
      </c>
      <c r="CD2432" s="1">
        <v>81681.0</v>
      </c>
    </row>
    <row r="2433">
      <c r="A2433" s="1">
        <v>2.2078785E7</v>
      </c>
      <c r="B2433" s="1" t="s">
        <v>13035</v>
      </c>
      <c r="C2433" s="1" t="s">
        <v>13036</v>
      </c>
      <c r="D2433" s="1" t="s">
        <v>13037</v>
      </c>
      <c r="E2433" s="1" t="s">
        <v>85</v>
      </c>
      <c r="F2433" s="1" t="s">
        <v>13038</v>
      </c>
      <c r="G2433" s="1" t="s">
        <v>13039</v>
      </c>
      <c r="I2433" s="1">
        <v>3562795.0</v>
      </c>
      <c r="J2433" s="1">
        <v>41165.0</v>
      </c>
      <c r="K2433" s="1" t="s">
        <v>134</v>
      </c>
      <c r="L2433" s="1">
        <v>1.0</v>
      </c>
      <c r="M2433" s="1">
        <v>0.0</v>
      </c>
      <c r="N2433" s="1">
        <v>1.0</v>
      </c>
      <c r="O2433" s="1">
        <v>0.0</v>
      </c>
      <c r="P2433" s="1" t="s">
        <v>89</v>
      </c>
      <c r="Q2433" s="1" t="s">
        <v>90</v>
      </c>
      <c r="R2433" s="1">
        <v>40.71441</v>
      </c>
      <c r="S2433" s="1">
        <v>-73.98655</v>
      </c>
      <c r="T2433" s="1" t="s">
        <v>91</v>
      </c>
      <c r="U2433" s="1" t="s">
        <v>113</v>
      </c>
      <c r="V2433" s="1">
        <v>2.0</v>
      </c>
      <c r="W2433" s="1">
        <v>1.0</v>
      </c>
      <c r="X2433" s="1">
        <v>1.0</v>
      </c>
      <c r="Y2433" s="1">
        <v>1.0</v>
      </c>
      <c r="Z2433" s="1" t="s">
        <v>93</v>
      </c>
      <c r="AA2433" s="1" t="s">
        <v>13040</v>
      </c>
      <c r="AB2433" s="1">
        <v>100.0</v>
      </c>
      <c r="AC2433" s="1">
        <v>1.0</v>
      </c>
      <c r="AD2433" s="1">
        <v>0.0</v>
      </c>
      <c r="AE2433" s="1">
        <v>4.0</v>
      </c>
      <c r="AF2433" s="1" t="s">
        <v>452</v>
      </c>
      <c r="AG2433" s="1">
        <v>1.0</v>
      </c>
      <c r="AH2433" s="1">
        <v>0.0</v>
      </c>
      <c r="AI2433" s="1">
        <v>0.0</v>
      </c>
      <c r="AJ2433" s="1">
        <v>0.0</v>
      </c>
      <c r="AK2433" s="1">
        <v>0.0</v>
      </c>
      <c r="AL2433" s="1">
        <v>0.0</v>
      </c>
      <c r="AM2433" s="1">
        <v>0.0</v>
      </c>
      <c r="AU2433" s="1">
        <v>0.0</v>
      </c>
      <c r="AV2433" s="1" t="s">
        <v>105</v>
      </c>
      <c r="AW2433" s="1">
        <v>1.0</v>
      </c>
      <c r="AX2433" s="1">
        <v>0.0</v>
      </c>
      <c r="AY2433" s="1">
        <v>1.0</v>
      </c>
      <c r="AZ2433" s="1">
        <v>0.0</v>
      </c>
      <c r="BB2433" s="1">
        <v>-1.0</v>
      </c>
      <c r="BC2433" s="1">
        <v>1.0</v>
      </c>
      <c r="BD2433" s="1">
        <v>-1.0</v>
      </c>
      <c r="BE2433" s="1">
        <v>-1.0</v>
      </c>
      <c r="BF2433" s="1">
        <v>-1.0</v>
      </c>
      <c r="BG2433" s="1">
        <v>-1.0</v>
      </c>
      <c r="BH2433" s="1">
        <v>-1.0</v>
      </c>
      <c r="BI2433" s="1">
        <v>1.0</v>
      </c>
      <c r="BJ2433" s="1">
        <v>1.0</v>
      </c>
      <c r="BK2433" s="1">
        <v>-1.0</v>
      </c>
      <c r="BL2433" s="1">
        <v>-1.0</v>
      </c>
      <c r="BM2433" s="1">
        <v>1.0</v>
      </c>
      <c r="BN2433" s="1">
        <v>-1.0</v>
      </c>
      <c r="BO2433" s="1">
        <v>-1.0</v>
      </c>
      <c r="BP2433" s="1">
        <v>1.0</v>
      </c>
      <c r="BQ2433" s="1">
        <v>-1.0</v>
      </c>
      <c r="BR2433" s="1">
        <v>-1.0</v>
      </c>
      <c r="BS2433" s="1">
        <v>-1.0</v>
      </c>
      <c r="BT2433" s="1">
        <v>-1.0</v>
      </c>
      <c r="BU2433" s="1">
        <v>1.0</v>
      </c>
      <c r="BV2433" s="1">
        <v>-1.0</v>
      </c>
      <c r="BW2433" s="1">
        <v>-1.0</v>
      </c>
      <c r="BX2433" s="1">
        <v>-1.0</v>
      </c>
      <c r="BY2433" s="1">
        <v>-1.0</v>
      </c>
      <c r="BZ2433" s="1">
        <v>-1.0</v>
      </c>
      <c r="CA2433" s="1">
        <v>-1.0</v>
      </c>
      <c r="CB2433" s="1">
        <v>-1.0</v>
      </c>
      <c r="CC2433" s="1">
        <v>-1.0</v>
      </c>
      <c r="CD2433" s="1">
        <v>81696.0</v>
      </c>
    </row>
    <row r="2434">
      <c r="A2434" s="1">
        <v>4738946.0</v>
      </c>
      <c r="B2434" s="1" t="s">
        <v>13041</v>
      </c>
      <c r="C2434" s="1" t="s">
        <v>13042</v>
      </c>
      <c r="D2434" s="1" t="s">
        <v>13043</v>
      </c>
      <c r="E2434" s="1" t="s">
        <v>85</v>
      </c>
      <c r="F2434" s="1" t="s">
        <v>13044</v>
      </c>
      <c r="I2434" s="1">
        <v>1.5821855E7</v>
      </c>
      <c r="J2434" s="1">
        <v>41780.0</v>
      </c>
      <c r="M2434" s="1">
        <v>0.0</v>
      </c>
      <c r="N2434" s="1">
        <v>1.0</v>
      </c>
      <c r="O2434" s="1">
        <v>1.0</v>
      </c>
      <c r="P2434" s="1" t="s">
        <v>89</v>
      </c>
      <c r="Q2434" s="1" t="s">
        <v>90</v>
      </c>
      <c r="R2434" s="1">
        <v>40.81615</v>
      </c>
      <c r="S2434" s="1">
        <v>-73.95921</v>
      </c>
      <c r="T2434" s="1" t="s">
        <v>91</v>
      </c>
      <c r="U2434" s="1" t="s">
        <v>113</v>
      </c>
      <c r="V2434" s="1">
        <v>2.0</v>
      </c>
      <c r="W2434" s="1">
        <v>1.0</v>
      </c>
      <c r="X2434" s="1">
        <v>1.0</v>
      </c>
      <c r="Y2434" s="1">
        <v>1.0</v>
      </c>
      <c r="Z2434" s="1" t="s">
        <v>93</v>
      </c>
      <c r="AA2434" s="1" t="s">
        <v>13045</v>
      </c>
      <c r="AB2434" s="1">
        <v>65.0</v>
      </c>
      <c r="AC2434" s="1">
        <v>1.0</v>
      </c>
      <c r="AD2434" s="1">
        <v>0.0</v>
      </c>
      <c r="AE2434" s="1">
        <v>1.0</v>
      </c>
      <c r="AF2434" s="1" t="s">
        <v>673</v>
      </c>
      <c r="AG2434" s="1">
        <v>1.0</v>
      </c>
      <c r="AH2434" s="1">
        <v>0.0</v>
      </c>
      <c r="AI2434" s="1">
        <v>0.0</v>
      </c>
      <c r="AJ2434" s="1">
        <v>0.0</v>
      </c>
      <c r="AK2434" s="1">
        <v>0.0</v>
      </c>
      <c r="AL2434" s="1">
        <v>1.0</v>
      </c>
      <c r="AM2434" s="1">
        <v>0.0</v>
      </c>
      <c r="AN2434" s="1">
        <v>80.0</v>
      </c>
      <c r="AO2434" s="1">
        <v>10.0</v>
      </c>
      <c r="AP2434" s="1">
        <v>10.0</v>
      </c>
      <c r="AQ2434" s="1">
        <v>10.0</v>
      </c>
      <c r="AR2434" s="1">
        <v>10.0</v>
      </c>
      <c r="AS2434" s="1">
        <v>6.0</v>
      </c>
      <c r="AT2434" s="1">
        <v>8.0</v>
      </c>
      <c r="AU2434" s="1">
        <v>0.0</v>
      </c>
      <c r="AV2434" s="1" t="s">
        <v>96</v>
      </c>
      <c r="AW2434" s="1">
        <v>1.0</v>
      </c>
      <c r="AX2434" s="1">
        <v>0.0</v>
      </c>
      <c r="AY2434" s="1">
        <v>1.0</v>
      </c>
      <c r="AZ2434" s="1">
        <v>0.0</v>
      </c>
      <c r="BA2434" s="1">
        <v>0.02</v>
      </c>
      <c r="BB2434" s="1">
        <v>-1.0</v>
      </c>
      <c r="BC2434" s="1">
        <v>1.0</v>
      </c>
      <c r="BD2434" s="1">
        <v>-1.0</v>
      </c>
      <c r="BE2434" s="1">
        <v>-1.0</v>
      </c>
      <c r="BF2434" s="1">
        <v>-1.0</v>
      </c>
      <c r="BG2434" s="1">
        <v>-1.0</v>
      </c>
      <c r="BH2434" s="1">
        <v>-1.0</v>
      </c>
      <c r="BI2434" s="1">
        <v>-1.0</v>
      </c>
      <c r="BJ2434" s="1">
        <v>-1.0</v>
      </c>
      <c r="BK2434" s="1">
        <v>-1.0</v>
      </c>
      <c r="BL2434" s="1">
        <v>-1.0</v>
      </c>
      <c r="BM2434" s="1">
        <v>1.0</v>
      </c>
      <c r="BN2434" s="1">
        <v>1.0</v>
      </c>
      <c r="BO2434" s="1">
        <v>-1.0</v>
      </c>
      <c r="BP2434" s="1">
        <v>-1.0</v>
      </c>
      <c r="BQ2434" s="1">
        <v>-1.0</v>
      </c>
      <c r="BR2434" s="1">
        <v>-1.0</v>
      </c>
      <c r="BS2434" s="1">
        <v>-1.0</v>
      </c>
      <c r="BT2434" s="1">
        <v>-1.0</v>
      </c>
      <c r="BU2434" s="1">
        <v>1.0</v>
      </c>
      <c r="BV2434" s="1">
        <v>-1.0</v>
      </c>
      <c r="BW2434" s="1">
        <v>-1.0</v>
      </c>
      <c r="BX2434" s="1">
        <v>-1.0</v>
      </c>
      <c r="BY2434" s="1">
        <v>-1.0</v>
      </c>
      <c r="BZ2434" s="1">
        <v>-1.0</v>
      </c>
      <c r="CA2434" s="1">
        <v>-1.0</v>
      </c>
      <c r="CB2434" s="1">
        <v>1.0</v>
      </c>
      <c r="CC2434" s="1">
        <v>-1.0</v>
      </c>
      <c r="CD2434" s="1">
        <v>81724.0</v>
      </c>
    </row>
    <row r="2435">
      <c r="A2435" s="1">
        <v>3.3528511E7</v>
      </c>
      <c r="B2435" s="1" t="s">
        <v>13046</v>
      </c>
      <c r="C2435" s="1" t="s">
        <v>13047</v>
      </c>
      <c r="D2435" s="1" t="s">
        <v>13047</v>
      </c>
      <c r="E2435" s="1" t="s">
        <v>85</v>
      </c>
      <c r="H2435" s="1" t="s">
        <v>13048</v>
      </c>
      <c r="I2435" s="1">
        <v>7594732.0</v>
      </c>
      <c r="J2435" s="1">
        <v>41474.0</v>
      </c>
      <c r="K2435" s="1" t="s">
        <v>272</v>
      </c>
      <c r="L2435" s="1">
        <v>0.8</v>
      </c>
      <c r="M2435" s="1">
        <v>0.0</v>
      </c>
      <c r="N2435" s="1">
        <v>1.0</v>
      </c>
      <c r="O2435" s="1">
        <v>0.0</v>
      </c>
      <c r="P2435" s="1" t="s">
        <v>89</v>
      </c>
      <c r="Q2435" s="1" t="s">
        <v>1393</v>
      </c>
      <c r="R2435" s="1">
        <v>40.79433</v>
      </c>
      <c r="S2435" s="1">
        <v>-73.94414</v>
      </c>
      <c r="T2435" s="1" t="s">
        <v>91</v>
      </c>
      <c r="U2435" s="1" t="s">
        <v>113</v>
      </c>
      <c r="V2435" s="1">
        <v>2.0</v>
      </c>
      <c r="W2435" s="1">
        <v>1.0</v>
      </c>
      <c r="X2435" s="1">
        <v>1.0</v>
      </c>
      <c r="Y2435" s="1">
        <v>1.0</v>
      </c>
      <c r="Z2435" s="1" t="s">
        <v>93</v>
      </c>
      <c r="AA2435" s="1" t="s">
        <v>13049</v>
      </c>
      <c r="AB2435" s="1">
        <v>70.0</v>
      </c>
      <c r="AC2435" s="1">
        <v>1.0</v>
      </c>
      <c r="AD2435" s="1">
        <v>25.0</v>
      </c>
      <c r="AE2435" s="1">
        <v>2.0</v>
      </c>
      <c r="AF2435" s="1" t="s">
        <v>291</v>
      </c>
      <c r="AG2435" s="1">
        <v>1.0</v>
      </c>
      <c r="AH2435" s="1">
        <v>5.0</v>
      </c>
      <c r="AI2435" s="1">
        <v>5.0</v>
      </c>
      <c r="AJ2435" s="1">
        <v>13.0</v>
      </c>
      <c r="AK2435" s="1">
        <v>103.0</v>
      </c>
      <c r="AL2435" s="1">
        <v>0.0</v>
      </c>
      <c r="AM2435" s="1">
        <v>0.0</v>
      </c>
      <c r="AU2435" s="1">
        <v>0.0</v>
      </c>
      <c r="AV2435" s="1" t="s">
        <v>105</v>
      </c>
      <c r="AW2435" s="1">
        <v>1.0</v>
      </c>
      <c r="AX2435" s="1">
        <v>0.0</v>
      </c>
      <c r="AY2435" s="1">
        <v>1.0</v>
      </c>
      <c r="AZ2435" s="1">
        <v>0.0</v>
      </c>
      <c r="BB2435" s="1">
        <v>-1.0</v>
      </c>
      <c r="BC2435" s="1">
        <v>1.0</v>
      </c>
      <c r="BD2435" s="1">
        <v>-1.0</v>
      </c>
      <c r="BE2435" s="1">
        <v>-1.0</v>
      </c>
      <c r="BF2435" s="1">
        <v>-1.0</v>
      </c>
      <c r="BG2435" s="1">
        <v>-1.0</v>
      </c>
      <c r="BH2435" s="1">
        <v>-1.0</v>
      </c>
      <c r="BI2435" s="1">
        <v>-1.0</v>
      </c>
      <c r="BJ2435" s="1">
        <v>1.0</v>
      </c>
      <c r="BK2435" s="1">
        <v>-1.0</v>
      </c>
      <c r="BL2435" s="1">
        <v>-1.0</v>
      </c>
      <c r="BM2435" s="1">
        <v>1.0</v>
      </c>
      <c r="BN2435" s="1">
        <v>1.0</v>
      </c>
      <c r="BO2435" s="1">
        <v>-1.0</v>
      </c>
      <c r="BP2435" s="1">
        <v>-1.0</v>
      </c>
      <c r="BQ2435" s="1">
        <v>-1.0</v>
      </c>
      <c r="BR2435" s="1">
        <v>-1.0</v>
      </c>
      <c r="BS2435" s="1">
        <v>-1.0</v>
      </c>
      <c r="BT2435" s="1">
        <v>-1.0</v>
      </c>
      <c r="BU2435" s="1">
        <v>1.0</v>
      </c>
      <c r="BV2435" s="1">
        <v>-1.0</v>
      </c>
      <c r="BW2435" s="1">
        <v>-1.0</v>
      </c>
      <c r="BX2435" s="1">
        <v>-1.0</v>
      </c>
      <c r="BY2435" s="1">
        <v>-1.0</v>
      </c>
      <c r="BZ2435" s="1">
        <v>-1.0</v>
      </c>
      <c r="CA2435" s="1">
        <v>-1.0</v>
      </c>
      <c r="CB2435" s="1">
        <v>-1.0</v>
      </c>
      <c r="CC2435" s="1">
        <v>-1.0</v>
      </c>
      <c r="CD2435" s="1">
        <v>81746.0</v>
      </c>
    </row>
    <row r="2436">
      <c r="A2436" s="1">
        <v>3.2237469E7</v>
      </c>
      <c r="B2436" s="1" t="s">
        <v>13050</v>
      </c>
      <c r="C2436" s="1" t="s">
        <v>325</v>
      </c>
      <c r="D2436" s="1" t="s">
        <v>1470</v>
      </c>
      <c r="E2436" s="1" t="s">
        <v>85</v>
      </c>
      <c r="F2436" s="1" t="s">
        <v>1471</v>
      </c>
      <c r="H2436" s="1" t="s">
        <v>328</v>
      </c>
      <c r="I2436" s="1">
        <v>2.19517861E8</v>
      </c>
      <c r="J2436" s="1">
        <v>43381.0</v>
      </c>
      <c r="K2436" s="1" t="s">
        <v>134</v>
      </c>
      <c r="L2436" s="1">
        <v>0.98</v>
      </c>
      <c r="M2436" s="1">
        <v>0.0</v>
      </c>
      <c r="N2436" s="1">
        <v>328.0</v>
      </c>
      <c r="O2436" s="1">
        <v>0.0</v>
      </c>
      <c r="P2436" s="1" t="s">
        <v>89</v>
      </c>
      <c r="Q2436" s="1" t="s">
        <v>90</v>
      </c>
      <c r="R2436" s="1">
        <v>40.7074</v>
      </c>
      <c r="S2436" s="1">
        <v>-74.01175</v>
      </c>
      <c r="T2436" s="1" t="s">
        <v>91</v>
      </c>
      <c r="U2436" s="1" t="s">
        <v>92</v>
      </c>
      <c r="V2436" s="1">
        <v>4.0</v>
      </c>
      <c r="W2436" s="1">
        <v>1.0</v>
      </c>
      <c r="X2436" s="1">
        <v>1.0</v>
      </c>
      <c r="Y2436" s="1">
        <v>2.0</v>
      </c>
      <c r="Z2436" s="1" t="s">
        <v>93</v>
      </c>
      <c r="AA2436" s="1" t="s">
        <v>3361</v>
      </c>
      <c r="AB2436" s="1">
        <v>228.0</v>
      </c>
      <c r="AC2436" s="1">
        <v>2.0</v>
      </c>
      <c r="AD2436" s="1">
        <v>5.0</v>
      </c>
      <c r="AE2436" s="1">
        <v>2.0</v>
      </c>
      <c r="AF2436" s="1" t="s">
        <v>95</v>
      </c>
      <c r="AG2436" s="1">
        <v>1.0</v>
      </c>
      <c r="AH2436" s="1">
        <v>15.0</v>
      </c>
      <c r="AI2436" s="1">
        <v>45.0</v>
      </c>
      <c r="AJ2436" s="1">
        <v>75.0</v>
      </c>
      <c r="AK2436" s="1">
        <v>350.0</v>
      </c>
      <c r="AL2436" s="1">
        <v>2.0</v>
      </c>
      <c r="AM2436" s="1">
        <v>2.0</v>
      </c>
      <c r="AN2436" s="1">
        <v>100.0</v>
      </c>
      <c r="AO2436" s="1">
        <v>10.0</v>
      </c>
      <c r="AP2436" s="1">
        <v>10.0</v>
      </c>
      <c r="AQ2436" s="1">
        <v>10.0</v>
      </c>
      <c r="AR2436" s="1">
        <v>10.0</v>
      </c>
      <c r="AS2436" s="1">
        <v>10.0</v>
      </c>
      <c r="AT2436" s="1">
        <v>10.0</v>
      </c>
      <c r="AU2436" s="1">
        <v>1.0</v>
      </c>
      <c r="AV2436" s="1" t="s">
        <v>96</v>
      </c>
      <c r="AW2436" s="1">
        <v>327.0</v>
      </c>
      <c r="AX2436" s="1">
        <v>319.0</v>
      </c>
      <c r="AY2436" s="1">
        <v>8.0</v>
      </c>
      <c r="AZ2436" s="1">
        <v>0.0</v>
      </c>
      <c r="BA2436" s="1">
        <v>0.73</v>
      </c>
      <c r="BB2436" s="1">
        <v>-1.0</v>
      </c>
      <c r="BC2436" s="1">
        <v>1.0</v>
      </c>
      <c r="BD2436" s="1">
        <v>-1.0</v>
      </c>
      <c r="BE2436" s="1">
        <v>-1.0</v>
      </c>
      <c r="BF2436" s="1">
        <v>-1.0</v>
      </c>
      <c r="BG2436" s="1">
        <v>-1.0</v>
      </c>
      <c r="BH2436" s="1">
        <v>1.0</v>
      </c>
      <c r="BI2436" s="1">
        <v>-1.0</v>
      </c>
      <c r="BJ2436" s="1">
        <v>1.0</v>
      </c>
      <c r="BK2436" s="1">
        <v>1.0</v>
      </c>
      <c r="BL2436" s="1">
        <v>1.0</v>
      </c>
      <c r="BM2436" s="1">
        <v>1.0</v>
      </c>
      <c r="BN2436" s="1">
        <v>1.0</v>
      </c>
      <c r="BO2436" s="1">
        <v>-1.0</v>
      </c>
      <c r="BP2436" s="1">
        <v>-1.0</v>
      </c>
      <c r="BQ2436" s="1">
        <v>-1.0</v>
      </c>
      <c r="BR2436" s="1">
        <v>-1.0</v>
      </c>
      <c r="BS2436" s="1">
        <v>-1.0</v>
      </c>
      <c r="BT2436" s="1">
        <v>-1.0</v>
      </c>
      <c r="BU2436" s="1">
        <v>1.0</v>
      </c>
      <c r="BV2436" s="1">
        <v>1.0</v>
      </c>
      <c r="BW2436" s="1">
        <v>-1.0</v>
      </c>
      <c r="BX2436" s="1">
        <v>-1.0</v>
      </c>
      <c r="BY2436" s="1">
        <v>-1.0</v>
      </c>
      <c r="BZ2436" s="1">
        <v>1.0</v>
      </c>
      <c r="CA2436" s="1">
        <v>-1.0</v>
      </c>
      <c r="CB2436" s="1">
        <v>-1.0</v>
      </c>
      <c r="CC2436" s="1">
        <v>-1.0</v>
      </c>
      <c r="CD2436" s="1">
        <v>81759.0</v>
      </c>
    </row>
    <row r="2437">
      <c r="A2437" s="1">
        <v>3.2961345E7</v>
      </c>
      <c r="B2437" s="1" t="s">
        <v>13051</v>
      </c>
      <c r="C2437" s="1" t="s">
        <v>13052</v>
      </c>
      <c r="D2437" s="1" t="s">
        <v>13053</v>
      </c>
      <c r="E2437" s="1" t="s">
        <v>85</v>
      </c>
      <c r="F2437" s="1" t="s">
        <v>13054</v>
      </c>
      <c r="I2437" s="1">
        <v>2.45631422E8</v>
      </c>
      <c r="J2437" s="1">
        <v>43522.0</v>
      </c>
      <c r="K2437" s="1" t="s">
        <v>272</v>
      </c>
      <c r="L2437" s="1">
        <v>0.75</v>
      </c>
      <c r="M2437" s="1">
        <v>0.0</v>
      </c>
      <c r="N2437" s="1">
        <v>1.0</v>
      </c>
      <c r="O2437" s="1">
        <v>0.0</v>
      </c>
      <c r="P2437" s="1" t="s">
        <v>89</v>
      </c>
      <c r="Q2437" s="1" t="s">
        <v>362</v>
      </c>
      <c r="R2437" s="1">
        <v>40.77348</v>
      </c>
      <c r="S2437" s="1">
        <v>-73.97994</v>
      </c>
      <c r="T2437" s="1" t="s">
        <v>289</v>
      </c>
      <c r="U2437" s="1" t="s">
        <v>92</v>
      </c>
      <c r="V2437" s="1">
        <v>8.0</v>
      </c>
      <c r="W2437" s="1">
        <v>2.0</v>
      </c>
      <c r="X2437" s="1">
        <v>3.0</v>
      </c>
      <c r="Y2437" s="1">
        <v>4.0</v>
      </c>
      <c r="Z2437" s="1" t="s">
        <v>93</v>
      </c>
      <c r="AA2437" s="1" t="s">
        <v>13055</v>
      </c>
      <c r="AB2437" s="1">
        <v>370.0</v>
      </c>
      <c r="AC2437" s="1">
        <v>1.0</v>
      </c>
      <c r="AD2437" s="1">
        <v>0.0</v>
      </c>
      <c r="AE2437" s="1">
        <v>30.0</v>
      </c>
      <c r="AF2437" s="1" t="s">
        <v>137</v>
      </c>
      <c r="AG2437" s="1">
        <v>1.0</v>
      </c>
      <c r="AH2437" s="1">
        <v>17.0</v>
      </c>
      <c r="AI2437" s="1">
        <v>47.0</v>
      </c>
      <c r="AJ2437" s="1">
        <v>77.0</v>
      </c>
      <c r="AK2437" s="1">
        <v>352.0</v>
      </c>
      <c r="AL2437" s="1">
        <v>0.0</v>
      </c>
      <c r="AM2437" s="1">
        <v>0.0</v>
      </c>
      <c r="AU2437" s="1">
        <v>0.0</v>
      </c>
      <c r="AV2437" s="1" t="s">
        <v>96</v>
      </c>
      <c r="AW2437" s="1">
        <v>1.0</v>
      </c>
      <c r="AX2437" s="1">
        <v>1.0</v>
      </c>
      <c r="AY2437" s="1">
        <v>0.0</v>
      </c>
      <c r="AZ2437" s="1">
        <v>0.0</v>
      </c>
      <c r="BB2437" s="1">
        <v>-1.0</v>
      </c>
      <c r="BC2437" s="1">
        <v>1.0</v>
      </c>
      <c r="BD2437" s="1">
        <v>-1.0</v>
      </c>
      <c r="BE2437" s="1">
        <v>-1.0</v>
      </c>
      <c r="BF2437" s="1">
        <v>-1.0</v>
      </c>
      <c r="BG2437" s="1">
        <v>-1.0</v>
      </c>
      <c r="BH2437" s="1">
        <v>-1.0</v>
      </c>
      <c r="BI2437" s="1">
        <v>-1.0</v>
      </c>
      <c r="BJ2437" s="1">
        <v>1.0</v>
      </c>
      <c r="BK2437" s="1">
        <v>-1.0</v>
      </c>
      <c r="BL2437" s="1">
        <v>-1.0</v>
      </c>
      <c r="BM2437" s="1">
        <v>1.0</v>
      </c>
      <c r="BN2437" s="1">
        <v>-1.0</v>
      </c>
      <c r="BO2437" s="1">
        <v>-1.0</v>
      </c>
      <c r="BP2437" s="1">
        <v>-1.0</v>
      </c>
      <c r="BQ2437" s="1">
        <v>-1.0</v>
      </c>
      <c r="BR2437" s="1">
        <v>-1.0</v>
      </c>
      <c r="BS2437" s="1">
        <v>-1.0</v>
      </c>
      <c r="BT2437" s="1">
        <v>-1.0</v>
      </c>
      <c r="BU2437" s="1">
        <v>1.0</v>
      </c>
      <c r="BV2437" s="1">
        <v>-1.0</v>
      </c>
      <c r="BW2437" s="1">
        <v>-1.0</v>
      </c>
      <c r="BX2437" s="1">
        <v>-1.0</v>
      </c>
      <c r="BY2437" s="1">
        <v>-1.0</v>
      </c>
      <c r="BZ2437" s="1">
        <v>1.0</v>
      </c>
      <c r="CA2437" s="1">
        <v>-1.0</v>
      </c>
      <c r="CB2437" s="1">
        <v>-1.0</v>
      </c>
      <c r="CC2437" s="1">
        <v>-1.0</v>
      </c>
      <c r="CD2437" s="1">
        <v>81782.0</v>
      </c>
    </row>
    <row r="2438">
      <c r="A2438" s="1">
        <v>9031216.0</v>
      </c>
      <c r="B2438" s="1" t="s">
        <v>13056</v>
      </c>
      <c r="C2438" s="1" t="s">
        <v>13057</v>
      </c>
      <c r="D2438" s="1" t="s">
        <v>13058</v>
      </c>
      <c r="E2438" s="1" t="s">
        <v>85</v>
      </c>
      <c r="F2438" s="1" t="s">
        <v>13059</v>
      </c>
      <c r="G2438" s="1" t="s">
        <v>13060</v>
      </c>
      <c r="H2438" s="1" t="s">
        <v>13061</v>
      </c>
      <c r="I2438" s="1">
        <v>4.7140247E7</v>
      </c>
      <c r="J2438" s="1">
        <v>42298.0</v>
      </c>
      <c r="M2438" s="1">
        <v>0.0</v>
      </c>
      <c r="N2438" s="1">
        <v>1.0</v>
      </c>
      <c r="O2438" s="1">
        <v>1.0</v>
      </c>
      <c r="P2438" s="1" t="s">
        <v>111</v>
      </c>
      <c r="Q2438" s="1" t="s">
        <v>241</v>
      </c>
      <c r="R2438" s="1">
        <v>40.72756</v>
      </c>
      <c r="S2438" s="1">
        <v>-73.71795</v>
      </c>
      <c r="T2438" s="1" t="s">
        <v>1015</v>
      </c>
      <c r="U2438" s="1" t="s">
        <v>92</v>
      </c>
      <c r="V2438" s="1">
        <v>4.0</v>
      </c>
      <c r="W2438" s="1">
        <v>1.0</v>
      </c>
      <c r="X2438" s="1">
        <v>2.0</v>
      </c>
      <c r="Y2438" s="1">
        <v>2.0</v>
      </c>
      <c r="Z2438" s="1" t="s">
        <v>93</v>
      </c>
      <c r="AA2438" s="1" t="s">
        <v>13062</v>
      </c>
      <c r="AB2438" s="1">
        <v>42.0</v>
      </c>
      <c r="AC2438" s="1">
        <v>1.0</v>
      </c>
      <c r="AD2438" s="1">
        <v>0.0</v>
      </c>
      <c r="AE2438" s="1">
        <v>3.0</v>
      </c>
      <c r="AF2438" s="1" t="s">
        <v>456</v>
      </c>
      <c r="AG2438" s="1">
        <v>1.0</v>
      </c>
      <c r="AH2438" s="1">
        <v>0.0</v>
      </c>
      <c r="AI2438" s="1">
        <v>0.0</v>
      </c>
      <c r="AJ2438" s="1">
        <v>0.0</v>
      </c>
      <c r="AK2438" s="1">
        <v>0.0</v>
      </c>
      <c r="AL2438" s="1">
        <v>0.0</v>
      </c>
      <c r="AM2438" s="1">
        <v>0.0</v>
      </c>
      <c r="AU2438" s="1">
        <v>0.0</v>
      </c>
      <c r="AV2438" s="1" t="s">
        <v>105</v>
      </c>
      <c r="AW2438" s="1">
        <v>1.0</v>
      </c>
      <c r="AX2438" s="1">
        <v>1.0</v>
      </c>
      <c r="AY2438" s="1">
        <v>0.0</v>
      </c>
      <c r="AZ2438" s="1">
        <v>0.0</v>
      </c>
      <c r="BB2438" s="1">
        <v>-1.0</v>
      </c>
      <c r="BC2438" s="1">
        <v>1.0</v>
      </c>
      <c r="BD2438" s="1">
        <v>-1.0</v>
      </c>
      <c r="BE2438" s="1">
        <v>-1.0</v>
      </c>
      <c r="BF2438" s="1">
        <v>-1.0</v>
      </c>
      <c r="BG2438" s="1">
        <v>-1.0</v>
      </c>
      <c r="BH2438" s="1">
        <v>-1.0</v>
      </c>
      <c r="BI2438" s="1">
        <v>-1.0</v>
      </c>
      <c r="BJ2438" s="1">
        <v>1.0</v>
      </c>
      <c r="BK2438" s="1">
        <v>-1.0</v>
      </c>
      <c r="BL2438" s="1">
        <v>-1.0</v>
      </c>
      <c r="BM2438" s="1">
        <v>-1.0</v>
      </c>
      <c r="BN2438" s="1">
        <v>-1.0</v>
      </c>
      <c r="BO2438" s="1">
        <v>-1.0</v>
      </c>
      <c r="BP2438" s="1">
        <v>-1.0</v>
      </c>
      <c r="BQ2438" s="1">
        <v>-1.0</v>
      </c>
      <c r="BR2438" s="1">
        <v>-1.0</v>
      </c>
      <c r="BS2438" s="1">
        <v>-1.0</v>
      </c>
      <c r="BT2438" s="1">
        <v>-1.0</v>
      </c>
      <c r="BU2438" s="1">
        <v>-1.0</v>
      </c>
      <c r="BV2438" s="1">
        <v>-1.0</v>
      </c>
      <c r="BW2438" s="1">
        <v>-1.0</v>
      </c>
      <c r="BX2438" s="1">
        <v>-1.0</v>
      </c>
      <c r="BY2438" s="1">
        <v>-1.0</v>
      </c>
      <c r="BZ2438" s="1">
        <v>-1.0</v>
      </c>
      <c r="CA2438" s="1">
        <v>-1.0</v>
      </c>
      <c r="CB2438" s="1">
        <v>-1.0</v>
      </c>
      <c r="CC2438" s="1">
        <v>-1.0</v>
      </c>
      <c r="CD2438" s="1">
        <v>81799.0</v>
      </c>
    </row>
    <row r="2439">
      <c r="A2439" s="1">
        <v>6948441.0</v>
      </c>
      <c r="B2439" s="1" t="s">
        <v>13063</v>
      </c>
      <c r="C2439" s="1" t="s">
        <v>13064</v>
      </c>
      <c r="D2439" s="1" t="s">
        <v>13065</v>
      </c>
      <c r="E2439" s="1" t="s">
        <v>85</v>
      </c>
      <c r="I2439" s="1">
        <v>2176547.0</v>
      </c>
      <c r="J2439" s="1">
        <v>41018.0</v>
      </c>
      <c r="K2439" s="1" t="s">
        <v>272</v>
      </c>
      <c r="L2439" s="1">
        <v>1.0</v>
      </c>
      <c r="M2439" s="1">
        <v>0.0</v>
      </c>
      <c r="N2439" s="1">
        <v>1.0</v>
      </c>
      <c r="O2439" s="1">
        <v>1.0</v>
      </c>
      <c r="P2439" s="1" t="s">
        <v>89</v>
      </c>
      <c r="Q2439" s="1" t="s">
        <v>391</v>
      </c>
      <c r="R2439" s="1">
        <v>40.74723</v>
      </c>
      <c r="S2439" s="1">
        <v>-73.9916</v>
      </c>
      <c r="T2439" s="1" t="s">
        <v>91</v>
      </c>
      <c r="U2439" s="1" t="s">
        <v>92</v>
      </c>
      <c r="V2439" s="1">
        <v>4.0</v>
      </c>
      <c r="W2439" s="1">
        <v>1.0</v>
      </c>
      <c r="X2439" s="1">
        <v>2.0</v>
      </c>
      <c r="Y2439" s="1">
        <v>2.0</v>
      </c>
      <c r="Z2439" s="1" t="s">
        <v>93</v>
      </c>
      <c r="AA2439" s="1" t="s">
        <v>13066</v>
      </c>
      <c r="AB2439" s="1">
        <v>220.0</v>
      </c>
      <c r="AC2439" s="1">
        <v>1.0</v>
      </c>
      <c r="AD2439" s="1">
        <v>0.0</v>
      </c>
      <c r="AE2439" s="1">
        <v>31.0</v>
      </c>
      <c r="AF2439" s="1" t="s">
        <v>104</v>
      </c>
      <c r="AG2439" s="1">
        <v>1.0</v>
      </c>
      <c r="AH2439" s="1">
        <v>4.0</v>
      </c>
      <c r="AI2439" s="1">
        <v>31.0</v>
      </c>
      <c r="AJ2439" s="1">
        <v>54.0</v>
      </c>
      <c r="AK2439" s="1">
        <v>54.0</v>
      </c>
      <c r="AL2439" s="1">
        <v>4.0</v>
      </c>
      <c r="AM2439" s="1">
        <v>2.0</v>
      </c>
      <c r="AN2439" s="1">
        <v>70.0</v>
      </c>
      <c r="AO2439" s="1">
        <v>8.0</v>
      </c>
      <c r="AP2439" s="1">
        <v>7.0</v>
      </c>
      <c r="AQ2439" s="1">
        <v>9.0</v>
      </c>
      <c r="AR2439" s="1">
        <v>10.0</v>
      </c>
      <c r="AS2439" s="1">
        <v>9.0</v>
      </c>
      <c r="AT2439" s="1">
        <v>7.0</v>
      </c>
      <c r="AU2439" s="1">
        <v>0.0</v>
      </c>
      <c r="AV2439" s="1" t="s">
        <v>96</v>
      </c>
      <c r="AW2439" s="1">
        <v>1.0</v>
      </c>
      <c r="AX2439" s="1">
        <v>1.0</v>
      </c>
      <c r="AY2439" s="1">
        <v>0.0</v>
      </c>
      <c r="AZ2439" s="1">
        <v>0.0</v>
      </c>
      <c r="BA2439" s="1">
        <v>0.12</v>
      </c>
      <c r="BB2439" s="1">
        <v>-1.0</v>
      </c>
      <c r="BC2439" s="1">
        <v>1.0</v>
      </c>
      <c r="BD2439" s="1">
        <v>-1.0</v>
      </c>
      <c r="BE2439" s="1">
        <v>-1.0</v>
      </c>
      <c r="BF2439" s="1">
        <v>1.0</v>
      </c>
      <c r="BG2439" s="1">
        <v>-1.0</v>
      </c>
      <c r="BH2439" s="1">
        <v>-1.0</v>
      </c>
      <c r="BI2439" s="1">
        <v>-1.0</v>
      </c>
      <c r="BJ2439" s="1">
        <v>1.0</v>
      </c>
      <c r="BK2439" s="1">
        <v>1.0</v>
      </c>
      <c r="BL2439" s="1">
        <v>1.0</v>
      </c>
      <c r="BM2439" s="1">
        <v>1.0</v>
      </c>
      <c r="BN2439" s="1">
        <v>1.0</v>
      </c>
      <c r="BO2439" s="1">
        <v>1.0</v>
      </c>
      <c r="BP2439" s="1">
        <v>1.0</v>
      </c>
      <c r="BQ2439" s="1">
        <v>-1.0</v>
      </c>
      <c r="BR2439" s="1">
        <v>-1.0</v>
      </c>
      <c r="BS2439" s="1">
        <v>-1.0</v>
      </c>
      <c r="BT2439" s="1">
        <v>-1.0</v>
      </c>
      <c r="BU2439" s="1">
        <v>1.0</v>
      </c>
      <c r="BV2439" s="1">
        <v>-1.0</v>
      </c>
      <c r="BW2439" s="1">
        <v>-1.0</v>
      </c>
      <c r="BX2439" s="1">
        <v>-1.0</v>
      </c>
      <c r="BY2439" s="1">
        <v>-1.0</v>
      </c>
      <c r="BZ2439" s="1">
        <v>-1.0</v>
      </c>
      <c r="CA2439" s="1">
        <v>-1.0</v>
      </c>
      <c r="CB2439" s="1">
        <v>1.0</v>
      </c>
      <c r="CC2439" s="1">
        <v>-1.0</v>
      </c>
      <c r="CD2439" s="1">
        <v>81800.0</v>
      </c>
    </row>
    <row r="2440">
      <c r="A2440" s="1">
        <v>1.9689686E7</v>
      </c>
      <c r="B2440" s="1" t="s">
        <v>13067</v>
      </c>
      <c r="C2440" s="1" t="s">
        <v>13068</v>
      </c>
      <c r="D2440" s="1" t="s">
        <v>13068</v>
      </c>
      <c r="E2440" s="1" t="s">
        <v>85</v>
      </c>
      <c r="H2440" s="1" t="s">
        <v>13069</v>
      </c>
      <c r="I2440" s="1">
        <v>3148366.0</v>
      </c>
      <c r="J2440" s="1">
        <v>41124.0</v>
      </c>
      <c r="M2440" s="1">
        <v>0.0</v>
      </c>
      <c r="N2440" s="1">
        <v>1.0</v>
      </c>
      <c r="O2440" s="1">
        <v>1.0</v>
      </c>
      <c r="P2440" s="1" t="s">
        <v>123</v>
      </c>
      <c r="Q2440" s="1" t="s">
        <v>157</v>
      </c>
      <c r="R2440" s="1">
        <v>40.68861</v>
      </c>
      <c r="S2440" s="1">
        <v>-73.9537699999999</v>
      </c>
      <c r="T2440" s="1" t="s">
        <v>91</v>
      </c>
      <c r="U2440" s="1" t="s">
        <v>113</v>
      </c>
      <c r="V2440" s="1">
        <v>1.0</v>
      </c>
      <c r="W2440" s="1">
        <v>1.0</v>
      </c>
      <c r="X2440" s="1">
        <v>1.0</v>
      </c>
      <c r="Y2440" s="1">
        <v>1.0</v>
      </c>
      <c r="Z2440" s="1" t="s">
        <v>93</v>
      </c>
      <c r="AA2440" s="1" t="s">
        <v>13070</v>
      </c>
      <c r="AB2440" s="1">
        <v>55.0</v>
      </c>
      <c r="AC2440" s="1">
        <v>1.0</v>
      </c>
      <c r="AD2440" s="1">
        <v>0.0</v>
      </c>
      <c r="AE2440" s="1">
        <v>3.0</v>
      </c>
      <c r="AF2440" s="1" t="s">
        <v>2201</v>
      </c>
      <c r="AG2440" s="1">
        <v>1.0</v>
      </c>
      <c r="AH2440" s="1">
        <v>0.0</v>
      </c>
      <c r="AI2440" s="1">
        <v>0.0</v>
      </c>
      <c r="AJ2440" s="1">
        <v>0.0</v>
      </c>
      <c r="AK2440" s="1">
        <v>0.0</v>
      </c>
      <c r="AL2440" s="1">
        <v>0.0</v>
      </c>
      <c r="AM2440" s="1">
        <v>0.0</v>
      </c>
      <c r="AU2440" s="1">
        <v>0.0</v>
      </c>
      <c r="AV2440" s="1" t="s">
        <v>105</v>
      </c>
      <c r="AW2440" s="1">
        <v>1.0</v>
      </c>
      <c r="AX2440" s="1">
        <v>0.0</v>
      </c>
      <c r="AY2440" s="1">
        <v>1.0</v>
      </c>
      <c r="AZ2440" s="1">
        <v>0.0</v>
      </c>
      <c r="BB2440" s="1">
        <v>-1.0</v>
      </c>
      <c r="BC2440" s="1">
        <v>-1.0</v>
      </c>
      <c r="BD2440" s="1">
        <v>-1.0</v>
      </c>
      <c r="BE2440" s="1">
        <v>-1.0</v>
      </c>
      <c r="BF2440" s="1">
        <v>-1.0</v>
      </c>
      <c r="BG2440" s="1">
        <v>-1.0</v>
      </c>
      <c r="BH2440" s="1">
        <v>-1.0</v>
      </c>
      <c r="BI2440" s="1">
        <v>-1.0</v>
      </c>
      <c r="BJ2440" s="1">
        <v>-1.0</v>
      </c>
      <c r="BK2440" s="1">
        <v>-1.0</v>
      </c>
      <c r="BL2440" s="1">
        <v>-1.0</v>
      </c>
      <c r="BM2440" s="1">
        <v>-1.0</v>
      </c>
      <c r="BN2440" s="1">
        <v>-1.0</v>
      </c>
      <c r="BO2440" s="1">
        <v>-1.0</v>
      </c>
      <c r="BP2440" s="1">
        <v>-1.0</v>
      </c>
      <c r="BQ2440" s="1">
        <v>-1.0</v>
      </c>
      <c r="BR2440" s="1">
        <v>-1.0</v>
      </c>
      <c r="BS2440" s="1">
        <v>-1.0</v>
      </c>
      <c r="BT2440" s="1">
        <v>-1.0</v>
      </c>
      <c r="BU2440" s="1">
        <v>1.0</v>
      </c>
      <c r="BV2440" s="1">
        <v>-1.0</v>
      </c>
      <c r="BW2440" s="1">
        <v>-1.0</v>
      </c>
      <c r="BX2440" s="1">
        <v>-1.0</v>
      </c>
      <c r="BY2440" s="1">
        <v>-1.0</v>
      </c>
      <c r="BZ2440" s="1">
        <v>-1.0</v>
      </c>
      <c r="CA2440" s="1">
        <v>-1.0</v>
      </c>
      <c r="CB2440" s="1">
        <v>-1.0</v>
      </c>
      <c r="CC2440" s="1">
        <v>-1.0</v>
      </c>
      <c r="CD2440" s="1">
        <v>81811.0</v>
      </c>
    </row>
    <row r="2441">
      <c r="A2441" s="1">
        <v>2.3855466E7</v>
      </c>
      <c r="B2441" s="1" t="s">
        <v>13071</v>
      </c>
      <c r="C2441" s="1" t="s">
        <v>13072</v>
      </c>
      <c r="D2441" s="1" t="s">
        <v>13072</v>
      </c>
      <c r="E2441" s="1" t="s">
        <v>85</v>
      </c>
      <c r="I2441" s="1">
        <v>1.79187831E8</v>
      </c>
      <c r="J2441" s="1">
        <v>43177.0</v>
      </c>
      <c r="K2441" s="1" t="s">
        <v>272</v>
      </c>
      <c r="L2441" s="1">
        <v>0.5</v>
      </c>
      <c r="M2441" s="1">
        <v>0.0</v>
      </c>
      <c r="N2441" s="1">
        <v>1.0</v>
      </c>
      <c r="O2441" s="1">
        <v>1.0</v>
      </c>
      <c r="P2441" s="1" t="s">
        <v>89</v>
      </c>
      <c r="Q2441" s="1" t="s">
        <v>391</v>
      </c>
      <c r="R2441" s="1">
        <v>40.75031</v>
      </c>
      <c r="S2441" s="1">
        <v>-73.99336</v>
      </c>
      <c r="T2441" s="1" t="s">
        <v>91</v>
      </c>
      <c r="U2441" s="1" t="s">
        <v>92</v>
      </c>
      <c r="V2441" s="1">
        <v>2.0</v>
      </c>
      <c r="W2441" s="1">
        <v>1.0</v>
      </c>
      <c r="X2441" s="1">
        <v>1.0</v>
      </c>
      <c r="Y2441" s="1">
        <v>1.0</v>
      </c>
      <c r="Z2441" s="1" t="s">
        <v>93</v>
      </c>
      <c r="AA2441" s="1" t="s">
        <v>13073</v>
      </c>
      <c r="AB2441" s="1">
        <v>70.0</v>
      </c>
      <c r="AC2441" s="1">
        <v>1.0</v>
      </c>
      <c r="AD2441" s="1">
        <v>0.0</v>
      </c>
      <c r="AE2441" s="1">
        <v>1.0</v>
      </c>
      <c r="AF2441" s="1" t="s">
        <v>658</v>
      </c>
      <c r="AG2441" s="1">
        <v>1.0</v>
      </c>
      <c r="AH2441" s="1">
        <v>29.0</v>
      </c>
      <c r="AI2441" s="1">
        <v>59.0</v>
      </c>
      <c r="AJ2441" s="1">
        <v>89.0</v>
      </c>
      <c r="AK2441" s="1">
        <v>364.0</v>
      </c>
      <c r="AL2441" s="1">
        <v>0.0</v>
      </c>
      <c r="AM2441" s="1">
        <v>0.0</v>
      </c>
      <c r="AU2441" s="1">
        <v>1.0</v>
      </c>
      <c r="AV2441" s="1" t="s">
        <v>105</v>
      </c>
      <c r="AW2441" s="1">
        <v>1.0</v>
      </c>
      <c r="AX2441" s="1">
        <v>1.0</v>
      </c>
      <c r="AY2441" s="1">
        <v>0.0</v>
      </c>
      <c r="AZ2441" s="1">
        <v>0.0</v>
      </c>
      <c r="BB2441" s="1">
        <v>-1.0</v>
      </c>
      <c r="BC2441" s="1">
        <v>1.0</v>
      </c>
      <c r="BD2441" s="1">
        <v>-1.0</v>
      </c>
      <c r="BE2441" s="1">
        <v>-1.0</v>
      </c>
      <c r="BF2441" s="1">
        <v>-1.0</v>
      </c>
      <c r="BG2441" s="1">
        <v>-1.0</v>
      </c>
      <c r="BH2441" s="1">
        <v>-1.0</v>
      </c>
      <c r="BI2441" s="1">
        <v>-1.0</v>
      </c>
      <c r="BJ2441" s="1">
        <v>-1.0</v>
      </c>
      <c r="BK2441" s="1">
        <v>-1.0</v>
      </c>
      <c r="BL2441" s="1">
        <v>-1.0</v>
      </c>
      <c r="BM2441" s="1">
        <v>1.0</v>
      </c>
      <c r="BN2441" s="1">
        <v>1.0</v>
      </c>
      <c r="BO2441" s="1">
        <v>1.0</v>
      </c>
      <c r="BP2441" s="1">
        <v>-1.0</v>
      </c>
      <c r="BQ2441" s="1">
        <v>-1.0</v>
      </c>
      <c r="BR2441" s="1">
        <v>-1.0</v>
      </c>
      <c r="BS2441" s="1">
        <v>-1.0</v>
      </c>
      <c r="BT2441" s="1">
        <v>-1.0</v>
      </c>
      <c r="BU2441" s="1">
        <v>1.0</v>
      </c>
      <c r="BV2441" s="1">
        <v>-1.0</v>
      </c>
      <c r="BW2441" s="1">
        <v>-1.0</v>
      </c>
      <c r="BX2441" s="1">
        <v>-1.0</v>
      </c>
      <c r="BY2441" s="1">
        <v>1.0</v>
      </c>
      <c r="BZ2441" s="1">
        <v>-1.0</v>
      </c>
      <c r="CA2441" s="1">
        <v>-1.0</v>
      </c>
      <c r="CB2441" s="1">
        <v>-1.0</v>
      </c>
      <c r="CC2441" s="1">
        <v>-1.0</v>
      </c>
      <c r="CD2441" s="1">
        <v>81811.0</v>
      </c>
    </row>
    <row r="2442">
      <c r="A2442" s="1">
        <v>2.3253216E7</v>
      </c>
      <c r="B2442" s="1" t="s">
        <v>13074</v>
      </c>
      <c r="C2442" s="1" t="s">
        <v>13075</v>
      </c>
      <c r="D2442" s="1" t="s">
        <v>13076</v>
      </c>
      <c r="E2442" s="1" t="s">
        <v>85</v>
      </c>
      <c r="F2442" s="1" t="s">
        <v>13077</v>
      </c>
      <c r="G2442" s="1" t="s">
        <v>13078</v>
      </c>
      <c r="H2442" s="1" t="s">
        <v>13079</v>
      </c>
      <c r="I2442" s="1">
        <v>9484908.0</v>
      </c>
      <c r="J2442" s="1">
        <v>41564.0</v>
      </c>
      <c r="K2442" s="1" t="s">
        <v>88</v>
      </c>
      <c r="L2442" s="1">
        <v>0.9</v>
      </c>
      <c r="M2442" s="1">
        <v>0.0</v>
      </c>
      <c r="N2442" s="1">
        <v>2.0</v>
      </c>
      <c r="O2442" s="1">
        <v>1.0</v>
      </c>
      <c r="P2442" s="1" t="s">
        <v>111</v>
      </c>
      <c r="Q2442" s="1" t="s">
        <v>112</v>
      </c>
      <c r="R2442" s="1">
        <v>40.70991</v>
      </c>
      <c r="S2442" s="1">
        <v>-73.91832</v>
      </c>
      <c r="T2442" s="1" t="s">
        <v>125</v>
      </c>
      <c r="U2442" s="1" t="s">
        <v>113</v>
      </c>
      <c r="V2442" s="1">
        <v>2.0</v>
      </c>
      <c r="W2442" s="1">
        <v>1.0</v>
      </c>
      <c r="X2442" s="1">
        <v>1.0</v>
      </c>
      <c r="Y2442" s="1">
        <v>1.0</v>
      </c>
      <c r="Z2442" s="1" t="s">
        <v>93</v>
      </c>
      <c r="AA2442" s="1" t="s">
        <v>13080</v>
      </c>
      <c r="AB2442" s="1">
        <v>30.0</v>
      </c>
      <c r="AC2442" s="1">
        <v>2.0</v>
      </c>
      <c r="AD2442" s="1">
        <v>10.0</v>
      </c>
      <c r="AE2442" s="1">
        <v>3.0</v>
      </c>
      <c r="AF2442" s="1" t="s">
        <v>313</v>
      </c>
      <c r="AG2442" s="1">
        <v>1.0</v>
      </c>
      <c r="AH2442" s="1">
        <v>13.0</v>
      </c>
      <c r="AI2442" s="1">
        <v>41.0</v>
      </c>
      <c r="AJ2442" s="1">
        <v>65.0</v>
      </c>
      <c r="AK2442" s="1">
        <v>65.0</v>
      </c>
      <c r="AL2442" s="1">
        <v>13.0</v>
      </c>
      <c r="AM2442" s="1">
        <v>12.0</v>
      </c>
      <c r="AN2442" s="1">
        <v>97.0</v>
      </c>
      <c r="AO2442" s="1">
        <v>10.0</v>
      </c>
      <c r="AP2442" s="1">
        <v>10.0</v>
      </c>
      <c r="AQ2442" s="1">
        <v>10.0</v>
      </c>
      <c r="AR2442" s="1">
        <v>10.0</v>
      </c>
      <c r="AS2442" s="1">
        <v>10.0</v>
      </c>
      <c r="AT2442" s="1">
        <v>10.0</v>
      </c>
      <c r="AU2442" s="1">
        <v>0.0</v>
      </c>
      <c r="AV2442" s="1" t="s">
        <v>117</v>
      </c>
      <c r="AW2442" s="1">
        <v>2.0</v>
      </c>
      <c r="AX2442" s="1">
        <v>0.0</v>
      </c>
      <c r="AY2442" s="1">
        <v>2.0</v>
      </c>
      <c r="AZ2442" s="1">
        <v>0.0</v>
      </c>
      <c r="BA2442" s="1">
        <v>0.84</v>
      </c>
      <c r="BB2442" s="1">
        <v>-1.0</v>
      </c>
      <c r="BC2442" s="1">
        <v>1.0</v>
      </c>
      <c r="BD2442" s="1">
        <v>-1.0</v>
      </c>
      <c r="BE2442" s="1">
        <v>-1.0</v>
      </c>
      <c r="BF2442" s="1">
        <v>1.0</v>
      </c>
      <c r="BG2442" s="1">
        <v>-1.0</v>
      </c>
      <c r="BH2442" s="1">
        <v>1.0</v>
      </c>
      <c r="BI2442" s="1">
        <v>-1.0</v>
      </c>
      <c r="BJ2442" s="1">
        <v>1.0</v>
      </c>
      <c r="BK2442" s="1">
        <v>1.0</v>
      </c>
      <c r="BL2442" s="1">
        <v>1.0</v>
      </c>
      <c r="BM2442" s="1">
        <v>1.0</v>
      </c>
      <c r="BN2442" s="1">
        <v>-1.0</v>
      </c>
      <c r="BO2442" s="1">
        <v>-1.0</v>
      </c>
      <c r="BP2442" s="1">
        <v>-1.0</v>
      </c>
      <c r="BQ2442" s="1">
        <v>1.0</v>
      </c>
      <c r="BR2442" s="1">
        <v>-1.0</v>
      </c>
      <c r="BS2442" s="1">
        <v>-1.0</v>
      </c>
      <c r="BT2442" s="1">
        <v>-1.0</v>
      </c>
      <c r="BU2442" s="1">
        <v>1.0</v>
      </c>
      <c r="BV2442" s="1">
        <v>-1.0</v>
      </c>
      <c r="BW2442" s="1">
        <v>-1.0</v>
      </c>
      <c r="BX2442" s="1">
        <v>-1.0</v>
      </c>
      <c r="BY2442" s="1">
        <v>-1.0</v>
      </c>
      <c r="BZ2442" s="1">
        <v>1.0</v>
      </c>
      <c r="CA2442" s="1">
        <v>-1.0</v>
      </c>
      <c r="CB2442" s="1">
        <v>-1.0</v>
      </c>
      <c r="CC2442" s="1">
        <v>-1.0</v>
      </c>
      <c r="CD2442" s="1">
        <v>81813.0</v>
      </c>
    </row>
    <row r="2443">
      <c r="A2443" s="1">
        <v>3.6115258E7</v>
      </c>
      <c r="B2443" s="1" t="s">
        <v>13081</v>
      </c>
      <c r="C2443" s="1" t="s">
        <v>13082</v>
      </c>
      <c r="D2443" s="1" t="s">
        <v>13083</v>
      </c>
      <c r="E2443" s="1" t="s">
        <v>85</v>
      </c>
      <c r="G2443" s="1" t="s">
        <v>13084</v>
      </c>
      <c r="H2443" s="1" t="s">
        <v>13085</v>
      </c>
      <c r="I2443" s="1">
        <v>2.71663737E8</v>
      </c>
      <c r="J2443" s="1">
        <v>43642.0</v>
      </c>
      <c r="K2443" s="1" t="s">
        <v>88</v>
      </c>
      <c r="L2443" s="1">
        <v>1.0</v>
      </c>
      <c r="M2443" s="1">
        <v>0.0</v>
      </c>
      <c r="N2443" s="1">
        <v>0.0</v>
      </c>
      <c r="O2443" s="1">
        <v>0.0</v>
      </c>
      <c r="P2443" s="1" t="s">
        <v>123</v>
      </c>
      <c r="Q2443" s="1" t="s">
        <v>124</v>
      </c>
      <c r="R2443" s="1">
        <v>40.70612</v>
      </c>
      <c r="S2443" s="1">
        <v>-73.95549</v>
      </c>
      <c r="T2443" s="1" t="s">
        <v>289</v>
      </c>
      <c r="U2443" s="1" t="s">
        <v>92</v>
      </c>
      <c r="V2443" s="1">
        <v>4.0</v>
      </c>
      <c r="W2443" s="1">
        <v>1.0</v>
      </c>
      <c r="X2443" s="1">
        <v>2.0</v>
      </c>
      <c r="Y2443" s="1">
        <v>3.0</v>
      </c>
      <c r="Z2443" s="1" t="s">
        <v>93</v>
      </c>
      <c r="AA2443" s="1" t="s">
        <v>13086</v>
      </c>
      <c r="AB2443" s="1">
        <v>99.0</v>
      </c>
      <c r="AC2443" s="1">
        <v>1.0</v>
      </c>
      <c r="AD2443" s="1">
        <v>0.0</v>
      </c>
      <c r="AE2443" s="1">
        <v>1.0</v>
      </c>
      <c r="AF2443" s="1" t="s">
        <v>3892</v>
      </c>
      <c r="AG2443" s="1">
        <v>1.0</v>
      </c>
      <c r="AH2443" s="1">
        <v>17.0</v>
      </c>
      <c r="AI2443" s="1">
        <v>28.0</v>
      </c>
      <c r="AJ2443" s="1">
        <v>33.0</v>
      </c>
      <c r="AK2443" s="1">
        <v>297.0</v>
      </c>
      <c r="AL2443" s="1">
        <v>0.0</v>
      </c>
      <c r="AM2443" s="1">
        <v>0.0</v>
      </c>
      <c r="AU2443" s="1">
        <v>0.0</v>
      </c>
      <c r="AV2443" s="1" t="s">
        <v>105</v>
      </c>
      <c r="AW2443" s="1">
        <v>1.0</v>
      </c>
      <c r="AX2443" s="1">
        <v>1.0</v>
      </c>
      <c r="AY2443" s="1">
        <v>0.0</v>
      </c>
      <c r="AZ2443" s="1">
        <v>0.0</v>
      </c>
      <c r="BB2443" s="1">
        <v>-1.0</v>
      </c>
      <c r="BC2443" s="1">
        <v>-1.0</v>
      </c>
      <c r="BD2443" s="1">
        <v>-1.0</v>
      </c>
      <c r="BE2443" s="1">
        <v>-1.0</v>
      </c>
      <c r="BF2443" s="1">
        <v>-1.0</v>
      </c>
      <c r="BG2443" s="1">
        <v>-1.0</v>
      </c>
      <c r="BH2443" s="1">
        <v>-1.0</v>
      </c>
      <c r="BI2443" s="1">
        <v>-1.0</v>
      </c>
      <c r="BJ2443" s="1">
        <v>1.0</v>
      </c>
      <c r="BK2443" s="1">
        <v>-1.0</v>
      </c>
      <c r="BL2443" s="1">
        <v>-1.0</v>
      </c>
      <c r="BM2443" s="1">
        <v>-1.0</v>
      </c>
      <c r="BN2443" s="1">
        <v>-1.0</v>
      </c>
      <c r="BO2443" s="1">
        <v>-1.0</v>
      </c>
      <c r="BP2443" s="1">
        <v>-1.0</v>
      </c>
      <c r="BQ2443" s="1">
        <v>-1.0</v>
      </c>
      <c r="BR2443" s="1">
        <v>-1.0</v>
      </c>
      <c r="BS2443" s="1">
        <v>-1.0</v>
      </c>
      <c r="BT2443" s="1">
        <v>-1.0</v>
      </c>
      <c r="BU2443" s="1">
        <v>1.0</v>
      </c>
      <c r="BV2443" s="1">
        <v>-1.0</v>
      </c>
      <c r="BW2443" s="1">
        <v>-1.0</v>
      </c>
      <c r="BX2443" s="1">
        <v>-1.0</v>
      </c>
      <c r="BY2443" s="1">
        <v>-1.0</v>
      </c>
      <c r="BZ2443" s="1">
        <v>-1.0</v>
      </c>
      <c r="CA2443" s="1">
        <v>-1.0</v>
      </c>
      <c r="CB2443" s="1">
        <v>-1.0</v>
      </c>
      <c r="CC2443" s="1">
        <v>-1.0</v>
      </c>
      <c r="CD2443" s="1">
        <v>81836.0</v>
      </c>
    </row>
    <row r="2444">
      <c r="A2444" s="1">
        <v>2.1839021E7</v>
      </c>
      <c r="B2444" s="1" t="s">
        <v>13087</v>
      </c>
      <c r="C2444" s="1" t="s">
        <v>13088</v>
      </c>
      <c r="D2444" s="1" t="s">
        <v>13089</v>
      </c>
      <c r="E2444" s="1" t="s">
        <v>85</v>
      </c>
      <c r="G2444" s="1" t="s">
        <v>13090</v>
      </c>
      <c r="H2444" s="1" t="s">
        <v>13091</v>
      </c>
      <c r="I2444" s="1">
        <v>1.31476075E8</v>
      </c>
      <c r="J2444" s="1">
        <v>42877.0</v>
      </c>
      <c r="K2444" s="1" t="s">
        <v>134</v>
      </c>
      <c r="L2444" s="1">
        <v>1.0</v>
      </c>
      <c r="M2444" s="1">
        <v>0.0</v>
      </c>
      <c r="N2444" s="1">
        <v>8.0</v>
      </c>
      <c r="O2444" s="1">
        <v>0.0</v>
      </c>
      <c r="P2444" s="1" t="s">
        <v>123</v>
      </c>
      <c r="Q2444" s="1" t="s">
        <v>519</v>
      </c>
      <c r="R2444" s="1">
        <v>40.68637</v>
      </c>
      <c r="S2444" s="1">
        <v>-73.91159</v>
      </c>
      <c r="T2444" s="1" t="s">
        <v>91</v>
      </c>
      <c r="U2444" s="1" t="s">
        <v>113</v>
      </c>
      <c r="V2444" s="1">
        <v>3.0</v>
      </c>
      <c r="W2444" s="1">
        <v>1.0</v>
      </c>
      <c r="X2444" s="1">
        <v>1.0</v>
      </c>
      <c r="Y2444" s="1">
        <v>2.0</v>
      </c>
      <c r="Z2444" s="1" t="s">
        <v>93</v>
      </c>
      <c r="AA2444" s="1" t="s">
        <v>13092</v>
      </c>
      <c r="AB2444" s="1">
        <v>53.0</v>
      </c>
      <c r="AC2444" s="1">
        <v>1.0</v>
      </c>
      <c r="AD2444" s="1">
        <v>15.0</v>
      </c>
      <c r="AE2444" s="1">
        <v>2.0</v>
      </c>
      <c r="AF2444" s="1" t="s">
        <v>104</v>
      </c>
      <c r="AG2444" s="1">
        <v>1.0</v>
      </c>
      <c r="AH2444" s="1">
        <v>28.0</v>
      </c>
      <c r="AI2444" s="1">
        <v>58.0</v>
      </c>
      <c r="AJ2444" s="1">
        <v>88.0</v>
      </c>
      <c r="AK2444" s="1">
        <v>177.0</v>
      </c>
      <c r="AL2444" s="1">
        <v>19.0</v>
      </c>
      <c r="AM2444" s="1">
        <v>8.0</v>
      </c>
      <c r="AN2444" s="1">
        <v>93.0</v>
      </c>
      <c r="AO2444" s="1">
        <v>9.0</v>
      </c>
      <c r="AP2444" s="1">
        <v>10.0</v>
      </c>
      <c r="AQ2444" s="1">
        <v>10.0</v>
      </c>
      <c r="AR2444" s="1">
        <v>10.0</v>
      </c>
      <c r="AS2444" s="1">
        <v>9.0</v>
      </c>
      <c r="AT2444" s="1">
        <v>9.0</v>
      </c>
      <c r="AU2444" s="1">
        <v>0.0</v>
      </c>
      <c r="AV2444" s="1" t="s">
        <v>96</v>
      </c>
      <c r="AW2444" s="1">
        <v>8.0</v>
      </c>
      <c r="AX2444" s="1">
        <v>1.0</v>
      </c>
      <c r="AY2444" s="1">
        <v>7.0</v>
      </c>
      <c r="AZ2444" s="1">
        <v>0.0</v>
      </c>
      <c r="BA2444" s="1">
        <v>1.03</v>
      </c>
      <c r="BB2444" s="1">
        <v>-1.0</v>
      </c>
      <c r="BC2444" s="1">
        <v>1.0</v>
      </c>
      <c r="BD2444" s="1">
        <v>-1.0</v>
      </c>
      <c r="BE2444" s="1">
        <v>-1.0</v>
      </c>
      <c r="BF2444" s="1">
        <v>-1.0</v>
      </c>
      <c r="BG2444" s="1">
        <v>-1.0</v>
      </c>
      <c r="BH2444" s="1">
        <v>1.0</v>
      </c>
      <c r="BI2444" s="1">
        <v>-1.0</v>
      </c>
      <c r="BJ2444" s="1">
        <v>-1.0</v>
      </c>
      <c r="BK2444" s="1">
        <v>-1.0</v>
      </c>
      <c r="BL2444" s="1">
        <v>1.0</v>
      </c>
      <c r="BM2444" s="1">
        <v>-1.0</v>
      </c>
      <c r="BN2444" s="1">
        <v>-1.0</v>
      </c>
      <c r="BO2444" s="1">
        <v>-1.0</v>
      </c>
      <c r="BP2444" s="1">
        <v>-1.0</v>
      </c>
      <c r="BQ2444" s="1">
        <v>1.0</v>
      </c>
      <c r="BR2444" s="1">
        <v>-1.0</v>
      </c>
      <c r="BS2444" s="1">
        <v>-1.0</v>
      </c>
      <c r="BT2444" s="1">
        <v>-1.0</v>
      </c>
      <c r="BU2444" s="1">
        <v>1.0</v>
      </c>
      <c r="BV2444" s="1">
        <v>-1.0</v>
      </c>
      <c r="BW2444" s="1">
        <v>-1.0</v>
      </c>
      <c r="BX2444" s="1">
        <v>-1.0</v>
      </c>
      <c r="BY2444" s="1">
        <v>-1.0</v>
      </c>
      <c r="BZ2444" s="1">
        <v>1.0</v>
      </c>
      <c r="CA2444" s="1">
        <v>-1.0</v>
      </c>
      <c r="CB2444" s="1">
        <v>-1.0</v>
      </c>
      <c r="CC2444" s="1">
        <v>-1.0</v>
      </c>
      <c r="CD2444" s="1">
        <v>81868.0</v>
      </c>
    </row>
    <row r="2445">
      <c r="A2445" s="1">
        <v>1.8751192E7</v>
      </c>
      <c r="B2445" s="1" t="s">
        <v>13093</v>
      </c>
      <c r="C2445" s="1" t="s">
        <v>13094</v>
      </c>
      <c r="D2445" s="1" t="s">
        <v>13095</v>
      </c>
      <c r="E2445" s="1" t="s">
        <v>85</v>
      </c>
      <c r="I2445" s="1">
        <v>6676046.0</v>
      </c>
      <c r="J2445" s="1">
        <v>41425.0</v>
      </c>
      <c r="M2445" s="1">
        <v>0.0</v>
      </c>
      <c r="N2445" s="1">
        <v>1.0</v>
      </c>
      <c r="O2445" s="1">
        <v>0.0</v>
      </c>
      <c r="P2445" s="1" t="s">
        <v>123</v>
      </c>
      <c r="Q2445" s="1" t="s">
        <v>296</v>
      </c>
      <c r="R2445" s="1">
        <v>40.72463</v>
      </c>
      <c r="S2445" s="1">
        <v>-73.95227</v>
      </c>
      <c r="T2445" s="1" t="s">
        <v>91</v>
      </c>
      <c r="U2445" s="1" t="s">
        <v>113</v>
      </c>
      <c r="V2445" s="1">
        <v>2.0</v>
      </c>
      <c r="W2445" s="1">
        <v>1.0</v>
      </c>
      <c r="X2445" s="1">
        <v>1.0</v>
      </c>
      <c r="Y2445" s="1">
        <v>1.0</v>
      </c>
      <c r="Z2445" s="1" t="s">
        <v>93</v>
      </c>
      <c r="AA2445" s="1" t="s">
        <v>13096</v>
      </c>
      <c r="AB2445" s="1">
        <v>65.0</v>
      </c>
      <c r="AC2445" s="1">
        <v>1.0</v>
      </c>
      <c r="AD2445" s="1">
        <v>0.0</v>
      </c>
      <c r="AE2445" s="1">
        <v>5.0</v>
      </c>
      <c r="AF2445" s="1" t="s">
        <v>1683</v>
      </c>
      <c r="AG2445" s="1">
        <v>1.0</v>
      </c>
      <c r="AH2445" s="1">
        <v>0.0</v>
      </c>
      <c r="AI2445" s="1">
        <v>0.0</v>
      </c>
      <c r="AJ2445" s="1">
        <v>0.0</v>
      </c>
      <c r="AK2445" s="1">
        <v>0.0</v>
      </c>
      <c r="AL2445" s="1">
        <v>3.0</v>
      </c>
      <c r="AM2445" s="1">
        <v>0.0</v>
      </c>
      <c r="AN2445" s="1">
        <v>60.0</v>
      </c>
      <c r="AO2445" s="1">
        <v>6.0</v>
      </c>
      <c r="AP2445" s="1">
        <v>6.0</v>
      </c>
      <c r="AQ2445" s="1">
        <v>6.0</v>
      </c>
      <c r="AR2445" s="1">
        <v>6.0</v>
      </c>
      <c r="AS2445" s="1">
        <v>6.0</v>
      </c>
      <c r="AT2445" s="1">
        <v>6.0</v>
      </c>
      <c r="AU2445" s="1">
        <v>0.0</v>
      </c>
      <c r="AV2445" s="1" t="s">
        <v>117</v>
      </c>
      <c r="AW2445" s="1">
        <v>1.0</v>
      </c>
      <c r="AX2445" s="1">
        <v>0.0</v>
      </c>
      <c r="AY2445" s="1">
        <v>1.0</v>
      </c>
      <c r="AZ2445" s="1">
        <v>0.0</v>
      </c>
      <c r="BA2445" s="1">
        <v>0.13</v>
      </c>
      <c r="BB2445" s="1">
        <v>-1.0</v>
      </c>
      <c r="BC2445" s="1">
        <v>1.0</v>
      </c>
      <c r="BD2445" s="1">
        <v>-1.0</v>
      </c>
      <c r="BE2445" s="1">
        <v>-1.0</v>
      </c>
      <c r="BF2445" s="1">
        <v>-1.0</v>
      </c>
      <c r="BG2445" s="1">
        <v>-1.0</v>
      </c>
      <c r="BH2445" s="1">
        <v>-1.0</v>
      </c>
      <c r="BI2445" s="1">
        <v>-1.0</v>
      </c>
      <c r="BJ2445" s="1">
        <v>1.0</v>
      </c>
      <c r="BK2445" s="1">
        <v>-1.0</v>
      </c>
      <c r="BL2445" s="1">
        <v>-1.0</v>
      </c>
      <c r="BM2445" s="1">
        <v>1.0</v>
      </c>
      <c r="BN2445" s="1">
        <v>-1.0</v>
      </c>
      <c r="BO2445" s="1">
        <v>-1.0</v>
      </c>
      <c r="BP2445" s="1">
        <v>-1.0</v>
      </c>
      <c r="BQ2445" s="1">
        <v>-1.0</v>
      </c>
      <c r="BR2445" s="1">
        <v>-1.0</v>
      </c>
      <c r="BS2445" s="1">
        <v>-1.0</v>
      </c>
      <c r="BT2445" s="1">
        <v>-1.0</v>
      </c>
      <c r="BU2445" s="1">
        <v>1.0</v>
      </c>
      <c r="BV2445" s="1">
        <v>-1.0</v>
      </c>
      <c r="BW2445" s="1">
        <v>-1.0</v>
      </c>
      <c r="BX2445" s="1">
        <v>-1.0</v>
      </c>
      <c r="BY2445" s="1">
        <v>-1.0</v>
      </c>
      <c r="BZ2445" s="1">
        <v>-1.0</v>
      </c>
      <c r="CA2445" s="1">
        <v>-1.0</v>
      </c>
      <c r="CB2445" s="1">
        <v>-1.0</v>
      </c>
      <c r="CC2445" s="1">
        <v>-1.0</v>
      </c>
      <c r="CD2445" s="1">
        <v>81892.0</v>
      </c>
    </row>
    <row r="2446">
      <c r="A2446" s="1">
        <v>1.9811114E7</v>
      </c>
      <c r="B2446" s="1" t="s">
        <v>13097</v>
      </c>
      <c r="C2446" s="1" t="s">
        <v>13098</v>
      </c>
      <c r="D2446" s="1" t="s">
        <v>13099</v>
      </c>
      <c r="E2446" s="1" t="s">
        <v>85</v>
      </c>
      <c r="F2446" s="1" t="s">
        <v>13100</v>
      </c>
      <c r="H2446" s="1" t="s">
        <v>13101</v>
      </c>
      <c r="I2446" s="1">
        <v>1.6705993E7</v>
      </c>
      <c r="J2446" s="1">
        <v>41802.0</v>
      </c>
      <c r="K2446" s="1" t="s">
        <v>272</v>
      </c>
      <c r="L2446" s="1">
        <v>0.9</v>
      </c>
      <c r="M2446" s="1">
        <v>0.0</v>
      </c>
      <c r="N2446" s="1">
        <v>0.0</v>
      </c>
      <c r="O2446" s="1">
        <v>1.0</v>
      </c>
      <c r="P2446" s="1" t="s">
        <v>111</v>
      </c>
      <c r="Q2446" s="1" t="s">
        <v>2084</v>
      </c>
      <c r="R2446" s="1">
        <v>40.68958</v>
      </c>
      <c r="S2446" s="1">
        <v>-73.85294</v>
      </c>
      <c r="T2446" s="1" t="s">
        <v>125</v>
      </c>
      <c r="U2446" s="1" t="s">
        <v>113</v>
      </c>
      <c r="V2446" s="1">
        <v>2.0</v>
      </c>
      <c r="W2446" s="1">
        <v>1.0</v>
      </c>
      <c r="X2446" s="1">
        <v>1.0</v>
      </c>
      <c r="Y2446" s="1">
        <v>1.0</v>
      </c>
      <c r="Z2446" s="1" t="s">
        <v>93</v>
      </c>
      <c r="AA2446" s="1" t="s">
        <v>13102</v>
      </c>
      <c r="AB2446" s="1">
        <v>70.0</v>
      </c>
      <c r="AC2446" s="1">
        <v>1.0</v>
      </c>
      <c r="AD2446" s="1">
        <v>10.0</v>
      </c>
      <c r="AE2446" s="1">
        <v>2.0</v>
      </c>
      <c r="AF2446" s="1" t="s">
        <v>202</v>
      </c>
      <c r="AG2446" s="1">
        <v>1.0</v>
      </c>
      <c r="AH2446" s="1">
        <v>5.0</v>
      </c>
      <c r="AI2446" s="1">
        <v>35.0</v>
      </c>
      <c r="AJ2446" s="1">
        <v>65.0</v>
      </c>
      <c r="AK2446" s="1">
        <v>65.0</v>
      </c>
      <c r="AL2446" s="1">
        <v>7.0</v>
      </c>
      <c r="AM2446" s="1">
        <v>0.0</v>
      </c>
      <c r="AN2446" s="1">
        <v>91.0</v>
      </c>
      <c r="AO2446" s="1">
        <v>9.0</v>
      </c>
      <c r="AP2446" s="1">
        <v>10.0</v>
      </c>
      <c r="AQ2446" s="1">
        <v>9.0</v>
      </c>
      <c r="AR2446" s="1">
        <v>10.0</v>
      </c>
      <c r="AS2446" s="1">
        <v>9.0</v>
      </c>
      <c r="AT2446" s="1">
        <v>10.0</v>
      </c>
      <c r="AU2446" s="1">
        <v>0.0</v>
      </c>
      <c r="AV2446" s="1" t="s">
        <v>105</v>
      </c>
      <c r="AW2446" s="1">
        <v>1.0</v>
      </c>
      <c r="AX2446" s="1">
        <v>0.0</v>
      </c>
      <c r="AY2446" s="1">
        <v>1.0</v>
      </c>
      <c r="AZ2446" s="1">
        <v>0.0</v>
      </c>
      <c r="BA2446" s="1">
        <v>0.3</v>
      </c>
      <c r="BB2446" s="1">
        <v>-1.0</v>
      </c>
      <c r="BC2446" s="1">
        <v>1.0</v>
      </c>
      <c r="BD2446" s="1">
        <v>-1.0</v>
      </c>
      <c r="BE2446" s="1">
        <v>-1.0</v>
      </c>
      <c r="BF2446" s="1">
        <v>-1.0</v>
      </c>
      <c r="BG2446" s="1">
        <v>-1.0</v>
      </c>
      <c r="BH2446" s="1">
        <v>-1.0</v>
      </c>
      <c r="BI2446" s="1">
        <v>1.0</v>
      </c>
      <c r="BJ2446" s="1">
        <v>1.0</v>
      </c>
      <c r="BK2446" s="1">
        <v>-1.0</v>
      </c>
      <c r="BL2446" s="1">
        <v>-1.0</v>
      </c>
      <c r="BM2446" s="1">
        <v>-1.0</v>
      </c>
      <c r="BN2446" s="1">
        <v>-1.0</v>
      </c>
      <c r="BO2446" s="1">
        <v>-1.0</v>
      </c>
      <c r="BP2446" s="1">
        <v>-1.0</v>
      </c>
      <c r="BQ2446" s="1">
        <v>1.0</v>
      </c>
      <c r="BR2446" s="1">
        <v>-1.0</v>
      </c>
      <c r="BS2446" s="1">
        <v>-1.0</v>
      </c>
      <c r="BT2446" s="1">
        <v>-1.0</v>
      </c>
      <c r="BU2446" s="1">
        <v>1.0</v>
      </c>
      <c r="BV2446" s="1">
        <v>-1.0</v>
      </c>
      <c r="BW2446" s="1">
        <v>-1.0</v>
      </c>
      <c r="BX2446" s="1">
        <v>-1.0</v>
      </c>
      <c r="BY2446" s="1">
        <v>-1.0</v>
      </c>
      <c r="BZ2446" s="1">
        <v>-1.0</v>
      </c>
      <c r="CA2446" s="1">
        <v>1.0</v>
      </c>
      <c r="CB2446" s="1">
        <v>-1.0</v>
      </c>
      <c r="CC2446" s="1">
        <v>-1.0</v>
      </c>
      <c r="CD2446" s="1">
        <v>81919.0</v>
      </c>
    </row>
    <row r="2447">
      <c r="A2447" s="1">
        <v>2.3435772E7</v>
      </c>
      <c r="B2447" s="1" t="s">
        <v>13103</v>
      </c>
      <c r="C2447" s="1" t="s">
        <v>13104</v>
      </c>
      <c r="D2447" s="1" t="s">
        <v>13105</v>
      </c>
      <c r="E2447" s="1" t="s">
        <v>85</v>
      </c>
      <c r="F2447" s="1" t="s">
        <v>13106</v>
      </c>
      <c r="G2447" s="1" t="s">
        <v>13107</v>
      </c>
      <c r="I2447" s="1">
        <v>1.4235061E7</v>
      </c>
      <c r="J2447" s="1">
        <v>41742.0</v>
      </c>
      <c r="K2447" s="1" t="s">
        <v>88</v>
      </c>
      <c r="L2447" s="1">
        <v>1.0</v>
      </c>
      <c r="M2447" s="1">
        <v>0.0</v>
      </c>
      <c r="N2447" s="1">
        <v>1.0</v>
      </c>
      <c r="O2447" s="1">
        <v>0.0</v>
      </c>
      <c r="P2447" s="1" t="s">
        <v>123</v>
      </c>
      <c r="Q2447" s="1" t="s">
        <v>124</v>
      </c>
      <c r="R2447" s="1">
        <v>40.6528099999999</v>
      </c>
      <c r="S2447" s="1">
        <v>-73.96581</v>
      </c>
      <c r="T2447" s="1" t="s">
        <v>91</v>
      </c>
      <c r="U2447" s="1" t="s">
        <v>113</v>
      </c>
      <c r="V2447" s="1">
        <v>2.0</v>
      </c>
      <c r="W2447" s="1">
        <v>1.0</v>
      </c>
      <c r="X2447" s="1">
        <v>1.0</v>
      </c>
      <c r="Y2447" s="1">
        <v>1.0</v>
      </c>
      <c r="Z2447" s="1" t="s">
        <v>93</v>
      </c>
      <c r="AA2447" s="1" t="s">
        <v>13108</v>
      </c>
      <c r="AB2447" s="1">
        <v>59.0</v>
      </c>
      <c r="AC2447" s="1">
        <v>1.0</v>
      </c>
      <c r="AD2447" s="1">
        <v>5.0</v>
      </c>
      <c r="AE2447" s="1">
        <v>2.0</v>
      </c>
      <c r="AF2447" s="1" t="s">
        <v>95</v>
      </c>
      <c r="AG2447" s="1">
        <v>1.0</v>
      </c>
      <c r="AH2447" s="1">
        <v>17.0</v>
      </c>
      <c r="AI2447" s="1">
        <v>27.0</v>
      </c>
      <c r="AJ2447" s="1">
        <v>27.0</v>
      </c>
      <c r="AK2447" s="1">
        <v>27.0</v>
      </c>
      <c r="AL2447" s="1">
        <v>10.0</v>
      </c>
      <c r="AM2447" s="1">
        <v>3.0</v>
      </c>
      <c r="AN2447" s="1">
        <v>100.0</v>
      </c>
      <c r="AO2447" s="1">
        <v>10.0</v>
      </c>
      <c r="AP2447" s="1">
        <v>10.0</v>
      </c>
      <c r="AQ2447" s="1">
        <v>10.0</v>
      </c>
      <c r="AR2447" s="1">
        <v>10.0</v>
      </c>
      <c r="AS2447" s="1">
        <v>10.0</v>
      </c>
      <c r="AT2447" s="1">
        <v>10.0</v>
      </c>
      <c r="AU2447" s="1">
        <v>0.0</v>
      </c>
      <c r="AV2447" s="1" t="s">
        <v>105</v>
      </c>
      <c r="AW2447" s="1">
        <v>1.0</v>
      </c>
      <c r="AX2447" s="1">
        <v>0.0</v>
      </c>
      <c r="AY2447" s="1">
        <v>1.0</v>
      </c>
      <c r="AZ2447" s="1">
        <v>0.0</v>
      </c>
      <c r="BA2447" s="1">
        <v>0.62</v>
      </c>
      <c r="BB2447" s="1">
        <v>-1.0</v>
      </c>
      <c r="BC2447" s="1">
        <v>-1.0</v>
      </c>
      <c r="BD2447" s="1">
        <v>-1.0</v>
      </c>
      <c r="BE2447" s="1">
        <v>-1.0</v>
      </c>
      <c r="BF2447" s="1">
        <v>-1.0</v>
      </c>
      <c r="BG2447" s="1">
        <v>1.0</v>
      </c>
      <c r="BH2447" s="1">
        <v>-1.0</v>
      </c>
      <c r="BI2447" s="1">
        <v>-1.0</v>
      </c>
      <c r="BJ2447" s="1">
        <v>1.0</v>
      </c>
      <c r="BK2447" s="1">
        <v>-1.0</v>
      </c>
      <c r="BL2447" s="1">
        <v>-1.0</v>
      </c>
      <c r="BM2447" s="1">
        <v>-1.0</v>
      </c>
      <c r="BN2447" s="1">
        <v>-1.0</v>
      </c>
      <c r="BO2447" s="1">
        <v>-1.0</v>
      </c>
      <c r="BP2447" s="1">
        <v>-1.0</v>
      </c>
      <c r="BQ2447" s="1">
        <v>1.0</v>
      </c>
      <c r="BR2447" s="1">
        <v>-1.0</v>
      </c>
      <c r="BS2447" s="1">
        <v>1.0</v>
      </c>
      <c r="BT2447" s="1">
        <v>-1.0</v>
      </c>
      <c r="BU2447" s="1">
        <v>1.0</v>
      </c>
      <c r="BV2447" s="1">
        <v>-1.0</v>
      </c>
      <c r="BW2447" s="1">
        <v>1.0</v>
      </c>
      <c r="BX2447" s="1">
        <v>-1.0</v>
      </c>
      <c r="BY2447" s="1">
        <v>-1.0</v>
      </c>
      <c r="BZ2447" s="1">
        <v>-1.0</v>
      </c>
      <c r="CA2447" s="1">
        <v>-1.0</v>
      </c>
      <c r="CB2447" s="1">
        <v>-1.0</v>
      </c>
      <c r="CC2447" s="1">
        <v>-1.0</v>
      </c>
      <c r="CD2447" s="1">
        <v>81954.0</v>
      </c>
    </row>
    <row r="2448">
      <c r="A2448" s="1">
        <v>3.2439871E7</v>
      </c>
      <c r="B2448" s="1" t="s">
        <v>13109</v>
      </c>
      <c r="C2448" s="1" t="s">
        <v>13110</v>
      </c>
      <c r="D2448" s="1" t="s">
        <v>13111</v>
      </c>
      <c r="E2448" s="1" t="s">
        <v>85</v>
      </c>
      <c r="F2448" s="1" t="s">
        <v>13112</v>
      </c>
      <c r="G2448" s="1" t="s">
        <v>13113</v>
      </c>
      <c r="H2448" s="1" t="s">
        <v>13114</v>
      </c>
      <c r="I2448" s="1">
        <v>7.9499558E7</v>
      </c>
      <c r="J2448" s="1">
        <v>42544.0</v>
      </c>
      <c r="K2448" s="1" t="s">
        <v>134</v>
      </c>
      <c r="L2448" s="1">
        <v>1.0</v>
      </c>
      <c r="M2448" s="1">
        <v>1.0</v>
      </c>
      <c r="N2448" s="1">
        <v>4.0</v>
      </c>
      <c r="O2448" s="1">
        <v>1.0</v>
      </c>
      <c r="P2448" s="1" t="s">
        <v>111</v>
      </c>
      <c r="Q2448" s="1" t="s">
        <v>263</v>
      </c>
      <c r="R2448" s="1">
        <v>40.75135</v>
      </c>
      <c r="S2448" s="1">
        <v>-73.88378</v>
      </c>
      <c r="T2448" s="1" t="s">
        <v>125</v>
      </c>
      <c r="U2448" s="1" t="s">
        <v>113</v>
      </c>
      <c r="V2448" s="1">
        <v>3.0</v>
      </c>
      <c r="W2448" s="1">
        <v>2.0</v>
      </c>
      <c r="X2448" s="1">
        <v>1.0</v>
      </c>
      <c r="Y2448" s="1">
        <v>2.0</v>
      </c>
      <c r="Z2448" s="1" t="s">
        <v>93</v>
      </c>
      <c r="AA2448" s="1" t="s">
        <v>13115</v>
      </c>
      <c r="AB2448" s="1">
        <v>85.0</v>
      </c>
      <c r="AC2448" s="1">
        <v>3.0</v>
      </c>
      <c r="AD2448" s="1">
        <v>10.0</v>
      </c>
      <c r="AE2448" s="1">
        <v>4.0</v>
      </c>
      <c r="AF2448" s="1" t="s">
        <v>313</v>
      </c>
      <c r="AG2448" s="1">
        <v>1.0</v>
      </c>
      <c r="AH2448" s="1">
        <v>15.0</v>
      </c>
      <c r="AI2448" s="1">
        <v>20.0</v>
      </c>
      <c r="AJ2448" s="1">
        <v>50.0</v>
      </c>
      <c r="AK2448" s="1">
        <v>50.0</v>
      </c>
      <c r="AL2448" s="1">
        <v>14.0</v>
      </c>
      <c r="AM2448" s="1">
        <v>14.0</v>
      </c>
      <c r="AN2448" s="1">
        <v>94.0</v>
      </c>
      <c r="AO2448" s="1">
        <v>10.0</v>
      </c>
      <c r="AP2448" s="1">
        <v>10.0</v>
      </c>
      <c r="AQ2448" s="1">
        <v>10.0</v>
      </c>
      <c r="AR2448" s="1">
        <v>10.0</v>
      </c>
      <c r="AS2448" s="1">
        <v>10.0</v>
      </c>
      <c r="AT2448" s="1">
        <v>9.0</v>
      </c>
      <c r="AU2448" s="1">
        <v>1.0</v>
      </c>
      <c r="AV2448" s="1" t="s">
        <v>105</v>
      </c>
      <c r="AW2448" s="1">
        <v>4.0</v>
      </c>
      <c r="AX2448" s="1">
        <v>0.0</v>
      </c>
      <c r="AY2448" s="1">
        <v>4.0</v>
      </c>
      <c r="AZ2448" s="1">
        <v>0.0</v>
      </c>
      <c r="BA2448" s="1">
        <v>3.72</v>
      </c>
      <c r="BB2448" s="1">
        <v>-1.0</v>
      </c>
      <c r="BC2448" s="1">
        <v>1.0</v>
      </c>
      <c r="BD2448" s="1">
        <v>-1.0</v>
      </c>
      <c r="BE2448" s="1">
        <v>-1.0</v>
      </c>
      <c r="BF2448" s="1">
        <v>-1.0</v>
      </c>
      <c r="BG2448" s="1">
        <v>-1.0</v>
      </c>
      <c r="BH2448" s="1">
        <v>-1.0</v>
      </c>
      <c r="BI2448" s="1">
        <v>-1.0</v>
      </c>
      <c r="BJ2448" s="1">
        <v>-1.0</v>
      </c>
      <c r="BK2448" s="1">
        <v>-1.0</v>
      </c>
      <c r="BL2448" s="1">
        <v>-1.0</v>
      </c>
      <c r="BM2448" s="1">
        <v>-1.0</v>
      </c>
      <c r="BN2448" s="1">
        <v>-1.0</v>
      </c>
      <c r="BO2448" s="1">
        <v>-1.0</v>
      </c>
      <c r="BP2448" s="1">
        <v>-1.0</v>
      </c>
      <c r="BQ2448" s="1">
        <v>-1.0</v>
      </c>
      <c r="BR2448" s="1">
        <v>-1.0</v>
      </c>
      <c r="BS2448" s="1">
        <v>1.0</v>
      </c>
      <c r="BT2448" s="1">
        <v>-1.0</v>
      </c>
      <c r="BU2448" s="1">
        <v>1.0</v>
      </c>
      <c r="BV2448" s="1">
        <v>-1.0</v>
      </c>
      <c r="BW2448" s="1">
        <v>-1.0</v>
      </c>
      <c r="BX2448" s="1">
        <v>-1.0</v>
      </c>
      <c r="BY2448" s="1">
        <v>-1.0</v>
      </c>
      <c r="BZ2448" s="1">
        <v>-1.0</v>
      </c>
      <c r="CA2448" s="1">
        <v>-1.0</v>
      </c>
      <c r="CB2448" s="1">
        <v>-1.0</v>
      </c>
      <c r="CC2448" s="1">
        <v>-1.0</v>
      </c>
      <c r="CD2448" s="1">
        <v>81993.0</v>
      </c>
    </row>
    <row r="2449">
      <c r="A2449" s="1">
        <v>8185845.0</v>
      </c>
      <c r="B2449" s="1" t="s">
        <v>13116</v>
      </c>
      <c r="C2449" s="1" t="s">
        <v>13117</v>
      </c>
      <c r="D2449" s="1" t="s">
        <v>13118</v>
      </c>
      <c r="E2449" s="1" t="s">
        <v>85</v>
      </c>
      <c r="F2449" s="1" t="s">
        <v>13119</v>
      </c>
      <c r="G2449" s="1" t="s">
        <v>13120</v>
      </c>
      <c r="H2449" s="1" t="s">
        <v>1829</v>
      </c>
      <c r="I2449" s="1">
        <v>3.0283594E7</v>
      </c>
      <c r="J2449" s="1">
        <v>42093.0</v>
      </c>
      <c r="K2449" s="1" t="s">
        <v>88</v>
      </c>
      <c r="L2449" s="1">
        <v>0.96</v>
      </c>
      <c r="M2449" s="1">
        <v>0.0</v>
      </c>
      <c r="N2449" s="1">
        <v>776.0</v>
      </c>
      <c r="O2449" s="1">
        <v>0.0</v>
      </c>
      <c r="P2449" s="1" t="s">
        <v>89</v>
      </c>
      <c r="Q2449" s="1" t="s">
        <v>90</v>
      </c>
      <c r="R2449" s="1">
        <v>40.7639099999999</v>
      </c>
      <c r="S2449" s="1">
        <v>-73.95938</v>
      </c>
      <c r="T2449" s="1" t="s">
        <v>91</v>
      </c>
      <c r="U2449" s="1" t="s">
        <v>92</v>
      </c>
      <c r="V2449" s="1">
        <v>3.0</v>
      </c>
      <c r="W2449" s="1">
        <v>1.0</v>
      </c>
      <c r="X2449" s="1">
        <v>1.0</v>
      </c>
      <c r="Y2449" s="1">
        <v>2.0</v>
      </c>
      <c r="Z2449" s="1" t="s">
        <v>93</v>
      </c>
      <c r="AA2449" s="1" t="s">
        <v>13121</v>
      </c>
      <c r="AB2449" s="1">
        <v>249.0</v>
      </c>
      <c r="AC2449" s="1">
        <v>1.0</v>
      </c>
      <c r="AD2449" s="1">
        <v>0.0</v>
      </c>
      <c r="AE2449" s="1">
        <v>30.0</v>
      </c>
      <c r="AF2449" s="1" t="s">
        <v>95</v>
      </c>
      <c r="AG2449" s="1">
        <v>1.0</v>
      </c>
      <c r="AH2449" s="1">
        <v>1.0</v>
      </c>
      <c r="AI2449" s="1">
        <v>28.0</v>
      </c>
      <c r="AJ2449" s="1">
        <v>58.0</v>
      </c>
      <c r="AK2449" s="1">
        <v>273.0</v>
      </c>
      <c r="AL2449" s="1">
        <v>2.0</v>
      </c>
      <c r="AM2449" s="1">
        <v>1.0</v>
      </c>
      <c r="AN2449" s="1">
        <v>60.0</v>
      </c>
      <c r="AO2449" s="1">
        <v>4.0</v>
      </c>
      <c r="AP2449" s="1">
        <v>7.0</v>
      </c>
      <c r="AQ2449" s="1">
        <v>8.0</v>
      </c>
      <c r="AR2449" s="1">
        <v>4.0</v>
      </c>
      <c r="AS2449" s="1">
        <v>8.0</v>
      </c>
      <c r="AT2449" s="1">
        <v>5.0</v>
      </c>
      <c r="AU2449" s="1">
        <v>0.0</v>
      </c>
      <c r="AV2449" s="1" t="s">
        <v>96</v>
      </c>
      <c r="AW2449" s="1">
        <v>121.0</v>
      </c>
      <c r="AX2449" s="1">
        <v>121.0</v>
      </c>
      <c r="AY2449" s="1">
        <v>0.0</v>
      </c>
      <c r="AZ2449" s="1">
        <v>0.0</v>
      </c>
      <c r="BA2449" s="1">
        <v>0.1</v>
      </c>
      <c r="BB2449" s="1">
        <v>1.0</v>
      </c>
      <c r="BC2449" s="1">
        <v>1.0</v>
      </c>
      <c r="BD2449" s="1">
        <v>-1.0</v>
      </c>
      <c r="BE2449" s="1">
        <v>-1.0</v>
      </c>
      <c r="BF2449" s="1">
        <v>-1.0</v>
      </c>
      <c r="BG2449" s="1">
        <v>-1.0</v>
      </c>
      <c r="BH2449" s="1">
        <v>1.0</v>
      </c>
      <c r="BI2449" s="1">
        <v>-1.0</v>
      </c>
      <c r="BJ2449" s="1">
        <v>1.0</v>
      </c>
      <c r="BK2449" s="1">
        <v>1.0</v>
      </c>
      <c r="BL2449" s="1">
        <v>-1.0</v>
      </c>
      <c r="BM2449" s="1">
        <v>1.0</v>
      </c>
      <c r="BN2449" s="1">
        <v>1.0</v>
      </c>
      <c r="BO2449" s="1">
        <v>-1.0</v>
      </c>
      <c r="BP2449" s="1">
        <v>1.0</v>
      </c>
      <c r="BQ2449" s="1">
        <v>1.0</v>
      </c>
      <c r="BR2449" s="1">
        <v>-1.0</v>
      </c>
      <c r="BS2449" s="1">
        <v>-1.0</v>
      </c>
      <c r="BT2449" s="1">
        <v>-1.0</v>
      </c>
      <c r="BU2449" s="1">
        <v>1.0</v>
      </c>
      <c r="BV2449" s="1">
        <v>1.0</v>
      </c>
      <c r="BW2449" s="1">
        <v>1.0</v>
      </c>
      <c r="BX2449" s="1">
        <v>-1.0</v>
      </c>
      <c r="BY2449" s="1">
        <v>-1.0</v>
      </c>
      <c r="BZ2449" s="1">
        <v>1.0</v>
      </c>
      <c r="CA2449" s="1">
        <v>-1.0</v>
      </c>
      <c r="CB2449" s="1">
        <v>-1.0</v>
      </c>
      <c r="CC2449" s="1">
        <v>-1.0</v>
      </c>
      <c r="CD2449" s="1">
        <v>82273.0</v>
      </c>
    </row>
    <row r="2450">
      <c r="A2450" s="1">
        <v>1.6352708E7</v>
      </c>
      <c r="B2450" s="1" t="s">
        <v>13122</v>
      </c>
      <c r="C2450" s="1" t="s">
        <v>13123</v>
      </c>
      <c r="D2450" s="1" t="s">
        <v>13124</v>
      </c>
      <c r="E2450" s="1" t="s">
        <v>85</v>
      </c>
      <c r="F2450" s="1" t="s">
        <v>13125</v>
      </c>
      <c r="G2450" s="1" t="s">
        <v>13126</v>
      </c>
      <c r="I2450" s="1">
        <v>2.543877E7</v>
      </c>
      <c r="J2450" s="1">
        <v>42004.0</v>
      </c>
      <c r="M2450" s="1">
        <v>0.0</v>
      </c>
      <c r="N2450" s="1">
        <v>1.0</v>
      </c>
      <c r="O2450" s="1">
        <v>0.0</v>
      </c>
      <c r="P2450" s="1" t="s">
        <v>89</v>
      </c>
      <c r="Q2450" s="1" t="s">
        <v>90</v>
      </c>
      <c r="R2450" s="1">
        <v>40.72528</v>
      </c>
      <c r="S2450" s="1">
        <v>-73.98854</v>
      </c>
      <c r="T2450" s="1" t="s">
        <v>91</v>
      </c>
      <c r="U2450" s="1" t="s">
        <v>113</v>
      </c>
      <c r="V2450" s="1">
        <v>4.0</v>
      </c>
      <c r="W2450" s="1">
        <v>1.0</v>
      </c>
      <c r="X2450" s="1">
        <v>1.0</v>
      </c>
      <c r="Y2450" s="1">
        <v>1.0</v>
      </c>
      <c r="Z2450" s="1" t="s">
        <v>93</v>
      </c>
      <c r="AA2450" s="1" t="s">
        <v>13127</v>
      </c>
      <c r="AB2450" s="1">
        <v>165.0</v>
      </c>
      <c r="AC2450" s="1">
        <v>1.0</v>
      </c>
      <c r="AD2450" s="1">
        <v>0.0</v>
      </c>
      <c r="AE2450" s="1">
        <v>3.0</v>
      </c>
      <c r="AF2450" s="1" t="s">
        <v>597</v>
      </c>
      <c r="AG2450" s="1">
        <v>1.0</v>
      </c>
      <c r="AH2450" s="1">
        <v>0.0</v>
      </c>
      <c r="AI2450" s="1">
        <v>0.0</v>
      </c>
      <c r="AJ2450" s="1">
        <v>0.0</v>
      </c>
      <c r="AK2450" s="1">
        <v>0.0</v>
      </c>
      <c r="AL2450" s="1">
        <v>0.0</v>
      </c>
      <c r="AM2450" s="1">
        <v>0.0</v>
      </c>
      <c r="AU2450" s="1">
        <v>0.0</v>
      </c>
      <c r="AV2450" s="1" t="s">
        <v>105</v>
      </c>
      <c r="AW2450" s="1">
        <v>1.0</v>
      </c>
      <c r="AX2450" s="1">
        <v>0.0</v>
      </c>
      <c r="AY2450" s="1">
        <v>1.0</v>
      </c>
      <c r="AZ2450" s="1">
        <v>0.0</v>
      </c>
      <c r="BB2450" s="1">
        <v>-1.0</v>
      </c>
      <c r="BC2450" s="1">
        <v>1.0</v>
      </c>
      <c r="BD2450" s="1">
        <v>-1.0</v>
      </c>
      <c r="BE2450" s="1">
        <v>-1.0</v>
      </c>
      <c r="BF2450" s="1">
        <v>-1.0</v>
      </c>
      <c r="BG2450" s="1">
        <v>-1.0</v>
      </c>
      <c r="BH2450" s="1">
        <v>-1.0</v>
      </c>
      <c r="BI2450" s="1">
        <v>-1.0</v>
      </c>
      <c r="BJ2450" s="1">
        <v>1.0</v>
      </c>
      <c r="BK2450" s="1">
        <v>-1.0</v>
      </c>
      <c r="BL2450" s="1">
        <v>-1.0</v>
      </c>
      <c r="BM2450" s="1">
        <v>-1.0</v>
      </c>
      <c r="BN2450" s="1">
        <v>-1.0</v>
      </c>
      <c r="BO2450" s="1">
        <v>-1.0</v>
      </c>
      <c r="BP2450" s="1">
        <v>-1.0</v>
      </c>
      <c r="BQ2450" s="1">
        <v>-1.0</v>
      </c>
      <c r="BR2450" s="1">
        <v>-1.0</v>
      </c>
      <c r="BS2450" s="1">
        <v>-1.0</v>
      </c>
      <c r="BT2450" s="1">
        <v>-1.0</v>
      </c>
      <c r="BU2450" s="1">
        <v>1.0</v>
      </c>
      <c r="BV2450" s="1">
        <v>-1.0</v>
      </c>
      <c r="BW2450" s="1">
        <v>-1.0</v>
      </c>
      <c r="BX2450" s="1">
        <v>-1.0</v>
      </c>
      <c r="BY2450" s="1">
        <v>-1.0</v>
      </c>
      <c r="BZ2450" s="1">
        <v>-1.0</v>
      </c>
      <c r="CA2450" s="1">
        <v>-1.0</v>
      </c>
      <c r="CB2450" s="1">
        <v>-1.0</v>
      </c>
      <c r="CC2450" s="1">
        <v>-1.0</v>
      </c>
      <c r="CD2450" s="1">
        <v>82275.0</v>
      </c>
    </row>
    <row r="2451">
      <c r="A2451" s="1">
        <v>3.5643772E7</v>
      </c>
      <c r="B2451" s="1" t="s">
        <v>13128</v>
      </c>
      <c r="C2451" s="1" t="s">
        <v>13129</v>
      </c>
      <c r="D2451" s="1" t="s">
        <v>13130</v>
      </c>
      <c r="E2451" s="1" t="s">
        <v>85</v>
      </c>
      <c r="F2451" s="1" t="s">
        <v>13131</v>
      </c>
      <c r="G2451" s="1" t="s">
        <v>13132</v>
      </c>
      <c r="I2451" s="1">
        <v>2.1918321E7</v>
      </c>
      <c r="J2451" s="1">
        <v>41911.0</v>
      </c>
      <c r="K2451" s="1" t="s">
        <v>134</v>
      </c>
      <c r="L2451" s="1">
        <v>1.0</v>
      </c>
      <c r="M2451" s="1">
        <v>0.0</v>
      </c>
      <c r="N2451" s="1">
        <v>0.0</v>
      </c>
      <c r="O2451" s="1">
        <v>1.0</v>
      </c>
      <c r="P2451" s="1" t="s">
        <v>123</v>
      </c>
      <c r="Q2451" s="1" t="s">
        <v>308</v>
      </c>
      <c r="R2451" s="1">
        <v>40.64151</v>
      </c>
      <c r="S2451" s="1">
        <v>-73.96104</v>
      </c>
      <c r="T2451" s="1" t="s">
        <v>91</v>
      </c>
      <c r="U2451" s="1" t="s">
        <v>92</v>
      </c>
      <c r="V2451" s="1">
        <v>3.0</v>
      </c>
      <c r="W2451" s="1">
        <v>1.0</v>
      </c>
      <c r="X2451" s="1">
        <v>1.0</v>
      </c>
      <c r="Y2451" s="1">
        <v>1.0</v>
      </c>
      <c r="Z2451" s="1" t="s">
        <v>93</v>
      </c>
      <c r="AA2451" s="1" t="s">
        <v>13133</v>
      </c>
      <c r="AB2451" s="1">
        <v>90.0</v>
      </c>
      <c r="AC2451" s="1">
        <v>1.0</v>
      </c>
      <c r="AD2451" s="1">
        <v>0.0</v>
      </c>
      <c r="AE2451" s="1">
        <v>2.0</v>
      </c>
      <c r="AF2451" s="1" t="s">
        <v>202</v>
      </c>
      <c r="AG2451" s="1">
        <v>1.0</v>
      </c>
      <c r="AH2451" s="1">
        <v>4.0</v>
      </c>
      <c r="AI2451" s="1">
        <v>10.0</v>
      </c>
      <c r="AJ2451" s="1">
        <v>10.0</v>
      </c>
      <c r="AK2451" s="1">
        <v>10.0</v>
      </c>
      <c r="AL2451" s="1">
        <v>0.0</v>
      </c>
      <c r="AM2451" s="1">
        <v>0.0</v>
      </c>
      <c r="AU2451" s="1">
        <v>1.0</v>
      </c>
      <c r="AV2451" s="1" t="s">
        <v>96</v>
      </c>
      <c r="AW2451" s="1">
        <v>1.0</v>
      </c>
      <c r="AX2451" s="1">
        <v>1.0</v>
      </c>
      <c r="AY2451" s="1">
        <v>0.0</v>
      </c>
      <c r="AZ2451" s="1">
        <v>0.0</v>
      </c>
      <c r="BB2451" s="1">
        <v>-1.0</v>
      </c>
      <c r="BC2451" s="1">
        <v>1.0</v>
      </c>
      <c r="BD2451" s="1">
        <v>-1.0</v>
      </c>
      <c r="BE2451" s="1">
        <v>-1.0</v>
      </c>
      <c r="BF2451" s="1">
        <v>-1.0</v>
      </c>
      <c r="BG2451" s="1">
        <v>-1.0</v>
      </c>
      <c r="BH2451" s="1">
        <v>1.0</v>
      </c>
      <c r="BI2451" s="1">
        <v>1.0</v>
      </c>
      <c r="BJ2451" s="1">
        <v>-1.0</v>
      </c>
      <c r="BK2451" s="1">
        <v>-1.0</v>
      </c>
      <c r="BL2451" s="1">
        <v>-1.0</v>
      </c>
      <c r="BM2451" s="1">
        <v>1.0</v>
      </c>
      <c r="BN2451" s="1">
        <v>1.0</v>
      </c>
      <c r="BO2451" s="1">
        <v>-1.0</v>
      </c>
      <c r="BP2451" s="1">
        <v>-1.0</v>
      </c>
      <c r="BQ2451" s="1">
        <v>-1.0</v>
      </c>
      <c r="BR2451" s="1">
        <v>-1.0</v>
      </c>
      <c r="BS2451" s="1">
        <v>-1.0</v>
      </c>
      <c r="BT2451" s="1">
        <v>-1.0</v>
      </c>
      <c r="BU2451" s="1">
        <v>1.0</v>
      </c>
      <c r="BV2451" s="1">
        <v>-1.0</v>
      </c>
      <c r="BW2451" s="1">
        <v>-1.0</v>
      </c>
      <c r="BX2451" s="1">
        <v>1.0</v>
      </c>
      <c r="BY2451" s="1">
        <v>-1.0</v>
      </c>
      <c r="BZ2451" s="1">
        <v>-1.0</v>
      </c>
      <c r="CA2451" s="1">
        <v>-1.0</v>
      </c>
      <c r="CB2451" s="1">
        <v>-1.0</v>
      </c>
      <c r="CC2451" s="1">
        <v>-1.0</v>
      </c>
      <c r="CD2451" s="1">
        <v>82298.0</v>
      </c>
    </row>
    <row r="2452">
      <c r="A2452" s="1">
        <v>3.3035865E7</v>
      </c>
      <c r="B2452" s="1" t="s">
        <v>13134</v>
      </c>
      <c r="C2452" s="1" t="s">
        <v>13135</v>
      </c>
      <c r="D2452" s="1" t="s">
        <v>13136</v>
      </c>
      <c r="E2452" s="1" t="s">
        <v>85</v>
      </c>
      <c r="F2452" s="1" t="s">
        <v>13137</v>
      </c>
      <c r="G2452" s="1" t="s">
        <v>13138</v>
      </c>
      <c r="H2452" s="2" t="str">
        <f>- clean after yourself(apartment has a dishwasher just need to be loaded) - courtesy and Respect are always more than welcome - SMOKING are allowed Only in The TERRACE which is comfortably from every room of The apartment  - no shoes is The rules for a cleaner and more cozy apartment hope you appresciate</f>
        <v>#ERROR!</v>
      </c>
      <c r="I2452" s="1">
        <v>130279.0</v>
      </c>
      <c r="J2452" s="1">
        <v>40321.0</v>
      </c>
      <c r="K2452" s="1" t="s">
        <v>134</v>
      </c>
      <c r="L2452" s="1">
        <v>1.0</v>
      </c>
      <c r="M2452" s="1">
        <v>1.0</v>
      </c>
      <c r="N2452" s="1">
        <v>2.0</v>
      </c>
      <c r="O2452" s="1">
        <v>1.0</v>
      </c>
      <c r="P2452" s="1" t="s">
        <v>123</v>
      </c>
      <c r="Q2452" s="1" t="s">
        <v>124</v>
      </c>
      <c r="R2452" s="1">
        <v>40.69943</v>
      </c>
      <c r="S2452" s="1">
        <v>-73.92858</v>
      </c>
      <c r="T2452" s="1" t="s">
        <v>91</v>
      </c>
      <c r="U2452" s="1" t="s">
        <v>113</v>
      </c>
      <c r="V2452" s="1">
        <v>2.0</v>
      </c>
      <c r="W2452" s="1">
        <v>1.0</v>
      </c>
      <c r="X2452" s="1">
        <v>1.0</v>
      </c>
      <c r="Y2452" s="1">
        <v>1.0</v>
      </c>
      <c r="Z2452" s="1" t="s">
        <v>93</v>
      </c>
      <c r="AA2452" s="1" t="s">
        <v>13139</v>
      </c>
      <c r="AB2452" s="1">
        <v>75.0</v>
      </c>
      <c r="AC2452" s="1">
        <v>1.0</v>
      </c>
      <c r="AD2452" s="1">
        <v>15.0</v>
      </c>
      <c r="AE2452" s="1">
        <v>1.0</v>
      </c>
      <c r="AF2452" s="1" t="s">
        <v>95</v>
      </c>
      <c r="AG2452" s="1">
        <v>1.0</v>
      </c>
      <c r="AH2452" s="1">
        <v>0.0</v>
      </c>
      <c r="AI2452" s="1">
        <v>0.0</v>
      </c>
      <c r="AJ2452" s="1">
        <v>0.0</v>
      </c>
      <c r="AK2452" s="1">
        <v>0.0</v>
      </c>
      <c r="AL2452" s="1">
        <v>3.0</v>
      </c>
      <c r="AM2452" s="1">
        <v>3.0</v>
      </c>
      <c r="AN2452" s="1">
        <v>100.0</v>
      </c>
      <c r="AO2452" s="1">
        <v>10.0</v>
      </c>
      <c r="AP2452" s="1">
        <v>10.0</v>
      </c>
      <c r="AQ2452" s="1">
        <v>9.0</v>
      </c>
      <c r="AR2452" s="1">
        <v>10.0</v>
      </c>
      <c r="AS2452" s="1">
        <v>10.0</v>
      </c>
      <c r="AT2452" s="1">
        <v>10.0</v>
      </c>
      <c r="AU2452" s="1">
        <v>0.0</v>
      </c>
      <c r="AV2452" s="1" t="s">
        <v>117</v>
      </c>
      <c r="AW2452" s="1">
        <v>1.0</v>
      </c>
      <c r="AX2452" s="1">
        <v>0.0</v>
      </c>
      <c r="AY2452" s="1">
        <v>1.0</v>
      </c>
      <c r="AZ2452" s="1">
        <v>0.0</v>
      </c>
      <c r="BA2452" s="1">
        <v>2.43</v>
      </c>
      <c r="BB2452" s="1">
        <v>-1.0</v>
      </c>
      <c r="BC2452" s="1">
        <v>1.0</v>
      </c>
      <c r="BD2452" s="1">
        <v>-1.0</v>
      </c>
      <c r="BE2452" s="1">
        <v>-1.0</v>
      </c>
      <c r="BF2452" s="1">
        <v>-1.0</v>
      </c>
      <c r="BG2452" s="1">
        <v>-1.0</v>
      </c>
      <c r="BH2452" s="1">
        <v>-1.0</v>
      </c>
      <c r="BI2452" s="1">
        <v>1.0</v>
      </c>
      <c r="BJ2452" s="1">
        <v>-1.0</v>
      </c>
      <c r="BK2452" s="1">
        <v>-1.0</v>
      </c>
      <c r="BL2452" s="1">
        <v>-1.0</v>
      </c>
      <c r="BM2452" s="1">
        <v>1.0</v>
      </c>
      <c r="BN2452" s="1">
        <v>1.0</v>
      </c>
      <c r="BO2452" s="1">
        <v>1.0</v>
      </c>
      <c r="BP2452" s="1">
        <v>-1.0</v>
      </c>
      <c r="BQ2452" s="1">
        <v>1.0</v>
      </c>
      <c r="BR2452" s="1">
        <v>-1.0</v>
      </c>
      <c r="BS2452" s="1">
        <v>-1.0</v>
      </c>
      <c r="BT2452" s="1">
        <v>-1.0</v>
      </c>
      <c r="BU2452" s="1">
        <v>1.0</v>
      </c>
      <c r="BV2452" s="1">
        <v>-1.0</v>
      </c>
      <c r="BW2452" s="1">
        <v>-1.0</v>
      </c>
      <c r="BX2452" s="1">
        <v>-1.0</v>
      </c>
      <c r="BY2452" s="1">
        <v>-1.0</v>
      </c>
      <c r="BZ2452" s="1">
        <v>1.0</v>
      </c>
      <c r="CA2452" s="1">
        <v>-1.0</v>
      </c>
      <c r="CB2452" s="1">
        <v>-1.0</v>
      </c>
      <c r="CC2452" s="1">
        <v>-1.0</v>
      </c>
      <c r="CD2452" s="1">
        <v>82307.0</v>
      </c>
    </row>
    <row r="2453">
      <c r="A2453" s="1">
        <v>1.3842204E7</v>
      </c>
      <c r="B2453" s="1" t="s">
        <v>13140</v>
      </c>
      <c r="C2453" s="1" t="s">
        <v>13141</v>
      </c>
      <c r="D2453" s="1" t="s">
        <v>13142</v>
      </c>
      <c r="E2453" s="1" t="s">
        <v>85</v>
      </c>
      <c r="F2453" s="1" t="s">
        <v>13143</v>
      </c>
      <c r="G2453" s="1" t="s">
        <v>13144</v>
      </c>
      <c r="H2453" s="1" t="s">
        <v>13145</v>
      </c>
      <c r="I2453" s="1">
        <v>2265770.0</v>
      </c>
      <c r="J2453" s="1">
        <v>41030.0</v>
      </c>
      <c r="K2453" s="1" t="s">
        <v>134</v>
      </c>
      <c r="L2453" s="1">
        <v>1.0</v>
      </c>
      <c r="M2453" s="1">
        <v>1.0</v>
      </c>
      <c r="N2453" s="1">
        <v>3.0</v>
      </c>
      <c r="O2453" s="1">
        <v>1.0</v>
      </c>
      <c r="P2453" s="1" t="s">
        <v>89</v>
      </c>
      <c r="Q2453" s="1" t="s">
        <v>613</v>
      </c>
      <c r="R2453" s="1">
        <v>40.80742</v>
      </c>
      <c r="S2453" s="1">
        <v>-73.95214</v>
      </c>
      <c r="T2453" s="1" t="s">
        <v>91</v>
      </c>
      <c r="U2453" s="1" t="s">
        <v>113</v>
      </c>
      <c r="V2453" s="1">
        <v>4.0</v>
      </c>
      <c r="W2453" s="1">
        <v>1.0</v>
      </c>
      <c r="X2453" s="1">
        <v>1.0</v>
      </c>
      <c r="Y2453" s="1">
        <v>2.0</v>
      </c>
      <c r="Z2453" s="1" t="s">
        <v>93</v>
      </c>
      <c r="AA2453" s="1" t="s">
        <v>13146</v>
      </c>
      <c r="AB2453" s="1">
        <v>123.0</v>
      </c>
      <c r="AC2453" s="1">
        <v>1.0</v>
      </c>
      <c r="AD2453" s="1">
        <v>10.0</v>
      </c>
      <c r="AE2453" s="1">
        <v>4.0</v>
      </c>
      <c r="AF2453" s="1" t="s">
        <v>127</v>
      </c>
      <c r="AG2453" s="1">
        <v>1.0</v>
      </c>
      <c r="AH2453" s="1">
        <v>0.0</v>
      </c>
      <c r="AI2453" s="1">
        <v>0.0</v>
      </c>
      <c r="AJ2453" s="1">
        <v>0.0</v>
      </c>
      <c r="AK2453" s="1">
        <v>0.0</v>
      </c>
      <c r="AL2453" s="1">
        <v>1.0</v>
      </c>
      <c r="AM2453" s="1">
        <v>1.0</v>
      </c>
      <c r="AN2453" s="1">
        <v>100.0</v>
      </c>
      <c r="AO2453" s="1">
        <v>10.0</v>
      </c>
      <c r="AP2453" s="1">
        <v>10.0</v>
      </c>
      <c r="AQ2453" s="1">
        <v>10.0</v>
      </c>
      <c r="AR2453" s="1">
        <v>10.0</v>
      </c>
      <c r="AS2453" s="1">
        <v>10.0</v>
      </c>
      <c r="AT2453" s="1">
        <v>10.0</v>
      </c>
      <c r="AU2453" s="1">
        <v>0.0</v>
      </c>
      <c r="AV2453" s="1" t="s">
        <v>96</v>
      </c>
      <c r="AW2453" s="1">
        <v>3.0</v>
      </c>
      <c r="AX2453" s="1">
        <v>1.0</v>
      </c>
      <c r="AY2453" s="1">
        <v>2.0</v>
      </c>
      <c r="AZ2453" s="1">
        <v>0.0</v>
      </c>
      <c r="BA2453" s="1">
        <v>0.1</v>
      </c>
      <c r="BB2453" s="1">
        <v>1.0</v>
      </c>
      <c r="BC2453" s="1">
        <v>1.0</v>
      </c>
      <c r="BD2453" s="1">
        <v>-1.0</v>
      </c>
      <c r="BE2453" s="1">
        <v>-1.0</v>
      </c>
      <c r="BF2453" s="1">
        <v>-1.0</v>
      </c>
      <c r="BG2453" s="1">
        <v>-1.0</v>
      </c>
      <c r="BH2453" s="1">
        <v>-1.0</v>
      </c>
      <c r="BI2453" s="1">
        <v>-1.0</v>
      </c>
      <c r="BJ2453" s="1">
        <v>-1.0</v>
      </c>
      <c r="BK2453" s="1">
        <v>-1.0</v>
      </c>
      <c r="BL2453" s="1">
        <v>-1.0</v>
      </c>
      <c r="BM2453" s="1">
        <v>-1.0</v>
      </c>
      <c r="BN2453" s="1">
        <v>1.0</v>
      </c>
      <c r="BO2453" s="1">
        <v>-1.0</v>
      </c>
      <c r="BP2453" s="1">
        <v>1.0</v>
      </c>
      <c r="BQ2453" s="1">
        <v>1.0</v>
      </c>
      <c r="BR2453" s="1">
        <v>-1.0</v>
      </c>
      <c r="BS2453" s="1">
        <v>-1.0</v>
      </c>
      <c r="BT2453" s="1">
        <v>-1.0</v>
      </c>
      <c r="BU2453" s="1">
        <v>1.0</v>
      </c>
      <c r="BV2453" s="1">
        <v>-1.0</v>
      </c>
      <c r="BW2453" s="1">
        <v>-1.0</v>
      </c>
      <c r="BX2453" s="1">
        <v>-1.0</v>
      </c>
      <c r="BY2453" s="1">
        <v>-1.0</v>
      </c>
      <c r="BZ2453" s="1">
        <v>1.0</v>
      </c>
      <c r="CA2453" s="1">
        <v>-1.0</v>
      </c>
      <c r="CB2453" s="1">
        <v>-1.0</v>
      </c>
      <c r="CC2453" s="1">
        <v>-1.0</v>
      </c>
      <c r="CD2453" s="1">
        <v>82376.0</v>
      </c>
    </row>
    <row r="2454">
      <c r="A2454" s="1">
        <v>2.43124E7</v>
      </c>
      <c r="B2454" s="1" t="s">
        <v>13147</v>
      </c>
      <c r="C2454" s="1" t="s">
        <v>13148</v>
      </c>
      <c r="D2454" s="1" t="s">
        <v>13149</v>
      </c>
      <c r="E2454" s="1" t="s">
        <v>85</v>
      </c>
      <c r="F2454" s="1" t="s">
        <v>13150</v>
      </c>
      <c r="G2454" s="1" t="s">
        <v>13151</v>
      </c>
      <c r="I2454" s="1">
        <v>2.2716889E7</v>
      </c>
      <c r="J2454" s="1">
        <v>41931.0</v>
      </c>
      <c r="M2454" s="1">
        <v>0.0</v>
      </c>
      <c r="N2454" s="1">
        <v>1.0</v>
      </c>
      <c r="O2454" s="1">
        <v>1.0</v>
      </c>
      <c r="P2454" s="1" t="s">
        <v>111</v>
      </c>
      <c r="Q2454" s="1" t="s">
        <v>112</v>
      </c>
      <c r="R2454" s="1">
        <v>40.73937</v>
      </c>
      <c r="S2454" s="1">
        <v>-73.91566</v>
      </c>
      <c r="T2454" s="1" t="s">
        <v>91</v>
      </c>
      <c r="U2454" s="1" t="s">
        <v>113</v>
      </c>
      <c r="V2454" s="1">
        <v>2.0</v>
      </c>
      <c r="W2454" s="1">
        <v>1.0</v>
      </c>
      <c r="X2454" s="1">
        <v>1.0</v>
      </c>
      <c r="Y2454" s="1">
        <v>1.0</v>
      </c>
      <c r="Z2454" s="1" t="s">
        <v>93</v>
      </c>
      <c r="AA2454" s="1" t="s">
        <v>13152</v>
      </c>
      <c r="AB2454" s="1">
        <v>46.0</v>
      </c>
      <c r="AC2454" s="1">
        <v>1.0</v>
      </c>
      <c r="AD2454" s="1">
        <v>0.0</v>
      </c>
      <c r="AE2454" s="1">
        <v>1.0</v>
      </c>
      <c r="AF2454" s="1" t="s">
        <v>669</v>
      </c>
      <c r="AG2454" s="1">
        <v>1.0</v>
      </c>
      <c r="AH2454" s="1">
        <v>0.0</v>
      </c>
      <c r="AI2454" s="1">
        <v>0.0</v>
      </c>
      <c r="AJ2454" s="1">
        <v>0.0</v>
      </c>
      <c r="AK2454" s="1">
        <v>0.0</v>
      </c>
      <c r="AL2454" s="1">
        <v>9.0</v>
      </c>
      <c r="AM2454" s="1">
        <v>2.0</v>
      </c>
      <c r="AN2454" s="1">
        <v>95.0</v>
      </c>
      <c r="AO2454" s="1">
        <v>10.0</v>
      </c>
      <c r="AP2454" s="1">
        <v>9.0</v>
      </c>
      <c r="AQ2454" s="1">
        <v>10.0</v>
      </c>
      <c r="AR2454" s="1">
        <v>10.0</v>
      </c>
      <c r="AS2454" s="1">
        <v>10.0</v>
      </c>
      <c r="AT2454" s="1">
        <v>10.0</v>
      </c>
      <c r="AU2454" s="1">
        <v>1.0</v>
      </c>
      <c r="AV2454" s="1" t="s">
        <v>105</v>
      </c>
      <c r="AW2454" s="1">
        <v>1.0</v>
      </c>
      <c r="AX2454" s="1">
        <v>0.0</v>
      </c>
      <c r="AY2454" s="1">
        <v>1.0</v>
      </c>
      <c r="AZ2454" s="1">
        <v>0.0</v>
      </c>
      <c r="BA2454" s="1">
        <v>0.59</v>
      </c>
      <c r="BB2454" s="1">
        <v>-1.0</v>
      </c>
      <c r="BC2454" s="1">
        <v>-1.0</v>
      </c>
      <c r="BD2454" s="1">
        <v>-1.0</v>
      </c>
      <c r="BE2454" s="1">
        <v>-1.0</v>
      </c>
      <c r="BF2454" s="1">
        <v>-1.0</v>
      </c>
      <c r="BG2454" s="1">
        <v>-1.0</v>
      </c>
      <c r="BH2454" s="1">
        <v>1.0</v>
      </c>
      <c r="BI2454" s="1">
        <v>-1.0</v>
      </c>
      <c r="BJ2454" s="1">
        <v>1.0</v>
      </c>
      <c r="BK2454" s="1">
        <v>-1.0</v>
      </c>
      <c r="BL2454" s="1">
        <v>1.0</v>
      </c>
      <c r="BM2454" s="1">
        <v>1.0</v>
      </c>
      <c r="BN2454" s="1">
        <v>-1.0</v>
      </c>
      <c r="BO2454" s="1">
        <v>-1.0</v>
      </c>
      <c r="BP2454" s="1">
        <v>-1.0</v>
      </c>
      <c r="BQ2454" s="1">
        <v>1.0</v>
      </c>
      <c r="BR2454" s="1">
        <v>-1.0</v>
      </c>
      <c r="BS2454" s="1">
        <v>1.0</v>
      </c>
      <c r="BT2454" s="1">
        <v>-1.0</v>
      </c>
      <c r="BU2454" s="1">
        <v>1.0</v>
      </c>
      <c r="BV2454" s="1">
        <v>-1.0</v>
      </c>
      <c r="BW2454" s="1">
        <v>-1.0</v>
      </c>
      <c r="BX2454" s="1">
        <v>-1.0</v>
      </c>
      <c r="BY2454" s="1">
        <v>-1.0</v>
      </c>
      <c r="BZ2454" s="1">
        <v>-1.0</v>
      </c>
      <c r="CA2454" s="1">
        <v>-1.0</v>
      </c>
      <c r="CB2454" s="1">
        <v>-1.0</v>
      </c>
      <c r="CC2454" s="1">
        <v>-1.0</v>
      </c>
      <c r="CD2454" s="1">
        <v>82454.0</v>
      </c>
    </row>
    <row r="2455">
      <c r="A2455" s="1">
        <v>3.2484875E7</v>
      </c>
      <c r="B2455" s="1" t="s">
        <v>13153</v>
      </c>
      <c r="C2455" s="1" t="s">
        <v>13154</v>
      </c>
      <c r="D2455" s="1" t="s">
        <v>13155</v>
      </c>
      <c r="E2455" s="1" t="s">
        <v>85</v>
      </c>
      <c r="F2455" s="1" t="s">
        <v>13156</v>
      </c>
      <c r="G2455" s="1" t="s">
        <v>13157</v>
      </c>
      <c r="I2455" s="1">
        <v>2.0038061E8</v>
      </c>
      <c r="J2455" s="1">
        <v>43287.0</v>
      </c>
      <c r="K2455" s="1" t="s">
        <v>88</v>
      </c>
      <c r="L2455" s="1">
        <v>0.92</v>
      </c>
      <c r="M2455" s="1">
        <v>0.0</v>
      </c>
      <c r="N2455" s="1">
        <v>75.0</v>
      </c>
      <c r="O2455" s="1">
        <v>0.0</v>
      </c>
      <c r="P2455" s="1" t="s">
        <v>89</v>
      </c>
      <c r="Q2455" s="1" t="s">
        <v>90</v>
      </c>
      <c r="R2455" s="1">
        <v>40.77903</v>
      </c>
      <c r="S2455" s="1">
        <v>-73.95071</v>
      </c>
      <c r="T2455" s="1" t="s">
        <v>274</v>
      </c>
      <c r="U2455" s="1" t="s">
        <v>92</v>
      </c>
      <c r="V2455" s="1">
        <v>3.0</v>
      </c>
      <c r="W2455" s="1">
        <v>1.0</v>
      </c>
      <c r="X2455" s="1">
        <v>1.0</v>
      </c>
      <c r="Y2455" s="1">
        <v>2.0</v>
      </c>
      <c r="Z2455" s="1" t="s">
        <v>93</v>
      </c>
      <c r="AA2455" s="1" t="s">
        <v>13158</v>
      </c>
      <c r="AB2455" s="1">
        <v>210.0</v>
      </c>
      <c r="AC2455" s="1">
        <v>1.0</v>
      </c>
      <c r="AD2455" s="1">
        <v>0.0</v>
      </c>
      <c r="AE2455" s="1">
        <v>30.0</v>
      </c>
      <c r="AF2455" s="1" t="s">
        <v>255</v>
      </c>
      <c r="AG2455" s="1">
        <v>1.0</v>
      </c>
      <c r="AH2455" s="1">
        <v>29.0</v>
      </c>
      <c r="AI2455" s="1">
        <v>59.0</v>
      </c>
      <c r="AJ2455" s="1">
        <v>89.0</v>
      </c>
      <c r="AK2455" s="1">
        <v>364.0</v>
      </c>
      <c r="AL2455" s="1">
        <v>0.0</v>
      </c>
      <c r="AM2455" s="1">
        <v>0.0</v>
      </c>
      <c r="AU2455" s="1">
        <v>0.0</v>
      </c>
      <c r="AV2455" s="1" t="s">
        <v>96</v>
      </c>
      <c r="AW2455" s="1">
        <v>65.0</v>
      </c>
      <c r="AX2455" s="1">
        <v>65.0</v>
      </c>
      <c r="AY2455" s="1">
        <v>0.0</v>
      </c>
      <c r="AZ2455" s="1">
        <v>0.0</v>
      </c>
      <c r="BB2455" s="1">
        <v>-1.0</v>
      </c>
      <c r="BC2455" s="1">
        <v>1.0</v>
      </c>
      <c r="BD2455" s="1">
        <v>-1.0</v>
      </c>
      <c r="BE2455" s="1">
        <v>-1.0</v>
      </c>
      <c r="BF2455" s="1">
        <v>1.0</v>
      </c>
      <c r="BG2455" s="1">
        <v>-1.0</v>
      </c>
      <c r="BH2455" s="1">
        <v>1.0</v>
      </c>
      <c r="BI2455" s="1">
        <v>-1.0</v>
      </c>
      <c r="BJ2455" s="1">
        <v>1.0</v>
      </c>
      <c r="BK2455" s="1">
        <v>1.0</v>
      </c>
      <c r="BL2455" s="1">
        <v>1.0</v>
      </c>
      <c r="BM2455" s="1">
        <v>1.0</v>
      </c>
      <c r="BN2455" s="1">
        <v>1.0</v>
      </c>
      <c r="BO2455" s="1">
        <v>1.0</v>
      </c>
      <c r="BP2455" s="1">
        <v>-1.0</v>
      </c>
      <c r="BQ2455" s="1">
        <v>-1.0</v>
      </c>
      <c r="BR2455" s="1">
        <v>-1.0</v>
      </c>
      <c r="BS2455" s="1">
        <v>-1.0</v>
      </c>
      <c r="BT2455" s="1">
        <v>1.0</v>
      </c>
      <c r="BU2455" s="1">
        <v>1.0</v>
      </c>
      <c r="BV2455" s="1">
        <v>1.0</v>
      </c>
      <c r="BW2455" s="1">
        <v>1.0</v>
      </c>
      <c r="BX2455" s="1">
        <v>1.0</v>
      </c>
      <c r="BY2455" s="1">
        <v>-1.0</v>
      </c>
      <c r="BZ2455" s="1">
        <v>-1.0</v>
      </c>
      <c r="CA2455" s="1">
        <v>-1.0</v>
      </c>
      <c r="CB2455" s="1">
        <v>-1.0</v>
      </c>
      <c r="CC2455" s="1">
        <v>-1.0</v>
      </c>
      <c r="CD2455" s="1">
        <v>82471.0</v>
      </c>
    </row>
    <row r="2456">
      <c r="A2456" s="1">
        <v>7460677.0</v>
      </c>
      <c r="B2456" s="1" t="s">
        <v>13159</v>
      </c>
      <c r="C2456" s="1" t="s">
        <v>13160</v>
      </c>
      <c r="D2456" s="1" t="s">
        <v>13161</v>
      </c>
      <c r="E2456" s="1" t="s">
        <v>85</v>
      </c>
      <c r="F2456" s="1" t="s">
        <v>13162</v>
      </c>
      <c r="G2456" s="1" t="s">
        <v>13163</v>
      </c>
      <c r="H2456" s="1" t="s">
        <v>13164</v>
      </c>
      <c r="I2456" s="1">
        <v>3.2691187E7</v>
      </c>
      <c r="J2456" s="1">
        <v>42129.0</v>
      </c>
      <c r="M2456" s="1">
        <v>0.0</v>
      </c>
      <c r="N2456" s="1">
        <v>1.0</v>
      </c>
      <c r="O2456" s="1">
        <v>0.0</v>
      </c>
      <c r="P2456" s="1" t="s">
        <v>123</v>
      </c>
      <c r="Q2456" s="1" t="s">
        <v>157</v>
      </c>
      <c r="R2456" s="1">
        <v>40.68618</v>
      </c>
      <c r="S2456" s="1">
        <v>-73.93273</v>
      </c>
      <c r="T2456" s="1" t="s">
        <v>91</v>
      </c>
      <c r="U2456" s="1" t="s">
        <v>113</v>
      </c>
      <c r="V2456" s="1">
        <v>2.0</v>
      </c>
      <c r="W2456" s="1">
        <v>2.0</v>
      </c>
      <c r="X2456" s="1">
        <v>1.0</v>
      </c>
      <c r="Y2456" s="1">
        <v>1.0</v>
      </c>
      <c r="Z2456" s="1" t="s">
        <v>93</v>
      </c>
      <c r="AA2456" s="1" t="s">
        <v>13165</v>
      </c>
      <c r="AB2456" s="1">
        <v>60.0</v>
      </c>
      <c r="AC2456" s="1">
        <v>1.0</v>
      </c>
      <c r="AD2456" s="1">
        <v>0.0</v>
      </c>
      <c r="AE2456" s="1">
        <v>3.0</v>
      </c>
      <c r="AF2456" s="1" t="s">
        <v>116</v>
      </c>
      <c r="AG2456" s="1">
        <v>1.0</v>
      </c>
      <c r="AH2456" s="1">
        <v>0.0</v>
      </c>
      <c r="AI2456" s="1">
        <v>0.0</v>
      </c>
      <c r="AJ2456" s="1">
        <v>0.0</v>
      </c>
      <c r="AK2456" s="1">
        <v>0.0</v>
      </c>
      <c r="AL2456" s="1">
        <v>7.0</v>
      </c>
      <c r="AM2456" s="1">
        <v>0.0</v>
      </c>
      <c r="AN2456" s="1">
        <v>80.0</v>
      </c>
      <c r="AO2456" s="1">
        <v>8.0</v>
      </c>
      <c r="AP2456" s="1">
        <v>7.0</v>
      </c>
      <c r="AQ2456" s="1">
        <v>9.0</v>
      </c>
      <c r="AR2456" s="1">
        <v>9.0</v>
      </c>
      <c r="AS2456" s="1">
        <v>8.0</v>
      </c>
      <c r="AT2456" s="1">
        <v>8.0</v>
      </c>
      <c r="AU2456" s="1">
        <v>0.0</v>
      </c>
      <c r="AV2456" s="1" t="s">
        <v>96</v>
      </c>
      <c r="AW2456" s="1">
        <v>1.0</v>
      </c>
      <c r="AX2456" s="1">
        <v>0.0</v>
      </c>
      <c r="AY2456" s="1">
        <v>1.0</v>
      </c>
      <c r="AZ2456" s="1">
        <v>0.0</v>
      </c>
      <c r="BA2456" s="1">
        <v>0.15</v>
      </c>
      <c r="BB2456" s="1">
        <v>-1.0</v>
      </c>
      <c r="BC2456" s="1">
        <v>1.0</v>
      </c>
      <c r="BD2456" s="1">
        <v>-1.0</v>
      </c>
      <c r="BE2456" s="1">
        <v>-1.0</v>
      </c>
      <c r="BF2456" s="1">
        <v>-1.0</v>
      </c>
      <c r="BG2456" s="1">
        <v>-1.0</v>
      </c>
      <c r="BH2456" s="1">
        <v>-1.0</v>
      </c>
      <c r="BI2456" s="1">
        <v>-1.0</v>
      </c>
      <c r="BJ2456" s="1">
        <v>-1.0</v>
      </c>
      <c r="BK2456" s="1">
        <v>-1.0</v>
      </c>
      <c r="BL2456" s="1">
        <v>-1.0</v>
      </c>
      <c r="BM2456" s="1">
        <v>1.0</v>
      </c>
      <c r="BN2456" s="1">
        <v>-1.0</v>
      </c>
      <c r="BO2456" s="1">
        <v>-1.0</v>
      </c>
      <c r="BP2456" s="1">
        <v>-1.0</v>
      </c>
      <c r="BQ2456" s="1">
        <v>-1.0</v>
      </c>
      <c r="BR2456" s="1">
        <v>-1.0</v>
      </c>
      <c r="BS2456" s="1">
        <v>-1.0</v>
      </c>
      <c r="BT2456" s="1">
        <v>-1.0</v>
      </c>
      <c r="BU2456" s="1">
        <v>1.0</v>
      </c>
      <c r="BV2456" s="1">
        <v>-1.0</v>
      </c>
      <c r="BW2456" s="1">
        <v>-1.0</v>
      </c>
      <c r="BX2456" s="1">
        <v>-1.0</v>
      </c>
      <c r="BY2456" s="1">
        <v>-1.0</v>
      </c>
      <c r="BZ2456" s="1">
        <v>-1.0</v>
      </c>
      <c r="CA2456" s="1">
        <v>-1.0</v>
      </c>
      <c r="CB2456" s="1">
        <v>-1.0</v>
      </c>
      <c r="CC2456" s="1">
        <v>-1.0</v>
      </c>
      <c r="CD2456" s="1">
        <v>82488.0</v>
      </c>
    </row>
    <row r="2457">
      <c r="A2457" s="1">
        <v>839058.0</v>
      </c>
      <c r="B2457" s="1" t="s">
        <v>13166</v>
      </c>
      <c r="C2457" s="1" t="s">
        <v>13167</v>
      </c>
      <c r="D2457" s="1" t="s">
        <v>13168</v>
      </c>
      <c r="E2457" s="1" t="s">
        <v>85</v>
      </c>
      <c r="F2457" s="1" t="s">
        <v>13169</v>
      </c>
      <c r="G2457" s="1" t="s">
        <v>13170</v>
      </c>
      <c r="H2457" s="1" t="s">
        <v>13171</v>
      </c>
      <c r="I2457" s="1">
        <v>4383196.0</v>
      </c>
      <c r="J2457" s="1">
        <v>41254.0</v>
      </c>
      <c r="M2457" s="1">
        <v>0.0</v>
      </c>
      <c r="N2457" s="1">
        <v>1.0</v>
      </c>
      <c r="O2457" s="1">
        <v>1.0</v>
      </c>
      <c r="P2457" s="1" t="s">
        <v>89</v>
      </c>
      <c r="Q2457" s="1" t="s">
        <v>329</v>
      </c>
      <c r="R2457" s="1">
        <v>40.76188</v>
      </c>
      <c r="S2457" s="1">
        <v>-73.97193</v>
      </c>
      <c r="T2457" s="1" t="s">
        <v>91</v>
      </c>
      <c r="U2457" s="1" t="s">
        <v>92</v>
      </c>
      <c r="V2457" s="1">
        <v>4.0</v>
      </c>
      <c r="W2457" s="1">
        <v>1.0</v>
      </c>
      <c r="X2457" s="1">
        <v>1.0</v>
      </c>
      <c r="Y2457" s="1">
        <v>1.0</v>
      </c>
      <c r="Z2457" s="1" t="s">
        <v>93</v>
      </c>
      <c r="AA2457" s="1" t="s">
        <v>13172</v>
      </c>
      <c r="AB2457" s="1">
        <v>269.0</v>
      </c>
      <c r="AC2457" s="1">
        <v>1.0</v>
      </c>
      <c r="AD2457" s="1">
        <v>0.0</v>
      </c>
      <c r="AE2457" s="1">
        <v>5.0</v>
      </c>
      <c r="AF2457" s="1" t="s">
        <v>597</v>
      </c>
      <c r="AG2457" s="1">
        <v>1.0</v>
      </c>
      <c r="AH2457" s="1">
        <v>0.0</v>
      </c>
      <c r="AI2457" s="1">
        <v>0.0</v>
      </c>
      <c r="AJ2457" s="1">
        <v>0.0</v>
      </c>
      <c r="AK2457" s="1">
        <v>0.0</v>
      </c>
      <c r="AL2457" s="1">
        <v>15.0</v>
      </c>
      <c r="AM2457" s="1">
        <v>0.0</v>
      </c>
      <c r="AN2457" s="1">
        <v>100.0</v>
      </c>
      <c r="AO2457" s="1">
        <v>10.0</v>
      </c>
      <c r="AP2457" s="1">
        <v>10.0</v>
      </c>
      <c r="AQ2457" s="1">
        <v>10.0</v>
      </c>
      <c r="AR2457" s="1">
        <v>10.0</v>
      </c>
      <c r="AS2457" s="1">
        <v>10.0</v>
      </c>
      <c r="AT2457" s="1">
        <v>10.0</v>
      </c>
      <c r="AU2457" s="1">
        <v>0.0</v>
      </c>
      <c r="AV2457" s="1" t="s">
        <v>96</v>
      </c>
      <c r="AW2457" s="1">
        <v>1.0</v>
      </c>
      <c r="AX2457" s="1">
        <v>1.0</v>
      </c>
      <c r="AY2457" s="1">
        <v>0.0</v>
      </c>
      <c r="AZ2457" s="1">
        <v>0.0</v>
      </c>
      <c r="BA2457" s="1">
        <v>0.22</v>
      </c>
      <c r="BB2457" s="1">
        <v>-1.0</v>
      </c>
      <c r="BC2457" s="1">
        <v>1.0</v>
      </c>
      <c r="BD2457" s="1">
        <v>-1.0</v>
      </c>
      <c r="BE2457" s="1">
        <v>-1.0</v>
      </c>
      <c r="BF2457" s="1">
        <v>-1.0</v>
      </c>
      <c r="BG2457" s="1">
        <v>-1.0</v>
      </c>
      <c r="BH2457" s="1">
        <v>-1.0</v>
      </c>
      <c r="BI2457" s="1">
        <v>-1.0</v>
      </c>
      <c r="BJ2457" s="1">
        <v>1.0</v>
      </c>
      <c r="BK2457" s="1">
        <v>-1.0</v>
      </c>
      <c r="BL2457" s="1">
        <v>-1.0</v>
      </c>
      <c r="BM2457" s="1">
        <v>1.0</v>
      </c>
      <c r="BN2457" s="1">
        <v>1.0</v>
      </c>
      <c r="BO2457" s="1">
        <v>1.0</v>
      </c>
      <c r="BP2457" s="1">
        <v>1.0</v>
      </c>
      <c r="BQ2457" s="1">
        <v>-1.0</v>
      </c>
      <c r="BR2457" s="1">
        <v>-1.0</v>
      </c>
      <c r="BS2457" s="1">
        <v>-1.0</v>
      </c>
      <c r="BT2457" s="1">
        <v>-1.0</v>
      </c>
      <c r="BU2457" s="1">
        <v>1.0</v>
      </c>
      <c r="BV2457" s="1">
        <v>-1.0</v>
      </c>
      <c r="BW2457" s="1">
        <v>-1.0</v>
      </c>
      <c r="BX2457" s="1">
        <v>-1.0</v>
      </c>
      <c r="BY2457" s="1">
        <v>1.0</v>
      </c>
      <c r="BZ2457" s="1">
        <v>-1.0</v>
      </c>
      <c r="CA2457" s="1">
        <v>-1.0</v>
      </c>
      <c r="CB2457" s="1">
        <v>-1.0</v>
      </c>
      <c r="CC2457" s="1">
        <v>-1.0</v>
      </c>
      <c r="CD2457" s="1">
        <v>82496.0</v>
      </c>
    </row>
    <row r="2458">
      <c r="A2458" s="1">
        <v>2.6362867E7</v>
      </c>
      <c r="B2458" s="1" t="s">
        <v>13173</v>
      </c>
      <c r="C2458" s="1" t="s">
        <v>13174</v>
      </c>
      <c r="D2458" s="1" t="s">
        <v>13175</v>
      </c>
      <c r="E2458" s="1" t="s">
        <v>85</v>
      </c>
      <c r="F2458" s="1" t="s">
        <v>13176</v>
      </c>
      <c r="G2458" s="1" t="s">
        <v>13177</v>
      </c>
      <c r="H2458" s="2" t="str">
        <f>- no shoes or SMOKING While in The house.  - please be mindful of NOT letting The Cats out when going in and out of The apartment. if you do NOT wish for The Cats to go into your room, please shut your door.</f>
        <v>#ERROR!</v>
      </c>
      <c r="I2458" s="1">
        <v>1.8197365E7</v>
      </c>
      <c r="J2458" s="1">
        <v>41836.0</v>
      </c>
      <c r="K2458" s="1" t="s">
        <v>134</v>
      </c>
      <c r="L2458" s="1">
        <v>1.0</v>
      </c>
      <c r="M2458" s="1">
        <v>0.0</v>
      </c>
      <c r="N2458" s="1">
        <v>1.0</v>
      </c>
      <c r="O2458" s="1">
        <v>0.0</v>
      </c>
      <c r="P2458" s="1" t="s">
        <v>123</v>
      </c>
      <c r="Q2458" s="1" t="s">
        <v>185</v>
      </c>
      <c r="R2458" s="1">
        <v>40.71111</v>
      </c>
      <c r="S2458" s="1">
        <v>-73.94736</v>
      </c>
      <c r="T2458" s="1" t="s">
        <v>91</v>
      </c>
      <c r="U2458" s="1" t="s">
        <v>113</v>
      </c>
      <c r="V2458" s="1">
        <v>1.0</v>
      </c>
      <c r="W2458" s="1">
        <v>1.0</v>
      </c>
      <c r="X2458" s="1">
        <v>1.0</v>
      </c>
      <c r="Y2458" s="1">
        <v>2.0</v>
      </c>
      <c r="Z2458" s="1" t="s">
        <v>93</v>
      </c>
      <c r="AA2458" s="1" t="s">
        <v>13178</v>
      </c>
      <c r="AB2458" s="1">
        <v>70.0</v>
      </c>
      <c r="AC2458" s="1">
        <v>1.0</v>
      </c>
      <c r="AD2458" s="1">
        <v>15.0</v>
      </c>
      <c r="AE2458" s="1">
        <v>3.0</v>
      </c>
      <c r="AF2458" s="1" t="s">
        <v>2136</v>
      </c>
      <c r="AG2458" s="1">
        <v>1.0</v>
      </c>
      <c r="AH2458" s="1">
        <v>9.0</v>
      </c>
      <c r="AI2458" s="1">
        <v>9.0</v>
      </c>
      <c r="AJ2458" s="1">
        <v>9.0</v>
      </c>
      <c r="AK2458" s="1">
        <v>9.0</v>
      </c>
      <c r="AL2458" s="1">
        <v>11.0</v>
      </c>
      <c r="AM2458" s="1">
        <v>10.0</v>
      </c>
      <c r="AN2458" s="1">
        <v>95.0</v>
      </c>
      <c r="AO2458" s="1">
        <v>10.0</v>
      </c>
      <c r="AP2458" s="1">
        <v>9.0</v>
      </c>
      <c r="AQ2458" s="1">
        <v>10.0</v>
      </c>
      <c r="AR2458" s="1">
        <v>10.0</v>
      </c>
      <c r="AS2458" s="1">
        <v>10.0</v>
      </c>
      <c r="AT2458" s="1">
        <v>10.0</v>
      </c>
      <c r="AU2458" s="1">
        <v>0.0</v>
      </c>
      <c r="AV2458" s="1" t="s">
        <v>105</v>
      </c>
      <c r="AW2458" s="1">
        <v>1.0</v>
      </c>
      <c r="AX2458" s="1">
        <v>0.0</v>
      </c>
      <c r="AY2458" s="1">
        <v>1.0</v>
      </c>
      <c r="AZ2458" s="1">
        <v>0.0</v>
      </c>
      <c r="BA2458" s="1">
        <v>0.88</v>
      </c>
      <c r="BB2458" s="1">
        <v>-1.0</v>
      </c>
      <c r="BC2458" s="1">
        <v>1.0</v>
      </c>
      <c r="BD2458" s="1">
        <v>-1.0</v>
      </c>
      <c r="BE2458" s="1">
        <v>-1.0</v>
      </c>
      <c r="BF2458" s="1">
        <v>-1.0</v>
      </c>
      <c r="BG2458" s="1">
        <v>-1.0</v>
      </c>
      <c r="BH2458" s="1">
        <v>1.0</v>
      </c>
      <c r="BI2458" s="1">
        <v>-1.0</v>
      </c>
      <c r="BJ2458" s="1">
        <v>1.0</v>
      </c>
      <c r="BK2458" s="1">
        <v>-1.0</v>
      </c>
      <c r="BL2458" s="1">
        <v>-1.0</v>
      </c>
      <c r="BM2458" s="1">
        <v>-1.0</v>
      </c>
      <c r="BN2458" s="1">
        <v>-1.0</v>
      </c>
      <c r="BO2458" s="1">
        <v>-1.0</v>
      </c>
      <c r="BP2458" s="1">
        <v>-1.0</v>
      </c>
      <c r="BQ2458" s="1">
        <v>1.0</v>
      </c>
      <c r="BR2458" s="1">
        <v>-1.0</v>
      </c>
      <c r="BS2458" s="1">
        <v>-1.0</v>
      </c>
      <c r="BT2458" s="1">
        <v>-1.0</v>
      </c>
      <c r="BU2458" s="1">
        <v>1.0</v>
      </c>
      <c r="BV2458" s="1">
        <v>1.0</v>
      </c>
      <c r="BW2458" s="1">
        <v>-1.0</v>
      </c>
      <c r="BX2458" s="1">
        <v>-1.0</v>
      </c>
      <c r="BY2458" s="1">
        <v>-1.0</v>
      </c>
      <c r="BZ2458" s="1">
        <v>1.0</v>
      </c>
      <c r="CA2458" s="1">
        <v>-1.0</v>
      </c>
      <c r="CB2458" s="1">
        <v>-1.0</v>
      </c>
      <c r="CC2458" s="1">
        <v>-1.0</v>
      </c>
      <c r="CD2458" s="1">
        <v>82513.0</v>
      </c>
    </row>
    <row r="2459">
      <c r="A2459" s="1">
        <v>1.6392756E7</v>
      </c>
      <c r="B2459" s="1" t="s">
        <v>13179</v>
      </c>
      <c r="C2459" s="1" t="s">
        <v>13180</v>
      </c>
      <c r="D2459" s="1" t="s">
        <v>13180</v>
      </c>
      <c r="E2459" s="1" t="s">
        <v>85</v>
      </c>
      <c r="H2459" s="1" t="s">
        <v>13181</v>
      </c>
      <c r="I2459" s="1">
        <v>5895282.0</v>
      </c>
      <c r="J2459" s="1">
        <v>41376.0</v>
      </c>
      <c r="M2459" s="1">
        <v>0.0</v>
      </c>
      <c r="N2459" s="1">
        <v>1.0</v>
      </c>
      <c r="O2459" s="1">
        <v>1.0</v>
      </c>
      <c r="P2459" s="1" t="s">
        <v>89</v>
      </c>
      <c r="Q2459" s="1" t="s">
        <v>90</v>
      </c>
      <c r="R2459" s="1">
        <v>40.73421</v>
      </c>
      <c r="S2459" s="1">
        <v>-73.9968</v>
      </c>
      <c r="T2459" s="1" t="s">
        <v>91</v>
      </c>
      <c r="U2459" s="1" t="s">
        <v>92</v>
      </c>
      <c r="V2459" s="1">
        <v>2.0</v>
      </c>
      <c r="W2459" s="1">
        <v>1.0</v>
      </c>
      <c r="X2459" s="1">
        <v>1.0</v>
      </c>
      <c r="Y2459" s="1">
        <v>1.0</v>
      </c>
      <c r="Z2459" s="1" t="s">
        <v>93</v>
      </c>
      <c r="AA2459" s="1" t="s">
        <v>13182</v>
      </c>
      <c r="AB2459" s="1">
        <v>135.0</v>
      </c>
      <c r="AC2459" s="1">
        <v>1.0</v>
      </c>
      <c r="AD2459" s="1">
        <v>0.0</v>
      </c>
      <c r="AE2459" s="1">
        <v>5.0</v>
      </c>
      <c r="AF2459" s="1" t="s">
        <v>1228</v>
      </c>
      <c r="AG2459" s="1">
        <v>1.0</v>
      </c>
      <c r="AH2459" s="1">
        <v>0.0</v>
      </c>
      <c r="AI2459" s="1">
        <v>0.0</v>
      </c>
      <c r="AJ2459" s="1">
        <v>0.0</v>
      </c>
      <c r="AK2459" s="1">
        <v>0.0</v>
      </c>
      <c r="AL2459" s="1">
        <v>9.0</v>
      </c>
      <c r="AM2459" s="1">
        <v>0.0</v>
      </c>
      <c r="AN2459" s="1">
        <v>98.0</v>
      </c>
      <c r="AO2459" s="1">
        <v>10.0</v>
      </c>
      <c r="AP2459" s="1">
        <v>10.0</v>
      </c>
      <c r="AQ2459" s="1">
        <v>10.0</v>
      </c>
      <c r="AR2459" s="1">
        <v>10.0</v>
      </c>
      <c r="AS2459" s="1">
        <v>10.0</v>
      </c>
      <c r="AT2459" s="1">
        <v>10.0</v>
      </c>
      <c r="AU2459" s="1">
        <v>0.0</v>
      </c>
      <c r="AV2459" s="1" t="s">
        <v>117</v>
      </c>
      <c r="AW2459" s="1">
        <v>1.0</v>
      </c>
      <c r="AX2459" s="1">
        <v>1.0</v>
      </c>
      <c r="AY2459" s="1">
        <v>0.0</v>
      </c>
      <c r="AZ2459" s="1">
        <v>0.0</v>
      </c>
      <c r="BA2459" s="1">
        <v>0.29</v>
      </c>
      <c r="BB2459" s="1">
        <v>-1.0</v>
      </c>
      <c r="BC2459" s="1">
        <v>-1.0</v>
      </c>
      <c r="BD2459" s="1">
        <v>-1.0</v>
      </c>
      <c r="BE2459" s="1">
        <v>-1.0</v>
      </c>
      <c r="BF2459" s="1">
        <v>-1.0</v>
      </c>
      <c r="BG2459" s="1">
        <v>-1.0</v>
      </c>
      <c r="BH2459" s="1">
        <v>-1.0</v>
      </c>
      <c r="BI2459" s="1">
        <v>-1.0</v>
      </c>
      <c r="BJ2459" s="1">
        <v>-1.0</v>
      </c>
      <c r="BK2459" s="1">
        <v>-1.0</v>
      </c>
      <c r="BL2459" s="1">
        <v>-1.0</v>
      </c>
      <c r="BM2459" s="1">
        <v>1.0</v>
      </c>
      <c r="BN2459" s="1">
        <v>1.0</v>
      </c>
      <c r="BO2459" s="1">
        <v>-1.0</v>
      </c>
      <c r="BP2459" s="1">
        <v>-1.0</v>
      </c>
      <c r="BQ2459" s="1">
        <v>-1.0</v>
      </c>
      <c r="BR2459" s="1">
        <v>-1.0</v>
      </c>
      <c r="BS2459" s="1">
        <v>-1.0</v>
      </c>
      <c r="BT2459" s="1">
        <v>-1.0</v>
      </c>
      <c r="BU2459" s="1">
        <v>1.0</v>
      </c>
      <c r="BV2459" s="1">
        <v>-1.0</v>
      </c>
      <c r="BW2459" s="1">
        <v>-1.0</v>
      </c>
      <c r="BX2459" s="1">
        <v>-1.0</v>
      </c>
      <c r="BY2459" s="1">
        <v>-1.0</v>
      </c>
      <c r="BZ2459" s="1">
        <v>1.0</v>
      </c>
      <c r="CA2459" s="1">
        <v>-1.0</v>
      </c>
      <c r="CB2459" s="1">
        <v>-1.0</v>
      </c>
      <c r="CC2459" s="1">
        <v>-1.0</v>
      </c>
      <c r="CD2459" s="1">
        <v>82561.0</v>
      </c>
    </row>
    <row r="2460">
      <c r="A2460" s="1">
        <v>1.9074024E7</v>
      </c>
      <c r="B2460" s="1" t="s">
        <v>13183</v>
      </c>
      <c r="C2460" s="1" t="s">
        <v>13184</v>
      </c>
      <c r="D2460" s="1" t="s">
        <v>13185</v>
      </c>
      <c r="E2460" s="1" t="s">
        <v>85</v>
      </c>
      <c r="F2460" s="1" t="s">
        <v>13186</v>
      </c>
      <c r="G2460" s="1" t="s">
        <v>13187</v>
      </c>
      <c r="H2460" s="2" t="str">
        <f>- must leave shoes by The Door</f>
        <v>#ERROR!</v>
      </c>
      <c r="I2460" s="1">
        <v>1.13570467E8</v>
      </c>
      <c r="J2460" s="1">
        <v>42762.0</v>
      </c>
      <c r="M2460" s="1">
        <v>0.0</v>
      </c>
      <c r="N2460" s="1">
        <v>1.0</v>
      </c>
      <c r="O2460" s="1">
        <v>0.0</v>
      </c>
      <c r="P2460" s="1" t="s">
        <v>89</v>
      </c>
      <c r="Q2460" s="1" t="s">
        <v>90</v>
      </c>
      <c r="R2460" s="1">
        <v>40.74842</v>
      </c>
      <c r="S2460" s="1">
        <v>-73.9854199999999</v>
      </c>
      <c r="T2460" s="1" t="s">
        <v>91</v>
      </c>
      <c r="U2460" s="1" t="s">
        <v>214</v>
      </c>
      <c r="V2460" s="1">
        <v>1.0</v>
      </c>
      <c r="W2460" s="1">
        <v>1.0</v>
      </c>
      <c r="X2460" s="1">
        <v>1.0</v>
      </c>
      <c r="Y2460" s="1">
        <v>1.0</v>
      </c>
      <c r="Z2460" s="1" t="s">
        <v>93</v>
      </c>
      <c r="AA2460" s="1" t="s">
        <v>13188</v>
      </c>
      <c r="AB2460" s="1">
        <v>320.0</v>
      </c>
      <c r="AC2460" s="1">
        <v>1.0</v>
      </c>
      <c r="AD2460" s="1">
        <v>0.0</v>
      </c>
      <c r="AE2460" s="1">
        <v>1.0</v>
      </c>
      <c r="AF2460" s="1" t="s">
        <v>1683</v>
      </c>
      <c r="AG2460" s="1">
        <v>1.0</v>
      </c>
      <c r="AH2460" s="1">
        <v>30.0</v>
      </c>
      <c r="AI2460" s="1">
        <v>60.0</v>
      </c>
      <c r="AJ2460" s="1">
        <v>90.0</v>
      </c>
      <c r="AK2460" s="1">
        <v>179.0</v>
      </c>
      <c r="AL2460" s="1">
        <v>1.0</v>
      </c>
      <c r="AM2460" s="1">
        <v>1.0</v>
      </c>
      <c r="AN2460" s="1">
        <v>80.0</v>
      </c>
      <c r="AO2460" s="1">
        <v>10.0</v>
      </c>
      <c r="AP2460" s="1">
        <v>8.0</v>
      </c>
      <c r="AQ2460" s="1">
        <v>10.0</v>
      </c>
      <c r="AR2460" s="1">
        <v>10.0</v>
      </c>
      <c r="AS2460" s="1">
        <v>10.0</v>
      </c>
      <c r="AT2460" s="1">
        <v>8.0</v>
      </c>
      <c r="AU2460" s="1">
        <v>1.0</v>
      </c>
      <c r="AV2460" s="1" t="s">
        <v>105</v>
      </c>
      <c r="AW2460" s="1">
        <v>1.0</v>
      </c>
      <c r="AX2460" s="1">
        <v>0.0</v>
      </c>
      <c r="AY2460" s="1">
        <v>0.0</v>
      </c>
      <c r="AZ2460" s="1">
        <v>1.0</v>
      </c>
      <c r="BA2460" s="1">
        <v>0.1</v>
      </c>
      <c r="BB2460" s="1">
        <v>-1.0</v>
      </c>
      <c r="BC2460" s="1">
        <v>1.0</v>
      </c>
      <c r="BD2460" s="1">
        <v>-1.0</v>
      </c>
      <c r="BE2460" s="1">
        <v>-1.0</v>
      </c>
      <c r="BF2460" s="1">
        <v>-1.0</v>
      </c>
      <c r="BG2460" s="1">
        <v>-1.0</v>
      </c>
      <c r="BH2460" s="1">
        <v>-1.0</v>
      </c>
      <c r="BI2460" s="1">
        <v>-1.0</v>
      </c>
      <c r="BJ2460" s="1">
        <v>1.0</v>
      </c>
      <c r="BK2460" s="1">
        <v>-1.0</v>
      </c>
      <c r="BL2460" s="1">
        <v>-1.0</v>
      </c>
      <c r="BM2460" s="1">
        <v>-1.0</v>
      </c>
      <c r="BN2460" s="1">
        <v>1.0</v>
      </c>
      <c r="BO2460" s="1">
        <v>1.0</v>
      </c>
      <c r="BP2460" s="1">
        <v>-1.0</v>
      </c>
      <c r="BQ2460" s="1">
        <v>-1.0</v>
      </c>
      <c r="BR2460" s="1">
        <v>-1.0</v>
      </c>
      <c r="BS2460" s="1">
        <v>-1.0</v>
      </c>
      <c r="BT2460" s="1">
        <v>1.0</v>
      </c>
      <c r="BU2460" s="1">
        <v>1.0</v>
      </c>
      <c r="BV2460" s="1">
        <v>-1.0</v>
      </c>
      <c r="BW2460" s="1">
        <v>1.0</v>
      </c>
      <c r="BX2460" s="1">
        <v>-1.0</v>
      </c>
      <c r="BY2460" s="1">
        <v>-1.0</v>
      </c>
      <c r="BZ2460" s="1">
        <v>-1.0</v>
      </c>
      <c r="CA2460" s="1">
        <v>-1.0</v>
      </c>
      <c r="CB2460" s="1">
        <v>-1.0</v>
      </c>
      <c r="CC2460" s="1">
        <v>-1.0</v>
      </c>
      <c r="CD2460" s="1">
        <v>82568.0</v>
      </c>
    </row>
    <row r="2461">
      <c r="A2461" s="1">
        <v>3.0407158E7</v>
      </c>
      <c r="B2461" s="1" t="s">
        <v>13189</v>
      </c>
      <c r="C2461" s="1" t="s">
        <v>13190</v>
      </c>
      <c r="D2461" s="1" t="s">
        <v>13191</v>
      </c>
      <c r="E2461" s="1" t="s">
        <v>85</v>
      </c>
      <c r="I2461" s="1">
        <v>2.2832109E8</v>
      </c>
      <c r="J2461" s="1">
        <v>43434.0</v>
      </c>
      <c r="K2461" s="1" t="s">
        <v>88</v>
      </c>
      <c r="L2461" s="1">
        <v>1.0</v>
      </c>
      <c r="M2461" s="1">
        <v>0.0</v>
      </c>
      <c r="N2461" s="1">
        <v>1.0</v>
      </c>
      <c r="O2461" s="1">
        <v>0.0</v>
      </c>
      <c r="P2461" s="1" t="s">
        <v>89</v>
      </c>
      <c r="Q2461" s="1" t="s">
        <v>206</v>
      </c>
      <c r="R2461" s="1">
        <v>40.72658</v>
      </c>
      <c r="S2461" s="1">
        <v>-73.98803</v>
      </c>
      <c r="T2461" s="1" t="s">
        <v>91</v>
      </c>
      <c r="U2461" s="1" t="s">
        <v>113</v>
      </c>
      <c r="V2461" s="1">
        <v>2.0</v>
      </c>
      <c r="W2461" s="1">
        <v>1.0</v>
      </c>
      <c r="X2461" s="1">
        <v>1.0</v>
      </c>
      <c r="Y2461" s="1">
        <v>1.0</v>
      </c>
      <c r="Z2461" s="1" t="s">
        <v>93</v>
      </c>
      <c r="AA2461" s="1" t="s">
        <v>13192</v>
      </c>
      <c r="AB2461" s="1">
        <v>115.0</v>
      </c>
      <c r="AC2461" s="1">
        <v>1.0</v>
      </c>
      <c r="AD2461" s="1">
        <v>0.0</v>
      </c>
      <c r="AE2461" s="1">
        <v>1.0</v>
      </c>
      <c r="AF2461" s="1" t="s">
        <v>341</v>
      </c>
      <c r="AG2461" s="1">
        <v>1.0</v>
      </c>
      <c r="AH2461" s="1">
        <v>0.0</v>
      </c>
      <c r="AI2461" s="1">
        <v>0.0</v>
      </c>
      <c r="AJ2461" s="1">
        <v>0.0</v>
      </c>
      <c r="AK2461" s="1">
        <v>67.0</v>
      </c>
      <c r="AL2461" s="1">
        <v>20.0</v>
      </c>
      <c r="AM2461" s="1">
        <v>20.0</v>
      </c>
      <c r="AN2461" s="1">
        <v>85.0</v>
      </c>
      <c r="AO2461" s="1">
        <v>9.0</v>
      </c>
      <c r="AP2461" s="1">
        <v>9.0</v>
      </c>
      <c r="AQ2461" s="1">
        <v>9.0</v>
      </c>
      <c r="AR2461" s="1">
        <v>9.0</v>
      </c>
      <c r="AS2461" s="1">
        <v>9.0</v>
      </c>
      <c r="AT2461" s="1">
        <v>9.0</v>
      </c>
      <c r="AU2461" s="1">
        <v>0.0</v>
      </c>
      <c r="AV2461" s="1" t="s">
        <v>105</v>
      </c>
      <c r="AW2461" s="1">
        <v>1.0</v>
      </c>
      <c r="AX2461" s="1">
        <v>0.0</v>
      </c>
      <c r="AY2461" s="1">
        <v>1.0</v>
      </c>
      <c r="AZ2461" s="1">
        <v>0.0</v>
      </c>
      <c r="BA2461" s="1">
        <v>2.83</v>
      </c>
      <c r="BB2461" s="1">
        <v>-1.0</v>
      </c>
      <c r="BC2461" s="1">
        <v>1.0</v>
      </c>
      <c r="BD2461" s="1">
        <v>-1.0</v>
      </c>
      <c r="BE2461" s="1">
        <v>-1.0</v>
      </c>
      <c r="BF2461" s="1">
        <v>-1.0</v>
      </c>
      <c r="BG2461" s="1">
        <v>-1.0</v>
      </c>
      <c r="BH2461" s="1">
        <v>1.0</v>
      </c>
      <c r="BI2461" s="1">
        <v>-1.0</v>
      </c>
      <c r="BJ2461" s="1">
        <v>1.0</v>
      </c>
      <c r="BK2461" s="1">
        <v>-1.0</v>
      </c>
      <c r="BL2461" s="1">
        <v>-1.0</v>
      </c>
      <c r="BM2461" s="1">
        <v>-1.0</v>
      </c>
      <c r="BN2461" s="1">
        <v>-1.0</v>
      </c>
      <c r="BO2461" s="1">
        <v>-1.0</v>
      </c>
      <c r="BP2461" s="1">
        <v>-1.0</v>
      </c>
      <c r="BQ2461" s="1">
        <v>-1.0</v>
      </c>
      <c r="BR2461" s="1">
        <v>-1.0</v>
      </c>
      <c r="BS2461" s="1">
        <v>-1.0</v>
      </c>
      <c r="BT2461" s="1">
        <v>-1.0</v>
      </c>
      <c r="BU2461" s="1">
        <v>1.0</v>
      </c>
      <c r="BV2461" s="1">
        <v>1.0</v>
      </c>
      <c r="BW2461" s="1">
        <v>-1.0</v>
      </c>
      <c r="BX2461" s="1">
        <v>-1.0</v>
      </c>
      <c r="BY2461" s="1">
        <v>-1.0</v>
      </c>
      <c r="BZ2461" s="1">
        <v>-1.0</v>
      </c>
      <c r="CA2461" s="1">
        <v>-1.0</v>
      </c>
      <c r="CB2461" s="1">
        <v>-1.0</v>
      </c>
      <c r="CC2461" s="1">
        <v>-1.0</v>
      </c>
      <c r="CD2461" s="1">
        <v>82609.0</v>
      </c>
    </row>
    <row r="2462">
      <c r="A2462" s="1">
        <v>1.8828803E7</v>
      </c>
      <c r="B2462" s="1" t="s">
        <v>13193</v>
      </c>
      <c r="C2462" s="1" t="s">
        <v>13194</v>
      </c>
      <c r="D2462" s="1" t="s">
        <v>13195</v>
      </c>
      <c r="E2462" s="1" t="s">
        <v>85</v>
      </c>
      <c r="F2462" s="1" t="s">
        <v>10335</v>
      </c>
      <c r="G2462" s="1" t="s">
        <v>10336</v>
      </c>
      <c r="H2462" s="1" t="s">
        <v>10337</v>
      </c>
      <c r="I2462" s="1">
        <v>4.8146336E7</v>
      </c>
      <c r="J2462" s="1">
        <v>42312.0</v>
      </c>
      <c r="K2462" s="1" t="s">
        <v>134</v>
      </c>
      <c r="L2462" s="1">
        <v>1.0</v>
      </c>
      <c r="M2462" s="1">
        <v>1.0</v>
      </c>
      <c r="N2462" s="1">
        <v>22.0</v>
      </c>
      <c r="O2462" s="1">
        <v>0.0</v>
      </c>
      <c r="P2462" s="1" t="s">
        <v>89</v>
      </c>
      <c r="Q2462" s="1" t="s">
        <v>370</v>
      </c>
      <c r="R2462" s="1">
        <v>40.7613599999999</v>
      </c>
      <c r="S2462" s="1">
        <v>-73.99309</v>
      </c>
      <c r="T2462" s="1" t="s">
        <v>91</v>
      </c>
      <c r="U2462" s="1" t="s">
        <v>92</v>
      </c>
      <c r="V2462" s="1">
        <v>4.0</v>
      </c>
      <c r="W2462" s="1">
        <v>1.0</v>
      </c>
      <c r="X2462" s="1">
        <v>1.0</v>
      </c>
      <c r="Y2462" s="1">
        <v>1.0</v>
      </c>
      <c r="Z2462" s="1" t="s">
        <v>93</v>
      </c>
      <c r="AA2462" s="1" t="s">
        <v>13196</v>
      </c>
      <c r="AB2462" s="1">
        <v>160.0</v>
      </c>
      <c r="AC2462" s="1">
        <v>1.0</v>
      </c>
      <c r="AD2462" s="1">
        <v>0.0</v>
      </c>
      <c r="AE2462" s="1">
        <v>30.0</v>
      </c>
      <c r="AF2462" s="1" t="s">
        <v>928</v>
      </c>
      <c r="AG2462" s="1">
        <v>1.0</v>
      </c>
      <c r="AH2462" s="1">
        <v>0.0</v>
      </c>
      <c r="AI2462" s="1">
        <v>8.0</v>
      </c>
      <c r="AJ2462" s="1">
        <v>38.0</v>
      </c>
      <c r="AK2462" s="1">
        <v>313.0</v>
      </c>
      <c r="AL2462" s="1">
        <v>4.0</v>
      </c>
      <c r="AM2462" s="1">
        <v>0.0</v>
      </c>
      <c r="AN2462" s="1">
        <v>100.0</v>
      </c>
      <c r="AO2462" s="1">
        <v>10.0</v>
      </c>
      <c r="AP2462" s="1">
        <v>10.0</v>
      </c>
      <c r="AQ2462" s="1">
        <v>10.0</v>
      </c>
      <c r="AR2462" s="1">
        <v>10.0</v>
      </c>
      <c r="AS2462" s="1">
        <v>10.0</v>
      </c>
      <c r="AT2462" s="1">
        <v>10.0</v>
      </c>
      <c r="AU2462" s="1">
        <v>0.0</v>
      </c>
      <c r="AV2462" s="1" t="s">
        <v>117</v>
      </c>
      <c r="AW2462" s="1">
        <v>20.0</v>
      </c>
      <c r="AX2462" s="1">
        <v>20.0</v>
      </c>
      <c r="AY2462" s="1">
        <v>0.0</v>
      </c>
      <c r="AZ2462" s="1">
        <v>0.0</v>
      </c>
      <c r="BA2462" s="1">
        <v>0.17</v>
      </c>
      <c r="BB2462" s="1">
        <v>-1.0</v>
      </c>
      <c r="BC2462" s="1">
        <v>1.0</v>
      </c>
      <c r="BD2462" s="1">
        <v>-1.0</v>
      </c>
      <c r="BE2462" s="1">
        <v>-1.0</v>
      </c>
      <c r="BF2462" s="1">
        <v>-1.0</v>
      </c>
      <c r="BG2462" s="1">
        <v>-1.0</v>
      </c>
      <c r="BH2462" s="1">
        <v>1.0</v>
      </c>
      <c r="BI2462" s="1">
        <v>-1.0</v>
      </c>
      <c r="BJ2462" s="1">
        <v>1.0</v>
      </c>
      <c r="BK2462" s="1">
        <v>1.0</v>
      </c>
      <c r="BL2462" s="1">
        <v>1.0</v>
      </c>
      <c r="BM2462" s="1">
        <v>-1.0</v>
      </c>
      <c r="BN2462" s="1">
        <v>1.0</v>
      </c>
      <c r="BO2462" s="1">
        <v>-1.0</v>
      </c>
      <c r="BP2462" s="1">
        <v>-1.0</v>
      </c>
      <c r="BQ2462" s="1">
        <v>-1.0</v>
      </c>
      <c r="BR2462" s="1">
        <v>-1.0</v>
      </c>
      <c r="BS2462" s="1">
        <v>1.0</v>
      </c>
      <c r="BT2462" s="1">
        <v>-1.0</v>
      </c>
      <c r="BU2462" s="1">
        <v>1.0</v>
      </c>
      <c r="BV2462" s="1">
        <v>1.0</v>
      </c>
      <c r="BW2462" s="1">
        <v>-1.0</v>
      </c>
      <c r="BX2462" s="1">
        <v>-1.0</v>
      </c>
      <c r="BY2462" s="1">
        <v>-1.0</v>
      </c>
      <c r="BZ2462" s="1">
        <v>-1.0</v>
      </c>
      <c r="CA2462" s="1">
        <v>-1.0</v>
      </c>
      <c r="CB2462" s="1">
        <v>-1.0</v>
      </c>
      <c r="CC2462" s="1">
        <v>-1.0</v>
      </c>
      <c r="CD2462" s="1">
        <v>82620.0</v>
      </c>
    </row>
    <row r="2463">
      <c r="A2463" s="1">
        <v>2.8412831E7</v>
      </c>
      <c r="B2463" s="1" t="s">
        <v>13197</v>
      </c>
      <c r="C2463" s="1" t="s">
        <v>13198</v>
      </c>
      <c r="D2463" s="1" t="s">
        <v>13198</v>
      </c>
      <c r="E2463" s="1" t="s">
        <v>85</v>
      </c>
      <c r="I2463" s="1">
        <v>1.2926593E7</v>
      </c>
      <c r="J2463" s="1">
        <v>41706.0</v>
      </c>
      <c r="K2463" s="1" t="s">
        <v>134</v>
      </c>
      <c r="L2463" s="1">
        <v>0.92</v>
      </c>
      <c r="M2463" s="1">
        <v>0.0</v>
      </c>
      <c r="N2463" s="1">
        <v>3.0</v>
      </c>
      <c r="O2463" s="1">
        <v>1.0</v>
      </c>
      <c r="P2463" s="1" t="s">
        <v>89</v>
      </c>
      <c r="Q2463" s="1" t="s">
        <v>90</v>
      </c>
      <c r="R2463" s="1">
        <v>40.73117</v>
      </c>
      <c r="S2463" s="1">
        <v>-74.00232</v>
      </c>
      <c r="T2463" s="1" t="s">
        <v>91</v>
      </c>
      <c r="U2463" s="1" t="s">
        <v>113</v>
      </c>
      <c r="V2463" s="1">
        <v>1.0</v>
      </c>
      <c r="W2463" s="1">
        <v>1.0</v>
      </c>
      <c r="X2463" s="1">
        <v>1.0</v>
      </c>
      <c r="Y2463" s="1">
        <v>1.0</v>
      </c>
      <c r="Z2463" s="1" t="s">
        <v>93</v>
      </c>
      <c r="AA2463" s="1" t="s">
        <v>13199</v>
      </c>
      <c r="AB2463" s="1">
        <v>126.0</v>
      </c>
      <c r="AC2463" s="1">
        <v>1.0</v>
      </c>
      <c r="AD2463" s="1">
        <v>0.0</v>
      </c>
      <c r="AE2463" s="1">
        <v>2.0</v>
      </c>
      <c r="AF2463" s="1" t="s">
        <v>104</v>
      </c>
      <c r="AG2463" s="1">
        <v>1.0</v>
      </c>
      <c r="AH2463" s="1">
        <v>0.0</v>
      </c>
      <c r="AI2463" s="1">
        <v>0.0</v>
      </c>
      <c r="AJ2463" s="1">
        <v>15.0</v>
      </c>
      <c r="AK2463" s="1">
        <v>15.0</v>
      </c>
      <c r="AL2463" s="1">
        <v>1.0</v>
      </c>
      <c r="AM2463" s="1">
        <v>1.0</v>
      </c>
      <c r="AN2463" s="1">
        <v>100.0</v>
      </c>
      <c r="AO2463" s="1">
        <v>10.0</v>
      </c>
      <c r="AP2463" s="1">
        <v>10.0</v>
      </c>
      <c r="AQ2463" s="1">
        <v>10.0</v>
      </c>
      <c r="AR2463" s="1">
        <v>10.0</v>
      </c>
      <c r="AS2463" s="1">
        <v>10.0</v>
      </c>
      <c r="AT2463" s="1">
        <v>10.0</v>
      </c>
      <c r="AU2463" s="1">
        <v>1.0</v>
      </c>
      <c r="AV2463" s="1" t="s">
        <v>105</v>
      </c>
      <c r="AW2463" s="1">
        <v>3.0</v>
      </c>
      <c r="AX2463" s="1">
        <v>1.0</v>
      </c>
      <c r="AY2463" s="1">
        <v>2.0</v>
      </c>
      <c r="AZ2463" s="1">
        <v>0.0</v>
      </c>
      <c r="BA2463" s="1">
        <v>1.0</v>
      </c>
      <c r="BB2463" s="1">
        <v>-1.0</v>
      </c>
      <c r="BC2463" s="1">
        <v>1.0</v>
      </c>
      <c r="BD2463" s="1">
        <v>-1.0</v>
      </c>
      <c r="BE2463" s="1">
        <v>-1.0</v>
      </c>
      <c r="BF2463" s="1">
        <v>-1.0</v>
      </c>
      <c r="BG2463" s="1">
        <v>-1.0</v>
      </c>
      <c r="BH2463" s="1">
        <v>-1.0</v>
      </c>
      <c r="BI2463" s="1">
        <v>-1.0</v>
      </c>
      <c r="BJ2463" s="1">
        <v>-1.0</v>
      </c>
      <c r="BK2463" s="1">
        <v>-1.0</v>
      </c>
      <c r="BL2463" s="1">
        <v>-1.0</v>
      </c>
      <c r="BM2463" s="1">
        <v>-1.0</v>
      </c>
      <c r="BN2463" s="1">
        <v>-1.0</v>
      </c>
      <c r="BO2463" s="1">
        <v>-1.0</v>
      </c>
      <c r="BP2463" s="1">
        <v>-1.0</v>
      </c>
      <c r="BQ2463" s="1">
        <v>-1.0</v>
      </c>
      <c r="BR2463" s="1">
        <v>-1.0</v>
      </c>
      <c r="BS2463" s="1">
        <v>-1.0</v>
      </c>
      <c r="BT2463" s="1">
        <v>-1.0</v>
      </c>
      <c r="BU2463" s="1">
        <v>1.0</v>
      </c>
      <c r="BV2463" s="1">
        <v>-1.0</v>
      </c>
      <c r="BW2463" s="1">
        <v>-1.0</v>
      </c>
      <c r="BX2463" s="1">
        <v>-1.0</v>
      </c>
      <c r="BY2463" s="1">
        <v>-1.0</v>
      </c>
      <c r="BZ2463" s="1">
        <v>-1.0</v>
      </c>
      <c r="CA2463" s="1">
        <v>-1.0</v>
      </c>
      <c r="CB2463" s="1">
        <v>-1.0</v>
      </c>
      <c r="CC2463" s="1">
        <v>-1.0</v>
      </c>
      <c r="CD2463" s="1">
        <v>82662.0</v>
      </c>
    </row>
    <row r="2464">
      <c r="A2464" s="1">
        <v>9807059.0</v>
      </c>
      <c r="B2464" s="1" t="s">
        <v>13200</v>
      </c>
      <c r="C2464" s="1" t="s">
        <v>13201</v>
      </c>
      <c r="D2464" s="1" t="s">
        <v>13201</v>
      </c>
      <c r="E2464" s="1" t="s">
        <v>85</v>
      </c>
      <c r="I2464" s="1">
        <v>5.0526314E7</v>
      </c>
      <c r="J2464" s="1">
        <v>42342.0</v>
      </c>
      <c r="M2464" s="1">
        <v>0.0</v>
      </c>
      <c r="N2464" s="1">
        <v>1.0</v>
      </c>
      <c r="O2464" s="1">
        <v>0.0</v>
      </c>
      <c r="P2464" s="1" t="s">
        <v>89</v>
      </c>
      <c r="Q2464" s="1" t="s">
        <v>613</v>
      </c>
      <c r="R2464" s="1">
        <v>40.81047</v>
      </c>
      <c r="S2464" s="1">
        <v>-73.95735</v>
      </c>
      <c r="T2464" s="1" t="s">
        <v>91</v>
      </c>
      <c r="U2464" s="1" t="s">
        <v>113</v>
      </c>
      <c r="V2464" s="1">
        <v>1.0</v>
      </c>
      <c r="W2464" s="1">
        <v>1.0</v>
      </c>
      <c r="X2464" s="1">
        <v>1.0</v>
      </c>
      <c r="Y2464" s="1">
        <v>1.0</v>
      </c>
      <c r="Z2464" s="1" t="s">
        <v>93</v>
      </c>
      <c r="AA2464" s="1" t="s">
        <v>13202</v>
      </c>
      <c r="AB2464" s="1">
        <v>63.0</v>
      </c>
      <c r="AC2464" s="1">
        <v>1.0</v>
      </c>
      <c r="AD2464" s="1">
        <v>0.0</v>
      </c>
      <c r="AE2464" s="1">
        <v>1.0</v>
      </c>
      <c r="AF2464" s="1" t="s">
        <v>1192</v>
      </c>
      <c r="AG2464" s="1">
        <v>1.0</v>
      </c>
      <c r="AH2464" s="1">
        <v>0.0</v>
      </c>
      <c r="AI2464" s="1">
        <v>0.0</v>
      </c>
      <c r="AJ2464" s="1">
        <v>0.0</v>
      </c>
      <c r="AK2464" s="1">
        <v>0.0</v>
      </c>
      <c r="AL2464" s="1">
        <v>0.0</v>
      </c>
      <c r="AM2464" s="1">
        <v>0.0</v>
      </c>
      <c r="AU2464" s="1">
        <v>0.0</v>
      </c>
      <c r="AV2464" s="1" t="s">
        <v>105</v>
      </c>
      <c r="AW2464" s="1">
        <v>1.0</v>
      </c>
      <c r="AX2464" s="1">
        <v>0.0</v>
      </c>
      <c r="AY2464" s="1">
        <v>1.0</v>
      </c>
      <c r="AZ2464" s="1">
        <v>0.0</v>
      </c>
      <c r="BB2464" s="1">
        <v>1.0</v>
      </c>
      <c r="BC2464" s="1">
        <v>-1.0</v>
      </c>
      <c r="BD2464" s="1">
        <v>-1.0</v>
      </c>
      <c r="BE2464" s="1">
        <v>-1.0</v>
      </c>
      <c r="BF2464" s="1">
        <v>-1.0</v>
      </c>
      <c r="BG2464" s="1">
        <v>-1.0</v>
      </c>
      <c r="BH2464" s="1">
        <v>-1.0</v>
      </c>
      <c r="BI2464" s="1">
        <v>-1.0</v>
      </c>
      <c r="BJ2464" s="1">
        <v>-1.0</v>
      </c>
      <c r="BK2464" s="1">
        <v>-1.0</v>
      </c>
      <c r="BL2464" s="1">
        <v>-1.0</v>
      </c>
      <c r="BM2464" s="1">
        <v>1.0</v>
      </c>
      <c r="BN2464" s="1">
        <v>1.0</v>
      </c>
      <c r="BO2464" s="1">
        <v>-1.0</v>
      </c>
      <c r="BP2464" s="1">
        <v>-1.0</v>
      </c>
      <c r="BQ2464" s="1">
        <v>-1.0</v>
      </c>
      <c r="BR2464" s="1">
        <v>-1.0</v>
      </c>
      <c r="BS2464" s="1">
        <v>-1.0</v>
      </c>
      <c r="BT2464" s="1">
        <v>-1.0</v>
      </c>
      <c r="BU2464" s="1">
        <v>1.0</v>
      </c>
      <c r="BV2464" s="1">
        <v>-1.0</v>
      </c>
      <c r="BW2464" s="1">
        <v>-1.0</v>
      </c>
      <c r="BX2464" s="1">
        <v>-1.0</v>
      </c>
      <c r="BY2464" s="1">
        <v>-1.0</v>
      </c>
      <c r="BZ2464" s="1">
        <v>-1.0</v>
      </c>
      <c r="CA2464" s="1">
        <v>-1.0</v>
      </c>
      <c r="CB2464" s="1">
        <v>-1.0</v>
      </c>
      <c r="CC2464" s="1">
        <v>-1.0</v>
      </c>
      <c r="CD2464" s="1">
        <v>82672.0</v>
      </c>
    </row>
    <row r="2465">
      <c r="A2465" s="1">
        <v>1.5328237E7</v>
      </c>
      <c r="B2465" s="1" t="s">
        <v>13203</v>
      </c>
      <c r="C2465" s="1" t="s">
        <v>13204</v>
      </c>
      <c r="D2465" s="1" t="s">
        <v>13205</v>
      </c>
      <c r="E2465" s="1" t="s">
        <v>85</v>
      </c>
      <c r="F2465" s="1" t="s">
        <v>13206</v>
      </c>
      <c r="I2465" s="1">
        <v>4.7617616E7</v>
      </c>
      <c r="J2465" s="1">
        <v>42305.0</v>
      </c>
      <c r="K2465" s="1" t="s">
        <v>88</v>
      </c>
      <c r="L2465" s="1">
        <v>1.0</v>
      </c>
      <c r="M2465" s="1">
        <v>0.0</v>
      </c>
      <c r="N2465" s="1">
        <v>1.0</v>
      </c>
      <c r="O2465" s="1">
        <v>1.0</v>
      </c>
      <c r="P2465" s="1" t="s">
        <v>111</v>
      </c>
      <c r="Q2465" s="1" t="s">
        <v>112</v>
      </c>
      <c r="R2465" s="1">
        <v>40.74569</v>
      </c>
      <c r="S2465" s="1">
        <v>-73.94684</v>
      </c>
      <c r="T2465" s="1" t="s">
        <v>289</v>
      </c>
      <c r="U2465" s="1" t="s">
        <v>113</v>
      </c>
      <c r="V2465" s="1">
        <v>2.0</v>
      </c>
      <c r="W2465" s="1">
        <v>1.0</v>
      </c>
      <c r="X2465" s="1">
        <v>1.0</v>
      </c>
      <c r="Y2465" s="1">
        <v>1.0</v>
      </c>
      <c r="Z2465" s="1" t="s">
        <v>93</v>
      </c>
      <c r="AA2465" s="1" t="s">
        <v>13207</v>
      </c>
      <c r="AB2465" s="1">
        <v>105.0</v>
      </c>
      <c r="AC2465" s="1">
        <v>1.0</v>
      </c>
      <c r="AD2465" s="1">
        <v>0.0</v>
      </c>
      <c r="AE2465" s="1">
        <v>4.0</v>
      </c>
      <c r="AF2465" s="1" t="s">
        <v>2136</v>
      </c>
      <c r="AG2465" s="1">
        <v>1.0</v>
      </c>
      <c r="AH2465" s="1">
        <v>10.0</v>
      </c>
      <c r="AI2465" s="1">
        <v>40.0</v>
      </c>
      <c r="AJ2465" s="1">
        <v>70.0</v>
      </c>
      <c r="AK2465" s="1">
        <v>70.0</v>
      </c>
      <c r="AL2465" s="1">
        <v>10.0</v>
      </c>
      <c r="AM2465" s="1">
        <v>5.0</v>
      </c>
      <c r="AN2465" s="1">
        <v>91.0</v>
      </c>
      <c r="AO2465" s="1">
        <v>10.0</v>
      </c>
      <c r="AP2465" s="1">
        <v>8.0</v>
      </c>
      <c r="AQ2465" s="1">
        <v>10.0</v>
      </c>
      <c r="AR2465" s="1">
        <v>10.0</v>
      </c>
      <c r="AS2465" s="1">
        <v>10.0</v>
      </c>
      <c r="AT2465" s="1">
        <v>9.0</v>
      </c>
      <c r="AU2465" s="1">
        <v>0.0</v>
      </c>
      <c r="AV2465" s="1" t="s">
        <v>96</v>
      </c>
      <c r="AW2465" s="1">
        <v>1.0</v>
      </c>
      <c r="AX2465" s="1">
        <v>0.0</v>
      </c>
      <c r="AY2465" s="1">
        <v>1.0</v>
      </c>
      <c r="AZ2465" s="1">
        <v>0.0</v>
      </c>
      <c r="BA2465" s="1">
        <v>0.33</v>
      </c>
      <c r="BB2465" s="1">
        <v>-1.0</v>
      </c>
      <c r="BC2465" s="1">
        <v>1.0</v>
      </c>
      <c r="BD2465" s="1">
        <v>-1.0</v>
      </c>
      <c r="BE2465" s="1">
        <v>-1.0</v>
      </c>
      <c r="BF2465" s="1">
        <v>-1.0</v>
      </c>
      <c r="BG2465" s="1">
        <v>-1.0</v>
      </c>
      <c r="BH2465" s="1">
        <v>1.0</v>
      </c>
      <c r="BI2465" s="1">
        <v>-1.0</v>
      </c>
      <c r="BJ2465" s="1">
        <v>-1.0</v>
      </c>
      <c r="BK2465" s="1">
        <v>-1.0</v>
      </c>
      <c r="BL2465" s="1">
        <v>1.0</v>
      </c>
      <c r="BM2465" s="1">
        <v>1.0</v>
      </c>
      <c r="BN2465" s="1">
        <v>1.0</v>
      </c>
      <c r="BO2465" s="1">
        <v>1.0</v>
      </c>
      <c r="BP2465" s="1">
        <v>-1.0</v>
      </c>
      <c r="BQ2465" s="1">
        <v>-1.0</v>
      </c>
      <c r="BR2465" s="1">
        <v>-1.0</v>
      </c>
      <c r="BS2465" s="1">
        <v>1.0</v>
      </c>
      <c r="BT2465" s="1">
        <v>1.0</v>
      </c>
      <c r="BU2465" s="1">
        <v>1.0</v>
      </c>
      <c r="BV2465" s="1">
        <v>-1.0</v>
      </c>
      <c r="BW2465" s="1">
        <v>-1.0</v>
      </c>
      <c r="BX2465" s="1">
        <v>-1.0</v>
      </c>
      <c r="BY2465" s="1">
        <v>-1.0</v>
      </c>
      <c r="BZ2465" s="1">
        <v>-1.0</v>
      </c>
      <c r="CA2465" s="1">
        <v>-1.0</v>
      </c>
      <c r="CB2465" s="1">
        <v>-1.0</v>
      </c>
      <c r="CC2465" s="1">
        <v>-1.0</v>
      </c>
      <c r="CD2465" s="1">
        <v>82683.0</v>
      </c>
    </row>
    <row r="2466">
      <c r="A2466" s="1">
        <v>3.6265549E7</v>
      </c>
      <c r="B2466" s="1" t="s">
        <v>13208</v>
      </c>
      <c r="C2466" s="1" t="s">
        <v>13209</v>
      </c>
      <c r="D2466" s="1" t="s">
        <v>13210</v>
      </c>
      <c r="E2466" s="1" t="s">
        <v>85</v>
      </c>
      <c r="I2466" s="1">
        <v>2.72747109E8</v>
      </c>
      <c r="J2466" s="1">
        <v>43647.0</v>
      </c>
      <c r="M2466" s="1">
        <v>0.0</v>
      </c>
      <c r="N2466" s="1">
        <v>1.0</v>
      </c>
      <c r="O2466" s="1">
        <v>1.0</v>
      </c>
      <c r="P2466" s="1" t="s">
        <v>89</v>
      </c>
      <c r="Q2466" s="1" t="s">
        <v>1270</v>
      </c>
      <c r="R2466" s="1">
        <v>40.74612</v>
      </c>
      <c r="S2466" s="1">
        <v>-73.9796</v>
      </c>
      <c r="T2466" s="1" t="s">
        <v>91</v>
      </c>
      <c r="U2466" s="1" t="s">
        <v>92</v>
      </c>
      <c r="V2466" s="1">
        <v>5.0</v>
      </c>
      <c r="W2466" s="1">
        <v>1.0</v>
      </c>
      <c r="X2466" s="1">
        <v>2.0</v>
      </c>
      <c r="Y2466" s="1">
        <v>3.0</v>
      </c>
      <c r="Z2466" s="1" t="s">
        <v>93</v>
      </c>
      <c r="AA2466" s="1" t="s">
        <v>13211</v>
      </c>
      <c r="AB2466" s="1">
        <v>220.0</v>
      </c>
      <c r="AC2466" s="1">
        <v>4.0</v>
      </c>
      <c r="AD2466" s="1">
        <v>25.0</v>
      </c>
      <c r="AE2466" s="1">
        <v>4.0</v>
      </c>
      <c r="AF2466" s="1" t="s">
        <v>95</v>
      </c>
      <c r="AG2466" s="1">
        <v>1.0</v>
      </c>
      <c r="AH2466" s="1">
        <v>4.0</v>
      </c>
      <c r="AI2466" s="1">
        <v>23.0</v>
      </c>
      <c r="AJ2466" s="1">
        <v>48.0</v>
      </c>
      <c r="AK2466" s="1">
        <v>78.0</v>
      </c>
      <c r="AL2466" s="1">
        <v>0.0</v>
      </c>
      <c r="AM2466" s="1">
        <v>0.0</v>
      </c>
      <c r="AU2466" s="1">
        <v>1.0</v>
      </c>
      <c r="AV2466" s="1" t="s">
        <v>96</v>
      </c>
      <c r="AW2466" s="1">
        <v>1.0</v>
      </c>
      <c r="AX2466" s="1">
        <v>1.0</v>
      </c>
      <c r="AY2466" s="1">
        <v>0.0</v>
      </c>
      <c r="AZ2466" s="1">
        <v>0.0</v>
      </c>
      <c r="BB2466" s="1">
        <v>-1.0</v>
      </c>
      <c r="BC2466" s="1">
        <v>1.0</v>
      </c>
      <c r="BD2466" s="1">
        <v>-1.0</v>
      </c>
      <c r="BE2466" s="1">
        <v>-1.0</v>
      </c>
      <c r="BF2466" s="1">
        <v>-1.0</v>
      </c>
      <c r="BG2466" s="1">
        <v>-1.0</v>
      </c>
      <c r="BH2466" s="1">
        <v>-1.0</v>
      </c>
      <c r="BI2466" s="1">
        <v>-1.0</v>
      </c>
      <c r="BJ2466" s="1">
        <v>-1.0</v>
      </c>
      <c r="BK2466" s="1">
        <v>-1.0</v>
      </c>
      <c r="BL2466" s="1">
        <v>-1.0</v>
      </c>
      <c r="BM2466" s="1">
        <v>-1.0</v>
      </c>
      <c r="BN2466" s="1">
        <v>-1.0</v>
      </c>
      <c r="BO2466" s="1">
        <v>-1.0</v>
      </c>
      <c r="BP2466" s="1">
        <v>-1.0</v>
      </c>
      <c r="BQ2466" s="1">
        <v>-1.0</v>
      </c>
      <c r="BR2466" s="1">
        <v>-1.0</v>
      </c>
      <c r="BS2466" s="1">
        <v>-1.0</v>
      </c>
      <c r="BT2466" s="1">
        <v>-1.0</v>
      </c>
      <c r="BU2466" s="1">
        <v>1.0</v>
      </c>
      <c r="BV2466" s="1">
        <v>-1.0</v>
      </c>
      <c r="BW2466" s="1">
        <v>1.0</v>
      </c>
      <c r="BX2466" s="1">
        <v>-1.0</v>
      </c>
      <c r="BY2466" s="1">
        <v>-1.0</v>
      </c>
      <c r="BZ2466" s="1">
        <v>-1.0</v>
      </c>
      <c r="CA2466" s="1">
        <v>-1.0</v>
      </c>
      <c r="CB2466" s="1">
        <v>-1.0</v>
      </c>
      <c r="CC2466" s="1">
        <v>-1.0</v>
      </c>
      <c r="CD2466" s="1">
        <v>82706.0</v>
      </c>
    </row>
    <row r="2467">
      <c r="A2467" s="1">
        <v>2.7656104E7</v>
      </c>
      <c r="B2467" s="1" t="s">
        <v>13212</v>
      </c>
      <c r="C2467" s="1" t="s">
        <v>13213</v>
      </c>
      <c r="D2467" s="1" t="s">
        <v>13214</v>
      </c>
      <c r="E2467" s="1" t="s">
        <v>85</v>
      </c>
      <c r="G2467" s="1" t="s">
        <v>13215</v>
      </c>
      <c r="I2467" s="1">
        <v>1.26119576E8</v>
      </c>
      <c r="J2467" s="1">
        <v>42841.0</v>
      </c>
      <c r="K2467" s="1" t="s">
        <v>88</v>
      </c>
      <c r="L2467" s="1">
        <v>0.8</v>
      </c>
      <c r="M2467" s="1">
        <v>0.0</v>
      </c>
      <c r="N2467" s="1">
        <v>2.0</v>
      </c>
      <c r="O2467" s="1">
        <v>0.0</v>
      </c>
      <c r="P2467" s="1" t="s">
        <v>123</v>
      </c>
      <c r="Q2467" s="1" t="s">
        <v>124</v>
      </c>
      <c r="R2467" s="1">
        <v>40.71015</v>
      </c>
      <c r="S2467" s="1">
        <v>-73.94654</v>
      </c>
      <c r="T2467" s="1" t="s">
        <v>91</v>
      </c>
      <c r="U2467" s="1" t="s">
        <v>113</v>
      </c>
      <c r="V2467" s="1">
        <v>2.0</v>
      </c>
      <c r="W2467" s="1">
        <v>1.0</v>
      </c>
      <c r="X2467" s="1">
        <v>1.0</v>
      </c>
      <c r="Y2467" s="1">
        <v>1.0</v>
      </c>
      <c r="Z2467" s="1" t="s">
        <v>93</v>
      </c>
      <c r="AA2467" s="1" t="s">
        <v>13216</v>
      </c>
      <c r="AB2467" s="1">
        <v>85.0</v>
      </c>
      <c r="AC2467" s="1">
        <v>1.0</v>
      </c>
      <c r="AD2467" s="1">
        <v>20.0</v>
      </c>
      <c r="AE2467" s="1">
        <v>4.0</v>
      </c>
      <c r="AF2467" s="1" t="s">
        <v>202</v>
      </c>
      <c r="AG2467" s="1">
        <v>1.0</v>
      </c>
      <c r="AH2467" s="1">
        <v>0.0</v>
      </c>
      <c r="AI2467" s="1">
        <v>0.0</v>
      </c>
      <c r="AJ2467" s="1">
        <v>0.0</v>
      </c>
      <c r="AK2467" s="1">
        <v>0.0</v>
      </c>
      <c r="AL2467" s="1">
        <v>1.0</v>
      </c>
      <c r="AM2467" s="1">
        <v>1.0</v>
      </c>
      <c r="AN2467" s="1">
        <v>100.0</v>
      </c>
      <c r="AO2467" s="1">
        <v>10.0</v>
      </c>
      <c r="AP2467" s="1">
        <v>8.0</v>
      </c>
      <c r="AQ2467" s="1">
        <v>10.0</v>
      </c>
      <c r="AR2467" s="1">
        <v>10.0</v>
      </c>
      <c r="AS2467" s="1">
        <v>10.0</v>
      </c>
      <c r="AT2467" s="1">
        <v>10.0</v>
      </c>
      <c r="AU2467" s="1">
        <v>1.0</v>
      </c>
      <c r="AV2467" s="1" t="s">
        <v>96</v>
      </c>
      <c r="AW2467" s="1">
        <v>2.0</v>
      </c>
      <c r="AX2467" s="1">
        <v>0.0</v>
      </c>
      <c r="AY2467" s="1">
        <v>2.0</v>
      </c>
      <c r="AZ2467" s="1">
        <v>0.0</v>
      </c>
      <c r="BA2467" s="1">
        <v>0.1</v>
      </c>
      <c r="BB2467" s="1">
        <v>-1.0</v>
      </c>
      <c r="BC2467" s="1">
        <v>1.0</v>
      </c>
      <c r="BD2467" s="1">
        <v>-1.0</v>
      </c>
      <c r="BE2467" s="1">
        <v>-1.0</v>
      </c>
      <c r="BF2467" s="1">
        <v>-1.0</v>
      </c>
      <c r="BG2467" s="1">
        <v>-1.0</v>
      </c>
      <c r="BH2467" s="1">
        <v>-1.0</v>
      </c>
      <c r="BI2467" s="1">
        <v>-1.0</v>
      </c>
      <c r="BJ2467" s="1">
        <v>-1.0</v>
      </c>
      <c r="BK2467" s="1">
        <v>-1.0</v>
      </c>
      <c r="BL2467" s="1">
        <v>-1.0</v>
      </c>
      <c r="BM2467" s="1">
        <v>-1.0</v>
      </c>
      <c r="BN2467" s="1">
        <v>-1.0</v>
      </c>
      <c r="BO2467" s="1">
        <v>-1.0</v>
      </c>
      <c r="BP2467" s="1">
        <v>-1.0</v>
      </c>
      <c r="BQ2467" s="1">
        <v>-1.0</v>
      </c>
      <c r="BR2467" s="1">
        <v>-1.0</v>
      </c>
      <c r="BS2467" s="1">
        <v>1.0</v>
      </c>
      <c r="BT2467" s="1">
        <v>-1.0</v>
      </c>
      <c r="BU2467" s="1">
        <v>1.0</v>
      </c>
      <c r="BV2467" s="1">
        <v>1.0</v>
      </c>
      <c r="BW2467" s="1">
        <v>1.0</v>
      </c>
      <c r="BX2467" s="1">
        <v>1.0</v>
      </c>
      <c r="BY2467" s="1">
        <v>-1.0</v>
      </c>
      <c r="BZ2467" s="1">
        <v>-1.0</v>
      </c>
      <c r="CA2467" s="1">
        <v>-1.0</v>
      </c>
      <c r="CB2467" s="1">
        <v>-1.0</v>
      </c>
      <c r="CC2467" s="1">
        <v>-1.0</v>
      </c>
      <c r="CD2467" s="1">
        <v>82762.0</v>
      </c>
    </row>
    <row r="2468">
      <c r="A2468" s="1">
        <v>3.6129014E7</v>
      </c>
      <c r="B2468" s="1" t="s">
        <v>13217</v>
      </c>
      <c r="C2468" s="1" t="s">
        <v>13218</v>
      </c>
      <c r="D2468" s="1" t="s">
        <v>13219</v>
      </c>
      <c r="E2468" s="1" t="s">
        <v>85</v>
      </c>
      <c r="F2468" s="1" t="s">
        <v>13220</v>
      </c>
      <c r="G2468" s="1" t="s">
        <v>13221</v>
      </c>
      <c r="H2468" s="1" t="s">
        <v>13222</v>
      </c>
      <c r="I2468" s="1">
        <v>2.7174911E8</v>
      </c>
      <c r="J2468" s="1">
        <v>43643.0</v>
      </c>
      <c r="K2468" s="1" t="s">
        <v>134</v>
      </c>
      <c r="L2468" s="1">
        <v>1.0</v>
      </c>
      <c r="M2468" s="1">
        <v>0.0</v>
      </c>
      <c r="N2468" s="1">
        <v>1.0</v>
      </c>
      <c r="O2468" s="1">
        <v>0.0</v>
      </c>
      <c r="P2468" s="1" t="s">
        <v>123</v>
      </c>
      <c r="Q2468" s="1" t="s">
        <v>698</v>
      </c>
      <c r="R2468" s="1">
        <v>40.67333</v>
      </c>
      <c r="S2468" s="1">
        <v>-73.91614</v>
      </c>
      <c r="T2468" s="1" t="s">
        <v>289</v>
      </c>
      <c r="U2468" s="1" t="s">
        <v>113</v>
      </c>
      <c r="V2468" s="1">
        <v>4.0</v>
      </c>
      <c r="W2468" s="1">
        <v>1.0</v>
      </c>
      <c r="X2468" s="1">
        <v>2.0</v>
      </c>
      <c r="Y2468" s="1">
        <v>2.0</v>
      </c>
      <c r="Z2468" s="1" t="s">
        <v>93</v>
      </c>
      <c r="AA2468" s="1" t="s">
        <v>13223</v>
      </c>
      <c r="AB2468" s="1">
        <v>150.0</v>
      </c>
      <c r="AC2468" s="1">
        <v>1.0</v>
      </c>
      <c r="AD2468" s="1">
        <v>0.0</v>
      </c>
      <c r="AE2468" s="1">
        <v>1.0</v>
      </c>
      <c r="AF2468" s="1" t="s">
        <v>104</v>
      </c>
      <c r="AG2468" s="1">
        <v>1.0</v>
      </c>
      <c r="AH2468" s="1">
        <v>28.0</v>
      </c>
      <c r="AI2468" s="1">
        <v>58.0</v>
      </c>
      <c r="AJ2468" s="1">
        <v>88.0</v>
      </c>
      <c r="AK2468" s="1">
        <v>177.0</v>
      </c>
      <c r="AL2468" s="1">
        <v>0.0</v>
      </c>
      <c r="AM2468" s="1">
        <v>0.0</v>
      </c>
      <c r="AU2468" s="1">
        <v>1.0</v>
      </c>
      <c r="AV2468" s="1" t="s">
        <v>105</v>
      </c>
      <c r="AW2468" s="1">
        <v>1.0</v>
      </c>
      <c r="AX2468" s="1">
        <v>0.0</v>
      </c>
      <c r="AY2468" s="1">
        <v>1.0</v>
      </c>
      <c r="AZ2468" s="1">
        <v>0.0</v>
      </c>
      <c r="BB2468" s="1">
        <v>-1.0</v>
      </c>
      <c r="BC2468" s="1">
        <v>1.0</v>
      </c>
      <c r="BD2468" s="1">
        <v>-1.0</v>
      </c>
      <c r="BE2468" s="1">
        <v>-1.0</v>
      </c>
      <c r="BF2468" s="1">
        <v>-1.0</v>
      </c>
      <c r="BG2468" s="1">
        <v>-1.0</v>
      </c>
      <c r="BH2468" s="1">
        <v>-1.0</v>
      </c>
      <c r="BI2468" s="1">
        <v>-1.0</v>
      </c>
      <c r="BJ2468" s="1">
        <v>1.0</v>
      </c>
      <c r="BK2468" s="1">
        <v>-1.0</v>
      </c>
      <c r="BL2468" s="1">
        <v>-1.0</v>
      </c>
      <c r="BM2468" s="1">
        <v>-1.0</v>
      </c>
      <c r="BN2468" s="1">
        <v>-1.0</v>
      </c>
      <c r="BO2468" s="1">
        <v>-1.0</v>
      </c>
      <c r="BP2468" s="1">
        <v>-1.0</v>
      </c>
      <c r="BQ2468" s="1">
        <v>-1.0</v>
      </c>
      <c r="BR2468" s="1">
        <v>-1.0</v>
      </c>
      <c r="BS2468" s="1">
        <v>-1.0</v>
      </c>
      <c r="BT2468" s="1">
        <v>-1.0</v>
      </c>
      <c r="BU2468" s="1">
        <v>1.0</v>
      </c>
      <c r="BV2468" s="1">
        <v>-1.0</v>
      </c>
      <c r="BW2468" s="1">
        <v>-1.0</v>
      </c>
      <c r="BX2468" s="1">
        <v>-1.0</v>
      </c>
      <c r="BY2468" s="1">
        <v>-1.0</v>
      </c>
      <c r="BZ2468" s="1">
        <v>-1.0</v>
      </c>
      <c r="CA2468" s="1">
        <v>-1.0</v>
      </c>
      <c r="CB2468" s="1">
        <v>-1.0</v>
      </c>
      <c r="CC2468" s="1">
        <v>-1.0</v>
      </c>
      <c r="CD2468" s="1">
        <v>82799.0</v>
      </c>
    </row>
    <row r="2469">
      <c r="A2469" s="1">
        <v>2.1139175E7</v>
      </c>
      <c r="B2469" s="1" t="s">
        <v>13224</v>
      </c>
      <c r="C2469" s="1" t="s">
        <v>13225</v>
      </c>
      <c r="D2469" s="1" t="s">
        <v>13226</v>
      </c>
      <c r="E2469" s="1" t="s">
        <v>85</v>
      </c>
      <c r="F2469" s="1" t="s">
        <v>13227</v>
      </c>
      <c r="G2469" s="2" t="str">
        <f>-free parking located on The inner blocks of The street  -few Steps away to The nearest Train station  -nearest Bus stop is one block away  -Easy commute to and from Manhattan</f>
        <v>#ERROR!</v>
      </c>
      <c r="H2469" s="1" t="s">
        <v>13228</v>
      </c>
      <c r="I2469" s="1">
        <v>1.52493041E8</v>
      </c>
      <c r="J2469" s="1">
        <v>43006.0</v>
      </c>
      <c r="K2469" s="1" t="s">
        <v>134</v>
      </c>
      <c r="L2469" s="1">
        <v>1.0</v>
      </c>
      <c r="M2469" s="1">
        <v>0.0</v>
      </c>
      <c r="N2469" s="1">
        <v>1.0</v>
      </c>
      <c r="O2469" s="1">
        <v>0.0</v>
      </c>
      <c r="P2469" s="1" t="s">
        <v>123</v>
      </c>
      <c r="Q2469" s="1" t="s">
        <v>124</v>
      </c>
      <c r="R2469" s="1">
        <v>40.66197</v>
      </c>
      <c r="S2469" s="1">
        <v>-73.9258699999999</v>
      </c>
      <c r="T2469" s="1" t="s">
        <v>91</v>
      </c>
      <c r="U2469" s="1" t="s">
        <v>92</v>
      </c>
      <c r="V2469" s="1">
        <v>6.0</v>
      </c>
      <c r="W2469" s="1">
        <v>1.0</v>
      </c>
      <c r="X2469" s="1">
        <v>3.0</v>
      </c>
      <c r="Y2469" s="1">
        <v>5.0</v>
      </c>
      <c r="Z2469" s="1" t="s">
        <v>93</v>
      </c>
      <c r="AA2469" s="1" t="s">
        <v>13229</v>
      </c>
      <c r="AB2469" s="1">
        <v>180.0</v>
      </c>
      <c r="AC2469" s="1">
        <v>6.0</v>
      </c>
      <c r="AD2469" s="1">
        <v>100.0</v>
      </c>
      <c r="AE2469" s="1">
        <v>3.0</v>
      </c>
      <c r="AF2469" s="1" t="s">
        <v>95</v>
      </c>
      <c r="AG2469" s="1">
        <v>1.0</v>
      </c>
      <c r="AH2469" s="1">
        <v>27.0</v>
      </c>
      <c r="AI2469" s="1">
        <v>55.0</v>
      </c>
      <c r="AJ2469" s="1">
        <v>85.0</v>
      </c>
      <c r="AK2469" s="1">
        <v>175.0</v>
      </c>
      <c r="AL2469" s="1">
        <v>14.0</v>
      </c>
      <c r="AM2469" s="1">
        <v>11.0</v>
      </c>
      <c r="AN2469" s="1">
        <v>80.0</v>
      </c>
      <c r="AO2469" s="1">
        <v>9.0</v>
      </c>
      <c r="AP2469" s="1">
        <v>8.0</v>
      </c>
      <c r="AQ2469" s="1">
        <v>9.0</v>
      </c>
      <c r="AR2469" s="1">
        <v>9.0</v>
      </c>
      <c r="AS2469" s="1">
        <v>8.0</v>
      </c>
      <c r="AT2469" s="1">
        <v>8.0</v>
      </c>
      <c r="AU2469" s="1">
        <v>1.0</v>
      </c>
      <c r="AV2469" s="1" t="s">
        <v>96</v>
      </c>
      <c r="AW2469" s="1">
        <v>1.0</v>
      </c>
      <c r="AX2469" s="1">
        <v>1.0</v>
      </c>
      <c r="AY2469" s="1">
        <v>0.0</v>
      </c>
      <c r="AZ2469" s="1">
        <v>0.0</v>
      </c>
      <c r="BA2469" s="1">
        <v>0.69</v>
      </c>
      <c r="BB2469" s="1">
        <v>-1.0</v>
      </c>
      <c r="BC2469" s="1">
        <v>1.0</v>
      </c>
      <c r="BD2469" s="1">
        <v>-1.0</v>
      </c>
      <c r="BE2469" s="1">
        <v>-1.0</v>
      </c>
      <c r="BF2469" s="1">
        <v>-1.0</v>
      </c>
      <c r="BG2469" s="1">
        <v>-1.0</v>
      </c>
      <c r="BH2469" s="1">
        <v>1.0</v>
      </c>
      <c r="BI2469" s="1">
        <v>-1.0</v>
      </c>
      <c r="BJ2469" s="1">
        <v>1.0</v>
      </c>
      <c r="BK2469" s="1">
        <v>1.0</v>
      </c>
      <c r="BL2469" s="1">
        <v>1.0</v>
      </c>
      <c r="BM2469" s="1">
        <v>-1.0</v>
      </c>
      <c r="BN2469" s="1">
        <v>-1.0</v>
      </c>
      <c r="BO2469" s="1">
        <v>-1.0</v>
      </c>
      <c r="BP2469" s="1">
        <v>-1.0</v>
      </c>
      <c r="BQ2469" s="1">
        <v>1.0</v>
      </c>
      <c r="BR2469" s="1">
        <v>-1.0</v>
      </c>
      <c r="BS2469" s="1">
        <v>1.0</v>
      </c>
      <c r="BT2469" s="1">
        <v>-1.0</v>
      </c>
      <c r="BU2469" s="1">
        <v>1.0</v>
      </c>
      <c r="BV2469" s="1">
        <v>1.0</v>
      </c>
      <c r="BW2469" s="1">
        <v>-1.0</v>
      </c>
      <c r="BX2469" s="1">
        <v>-1.0</v>
      </c>
      <c r="BY2469" s="1">
        <v>-1.0</v>
      </c>
      <c r="BZ2469" s="1">
        <v>-1.0</v>
      </c>
      <c r="CA2469" s="1">
        <v>-1.0</v>
      </c>
      <c r="CB2469" s="1">
        <v>1.0</v>
      </c>
      <c r="CC2469" s="1">
        <v>-1.0</v>
      </c>
      <c r="CD2469" s="1">
        <v>82803.0</v>
      </c>
    </row>
    <row r="2470">
      <c r="A2470" s="1">
        <v>1.5423552E7</v>
      </c>
      <c r="B2470" s="1" t="s">
        <v>13230</v>
      </c>
      <c r="C2470" s="1" t="s">
        <v>13231</v>
      </c>
      <c r="D2470" s="1" t="s">
        <v>13232</v>
      </c>
      <c r="E2470" s="1" t="s">
        <v>85</v>
      </c>
      <c r="G2470" s="1" t="s">
        <v>13233</v>
      </c>
      <c r="I2470" s="1">
        <v>9.8853519E7</v>
      </c>
      <c r="J2470" s="1">
        <v>42651.0</v>
      </c>
      <c r="M2470" s="1">
        <v>0.0</v>
      </c>
      <c r="N2470" s="1">
        <v>1.0</v>
      </c>
      <c r="O2470" s="1">
        <v>0.0</v>
      </c>
      <c r="P2470" s="1" t="s">
        <v>89</v>
      </c>
      <c r="Q2470" s="1" t="s">
        <v>362</v>
      </c>
      <c r="R2470" s="1">
        <v>40.80209</v>
      </c>
      <c r="S2470" s="1">
        <v>-73.9619599999999</v>
      </c>
      <c r="T2470" s="1" t="s">
        <v>91</v>
      </c>
      <c r="U2470" s="1" t="s">
        <v>92</v>
      </c>
      <c r="V2470" s="1">
        <v>4.0</v>
      </c>
      <c r="W2470" s="1">
        <v>1.0</v>
      </c>
      <c r="X2470" s="1">
        <v>1.0</v>
      </c>
      <c r="Y2470" s="1">
        <v>3.0</v>
      </c>
      <c r="Z2470" s="1" t="s">
        <v>93</v>
      </c>
      <c r="AA2470" s="1" t="s">
        <v>13234</v>
      </c>
      <c r="AB2470" s="1">
        <v>174.0</v>
      </c>
      <c r="AC2470" s="1">
        <v>1.0</v>
      </c>
      <c r="AD2470" s="1">
        <v>0.0</v>
      </c>
      <c r="AE2470" s="1">
        <v>4.0</v>
      </c>
      <c r="AF2470" s="1" t="s">
        <v>202</v>
      </c>
      <c r="AG2470" s="1">
        <v>1.0</v>
      </c>
      <c r="AH2470" s="1">
        <v>0.0</v>
      </c>
      <c r="AI2470" s="1">
        <v>0.0</v>
      </c>
      <c r="AJ2470" s="1">
        <v>0.0</v>
      </c>
      <c r="AK2470" s="1">
        <v>0.0</v>
      </c>
      <c r="AL2470" s="1">
        <v>12.0</v>
      </c>
      <c r="AM2470" s="1">
        <v>4.0</v>
      </c>
      <c r="AN2470" s="1">
        <v>91.0</v>
      </c>
      <c r="AO2470" s="1">
        <v>9.0</v>
      </c>
      <c r="AP2470" s="1">
        <v>9.0</v>
      </c>
      <c r="AQ2470" s="1">
        <v>10.0</v>
      </c>
      <c r="AR2470" s="1">
        <v>10.0</v>
      </c>
      <c r="AS2470" s="1">
        <v>10.0</v>
      </c>
      <c r="AT2470" s="1">
        <v>9.0</v>
      </c>
      <c r="AU2470" s="1">
        <v>1.0</v>
      </c>
      <c r="AV2470" s="1" t="s">
        <v>96</v>
      </c>
      <c r="AW2470" s="1">
        <v>1.0</v>
      </c>
      <c r="AX2470" s="1">
        <v>1.0</v>
      </c>
      <c r="AY2470" s="1">
        <v>0.0</v>
      </c>
      <c r="AZ2470" s="1">
        <v>0.0</v>
      </c>
      <c r="BA2470" s="1">
        <v>0.44</v>
      </c>
      <c r="BB2470" s="1">
        <v>-1.0</v>
      </c>
      <c r="BC2470" s="1">
        <v>1.0</v>
      </c>
      <c r="BD2470" s="1">
        <v>-1.0</v>
      </c>
      <c r="BE2470" s="1">
        <v>-1.0</v>
      </c>
      <c r="BF2470" s="1">
        <v>-1.0</v>
      </c>
      <c r="BG2470" s="1">
        <v>-1.0</v>
      </c>
      <c r="BH2470" s="1">
        <v>-1.0</v>
      </c>
      <c r="BI2470" s="1">
        <v>-1.0</v>
      </c>
      <c r="BJ2470" s="1">
        <v>-1.0</v>
      </c>
      <c r="BK2470" s="1">
        <v>1.0</v>
      </c>
      <c r="BL2470" s="1">
        <v>1.0</v>
      </c>
      <c r="BM2470" s="1">
        <v>-1.0</v>
      </c>
      <c r="BN2470" s="1">
        <v>-1.0</v>
      </c>
      <c r="BO2470" s="1">
        <v>-1.0</v>
      </c>
      <c r="BP2470" s="1">
        <v>-1.0</v>
      </c>
      <c r="BQ2470" s="1">
        <v>-1.0</v>
      </c>
      <c r="BR2470" s="1">
        <v>-1.0</v>
      </c>
      <c r="BS2470" s="1">
        <v>-1.0</v>
      </c>
      <c r="BT2470" s="1">
        <v>-1.0</v>
      </c>
      <c r="BU2470" s="1">
        <v>1.0</v>
      </c>
      <c r="BV2470" s="1">
        <v>-1.0</v>
      </c>
      <c r="BW2470" s="1">
        <v>-1.0</v>
      </c>
      <c r="BX2470" s="1">
        <v>-1.0</v>
      </c>
      <c r="BY2470" s="1">
        <v>-1.0</v>
      </c>
      <c r="BZ2470" s="1">
        <v>-1.0</v>
      </c>
      <c r="CA2470" s="1">
        <v>-1.0</v>
      </c>
      <c r="CB2470" s="1">
        <v>-1.0</v>
      </c>
      <c r="CC2470" s="1">
        <v>-1.0</v>
      </c>
      <c r="CD2470" s="1">
        <v>82812.0</v>
      </c>
    </row>
    <row r="2471">
      <c r="A2471" s="1">
        <v>2.7113697E7</v>
      </c>
      <c r="B2471" s="1" t="s">
        <v>13235</v>
      </c>
      <c r="C2471" s="1" t="s">
        <v>13236</v>
      </c>
      <c r="D2471" s="1" t="s">
        <v>13237</v>
      </c>
      <c r="E2471" s="1" t="s">
        <v>85</v>
      </c>
      <c r="F2471" s="1" t="s">
        <v>9500</v>
      </c>
      <c r="G2471" s="1" t="s">
        <v>9501</v>
      </c>
      <c r="I2471" s="1">
        <v>1.9303369E7</v>
      </c>
      <c r="J2471" s="1">
        <v>41852.0</v>
      </c>
      <c r="K2471" s="1" t="s">
        <v>88</v>
      </c>
      <c r="L2471" s="1">
        <v>1.0</v>
      </c>
      <c r="M2471" s="1">
        <v>0.0</v>
      </c>
      <c r="N2471" s="1">
        <v>42.0</v>
      </c>
      <c r="O2471" s="1">
        <v>0.0</v>
      </c>
      <c r="P2471" s="1" t="s">
        <v>111</v>
      </c>
      <c r="Q2471" s="1" t="s">
        <v>7007</v>
      </c>
      <c r="R2471" s="1">
        <v>40.74446</v>
      </c>
      <c r="S2471" s="1">
        <v>-73.9046599999999</v>
      </c>
      <c r="T2471" s="1" t="s">
        <v>125</v>
      </c>
      <c r="U2471" s="1" t="s">
        <v>113</v>
      </c>
      <c r="V2471" s="1">
        <v>1.0</v>
      </c>
      <c r="W2471" s="1">
        <v>2.0</v>
      </c>
      <c r="X2471" s="1">
        <v>1.0</v>
      </c>
      <c r="Y2471" s="1">
        <v>1.0</v>
      </c>
      <c r="Z2471" s="1" t="s">
        <v>93</v>
      </c>
      <c r="AA2471" s="1" t="s">
        <v>13238</v>
      </c>
      <c r="AB2471" s="1">
        <v>45.0</v>
      </c>
      <c r="AC2471" s="1">
        <v>1.0</v>
      </c>
      <c r="AD2471" s="1">
        <v>0.0</v>
      </c>
      <c r="AE2471" s="1">
        <v>30.0</v>
      </c>
      <c r="AF2471" s="1" t="s">
        <v>313</v>
      </c>
      <c r="AG2471" s="1">
        <v>1.0</v>
      </c>
      <c r="AH2471" s="1">
        <v>0.0</v>
      </c>
      <c r="AI2471" s="1">
        <v>1.0</v>
      </c>
      <c r="AJ2471" s="1">
        <v>1.0</v>
      </c>
      <c r="AK2471" s="1">
        <v>1.0</v>
      </c>
      <c r="AL2471" s="1">
        <v>5.0</v>
      </c>
      <c r="AM2471" s="1">
        <v>5.0</v>
      </c>
      <c r="AN2471" s="1">
        <v>96.0</v>
      </c>
      <c r="AO2471" s="1">
        <v>10.0</v>
      </c>
      <c r="AP2471" s="1">
        <v>8.0</v>
      </c>
      <c r="AQ2471" s="1">
        <v>10.0</v>
      </c>
      <c r="AR2471" s="1">
        <v>10.0</v>
      </c>
      <c r="AS2471" s="1">
        <v>10.0</v>
      </c>
      <c r="AT2471" s="1">
        <v>10.0</v>
      </c>
      <c r="AU2471" s="1">
        <v>1.0</v>
      </c>
      <c r="AV2471" s="1" t="s">
        <v>96</v>
      </c>
      <c r="AW2471" s="1">
        <v>37.0</v>
      </c>
      <c r="AX2471" s="1">
        <v>0.0</v>
      </c>
      <c r="AY2471" s="1">
        <v>37.0</v>
      </c>
      <c r="AZ2471" s="1">
        <v>0.0</v>
      </c>
      <c r="BA2471" s="1">
        <v>0.51</v>
      </c>
      <c r="BB2471" s="1">
        <v>-1.0</v>
      </c>
      <c r="BC2471" s="1">
        <v>1.0</v>
      </c>
      <c r="BD2471" s="1">
        <v>-1.0</v>
      </c>
      <c r="BE2471" s="1">
        <v>-1.0</v>
      </c>
      <c r="BF2471" s="1">
        <v>-1.0</v>
      </c>
      <c r="BG2471" s="1">
        <v>-1.0</v>
      </c>
      <c r="BH2471" s="1">
        <v>-1.0</v>
      </c>
      <c r="BI2471" s="1">
        <v>-1.0</v>
      </c>
      <c r="BJ2471" s="1">
        <v>1.0</v>
      </c>
      <c r="BK2471" s="1">
        <v>-1.0</v>
      </c>
      <c r="BL2471" s="1">
        <v>-1.0</v>
      </c>
      <c r="BM2471" s="1">
        <v>-1.0</v>
      </c>
      <c r="BN2471" s="1">
        <v>-1.0</v>
      </c>
      <c r="BO2471" s="1">
        <v>-1.0</v>
      </c>
      <c r="BP2471" s="1">
        <v>-1.0</v>
      </c>
      <c r="BQ2471" s="1">
        <v>-1.0</v>
      </c>
      <c r="BR2471" s="1">
        <v>-1.0</v>
      </c>
      <c r="BS2471" s="1">
        <v>-1.0</v>
      </c>
      <c r="BT2471" s="1">
        <v>-1.0</v>
      </c>
      <c r="BU2471" s="1">
        <v>1.0</v>
      </c>
      <c r="BV2471" s="1">
        <v>-1.0</v>
      </c>
      <c r="BW2471" s="1">
        <v>-1.0</v>
      </c>
      <c r="BX2471" s="1">
        <v>-1.0</v>
      </c>
      <c r="BY2471" s="1">
        <v>-1.0</v>
      </c>
      <c r="BZ2471" s="1">
        <v>-1.0</v>
      </c>
      <c r="CA2471" s="1">
        <v>-1.0</v>
      </c>
      <c r="CB2471" s="1">
        <v>-1.0</v>
      </c>
      <c r="CC2471" s="1">
        <v>-1.0</v>
      </c>
      <c r="CD2471" s="1">
        <v>82823.0</v>
      </c>
    </row>
    <row r="2472">
      <c r="A2472" s="1">
        <v>3.5220898E7</v>
      </c>
      <c r="B2472" s="1" t="s">
        <v>13239</v>
      </c>
      <c r="C2472" s="1" t="s">
        <v>13240</v>
      </c>
      <c r="D2472" s="1" t="s">
        <v>13240</v>
      </c>
      <c r="E2472" s="1" t="s">
        <v>85</v>
      </c>
      <c r="I2472" s="1">
        <v>1.7950129E7</v>
      </c>
      <c r="J2472" s="1">
        <v>43615.0</v>
      </c>
      <c r="K2472" s="1" t="s">
        <v>134</v>
      </c>
      <c r="L2472" s="1">
        <v>1.0</v>
      </c>
      <c r="M2472" s="1">
        <v>0.0</v>
      </c>
      <c r="N2472" s="1">
        <v>1.0</v>
      </c>
      <c r="O2472" s="1">
        <v>0.0</v>
      </c>
      <c r="P2472" s="1" t="s">
        <v>123</v>
      </c>
      <c r="Q2472" s="1" t="s">
        <v>124</v>
      </c>
      <c r="R2472" s="1">
        <v>40.7192</v>
      </c>
      <c r="S2472" s="1">
        <v>-73.94354</v>
      </c>
      <c r="T2472" s="1" t="s">
        <v>91</v>
      </c>
      <c r="U2472" s="1" t="s">
        <v>113</v>
      </c>
      <c r="V2472" s="1">
        <v>2.0</v>
      </c>
      <c r="W2472" s="1">
        <v>1.0</v>
      </c>
      <c r="X2472" s="1">
        <v>1.0</v>
      </c>
      <c r="Y2472" s="1">
        <v>1.0</v>
      </c>
      <c r="Z2472" s="1" t="s">
        <v>93</v>
      </c>
      <c r="AA2472" s="1" t="s">
        <v>13241</v>
      </c>
      <c r="AB2472" s="1">
        <v>71.0</v>
      </c>
      <c r="AC2472" s="1">
        <v>1.0</v>
      </c>
      <c r="AD2472" s="1">
        <v>0.0</v>
      </c>
      <c r="AE2472" s="1">
        <v>6.0</v>
      </c>
      <c r="AF2472" s="1" t="s">
        <v>291</v>
      </c>
      <c r="AG2472" s="1">
        <v>1.0</v>
      </c>
      <c r="AH2472" s="1">
        <v>11.0</v>
      </c>
      <c r="AI2472" s="1">
        <v>20.0</v>
      </c>
      <c r="AJ2472" s="1">
        <v>20.0</v>
      </c>
      <c r="AK2472" s="1">
        <v>20.0</v>
      </c>
      <c r="AL2472" s="1">
        <v>1.0</v>
      </c>
      <c r="AM2472" s="1">
        <v>1.0</v>
      </c>
      <c r="AU2472" s="1">
        <v>0.0</v>
      </c>
      <c r="AV2472" s="1" t="s">
        <v>96</v>
      </c>
      <c r="AW2472" s="1">
        <v>1.0</v>
      </c>
      <c r="AX2472" s="1">
        <v>0.0</v>
      </c>
      <c r="AY2472" s="1">
        <v>1.0</v>
      </c>
      <c r="AZ2472" s="1">
        <v>0.0</v>
      </c>
      <c r="BA2472" s="1">
        <v>1.0</v>
      </c>
      <c r="BB2472" s="1">
        <v>-1.0</v>
      </c>
      <c r="BC2472" s="1">
        <v>-1.0</v>
      </c>
      <c r="BD2472" s="1">
        <v>-1.0</v>
      </c>
      <c r="BE2472" s="1">
        <v>-1.0</v>
      </c>
      <c r="BF2472" s="1">
        <v>-1.0</v>
      </c>
      <c r="BG2472" s="1">
        <v>-1.0</v>
      </c>
      <c r="BH2472" s="1">
        <v>-1.0</v>
      </c>
      <c r="BI2472" s="1">
        <v>-1.0</v>
      </c>
      <c r="BJ2472" s="1">
        <v>-1.0</v>
      </c>
      <c r="BK2472" s="1">
        <v>-1.0</v>
      </c>
      <c r="BL2472" s="1">
        <v>-1.0</v>
      </c>
      <c r="BM2472" s="1">
        <v>-1.0</v>
      </c>
      <c r="BN2472" s="1">
        <v>-1.0</v>
      </c>
      <c r="BO2472" s="1">
        <v>-1.0</v>
      </c>
      <c r="BP2472" s="1">
        <v>-1.0</v>
      </c>
      <c r="BQ2472" s="1">
        <v>-1.0</v>
      </c>
      <c r="BR2472" s="1">
        <v>-1.0</v>
      </c>
      <c r="BS2472" s="1">
        <v>-1.0</v>
      </c>
      <c r="BT2472" s="1">
        <v>-1.0</v>
      </c>
      <c r="BU2472" s="1">
        <v>1.0</v>
      </c>
      <c r="BV2472" s="1">
        <v>-1.0</v>
      </c>
      <c r="BW2472" s="1">
        <v>-1.0</v>
      </c>
      <c r="BX2472" s="1">
        <v>-1.0</v>
      </c>
      <c r="BY2472" s="1">
        <v>-1.0</v>
      </c>
      <c r="BZ2472" s="1">
        <v>-1.0</v>
      </c>
      <c r="CA2472" s="1">
        <v>-1.0</v>
      </c>
      <c r="CB2472" s="1">
        <v>-1.0</v>
      </c>
      <c r="CC2472" s="1">
        <v>-1.0</v>
      </c>
      <c r="CD2472" s="1">
        <v>82923.0</v>
      </c>
    </row>
    <row r="2473">
      <c r="A2473" s="1">
        <v>3.4618352E7</v>
      </c>
      <c r="B2473" s="1" t="s">
        <v>13242</v>
      </c>
      <c r="C2473" s="1" t="s">
        <v>13243</v>
      </c>
      <c r="D2473" s="1" t="s">
        <v>13244</v>
      </c>
      <c r="E2473" s="1" t="s">
        <v>85</v>
      </c>
      <c r="F2473" s="1" t="s">
        <v>13245</v>
      </c>
      <c r="G2473" s="1" t="s">
        <v>13246</v>
      </c>
      <c r="I2473" s="1">
        <v>2.61167972E8</v>
      </c>
      <c r="J2473" s="1">
        <v>43596.0</v>
      </c>
      <c r="K2473" s="1" t="s">
        <v>134</v>
      </c>
      <c r="L2473" s="1">
        <v>1.0</v>
      </c>
      <c r="M2473" s="1">
        <v>0.0</v>
      </c>
      <c r="N2473" s="1">
        <v>1.0</v>
      </c>
      <c r="O2473" s="1">
        <v>0.0</v>
      </c>
      <c r="P2473" s="1" t="s">
        <v>123</v>
      </c>
      <c r="Q2473" s="1" t="s">
        <v>157</v>
      </c>
      <c r="R2473" s="1">
        <v>40.6836599999999</v>
      </c>
      <c r="S2473" s="1">
        <v>-73.92011</v>
      </c>
      <c r="T2473" s="1" t="s">
        <v>91</v>
      </c>
      <c r="U2473" s="1" t="s">
        <v>92</v>
      </c>
      <c r="V2473" s="1">
        <v>4.0</v>
      </c>
      <c r="W2473" s="1">
        <v>1.0</v>
      </c>
      <c r="X2473" s="1">
        <v>2.0</v>
      </c>
      <c r="Y2473" s="1">
        <v>2.0</v>
      </c>
      <c r="Z2473" s="1" t="s">
        <v>93</v>
      </c>
      <c r="AA2473" s="1" t="s">
        <v>13247</v>
      </c>
      <c r="AB2473" s="1">
        <v>180.0</v>
      </c>
      <c r="AC2473" s="1">
        <v>1.0</v>
      </c>
      <c r="AD2473" s="1">
        <v>0.0</v>
      </c>
      <c r="AE2473" s="1">
        <v>2.0</v>
      </c>
      <c r="AF2473" s="1" t="s">
        <v>179</v>
      </c>
      <c r="AG2473" s="1">
        <v>1.0</v>
      </c>
      <c r="AH2473" s="1">
        <v>16.0</v>
      </c>
      <c r="AI2473" s="1">
        <v>29.0</v>
      </c>
      <c r="AJ2473" s="1">
        <v>56.0</v>
      </c>
      <c r="AK2473" s="1">
        <v>330.0</v>
      </c>
      <c r="AL2473" s="1">
        <v>9.0</v>
      </c>
      <c r="AM2473" s="1">
        <v>9.0</v>
      </c>
      <c r="AN2473" s="1">
        <v>91.0</v>
      </c>
      <c r="AO2473" s="1">
        <v>10.0</v>
      </c>
      <c r="AP2473" s="1">
        <v>9.0</v>
      </c>
      <c r="AQ2473" s="1">
        <v>10.0</v>
      </c>
      <c r="AR2473" s="1">
        <v>10.0</v>
      </c>
      <c r="AS2473" s="1">
        <v>10.0</v>
      </c>
      <c r="AT2473" s="1">
        <v>9.0</v>
      </c>
      <c r="AU2473" s="1">
        <v>1.0</v>
      </c>
      <c r="AV2473" s="1" t="s">
        <v>105</v>
      </c>
      <c r="AW2473" s="1">
        <v>1.0</v>
      </c>
      <c r="AX2473" s="1">
        <v>1.0</v>
      </c>
      <c r="AY2473" s="1">
        <v>0.0</v>
      </c>
      <c r="AZ2473" s="1">
        <v>0.0</v>
      </c>
      <c r="BA2473" s="1">
        <v>5.4</v>
      </c>
      <c r="BB2473" s="1">
        <v>-1.0</v>
      </c>
      <c r="BC2473" s="1">
        <v>1.0</v>
      </c>
      <c r="BD2473" s="1">
        <v>-1.0</v>
      </c>
      <c r="BE2473" s="1">
        <v>-1.0</v>
      </c>
      <c r="BF2473" s="1">
        <v>-1.0</v>
      </c>
      <c r="BG2473" s="1">
        <v>-1.0</v>
      </c>
      <c r="BH2473" s="1">
        <v>-1.0</v>
      </c>
      <c r="BI2473" s="1">
        <v>-1.0</v>
      </c>
      <c r="BJ2473" s="1">
        <v>1.0</v>
      </c>
      <c r="BK2473" s="1">
        <v>1.0</v>
      </c>
      <c r="BL2473" s="1">
        <v>1.0</v>
      </c>
      <c r="BM2473" s="1">
        <v>-1.0</v>
      </c>
      <c r="BN2473" s="1">
        <v>-1.0</v>
      </c>
      <c r="BO2473" s="1">
        <v>-1.0</v>
      </c>
      <c r="BP2473" s="1">
        <v>-1.0</v>
      </c>
      <c r="BQ2473" s="1">
        <v>1.0</v>
      </c>
      <c r="BR2473" s="1">
        <v>-1.0</v>
      </c>
      <c r="BS2473" s="1">
        <v>-1.0</v>
      </c>
      <c r="BT2473" s="1">
        <v>-1.0</v>
      </c>
      <c r="BU2473" s="1">
        <v>1.0</v>
      </c>
      <c r="BV2473" s="1">
        <v>1.0</v>
      </c>
      <c r="BW2473" s="1">
        <v>-1.0</v>
      </c>
      <c r="BX2473" s="1">
        <v>1.0</v>
      </c>
      <c r="BY2473" s="1">
        <v>-1.0</v>
      </c>
      <c r="BZ2473" s="1">
        <v>1.0</v>
      </c>
      <c r="CA2473" s="1">
        <v>-1.0</v>
      </c>
      <c r="CB2473" s="1">
        <v>-1.0</v>
      </c>
      <c r="CC2473" s="1">
        <v>-1.0</v>
      </c>
      <c r="CD2473" s="1">
        <v>82944.0</v>
      </c>
    </row>
    <row r="2474">
      <c r="A2474" s="1">
        <v>3.4491916E7</v>
      </c>
      <c r="B2474" s="1" t="s">
        <v>13248</v>
      </c>
      <c r="C2474" s="1" t="s">
        <v>13249</v>
      </c>
      <c r="D2474" s="1" t="s">
        <v>13250</v>
      </c>
      <c r="E2474" s="1" t="s">
        <v>85</v>
      </c>
      <c r="F2474" s="1" t="s">
        <v>3109</v>
      </c>
      <c r="G2474" s="1" t="s">
        <v>3110</v>
      </c>
      <c r="H2474" s="1" t="s">
        <v>3111</v>
      </c>
      <c r="I2474" s="1">
        <v>2.61750091E8</v>
      </c>
      <c r="J2474" s="1">
        <v>43599.0</v>
      </c>
      <c r="K2474" s="1" t="s">
        <v>134</v>
      </c>
      <c r="L2474" s="1">
        <v>0.87</v>
      </c>
      <c r="M2474" s="1">
        <v>0.0</v>
      </c>
      <c r="N2474" s="1">
        <v>7.0</v>
      </c>
      <c r="O2474" s="1">
        <v>0.0</v>
      </c>
      <c r="P2474" s="1" t="s">
        <v>89</v>
      </c>
      <c r="Q2474" s="1" t="s">
        <v>601</v>
      </c>
      <c r="R2474" s="1">
        <v>40.76113</v>
      </c>
      <c r="S2474" s="1">
        <v>-73.9818</v>
      </c>
      <c r="T2474" s="1" t="s">
        <v>363</v>
      </c>
      <c r="U2474" s="1" t="s">
        <v>113</v>
      </c>
      <c r="V2474" s="1">
        <v>2.0</v>
      </c>
      <c r="W2474" s="1">
        <v>1.0</v>
      </c>
      <c r="X2474" s="1">
        <v>1.0</v>
      </c>
      <c r="Y2474" s="1">
        <v>1.0</v>
      </c>
      <c r="Z2474" s="1" t="s">
        <v>93</v>
      </c>
      <c r="AA2474" s="1" t="s">
        <v>13251</v>
      </c>
      <c r="AB2474" s="1">
        <v>100.0</v>
      </c>
      <c r="AC2474" s="1">
        <v>2.0</v>
      </c>
      <c r="AD2474" s="1">
        <v>5.0</v>
      </c>
      <c r="AE2474" s="1">
        <v>1.0</v>
      </c>
      <c r="AF2474" s="1" t="s">
        <v>95</v>
      </c>
      <c r="AG2474" s="1">
        <v>1.0</v>
      </c>
      <c r="AH2474" s="1">
        <v>27.0</v>
      </c>
      <c r="AI2474" s="1">
        <v>57.0</v>
      </c>
      <c r="AJ2474" s="1">
        <v>86.0</v>
      </c>
      <c r="AK2474" s="1">
        <v>315.0</v>
      </c>
      <c r="AL2474" s="1">
        <v>0.0</v>
      </c>
      <c r="AM2474" s="1">
        <v>0.0</v>
      </c>
      <c r="AU2474" s="1">
        <v>1.0</v>
      </c>
      <c r="AV2474" s="1" t="s">
        <v>105</v>
      </c>
      <c r="AW2474" s="1">
        <v>7.0</v>
      </c>
      <c r="AX2474" s="1">
        <v>0.0</v>
      </c>
      <c r="AY2474" s="1">
        <v>7.0</v>
      </c>
      <c r="AZ2474" s="1">
        <v>0.0</v>
      </c>
      <c r="BB2474" s="1">
        <v>-1.0</v>
      </c>
      <c r="BC2474" s="1">
        <v>1.0</v>
      </c>
      <c r="BD2474" s="1">
        <v>-1.0</v>
      </c>
      <c r="BE2474" s="1">
        <v>-1.0</v>
      </c>
      <c r="BF2474" s="1">
        <v>-1.0</v>
      </c>
      <c r="BG2474" s="1">
        <v>-1.0</v>
      </c>
      <c r="BH2474" s="1">
        <v>1.0</v>
      </c>
      <c r="BI2474" s="1">
        <v>-1.0</v>
      </c>
      <c r="BJ2474" s="1">
        <v>1.0</v>
      </c>
      <c r="BK2474" s="1">
        <v>-1.0</v>
      </c>
      <c r="BL2474" s="1">
        <v>-1.0</v>
      </c>
      <c r="BM2474" s="1">
        <v>-1.0</v>
      </c>
      <c r="BN2474" s="1">
        <v>1.0</v>
      </c>
      <c r="BO2474" s="1">
        <v>1.0</v>
      </c>
      <c r="BP2474" s="1">
        <v>-1.0</v>
      </c>
      <c r="BQ2474" s="1">
        <v>-1.0</v>
      </c>
      <c r="BR2474" s="1">
        <v>-1.0</v>
      </c>
      <c r="BS2474" s="1">
        <v>-1.0</v>
      </c>
      <c r="BT2474" s="1">
        <v>-1.0</v>
      </c>
      <c r="BU2474" s="1">
        <v>1.0</v>
      </c>
      <c r="BV2474" s="1">
        <v>-1.0</v>
      </c>
      <c r="BW2474" s="1">
        <v>1.0</v>
      </c>
      <c r="BX2474" s="1">
        <v>1.0</v>
      </c>
      <c r="BY2474" s="1">
        <v>-1.0</v>
      </c>
      <c r="BZ2474" s="1">
        <v>-1.0</v>
      </c>
      <c r="CA2474" s="1">
        <v>-1.0</v>
      </c>
      <c r="CB2474" s="1">
        <v>-1.0</v>
      </c>
      <c r="CC2474" s="1">
        <v>-1.0</v>
      </c>
      <c r="CD2474" s="1">
        <v>82965.0</v>
      </c>
    </row>
    <row r="2475">
      <c r="A2475" s="1">
        <v>3.6268615E7</v>
      </c>
      <c r="B2475" s="1" t="s">
        <v>13252</v>
      </c>
      <c r="C2475" s="1" t="s">
        <v>13253</v>
      </c>
      <c r="D2475" s="1" t="s">
        <v>13253</v>
      </c>
      <c r="E2475" s="1" t="s">
        <v>85</v>
      </c>
      <c r="I2475" s="1">
        <v>1.979795E7</v>
      </c>
      <c r="J2475" s="1">
        <v>41861.0</v>
      </c>
      <c r="K2475" s="1" t="s">
        <v>134</v>
      </c>
      <c r="L2475" s="1">
        <v>0.83</v>
      </c>
      <c r="M2475" s="1">
        <v>0.0</v>
      </c>
      <c r="N2475" s="1">
        <v>2.0</v>
      </c>
      <c r="O2475" s="1">
        <v>1.0</v>
      </c>
      <c r="P2475" s="1" t="s">
        <v>123</v>
      </c>
      <c r="Q2475" s="1" t="s">
        <v>124</v>
      </c>
      <c r="R2475" s="1">
        <v>40.66684</v>
      </c>
      <c r="S2475" s="1">
        <v>-73.99333</v>
      </c>
      <c r="T2475" s="1" t="s">
        <v>91</v>
      </c>
      <c r="U2475" s="1" t="s">
        <v>113</v>
      </c>
      <c r="V2475" s="1">
        <v>2.0</v>
      </c>
      <c r="W2475" s="1">
        <v>1.0</v>
      </c>
      <c r="X2475" s="1">
        <v>1.0</v>
      </c>
      <c r="Y2475" s="1">
        <v>1.0</v>
      </c>
      <c r="Z2475" s="1" t="s">
        <v>93</v>
      </c>
      <c r="AA2475" s="1" t="s">
        <v>13254</v>
      </c>
      <c r="AB2475" s="1">
        <v>51.0</v>
      </c>
      <c r="AC2475" s="1">
        <v>2.0</v>
      </c>
      <c r="AD2475" s="1">
        <v>20.0</v>
      </c>
      <c r="AE2475" s="1">
        <v>1.0</v>
      </c>
      <c r="AF2475" s="1" t="s">
        <v>127</v>
      </c>
      <c r="AG2475" s="1">
        <v>1.0</v>
      </c>
      <c r="AH2475" s="1">
        <v>0.0</v>
      </c>
      <c r="AI2475" s="1">
        <v>28.0</v>
      </c>
      <c r="AJ2475" s="1">
        <v>58.0</v>
      </c>
      <c r="AK2475" s="1">
        <v>333.0</v>
      </c>
      <c r="AL2475" s="1">
        <v>0.0</v>
      </c>
      <c r="AM2475" s="1">
        <v>0.0</v>
      </c>
      <c r="AU2475" s="1">
        <v>1.0</v>
      </c>
      <c r="AV2475" s="1" t="s">
        <v>105</v>
      </c>
      <c r="AW2475" s="1">
        <v>3.0</v>
      </c>
      <c r="AX2475" s="1">
        <v>0.0</v>
      </c>
      <c r="AY2475" s="1">
        <v>3.0</v>
      </c>
      <c r="AZ2475" s="1">
        <v>0.0</v>
      </c>
      <c r="BB2475" s="1">
        <v>-1.0</v>
      </c>
      <c r="BC2475" s="1">
        <v>1.0</v>
      </c>
      <c r="BD2475" s="1">
        <v>-1.0</v>
      </c>
      <c r="BE2475" s="1">
        <v>-1.0</v>
      </c>
      <c r="BF2475" s="1">
        <v>-1.0</v>
      </c>
      <c r="BG2475" s="1">
        <v>-1.0</v>
      </c>
      <c r="BH2475" s="1">
        <v>-1.0</v>
      </c>
      <c r="BI2475" s="1">
        <v>-1.0</v>
      </c>
      <c r="BJ2475" s="1">
        <v>-1.0</v>
      </c>
      <c r="BK2475" s="1">
        <v>-1.0</v>
      </c>
      <c r="BL2475" s="1">
        <v>-1.0</v>
      </c>
      <c r="BM2475" s="1">
        <v>-1.0</v>
      </c>
      <c r="BN2475" s="1">
        <v>-1.0</v>
      </c>
      <c r="BO2475" s="1">
        <v>-1.0</v>
      </c>
      <c r="BP2475" s="1">
        <v>-1.0</v>
      </c>
      <c r="BQ2475" s="1">
        <v>-1.0</v>
      </c>
      <c r="BR2475" s="1">
        <v>-1.0</v>
      </c>
      <c r="BS2475" s="1">
        <v>-1.0</v>
      </c>
      <c r="BT2475" s="1">
        <v>-1.0</v>
      </c>
      <c r="BU2475" s="1">
        <v>1.0</v>
      </c>
      <c r="BV2475" s="1">
        <v>-1.0</v>
      </c>
      <c r="BW2475" s="1">
        <v>-1.0</v>
      </c>
      <c r="BX2475" s="1">
        <v>-1.0</v>
      </c>
      <c r="BY2475" s="1">
        <v>-1.0</v>
      </c>
      <c r="BZ2475" s="1">
        <v>-1.0</v>
      </c>
      <c r="CA2475" s="1">
        <v>-1.0</v>
      </c>
      <c r="CB2475" s="1">
        <v>-1.0</v>
      </c>
      <c r="CC2475" s="1">
        <v>-1.0</v>
      </c>
      <c r="CD2475" s="1">
        <v>82985.0</v>
      </c>
    </row>
    <row r="2476">
      <c r="A2476" s="1">
        <v>5904178.0</v>
      </c>
      <c r="B2476" s="1" t="s">
        <v>13255</v>
      </c>
      <c r="C2476" s="1" t="s">
        <v>13256</v>
      </c>
      <c r="D2476" s="1" t="s">
        <v>13256</v>
      </c>
      <c r="E2476" s="1" t="s">
        <v>85</v>
      </c>
      <c r="I2476" s="1">
        <v>3.0665412E7</v>
      </c>
      <c r="J2476" s="1">
        <v>42099.0</v>
      </c>
      <c r="K2476" s="1" t="s">
        <v>88</v>
      </c>
      <c r="L2476" s="1">
        <v>1.0</v>
      </c>
      <c r="M2476" s="1">
        <v>0.0</v>
      </c>
      <c r="N2476" s="1">
        <v>1.0</v>
      </c>
      <c r="O2476" s="1">
        <v>0.0</v>
      </c>
      <c r="P2476" s="1" t="s">
        <v>2653</v>
      </c>
      <c r="Q2476" s="1" t="s">
        <v>1023</v>
      </c>
      <c r="R2476" s="1">
        <v>40.76384</v>
      </c>
      <c r="S2476" s="1">
        <v>-73.92023</v>
      </c>
      <c r="T2476" s="1" t="s">
        <v>91</v>
      </c>
      <c r="U2476" s="1" t="s">
        <v>113</v>
      </c>
      <c r="V2476" s="1">
        <v>1.0</v>
      </c>
      <c r="W2476" s="1">
        <v>1.0</v>
      </c>
      <c r="X2476" s="1">
        <v>1.0</v>
      </c>
      <c r="Y2476" s="1">
        <v>1.0</v>
      </c>
      <c r="Z2476" s="1" t="s">
        <v>93</v>
      </c>
      <c r="AA2476" s="1" t="s">
        <v>3059</v>
      </c>
      <c r="AB2476" s="1">
        <v>100.0</v>
      </c>
      <c r="AC2476" s="1">
        <v>1.0</v>
      </c>
      <c r="AD2476" s="1">
        <v>0.0</v>
      </c>
      <c r="AE2476" s="1">
        <v>1.0</v>
      </c>
      <c r="AF2476" s="1" t="s">
        <v>13257</v>
      </c>
      <c r="AG2476" s="1">
        <v>1.0</v>
      </c>
      <c r="AH2476" s="1">
        <v>30.0</v>
      </c>
      <c r="AI2476" s="1">
        <v>60.0</v>
      </c>
      <c r="AJ2476" s="1">
        <v>90.0</v>
      </c>
      <c r="AK2476" s="1">
        <v>365.0</v>
      </c>
      <c r="AL2476" s="1">
        <v>0.0</v>
      </c>
      <c r="AM2476" s="1">
        <v>0.0</v>
      </c>
      <c r="AU2476" s="1">
        <v>0.0</v>
      </c>
      <c r="AV2476" s="1" t="s">
        <v>105</v>
      </c>
      <c r="AW2476" s="1">
        <v>1.0</v>
      </c>
      <c r="AX2476" s="1">
        <v>0.0</v>
      </c>
      <c r="AY2476" s="1">
        <v>1.0</v>
      </c>
      <c r="AZ2476" s="1">
        <v>0.0</v>
      </c>
      <c r="BB2476" s="1">
        <v>-1.0</v>
      </c>
      <c r="BC2476" s="1">
        <v>-1.0</v>
      </c>
      <c r="BD2476" s="1">
        <v>-1.0</v>
      </c>
      <c r="BE2476" s="1">
        <v>-1.0</v>
      </c>
      <c r="BF2476" s="1">
        <v>-1.0</v>
      </c>
      <c r="BG2476" s="1">
        <v>-1.0</v>
      </c>
      <c r="BH2476" s="1">
        <v>-1.0</v>
      </c>
      <c r="BI2476" s="1">
        <v>-1.0</v>
      </c>
      <c r="BJ2476" s="1">
        <v>-1.0</v>
      </c>
      <c r="BK2476" s="1">
        <v>-1.0</v>
      </c>
      <c r="BL2476" s="1">
        <v>-1.0</v>
      </c>
      <c r="BM2476" s="1">
        <v>-1.0</v>
      </c>
      <c r="BN2476" s="1">
        <v>-1.0</v>
      </c>
      <c r="BO2476" s="1">
        <v>-1.0</v>
      </c>
      <c r="BP2476" s="1">
        <v>-1.0</v>
      </c>
      <c r="BQ2476" s="1">
        <v>-1.0</v>
      </c>
      <c r="BR2476" s="1">
        <v>-1.0</v>
      </c>
      <c r="BS2476" s="1">
        <v>-1.0</v>
      </c>
      <c r="BT2476" s="1">
        <v>-1.0</v>
      </c>
      <c r="BU2476" s="1">
        <v>-1.0</v>
      </c>
      <c r="BV2476" s="1">
        <v>-1.0</v>
      </c>
      <c r="BW2476" s="1">
        <v>-1.0</v>
      </c>
      <c r="BX2476" s="1">
        <v>-1.0</v>
      </c>
      <c r="BY2476" s="1">
        <v>-1.0</v>
      </c>
      <c r="BZ2476" s="1">
        <v>-1.0</v>
      </c>
      <c r="CA2476" s="1">
        <v>-1.0</v>
      </c>
      <c r="CB2476" s="1">
        <v>-1.0</v>
      </c>
      <c r="CC2476" s="1">
        <v>-1.0</v>
      </c>
      <c r="CD2476" s="1">
        <v>82988.0</v>
      </c>
    </row>
    <row r="2477">
      <c r="A2477" s="1">
        <v>2.9213095E7</v>
      </c>
      <c r="B2477" s="1" t="s">
        <v>13258</v>
      </c>
      <c r="C2477" s="1" t="s">
        <v>13259</v>
      </c>
      <c r="D2477" s="1" t="s">
        <v>13260</v>
      </c>
      <c r="E2477" s="1" t="s">
        <v>85</v>
      </c>
      <c r="F2477" s="1" t="s">
        <v>13261</v>
      </c>
      <c r="G2477" s="1" t="s">
        <v>13262</v>
      </c>
      <c r="I2477" s="1">
        <v>2.14611101E8</v>
      </c>
      <c r="J2477" s="1">
        <v>43353.0</v>
      </c>
      <c r="K2477" s="1" t="s">
        <v>134</v>
      </c>
      <c r="L2477" s="1">
        <v>1.0</v>
      </c>
      <c r="M2477" s="1">
        <v>1.0</v>
      </c>
      <c r="N2477" s="1">
        <v>4.0</v>
      </c>
      <c r="O2477" s="1">
        <v>0.0</v>
      </c>
      <c r="P2477" s="1" t="s">
        <v>123</v>
      </c>
      <c r="Q2477" s="1" t="s">
        <v>6046</v>
      </c>
      <c r="R2477" s="1">
        <v>40.63678</v>
      </c>
      <c r="S2477" s="1">
        <v>-73.97625</v>
      </c>
      <c r="T2477" s="1" t="s">
        <v>125</v>
      </c>
      <c r="U2477" s="1" t="s">
        <v>113</v>
      </c>
      <c r="V2477" s="1">
        <v>1.0</v>
      </c>
      <c r="W2477" s="1">
        <v>2.5</v>
      </c>
      <c r="X2477" s="1">
        <v>1.0</v>
      </c>
      <c r="Y2477" s="1">
        <v>1.0</v>
      </c>
      <c r="Z2477" s="1" t="s">
        <v>93</v>
      </c>
      <c r="AA2477" s="1" t="s">
        <v>13263</v>
      </c>
      <c r="AB2477" s="1">
        <v>40.0</v>
      </c>
      <c r="AC2477" s="1">
        <v>1.0</v>
      </c>
      <c r="AD2477" s="1">
        <v>0.0</v>
      </c>
      <c r="AE2477" s="1">
        <v>30.0</v>
      </c>
      <c r="AF2477" s="1" t="s">
        <v>179</v>
      </c>
      <c r="AG2477" s="1">
        <v>1.0</v>
      </c>
      <c r="AH2477" s="1">
        <v>0.0</v>
      </c>
      <c r="AI2477" s="1">
        <v>0.0</v>
      </c>
      <c r="AJ2477" s="1">
        <v>30.0</v>
      </c>
      <c r="AK2477" s="1">
        <v>120.0</v>
      </c>
      <c r="AL2477" s="1">
        <v>1.0</v>
      </c>
      <c r="AM2477" s="1">
        <v>1.0</v>
      </c>
      <c r="AN2477" s="1">
        <v>100.0</v>
      </c>
      <c r="AO2477" s="1">
        <v>10.0</v>
      </c>
      <c r="AP2477" s="1">
        <v>8.0</v>
      </c>
      <c r="AQ2477" s="1">
        <v>8.0</v>
      </c>
      <c r="AR2477" s="1">
        <v>10.0</v>
      </c>
      <c r="AS2477" s="1">
        <v>10.0</v>
      </c>
      <c r="AT2477" s="1">
        <v>10.0</v>
      </c>
      <c r="AU2477" s="1">
        <v>1.0</v>
      </c>
      <c r="AV2477" s="1" t="s">
        <v>105</v>
      </c>
      <c r="AW2477" s="1">
        <v>4.0</v>
      </c>
      <c r="AX2477" s="1">
        <v>0.0</v>
      </c>
      <c r="AY2477" s="1">
        <v>4.0</v>
      </c>
      <c r="AZ2477" s="1">
        <v>0.0</v>
      </c>
      <c r="BA2477" s="1">
        <v>1.0</v>
      </c>
      <c r="BB2477" s="1">
        <v>-1.0</v>
      </c>
      <c r="BC2477" s="1">
        <v>1.0</v>
      </c>
      <c r="BD2477" s="1">
        <v>-1.0</v>
      </c>
      <c r="BE2477" s="1">
        <v>-1.0</v>
      </c>
      <c r="BF2477" s="1">
        <v>-1.0</v>
      </c>
      <c r="BG2477" s="1">
        <v>-1.0</v>
      </c>
      <c r="BH2477" s="1">
        <v>-1.0</v>
      </c>
      <c r="BI2477" s="1">
        <v>-1.0</v>
      </c>
      <c r="BJ2477" s="1">
        <v>1.0</v>
      </c>
      <c r="BK2477" s="1">
        <v>-1.0</v>
      </c>
      <c r="BL2477" s="1">
        <v>-1.0</v>
      </c>
      <c r="BM2477" s="1">
        <v>1.0</v>
      </c>
      <c r="BN2477" s="1">
        <v>-1.0</v>
      </c>
      <c r="BO2477" s="1">
        <v>-1.0</v>
      </c>
      <c r="BP2477" s="1">
        <v>-1.0</v>
      </c>
      <c r="BQ2477" s="1">
        <v>-1.0</v>
      </c>
      <c r="BR2477" s="1">
        <v>-1.0</v>
      </c>
      <c r="BS2477" s="1">
        <v>-1.0</v>
      </c>
      <c r="BT2477" s="1">
        <v>-1.0</v>
      </c>
      <c r="BU2477" s="1">
        <v>1.0</v>
      </c>
      <c r="BV2477" s="1">
        <v>-1.0</v>
      </c>
      <c r="BW2477" s="1">
        <v>-1.0</v>
      </c>
      <c r="BX2477" s="1">
        <v>-1.0</v>
      </c>
      <c r="BY2477" s="1">
        <v>-1.0</v>
      </c>
      <c r="BZ2477" s="1">
        <v>-1.0</v>
      </c>
      <c r="CA2477" s="1">
        <v>-1.0</v>
      </c>
      <c r="CB2477" s="1">
        <v>-1.0</v>
      </c>
      <c r="CC2477" s="1">
        <v>-1.0</v>
      </c>
      <c r="CD2477" s="1">
        <v>83005.0</v>
      </c>
    </row>
    <row r="2478">
      <c r="A2478" s="1">
        <v>1.9122371E7</v>
      </c>
      <c r="B2478" s="1" t="s">
        <v>13264</v>
      </c>
      <c r="C2478" s="1" t="s">
        <v>13265</v>
      </c>
      <c r="D2478" s="1" t="s">
        <v>13266</v>
      </c>
      <c r="E2478" s="1" t="s">
        <v>85</v>
      </c>
      <c r="F2478" s="1" t="s">
        <v>13267</v>
      </c>
      <c r="H2478" s="1" t="s">
        <v>13268</v>
      </c>
      <c r="I2478" s="1">
        <v>1.3377549E7</v>
      </c>
      <c r="J2478" s="1">
        <v>41719.0</v>
      </c>
      <c r="K2478" s="1" t="s">
        <v>272</v>
      </c>
      <c r="L2478" s="1">
        <v>1.0</v>
      </c>
      <c r="M2478" s="1">
        <v>1.0</v>
      </c>
      <c r="N2478" s="1">
        <v>1.0</v>
      </c>
      <c r="O2478" s="1">
        <v>1.0</v>
      </c>
      <c r="P2478" s="1" t="s">
        <v>89</v>
      </c>
      <c r="Q2478" s="1" t="s">
        <v>1946</v>
      </c>
      <c r="R2478" s="1">
        <v>40.7384799999999</v>
      </c>
      <c r="S2478" s="1">
        <v>-74.0025199999999</v>
      </c>
      <c r="T2478" s="1" t="s">
        <v>91</v>
      </c>
      <c r="U2478" s="1" t="s">
        <v>92</v>
      </c>
      <c r="V2478" s="1">
        <v>4.0</v>
      </c>
      <c r="W2478" s="1">
        <v>1.0</v>
      </c>
      <c r="X2478" s="1">
        <v>1.0</v>
      </c>
      <c r="Y2478" s="1">
        <v>2.0</v>
      </c>
      <c r="Z2478" s="1" t="s">
        <v>93</v>
      </c>
      <c r="AA2478" s="1" t="s">
        <v>13269</v>
      </c>
      <c r="AB2478" s="1">
        <v>250.0</v>
      </c>
      <c r="AC2478" s="1">
        <v>1.0</v>
      </c>
      <c r="AD2478" s="1">
        <v>0.0</v>
      </c>
      <c r="AE2478" s="1">
        <v>28.0</v>
      </c>
      <c r="AF2478" s="1" t="s">
        <v>1554</v>
      </c>
      <c r="AG2478" s="1">
        <v>1.0</v>
      </c>
      <c r="AH2478" s="1">
        <v>0.0</v>
      </c>
      <c r="AI2478" s="1">
        <v>0.0</v>
      </c>
      <c r="AJ2478" s="1">
        <v>0.0</v>
      </c>
      <c r="AK2478" s="1">
        <v>0.0</v>
      </c>
      <c r="AL2478" s="1">
        <v>13.0</v>
      </c>
      <c r="AM2478" s="1">
        <v>2.0</v>
      </c>
      <c r="AN2478" s="1">
        <v>94.0</v>
      </c>
      <c r="AO2478" s="1">
        <v>10.0</v>
      </c>
      <c r="AP2478" s="1">
        <v>9.0</v>
      </c>
      <c r="AQ2478" s="1">
        <v>10.0</v>
      </c>
      <c r="AR2478" s="1">
        <v>10.0</v>
      </c>
      <c r="AS2478" s="1">
        <v>10.0</v>
      </c>
      <c r="AT2478" s="1">
        <v>9.0</v>
      </c>
      <c r="AU2478" s="1">
        <v>0.0</v>
      </c>
      <c r="AV2478" s="1" t="s">
        <v>117</v>
      </c>
      <c r="AW2478" s="1">
        <v>1.0</v>
      </c>
      <c r="AX2478" s="1">
        <v>1.0</v>
      </c>
      <c r="AY2478" s="1">
        <v>0.0</v>
      </c>
      <c r="AZ2478" s="1">
        <v>0.0</v>
      </c>
      <c r="BA2478" s="1">
        <v>0.52</v>
      </c>
      <c r="BB2478" s="1">
        <v>-1.0</v>
      </c>
      <c r="BC2478" s="1">
        <v>1.0</v>
      </c>
      <c r="BD2478" s="1">
        <v>-1.0</v>
      </c>
      <c r="BE2478" s="1">
        <v>-1.0</v>
      </c>
      <c r="BF2478" s="1">
        <v>-1.0</v>
      </c>
      <c r="BG2478" s="1">
        <v>-1.0</v>
      </c>
      <c r="BH2478" s="1">
        <v>-1.0</v>
      </c>
      <c r="BI2478" s="1">
        <v>-1.0</v>
      </c>
      <c r="BJ2478" s="1">
        <v>1.0</v>
      </c>
      <c r="BK2478" s="1">
        <v>-1.0</v>
      </c>
      <c r="BL2478" s="1">
        <v>-1.0</v>
      </c>
      <c r="BM2478" s="1">
        <v>-1.0</v>
      </c>
      <c r="BN2478" s="1">
        <v>1.0</v>
      </c>
      <c r="BO2478" s="1">
        <v>-1.0</v>
      </c>
      <c r="BP2478" s="1">
        <v>1.0</v>
      </c>
      <c r="BQ2478" s="1">
        <v>-1.0</v>
      </c>
      <c r="BR2478" s="1">
        <v>-1.0</v>
      </c>
      <c r="BS2478" s="1">
        <v>-1.0</v>
      </c>
      <c r="BT2478" s="1">
        <v>-1.0</v>
      </c>
      <c r="BU2478" s="1">
        <v>1.0</v>
      </c>
      <c r="BV2478" s="1">
        <v>1.0</v>
      </c>
      <c r="BW2478" s="1">
        <v>-1.0</v>
      </c>
      <c r="BX2478" s="1">
        <v>-1.0</v>
      </c>
      <c r="BY2478" s="1">
        <v>-1.0</v>
      </c>
      <c r="BZ2478" s="1">
        <v>1.0</v>
      </c>
      <c r="CA2478" s="1">
        <v>-1.0</v>
      </c>
      <c r="CB2478" s="1">
        <v>-1.0</v>
      </c>
      <c r="CC2478" s="1">
        <v>-1.0</v>
      </c>
      <c r="CD2478" s="1">
        <v>83086.0</v>
      </c>
    </row>
    <row r="2479">
      <c r="A2479" s="1">
        <v>6901484.0</v>
      </c>
      <c r="B2479" s="1" t="s">
        <v>13270</v>
      </c>
      <c r="C2479" s="1" t="s">
        <v>13271</v>
      </c>
      <c r="D2479" s="1" t="s">
        <v>13271</v>
      </c>
      <c r="E2479" s="1" t="s">
        <v>85</v>
      </c>
      <c r="I2479" s="1">
        <v>3.6166165E7</v>
      </c>
      <c r="J2479" s="1">
        <v>42173.0</v>
      </c>
      <c r="M2479" s="1">
        <v>0.0</v>
      </c>
      <c r="N2479" s="1">
        <v>1.0</v>
      </c>
      <c r="O2479" s="1">
        <v>1.0</v>
      </c>
      <c r="P2479" s="1" t="s">
        <v>123</v>
      </c>
      <c r="Q2479" s="1" t="s">
        <v>185</v>
      </c>
      <c r="R2479" s="1">
        <v>40.71909</v>
      </c>
      <c r="S2479" s="1">
        <v>-73.9581099999999</v>
      </c>
      <c r="T2479" s="1" t="s">
        <v>91</v>
      </c>
      <c r="U2479" s="1" t="s">
        <v>113</v>
      </c>
      <c r="V2479" s="1">
        <v>1.0</v>
      </c>
      <c r="W2479" s="1">
        <v>1.0</v>
      </c>
      <c r="X2479" s="1">
        <v>1.0</v>
      </c>
      <c r="Y2479" s="1">
        <v>1.0</v>
      </c>
      <c r="Z2479" s="1" t="s">
        <v>93</v>
      </c>
      <c r="AA2479" s="1" t="s">
        <v>13272</v>
      </c>
      <c r="AB2479" s="1">
        <v>62.0</v>
      </c>
      <c r="AC2479" s="1">
        <v>1.0</v>
      </c>
      <c r="AD2479" s="1">
        <v>10.0</v>
      </c>
      <c r="AE2479" s="1">
        <v>1.0</v>
      </c>
      <c r="AF2479" s="1" t="s">
        <v>393</v>
      </c>
      <c r="AG2479" s="1">
        <v>1.0</v>
      </c>
      <c r="AH2479" s="1">
        <v>0.0</v>
      </c>
      <c r="AI2479" s="1">
        <v>0.0</v>
      </c>
      <c r="AJ2479" s="1">
        <v>0.0</v>
      </c>
      <c r="AK2479" s="1">
        <v>0.0</v>
      </c>
      <c r="AL2479" s="1">
        <v>1.0</v>
      </c>
      <c r="AM2479" s="1">
        <v>0.0</v>
      </c>
      <c r="AN2479" s="1">
        <v>100.0</v>
      </c>
      <c r="AO2479" s="1">
        <v>10.0</v>
      </c>
      <c r="AP2479" s="1">
        <v>10.0</v>
      </c>
      <c r="AQ2479" s="1">
        <v>10.0</v>
      </c>
      <c r="AR2479" s="1">
        <v>10.0</v>
      </c>
      <c r="AS2479" s="1">
        <v>10.0</v>
      </c>
      <c r="AT2479" s="1">
        <v>10.0</v>
      </c>
      <c r="AU2479" s="1">
        <v>0.0</v>
      </c>
      <c r="AV2479" s="1" t="s">
        <v>117</v>
      </c>
      <c r="AW2479" s="1">
        <v>1.0</v>
      </c>
      <c r="AX2479" s="1">
        <v>0.0</v>
      </c>
      <c r="AY2479" s="1">
        <v>1.0</v>
      </c>
      <c r="AZ2479" s="1">
        <v>0.0</v>
      </c>
      <c r="BA2479" s="1">
        <v>0.05</v>
      </c>
      <c r="BB2479" s="1">
        <v>-1.0</v>
      </c>
      <c r="BC2479" s="1">
        <v>1.0</v>
      </c>
      <c r="BD2479" s="1">
        <v>-1.0</v>
      </c>
      <c r="BE2479" s="1">
        <v>-1.0</v>
      </c>
      <c r="BF2479" s="1">
        <v>-1.0</v>
      </c>
      <c r="BG2479" s="1">
        <v>-1.0</v>
      </c>
      <c r="BH2479" s="1">
        <v>-1.0</v>
      </c>
      <c r="BI2479" s="1">
        <v>-1.0</v>
      </c>
      <c r="BJ2479" s="1">
        <v>1.0</v>
      </c>
      <c r="BK2479" s="1">
        <v>-1.0</v>
      </c>
      <c r="BL2479" s="1">
        <v>-1.0</v>
      </c>
      <c r="BM2479" s="1">
        <v>-1.0</v>
      </c>
      <c r="BN2479" s="1">
        <v>-1.0</v>
      </c>
      <c r="BO2479" s="1">
        <v>-1.0</v>
      </c>
      <c r="BP2479" s="1">
        <v>-1.0</v>
      </c>
      <c r="BQ2479" s="1">
        <v>-1.0</v>
      </c>
      <c r="BR2479" s="1">
        <v>-1.0</v>
      </c>
      <c r="BS2479" s="1">
        <v>-1.0</v>
      </c>
      <c r="BT2479" s="1">
        <v>-1.0</v>
      </c>
      <c r="BU2479" s="1">
        <v>1.0</v>
      </c>
      <c r="BV2479" s="1">
        <v>-1.0</v>
      </c>
      <c r="BW2479" s="1">
        <v>-1.0</v>
      </c>
      <c r="BX2479" s="1">
        <v>-1.0</v>
      </c>
      <c r="BY2479" s="1">
        <v>-1.0</v>
      </c>
      <c r="BZ2479" s="1">
        <v>-1.0</v>
      </c>
      <c r="CA2479" s="1">
        <v>-1.0</v>
      </c>
      <c r="CB2479" s="1">
        <v>-1.0</v>
      </c>
      <c r="CC2479" s="1">
        <v>-1.0</v>
      </c>
      <c r="CD2479" s="1">
        <v>83149.0</v>
      </c>
    </row>
    <row r="2480">
      <c r="A2480" s="1">
        <v>7697425.0</v>
      </c>
      <c r="B2480" s="1" t="s">
        <v>13273</v>
      </c>
      <c r="C2480" s="1" t="s">
        <v>13274</v>
      </c>
      <c r="D2480" s="1" t="s">
        <v>13275</v>
      </c>
      <c r="E2480" s="1" t="s">
        <v>85</v>
      </c>
      <c r="F2480" s="1" t="s">
        <v>13276</v>
      </c>
      <c r="G2480" s="1" t="s">
        <v>13277</v>
      </c>
      <c r="H2480" s="1" t="s">
        <v>13278</v>
      </c>
      <c r="I2480" s="1">
        <v>4.0428881E7</v>
      </c>
      <c r="J2480" s="1">
        <v>42219.0</v>
      </c>
      <c r="M2480" s="1">
        <v>0.0</v>
      </c>
      <c r="N2480" s="1">
        <v>1.0</v>
      </c>
      <c r="O2480" s="1">
        <v>1.0</v>
      </c>
      <c r="P2480" s="1" t="s">
        <v>123</v>
      </c>
      <c r="Q2480" s="1" t="s">
        <v>124</v>
      </c>
      <c r="R2480" s="1">
        <v>40.71119</v>
      </c>
      <c r="S2480" s="1">
        <v>-73.96471</v>
      </c>
      <c r="T2480" s="1" t="s">
        <v>91</v>
      </c>
      <c r="U2480" s="1" t="s">
        <v>113</v>
      </c>
      <c r="V2480" s="1">
        <v>2.0</v>
      </c>
      <c r="W2480" s="1">
        <v>1.0</v>
      </c>
      <c r="X2480" s="1">
        <v>1.0</v>
      </c>
      <c r="Y2480" s="1">
        <v>1.0</v>
      </c>
      <c r="Z2480" s="1" t="s">
        <v>93</v>
      </c>
      <c r="AA2480" s="1" t="s">
        <v>13279</v>
      </c>
      <c r="AB2480" s="1">
        <v>99.0</v>
      </c>
      <c r="AC2480" s="1">
        <v>1.0</v>
      </c>
      <c r="AD2480" s="1">
        <v>0.0</v>
      </c>
      <c r="AE2480" s="1">
        <v>3.0</v>
      </c>
      <c r="AF2480" s="1" t="s">
        <v>472</v>
      </c>
      <c r="AG2480" s="1">
        <v>1.0</v>
      </c>
      <c r="AH2480" s="1">
        <v>0.0</v>
      </c>
      <c r="AI2480" s="1">
        <v>0.0</v>
      </c>
      <c r="AJ2480" s="1">
        <v>0.0</v>
      </c>
      <c r="AK2480" s="1">
        <v>0.0</v>
      </c>
      <c r="AL2480" s="1">
        <v>1.0</v>
      </c>
      <c r="AM2480" s="1">
        <v>0.0</v>
      </c>
      <c r="AN2480" s="1">
        <v>80.0</v>
      </c>
      <c r="AO2480" s="1">
        <v>10.0</v>
      </c>
      <c r="AP2480" s="1">
        <v>8.0</v>
      </c>
      <c r="AQ2480" s="1">
        <v>10.0</v>
      </c>
      <c r="AR2480" s="1">
        <v>10.0</v>
      </c>
      <c r="AS2480" s="1">
        <v>10.0</v>
      </c>
      <c r="AT2480" s="1">
        <v>8.0</v>
      </c>
      <c r="AU2480" s="1">
        <v>0.0</v>
      </c>
      <c r="AV2480" s="1" t="s">
        <v>96</v>
      </c>
      <c r="AW2480" s="1">
        <v>1.0</v>
      </c>
      <c r="AX2480" s="1">
        <v>0.0</v>
      </c>
      <c r="AY2480" s="1">
        <v>1.0</v>
      </c>
      <c r="AZ2480" s="1">
        <v>0.0</v>
      </c>
      <c r="BA2480" s="1">
        <v>0.02</v>
      </c>
      <c r="BB2480" s="1">
        <v>-1.0</v>
      </c>
      <c r="BC2480" s="1">
        <v>1.0</v>
      </c>
      <c r="BD2480" s="1">
        <v>-1.0</v>
      </c>
      <c r="BE2480" s="1">
        <v>-1.0</v>
      </c>
      <c r="BF2480" s="1">
        <v>-1.0</v>
      </c>
      <c r="BG2480" s="1">
        <v>-1.0</v>
      </c>
      <c r="BH2480" s="1">
        <v>-1.0</v>
      </c>
      <c r="BI2480" s="1">
        <v>-1.0</v>
      </c>
      <c r="BJ2480" s="1">
        <v>1.0</v>
      </c>
      <c r="BK2480" s="1">
        <v>-1.0</v>
      </c>
      <c r="BL2480" s="1">
        <v>-1.0</v>
      </c>
      <c r="BM2480" s="1">
        <v>1.0</v>
      </c>
      <c r="BN2480" s="1">
        <v>1.0</v>
      </c>
      <c r="BO2480" s="1">
        <v>-1.0</v>
      </c>
      <c r="BP2480" s="1">
        <v>-1.0</v>
      </c>
      <c r="BQ2480" s="1">
        <v>1.0</v>
      </c>
      <c r="BR2480" s="1">
        <v>-1.0</v>
      </c>
      <c r="BS2480" s="1">
        <v>-1.0</v>
      </c>
      <c r="BT2480" s="1">
        <v>-1.0</v>
      </c>
      <c r="BU2480" s="1">
        <v>1.0</v>
      </c>
      <c r="BV2480" s="1">
        <v>-1.0</v>
      </c>
      <c r="BW2480" s="1">
        <v>-1.0</v>
      </c>
      <c r="BX2480" s="1">
        <v>-1.0</v>
      </c>
      <c r="BY2480" s="1">
        <v>-1.0</v>
      </c>
      <c r="BZ2480" s="1">
        <v>-1.0</v>
      </c>
      <c r="CA2480" s="1">
        <v>-1.0</v>
      </c>
      <c r="CB2480" s="1">
        <v>-1.0</v>
      </c>
      <c r="CC2480" s="1">
        <v>-1.0</v>
      </c>
      <c r="CD2480" s="1">
        <v>83151.0</v>
      </c>
    </row>
    <row r="2481">
      <c r="A2481" s="1">
        <v>2.2080281E7</v>
      </c>
      <c r="B2481" s="1" t="s">
        <v>13280</v>
      </c>
      <c r="C2481" s="1" t="s">
        <v>13281</v>
      </c>
      <c r="D2481" s="1" t="s">
        <v>13282</v>
      </c>
      <c r="E2481" s="1" t="s">
        <v>85</v>
      </c>
      <c r="F2481" s="1" t="s">
        <v>13283</v>
      </c>
      <c r="G2481" s="1" t="s">
        <v>13284</v>
      </c>
      <c r="I2481" s="1">
        <v>3.7687663E7</v>
      </c>
      <c r="J2481" s="1">
        <v>42191.0</v>
      </c>
      <c r="M2481" s="1">
        <v>0.0</v>
      </c>
      <c r="N2481" s="1">
        <v>1.0</v>
      </c>
      <c r="O2481" s="1">
        <v>1.0</v>
      </c>
      <c r="P2481" s="1" t="s">
        <v>89</v>
      </c>
      <c r="Q2481" s="1" t="s">
        <v>90</v>
      </c>
      <c r="R2481" s="1">
        <v>40.72154</v>
      </c>
      <c r="S2481" s="1">
        <v>-73.99331</v>
      </c>
      <c r="T2481" s="1" t="s">
        <v>91</v>
      </c>
      <c r="U2481" s="1" t="s">
        <v>113</v>
      </c>
      <c r="V2481" s="1">
        <v>1.0</v>
      </c>
      <c r="W2481" s="1">
        <v>1.0</v>
      </c>
      <c r="X2481" s="1">
        <v>1.0</v>
      </c>
      <c r="Y2481" s="1">
        <v>1.0</v>
      </c>
      <c r="Z2481" s="1" t="s">
        <v>93</v>
      </c>
      <c r="AA2481" s="1" t="s">
        <v>13285</v>
      </c>
      <c r="AB2481" s="1">
        <v>125.0</v>
      </c>
      <c r="AC2481" s="1">
        <v>1.0</v>
      </c>
      <c r="AD2481" s="1">
        <v>50.0</v>
      </c>
      <c r="AE2481" s="1">
        <v>28.0</v>
      </c>
      <c r="AF2481" s="1" t="s">
        <v>1683</v>
      </c>
      <c r="AG2481" s="1">
        <v>1.0</v>
      </c>
      <c r="AH2481" s="1">
        <v>0.0</v>
      </c>
      <c r="AI2481" s="1">
        <v>0.0</v>
      </c>
      <c r="AJ2481" s="1">
        <v>0.0</v>
      </c>
      <c r="AK2481" s="1">
        <v>0.0</v>
      </c>
      <c r="AL2481" s="1">
        <v>1.0</v>
      </c>
      <c r="AM2481" s="1">
        <v>1.0</v>
      </c>
      <c r="AN2481" s="1">
        <v>100.0</v>
      </c>
      <c r="AO2481" s="1">
        <v>10.0</v>
      </c>
      <c r="AP2481" s="1">
        <v>10.0</v>
      </c>
      <c r="AQ2481" s="1">
        <v>10.0</v>
      </c>
      <c r="AR2481" s="1">
        <v>10.0</v>
      </c>
      <c r="AS2481" s="1">
        <v>10.0</v>
      </c>
      <c r="AT2481" s="1">
        <v>10.0</v>
      </c>
      <c r="AU2481" s="1">
        <v>0.0</v>
      </c>
      <c r="AV2481" s="1" t="s">
        <v>105</v>
      </c>
      <c r="AW2481" s="1">
        <v>1.0</v>
      </c>
      <c r="AX2481" s="1">
        <v>0.0</v>
      </c>
      <c r="AY2481" s="1">
        <v>1.0</v>
      </c>
      <c r="AZ2481" s="1">
        <v>0.0</v>
      </c>
      <c r="BA2481" s="1">
        <v>0.09</v>
      </c>
      <c r="BB2481" s="1">
        <v>-1.0</v>
      </c>
      <c r="BC2481" s="1">
        <v>1.0</v>
      </c>
      <c r="BD2481" s="1">
        <v>-1.0</v>
      </c>
      <c r="BE2481" s="1">
        <v>-1.0</v>
      </c>
      <c r="BF2481" s="1">
        <v>-1.0</v>
      </c>
      <c r="BG2481" s="1">
        <v>-1.0</v>
      </c>
      <c r="BH2481" s="1">
        <v>-1.0</v>
      </c>
      <c r="BI2481" s="1">
        <v>-1.0</v>
      </c>
      <c r="BJ2481" s="1">
        <v>-1.0</v>
      </c>
      <c r="BK2481" s="1">
        <v>-1.0</v>
      </c>
      <c r="BL2481" s="1">
        <v>-1.0</v>
      </c>
      <c r="BM2481" s="1">
        <v>-1.0</v>
      </c>
      <c r="BN2481" s="1">
        <v>-1.0</v>
      </c>
      <c r="BO2481" s="1">
        <v>-1.0</v>
      </c>
      <c r="BP2481" s="1">
        <v>-1.0</v>
      </c>
      <c r="BQ2481" s="1">
        <v>-1.0</v>
      </c>
      <c r="BR2481" s="1">
        <v>-1.0</v>
      </c>
      <c r="BS2481" s="1">
        <v>-1.0</v>
      </c>
      <c r="BT2481" s="1">
        <v>-1.0</v>
      </c>
      <c r="BU2481" s="1">
        <v>1.0</v>
      </c>
      <c r="BV2481" s="1">
        <v>-1.0</v>
      </c>
      <c r="BW2481" s="1">
        <v>-1.0</v>
      </c>
      <c r="BX2481" s="1">
        <v>-1.0</v>
      </c>
      <c r="BY2481" s="1">
        <v>-1.0</v>
      </c>
      <c r="BZ2481" s="1">
        <v>-1.0</v>
      </c>
      <c r="CA2481" s="1">
        <v>-1.0</v>
      </c>
      <c r="CB2481" s="1">
        <v>-1.0</v>
      </c>
      <c r="CC2481" s="1">
        <v>-1.0</v>
      </c>
      <c r="CD2481" s="1">
        <v>83195.0</v>
      </c>
    </row>
    <row r="2482">
      <c r="A2482" s="1">
        <v>1.4041548E7</v>
      </c>
      <c r="B2482" s="1" t="s">
        <v>13286</v>
      </c>
      <c r="C2482" s="1" t="s">
        <v>13287</v>
      </c>
      <c r="D2482" s="1" t="s">
        <v>13288</v>
      </c>
      <c r="E2482" s="1" t="s">
        <v>85</v>
      </c>
      <c r="F2482" s="1" t="s">
        <v>13289</v>
      </c>
      <c r="G2482" s="1" t="s">
        <v>13290</v>
      </c>
      <c r="I2482" s="1">
        <v>8.4141567E7</v>
      </c>
      <c r="J2482" s="1">
        <v>42567.0</v>
      </c>
      <c r="K2482" s="1" t="s">
        <v>272</v>
      </c>
      <c r="L2482" s="1">
        <v>0.67</v>
      </c>
      <c r="M2482" s="1">
        <v>0.0</v>
      </c>
      <c r="N2482" s="1">
        <v>3.0</v>
      </c>
      <c r="O2482" s="1">
        <v>0.0</v>
      </c>
      <c r="P2482" s="1" t="s">
        <v>111</v>
      </c>
      <c r="Q2482" s="1" t="s">
        <v>6025</v>
      </c>
      <c r="R2482" s="1">
        <v>40.73597</v>
      </c>
      <c r="S2482" s="1">
        <v>-73.9007199999999</v>
      </c>
      <c r="T2482" s="1" t="s">
        <v>91</v>
      </c>
      <c r="U2482" s="1" t="s">
        <v>113</v>
      </c>
      <c r="V2482" s="1">
        <v>1.0</v>
      </c>
      <c r="W2482" s="1">
        <v>1.0</v>
      </c>
      <c r="X2482" s="1">
        <v>1.0</v>
      </c>
      <c r="Y2482" s="1">
        <v>1.0</v>
      </c>
      <c r="Z2482" s="1" t="s">
        <v>93</v>
      </c>
      <c r="AA2482" s="1" t="s">
        <v>13291</v>
      </c>
      <c r="AB2482" s="1">
        <v>70.0</v>
      </c>
      <c r="AC2482" s="1">
        <v>1.0</v>
      </c>
      <c r="AD2482" s="1">
        <v>30.0</v>
      </c>
      <c r="AE2482" s="1">
        <v>1.0</v>
      </c>
      <c r="AF2482" s="1" t="s">
        <v>127</v>
      </c>
      <c r="AG2482" s="1">
        <v>1.0</v>
      </c>
      <c r="AH2482" s="1">
        <v>0.0</v>
      </c>
      <c r="AI2482" s="1">
        <v>0.0</v>
      </c>
      <c r="AJ2482" s="1">
        <v>0.0</v>
      </c>
      <c r="AK2482" s="1">
        <v>188.0</v>
      </c>
      <c r="AL2482" s="1">
        <v>2.0</v>
      </c>
      <c r="AM2482" s="1">
        <v>0.0</v>
      </c>
      <c r="AN2482" s="1">
        <v>100.0</v>
      </c>
      <c r="AO2482" s="1">
        <v>10.0</v>
      </c>
      <c r="AP2482" s="1">
        <v>10.0</v>
      </c>
      <c r="AQ2482" s="1">
        <v>10.0</v>
      </c>
      <c r="AR2482" s="1">
        <v>10.0</v>
      </c>
      <c r="AS2482" s="1">
        <v>8.0</v>
      </c>
      <c r="AT2482" s="1">
        <v>10.0</v>
      </c>
      <c r="AU2482" s="1">
        <v>0.0</v>
      </c>
      <c r="AV2482" s="1" t="s">
        <v>105</v>
      </c>
      <c r="AW2482" s="1">
        <v>3.0</v>
      </c>
      <c r="AX2482" s="1">
        <v>0.0</v>
      </c>
      <c r="AY2482" s="1">
        <v>3.0</v>
      </c>
      <c r="AZ2482" s="1">
        <v>0.0</v>
      </c>
      <c r="BA2482" s="1">
        <v>0.07</v>
      </c>
      <c r="BB2482" s="1">
        <v>-1.0</v>
      </c>
      <c r="BC2482" s="1">
        <v>1.0</v>
      </c>
      <c r="BD2482" s="1">
        <v>-1.0</v>
      </c>
      <c r="BE2482" s="1">
        <v>-1.0</v>
      </c>
      <c r="BF2482" s="1">
        <v>-1.0</v>
      </c>
      <c r="BG2482" s="1">
        <v>-1.0</v>
      </c>
      <c r="BH2482" s="1">
        <v>1.0</v>
      </c>
      <c r="BI2482" s="1">
        <v>-1.0</v>
      </c>
      <c r="BJ2482" s="1">
        <v>-1.0</v>
      </c>
      <c r="BK2482" s="1">
        <v>-1.0</v>
      </c>
      <c r="BL2482" s="1">
        <v>-1.0</v>
      </c>
      <c r="BM2482" s="1">
        <v>-1.0</v>
      </c>
      <c r="BN2482" s="1">
        <v>-1.0</v>
      </c>
      <c r="BO2482" s="1">
        <v>-1.0</v>
      </c>
      <c r="BP2482" s="1">
        <v>-1.0</v>
      </c>
      <c r="BQ2482" s="1">
        <v>-1.0</v>
      </c>
      <c r="BR2482" s="1">
        <v>-1.0</v>
      </c>
      <c r="BS2482" s="1">
        <v>-1.0</v>
      </c>
      <c r="BT2482" s="1">
        <v>-1.0</v>
      </c>
      <c r="BU2482" s="1">
        <v>1.0</v>
      </c>
      <c r="BV2482" s="1">
        <v>-1.0</v>
      </c>
      <c r="BW2482" s="1">
        <v>-1.0</v>
      </c>
      <c r="BX2482" s="1">
        <v>-1.0</v>
      </c>
      <c r="BY2482" s="1">
        <v>-1.0</v>
      </c>
      <c r="BZ2482" s="1">
        <v>-1.0</v>
      </c>
      <c r="CA2482" s="1">
        <v>-1.0</v>
      </c>
      <c r="CB2482" s="1">
        <v>-1.0</v>
      </c>
      <c r="CC2482" s="1">
        <v>-1.0</v>
      </c>
      <c r="CD2482" s="1">
        <v>83200.0</v>
      </c>
    </row>
    <row r="2483">
      <c r="A2483" s="1">
        <v>3.4665824E7</v>
      </c>
      <c r="B2483" s="1" t="s">
        <v>13292</v>
      </c>
      <c r="C2483" s="1" t="s">
        <v>13293</v>
      </c>
      <c r="D2483" s="1" t="s">
        <v>13294</v>
      </c>
      <c r="E2483" s="1" t="s">
        <v>85</v>
      </c>
      <c r="F2483" s="1" t="s">
        <v>13295</v>
      </c>
      <c r="G2483" s="1" t="s">
        <v>13296</v>
      </c>
      <c r="H2483" s="1" t="s">
        <v>13297</v>
      </c>
      <c r="I2483" s="1">
        <v>3.8483415E7</v>
      </c>
      <c r="J2483" s="1">
        <v>42199.0</v>
      </c>
      <c r="K2483" s="1" t="s">
        <v>134</v>
      </c>
      <c r="L2483" s="1">
        <v>0.94</v>
      </c>
      <c r="M2483" s="1">
        <v>0.0</v>
      </c>
      <c r="N2483" s="1">
        <v>4.0</v>
      </c>
      <c r="O2483" s="1">
        <v>1.0</v>
      </c>
      <c r="P2483" s="1" t="s">
        <v>89</v>
      </c>
      <c r="Q2483" s="1" t="s">
        <v>90</v>
      </c>
      <c r="R2483" s="1">
        <v>40.79952</v>
      </c>
      <c r="S2483" s="1">
        <v>-73.94592</v>
      </c>
      <c r="T2483" s="1" t="s">
        <v>91</v>
      </c>
      <c r="U2483" s="1" t="s">
        <v>214</v>
      </c>
      <c r="V2483" s="1">
        <v>2.0</v>
      </c>
      <c r="W2483" s="1">
        <v>1.0</v>
      </c>
      <c r="X2483" s="1">
        <v>1.0</v>
      </c>
      <c r="Y2483" s="1">
        <v>7.0</v>
      </c>
      <c r="Z2483" s="1" t="s">
        <v>93</v>
      </c>
      <c r="AA2483" s="1" t="s">
        <v>13298</v>
      </c>
      <c r="AB2483" s="1">
        <v>75.0</v>
      </c>
      <c r="AC2483" s="1">
        <v>1.0</v>
      </c>
      <c r="AD2483" s="1">
        <v>35.0</v>
      </c>
      <c r="AE2483" s="1">
        <v>1.0</v>
      </c>
      <c r="AF2483" s="1" t="s">
        <v>179</v>
      </c>
      <c r="AG2483" s="1">
        <v>1.0</v>
      </c>
      <c r="AH2483" s="1">
        <v>30.0</v>
      </c>
      <c r="AI2483" s="1">
        <v>60.0</v>
      </c>
      <c r="AJ2483" s="1">
        <v>90.0</v>
      </c>
      <c r="AK2483" s="1">
        <v>365.0</v>
      </c>
      <c r="AL2483" s="1">
        <v>0.0</v>
      </c>
      <c r="AM2483" s="1">
        <v>0.0</v>
      </c>
      <c r="AU2483" s="1">
        <v>1.0</v>
      </c>
      <c r="AV2483" s="1" t="s">
        <v>96</v>
      </c>
      <c r="AW2483" s="1">
        <v>4.0</v>
      </c>
      <c r="AX2483" s="1">
        <v>0.0</v>
      </c>
      <c r="AY2483" s="1">
        <v>1.0</v>
      </c>
      <c r="AZ2483" s="1">
        <v>3.0</v>
      </c>
      <c r="BB2483" s="1">
        <v>-1.0</v>
      </c>
      <c r="BC2483" s="1">
        <v>1.0</v>
      </c>
      <c r="BD2483" s="1">
        <v>-1.0</v>
      </c>
      <c r="BE2483" s="1">
        <v>-1.0</v>
      </c>
      <c r="BF2483" s="1">
        <v>-1.0</v>
      </c>
      <c r="BG2483" s="1">
        <v>-1.0</v>
      </c>
      <c r="BH2483" s="1">
        <v>1.0</v>
      </c>
      <c r="BI2483" s="1">
        <v>-1.0</v>
      </c>
      <c r="BJ2483" s="1">
        <v>-1.0</v>
      </c>
      <c r="BK2483" s="1">
        <v>1.0</v>
      </c>
      <c r="BL2483" s="1">
        <v>1.0</v>
      </c>
      <c r="BM2483" s="1">
        <v>-1.0</v>
      </c>
      <c r="BN2483" s="1">
        <v>-1.0</v>
      </c>
      <c r="BO2483" s="1">
        <v>-1.0</v>
      </c>
      <c r="BP2483" s="1">
        <v>-1.0</v>
      </c>
      <c r="BQ2483" s="1">
        <v>-1.0</v>
      </c>
      <c r="BR2483" s="1">
        <v>-1.0</v>
      </c>
      <c r="BS2483" s="1">
        <v>1.0</v>
      </c>
      <c r="BT2483" s="1">
        <v>-1.0</v>
      </c>
      <c r="BU2483" s="1">
        <v>1.0</v>
      </c>
      <c r="BV2483" s="1">
        <v>1.0</v>
      </c>
      <c r="BW2483" s="1">
        <v>-1.0</v>
      </c>
      <c r="BX2483" s="1">
        <v>-1.0</v>
      </c>
      <c r="BY2483" s="1">
        <v>-1.0</v>
      </c>
      <c r="BZ2483" s="1">
        <v>-1.0</v>
      </c>
      <c r="CA2483" s="1">
        <v>-1.0</v>
      </c>
      <c r="CB2483" s="1">
        <v>-1.0</v>
      </c>
      <c r="CC2483" s="1">
        <v>-1.0</v>
      </c>
      <c r="CD2483" s="1">
        <v>83203.0</v>
      </c>
    </row>
    <row r="2484">
      <c r="A2484" s="1">
        <v>3.5609562E7</v>
      </c>
      <c r="B2484" s="1" t="s">
        <v>13299</v>
      </c>
      <c r="C2484" s="1" t="s">
        <v>13300</v>
      </c>
      <c r="D2484" s="1" t="s">
        <v>13301</v>
      </c>
      <c r="E2484" s="1" t="s">
        <v>85</v>
      </c>
      <c r="F2484" s="1" t="s">
        <v>13302</v>
      </c>
      <c r="G2484" s="1" t="s">
        <v>13303</v>
      </c>
      <c r="I2484" s="1">
        <v>5.3432601E7</v>
      </c>
      <c r="J2484" s="1">
        <v>42374.0</v>
      </c>
      <c r="K2484" s="1" t="s">
        <v>88</v>
      </c>
      <c r="L2484" s="1">
        <v>1.0</v>
      </c>
      <c r="M2484" s="1">
        <v>0.0</v>
      </c>
      <c r="N2484" s="1">
        <v>2.0</v>
      </c>
      <c r="O2484" s="1">
        <v>1.0</v>
      </c>
      <c r="P2484" s="1" t="s">
        <v>89</v>
      </c>
      <c r="Q2484" s="1" t="s">
        <v>90</v>
      </c>
      <c r="R2484" s="1">
        <v>40.7885</v>
      </c>
      <c r="S2484" s="1">
        <v>-73.95093</v>
      </c>
      <c r="T2484" s="1" t="s">
        <v>91</v>
      </c>
      <c r="U2484" s="1" t="s">
        <v>113</v>
      </c>
      <c r="V2484" s="1">
        <v>2.0</v>
      </c>
      <c r="W2484" s="1">
        <v>1.0</v>
      </c>
      <c r="X2484" s="1">
        <v>1.0</v>
      </c>
      <c r="Y2484" s="1">
        <v>1.0</v>
      </c>
      <c r="Z2484" s="1" t="s">
        <v>93</v>
      </c>
      <c r="AA2484" s="1" t="s">
        <v>13304</v>
      </c>
      <c r="AB2484" s="1">
        <v>80.0</v>
      </c>
      <c r="AC2484" s="1">
        <v>2.0</v>
      </c>
      <c r="AD2484" s="1">
        <v>30.0</v>
      </c>
      <c r="AE2484" s="1">
        <v>2.0</v>
      </c>
      <c r="AF2484" s="1" t="s">
        <v>104</v>
      </c>
      <c r="AG2484" s="1">
        <v>1.0</v>
      </c>
      <c r="AH2484" s="1">
        <v>9.0</v>
      </c>
      <c r="AI2484" s="1">
        <v>11.0</v>
      </c>
      <c r="AJ2484" s="1">
        <v>11.0</v>
      </c>
      <c r="AK2484" s="1">
        <v>11.0</v>
      </c>
      <c r="AL2484" s="1">
        <v>2.0</v>
      </c>
      <c r="AM2484" s="1">
        <v>2.0</v>
      </c>
      <c r="AN2484" s="1">
        <v>90.0</v>
      </c>
      <c r="AO2484" s="1">
        <v>10.0</v>
      </c>
      <c r="AP2484" s="1">
        <v>8.0</v>
      </c>
      <c r="AQ2484" s="1">
        <v>10.0</v>
      </c>
      <c r="AR2484" s="1">
        <v>10.0</v>
      </c>
      <c r="AS2484" s="1">
        <v>10.0</v>
      </c>
      <c r="AT2484" s="1">
        <v>10.0</v>
      </c>
      <c r="AU2484" s="1">
        <v>0.0</v>
      </c>
      <c r="AV2484" s="1" t="s">
        <v>105</v>
      </c>
      <c r="AW2484" s="1">
        <v>1.0</v>
      </c>
      <c r="AX2484" s="1">
        <v>0.0</v>
      </c>
      <c r="AY2484" s="1">
        <v>1.0</v>
      </c>
      <c r="AZ2484" s="1">
        <v>0.0</v>
      </c>
      <c r="BA2484" s="1">
        <v>2.0</v>
      </c>
      <c r="BB2484" s="1">
        <v>-1.0</v>
      </c>
      <c r="BC2484" s="1">
        <v>1.0</v>
      </c>
      <c r="BD2484" s="1">
        <v>-1.0</v>
      </c>
      <c r="BE2484" s="1">
        <v>-1.0</v>
      </c>
      <c r="BF2484" s="1">
        <v>-1.0</v>
      </c>
      <c r="BG2484" s="1">
        <v>-1.0</v>
      </c>
      <c r="BH2484" s="1">
        <v>-1.0</v>
      </c>
      <c r="BI2484" s="1">
        <v>-1.0</v>
      </c>
      <c r="BJ2484" s="1">
        <v>-1.0</v>
      </c>
      <c r="BK2484" s="1">
        <v>-1.0</v>
      </c>
      <c r="BL2484" s="1">
        <v>-1.0</v>
      </c>
      <c r="BM2484" s="1">
        <v>1.0</v>
      </c>
      <c r="BN2484" s="1">
        <v>-1.0</v>
      </c>
      <c r="BO2484" s="1">
        <v>-1.0</v>
      </c>
      <c r="BP2484" s="1">
        <v>-1.0</v>
      </c>
      <c r="BQ2484" s="1">
        <v>-1.0</v>
      </c>
      <c r="BR2484" s="1">
        <v>-1.0</v>
      </c>
      <c r="BS2484" s="1">
        <v>-1.0</v>
      </c>
      <c r="BT2484" s="1">
        <v>-1.0</v>
      </c>
      <c r="BU2484" s="1">
        <v>1.0</v>
      </c>
      <c r="BV2484" s="1">
        <v>-1.0</v>
      </c>
      <c r="BW2484" s="1">
        <v>-1.0</v>
      </c>
      <c r="BX2484" s="1">
        <v>-1.0</v>
      </c>
      <c r="BY2484" s="1">
        <v>-1.0</v>
      </c>
      <c r="BZ2484" s="1">
        <v>-1.0</v>
      </c>
      <c r="CA2484" s="1">
        <v>-1.0</v>
      </c>
      <c r="CB2484" s="1">
        <v>-1.0</v>
      </c>
      <c r="CC2484" s="1">
        <v>-1.0</v>
      </c>
      <c r="CD2484" s="1">
        <v>83255.0</v>
      </c>
    </row>
    <row r="2485">
      <c r="A2485" s="1">
        <v>3.5228252E7</v>
      </c>
      <c r="B2485" s="1" t="s">
        <v>13305</v>
      </c>
      <c r="C2485" s="1" t="s">
        <v>13306</v>
      </c>
      <c r="D2485" s="1" t="s">
        <v>13307</v>
      </c>
      <c r="E2485" s="1" t="s">
        <v>85</v>
      </c>
      <c r="F2485" s="1" t="s">
        <v>13308</v>
      </c>
      <c r="G2485" s="1" t="s">
        <v>13309</v>
      </c>
      <c r="I2485" s="1">
        <v>9.8442821E7</v>
      </c>
      <c r="J2485" s="1">
        <v>42649.0</v>
      </c>
      <c r="K2485" s="1" t="s">
        <v>272</v>
      </c>
      <c r="L2485" s="1">
        <v>0.55</v>
      </c>
      <c r="M2485" s="1">
        <v>0.0</v>
      </c>
      <c r="N2485" s="1">
        <v>5.0</v>
      </c>
      <c r="O2485" s="1">
        <v>1.0</v>
      </c>
      <c r="P2485" s="1" t="s">
        <v>89</v>
      </c>
      <c r="Q2485" s="1" t="s">
        <v>90</v>
      </c>
      <c r="R2485" s="1">
        <v>40.7267</v>
      </c>
      <c r="S2485" s="1">
        <v>-73.97965</v>
      </c>
      <c r="T2485" s="1" t="s">
        <v>91</v>
      </c>
      <c r="U2485" s="1" t="s">
        <v>92</v>
      </c>
      <c r="V2485" s="1">
        <v>5.0</v>
      </c>
      <c r="W2485" s="1">
        <v>1.0</v>
      </c>
      <c r="X2485" s="1">
        <v>1.0</v>
      </c>
      <c r="Y2485" s="1">
        <v>2.0</v>
      </c>
      <c r="Z2485" s="1" t="s">
        <v>93</v>
      </c>
      <c r="AA2485" s="1" t="s">
        <v>13310</v>
      </c>
      <c r="AB2485" s="1">
        <v>205.0</v>
      </c>
      <c r="AC2485" s="1">
        <v>1.0</v>
      </c>
      <c r="AD2485" s="1">
        <v>50.0</v>
      </c>
      <c r="AE2485" s="1">
        <v>1.0</v>
      </c>
      <c r="AF2485" s="1" t="s">
        <v>127</v>
      </c>
      <c r="AG2485" s="1">
        <v>1.0</v>
      </c>
      <c r="AH2485" s="1">
        <v>28.0</v>
      </c>
      <c r="AI2485" s="1">
        <v>44.0</v>
      </c>
      <c r="AJ2485" s="1">
        <v>74.0</v>
      </c>
      <c r="AK2485" s="1">
        <v>349.0</v>
      </c>
      <c r="AL2485" s="1">
        <v>1.0</v>
      </c>
      <c r="AM2485" s="1">
        <v>1.0</v>
      </c>
      <c r="AN2485" s="1">
        <v>80.0</v>
      </c>
      <c r="AO2485" s="1">
        <v>10.0</v>
      </c>
      <c r="AP2485" s="1">
        <v>10.0</v>
      </c>
      <c r="AQ2485" s="1">
        <v>8.0</v>
      </c>
      <c r="AR2485" s="1">
        <v>8.0</v>
      </c>
      <c r="AS2485" s="1">
        <v>10.0</v>
      </c>
      <c r="AT2485" s="1">
        <v>10.0</v>
      </c>
      <c r="AU2485" s="1">
        <v>1.0</v>
      </c>
      <c r="AV2485" s="1" t="s">
        <v>117</v>
      </c>
      <c r="AW2485" s="1">
        <v>1.0</v>
      </c>
      <c r="AX2485" s="1">
        <v>1.0</v>
      </c>
      <c r="AY2485" s="1">
        <v>0.0</v>
      </c>
      <c r="AZ2485" s="1">
        <v>0.0</v>
      </c>
      <c r="BA2485" s="1">
        <v>0.81</v>
      </c>
      <c r="BB2485" s="1">
        <v>1.0</v>
      </c>
      <c r="BC2485" s="1">
        <v>1.0</v>
      </c>
      <c r="BD2485" s="1">
        <v>-1.0</v>
      </c>
      <c r="BE2485" s="1">
        <v>-1.0</v>
      </c>
      <c r="BF2485" s="1">
        <v>-1.0</v>
      </c>
      <c r="BG2485" s="1">
        <v>-1.0</v>
      </c>
      <c r="BH2485" s="1">
        <v>1.0</v>
      </c>
      <c r="BI2485" s="1">
        <v>-1.0</v>
      </c>
      <c r="BJ2485" s="1">
        <v>1.0</v>
      </c>
      <c r="BK2485" s="1">
        <v>-1.0</v>
      </c>
      <c r="BL2485" s="1">
        <v>-1.0</v>
      </c>
      <c r="BM2485" s="1">
        <v>-1.0</v>
      </c>
      <c r="BN2485" s="1">
        <v>1.0</v>
      </c>
      <c r="BO2485" s="1">
        <v>-1.0</v>
      </c>
      <c r="BP2485" s="1">
        <v>1.0</v>
      </c>
      <c r="BQ2485" s="1">
        <v>1.0</v>
      </c>
      <c r="BR2485" s="1">
        <v>-1.0</v>
      </c>
      <c r="BS2485" s="1">
        <v>-1.0</v>
      </c>
      <c r="BT2485" s="1">
        <v>-1.0</v>
      </c>
      <c r="BU2485" s="1">
        <v>1.0</v>
      </c>
      <c r="BV2485" s="1">
        <v>1.0</v>
      </c>
      <c r="BW2485" s="1">
        <v>-1.0</v>
      </c>
      <c r="BX2485" s="1">
        <v>1.0</v>
      </c>
      <c r="BY2485" s="1">
        <v>1.0</v>
      </c>
      <c r="BZ2485" s="1">
        <v>1.0</v>
      </c>
      <c r="CA2485" s="1">
        <v>-1.0</v>
      </c>
      <c r="CB2485" s="1">
        <v>1.0</v>
      </c>
      <c r="CC2485" s="1">
        <v>-1.0</v>
      </c>
      <c r="CD2485" s="1">
        <v>83267.0</v>
      </c>
    </row>
    <row r="2486">
      <c r="A2486" s="1">
        <v>2.3107316E7</v>
      </c>
      <c r="B2486" s="1" t="s">
        <v>13311</v>
      </c>
      <c r="C2486" s="1" t="s">
        <v>13312</v>
      </c>
      <c r="D2486" s="1" t="s">
        <v>13313</v>
      </c>
      <c r="E2486" s="1" t="s">
        <v>85</v>
      </c>
      <c r="F2486" s="1" t="s">
        <v>13314</v>
      </c>
      <c r="G2486" s="1" t="s">
        <v>13315</v>
      </c>
      <c r="H2486" s="1" t="s">
        <v>13316</v>
      </c>
      <c r="I2486" s="1">
        <v>1.71678641E8</v>
      </c>
      <c r="J2486" s="1">
        <v>43135.0</v>
      </c>
      <c r="K2486" s="1" t="s">
        <v>272</v>
      </c>
      <c r="L2486" s="1">
        <v>0.57</v>
      </c>
      <c r="M2486" s="1">
        <v>0.0</v>
      </c>
      <c r="N2486" s="1">
        <v>1.0</v>
      </c>
      <c r="O2486" s="1">
        <v>0.0</v>
      </c>
      <c r="P2486" s="1" t="s">
        <v>89</v>
      </c>
      <c r="Q2486" s="1" t="s">
        <v>90</v>
      </c>
      <c r="R2486" s="1">
        <v>40.7371599999998</v>
      </c>
      <c r="S2486" s="1">
        <v>-73.99764</v>
      </c>
      <c r="T2486" s="1" t="s">
        <v>91</v>
      </c>
      <c r="U2486" s="1" t="s">
        <v>92</v>
      </c>
      <c r="V2486" s="1">
        <v>2.0</v>
      </c>
      <c r="W2486" s="1">
        <v>1.0</v>
      </c>
      <c r="X2486" s="1">
        <v>1.0</v>
      </c>
      <c r="Y2486" s="1">
        <v>1.0</v>
      </c>
      <c r="Z2486" s="1" t="s">
        <v>93</v>
      </c>
      <c r="AA2486" s="1" t="s">
        <v>13317</v>
      </c>
      <c r="AB2486" s="1">
        <v>225.0</v>
      </c>
      <c r="AC2486" s="1">
        <v>2.0</v>
      </c>
      <c r="AD2486" s="1">
        <v>200.0</v>
      </c>
      <c r="AE2486" s="1">
        <v>7.0</v>
      </c>
      <c r="AF2486" s="1" t="s">
        <v>95</v>
      </c>
      <c r="AG2486" s="1">
        <v>1.0</v>
      </c>
      <c r="AH2486" s="1">
        <v>10.0</v>
      </c>
      <c r="AI2486" s="1">
        <v>27.0</v>
      </c>
      <c r="AJ2486" s="1">
        <v>44.0</v>
      </c>
      <c r="AK2486" s="1">
        <v>279.0</v>
      </c>
      <c r="AL2486" s="1">
        <v>10.0</v>
      </c>
      <c r="AM2486" s="1">
        <v>7.0</v>
      </c>
      <c r="AN2486" s="1">
        <v>100.0</v>
      </c>
      <c r="AO2486" s="1">
        <v>10.0</v>
      </c>
      <c r="AP2486" s="1">
        <v>10.0</v>
      </c>
      <c r="AQ2486" s="1">
        <v>10.0</v>
      </c>
      <c r="AR2486" s="1">
        <v>10.0</v>
      </c>
      <c r="AS2486" s="1">
        <v>10.0</v>
      </c>
      <c r="AT2486" s="1">
        <v>10.0</v>
      </c>
      <c r="AU2486" s="1">
        <v>0.0</v>
      </c>
      <c r="AV2486" s="1" t="s">
        <v>117</v>
      </c>
      <c r="AW2486" s="1">
        <v>1.0</v>
      </c>
      <c r="AX2486" s="1">
        <v>1.0</v>
      </c>
      <c r="AY2486" s="1">
        <v>0.0</v>
      </c>
      <c r="AZ2486" s="1">
        <v>0.0</v>
      </c>
      <c r="BA2486" s="1">
        <v>0.78</v>
      </c>
      <c r="BB2486" s="1">
        <v>-1.0</v>
      </c>
      <c r="BC2486" s="1">
        <v>1.0</v>
      </c>
      <c r="BD2486" s="1">
        <v>-1.0</v>
      </c>
      <c r="BE2486" s="1">
        <v>-1.0</v>
      </c>
      <c r="BF2486" s="1">
        <v>-1.0</v>
      </c>
      <c r="BG2486" s="1">
        <v>-1.0</v>
      </c>
      <c r="BH2486" s="1">
        <v>1.0</v>
      </c>
      <c r="BI2486" s="1">
        <v>-1.0</v>
      </c>
      <c r="BJ2486" s="1">
        <v>1.0</v>
      </c>
      <c r="BK2486" s="1">
        <v>1.0</v>
      </c>
      <c r="BL2486" s="1">
        <v>1.0</v>
      </c>
      <c r="BM2486" s="1">
        <v>1.0</v>
      </c>
      <c r="BN2486" s="1">
        <v>-1.0</v>
      </c>
      <c r="BO2486" s="1">
        <v>-1.0</v>
      </c>
      <c r="BP2486" s="1">
        <v>-1.0</v>
      </c>
      <c r="BQ2486" s="1">
        <v>1.0</v>
      </c>
      <c r="BR2486" s="1">
        <v>-1.0</v>
      </c>
      <c r="BS2486" s="1">
        <v>1.0</v>
      </c>
      <c r="BT2486" s="1">
        <v>-1.0</v>
      </c>
      <c r="BU2486" s="1">
        <v>1.0</v>
      </c>
      <c r="BV2486" s="1">
        <v>1.0</v>
      </c>
      <c r="BW2486" s="1">
        <v>-1.0</v>
      </c>
      <c r="BX2486" s="1">
        <v>-1.0</v>
      </c>
      <c r="BY2486" s="1">
        <v>1.0</v>
      </c>
      <c r="BZ2486" s="1">
        <v>-1.0</v>
      </c>
      <c r="CA2486" s="1">
        <v>-1.0</v>
      </c>
      <c r="CB2486" s="1">
        <v>-1.0</v>
      </c>
      <c r="CC2486" s="1">
        <v>-1.0</v>
      </c>
      <c r="CD2486" s="1">
        <v>83358.0</v>
      </c>
    </row>
    <row r="2487">
      <c r="A2487" s="1">
        <v>9634880.0</v>
      </c>
      <c r="B2487" s="1" t="s">
        <v>13318</v>
      </c>
      <c r="C2487" s="1" t="s">
        <v>13319</v>
      </c>
      <c r="D2487" s="1" t="s">
        <v>13320</v>
      </c>
      <c r="E2487" s="1" t="s">
        <v>85</v>
      </c>
      <c r="F2487" s="1" t="s">
        <v>13321</v>
      </c>
      <c r="G2487" s="1" t="s">
        <v>13322</v>
      </c>
      <c r="H2487" s="1" t="s">
        <v>13323</v>
      </c>
      <c r="I2487" s="1">
        <v>1.8330683E7</v>
      </c>
      <c r="J2487" s="1">
        <v>41838.0</v>
      </c>
      <c r="M2487" s="1">
        <v>0.0</v>
      </c>
      <c r="N2487" s="1">
        <v>1.0</v>
      </c>
      <c r="O2487" s="1">
        <v>1.0</v>
      </c>
      <c r="P2487" s="1" t="s">
        <v>123</v>
      </c>
      <c r="Q2487" s="1" t="s">
        <v>157</v>
      </c>
      <c r="R2487" s="1">
        <v>40.68608</v>
      </c>
      <c r="S2487" s="1">
        <v>-73.93015</v>
      </c>
      <c r="T2487" s="1" t="s">
        <v>91</v>
      </c>
      <c r="U2487" s="1" t="s">
        <v>113</v>
      </c>
      <c r="V2487" s="1">
        <v>2.0</v>
      </c>
      <c r="W2487" s="1">
        <v>1.0</v>
      </c>
      <c r="X2487" s="1">
        <v>1.0</v>
      </c>
      <c r="Y2487" s="1">
        <v>1.0</v>
      </c>
      <c r="Z2487" s="1" t="s">
        <v>93</v>
      </c>
      <c r="AA2487" s="1" t="s">
        <v>13324</v>
      </c>
      <c r="AB2487" s="1">
        <v>63.0</v>
      </c>
      <c r="AC2487" s="1">
        <v>1.0</v>
      </c>
      <c r="AD2487" s="1">
        <v>0.0</v>
      </c>
      <c r="AE2487" s="1">
        <v>3.0</v>
      </c>
      <c r="AF2487" s="1" t="s">
        <v>202</v>
      </c>
      <c r="AG2487" s="1">
        <v>1.0</v>
      </c>
      <c r="AH2487" s="1">
        <v>0.0</v>
      </c>
      <c r="AI2487" s="1">
        <v>0.0</v>
      </c>
      <c r="AJ2487" s="1">
        <v>0.0</v>
      </c>
      <c r="AK2487" s="1">
        <v>0.0</v>
      </c>
      <c r="AL2487" s="1">
        <v>15.0</v>
      </c>
      <c r="AM2487" s="1">
        <v>2.0</v>
      </c>
      <c r="AN2487" s="1">
        <v>93.0</v>
      </c>
      <c r="AO2487" s="1">
        <v>10.0</v>
      </c>
      <c r="AP2487" s="1">
        <v>9.0</v>
      </c>
      <c r="AQ2487" s="1">
        <v>10.0</v>
      </c>
      <c r="AR2487" s="1">
        <v>10.0</v>
      </c>
      <c r="AS2487" s="1">
        <v>9.0</v>
      </c>
      <c r="AT2487" s="1">
        <v>10.0</v>
      </c>
      <c r="AU2487" s="1">
        <v>1.0</v>
      </c>
      <c r="AV2487" s="1" t="s">
        <v>96</v>
      </c>
      <c r="AW2487" s="1">
        <v>1.0</v>
      </c>
      <c r="AX2487" s="1">
        <v>0.0</v>
      </c>
      <c r="AY2487" s="1">
        <v>1.0</v>
      </c>
      <c r="AZ2487" s="1">
        <v>0.0</v>
      </c>
      <c r="BA2487" s="1">
        <v>0.35</v>
      </c>
      <c r="BB2487" s="1">
        <v>-1.0</v>
      </c>
      <c r="BC2487" s="1">
        <v>1.0</v>
      </c>
      <c r="BD2487" s="1">
        <v>-1.0</v>
      </c>
      <c r="BE2487" s="1">
        <v>-1.0</v>
      </c>
      <c r="BF2487" s="1">
        <v>-1.0</v>
      </c>
      <c r="BG2487" s="1">
        <v>-1.0</v>
      </c>
      <c r="BH2487" s="1">
        <v>1.0</v>
      </c>
      <c r="BI2487" s="1">
        <v>-1.0</v>
      </c>
      <c r="BJ2487" s="1">
        <v>-1.0</v>
      </c>
      <c r="BK2487" s="1">
        <v>1.0</v>
      </c>
      <c r="BL2487" s="1">
        <v>1.0</v>
      </c>
      <c r="BM2487" s="1">
        <v>-1.0</v>
      </c>
      <c r="BN2487" s="1">
        <v>-1.0</v>
      </c>
      <c r="BO2487" s="1">
        <v>-1.0</v>
      </c>
      <c r="BP2487" s="1">
        <v>1.0</v>
      </c>
      <c r="BQ2487" s="1">
        <v>1.0</v>
      </c>
      <c r="BR2487" s="1">
        <v>-1.0</v>
      </c>
      <c r="BS2487" s="1">
        <v>1.0</v>
      </c>
      <c r="BT2487" s="1">
        <v>-1.0</v>
      </c>
      <c r="BU2487" s="1">
        <v>1.0</v>
      </c>
      <c r="BV2487" s="1">
        <v>-1.0</v>
      </c>
      <c r="BW2487" s="1">
        <v>-1.0</v>
      </c>
      <c r="BX2487" s="1">
        <v>1.0</v>
      </c>
      <c r="BY2487" s="1">
        <v>-1.0</v>
      </c>
      <c r="BZ2487" s="1">
        <v>-1.0</v>
      </c>
      <c r="CA2487" s="1">
        <v>-1.0</v>
      </c>
      <c r="CB2487" s="1">
        <v>-1.0</v>
      </c>
      <c r="CC2487" s="1">
        <v>1.0</v>
      </c>
      <c r="CD2487" s="1">
        <v>83378.0</v>
      </c>
    </row>
    <row r="2488">
      <c r="A2488" s="1">
        <v>3.5881157E7</v>
      </c>
      <c r="B2488" s="1" t="s">
        <v>13325</v>
      </c>
      <c r="C2488" s="1" t="s">
        <v>13326</v>
      </c>
      <c r="D2488" s="1" t="s">
        <v>13326</v>
      </c>
      <c r="E2488" s="1" t="s">
        <v>85</v>
      </c>
      <c r="I2488" s="1">
        <v>7.8113383E7</v>
      </c>
      <c r="J2488" s="1">
        <v>42537.0</v>
      </c>
      <c r="K2488" s="1" t="s">
        <v>134</v>
      </c>
      <c r="L2488" s="1">
        <v>1.0</v>
      </c>
      <c r="M2488" s="1">
        <v>0.0</v>
      </c>
      <c r="N2488" s="1">
        <v>1.0</v>
      </c>
      <c r="O2488" s="1">
        <v>0.0</v>
      </c>
      <c r="P2488" s="1" t="s">
        <v>123</v>
      </c>
      <c r="Q2488" s="1" t="s">
        <v>698</v>
      </c>
      <c r="R2488" s="1">
        <v>40.67305</v>
      </c>
      <c r="S2488" s="1">
        <v>-73.92279</v>
      </c>
      <c r="T2488" s="1" t="s">
        <v>91</v>
      </c>
      <c r="U2488" s="1" t="s">
        <v>113</v>
      </c>
      <c r="V2488" s="1">
        <v>2.0</v>
      </c>
      <c r="W2488" s="1">
        <v>1.0</v>
      </c>
      <c r="X2488" s="1">
        <v>1.0</v>
      </c>
      <c r="Y2488" s="1">
        <v>1.0</v>
      </c>
      <c r="Z2488" s="1" t="s">
        <v>93</v>
      </c>
      <c r="AA2488" s="1" t="s">
        <v>13327</v>
      </c>
      <c r="AB2488" s="1">
        <v>30.0</v>
      </c>
      <c r="AC2488" s="1">
        <v>1.0</v>
      </c>
      <c r="AD2488" s="1">
        <v>0.0</v>
      </c>
      <c r="AE2488" s="1">
        <v>7.0</v>
      </c>
      <c r="AF2488" s="1" t="s">
        <v>95</v>
      </c>
      <c r="AG2488" s="1">
        <v>1.0</v>
      </c>
      <c r="AH2488" s="1">
        <v>20.0</v>
      </c>
      <c r="AI2488" s="1">
        <v>44.0</v>
      </c>
      <c r="AJ2488" s="1">
        <v>44.0</v>
      </c>
      <c r="AK2488" s="1">
        <v>44.0</v>
      </c>
      <c r="AL2488" s="1">
        <v>0.0</v>
      </c>
      <c r="AM2488" s="1">
        <v>0.0</v>
      </c>
      <c r="AU2488" s="1">
        <v>1.0</v>
      </c>
      <c r="AV2488" s="1" t="s">
        <v>105</v>
      </c>
      <c r="AW2488" s="1">
        <v>3.0</v>
      </c>
      <c r="AX2488" s="1">
        <v>1.0</v>
      </c>
      <c r="AY2488" s="1">
        <v>2.0</v>
      </c>
      <c r="AZ2488" s="1">
        <v>0.0</v>
      </c>
      <c r="BB2488" s="1">
        <v>-1.0</v>
      </c>
      <c r="BC2488" s="1">
        <v>1.0</v>
      </c>
      <c r="BD2488" s="1">
        <v>-1.0</v>
      </c>
      <c r="BE2488" s="1">
        <v>-1.0</v>
      </c>
      <c r="BF2488" s="1">
        <v>-1.0</v>
      </c>
      <c r="BG2488" s="1">
        <v>-1.0</v>
      </c>
      <c r="BH2488" s="1">
        <v>-1.0</v>
      </c>
      <c r="BI2488" s="1">
        <v>-1.0</v>
      </c>
      <c r="BJ2488" s="1">
        <v>1.0</v>
      </c>
      <c r="BK2488" s="1">
        <v>-1.0</v>
      </c>
      <c r="BL2488" s="1">
        <v>-1.0</v>
      </c>
      <c r="BM2488" s="1">
        <v>-1.0</v>
      </c>
      <c r="BN2488" s="1">
        <v>-1.0</v>
      </c>
      <c r="BO2488" s="1">
        <v>-1.0</v>
      </c>
      <c r="BP2488" s="1">
        <v>-1.0</v>
      </c>
      <c r="BQ2488" s="1">
        <v>-1.0</v>
      </c>
      <c r="BR2488" s="1">
        <v>-1.0</v>
      </c>
      <c r="BS2488" s="1">
        <v>-1.0</v>
      </c>
      <c r="BT2488" s="1">
        <v>-1.0</v>
      </c>
      <c r="BU2488" s="1">
        <v>1.0</v>
      </c>
      <c r="BV2488" s="1">
        <v>-1.0</v>
      </c>
      <c r="BW2488" s="1">
        <v>-1.0</v>
      </c>
      <c r="BX2488" s="1">
        <v>-1.0</v>
      </c>
      <c r="BY2488" s="1">
        <v>-1.0</v>
      </c>
      <c r="BZ2488" s="1">
        <v>-1.0</v>
      </c>
      <c r="CA2488" s="1">
        <v>-1.0</v>
      </c>
      <c r="CB2488" s="1">
        <v>-1.0</v>
      </c>
      <c r="CC2488" s="1">
        <v>-1.0</v>
      </c>
      <c r="CD2488" s="1">
        <v>83420.0</v>
      </c>
    </row>
    <row r="2489">
      <c r="A2489" s="1">
        <v>7988259.0</v>
      </c>
      <c r="B2489" s="1" t="s">
        <v>13328</v>
      </c>
      <c r="C2489" s="1" t="s">
        <v>13329</v>
      </c>
      <c r="D2489" s="1" t="s">
        <v>13330</v>
      </c>
      <c r="E2489" s="1" t="s">
        <v>85</v>
      </c>
      <c r="F2489" s="1" t="s">
        <v>13331</v>
      </c>
      <c r="G2489" s="1" t="s">
        <v>13332</v>
      </c>
      <c r="H2489" s="1" t="s">
        <v>13333</v>
      </c>
      <c r="I2489" s="1">
        <v>5555793.0</v>
      </c>
      <c r="J2489" s="1">
        <v>41353.0</v>
      </c>
      <c r="M2489" s="1">
        <v>0.0</v>
      </c>
      <c r="N2489" s="1">
        <v>2.0</v>
      </c>
      <c r="O2489" s="1">
        <v>1.0</v>
      </c>
      <c r="P2489" s="1" t="s">
        <v>123</v>
      </c>
      <c r="Q2489" s="1" t="s">
        <v>819</v>
      </c>
      <c r="R2489" s="1">
        <v>40.67705</v>
      </c>
      <c r="S2489" s="1">
        <v>-73.9960699999999</v>
      </c>
      <c r="T2489" s="1" t="s">
        <v>91</v>
      </c>
      <c r="U2489" s="1" t="s">
        <v>113</v>
      </c>
      <c r="V2489" s="1">
        <v>1.0</v>
      </c>
      <c r="W2489" s="1">
        <v>1.0</v>
      </c>
      <c r="X2489" s="1">
        <v>1.0</v>
      </c>
      <c r="Y2489" s="1">
        <v>1.0</v>
      </c>
      <c r="Z2489" s="1" t="s">
        <v>93</v>
      </c>
      <c r="AA2489" s="1" t="s">
        <v>13334</v>
      </c>
      <c r="AB2489" s="1">
        <v>65.0</v>
      </c>
      <c r="AC2489" s="1">
        <v>1.0</v>
      </c>
      <c r="AD2489" s="1">
        <v>0.0</v>
      </c>
      <c r="AE2489" s="1">
        <v>1.0</v>
      </c>
      <c r="AF2489" s="1" t="s">
        <v>597</v>
      </c>
      <c r="AG2489" s="1">
        <v>1.0</v>
      </c>
      <c r="AH2489" s="1">
        <v>0.0</v>
      </c>
      <c r="AI2489" s="1">
        <v>0.0</v>
      </c>
      <c r="AJ2489" s="1">
        <v>0.0</v>
      </c>
      <c r="AK2489" s="1">
        <v>0.0</v>
      </c>
      <c r="AL2489" s="1">
        <v>3.0</v>
      </c>
      <c r="AM2489" s="1">
        <v>0.0</v>
      </c>
      <c r="AN2489" s="1">
        <v>100.0</v>
      </c>
      <c r="AO2489" s="1">
        <v>10.0</v>
      </c>
      <c r="AP2489" s="1">
        <v>10.0</v>
      </c>
      <c r="AQ2489" s="1">
        <v>10.0</v>
      </c>
      <c r="AR2489" s="1">
        <v>10.0</v>
      </c>
      <c r="AS2489" s="1">
        <v>10.0</v>
      </c>
      <c r="AT2489" s="1">
        <v>10.0</v>
      </c>
      <c r="AU2489" s="1">
        <v>0.0</v>
      </c>
      <c r="AV2489" s="1" t="s">
        <v>105</v>
      </c>
      <c r="AW2489" s="1">
        <v>2.0</v>
      </c>
      <c r="AX2489" s="1">
        <v>1.0</v>
      </c>
      <c r="AY2489" s="1">
        <v>1.0</v>
      </c>
      <c r="AZ2489" s="1">
        <v>0.0</v>
      </c>
      <c r="BA2489" s="1">
        <v>0.06</v>
      </c>
      <c r="BB2489" s="1">
        <v>-1.0</v>
      </c>
      <c r="BC2489" s="1">
        <v>1.0</v>
      </c>
      <c r="BD2489" s="1">
        <v>-1.0</v>
      </c>
      <c r="BE2489" s="1">
        <v>-1.0</v>
      </c>
      <c r="BF2489" s="1">
        <v>-1.0</v>
      </c>
      <c r="BG2489" s="1">
        <v>-1.0</v>
      </c>
      <c r="BH2489" s="1">
        <v>-1.0</v>
      </c>
      <c r="BI2489" s="1">
        <v>-1.0</v>
      </c>
      <c r="BJ2489" s="1">
        <v>1.0</v>
      </c>
      <c r="BK2489" s="1">
        <v>-1.0</v>
      </c>
      <c r="BL2489" s="1">
        <v>-1.0</v>
      </c>
      <c r="BM2489" s="1">
        <v>1.0</v>
      </c>
      <c r="BN2489" s="1">
        <v>-1.0</v>
      </c>
      <c r="BO2489" s="1">
        <v>-1.0</v>
      </c>
      <c r="BP2489" s="1">
        <v>-1.0</v>
      </c>
      <c r="BQ2489" s="1">
        <v>-1.0</v>
      </c>
      <c r="BR2489" s="1">
        <v>-1.0</v>
      </c>
      <c r="BS2489" s="1">
        <v>-1.0</v>
      </c>
      <c r="BT2489" s="1">
        <v>-1.0</v>
      </c>
      <c r="BU2489" s="1">
        <v>1.0</v>
      </c>
      <c r="BV2489" s="1">
        <v>-1.0</v>
      </c>
      <c r="BW2489" s="1">
        <v>-1.0</v>
      </c>
      <c r="BX2489" s="1">
        <v>-1.0</v>
      </c>
      <c r="BY2489" s="1">
        <v>-1.0</v>
      </c>
      <c r="BZ2489" s="1">
        <v>-1.0</v>
      </c>
      <c r="CA2489" s="1">
        <v>-1.0</v>
      </c>
      <c r="CB2489" s="1">
        <v>-1.0</v>
      </c>
      <c r="CC2489" s="1">
        <v>-1.0</v>
      </c>
      <c r="CD2489" s="1">
        <v>83619.0</v>
      </c>
    </row>
    <row r="2490">
      <c r="A2490" s="1">
        <v>1.5399031E7</v>
      </c>
      <c r="B2490" s="1" t="s">
        <v>13335</v>
      </c>
      <c r="C2490" s="1" t="s">
        <v>4244</v>
      </c>
      <c r="D2490" s="1" t="s">
        <v>13336</v>
      </c>
      <c r="E2490" s="1" t="s">
        <v>85</v>
      </c>
      <c r="F2490" s="1" t="s">
        <v>13337</v>
      </c>
      <c r="G2490" s="1" t="s">
        <v>13338</v>
      </c>
      <c r="H2490" s="1" t="s">
        <v>13339</v>
      </c>
      <c r="I2490" s="1">
        <v>8.6592511E7</v>
      </c>
      <c r="J2490" s="1">
        <v>42579.0</v>
      </c>
      <c r="K2490" s="1" t="s">
        <v>134</v>
      </c>
      <c r="L2490" s="1">
        <v>1.0</v>
      </c>
      <c r="M2490" s="1">
        <v>0.0</v>
      </c>
      <c r="N2490" s="1">
        <v>1.0</v>
      </c>
      <c r="O2490" s="1">
        <v>1.0</v>
      </c>
      <c r="P2490" s="1" t="s">
        <v>123</v>
      </c>
      <c r="Q2490" s="1" t="s">
        <v>124</v>
      </c>
      <c r="R2490" s="1">
        <v>40.66734</v>
      </c>
      <c r="S2490" s="1">
        <v>-73.99383</v>
      </c>
      <c r="T2490" s="1" t="s">
        <v>91</v>
      </c>
      <c r="U2490" s="1" t="s">
        <v>92</v>
      </c>
      <c r="V2490" s="1">
        <v>2.0</v>
      </c>
      <c r="W2490" s="1">
        <v>1.0</v>
      </c>
      <c r="X2490" s="1">
        <v>1.0</v>
      </c>
      <c r="Y2490" s="1">
        <v>1.0</v>
      </c>
      <c r="Z2490" s="1" t="s">
        <v>93</v>
      </c>
      <c r="AA2490" s="1" t="s">
        <v>13340</v>
      </c>
      <c r="AB2490" s="1">
        <v>135.0</v>
      </c>
      <c r="AC2490" s="1">
        <v>2.0</v>
      </c>
      <c r="AD2490" s="1">
        <v>0.0</v>
      </c>
      <c r="AE2490" s="1">
        <v>2.0</v>
      </c>
      <c r="AF2490" s="1" t="s">
        <v>313</v>
      </c>
      <c r="AG2490" s="1">
        <v>1.0</v>
      </c>
      <c r="AH2490" s="1">
        <v>0.0</v>
      </c>
      <c r="AI2490" s="1">
        <v>7.0</v>
      </c>
      <c r="AJ2490" s="1">
        <v>19.0</v>
      </c>
      <c r="AK2490" s="1">
        <v>35.0</v>
      </c>
      <c r="AL2490" s="1">
        <v>19.0</v>
      </c>
      <c r="AM2490" s="1">
        <v>12.0</v>
      </c>
      <c r="AN2490" s="1">
        <v>99.0</v>
      </c>
      <c r="AO2490" s="1">
        <v>10.0</v>
      </c>
      <c r="AP2490" s="1">
        <v>10.0</v>
      </c>
      <c r="AQ2490" s="1">
        <v>10.0</v>
      </c>
      <c r="AR2490" s="1">
        <v>10.0</v>
      </c>
      <c r="AS2490" s="1">
        <v>9.0</v>
      </c>
      <c r="AT2490" s="1">
        <v>10.0</v>
      </c>
      <c r="AU2490" s="1">
        <v>0.0</v>
      </c>
      <c r="AV2490" s="1" t="s">
        <v>96</v>
      </c>
      <c r="AW2490" s="1">
        <v>1.0</v>
      </c>
      <c r="AX2490" s="1">
        <v>1.0</v>
      </c>
      <c r="AY2490" s="1">
        <v>0.0</v>
      </c>
      <c r="AZ2490" s="1">
        <v>0.0</v>
      </c>
      <c r="BA2490" s="1">
        <v>0.6</v>
      </c>
      <c r="BB2490" s="1">
        <v>-1.0</v>
      </c>
      <c r="BC2490" s="1">
        <v>1.0</v>
      </c>
      <c r="BD2490" s="1">
        <v>-1.0</v>
      </c>
      <c r="BE2490" s="1">
        <v>-1.0</v>
      </c>
      <c r="BF2490" s="1">
        <v>-1.0</v>
      </c>
      <c r="BG2490" s="1">
        <v>-1.0</v>
      </c>
      <c r="BH2490" s="1">
        <v>1.0</v>
      </c>
      <c r="BI2490" s="1">
        <v>-1.0</v>
      </c>
      <c r="BJ2490" s="1">
        <v>1.0</v>
      </c>
      <c r="BK2490" s="1">
        <v>1.0</v>
      </c>
      <c r="BL2490" s="1">
        <v>-1.0</v>
      </c>
      <c r="BM2490" s="1">
        <v>1.0</v>
      </c>
      <c r="BN2490" s="1">
        <v>-1.0</v>
      </c>
      <c r="BO2490" s="1">
        <v>-1.0</v>
      </c>
      <c r="BP2490" s="1">
        <v>1.0</v>
      </c>
      <c r="BQ2490" s="1">
        <v>-1.0</v>
      </c>
      <c r="BR2490" s="1">
        <v>-1.0</v>
      </c>
      <c r="BS2490" s="1">
        <v>-1.0</v>
      </c>
      <c r="BT2490" s="1">
        <v>-1.0</v>
      </c>
      <c r="BU2490" s="1">
        <v>1.0</v>
      </c>
      <c r="BV2490" s="1">
        <v>1.0</v>
      </c>
      <c r="BW2490" s="1">
        <v>1.0</v>
      </c>
      <c r="BX2490" s="1">
        <v>1.0</v>
      </c>
      <c r="BY2490" s="1">
        <v>-1.0</v>
      </c>
      <c r="BZ2490" s="1">
        <v>1.0</v>
      </c>
      <c r="CA2490" s="1">
        <v>-1.0</v>
      </c>
      <c r="CB2490" s="1">
        <v>-1.0</v>
      </c>
      <c r="CC2490" s="1">
        <v>-1.0</v>
      </c>
      <c r="CD2490" s="1">
        <v>83673.0</v>
      </c>
    </row>
    <row r="2491">
      <c r="A2491" s="1">
        <v>5894720.0</v>
      </c>
      <c r="B2491" s="1" t="s">
        <v>13341</v>
      </c>
      <c r="C2491" s="1" t="s">
        <v>13342</v>
      </c>
      <c r="D2491" s="1" t="s">
        <v>13343</v>
      </c>
      <c r="E2491" s="1" t="s">
        <v>85</v>
      </c>
      <c r="F2491" s="1" t="s">
        <v>13344</v>
      </c>
      <c r="G2491" s="1" t="s">
        <v>13345</v>
      </c>
      <c r="H2491" s="1" t="s">
        <v>13346</v>
      </c>
      <c r="I2491" s="1">
        <v>8201914.0</v>
      </c>
      <c r="J2491" s="1">
        <v>41502.0</v>
      </c>
      <c r="M2491" s="1">
        <v>0.0</v>
      </c>
      <c r="N2491" s="1">
        <v>1.0</v>
      </c>
      <c r="O2491" s="1">
        <v>1.0</v>
      </c>
      <c r="P2491" s="1" t="s">
        <v>123</v>
      </c>
      <c r="Q2491" s="1" t="s">
        <v>185</v>
      </c>
      <c r="R2491" s="1">
        <v>40.71124</v>
      </c>
      <c r="S2491" s="1">
        <v>-73.9525599999999</v>
      </c>
      <c r="T2491" s="1" t="s">
        <v>91</v>
      </c>
      <c r="U2491" s="1" t="s">
        <v>92</v>
      </c>
      <c r="V2491" s="1">
        <v>4.0</v>
      </c>
      <c r="W2491" s="1">
        <v>1.0</v>
      </c>
      <c r="X2491" s="1">
        <v>1.0</v>
      </c>
      <c r="Y2491" s="1">
        <v>1.0</v>
      </c>
      <c r="Z2491" s="1" t="s">
        <v>93</v>
      </c>
      <c r="AA2491" s="1" t="s">
        <v>13347</v>
      </c>
      <c r="AB2491" s="1">
        <v>234.0</v>
      </c>
      <c r="AC2491" s="1">
        <v>3.0</v>
      </c>
      <c r="AD2491" s="1">
        <v>75.0</v>
      </c>
      <c r="AE2491" s="1">
        <v>4.0</v>
      </c>
      <c r="AF2491" s="1" t="s">
        <v>549</v>
      </c>
      <c r="AG2491" s="1">
        <v>1.0</v>
      </c>
      <c r="AH2491" s="1">
        <v>0.0</v>
      </c>
      <c r="AI2491" s="1">
        <v>0.0</v>
      </c>
      <c r="AJ2491" s="1">
        <v>0.0</v>
      </c>
      <c r="AK2491" s="1">
        <v>0.0</v>
      </c>
      <c r="AL2491" s="1">
        <v>11.0</v>
      </c>
      <c r="AM2491" s="1">
        <v>1.0</v>
      </c>
      <c r="AN2491" s="1">
        <v>95.0</v>
      </c>
      <c r="AO2491" s="1">
        <v>10.0</v>
      </c>
      <c r="AP2491" s="1">
        <v>10.0</v>
      </c>
      <c r="AQ2491" s="1">
        <v>10.0</v>
      </c>
      <c r="AR2491" s="1">
        <v>10.0</v>
      </c>
      <c r="AS2491" s="1">
        <v>10.0</v>
      </c>
      <c r="AT2491" s="1">
        <v>9.0</v>
      </c>
      <c r="AU2491" s="1">
        <v>0.0</v>
      </c>
      <c r="AV2491" s="1" t="s">
        <v>96</v>
      </c>
      <c r="AW2491" s="1">
        <v>1.0</v>
      </c>
      <c r="AX2491" s="1">
        <v>1.0</v>
      </c>
      <c r="AY2491" s="1">
        <v>0.0</v>
      </c>
      <c r="AZ2491" s="1">
        <v>0.0</v>
      </c>
      <c r="BA2491" s="1">
        <v>0.23</v>
      </c>
      <c r="BB2491" s="1">
        <v>-1.0</v>
      </c>
      <c r="BC2491" s="1">
        <v>1.0</v>
      </c>
      <c r="BD2491" s="1">
        <v>-1.0</v>
      </c>
      <c r="BE2491" s="1">
        <v>1.0</v>
      </c>
      <c r="BF2491" s="1">
        <v>1.0</v>
      </c>
      <c r="BG2491" s="1">
        <v>-1.0</v>
      </c>
      <c r="BH2491" s="1">
        <v>1.0</v>
      </c>
      <c r="BI2491" s="1">
        <v>-1.0</v>
      </c>
      <c r="BJ2491" s="1">
        <v>1.0</v>
      </c>
      <c r="BK2491" s="1">
        <v>-1.0</v>
      </c>
      <c r="BL2491" s="1">
        <v>1.0</v>
      </c>
      <c r="BM2491" s="1">
        <v>1.0</v>
      </c>
      <c r="BN2491" s="1">
        <v>1.0</v>
      </c>
      <c r="BO2491" s="1">
        <v>1.0</v>
      </c>
      <c r="BP2491" s="1">
        <v>1.0</v>
      </c>
      <c r="BQ2491" s="1">
        <v>1.0</v>
      </c>
      <c r="BR2491" s="1">
        <v>-1.0</v>
      </c>
      <c r="BS2491" s="1">
        <v>-1.0</v>
      </c>
      <c r="BT2491" s="1">
        <v>-1.0</v>
      </c>
      <c r="BU2491" s="1">
        <v>1.0</v>
      </c>
      <c r="BV2491" s="1">
        <v>-1.0</v>
      </c>
      <c r="BW2491" s="1">
        <v>1.0</v>
      </c>
      <c r="BX2491" s="1">
        <v>-1.0</v>
      </c>
      <c r="BY2491" s="1">
        <v>-1.0</v>
      </c>
      <c r="BZ2491" s="1">
        <v>-1.0</v>
      </c>
      <c r="CA2491" s="1">
        <v>-1.0</v>
      </c>
      <c r="CB2491" s="1">
        <v>-1.0</v>
      </c>
      <c r="CC2491" s="1">
        <v>-1.0</v>
      </c>
      <c r="CD2491" s="1">
        <v>83681.0</v>
      </c>
    </row>
    <row r="2492">
      <c r="A2492" s="1">
        <v>2.1906858E7</v>
      </c>
      <c r="B2492" s="1" t="s">
        <v>13348</v>
      </c>
      <c r="C2492" s="1" t="s">
        <v>13349</v>
      </c>
      <c r="D2492" s="1" t="s">
        <v>13350</v>
      </c>
      <c r="E2492" s="1" t="s">
        <v>85</v>
      </c>
      <c r="F2492" s="1" t="s">
        <v>13351</v>
      </c>
      <c r="G2492" s="1" t="s">
        <v>13352</v>
      </c>
      <c r="H2492" s="1" t="s">
        <v>13353</v>
      </c>
      <c r="I2492" s="1">
        <v>1033792.0</v>
      </c>
      <c r="J2492" s="1">
        <v>40784.0</v>
      </c>
      <c r="M2492" s="1">
        <v>0.0</v>
      </c>
      <c r="N2492" s="1">
        <v>1.0</v>
      </c>
      <c r="O2492" s="1">
        <v>0.0</v>
      </c>
      <c r="P2492" s="1" t="s">
        <v>123</v>
      </c>
      <c r="Q2492" s="1" t="s">
        <v>450</v>
      </c>
      <c r="R2492" s="1">
        <v>40.67835</v>
      </c>
      <c r="S2492" s="1">
        <v>-73.98209</v>
      </c>
      <c r="T2492" s="1" t="s">
        <v>91</v>
      </c>
      <c r="U2492" s="1" t="s">
        <v>92</v>
      </c>
      <c r="V2492" s="1">
        <v>2.0</v>
      </c>
      <c r="W2492" s="1">
        <v>1.0</v>
      </c>
      <c r="X2492" s="1">
        <v>1.0</v>
      </c>
      <c r="Y2492" s="1">
        <v>1.0</v>
      </c>
      <c r="Z2492" s="1" t="s">
        <v>93</v>
      </c>
      <c r="AA2492" s="1" t="s">
        <v>13354</v>
      </c>
      <c r="AB2492" s="1">
        <v>80.0</v>
      </c>
      <c r="AC2492" s="1">
        <v>1.0</v>
      </c>
      <c r="AD2492" s="1">
        <v>0.0</v>
      </c>
      <c r="AE2492" s="1">
        <v>5.0</v>
      </c>
      <c r="AF2492" s="1" t="s">
        <v>549</v>
      </c>
      <c r="AG2492" s="1">
        <v>1.0</v>
      </c>
      <c r="AH2492" s="1">
        <v>0.0</v>
      </c>
      <c r="AI2492" s="1">
        <v>0.0</v>
      </c>
      <c r="AJ2492" s="1">
        <v>0.0</v>
      </c>
      <c r="AK2492" s="1">
        <v>0.0</v>
      </c>
      <c r="AL2492" s="1">
        <v>2.0</v>
      </c>
      <c r="AM2492" s="1">
        <v>1.0</v>
      </c>
      <c r="AN2492" s="1">
        <v>100.0</v>
      </c>
      <c r="AO2492" s="1">
        <v>10.0</v>
      </c>
      <c r="AP2492" s="1">
        <v>9.0</v>
      </c>
      <c r="AQ2492" s="1">
        <v>10.0</v>
      </c>
      <c r="AR2492" s="1">
        <v>10.0</v>
      </c>
      <c r="AS2492" s="1">
        <v>10.0</v>
      </c>
      <c r="AT2492" s="1">
        <v>10.0</v>
      </c>
      <c r="AU2492" s="1">
        <v>0.0</v>
      </c>
      <c r="AV2492" s="1" t="s">
        <v>117</v>
      </c>
      <c r="AW2492" s="1">
        <v>1.0</v>
      </c>
      <c r="AX2492" s="1">
        <v>1.0</v>
      </c>
      <c r="AY2492" s="1">
        <v>0.0</v>
      </c>
      <c r="AZ2492" s="1">
        <v>0.0</v>
      </c>
      <c r="BA2492" s="1">
        <v>0.11</v>
      </c>
      <c r="BB2492" s="1">
        <v>-1.0</v>
      </c>
      <c r="BC2492" s="1">
        <v>-1.0</v>
      </c>
      <c r="BD2492" s="1">
        <v>-1.0</v>
      </c>
      <c r="BE2492" s="1">
        <v>-1.0</v>
      </c>
      <c r="BF2492" s="1">
        <v>-1.0</v>
      </c>
      <c r="BG2492" s="1">
        <v>-1.0</v>
      </c>
      <c r="BH2492" s="1">
        <v>-1.0</v>
      </c>
      <c r="BI2492" s="1">
        <v>-1.0</v>
      </c>
      <c r="BJ2492" s="1">
        <v>1.0</v>
      </c>
      <c r="BK2492" s="1">
        <v>-1.0</v>
      </c>
      <c r="BL2492" s="1">
        <v>-1.0</v>
      </c>
      <c r="BM2492" s="1">
        <v>1.0</v>
      </c>
      <c r="BN2492" s="1">
        <v>-1.0</v>
      </c>
      <c r="BO2492" s="1">
        <v>-1.0</v>
      </c>
      <c r="BP2492" s="1">
        <v>1.0</v>
      </c>
      <c r="BQ2492" s="1">
        <v>1.0</v>
      </c>
      <c r="BR2492" s="1">
        <v>-1.0</v>
      </c>
      <c r="BS2492" s="1">
        <v>-1.0</v>
      </c>
      <c r="BT2492" s="1">
        <v>-1.0</v>
      </c>
      <c r="BU2492" s="1">
        <v>1.0</v>
      </c>
      <c r="BV2492" s="1">
        <v>-1.0</v>
      </c>
      <c r="BW2492" s="1">
        <v>-1.0</v>
      </c>
      <c r="BX2492" s="1">
        <v>-1.0</v>
      </c>
      <c r="BY2492" s="1">
        <v>-1.0</v>
      </c>
      <c r="BZ2492" s="1">
        <v>-1.0</v>
      </c>
      <c r="CA2492" s="1">
        <v>-1.0</v>
      </c>
      <c r="CB2492" s="1">
        <v>-1.0</v>
      </c>
      <c r="CC2492" s="1">
        <v>-1.0</v>
      </c>
      <c r="CD2492" s="1">
        <v>83822.0</v>
      </c>
    </row>
    <row r="2493">
      <c r="A2493" s="1">
        <v>2.7186509E7</v>
      </c>
      <c r="B2493" s="1" t="s">
        <v>13355</v>
      </c>
      <c r="C2493" s="1" t="s">
        <v>13356</v>
      </c>
      <c r="D2493" s="1" t="s">
        <v>13356</v>
      </c>
      <c r="E2493" s="1" t="s">
        <v>85</v>
      </c>
      <c r="I2493" s="1">
        <v>9598256.0</v>
      </c>
      <c r="J2493" s="1">
        <v>41570.0</v>
      </c>
      <c r="K2493" s="1" t="s">
        <v>134</v>
      </c>
      <c r="L2493" s="1">
        <v>1.0</v>
      </c>
      <c r="M2493" s="1">
        <v>0.0</v>
      </c>
      <c r="N2493" s="1">
        <v>1.0</v>
      </c>
      <c r="O2493" s="1">
        <v>1.0</v>
      </c>
      <c r="P2493" s="1" t="s">
        <v>123</v>
      </c>
      <c r="Q2493" s="1" t="s">
        <v>124</v>
      </c>
      <c r="R2493" s="1">
        <v>40.67329</v>
      </c>
      <c r="S2493" s="1">
        <v>-73.96627</v>
      </c>
      <c r="T2493" s="1" t="s">
        <v>91</v>
      </c>
      <c r="U2493" s="1" t="s">
        <v>92</v>
      </c>
      <c r="V2493" s="1">
        <v>2.0</v>
      </c>
      <c r="W2493" s="1">
        <v>1.0</v>
      </c>
      <c r="X2493" s="1">
        <v>1.0</v>
      </c>
      <c r="Y2493" s="1">
        <v>1.0</v>
      </c>
      <c r="Z2493" s="1" t="s">
        <v>93</v>
      </c>
      <c r="AA2493" s="1" t="s">
        <v>13357</v>
      </c>
      <c r="AB2493" s="1">
        <v>160.0</v>
      </c>
      <c r="AC2493" s="1">
        <v>1.0</v>
      </c>
      <c r="AD2493" s="1">
        <v>0.0</v>
      </c>
      <c r="AE2493" s="1">
        <v>5.0</v>
      </c>
      <c r="AF2493" s="1" t="s">
        <v>407</v>
      </c>
      <c r="AG2493" s="1">
        <v>1.0</v>
      </c>
      <c r="AH2493" s="1">
        <v>0.0</v>
      </c>
      <c r="AI2493" s="1">
        <v>0.0</v>
      </c>
      <c r="AJ2493" s="1">
        <v>0.0</v>
      </c>
      <c r="AK2493" s="1">
        <v>28.0</v>
      </c>
      <c r="AL2493" s="1">
        <v>6.0</v>
      </c>
      <c r="AM2493" s="1">
        <v>6.0</v>
      </c>
      <c r="AN2493" s="1">
        <v>88.0</v>
      </c>
      <c r="AO2493" s="1">
        <v>10.0</v>
      </c>
      <c r="AP2493" s="1">
        <v>8.0</v>
      </c>
      <c r="AQ2493" s="1">
        <v>10.0</v>
      </c>
      <c r="AR2493" s="1">
        <v>10.0</v>
      </c>
      <c r="AS2493" s="1">
        <v>10.0</v>
      </c>
      <c r="AT2493" s="1">
        <v>10.0</v>
      </c>
      <c r="AU2493" s="1">
        <v>1.0</v>
      </c>
      <c r="AV2493" s="1" t="s">
        <v>96</v>
      </c>
      <c r="AW2493" s="1">
        <v>1.0</v>
      </c>
      <c r="AX2493" s="1">
        <v>1.0</v>
      </c>
      <c r="AY2493" s="1">
        <v>0.0</v>
      </c>
      <c r="AZ2493" s="1">
        <v>0.0</v>
      </c>
      <c r="BA2493" s="1">
        <v>0.55</v>
      </c>
      <c r="BB2493" s="1">
        <v>-1.0</v>
      </c>
      <c r="BC2493" s="1">
        <v>1.0</v>
      </c>
      <c r="BD2493" s="1">
        <v>-1.0</v>
      </c>
      <c r="BE2493" s="1">
        <v>-1.0</v>
      </c>
      <c r="BF2493" s="1">
        <v>-1.0</v>
      </c>
      <c r="BG2493" s="1">
        <v>-1.0</v>
      </c>
      <c r="BH2493" s="1">
        <v>-1.0</v>
      </c>
      <c r="BI2493" s="1">
        <v>1.0</v>
      </c>
      <c r="BJ2493" s="1">
        <v>-1.0</v>
      </c>
      <c r="BK2493" s="1">
        <v>-1.0</v>
      </c>
      <c r="BL2493" s="1">
        <v>-1.0</v>
      </c>
      <c r="BM2493" s="1">
        <v>1.0</v>
      </c>
      <c r="BN2493" s="1">
        <v>-1.0</v>
      </c>
      <c r="BO2493" s="1">
        <v>-1.0</v>
      </c>
      <c r="BP2493" s="1">
        <v>-1.0</v>
      </c>
      <c r="BQ2493" s="1">
        <v>-1.0</v>
      </c>
      <c r="BR2493" s="1">
        <v>-1.0</v>
      </c>
      <c r="BS2493" s="1">
        <v>-1.0</v>
      </c>
      <c r="BT2493" s="1">
        <v>-1.0</v>
      </c>
      <c r="BU2493" s="1">
        <v>1.0</v>
      </c>
      <c r="BV2493" s="1">
        <v>-1.0</v>
      </c>
      <c r="BW2493" s="1">
        <v>-1.0</v>
      </c>
      <c r="BX2493" s="1">
        <v>-1.0</v>
      </c>
      <c r="BY2493" s="1">
        <v>-1.0</v>
      </c>
      <c r="BZ2493" s="1">
        <v>-1.0</v>
      </c>
      <c r="CA2493" s="1">
        <v>-1.0</v>
      </c>
      <c r="CB2493" s="1">
        <v>-1.0</v>
      </c>
      <c r="CC2493" s="1">
        <v>-1.0</v>
      </c>
      <c r="CD2493" s="1">
        <v>83842.0</v>
      </c>
    </row>
    <row r="2494">
      <c r="A2494" s="1">
        <v>3.5808578E7</v>
      </c>
      <c r="B2494" s="1" t="s">
        <v>13358</v>
      </c>
      <c r="C2494" s="1" t="s">
        <v>13359</v>
      </c>
      <c r="D2494" s="1" t="s">
        <v>13360</v>
      </c>
      <c r="E2494" s="1" t="s">
        <v>85</v>
      </c>
      <c r="F2494" s="1" t="s">
        <v>13361</v>
      </c>
      <c r="G2494" s="1" t="s">
        <v>13362</v>
      </c>
      <c r="H2494" s="1" t="s">
        <v>13363</v>
      </c>
      <c r="I2494" s="1">
        <v>2.6937549E8</v>
      </c>
      <c r="J2494" s="1">
        <v>43633.0</v>
      </c>
      <c r="K2494" s="1" t="s">
        <v>134</v>
      </c>
      <c r="L2494" s="1">
        <v>0.94</v>
      </c>
      <c r="M2494" s="1">
        <v>0.0</v>
      </c>
      <c r="N2494" s="1">
        <v>1.0</v>
      </c>
      <c r="O2494" s="1">
        <v>0.0</v>
      </c>
      <c r="P2494" s="1" t="s">
        <v>123</v>
      </c>
      <c r="Q2494" s="1" t="s">
        <v>281</v>
      </c>
      <c r="R2494" s="1">
        <v>40.64567</v>
      </c>
      <c r="S2494" s="1">
        <v>-73.8909099999999</v>
      </c>
      <c r="T2494" s="1" t="s">
        <v>125</v>
      </c>
      <c r="U2494" s="1" t="s">
        <v>113</v>
      </c>
      <c r="V2494" s="1">
        <v>2.0</v>
      </c>
      <c r="W2494" s="1">
        <v>1.0</v>
      </c>
      <c r="X2494" s="1">
        <v>1.0</v>
      </c>
      <c r="Y2494" s="1">
        <v>1.0</v>
      </c>
      <c r="Z2494" s="1" t="s">
        <v>93</v>
      </c>
      <c r="AA2494" s="1" t="s">
        <v>13364</v>
      </c>
      <c r="AB2494" s="1">
        <v>45.0</v>
      </c>
      <c r="AC2494" s="1">
        <v>1.0</v>
      </c>
      <c r="AD2494" s="1">
        <v>0.0</v>
      </c>
      <c r="AE2494" s="1">
        <v>1.0</v>
      </c>
      <c r="AF2494" s="1" t="s">
        <v>137</v>
      </c>
      <c r="AG2494" s="1">
        <v>1.0</v>
      </c>
      <c r="AH2494" s="1">
        <v>19.0</v>
      </c>
      <c r="AI2494" s="1">
        <v>38.0</v>
      </c>
      <c r="AJ2494" s="1">
        <v>68.0</v>
      </c>
      <c r="AK2494" s="1">
        <v>68.0</v>
      </c>
      <c r="AL2494" s="1">
        <v>7.0</v>
      </c>
      <c r="AM2494" s="1">
        <v>7.0</v>
      </c>
      <c r="AN2494" s="1">
        <v>94.0</v>
      </c>
      <c r="AO2494" s="1">
        <v>10.0</v>
      </c>
      <c r="AP2494" s="1">
        <v>10.0</v>
      </c>
      <c r="AQ2494" s="1">
        <v>10.0</v>
      </c>
      <c r="AR2494" s="1">
        <v>10.0</v>
      </c>
      <c r="AS2494" s="1">
        <v>8.0</v>
      </c>
      <c r="AT2494" s="1">
        <v>10.0</v>
      </c>
      <c r="AU2494" s="1">
        <v>1.0</v>
      </c>
      <c r="AV2494" s="1" t="s">
        <v>117</v>
      </c>
      <c r="AW2494" s="1">
        <v>1.0</v>
      </c>
      <c r="AX2494" s="1">
        <v>0.0</v>
      </c>
      <c r="AY2494" s="1">
        <v>1.0</v>
      </c>
      <c r="AZ2494" s="1">
        <v>0.0</v>
      </c>
      <c r="BA2494" s="1">
        <v>7.0</v>
      </c>
      <c r="BB2494" s="1">
        <v>-1.0</v>
      </c>
      <c r="BC2494" s="1">
        <v>1.0</v>
      </c>
      <c r="BD2494" s="1">
        <v>-1.0</v>
      </c>
      <c r="BE2494" s="1">
        <v>-1.0</v>
      </c>
      <c r="BF2494" s="1">
        <v>-1.0</v>
      </c>
      <c r="BG2494" s="1">
        <v>-1.0</v>
      </c>
      <c r="BH2494" s="1">
        <v>-1.0</v>
      </c>
      <c r="BI2494" s="1">
        <v>-1.0</v>
      </c>
      <c r="BJ2494" s="1">
        <v>-1.0</v>
      </c>
      <c r="BK2494" s="1">
        <v>-1.0</v>
      </c>
      <c r="BL2494" s="1">
        <v>-1.0</v>
      </c>
      <c r="BM2494" s="1">
        <v>-1.0</v>
      </c>
      <c r="BN2494" s="1">
        <v>-1.0</v>
      </c>
      <c r="BO2494" s="1">
        <v>-1.0</v>
      </c>
      <c r="BP2494" s="1">
        <v>-1.0</v>
      </c>
      <c r="BQ2494" s="1">
        <v>1.0</v>
      </c>
      <c r="BR2494" s="1">
        <v>-1.0</v>
      </c>
      <c r="BS2494" s="1">
        <v>1.0</v>
      </c>
      <c r="BT2494" s="1">
        <v>-1.0</v>
      </c>
      <c r="BU2494" s="1">
        <v>1.0</v>
      </c>
      <c r="BV2494" s="1">
        <v>-1.0</v>
      </c>
      <c r="BW2494" s="1">
        <v>-1.0</v>
      </c>
      <c r="BX2494" s="1">
        <v>-1.0</v>
      </c>
      <c r="BY2494" s="1">
        <v>-1.0</v>
      </c>
      <c r="BZ2494" s="1">
        <v>-1.0</v>
      </c>
      <c r="CA2494" s="1">
        <v>-1.0</v>
      </c>
      <c r="CB2494" s="1">
        <v>-1.0</v>
      </c>
      <c r="CC2494" s="1">
        <v>-1.0</v>
      </c>
      <c r="CD2494" s="1">
        <v>83903.0</v>
      </c>
    </row>
    <row r="2495">
      <c r="A2495" s="1">
        <v>2.0118387E7</v>
      </c>
      <c r="B2495" s="1" t="s">
        <v>13365</v>
      </c>
      <c r="C2495" s="1" t="s">
        <v>13366</v>
      </c>
      <c r="D2495" s="1" t="s">
        <v>13366</v>
      </c>
      <c r="E2495" s="1" t="s">
        <v>85</v>
      </c>
      <c r="I2495" s="1">
        <v>1.5572977E7</v>
      </c>
      <c r="J2495" s="1">
        <v>41774.0</v>
      </c>
      <c r="M2495" s="1">
        <v>0.0</v>
      </c>
      <c r="N2495" s="1">
        <v>1.0</v>
      </c>
      <c r="O2495" s="1">
        <v>1.0</v>
      </c>
      <c r="P2495" s="1" t="s">
        <v>123</v>
      </c>
      <c r="Q2495" s="1" t="s">
        <v>124</v>
      </c>
      <c r="R2495" s="1">
        <v>40.7005</v>
      </c>
      <c r="S2495" s="1">
        <v>-73.92554</v>
      </c>
      <c r="T2495" s="1" t="s">
        <v>91</v>
      </c>
      <c r="U2495" s="1" t="s">
        <v>92</v>
      </c>
      <c r="V2495" s="1">
        <v>4.0</v>
      </c>
      <c r="W2495" s="1">
        <v>1.0</v>
      </c>
      <c r="X2495" s="1">
        <v>2.0</v>
      </c>
      <c r="Y2495" s="1">
        <v>2.0</v>
      </c>
      <c r="Z2495" s="1" t="s">
        <v>93</v>
      </c>
      <c r="AA2495" s="1" t="s">
        <v>13367</v>
      </c>
      <c r="AB2495" s="1">
        <v>150.0</v>
      </c>
      <c r="AC2495" s="1">
        <v>1.0</v>
      </c>
      <c r="AD2495" s="1">
        <v>0.0</v>
      </c>
      <c r="AE2495" s="1">
        <v>3.0</v>
      </c>
      <c r="AF2495" s="1" t="s">
        <v>521</v>
      </c>
      <c r="AG2495" s="1">
        <v>1.0</v>
      </c>
      <c r="AH2495" s="1">
        <v>0.0</v>
      </c>
      <c r="AI2495" s="1">
        <v>0.0</v>
      </c>
      <c r="AJ2495" s="1">
        <v>0.0</v>
      </c>
      <c r="AK2495" s="1">
        <v>0.0</v>
      </c>
      <c r="AL2495" s="1">
        <v>1.0</v>
      </c>
      <c r="AM2495" s="1">
        <v>0.0</v>
      </c>
      <c r="AN2495" s="1">
        <v>60.0</v>
      </c>
      <c r="AO2495" s="1">
        <v>10.0</v>
      </c>
      <c r="AP2495" s="1">
        <v>6.0</v>
      </c>
      <c r="AQ2495" s="1">
        <v>10.0</v>
      </c>
      <c r="AR2495" s="1">
        <v>10.0</v>
      </c>
      <c r="AS2495" s="1">
        <v>8.0</v>
      </c>
      <c r="AT2495" s="1">
        <v>8.0</v>
      </c>
      <c r="AU2495" s="1">
        <v>0.0</v>
      </c>
      <c r="AV2495" s="1" t="s">
        <v>105</v>
      </c>
      <c r="AW2495" s="1">
        <v>1.0</v>
      </c>
      <c r="AX2495" s="1">
        <v>1.0</v>
      </c>
      <c r="AY2495" s="1">
        <v>0.0</v>
      </c>
      <c r="AZ2495" s="1">
        <v>0.0</v>
      </c>
      <c r="BA2495" s="1">
        <v>0.04</v>
      </c>
      <c r="BB2495" s="1">
        <v>-1.0</v>
      </c>
      <c r="BC2495" s="1">
        <v>1.0</v>
      </c>
      <c r="BD2495" s="1">
        <v>-1.0</v>
      </c>
      <c r="BE2495" s="1">
        <v>-1.0</v>
      </c>
      <c r="BF2495" s="1">
        <v>-1.0</v>
      </c>
      <c r="BG2495" s="1">
        <v>-1.0</v>
      </c>
      <c r="BH2495" s="1">
        <v>-1.0</v>
      </c>
      <c r="BI2495" s="1">
        <v>-1.0</v>
      </c>
      <c r="BJ2495" s="1">
        <v>-1.0</v>
      </c>
      <c r="BK2495" s="1">
        <v>-1.0</v>
      </c>
      <c r="BL2495" s="1">
        <v>-1.0</v>
      </c>
      <c r="BM2495" s="1">
        <v>-1.0</v>
      </c>
      <c r="BN2495" s="1">
        <v>-1.0</v>
      </c>
      <c r="BO2495" s="1">
        <v>-1.0</v>
      </c>
      <c r="BP2495" s="1">
        <v>-1.0</v>
      </c>
      <c r="BQ2495" s="1">
        <v>-1.0</v>
      </c>
      <c r="BR2495" s="1">
        <v>-1.0</v>
      </c>
      <c r="BS2495" s="1">
        <v>-1.0</v>
      </c>
      <c r="BT2495" s="1">
        <v>-1.0</v>
      </c>
      <c r="BU2495" s="1">
        <v>1.0</v>
      </c>
      <c r="BV2495" s="1">
        <v>-1.0</v>
      </c>
      <c r="BW2495" s="1">
        <v>-1.0</v>
      </c>
      <c r="BX2495" s="1">
        <v>-1.0</v>
      </c>
      <c r="BY2495" s="1">
        <v>-1.0</v>
      </c>
      <c r="BZ2495" s="1">
        <v>-1.0</v>
      </c>
      <c r="CA2495" s="1">
        <v>-1.0</v>
      </c>
      <c r="CB2495" s="1">
        <v>-1.0</v>
      </c>
      <c r="CC2495" s="1">
        <v>-1.0</v>
      </c>
      <c r="CD2495" s="1">
        <v>83916.0</v>
      </c>
    </row>
    <row r="2496">
      <c r="A2496" s="1">
        <v>869522.0</v>
      </c>
      <c r="B2496" s="1" t="s">
        <v>13368</v>
      </c>
      <c r="C2496" s="1" t="s">
        <v>13369</v>
      </c>
      <c r="D2496" s="1" t="s">
        <v>13370</v>
      </c>
      <c r="E2496" s="1" t="s">
        <v>85</v>
      </c>
      <c r="F2496" s="1" t="s">
        <v>13371</v>
      </c>
      <c r="G2496" s="1" t="s">
        <v>13372</v>
      </c>
      <c r="H2496" s="1" t="s">
        <v>13373</v>
      </c>
      <c r="I2496" s="1">
        <v>4581489.0</v>
      </c>
      <c r="J2496" s="1">
        <v>41277.0</v>
      </c>
      <c r="M2496" s="1">
        <v>0.0</v>
      </c>
      <c r="N2496" s="1">
        <v>1.0</v>
      </c>
      <c r="O2496" s="1">
        <v>0.0</v>
      </c>
      <c r="P2496" s="1" t="s">
        <v>89</v>
      </c>
      <c r="Q2496" s="1" t="s">
        <v>90</v>
      </c>
      <c r="R2496" s="1">
        <v>40.82579</v>
      </c>
      <c r="S2496" s="1">
        <v>-73.9490699999999</v>
      </c>
      <c r="T2496" s="1" t="s">
        <v>91</v>
      </c>
      <c r="U2496" s="1" t="s">
        <v>113</v>
      </c>
      <c r="V2496" s="1">
        <v>1.0</v>
      </c>
      <c r="W2496" s="1">
        <v>1.0</v>
      </c>
      <c r="X2496" s="1">
        <v>1.0</v>
      </c>
      <c r="Y2496" s="1">
        <v>1.0</v>
      </c>
      <c r="Z2496" s="1" t="s">
        <v>93</v>
      </c>
      <c r="AA2496" s="1" t="s">
        <v>13374</v>
      </c>
      <c r="AB2496" s="1">
        <v>65.0</v>
      </c>
      <c r="AC2496" s="1">
        <v>1.0</v>
      </c>
      <c r="AD2496" s="1">
        <v>0.0</v>
      </c>
      <c r="AE2496" s="1">
        <v>2.0</v>
      </c>
      <c r="AF2496" s="1" t="s">
        <v>589</v>
      </c>
      <c r="AG2496" s="1">
        <v>1.0</v>
      </c>
      <c r="AH2496" s="1">
        <v>0.0</v>
      </c>
      <c r="AI2496" s="1">
        <v>0.0</v>
      </c>
      <c r="AJ2496" s="1">
        <v>0.0</v>
      </c>
      <c r="AK2496" s="1">
        <v>0.0</v>
      </c>
      <c r="AL2496" s="1">
        <v>2.0</v>
      </c>
      <c r="AM2496" s="1">
        <v>0.0</v>
      </c>
      <c r="AN2496" s="1">
        <v>90.0</v>
      </c>
      <c r="AO2496" s="1">
        <v>10.0</v>
      </c>
      <c r="AP2496" s="1">
        <v>10.0</v>
      </c>
      <c r="AQ2496" s="1">
        <v>10.0</v>
      </c>
      <c r="AR2496" s="1">
        <v>10.0</v>
      </c>
      <c r="AS2496" s="1">
        <v>9.0</v>
      </c>
      <c r="AT2496" s="1">
        <v>10.0</v>
      </c>
      <c r="AU2496" s="1">
        <v>0.0</v>
      </c>
      <c r="AV2496" s="1" t="s">
        <v>117</v>
      </c>
      <c r="AW2496" s="1">
        <v>1.0</v>
      </c>
      <c r="AX2496" s="1">
        <v>0.0</v>
      </c>
      <c r="AY2496" s="1">
        <v>1.0</v>
      </c>
      <c r="AZ2496" s="1">
        <v>0.0</v>
      </c>
      <c r="BA2496" s="1">
        <v>0.05</v>
      </c>
      <c r="BB2496" s="1">
        <v>-1.0</v>
      </c>
      <c r="BC2496" s="1">
        <v>-1.0</v>
      </c>
      <c r="BD2496" s="1">
        <v>-1.0</v>
      </c>
      <c r="BE2496" s="1">
        <v>-1.0</v>
      </c>
      <c r="BF2496" s="1">
        <v>-1.0</v>
      </c>
      <c r="BG2496" s="1">
        <v>-1.0</v>
      </c>
      <c r="BH2496" s="1">
        <v>-1.0</v>
      </c>
      <c r="BI2496" s="1">
        <v>-1.0</v>
      </c>
      <c r="BJ2496" s="1">
        <v>1.0</v>
      </c>
      <c r="BK2496" s="1">
        <v>-1.0</v>
      </c>
      <c r="BL2496" s="1">
        <v>-1.0</v>
      </c>
      <c r="BM2496" s="1">
        <v>-1.0</v>
      </c>
      <c r="BN2496" s="1">
        <v>-1.0</v>
      </c>
      <c r="BO2496" s="1">
        <v>-1.0</v>
      </c>
      <c r="BP2496" s="1">
        <v>-1.0</v>
      </c>
      <c r="BQ2496" s="1">
        <v>-1.0</v>
      </c>
      <c r="BR2496" s="1">
        <v>-1.0</v>
      </c>
      <c r="BS2496" s="1">
        <v>-1.0</v>
      </c>
      <c r="BT2496" s="1">
        <v>-1.0</v>
      </c>
      <c r="BU2496" s="1">
        <v>1.0</v>
      </c>
      <c r="BV2496" s="1">
        <v>-1.0</v>
      </c>
      <c r="BW2496" s="1">
        <v>1.0</v>
      </c>
      <c r="BX2496" s="1">
        <v>-1.0</v>
      </c>
      <c r="BY2496" s="1">
        <v>-1.0</v>
      </c>
      <c r="BZ2496" s="1">
        <v>-1.0</v>
      </c>
      <c r="CA2496" s="1">
        <v>-1.0</v>
      </c>
      <c r="CB2496" s="1">
        <v>-1.0</v>
      </c>
      <c r="CC2496" s="1">
        <v>-1.0</v>
      </c>
      <c r="CD2496" s="1">
        <v>83948.0</v>
      </c>
    </row>
    <row r="2497">
      <c r="A2497" s="1">
        <v>3.3558241E7</v>
      </c>
      <c r="B2497" s="1" t="s">
        <v>13375</v>
      </c>
      <c r="C2497" s="1" t="s">
        <v>13376</v>
      </c>
      <c r="D2497" s="1" t="s">
        <v>13377</v>
      </c>
      <c r="E2497" s="1" t="s">
        <v>85</v>
      </c>
      <c r="F2497" s="1" t="s">
        <v>13378</v>
      </c>
      <c r="G2497" s="1" t="s">
        <v>13379</v>
      </c>
      <c r="H2497" s="1" t="s">
        <v>13380</v>
      </c>
      <c r="I2497" s="1">
        <v>4770121.0</v>
      </c>
      <c r="J2497" s="1">
        <v>41293.0</v>
      </c>
      <c r="K2497" s="1" t="s">
        <v>134</v>
      </c>
      <c r="L2497" s="1">
        <v>1.0</v>
      </c>
      <c r="M2497" s="1">
        <v>0.0</v>
      </c>
      <c r="N2497" s="1">
        <v>4.0</v>
      </c>
      <c r="O2497" s="1">
        <v>0.0</v>
      </c>
      <c r="P2497" s="1" t="s">
        <v>89</v>
      </c>
      <c r="Q2497" s="1" t="s">
        <v>90</v>
      </c>
      <c r="R2497" s="1">
        <v>40.82457</v>
      </c>
      <c r="S2497" s="1">
        <v>-73.94008</v>
      </c>
      <c r="T2497" s="1" t="s">
        <v>91</v>
      </c>
      <c r="U2497" s="1" t="s">
        <v>92</v>
      </c>
      <c r="V2497" s="1">
        <v>3.0</v>
      </c>
      <c r="W2497" s="1">
        <v>1.0</v>
      </c>
      <c r="X2497" s="1">
        <v>2.0</v>
      </c>
      <c r="Y2497" s="1">
        <v>1.0</v>
      </c>
      <c r="Z2497" s="1" t="s">
        <v>93</v>
      </c>
      <c r="AA2497" s="1" t="s">
        <v>13381</v>
      </c>
      <c r="AB2497" s="1">
        <v>100.0</v>
      </c>
      <c r="AC2497" s="1">
        <v>2.0</v>
      </c>
      <c r="AD2497" s="1">
        <v>50.0</v>
      </c>
      <c r="AE2497" s="1">
        <v>7.0</v>
      </c>
      <c r="AF2497" s="1" t="s">
        <v>904</v>
      </c>
      <c r="AG2497" s="1">
        <v>1.0</v>
      </c>
      <c r="AH2497" s="1">
        <v>27.0</v>
      </c>
      <c r="AI2497" s="1">
        <v>33.0</v>
      </c>
      <c r="AJ2497" s="1">
        <v>33.0</v>
      </c>
      <c r="AK2497" s="1">
        <v>33.0</v>
      </c>
      <c r="AL2497" s="1">
        <v>1.0</v>
      </c>
      <c r="AM2497" s="1">
        <v>1.0</v>
      </c>
      <c r="AN2497" s="1">
        <v>100.0</v>
      </c>
      <c r="AO2497" s="1">
        <v>10.0</v>
      </c>
      <c r="AP2497" s="1">
        <v>10.0</v>
      </c>
      <c r="AQ2497" s="1">
        <v>10.0</v>
      </c>
      <c r="AR2497" s="1">
        <v>10.0</v>
      </c>
      <c r="AS2497" s="1">
        <v>10.0</v>
      </c>
      <c r="AT2497" s="1">
        <v>10.0</v>
      </c>
      <c r="AU2497" s="1">
        <v>0.0</v>
      </c>
      <c r="AV2497" s="1" t="s">
        <v>96</v>
      </c>
      <c r="AW2497" s="1">
        <v>4.0</v>
      </c>
      <c r="AX2497" s="1">
        <v>4.0</v>
      </c>
      <c r="AY2497" s="1">
        <v>0.0</v>
      </c>
      <c r="AZ2497" s="1">
        <v>0.0</v>
      </c>
      <c r="BA2497" s="1">
        <v>0.41</v>
      </c>
      <c r="BB2497" s="1">
        <v>-1.0</v>
      </c>
      <c r="BC2497" s="1">
        <v>1.0</v>
      </c>
      <c r="BD2497" s="1">
        <v>-1.0</v>
      </c>
      <c r="BE2497" s="1">
        <v>-1.0</v>
      </c>
      <c r="BF2497" s="1">
        <v>-1.0</v>
      </c>
      <c r="BG2497" s="1">
        <v>-1.0</v>
      </c>
      <c r="BH2497" s="1">
        <v>-1.0</v>
      </c>
      <c r="BI2497" s="1">
        <v>-1.0</v>
      </c>
      <c r="BJ2497" s="1">
        <v>1.0</v>
      </c>
      <c r="BK2497" s="1">
        <v>-1.0</v>
      </c>
      <c r="BL2497" s="1">
        <v>-1.0</v>
      </c>
      <c r="BM2497" s="1">
        <v>1.0</v>
      </c>
      <c r="BN2497" s="1">
        <v>-1.0</v>
      </c>
      <c r="BO2497" s="1">
        <v>-1.0</v>
      </c>
      <c r="BP2497" s="1">
        <v>1.0</v>
      </c>
      <c r="BQ2497" s="1">
        <v>1.0</v>
      </c>
      <c r="BR2497" s="1">
        <v>-1.0</v>
      </c>
      <c r="BS2497" s="1">
        <v>1.0</v>
      </c>
      <c r="BT2497" s="1">
        <v>-1.0</v>
      </c>
      <c r="BU2497" s="1">
        <v>1.0</v>
      </c>
      <c r="BV2497" s="1">
        <v>-1.0</v>
      </c>
      <c r="BW2497" s="1">
        <v>-1.0</v>
      </c>
      <c r="BX2497" s="1">
        <v>1.0</v>
      </c>
      <c r="BY2497" s="1">
        <v>-1.0</v>
      </c>
      <c r="BZ2497" s="1">
        <v>-1.0</v>
      </c>
      <c r="CA2497" s="1">
        <v>-1.0</v>
      </c>
      <c r="CB2497" s="1">
        <v>-1.0</v>
      </c>
      <c r="CC2497" s="1">
        <v>-1.0</v>
      </c>
      <c r="CD2497" s="1">
        <v>84024.0</v>
      </c>
    </row>
    <row r="2498">
      <c r="A2498" s="1">
        <v>3.3827823E7</v>
      </c>
      <c r="B2498" s="1" t="s">
        <v>13382</v>
      </c>
      <c r="C2498" s="1" t="s">
        <v>13383</v>
      </c>
      <c r="D2498" s="1" t="s">
        <v>13384</v>
      </c>
      <c r="E2498" s="1" t="s">
        <v>85</v>
      </c>
      <c r="F2498" s="1" t="s">
        <v>13385</v>
      </c>
      <c r="G2498" s="1" t="s">
        <v>13386</v>
      </c>
      <c r="I2498" s="1">
        <v>4.9523787E7</v>
      </c>
      <c r="J2498" s="1">
        <v>42329.0</v>
      </c>
      <c r="K2498" s="1" t="s">
        <v>134</v>
      </c>
      <c r="L2498" s="1">
        <v>1.0</v>
      </c>
      <c r="M2498" s="1">
        <v>0.0</v>
      </c>
      <c r="N2498" s="1">
        <v>2.0</v>
      </c>
      <c r="O2498" s="1">
        <v>1.0</v>
      </c>
      <c r="P2498" s="1" t="s">
        <v>89</v>
      </c>
      <c r="Q2498" s="1" t="s">
        <v>1535</v>
      </c>
      <c r="R2498" s="1">
        <v>40.8273</v>
      </c>
      <c r="S2498" s="1">
        <v>-73.9495199999999</v>
      </c>
      <c r="T2498" s="1" t="s">
        <v>91</v>
      </c>
      <c r="U2498" s="1" t="s">
        <v>113</v>
      </c>
      <c r="V2498" s="1">
        <v>4.0</v>
      </c>
      <c r="W2498" s="1">
        <v>1.0</v>
      </c>
      <c r="X2498" s="1">
        <v>1.0</v>
      </c>
      <c r="Y2498" s="1">
        <v>4.0</v>
      </c>
      <c r="Z2498" s="1" t="s">
        <v>93</v>
      </c>
      <c r="AA2498" s="1" t="s">
        <v>13387</v>
      </c>
      <c r="AB2498" s="1">
        <v>55.0</v>
      </c>
      <c r="AC2498" s="1">
        <v>1.0</v>
      </c>
      <c r="AD2498" s="1">
        <v>30.0</v>
      </c>
      <c r="AE2498" s="1">
        <v>2.0</v>
      </c>
      <c r="AF2498" s="1" t="s">
        <v>202</v>
      </c>
      <c r="AG2498" s="1">
        <v>1.0</v>
      </c>
      <c r="AH2498" s="1">
        <v>16.0</v>
      </c>
      <c r="AI2498" s="1">
        <v>46.0</v>
      </c>
      <c r="AJ2498" s="1">
        <v>76.0</v>
      </c>
      <c r="AK2498" s="1">
        <v>76.0</v>
      </c>
      <c r="AL2498" s="1">
        <v>4.0</v>
      </c>
      <c r="AM2498" s="1">
        <v>4.0</v>
      </c>
      <c r="AN2498" s="1">
        <v>85.0</v>
      </c>
      <c r="AO2498" s="1">
        <v>9.0</v>
      </c>
      <c r="AP2498" s="1">
        <v>9.0</v>
      </c>
      <c r="AQ2498" s="1">
        <v>10.0</v>
      </c>
      <c r="AR2498" s="1">
        <v>10.0</v>
      </c>
      <c r="AS2498" s="1">
        <v>10.0</v>
      </c>
      <c r="AT2498" s="1">
        <v>9.0</v>
      </c>
      <c r="AU2498" s="1">
        <v>0.0</v>
      </c>
      <c r="AV2498" s="1" t="s">
        <v>96</v>
      </c>
      <c r="AW2498" s="1">
        <v>2.0</v>
      </c>
      <c r="AX2498" s="1">
        <v>0.0</v>
      </c>
      <c r="AY2498" s="1">
        <v>2.0</v>
      </c>
      <c r="AZ2498" s="1">
        <v>0.0</v>
      </c>
      <c r="BA2498" s="1">
        <v>1.94</v>
      </c>
      <c r="BB2498" s="1">
        <v>-1.0</v>
      </c>
      <c r="BC2498" s="1">
        <v>1.0</v>
      </c>
      <c r="BD2498" s="1">
        <v>-1.0</v>
      </c>
      <c r="BE2498" s="1">
        <v>-1.0</v>
      </c>
      <c r="BF2498" s="1">
        <v>-1.0</v>
      </c>
      <c r="BG2498" s="1">
        <v>-1.0</v>
      </c>
      <c r="BH2498" s="1">
        <v>-1.0</v>
      </c>
      <c r="BI2498" s="1">
        <v>-1.0</v>
      </c>
      <c r="BJ2498" s="1">
        <v>1.0</v>
      </c>
      <c r="BK2498" s="1">
        <v>-1.0</v>
      </c>
      <c r="BL2498" s="1">
        <v>-1.0</v>
      </c>
      <c r="BM2498" s="1">
        <v>-1.0</v>
      </c>
      <c r="BN2498" s="1">
        <v>-1.0</v>
      </c>
      <c r="BO2498" s="1">
        <v>-1.0</v>
      </c>
      <c r="BP2498" s="1">
        <v>-1.0</v>
      </c>
      <c r="BQ2498" s="1">
        <v>1.0</v>
      </c>
      <c r="BR2498" s="1">
        <v>-1.0</v>
      </c>
      <c r="BS2498" s="1">
        <v>1.0</v>
      </c>
      <c r="BT2498" s="1">
        <v>-1.0</v>
      </c>
      <c r="BU2498" s="1">
        <v>1.0</v>
      </c>
      <c r="BV2498" s="1">
        <v>-1.0</v>
      </c>
      <c r="BW2498" s="1">
        <v>-1.0</v>
      </c>
      <c r="BX2498" s="1">
        <v>-1.0</v>
      </c>
      <c r="BY2498" s="1">
        <v>-1.0</v>
      </c>
      <c r="BZ2498" s="1">
        <v>-1.0</v>
      </c>
      <c r="CA2498" s="1">
        <v>-1.0</v>
      </c>
      <c r="CB2498" s="1">
        <v>-1.0</v>
      </c>
      <c r="CC2498" s="1">
        <v>-1.0</v>
      </c>
      <c r="CD2498" s="1">
        <v>84072.0</v>
      </c>
    </row>
    <row r="2499">
      <c r="A2499" s="1">
        <v>1.5494796E7</v>
      </c>
      <c r="B2499" s="1" t="s">
        <v>13388</v>
      </c>
      <c r="C2499" s="1" t="s">
        <v>13389</v>
      </c>
      <c r="D2499" s="1" t="s">
        <v>13390</v>
      </c>
      <c r="E2499" s="1" t="s">
        <v>85</v>
      </c>
      <c r="F2499" s="1" t="s">
        <v>13391</v>
      </c>
      <c r="G2499" s="1" t="s">
        <v>13392</v>
      </c>
      <c r="I2499" s="1">
        <v>390117.0</v>
      </c>
      <c r="J2499" s="1">
        <v>40587.0</v>
      </c>
      <c r="M2499" s="1">
        <v>1.0</v>
      </c>
      <c r="N2499" s="1">
        <v>2.0</v>
      </c>
      <c r="O2499" s="1">
        <v>1.0</v>
      </c>
      <c r="P2499" s="1" t="s">
        <v>89</v>
      </c>
      <c r="Q2499" s="1" t="s">
        <v>1946</v>
      </c>
      <c r="R2499" s="1">
        <v>40.73142</v>
      </c>
      <c r="S2499" s="1">
        <v>-74.01</v>
      </c>
      <c r="T2499" s="1" t="s">
        <v>144</v>
      </c>
      <c r="U2499" s="1" t="s">
        <v>113</v>
      </c>
      <c r="V2499" s="1">
        <v>2.0</v>
      </c>
      <c r="W2499" s="1">
        <v>2.0</v>
      </c>
      <c r="X2499" s="1">
        <v>1.0</v>
      </c>
      <c r="Y2499" s="1">
        <v>1.0</v>
      </c>
      <c r="Z2499" s="1" t="s">
        <v>93</v>
      </c>
      <c r="AA2499" s="1" t="s">
        <v>13393</v>
      </c>
      <c r="AB2499" s="1">
        <v>250.0</v>
      </c>
      <c r="AC2499" s="1">
        <v>1.0</v>
      </c>
      <c r="AD2499" s="1">
        <v>25.0</v>
      </c>
      <c r="AE2499" s="1">
        <v>3.0</v>
      </c>
      <c r="AF2499" s="1" t="s">
        <v>443</v>
      </c>
      <c r="AG2499" s="1">
        <v>1.0</v>
      </c>
      <c r="AH2499" s="1">
        <v>0.0</v>
      </c>
      <c r="AI2499" s="1">
        <v>0.0</v>
      </c>
      <c r="AJ2499" s="1">
        <v>0.0</v>
      </c>
      <c r="AK2499" s="1">
        <v>0.0</v>
      </c>
      <c r="AL2499" s="1">
        <v>8.0</v>
      </c>
      <c r="AM2499" s="1">
        <v>5.0</v>
      </c>
      <c r="AN2499" s="1">
        <v>95.0</v>
      </c>
      <c r="AO2499" s="1">
        <v>10.0</v>
      </c>
      <c r="AP2499" s="1">
        <v>10.0</v>
      </c>
      <c r="AQ2499" s="1">
        <v>10.0</v>
      </c>
      <c r="AR2499" s="1">
        <v>10.0</v>
      </c>
      <c r="AS2499" s="1">
        <v>10.0</v>
      </c>
      <c r="AT2499" s="1">
        <v>10.0</v>
      </c>
      <c r="AU2499" s="1">
        <v>0.0</v>
      </c>
      <c r="AV2499" s="1" t="s">
        <v>96</v>
      </c>
      <c r="AW2499" s="1">
        <v>2.0</v>
      </c>
      <c r="AX2499" s="1">
        <v>1.0</v>
      </c>
      <c r="AY2499" s="1">
        <v>1.0</v>
      </c>
      <c r="AZ2499" s="1">
        <v>0.0</v>
      </c>
      <c r="BA2499" s="1">
        <v>0.24</v>
      </c>
      <c r="BB2499" s="1">
        <v>1.0</v>
      </c>
      <c r="BC2499" s="1">
        <v>1.0</v>
      </c>
      <c r="BD2499" s="1">
        <v>-1.0</v>
      </c>
      <c r="BE2499" s="1">
        <v>-1.0</v>
      </c>
      <c r="BF2499" s="1">
        <v>-1.0</v>
      </c>
      <c r="BG2499" s="1">
        <v>-1.0</v>
      </c>
      <c r="BH2499" s="1">
        <v>-1.0</v>
      </c>
      <c r="BI2499" s="1">
        <v>1.0</v>
      </c>
      <c r="BJ2499" s="1">
        <v>1.0</v>
      </c>
      <c r="BK2499" s="1">
        <v>-1.0</v>
      </c>
      <c r="BL2499" s="1">
        <v>-1.0</v>
      </c>
      <c r="BM2499" s="1">
        <v>1.0</v>
      </c>
      <c r="BN2499" s="1">
        <v>-1.0</v>
      </c>
      <c r="BO2499" s="1">
        <v>-1.0</v>
      </c>
      <c r="BP2499" s="1">
        <v>1.0</v>
      </c>
      <c r="BQ2499" s="1">
        <v>1.0</v>
      </c>
      <c r="BR2499" s="1">
        <v>-1.0</v>
      </c>
      <c r="BS2499" s="1">
        <v>-1.0</v>
      </c>
      <c r="BT2499" s="1">
        <v>-1.0</v>
      </c>
      <c r="BU2499" s="1">
        <v>1.0</v>
      </c>
      <c r="BV2499" s="1">
        <v>1.0</v>
      </c>
      <c r="BW2499" s="1">
        <v>1.0</v>
      </c>
      <c r="BX2499" s="1">
        <v>-1.0</v>
      </c>
      <c r="BY2499" s="1">
        <v>-1.0</v>
      </c>
      <c r="BZ2499" s="1">
        <v>1.0</v>
      </c>
      <c r="CA2499" s="1">
        <v>-1.0</v>
      </c>
      <c r="CB2499" s="1">
        <v>1.0</v>
      </c>
      <c r="CC2499" s="1">
        <v>-1.0</v>
      </c>
      <c r="CD2499" s="1">
        <v>84117.0</v>
      </c>
    </row>
    <row r="2500">
      <c r="A2500" s="1">
        <v>8184502.0</v>
      </c>
      <c r="B2500" s="1" t="s">
        <v>13394</v>
      </c>
      <c r="C2500" s="1" t="s">
        <v>13395</v>
      </c>
      <c r="D2500" s="1" t="s">
        <v>13396</v>
      </c>
      <c r="E2500" s="1" t="s">
        <v>85</v>
      </c>
      <c r="G2500" s="1" t="s">
        <v>13397</v>
      </c>
      <c r="H2500" s="1" t="s">
        <v>13398</v>
      </c>
      <c r="I2500" s="1">
        <v>4.3175172E7</v>
      </c>
      <c r="J2500" s="1">
        <v>42249.0</v>
      </c>
      <c r="M2500" s="1">
        <v>0.0</v>
      </c>
      <c r="N2500" s="1">
        <v>1.0</v>
      </c>
      <c r="O2500" s="1">
        <v>1.0</v>
      </c>
      <c r="P2500" s="1" t="s">
        <v>89</v>
      </c>
      <c r="Q2500" s="1" t="s">
        <v>90</v>
      </c>
      <c r="R2500" s="1">
        <v>40.7066</v>
      </c>
      <c r="S2500" s="1">
        <v>-74.0039599999999</v>
      </c>
      <c r="T2500" s="1" t="s">
        <v>91</v>
      </c>
      <c r="U2500" s="1" t="s">
        <v>113</v>
      </c>
      <c r="V2500" s="1">
        <v>2.0</v>
      </c>
      <c r="W2500" s="1">
        <v>1.0</v>
      </c>
      <c r="X2500" s="1">
        <v>1.0</v>
      </c>
      <c r="Y2500" s="1">
        <v>1.0</v>
      </c>
      <c r="Z2500" s="1" t="s">
        <v>93</v>
      </c>
      <c r="AA2500" s="1" t="s">
        <v>13399</v>
      </c>
      <c r="AB2500" s="1">
        <v>120.0</v>
      </c>
      <c r="AC2500" s="1">
        <v>2.0</v>
      </c>
      <c r="AD2500" s="1">
        <v>0.0</v>
      </c>
      <c r="AE2500" s="1">
        <v>1.0</v>
      </c>
      <c r="AF2500" s="1" t="s">
        <v>1074</v>
      </c>
      <c r="AG2500" s="1">
        <v>1.0</v>
      </c>
      <c r="AH2500" s="1">
        <v>0.0</v>
      </c>
      <c r="AI2500" s="1">
        <v>0.0</v>
      </c>
      <c r="AJ2500" s="1">
        <v>0.0</v>
      </c>
      <c r="AK2500" s="1">
        <v>0.0</v>
      </c>
      <c r="AL2500" s="1">
        <v>2.0</v>
      </c>
      <c r="AM2500" s="1">
        <v>0.0</v>
      </c>
      <c r="AN2500" s="1">
        <v>90.0</v>
      </c>
      <c r="AO2500" s="1">
        <v>8.0</v>
      </c>
      <c r="AP2500" s="1">
        <v>9.0</v>
      </c>
      <c r="AQ2500" s="1">
        <v>10.0</v>
      </c>
      <c r="AR2500" s="1">
        <v>9.0</v>
      </c>
      <c r="AS2500" s="1">
        <v>9.0</v>
      </c>
      <c r="AT2500" s="1">
        <v>9.0</v>
      </c>
      <c r="AU2500" s="1">
        <v>0.0</v>
      </c>
      <c r="AV2500" s="1" t="s">
        <v>96</v>
      </c>
      <c r="AW2500" s="1">
        <v>1.0</v>
      </c>
      <c r="AX2500" s="1">
        <v>0.0</v>
      </c>
      <c r="AY2500" s="1">
        <v>1.0</v>
      </c>
      <c r="AZ2500" s="1">
        <v>0.0</v>
      </c>
      <c r="BA2500" s="1">
        <v>0.04</v>
      </c>
      <c r="BB2500" s="1">
        <v>-1.0</v>
      </c>
      <c r="BC2500" s="1">
        <v>1.0</v>
      </c>
      <c r="BD2500" s="1">
        <v>-1.0</v>
      </c>
      <c r="BE2500" s="1">
        <v>-1.0</v>
      </c>
      <c r="BF2500" s="1">
        <v>-1.0</v>
      </c>
      <c r="BG2500" s="1">
        <v>-1.0</v>
      </c>
      <c r="BH2500" s="1">
        <v>-1.0</v>
      </c>
      <c r="BI2500" s="1">
        <v>-1.0</v>
      </c>
      <c r="BJ2500" s="1">
        <v>1.0</v>
      </c>
      <c r="BK2500" s="1">
        <v>-1.0</v>
      </c>
      <c r="BL2500" s="1">
        <v>-1.0</v>
      </c>
      <c r="BM2500" s="1">
        <v>-1.0</v>
      </c>
      <c r="BN2500" s="1">
        <v>1.0</v>
      </c>
      <c r="BO2500" s="1">
        <v>1.0</v>
      </c>
      <c r="BP2500" s="1">
        <v>1.0</v>
      </c>
      <c r="BQ2500" s="1">
        <v>-1.0</v>
      </c>
      <c r="BR2500" s="1">
        <v>-1.0</v>
      </c>
      <c r="BS2500" s="1">
        <v>-1.0</v>
      </c>
      <c r="BT2500" s="1">
        <v>-1.0</v>
      </c>
      <c r="BU2500" s="1">
        <v>1.0</v>
      </c>
      <c r="BV2500" s="1">
        <v>-1.0</v>
      </c>
      <c r="BW2500" s="1">
        <v>-1.0</v>
      </c>
      <c r="BX2500" s="1">
        <v>-1.0</v>
      </c>
      <c r="BY2500" s="1">
        <v>1.0</v>
      </c>
      <c r="BZ2500" s="1">
        <v>-1.0</v>
      </c>
      <c r="CA2500" s="1">
        <v>-1.0</v>
      </c>
      <c r="CB2500" s="1">
        <v>-1.0</v>
      </c>
      <c r="CC2500" s="1">
        <v>-1.0</v>
      </c>
      <c r="CD2500" s="1">
        <v>84232.0</v>
      </c>
    </row>
    <row r="2501">
      <c r="A2501" s="1">
        <v>1.6716676E7</v>
      </c>
      <c r="B2501" s="1" t="s">
        <v>13400</v>
      </c>
      <c r="C2501" s="1" t="s">
        <v>13401</v>
      </c>
      <c r="D2501" s="1" t="s">
        <v>13402</v>
      </c>
      <c r="E2501" s="1" t="s">
        <v>85</v>
      </c>
      <c r="F2501" s="1" t="s">
        <v>13403</v>
      </c>
      <c r="I2501" s="1">
        <v>1.10786804E8</v>
      </c>
      <c r="J2501" s="1">
        <v>42745.0</v>
      </c>
      <c r="K2501" s="1" t="s">
        <v>272</v>
      </c>
      <c r="L2501" s="1">
        <v>1.0</v>
      </c>
      <c r="M2501" s="1">
        <v>0.0</v>
      </c>
      <c r="N2501" s="1">
        <v>1.0</v>
      </c>
      <c r="O2501" s="1">
        <v>0.0</v>
      </c>
      <c r="P2501" s="1" t="s">
        <v>123</v>
      </c>
      <c r="Q2501" s="1" t="s">
        <v>124</v>
      </c>
      <c r="R2501" s="1">
        <v>40.68586</v>
      </c>
      <c r="S2501" s="1">
        <v>-73.97269</v>
      </c>
      <c r="T2501" s="1" t="s">
        <v>91</v>
      </c>
      <c r="U2501" s="1" t="s">
        <v>92</v>
      </c>
      <c r="V2501" s="1">
        <v>2.0</v>
      </c>
      <c r="W2501" s="1">
        <v>1.0</v>
      </c>
      <c r="X2501" s="1">
        <v>2.0</v>
      </c>
      <c r="Y2501" s="1">
        <v>2.0</v>
      </c>
      <c r="Z2501" s="1" t="s">
        <v>93</v>
      </c>
      <c r="AA2501" s="1" t="s">
        <v>13404</v>
      </c>
      <c r="AB2501" s="1">
        <v>150.0</v>
      </c>
      <c r="AC2501" s="1">
        <v>2.0</v>
      </c>
      <c r="AD2501" s="1">
        <v>50.0</v>
      </c>
      <c r="AE2501" s="1">
        <v>5.0</v>
      </c>
      <c r="AF2501" s="1" t="s">
        <v>904</v>
      </c>
      <c r="AG2501" s="1">
        <v>1.0</v>
      </c>
      <c r="AH2501" s="1">
        <v>6.0</v>
      </c>
      <c r="AI2501" s="1">
        <v>6.0</v>
      </c>
      <c r="AJ2501" s="1">
        <v>6.0</v>
      </c>
      <c r="AK2501" s="1">
        <v>26.0</v>
      </c>
      <c r="AL2501" s="1">
        <v>12.0</v>
      </c>
      <c r="AM2501" s="1">
        <v>3.0</v>
      </c>
      <c r="AN2501" s="1">
        <v>96.0</v>
      </c>
      <c r="AO2501" s="1">
        <v>10.0</v>
      </c>
      <c r="AP2501" s="1">
        <v>9.0</v>
      </c>
      <c r="AQ2501" s="1">
        <v>10.0</v>
      </c>
      <c r="AR2501" s="1">
        <v>10.0</v>
      </c>
      <c r="AS2501" s="1">
        <v>10.0</v>
      </c>
      <c r="AT2501" s="1">
        <v>9.0</v>
      </c>
      <c r="AU2501" s="1">
        <v>0.0</v>
      </c>
      <c r="AV2501" s="1" t="s">
        <v>117</v>
      </c>
      <c r="AW2501" s="1">
        <v>1.0</v>
      </c>
      <c r="AX2501" s="1">
        <v>1.0</v>
      </c>
      <c r="AY2501" s="1">
        <v>0.0</v>
      </c>
      <c r="AZ2501" s="1">
        <v>0.0</v>
      </c>
      <c r="BA2501" s="1">
        <v>0.4</v>
      </c>
      <c r="BB2501" s="1">
        <v>-1.0</v>
      </c>
      <c r="BC2501" s="1">
        <v>1.0</v>
      </c>
      <c r="BD2501" s="1">
        <v>-1.0</v>
      </c>
      <c r="BE2501" s="1">
        <v>-1.0</v>
      </c>
      <c r="BF2501" s="1">
        <v>-1.0</v>
      </c>
      <c r="BG2501" s="1">
        <v>-1.0</v>
      </c>
      <c r="BH2501" s="1">
        <v>-1.0</v>
      </c>
      <c r="BI2501" s="1">
        <v>-1.0</v>
      </c>
      <c r="BJ2501" s="1">
        <v>1.0</v>
      </c>
      <c r="BK2501" s="1">
        <v>-1.0</v>
      </c>
      <c r="BL2501" s="1">
        <v>-1.0</v>
      </c>
      <c r="BM2501" s="1">
        <v>-1.0</v>
      </c>
      <c r="BN2501" s="1">
        <v>-1.0</v>
      </c>
      <c r="BO2501" s="1">
        <v>-1.0</v>
      </c>
      <c r="BP2501" s="1">
        <v>-1.0</v>
      </c>
      <c r="BQ2501" s="1">
        <v>1.0</v>
      </c>
      <c r="BR2501" s="1">
        <v>-1.0</v>
      </c>
      <c r="BS2501" s="1">
        <v>1.0</v>
      </c>
      <c r="BT2501" s="1">
        <v>-1.0</v>
      </c>
      <c r="BU2501" s="1">
        <v>1.0</v>
      </c>
      <c r="BV2501" s="1">
        <v>1.0</v>
      </c>
      <c r="BW2501" s="1">
        <v>-1.0</v>
      </c>
      <c r="BX2501" s="1">
        <v>-1.0</v>
      </c>
      <c r="BY2501" s="1">
        <v>-1.0</v>
      </c>
      <c r="BZ2501" s="1">
        <v>-1.0</v>
      </c>
      <c r="CA2501" s="1">
        <v>-1.0</v>
      </c>
      <c r="CB2501" s="1">
        <v>-1.0</v>
      </c>
      <c r="CC2501" s="1">
        <v>-1.0</v>
      </c>
      <c r="CD2501" s="1">
        <v>84248.0</v>
      </c>
    </row>
    <row r="2502">
      <c r="A2502" s="1">
        <v>2.8137345E7</v>
      </c>
      <c r="B2502" s="1" t="s">
        <v>13405</v>
      </c>
      <c r="C2502" s="1" t="s">
        <v>13406</v>
      </c>
      <c r="D2502" s="1" t="s">
        <v>13407</v>
      </c>
      <c r="E2502" s="1" t="s">
        <v>85</v>
      </c>
      <c r="F2502" s="1" t="s">
        <v>13408</v>
      </c>
      <c r="G2502" s="1" t="s">
        <v>13409</v>
      </c>
      <c r="I2502" s="1">
        <v>4.3930499E7</v>
      </c>
      <c r="J2502" s="1">
        <v>42258.0</v>
      </c>
      <c r="K2502" s="1" t="s">
        <v>134</v>
      </c>
      <c r="L2502" s="1">
        <v>1.0</v>
      </c>
      <c r="M2502" s="1">
        <v>0.0</v>
      </c>
      <c r="N2502" s="1">
        <v>2.0</v>
      </c>
      <c r="O2502" s="1">
        <v>0.0</v>
      </c>
      <c r="P2502" s="1" t="s">
        <v>13410</v>
      </c>
      <c r="Q2502" s="1" t="s">
        <v>112</v>
      </c>
      <c r="R2502" s="1">
        <v>40.7435599999999</v>
      </c>
      <c r="S2502" s="1">
        <v>-73.88813</v>
      </c>
      <c r="T2502" s="1" t="s">
        <v>91</v>
      </c>
      <c r="U2502" s="1" t="s">
        <v>113</v>
      </c>
      <c r="V2502" s="1">
        <v>2.0</v>
      </c>
      <c r="W2502" s="1">
        <v>1.0</v>
      </c>
      <c r="X2502" s="1">
        <v>1.0</v>
      </c>
      <c r="Y2502" s="1">
        <v>1.0</v>
      </c>
      <c r="Z2502" s="1" t="s">
        <v>93</v>
      </c>
      <c r="AA2502" s="1" t="s">
        <v>13411</v>
      </c>
      <c r="AB2502" s="1">
        <v>140.0</v>
      </c>
      <c r="AC2502" s="1">
        <v>1.0</v>
      </c>
      <c r="AD2502" s="1">
        <v>30.0</v>
      </c>
      <c r="AE2502" s="1">
        <v>1.0</v>
      </c>
      <c r="AF2502" s="1" t="s">
        <v>2136</v>
      </c>
      <c r="AG2502" s="1">
        <v>1.0</v>
      </c>
      <c r="AH2502" s="1">
        <v>24.0</v>
      </c>
      <c r="AI2502" s="1">
        <v>49.0</v>
      </c>
      <c r="AJ2502" s="1">
        <v>79.0</v>
      </c>
      <c r="AK2502" s="1">
        <v>79.0</v>
      </c>
      <c r="AL2502" s="1">
        <v>4.0</v>
      </c>
      <c r="AM2502" s="1">
        <v>4.0</v>
      </c>
      <c r="AN2502" s="1">
        <v>80.0</v>
      </c>
      <c r="AO2502" s="1">
        <v>10.0</v>
      </c>
      <c r="AP2502" s="1">
        <v>9.0</v>
      </c>
      <c r="AQ2502" s="1">
        <v>10.0</v>
      </c>
      <c r="AR2502" s="1">
        <v>9.0</v>
      </c>
      <c r="AS2502" s="1">
        <v>10.0</v>
      </c>
      <c r="AT2502" s="1">
        <v>9.0</v>
      </c>
      <c r="AU2502" s="1">
        <v>1.0</v>
      </c>
      <c r="AV2502" s="1" t="s">
        <v>96</v>
      </c>
      <c r="AW2502" s="1">
        <v>2.0</v>
      </c>
      <c r="AX2502" s="1">
        <v>0.0</v>
      </c>
      <c r="AY2502" s="1">
        <v>2.0</v>
      </c>
      <c r="AZ2502" s="1">
        <v>0.0</v>
      </c>
      <c r="BA2502" s="1">
        <v>0.45</v>
      </c>
      <c r="BB2502" s="1">
        <v>-1.0</v>
      </c>
      <c r="BC2502" s="1">
        <v>1.0</v>
      </c>
      <c r="BD2502" s="1">
        <v>-1.0</v>
      </c>
      <c r="BE2502" s="1">
        <v>-1.0</v>
      </c>
      <c r="BF2502" s="1">
        <v>-1.0</v>
      </c>
      <c r="BG2502" s="1">
        <v>-1.0</v>
      </c>
      <c r="BH2502" s="1">
        <v>-1.0</v>
      </c>
      <c r="BI2502" s="1">
        <v>-1.0</v>
      </c>
      <c r="BJ2502" s="1">
        <v>1.0</v>
      </c>
      <c r="BK2502" s="1">
        <v>1.0</v>
      </c>
      <c r="BL2502" s="1">
        <v>1.0</v>
      </c>
      <c r="BM2502" s="1">
        <v>1.0</v>
      </c>
      <c r="BN2502" s="1">
        <v>-1.0</v>
      </c>
      <c r="BO2502" s="1">
        <v>-1.0</v>
      </c>
      <c r="BP2502" s="1">
        <v>-1.0</v>
      </c>
      <c r="BQ2502" s="1">
        <v>1.0</v>
      </c>
      <c r="BR2502" s="1">
        <v>-1.0</v>
      </c>
      <c r="BS2502" s="1">
        <v>1.0</v>
      </c>
      <c r="BT2502" s="1">
        <v>-1.0</v>
      </c>
      <c r="BU2502" s="1">
        <v>1.0</v>
      </c>
      <c r="BV2502" s="1">
        <v>-1.0</v>
      </c>
      <c r="BW2502" s="1">
        <v>-1.0</v>
      </c>
      <c r="BX2502" s="1">
        <v>1.0</v>
      </c>
      <c r="BY2502" s="1">
        <v>-1.0</v>
      </c>
      <c r="BZ2502" s="1">
        <v>-1.0</v>
      </c>
      <c r="CA2502" s="1">
        <v>-1.0</v>
      </c>
      <c r="CB2502" s="1">
        <v>1.0</v>
      </c>
      <c r="CC2502" s="1">
        <v>-1.0</v>
      </c>
      <c r="CD2502" s="1">
        <v>84294.0</v>
      </c>
    </row>
    <row r="2503">
      <c r="A2503" s="1">
        <v>3.4284316E7</v>
      </c>
      <c r="B2503" s="1" t="s">
        <v>13412</v>
      </c>
      <c r="E2503" s="1" t="s">
        <v>85</v>
      </c>
      <c r="I2503" s="1">
        <v>1.80991373E8</v>
      </c>
      <c r="J2503" s="1">
        <v>43186.0</v>
      </c>
      <c r="K2503" s="1" t="s">
        <v>134</v>
      </c>
      <c r="L2503" s="1">
        <v>0.88</v>
      </c>
      <c r="M2503" s="1">
        <v>0.0</v>
      </c>
      <c r="N2503" s="1">
        <v>5.0</v>
      </c>
      <c r="O2503" s="1">
        <v>0.0</v>
      </c>
      <c r="P2503" s="1" t="s">
        <v>111</v>
      </c>
      <c r="Q2503" s="1" t="s">
        <v>1715</v>
      </c>
      <c r="R2503" s="1">
        <v>40.74265</v>
      </c>
      <c r="S2503" s="1">
        <v>-73.8231</v>
      </c>
      <c r="T2503" s="1" t="s">
        <v>125</v>
      </c>
      <c r="U2503" s="1" t="s">
        <v>113</v>
      </c>
      <c r="V2503" s="1">
        <v>2.0</v>
      </c>
      <c r="W2503" s="1">
        <v>1.0</v>
      </c>
      <c r="X2503" s="1">
        <v>1.0</v>
      </c>
      <c r="Y2503" s="1">
        <v>1.0</v>
      </c>
      <c r="Z2503" s="1" t="s">
        <v>93</v>
      </c>
      <c r="AA2503" s="1" t="s">
        <v>13413</v>
      </c>
      <c r="AB2503" s="1">
        <v>50.0</v>
      </c>
      <c r="AC2503" s="1">
        <v>1.0</v>
      </c>
      <c r="AD2503" s="1">
        <v>0.0</v>
      </c>
      <c r="AE2503" s="1">
        <v>1.0</v>
      </c>
      <c r="AF2503" s="1" t="s">
        <v>137</v>
      </c>
      <c r="AG2503" s="1">
        <v>1.0</v>
      </c>
      <c r="AH2503" s="1">
        <v>7.0</v>
      </c>
      <c r="AI2503" s="1">
        <v>23.0</v>
      </c>
      <c r="AJ2503" s="1">
        <v>23.0</v>
      </c>
      <c r="AK2503" s="1">
        <v>23.0</v>
      </c>
      <c r="AL2503" s="1">
        <v>0.0</v>
      </c>
      <c r="AM2503" s="1">
        <v>0.0</v>
      </c>
      <c r="AU2503" s="1">
        <v>0.0</v>
      </c>
      <c r="AV2503" s="1" t="s">
        <v>96</v>
      </c>
      <c r="AW2503" s="1">
        <v>5.0</v>
      </c>
      <c r="AX2503" s="1">
        <v>0.0</v>
      </c>
      <c r="AY2503" s="1">
        <v>5.0</v>
      </c>
      <c r="AZ2503" s="1">
        <v>0.0</v>
      </c>
      <c r="BB2503" s="1">
        <v>-1.0</v>
      </c>
      <c r="BC2503" s="1">
        <v>1.0</v>
      </c>
      <c r="BD2503" s="1">
        <v>-1.0</v>
      </c>
      <c r="BE2503" s="1">
        <v>-1.0</v>
      </c>
      <c r="BF2503" s="1">
        <v>-1.0</v>
      </c>
      <c r="BG2503" s="1">
        <v>-1.0</v>
      </c>
      <c r="BH2503" s="1">
        <v>-1.0</v>
      </c>
      <c r="BI2503" s="1">
        <v>-1.0</v>
      </c>
      <c r="BJ2503" s="1">
        <v>-1.0</v>
      </c>
      <c r="BK2503" s="1">
        <v>-1.0</v>
      </c>
      <c r="BL2503" s="1">
        <v>-1.0</v>
      </c>
      <c r="BM2503" s="1">
        <v>-1.0</v>
      </c>
      <c r="BN2503" s="1">
        <v>-1.0</v>
      </c>
      <c r="BO2503" s="1">
        <v>-1.0</v>
      </c>
      <c r="BP2503" s="1">
        <v>-1.0</v>
      </c>
      <c r="BQ2503" s="1">
        <v>-1.0</v>
      </c>
      <c r="BR2503" s="1">
        <v>-1.0</v>
      </c>
      <c r="BS2503" s="1">
        <v>-1.0</v>
      </c>
      <c r="BT2503" s="1">
        <v>-1.0</v>
      </c>
      <c r="BU2503" s="1">
        <v>1.0</v>
      </c>
      <c r="BV2503" s="1">
        <v>-1.0</v>
      </c>
      <c r="BW2503" s="1">
        <v>-1.0</v>
      </c>
      <c r="BX2503" s="1">
        <v>-1.0</v>
      </c>
      <c r="BY2503" s="1">
        <v>-1.0</v>
      </c>
      <c r="BZ2503" s="1">
        <v>-1.0</v>
      </c>
      <c r="CA2503" s="1">
        <v>-1.0</v>
      </c>
      <c r="CB2503" s="1">
        <v>-1.0</v>
      </c>
      <c r="CC2503" s="1">
        <v>-1.0</v>
      </c>
      <c r="CD2503" s="1">
        <v>84390.0</v>
      </c>
    </row>
    <row r="2504">
      <c r="A2504" s="1">
        <v>1.4397396E7</v>
      </c>
      <c r="B2504" s="1" t="s">
        <v>13414</v>
      </c>
      <c r="C2504" s="1" t="s">
        <v>13415</v>
      </c>
      <c r="D2504" s="1" t="s">
        <v>13415</v>
      </c>
      <c r="E2504" s="1" t="s">
        <v>85</v>
      </c>
      <c r="I2504" s="1">
        <v>8116703.0</v>
      </c>
      <c r="J2504" s="1">
        <v>41498.0</v>
      </c>
      <c r="M2504" s="1">
        <v>0.0</v>
      </c>
      <c r="N2504" s="1">
        <v>1.0</v>
      </c>
      <c r="O2504" s="1">
        <v>1.0</v>
      </c>
      <c r="P2504" s="1" t="s">
        <v>89</v>
      </c>
      <c r="Q2504" s="1" t="s">
        <v>90</v>
      </c>
      <c r="R2504" s="1">
        <v>40.77315</v>
      </c>
      <c r="S2504" s="1">
        <v>-73.95848</v>
      </c>
      <c r="T2504" s="1" t="s">
        <v>91</v>
      </c>
      <c r="U2504" s="1" t="s">
        <v>92</v>
      </c>
      <c r="V2504" s="1">
        <v>4.0</v>
      </c>
      <c r="W2504" s="1">
        <v>1.0</v>
      </c>
      <c r="X2504" s="1">
        <v>1.0</v>
      </c>
      <c r="Y2504" s="1">
        <v>2.0</v>
      </c>
      <c r="Z2504" s="1" t="s">
        <v>93</v>
      </c>
      <c r="AA2504" s="1" t="s">
        <v>13416</v>
      </c>
      <c r="AB2504" s="1">
        <v>210.0</v>
      </c>
      <c r="AC2504" s="1">
        <v>1.0</v>
      </c>
      <c r="AD2504" s="1">
        <v>0.0</v>
      </c>
      <c r="AE2504" s="1">
        <v>3.0</v>
      </c>
      <c r="AF2504" s="1" t="s">
        <v>1779</v>
      </c>
      <c r="AG2504" s="1">
        <v>1.0</v>
      </c>
      <c r="AH2504" s="1">
        <v>0.0</v>
      </c>
      <c r="AI2504" s="1">
        <v>0.0</v>
      </c>
      <c r="AJ2504" s="1">
        <v>0.0</v>
      </c>
      <c r="AK2504" s="1">
        <v>0.0</v>
      </c>
      <c r="AL2504" s="1">
        <v>0.0</v>
      </c>
      <c r="AM2504" s="1">
        <v>0.0</v>
      </c>
      <c r="AU2504" s="1">
        <v>0.0</v>
      </c>
      <c r="AV2504" s="1" t="s">
        <v>105</v>
      </c>
      <c r="AW2504" s="1">
        <v>1.0</v>
      </c>
      <c r="AX2504" s="1">
        <v>1.0</v>
      </c>
      <c r="AY2504" s="1">
        <v>0.0</v>
      </c>
      <c r="AZ2504" s="1">
        <v>0.0</v>
      </c>
      <c r="BB2504" s="1">
        <v>-1.0</v>
      </c>
      <c r="BC2504" s="1">
        <v>1.0</v>
      </c>
      <c r="BD2504" s="1">
        <v>-1.0</v>
      </c>
      <c r="BE2504" s="1">
        <v>-1.0</v>
      </c>
      <c r="BF2504" s="1">
        <v>-1.0</v>
      </c>
      <c r="BG2504" s="1">
        <v>-1.0</v>
      </c>
      <c r="BH2504" s="1">
        <v>-1.0</v>
      </c>
      <c r="BI2504" s="1">
        <v>-1.0</v>
      </c>
      <c r="BJ2504" s="1">
        <v>1.0</v>
      </c>
      <c r="BK2504" s="1">
        <v>-1.0</v>
      </c>
      <c r="BL2504" s="1">
        <v>-1.0</v>
      </c>
      <c r="BM2504" s="1">
        <v>-1.0</v>
      </c>
      <c r="BN2504" s="1">
        <v>-1.0</v>
      </c>
      <c r="BO2504" s="1">
        <v>-1.0</v>
      </c>
      <c r="BP2504" s="1">
        <v>1.0</v>
      </c>
      <c r="BQ2504" s="1">
        <v>-1.0</v>
      </c>
      <c r="BR2504" s="1">
        <v>-1.0</v>
      </c>
      <c r="BS2504" s="1">
        <v>-1.0</v>
      </c>
      <c r="BT2504" s="1">
        <v>-1.0</v>
      </c>
      <c r="BU2504" s="1">
        <v>1.0</v>
      </c>
      <c r="BV2504" s="1">
        <v>-1.0</v>
      </c>
      <c r="BW2504" s="1">
        <v>-1.0</v>
      </c>
      <c r="BX2504" s="1">
        <v>-1.0</v>
      </c>
      <c r="BY2504" s="1">
        <v>-1.0</v>
      </c>
      <c r="BZ2504" s="1">
        <v>-1.0</v>
      </c>
      <c r="CA2504" s="1">
        <v>-1.0</v>
      </c>
      <c r="CB2504" s="1">
        <v>-1.0</v>
      </c>
      <c r="CC2504" s="1">
        <v>-1.0</v>
      </c>
      <c r="CD2504" s="1">
        <v>84536.0</v>
      </c>
    </row>
    <row r="2505">
      <c r="A2505" s="1">
        <v>521522.0</v>
      </c>
      <c r="B2505" s="1" t="s">
        <v>13417</v>
      </c>
      <c r="D2505" s="1" t="s">
        <v>13418</v>
      </c>
      <c r="E2505" s="1" t="s">
        <v>85</v>
      </c>
      <c r="H2505" s="1" t="s">
        <v>13419</v>
      </c>
      <c r="I2505" s="1">
        <v>2440317.0</v>
      </c>
      <c r="J2505" s="1">
        <v>41051.0</v>
      </c>
      <c r="M2505" s="1">
        <v>0.0</v>
      </c>
      <c r="N2505" s="1">
        <v>1.0</v>
      </c>
      <c r="O2505" s="1">
        <v>1.0</v>
      </c>
      <c r="P2505" s="1" t="s">
        <v>123</v>
      </c>
      <c r="Q2505" s="1" t="s">
        <v>450</v>
      </c>
      <c r="R2505" s="1">
        <v>40.66777</v>
      </c>
      <c r="S2505" s="1">
        <v>-73.9836699999999</v>
      </c>
      <c r="T2505" s="1" t="s">
        <v>91</v>
      </c>
      <c r="U2505" s="1" t="s">
        <v>113</v>
      </c>
      <c r="V2505" s="1">
        <v>2.0</v>
      </c>
      <c r="W2505" s="1">
        <v>1.0</v>
      </c>
      <c r="X2505" s="1">
        <v>1.0</v>
      </c>
      <c r="Y2505" s="1">
        <v>1.0</v>
      </c>
      <c r="Z2505" s="1" t="s">
        <v>93</v>
      </c>
      <c r="AA2505" s="1" t="s">
        <v>13420</v>
      </c>
      <c r="AB2505" s="1">
        <v>150.0</v>
      </c>
      <c r="AC2505" s="1">
        <v>1.0</v>
      </c>
      <c r="AD2505" s="1">
        <v>30.0</v>
      </c>
      <c r="AE2505" s="1">
        <v>4.0</v>
      </c>
      <c r="AF2505" s="1" t="s">
        <v>1074</v>
      </c>
      <c r="AG2505" s="1">
        <v>1.0</v>
      </c>
      <c r="AH2505" s="1">
        <v>0.0</v>
      </c>
      <c r="AI2505" s="1">
        <v>0.0</v>
      </c>
      <c r="AJ2505" s="1">
        <v>0.0</v>
      </c>
      <c r="AK2505" s="1">
        <v>0.0</v>
      </c>
      <c r="AL2505" s="1">
        <v>5.0</v>
      </c>
      <c r="AM2505" s="1">
        <v>0.0</v>
      </c>
      <c r="AN2505" s="1">
        <v>98.0</v>
      </c>
      <c r="AO2505" s="1">
        <v>9.0</v>
      </c>
      <c r="AP2505" s="1">
        <v>10.0</v>
      </c>
      <c r="AQ2505" s="1">
        <v>10.0</v>
      </c>
      <c r="AR2505" s="1">
        <v>10.0</v>
      </c>
      <c r="AS2505" s="1">
        <v>10.0</v>
      </c>
      <c r="AT2505" s="1">
        <v>10.0</v>
      </c>
      <c r="AU2505" s="1">
        <v>0.0</v>
      </c>
      <c r="AV2505" s="1" t="s">
        <v>117</v>
      </c>
      <c r="AW2505" s="1">
        <v>1.0</v>
      </c>
      <c r="AX2505" s="1">
        <v>0.0</v>
      </c>
      <c r="AY2505" s="1">
        <v>1.0</v>
      </c>
      <c r="AZ2505" s="1">
        <v>0.0</v>
      </c>
      <c r="BA2505" s="1">
        <v>0.06</v>
      </c>
      <c r="BB2505" s="1">
        <v>-1.0</v>
      </c>
      <c r="BC2505" s="1">
        <v>1.0</v>
      </c>
      <c r="BD2505" s="1">
        <v>-1.0</v>
      </c>
      <c r="BE2505" s="1">
        <v>-1.0</v>
      </c>
      <c r="BF2505" s="1">
        <v>-1.0</v>
      </c>
      <c r="BG2505" s="1">
        <v>-1.0</v>
      </c>
      <c r="BH2505" s="1">
        <v>-1.0</v>
      </c>
      <c r="BI2505" s="1">
        <v>-1.0</v>
      </c>
      <c r="BJ2505" s="1">
        <v>-1.0</v>
      </c>
      <c r="BK2505" s="1">
        <v>-1.0</v>
      </c>
      <c r="BL2505" s="1">
        <v>-1.0</v>
      </c>
      <c r="BM2505" s="1">
        <v>-1.0</v>
      </c>
      <c r="BN2505" s="1">
        <v>-1.0</v>
      </c>
      <c r="BO2505" s="1">
        <v>-1.0</v>
      </c>
      <c r="BP2505" s="1">
        <v>-1.0</v>
      </c>
      <c r="BQ2505" s="1">
        <v>-1.0</v>
      </c>
      <c r="BR2505" s="1">
        <v>-1.0</v>
      </c>
      <c r="BS2505" s="1">
        <v>-1.0</v>
      </c>
      <c r="BT2505" s="1">
        <v>-1.0</v>
      </c>
      <c r="BU2505" s="1">
        <v>1.0</v>
      </c>
      <c r="BV2505" s="1">
        <v>-1.0</v>
      </c>
      <c r="BW2505" s="1">
        <v>-1.0</v>
      </c>
      <c r="BX2505" s="1">
        <v>-1.0</v>
      </c>
      <c r="BY2505" s="1">
        <v>-1.0</v>
      </c>
      <c r="BZ2505" s="1">
        <v>-1.0</v>
      </c>
      <c r="CA2505" s="1">
        <v>-1.0</v>
      </c>
      <c r="CB2505" s="1">
        <v>-1.0</v>
      </c>
      <c r="CC2505" s="1">
        <v>1.0</v>
      </c>
      <c r="CD2505" s="1">
        <v>84610.0</v>
      </c>
    </row>
    <row r="2506">
      <c r="A2506" s="1">
        <v>2.4863288E7</v>
      </c>
      <c r="B2506" s="1" t="s">
        <v>13421</v>
      </c>
      <c r="C2506" s="1" t="s">
        <v>13422</v>
      </c>
      <c r="D2506" s="1" t="s">
        <v>13423</v>
      </c>
      <c r="E2506" s="1" t="s">
        <v>85</v>
      </c>
      <c r="F2506" s="1" t="s">
        <v>13424</v>
      </c>
      <c r="G2506" s="1" t="s">
        <v>13425</v>
      </c>
      <c r="H2506" s="1" t="s">
        <v>13426</v>
      </c>
      <c r="I2506" s="1">
        <v>2.9026712E7</v>
      </c>
      <c r="J2506" s="1">
        <v>42072.0</v>
      </c>
      <c r="M2506" s="1">
        <v>0.0</v>
      </c>
      <c r="N2506" s="1">
        <v>1.0</v>
      </c>
      <c r="O2506" s="1">
        <v>1.0</v>
      </c>
      <c r="P2506" s="1" t="s">
        <v>89</v>
      </c>
      <c r="Q2506" s="1" t="s">
        <v>90</v>
      </c>
      <c r="R2506" s="1">
        <v>40.81717</v>
      </c>
      <c r="S2506" s="1">
        <v>-73.93918</v>
      </c>
      <c r="T2506" s="1" t="s">
        <v>91</v>
      </c>
      <c r="U2506" s="1" t="s">
        <v>92</v>
      </c>
      <c r="V2506" s="1">
        <v>2.0</v>
      </c>
      <c r="W2506" s="1">
        <v>1.0</v>
      </c>
      <c r="X2506" s="1">
        <v>1.0</v>
      </c>
      <c r="Y2506" s="1">
        <v>1.0</v>
      </c>
      <c r="Z2506" s="1" t="s">
        <v>93</v>
      </c>
      <c r="AA2506" s="1" t="s">
        <v>13427</v>
      </c>
      <c r="AB2506" s="1">
        <v>70.0</v>
      </c>
      <c r="AC2506" s="1">
        <v>1.0</v>
      </c>
      <c r="AD2506" s="1">
        <v>0.0</v>
      </c>
      <c r="AE2506" s="1">
        <v>2.0</v>
      </c>
      <c r="AF2506" s="1" t="s">
        <v>159</v>
      </c>
      <c r="AG2506" s="1">
        <v>1.0</v>
      </c>
      <c r="AH2506" s="1">
        <v>0.0</v>
      </c>
      <c r="AI2506" s="1">
        <v>0.0</v>
      </c>
      <c r="AJ2506" s="1">
        <v>0.0</v>
      </c>
      <c r="AK2506" s="1">
        <v>0.0</v>
      </c>
      <c r="AL2506" s="1">
        <v>2.0</v>
      </c>
      <c r="AM2506" s="1">
        <v>0.0</v>
      </c>
      <c r="AN2506" s="1">
        <v>90.0</v>
      </c>
      <c r="AO2506" s="1">
        <v>10.0</v>
      </c>
      <c r="AP2506" s="1">
        <v>7.0</v>
      </c>
      <c r="AQ2506" s="1">
        <v>9.0</v>
      </c>
      <c r="AR2506" s="1">
        <v>10.0</v>
      </c>
      <c r="AS2506" s="1">
        <v>10.0</v>
      </c>
      <c r="AT2506" s="1">
        <v>10.0</v>
      </c>
      <c r="AU2506" s="1">
        <v>1.0</v>
      </c>
      <c r="AV2506" s="1" t="s">
        <v>105</v>
      </c>
      <c r="AW2506" s="1">
        <v>1.0</v>
      </c>
      <c r="AX2506" s="1">
        <v>1.0</v>
      </c>
      <c r="AY2506" s="1">
        <v>0.0</v>
      </c>
      <c r="AZ2506" s="1">
        <v>0.0</v>
      </c>
      <c r="BA2506" s="1">
        <v>0.15</v>
      </c>
      <c r="BB2506" s="1">
        <v>-1.0</v>
      </c>
      <c r="BC2506" s="1">
        <v>1.0</v>
      </c>
      <c r="BD2506" s="1">
        <v>-1.0</v>
      </c>
      <c r="BE2506" s="1">
        <v>-1.0</v>
      </c>
      <c r="BF2506" s="1">
        <v>-1.0</v>
      </c>
      <c r="BG2506" s="1">
        <v>-1.0</v>
      </c>
      <c r="BH2506" s="1">
        <v>-1.0</v>
      </c>
      <c r="BI2506" s="1">
        <v>-1.0</v>
      </c>
      <c r="BJ2506" s="1">
        <v>1.0</v>
      </c>
      <c r="BK2506" s="1">
        <v>-1.0</v>
      </c>
      <c r="BL2506" s="1">
        <v>1.0</v>
      </c>
      <c r="BM2506" s="1">
        <v>-1.0</v>
      </c>
      <c r="BN2506" s="1">
        <v>-1.0</v>
      </c>
      <c r="BO2506" s="1">
        <v>-1.0</v>
      </c>
      <c r="BP2506" s="1">
        <v>-1.0</v>
      </c>
      <c r="BQ2506" s="1">
        <v>1.0</v>
      </c>
      <c r="BR2506" s="1">
        <v>-1.0</v>
      </c>
      <c r="BS2506" s="1">
        <v>-1.0</v>
      </c>
      <c r="BT2506" s="1">
        <v>-1.0</v>
      </c>
      <c r="BU2506" s="1">
        <v>1.0</v>
      </c>
      <c r="BV2506" s="1">
        <v>-1.0</v>
      </c>
      <c r="BW2506" s="1">
        <v>1.0</v>
      </c>
      <c r="BX2506" s="1">
        <v>-1.0</v>
      </c>
      <c r="BY2506" s="1">
        <v>-1.0</v>
      </c>
      <c r="BZ2506" s="1">
        <v>-1.0</v>
      </c>
      <c r="CA2506" s="1">
        <v>-1.0</v>
      </c>
      <c r="CB2506" s="1">
        <v>-1.0</v>
      </c>
      <c r="CC2506" s="1">
        <v>-1.0</v>
      </c>
      <c r="CD2506" s="1">
        <v>84613.0</v>
      </c>
    </row>
    <row r="2507">
      <c r="A2507" s="1">
        <v>1.6237242E7</v>
      </c>
      <c r="B2507" s="1" t="s">
        <v>13428</v>
      </c>
      <c r="C2507" s="1" t="s">
        <v>13429</v>
      </c>
      <c r="D2507" s="1" t="s">
        <v>13430</v>
      </c>
      <c r="E2507" s="1" t="s">
        <v>85</v>
      </c>
      <c r="F2507" s="1" t="s">
        <v>13431</v>
      </c>
      <c r="G2507" s="1" t="s">
        <v>13432</v>
      </c>
      <c r="H2507" s="1" t="s">
        <v>13433</v>
      </c>
      <c r="I2507" s="1">
        <v>3088873.0</v>
      </c>
      <c r="J2507" s="1">
        <v>41119.0</v>
      </c>
      <c r="M2507" s="1">
        <v>0.0</v>
      </c>
      <c r="N2507" s="1">
        <v>1.0</v>
      </c>
      <c r="O2507" s="1">
        <v>1.0</v>
      </c>
      <c r="P2507" s="1" t="s">
        <v>123</v>
      </c>
      <c r="Q2507" s="1" t="s">
        <v>124</v>
      </c>
      <c r="R2507" s="1">
        <v>40.72052</v>
      </c>
      <c r="S2507" s="1">
        <v>-73.96239</v>
      </c>
      <c r="T2507" s="1" t="s">
        <v>91</v>
      </c>
      <c r="U2507" s="1" t="s">
        <v>92</v>
      </c>
      <c r="V2507" s="1">
        <v>4.0</v>
      </c>
      <c r="W2507" s="1">
        <v>2.0</v>
      </c>
      <c r="X2507" s="1">
        <v>2.0</v>
      </c>
      <c r="Y2507" s="1">
        <v>2.0</v>
      </c>
      <c r="Z2507" s="1" t="s">
        <v>93</v>
      </c>
      <c r="AA2507" s="1" t="s">
        <v>13434</v>
      </c>
      <c r="AB2507" s="1">
        <v>149.0</v>
      </c>
      <c r="AC2507" s="1">
        <v>1.0</v>
      </c>
      <c r="AD2507" s="1">
        <v>0.0</v>
      </c>
      <c r="AE2507" s="1">
        <v>2.0</v>
      </c>
      <c r="AF2507" s="1" t="s">
        <v>378</v>
      </c>
      <c r="AG2507" s="1">
        <v>1.0</v>
      </c>
      <c r="AH2507" s="1">
        <v>0.0</v>
      </c>
      <c r="AI2507" s="1">
        <v>0.0</v>
      </c>
      <c r="AJ2507" s="1">
        <v>0.0</v>
      </c>
      <c r="AK2507" s="1">
        <v>0.0</v>
      </c>
      <c r="AL2507" s="1">
        <v>9.0</v>
      </c>
      <c r="AM2507" s="1">
        <v>0.0</v>
      </c>
      <c r="AN2507" s="1">
        <v>90.0</v>
      </c>
      <c r="AO2507" s="1">
        <v>10.0</v>
      </c>
      <c r="AP2507" s="1">
        <v>9.0</v>
      </c>
      <c r="AQ2507" s="1">
        <v>10.0</v>
      </c>
      <c r="AR2507" s="1">
        <v>10.0</v>
      </c>
      <c r="AS2507" s="1">
        <v>10.0</v>
      </c>
      <c r="AT2507" s="1">
        <v>9.0</v>
      </c>
      <c r="AU2507" s="1">
        <v>0.0</v>
      </c>
      <c r="AV2507" s="1" t="s">
        <v>117</v>
      </c>
      <c r="AW2507" s="1">
        <v>1.0</v>
      </c>
      <c r="AX2507" s="1">
        <v>1.0</v>
      </c>
      <c r="AY2507" s="1">
        <v>0.0</v>
      </c>
      <c r="AZ2507" s="1">
        <v>0.0</v>
      </c>
      <c r="BA2507" s="1">
        <v>0.29</v>
      </c>
      <c r="BB2507" s="1">
        <v>-1.0</v>
      </c>
      <c r="BC2507" s="1">
        <v>1.0</v>
      </c>
      <c r="BD2507" s="1">
        <v>-1.0</v>
      </c>
      <c r="BE2507" s="1">
        <v>-1.0</v>
      </c>
      <c r="BF2507" s="1">
        <v>-1.0</v>
      </c>
      <c r="BG2507" s="1">
        <v>-1.0</v>
      </c>
      <c r="BH2507" s="1">
        <v>-1.0</v>
      </c>
      <c r="BI2507" s="1">
        <v>-1.0</v>
      </c>
      <c r="BJ2507" s="1">
        <v>1.0</v>
      </c>
      <c r="BK2507" s="1">
        <v>-1.0</v>
      </c>
      <c r="BL2507" s="1">
        <v>-1.0</v>
      </c>
      <c r="BM2507" s="1">
        <v>1.0</v>
      </c>
      <c r="BN2507" s="1">
        <v>1.0</v>
      </c>
      <c r="BO2507" s="1">
        <v>-1.0</v>
      </c>
      <c r="BP2507" s="1">
        <v>-1.0</v>
      </c>
      <c r="BQ2507" s="1">
        <v>-1.0</v>
      </c>
      <c r="BR2507" s="1">
        <v>-1.0</v>
      </c>
      <c r="BS2507" s="1">
        <v>-1.0</v>
      </c>
      <c r="BT2507" s="1">
        <v>-1.0</v>
      </c>
      <c r="BU2507" s="1">
        <v>1.0</v>
      </c>
      <c r="BV2507" s="1">
        <v>-1.0</v>
      </c>
      <c r="BW2507" s="1">
        <v>-1.0</v>
      </c>
      <c r="BX2507" s="1">
        <v>-1.0</v>
      </c>
      <c r="BY2507" s="1">
        <v>-1.0</v>
      </c>
      <c r="BZ2507" s="1">
        <v>-1.0</v>
      </c>
      <c r="CA2507" s="1">
        <v>-1.0</v>
      </c>
      <c r="CB2507" s="1">
        <v>-1.0</v>
      </c>
      <c r="CC2507" s="1">
        <v>-1.0</v>
      </c>
      <c r="CD2507" s="1">
        <v>84625.0</v>
      </c>
    </row>
    <row r="2508">
      <c r="A2508" s="1">
        <v>1.8906081E7</v>
      </c>
      <c r="B2508" s="1" t="s">
        <v>13435</v>
      </c>
      <c r="C2508" s="1" t="s">
        <v>13436</v>
      </c>
      <c r="D2508" s="1" t="s">
        <v>13436</v>
      </c>
      <c r="E2508" s="1" t="s">
        <v>85</v>
      </c>
      <c r="H2508" s="2" t="str">
        <f>- please leave your shoes at The entrance after you arrive.</f>
        <v>#ERROR!</v>
      </c>
      <c r="I2508" s="1">
        <v>9492212.0</v>
      </c>
      <c r="J2508" s="1">
        <v>41564.0</v>
      </c>
      <c r="K2508" s="1" t="s">
        <v>134</v>
      </c>
      <c r="L2508" s="1">
        <v>1.0</v>
      </c>
      <c r="M2508" s="1">
        <v>1.0</v>
      </c>
      <c r="N2508" s="1">
        <v>7.0</v>
      </c>
      <c r="O2508" s="1">
        <v>1.0</v>
      </c>
      <c r="P2508" s="1" t="s">
        <v>123</v>
      </c>
      <c r="Q2508" s="1" t="s">
        <v>450</v>
      </c>
      <c r="R2508" s="1">
        <v>40.67075</v>
      </c>
      <c r="S2508" s="1">
        <v>-73.9769</v>
      </c>
      <c r="T2508" s="1" t="s">
        <v>150</v>
      </c>
      <c r="U2508" s="1" t="s">
        <v>113</v>
      </c>
      <c r="V2508" s="1">
        <v>2.0</v>
      </c>
      <c r="W2508" s="1">
        <v>1.5</v>
      </c>
      <c r="X2508" s="1">
        <v>1.0</v>
      </c>
      <c r="Y2508" s="1">
        <v>1.0</v>
      </c>
      <c r="Z2508" s="1" t="s">
        <v>93</v>
      </c>
      <c r="AA2508" s="1" t="s">
        <v>13437</v>
      </c>
      <c r="AB2508" s="1">
        <v>149.0</v>
      </c>
      <c r="AC2508" s="1">
        <v>1.0</v>
      </c>
      <c r="AD2508" s="1">
        <v>0.0</v>
      </c>
      <c r="AE2508" s="1">
        <v>1.0</v>
      </c>
      <c r="AF2508" s="1" t="s">
        <v>2136</v>
      </c>
      <c r="AG2508" s="1">
        <v>1.0</v>
      </c>
      <c r="AH2508" s="1">
        <v>0.0</v>
      </c>
      <c r="AI2508" s="1">
        <v>0.0</v>
      </c>
      <c r="AJ2508" s="1">
        <v>0.0</v>
      </c>
      <c r="AK2508" s="1">
        <v>0.0</v>
      </c>
      <c r="AL2508" s="1">
        <v>0.0</v>
      </c>
      <c r="AM2508" s="1">
        <v>0.0</v>
      </c>
      <c r="AU2508" s="1">
        <v>1.0</v>
      </c>
      <c r="AV2508" s="1" t="s">
        <v>105</v>
      </c>
      <c r="AW2508" s="1">
        <v>4.0</v>
      </c>
      <c r="AX2508" s="1">
        <v>0.0</v>
      </c>
      <c r="AY2508" s="1">
        <v>4.0</v>
      </c>
      <c r="AZ2508" s="1">
        <v>0.0</v>
      </c>
      <c r="BB2508" s="1">
        <v>-1.0</v>
      </c>
      <c r="BC2508" s="1">
        <v>1.0</v>
      </c>
      <c r="BD2508" s="1">
        <v>-1.0</v>
      </c>
      <c r="BE2508" s="1">
        <v>-1.0</v>
      </c>
      <c r="BF2508" s="1">
        <v>-1.0</v>
      </c>
      <c r="BG2508" s="1">
        <v>-1.0</v>
      </c>
      <c r="BH2508" s="1">
        <v>-1.0</v>
      </c>
      <c r="BI2508" s="1">
        <v>1.0</v>
      </c>
      <c r="BJ2508" s="1">
        <v>1.0</v>
      </c>
      <c r="BK2508" s="1">
        <v>-1.0</v>
      </c>
      <c r="BL2508" s="1">
        <v>-1.0</v>
      </c>
      <c r="BM2508" s="1">
        <v>1.0</v>
      </c>
      <c r="BN2508" s="1">
        <v>-1.0</v>
      </c>
      <c r="BO2508" s="1">
        <v>-1.0</v>
      </c>
      <c r="BP2508" s="1">
        <v>-1.0</v>
      </c>
      <c r="BQ2508" s="1">
        <v>-1.0</v>
      </c>
      <c r="BR2508" s="1">
        <v>-1.0</v>
      </c>
      <c r="BS2508" s="1">
        <v>-1.0</v>
      </c>
      <c r="BT2508" s="1">
        <v>-1.0</v>
      </c>
      <c r="BU2508" s="1">
        <v>1.0</v>
      </c>
      <c r="BV2508" s="1">
        <v>-1.0</v>
      </c>
      <c r="BW2508" s="1">
        <v>-1.0</v>
      </c>
      <c r="BX2508" s="1">
        <v>-1.0</v>
      </c>
      <c r="BY2508" s="1">
        <v>-1.0</v>
      </c>
      <c r="BZ2508" s="1">
        <v>-1.0</v>
      </c>
      <c r="CA2508" s="1">
        <v>-1.0</v>
      </c>
      <c r="CB2508" s="1">
        <v>-1.0</v>
      </c>
      <c r="CC2508" s="1">
        <v>-1.0</v>
      </c>
      <c r="CD2508" s="1">
        <v>84640.0</v>
      </c>
    </row>
    <row r="2509">
      <c r="A2509" s="1">
        <v>4053912.0</v>
      </c>
      <c r="B2509" s="1" t="s">
        <v>13438</v>
      </c>
      <c r="C2509" s="1" t="s">
        <v>13439</v>
      </c>
      <c r="D2509" s="1" t="s">
        <v>13440</v>
      </c>
      <c r="E2509" s="1" t="s">
        <v>85</v>
      </c>
      <c r="F2509" s="1" t="s">
        <v>13441</v>
      </c>
      <c r="G2509" s="1" t="s">
        <v>13442</v>
      </c>
      <c r="H2509" s="1" t="s">
        <v>13443</v>
      </c>
      <c r="I2509" s="1">
        <v>2.1017521E7</v>
      </c>
      <c r="J2509" s="1">
        <v>41888.0</v>
      </c>
      <c r="M2509" s="1">
        <v>0.0</v>
      </c>
      <c r="N2509" s="1">
        <v>1.0</v>
      </c>
      <c r="O2509" s="1">
        <v>0.0</v>
      </c>
      <c r="P2509" s="1" t="s">
        <v>123</v>
      </c>
      <c r="Q2509" s="1" t="s">
        <v>2112</v>
      </c>
      <c r="R2509" s="1">
        <v>40.66042</v>
      </c>
      <c r="S2509" s="1">
        <v>-73.95915</v>
      </c>
      <c r="T2509" s="1" t="s">
        <v>91</v>
      </c>
      <c r="U2509" s="1" t="s">
        <v>113</v>
      </c>
      <c r="V2509" s="1">
        <v>2.0</v>
      </c>
      <c r="W2509" s="1">
        <v>1.0</v>
      </c>
      <c r="X2509" s="1">
        <v>1.0</v>
      </c>
      <c r="Y2509" s="1">
        <v>2.0</v>
      </c>
      <c r="Z2509" s="1" t="s">
        <v>93</v>
      </c>
      <c r="AA2509" s="1" t="s">
        <v>13444</v>
      </c>
      <c r="AB2509" s="1">
        <v>75.0</v>
      </c>
      <c r="AC2509" s="1">
        <v>1.0</v>
      </c>
      <c r="AD2509" s="1">
        <v>0.0</v>
      </c>
      <c r="AE2509" s="1">
        <v>18.0</v>
      </c>
      <c r="AF2509" s="1" t="s">
        <v>13445</v>
      </c>
      <c r="AG2509" s="1">
        <v>1.0</v>
      </c>
      <c r="AH2509" s="1">
        <v>0.0</v>
      </c>
      <c r="AI2509" s="1">
        <v>0.0</v>
      </c>
      <c r="AJ2509" s="1">
        <v>0.0</v>
      </c>
      <c r="AK2509" s="1">
        <v>0.0</v>
      </c>
      <c r="AL2509" s="1">
        <v>0.0</v>
      </c>
      <c r="AM2509" s="1">
        <v>0.0</v>
      </c>
      <c r="AU2509" s="1">
        <v>0.0</v>
      </c>
      <c r="AV2509" s="1" t="s">
        <v>105</v>
      </c>
      <c r="AW2509" s="1">
        <v>1.0</v>
      </c>
      <c r="AX2509" s="1">
        <v>0.0</v>
      </c>
      <c r="AY2509" s="1">
        <v>1.0</v>
      </c>
      <c r="AZ2509" s="1">
        <v>0.0</v>
      </c>
      <c r="BB2509" s="1">
        <v>-1.0</v>
      </c>
      <c r="BC2509" s="1">
        <v>-1.0</v>
      </c>
      <c r="BD2509" s="1">
        <v>-1.0</v>
      </c>
      <c r="BE2509" s="1">
        <v>-1.0</v>
      </c>
      <c r="BF2509" s="1">
        <v>-1.0</v>
      </c>
      <c r="BG2509" s="1">
        <v>-1.0</v>
      </c>
      <c r="BH2509" s="1">
        <v>-1.0</v>
      </c>
      <c r="BI2509" s="1">
        <v>-1.0</v>
      </c>
      <c r="BJ2509" s="1">
        <v>1.0</v>
      </c>
      <c r="BK2509" s="1">
        <v>-1.0</v>
      </c>
      <c r="BL2509" s="1">
        <v>-1.0</v>
      </c>
      <c r="BM2509" s="1">
        <v>1.0</v>
      </c>
      <c r="BN2509" s="1">
        <v>1.0</v>
      </c>
      <c r="BO2509" s="1">
        <v>-1.0</v>
      </c>
      <c r="BP2509" s="1">
        <v>-1.0</v>
      </c>
      <c r="BQ2509" s="1">
        <v>-1.0</v>
      </c>
      <c r="BR2509" s="1">
        <v>-1.0</v>
      </c>
      <c r="BS2509" s="1">
        <v>-1.0</v>
      </c>
      <c r="BT2509" s="1">
        <v>-1.0</v>
      </c>
      <c r="BU2509" s="1">
        <v>1.0</v>
      </c>
      <c r="BV2509" s="1">
        <v>-1.0</v>
      </c>
      <c r="BW2509" s="1">
        <v>-1.0</v>
      </c>
      <c r="BX2509" s="1">
        <v>-1.0</v>
      </c>
      <c r="BY2509" s="1">
        <v>1.0</v>
      </c>
      <c r="BZ2509" s="1">
        <v>-1.0</v>
      </c>
      <c r="CA2509" s="1">
        <v>-1.0</v>
      </c>
      <c r="CB2509" s="1">
        <v>-1.0</v>
      </c>
      <c r="CC2509" s="1">
        <v>-1.0</v>
      </c>
      <c r="CD2509" s="1">
        <v>84694.0</v>
      </c>
    </row>
    <row r="2510">
      <c r="A2510" s="1">
        <v>2065985.0</v>
      </c>
      <c r="B2510" s="1" t="s">
        <v>13446</v>
      </c>
      <c r="C2510" s="1" t="s">
        <v>13447</v>
      </c>
      <c r="D2510" s="1" t="s">
        <v>13448</v>
      </c>
      <c r="E2510" s="1" t="s">
        <v>85</v>
      </c>
      <c r="F2510" s="1" t="s">
        <v>13449</v>
      </c>
      <c r="G2510" s="1" t="s">
        <v>13450</v>
      </c>
      <c r="H2510" s="1" t="s">
        <v>13451</v>
      </c>
      <c r="I2510" s="1">
        <v>9757249.0</v>
      </c>
      <c r="J2510" s="1">
        <v>41579.0</v>
      </c>
      <c r="M2510" s="1">
        <v>0.0</v>
      </c>
      <c r="N2510" s="1">
        <v>1.0</v>
      </c>
      <c r="O2510" s="1">
        <v>0.0</v>
      </c>
      <c r="P2510" s="1" t="s">
        <v>111</v>
      </c>
      <c r="Q2510" s="1" t="s">
        <v>112</v>
      </c>
      <c r="R2510" s="1">
        <v>40.74071</v>
      </c>
      <c r="S2510" s="1">
        <v>-73.9191</v>
      </c>
      <c r="T2510" s="1" t="s">
        <v>91</v>
      </c>
      <c r="U2510" s="1" t="s">
        <v>113</v>
      </c>
      <c r="V2510" s="1">
        <v>1.0</v>
      </c>
      <c r="W2510" s="1">
        <v>1.0</v>
      </c>
      <c r="X2510" s="1">
        <v>1.0</v>
      </c>
      <c r="Y2510" s="1">
        <v>1.0</v>
      </c>
      <c r="Z2510" s="1" t="s">
        <v>264</v>
      </c>
      <c r="AA2510" s="1" t="s">
        <v>13452</v>
      </c>
      <c r="AB2510" s="1">
        <v>50.0</v>
      </c>
      <c r="AC2510" s="1">
        <v>1.0</v>
      </c>
      <c r="AD2510" s="1">
        <v>0.0</v>
      </c>
      <c r="AE2510" s="1">
        <v>1.0</v>
      </c>
      <c r="AF2510" s="1" t="s">
        <v>1433</v>
      </c>
      <c r="AG2510" s="1">
        <v>1.0</v>
      </c>
      <c r="AH2510" s="1">
        <v>0.0</v>
      </c>
      <c r="AI2510" s="1">
        <v>0.0</v>
      </c>
      <c r="AJ2510" s="1">
        <v>0.0</v>
      </c>
      <c r="AK2510" s="1">
        <v>0.0</v>
      </c>
      <c r="AL2510" s="1">
        <v>0.0</v>
      </c>
      <c r="AM2510" s="1">
        <v>0.0</v>
      </c>
      <c r="AU2510" s="1">
        <v>0.0</v>
      </c>
      <c r="AV2510" s="1" t="s">
        <v>105</v>
      </c>
      <c r="AW2510" s="1">
        <v>1.0</v>
      </c>
      <c r="AX2510" s="1">
        <v>0.0</v>
      </c>
      <c r="AY2510" s="1">
        <v>1.0</v>
      </c>
      <c r="AZ2510" s="1">
        <v>0.0</v>
      </c>
      <c r="BB2510" s="1">
        <v>-1.0</v>
      </c>
      <c r="BC2510" s="1">
        <v>1.0</v>
      </c>
      <c r="BD2510" s="1">
        <v>-1.0</v>
      </c>
      <c r="BE2510" s="1">
        <v>-1.0</v>
      </c>
      <c r="BF2510" s="1">
        <v>-1.0</v>
      </c>
      <c r="BG2510" s="1">
        <v>-1.0</v>
      </c>
      <c r="BH2510" s="1">
        <v>-1.0</v>
      </c>
      <c r="BI2510" s="1">
        <v>-1.0</v>
      </c>
      <c r="BJ2510" s="1">
        <v>1.0</v>
      </c>
      <c r="BK2510" s="1">
        <v>-1.0</v>
      </c>
      <c r="BL2510" s="1">
        <v>-1.0</v>
      </c>
      <c r="BM2510" s="1">
        <v>-1.0</v>
      </c>
      <c r="BN2510" s="1">
        <v>-1.0</v>
      </c>
      <c r="BO2510" s="1">
        <v>-1.0</v>
      </c>
      <c r="BP2510" s="1">
        <v>-1.0</v>
      </c>
      <c r="BQ2510" s="1">
        <v>-1.0</v>
      </c>
      <c r="BR2510" s="1">
        <v>-1.0</v>
      </c>
      <c r="BS2510" s="1">
        <v>-1.0</v>
      </c>
      <c r="BT2510" s="1">
        <v>-1.0</v>
      </c>
      <c r="BU2510" s="1">
        <v>1.0</v>
      </c>
      <c r="BV2510" s="1">
        <v>-1.0</v>
      </c>
      <c r="BW2510" s="1">
        <v>1.0</v>
      </c>
      <c r="BX2510" s="1">
        <v>-1.0</v>
      </c>
      <c r="BY2510" s="1">
        <v>-1.0</v>
      </c>
      <c r="BZ2510" s="1">
        <v>-1.0</v>
      </c>
      <c r="CA2510" s="1">
        <v>-1.0</v>
      </c>
      <c r="CB2510" s="1">
        <v>-1.0</v>
      </c>
      <c r="CC2510" s="1">
        <v>-1.0</v>
      </c>
      <c r="CD2510" s="1">
        <v>84712.0</v>
      </c>
    </row>
    <row r="2511">
      <c r="A2511" s="1">
        <v>2.4281837E7</v>
      </c>
      <c r="B2511" s="1" t="s">
        <v>13453</v>
      </c>
      <c r="C2511" s="1" t="s">
        <v>13454</v>
      </c>
      <c r="D2511" s="1" t="s">
        <v>13455</v>
      </c>
      <c r="E2511" s="1" t="s">
        <v>85</v>
      </c>
      <c r="F2511" s="1" t="s">
        <v>13456</v>
      </c>
      <c r="G2511" s="1" t="s">
        <v>13457</v>
      </c>
      <c r="I2511" s="1">
        <v>3.1679084E7</v>
      </c>
      <c r="J2511" s="1">
        <v>42115.0</v>
      </c>
      <c r="M2511" s="1">
        <v>0.0</v>
      </c>
      <c r="N2511" s="1">
        <v>1.0</v>
      </c>
      <c r="O2511" s="1">
        <v>0.0</v>
      </c>
      <c r="P2511" s="1" t="s">
        <v>111</v>
      </c>
      <c r="Q2511" s="1" t="s">
        <v>1023</v>
      </c>
      <c r="R2511" s="1">
        <v>40.76936</v>
      </c>
      <c r="S2511" s="1">
        <v>-73.9149099999999</v>
      </c>
      <c r="T2511" s="1" t="s">
        <v>91</v>
      </c>
      <c r="U2511" s="1" t="s">
        <v>92</v>
      </c>
      <c r="V2511" s="1">
        <v>2.0</v>
      </c>
      <c r="W2511" s="1">
        <v>1.0</v>
      </c>
      <c r="X2511" s="1">
        <v>1.0</v>
      </c>
      <c r="Y2511" s="1">
        <v>1.0</v>
      </c>
      <c r="Z2511" s="1" t="s">
        <v>93</v>
      </c>
      <c r="AA2511" s="1" t="s">
        <v>13458</v>
      </c>
      <c r="AB2511" s="1">
        <v>120.0</v>
      </c>
      <c r="AC2511" s="1">
        <v>1.0</v>
      </c>
      <c r="AD2511" s="1">
        <v>0.0</v>
      </c>
      <c r="AE2511" s="1">
        <v>1.0</v>
      </c>
      <c r="AF2511" s="1" t="s">
        <v>255</v>
      </c>
      <c r="AG2511" s="1">
        <v>1.0</v>
      </c>
      <c r="AH2511" s="1">
        <v>3.0</v>
      </c>
      <c r="AI2511" s="1">
        <v>22.0</v>
      </c>
      <c r="AJ2511" s="1">
        <v>27.0</v>
      </c>
      <c r="AK2511" s="1">
        <v>117.0</v>
      </c>
      <c r="AL2511" s="1">
        <v>6.0</v>
      </c>
      <c r="AM2511" s="1">
        <v>1.0</v>
      </c>
      <c r="AN2511" s="1">
        <v>87.0</v>
      </c>
      <c r="AO2511" s="1">
        <v>10.0</v>
      </c>
      <c r="AP2511" s="1">
        <v>9.0</v>
      </c>
      <c r="AQ2511" s="1">
        <v>10.0</v>
      </c>
      <c r="AR2511" s="1">
        <v>10.0</v>
      </c>
      <c r="AS2511" s="1">
        <v>10.0</v>
      </c>
      <c r="AT2511" s="1">
        <v>10.0</v>
      </c>
      <c r="AU2511" s="1">
        <v>0.0</v>
      </c>
      <c r="AV2511" s="1" t="s">
        <v>105</v>
      </c>
      <c r="AW2511" s="1">
        <v>1.0</v>
      </c>
      <c r="AX2511" s="1">
        <v>1.0</v>
      </c>
      <c r="AY2511" s="1">
        <v>0.0</v>
      </c>
      <c r="AZ2511" s="1">
        <v>0.0</v>
      </c>
      <c r="BA2511" s="1">
        <v>0.41</v>
      </c>
      <c r="BB2511" s="1">
        <v>-1.0</v>
      </c>
      <c r="BC2511" s="1">
        <v>1.0</v>
      </c>
      <c r="BD2511" s="1">
        <v>-1.0</v>
      </c>
      <c r="BE2511" s="1">
        <v>-1.0</v>
      </c>
      <c r="BF2511" s="1">
        <v>-1.0</v>
      </c>
      <c r="BG2511" s="1">
        <v>-1.0</v>
      </c>
      <c r="BH2511" s="1">
        <v>-1.0</v>
      </c>
      <c r="BI2511" s="1">
        <v>-1.0</v>
      </c>
      <c r="BJ2511" s="1">
        <v>1.0</v>
      </c>
      <c r="BK2511" s="1">
        <v>-1.0</v>
      </c>
      <c r="BL2511" s="1">
        <v>-1.0</v>
      </c>
      <c r="BM2511" s="1">
        <v>1.0</v>
      </c>
      <c r="BN2511" s="1">
        <v>-1.0</v>
      </c>
      <c r="BO2511" s="1">
        <v>-1.0</v>
      </c>
      <c r="BP2511" s="1">
        <v>-1.0</v>
      </c>
      <c r="BQ2511" s="1">
        <v>-1.0</v>
      </c>
      <c r="BR2511" s="1">
        <v>-1.0</v>
      </c>
      <c r="BS2511" s="1">
        <v>-1.0</v>
      </c>
      <c r="BT2511" s="1">
        <v>-1.0</v>
      </c>
      <c r="BU2511" s="1">
        <v>1.0</v>
      </c>
      <c r="BV2511" s="1">
        <v>-1.0</v>
      </c>
      <c r="BW2511" s="1">
        <v>-1.0</v>
      </c>
      <c r="BX2511" s="1">
        <v>-1.0</v>
      </c>
      <c r="BY2511" s="1">
        <v>-1.0</v>
      </c>
      <c r="BZ2511" s="1">
        <v>-1.0</v>
      </c>
      <c r="CA2511" s="1">
        <v>-1.0</v>
      </c>
      <c r="CB2511" s="1">
        <v>-1.0</v>
      </c>
      <c r="CC2511" s="1">
        <v>-1.0</v>
      </c>
      <c r="CD2511" s="1">
        <v>84835.0</v>
      </c>
    </row>
    <row r="2512">
      <c r="A2512" s="1">
        <v>1.8669801E7</v>
      </c>
      <c r="B2512" s="1" t="s">
        <v>13459</v>
      </c>
      <c r="C2512" s="1" t="s">
        <v>13460</v>
      </c>
      <c r="D2512" s="1" t="s">
        <v>13461</v>
      </c>
      <c r="E2512" s="1" t="s">
        <v>85</v>
      </c>
      <c r="G2512" s="1" t="s">
        <v>13462</v>
      </c>
      <c r="H2512" s="1" t="s">
        <v>13463</v>
      </c>
      <c r="I2512" s="1">
        <v>1.19952908E8</v>
      </c>
      <c r="J2512" s="1">
        <v>42803.0</v>
      </c>
      <c r="M2512" s="1">
        <v>0.0</v>
      </c>
      <c r="N2512" s="1">
        <v>1.0</v>
      </c>
      <c r="O2512" s="1">
        <v>0.0</v>
      </c>
      <c r="P2512" s="1" t="s">
        <v>111</v>
      </c>
      <c r="Q2512" s="1" t="s">
        <v>112</v>
      </c>
      <c r="R2512" s="1">
        <v>40.75172</v>
      </c>
      <c r="S2512" s="1">
        <v>-73.9379</v>
      </c>
      <c r="T2512" s="1" t="s">
        <v>91</v>
      </c>
      <c r="U2512" s="1" t="s">
        <v>113</v>
      </c>
      <c r="V2512" s="1">
        <v>2.0</v>
      </c>
      <c r="W2512" s="1">
        <v>1.0</v>
      </c>
      <c r="X2512" s="1">
        <v>1.0</v>
      </c>
      <c r="Y2512" s="1">
        <v>1.0</v>
      </c>
      <c r="Z2512" s="1" t="s">
        <v>93</v>
      </c>
      <c r="AA2512" s="1" t="s">
        <v>13464</v>
      </c>
      <c r="AB2512" s="1">
        <v>69.0</v>
      </c>
      <c r="AC2512" s="1">
        <v>1.0</v>
      </c>
      <c r="AD2512" s="1">
        <v>0.0</v>
      </c>
      <c r="AE2512" s="1">
        <v>1.0</v>
      </c>
      <c r="AF2512" s="1" t="s">
        <v>1228</v>
      </c>
      <c r="AG2512" s="1">
        <v>1.0</v>
      </c>
      <c r="AH2512" s="1">
        <v>0.0</v>
      </c>
      <c r="AI2512" s="1">
        <v>0.0</v>
      </c>
      <c r="AJ2512" s="1">
        <v>0.0</v>
      </c>
      <c r="AK2512" s="1">
        <v>0.0</v>
      </c>
      <c r="AL2512" s="1">
        <v>3.0</v>
      </c>
      <c r="AM2512" s="1">
        <v>0.0</v>
      </c>
      <c r="AN2512" s="1">
        <v>100.0</v>
      </c>
      <c r="AO2512" s="1">
        <v>10.0</v>
      </c>
      <c r="AP2512" s="1">
        <v>8.0</v>
      </c>
      <c r="AQ2512" s="1">
        <v>9.0</v>
      </c>
      <c r="AR2512" s="1">
        <v>10.0</v>
      </c>
      <c r="AS2512" s="1">
        <v>10.0</v>
      </c>
      <c r="AT2512" s="1">
        <v>10.0</v>
      </c>
      <c r="AU2512" s="1">
        <v>0.0</v>
      </c>
      <c r="AV2512" s="1" t="s">
        <v>117</v>
      </c>
      <c r="AW2512" s="1">
        <v>1.0</v>
      </c>
      <c r="AX2512" s="1">
        <v>0.0</v>
      </c>
      <c r="AY2512" s="1">
        <v>1.0</v>
      </c>
      <c r="AZ2512" s="1">
        <v>0.0</v>
      </c>
      <c r="BA2512" s="1">
        <v>0.12</v>
      </c>
      <c r="BB2512" s="1">
        <v>-1.0</v>
      </c>
      <c r="BC2512" s="1">
        <v>1.0</v>
      </c>
      <c r="BD2512" s="1">
        <v>-1.0</v>
      </c>
      <c r="BE2512" s="1">
        <v>-1.0</v>
      </c>
      <c r="BF2512" s="1">
        <v>-1.0</v>
      </c>
      <c r="BG2512" s="1">
        <v>-1.0</v>
      </c>
      <c r="BH2512" s="1">
        <v>1.0</v>
      </c>
      <c r="BI2512" s="1">
        <v>-1.0</v>
      </c>
      <c r="BJ2512" s="1">
        <v>-1.0</v>
      </c>
      <c r="BK2512" s="1">
        <v>-1.0</v>
      </c>
      <c r="BL2512" s="1">
        <v>1.0</v>
      </c>
      <c r="BM2512" s="1">
        <v>-1.0</v>
      </c>
      <c r="BN2512" s="1">
        <v>-1.0</v>
      </c>
      <c r="BO2512" s="1">
        <v>-1.0</v>
      </c>
      <c r="BP2512" s="1">
        <v>-1.0</v>
      </c>
      <c r="BQ2512" s="1">
        <v>-1.0</v>
      </c>
      <c r="BR2512" s="1">
        <v>-1.0</v>
      </c>
      <c r="BS2512" s="1">
        <v>-1.0</v>
      </c>
      <c r="BT2512" s="1">
        <v>-1.0</v>
      </c>
      <c r="BU2512" s="1">
        <v>-1.0</v>
      </c>
      <c r="BV2512" s="1">
        <v>-1.0</v>
      </c>
      <c r="BW2512" s="1">
        <v>-1.0</v>
      </c>
      <c r="BX2512" s="1">
        <v>-1.0</v>
      </c>
      <c r="BY2512" s="1">
        <v>-1.0</v>
      </c>
      <c r="BZ2512" s="1">
        <v>-1.0</v>
      </c>
      <c r="CA2512" s="1">
        <v>-1.0</v>
      </c>
      <c r="CB2512" s="1">
        <v>-1.0</v>
      </c>
      <c r="CC2512" s="1">
        <v>-1.0</v>
      </c>
      <c r="CD2512" s="1">
        <v>84849.0</v>
      </c>
    </row>
    <row r="2513">
      <c r="A2513" s="1">
        <v>1.0972148E7</v>
      </c>
      <c r="B2513" s="1" t="s">
        <v>13465</v>
      </c>
      <c r="C2513" s="1" t="s">
        <v>13466</v>
      </c>
      <c r="D2513" s="1" t="s">
        <v>13467</v>
      </c>
      <c r="E2513" s="1" t="s">
        <v>85</v>
      </c>
      <c r="F2513" s="1" t="s">
        <v>13468</v>
      </c>
      <c r="G2513" s="1" t="s">
        <v>13469</v>
      </c>
      <c r="H2513" s="1" t="s">
        <v>13470</v>
      </c>
      <c r="I2513" s="1">
        <v>1.1559235E7</v>
      </c>
      <c r="J2513" s="1">
        <v>41662.0</v>
      </c>
      <c r="M2513" s="1">
        <v>0.0</v>
      </c>
      <c r="N2513" s="1">
        <v>2.0</v>
      </c>
      <c r="O2513" s="1">
        <v>1.0</v>
      </c>
      <c r="P2513" s="1" t="s">
        <v>89</v>
      </c>
      <c r="Q2513" s="1" t="s">
        <v>90</v>
      </c>
      <c r="R2513" s="1">
        <v>40.82765</v>
      </c>
      <c r="S2513" s="1">
        <v>-73.94889</v>
      </c>
      <c r="T2513" s="1" t="s">
        <v>91</v>
      </c>
      <c r="U2513" s="1" t="s">
        <v>113</v>
      </c>
      <c r="V2513" s="1">
        <v>2.0</v>
      </c>
      <c r="W2513" s="1">
        <v>1.0</v>
      </c>
      <c r="X2513" s="1">
        <v>1.0</v>
      </c>
      <c r="Y2513" s="1">
        <v>1.0</v>
      </c>
      <c r="Z2513" s="1" t="s">
        <v>93</v>
      </c>
      <c r="AA2513" s="1" t="s">
        <v>13471</v>
      </c>
      <c r="AB2513" s="1">
        <v>125.0</v>
      </c>
      <c r="AC2513" s="1">
        <v>2.0</v>
      </c>
      <c r="AD2513" s="1">
        <v>25.0</v>
      </c>
      <c r="AE2513" s="1">
        <v>2.0</v>
      </c>
      <c r="AF2513" s="1" t="s">
        <v>170</v>
      </c>
      <c r="AG2513" s="1">
        <v>1.0</v>
      </c>
      <c r="AH2513" s="1">
        <v>27.0</v>
      </c>
      <c r="AI2513" s="1">
        <v>57.0</v>
      </c>
      <c r="AJ2513" s="1">
        <v>87.0</v>
      </c>
      <c r="AK2513" s="1">
        <v>87.0</v>
      </c>
      <c r="AL2513" s="1">
        <v>3.0</v>
      </c>
      <c r="AM2513" s="1">
        <v>0.0</v>
      </c>
      <c r="AN2513" s="1">
        <v>87.0</v>
      </c>
      <c r="AO2513" s="1">
        <v>10.0</v>
      </c>
      <c r="AP2513" s="1">
        <v>10.0</v>
      </c>
      <c r="AQ2513" s="1">
        <v>10.0</v>
      </c>
      <c r="AR2513" s="1">
        <v>10.0</v>
      </c>
      <c r="AS2513" s="1">
        <v>9.0</v>
      </c>
      <c r="AT2513" s="1">
        <v>10.0</v>
      </c>
      <c r="AU2513" s="1">
        <v>0.0</v>
      </c>
      <c r="AV2513" s="1" t="s">
        <v>117</v>
      </c>
      <c r="AW2513" s="1">
        <v>1.0</v>
      </c>
      <c r="AX2513" s="1">
        <v>0.0</v>
      </c>
      <c r="AY2513" s="1">
        <v>1.0</v>
      </c>
      <c r="AZ2513" s="1">
        <v>0.0</v>
      </c>
      <c r="BA2513" s="1">
        <v>0.07</v>
      </c>
      <c r="BB2513" s="1">
        <v>-1.0</v>
      </c>
      <c r="BC2513" s="1">
        <v>1.0</v>
      </c>
      <c r="BD2513" s="1">
        <v>-1.0</v>
      </c>
      <c r="BE2513" s="1">
        <v>-1.0</v>
      </c>
      <c r="BF2513" s="1">
        <v>-1.0</v>
      </c>
      <c r="BG2513" s="1">
        <v>-1.0</v>
      </c>
      <c r="BH2513" s="1">
        <v>-1.0</v>
      </c>
      <c r="BI2513" s="1">
        <v>-1.0</v>
      </c>
      <c r="BJ2513" s="1">
        <v>1.0</v>
      </c>
      <c r="BK2513" s="1">
        <v>-1.0</v>
      </c>
      <c r="BL2513" s="1">
        <v>-1.0</v>
      </c>
      <c r="BM2513" s="1">
        <v>-1.0</v>
      </c>
      <c r="BN2513" s="1">
        <v>1.0</v>
      </c>
      <c r="BO2513" s="1">
        <v>-1.0</v>
      </c>
      <c r="BP2513" s="1">
        <v>1.0</v>
      </c>
      <c r="BQ2513" s="1">
        <v>-1.0</v>
      </c>
      <c r="BR2513" s="1">
        <v>-1.0</v>
      </c>
      <c r="BS2513" s="1">
        <v>-1.0</v>
      </c>
      <c r="BT2513" s="1">
        <v>-1.0</v>
      </c>
      <c r="BU2513" s="1">
        <v>1.0</v>
      </c>
      <c r="BV2513" s="1">
        <v>-1.0</v>
      </c>
      <c r="BW2513" s="1">
        <v>-1.0</v>
      </c>
      <c r="BX2513" s="1">
        <v>-1.0</v>
      </c>
      <c r="BY2513" s="1">
        <v>-1.0</v>
      </c>
      <c r="BZ2513" s="1">
        <v>-1.0</v>
      </c>
      <c r="CA2513" s="1">
        <v>-1.0</v>
      </c>
      <c r="CB2513" s="1">
        <v>-1.0</v>
      </c>
      <c r="CC2513" s="1">
        <v>-1.0</v>
      </c>
      <c r="CD2513" s="1">
        <v>84867.0</v>
      </c>
    </row>
    <row r="2514">
      <c r="A2514" s="1">
        <v>1.0127534E7</v>
      </c>
      <c r="B2514" s="1" t="s">
        <v>13472</v>
      </c>
      <c r="C2514" s="1" t="s">
        <v>13473</v>
      </c>
      <c r="D2514" s="1" t="s">
        <v>13474</v>
      </c>
      <c r="E2514" s="1" t="s">
        <v>85</v>
      </c>
      <c r="F2514" s="1" t="s">
        <v>13475</v>
      </c>
      <c r="I2514" s="1">
        <v>2.4673896E7</v>
      </c>
      <c r="J2514" s="1">
        <v>41982.0</v>
      </c>
      <c r="M2514" s="1">
        <v>0.0</v>
      </c>
      <c r="N2514" s="1">
        <v>1.0</v>
      </c>
      <c r="O2514" s="1">
        <v>1.0</v>
      </c>
      <c r="P2514" s="1" t="s">
        <v>89</v>
      </c>
      <c r="Q2514" s="1" t="s">
        <v>90</v>
      </c>
      <c r="R2514" s="1">
        <v>40.73182</v>
      </c>
      <c r="S2514" s="1">
        <v>-74.01</v>
      </c>
      <c r="T2514" s="1" t="s">
        <v>91</v>
      </c>
      <c r="U2514" s="1" t="s">
        <v>92</v>
      </c>
      <c r="V2514" s="1">
        <v>2.0</v>
      </c>
      <c r="W2514" s="1">
        <v>1.0</v>
      </c>
      <c r="X2514" s="1">
        <v>1.0</v>
      </c>
      <c r="Y2514" s="1">
        <v>1.0</v>
      </c>
      <c r="Z2514" s="1" t="s">
        <v>93</v>
      </c>
      <c r="AA2514" s="1" t="s">
        <v>13476</v>
      </c>
      <c r="AB2514" s="1">
        <v>165.0</v>
      </c>
      <c r="AC2514" s="1">
        <v>2.0</v>
      </c>
      <c r="AD2514" s="1">
        <v>25.0</v>
      </c>
      <c r="AE2514" s="1">
        <v>4.0</v>
      </c>
      <c r="AF2514" s="1" t="s">
        <v>429</v>
      </c>
      <c r="AG2514" s="1">
        <v>1.0</v>
      </c>
      <c r="AH2514" s="1">
        <v>0.0</v>
      </c>
      <c r="AI2514" s="1">
        <v>0.0</v>
      </c>
      <c r="AJ2514" s="1">
        <v>0.0</v>
      </c>
      <c r="AK2514" s="1">
        <v>0.0</v>
      </c>
      <c r="AL2514" s="1">
        <v>4.0</v>
      </c>
      <c r="AM2514" s="1">
        <v>0.0</v>
      </c>
      <c r="AN2514" s="1">
        <v>95.0</v>
      </c>
      <c r="AO2514" s="1">
        <v>9.0</v>
      </c>
      <c r="AP2514" s="1">
        <v>8.0</v>
      </c>
      <c r="AQ2514" s="1">
        <v>10.0</v>
      </c>
      <c r="AR2514" s="1">
        <v>10.0</v>
      </c>
      <c r="AS2514" s="1">
        <v>10.0</v>
      </c>
      <c r="AT2514" s="1">
        <v>10.0</v>
      </c>
      <c r="AU2514" s="1">
        <v>0.0</v>
      </c>
      <c r="AV2514" s="1" t="s">
        <v>117</v>
      </c>
      <c r="AW2514" s="1">
        <v>1.0</v>
      </c>
      <c r="AX2514" s="1">
        <v>1.0</v>
      </c>
      <c r="AY2514" s="1">
        <v>0.0</v>
      </c>
      <c r="AZ2514" s="1">
        <v>0.0</v>
      </c>
      <c r="BA2514" s="1">
        <v>0.1</v>
      </c>
      <c r="BB2514" s="1">
        <v>1.0</v>
      </c>
      <c r="BC2514" s="1">
        <v>1.0</v>
      </c>
      <c r="BD2514" s="1">
        <v>-1.0</v>
      </c>
      <c r="BE2514" s="1">
        <v>-1.0</v>
      </c>
      <c r="BF2514" s="1">
        <v>-1.0</v>
      </c>
      <c r="BG2514" s="1">
        <v>-1.0</v>
      </c>
      <c r="BH2514" s="1">
        <v>-1.0</v>
      </c>
      <c r="BI2514" s="1">
        <v>-1.0</v>
      </c>
      <c r="BJ2514" s="1">
        <v>1.0</v>
      </c>
      <c r="BK2514" s="1">
        <v>-1.0</v>
      </c>
      <c r="BL2514" s="1">
        <v>-1.0</v>
      </c>
      <c r="BM2514" s="1">
        <v>1.0</v>
      </c>
      <c r="BN2514" s="1">
        <v>1.0</v>
      </c>
      <c r="BO2514" s="1">
        <v>1.0</v>
      </c>
      <c r="BP2514" s="1">
        <v>1.0</v>
      </c>
      <c r="BQ2514" s="1">
        <v>-1.0</v>
      </c>
      <c r="BR2514" s="1">
        <v>-1.0</v>
      </c>
      <c r="BS2514" s="1">
        <v>-1.0</v>
      </c>
      <c r="BT2514" s="1">
        <v>1.0</v>
      </c>
      <c r="BU2514" s="1">
        <v>1.0</v>
      </c>
      <c r="BV2514" s="1">
        <v>-1.0</v>
      </c>
      <c r="BW2514" s="1">
        <v>-1.0</v>
      </c>
      <c r="BX2514" s="1">
        <v>-1.0</v>
      </c>
      <c r="BY2514" s="1">
        <v>-1.0</v>
      </c>
      <c r="BZ2514" s="1">
        <v>1.0</v>
      </c>
      <c r="CA2514" s="1">
        <v>-1.0</v>
      </c>
      <c r="CB2514" s="1">
        <v>-1.0</v>
      </c>
      <c r="CC2514" s="1">
        <v>-1.0</v>
      </c>
      <c r="CD2514" s="1">
        <v>84870.0</v>
      </c>
    </row>
    <row r="2515">
      <c r="A2515" s="1">
        <v>2.2371082E7</v>
      </c>
      <c r="B2515" s="1" t="s">
        <v>13477</v>
      </c>
      <c r="C2515" s="1" t="s">
        <v>13478</v>
      </c>
      <c r="D2515" s="1" t="s">
        <v>13479</v>
      </c>
      <c r="E2515" s="1" t="s">
        <v>85</v>
      </c>
      <c r="F2515" s="1" t="s">
        <v>13480</v>
      </c>
      <c r="G2515" s="1" t="s">
        <v>13481</v>
      </c>
      <c r="H2515" s="1" t="s">
        <v>13482</v>
      </c>
      <c r="I2515" s="1">
        <v>2212344.0</v>
      </c>
      <c r="J2515" s="1">
        <v>41023.0</v>
      </c>
      <c r="K2515" s="1" t="s">
        <v>272</v>
      </c>
      <c r="L2515" s="1">
        <v>0.5</v>
      </c>
      <c r="M2515" s="1">
        <v>0.0</v>
      </c>
      <c r="N2515" s="1">
        <v>3.0</v>
      </c>
      <c r="O2515" s="1">
        <v>1.0</v>
      </c>
      <c r="P2515" s="1" t="s">
        <v>123</v>
      </c>
      <c r="Q2515" s="1" t="s">
        <v>185</v>
      </c>
      <c r="R2515" s="1">
        <v>40.71208</v>
      </c>
      <c r="S2515" s="1">
        <v>-73.95566</v>
      </c>
      <c r="T2515" s="1" t="s">
        <v>144</v>
      </c>
      <c r="U2515" s="1" t="s">
        <v>113</v>
      </c>
      <c r="V2515" s="1">
        <v>2.0</v>
      </c>
      <c r="W2515" s="1">
        <v>1.0</v>
      </c>
      <c r="X2515" s="1">
        <v>1.0</v>
      </c>
      <c r="Y2515" s="1">
        <v>1.0</v>
      </c>
      <c r="Z2515" s="1" t="s">
        <v>93</v>
      </c>
      <c r="AA2515" s="1" t="s">
        <v>13483</v>
      </c>
      <c r="AB2515" s="1">
        <v>78.0</v>
      </c>
      <c r="AC2515" s="1">
        <v>2.0</v>
      </c>
      <c r="AD2515" s="1">
        <v>50.0</v>
      </c>
      <c r="AE2515" s="1">
        <v>4.0</v>
      </c>
      <c r="AF2515" s="1" t="s">
        <v>255</v>
      </c>
      <c r="AG2515" s="1">
        <v>1.0</v>
      </c>
      <c r="AH2515" s="1">
        <v>0.0</v>
      </c>
      <c r="AI2515" s="1">
        <v>0.0</v>
      </c>
      <c r="AJ2515" s="1">
        <v>0.0</v>
      </c>
      <c r="AK2515" s="1">
        <v>0.0</v>
      </c>
      <c r="AL2515" s="1">
        <v>4.0</v>
      </c>
      <c r="AM2515" s="1">
        <v>1.0</v>
      </c>
      <c r="AN2515" s="1">
        <v>90.0</v>
      </c>
      <c r="AO2515" s="1">
        <v>9.0</v>
      </c>
      <c r="AP2515" s="1">
        <v>10.0</v>
      </c>
      <c r="AQ2515" s="1">
        <v>10.0</v>
      </c>
      <c r="AR2515" s="1">
        <v>10.0</v>
      </c>
      <c r="AS2515" s="1">
        <v>10.0</v>
      </c>
      <c r="AT2515" s="1">
        <v>8.0</v>
      </c>
      <c r="AU2515" s="1">
        <v>1.0</v>
      </c>
      <c r="AV2515" s="1" t="s">
        <v>96</v>
      </c>
      <c r="AW2515" s="1">
        <v>3.0</v>
      </c>
      <c r="AX2515" s="1">
        <v>0.0</v>
      </c>
      <c r="AY2515" s="1">
        <v>3.0</v>
      </c>
      <c r="AZ2515" s="1">
        <v>0.0</v>
      </c>
      <c r="BA2515" s="1">
        <v>0.22</v>
      </c>
      <c r="BB2515" s="1">
        <v>-1.0</v>
      </c>
      <c r="BC2515" s="1">
        <v>-1.0</v>
      </c>
      <c r="BD2515" s="1">
        <v>-1.0</v>
      </c>
      <c r="BE2515" s="1">
        <v>-1.0</v>
      </c>
      <c r="BF2515" s="1">
        <v>-1.0</v>
      </c>
      <c r="BG2515" s="1">
        <v>-1.0</v>
      </c>
      <c r="BH2515" s="1">
        <v>-1.0</v>
      </c>
      <c r="BI2515" s="1">
        <v>-1.0</v>
      </c>
      <c r="BJ2515" s="1">
        <v>1.0</v>
      </c>
      <c r="BK2515" s="1">
        <v>-1.0</v>
      </c>
      <c r="BL2515" s="1">
        <v>-1.0</v>
      </c>
      <c r="BM2515" s="1">
        <v>1.0</v>
      </c>
      <c r="BN2515" s="1">
        <v>1.0</v>
      </c>
      <c r="BO2515" s="1">
        <v>-1.0</v>
      </c>
      <c r="BP2515" s="1">
        <v>1.0</v>
      </c>
      <c r="BQ2515" s="1">
        <v>-1.0</v>
      </c>
      <c r="BR2515" s="1">
        <v>-1.0</v>
      </c>
      <c r="BS2515" s="1">
        <v>-1.0</v>
      </c>
      <c r="BT2515" s="1">
        <v>-1.0</v>
      </c>
      <c r="BU2515" s="1">
        <v>1.0</v>
      </c>
      <c r="BV2515" s="1">
        <v>-1.0</v>
      </c>
      <c r="BW2515" s="1">
        <v>-1.0</v>
      </c>
      <c r="BX2515" s="1">
        <v>-1.0</v>
      </c>
      <c r="BY2515" s="1">
        <v>-1.0</v>
      </c>
      <c r="BZ2515" s="1">
        <v>1.0</v>
      </c>
      <c r="CA2515" s="1">
        <v>-1.0</v>
      </c>
      <c r="CB2515" s="1">
        <v>-1.0</v>
      </c>
      <c r="CC2515" s="1">
        <v>-1.0</v>
      </c>
      <c r="CD2515" s="1">
        <v>84872.0</v>
      </c>
    </row>
    <row r="2516">
      <c r="A2516" s="1">
        <v>3.500714E7</v>
      </c>
      <c r="B2516" s="1" t="s">
        <v>13484</v>
      </c>
      <c r="C2516" s="1" t="s">
        <v>13485</v>
      </c>
      <c r="D2516" s="1" t="s">
        <v>13486</v>
      </c>
      <c r="E2516" s="1" t="s">
        <v>85</v>
      </c>
      <c r="F2516" s="1" t="s">
        <v>4784</v>
      </c>
      <c r="G2516" s="1" t="s">
        <v>4785</v>
      </c>
      <c r="I2516" s="1">
        <v>3005203.0</v>
      </c>
      <c r="J2516" s="1">
        <v>41110.0</v>
      </c>
      <c r="K2516" s="1" t="s">
        <v>134</v>
      </c>
      <c r="L2516" s="1">
        <v>0.94</v>
      </c>
      <c r="M2516" s="1">
        <v>0.0</v>
      </c>
      <c r="N2516" s="1">
        <v>3.0</v>
      </c>
      <c r="O2516" s="1">
        <v>0.0</v>
      </c>
      <c r="P2516" s="1" t="s">
        <v>123</v>
      </c>
      <c r="Q2516" s="1" t="s">
        <v>185</v>
      </c>
      <c r="R2516" s="1">
        <v>40.7170099999999</v>
      </c>
      <c r="S2516" s="1">
        <v>-73.94082</v>
      </c>
      <c r="T2516" s="1" t="s">
        <v>91</v>
      </c>
      <c r="U2516" s="1" t="s">
        <v>92</v>
      </c>
      <c r="V2516" s="1">
        <v>8.0</v>
      </c>
      <c r="W2516" s="1">
        <v>2.0</v>
      </c>
      <c r="X2516" s="1">
        <v>3.0</v>
      </c>
      <c r="Y2516" s="1">
        <v>3.0</v>
      </c>
      <c r="Z2516" s="1" t="s">
        <v>93</v>
      </c>
      <c r="AA2516" s="1" t="s">
        <v>13487</v>
      </c>
      <c r="AB2516" s="1">
        <v>295.0</v>
      </c>
      <c r="AC2516" s="1">
        <v>6.0</v>
      </c>
      <c r="AD2516" s="1">
        <v>0.0</v>
      </c>
      <c r="AE2516" s="1">
        <v>2.0</v>
      </c>
      <c r="AF2516" s="1" t="s">
        <v>95</v>
      </c>
      <c r="AG2516" s="1">
        <v>1.0</v>
      </c>
      <c r="AH2516" s="1">
        <v>14.0</v>
      </c>
      <c r="AI2516" s="1">
        <v>44.0</v>
      </c>
      <c r="AJ2516" s="1">
        <v>62.0</v>
      </c>
      <c r="AK2516" s="1">
        <v>337.0</v>
      </c>
      <c r="AL2516" s="1">
        <v>1.0</v>
      </c>
      <c r="AM2516" s="1">
        <v>1.0</v>
      </c>
      <c r="AN2516" s="1">
        <v>100.0</v>
      </c>
      <c r="AO2516" s="1">
        <v>10.0</v>
      </c>
      <c r="AP2516" s="1">
        <v>8.0</v>
      </c>
      <c r="AQ2516" s="1">
        <v>10.0</v>
      </c>
      <c r="AR2516" s="1">
        <v>10.0</v>
      </c>
      <c r="AS2516" s="1">
        <v>10.0</v>
      </c>
      <c r="AT2516" s="1">
        <v>6.0</v>
      </c>
      <c r="AU2516" s="1">
        <v>1.0</v>
      </c>
      <c r="AV2516" s="1" t="s">
        <v>96</v>
      </c>
      <c r="AW2516" s="1">
        <v>3.0</v>
      </c>
      <c r="AX2516" s="1">
        <v>3.0</v>
      </c>
      <c r="AY2516" s="1">
        <v>0.0</v>
      </c>
      <c r="AZ2516" s="1">
        <v>0.0</v>
      </c>
      <c r="BA2516" s="1">
        <v>1.0</v>
      </c>
      <c r="BB2516" s="1">
        <v>-1.0</v>
      </c>
      <c r="BC2516" s="1">
        <v>1.0</v>
      </c>
      <c r="BD2516" s="1">
        <v>-1.0</v>
      </c>
      <c r="BE2516" s="1">
        <v>1.0</v>
      </c>
      <c r="BF2516" s="1">
        <v>1.0</v>
      </c>
      <c r="BG2516" s="1">
        <v>-1.0</v>
      </c>
      <c r="BH2516" s="1">
        <v>1.0</v>
      </c>
      <c r="BI2516" s="1">
        <v>-1.0</v>
      </c>
      <c r="BJ2516" s="1">
        <v>1.0</v>
      </c>
      <c r="BK2516" s="1">
        <v>1.0</v>
      </c>
      <c r="BL2516" s="1">
        <v>1.0</v>
      </c>
      <c r="BM2516" s="1">
        <v>1.0</v>
      </c>
      <c r="BN2516" s="1">
        <v>-1.0</v>
      </c>
      <c r="BO2516" s="1">
        <v>-1.0</v>
      </c>
      <c r="BP2516" s="1">
        <v>1.0</v>
      </c>
      <c r="BQ2516" s="1">
        <v>1.0</v>
      </c>
      <c r="BR2516" s="1">
        <v>1.0</v>
      </c>
      <c r="BS2516" s="1">
        <v>-1.0</v>
      </c>
      <c r="BT2516" s="1">
        <v>-1.0</v>
      </c>
      <c r="BU2516" s="1">
        <v>1.0</v>
      </c>
      <c r="BV2516" s="1">
        <v>1.0</v>
      </c>
      <c r="BW2516" s="1">
        <v>1.0</v>
      </c>
      <c r="BX2516" s="1">
        <v>1.0</v>
      </c>
      <c r="BY2516" s="1">
        <v>1.0</v>
      </c>
      <c r="BZ2516" s="1">
        <v>1.0</v>
      </c>
      <c r="CA2516" s="1">
        <v>-1.0</v>
      </c>
      <c r="CB2516" s="1">
        <v>-1.0</v>
      </c>
      <c r="CC2516" s="1">
        <v>-1.0</v>
      </c>
      <c r="CD2516" s="1">
        <v>84894.0</v>
      </c>
    </row>
    <row r="2517">
      <c r="A2517" s="1">
        <v>1.7211881E7</v>
      </c>
      <c r="B2517" s="1" t="s">
        <v>13488</v>
      </c>
      <c r="C2517" s="1" t="s">
        <v>13489</v>
      </c>
      <c r="D2517" s="1" t="s">
        <v>13489</v>
      </c>
      <c r="E2517" s="1" t="s">
        <v>85</v>
      </c>
      <c r="I2517" s="1">
        <v>1.15854849E8</v>
      </c>
      <c r="J2517" s="1">
        <v>42776.0</v>
      </c>
      <c r="K2517" s="1" t="s">
        <v>88</v>
      </c>
      <c r="L2517" s="1">
        <v>0.67</v>
      </c>
      <c r="M2517" s="1">
        <v>0.0</v>
      </c>
      <c r="N2517" s="1">
        <v>1.0</v>
      </c>
      <c r="O2517" s="1">
        <v>0.0</v>
      </c>
      <c r="P2517" s="1" t="s">
        <v>111</v>
      </c>
      <c r="Q2517" s="1" t="s">
        <v>112</v>
      </c>
      <c r="R2517" s="1">
        <v>40.77355</v>
      </c>
      <c r="S2517" s="1">
        <v>-73.9255199999999</v>
      </c>
      <c r="T2517" s="1" t="s">
        <v>91</v>
      </c>
      <c r="U2517" s="1" t="s">
        <v>92</v>
      </c>
      <c r="V2517" s="1">
        <v>3.0</v>
      </c>
      <c r="W2517" s="1">
        <v>1.0</v>
      </c>
      <c r="X2517" s="1">
        <v>2.0</v>
      </c>
      <c r="Y2517" s="1">
        <v>2.0</v>
      </c>
      <c r="Z2517" s="1" t="s">
        <v>93</v>
      </c>
      <c r="AA2517" s="1" t="s">
        <v>13490</v>
      </c>
      <c r="AB2517" s="1">
        <v>100.0</v>
      </c>
      <c r="AC2517" s="1">
        <v>1.0</v>
      </c>
      <c r="AD2517" s="1">
        <v>20.0</v>
      </c>
      <c r="AE2517" s="1">
        <v>7.0</v>
      </c>
      <c r="AF2517" s="1" t="s">
        <v>179</v>
      </c>
      <c r="AG2517" s="1">
        <v>1.0</v>
      </c>
      <c r="AH2517" s="1">
        <v>0.0</v>
      </c>
      <c r="AI2517" s="1">
        <v>0.0</v>
      </c>
      <c r="AJ2517" s="1">
        <v>0.0</v>
      </c>
      <c r="AK2517" s="1">
        <v>0.0</v>
      </c>
      <c r="AL2517" s="1">
        <v>4.0</v>
      </c>
      <c r="AM2517" s="1">
        <v>1.0</v>
      </c>
      <c r="AN2517" s="1">
        <v>100.0</v>
      </c>
      <c r="AO2517" s="1">
        <v>10.0</v>
      </c>
      <c r="AP2517" s="1">
        <v>9.0</v>
      </c>
      <c r="AQ2517" s="1">
        <v>10.0</v>
      </c>
      <c r="AR2517" s="1">
        <v>10.0</v>
      </c>
      <c r="AS2517" s="1">
        <v>9.0</v>
      </c>
      <c r="AT2517" s="1">
        <v>9.0</v>
      </c>
      <c r="AU2517" s="1">
        <v>1.0</v>
      </c>
      <c r="AV2517" s="1" t="s">
        <v>117</v>
      </c>
      <c r="AW2517" s="1">
        <v>1.0</v>
      </c>
      <c r="AX2517" s="1">
        <v>1.0</v>
      </c>
      <c r="AY2517" s="1">
        <v>0.0</v>
      </c>
      <c r="AZ2517" s="1">
        <v>0.0</v>
      </c>
      <c r="BA2517" s="1">
        <v>0.17</v>
      </c>
      <c r="BB2517" s="1">
        <v>-1.0</v>
      </c>
      <c r="BC2517" s="1">
        <v>1.0</v>
      </c>
      <c r="BD2517" s="1">
        <v>-1.0</v>
      </c>
      <c r="BE2517" s="1">
        <v>-1.0</v>
      </c>
      <c r="BF2517" s="1">
        <v>-1.0</v>
      </c>
      <c r="BG2517" s="1">
        <v>-1.0</v>
      </c>
      <c r="BH2517" s="1">
        <v>-1.0</v>
      </c>
      <c r="BI2517" s="1">
        <v>-1.0</v>
      </c>
      <c r="BJ2517" s="1">
        <v>1.0</v>
      </c>
      <c r="BK2517" s="1">
        <v>-1.0</v>
      </c>
      <c r="BL2517" s="1">
        <v>-1.0</v>
      </c>
      <c r="BM2517" s="1">
        <v>-1.0</v>
      </c>
      <c r="BN2517" s="1">
        <v>-1.0</v>
      </c>
      <c r="BO2517" s="1">
        <v>-1.0</v>
      </c>
      <c r="BP2517" s="1">
        <v>1.0</v>
      </c>
      <c r="BQ2517" s="1">
        <v>-1.0</v>
      </c>
      <c r="BR2517" s="1">
        <v>-1.0</v>
      </c>
      <c r="BS2517" s="1">
        <v>-1.0</v>
      </c>
      <c r="BT2517" s="1">
        <v>-1.0</v>
      </c>
      <c r="BU2517" s="1">
        <v>1.0</v>
      </c>
      <c r="BV2517" s="1">
        <v>-1.0</v>
      </c>
      <c r="BW2517" s="1">
        <v>-1.0</v>
      </c>
      <c r="BX2517" s="1">
        <v>-1.0</v>
      </c>
      <c r="BY2517" s="1">
        <v>-1.0</v>
      </c>
      <c r="BZ2517" s="1">
        <v>-1.0</v>
      </c>
      <c r="CA2517" s="1">
        <v>-1.0</v>
      </c>
      <c r="CB2517" s="1">
        <v>-1.0</v>
      </c>
      <c r="CC2517" s="1">
        <v>-1.0</v>
      </c>
      <c r="CD2517" s="1">
        <v>84925.0</v>
      </c>
    </row>
    <row r="2518">
      <c r="A2518" s="1">
        <v>1.2888052E7</v>
      </c>
      <c r="B2518" s="1" t="s">
        <v>13491</v>
      </c>
      <c r="C2518" s="1" t="s">
        <v>13492</v>
      </c>
      <c r="D2518" s="1" t="s">
        <v>13493</v>
      </c>
      <c r="E2518" s="1" t="s">
        <v>85</v>
      </c>
      <c r="H2518" s="2" t="str">
        <f>- building management requires each NEW guest complete a simple one page resident screening.</f>
        <v>#ERROR!</v>
      </c>
      <c r="I2518" s="1">
        <v>2.2541573E7</v>
      </c>
      <c r="J2518" s="1">
        <v>41926.0</v>
      </c>
      <c r="K2518" s="1" t="s">
        <v>88</v>
      </c>
      <c r="L2518" s="1">
        <v>1.0</v>
      </c>
      <c r="M2518" s="1">
        <v>0.0</v>
      </c>
      <c r="N2518" s="1">
        <v>149.0</v>
      </c>
      <c r="O2518" s="1">
        <v>1.0</v>
      </c>
      <c r="P2518" s="1" t="s">
        <v>89</v>
      </c>
      <c r="Q2518" s="1" t="s">
        <v>370</v>
      </c>
      <c r="R2518" s="1">
        <v>40.76152</v>
      </c>
      <c r="S2518" s="1">
        <v>-73.98678</v>
      </c>
      <c r="T2518" s="1" t="s">
        <v>274</v>
      </c>
      <c r="U2518" s="1" t="s">
        <v>92</v>
      </c>
      <c r="V2518" s="1">
        <v>3.0</v>
      </c>
      <c r="W2518" s="1">
        <v>1.0</v>
      </c>
      <c r="X2518" s="1">
        <v>1.0</v>
      </c>
      <c r="Y2518" s="1">
        <v>2.0</v>
      </c>
      <c r="Z2518" s="1" t="s">
        <v>93</v>
      </c>
      <c r="AA2518" s="1" t="s">
        <v>5506</v>
      </c>
      <c r="AB2518" s="1">
        <v>256.0</v>
      </c>
      <c r="AC2518" s="1">
        <v>1.0</v>
      </c>
      <c r="AD2518" s="1">
        <v>0.0</v>
      </c>
      <c r="AE2518" s="1">
        <v>30.0</v>
      </c>
      <c r="AF2518" s="1" t="s">
        <v>313</v>
      </c>
      <c r="AG2518" s="1">
        <v>1.0</v>
      </c>
      <c r="AH2518" s="1">
        <v>23.0</v>
      </c>
      <c r="AI2518" s="1">
        <v>53.0</v>
      </c>
      <c r="AJ2518" s="1">
        <v>83.0</v>
      </c>
      <c r="AK2518" s="1">
        <v>358.0</v>
      </c>
      <c r="AL2518" s="1">
        <v>3.0</v>
      </c>
      <c r="AM2518" s="1">
        <v>1.0</v>
      </c>
      <c r="AN2518" s="1">
        <v>100.0</v>
      </c>
      <c r="AO2518" s="1">
        <v>10.0</v>
      </c>
      <c r="AP2518" s="1">
        <v>10.0</v>
      </c>
      <c r="AQ2518" s="1">
        <v>10.0</v>
      </c>
      <c r="AR2518" s="1">
        <v>10.0</v>
      </c>
      <c r="AS2518" s="1">
        <v>10.0</v>
      </c>
      <c r="AT2518" s="1">
        <v>8.0</v>
      </c>
      <c r="AU2518" s="1">
        <v>0.0</v>
      </c>
      <c r="AV2518" s="1" t="s">
        <v>117</v>
      </c>
      <c r="AW2518" s="1">
        <v>87.0</v>
      </c>
      <c r="AX2518" s="1">
        <v>87.0</v>
      </c>
      <c r="AY2518" s="1">
        <v>0.0</v>
      </c>
      <c r="AZ2518" s="1">
        <v>0.0</v>
      </c>
      <c r="BA2518" s="1">
        <v>0.09</v>
      </c>
      <c r="BB2518" s="1">
        <v>1.0</v>
      </c>
      <c r="BC2518" s="1">
        <v>1.0</v>
      </c>
      <c r="BD2518" s="1">
        <v>-1.0</v>
      </c>
      <c r="BE2518" s="1">
        <v>-1.0</v>
      </c>
      <c r="BF2518" s="1">
        <v>-1.0</v>
      </c>
      <c r="BG2518" s="1">
        <v>-1.0</v>
      </c>
      <c r="BH2518" s="1">
        <v>1.0</v>
      </c>
      <c r="BI2518" s="1">
        <v>-1.0</v>
      </c>
      <c r="BJ2518" s="1">
        <v>1.0</v>
      </c>
      <c r="BK2518" s="1">
        <v>-1.0</v>
      </c>
      <c r="BL2518" s="1">
        <v>-1.0</v>
      </c>
      <c r="BM2518" s="1">
        <v>1.0</v>
      </c>
      <c r="BN2518" s="1">
        <v>1.0</v>
      </c>
      <c r="BO2518" s="1">
        <v>1.0</v>
      </c>
      <c r="BP2518" s="1">
        <v>-1.0</v>
      </c>
      <c r="BQ2518" s="1">
        <v>-1.0</v>
      </c>
      <c r="BR2518" s="1">
        <v>-1.0</v>
      </c>
      <c r="BS2518" s="1">
        <v>-1.0</v>
      </c>
      <c r="BT2518" s="1">
        <v>-1.0</v>
      </c>
      <c r="BU2518" s="1">
        <v>1.0</v>
      </c>
      <c r="BV2518" s="1">
        <v>1.0</v>
      </c>
      <c r="BW2518" s="1">
        <v>-1.0</v>
      </c>
      <c r="BX2518" s="1">
        <v>-1.0</v>
      </c>
      <c r="BY2518" s="1">
        <v>-1.0</v>
      </c>
      <c r="BZ2518" s="1">
        <v>1.0</v>
      </c>
      <c r="CA2518" s="1">
        <v>-1.0</v>
      </c>
      <c r="CB2518" s="1">
        <v>-1.0</v>
      </c>
      <c r="CC2518" s="1">
        <v>-1.0</v>
      </c>
      <c r="CD2518" s="1">
        <v>84949.0</v>
      </c>
    </row>
    <row r="2519">
      <c r="A2519" s="1">
        <v>1.2226927E7</v>
      </c>
      <c r="B2519" s="1" t="s">
        <v>13494</v>
      </c>
      <c r="C2519" s="1" t="s">
        <v>13495</v>
      </c>
      <c r="D2519" s="1" t="s">
        <v>13496</v>
      </c>
      <c r="E2519" s="1" t="s">
        <v>85</v>
      </c>
      <c r="I2519" s="1">
        <v>3.8969372E7</v>
      </c>
      <c r="J2519" s="1">
        <v>42204.0</v>
      </c>
      <c r="M2519" s="1">
        <v>0.0</v>
      </c>
      <c r="N2519" s="1">
        <v>1.0</v>
      </c>
      <c r="O2519" s="1">
        <v>1.0</v>
      </c>
      <c r="P2519" s="1" t="s">
        <v>123</v>
      </c>
      <c r="Q2519" s="1" t="s">
        <v>6046</v>
      </c>
      <c r="R2519" s="1">
        <v>40.64528</v>
      </c>
      <c r="S2519" s="1">
        <v>-73.97621</v>
      </c>
      <c r="T2519" s="1" t="s">
        <v>91</v>
      </c>
      <c r="U2519" s="1" t="s">
        <v>92</v>
      </c>
      <c r="V2519" s="1">
        <v>2.0</v>
      </c>
      <c r="W2519" s="1">
        <v>1.0</v>
      </c>
      <c r="X2519" s="1">
        <v>2.0</v>
      </c>
      <c r="Y2519" s="1">
        <v>2.0</v>
      </c>
      <c r="Z2519" s="1" t="s">
        <v>93</v>
      </c>
      <c r="AA2519" s="1" t="s">
        <v>13497</v>
      </c>
      <c r="AB2519" s="1">
        <v>105.0</v>
      </c>
      <c r="AC2519" s="1">
        <v>1.0</v>
      </c>
      <c r="AD2519" s="1">
        <v>0.0</v>
      </c>
      <c r="AE2519" s="1">
        <v>4.0</v>
      </c>
      <c r="AF2519" s="1" t="s">
        <v>904</v>
      </c>
      <c r="AG2519" s="1">
        <v>1.0</v>
      </c>
      <c r="AH2519" s="1">
        <v>20.0</v>
      </c>
      <c r="AI2519" s="1">
        <v>20.0</v>
      </c>
      <c r="AJ2519" s="1">
        <v>20.0</v>
      </c>
      <c r="AK2519" s="1">
        <v>20.0</v>
      </c>
      <c r="AL2519" s="1">
        <v>7.0</v>
      </c>
      <c r="AM2519" s="1">
        <v>2.0</v>
      </c>
      <c r="AN2519" s="1">
        <v>94.0</v>
      </c>
      <c r="AO2519" s="1">
        <v>10.0</v>
      </c>
      <c r="AP2519" s="1">
        <v>9.0</v>
      </c>
      <c r="AQ2519" s="1">
        <v>10.0</v>
      </c>
      <c r="AR2519" s="1">
        <v>9.0</v>
      </c>
      <c r="AS2519" s="1">
        <v>10.0</v>
      </c>
      <c r="AT2519" s="1">
        <v>9.0</v>
      </c>
      <c r="AU2519" s="1">
        <v>0.0</v>
      </c>
      <c r="AV2519" s="1" t="s">
        <v>96</v>
      </c>
      <c r="AW2519" s="1">
        <v>1.0</v>
      </c>
      <c r="AX2519" s="1">
        <v>1.0</v>
      </c>
      <c r="AY2519" s="1">
        <v>0.0</v>
      </c>
      <c r="AZ2519" s="1">
        <v>0.0</v>
      </c>
      <c r="BA2519" s="1">
        <v>0.18</v>
      </c>
      <c r="BB2519" s="1">
        <v>-1.0</v>
      </c>
      <c r="BC2519" s="1">
        <v>1.0</v>
      </c>
      <c r="BD2519" s="1">
        <v>-1.0</v>
      </c>
      <c r="BE2519" s="1">
        <v>-1.0</v>
      </c>
      <c r="BF2519" s="1">
        <v>-1.0</v>
      </c>
      <c r="BG2519" s="1">
        <v>-1.0</v>
      </c>
      <c r="BH2519" s="1">
        <v>-1.0</v>
      </c>
      <c r="BI2519" s="1">
        <v>-1.0</v>
      </c>
      <c r="BJ2519" s="1">
        <v>1.0</v>
      </c>
      <c r="BK2519" s="1">
        <v>-1.0</v>
      </c>
      <c r="BL2519" s="1">
        <v>-1.0</v>
      </c>
      <c r="BM2519" s="1">
        <v>1.0</v>
      </c>
      <c r="BN2519" s="1">
        <v>-1.0</v>
      </c>
      <c r="BO2519" s="1">
        <v>-1.0</v>
      </c>
      <c r="BP2519" s="1">
        <v>1.0</v>
      </c>
      <c r="BQ2519" s="1">
        <v>-1.0</v>
      </c>
      <c r="BR2519" s="1">
        <v>-1.0</v>
      </c>
      <c r="BS2519" s="1">
        <v>-1.0</v>
      </c>
      <c r="BT2519" s="1">
        <v>-1.0</v>
      </c>
      <c r="BU2519" s="1">
        <v>1.0</v>
      </c>
      <c r="BV2519" s="1">
        <v>-1.0</v>
      </c>
      <c r="BW2519" s="1">
        <v>1.0</v>
      </c>
      <c r="BX2519" s="1">
        <v>-1.0</v>
      </c>
      <c r="BY2519" s="1">
        <v>-1.0</v>
      </c>
      <c r="BZ2519" s="1">
        <v>-1.0</v>
      </c>
      <c r="CA2519" s="1">
        <v>-1.0</v>
      </c>
      <c r="CB2519" s="1">
        <v>-1.0</v>
      </c>
      <c r="CC2519" s="1">
        <v>-1.0</v>
      </c>
      <c r="CD2519" s="1">
        <v>84959.0</v>
      </c>
    </row>
    <row r="2520">
      <c r="A2520" s="1">
        <v>3.2546879E7</v>
      </c>
      <c r="B2520" s="1" t="s">
        <v>13498</v>
      </c>
      <c r="C2520" s="1" t="s">
        <v>13499</v>
      </c>
      <c r="D2520" s="1" t="s">
        <v>13500</v>
      </c>
      <c r="E2520" s="1" t="s">
        <v>85</v>
      </c>
      <c r="F2520" s="1" t="s">
        <v>13501</v>
      </c>
      <c r="H2520" s="1" t="s">
        <v>13502</v>
      </c>
      <c r="I2520" s="1">
        <v>9.9791908E7</v>
      </c>
      <c r="J2520" s="1">
        <v>42658.0</v>
      </c>
      <c r="M2520" s="1">
        <v>0.0</v>
      </c>
      <c r="N2520" s="1">
        <v>2.0</v>
      </c>
      <c r="O2520" s="1">
        <v>1.0</v>
      </c>
      <c r="P2520" s="1" t="s">
        <v>9482</v>
      </c>
      <c r="Q2520" s="1" t="s">
        <v>112</v>
      </c>
      <c r="R2520" s="1">
        <v>40.75756</v>
      </c>
      <c r="S2520" s="1">
        <v>-73.91931</v>
      </c>
      <c r="T2520" s="1" t="s">
        <v>91</v>
      </c>
      <c r="U2520" s="1" t="s">
        <v>113</v>
      </c>
      <c r="V2520" s="1">
        <v>2.0</v>
      </c>
      <c r="W2520" s="1">
        <v>1.0</v>
      </c>
      <c r="X2520" s="1">
        <v>1.0</v>
      </c>
      <c r="Y2520" s="1">
        <v>1.0</v>
      </c>
      <c r="Z2520" s="1" t="s">
        <v>93</v>
      </c>
      <c r="AA2520" s="1" t="s">
        <v>13503</v>
      </c>
      <c r="AB2520" s="1">
        <v>70.0</v>
      </c>
      <c r="AC2520" s="1">
        <v>1.0</v>
      </c>
      <c r="AD2520" s="1">
        <v>0.0</v>
      </c>
      <c r="AE2520" s="1">
        <v>5.0</v>
      </c>
      <c r="AF2520" s="1" t="s">
        <v>302</v>
      </c>
      <c r="AG2520" s="1">
        <v>1.0</v>
      </c>
      <c r="AH2520" s="1">
        <v>0.0</v>
      </c>
      <c r="AI2520" s="1">
        <v>0.0</v>
      </c>
      <c r="AJ2520" s="1">
        <v>0.0</v>
      </c>
      <c r="AK2520" s="1">
        <v>0.0</v>
      </c>
      <c r="AL2520" s="1">
        <v>1.0</v>
      </c>
      <c r="AM2520" s="1">
        <v>1.0</v>
      </c>
      <c r="AN2520" s="1">
        <v>100.0</v>
      </c>
      <c r="AO2520" s="1">
        <v>10.0</v>
      </c>
      <c r="AP2520" s="1">
        <v>10.0</v>
      </c>
      <c r="AQ2520" s="1">
        <v>10.0</v>
      </c>
      <c r="AR2520" s="1">
        <v>10.0</v>
      </c>
      <c r="AS2520" s="1">
        <v>10.0</v>
      </c>
      <c r="AT2520" s="1">
        <v>8.0</v>
      </c>
      <c r="AU2520" s="1">
        <v>0.0</v>
      </c>
      <c r="AV2520" s="1" t="s">
        <v>105</v>
      </c>
      <c r="AW2520" s="1">
        <v>2.0</v>
      </c>
      <c r="AX2520" s="1">
        <v>0.0</v>
      </c>
      <c r="AY2520" s="1">
        <v>2.0</v>
      </c>
      <c r="AZ2520" s="1">
        <v>0.0</v>
      </c>
      <c r="BA2520" s="1">
        <v>0.29</v>
      </c>
      <c r="BB2520" s="1">
        <v>-1.0</v>
      </c>
      <c r="BC2520" s="1">
        <v>1.0</v>
      </c>
      <c r="BD2520" s="1">
        <v>-1.0</v>
      </c>
      <c r="BE2520" s="1">
        <v>-1.0</v>
      </c>
      <c r="BF2520" s="1">
        <v>-1.0</v>
      </c>
      <c r="BG2520" s="1">
        <v>-1.0</v>
      </c>
      <c r="BH2520" s="1">
        <v>-1.0</v>
      </c>
      <c r="BI2520" s="1">
        <v>-1.0</v>
      </c>
      <c r="BJ2520" s="1">
        <v>-1.0</v>
      </c>
      <c r="BK2520" s="1">
        <v>-1.0</v>
      </c>
      <c r="BL2520" s="1">
        <v>-1.0</v>
      </c>
      <c r="BM2520" s="1">
        <v>-1.0</v>
      </c>
      <c r="BN2520" s="1">
        <v>-1.0</v>
      </c>
      <c r="BO2520" s="1">
        <v>-1.0</v>
      </c>
      <c r="BP2520" s="1">
        <v>-1.0</v>
      </c>
      <c r="BQ2520" s="1">
        <v>-1.0</v>
      </c>
      <c r="BR2520" s="1">
        <v>-1.0</v>
      </c>
      <c r="BS2520" s="1">
        <v>-1.0</v>
      </c>
      <c r="BT2520" s="1">
        <v>-1.0</v>
      </c>
      <c r="BU2520" s="1">
        <v>1.0</v>
      </c>
      <c r="BV2520" s="1">
        <v>-1.0</v>
      </c>
      <c r="BW2520" s="1">
        <v>-1.0</v>
      </c>
      <c r="BX2520" s="1">
        <v>-1.0</v>
      </c>
      <c r="BY2520" s="1">
        <v>-1.0</v>
      </c>
      <c r="BZ2520" s="1">
        <v>-1.0</v>
      </c>
      <c r="CA2520" s="1">
        <v>-1.0</v>
      </c>
      <c r="CB2520" s="1">
        <v>-1.0</v>
      </c>
      <c r="CC2520" s="1">
        <v>-1.0</v>
      </c>
      <c r="CD2520" s="1">
        <v>84964.0</v>
      </c>
    </row>
    <row r="2521">
      <c r="A2521" s="1">
        <v>2.6645876E7</v>
      </c>
      <c r="B2521" s="1" t="s">
        <v>13504</v>
      </c>
      <c r="C2521" s="1" t="s">
        <v>13505</v>
      </c>
      <c r="D2521" s="1" t="s">
        <v>13506</v>
      </c>
      <c r="E2521" s="1" t="s">
        <v>85</v>
      </c>
      <c r="I2521" s="1">
        <v>8.857658E7</v>
      </c>
      <c r="J2521" s="1">
        <v>42589.0</v>
      </c>
      <c r="M2521" s="1">
        <v>0.0</v>
      </c>
      <c r="N2521" s="1">
        <v>2.0</v>
      </c>
      <c r="O2521" s="1">
        <v>1.0</v>
      </c>
      <c r="P2521" s="1" t="s">
        <v>111</v>
      </c>
      <c r="Q2521" s="1" t="s">
        <v>1715</v>
      </c>
      <c r="R2521" s="1">
        <v>40.75607</v>
      </c>
      <c r="S2521" s="1">
        <v>-73.82212</v>
      </c>
      <c r="T2521" s="1" t="s">
        <v>91</v>
      </c>
      <c r="U2521" s="1" t="s">
        <v>113</v>
      </c>
      <c r="V2521" s="1">
        <v>2.0</v>
      </c>
      <c r="W2521" s="1">
        <v>1.0</v>
      </c>
      <c r="X2521" s="1">
        <v>2.0</v>
      </c>
      <c r="Y2521" s="1">
        <v>1.0</v>
      </c>
      <c r="Z2521" s="1" t="s">
        <v>93</v>
      </c>
      <c r="AA2521" s="1" t="s">
        <v>13507</v>
      </c>
      <c r="AB2521" s="1">
        <v>60.0</v>
      </c>
      <c r="AC2521" s="1">
        <v>1.0</v>
      </c>
      <c r="AD2521" s="1">
        <v>10.0</v>
      </c>
      <c r="AE2521" s="1">
        <v>1.0</v>
      </c>
      <c r="AF2521" s="1" t="s">
        <v>549</v>
      </c>
      <c r="AG2521" s="1">
        <v>1.0</v>
      </c>
      <c r="AH2521" s="1">
        <v>0.0</v>
      </c>
      <c r="AI2521" s="1">
        <v>0.0</v>
      </c>
      <c r="AJ2521" s="1">
        <v>0.0</v>
      </c>
      <c r="AK2521" s="1">
        <v>0.0</v>
      </c>
      <c r="AL2521" s="1">
        <v>3.0</v>
      </c>
      <c r="AM2521" s="1">
        <v>3.0</v>
      </c>
      <c r="AN2521" s="1">
        <v>87.0</v>
      </c>
      <c r="AO2521" s="1">
        <v>9.0</v>
      </c>
      <c r="AP2521" s="1">
        <v>9.0</v>
      </c>
      <c r="AQ2521" s="1">
        <v>10.0</v>
      </c>
      <c r="AR2521" s="1">
        <v>9.0</v>
      </c>
      <c r="AS2521" s="1">
        <v>9.0</v>
      </c>
      <c r="AT2521" s="1">
        <v>10.0</v>
      </c>
      <c r="AU2521" s="1">
        <v>1.0</v>
      </c>
      <c r="AV2521" s="1" t="s">
        <v>117</v>
      </c>
      <c r="AW2521" s="1">
        <v>2.0</v>
      </c>
      <c r="AX2521" s="1">
        <v>0.0</v>
      </c>
      <c r="AY2521" s="1">
        <v>2.0</v>
      </c>
      <c r="AZ2521" s="1">
        <v>0.0</v>
      </c>
      <c r="BA2521" s="1">
        <v>0.28</v>
      </c>
      <c r="BB2521" s="1">
        <v>-1.0</v>
      </c>
      <c r="BC2521" s="1">
        <v>1.0</v>
      </c>
      <c r="BD2521" s="1">
        <v>-1.0</v>
      </c>
      <c r="BE2521" s="1">
        <v>-1.0</v>
      </c>
      <c r="BF2521" s="1">
        <v>-1.0</v>
      </c>
      <c r="BG2521" s="1">
        <v>1.0</v>
      </c>
      <c r="BH2521" s="1">
        <v>-1.0</v>
      </c>
      <c r="BI2521" s="1">
        <v>-1.0</v>
      </c>
      <c r="BJ2521" s="1">
        <v>-1.0</v>
      </c>
      <c r="BK2521" s="1">
        <v>-1.0</v>
      </c>
      <c r="BL2521" s="1">
        <v>-1.0</v>
      </c>
      <c r="BM2521" s="1">
        <v>1.0</v>
      </c>
      <c r="BN2521" s="1">
        <v>1.0</v>
      </c>
      <c r="BO2521" s="1">
        <v>-1.0</v>
      </c>
      <c r="BP2521" s="1">
        <v>1.0</v>
      </c>
      <c r="BQ2521" s="1">
        <v>1.0</v>
      </c>
      <c r="BR2521" s="1">
        <v>-1.0</v>
      </c>
      <c r="BS2521" s="1">
        <v>1.0</v>
      </c>
      <c r="BT2521" s="1">
        <v>-1.0</v>
      </c>
      <c r="BU2521" s="1">
        <v>1.0</v>
      </c>
      <c r="BV2521" s="1">
        <v>-1.0</v>
      </c>
      <c r="BW2521" s="1">
        <v>-1.0</v>
      </c>
      <c r="BX2521" s="1">
        <v>-1.0</v>
      </c>
      <c r="BY2521" s="1">
        <v>-1.0</v>
      </c>
      <c r="BZ2521" s="1">
        <v>-1.0</v>
      </c>
      <c r="CA2521" s="1">
        <v>-1.0</v>
      </c>
      <c r="CB2521" s="1">
        <v>1.0</v>
      </c>
      <c r="CC2521" s="1">
        <v>-1.0</v>
      </c>
      <c r="CD2521" s="1">
        <v>84976.0</v>
      </c>
    </row>
    <row r="2522">
      <c r="A2522" s="1">
        <v>1.2953862E7</v>
      </c>
      <c r="B2522" s="1" t="s">
        <v>13508</v>
      </c>
      <c r="C2522" s="1" t="s">
        <v>13509</v>
      </c>
      <c r="D2522" s="1" t="s">
        <v>13509</v>
      </c>
      <c r="E2522" s="1" t="s">
        <v>85</v>
      </c>
      <c r="I2522" s="1">
        <v>1.5515731E7</v>
      </c>
      <c r="J2522" s="1">
        <v>41773.0</v>
      </c>
      <c r="M2522" s="1">
        <v>0.0</v>
      </c>
      <c r="N2522" s="1">
        <v>1.0</v>
      </c>
      <c r="O2522" s="1">
        <v>1.0</v>
      </c>
      <c r="P2522" s="1" t="s">
        <v>123</v>
      </c>
      <c r="Q2522" s="1" t="s">
        <v>124</v>
      </c>
      <c r="R2522" s="1">
        <v>40.68645</v>
      </c>
      <c r="S2522" s="1">
        <v>-73.93994</v>
      </c>
      <c r="T2522" s="1" t="s">
        <v>91</v>
      </c>
      <c r="U2522" s="1" t="s">
        <v>113</v>
      </c>
      <c r="V2522" s="1">
        <v>2.0</v>
      </c>
      <c r="W2522" s="1">
        <v>1.5</v>
      </c>
      <c r="X2522" s="1">
        <v>1.0</v>
      </c>
      <c r="Y2522" s="1">
        <v>1.0</v>
      </c>
      <c r="Z2522" s="1" t="s">
        <v>93</v>
      </c>
      <c r="AA2522" s="1" t="s">
        <v>13510</v>
      </c>
      <c r="AB2522" s="1">
        <v>35.0</v>
      </c>
      <c r="AC2522" s="1">
        <v>1.0</v>
      </c>
      <c r="AD2522" s="1">
        <v>35.0</v>
      </c>
      <c r="AE2522" s="1">
        <v>5.0</v>
      </c>
      <c r="AF2522" s="1" t="s">
        <v>187</v>
      </c>
      <c r="AG2522" s="1">
        <v>1.0</v>
      </c>
      <c r="AH2522" s="1">
        <v>0.0</v>
      </c>
      <c r="AI2522" s="1">
        <v>0.0</v>
      </c>
      <c r="AJ2522" s="1">
        <v>0.0</v>
      </c>
      <c r="AK2522" s="1">
        <v>0.0</v>
      </c>
      <c r="AL2522" s="1">
        <v>1.0</v>
      </c>
      <c r="AM2522" s="1">
        <v>0.0</v>
      </c>
      <c r="AN2522" s="1">
        <v>60.0</v>
      </c>
      <c r="AO2522" s="1">
        <v>8.0</v>
      </c>
      <c r="AP2522" s="1">
        <v>6.0</v>
      </c>
      <c r="AQ2522" s="1">
        <v>6.0</v>
      </c>
      <c r="AR2522" s="1">
        <v>10.0</v>
      </c>
      <c r="AS2522" s="1">
        <v>6.0</v>
      </c>
      <c r="AT2522" s="1">
        <v>8.0</v>
      </c>
      <c r="AU2522" s="1">
        <v>0.0</v>
      </c>
      <c r="AV2522" s="1" t="s">
        <v>117</v>
      </c>
      <c r="AW2522" s="1">
        <v>1.0</v>
      </c>
      <c r="AX2522" s="1">
        <v>0.0</v>
      </c>
      <c r="AY2522" s="1">
        <v>1.0</v>
      </c>
      <c r="AZ2522" s="1">
        <v>0.0</v>
      </c>
      <c r="BA2522" s="1">
        <v>0.03</v>
      </c>
      <c r="BB2522" s="1">
        <v>-1.0</v>
      </c>
      <c r="BC2522" s="1">
        <v>-1.0</v>
      </c>
      <c r="BD2522" s="1">
        <v>-1.0</v>
      </c>
      <c r="BE2522" s="1">
        <v>-1.0</v>
      </c>
      <c r="BF2522" s="1">
        <v>-1.0</v>
      </c>
      <c r="BG2522" s="1">
        <v>-1.0</v>
      </c>
      <c r="BH2522" s="1">
        <v>-1.0</v>
      </c>
      <c r="BI2522" s="1">
        <v>-1.0</v>
      </c>
      <c r="BJ2522" s="1">
        <v>1.0</v>
      </c>
      <c r="BK2522" s="1">
        <v>-1.0</v>
      </c>
      <c r="BL2522" s="1">
        <v>-1.0</v>
      </c>
      <c r="BM2522" s="1">
        <v>-1.0</v>
      </c>
      <c r="BN2522" s="1">
        <v>-1.0</v>
      </c>
      <c r="BO2522" s="1">
        <v>-1.0</v>
      </c>
      <c r="BP2522" s="1">
        <v>-1.0</v>
      </c>
      <c r="BQ2522" s="1">
        <v>1.0</v>
      </c>
      <c r="BR2522" s="1">
        <v>-1.0</v>
      </c>
      <c r="BS2522" s="1">
        <v>-1.0</v>
      </c>
      <c r="BT2522" s="1">
        <v>-1.0</v>
      </c>
      <c r="BU2522" s="1">
        <v>1.0</v>
      </c>
      <c r="BV2522" s="1">
        <v>-1.0</v>
      </c>
      <c r="BW2522" s="1">
        <v>-1.0</v>
      </c>
      <c r="BX2522" s="1">
        <v>-1.0</v>
      </c>
      <c r="BY2522" s="1">
        <v>-1.0</v>
      </c>
      <c r="BZ2522" s="1">
        <v>-1.0</v>
      </c>
      <c r="CA2522" s="1">
        <v>1.0</v>
      </c>
      <c r="CB2522" s="1">
        <v>-1.0</v>
      </c>
      <c r="CC2522" s="1">
        <v>-1.0</v>
      </c>
      <c r="CD2522" s="1">
        <v>84988.0</v>
      </c>
    </row>
    <row r="2523">
      <c r="A2523" s="1">
        <v>3.3637874E7</v>
      </c>
      <c r="B2523" s="1" t="s">
        <v>13511</v>
      </c>
      <c r="C2523" s="1" t="s">
        <v>13512</v>
      </c>
      <c r="D2523" s="1" t="s">
        <v>13513</v>
      </c>
      <c r="E2523" s="1" t="s">
        <v>85</v>
      </c>
      <c r="I2523" s="1">
        <v>2.47067478E8</v>
      </c>
      <c r="J2523" s="1">
        <v>43529.0</v>
      </c>
      <c r="K2523" s="1" t="s">
        <v>134</v>
      </c>
      <c r="L2523" s="1">
        <v>1.0</v>
      </c>
      <c r="M2523" s="1">
        <v>0.0</v>
      </c>
      <c r="N2523" s="1">
        <v>1.0</v>
      </c>
      <c r="O2523" s="1">
        <v>0.0</v>
      </c>
      <c r="P2523" s="1" t="s">
        <v>89</v>
      </c>
      <c r="Q2523" s="1" t="s">
        <v>90</v>
      </c>
      <c r="R2523" s="1">
        <v>40.7977</v>
      </c>
      <c r="S2523" s="1">
        <v>-73.96115</v>
      </c>
      <c r="T2523" s="1" t="s">
        <v>91</v>
      </c>
      <c r="U2523" s="1" t="s">
        <v>92</v>
      </c>
      <c r="V2523" s="1">
        <v>5.0</v>
      </c>
      <c r="W2523" s="1">
        <v>1.0</v>
      </c>
      <c r="X2523" s="1">
        <v>2.0</v>
      </c>
      <c r="Y2523" s="1">
        <v>3.0</v>
      </c>
      <c r="Z2523" s="1" t="s">
        <v>93</v>
      </c>
      <c r="AA2523" s="1" t="s">
        <v>13514</v>
      </c>
      <c r="AB2523" s="1">
        <v>330.0</v>
      </c>
      <c r="AC2523" s="1">
        <v>1.0</v>
      </c>
      <c r="AD2523" s="1">
        <v>0.0</v>
      </c>
      <c r="AE2523" s="1">
        <v>4.0</v>
      </c>
      <c r="AF2523" s="1" t="s">
        <v>95</v>
      </c>
      <c r="AG2523" s="1">
        <v>1.0</v>
      </c>
      <c r="AH2523" s="1">
        <v>6.0</v>
      </c>
      <c r="AI2523" s="1">
        <v>27.0</v>
      </c>
      <c r="AJ2523" s="1">
        <v>42.0</v>
      </c>
      <c r="AK2523" s="1">
        <v>132.0</v>
      </c>
      <c r="AL2523" s="1">
        <v>9.0</v>
      </c>
      <c r="AM2523" s="1">
        <v>9.0</v>
      </c>
      <c r="AN2523" s="1">
        <v>84.0</v>
      </c>
      <c r="AO2523" s="1">
        <v>10.0</v>
      </c>
      <c r="AP2523" s="1">
        <v>9.0</v>
      </c>
      <c r="AQ2523" s="1">
        <v>8.0</v>
      </c>
      <c r="AR2523" s="1">
        <v>9.0</v>
      </c>
      <c r="AS2523" s="1">
        <v>10.0</v>
      </c>
      <c r="AT2523" s="1">
        <v>9.0</v>
      </c>
      <c r="AU2523" s="1">
        <v>1.0</v>
      </c>
      <c r="AV2523" s="1" t="s">
        <v>96</v>
      </c>
      <c r="AW2523" s="1">
        <v>1.0</v>
      </c>
      <c r="AX2523" s="1">
        <v>1.0</v>
      </c>
      <c r="AY2523" s="1">
        <v>0.0</v>
      </c>
      <c r="AZ2523" s="1">
        <v>0.0</v>
      </c>
      <c r="BA2523" s="1">
        <v>3.65</v>
      </c>
      <c r="BB2523" s="1">
        <v>-1.0</v>
      </c>
      <c r="BC2523" s="1">
        <v>1.0</v>
      </c>
      <c r="BD2523" s="1">
        <v>-1.0</v>
      </c>
      <c r="BE2523" s="1">
        <v>-1.0</v>
      </c>
      <c r="BF2523" s="1">
        <v>-1.0</v>
      </c>
      <c r="BG2523" s="1">
        <v>-1.0</v>
      </c>
      <c r="BH2523" s="1">
        <v>-1.0</v>
      </c>
      <c r="BI2523" s="1">
        <v>1.0</v>
      </c>
      <c r="BJ2523" s="1">
        <v>1.0</v>
      </c>
      <c r="BK2523" s="1">
        <v>-1.0</v>
      </c>
      <c r="BL2523" s="1">
        <v>-1.0</v>
      </c>
      <c r="BM2523" s="1">
        <v>1.0</v>
      </c>
      <c r="BN2523" s="1">
        <v>-1.0</v>
      </c>
      <c r="BO2523" s="1">
        <v>-1.0</v>
      </c>
      <c r="BP2523" s="1">
        <v>-1.0</v>
      </c>
      <c r="BQ2523" s="1">
        <v>-1.0</v>
      </c>
      <c r="BR2523" s="1">
        <v>-1.0</v>
      </c>
      <c r="BS2523" s="1">
        <v>-1.0</v>
      </c>
      <c r="BT2523" s="1">
        <v>-1.0</v>
      </c>
      <c r="BU2523" s="1">
        <v>1.0</v>
      </c>
      <c r="BV2523" s="1">
        <v>-1.0</v>
      </c>
      <c r="BW2523" s="1">
        <v>-1.0</v>
      </c>
      <c r="BX2523" s="1">
        <v>-1.0</v>
      </c>
      <c r="BY2523" s="1">
        <v>-1.0</v>
      </c>
      <c r="BZ2523" s="1">
        <v>-1.0</v>
      </c>
      <c r="CA2523" s="1">
        <v>-1.0</v>
      </c>
      <c r="CB2523" s="1">
        <v>-1.0</v>
      </c>
      <c r="CC2523" s="1">
        <v>-1.0</v>
      </c>
      <c r="CD2523" s="1">
        <v>85004.0</v>
      </c>
    </row>
    <row r="2524">
      <c r="A2524" s="1">
        <v>2.7149449E7</v>
      </c>
      <c r="B2524" s="1" t="s">
        <v>13515</v>
      </c>
      <c r="C2524" s="1" t="s">
        <v>13516</v>
      </c>
      <c r="D2524" s="1" t="s">
        <v>13517</v>
      </c>
      <c r="E2524" s="1" t="s">
        <v>85</v>
      </c>
      <c r="F2524" s="1" t="s">
        <v>13518</v>
      </c>
      <c r="G2524" s="1" t="s">
        <v>13519</v>
      </c>
      <c r="I2524" s="1">
        <v>2.0038061E8</v>
      </c>
      <c r="J2524" s="1">
        <v>43287.0</v>
      </c>
      <c r="K2524" s="1" t="s">
        <v>88</v>
      </c>
      <c r="L2524" s="1">
        <v>0.92</v>
      </c>
      <c r="M2524" s="1">
        <v>0.0</v>
      </c>
      <c r="N2524" s="1">
        <v>75.0</v>
      </c>
      <c r="O2524" s="1">
        <v>0.0</v>
      </c>
      <c r="P2524" s="1" t="s">
        <v>89</v>
      </c>
      <c r="Q2524" s="1" t="s">
        <v>90</v>
      </c>
      <c r="R2524" s="1">
        <v>40.75019</v>
      </c>
      <c r="S2524" s="1">
        <v>-73.97045</v>
      </c>
      <c r="T2524" s="1" t="s">
        <v>274</v>
      </c>
      <c r="U2524" s="1" t="s">
        <v>92</v>
      </c>
      <c r="V2524" s="1">
        <v>4.0</v>
      </c>
      <c r="W2524" s="1">
        <v>1.0</v>
      </c>
      <c r="X2524" s="1">
        <v>1.0</v>
      </c>
      <c r="Y2524" s="1">
        <v>2.0</v>
      </c>
      <c r="Z2524" s="1" t="s">
        <v>93</v>
      </c>
      <c r="AA2524" s="1" t="s">
        <v>13520</v>
      </c>
      <c r="AB2524" s="1">
        <v>225.0</v>
      </c>
      <c r="AC2524" s="1">
        <v>1.0</v>
      </c>
      <c r="AD2524" s="1">
        <v>0.0</v>
      </c>
      <c r="AE2524" s="1">
        <v>30.0</v>
      </c>
      <c r="AF2524" s="1" t="s">
        <v>127</v>
      </c>
      <c r="AG2524" s="1">
        <v>1.0</v>
      </c>
      <c r="AH2524" s="1">
        <v>0.0</v>
      </c>
      <c r="AI2524" s="1">
        <v>5.0</v>
      </c>
      <c r="AJ2524" s="1">
        <v>35.0</v>
      </c>
      <c r="AK2524" s="1">
        <v>310.0</v>
      </c>
      <c r="AL2524" s="1">
        <v>0.0</v>
      </c>
      <c r="AM2524" s="1">
        <v>0.0</v>
      </c>
      <c r="AU2524" s="1">
        <v>0.0</v>
      </c>
      <c r="AV2524" s="1" t="s">
        <v>2171</v>
      </c>
      <c r="AW2524" s="1">
        <v>65.0</v>
      </c>
      <c r="AX2524" s="1">
        <v>65.0</v>
      </c>
      <c r="AY2524" s="1">
        <v>0.0</v>
      </c>
      <c r="AZ2524" s="1">
        <v>0.0</v>
      </c>
      <c r="BB2524" s="1">
        <v>-1.0</v>
      </c>
      <c r="BC2524" s="1">
        <v>1.0</v>
      </c>
      <c r="BD2524" s="1">
        <v>-1.0</v>
      </c>
      <c r="BE2524" s="1">
        <v>-1.0</v>
      </c>
      <c r="BF2524" s="1">
        <v>-1.0</v>
      </c>
      <c r="BG2524" s="1">
        <v>-1.0</v>
      </c>
      <c r="BH2524" s="1">
        <v>1.0</v>
      </c>
      <c r="BI2524" s="1">
        <v>-1.0</v>
      </c>
      <c r="BJ2524" s="1">
        <v>1.0</v>
      </c>
      <c r="BK2524" s="1">
        <v>1.0</v>
      </c>
      <c r="BL2524" s="1">
        <v>1.0</v>
      </c>
      <c r="BM2524" s="1">
        <v>1.0</v>
      </c>
      <c r="BN2524" s="1">
        <v>1.0</v>
      </c>
      <c r="BO2524" s="1">
        <v>-1.0</v>
      </c>
      <c r="BP2524" s="1">
        <v>-1.0</v>
      </c>
      <c r="BQ2524" s="1">
        <v>-1.0</v>
      </c>
      <c r="BR2524" s="1">
        <v>-1.0</v>
      </c>
      <c r="BS2524" s="1">
        <v>-1.0</v>
      </c>
      <c r="BT2524" s="1">
        <v>-1.0</v>
      </c>
      <c r="BU2524" s="1">
        <v>1.0</v>
      </c>
      <c r="BV2524" s="1">
        <v>1.0</v>
      </c>
      <c r="BW2524" s="1">
        <v>-1.0</v>
      </c>
      <c r="BX2524" s="1">
        <v>1.0</v>
      </c>
      <c r="BY2524" s="1">
        <v>-1.0</v>
      </c>
      <c r="BZ2524" s="1">
        <v>-1.0</v>
      </c>
      <c r="CA2524" s="1">
        <v>-1.0</v>
      </c>
      <c r="CB2524" s="1">
        <v>-1.0</v>
      </c>
      <c r="CC2524" s="1">
        <v>-1.0</v>
      </c>
      <c r="CD2524" s="1">
        <v>85054.0</v>
      </c>
    </row>
    <row r="2525">
      <c r="A2525" s="1">
        <v>9155212.0</v>
      </c>
      <c r="B2525" s="1" t="s">
        <v>13521</v>
      </c>
      <c r="C2525" s="1" t="s">
        <v>13522</v>
      </c>
      <c r="D2525" s="1" t="s">
        <v>13523</v>
      </c>
      <c r="E2525" s="1" t="s">
        <v>85</v>
      </c>
      <c r="F2525" s="1" t="s">
        <v>13524</v>
      </c>
      <c r="G2525" s="1" t="s">
        <v>13525</v>
      </c>
      <c r="H2525" s="1" t="s">
        <v>13526</v>
      </c>
      <c r="I2525" s="1">
        <v>4.7661247E7</v>
      </c>
      <c r="J2525" s="1">
        <v>42305.0</v>
      </c>
      <c r="M2525" s="1">
        <v>0.0</v>
      </c>
      <c r="N2525" s="1">
        <v>1.0</v>
      </c>
      <c r="O2525" s="1">
        <v>0.0</v>
      </c>
      <c r="P2525" s="1" t="s">
        <v>89</v>
      </c>
      <c r="Q2525" s="1" t="s">
        <v>90</v>
      </c>
      <c r="R2525" s="1">
        <v>40.72525</v>
      </c>
      <c r="S2525" s="1">
        <v>-73.98691</v>
      </c>
      <c r="T2525" s="1" t="s">
        <v>91</v>
      </c>
      <c r="U2525" s="1" t="s">
        <v>113</v>
      </c>
      <c r="V2525" s="1">
        <v>1.0</v>
      </c>
      <c r="W2525" s="1">
        <v>1.0</v>
      </c>
      <c r="X2525" s="1">
        <v>1.0</v>
      </c>
      <c r="Y2525" s="1">
        <v>1.0</v>
      </c>
      <c r="Z2525" s="1" t="s">
        <v>93</v>
      </c>
      <c r="AA2525" s="1" t="s">
        <v>13527</v>
      </c>
      <c r="AB2525" s="1">
        <v>85.0</v>
      </c>
      <c r="AC2525" s="1">
        <v>1.0</v>
      </c>
      <c r="AD2525" s="1">
        <v>0.0</v>
      </c>
      <c r="AE2525" s="1">
        <v>6.0</v>
      </c>
      <c r="AF2525" s="1" t="s">
        <v>928</v>
      </c>
      <c r="AG2525" s="1">
        <v>1.0</v>
      </c>
      <c r="AH2525" s="1">
        <v>27.0</v>
      </c>
      <c r="AI2525" s="1">
        <v>36.0</v>
      </c>
      <c r="AJ2525" s="1">
        <v>36.0</v>
      </c>
      <c r="AK2525" s="1">
        <v>36.0</v>
      </c>
      <c r="AL2525" s="1">
        <v>10.0</v>
      </c>
      <c r="AM2525" s="1">
        <v>3.0</v>
      </c>
      <c r="AN2525" s="1">
        <v>100.0</v>
      </c>
      <c r="AO2525" s="1">
        <v>10.0</v>
      </c>
      <c r="AP2525" s="1">
        <v>9.0</v>
      </c>
      <c r="AQ2525" s="1">
        <v>10.0</v>
      </c>
      <c r="AR2525" s="1">
        <v>10.0</v>
      </c>
      <c r="AS2525" s="1">
        <v>10.0</v>
      </c>
      <c r="AT2525" s="1">
        <v>10.0</v>
      </c>
      <c r="AU2525" s="1">
        <v>0.0</v>
      </c>
      <c r="AV2525" s="1" t="s">
        <v>117</v>
      </c>
      <c r="AW2525" s="1">
        <v>1.0</v>
      </c>
      <c r="AX2525" s="1">
        <v>0.0</v>
      </c>
      <c r="AY2525" s="1">
        <v>1.0</v>
      </c>
      <c r="AZ2525" s="1">
        <v>0.0</v>
      </c>
      <c r="BA2525" s="1">
        <v>0.23</v>
      </c>
      <c r="BB2525" s="1">
        <v>-1.0</v>
      </c>
      <c r="BC2525" s="1">
        <v>-1.0</v>
      </c>
      <c r="BD2525" s="1">
        <v>-1.0</v>
      </c>
      <c r="BE2525" s="1">
        <v>-1.0</v>
      </c>
      <c r="BF2525" s="1">
        <v>-1.0</v>
      </c>
      <c r="BG2525" s="1">
        <v>-1.0</v>
      </c>
      <c r="BH2525" s="1">
        <v>1.0</v>
      </c>
      <c r="BI2525" s="1">
        <v>-1.0</v>
      </c>
      <c r="BJ2525" s="1">
        <v>-1.0</v>
      </c>
      <c r="BK2525" s="1">
        <v>-1.0</v>
      </c>
      <c r="BL2525" s="1">
        <v>-1.0</v>
      </c>
      <c r="BM2525" s="1">
        <v>-1.0</v>
      </c>
      <c r="BN2525" s="1">
        <v>-1.0</v>
      </c>
      <c r="BO2525" s="1">
        <v>-1.0</v>
      </c>
      <c r="BP2525" s="1">
        <v>-1.0</v>
      </c>
      <c r="BQ2525" s="1">
        <v>-1.0</v>
      </c>
      <c r="BR2525" s="1">
        <v>-1.0</v>
      </c>
      <c r="BS2525" s="1">
        <v>-1.0</v>
      </c>
      <c r="BT2525" s="1">
        <v>-1.0</v>
      </c>
      <c r="BU2525" s="1">
        <v>1.0</v>
      </c>
      <c r="BV2525" s="1">
        <v>-1.0</v>
      </c>
      <c r="BW2525" s="1">
        <v>-1.0</v>
      </c>
      <c r="BX2525" s="1">
        <v>-1.0</v>
      </c>
      <c r="BY2525" s="1">
        <v>1.0</v>
      </c>
      <c r="BZ2525" s="1">
        <v>-1.0</v>
      </c>
      <c r="CA2525" s="1">
        <v>-1.0</v>
      </c>
      <c r="CB2525" s="1">
        <v>-1.0</v>
      </c>
      <c r="CC2525" s="1">
        <v>-1.0</v>
      </c>
      <c r="CD2525" s="1">
        <v>85086.0</v>
      </c>
    </row>
    <row r="2526">
      <c r="A2526" s="1">
        <v>3.2223317E7</v>
      </c>
      <c r="B2526" s="1" t="s">
        <v>13528</v>
      </c>
      <c r="C2526" s="1" t="s">
        <v>325</v>
      </c>
      <c r="D2526" s="1" t="s">
        <v>1470</v>
      </c>
      <c r="E2526" s="1" t="s">
        <v>85</v>
      </c>
      <c r="F2526" s="1" t="s">
        <v>1471</v>
      </c>
      <c r="H2526" s="1" t="s">
        <v>328</v>
      </c>
      <c r="I2526" s="1">
        <v>2.19517861E8</v>
      </c>
      <c r="J2526" s="1">
        <v>43381.0</v>
      </c>
      <c r="K2526" s="1" t="s">
        <v>134</v>
      </c>
      <c r="L2526" s="1">
        <v>0.98</v>
      </c>
      <c r="M2526" s="1">
        <v>0.0</v>
      </c>
      <c r="N2526" s="1">
        <v>328.0</v>
      </c>
      <c r="O2526" s="1">
        <v>0.0</v>
      </c>
      <c r="P2526" s="1" t="s">
        <v>89</v>
      </c>
      <c r="Q2526" s="1" t="s">
        <v>1472</v>
      </c>
      <c r="R2526" s="1">
        <v>40.7058</v>
      </c>
      <c r="S2526" s="1">
        <v>-74.0121</v>
      </c>
      <c r="T2526" s="1" t="s">
        <v>91</v>
      </c>
      <c r="U2526" s="1" t="s">
        <v>92</v>
      </c>
      <c r="V2526" s="1">
        <v>6.0</v>
      </c>
      <c r="W2526" s="1">
        <v>1.0</v>
      </c>
      <c r="X2526" s="1">
        <v>2.0</v>
      </c>
      <c r="Y2526" s="1">
        <v>3.0</v>
      </c>
      <c r="Z2526" s="1" t="s">
        <v>93</v>
      </c>
      <c r="AA2526" s="1" t="s">
        <v>3361</v>
      </c>
      <c r="AB2526" s="1">
        <v>404.0</v>
      </c>
      <c r="AC2526" s="1">
        <v>4.0</v>
      </c>
      <c r="AD2526" s="1">
        <v>5.0</v>
      </c>
      <c r="AE2526" s="1">
        <v>2.0</v>
      </c>
      <c r="AF2526" s="1" t="s">
        <v>95</v>
      </c>
      <c r="AG2526" s="1">
        <v>1.0</v>
      </c>
      <c r="AH2526" s="1">
        <v>14.0</v>
      </c>
      <c r="AI2526" s="1">
        <v>41.0</v>
      </c>
      <c r="AJ2526" s="1">
        <v>62.0</v>
      </c>
      <c r="AK2526" s="1">
        <v>330.0</v>
      </c>
      <c r="AL2526" s="1">
        <v>10.0</v>
      </c>
      <c r="AM2526" s="1">
        <v>10.0</v>
      </c>
      <c r="AN2526" s="1">
        <v>100.0</v>
      </c>
      <c r="AO2526" s="1">
        <v>10.0</v>
      </c>
      <c r="AP2526" s="1">
        <v>10.0</v>
      </c>
      <c r="AQ2526" s="1">
        <v>10.0</v>
      </c>
      <c r="AR2526" s="1">
        <v>10.0</v>
      </c>
      <c r="AS2526" s="1">
        <v>10.0</v>
      </c>
      <c r="AT2526" s="1">
        <v>9.0</v>
      </c>
      <c r="AU2526" s="1">
        <v>1.0</v>
      </c>
      <c r="AV2526" s="1" t="s">
        <v>96</v>
      </c>
      <c r="AW2526" s="1">
        <v>327.0</v>
      </c>
      <c r="AX2526" s="1">
        <v>319.0</v>
      </c>
      <c r="AY2526" s="1">
        <v>8.0</v>
      </c>
      <c r="AZ2526" s="1">
        <v>0.0</v>
      </c>
      <c r="BA2526" s="1">
        <v>2.26</v>
      </c>
      <c r="BB2526" s="1">
        <v>-1.0</v>
      </c>
      <c r="BC2526" s="1">
        <v>1.0</v>
      </c>
      <c r="BD2526" s="1">
        <v>-1.0</v>
      </c>
      <c r="BE2526" s="1">
        <v>-1.0</v>
      </c>
      <c r="BF2526" s="1">
        <v>-1.0</v>
      </c>
      <c r="BG2526" s="1">
        <v>-1.0</v>
      </c>
      <c r="BH2526" s="1">
        <v>1.0</v>
      </c>
      <c r="BI2526" s="1">
        <v>-1.0</v>
      </c>
      <c r="BJ2526" s="1">
        <v>1.0</v>
      </c>
      <c r="BK2526" s="1">
        <v>1.0</v>
      </c>
      <c r="BL2526" s="1">
        <v>1.0</v>
      </c>
      <c r="BM2526" s="1">
        <v>1.0</v>
      </c>
      <c r="BN2526" s="1">
        <v>1.0</v>
      </c>
      <c r="BO2526" s="1">
        <v>-1.0</v>
      </c>
      <c r="BP2526" s="1">
        <v>-1.0</v>
      </c>
      <c r="BQ2526" s="1">
        <v>-1.0</v>
      </c>
      <c r="BR2526" s="1">
        <v>-1.0</v>
      </c>
      <c r="BS2526" s="1">
        <v>-1.0</v>
      </c>
      <c r="BT2526" s="1">
        <v>-1.0</v>
      </c>
      <c r="BU2526" s="1">
        <v>1.0</v>
      </c>
      <c r="BV2526" s="1">
        <v>1.0</v>
      </c>
      <c r="BW2526" s="1">
        <v>-1.0</v>
      </c>
      <c r="BX2526" s="1">
        <v>-1.0</v>
      </c>
      <c r="BY2526" s="1">
        <v>-1.0</v>
      </c>
      <c r="BZ2526" s="1">
        <v>1.0</v>
      </c>
      <c r="CA2526" s="1">
        <v>-1.0</v>
      </c>
      <c r="CB2526" s="1">
        <v>-1.0</v>
      </c>
      <c r="CC2526" s="1">
        <v>-1.0</v>
      </c>
      <c r="CD2526" s="1">
        <v>85091.0</v>
      </c>
    </row>
    <row r="2527">
      <c r="A2527" s="1">
        <v>2.4157013E7</v>
      </c>
      <c r="B2527" s="1" t="s">
        <v>13529</v>
      </c>
      <c r="C2527" s="1" t="s">
        <v>13530</v>
      </c>
      <c r="D2527" s="1" t="s">
        <v>13531</v>
      </c>
      <c r="E2527" s="1" t="s">
        <v>85</v>
      </c>
      <c r="I2527" s="1">
        <v>1.82039779E8</v>
      </c>
      <c r="J2527" s="1">
        <v>43192.0</v>
      </c>
      <c r="K2527" s="1" t="s">
        <v>134</v>
      </c>
      <c r="L2527" s="1">
        <v>1.0</v>
      </c>
      <c r="M2527" s="1">
        <v>0.0</v>
      </c>
      <c r="N2527" s="1">
        <v>1.0</v>
      </c>
      <c r="O2527" s="1">
        <v>0.0</v>
      </c>
      <c r="P2527" s="1" t="s">
        <v>123</v>
      </c>
      <c r="Q2527" s="1" t="s">
        <v>124</v>
      </c>
      <c r="R2527" s="1">
        <v>40.68123</v>
      </c>
      <c r="S2527" s="1">
        <v>-73.99424</v>
      </c>
      <c r="T2527" s="1" t="s">
        <v>91</v>
      </c>
      <c r="U2527" s="1" t="s">
        <v>92</v>
      </c>
      <c r="V2527" s="1">
        <v>2.0</v>
      </c>
      <c r="W2527" s="1">
        <v>1.0</v>
      </c>
      <c r="X2527" s="1">
        <v>1.0</v>
      </c>
      <c r="Y2527" s="1">
        <v>1.0</v>
      </c>
      <c r="Z2527" s="1" t="s">
        <v>93</v>
      </c>
      <c r="AA2527" s="1" t="s">
        <v>13532</v>
      </c>
      <c r="AB2527" s="1">
        <v>100.0</v>
      </c>
      <c r="AC2527" s="1">
        <v>1.0</v>
      </c>
      <c r="AD2527" s="1">
        <v>20.0</v>
      </c>
      <c r="AE2527" s="1">
        <v>3.0</v>
      </c>
      <c r="AF2527" s="1" t="s">
        <v>104</v>
      </c>
      <c r="AG2527" s="1">
        <v>1.0</v>
      </c>
      <c r="AH2527" s="1">
        <v>0.0</v>
      </c>
      <c r="AI2527" s="1">
        <v>0.0</v>
      </c>
      <c r="AJ2527" s="1">
        <v>0.0</v>
      </c>
      <c r="AK2527" s="1">
        <v>0.0</v>
      </c>
      <c r="AL2527" s="1">
        <v>7.0</v>
      </c>
      <c r="AM2527" s="1">
        <v>4.0</v>
      </c>
      <c r="AN2527" s="1">
        <v>100.0</v>
      </c>
      <c r="AO2527" s="1">
        <v>10.0</v>
      </c>
      <c r="AP2527" s="1">
        <v>10.0</v>
      </c>
      <c r="AQ2527" s="1">
        <v>10.0</v>
      </c>
      <c r="AR2527" s="1">
        <v>10.0</v>
      </c>
      <c r="AS2527" s="1">
        <v>10.0</v>
      </c>
      <c r="AT2527" s="1">
        <v>10.0</v>
      </c>
      <c r="AU2527" s="1">
        <v>0.0</v>
      </c>
      <c r="AV2527" s="1" t="s">
        <v>105</v>
      </c>
      <c r="AW2527" s="1">
        <v>1.0</v>
      </c>
      <c r="AX2527" s="1">
        <v>1.0</v>
      </c>
      <c r="AY2527" s="1">
        <v>0.0</v>
      </c>
      <c r="AZ2527" s="1">
        <v>0.0</v>
      </c>
      <c r="BA2527" s="1">
        <v>0.47</v>
      </c>
      <c r="BB2527" s="1">
        <v>-1.0</v>
      </c>
      <c r="BC2527" s="1">
        <v>1.0</v>
      </c>
      <c r="BD2527" s="1">
        <v>-1.0</v>
      </c>
      <c r="BE2527" s="1">
        <v>-1.0</v>
      </c>
      <c r="BF2527" s="1">
        <v>-1.0</v>
      </c>
      <c r="BG2527" s="1">
        <v>-1.0</v>
      </c>
      <c r="BH2527" s="1">
        <v>-1.0</v>
      </c>
      <c r="BI2527" s="1">
        <v>-1.0</v>
      </c>
      <c r="BJ2527" s="1">
        <v>1.0</v>
      </c>
      <c r="BK2527" s="1">
        <v>-1.0</v>
      </c>
      <c r="BL2527" s="1">
        <v>-1.0</v>
      </c>
      <c r="BM2527" s="1">
        <v>-1.0</v>
      </c>
      <c r="BN2527" s="1">
        <v>-1.0</v>
      </c>
      <c r="BO2527" s="1">
        <v>-1.0</v>
      </c>
      <c r="BP2527" s="1">
        <v>-1.0</v>
      </c>
      <c r="BQ2527" s="1">
        <v>-1.0</v>
      </c>
      <c r="BR2527" s="1">
        <v>-1.0</v>
      </c>
      <c r="BS2527" s="1">
        <v>-1.0</v>
      </c>
      <c r="BT2527" s="1">
        <v>-1.0</v>
      </c>
      <c r="BU2527" s="1">
        <v>1.0</v>
      </c>
      <c r="BV2527" s="1">
        <v>-1.0</v>
      </c>
      <c r="BW2527" s="1">
        <v>-1.0</v>
      </c>
      <c r="BX2527" s="1">
        <v>-1.0</v>
      </c>
      <c r="BY2527" s="1">
        <v>-1.0</v>
      </c>
      <c r="BZ2527" s="1">
        <v>-1.0</v>
      </c>
      <c r="CA2527" s="1">
        <v>-1.0</v>
      </c>
      <c r="CB2527" s="1">
        <v>-1.0</v>
      </c>
      <c r="CC2527" s="1">
        <v>-1.0</v>
      </c>
      <c r="CD2527" s="1">
        <v>85094.0</v>
      </c>
    </row>
    <row r="2528">
      <c r="A2528" s="1">
        <v>2.9125444E7</v>
      </c>
      <c r="B2528" s="1" t="s">
        <v>13533</v>
      </c>
      <c r="C2528" s="1" t="s">
        <v>13534</v>
      </c>
      <c r="D2528" s="1" t="s">
        <v>13534</v>
      </c>
      <c r="E2528" s="1" t="s">
        <v>85</v>
      </c>
      <c r="I2528" s="1">
        <v>5.2083976E7</v>
      </c>
      <c r="J2528" s="1">
        <v>42361.0</v>
      </c>
      <c r="M2528" s="1">
        <v>0.0</v>
      </c>
      <c r="N2528" s="1">
        <v>1.0</v>
      </c>
      <c r="O2528" s="1">
        <v>1.0</v>
      </c>
      <c r="P2528" s="1" t="s">
        <v>89</v>
      </c>
      <c r="Q2528" s="1" t="s">
        <v>1270</v>
      </c>
      <c r="R2528" s="1">
        <v>40.7446599999999</v>
      </c>
      <c r="S2528" s="1">
        <v>-73.9737</v>
      </c>
      <c r="T2528" s="1" t="s">
        <v>91</v>
      </c>
      <c r="U2528" s="1" t="s">
        <v>92</v>
      </c>
      <c r="V2528" s="1">
        <v>3.0</v>
      </c>
      <c r="W2528" s="1">
        <v>1.0</v>
      </c>
      <c r="X2528" s="1">
        <v>1.0</v>
      </c>
      <c r="Y2528" s="1">
        <v>1.0</v>
      </c>
      <c r="Z2528" s="1" t="s">
        <v>93</v>
      </c>
      <c r="AA2528" s="1" t="s">
        <v>13535</v>
      </c>
      <c r="AB2528" s="1">
        <v>140.0</v>
      </c>
      <c r="AC2528" s="1">
        <v>1.0</v>
      </c>
      <c r="AD2528" s="1">
        <v>0.0</v>
      </c>
      <c r="AE2528" s="1">
        <v>1.0</v>
      </c>
      <c r="AF2528" s="1" t="s">
        <v>356</v>
      </c>
      <c r="AG2528" s="1">
        <v>1.0</v>
      </c>
      <c r="AH2528" s="1">
        <v>0.0</v>
      </c>
      <c r="AI2528" s="1">
        <v>0.0</v>
      </c>
      <c r="AJ2528" s="1">
        <v>0.0</v>
      </c>
      <c r="AK2528" s="1">
        <v>0.0</v>
      </c>
      <c r="AL2528" s="1">
        <v>0.0</v>
      </c>
      <c r="AM2528" s="1">
        <v>0.0</v>
      </c>
      <c r="AU2528" s="1">
        <v>0.0</v>
      </c>
      <c r="AV2528" s="1" t="s">
        <v>105</v>
      </c>
      <c r="AW2528" s="1">
        <v>1.0</v>
      </c>
      <c r="AX2528" s="1">
        <v>1.0</v>
      </c>
      <c r="AY2528" s="1">
        <v>0.0</v>
      </c>
      <c r="AZ2528" s="1">
        <v>0.0</v>
      </c>
      <c r="BB2528" s="1">
        <v>-1.0</v>
      </c>
      <c r="BC2528" s="1">
        <v>1.0</v>
      </c>
      <c r="BD2528" s="1">
        <v>-1.0</v>
      </c>
      <c r="BE2528" s="1">
        <v>-1.0</v>
      </c>
      <c r="BF2528" s="1">
        <v>-1.0</v>
      </c>
      <c r="BG2528" s="1">
        <v>-1.0</v>
      </c>
      <c r="BH2528" s="1">
        <v>-1.0</v>
      </c>
      <c r="BI2528" s="1">
        <v>-1.0</v>
      </c>
      <c r="BJ2528" s="1">
        <v>1.0</v>
      </c>
      <c r="BK2528" s="1">
        <v>-1.0</v>
      </c>
      <c r="BL2528" s="1">
        <v>-1.0</v>
      </c>
      <c r="BM2528" s="1">
        <v>-1.0</v>
      </c>
      <c r="BN2528" s="1">
        <v>1.0</v>
      </c>
      <c r="BO2528" s="1">
        <v>-1.0</v>
      </c>
      <c r="BP2528" s="1">
        <v>-1.0</v>
      </c>
      <c r="BQ2528" s="1">
        <v>-1.0</v>
      </c>
      <c r="BR2528" s="1">
        <v>-1.0</v>
      </c>
      <c r="BS2528" s="1">
        <v>-1.0</v>
      </c>
      <c r="BT2528" s="1">
        <v>-1.0</v>
      </c>
      <c r="BU2528" s="1">
        <v>1.0</v>
      </c>
      <c r="BV2528" s="1">
        <v>-1.0</v>
      </c>
      <c r="BW2528" s="1">
        <v>-1.0</v>
      </c>
      <c r="BX2528" s="1">
        <v>-1.0</v>
      </c>
      <c r="BY2528" s="1">
        <v>-1.0</v>
      </c>
      <c r="BZ2528" s="1">
        <v>-1.0</v>
      </c>
      <c r="CA2528" s="1">
        <v>-1.0</v>
      </c>
      <c r="CB2528" s="1">
        <v>-1.0</v>
      </c>
      <c r="CC2528" s="1">
        <v>-1.0</v>
      </c>
      <c r="CD2528" s="1">
        <v>85117.0</v>
      </c>
    </row>
    <row r="2529">
      <c r="A2529" s="1">
        <v>3.5448841E7</v>
      </c>
      <c r="B2529" s="1" t="s">
        <v>13536</v>
      </c>
      <c r="C2529" s="1" t="s">
        <v>13537</v>
      </c>
      <c r="D2529" s="1" t="s">
        <v>13538</v>
      </c>
      <c r="E2529" s="1" t="s">
        <v>85</v>
      </c>
      <c r="F2529" s="1" t="s">
        <v>13539</v>
      </c>
      <c r="G2529" s="1" t="s">
        <v>13540</v>
      </c>
      <c r="I2529" s="1">
        <v>5236664.0</v>
      </c>
      <c r="J2529" s="1">
        <v>41331.0</v>
      </c>
      <c r="K2529" s="1" t="s">
        <v>88</v>
      </c>
      <c r="L2529" s="1">
        <v>1.0</v>
      </c>
      <c r="M2529" s="1">
        <v>0.0</v>
      </c>
      <c r="N2529" s="1">
        <v>1.0</v>
      </c>
      <c r="O2529" s="1">
        <v>1.0</v>
      </c>
      <c r="P2529" s="1" t="s">
        <v>89</v>
      </c>
      <c r="Q2529" s="1" t="s">
        <v>90</v>
      </c>
      <c r="R2529" s="1">
        <v>40.7187099999999</v>
      </c>
      <c r="S2529" s="1">
        <v>-73.99058</v>
      </c>
      <c r="T2529" s="1" t="s">
        <v>91</v>
      </c>
      <c r="U2529" s="1" t="s">
        <v>92</v>
      </c>
      <c r="V2529" s="1">
        <v>3.0</v>
      </c>
      <c r="W2529" s="1">
        <v>1.0</v>
      </c>
      <c r="X2529" s="1">
        <v>1.0</v>
      </c>
      <c r="Y2529" s="1">
        <v>1.0</v>
      </c>
      <c r="Z2529" s="1" t="s">
        <v>93</v>
      </c>
      <c r="AA2529" s="1" t="s">
        <v>13541</v>
      </c>
      <c r="AB2529" s="1">
        <v>300.0</v>
      </c>
      <c r="AC2529" s="1">
        <v>1.0</v>
      </c>
      <c r="AD2529" s="1">
        <v>0.0</v>
      </c>
      <c r="AE2529" s="1">
        <v>2.0</v>
      </c>
      <c r="AF2529" s="1" t="s">
        <v>127</v>
      </c>
      <c r="AG2529" s="1">
        <v>1.0</v>
      </c>
      <c r="AH2529" s="1">
        <v>0.0</v>
      </c>
      <c r="AI2529" s="1">
        <v>4.0</v>
      </c>
      <c r="AJ2529" s="1">
        <v>9.0</v>
      </c>
      <c r="AK2529" s="1">
        <v>284.0</v>
      </c>
      <c r="AL2529" s="1">
        <v>1.0</v>
      </c>
      <c r="AM2529" s="1">
        <v>1.0</v>
      </c>
      <c r="AU2529" s="1">
        <v>1.0</v>
      </c>
      <c r="AV2529" s="1" t="s">
        <v>105</v>
      </c>
      <c r="AW2529" s="1">
        <v>1.0</v>
      </c>
      <c r="AX2529" s="1">
        <v>1.0</v>
      </c>
      <c r="AY2529" s="1">
        <v>0.0</v>
      </c>
      <c r="AZ2529" s="1">
        <v>0.0</v>
      </c>
      <c r="BA2529" s="1">
        <v>1.0</v>
      </c>
      <c r="BB2529" s="1">
        <v>-1.0</v>
      </c>
      <c r="BC2529" s="1">
        <v>-1.0</v>
      </c>
      <c r="BD2529" s="1">
        <v>-1.0</v>
      </c>
      <c r="BE2529" s="1">
        <v>-1.0</v>
      </c>
      <c r="BF2529" s="1">
        <v>-1.0</v>
      </c>
      <c r="BG2529" s="1">
        <v>-1.0</v>
      </c>
      <c r="BH2529" s="1">
        <v>-1.0</v>
      </c>
      <c r="BI2529" s="1">
        <v>-1.0</v>
      </c>
      <c r="BJ2529" s="1">
        <v>-1.0</v>
      </c>
      <c r="BK2529" s="1">
        <v>-1.0</v>
      </c>
      <c r="BL2529" s="1">
        <v>-1.0</v>
      </c>
      <c r="BM2529" s="1">
        <v>-1.0</v>
      </c>
      <c r="BN2529" s="1">
        <v>-1.0</v>
      </c>
      <c r="BO2529" s="1">
        <v>-1.0</v>
      </c>
      <c r="BP2529" s="1">
        <v>-1.0</v>
      </c>
      <c r="BQ2529" s="1">
        <v>-1.0</v>
      </c>
      <c r="BR2529" s="1">
        <v>-1.0</v>
      </c>
      <c r="BS2529" s="1">
        <v>-1.0</v>
      </c>
      <c r="BT2529" s="1">
        <v>-1.0</v>
      </c>
      <c r="BU2529" s="1">
        <v>1.0</v>
      </c>
      <c r="BV2529" s="1">
        <v>-1.0</v>
      </c>
      <c r="BW2529" s="1">
        <v>-1.0</v>
      </c>
      <c r="BX2529" s="1">
        <v>1.0</v>
      </c>
      <c r="BY2529" s="1">
        <v>-1.0</v>
      </c>
      <c r="BZ2529" s="1">
        <v>-1.0</v>
      </c>
      <c r="CA2529" s="1">
        <v>-1.0</v>
      </c>
      <c r="CB2529" s="1">
        <v>-1.0</v>
      </c>
      <c r="CC2529" s="1">
        <v>-1.0</v>
      </c>
      <c r="CD2529" s="1">
        <v>85119.0</v>
      </c>
    </row>
    <row r="2530">
      <c r="A2530" s="1">
        <v>2.0914216E7</v>
      </c>
      <c r="B2530" s="1" t="s">
        <v>13542</v>
      </c>
      <c r="C2530" s="1" t="s">
        <v>13543</v>
      </c>
      <c r="D2530" s="1" t="s">
        <v>13544</v>
      </c>
      <c r="E2530" s="1" t="s">
        <v>85</v>
      </c>
      <c r="F2530" s="1" t="s">
        <v>13545</v>
      </c>
      <c r="G2530" s="1" t="s">
        <v>13546</v>
      </c>
      <c r="H2530" s="2" t="str">
        <f>- no shoes in The house  - Quiet hours after midnight</f>
        <v>#ERROR!</v>
      </c>
      <c r="I2530" s="1">
        <v>8.5722766E7</v>
      </c>
      <c r="J2530" s="1">
        <v>42575.0</v>
      </c>
      <c r="K2530" s="1" t="s">
        <v>272</v>
      </c>
      <c r="L2530" s="1">
        <v>0.8</v>
      </c>
      <c r="M2530" s="1">
        <v>0.0</v>
      </c>
      <c r="N2530" s="1">
        <v>1.0</v>
      </c>
      <c r="O2530" s="1">
        <v>0.0</v>
      </c>
      <c r="P2530" s="1" t="s">
        <v>123</v>
      </c>
      <c r="Q2530" s="1" t="s">
        <v>185</v>
      </c>
      <c r="R2530" s="1">
        <v>40.71317</v>
      </c>
      <c r="S2530" s="1">
        <v>-73.94518</v>
      </c>
      <c r="T2530" s="1" t="s">
        <v>289</v>
      </c>
      <c r="U2530" s="1" t="s">
        <v>92</v>
      </c>
      <c r="V2530" s="1">
        <v>4.0</v>
      </c>
      <c r="W2530" s="1">
        <v>2.0</v>
      </c>
      <c r="X2530" s="1">
        <v>2.0</v>
      </c>
      <c r="Y2530" s="1">
        <v>1.0</v>
      </c>
      <c r="Z2530" s="1" t="s">
        <v>93</v>
      </c>
      <c r="AA2530" s="1" t="s">
        <v>13547</v>
      </c>
      <c r="AB2530" s="1">
        <v>90.0</v>
      </c>
      <c r="AC2530" s="1">
        <v>1.0</v>
      </c>
      <c r="AD2530" s="1">
        <v>30.0</v>
      </c>
      <c r="AE2530" s="1">
        <v>2.0</v>
      </c>
      <c r="AF2530" s="1" t="s">
        <v>2136</v>
      </c>
      <c r="AG2530" s="1">
        <v>1.0</v>
      </c>
      <c r="AH2530" s="1">
        <v>0.0</v>
      </c>
      <c r="AI2530" s="1">
        <v>0.0</v>
      </c>
      <c r="AJ2530" s="1">
        <v>0.0</v>
      </c>
      <c r="AK2530" s="1">
        <v>157.0</v>
      </c>
      <c r="AL2530" s="1">
        <v>5.0</v>
      </c>
      <c r="AM2530" s="1">
        <v>2.0</v>
      </c>
      <c r="AN2530" s="1">
        <v>100.0</v>
      </c>
      <c r="AO2530" s="1">
        <v>10.0</v>
      </c>
      <c r="AP2530" s="1">
        <v>10.0</v>
      </c>
      <c r="AQ2530" s="1">
        <v>10.0</v>
      </c>
      <c r="AR2530" s="1">
        <v>10.0</v>
      </c>
      <c r="AS2530" s="1">
        <v>10.0</v>
      </c>
      <c r="AT2530" s="1">
        <v>9.0</v>
      </c>
      <c r="AU2530" s="1">
        <v>0.0</v>
      </c>
      <c r="AV2530" s="1" t="s">
        <v>105</v>
      </c>
      <c r="AW2530" s="1">
        <v>1.0</v>
      </c>
      <c r="AX2530" s="1">
        <v>1.0</v>
      </c>
      <c r="AY2530" s="1">
        <v>0.0</v>
      </c>
      <c r="AZ2530" s="1">
        <v>0.0</v>
      </c>
      <c r="BA2530" s="1">
        <v>0.23</v>
      </c>
      <c r="BB2530" s="1">
        <v>-1.0</v>
      </c>
      <c r="BC2530" s="1">
        <v>1.0</v>
      </c>
      <c r="BD2530" s="1">
        <v>-1.0</v>
      </c>
      <c r="BE2530" s="1">
        <v>-1.0</v>
      </c>
      <c r="BF2530" s="1">
        <v>1.0</v>
      </c>
      <c r="BG2530" s="1">
        <v>-1.0</v>
      </c>
      <c r="BH2530" s="1">
        <v>1.0</v>
      </c>
      <c r="BI2530" s="1">
        <v>-1.0</v>
      </c>
      <c r="BJ2530" s="1">
        <v>1.0</v>
      </c>
      <c r="BK2530" s="1">
        <v>1.0</v>
      </c>
      <c r="BL2530" s="1">
        <v>1.0</v>
      </c>
      <c r="BM2530" s="1">
        <v>1.0</v>
      </c>
      <c r="BN2530" s="1">
        <v>1.0</v>
      </c>
      <c r="BO2530" s="1">
        <v>1.0</v>
      </c>
      <c r="BP2530" s="1">
        <v>1.0</v>
      </c>
      <c r="BQ2530" s="1">
        <v>1.0</v>
      </c>
      <c r="BR2530" s="1">
        <v>-1.0</v>
      </c>
      <c r="BS2530" s="1">
        <v>-1.0</v>
      </c>
      <c r="BT2530" s="1">
        <v>-1.0</v>
      </c>
      <c r="BU2530" s="1">
        <v>1.0</v>
      </c>
      <c r="BV2530" s="1">
        <v>-1.0</v>
      </c>
      <c r="BW2530" s="1">
        <v>-1.0</v>
      </c>
      <c r="BX2530" s="1">
        <v>-1.0</v>
      </c>
      <c r="BY2530" s="1">
        <v>-1.0</v>
      </c>
      <c r="BZ2530" s="1">
        <v>-1.0</v>
      </c>
      <c r="CA2530" s="1">
        <v>-1.0</v>
      </c>
      <c r="CB2530" s="1">
        <v>-1.0</v>
      </c>
      <c r="CC2530" s="1">
        <v>-1.0</v>
      </c>
      <c r="CD2530" s="1">
        <v>85126.0</v>
      </c>
    </row>
    <row r="2531">
      <c r="A2531" s="1">
        <v>2.3059062E7</v>
      </c>
      <c r="B2531" s="1" t="s">
        <v>13548</v>
      </c>
      <c r="C2531" s="1" t="s">
        <v>13549</v>
      </c>
      <c r="D2531" s="1" t="s">
        <v>13549</v>
      </c>
      <c r="E2531" s="1" t="s">
        <v>85</v>
      </c>
      <c r="H2531" s="1" t="s">
        <v>13550</v>
      </c>
      <c r="I2531" s="1">
        <v>6966161.0</v>
      </c>
      <c r="J2531" s="1">
        <v>41442.0</v>
      </c>
      <c r="K2531" s="1" t="s">
        <v>88</v>
      </c>
      <c r="L2531" s="1">
        <v>1.0</v>
      </c>
      <c r="M2531" s="1">
        <v>0.0</v>
      </c>
      <c r="N2531" s="1">
        <v>2.0</v>
      </c>
      <c r="O2531" s="1">
        <v>1.0</v>
      </c>
      <c r="P2531" s="1" t="s">
        <v>813</v>
      </c>
      <c r="Q2531" s="1" t="s">
        <v>7501</v>
      </c>
      <c r="R2531" s="1">
        <v>40.64399</v>
      </c>
      <c r="S2531" s="1">
        <v>-74.0852599999999</v>
      </c>
      <c r="T2531" s="1" t="s">
        <v>91</v>
      </c>
      <c r="U2531" s="1" t="s">
        <v>92</v>
      </c>
      <c r="V2531" s="1">
        <v>2.0</v>
      </c>
      <c r="W2531" s="1">
        <v>1.0</v>
      </c>
      <c r="X2531" s="1">
        <v>1.0</v>
      </c>
      <c r="Y2531" s="1">
        <v>1.0</v>
      </c>
      <c r="Z2531" s="1" t="s">
        <v>93</v>
      </c>
      <c r="AA2531" s="1" t="s">
        <v>13551</v>
      </c>
      <c r="AB2531" s="1">
        <v>77.0</v>
      </c>
      <c r="AC2531" s="1">
        <v>1.0</v>
      </c>
      <c r="AD2531" s="1">
        <v>0.0</v>
      </c>
      <c r="AE2531" s="1">
        <v>7.0</v>
      </c>
      <c r="AF2531" s="1" t="s">
        <v>658</v>
      </c>
      <c r="AG2531" s="1">
        <v>1.0</v>
      </c>
      <c r="AH2531" s="1">
        <v>0.0</v>
      </c>
      <c r="AI2531" s="1">
        <v>0.0</v>
      </c>
      <c r="AJ2531" s="1">
        <v>0.0</v>
      </c>
      <c r="AK2531" s="1">
        <v>0.0</v>
      </c>
      <c r="AL2531" s="1">
        <v>0.0</v>
      </c>
      <c r="AM2531" s="1">
        <v>0.0</v>
      </c>
      <c r="AU2531" s="1">
        <v>0.0</v>
      </c>
      <c r="AV2531" s="1" t="s">
        <v>96</v>
      </c>
      <c r="AW2531" s="1">
        <v>1.0</v>
      </c>
      <c r="AX2531" s="1">
        <v>1.0</v>
      </c>
      <c r="AY2531" s="1">
        <v>0.0</v>
      </c>
      <c r="AZ2531" s="1">
        <v>0.0</v>
      </c>
      <c r="BB2531" s="1">
        <v>-1.0</v>
      </c>
      <c r="BC2531" s="1">
        <v>1.0</v>
      </c>
      <c r="BD2531" s="1">
        <v>-1.0</v>
      </c>
      <c r="BE2531" s="1">
        <v>-1.0</v>
      </c>
      <c r="BF2531" s="1">
        <v>-1.0</v>
      </c>
      <c r="BG2531" s="1">
        <v>-1.0</v>
      </c>
      <c r="BH2531" s="1">
        <v>-1.0</v>
      </c>
      <c r="BI2531" s="1">
        <v>-1.0</v>
      </c>
      <c r="BJ2531" s="1">
        <v>-1.0</v>
      </c>
      <c r="BK2531" s="1">
        <v>-1.0</v>
      </c>
      <c r="BL2531" s="1">
        <v>-1.0</v>
      </c>
      <c r="BM2531" s="1">
        <v>1.0</v>
      </c>
      <c r="BN2531" s="1">
        <v>-1.0</v>
      </c>
      <c r="BO2531" s="1">
        <v>-1.0</v>
      </c>
      <c r="BP2531" s="1">
        <v>-1.0</v>
      </c>
      <c r="BQ2531" s="1">
        <v>1.0</v>
      </c>
      <c r="BR2531" s="1">
        <v>-1.0</v>
      </c>
      <c r="BS2531" s="1">
        <v>-1.0</v>
      </c>
      <c r="BT2531" s="1">
        <v>-1.0</v>
      </c>
      <c r="BU2531" s="1">
        <v>-1.0</v>
      </c>
      <c r="BV2531" s="1">
        <v>-1.0</v>
      </c>
      <c r="BW2531" s="1">
        <v>1.0</v>
      </c>
      <c r="BX2531" s="1">
        <v>1.0</v>
      </c>
      <c r="BY2531" s="1">
        <v>-1.0</v>
      </c>
      <c r="BZ2531" s="1">
        <v>-1.0</v>
      </c>
      <c r="CA2531" s="1">
        <v>-1.0</v>
      </c>
      <c r="CB2531" s="1">
        <v>-1.0</v>
      </c>
      <c r="CC2531" s="1">
        <v>-1.0</v>
      </c>
      <c r="CD2531" s="1">
        <v>85185.0</v>
      </c>
    </row>
    <row r="2532">
      <c r="A2532" s="1">
        <v>2.0978898E7</v>
      </c>
      <c r="B2532" s="1" t="s">
        <v>13552</v>
      </c>
      <c r="C2532" s="1" t="s">
        <v>13553</v>
      </c>
      <c r="D2532" s="1" t="s">
        <v>13554</v>
      </c>
      <c r="E2532" s="1" t="s">
        <v>85</v>
      </c>
      <c r="G2532" s="1" t="s">
        <v>13555</v>
      </c>
      <c r="I2532" s="1">
        <v>1.50965627E8</v>
      </c>
      <c r="J2532" s="1">
        <v>42995.0</v>
      </c>
      <c r="M2532" s="1">
        <v>0.0</v>
      </c>
      <c r="N2532" s="1">
        <v>1.0</v>
      </c>
      <c r="O2532" s="1">
        <v>1.0</v>
      </c>
      <c r="P2532" s="1" t="s">
        <v>123</v>
      </c>
      <c r="Q2532" s="1" t="s">
        <v>124</v>
      </c>
      <c r="R2532" s="1">
        <v>40.6838</v>
      </c>
      <c r="S2532" s="1">
        <v>-73.91015</v>
      </c>
      <c r="T2532" s="1" t="s">
        <v>150</v>
      </c>
      <c r="U2532" s="1" t="s">
        <v>113</v>
      </c>
      <c r="V2532" s="1">
        <v>2.0</v>
      </c>
      <c r="W2532" s="1">
        <v>2.0</v>
      </c>
      <c r="X2532" s="1">
        <v>1.0</v>
      </c>
      <c r="Y2532" s="1">
        <v>1.0</v>
      </c>
      <c r="Z2532" s="1" t="s">
        <v>93</v>
      </c>
      <c r="AA2532" s="1" t="s">
        <v>13556</v>
      </c>
      <c r="AB2532" s="1">
        <v>40.0</v>
      </c>
      <c r="AC2532" s="1">
        <v>1.0</v>
      </c>
      <c r="AD2532" s="1">
        <v>0.0</v>
      </c>
      <c r="AE2532" s="1">
        <v>1.0</v>
      </c>
      <c r="AF2532" s="1" t="s">
        <v>170</v>
      </c>
      <c r="AG2532" s="1">
        <v>1.0</v>
      </c>
      <c r="AH2532" s="1">
        <v>0.0</v>
      </c>
      <c r="AI2532" s="1">
        <v>0.0</v>
      </c>
      <c r="AJ2532" s="1">
        <v>0.0</v>
      </c>
      <c r="AK2532" s="1">
        <v>0.0</v>
      </c>
      <c r="AL2532" s="1">
        <v>8.0</v>
      </c>
      <c r="AM2532" s="1">
        <v>6.0</v>
      </c>
      <c r="AN2532" s="1">
        <v>76.0</v>
      </c>
      <c r="AO2532" s="1">
        <v>8.0</v>
      </c>
      <c r="AP2532" s="1">
        <v>7.0</v>
      </c>
      <c r="AQ2532" s="1">
        <v>8.0</v>
      </c>
      <c r="AR2532" s="1">
        <v>8.0</v>
      </c>
      <c r="AS2532" s="1">
        <v>8.0</v>
      </c>
      <c r="AT2532" s="1">
        <v>8.0</v>
      </c>
      <c r="AU2532" s="1">
        <v>0.0</v>
      </c>
      <c r="AV2532" s="1" t="s">
        <v>96</v>
      </c>
      <c r="AW2532" s="1">
        <v>1.0</v>
      </c>
      <c r="AX2532" s="1">
        <v>0.0</v>
      </c>
      <c r="AY2532" s="1">
        <v>1.0</v>
      </c>
      <c r="AZ2532" s="1">
        <v>0.0</v>
      </c>
      <c r="BA2532" s="1">
        <v>0.36</v>
      </c>
      <c r="BB2532" s="1">
        <v>-1.0</v>
      </c>
      <c r="BC2532" s="1">
        <v>1.0</v>
      </c>
      <c r="BD2532" s="1">
        <v>-1.0</v>
      </c>
      <c r="BE2532" s="1">
        <v>-1.0</v>
      </c>
      <c r="BF2532" s="1">
        <v>-1.0</v>
      </c>
      <c r="BG2532" s="1">
        <v>-1.0</v>
      </c>
      <c r="BH2532" s="1">
        <v>-1.0</v>
      </c>
      <c r="BI2532" s="1">
        <v>-1.0</v>
      </c>
      <c r="BJ2532" s="1">
        <v>1.0</v>
      </c>
      <c r="BK2532" s="1">
        <v>-1.0</v>
      </c>
      <c r="BL2532" s="1">
        <v>-1.0</v>
      </c>
      <c r="BM2532" s="1">
        <v>-1.0</v>
      </c>
      <c r="BN2532" s="1">
        <v>-1.0</v>
      </c>
      <c r="BO2532" s="1">
        <v>-1.0</v>
      </c>
      <c r="BP2532" s="1">
        <v>-1.0</v>
      </c>
      <c r="BQ2532" s="1">
        <v>1.0</v>
      </c>
      <c r="BR2532" s="1">
        <v>-1.0</v>
      </c>
      <c r="BS2532" s="1">
        <v>-1.0</v>
      </c>
      <c r="BT2532" s="1">
        <v>-1.0</v>
      </c>
      <c r="BU2532" s="1">
        <v>1.0</v>
      </c>
      <c r="BV2532" s="1">
        <v>-1.0</v>
      </c>
      <c r="BW2532" s="1">
        <v>1.0</v>
      </c>
      <c r="BX2532" s="1">
        <v>-1.0</v>
      </c>
      <c r="BY2532" s="1">
        <v>-1.0</v>
      </c>
      <c r="BZ2532" s="1">
        <v>1.0</v>
      </c>
      <c r="CA2532" s="1">
        <v>1.0</v>
      </c>
      <c r="CB2532" s="1">
        <v>-1.0</v>
      </c>
      <c r="CC2532" s="1">
        <v>-1.0</v>
      </c>
      <c r="CD2532" s="1">
        <v>85219.0</v>
      </c>
    </row>
    <row r="2533">
      <c r="A2533" s="1">
        <v>3.5147355E7</v>
      </c>
      <c r="B2533" s="1" t="s">
        <v>13557</v>
      </c>
      <c r="C2533" s="1" t="s">
        <v>13558</v>
      </c>
      <c r="D2533" s="1" t="s">
        <v>13559</v>
      </c>
      <c r="E2533" s="1" t="s">
        <v>85</v>
      </c>
      <c r="F2533" s="1" t="s">
        <v>13560</v>
      </c>
      <c r="G2533" s="1" t="s">
        <v>13561</v>
      </c>
      <c r="I2533" s="1">
        <v>1.15771987E8</v>
      </c>
      <c r="J2533" s="1">
        <v>42776.0</v>
      </c>
      <c r="K2533" s="1" t="s">
        <v>88</v>
      </c>
      <c r="L2533" s="1">
        <v>0.95</v>
      </c>
      <c r="M2533" s="1">
        <v>0.0</v>
      </c>
      <c r="N2533" s="1">
        <v>6.0</v>
      </c>
      <c r="O2533" s="1">
        <v>1.0</v>
      </c>
      <c r="P2533" s="1" t="s">
        <v>89</v>
      </c>
      <c r="Q2533" s="1" t="s">
        <v>90</v>
      </c>
      <c r="R2533" s="1">
        <v>40.70751</v>
      </c>
      <c r="S2533" s="1">
        <v>-74.01025</v>
      </c>
      <c r="T2533" s="1" t="s">
        <v>91</v>
      </c>
      <c r="U2533" s="1" t="s">
        <v>92</v>
      </c>
      <c r="V2533" s="1">
        <v>5.0</v>
      </c>
      <c r="W2533" s="1">
        <v>1.0</v>
      </c>
      <c r="X2533" s="1">
        <v>2.0</v>
      </c>
      <c r="Y2533" s="1">
        <v>2.0</v>
      </c>
      <c r="Z2533" s="1" t="s">
        <v>93</v>
      </c>
      <c r="AA2533" s="1" t="s">
        <v>13562</v>
      </c>
      <c r="AB2533" s="1">
        <v>200.0</v>
      </c>
      <c r="AC2533" s="1">
        <v>1.0</v>
      </c>
      <c r="AD2533" s="1">
        <v>0.0</v>
      </c>
      <c r="AE2533" s="1">
        <v>30.0</v>
      </c>
      <c r="AF2533" s="1" t="s">
        <v>104</v>
      </c>
      <c r="AG2533" s="1">
        <v>1.0</v>
      </c>
      <c r="AH2533" s="1">
        <v>0.0</v>
      </c>
      <c r="AI2533" s="1">
        <v>26.0</v>
      </c>
      <c r="AJ2533" s="1">
        <v>40.0</v>
      </c>
      <c r="AK2533" s="1">
        <v>292.0</v>
      </c>
      <c r="AL2533" s="1">
        <v>0.0</v>
      </c>
      <c r="AM2533" s="1">
        <v>0.0</v>
      </c>
      <c r="AU2533" s="1">
        <v>1.0</v>
      </c>
      <c r="AV2533" s="1" t="s">
        <v>105</v>
      </c>
      <c r="AW2533" s="1">
        <v>6.0</v>
      </c>
      <c r="AX2533" s="1">
        <v>6.0</v>
      </c>
      <c r="AY2533" s="1">
        <v>0.0</v>
      </c>
      <c r="AZ2533" s="1">
        <v>0.0</v>
      </c>
      <c r="BB2533" s="1">
        <v>-1.0</v>
      </c>
      <c r="BC2533" s="1">
        <v>1.0</v>
      </c>
      <c r="BD2533" s="1">
        <v>-1.0</v>
      </c>
      <c r="BE2533" s="1">
        <v>-1.0</v>
      </c>
      <c r="BF2533" s="1">
        <v>-1.0</v>
      </c>
      <c r="BG2533" s="1">
        <v>-1.0</v>
      </c>
      <c r="BH2533" s="1">
        <v>1.0</v>
      </c>
      <c r="BI2533" s="1">
        <v>-1.0</v>
      </c>
      <c r="BJ2533" s="1">
        <v>1.0</v>
      </c>
      <c r="BK2533" s="1">
        <v>1.0</v>
      </c>
      <c r="BL2533" s="1">
        <v>1.0</v>
      </c>
      <c r="BM2533" s="1">
        <v>1.0</v>
      </c>
      <c r="BN2533" s="1">
        <v>1.0</v>
      </c>
      <c r="BO2533" s="1">
        <v>1.0</v>
      </c>
      <c r="BP2533" s="1">
        <v>-1.0</v>
      </c>
      <c r="BQ2533" s="1">
        <v>1.0</v>
      </c>
      <c r="BR2533" s="1">
        <v>-1.0</v>
      </c>
      <c r="BS2533" s="1">
        <v>-1.0</v>
      </c>
      <c r="BT2533" s="1">
        <v>-1.0</v>
      </c>
      <c r="BU2533" s="1">
        <v>1.0</v>
      </c>
      <c r="BV2533" s="1">
        <v>-1.0</v>
      </c>
      <c r="BW2533" s="1">
        <v>1.0</v>
      </c>
      <c r="BX2533" s="1">
        <v>-1.0</v>
      </c>
      <c r="BY2533" s="1">
        <v>-1.0</v>
      </c>
      <c r="BZ2533" s="1">
        <v>-1.0</v>
      </c>
      <c r="CA2533" s="1">
        <v>-1.0</v>
      </c>
      <c r="CB2533" s="1">
        <v>-1.0</v>
      </c>
      <c r="CC2533" s="1">
        <v>-1.0</v>
      </c>
      <c r="CD2533" s="1">
        <v>85220.0</v>
      </c>
    </row>
    <row r="2534">
      <c r="A2534" s="1">
        <v>1.743092E7</v>
      </c>
      <c r="B2534" s="1" t="s">
        <v>13563</v>
      </c>
      <c r="C2534" s="1" t="s">
        <v>13564</v>
      </c>
      <c r="D2534" s="1" t="s">
        <v>13565</v>
      </c>
      <c r="E2534" s="1" t="s">
        <v>85</v>
      </c>
      <c r="F2534" s="1" t="s">
        <v>13566</v>
      </c>
      <c r="G2534" s="1" t="s">
        <v>13567</v>
      </c>
      <c r="H2534" s="1" t="s">
        <v>13568</v>
      </c>
      <c r="I2534" s="1">
        <v>1.17922187E8</v>
      </c>
      <c r="J2534" s="1">
        <v>42790.0</v>
      </c>
      <c r="K2534" s="1" t="s">
        <v>272</v>
      </c>
      <c r="L2534" s="1">
        <v>0.5</v>
      </c>
      <c r="M2534" s="1">
        <v>0.0</v>
      </c>
      <c r="N2534" s="1">
        <v>1.0</v>
      </c>
      <c r="O2534" s="1">
        <v>0.0</v>
      </c>
      <c r="P2534" s="1" t="s">
        <v>89</v>
      </c>
      <c r="Q2534" s="1" t="s">
        <v>2870</v>
      </c>
      <c r="R2534" s="1">
        <v>40.76437</v>
      </c>
      <c r="S2534" s="1">
        <v>-73.94844</v>
      </c>
      <c r="T2534" s="1" t="s">
        <v>91</v>
      </c>
      <c r="U2534" s="1" t="s">
        <v>113</v>
      </c>
      <c r="V2534" s="1">
        <v>1.0</v>
      </c>
      <c r="W2534" s="1">
        <v>1.5</v>
      </c>
      <c r="X2534" s="1">
        <v>1.0</v>
      </c>
      <c r="Y2534" s="1">
        <v>1.0</v>
      </c>
      <c r="Z2534" s="1" t="s">
        <v>93</v>
      </c>
      <c r="AA2534" s="1" t="s">
        <v>13569</v>
      </c>
      <c r="AB2534" s="1">
        <v>150.0</v>
      </c>
      <c r="AC2534" s="1">
        <v>1.0</v>
      </c>
      <c r="AD2534" s="1">
        <v>10.0</v>
      </c>
      <c r="AE2534" s="1">
        <v>1.0</v>
      </c>
      <c r="AF2534" s="1" t="s">
        <v>443</v>
      </c>
      <c r="AG2534" s="1">
        <v>1.0</v>
      </c>
      <c r="AH2534" s="1">
        <v>28.0</v>
      </c>
      <c r="AI2534" s="1">
        <v>58.0</v>
      </c>
      <c r="AJ2534" s="1">
        <v>88.0</v>
      </c>
      <c r="AK2534" s="1">
        <v>88.0</v>
      </c>
      <c r="AL2534" s="1">
        <v>0.0</v>
      </c>
      <c r="AM2534" s="1">
        <v>0.0</v>
      </c>
      <c r="AU2534" s="1">
        <v>0.0</v>
      </c>
      <c r="AV2534" s="1" t="s">
        <v>96</v>
      </c>
      <c r="AW2534" s="1">
        <v>1.0</v>
      </c>
      <c r="AX2534" s="1">
        <v>0.0</v>
      </c>
      <c r="AY2534" s="1">
        <v>1.0</v>
      </c>
      <c r="AZ2534" s="1">
        <v>0.0</v>
      </c>
      <c r="BB2534" s="1">
        <v>-1.0</v>
      </c>
      <c r="BC2534" s="1">
        <v>1.0</v>
      </c>
      <c r="BD2534" s="1">
        <v>-1.0</v>
      </c>
      <c r="BE2534" s="1">
        <v>-1.0</v>
      </c>
      <c r="BF2534" s="1">
        <v>-1.0</v>
      </c>
      <c r="BG2534" s="1">
        <v>-1.0</v>
      </c>
      <c r="BH2534" s="1">
        <v>1.0</v>
      </c>
      <c r="BI2534" s="1">
        <v>-1.0</v>
      </c>
      <c r="BJ2534" s="1">
        <v>-1.0</v>
      </c>
      <c r="BK2534" s="1">
        <v>1.0</v>
      </c>
      <c r="BL2534" s="1">
        <v>-1.0</v>
      </c>
      <c r="BM2534" s="1">
        <v>1.0</v>
      </c>
      <c r="BN2534" s="1">
        <v>1.0</v>
      </c>
      <c r="BO2534" s="1">
        <v>-1.0</v>
      </c>
      <c r="BP2534" s="1">
        <v>-1.0</v>
      </c>
      <c r="BQ2534" s="1">
        <v>1.0</v>
      </c>
      <c r="BR2534" s="1">
        <v>-1.0</v>
      </c>
      <c r="BS2534" s="1">
        <v>-1.0</v>
      </c>
      <c r="BT2534" s="1">
        <v>-1.0</v>
      </c>
      <c r="BU2534" s="1">
        <v>1.0</v>
      </c>
      <c r="BV2534" s="1">
        <v>1.0</v>
      </c>
      <c r="BW2534" s="1">
        <v>-1.0</v>
      </c>
      <c r="BX2534" s="1">
        <v>-1.0</v>
      </c>
      <c r="BY2534" s="1">
        <v>-1.0</v>
      </c>
      <c r="BZ2534" s="1">
        <v>-1.0</v>
      </c>
      <c r="CA2534" s="1">
        <v>-1.0</v>
      </c>
      <c r="CB2534" s="1">
        <v>-1.0</v>
      </c>
      <c r="CC2534" s="1">
        <v>-1.0</v>
      </c>
      <c r="CD2534" s="1">
        <v>85230.0</v>
      </c>
    </row>
    <row r="2535">
      <c r="A2535" s="1">
        <v>3.4251397E7</v>
      </c>
      <c r="B2535" s="1" t="s">
        <v>13570</v>
      </c>
      <c r="C2535" s="1" t="s">
        <v>13571</v>
      </c>
      <c r="D2535" s="1" t="s">
        <v>13571</v>
      </c>
      <c r="E2535" s="1" t="s">
        <v>85</v>
      </c>
      <c r="H2535" s="1" t="s">
        <v>13572</v>
      </c>
      <c r="I2535" s="1">
        <v>2.58518165E8</v>
      </c>
      <c r="J2535" s="1">
        <v>43583.0</v>
      </c>
      <c r="K2535" s="1" t="s">
        <v>134</v>
      </c>
      <c r="L2535" s="1">
        <v>1.0</v>
      </c>
      <c r="M2535" s="1">
        <v>0.0</v>
      </c>
      <c r="N2535" s="1">
        <v>1.0</v>
      </c>
      <c r="O2535" s="1">
        <v>0.0</v>
      </c>
      <c r="P2535" s="1" t="s">
        <v>111</v>
      </c>
      <c r="Q2535" s="1" t="s">
        <v>13573</v>
      </c>
      <c r="R2535" s="1">
        <v>40.74966</v>
      </c>
      <c r="S2535" s="1">
        <v>-73.75328</v>
      </c>
      <c r="T2535" s="1" t="s">
        <v>125</v>
      </c>
      <c r="U2535" s="1" t="s">
        <v>113</v>
      </c>
      <c r="V2535" s="1">
        <v>1.0</v>
      </c>
      <c r="W2535" s="1">
        <v>1.0</v>
      </c>
      <c r="X2535" s="1">
        <v>1.0</v>
      </c>
      <c r="Y2535" s="1">
        <v>1.0</v>
      </c>
      <c r="Z2535" s="1" t="s">
        <v>93</v>
      </c>
      <c r="AA2535" s="1" t="s">
        <v>13574</v>
      </c>
      <c r="AB2535" s="1">
        <v>80.0</v>
      </c>
      <c r="AC2535" s="1">
        <v>1.0</v>
      </c>
      <c r="AD2535" s="1">
        <v>0.0</v>
      </c>
      <c r="AE2535" s="1">
        <v>1.0</v>
      </c>
      <c r="AF2535" s="1" t="s">
        <v>179</v>
      </c>
      <c r="AG2535" s="1">
        <v>1.0</v>
      </c>
      <c r="AH2535" s="1">
        <v>7.0</v>
      </c>
      <c r="AI2535" s="1">
        <v>7.0</v>
      </c>
      <c r="AJ2535" s="1">
        <v>14.0</v>
      </c>
      <c r="AK2535" s="1">
        <v>289.0</v>
      </c>
      <c r="AL2535" s="1">
        <v>0.0</v>
      </c>
      <c r="AM2535" s="1">
        <v>0.0</v>
      </c>
      <c r="AU2535" s="1">
        <v>1.0</v>
      </c>
      <c r="AV2535" s="1" t="s">
        <v>105</v>
      </c>
      <c r="AW2535" s="1">
        <v>1.0</v>
      </c>
      <c r="AX2535" s="1">
        <v>0.0</v>
      </c>
      <c r="AY2535" s="1">
        <v>1.0</v>
      </c>
      <c r="AZ2535" s="1">
        <v>0.0</v>
      </c>
      <c r="BB2535" s="1">
        <v>-1.0</v>
      </c>
      <c r="BC2535" s="1">
        <v>-1.0</v>
      </c>
      <c r="BD2535" s="1">
        <v>-1.0</v>
      </c>
      <c r="BE2535" s="1">
        <v>-1.0</v>
      </c>
      <c r="BF2535" s="1">
        <v>-1.0</v>
      </c>
      <c r="BG2535" s="1">
        <v>-1.0</v>
      </c>
      <c r="BH2535" s="1">
        <v>-1.0</v>
      </c>
      <c r="BI2535" s="1">
        <v>-1.0</v>
      </c>
      <c r="BJ2535" s="1">
        <v>1.0</v>
      </c>
      <c r="BK2535" s="1">
        <v>-1.0</v>
      </c>
      <c r="BL2535" s="1">
        <v>-1.0</v>
      </c>
      <c r="BM2535" s="1">
        <v>-1.0</v>
      </c>
      <c r="BN2535" s="1">
        <v>-1.0</v>
      </c>
      <c r="BO2535" s="1">
        <v>-1.0</v>
      </c>
      <c r="BP2535" s="1">
        <v>-1.0</v>
      </c>
      <c r="BQ2535" s="1">
        <v>-1.0</v>
      </c>
      <c r="BR2535" s="1">
        <v>-1.0</v>
      </c>
      <c r="BS2535" s="1">
        <v>-1.0</v>
      </c>
      <c r="BT2535" s="1">
        <v>-1.0</v>
      </c>
      <c r="BU2535" s="1">
        <v>1.0</v>
      </c>
      <c r="BV2535" s="1">
        <v>-1.0</v>
      </c>
      <c r="BW2535" s="1">
        <v>-1.0</v>
      </c>
      <c r="BX2535" s="1">
        <v>-1.0</v>
      </c>
      <c r="BY2535" s="1">
        <v>-1.0</v>
      </c>
      <c r="BZ2535" s="1">
        <v>-1.0</v>
      </c>
      <c r="CA2535" s="1">
        <v>-1.0</v>
      </c>
      <c r="CB2535" s="1">
        <v>-1.0</v>
      </c>
      <c r="CC2535" s="1">
        <v>-1.0</v>
      </c>
      <c r="CD2535" s="1">
        <v>85233.0</v>
      </c>
    </row>
    <row r="2536">
      <c r="A2536" s="1">
        <v>3.5686533E7</v>
      </c>
      <c r="B2536" s="1" t="s">
        <v>13575</v>
      </c>
      <c r="C2536" s="1" t="s">
        <v>13576</v>
      </c>
      <c r="D2536" s="1" t="s">
        <v>13577</v>
      </c>
      <c r="E2536" s="1" t="s">
        <v>85</v>
      </c>
      <c r="F2536" s="1" t="s">
        <v>13578</v>
      </c>
      <c r="G2536" s="1" t="s">
        <v>13579</v>
      </c>
      <c r="I2536" s="1">
        <v>1.75730239E8</v>
      </c>
      <c r="J2536" s="1">
        <v>43158.0</v>
      </c>
      <c r="K2536" s="1" t="s">
        <v>134</v>
      </c>
      <c r="L2536" s="1">
        <v>1.0</v>
      </c>
      <c r="M2536" s="1">
        <v>0.0</v>
      </c>
      <c r="N2536" s="1">
        <v>11.0</v>
      </c>
      <c r="O2536" s="1">
        <v>0.0</v>
      </c>
      <c r="P2536" s="1" t="s">
        <v>111</v>
      </c>
      <c r="Q2536" s="1" t="s">
        <v>222</v>
      </c>
      <c r="R2536" s="1">
        <v>40.73902</v>
      </c>
      <c r="S2536" s="1">
        <v>-73.9268599999999</v>
      </c>
      <c r="T2536" s="1" t="s">
        <v>125</v>
      </c>
      <c r="U2536" s="1" t="s">
        <v>113</v>
      </c>
      <c r="V2536" s="1">
        <v>2.0</v>
      </c>
      <c r="W2536" s="1">
        <v>1.0</v>
      </c>
      <c r="X2536" s="1">
        <v>1.0</v>
      </c>
      <c r="Y2536" s="1">
        <v>2.0</v>
      </c>
      <c r="Z2536" s="1" t="s">
        <v>93</v>
      </c>
      <c r="AA2536" s="1" t="s">
        <v>13580</v>
      </c>
      <c r="AB2536" s="1">
        <v>59.0</v>
      </c>
      <c r="AC2536" s="1">
        <v>2.0</v>
      </c>
      <c r="AD2536" s="1">
        <v>30.0</v>
      </c>
      <c r="AE2536" s="1">
        <v>3.0</v>
      </c>
      <c r="AF2536" s="1" t="s">
        <v>104</v>
      </c>
      <c r="AG2536" s="1">
        <v>1.0</v>
      </c>
      <c r="AH2536" s="1">
        <v>23.0</v>
      </c>
      <c r="AI2536" s="1">
        <v>48.0</v>
      </c>
      <c r="AJ2536" s="1">
        <v>78.0</v>
      </c>
      <c r="AK2536" s="1">
        <v>353.0</v>
      </c>
      <c r="AL2536" s="1">
        <v>2.0</v>
      </c>
      <c r="AM2536" s="1">
        <v>2.0</v>
      </c>
      <c r="AN2536" s="1">
        <v>80.0</v>
      </c>
      <c r="AO2536" s="1">
        <v>10.0</v>
      </c>
      <c r="AP2536" s="1">
        <v>10.0</v>
      </c>
      <c r="AQ2536" s="1">
        <v>10.0</v>
      </c>
      <c r="AR2536" s="1">
        <v>10.0</v>
      </c>
      <c r="AS2536" s="1">
        <v>9.0</v>
      </c>
      <c r="AT2536" s="1">
        <v>9.0</v>
      </c>
      <c r="AU2536" s="1">
        <v>0.0</v>
      </c>
      <c r="AV2536" s="1" t="s">
        <v>105</v>
      </c>
      <c r="AW2536" s="1">
        <v>12.0</v>
      </c>
      <c r="AX2536" s="1">
        <v>0.0</v>
      </c>
      <c r="AY2536" s="1">
        <v>2.0</v>
      </c>
      <c r="AZ2536" s="1">
        <v>10.0</v>
      </c>
      <c r="BA2536" s="1">
        <v>2.0</v>
      </c>
      <c r="BB2536" s="1">
        <v>-1.0</v>
      </c>
      <c r="BC2536" s="1">
        <v>-1.0</v>
      </c>
      <c r="BD2536" s="1">
        <v>-1.0</v>
      </c>
      <c r="BE2536" s="1">
        <v>-1.0</v>
      </c>
      <c r="BF2536" s="1">
        <v>-1.0</v>
      </c>
      <c r="BG2536" s="1">
        <v>-1.0</v>
      </c>
      <c r="BH2536" s="1">
        <v>-1.0</v>
      </c>
      <c r="BI2536" s="1">
        <v>-1.0</v>
      </c>
      <c r="BJ2536" s="1">
        <v>-1.0</v>
      </c>
      <c r="BK2536" s="1">
        <v>-1.0</v>
      </c>
      <c r="BL2536" s="1">
        <v>-1.0</v>
      </c>
      <c r="BM2536" s="1">
        <v>1.0</v>
      </c>
      <c r="BN2536" s="1">
        <v>-1.0</v>
      </c>
      <c r="BO2536" s="1">
        <v>-1.0</v>
      </c>
      <c r="BP2536" s="1">
        <v>-1.0</v>
      </c>
      <c r="BQ2536" s="1">
        <v>1.0</v>
      </c>
      <c r="BR2536" s="1">
        <v>-1.0</v>
      </c>
      <c r="BS2536" s="1">
        <v>-1.0</v>
      </c>
      <c r="BT2536" s="1">
        <v>-1.0</v>
      </c>
      <c r="BU2536" s="1">
        <v>1.0</v>
      </c>
      <c r="BV2536" s="1">
        <v>-1.0</v>
      </c>
      <c r="BW2536" s="1">
        <v>-1.0</v>
      </c>
      <c r="BX2536" s="1">
        <v>-1.0</v>
      </c>
      <c r="BY2536" s="1">
        <v>-1.0</v>
      </c>
      <c r="BZ2536" s="1">
        <v>-1.0</v>
      </c>
      <c r="CA2536" s="1">
        <v>-1.0</v>
      </c>
      <c r="CB2536" s="1">
        <v>-1.0</v>
      </c>
      <c r="CC2536" s="1">
        <v>-1.0</v>
      </c>
      <c r="CD2536" s="1">
        <v>85245.0</v>
      </c>
    </row>
    <row r="2537">
      <c r="A2537" s="1">
        <v>1.6630594E7</v>
      </c>
      <c r="B2537" s="1" t="s">
        <v>13581</v>
      </c>
      <c r="C2537" s="1" t="s">
        <v>13582</v>
      </c>
      <c r="D2537" s="1" t="s">
        <v>13583</v>
      </c>
      <c r="E2537" s="1" t="s">
        <v>85</v>
      </c>
      <c r="F2537" s="1" t="s">
        <v>13584</v>
      </c>
      <c r="G2537" s="1" t="s">
        <v>13585</v>
      </c>
      <c r="H2537" s="2" t="str">
        <f>- check-out at noon</f>
        <v>#ERROR!</v>
      </c>
      <c r="I2537" s="1">
        <v>5.1024366E7</v>
      </c>
      <c r="J2537" s="1">
        <v>42348.0</v>
      </c>
      <c r="K2537" s="1" t="s">
        <v>272</v>
      </c>
      <c r="L2537" s="1">
        <v>0.5</v>
      </c>
      <c r="M2537" s="1">
        <v>0.0</v>
      </c>
      <c r="N2537" s="1">
        <v>2.0</v>
      </c>
      <c r="O2537" s="1">
        <v>0.0</v>
      </c>
      <c r="P2537" s="1" t="s">
        <v>123</v>
      </c>
      <c r="Q2537" s="1" t="s">
        <v>296</v>
      </c>
      <c r="R2537" s="1">
        <v>40.73824</v>
      </c>
      <c r="S2537" s="1">
        <v>-73.9537</v>
      </c>
      <c r="T2537" s="1" t="s">
        <v>91</v>
      </c>
      <c r="U2537" s="1" t="s">
        <v>113</v>
      </c>
      <c r="V2537" s="1">
        <v>1.0</v>
      </c>
      <c r="W2537" s="1">
        <v>1.0</v>
      </c>
      <c r="X2537" s="1">
        <v>1.0</v>
      </c>
      <c r="Y2537" s="1">
        <v>1.0</v>
      </c>
      <c r="Z2537" s="1" t="s">
        <v>93</v>
      </c>
      <c r="AA2537" s="1" t="s">
        <v>13586</v>
      </c>
      <c r="AB2537" s="1">
        <v>99.0</v>
      </c>
      <c r="AC2537" s="1">
        <v>1.0</v>
      </c>
      <c r="AD2537" s="1">
        <v>25.0</v>
      </c>
      <c r="AE2537" s="1">
        <v>2.0</v>
      </c>
      <c r="AF2537" s="1" t="s">
        <v>104</v>
      </c>
      <c r="AG2537" s="1">
        <v>1.0</v>
      </c>
      <c r="AH2537" s="1">
        <v>29.0</v>
      </c>
      <c r="AI2537" s="1">
        <v>59.0</v>
      </c>
      <c r="AJ2537" s="1">
        <v>89.0</v>
      </c>
      <c r="AK2537" s="1">
        <v>364.0</v>
      </c>
      <c r="AL2537" s="1">
        <v>6.0</v>
      </c>
      <c r="AM2537" s="1">
        <v>2.0</v>
      </c>
      <c r="AN2537" s="1">
        <v>97.0</v>
      </c>
      <c r="AO2537" s="1">
        <v>10.0</v>
      </c>
      <c r="AP2537" s="1">
        <v>10.0</v>
      </c>
      <c r="AQ2537" s="1">
        <v>10.0</v>
      </c>
      <c r="AR2537" s="1">
        <v>10.0</v>
      </c>
      <c r="AS2537" s="1">
        <v>10.0</v>
      </c>
      <c r="AT2537" s="1">
        <v>9.0</v>
      </c>
      <c r="AU2537" s="1">
        <v>0.0</v>
      </c>
      <c r="AV2537" s="1" t="s">
        <v>96</v>
      </c>
      <c r="AW2537" s="1">
        <v>1.0</v>
      </c>
      <c r="AX2537" s="1">
        <v>0.0</v>
      </c>
      <c r="AY2537" s="1">
        <v>1.0</v>
      </c>
      <c r="AZ2537" s="1">
        <v>0.0</v>
      </c>
      <c r="BA2537" s="1">
        <v>0.27</v>
      </c>
      <c r="BB2537" s="1">
        <v>-1.0</v>
      </c>
      <c r="BC2537" s="1">
        <v>-1.0</v>
      </c>
      <c r="BD2537" s="1">
        <v>-1.0</v>
      </c>
      <c r="BE2537" s="1">
        <v>-1.0</v>
      </c>
      <c r="BF2537" s="1">
        <v>-1.0</v>
      </c>
      <c r="BG2537" s="1">
        <v>-1.0</v>
      </c>
      <c r="BH2537" s="1">
        <v>-1.0</v>
      </c>
      <c r="BI2537" s="1">
        <v>-1.0</v>
      </c>
      <c r="BJ2537" s="1">
        <v>-1.0</v>
      </c>
      <c r="BK2537" s="1">
        <v>-1.0</v>
      </c>
      <c r="BL2537" s="1">
        <v>-1.0</v>
      </c>
      <c r="BM2537" s="1">
        <v>-1.0</v>
      </c>
      <c r="BN2537" s="1">
        <v>-1.0</v>
      </c>
      <c r="BO2537" s="1">
        <v>-1.0</v>
      </c>
      <c r="BP2537" s="1">
        <v>1.0</v>
      </c>
      <c r="BQ2537" s="1">
        <v>-1.0</v>
      </c>
      <c r="BR2537" s="1">
        <v>-1.0</v>
      </c>
      <c r="BS2537" s="1">
        <v>-1.0</v>
      </c>
      <c r="BT2537" s="1">
        <v>-1.0</v>
      </c>
      <c r="BU2537" s="1">
        <v>1.0</v>
      </c>
      <c r="BV2537" s="1">
        <v>-1.0</v>
      </c>
      <c r="BW2537" s="1">
        <v>-1.0</v>
      </c>
      <c r="BX2537" s="1">
        <v>1.0</v>
      </c>
      <c r="BY2537" s="1">
        <v>-1.0</v>
      </c>
      <c r="BZ2537" s="1">
        <v>-1.0</v>
      </c>
      <c r="CA2537" s="1">
        <v>-1.0</v>
      </c>
      <c r="CB2537" s="1">
        <v>-1.0</v>
      </c>
      <c r="CC2537" s="1">
        <v>-1.0</v>
      </c>
      <c r="CD2537" s="1">
        <v>85285.0</v>
      </c>
    </row>
    <row r="2538">
      <c r="A2538" s="1">
        <v>2.3623267E7</v>
      </c>
      <c r="B2538" s="1" t="s">
        <v>13587</v>
      </c>
      <c r="C2538" s="1" t="s">
        <v>13588</v>
      </c>
      <c r="D2538" s="1" t="s">
        <v>13588</v>
      </c>
      <c r="E2538" s="1" t="s">
        <v>85</v>
      </c>
      <c r="I2538" s="1">
        <v>2.4648109E7</v>
      </c>
      <c r="J2538" s="1">
        <v>41982.0</v>
      </c>
      <c r="M2538" s="1">
        <v>0.0</v>
      </c>
      <c r="N2538" s="1">
        <v>1.0</v>
      </c>
      <c r="O2538" s="1">
        <v>0.0</v>
      </c>
      <c r="P2538" s="1" t="s">
        <v>89</v>
      </c>
      <c r="Q2538" s="1" t="s">
        <v>8929</v>
      </c>
      <c r="R2538" s="1">
        <v>40.70615</v>
      </c>
      <c r="S2538" s="1">
        <v>-74.01719</v>
      </c>
      <c r="T2538" s="1" t="s">
        <v>91</v>
      </c>
      <c r="U2538" s="1" t="s">
        <v>92</v>
      </c>
      <c r="V2538" s="1">
        <v>4.0</v>
      </c>
      <c r="W2538" s="1">
        <v>1.0</v>
      </c>
      <c r="X2538" s="1">
        <v>1.0</v>
      </c>
      <c r="Y2538" s="1">
        <v>2.0</v>
      </c>
      <c r="Z2538" s="1" t="s">
        <v>93</v>
      </c>
      <c r="AA2538" s="1" t="s">
        <v>13589</v>
      </c>
      <c r="AB2538" s="1">
        <v>180.0</v>
      </c>
      <c r="AC2538" s="1">
        <v>1.0</v>
      </c>
      <c r="AD2538" s="1">
        <v>0.0</v>
      </c>
      <c r="AE2538" s="1">
        <v>4.0</v>
      </c>
      <c r="AF2538" s="1" t="s">
        <v>549</v>
      </c>
      <c r="AG2538" s="1">
        <v>1.0</v>
      </c>
      <c r="AH2538" s="1">
        <v>0.0</v>
      </c>
      <c r="AI2538" s="1">
        <v>0.0</v>
      </c>
      <c r="AJ2538" s="1">
        <v>0.0</v>
      </c>
      <c r="AK2538" s="1">
        <v>0.0</v>
      </c>
      <c r="AL2538" s="1">
        <v>0.0</v>
      </c>
      <c r="AM2538" s="1">
        <v>0.0</v>
      </c>
      <c r="AU2538" s="1">
        <v>1.0</v>
      </c>
      <c r="AV2538" s="1" t="s">
        <v>105</v>
      </c>
      <c r="AW2538" s="1">
        <v>1.0</v>
      </c>
      <c r="AX2538" s="1">
        <v>1.0</v>
      </c>
      <c r="AY2538" s="1">
        <v>0.0</v>
      </c>
      <c r="AZ2538" s="1">
        <v>0.0</v>
      </c>
      <c r="BB2538" s="1">
        <v>-1.0</v>
      </c>
      <c r="BC2538" s="1">
        <v>1.0</v>
      </c>
      <c r="BD2538" s="1">
        <v>-1.0</v>
      </c>
      <c r="BE2538" s="1">
        <v>-1.0</v>
      </c>
      <c r="BF2538" s="1">
        <v>-1.0</v>
      </c>
      <c r="BG2538" s="1">
        <v>-1.0</v>
      </c>
      <c r="BH2538" s="1">
        <v>-1.0</v>
      </c>
      <c r="BI2538" s="1">
        <v>-1.0</v>
      </c>
      <c r="BJ2538" s="1">
        <v>1.0</v>
      </c>
      <c r="BK2538" s="1">
        <v>-1.0</v>
      </c>
      <c r="BL2538" s="1">
        <v>-1.0</v>
      </c>
      <c r="BM2538" s="1">
        <v>1.0</v>
      </c>
      <c r="BN2538" s="1">
        <v>1.0</v>
      </c>
      <c r="BO2538" s="1">
        <v>1.0</v>
      </c>
      <c r="BP2538" s="1">
        <v>-1.0</v>
      </c>
      <c r="BQ2538" s="1">
        <v>-1.0</v>
      </c>
      <c r="BR2538" s="1">
        <v>-1.0</v>
      </c>
      <c r="BS2538" s="1">
        <v>-1.0</v>
      </c>
      <c r="BT2538" s="1">
        <v>-1.0</v>
      </c>
      <c r="BU2538" s="1">
        <v>1.0</v>
      </c>
      <c r="BV2538" s="1">
        <v>-1.0</v>
      </c>
      <c r="BW2538" s="1">
        <v>-1.0</v>
      </c>
      <c r="BX2538" s="1">
        <v>-1.0</v>
      </c>
      <c r="BY2538" s="1">
        <v>-1.0</v>
      </c>
      <c r="BZ2538" s="1">
        <v>-1.0</v>
      </c>
      <c r="CA2538" s="1">
        <v>-1.0</v>
      </c>
      <c r="CB2538" s="1">
        <v>-1.0</v>
      </c>
      <c r="CC2538" s="1">
        <v>-1.0</v>
      </c>
      <c r="CD2538" s="1">
        <v>85291.0</v>
      </c>
    </row>
    <row r="2539">
      <c r="A2539" s="1">
        <v>2.0588184E7</v>
      </c>
      <c r="B2539" s="1" t="s">
        <v>13590</v>
      </c>
      <c r="C2539" s="1" t="s">
        <v>13591</v>
      </c>
      <c r="D2539" s="1" t="s">
        <v>13592</v>
      </c>
      <c r="E2539" s="1" t="s">
        <v>85</v>
      </c>
      <c r="F2539" s="1" t="s">
        <v>13593</v>
      </c>
      <c r="G2539" s="1" t="s">
        <v>13594</v>
      </c>
      <c r="H2539" s="1" t="s">
        <v>13595</v>
      </c>
      <c r="I2539" s="1">
        <v>1.47094537E8</v>
      </c>
      <c r="J2539" s="1">
        <v>42968.0</v>
      </c>
      <c r="M2539" s="1">
        <v>0.0</v>
      </c>
      <c r="N2539" s="1">
        <v>1.0</v>
      </c>
      <c r="O2539" s="1">
        <v>0.0</v>
      </c>
      <c r="P2539" s="1" t="s">
        <v>621</v>
      </c>
      <c r="Q2539" s="1" t="s">
        <v>994</v>
      </c>
      <c r="R2539" s="1">
        <v>40.83206</v>
      </c>
      <c r="S2539" s="1">
        <v>-73.91969</v>
      </c>
      <c r="T2539" s="1" t="s">
        <v>91</v>
      </c>
      <c r="U2539" s="1" t="s">
        <v>214</v>
      </c>
      <c r="V2539" s="1">
        <v>1.0</v>
      </c>
      <c r="W2539" s="1">
        <v>1.0</v>
      </c>
      <c r="X2539" s="1">
        <v>1.0</v>
      </c>
      <c r="Y2539" s="1">
        <v>1.0</v>
      </c>
      <c r="Z2539" s="1" t="s">
        <v>93</v>
      </c>
      <c r="AA2539" s="1" t="s">
        <v>13596</v>
      </c>
      <c r="AB2539" s="1">
        <v>60.0</v>
      </c>
      <c r="AC2539" s="1">
        <v>1.0</v>
      </c>
      <c r="AD2539" s="1">
        <v>0.0</v>
      </c>
      <c r="AE2539" s="1">
        <v>1.0</v>
      </c>
      <c r="AF2539" s="1" t="s">
        <v>378</v>
      </c>
      <c r="AG2539" s="1">
        <v>1.0</v>
      </c>
      <c r="AH2539" s="1">
        <v>0.0</v>
      </c>
      <c r="AI2539" s="1">
        <v>0.0</v>
      </c>
      <c r="AJ2539" s="1">
        <v>0.0</v>
      </c>
      <c r="AK2539" s="1">
        <v>0.0</v>
      </c>
      <c r="AL2539" s="1">
        <v>2.0</v>
      </c>
      <c r="AM2539" s="1">
        <v>0.0</v>
      </c>
      <c r="AN2539" s="1">
        <v>50.0</v>
      </c>
      <c r="AO2539" s="1">
        <v>10.0</v>
      </c>
      <c r="AP2539" s="1">
        <v>7.0</v>
      </c>
      <c r="AQ2539" s="1">
        <v>10.0</v>
      </c>
      <c r="AR2539" s="1">
        <v>8.0</v>
      </c>
      <c r="AS2539" s="1">
        <v>7.0</v>
      </c>
      <c r="AT2539" s="1">
        <v>4.0</v>
      </c>
      <c r="AU2539" s="1">
        <v>0.0</v>
      </c>
      <c r="AV2539" s="1" t="s">
        <v>105</v>
      </c>
      <c r="AW2539" s="1">
        <v>1.0</v>
      </c>
      <c r="AX2539" s="1">
        <v>0.0</v>
      </c>
      <c r="AY2539" s="1">
        <v>0.0</v>
      </c>
      <c r="AZ2539" s="1">
        <v>1.0</v>
      </c>
      <c r="BA2539" s="1">
        <v>0.09</v>
      </c>
      <c r="BB2539" s="1">
        <v>-1.0</v>
      </c>
      <c r="BC2539" s="1">
        <v>1.0</v>
      </c>
      <c r="BD2539" s="1">
        <v>-1.0</v>
      </c>
      <c r="BE2539" s="1">
        <v>-1.0</v>
      </c>
      <c r="BF2539" s="1">
        <v>-1.0</v>
      </c>
      <c r="BG2539" s="1">
        <v>-1.0</v>
      </c>
      <c r="BH2539" s="1">
        <v>1.0</v>
      </c>
      <c r="BI2539" s="1">
        <v>-1.0</v>
      </c>
      <c r="BJ2539" s="1">
        <v>1.0</v>
      </c>
      <c r="BK2539" s="1">
        <v>-1.0</v>
      </c>
      <c r="BL2539" s="1">
        <v>1.0</v>
      </c>
      <c r="BM2539" s="1">
        <v>-1.0</v>
      </c>
      <c r="BN2539" s="1">
        <v>-1.0</v>
      </c>
      <c r="BO2539" s="1">
        <v>-1.0</v>
      </c>
      <c r="BP2539" s="1">
        <v>-1.0</v>
      </c>
      <c r="BQ2539" s="1">
        <v>-1.0</v>
      </c>
      <c r="BR2539" s="1">
        <v>-1.0</v>
      </c>
      <c r="BS2539" s="1">
        <v>-1.0</v>
      </c>
      <c r="BT2539" s="1">
        <v>-1.0</v>
      </c>
      <c r="BU2539" s="1">
        <v>1.0</v>
      </c>
      <c r="BV2539" s="1">
        <v>-1.0</v>
      </c>
      <c r="BW2539" s="1">
        <v>-1.0</v>
      </c>
      <c r="BX2539" s="1">
        <v>-1.0</v>
      </c>
      <c r="BY2539" s="1">
        <v>-1.0</v>
      </c>
      <c r="BZ2539" s="1">
        <v>-1.0</v>
      </c>
      <c r="CA2539" s="1">
        <v>1.0</v>
      </c>
      <c r="CB2539" s="1">
        <v>-1.0</v>
      </c>
      <c r="CC2539" s="1">
        <v>-1.0</v>
      </c>
      <c r="CD2539" s="1">
        <v>85313.0</v>
      </c>
    </row>
    <row r="2540">
      <c r="A2540" s="1">
        <v>1.1652872E7</v>
      </c>
      <c r="B2540" s="1" t="s">
        <v>13597</v>
      </c>
      <c r="C2540" s="1" t="s">
        <v>13598</v>
      </c>
      <c r="D2540" s="1" t="s">
        <v>13598</v>
      </c>
      <c r="E2540" s="1" t="s">
        <v>85</v>
      </c>
      <c r="H2540" s="1" t="s">
        <v>3158</v>
      </c>
      <c r="I2540" s="1">
        <v>6.1391963E7</v>
      </c>
      <c r="J2540" s="1">
        <v>42432.0</v>
      </c>
      <c r="K2540" s="1" t="s">
        <v>134</v>
      </c>
      <c r="L2540" s="1">
        <v>0.98</v>
      </c>
      <c r="M2540" s="1">
        <v>0.0</v>
      </c>
      <c r="N2540" s="1">
        <v>91.0</v>
      </c>
      <c r="O2540" s="1">
        <v>0.0</v>
      </c>
      <c r="P2540" s="1" t="s">
        <v>89</v>
      </c>
      <c r="Q2540" s="1" t="s">
        <v>273</v>
      </c>
      <c r="R2540" s="1">
        <v>40.75589</v>
      </c>
      <c r="S2540" s="1">
        <v>-73.96753</v>
      </c>
      <c r="T2540" s="1" t="s">
        <v>91</v>
      </c>
      <c r="U2540" s="1" t="s">
        <v>92</v>
      </c>
      <c r="V2540" s="1">
        <v>4.0</v>
      </c>
      <c r="W2540" s="1">
        <v>1.0</v>
      </c>
      <c r="X2540" s="1">
        <v>1.0</v>
      </c>
      <c r="Y2540" s="1">
        <v>1.0</v>
      </c>
      <c r="Z2540" s="1" t="s">
        <v>93</v>
      </c>
      <c r="AA2540" s="1" t="s">
        <v>13599</v>
      </c>
      <c r="AB2540" s="1">
        <v>133.0</v>
      </c>
      <c r="AC2540" s="1">
        <v>1.0</v>
      </c>
      <c r="AD2540" s="1">
        <v>0.0</v>
      </c>
      <c r="AE2540" s="1">
        <v>30.0</v>
      </c>
      <c r="AF2540" s="1" t="s">
        <v>127</v>
      </c>
      <c r="AG2540" s="1">
        <v>1.0</v>
      </c>
      <c r="AH2540" s="1">
        <v>0.0</v>
      </c>
      <c r="AI2540" s="1">
        <v>5.0</v>
      </c>
      <c r="AJ2540" s="1">
        <v>35.0</v>
      </c>
      <c r="AK2540" s="1">
        <v>310.0</v>
      </c>
      <c r="AL2540" s="1">
        <v>7.0</v>
      </c>
      <c r="AM2540" s="1">
        <v>1.0</v>
      </c>
      <c r="AN2540" s="1">
        <v>97.0</v>
      </c>
      <c r="AO2540" s="1">
        <v>10.0</v>
      </c>
      <c r="AP2540" s="1">
        <v>9.0</v>
      </c>
      <c r="AQ2540" s="1">
        <v>10.0</v>
      </c>
      <c r="AR2540" s="1">
        <v>10.0</v>
      </c>
      <c r="AS2540" s="1">
        <v>10.0</v>
      </c>
      <c r="AT2540" s="1">
        <v>9.0</v>
      </c>
      <c r="AU2540" s="1">
        <v>0.0</v>
      </c>
      <c r="AV2540" s="1" t="s">
        <v>96</v>
      </c>
      <c r="AW2540" s="1">
        <v>91.0</v>
      </c>
      <c r="AX2540" s="1">
        <v>91.0</v>
      </c>
      <c r="AY2540" s="1">
        <v>0.0</v>
      </c>
      <c r="AZ2540" s="1">
        <v>0.0</v>
      </c>
      <c r="BA2540" s="1">
        <v>0.21</v>
      </c>
      <c r="BB2540" s="1">
        <v>1.0</v>
      </c>
      <c r="BC2540" s="1">
        <v>1.0</v>
      </c>
      <c r="BD2540" s="1">
        <v>-1.0</v>
      </c>
      <c r="BE2540" s="1">
        <v>-1.0</v>
      </c>
      <c r="BF2540" s="1">
        <v>-1.0</v>
      </c>
      <c r="BG2540" s="1">
        <v>-1.0</v>
      </c>
      <c r="BH2540" s="1">
        <v>-1.0</v>
      </c>
      <c r="BI2540" s="1">
        <v>-1.0</v>
      </c>
      <c r="BJ2540" s="1">
        <v>1.0</v>
      </c>
      <c r="BK2540" s="1">
        <v>-1.0</v>
      </c>
      <c r="BL2540" s="1">
        <v>-1.0</v>
      </c>
      <c r="BM2540" s="1">
        <v>1.0</v>
      </c>
      <c r="BN2540" s="1">
        <v>1.0</v>
      </c>
      <c r="BO2540" s="1">
        <v>-1.0</v>
      </c>
      <c r="BP2540" s="1">
        <v>1.0</v>
      </c>
      <c r="BQ2540" s="1">
        <v>-1.0</v>
      </c>
      <c r="BR2540" s="1">
        <v>-1.0</v>
      </c>
      <c r="BS2540" s="1">
        <v>-1.0</v>
      </c>
      <c r="BT2540" s="1">
        <v>-1.0</v>
      </c>
      <c r="BU2540" s="1">
        <v>1.0</v>
      </c>
      <c r="BV2540" s="1">
        <v>1.0</v>
      </c>
      <c r="BW2540" s="1">
        <v>-1.0</v>
      </c>
      <c r="BX2540" s="1">
        <v>-1.0</v>
      </c>
      <c r="BY2540" s="1">
        <v>-1.0</v>
      </c>
      <c r="BZ2540" s="1">
        <v>-1.0</v>
      </c>
      <c r="CA2540" s="1">
        <v>-1.0</v>
      </c>
      <c r="CB2540" s="1">
        <v>-1.0</v>
      </c>
      <c r="CC2540" s="1">
        <v>-1.0</v>
      </c>
      <c r="CD2540" s="1">
        <v>85317.0</v>
      </c>
    </row>
    <row r="2541">
      <c r="A2541" s="1">
        <v>4204988.0</v>
      </c>
      <c r="B2541" s="1" t="s">
        <v>13600</v>
      </c>
      <c r="D2541" s="1" t="s">
        <v>13601</v>
      </c>
      <c r="E2541" s="1" t="s">
        <v>85</v>
      </c>
      <c r="F2541" s="1" t="s">
        <v>13602</v>
      </c>
      <c r="G2541" s="1" t="s">
        <v>13603</v>
      </c>
      <c r="H2541" s="1" t="s">
        <v>13604</v>
      </c>
      <c r="I2541" s="1">
        <v>1162642.0</v>
      </c>
      <c r="J2541" s="1">
        <v>40801.0</v>
      </c>
      <c r="M2541" s="1">
        <v>0.0</v>
      </c>
      <c r="N2541" s="1">
        <v>2.0</v>
      </c>
      <c r="O2541" s="1">
        <v>1.0</v>
      </c>
      <c r="P2541" s="1" t="s">
        <v>89</v>
      </c>
      <c r="Q2541" s="1" t="s">
        <v>90</v>
      </c>
      <c r="R2541" s="1">
        <v>40.72577</v>
      </c>
      <c r="S2541" s="1">
        <v>-73.99337</v>
      </c>
      <c r="T2541" s="1" t="s">
        <v>91</v>
      </c>
      <c r="U2541" s="1" t="s">
        <v>92</v>
      </c>
      <c r="V2541" s="1">
        <v>4.0</v>
      </c>
      <c r="W2541" s="1">
        <v>1.0</v>
      </c>
      <c r="X2541" s="1">
        <v>1.0</v>
      </c>
      <c r="Y2541" s="1">
        <v>2.0</v>
      </c>
      <c r="Z2541" s="1" t="s">
        <v>93</v>
      </c>
      <c r="AA2541" s="1" t="s">
        <v>1218</v>
      </c>
      <c r="AB2541" s="1">
        <v>350.0</v>
      </c>
      <c r="AC2541" s="1">
        <v>1.0</v>
      </c>
      <c r="AD2541" s="1">
        <v>0.0</v>
      </c>
      <c r="AE2541" s="1">
        <v>2.0</v>
      </c>
      <c r="AF2541" s="1" t="s">
        <v>472</v>
      </c>
      <c r="AG2541" s="1">
        <v>1.0</v>
      </c>
      <c r="AH2541" s="1">
        <v>0.0</v>
      </c>
      <c r="AI2541" s="1">
        <v>0.0</v>
      </c>
      <c r="AJ2541" s="1">
        <v>0.0</v>
      </c>
      <c r="AK2541" s="1">
        <v>0.0</v>
      </c>
      <c r="AL2541" s="1">
        <v>0.0</v>
      </c>
      <c r="AM2541" s="1">
        <v>0.0</v>
      </c>
      <c r="AU2541" s="1">
        <v>0.0</v>
      </c>
      <c r="AV2541" s="1" t="s">
        <v>105</v>
      </c>
      <c r="AW2541" s="1">
        <v>2.0</v>
      </c>
      <c r="AX2541" s="1">
        <v>1.0</v>
      </c>
      <c r="AY2541" s="1">
        <v>1.0</v>
      </c>
      <c r="AZ2541" s="1">
        <v>0.0</v>
      </c>
      <c r="BB2541" s="1">
        <v>-1.0</v>
      </c>
      <c r="BC2541" s="1">
        <v>-1.0</v>
      </c>
      <c r="BD2541" s="1">
        <v>-1.0</v>
      </c>
      <c r="BE2541" s="1">
        <v>-1.0</v>
      </c>
      <c r="BF2541" s="1">
        <v>-1.0</v>
      </c>
      <c r="BG2541" s="1">
        <v>-1.0</v>
      </c>
      <c r="BH2541" s="1">
        <v>-1.0</v>
      </c>
      <c r="BI2541" s="1">
        <v>-1.0</v>
      </c>
      <c r="BJ2541" s="1">
        <v>-1.0</v>
      </c>
      <c r="BK2541" s="1">
        <v>-1.0</v>
      </c>
      <c r="BL2541" s="1">
        <v>-1.0</v>
      </c>
      <c r="BM2541" s="1">
        <v>-1.0</v>
      </c>
      <c r="BN2541" s="1">
        <v>-1.0</v>
      </c>
      <c r="BO2541" s="1">
        <v>-1.0</v>
      </c>
      <c r="BP2541" s="1">
        <v>-1.0</v>
      </c>
      <c r="BQ2541" s="1">
        <v>-1.0</v>
      </c>
      <c r="BR2541" s="1">
        <v>-1.0</v>
      </c>
      <c r="BS2541" s="1">
        <v>-1.0</v>
      </c>
      <c r="BT2541" s="1">
        <v>-1.0</v>
      </c>
      <c r="BU2541" s="1">
        <v>-1.0</v>
      </c>
      <c r="BV2541" s="1">
        <v>-1.0</v>
      </c>
      <c r="BW2541" s="1">
        <v>-1.0</v>
      </c>
      <c r="BX2541" s="1">
        <v>-1.0</v>
      </c>
      <c r="BY2541" s="1">
        <v>-1.0</v>
      </c>
      <c r="BZ2541" s="1">
        <v>-1.0</v>
      </c>
      <c r="CA2541" s="1">
        <v>-1.0</v>
      </c>
      <c r="CB2541" s="1">
        <v>-1.0</v>
      </c>
      <c r="CC2541" s="1">
        <v>-1.0</v>
      </c>
      <c r="CD2541" s="1">
        <v>85404.0</v>
      </c>
    </row>
    <row r="2542">
      <c r="A2542" s="1">
        <v>9615485.0</v>
      </c>
      <c r="B2542" s="1" t="s">
        <v>13605</v>
      </c>
      <c r="C2542" s="1" t="s">
        <v>13606</v>
      </c>
      <c r="D2542" s="1" t="s">
        <v>13607</v>
      </c>
      <c r="E2542" s="1" t="s">
        <v>85</v>
      </c>
      <c r="F2542" s="1" t="s">
        <v>13608</v>
      </c>
      <c r="G2542" s="1" t="s">
        <v>13609</v>
      </c>
      <c r="I2542" s="1">
        <v>3.5320945E7</v>
      </c>
      <c r="J2542" s="1">
        <v>42163.0</v>
      </c>
      <c r="M2542" s="1">
        <v>0.0</v>
      </c>
      <c r="N2542" s="1">
        <v>1.0</v>
      </c>
      <c r="O2542" s="1">
        <v>1.0</v>
      </c>
      <c r="P2542" s="1" t="s">
        <v>89</v>
      </c>
      <c r="Q2542" s="1" t="s">
        <v>2870</v>
      </c>
      <c r="R2542" s="1">
        <v>40.76108</v>
      </c>
      <c r="S2542" s="1">
        <v>-73.95058</v>
      </c>
      <c r="T2542" s="1" t="s">
        <v>91</v>
      </c>
      <c r="U2542" s="1" t="s">
        <v>113</v>
      </c>
      <c r="V2542" s="1">
        <v>2.0</v>
      </c>
      <c r="W2542" s="1">
        <v>1.5</v>
      </c>
      <c r="X2542" s="1">
        <v>1.0</v>
      </c>
      <c r="Y2542" s="1">
        <v>1.0</v>
      </c>
      <c r="Z2542" s="1" t="s">
        <v>93</v>
      </c>
      <c r="AA2542" s="1" t="s">
        <v>13610</v>
      </c>
      <c r="AB2542" s="1">
        <v>70.0</v>
      </c>
      <c r="AC2542" s="1">
        <v>1.0</v>
      </c>
      <c r="AD2542" s="1">
        <v>15.0</v>
      </c>
      <c r="AE2542" s="1">
        <v>2.0</v>
      </c>
      <c r="AF2542" s="1" t="s">
        <v>1421</v>
      </c>
      <c r="AG2542" s="1">
        <v>1.0</v>
      </c>
      <c r="AH2542" s="1">
        <v>0.0</v>
      </c>
      <c r="AI2542" s="1">
        <v>0.0</v>
      </c>
      <c r="AJ2542" s="1">
        <v>0.0</v>
      </c>
      <c r="AK2542" s="1">
        <v>0.0</v>
      </c>
      <c r="AL2542" s="1">
        <v>5.0</v>
      </c>
      <c r="AM2542" s="1">
        <v>0.0</v>
      </c>
      <c r="AN2542" s="1">
        <v>76.0</v>
      </c>
      <c r="AO2542" s="1">
        <v>8.0</v>
      </c>
      <c r="AP2542" s="1">
        <v>6.0</v>
      </c>
      <c r="AQ2542" s="1">
        <v>10.0</v>
      </c>
      <c r="AR2542" s="1">
        <v>10.0</v>
      </c>
      <c r="AS2542" s="1">
        <v>9.0</v>
      </c>
      <c r="AT2542" s="1">
        <v>8.0</v>
      </c>
      <c r="AU2542" s="1">
        <v>0.0</v>
      </c>
      <c r="AV2542" s="1" t="s">
        <v>96</v>
      </c>
      <c r="AW2542" s="1">
        <v>1.0</v>
      </c>
      <c r="AX2542" s="1">
        <v>0.0</v>
      </c>
      <c r="AY2542" s="1">
        <v>1.0</v>
      </c>
      <c r="AZ2542" s="1">
        <v>0.0</v>
      </c>
      <c r="BA2542" s="1">
        <v>0.14</v>
      </c>
      <c r="BB2542" s="1">
        <v>-1.0</v>
      </c>
      <c r="BC2542" s="1">
        <v>1.0</v>
      </c>
      <c r="BD2542" s="1">
        <v>-1.0</v>
      </c>
      <c r="BE2542" s="1">
        <v>-1.0</v>
      </c>
      <c r="BF2542" s="1">
        <v>-1.0</v>
      </c>
      <c r="BG2542" s="1">
        <v>-1.0</v>
      </c>
      <c r="BH2542" s="1">
        <v>-1.0</v>
      </c>
      <c r="BI2542" s="1">
        <v>-1.0</v>
      </c>
      <c r="BJ2542" s="1">
        <v>1.0</v>
      </c>
      <c r="BK2542" s="1">
        <v>-1.0</v>
      </c>
      <c r="BL2542" s="1">
        <v>-1.0</v>
      </c>
      <c r="BM2542" s="1">
        <v>1.0</v>
      </c>
      <c r="BN2542" s="1">
        <v>1.0</v>
      </c>
      <c r="BO2542" s="1">
        <v>-1.0</v>
      </c>
      <c r="BP2542" s="1">
        <v>-1.0</v>
      </c>
      <c r="BQ2542" s="1">
        <v>-1.0</v>
      </c>
      <c r="BR2542" s="1">
        <v>-1.0</v>
      </c>
      <c r="BS2542" s="1">
        <v>-1.0</v>
      </c>
      <c r="BT2542" s="1">
        <v>-1.0</v>
      </c>
      <c r="BU2542" s="1">
        <v>1.0</v>
      </c>
      <c r="BV2542" s="1">
        <v>-1.0</v>
      </c>
      <c r="BW2542" s="1">
        <v>-1.0</v>
      </c>
      <c r="BX2542" s="1">
        <v>-1.0</v>
      </c>
      <c r="BY2542" s="1">
        <v>-1.0</v>
      </c>
      <c r="BZ2542" s="1">
        <v>-1.0</v>
      </c>
      <c r="CA2542" s="1">
        <v>-1.0</v>
      </c>
      <c r="CB2542" s="1">
        <v>-1.0</v>
      </c>
      <c r="CC2542" s="1">
        <v>-1.0</v>
      </c>
      <c r="CD2542" s="1">
        <v>85407.0</v>
      </c>
    </row>
    <row r="2543">
      <c r="A2543" s="1">
        <v>1.9967657E7</v>
      </c>
      <c r="B2543" s="1" t="s">
        <v>13611</v>
      </c>
      <c r="C2543" s="1" t="s">
        <v>13612</v>
      </c>
      <c r="D2543" s="1" t="s">
        <v>13613</v>
      </c>
      <c r="E2543" s="1" t="s">
        <v>85</v>
      </c>
      <c r="F2543" s="1" t="s">
        <v>13614</v>
      </c>
      <c r="G2543" s="1" t="s">
        <v>13615</v>
      </c>
      <c r="I2543" s="1">
        <v>1.6549535E7</v>
      </c>
      <c r="J2543" s="1">
        <v>41798.0</v>
      </c>
      <c r="M2543" s="1">
        <v>0.0</v>
      </c>
      <c r="N2543" s="1">
        <v>1.0</v>
      </c>
      <c r="O2543" s="1">
        <v>1.0</v>
      </c>
      <c r="P2543" s="1" t="s">
        <v>89</v>
      </c>
      <c r="Q2543" s="1" t="s">
        <v>177</v>
      </c>
      <c r="R2543" s="1">
        <v>40.71624</v>
      </c>
      <c r="S2543" s="1">
        <v>-73.98935</v>
      </c>
      <c r="T2543" s="1" t="s">
        <v>91</v>
      </c>
      <c r="U2543" s="1" t="s">
        <v>92</v>
      </c>
      <c r="V2543" s="1">
        <v>3.0</v>
      </c>
      <c r="W2543" s="1">
        <v>1.0</v>
      </c>
      <c r="X2543" s="1">
        <v>1.0</v>
      </c>
      <c r="Y2543" s="1">
        <v>1.0</v>
      </c>
      <c r="Z2543" s="1" t="s">
        <v>93</v>
      </c>
      <c r="AA2543" s="1" t="s">
        <v>13616</v>
      </c>
      <c r="AB2543" s="1">
        <v>50.0</v>
      </c>
      <c r="AC2543" s="1">
        <v>1.0</v>
      </c>
      <c r="AD2543" s="1">
        <v>0.0</v>
      </c>
      <c r="AE2543" s="1">
        <v>1.0</v>
      </c>
      <c r="AF2543" s="1" t="s">
        <v>231</v>
      </c>
      <c r="AG2543" s="1">
        <v>1.0</v>
      </c>
      <c r="AH2543" s="1">
        <v>0.0</v>
      </c>
      <c r="AI2543" s="1">
        <v>0.0</v>
      </c>
      <c r="AJ2543" s="1">
        <v>0.0</v>
      </c>
      <c r="AK2543" s="1">
        <v>0.0</v>
      </c>
      <c r="AL2543" s="1">
        <v>6.0</v>
      </c>
      <c r="AM2543" s="1">
        <v>1.0</v>
      </c>
      <c r="AN2543" s="1">
        <v>75.0</v>
      </c>
      <c r="AO2543" s="1">
        <v>10.0</v>
      </c>
      <c r="AP2543" s="1">
        <v>9.0</v>
      </c>
      <c r="AQ2543" s="1">
        <v>8.0</v>
      </c>
      <c r="AR2543" s="1">
        <v>10.0</v>
      </c>
      <c r="AS2543" s="1">
        <v>10.0</v>
      </c>
      <c r="AT2543" s="1">
        <v>9.0</v>
      </c>
      <c r="AU2543" s="1">
        <v>1.0</v>
      </c>
      <c r="AV2543" s="1" t="s">
        <v>105</v>
      </c>
      <c r="AW2543" s="1">
        <v>1.0</v>
      </c>
      <c r="AX2543" s="1">
        <v>1.0</v>
      </c>
      <c r="AY2543" s="1">
        <v>0.0</v>
      </c>
      <c r="AZ2543" s="1">
        <v>0.0</v>
      </c>
      <c r="BA2543" s="1">
        <v>0.28</v>
      </c>
      <c r="BB2543" s="1">
        <v>-1.0</v>
      </c>
      <c r="BC2543" s="1">
        <v>1.0</v>
      </c>
      <c r="BD2543" s="1">
        <v>-1.0</v>
      </c>
      <c r="BE2543" s="1">
        <v>-1.0</v>
      </c>
      <c r="BF2543" s="1">
        <v>-1.0</v>
      </c>
      <c r="BG2543" s="1">
        <v>-1.0</v>
      </c>
      <c r="BH2543" s="1">
        <v>-1.0</v>
      </c>
      <c r="BI2543" s="1">
        <v>-1.0</v>
      </c>
      <c r="BJ2543" s="1">
        <v>-1.0</v>
      </c>
      <c r="BK2543" s="1">
        <v>-1.0</v>
      </c>
      <c r="BL2543" s="1">
        <v>-1.0</v>
      </c>
      <c r="BM2543" s="1">
        <v>-1.0</v>
      </c>
      <c r="BN2543" s="1">
        <v>-1.0</v>
      </c>
      <c r="BO2543" s="1">
        <v>-1.0</v>
      </c>
      <c r="BP2543" s="1">
        <v>-1.0</v>
      </c>
      <c r="BQ2543" s="1">
        <v>-1.0</v>
      </c>
      <c r="BR2543" s="1">
        <v>-1.0</v>
      </c>
      <c r="BS2543" s="1">
        <v>1.0</v>
      </c>
      <c r="BT2543" s="1">
        <v>-1.0</v>
      </c>
      <c r="BU2543" s="1">
        <v>1.0</v>
      </c>
      <c r="BV2543" s="1">
        <v>-1.0</v>
      </c>
      <c r="BW2543" s="1">
        <v>-1.0</v>
      </c>
      <c r="BX2543" s="1">
        <v>-1.0</v>
      </c>
      <c r="BY2543" s="1">
        <v>-1.0</v>
      </c>
      <c r="BZ2543" s="1">
        <v>-1.0</v>
      </c>
      <c r="CA2543" s="1">
        <v>1.0</v>
      </c>
      <c r="CB2543" s="1">
        <v>-1.0</v>
      </c>
      <c r="CC2543" s="1">
        <v>-1.0</v>
      </c>
      <c r="CD2543" s="1">
        <v>85439.0</v>
      </c>
    </row>
    <row r="2544">
      <c r="A2544" s="1">
        <v>1.328146E7</v>
      </c>
      <c r="B2544" s="1" t="s">
        <v>13617</v>
      </c>
      <c r="C2544" s="1" t="s">
        <v>13618</v>
      </c>
      <c r="D2544" s="1" t="s">
        <v>13618</v>
      </c>
      <c r="E2544" s="1" t="s">
        <v>85</v>
      </c>
      <c r="I2544" s="1">
        <v>1362963.0</v>
      </c>
      <c r="J2544" s="1">
        <v>40849.0</v>
      </c>
      <c r="M2544" s="1">
        <v>0.0</v>
      </c>
      <c r="N2544" s="1">
        <v>1.0</v>
      </c>
      <c r="O2544" s="1">
        <v>1.0</v>
      </c>
      <c r="P2544" s="1" t="s">
        <v>123</v>
      </c>
      <c r="Q2544" s="1" t="s">
        <v>124</v>
      </c>
      <c r="R2544" s="1">
        <v>40.69016</v>
      </c>
      <c r="S2544" s="1">
        <v>-73.9730699999999</v>
      </c>
      <c r="T2544" s="1" t="s">
        <v>91</v>
      </c>
      <c r="U2544" s="1" t="s">
        <v>92</v>
      </c>
      <c r="V2544" s="1">
        <v>2.0</v>
      </c>
      <c r="W2544" s="1">
        <v>1.0</v>
      </c>
      <c r="X2544" s="1">
        <v>1.0</v>
      </c>
      <c r="Y2544" s="1">
        <v>1.0</v>
      </c>
      <c r="Z2544" s="1" t="s">
        <v>93</v>
      </c>
      <c r="AA2544" s="1" t="s">
        <v>13619</v>
      </c>
      <c r="AB2544" s="1">
        <v>97.0</v>
      </c>
      <c r="AC2544" s="1">
        <v>1.0</v>
      </c>
      <c r="AD2544" s="1">
        <v>0.0</v>
      </c>
      <c r="AE2544" s="1">
        <v>3.0</v>
      </c>
      <c r="AF2544" s="1" t="s">
        <v>349</v>
      </c>
      <c r="AG2544" s="1">
        <v>1.0</v>
      </c>
      <c r="AH2544" s="1">
        <v>0.0</v>
      </c>
      <c r="AI2544" s="1">
        <v>0.0</v>
      </c>
      <c r="AJ2544" s="1">
        <v>0.0</v>
      </c>
      <c r="AK2544" s="1">
        <v>0.0</v>
      </c>
      <c r="AL2544" s="1">
        <v>0.0</v>
      </c>
      <c r="AM2544" s="1">
        <v>0.0</v>
      </c>
      <c r="AU2544" s="1">
        <v>0.0</v>
      </c>
      <c r="AV2544" s="1" t="s">
        <v>105</v>
      </c>
      <c r="AW2544" s="1">
        <v>1.0</v>
      </c>
      <c r="AX2544" s="1">
        <v>1.0</v>
      </c>
      <c r="AY2544" s="1">
        <v>0.0</v>
      </c>
      <c r="AZ2544" s="1">
        <v>0.0</v>
      </c>
      <c r="BB2544" s="1">
        <v>-1.0</v>
      </c>
      <c r="BC2544" s="1">
        <v>-1.0</v>
      </c>
      <c r="BD2544" s="1">
        <v>-1.0</v>
      </c>
      <c r="BE2544" s="1">
        <v>-1.0</v>
      </c>
      <c r="BF2544" s="1">
        <v>-1.0</v>
      </c>
      <c r="BG2544" s="1">
        <v>-1.0</v>
      </c>
      <c r="BH2544" s="1">
        <v>-1.0</v>
      </c>
      <c r="BI2544" s="1">
        <v>-1.0</v>
      </c>
      <c r="BJ2544" s="1">
        <v>1.0</v>
      </c>
      <c r="BK2544" s="1">
        <v>-1.0</v>
      </c>
      <c r="BL2544" s="1">
        <v>-1.0</v>
      </c>
      <c r="BM2544" s="1">
        <v>-1.0</v>
      </c>
      <c r="BN2544" s="1">
        <v>-1.0</v>
      </c>
      <c r="BO2544" s="1">
        <v>-1.0</v>
      </c>
      <c r="BP2544" s="1">
        <v>-1.0</v>
      </c>
      <c r="BQ2544" s="1">
        <v>-1.0</v>
      </c>
      <c r="BR2544" s="1">
        <v>-1.0</v>
      </c>
      <c r="BS2544" s="1">
        <v>-1.0</v>
      </c>
      <c r="BT2544" s="1">
        <v>-1.0</v>
      </c>
      <c r="BU2544" s="1">
        <v>1.0</v>
      </c>
      <c r="BV2544" s="1">
        <v>-1.0</v>
      </c>
      <c r="BW2544" s="1">
        <v>-1.0</v>
      </c>
      <c r="BX2544" s="1">
        <v>-1.0</v>
      </c>
      <c r="BY2544" s="1">
        <v>-1.0</v>
      </c>
      <c r="BZ2544" s="1">
        <v>-1.0</v>
      </c>
      <c r="CA2544" s="1">
        <v>-1.0</v>
      </c>
      <c r="CB2544" s="1">
        <v>-1.0</v>
      </c>
      <c r="CC2544" s="1">
        <v>-1.0</v>
      </c>
      <c r="CD2544" s="1">
        <v>85481.0</v>
      </c>
    </row>
    <row r="2545">
      <c r="A2545" s="1">
        <v>1183005.0</v>
      </c>
      <c r="B2545" s="1" t="s">
        <v>13620</v>
      </c>
      <c r="C2545" s="1" t="s">
        <v>13621</v>
      </c>
      <c r="D2545" s="1" t="s">
        <v>13622</v>
      </c>
      <c r="E2545" s="1" t="s">
        <v>85</v>
      </c>
      <c r="G2545" s="1" t="s">
        <v>13623</v>
      </c>
      <c r="H2545" s="1" t="s">
        <v>13624</v>
      </c>
      <c r="I2545" s="1">
        <v>6471326.0</v>
      </c>
      <c r="J2545" s="1">
        <v>41413.0</v>
      </c>
      <c r="K2545" s="1" t="s">
        <v>88</v>
      </c>
      <c r="L2545" s="1">
        <v>0.75</v>
      </c>
      <c r="M2545" s="1">
        <v>0.0</v>
      </c>
      <c r="N2545" s="1">
        <v>2.0</v>
      </c>
      <c r="O2545" s="1">
        <v>0.0</v>
      </c>
      <c r="P2545" s="1" t="s">
        <v>123</v>
      </c>
      <c r="Q2545" s="1" t="s">
        <v>124</v>
      </c>
      <c r="R2545" s="1">
        <v>40.64513</v>
      </c>
      <c r="S2545" s="1">
        <v>-73.94944</v>
      </c>
      <c r="T2545" s="1" t="s">
        <v>1015</v>
      </c>
      <c r="U2545" s="1" t="s">
        <v>113</v>
      </c>
      <c r="V2545" s="1">
        <v>1.0</v>
      </c>
      <c r="W2545" s="1">
        <v>1.0</v>
      </c>
      <c r="X2545" s="1">
        <v>1.0</v>
      </c>
      <c r="Y2545" s="1">
        <v>1.0</v>
      </c>
      <c r="Z2545" s="1" t="s">
        <v>93</v>
      </c>
      <c r="AA2545" s="1" t="s">
        <v>13625</v>
      </c>
      <c r="AB2545" s="1">
        <v>89.0</v>
      </c>
      <c r="AC2545" s="1">
        <v>1.0</v>
      </c>
      <c r="AD2545" s="1">
        <v>0.0</v>
      </c>
      <c r="AE2545" s="1">
        <v>2.0</v>
      </c>
      <c r="AF2545" s="1" t="s">
        <v>179</v>
      </c>
      <c r="AG2545" s="1">
        <v>1.0</v>
      </c>
      <c r="AH2545" s="1">
        <v>30.0</v>
      </c>
      <c r="AI2545" s="1">
        <v>60.0</v>
      </c>
      <c r="AJ2545" s="1">
        <v>90.0</v>
      </c>
      <c r="AK2545" s="1">
        <v>365.0</v>
      </c>
      <c r="AL2545" s="1">
        <v>0.0</v>
      </c>
      <c r="AM2545" s="1">
        <v>0.0</v>
      </c>
      <c r="AU2545" s="1">
        <v>0.0</v>
      </c>
      <c r="AV2545" s="1" t="s">
        <v>105</v>
      </c>
      <c r="AW2545" s="1">
        <v>1.0</v>
      </c>
      <c r="AX2545" s="1">
        <v>0.0</v>
      </c>
      <c r="AY2545" s="1">
        <v>1.0</v>
      </c>
      <c r="AZ2545" s="1">
        <v>0.0</v>
      </c>
      <c r="BB2545" s="1">
        <v>-1.0</v>
      </c>
      <c r="BC2545" s="1">
        <v>-1.0</v>
      </c>
      <c r="BD2545" s="1">
        <v>-1.0</v>
      </c>
      <c r="BE2545" s="1">
        <v>-1.0</v>
      </c>
      <c r="BF2545" s="1">
        <v>-1.0</v>
      </c>
      <c r="BG2545" s="1">
        <v>-1.0</v>
      </c>
      <c r="BH2545" s="1">
        <v>-1.0</v>
      </c>
      <c r="BI2545" s="1">
        <v>1.0</v>
      </c>
      <c r="BJ2545" s="1">
        <v>1.0</v>
      </c>
      <c r="BK2545" s="1">
        <v>-1.0</v>
      </c>
      <c r="BL2545" s="1">
        <v>-1.0</v>
      </c>
      <c r="BM2545" s="1">
        <v>-1.0</v>
      </c>
      <c r="BN2545" s="1">
        <v>-1.0</v>
      </c>
      <c r="BO2545" s="1">
        <v>-1.0</v>
      </c>
      <c r="BP2545" s="1">
        <v>-1.0</v>
      </c>
      <c r="BQ2545" s="1">
        <v>-1.0</v>
      </c>
      <c r="BR2545" s="1">
        <v>-1.0</v>
      </c>
      <c r="BS2545" s="1">
        <v>-1.0</v>
      </c>
      <c r="BT2545" s="1">
        <v>-1.0</v>
      </c>
      <c r="BU2545" s="1">
        <v>1.0</v>
      </c>
      <c r="BV2545" s="1">
        <v>-1.0</v>
      </c>
      <c r="BW2545" s="1">
        <v>-1.0</v>
      </c>
      <c r="BX2545" s="1">
        <v>-1.0</v>
      </c>
      <c r="BY2545" s="1">
        <v>-1.0</v>
      </c>
      <c r="BZ2545" s="1">
        <v>-1.0</v>
      </c>
      <c r="CA2545" s="1">
        <v>-1.0</v>
      </c>
      <c r="CB2545" s="1">
        <v>-1.0</v>
      </c>
      <c r="CC2545" s="1">
        <v>-1.0</v>
      </c>
      <c r="CD2545" s="1">
        <v>85497.0</v>
      </c>
    </row>
    <row r="2546">
      <c r="A2546" s="1">
        <v>3.3292234E7</v>
      </c>
      <c r="B2546" s="1" t="s">
        <v>13626</v>
      </c>
      <c r="C2546" s="1" t="s">
        <v>13627</v>
      </c>
      <c r="D2546" s="1" t="s">
        <v>13628</v>
      </c>
      <c r="E2546" s="1" t="s">
        <v>85</v>
      </c>
      <c r="F2546" s="1" t="s">
        <v>13629</v>
      </c>
      <c r="G2546" s="1" t="s">
        <v>13630</v>
      </c>
      <c r="I2546" s="1">
        <v>4.5467925E7</v>
      </c>
      <c r="J2546" s="1">
        <v>42277.0</v>
      </c>
      <c r="K2546" s="1" t="s">
        <v>134</v>
      </c>
      <c r="L2546" s="1">
        <v>1.0</v>
      </c>
      <c r="M2546" s="1">
        <v>0.0</v>
      </c>
      <c r="N2546" s="1">
        <v>1.0</v>
      </c>
      <c r="O2546" s="1">
        <v>1.0</v>
      </c>
      <c r="P2546" s="1" t="s">
        <v>123</v>
      </c>
      <c r="Q2546" s="1" t="s">
        <v>124</v>
      </c>
      <c r="R2546" s="1">
        <v>40.66791</v>
      </c>
      <c r="S2546" s="1">
        <v>-73.99354</v>
      </c>
      <c r="T2546" s="1" t="s">
        <v>91</v>
      </c>
      <c r="U2546" s="1" t="s">
        <v>92</v>
      </c>
      <c r="V2546" s="1">
        <v>5.0</v>
      </c>
      <c r="W2546" s="1">
        <v>1.0</v>
      </c>
      <c r="X2546" s="1">
        <v>2.0</v>
      </c>
      <c r="Y2546" s="1">
        <v>2.0</v>
      </c>
      <c r="Z2546" s="1" t="s">
        <v>93</v>
      </c>
      <c r="AA2546" s="1" t="s">
        <v>13631</v>
      </c>
      <c r="AB2546" s="1">
        <v>125.0</v>
      </c>
      <c r="AC2546" s="1">
        <v>1.0</v>
      </c>
      <c r="AD2546" s="1">
        <v>0.0</v>
      </c>
      <c r="AE2546" s="1">
        <v>5.0</v>
      </c>
      <c r="AF2546" s="1" t="s">
        <v>104</v>
      </c>
      <c r="AG2546" s="1">
        <v>1.0</v>
      </c>
      <c r="AH2546" s="1">
        <v>0.0</v>
      </c>
      <c r="AI2546" s="1">
        <v>1.0</v>
      </c>
      <c r="AJ2546" s="1">
        <v>29.0</v>
      </c>
      <c r="AK2546" s="1">
        <v>70.0</v>
      </c>
      <c r="AL2546" s="1">
        <v>7.0</v>
      </c>
      <c r="AM2546" s="1">
        <v>7.0</v>
      </c>
      <c r="AN2546" s="1">
        <v>100.0</v>
      </c>
      <c r="AO2546" s="1">
        <v>10.0</v>
      </c>
      <c r="AP2546" s="1">
        <v>10.0</v>
      </c>
      <c r="AQ2546" s="1">
        <v>10.0</v>
      </c>
      <c r="AR2546" s="1">
        <v>10.0</v>
      </c>
      <c r="AS2546" s="1">
        <v>10.0</v>
      </c>
      <c r="AT2546" s="1">
        <v>9.0</v>
      </c>
      <c r="AU2546" s="1">
        <v>1.0</v>
      </c>
      <c r="AV2546" s="1" t="s">
        <v>96</v>
      </c>
      <c r="AW2546" s="1">
        <v>1.0</v>
      </c>
      <c r="AX2546" s="1">
        <v>1.0</v>
      </c>
      <c r="AY2546" s="1">
        <v>0.0</v>
      </c>
      <c r="AZ2546" s="1">
        <v>0.0</v>
      </c>
      <c r="BA2546" s="1">
        <v>2.23</v>
      </c>
      <c r="BB2546" s="1">
        <v>-1.0</v>
      </c>
      <c r="BC2546" s="1">
        <v>1.0</v>
      </c>
      <c r="BD2546" s="1">
        <v>-1.0</v>
      </c>
      <c r="BE2546" s="1">
        <v>-1.0</v>
      </c>
      <c r="BF2546" s="1">
        <v>-1.0</v>
      </c>
      <c r="BG2546" s="1">
        <v>-1.0</v>
      </c>
      <c r="BH2546" s="1">
        <v>-1.0</v>
      </c>
      <c r="BI2546" s="1">
        <v>-1.0</v>
      </c>
      <c r="BJ2546" s="1">
        <v>1.0</v>
      </c>
      <c r="BK2546" s="1">
        <v>1.0</v>
      </c>
      <c r="BL2546" s="1">
        <v>1.0</v>
      </c>
      <c r="BM2546" s="1">
        <v>1.0</v>
      </c>
      <c r="BN2546" s="1">
        <v>-1.0</v>
      </c>
      <c r="BO2546" s="1">
        <v>-1.0</v>
      </c>
      <c r="BP2546" s="1">
        <v>-1.0</v>
      </c>
      <c r="BQ2546" s="1">
        <v>-1.0</v>
      </c>
      <c r="BR2546" s="1">
        <v>-1.0</v>
      </c>
      <c r="BS2546" s="1">
        <v>-1.0</v>
      </c>
      <c r="BT2546" s="1">
        <v>-1.0</v>
      </c>
      <c r="BU2546" s="1">
        <v>1.0</v>
      </c>
      <c r="BV2546" s="1">
        <v>-1.0</v>
      </c>
      <c r="BW2546" s="1">
        <v>1.0</v>
      </c>
      <c r="BX2546" s="1">
        <v>1.0</v>
      </c>
      <c r="BY2546" s="1">
        <v>-1.0</v>
      </c>
      <c r="BZ2546" s="1">
        <v>-1.0</v>
      </c>
      <c r="CA2546" s="1">
        <v>-1.0</v>
      </c>
      <c r="CB2546" s="1">
        <v>-1.0</v>
      </c>
      <c r="CC2546" s="1">
        <v>-1.0</v>
      </c>
      <c r="CD2546" s="1">
        <v>85511.0</v>
      </c>
    </row>
    <row r="2547">
      <c r="A2547" s="1">
        <v>3.1190326E7</v>
      </c>
      <c r="B2547" s="1" t="s">
        <v>13632</v>
      </c>
      <c r="C2547" s="1" t="s">
        <v>13633</v>
      </c>
      <c r="D2547" s="1" t="s">
        <v>13634</v>
      </c>
      <c r="E2547" s="1" t="s">
        <v>85</v>
      </c>
      <c r="F2547" s="1" t="s">
        <v>13635</v>
      </c>
      <c r="G2547" s="1" t="s">
        <v>13636</v>
      </c>
      <c r="I2547" s="1">
        <v>2.31707114E8</v>
      </c>
      <c r="J2547" s="1">
        <v>43454.0</v>
      </c>
      <c r="K2547" s="1" t="s">
        <v>134</v>
      </c>
      <c r="L2547" s="1">
        <v>1.0</v>
      </c>
      <c r="M2547" s="1">
        <v>0.0</v>
      </c>
      <c r="N2547" s="1">
        <v>1.0</v>
      </c>
      <c r="O2547" s="1">
        <v>1.0</v>
      </c>
      <c r="P2547" s="1" t="s">
        <v>89</v>
      </c>
      <c r="Q2547" s="1" t="s">
        <v>370</v>
      </c>
      <c r="R2547" s="1">
        <v>40.76807</v>
      </c>
      <c r="S2547" s="1">
        <v>-73.98508</v>
      </c>
      <c r="T2547" s="1" t="s">
        <v>91</v>
      </c>
      <c r="U2547" s="1" t="s">
        <v>92</v>
      </c>
      <c r="V2547" s="1">
        <v>4.0</v>
      </c>
      <c r="W2547" s="1">
        <v>1.0</v>
      </c>
      <c r="X2547" s="1">
        <v>2.0</v>
      </c>
      <c r="Y2547" s="1">
        <v>2.0</v>
      </c>
      <c r="Z2547" s="1" t="s">
        <v>93</v>
      </c>
      <c r="AA2547" s="1" t="s">
        <v>13637</v>
      </c>
      <c r="AB2547" s="1">
        <v>365.0</v>
      </c>
      <c r="AC2547" s="1">
        <v>4.0</v>
      </c>
      <c r="AD2547" s="1">
        <v>30.0</v>
      </c>
      <c r="AE2547" s="1">
        <v>2.0</v>
      </c>
      <c r="AF2547" s="1" t="s">
        <v>95</v>
      </c>
      <c r="AG2547" s="1">
        <v>1.0</v>
      </c>
      <c r="AH2547" s="1">
        <v>5.0</v>
      </c>
      <c r="AI2547" s="1">
        <v>10.0</v>
      </c>
      <c r="AJ2547" s="1">
        <v>28.0</v>
      </c>
      <c r="AK2547" s="1">
        <v>28.0</v>
      </c>
      <c r="AL2547" s="1">
        <v>19.0</v>
      </c>
      <c r="AM2547" s="1">
        <v>19.0</v>
      </c>
      <c r="AN2547" s="1">
        <v>88.0</v>
      </c>
      <c r="AO2547" s="1">
        <v>9.0</v>
      </c>
      <c r="AP2547" s="1">
        <v>9.0</v>
      </c>
      <c r="AQ2547" s="1">
        <v>10.0</v>
      </c>
      <c r="AR2547" s="1">
        <v>10.0</v>
      </c>
      <c r="AS2547" s="1">
        <v>10.0</v>
      </c>
      <c r="AT2547" s="1">
        <v>9.0</v>
      </c>
      <c r="AU2547" s="1">
        <v>1.0</v>
      </c>
      <c r="AV2547" s="1" t="s">
        <v>96</v>
      </c>
      <c r="AW2547" s="1">
        <v>1.0</v>
      </c>
      <c r="AX2547" s="1">
        <v>1.0</v>
      </c>
      <c r="AY2547" s="1">
        <v>0.0</v>
      </c>
      <c r="AZ2547" s="1">
        <v>0.0</v>
      </c>
      <c r="BA2547" s="1">
        <v>3.37</v>
      </c>
      <c r="BB2547" s="1">
        <v>-1.0</v>
      </c>
      <c r="BC2547" s="1">
        <v>1.0</v>
      </c>
      <c r="BD2547" s="1">
        <v>-1.0</v>
      </c>
      <c r="BE2547" s="1">
        <v>-1.0</v>
      </c>
      <c r="BF2547" s="1">
        <v>-1.0</v>
      </c>
      <c r="BG2547" s="1">
        <v>-1.0</v>
      </c>
      <c r="BH2547" s="1">
        <v>-1.0</v>
      </c>
      <c r="BI2547" s="1">
        <v>-1.0</v>
      </c>
      <c r="BJ2547" s="1">
        <v>-1.0</v>
      </c>
      <c r="BK2547" s="1">
        <v>1.0</v>
      </c>
      <c r="BL2547" s="1">
        <v>1.0</v>
      </c>
      <c r="BM2547" s="1">
        <v>-1.0</v>
      </c>
      <c r="BN2547" s="1">
        <v>-1.0</v>
      </c>
      <c r="BO2547" s="1">
        <v>-1.0</v>
      </c>
      <c r="BP2547" s="1">
        <v>-1.0</v>
      </c>
      <c r="BQ2547" s="1">
        <v>-1.0</v>
      </c>
      <c r="BR2547" s="1">
        <v>-1.0</v>
      </c>
      <c r="BS2547" s="1">
        <v>-1.0</v>
      </c>
      <c r="BT2547" s="1">
        <v>-1.0</v>
      </c>
      <c r="BU2547" s="1">
        <v>1.0</v>
      </c>
      <c r="BV2547" s="1">
        <v>-1.0</v>
      </c>
      <c r="BW2547" s="1">
        <v>-1.0</v>
      </c>
      <c r="BX2547" s="1">
        <v>1.0</v>
      </c>
      <c r="BY2547" s="1">
        <v>-1.0</v>
      </c>
      <c r="BZ2547" s="1">
        <v>-1.0</v>
      </c>
      <c r="CA2547" s="1">
        <v>-1.0</v>
      </c>
      <c r="CB2547" s="1">
        <v>-1.0</v>
      </c>
      <c r="CC2547" s="1">
        <v>-1.0</v>
      </c>
      <c r="CD2547" s="1">
        <v>85535.0</v>
      </c>
    </row>
    <row r="2548">
      <c r="A2548" s="1">
        <v>2.2082423E7</v>
      </c>
      <c r="B2548" s="1" t="s">
        <v>13638</v>
      </c>
      <c r="C2548" s="1" t="s">
        <v>13639</v>
      </c>
      <c r="D2548" s="1" t="s">
        <v>13640</v>
      </c>
      <c r="E2548" s="1" t="s">
        <v>85</v>
      </c>
      <c r="F2548" s="1" t="s">
        <v>13641</v>
      </c>
      <c r="G2548" s="1" t="s">
        <v>13642</v>
      </c>
      <c r="H2548" s="1" t="s">
        <v>13643</v>
      </c>
      <c r="I2548" s="1">
        <v>4.4021436E7</v>
      </c>
      <c r="J2548" s="1">
        <v>42259.0</v>
      </c>
      <c r="K2548" s="1" t="s">
        <v>134</v>
      </c>
      <c r="L2548" s="1">
        <v>1.0</v>
      </c>
      <c r="M2548" s="1">
        <v>0.0</v>
      </c>
      <c r="N2548" s="1">
        <v>1.0</v>
      </c>
      <c r="O2548" s="1">
        <v>0.0</v>
      </c>
      <c r="P2548" s="1" t="s">
        <v>123</v>
      </c>
      <c r="Q2548" s="1" t="s">
        <v>124</v>
      </c>
      <c r="R2548" s="1">
        <v>40.66158</v>
      </c>
      <c r="S2548" s="1">
        <v>-73.95987</v>
      </c>
      <c r="T2548" s="1" t="s">
        <v>91</v>
      </c>
      <c r="U2548" s="1" t="s">
        <v>92</v>
      </c>
      <c r="V2548" s="1">
        <v>1.0</v>
      </c>
      <c r="W2548" s="1">
        <v>1.0</v>
      </c>
      <c r="X2548" s="1">
        <v>1.0</v>
      </c>
      <c r="Y2548" s="1">
        <v>1.0</v>
      </c>
      <c r="Z2548" s="1" t="s">
        <v>93</v>
      </c>
      <c r="AA2548" s="1" t="s">
        <v>13644</v>
      </c>
      <c r="AB2548" s="1">
        <v>80.0</v>
      </c>
      <c r="AC2548" s="1">
        <v>1.0</v>
      </c>
      <c r="AD2548" s="1">
        <v>0.0</v>
      </c>
      <c r="AE2548" s="1">
        <v>2.0</v>
      </c>
      <c r="AF2548" s="1" t="s">
        <v>202</v>
      </c>
      <c r="AG2548" s="1">
        <v>1.0</v>
      </c>
      <c r="AH2548" s="1">
        <v>0.0</v>
      </c>
      <c r="AI2548" s="1">
        <v>0.0</v>
      </c>
      <c r="AJ2548" s="1">
        <v>0.0</v>
      </c>
      <c r="AK2548" s="1">
        <v>0.0</v>
      </c>
      <c r="AL2548" s="1">
        <v>14.0</v>
      </c>
      <c r="AM2548" s="1">
        <v>10.0</v>
      </c>
      <c r="AN2548" s="1">
        <v>99.0</v>
      </c>
      <c r="AO2548" s="1">
        <v>10.0</v>
      </c>
      <c r="AP2548" s="1">
        <v>10.0</v>
      </c>
      <c r="AQ2548" s="1">
        <v>10.0</v>
      </c>
      <c r="AR2548" s="1">
        <v>10.0</v>
      </c>
      <c r="AS2548" s="1">
        <v>10.0</v>
      </c>
      <c r="AT2548" s="1">
        <v>10.0</v>
      </c>
      <c r="AU2548" s="1">
        <v>0.0</v>
      </c>
      <c r="AV2548" s="1" t="s">
        <v>117</v>
      </c>
      <c r="AW2548" s="1">
        <v>1.0</v>
      </c>
      <c r="AX2548" s="1">
        <v>1.0</v>
      </c>
      <c r="AY2548" s="1">
        <v>0.0</v>
      </c>
      <c r="AZ2548" s="1">
        <v>0.0</v>
      </c>
      <c r="BA2548" s="1">
        <v>0.83</v>
      </c>
      <c r="BB2548" s="1">
        <v>-1.0</v>
      </c>
      <c r="BC2548" s="1">
        <v>1.0</v>
      </c>
      <c r="BD2548" s="1">
        <v>-1.0</v>
      </c>
      <c r="BE2548" s="1">
        <v>-1.0</v>
      </c>
      <c r="BF2548" s="1">
        <v>-1.0</v>
      </c>
      <c r="BG2548" s="1">
        <v>-1.0</v>
      </c>
      <c r="BH2548" s="1">
        <v>1.0</v>
      </c>
      <c r="BI2548" s="1">
        <v>-1.0</v>
      </c>
      <c r="BJ2548" s="1">
        <v>1.0</v>
      </c>
      <c r="BK2548" s="1">
        <v>1.0</v>
      </c>
      <c r="BL2548" s="1">
        <v>1.0</v>
      </c>
      <c r="BM2548" s="1">
        <v>-1.0</v>
      </c>
      <c r="BN2548" s="1">
        <v>1.0</v>
      </c>
      <c r="BO2548" s="1">
        <v>-1.0</v>
      </c>
      <c r="BP2548" s="1">
        <v>-1.0</v>
      </c>
      <c r="BQ2548" s="1">
        <v>1.0</v>
      </c>
      <c r="BR2548" s="1">
        <v>-1.0</v>
      </c>
      <c r="BS2548" s="1">
        <v>-1.0</v>
      </c>
      <c r="BT2548" s="1">
        <v>-1.0</v>
      </c>
      <c r="BU2548" s="1">
        <v>1.0</v>
      </c>
      <c r="BV2548" s="1">
        <v>1.0</v>
      </c>
      <c r="BW2548" s="1">
        <v>-1.0</v>
      </c>
      <c r="BX2548" s="1">
        <v>-1.0</v>
      </c>
      <c r="BY2548" s="1">
        <v>-1.0</v>
      </c>
      <c r="BZ2548" s="1">
        <v>-1.0</v>
      </c>
      <c r="CA2548" s="1">
        <v>-1.0</v>
      </c>
      <c r="CB2548" s="1">
        <v>1.0</v>
      </c>
      <c r="CC2548" s="1">
        <v>-1.0</v>
      </c>
      <c r="CD2548" s="1">
        <v>85564.0</v>
      </c>
    </row>
    <row r="2549">
      <c r="A2549" s="1">
        <v>3.5321365E7</v>
      </c>
      <c r="B2549" s="1" t="s">
        <v>13645</v>
      </c>
      <c r="C2549" s="1" t="s">
        <v>13646</v>
      </c>
      <c r="D2549" s="1" t="s">
        <v>13646</v>
      </c>
      <c r="E2549" s="1" t="s">
        <v>85</v>
      </c>
      <c r="I2549" s="1">
        <v>4.9058105E7</v>
      </c>
      <c r="J2549" s="1">
        <v>42323.0</v>
      </c>
      <c r="K2549" s="1" t="s">
        <v>134</v>
      </c>
      <c r="L2549" s="1">
        <v>1.0</v>
      </c>
      <c r="M2549" s="1">
        <v>0.0</v>
      </c>
      <c r="N2549" s="1">
        <v>1.0</v>
      </c>
      <c r="O2549" s="1">
        <v>1.0</v>
      </c>
      <c r="P2549" s="1" t="s">
        <v>123</v>
      </c>
      <c r="Q2549" s="1" t="s">
        <v>124</v>
      </c>
      <c r="R2549" s="1">
        <v>40.68936</v>
      </c>
      <c r="S2549" s="1">
        <v>-73.92071</v>
      </c>
      <c r="T2549" s="1" t="s">
        <v>91</v>
      </c>
      <c r="U2549" s="1" t="s">
        <v>92</v>
      </c>
      <c r="V2549" s="1">
        <v>2.0</v>
      </c>
      <c r="W2549" s="1">
        <v>1.0</v>
      </c>
      <c r="X2549" s="1">
        <v>1.0</v>
      </c>
      <c r="Y2549" s="1">
        <v>1.0</v>
      </c>
      <c r="Z2549" s="1" t="s">
        <v>93</v>
      </c>
      <c r="AA2549" s="1" t="s">
        <v>13647</v>
      </c>
      <c r="AB2549" s="1">
        <v>119.0</v>
      </c>
      <c r="AC2549" s="1">
        <v>2.0</v>
      </c>
      <c r="AD2549" s="1">
        <v>50.0</v>
      </c>
      <c r="AE2549" s="1">
        <v>7.0</v>
      </c>
      <c r="AF2549" s="1" t="s">
        <v>127</v>
      </c>
      <c r="AG2549" s="1">
        <v>1.0</v>
      </c>
      <c r="AH2549" s="1">
        <v>15.0</v>
      </c>
      <c r="AI2549" s="1">
        <v>15.0</v>
      </c>
      <c r="AJ2549" s="1">
        <v>15.0</v>
      </c>
      <c r="AK2549" s="1">
        <v>15.0</v>
      </c>
      <c r="AL2549" s="1">
        <v>2.0</v>
      </c>
      <c r="AM2549" s="1">
        <v>2.0</v>
      </c>
      <c r="AN2549" s="1">
        <v>100.0</v>
      </c>
      <c r="AO2549" s="1">
        <v>10.0</v>
      </c>
      <c r="AP2549" s="1">
        <v>10.0</v>
      </c>
      <c r="AQ2549" s="1">
        <v>10.0</v>
      </c>
      <c r="AR2549" s="1">
        <v>10.0</v>
      </c>
      <c r="AS2549" s="1">
        <v>10.0</v>
      </c>
      <c r="AT2549" s="1">
        <v>9.0</v>
      </c>
      <c r="AU2549" s="1">
        <v>0.0</v>
      </c>
      <c r="AV2549" s="1" t="s">
        <v>96</v>
      </c>
      <c r="AW2549" s="1">
        <v>1.0</v>
      </c>
      <c r="AX2549" s="1">
        <v>1.0</v>
      </c>
      <c r="AY2549" s="1">
        <v>0.0</v>
      </c>
      <c r="AZ2549" s="1">
        <v>0.0</v>
      </c>
      <c r="BA2549" s="1">
        <v>2.0</v>
      </c>
      <c r="BB2549" s="1">
        <v>-1.0</v>
      </c>
      <c r="BC2549" s="1">
        <v>1.0</v>
      </c>
      <c r="BD2549" s="1">
        <v>-1.0</v>
      </c>
      <c r="BE2549" s="1">
        <v>-1.0</v>
      </c>
      <c r="BF2549" s="1">
        <v>-1.0</v>
      </c>
      <c r="BG2549" s="1">
        <v>-1.0</v>
      </c>
      <c r="BH2549" s="1">
        <v>-1.0</v>
      </c>
      <c r="BI2549" s="1">
        <v>-1.0</v>
      </c>
      <c r="BJ2549" s="1">
        <v>-1.0</v>
      </c>
      <c r="BK2549" s="1">
        <v>-1.0</v>
      </c>
      <c r="BL2549" s="1">
        <v>-1.0</v>
      </c>
      <c r="BM2549" s="1">
        <v>1.0</v>
      </c>
      <c r="BN2549" s="1">
        <v>-1.0</v>
      </c>
      <c r="BO2549" s="1">
        <v>-1.0</v>
      </c>
      <c r="BP2549" s="1">
        <v>-1.0</v>
      </c>
      <c r="BQ2549" s="1">
        <v>-1.0</v>
      </c>
      <c r="BR2549" s="1">
        <v>-1.0</v>
      </c>
      <c r="BS2549" s="1">
        <v>-1.0</v>
      </c>
      <c r="BT2549" s="1">
        <v>-1.0</v>
      </c>
      <c r="BU2549" s="1">
        <v>1.0</v>
      </c>
      <c r="BV2549" s="1">
        <v>-1.0</v>
      </c>
      <c r="BW2549" s="1">
        <v>-1.0</v>
      </c>
      <c r="BX2549" s="1">
        <v>-1.0</v>
      </c>
      <c r="BY2549" s="1">
        <v>-1.0</v>
      </c>
      <c r="BZ2549" s="1">
        <v>-1.0</v>
      </c>
      <c r="CA2549" s="1">
        <v>-1.0</v>
      </c>
      <c r="CB2549" s="1">
        <v>-1.0</v>
      </c>
      <c r="CC2549" s="1">
        <v>-1.0</v>
      </c>
      <c r="CD2549" s="1">
        <v>85618.0</v>
      </c>
    </row>
    <row r="2550">
      <c r="A2550" s="1">
        <v>2.1515092E7</v>
      </c>
      <c r="B2550" s="1" t="s">
        <v>13648</v>
      </c>
      <c r="C2550" s="1" t="s">
        <v>13649</v>
      </c>
      <c r="D2550" s="1" t="s">
        <v>13649</v>
      </c>
      <c r="E2550" s="1" t="s">
        <v>85</v>
      </c>
      <c r="I2550" s="1">
        <v>1.02599996E8</v>
      </c>
      <c r="J2550" s="1">
        <v>42679.0</v>
      </c>
      <c r="M2550" s="1">
        <v>0.0</v>
      </c>
      <c r="N2550" s="1">
        <v>1.0</v>
      </c>
      <c r="O2550" s="1">
        <v>0.0</v>
      </c>
      <c r="P2550" s="1" t="s">
        <v>111</v>
      </c>
      <c r="Q2550" s="1" t="s">
        <v>112</v>
      </c>
      <c r="R2550" s="1">
        <v>40.70707</v>
      </c>
      <c r="S2550" s="1">
        <v>-73.91455</v>
      </c>
      <c r="T2550" s="1" t="s">
        <v>91</v>
      </c>
      <c r="U2550" s="1" t="s">
        <v>113</v>
      </c>
      <c r="V2550" s="1">
        <v>2.0</v>
      </c>
      <c r="W2550" s="1">
        <v>1.0</v>
      </c>
      <c r="X2550" s="1">
        <v>1.0</v>
      </c>
      <c r="Y2550" s="1">
        <v>1.0</v>
      </c>
      <c r="Z2550" s="1" t="s">
        <v>93</v>
      </c>
      <c r="AA2550" s="1" t="s">
        <v>13650</v>
      </c>
      <c r="AB2550" s="1">
        <v>40.0</v>
      </c>
      <c r="AC2550" s="1">
        <v>1.0</v>
      </c>
      <c r="AD2550" s="1">
        <v>0.0</v>
      </c>
      <c r="AE2550" s="1">
        <v>30.0</v>
      </c>
      <c r="AF2550" s="1" t="s">
        <v>658</v>
      </c>
      <c r="AG2550" s="1">
        <v>1.0</v>
      </c>
      <c r="AH2550" s="1">
        <v>0.0</v>
      </c>
      <c r="AI2550" s="1">
        <v>0.0</v>
      </c>
      <c r="AJ2550" s="1">
        <v>0.0</v>
      </c>
      <c r="AK2550" s="1">
        <v>0.0</v>
      </c>
      <c r="AL2550" s="1">
        <v>6.0</v>
      </c>
      <c r="AM2550" s="1">
        <v>0.0</v>
      </c>
      <c r="AN2550" s="1">
        <v>100.0</v>
      </c>
      <c r="AO2550" s="1">
        <v>10.0</v>
      </c>
      <c r="AP2550" s="1">
        <v>9.0</v>
      </c>
      <c r="AQ2550" s="1">
        <v>10.0</v>
      </c>
      <c r="AR2550" s="1">
        <v>10.0</v>
      </c>
      <c r="AS2550" s="1">
        <v>10.0</v>
      </c>
      <c r="AT2550" s="1">
        <v>10.0</v>
      </c>
      <c r="AU2550" s="1">
        <v>1.0</v>
      </c>
      <c r="AV2550" s="1" t="s">
        <v>105</v>
      </c>
      <c r="AW2550" s="1">
        <v>1.0</v>
      </c>
      <c r="AX2550" s="1">
        <v>0.0</v>
      </c>
      <c r="AY2550" s="1">
        <v>1.0</v>
      </c>
      <c r="AZ2550" s="1">
        <v>0.0</v>
      </c>
      <c r="BA2550" s="1">
        <v>0.29</v>
      </c>
      <c r="BB2550" s="1">
        <v>-1.0</v>
      </c>
      <c r="BC2550" s="1">
        <v>-1.0</v>
      </c>
      <c r="BD2550" s="1">
        <v>-1.0</v>
      </c>
      <c r="BE2550" s="1">
        <v>-1.0</v>
      </c>
      <c r="BF2550" s="1">
        <v>-1.0</v>
      </c>
      <c r="BG2550" s="1">
        <v>-1.0</v>
      </c>
      <c r="BH2550" s="1">
        <v>-1.0</v>
      </c>
      <c r="BI2550" s="1">
        <v>-1.0</v>
      </c>
      <c r="BJ2550" s="1">
        <v>1.0</v>
      </c>
      <c r="BK2550" s="1">
        <v>-1.0</v>
      </c>
      <c r="BL2550" s="1">
        <v>-1.0</v>
      </c>
      <c r="BM2550" s="1">
        <v>-1.0</v>
      </c>
      <c r="BN2550" s="1">
        <v>-1.0</v>
      </c>
      <c r="BO2550" s="1">
        <v>-1.0</v>
      </c>
      <c r="BP2550" s="1">
        <v>-1.0</v>
      </c>
      <c r="BQ2550" s="1">
        <v>-1.0</v>
      </c>
      <c r="BR2550" s="1">
        <v>-1.0</v>
      </c>
      <c r="BS2550" s="1">
        <v>-1.0</v>
      </c>
      <c r="BT2550" s="1">
        <v>-1.0</v>
      </c>
      <c r="BU2550" s="1">
        <v>1.0</v>
      </c>
      <c r="BV2550" s="1">
        <v>-1.0</v>
      </c>
      <c r="BW2550" s="1">
        <v>-1.0</v>
      </c>
      <c r="BX2550" s="1">
        <v>-1.0</v>
      </c>
      <c r="BY2550" s="1">
        <v>-1.0</v>
      </c>
      <c r="BZ2550" s="1">
        <v>-1.0</v>
      </c>
      <c r="CA2550" s="1">
        <v>-1.0</v>
      </c>
      <c r="CB2550" s="1">
        <v>-1.0</v>
      </c>
      <c r="CC2550" s="1">
        <v>-1.0</v>
      </c>
      <c r="CD2550" s="1">
        <v>85720.0</v>
      </c>
    </row>
    <row r="2551">
      <c r="A2551" s="1">
        <v>3.5185015E7</v>
      </c>
      <c r="B2551" s="1" t="s">
        <v>13651</v>
      </c>
      <c r="C2551" s="1" t="s">
        <v>13652</v>
      </c>
      <c r="D2551" s="1" t="s">
        <v>13653</v>
      </c>
      <c r="E2551" s="1" t="s">
        <v>85</v>
      </c>
      <c r="F2551" s="1" t="s">
        <v>13654</v>
      </c>
      <c r="G2551" s="1" t="s">
        <v>13655</v>
      </c>
      <c r="H2551" s="1" t="s">
        <v>13656</v>
      </c>
      <c r="I2551" s="1">
        <v>7.3124477E7</v>
      </c>
      <c r="J2551" s="1">
        <v>42511.0</v>
      </c>
      <c r="K2551" s="1" t="s">
        <v>134</v>
      </c>
      <c r="L2551" s="1">
        <v>1.0</v>
      </c>
      <c r="M2551" s="1">
        <v>0.0</v>
      </c>
      <c r="N2551" s="1">
        <v>2.0</v>
      </c>
      <c r="O2551" s="1">
        <v>1.0</v>
      </c>
      <c r="P2551" s="1" t="s">
        <v>123</v>
      </c>
      <c r="Q2551" s="1" t="s">
        <v>124</v>
      </c>
      <c r="R2551" s="1">
        <v>40.6749299999999</v>
      </c>
      <c r="S2551" s="1">
        <v>-73.94081</v>
      </c>
      <c r="T2551" s="1" t="s">
        <v>91</v>
      </c>
      <c r="U2551" s="1" t="s">
        <v>92</v>
      </c>
      <c r="V2551" s="1">
        <v>2.0</v>
      </c>
      <c r="W2551" s="1">
        <v>1.0</v>
      </c>
      <c r="X2551" s="1">
        <v>1.0</v>
      </c>
      <c r="Y2551" s="1">
        <v>1.0</v>
      </c>
      <c r="Z2551" s="1" t="s">
        <v>93</v>
      </c>
      <c r="AA2551" s="1" t="s">
        <v>13657</v>
      </c>
      <c r="AB2551" s="1">
        <v>80.0</v>
      </c>
      <c r="AC2551" s="1">
        <v>2.0</v>
      </c>
      <c r="AD2551" s="1">
        <v>0.0</v>
      </c>
      <c r="AE2551" s="1">
        <v>5.0</v>
      </c>
      <c r="AF2551" s="1" t="s">
        <v>291</v>
      </c>
      <c r="AG2551" s="1">
        <v>1.0</v>
      </c>
      <c r="AH2551" s="1">
        <v>0.0</v>
      </c>
      <c r="AI2551" s="1">
        <v>0.0</v>
      </c>
      <c r="AJ2551" s="1">
        <v>0.0</v>
      </c>
      <c r="AK2551" s="1">
        <v>0.0</v>
      </c>
      <c r="AL2551" s="1">
        <v>0.0</v>
      </c>
      <c r="AM2551" s="1">
        <v>0.0</v>
      </c>
      <c r="AU2551" s="1">
        <v>0.0</v>
      </c>
      <c r="AV2551" s="1" t="s">
        <v>96</v>
      </c>
      <c r="AW2551" s="1">
        <v>2.0</v>
      </c>
      <c r="AX2551" s="1">
        <v>1.0</v>
      </c>
      <c r="AY2551" s="1">
        <v>1.0</v>
      </c>
      <c r="AZ2551" s="1">
        <v>0.0</v>
      </c>
      <c r="BB2551" s="1">
        <v>-1.0</v>
      </c>
      <c r="BC2551" s="1">
        <v>1.0</v>
      </c>
      <c r="BD2551" s="1">
        <v>-1.0</v>
      </c>
      <c r="BE2551" s="1">
        <v>-1.0</v>
      </c>
      <c r="BF2551" s="1">
        <v>-1.0</v>
      </c>
      <c r="BG2551" s="1">
        <v>-1.0</v>
      </c>
      <c r="BH2551" s="1">
        <v>1.0</v>
      </c>
      <c r="BI2551" s="1">
        <v>-1.0</v>
      </c>
      <c r="BJ2551" s="1">
        <v>1.0</v>
      </c>
      <c r="BK2551" s="1">
        <v>-1.0</v>
      </c>
      <c r="BL2551" s="1">
        <v>-1.0</v>
      </c>
      <c r="BM2551" s="1">
        <v>-1.0</v>
      </c>
      <c r="BN2551" s="1">
        <v>-1.0</v>
      </c>
      <c r="BO2551" s="1">
        <v>-1.0</v>
      </c>
      <c r="BP2551" s="1">
        <v>-1.0</v>
      </c>
      <c r="BQ2551" s="1">
        <v>1.0</v>
      </c>
      <c r="BR2551" s="1">
        <v>-1.0</v>
      </c>
      <c r="BS2551" s="1">
        <v>-1.0</v>
      </c>
      <c r="BT2551" s="1">
        <v>-1.0</v>
      </c>
      <c r="BU2551" s="1">
        <v>1.0</v>
      </c>
      <c r="BV2551" s="1">
        <v>-1.0</v>
      </c>
      <c r="BW2551" s="1">
        <v>-1.0</v>
      </c>
      <c r="BX2551" s="1">
        <v>-1.0</v>
      </c>
      <c r="BY2551" s="1">
        <v>-1.0</v>
      </c>
      <c r="BZ2551" s="1">
        <v>1.0</v>
      </c>
      <c r="CA2551" s="1">
        <v>-1.0</v>
      </c>
      <c r="CB2551" s="1">
        <v>-1.0</v>
      </c>
      <c r="CC2551" s="1">
        <v>-1.0</v>
      </c>
      <c r="CD2551" s="1">
        <v>85720.0</v>
      </c>
    </row>
    <row r="2552">
      <c r="A2552" s="1">
        <v>2238300.0</v>
      </c>
      <c r="B2552" s="1" t="s">
        <v>13658</v>
      </c>
      <c r="C2552" s="1" t="s">
        <v>13659</v>
      </c>
      <c r="D2552" s="1" t="s">
        <v>13660</v>
      </c>
      <c r="E2552" s="1" t="s">
        <v>85</v>
      </c>
      <c r="F2552" s="1" t="s">
        <v>13661</v>
      </c>
      <c r="G2552" s="1" t="s">
        <v>13662</v>
      </c>
      <c r="H2552" s="1" t="s">
        <v>13663</v>
      </c>
      <c r="I2552" s="1">
        <v>249753.0</v>
      </c>
      <c r="J2552" s="1">
        <v>40451.0</v>
      </c>
      <c r="M2552" s="1">
        <v>0.0</v>
      </c>
      <c r="N2552" s="1">
        <v>1.0</v>
      </c>
      <c r="O2552" s="1">
        <v>1.0</v>
      </c>
      <c r="P2552" s="1" t="s">
        <v>123</v>
      </c>
      <c r="Q2552" s="1" t="s">
        <v>124</v>
      </c>
      <c r="R2552" s="1">
        <v>40.70422</v>
      </c>
      <c r="S2552" s="1">
        <v>-73.91405</v>
      </c>
      <c r="T2552" s="1" t="s">
        <v>91</v>
      </c>
      <c r="U2552" s="1" t="s">
        <v>92</v>
      </c>
      <c r="V2552" s="1">
        <v>2.0</v>
      </c>
      <c r="W2552" s="1">
        <v>1.0</v>
      </c>
      <c r="X2552" s="1">
        <v>1.0</v>
      </c>
      <c r="Y2552" s="1">
        <v>1.0</v>
      </c>
      <c r="Z2552" s="1" t="s">
        <v>93</v>
      </c>
      <c r="AA2552" s="1" t="s">
        <v>10930</v>
      </c>
      <c r="AB2552" s="1">
        <v>95.0</v>
      </c>
      <c r="AC2552" s="1">
        <v>1.0</v>
      </c>
      <c r="AD2552" s="1">
        <v>0.0</v>
      </c>
      <c r="AE2552" s="1">
        <v>5.0</v>
      </c>
      <c r="AF2552" s="1" t="s">
        <v>521</v>
      </c>
      <c r="AG2552" s="1">
        <v>1.0</v>
      </c>
      <c r="AH2552" s="1">
        <v>0.0</v>
      </c>
      <c r="AI2552" s="1">
        <v>0.0</v>
      </c>
      <c r="AJ2552" s="1">
        <v>0.0</v>
      </c>
      <c r="AK2552" s="1">
        <v>0.0</v>
      </c>
      <c r="AL2552" s="1">
        <v>1.0</v>
      </c>
      <c r="AM2552" s="1">
        <v>0.0</v>
      </c>
      <c r="AN2552" s="1">
        <v>80.0</v>
      </c>
      <c r="AO2552" s="1">
        <v>8.0</v>
      </c>
      <c r="AP2552" s="1">
        <v>4.0</v>
      </c>
      <c r="AQ2552" s="1">
        <v>10.0</v>
      </c>
      <c r="AR2552" s="1">
        <v>10.0</v>
      </c>
      <c r="AS2552" s="1">
        <v>8.0</v>
      </c>
      <c r="AT2552" s="1">
        <v>8.0</v>
      </c>
      <c r="AU2552" s="1">
        <v>0.0</v>
      </c>
      <c r="AV2552" s="1" t="s">
        <v>96</v>
      </c>
      <c r="AW2552" s="1">
        <v>1.0</v>
      </c>
      <c r="AX2552" s="1">
        <v>1.0</v>
      </c>
      <c r="AY2552" s="1">
        <v>0.0</v>
      </c>
      <c r="AZ2552" s="1">
        <v>0.0</v>
      </c>
      <c r="BA2552" s="1">
        <v>0.05</v>
      </c>
      <c r="BB2552" s="1">
        <v>-1.0</v>
      </c>
      <c r="BC2552" s="1">
        <v>1.0</v>
      </c>
      <c r="BD2552" s="1">
        <v>-1.0</v>
      </c>
      <c r="BE2552" s="1">
        <v>-1.0</v>
      </c>
      <c r="BF2552" s="1">
        <v>-1.0</v>
      </c>
      <c r="BG2552" s="1">
        <v>-1.0</v>
      </c>
      <c r="BH2552" s="1">
        <v>-1.0</v>
      </c>
      <c r="BI2552" s="1">
        <v>-1.0</v>
      </c>
      <c r="BJ2552" s="1">
        <v>1.0</v>
      </c>
      <c r="BK2552" s="1">
        <v>-1.0</v>
      </c>
      <c r="BL2552" s="1">
        <v>-1.0</v>
      </c>
      <c r="BM2552" s="1">
        <v>-1.0</v>
      </c>
      <c r="BN2552" s="1">
        <v>-1.0</v>
      </c>
      <c r="BO2552" s="1">
        <v>-1.0</v>
      </c>
      <c r="BP2552" s="1">
        <v>-1.0</v>
      </c>
      <c r="BQ2552" s="1">
        <v>-1.0</v>
      </c>
      <c r="BR2552" s="1">
        <v>-1.0</v>
      </c>
      <c r="BS2552" s="1">
        <v>-1.0</v>
      </c>
      <c r="BT2552" s="1">
        <v>-1.0</v>
      </c>
      <c r="BU2552" s="1">
        <v>1.0</v>
      </c>
      <c r="BV2552" s="1">
        <v>-1.0</v>
      </c>
      <c r="BW2552" s="1">
        <v>-1.0</v>
      </c>
      <c r="BX2552" s="1">
        <v>-1.0</v>
      </c>
      <c r="BY2552" s="1">
        <v>-1.0</v>
      </c>
      <c r="BZ2552" s="1">
        <v>-1.0</v>
      </c>
      <c r="CA2552" s="1">
        <v>-1.0</v>
      </c>
      <c r="CB2552" s="1">
        <v>-1.0</v>
      </c>
      <c r="CC2552" s="1">
        <v>-1.0</v>
      </c>
      <c r="CD2552" s="1">
        <v>85729.0</v>
      </c>
    </row>
    <row r="2553">
      <c r="A2553" s="1">
        <v>1.3276525E7</v>
      </c>
      <c r="B2553" s="1" t="s">
        <v>13664</v>
      </c>
      <c r="C2553" s="1" t="s">
        <v>13665</v>
      </c>
      <c r="D2553" s="1" t="s">
        <v>13666</v>
      </c>
      <c r="E2553" s="1" t="s">
        <v>85</v>
      </c>
      <c r="F2553" s="1" t="s">
        <v>13667</v>
      </c>
      <c r="G2553" s="1" t="s">
        <v>13668</v>
      </c>
      <c r="H2553" s="1" t="s">
        <v>13669</v>
      </c>
      <c r="I2553" s="1">
        <v>7.1176668E7</v>
      </c>
      <c r="J2553" s="1">
        <v>42499.0</v>
      </c>
      <c r="K2553" s="1" t="s">
        <v>134</v>
      </c>
      <c r="L2553" s="1">
        <v>1.0</v>
      </c>
      <c r="M2553" s="1">
        <v>0.0</v>
      </c>
      <c r="N2553" s="1">
        <v>4.0</v>
      </c>
      <c r="O2553" s="1">
        <v>0.0</v>
      </c>
      <c r="P2553" s="1" t="s">
        <v>89</v>
      </c>
      <c r="Q2553" s="1" t="s">
        <v>613</v>
      </c>
      <c r="R2553" s="1">
        <v>40.81604</v>
      </c>
      <c r="S2553" s="1">
        <v>-73.94017</v>
      </c>
      <c r="T2553" s="1" t="s">
        <v>91</v>
      </c>
      <c r="U2553" s="1" t="s">
        <v>113</v>
      </c>
      <c r="V2553" s="1">
        <v>1.0</v>
      </c>
      <c r="W2553" s="1">
        <v>1.5</v>
      </c>
      <c r="X2553" s="1">
        <v>1.0</v>
      </c>
      <c r="Y2553" s="1">
        <v>1.0</v>
      </c>
      <c r="Z2553" s="1" t="s">
        <v>93</v>
      </c>
      <c r="AA2553" s="1" t="s">
        <v>13670</v>
      </c>
      <c r="AB2553" s="1">
        <v>110.0</v>
      </c>
      <c r="AC2553" s="1">
        <v>1.0</v>
      </c>
      <c r="AD2553" s="1">
        <v>20.0</v>
      </c>
      <c r="AE2553" s="1">
        <v>2.0</v>
      </c>
      <c r="AF2553" s="1" t="s">
        <v>904</v>
      </c>
      <c r="AG2553" s="1">
        <v>1.0</v>
      </c>
      <c r="AH2553" s="1">
        <v>0.0</v>
      </c>
      <c r="AI2553" s="1">
        <v>0.0</v>
      </c>
      <c r="AJ2553" s="1">
        <v>5.0</v>
      </c>
      <c r="AK2553" s="1">
        <v>5.0</v>
      </c>
      <c r="AL2553" s="1">
        <v>20.0</v>
      </c>
      <c r="AM2553" s="1">
        <v>6.0</v>
      </c>
      <c r="AN2553" s="1">
        <v>91.0</v>
      </c>
      <c r="AO2553" s="1">
        <v>9.0</v>
      </c>
      <c r="AP2553" s="1">
        <v>10.0</v>
      </c>
      <c r="AQ2553" s="1">
        <v>9.0</v>
      </c>
      <c r="AR2553" s="1">
        <v>10.0</v>
      </c>
      <c r="AS2553" s="1">
        <v>9.0</v>
      </c>
      <c r="AT2553" s="1">
        <v>9.0</v>
      </c>
      <c r="AU2553" s="1">
        <v>1.0</v>
      </c>
      <c r="AV2553" s="1" t="s">
        <v>96</v>
      </c>
      <c r="AW2553" s="1">
        <v>4.0</v>
      </c>
      <c r="AX2553" s="1">
        <v>0.0</v>
      </c>
      <c r="AY2553" s="1">
        <v>4.0</v>
      </c>
      <c r="AZ2553" s="1">
        <v>0.0</v>
      </c>
      <c r="BA2553" s="1">
        <v>0.58</v>
      </c>
      <c r="BB2553" s="1">
        <v>-1.0</v>
      </c>
      <c r="BC2553" s="1">
        <v>1.0</v>
      </c>
      <c r="BD2553" s="1">
        <v>-1.0</v>
      </c>
      <c r="BE2553" s="1">
        <v>-1.0</v>
      </c>
      <c r="BF2553" s="1">
        <v>-1.0</v>
      </c>
      <c r="BG2553" s="1">
        <v>-1.0</v>
      </c>
      <c r="BH2553" s="1">
        <v>1.0</v>
      </c>
      <c r="BI2553" s="1">
        <v>1.0</v>
      </c>
      <c r="BJ2553" s="1">
        <v>1.0</v>
      </c>
      <c r="BK2553" s="1">
        <v>-1.0</v>
      </c>
      <c r="BL2553" s="1">
        <v>-1.0</v>
      </c>
      <c r="BM2553" s="1">
        <v>1.0</v>
      </c>
      <c r="BN2553" s="1">
        <v>1.0</v>
      </c>
      <c r="BO2553" s="1">
        <v>-1.0</v>
      </c>
      <c r="BP2553" s="1">
        <v>-1.0</v>
      </c>
      <c r="BQ2553" s="1">
        <v>1.0</v>
      </c>
      <c r="BR2553" s="1">
        <v>-1.0</v>
      </c>
      <c r="BS2553" s="1">
        <v>1.0</v>
      </c>
      <c r="BT2553" s="1">
        <v>-1.0</v>
      </c>
      <c r="BU2553" s="1">
        <v>1.0</v>
      </c>
      <c r="BV2553" s="1">
        <v>-1.0</v>
      </c>
      <c r="BW2553" s="1">
        <v>-1.0</v>
      </c>
      <c r="BX2553" s="1">
        <v>-1.0</v>
      </c>
      <c r="BY2553" s="1">
        <v>-1.0</v>
      </c>
      <c r="BZ2553" s="1">
        <v>-1.0</v>
      </c>
      <c r="CA2553" s="1">
        <v>-1.0</v>
      </c>
      <c r="CB2553" s="1">
        <v>-1.0</v>
      </c>
      <c r="CC2553" s="1">
        <v>-1.0</v>
      </c>
      <c r="CD2553" s="1">
        <v>85729.0</v>
      </c>
    </row>
    <row r="2554">
      <c r="A2554" s="1">
        <v>1.5591309E7</v>
      </c>
      <c r="B2554" s="1" t="s">
        <v>13671</v>
      </c>
      <c r="C2554" s="1" t="s">
        <v>13672</v>
      </c>
      <c r="D2554" s="1" t="s">
        <v>13673</v>
      </c>
      <c r="E2554" s="1" t="s">
        <v>85</v>
      </c>
      <c r="F2554" s="1" t="s">
        <v>1298</v>
      </c>
      <c r="G2554" s="1" t="s">
        <v>13674</v>
      </c>
      <c r="H2554" s="1" t="s">
        <v>13675</v>
      </c>
      <c r="I2554" s="1">
        <v>8962305.0</v>
      </c>
      <c r="J2554" s="1">
        <v>41537.0</v>
      </c>
      <c r="K2554" s="1" t="s">
        <v>272</v>
      </c>
      <c r="L2554" s="1">
        <v>0.86</v>
      </c>
      <c r="M2554" s="1">
        <v>0.0</v>
      </c>
      <c r="N2554" s="1">
        <v>3.0</v>
      </c>
      <c r="O2554" s="1">
        <v>0.0</v>
      </c>
      <c r="P2554" s="1" t="s">
        <v>89</v>
      </c>
      <c r="Q2554" s="1" t="s">
        <v>177</v>
      </c>
      <c r="R2554" s="1">
        <v>40.71214</v>
      </c>
      <c r="S2554" s="1">
        <v>-73.98955</v>
      </c>
      <c r="T2554" s="1" t="s">
        <v>91</v>
      </c>
      <c r="U2554" s="1" t="s">
        <v>113</v>
      </c>
      <c r="V2554" s="1">
        <v>1.0</v>
      </c>
      <c r="W2554" s="1">
        <v>1.0</v>
      </c>
      <c r="X2554" s="1">
        <v>1.0</v>
      </c>
      <c r="Y2554" s="1">
        <v>1.0</v>
      </c>
      <c r="Z2554" s="1" t="s">
        <v>93</v>
      </c>
      <c r="AA2554" s="1" t="s">
        <v>13676</v>
      </c>
      <c r="AB2554" s="1">
        <v>90.0</v>
      </c>
      <c r="AC2554" s="1">
        <v>1.0</v>
      </c>
      <c r="AD2554" s="1">
        <v>0.0</v>
      </c>
      <c r="AE2554" s="1">
        <v>5.0</v>
      </c>
      <c r="AF2554" s="1" t="s">
        <v>104</v>
      </c>
      <c r="AG2554" s="1">
        <v>1.0</v>
      </c>
      <c r="AH2554" s="1">
        <v>20.0</v>
      </c>
      <c r="AI2554" s="1">
        <v>20.0</v>
      </c>
      <c r="AJ2554" s="1">
        <v>20.0</v>
      </c>
      <c r="AK2554" s="1">
        <v>20.0</v>
      </c>
      <c r="AL2554" s="1">
        <v>10.0</v>
      </c>
      <c r="AM2554" s="1">
        <v>2.0</v>
      </c>
      <c r="AN2554" s="1">
        <v>97.0</v>
      </c>
      <c r="AO2554" s="1">
        <v>10.0</v>
      </c>
      <c r="AP2554" s="1">
        <v>9.0</v>
      </c>
      <c r="AQ2554" s="1">
        <v>10.0</v>
      </c>
      <c r="AR2554" s="1">
        <v>10.0</v>
      </c>
      <c r="AS2554" s="1">
        <v>10.0</v>
      </c>
      <c r="AT2554" s="1">
        <v>10.0</v>
      </c>
      <c r="AU2554" s="1">
        <v>1.0</v>
      </c>
      <c r="AV2554" s="1" t="s">
        <v>117</v>
      </c>
      <c r="AW2554" s="1">
        <v>3.0</v>
      </c>
      <c r="AX2554" s="1">
        <v>0.0</v>
      </c>
      <c r="AY2554" s="1">
        <v>3.0</v>
      </c>
      <c r="AZ2554" s="1">
        <v>0.0</v>
      </c>
      <c r="BA2554" s="1">
        <v>0.3</v>
      </c>
      <c r="BB2554" s="1">
        <v>-1.0</v>
      </c>
      <c r="BC2554" s="1">
        <v>1.0</v>
      </c>
      <c r="BD2554" s="1">
        <v>-1.0</v>
      </c>
      <c r="BE2554" s="1">
        <v>-1.0</v>
      </c>
      <c r="BF2554" s="1">
        <v>-1.0</v>
      </c>
      <c r="BG2554" s="1">
        <v>-1.0</v>
      </c>
      <c r="BH2554" s="1">
        <v>-1.0</v>
      </c>
      <c r="BI2554" s="1">
        <v>-1.0</v>
      </c>
      <c r="BJ2554" s="1">
        <v>-1.0</v>
      </c>
      <c r="BK2554" s="1">
        <v>-1.0</v>
      </c>
      <c r="BL2554" s="1">
        <v>-1.0</v>
      </c>
      <c r="BM2554" s="1">
        <v>1.0</v>
      </c>
      <c r="BN2554" s="1">
        <v>-1.0</v>
      </c>
      <c r="BO2554" s="1">
        <v>-1.0</v>
      </c>
      <c r="BP2554" s="1">
        <v>-1.0</v>
      </c>
      <c r="BQ2554" s="1">
        <v>-1.0</v>
      </c>
      <c r="BR2554" s="1">
        <v>-1.0</v>
      </c>
      <c r="BS2554" s="1">
        <v>-1.0</v>
      </c>
      <c r="BT2554" s="1">
        <v>-1.0</v>
      </c>
      <c r="BU2554" s="1">
        <v>1.0</v>
      </c>
      <c r="BV2554" s="1">
        <v>-1.0</v>
      </c>
      <c r="BW2554" s="1">
        <v>1.0</v>
      </c>
      <c r="BX2554" s="1">
        <v>-1.0</v>
      </c>
      <c r="BY2554" s="1">
        <v>1.0</v>
      </c>
      <c r="BZ2554" s="1">
        <v>-1.0</v>
      </c>
      <c r="CA2554" s="1">
        <v>1.0</v>
      </c>
      <c r="CB2554" s="1">
        <v>-1.0</v>
      </c>
      <c r="CC2554" s="1">
        <v>-1.0</v>
      </c>
      <c r="CD2554" s="1">
        <v>85730.0</v>
      </c>
    </row>
    <row r="2555">
      <c r="A2555" s="1">
        <v>1.2810131E7</v>
      </c>
      <c r="B2555" s="1" t="s">
        <v>13677</v>
      </c>
      <c r="C2555" s="1" t="s">
        <v>13678</v>
      </c>
      <c r="D2555" s="1" t="s">
        <v>13679</v>
      </c>
      <c r="E2555" s="1" t="s">
        <v>85</v>
      </c>
      <c r="F2555" s="1" t="s">
        <v>13680</v>
      </c>
      <c r="G2555" s="1" t="s">
        <v>13681</v>
      </c>
      <c r="H2555" s="1" t="s">
        <v>13682</v>
      </c>
      <c r="I2555" s="1">
        <v>2.5971488E7</v>
      </c>
      <c r="J2555" s="1">
        <v>42015.0</v>
      </c>
      <c r="M2555" s="1">
        <v>0.0</v>
      </c>
      <c r="N2555" s="1">
        <v>1.0</v>
      </c>
      <c r="O2555" s="1">
        <v>1.0</v>
      </c>
      <c r="P2555" s="1" t="s">
        <v>123</v>
      </c>
      <c r="Q2555" s="1" t="s">
        <v>124</v>
      </c>
      <c r="R2555" s="1">
        <v>40.69299</v>
      </c>
      <c r="S2555" s="1">
        <v>-73.99283</v>
      </c>
      <c r="T2555" s="1" t="s">
        <v>91</v>
      </c>
      <c r="U2555" s="1" t="s">
        <v>113</v>
      </c>
      <c r="V2555" s="1">
        <v>1.0</v>
      </c>
      <c r="W2555" s="1">
        <v>1.0</v>
      </c>
      <c r="X2555" s="1">
        <v>1.0</v>
      </c>
      <c r="Y2555" s="1">
        <v>1.0</v>
      </c>
      <c r="Z2555" s="1" t="s">
        <v>93</v>
      </c>
      <c r="AA2555" s="1" t="s">
        <v>13683</v>
      </c>
      <c r="AB2555" s="1">
        <v>135.0</v>
      </c>
      <c r="AC2555" s="1">
        <v>1.0</v>
      </c>
      <c r="AD2555" s="1">
        <v>0.0</v>
      </c>
      <c r="AE2555" s="1">
        <v>1.0</v>
      </c>
      <c r="AF2555" s="1" t="s">
        <v>266</v>
      </c>
      <c r="AG2555" s="1">
        <v>1.0</v>
      </c>
      <c r="AH2555" s="1">
        <v>0.0</v>
      </c>
      <c r="AI2555" s="1">
        <v>0.0</v>
      </c>
      <c r="AJ2555" s="1">
        <v>0.0</v>
      </c>
      <c r="AK2555" s="1">
        <v>0.0</v>
      </c>
      <c r="AL2555" s="1">
        <v>0.0</v>
      </c>
      <c r="AM2555" s="1">
        <v>0.0</v>
      </c>
      <c r="AU2555" s="1">
        <v>0.0</v>
      </c>
      <c r="AV2555" s="1" t="s">
        <v>105</v>
      </c>
      <c r="AW2555" s="1">
        <v>1.0</v>
      </c>
      <c r="AX2555" s="1">
        <v>0.0</v>
      </c>
      <c r="AY2555" s="1">
        <v>1.0</v>
      </c>
      <c r="AZ2555" s="1">
        <v>0.0</v>
      </c>
      <c r="BB2555" s="1">
        <v>1.0</v>
      </c>
      <c r="BC2555" s="1">
        <v>1.0</v>
      </c>
      <c r="BD2555" s="1">
        <v>-1.0</v>
      </c>
      <c r="BE2555" s="1">
        <v>-1.0</v>
      </c>
      <c r="BF2555" s="1">
        <v>-1.0</v>
      </c>
      <c r="BG2555" s="1">
        <v>-1.0</v>
      </c>
      <c r="BH2555" s="1">
        <v>-1.0</v>
      </c>
      <c r="BI2555" s="1">
        <v>-1.0</v>
      </c>
      <c r="BJ2555" s="1">
        <v>1.0</v>
      </c>
      <c r="BK2555" s="1">
        <v>-1.0</v>
      </c>
      <c r="BL2555" s="1">
        <v>-1.0</v>
      </c>
      <c r="BM2555" s="1">
        <v>1.0</v>
      </c>
      <c r="BN2555" s="1">
        <v>1.0</v>
      </c>
      <c r="BO2555" s="1">
        <v>-1.0</v>
      </c>
      <c r="BP2555" s="1">
        <v>-1.0</v>
      </c>
      <c r="BQ2555" s="1">
        <v>-1.0</v>
      </c>
      <c r="BR2555" s="1">
        <v>-1.0</v>
      </c>
      <c r="BS2555" s="1">
        <v>-1.0</v>
      </c>
      <c r="BT2555" s="1">
        <v>-1.0</v>
      </c>
      <c r="BU2555" s="1">
        <v>1.0</v>
      </c>
      <c r="BV2555" s="1">
        <v>-1.0</v>
      </c>
      <c r="BW2555" s="1">
        <v>1.0</v>
      </c>
      <c r="BX2555" s="1">
        <v>-1.0</v>
      </c>
      <c r="BY2555" s="1">
        <v>-1.0</v>
      </c>
      <c r="BZ2555" s="1">
        <v>-1.0</v>
      </c>
      <c r="CA2555" s="1">
        <v>-1.0</v>
      </c>
      <c r="CB2555" s="1">
        <v>1.0</v>
      </c>
      <c r="CC2555" s="1">
        <v>-1.0</v>
      </c>
      <c r="CD2555" s="1">
        <v>85764.0</v>
      </c>
    </row>
    <row r="2556">
      <c r="A2556" s="1">
        <v>6249465.0</v>
      </c>
      <c r="B2556" s="1" t="s">
        <v>13684</v>
      </c>
      <c r="C2556" s="1" t="s">
        <v>13685</v>
      </c>
      <c r="D2556" s="1" t="s">
        <v>13685</v>
      </c>
      <c r="E2556" s="1" t="s">
        <v>85</v>
      </c>
      <c r="F2556" s="1" t="s">
        <v>13686</v>
      </c>
      <c r="G2556" s="1" t="s">
        <v>13687</v>
      </c>
      <c r="H2556" s="1" t="s">
        <v>13688</v>
      </c>
      <c r="I2556" s="1">
        <v>3.1914305E7</v>
      </c>
      <c r="J2556" s="1">
        <v>42119.0</v>
      </c>
      <c r="M2556" s="1">
        <v>0.0</v>
      </c>
      <c r="N2556" s="1">
        <v>1.0</v>
      </c>
      <c r="O2556" s="1">
        <v>0.0</v>
      </c>
      <c r="P2556" s="1" t="s">
        <v>89</v>
      </c>
      <c r="Q2556" s="1" t="s">
        <v>613</v>
      </c>
      <c r="R2556" s="1">
        <v>40.80461</v>
      </c>
      <c r="S2556" s="1">
        <v>-73.96401</v>
      </c>
      <c r="T2556" s="1" t="s">
        <v>91</v>
      </c>
      <c r="U2556" s="1" t="s">
        <v>113</v>
      </c>
      <c r="V2556" s="1">
        <v>2.0</v>
      </c>
      <c r="W2556" s="1">
        <v>1.0</v>
      </c>
      <c r="X2556" s="1">
        <v>1.0</v>
      </c>
      <c r="Y2556" s="1">
        <v>1.0</v>
      </c>
      <c r="Z2556" s="1" t="s">
        <v>93</v>
      </c>
      <c r="AA2556" s="1" t="s">
        <v>13689</v>
      </c>
      <c r="AB2556" s="1">
        <v>60.0</v>
      </c>
      <c r="AC2556" s="1">
        <v>1.0</v>
      </c>
      <c r="AD2556" s="1">
        <v>0.0</v>
      </c>
      <c r="AE2556" s="1">
        <v>1.0</v>
      </c>
      <c r="AF2556" s="1" t="s">
        <v>393</v>
      </c>
      <c r="AG2556" s="1">
        <v>1.0</v>
      </c>
      <c r="AH2556" s="1">
        <v>0.0</v>
      </c>
      <c r="AI2556" s="1">
        <v>0.0</v>
      </c>
      <c r="AJ2556" s="1">
        <v>0.0</v>
      </c>
      <c r="AK2556" s="1">
        <v>0.0</v>
      </c>
      <c r="AL2556" s="1">
        <v>0.0</v>
      </c>
      <c r="AM2556" s="1">
        <v>0.0</v>
      </c>
      <c r="AU2556" s="1">
        <v>0.0</v>
      </c>
      <c r="AV2556" s="1" t="s">
        <v>117</v>
      </c>
      <c r="AW2556" s="1">
        <v>1.0</v>
      </c>
      <c r="AX2556" s="1">
        <v>0.0</v>
      </c>
      <c r="AY2556" s="1">
        <v>1.0</v>
      </c>
      <c r="AZ2556" s="1">
        <v>0.0</v>
      </c>
      <c r="BB2556" s="1">
        <v>-1.0</v>
      </c>
      <c r="BC2556" s="1">
        <v>-1.0</v>
      </c>
      <c r="BD2556" s="1">
        <v>-1.0</v>
      </c>
      <c r="BE2556" s="1">
        <v>-1.0</v>
      </c>
      <c r="BF2556" s="1">
        <v>-1.0</v>
      </c>
      <c r="BG2556" s="1">
        <v>-1.0</v>
      </c>
      <c r="BH2556" s="1">
        <v>-1.0</v>
      </c>
      <c r="BI2556" s="1">
        <v>-1.0</v>
      </c>
      <c r="BJ2556" s="1">
        <v>1.0</v>
      </c>
      <c r="BK2556" s="1">
        <v>-1.0</v>
      </c>
      <c r="BL2556" s="1">
        <v>-1.0</v>
      </c>
      <c r="BM2556" s="1">
        <v>1.0</v>
      </c>
      <c r="BN2556" s="1">
        <v>1.0</v>
      </c>
      <c r="BO2556" s="1">
        <v>-1.0</v>
      </c>
      <c r="BP2556" s="1">
        <v>-1.0</v>
      </c>
      <c r="BQ2556" s="1">
        <v>-1.0</v>
      </c>
      <c r="BR2556" s="1">
        <v>-1.0</v>
      </c>
      <c r="BS2556" s="1">
        <v>-1.0</v>
      </c>
      <c r="BT2556" s="1">
        <v>1.0</v>
      </c>
      <c r="BU2556" s="1">
        <v>1.0</v>
      </c>
      <c r="BV2556" s="1">
        <v>-1.0</v>
      </c>
      <c r="BW2556" s="1">
        <v>-1.0</v>
      </c>
      <c r="BX2556" s="1">
        <v>-1.0</v>
      </c>
      <c r="BY2556" s="1">
        <v>-1.0</v>
      </c>
      <c r="BZ2556" s="1">
        <v>-1.0</v>
      </c>
      <c r="CA2556" s="1">
        <v>-1.0</v>
      </c>
      <c r="CB2556" s="1">
        <v>-1.0</v>
      </c>
      <c r="CC2556" s="1">
        <v>-1.0</v>
      </c>
      <c r="CD2556" s="1">
        <v>85791.0</v>
      </c>
    </row>
    <row r="2557">
      <c r="A2557" s="1">
        <v>2.5110742E7</v>
      </c>
      <c r="B2557" s="1" t="s">
        <v>13690</v>
      </c>
      <c r="C2557" s="1" t="s">
        <v>13691</v>
      </c>
      <c r="D2557" s="1" t="s">
        <v>13691</v>
      </c>
      <c r="E2557" s="1" t="s">
        <v>85</v>
      </c>
      <c r="I2557" s="1">
        <v>3.2761501E7</v>
      </c>
      <c r="J2557" s="1">
        <v>42130.0</v>
      </c>
      <c r="K2557" s="1" t="s">
        <v>272</v>
      </c>
      <c r="L2557" s="1">
        <v>1.0</v>
      </c>
      <c r="M2557" s="1">
        <v>0.0</v>
      </c>
      <c r="N2557" s="1">
        <v>1.0</v>
      </c>
      <c r="O2557" s="1">
        <v>1.0</v>
      </c>
      <c r="P2557" s="1" t="s">
        <v>89</v>
      </c>
      <c r="Q2557" s="1" t="s">
        <v>273</v>
      </c>
      <c r="R2557" s="1">
        <v>40.75581</v>
      </c>
      <c r="S2557" s="1">
        <v>-73.96605</v>
      </c>
      <c r="T2557" s="1" t="s">
        <v>91</v>
      </c>
      <c r="U2557" s="1" t="s">
        <v>92</v>
      </c>
      <c r="V2557" s="1">
        <v>2.0</v>
      </c>
      <c r="W2557" s="1">
        <v>1.0</v>
      </c>
      <c r="X2557" s="1">
        <v>1.0</v>
      </c>
      <c r="Y2557" s="1">
        <v>1.0</v>
      </c>
      <c r="Z2557" s="1" t="s">
        <v>93</v>
      </c>
      <c r="AA2557" s="1" t="s">
        <v>13692</v>
      </c>
      <c r="AB2557" s="1">
        <v>190.0</v>
      </c>
      <c r="AC2557" s="1">
        <v>2.0</v>
      </c>
      <c r="AD2557" s="1">
        <v>50.0</v>
      </c>
      <c r="AE2557" s="1">
        <v>1.0</v>
      </c>
      <c r="AF2557" s="1" t="s">
        <v>3892</v>
      </c>
      <c r="AG2557" s="1">
        <v>1.0</v>
      </c>
      <c r="AH2557" s="1">
        <v>13.0</v>
      </c>
      <c r="AI2557" s="1">
        <v>36.0</v>
      </c>
      <c r="AJ2557" s="1">
        <v>66.0</v>
      </c>
      <c r="AK2557" s="1">
        <v>156.0</v>
      </c>
      <c r="AL2557" s="1">
        <v>7.0</v>
      </c>
      <c r="AM2557" s="1">
        <v>6.0</v>
      </c>
      <c r="AN2557" s="1">
        <v>100.0</v>
      </c>
      <c r="AO2557" s="1">
        <v>10.0</v>
      </c>
      <c r="AP2557" s="1">
        <v>10.0</v>
      </c>
      <c r="AQ2557" s="1">
        <v>10.0</v>
      </c>
      <c r="AR2557" s="1">
        <v>10.0</v>
      </c>
      <c r="AS2557" s="1">
        <v>10.0</v>
      </c>
      <c r="AT2557" s="1">
        <v>10.0</v>
      </c>
      <c r="AU2557" s="1">
        <v>0.0</v>
      </c>
      <c r="AV2557" s="1" t="s">
        <v>117</v>
      </c>
      <c r="AW2557" s="1">
        <v>1.0</v>
      </c>
      <c r="AX2557" s="1">
        <v>1.0</v>
      </c>
      <c r="AY2557" s="1">
        <v>0.0</v>
      </c>
      <c r="AZ2557" s="1">
        <v>0.0</v>
      </c>
      <c r="BA2557" s="1">
        <v>0.51</v>
      </c>
      <c r="BB2557" s="1">
        <v>-1.0</v>
      </c>
      <c r="BC2557" s="1">
        <v>1.0</v>
      </c>
      <c r="BD2557" s="1">
        <v>-1.0</v>
      </c>
      <c r="BE2557" s="1">
        <v>-1.0</v>
      </c>
      <c r="BF2557" s="1">
        <v>-1.0</v>
      </c>
      <c r="BG2557" s="1">
        <v>-1.0</v>
      </c>
      <c r="BH2557" s="1">
        <v>-1.0</v>
      </c>
      <c r="BI2557" s="1">
        <v>-1.0</v>
      </c>
      <c r="BJ2557" s="1">
        <v>1.0</v>
      </c>
      <c r="BK2557" s="1">
        <v>-1.0</v>
      </c>
      <c r="BL2557" s="1">
        <v>-1.0</v>
      </c>
      <c r="BM2557" s="1">
        <v>-1.0</v>
      </c>
      <c r="BN2557" s="1">
        <v>-1.0</v>
      </c>
      <c r="BO2557" s="1">
        <v>-1.0</v>
      </c>
      <c r="BP2557" s="1">
        <v>-1.0</v>
      </c>
      <c r="BQ2557" s="1">
        <v>-1.0</v>
      </c>
      <c r="BR2557" s="1">
        <v>-1.0</v>
      </c>
      <c r="BS2557" s="1">
        <v>-1.0</v>
      </c>
      <c r="BT2557" s="1">
        <v>-1.0</v>
      </c>
      <c r="BU2557" s="1">
        <v>1.0</v>
      </c>
      <c r="BV2557" s="1">
        <v>-1.0</v>
      </c>
      <c r="BW2557" s="1">
        <v>-1.0</v>
      </c>
      <c r="BX2557" s="1">
        <v>-1.0</v>
      </c>
      <c r="BY2557" s="1">
        <v>-1.0</v>
      </c>
      <c r="BZ2557" s="1">
        <v>-1.0</v>
      </c>
      <c r="CA2557" s="1">
        <v>-1.0</v>
      </c>
      <c r="CB2557" s="1">
        <v>-1.0</v>
      </c>
      <c r="CC2557" s="1">
        <v>-1.0</v>
      </c>
      <c r="CD2557" s="1">
        <v>85810.0</v>
      </c>
    </row>
    <row r="2558">
      <c r="A2558" s="1">
        <v>2.0379828E7</v>
      </c>
      <c r="B2558" s="1" t="s">
        <v>13693</v>
      </c>
      <c r="C2558" s="1" t="s">
        <v>13694</v>
      </c>
      <c r="D2558" s="1" t="s">
        <v>13694</v>
      </c>
      <c r="E2558" s="1" t="s">
        <v>85</v>
      </c>
      <c r="I2558" s="1">
        <v>1.1116177E7</v>
      </c>
      <c r="J2558" s="1">
        <v>41647.0</v>
      </c>
      <c r="M2558" s="1">
        <v>0.0</v>
      </c>
      <c r="N2558" s="1">
        <v>1.0</v>
      </c>
      <c r="O2558" s="1">
        <v>1.0</v>
      </c>
      <c r="P2558" s="1" t="s">
        <v>123</v>
      </c>
      <c r="Q2558" s="1" t="s">
        <v>124</v>
      </c>
      <c r="R2558" s="1">
        <v>40.68911</v>
      </c>
      <c r="S2558" s="1">
        <v>-73.94145</v>
      </c>
      <c r="T2558" s="1" t="s">
        <v>91</v>
      </c>
      <c r="U2558" s="1" t="s">
        <v>113</v>
      </c>
      <c r="V2558" s="1">
        <v>2.0</v>
      </c>
      <c r="W2558" s="1">
        <v>2.0</v>
      </c>
      <c r="X2558" s="1">
        <v>1.0</v>
      </c>
      <c r="Y2558" s="1">
        <v>1.0</v>
      </c>
      <c r="Z2558" s="1" t="s">
        <v>93</v>
      </c>
      <c r="AA2558" s="1" t="s">
        <v>13695</v>
      </c>
      <c r="AB2558" s="1">
        <v>80.0</v>
      </c>
      <c r="AC2558" s="1">
        <v>1.0</v>
      </c>
      <c r="AD2558" s="1">
        <v>0.0</v>
      </c>
      <c r="AE2558" s="1">
        <v>1.0</v>
      </c>
      <c r="AF2558" s="1" t="s">
        <v>932</v>
      </c>
      <c r="AG2558" s="1">
        <v>1.0</v>
      </c>
      <c r="AH2558" s="1">
        <v>0.0</v>
      </c>
      <c r="AI2558" s="1">
        <v>0.0</v>
      </c>
      <c r="AJ2558" s="1">
        <v>0.0</v>
      </c>
      <c r="AK2558" s="1">
        <v>0.0</v>
      </c>
      <c r="AL2558" s="1">
        <v>2.0</v>
      </c>
      <c r="AM2558" s="1">
        <v>0.0</v>
      </c>
      <c r="AN2558" s="1">
        <v>80.0</v>
      </c>
      <c r="AO2558" s="1">
        <v>8.0</v>
      </c>
      <c r="AP2558" s="1">
        <v>8.0</v>
      </c>
      <c r="AQ2558" s="1">
        <v>10.0</v>
      </c>
      <c r="AR2558" s="1">
        <v>10.0</v>
      </c>
      <c r="AS2558" s="1">
        <v>9.0</v>
      </c>
      <c r="AT2558" s="1">
        <v>8.0</v>
      </c>
      <c r="AU2558" s="1">
        <v>1.0</v>
      </c>
      <c r="AV2558" s="1" t="s">
        <v>105</v>
      </c>
      <c r="AW2558" s="1">
        <v>1.0</v>
      </c>
      <c r="AX2558" s="1">
        <v>0.0</v>
      </c>
      <c r="AY2558" s="1">
        <v>1.0</v>
      </c>
      <c r="AZ2558" s="1">
        <v>0.0</v>
      </c>
      <c r="BA2558" s="1">
        <v>0.09</v>
      </c>
      <c r="BB2558" s="1">
        <v>-1.0</v>
      </c>
      <c r="BC2558" s="1">
        <v>1.0</v>
      </c>
      <c r="BD2558" s="1">
        <v>-1.0</v>
      </c>
      <c r="BE2558" s="1">
        <v>-1.0</v>
      </c>
      <c r="BF2558" s="1">
        <v>-1.0</v>
      </c>
      <c r="BG2558" s="1">
        <v>-1.0</v>
      </c>
      <c r="BH2558" s="1">
        <v>-1.0</v>
      </c>
      <c r="BI2558" s="1">
        <v>-1.0</v>
      </c>
      <c r="BJ2558" s="1">
        <v>1.0</v>
      </c>
      <c r="BK2558" s="1">
        <v>-1.0</v>
      </c>
      <c r="BL2558" s="1">
        <v>-1.0</v>
      </c>
      <c r="BM2558" s="1">
        <v>1.0</v>
      </c>
      <c r="BN2558" s="1">
        <v>-1.0</v>
      </c>
      <c r="BO2558" s="1">
        <v>-1.0</v>
      </c>
      <c r="BP2558" s="1">
        <v>-1.0</v>
      </c>
      <c r="BQ2558" s="1">
        <v>-1.0</v>
      </c>
      <c r="BR2558" s="1">
        <v>-1.0</v>
      </c>
      <c r="BS2558" s="1">
        <v>-1.0</v>
      </c>
      <c r="BT2558" s="1">
        <v>-1.0</v>
      </c>
      <c r="BU2558" s="1">
        <v>1.0</v>
      </c>
      <c r="BV2558" s="1">
        <v>-1.0</v>
      </c>
      <c r="BW2558" s="1">
        <v>-1.0</v>
      </c>
      <c r="BX2558" s="1">
        <v>-1.0</v>
      </c>
      <c r="BY2558" s="1">
        <v>-1.0</v>
      </c>
      <c r="BZ2558" s="1">
        <v>-1.0</v>
      </c>
      <c r="CA2558" s="1">
        <v>1.0</v>
      </c>
      <c r="CB2558" s="1">
        <v>-1.0</v>
      </c>
      <c r="CC2558" s="1">
        <v>-1.0</v>
      </c>
      <c r="CD2558" s="1">
        <v>85847.0</v>
      </c>
    </row>
    <row r="2559">
      <c r="A2559" s="1">
        <v>2.601275E7</v>
      </c>
      <c r="B2559" s="1" t="s">
        <v>13696</v>
      </c>
      <c r="C2559" s="1" t="s">
        <v>13697</v>
      </c>
      <c r="D2559" s="1" t="s">
        <v>13698</v>
      </c>
      <c r="E2559" s="1" t="s">
        <v>85</v>
      </c>
      <c r="F2559" s="1" t="s">
        <v>13699</v>
      </c>
      <c r="G2559" s="1" t="s">
        <v>13700</v>
      </c>
      <c r="I2559" s="1">
        <v>1.95516359E8</v>
      </c>
      <c r="J2559" s="1">
        <v>43264.0</v>
      </c>
      <c r="K2559" s="1" t="s">
        <v>88</v>
      </c>
      <c r="L2559" s="1">
        <v>0.7</v>
      </c>
      <c r="M2559" s="1">
        <v>0.0</v>
      </c>
      <c r="N2559" s="1">
        <v>1.0</v>
      </c>
      <c r="O2559" s="1">
        <v>0.0</v>
      </c>
      <c r="P2559" s="1" t="s">
        <v>89</v>
      </c>
      <c r="Q2559" s="1" t="s">
        <v>177</v>
      </c>
      <c r="R2559" s="1">
        <v>40.71359</v>
      </c>
      <c r="S2559" s="1">
        <v>-73.9893199999999</v>
      </c>
      <c r="T2559" s="1" t="s">
        <v>91</v>
      </c>
      <c r="U2559" s="1" t="s">
        <v>92</v>
      </c>
      <c r="V2559" s="1">
        <v>2.0</v>
      </c>
      <c r="W2559" s="1">
        <v>1.0</v>
      </c>
      <c r="X2559" s="1">
        <v>1.0</v>
      </c>
      <c r="Y2559" s="1">
        <v>1.0</v>
      </c>
      <c r="Z2559" s="1" t="s">
        <v>93</v>
      </c>
      <c r="AA2559" s="1" t="s">
        <v>13701</v>
      </c>
      <c r="AB2559" s="1">
        <v>220.0</v>
      </c>
      <c r="AC2559" s="1">
        <v>1.0</v>
      </c>
      <c r="AD2559" s="1">
        <v>0.0</v>
      </c>
      <c r="AE2559" s="1">
        <v>3.0</v>
      </c>
      <c r="AF2559" s="1" t="s">
        <v>407</v>
      </c>
      <c r="AG2559" s="1">
        <v>1.0</v>
      </c>
      <c r="AH2559" s="1">
        <v>2.0</v>
      </c>
      <c r="AI2559" s="1">
        <v>2.0</v>
      </c>
      <c r="AJ2559" s="1">
        <v>2.0</v>
      </c>
      <c r="AK2559" s="1">
        <v>43.0</v>
      </c>
      <c r="AL2559" s="1">
        <v>12.0</v>
      </c>
      <c r="AM2559" s="1">
        <v>11.0</v>
      </c>
      <c r="AN2559" s="1">
        <v>100.0</v>
      </c>
      <c r="AO2559" s="1">
        <v>10.0</v>
      </c>
      <c r="AP2559" s="1">
        <v>10.0</v>
      </c>
      <c r="AQ2559" s="1">
        <v>10.0</v>
      </c>
      <c r="AR2559" s="1">
        <v>10.0</v>
      </c>
      <c r="AS2559" s="1">
        <v>10.0</v>
      </c>
      <c r="AT2559" s="1">
        <v>10.0</v>
      </c>
      <c r="AU2559" s="1">
        <v>1.0</v>
      </c>
      <c r="AV2559" s="1" t="s">
        <v>96</v>
      </c>
      <c r="AW2559" s="1">
        <v>1.0</v>
      </c>
      <c r="AX2559" s="1">
        <v>1.0</v>
      </c>
      <c r="AY2559" s="1">
        <v>0.0</v>
      </c>
      <c r="AZ2559" s="1">
        <v>0.0</v>
      </c>
      <c r="BA2559" s="1">
        <v>0.98</v>
      </c>
      <c r="BB2559" s="1">
        <v>-1.0</v>
      </c>
      <c r="BC2559" s="1">
        <v>1.0</v>
      </c>
      <c r="BD2559" s="1">
        <v>-1.0</v>
      </c>
      <c r="BE2559" s="1">
        <v>-1.0</v>
      </c>
      <c r="BF2559" s="1">
        <v>-1.0</v>
      </c>
      <c r="BG2559" s="1">
        <v>-1.0</v>
      </c>
      <c r="BH2559" s="1">
        <v>1.0</v>
      </c>
      <c r="BI2559" s="1">
        <v>-1.0</v>
      </c>
      <c r="BJ2559" s="1">
        <v>1.0</v>
      </c>
      <c r="BK2559" s="1">
        <v>-1.0</v>
      </c>
      <c r="BL2559" s="1">
        <v>-1.0</v>
      </c>
      <c r="BM2559" s="1">
        <v>1.0</v>
      </c>
      <c r="BN2559" s="1">
        <v>-1.0</v>
      </c>
      <c r="BO2559" s="1">
        <v>-1.0</v>
      </c>
      <c r="BP2559" s="1">
        <v>-1.0</v>
      </c>
      <c r="BQ2559" s="1">
        <v>-1.0</v>
      </c>
      <c r="BR2559" s="1">
        <v>-1.0</v>
      </c>
      <c r="BS2559" s="1">
        <v>-1.0</v>
      </c>
      <c r="BT2559" s="1">
        <v>-1.0</v>
      </c>
      <c r="BU2559" s="1">
        <v>1.0</v>
      </c>
      <c r="BV2559" s="1">
        <v>-1.0</v>
      </c>
      <c r="BW2559" s="1">
        <v>-1.0</v>
      </c>
      <c r="BX2559" s="1">
        <v>-1.0</v>
      </c>
      <c r="BY2559" s="1">
        <v>-1.0</v>
      </c>
      <c r="BZ2559" s="1">
        <v>-1.0</v>
      </c>
      <c r="CA2559" s="1">
        <v>-1.0</v>
      </c>
      <c r="CB2559" s="1">
        <v>-1.0</v>
      </c>
      <c r="CC2559" s="1">
        <v>-1.0</v>
      </c>
      <c r="CD2559" s="1">
        <v>85858.0</v>
      </c>
    </row>
    <row r="2560">
      <c r="A2560" s="1">
        <v>3.2472366E7</v>
      </c>
      <c r="B2560" s="1" t="s">
        <v>13702</v>
      </c>
      <c r="C2560" s="1" t="s">
        <v>13703</v>
      </c>
      <c r="D2560" s="1" t="s">
        <v>13704</v>
      </c>
      <c r="E2560" s="1" t="s">
        <v>85</v>
      </c>
      <c r="F2560" s="1" t="s">
        <v>13705</v>
      </c>
      <c r="G2560" s="1" t="s">
        <v>13706</v>
      </c>
      <c r="I2560" s="1">
        <v>1.09516888E8</v>
      </c>
      <c r="J2560" s="1">
        <v>42737.0</v>
      </c>
      <c r="K2560" s="1" t="s">
        <v>272</v>
      </c>
      <c r="L2560" s="1">
        <v>1.0</v>
      </c>
      <c r="M2560" s="1">
        <v>0.0</v>
      </c>
      <c r="N2560" s="1">
        <v>1.0</v>
      </c>
      <c r="O2560" s="1">
        <v>0.0</v>
      </c>
      <c r="P2560" s="1" t="s">
        <v>89</v>
      </c>
      <c r="Q2560" s="1" t="s">
        <v>90</v>
      </c>
      <c r="R2560" s="1">
        <v>40.81052</v>
      </c>
      <c r="S2560" s="1">
        <v>-73.95973</v>
      </c>
      <c r="T2560" s="1" t="s">
        <v>91</v>
      </c>
      <c r="U2560" s="1" t="s">
        <v>113</v>
      </c>
      <c r="V2560" s="1">
        <v>3.0</v>
      </c>
      <c r="W2560" s="1">
        <v>1.0</v>
      </c>
      <c r="X2560" s="1">
        <v>1.0</v>
      </c>
      <c r="Y2560" s="1">
        <v>2.0</v>
      </c>
      <c r="Z2560" s="1" t="s">
        <v>93</v>
      </c>
      <c r="AA2560" s="1" t="s">
        <v>13707</v>
      </c>
      <c r="AB2560" s="1">
        <v>175.0</v>
      </c>
      <c r="AC2560" s="1">
        <v>1.0</v>
      </c>
      <c r="AD2560" s="1">
        <v>0.0</v>
      </c>
      <c r="AE2560" s="1">
        <v>6.0</v>
      </c>
      <c r="AF2560" s="1" t="s">
        <v>137</v>
      </c>
      <c r="AG2560" s="1">
        <v>1.0</v>
      </c>
      <c r="AH2560" s="1">
        <v>3.0</v>
      </c>
      <c r="AI2560" s="1">
        <v>3.0</v>
      </c>
      <c r="AJ2560" s="1">
        <v>3.0</v>
      </c>
      <c r="AK2560" s="1">
        <v>252.0</v>
      </c>
      <c r="AL2560" s="1">
        <v>1.0</v>
      </c>
      <c r="AM2560" s="1">
        <v>1.0</v>
      </c>
      <c r="AU2560" s="1">
        <v>0.0</v>
      </c>
      <c r="AV2560" s="1" t="s">
        <v>105</v>
      </c>
      <c r="AW2560" s="1">
        <v>1.0</v>
      </c>
      <c r="AX2560" s="1">
        <v>0.0</v>
      </c>
      <c r="AY2560" s="1">
        <v>1.0</v>
      </c>
      <c r="AZ2560" s="1">
        <v>0.0</v>
      </c>
      <c r="BA2560" s="1">
        <v>0.25</v>
      </c>
      <c r="BB2560" s="1">
        <v>-1.0</v>
      </c>
      <c r="BC2560" s="1">
        <v>1.0</v>
      </c>
      <c r="BD2560" s="1">
        <v>-1.0</v>
      </c>
      <c r="BE2560" s="1">
        <v>-1.0</v>
      </c>
      <c r="BF2560" s="1">
        <v>-1.0</v>
      </c>
      <c r="BG2560" s="1">
        <v>-1.0</v>
      </c>
      <c r="BH2560" s="1">
        <v>1.0</v>
      </c>
      <c r="BI2560" s="1">
        <v>-1.0</v>
      </c>
      <c r="BJ2560" s="1">
        <v>1.0</v>
      </c>
      <c r="BK2560" s="1">
        <v>1.0</v>
      </c>
      <c r="BL2560" s="1">
        <v>1.0</v>
      </c>
      <c r="BM2560" s="1">
        <v>1.0</v>
      </c>
      <c r="BN2560" s="1">
        <v>-1.0</v>
      </c>
      <c r="BO2560" s="1">
        <v>-1.0</v>
      </c>
      <c r="BP2560" s="1">
        <v>-1.0</v>
      </c>
      <c r="BQ2560" s="1">
        <v>1.0</v>
      </c>
      <c r="BR2560" s="1">
        <v>-1.0</v>
      </c>
      <c r="BS2560" s="1">
        <v>-1.0</v>
      </c>
      <c r="BT2560" s="1">
        <v>-1.0</v>
      </c>
      <c r="BU2560" s="1">
        <v>1.0</v>
      </c>
      <c r="BV2560" s="1">
        <v>1.0</v>
      </c>
      <c r="BW2560" s="1">
        <v>1.0</v>
      </c>
      <c r="BX2560" s="1">
        <v>-1.0</v>
      </c>
      <c r="BY2560" s="1">
        <v>-1.0</v>
      </c>
      <c r="BZ2560" s="1">
        <v>1.0</v>
      </c>
      <c r="CA2560" s="1">
        <v>-1.0</v>
      </c>
      <c r="CB2560" s="1">
        <v>-1.0</v>
      </c>
      <c r="CC2560" s="1">
        <v>1.0</v>
      </c>
      <c r="CD2560" s="1">
        <v>85859.0</v>
      </c>
    </row>
    <row r="2561">
      <c r="A2561" s="1">
        <v>3.3800548E7</v>
      </c>
      <c r="B2561" s="1" t="s">
        <v>13708</v>
      </c>
      <c r="C2561" s="1" t="s">
        <v>13709</v>
      </c>
      <c r="D2561" s="1" t="s">
        <v>13710</v>
      </c>
      <c r="E2561" s="1" t="s">
        <v>85</v>
      </c>
      <c r="F2561" s="1" t="s">
        <v>13711</v>
      </c>
      <c r="G2561" s="1" t="s">
        <v>13712</v>
      </c>
      <c r="H2561" s="1" t="s">
        <v>13713</v>
      </c>
      <c r="I2561" s="1">
        <v>9.6219565E7</v>
      </c>
      <c r="J2561" s="1">
        <v>42634.0</v>
      </c>
      <c r="K2561" s="1" t="s">
        <v>134</v>
      </c>
      <c r="L2561" s="1">
        <v>1.0</v>
      </c>
      <c r="M2561" s="1">
        <v>0.0</v>
      </c>
      <c r="N2561" s="1">
        <v>1.0</v>
      </c>
      <c r="O2561" s="1">
        <v>0.0</v>
      </c>
      <c r="P2561" s="1" t="s">
        <v>111</v>
      </c>
      <c r="Q2561" s="1" t="s">
        <v>112</v>
      </c>
      <c r="R2561" s="1">
        <v>40.75908</v>
      </c>
      <c r="S2561" s="1">
        <v>-73.80845</v>
      </c>
      <c r="T2561" s="1" t="s">
        <v>91</v>
      </c>
      <c r="U2561" s="1" t="s">
        <v>92</v>
      </c>
      <c r="V2561" s="1">
        <v>2.0</v>
      </c>
      <c r="W2561" s="1">
        <v>1.0</v>
      </c>
      <c r="X2561" s="1">
        <v>1.0</v>
      </c>
      <c r="Y2561" s="1">
        <v>1.0</v>
      </c>
      <c r="Z2561" s="1" t="s">
        <v>93</v>
      </c>
      <c r="AA2561" s="1" t="s">
        <v>13714</v>
      </c>
      <c r="AB2561" s="1">
        <v>115.0</v>
      </c>
      <c r="AC2561" s="1">
        <v>1.0</v>
      </c>
      <c r="AD2561" s="1">
        <v>0.0</v>
      </c>
      <c r="AE2561" s="1">
        <v>3.0</v>
      </c>
      <c r="AF2561" s="1" t="s">
        <v>104</v>
      </c>
      <c r="AG2561" s="1">
        <v>1.0</v>
      </c>
      <c r="AH2561" s="1">
        <v>25.0</v>
      </c>
      <c r="AI2561" s="1">
        <v>55.0</v>
      </c>
      <c r="AJ2561" s="1">
        <v>85.0</v>
      </c>
      <c r="AK2561" s="1">
        <v>360.0</v>
      </c>
      <c r="AL2561" s="1">
        <v>2.0</v>
      </c>
      <c r="AM2561" s="1">
        <v>2.0</v>
      </c>
      <c r="AN2561" s="1">
        <v>100.0</v>
      </c>
      <c r="AO2561" s="1">
        <v>10.0</v>
      </c>
      <c r="AP2561" s="1">
        <v>10.0</v>
      </c>
      <c r="AQ2561" s="1">
        <v>10.0</v>
      </c>
      <c r="AR2561" s="1">
        <v>10.0</v>
      </c>
      <c r="AS2561" s="1">
        <v>10.0</v>
      </c>
      <c r="AT2561" s="1">
        <v>10.0</v>
      </c>
      <c r="AU2561" s="1">
        <v>0.0</v>
      </c>
      <c r="AV2561" s="1" t="s">
        <v>105</v>
      </c>
      <c r="AW2561" s="1">
        <v>1.0</v>
      </c>
      <c r="AX2561" s="1">
        <v>1.0</v>
      </c>
      <c r="AY2561" s="1">
        <v>0.0</v>
      </c>
      <c r="AZ2561" s="1">
        <v>0.0</v>
      </c>
      <c r="BA2561" s="1">
        <v>2.0</v>
      </c>
      <c r="BB2561" s="1">
        <v>-1.0</v>
      </c>
      <c r="BC2561" s="1">
        <v>1.0</v>
      </c>
      <c r="BD2561" s="1">
        <v>-1.0</v>
      </c>
      <c r="BE2561" s="1">
        <v>-1.0</v>
      </c>
      <c r="BF2561" s="1">
        <v>-1.0</v>
      </c>
      <c r="BG2561" s="1">
        <v>-1.0</v>
      </c>
      <c r="BH2561" s="1">
        <v>-1.0</v>
      </c>
      <c r="BI2561" s="1">
        <v>-1.0</v>
      </c>
      <c r="BJ2561" s="1">
        <v>1.0</v>
      </c>
      <c r="BK2561" s="1">
        <v>1.0</v>
      </c>
      <c r="BL2561" s="1">
        <v>1.0</v>
      </c>
      <c r="BM2561" s="1">
        <v>1.0</v>
      </c>
      <c r="BN2561" s="1">
        <v>-1.0</v>
      </c>
      <c r="BO2561" s="1">
        <v>-1.0</v>
      </c>
      <c r="BP2561" s="1">
        <v>-1.0</v>
      </c>
      <c r="BQ2561" s="1">
        <v>1.0</v>
      </c>
      <c r="BR2561" s="1">
        <v>-1.0</v>
      </c>
      <c r="BS2561" s="1">
        <v>-1.0</v>
      </c>
      <c r="BT2561" s="1">
        <v>-1.0</v>
      </c>
      <c r="BU2561" s="1">
        <v>1.0</v>
      </c>
      <c r="BV2561" s="1">
        <v>-1.0</v>
      </c>
      <c r="BW2561" s="1">
        <v>-1.0</v>
      </c>
      <c r="BX2561" s="1">
        <v>1.0</v>
      </c>
      <c r="BY2561" s="1">
        <v>-1.0</v>
      </c>
      <c r="BZ2561" s="1">
        <v>-1.0</v>
      </c>
      <c r="CA2561" s="1">
        <v>-1.0</v>
      </c>
      <c r="CB2561" s="1">
        <v>-1.0</v>
      </c>
      <c r="CC2561" s="1">
        <v>-1.0</v>
      </c>
      <c r="CD2561" s="1">
        <v>85863.0</v>
      </c>
    </row>
    <row r="2562">
      <c r="A2562" s="1">
        <v>1.6791809E7</v>
      </c>
      <c r="B2562" s="1" t="s">
        <v>13715</v>
      </c>
      <c r="C2562" s="1" t="s">
        <v>13716</v>
      </c>
      <c r="D2562" s="1" t="s">
        <v>13716</v>
      </c>
      <c r="E2562" s="1" t="s">
        <v>85</v>
      </c>
      <c r="I2562" s="1">
        <v>1938828.0</v>
      </c>
      <c r="J2562" s="1">
        <v>40985.0</v>
      </c>
      <c r="K2562" s="1" t="s">
        <v>88</v>
      </c>
      <c r="L2562" s="1">
        <v>1.0</v>
      </c>
      <c r="M2562" s="1">
        <v>0.0</v>
      </c>
      <c r="N2562" s="1">
        <v>3.0</v>
      </c>
      <c r="O2562" s="1">
        <v>1.0</v>
      </c>
      <c r="P2562" s="1" t="s">
        <v>123</v>
      </c>
      <c r="Q2562" s="1" t="s">
        <v>124</v>
      </c>
      <c r="R2562" s="1">
        <v>40.65071</v>
      </c>
      <c r="S2562" s="1">
        <v>-73.94508</v>
      </c>
      <c r="T2562" s="1" t="s">
        <v>125</v>
      </c>
      <c r="U2562" s="1" t="s">
        <v>113</v>
      </c>
      <c r="V2562" s="1">
        <v>1.0</v>
      </c>
      <c r="W2562" s="1">
        <v>1.0</v>
      </c>
      <c r="X2562" s="1">
        <v>1.0</v>
      </c>
      <c r="Y2562" s="1">
        <v>1.0</v>
      </c>
      <c r="Z2562" s="1" t="s">
        <v>93</v>
      </c>
      <c r="AA2562" s="1" t="s">
        <v>13717</v>
      </c>
      <c r="AB2562" s="1">
        <v>34.0</v>
      </c>
      <c r="AC2562" s="1">
        <v>1.0</v>
      </c>
      <c r="AD2562" s="1">
        <v>0.0</v>
      </c>
      <c r="AE2562" s="1">
        <v>30.0</v>
      </c>
      <c r="AF2562" s="1" t="s">
        <v>313</v>
      </c>
      <c r="AG2562" s="1">
        <v>1.0</v>
      </c>
      <c r="AH2562" s="1">
        <v>0.0</v>
      </c>
      <c r="AI2562" s="1">
        <v>0.0</v>
      </c>
      <c r="AJ2562" s="1">
        <v>6.0</v>
      </c>
      <c r="AK2562" s="1">
        <v>280.0</v>
      </c>
      <c r="AL2562" s="1">
        <v>6.0</v>
      </c>
      <c r="AM2562" s="1">
        <v>0.0</v>
      </c>
      <c r="AN2562" s="1">
        <v>93.0</v>
      </c>
      <c r="AO2562" s="1">
        <v>10.0</v>
      </c>
      <c r="AP2562" s="1">
        <v>9.0</v>
      </c>
      <c r="AQ2562" s="1">
        <v>10.0</v>
      </c>
      <c r="AR2562" s="1">
        <v>10.0</v>
      </c>
      <c r="AS2562" s="1">
        <v>9.0</v>
      </c>
      <c r="AT2562" s="1">
        <v>10.0</v>
      </c>
      <c r="AU2562" s="1">
        <v>0.0</v>
      </c>
      <c r="AV2562" s="1" t="s">
        <v>96</v>
      </c>
      <c r="AW2562" s="1">
        <v>3.0</v>
      </c>
      <c r="AX2562" s="1">
        <v>1.0</v>
      </c>
      <c r="AY2562" s="1">
        <v>2.0</v>
      </c>
      <c r="AZ2562" s="1">
        <v>0.0</v>
      </c>
      <c r="BA2562" s="1">
        <v>0.2</v>
      </c>
      <c r="BB2562" s="1">
        <v>-1.0</v>
      </c>
      <c r="BC2562" s="1">
        <v>1.0</v>
      </c>
      <c r="BD2562" s="1">
        <v>-1.0</v>
      </c>
      <c r="BE2562" s="1">
        <v>-1.0</v>
      </c>
      <c r="BF2562" s="1">
        <v>-1.0</v>
      </c>
      <c r="BG2562" s="1">
        <v>-1.0</v>
      </c>
      <c r="BH2562" s="1">
        <v>-1.0</v>
      </c>
      <c r="BI2562" s="1">
        <v>-1.0</v>
      </c>
      <c r="BJ2562" s="1">
        <v>-1.0</v>
      </c>
      <c r="BK2562" s="1">
        <v>-1.0</v>
      </c>
      <c r="BL2562" s="1">
        <v>-1.0</v>
      </c>
      <c r="BM2562" s="1">
        <v>-1.0</v>
      </c>
      <c r="BN2562" s="1">
        <v>-1.0</v>
      </c>
      <c r="BO2562" s="1">
        <v>-1.0</v>
      </c>
      <c r="BP2562" s="1">
        <v>-1.0</v>
      </c>
      <c r="BQ2562" s="1">
        <v>-1.0</v>
      </c>
      <c r="BR2562" s="1">
        <v>-1.0</v>
      </c>
      <c r="BS2562" s="1">
        <v>-1.0</v>
      </c>
      <c r="BT2562" s="1">
        <v>-1.0</v>
      </c>
      <c r="BU2562" s="1">
        <v>1.0</v>
      </c>
      <c r="BV2562" s="1">
        <v>-1.0</v>
      </c>
      <c r="BW2562" s="1">
        <v>-1.0</v>
      </c>
      <c r="BX2562" s="1">
        <v>-1.0</v>
      </c>
      <c r="BY2562" s="1">
        <v>1.0</v>
      </c>
      <c r="BZ2562" s="1">
        <v>-1.0</v>
      </c>
      <c r="CA2562" s="1">
        <v>-1.0</v>
      </c>
      <c r="CB2562" s="1">
        <v>-1.0</v>
      </c>
      <c r="CC2562" s="1">
        <v>-1.0</v>
      </c>
      <c r="CD2562" s="1">
        <v>85880.0</v>
      </c>
    </row>
    <row r="2563">
      <c r="A2563" s="1">
        <v>4198695.0</v>
      </c>
      <c r="B2563" s="1" t="s">
        <v>13718</v>
      </c>
      <c r="C2563" s="1" t="s">
        <v>13719</v>
      </c>
      <c r="D2563" s="1" t="s">
        <v>13720</v>
      </c>
      <c r="E2563" s="1" t="s">
        <v>85</v>
      </c>
      <c r="F2563" s="1" t="s">
        <v>13721</v>
      </c>
      <c r="G2563" s="1" t="s">
        <v>13722</v>
      </c>
      <c r="H2563" s="1" t="s">
        <v>13723</v>
      </c>
      <c r="I2563" s="1">
        <v>2.1782731E7</v>
      </c>
      <c r="J2563" s="1">
        <v>41907.0</v>
      </c>
      <c r="K2563" s="1" t="s">
        <v>339</v>
      </c>
      <c r="L2563" s="1">
        <v>0.29</v>
      </c>
      <c r="M2563" s="1">
        <v>0.0</v>
      </c>
      <c r="N2563" s="1">
        <v>1.0</v>
      </c>
      <c r="O2563" s="1">
        <v>1.0</v>
      </c>
      <c r="P2563" s="1" t="s">
        <v>123</v>
      </c>
      <c r="Q2563" s="1" t="s">
        <v>124</v>
      </c>
      <c r="R2563" s="1">
        <v>40.62735</v>
      </c>
      <c r="S2563" s="1">
        <v>-73.95704</v>
      </c>
      <c r="T2563" s="1" t="s">
        <v>91</v>
      </c>
      <c r="U2563" s="1" t="s">
        <v>113</v>
      </c>
      <c r="V2563" s="1">
        <v>2.0</v>
      </c>
      <c r="W2563" s="1">
        <v>1.0</v>
      </c>
      <c r="X2563" s="1">
        <v>1.0</v>
      </c>
      <c r="Y2563" s="1">
        <v>1.0</v>
      </c>
      <c r="Z2563" s="1" t="s">
        <v>93</v>
      </c>
      <c r="AA2563" s="1" t="s">
        <v>13724</v>
      </c>
      <c r="AB2563" s="1">
        <v>50.0</v>
      </c>
      <c r="AC2563" s="1">
        <v>1.0</v>
      </c>
      <c r="AD2563" s="1">
        <v>100.0</v>
      </c>
      <c r="AE2563" s="1">
        <v>7.0</v>
      </c>
      <c r="AF2563" s="1" t="s">
        <v>1421</v>
      </c>
      <c r="AG2563" s="1">
        <v>1.0</v>
      </c>
      <c r="AH2563" s="1">
        <v>29.0</v>
      </c>
      <c r="AI2563" s="1">
        <v>59.0</v>
      </c>
      <c r="AJ2563" s="1">
        <v>89.0</v>
      </c>
      <c r="AK2563" s="1">
        <v>364.0</v>
      </c>
      <c r="AL2563" s="1">
        <v>7.0</v>
      </c>
      <c r="AM2563" s="1">
        <v>0.0</v>
      </c>
      <c r="AN2563" s="1">
        <v>91.0</v>
      </c>
      <c r="AO2563" s="1">
        <v>9.0</v>
      </c>
      <c r="AP2563" s="1">
        <v>8.0</v>
      </c>
      <c r="AQ2563" s="1">
        <v>8.0</v>
      </c>
      <c r="AR2563" s="1">
        <v>9.0</v>
      </c>
      <c r="AS2563" s="1">
        <v>9.0</v>
      </c>
      <c r="AT2563" s="1">
        <v>9.0</v>
      </c>
      <c r="AU2563" s="1">
        <v>0.0</v>
      </c>
      <c r="AV2563" s="1" t="s">
        <v>117</v>
      </c>
      <c r="AW2563" s="1">
        <v>1.0</v>
      </c>
      <c r="AX2563" s="1">
        <v>0.0</v>
      </c>
      <c r="AY2563" s="1">
        <v>1.0</v>
      </c>
      <c r="AZ2563" s="1">
        <v>0.0</v>
      </c>
      <c r="BA2563" s="1">
        <v>0.12</v>
      </c>
      <c r="BB2563" s="1">
        <v>-1.0</v>
      </c>
      <c r="BC2563" s="1">
        <v>1.0</v>
      </c>
      <c r="BD2563" s="1">
        <v>-1.0</v>
      </c>
      <c r="BE2563" s="1">
        <v>-1.0</v>
      </c>
      <c r="BF2563" s="1">
        <v>-1.0</v>
      </c>
      <c r="BG2563" s="1">
        <v>-1.0</v>
      </c>
      <c r="BH2563" s="1">
        <v>-1.0</v>
      </c>
      <c r="BI2563" s="1">
        <v>1.0</v>
      </c>
      <c r="BJ2563" s="1">
        <v>-1.0</v>
      </c>
      <c r="BK2563" s="1">
        <v>-1.0</v>
      </c>
      <c r="BL2563" s="1">
        <v>-1.0</v>
      </c>
      <c r="BM2563" s="1">
        <v>-1.0</v>
      </c>
      <c r="BN2563" s="1">
        <v>-1.0</v>
      </c>
      <c r="BO2563" s="1">
        <v>-1.0</v>
      </c>
      <c r="BP2563" s="1">
        <v>1.0</v>
      </c>
      <c r="BQ2563" s="1">
        <v>-1.0</v>
      </c>
      <c r="BR2563" s="1">
        <v>-1.0</v>
      </c>
      <c r="BS2563" s="1">
        <v>-1.0</v>
      </c>
      <c r="BT2563" s="1">
        <v>-1.0</v>
      </c>
      <c r="BU2563" s="1">
        <v>1.0</v>
      </c>
      <c r="BV2563" s="1">
        <v>-1.0</v>
      </c>
      <c r="BW2563" s="1">
        <v>-1.0</v>
      </c>
      <c r="BX2563" s="1">
        <v>-1.0</v>
      </c>
      <c r="BY2563" s="1">
        <v>-1.0</v>
      </c>
      <c r="BZ2563" s="1">
        <v>-1.0</v>
      </c>
      <c r="CA2563" s="1">
        <v>-1.0</v>
      </c>
      <c r="CB2563" s="1">
        <v>-1.0</v>
      </c>
      <c r="CC2563" s="1">
        <v>-1.0</v>
      </c>
      <c r="CD2563" s="1">
        <v>85920.0</v>
      </c>
    </row>
    <row r="2564">
      <c r="A2564" s="1">
        <v>3.0814778E7</v>
      </c>
      <c r="B2564" s="1" t="s">
        <v>13725</v>
      </c>
      <c r="C2564" s="1" t="s">
        <v>6210</v>
      </c>
      <c r="D2564" s="1" t="s">
        <v>6211</v>
      </c>
      <c r="E2564" s="1" t="s">
        <v>85</v>
      </c>
      <c r="F2564" s="1" t="s">
        <v>6212</v>
      </c>
      <c r="G2564" s="1" t="s">
        <v>6213</v>
      </c>
      <c r="H2564" s="1" t="s">
        <v>6214</v>
      </c>
      <c r="I2564" s="1">
        <v>1.63251048E8</v>
      </c>
      <c r="J2564" s="1">
        <v>43088.0</v>
      </c>
      <c r="K2564" s="1" t="s">
        <v>272</v>
      </c>
      <c r="L2564" s="1">
        <v>0.79</v>
      </c>
      <c r="M2564" s="1">
        <v>0.0</v>
      </c>
      <c r="N2564" s="1">
        <v>114.0</v>
      </c>
      <c r="O2564" s="1">
        <v>0.0</v>
      </c>
      <c r="P2564" s="1" t="s">
        <v>89</v>
      </c>
      <c r="Q2564" s="1" t="s">
        <v>273</v>
      </c>
      <c r="R2564" s="1">
        <v>40.76049</v>
      </c>
      <c r="S2564" s="1">
        <v>-73.9978199999999</v>
      </c>
      <c r="T2564" s="1" t="s">
        <v>274</v>
      </c>
      <c r="U2564" s="1" t="s">
        <v>92</v>
      </c>
      <c r="V2564" s="1">
        <v>3.0</v>
      </c>
      <c r="W2564" s="1">
        <v>1.0</v>
      </c>
      <c r="X2564" s="1">
        <v>1.0</v>
      </c>
      <c r="Y2564" s="1">
        <v>1.0</v>
      </c>
      <c r="Z2564" s="1" t="s">
        <v>93</v>
      </c>
      <c r="AA2564" s="1" t="s">
        <v>6215</v>
      </c>
      <c r="AB2564" s="1">
        <v>399.0</v>
      </c>
      <c r="AC2564" s="1">
        <v>1.0</v>
      </c>
      <c r="AD2564" s="1">
        <v>0.0</v>
      </c>
      <c r="AE2564" s="1">
        <v>30.0</v>
      </c>
      <c r="AF2564" s="1" t="s">
        <v>95</v>
      </c>
      <c r="AG2564" s="1">
        <v>1.0</v>
      </c>
      <c r="AH2564" s="1">
        <v>30.0</v>
      </c>
      <c r="AI2564" s="1">
        <v>60.0</v>
      </c>
      <c r="AJ2564" s="1">
        <v>90.0</v>
      </c>
      <c r="AK2564" s="1">
        <v>294.0</v>
      </c>
      <c r="AL2564" s="1">
        <v>0.0</v>
      </c>
      <c r="AM2564" s="1">
        <v>0.0</v>
      </c>
      <c r="AU2564" s="1">
        <v>0.0</v>
      </c>
      <c r="AV2564" s="1" t="s">
        <v>96</v>
      </c>
      <c r="AW2564" s="1">
        <v>8.0</v>
      </c>
      <c r="AX2564" s="1">
        <v>8.0</v>
      </c>
      <c r="AY2564" s="1">
        <v>0.0</v>
      </c>
      <c r="AZ2564" s="1">
        <v>0.0</v>
      </c>
      <c r="BB2564" s="1">
        <v>-1.0</v>
      </c>
      <c r="BC2564" s="1">
        <v>1.0</v>
      </c>
      <c r="BD2564" s="1">
        <v>-1.0</v>
      </c>
      <c r="BE2564" s="1">
        <v>-1.0</v>
      </c>
      <c r="BF2564" s="1">
        <v>-1.0</v>
      </c>
      <c r="BG2564" s="1">
        <v>-1.0</v>
      </c>
      <c r="BH2564" s="1">
        <v>1.0</v>
      </c>
      <c r="BI2564" s="1">
        <v>-1.0</v>
      </c>
      <c r="BJ2564" s="1">
        <v>1.0</v>
      </c>
      <c r="BK2564" s="1">
        <v>1.0</v>
      </c>
      <c r="BL2564" s="1">
        <v>-1.0</v>
      </c>
      <c r="BM2564" s="1">
        <v>1.0</v>
      </c>
      <c r="BN2564" s="1">
        <v>1.0</v>
      </c>
      <c r="BO2564" s="1">
        <v>1.0</v>
      </c>
      <c r="BP2564" s="1">
        <v>-1.0</v>
      </c>
      <c r="BQ2564" s="1">
        <v>1.0</v>
      </c>
      <c r="BR2564" s="1">
        <v>-1.0</v>
      </c>
      <c r="BS2564" s="1">
        <v>-1.0</v>
      </c>
      <c r="BT2564" s="1">
        <v>1.0</v>
      </c>
      <c r="BU2564" s="1">
        <v>1.0</v>
      </c>
      <c r="BV2564" s="1">
        <v>1.0</v>
      </c>
      <c r="BW2564" s="1">
        <v>1.0</v>
      </c>
      <c r="BX2564" s="1">
        <v>-1.0</v>
      </c>
      <c r="BY2564" s="1">
        <v>-1.0</v>
      </c>
      <c r="BZ2564" s="1">
        <v>1.0</v>
      </c>
      <c r="CA2564" s="1">
        <v>-1.0</v>
      </c>
      <c r="CB2564" s="1">
        <v>-1.0</v>
      </c>
      <c r="CC2564" s="1">
        <v>-1.0</v>
      </c>
      <c r="CD2564" s="1">
        <v>85928.0</v>
      </c>
    </row>
    <row r="2565">
      <c r="A2565" s="1">
        <v>1.0207847E7</v>
      </c>
      <c r="B2565" s="1" t="s">
        <v>13726</v>
      </c>
      <c r="C2565" s="1" t="s">
        <v>13727</v>
      </c>
      <c r="D2565" s="1" t="s">
        <v>13727</v>
      </c>
      <c r="E2565" s="1" t="s">
        <v>85</v>
      </c>
      <c r="H2565" s="1" t="s">
        <v>922</v>
      </c>
      <c r="I2565" s="1">
        <v>1.6098958E7</v>
      </c>
      <c r="J2565" s="1">
        <v>41787.0</v>
      </c>
      <c r="K2565" s="1" t="s">
        <v>88</v>
      </c>
      <c r="L2565" s="1">
        <v>0.98</v>
      </c>
      <c r="M2565" s="1">
        <v>0.0</v>
      </c>
      <c r="N2565" s="1">
        <v>96.0</v>
      </c>
      <c r="O2565" s="1">
        <v>1.0</v>
      </c>
      <c r="P2565" s="1" t="s">
        <v>89</v>
      </c>
      <c r="Q2565" s="1" t="s">
        <v>1472</v>
      </c>
      <c r="R2565" s="1">
        <v>40.70503</v>
      </c>
      <c r="S2565" s="1">
        <v>-74.00674</v>
      </c>
      <c r="T2565" s="1" t="s">
        <v>91</v>
      </c>
      <c r="U2565" s="1" t="s">
        <v>92</v>
      </c>
      <c r="V2565" s="1">
        <v>3.0</v>
      </c>
      <c r="W2565" s="1">
        <v>1.0</v>
      </c>
      <c r="X2565" s="1">
        <v>1.0</v>
      </c>
      <c r="Y2565" s="1">
        <v>2.0</v>
      </c>
      <c r="Z2565" s="1" t="s">
        <v>93</v>
      </c>
      <c r="AA2565" s="1" t="s">
        <v>13728</v>
      </c>
      <c r="AB2565" s="1">
        <v>165.0</v>
      </c>
      <c r="AC2565" s="1">
        <v>1.0</v>
      </c>
      <c r="AD2565" s="1">
        <v>0.0</v>
      </c>
      <c r="AE2565" s="1">
        <v>30.0</v>
      </c>
      <c r="AF2565" s="1" t="s">
        <v>95</v>
      </c>
      <c r="AG2565" s="1">
        <v>1.0</v>
      </c>
      <c r="AH2565" s="1">
        <v>0.0</v>
      </c>
      <c r="AI2565" s="1">
        <v>24.0</v>
      </c>
      <c r="AJ2565" s="1">
        <v>54.0</v>
      </c>
      <c r="AK2565" s="1">
        <v>329.0</v>
      </c>
      <c r="AL2565" s="1">
        <v>0.0</v>
      </c>
      <c r="AM2565" s="1">
        <v>0.0</v>
      </c>
      <c r="AU2565" s="1">
        <v>0.0</v>
      </c>
      <c r="AV2565" s="1" t="s">
        <v>96</v>
      </c>
      <c r="AW2565" s="1">
        <v>96.0</v>
      </c>
      <c r="AX2565" s="1">
        <v>95.0</v>
      </c>
      <c r="AY2565" s="1">
        <v>1.0</v>
      </c>
      <c r="AZ2565" s="1">
        <v>0.0</v>
      </c>
      <c r="BB2565" s="1">
        <v>1.0</v>
      </c>
      <c r="BC2565" s="1">
        <v>1.0</v>
      </c>
      <c r="BD2565" s="1">
        <v>-1.0</v>
      </c>
      <c r="BE2565" s="1">
        <v>-1.0</v>
      </c>
      <c r="BF2565" s="1">
        <v>-1.0</v>
      </c>
      <c r="BG2565" s="1">
        <v>-1.0</v>
      </c>
      <c r="BH2565" s="1">
        <v>-1.0</v>
      </c>
      <c r="BI2565" s="1">
        <v>1.0</v>
      </c>
      <c r="BJ2565" s="1">
        <v>1.0</v>
      </c>
      <c r="BK2565" s="1">
        <v>-1.0</v>
      </c>
      <c r="BL2565" s="1">
        <v>-1.0</v>
      </c>
      <c r="BM2565" s="1">
        <v>1.0</v>
      </c>
      <c r="BN2565" s="1">
        <v>1.0</v>
      </c>
      <c r="BO2565" s="1">
        <v>1.0</v>
      </c>
      <c r="BP2565" s="1">
        <v>1.0</v>
      </c>
      <c r="BQ2565" s="1">
        <v>-1.0</v>
      </c>
      <c r="BR2565" s="1">
        <v>-1.0</v>
      </c>
      <c r="BS2565" s="1">
        <v>-1.0</v>
      </c>
      <c r="BT2565" s="1">
        <v>-1.0</v>
      </c>
      <c r="BU2565" s="1">
        <v>1.0</v>
      </c>
      <c r="BV2565" s="1">
        <v>-1.0</v>
      </c>
      <c r="BW2565" s="1">
        <v>1.0</v>
      </c>
      <c r="BX2565" s="1">
        <v>-1.0</v>
      </c>
      <c r="BY2565" s="1">
        <v>-1.0</v>
      </c>
      <c r="BZ2565" s="1">
        <v>1.0</v>
      </c>
      <c r="CA2565" s="1">
        <v>-1.0</v>
      </c>
      <c r="CB2565" s="1">
        <v>1.0</v>
      </c>
      <c r="CC2565" s="1">
        <v>-1.0</v>
      </c>
      <c r="CD2565" s="1">
        <v>85936.0</v>
      </c>
    </row>
    <row r="2566">
      <c r="A2566" s="1">
        <v>2.7507912E7</v>
      </c>
      <c r="B2566" s="1" t="s">
        <v>13729</v>
      </c>
      <c r="C2566" s="1" t="s">
        <v>13730</v>
      </c>
      <c r="D2566" s="1" t="s">
        <v>13731</v>
      </c>
      <c r="E2566" s="1" t="s">
        <v>85</v>
      </c>
      <c r="G2566" s="1" t="s">
        <v>13732</v>
      </c>
      <c r="H2566" s="1" t="s">
        <v>13733</v>
      </c>
      <c r="I2566" s="1">
        <v>8.5281944E7</v>
      </c>
      <c r="J2566" s="1">
        <v>42573.0</v>
      </c>
      <c r="M2566" s="1">
        <v>0.0</v>
      </c>
      <c r="N2566" s="1">
        <v>1.0</v>
      </c>
      <c r="O2566" s="1">
        <v>1.0</v>
      </c>
      <c r="P2566" s="1" t="s">
        <v>123</v>
      </c>
      <c r="Q2566" s="1" t="s">
        <v>124</v>
      </c>
      <c r="R2566" s="1">
        <v>40.69857</v>
      </c>
      <c r="S2566" s="1">
        <v>-73.9142</v>
      </c>
      <c r="T2566" s="1" t="s">
        <v>91</v>
      </c>
      <c r="U2566" s="1" t="s">
        <v>92</v>
      </c>
      <c r="V2566" s="1">
        <v>2.0</v>
      </c>
      <c r="W2566" s="1">
        <v>1.0</v>
      </c>
      <c r="X2566" s="1">
        <v>1.0</v>
      </c>
      <c r="Y2566" s="1">
        <v>1.0</v>
      </c>
      <c r="Z2566" s="1" t="s">
        <v>93</v>
      </c>
      <c r="AA2566" s="1" t="s">
        <v>13734</v>
      </c>
      <c r="AB2566" s="1">
        <v>110.0</v>
      </c>
      <c r="AC2566" s="1">
        <v>1.0</v>
      </c>
      <c r="AD2566" s="1">
        <v>0.0</v>
      </c>
      <c r="AE2566" s="1">
        <v>1.0</v>
      </c>
      <c r="AF2566" s="1" t="s">
        <v>549</v>
      </c>
      <c r="AG2566" s="1">
        <v>1.0</v>
      </c>
      <c r="AH2566" s="1">
        <v>0.0</v>
      </c>
      <c r="AI2566" s="1">
        <v>0.0</v>
      </c>
      <c r="AJ2566" s="1">
        <v>0.0</v>
      </c>
      <c r="AK2566" s="1">
        <v>0.0</v>
      </c>
      <c r="AL2566" s="1">
        <v>0.0</v>
      </c>
      <c r="AM2566" s="1">
        <v>0.0</v>
      </c>
      <c r="AU2566" s="1">
        <v>1.0</v>
      </c>
      <c r="AV2566" s="1" t="s">
        <v>117</v>
      </c>
      <c r="AW2566" s="1">
        <v>1.0</v>
      </c>
      <c r="AX2566" s="1">
        <v>1.0</v>
      </c>
      <c r="AY2566" s="1">
        <v>0.0</v>
      </c>
      <c r="AZ2566" s="1">
        <v>0.0</v>
      </c>
      <c r="BB2566" s="1">
        <v>-1.0</v>
      </c>
      <c r="BC2566" s="1">
        <v>1.0</v>
      </c>
      <c r="BD2566" s="1">
        <v>-1.0</v>
      </c>
      <c r="BE2566" s="1">
        <v>-1.0</v>
      </c>
      <c r="BF2566" s="1">
        <v>-1.0</v>
      </c>
      <c r="BG2566" s="1">
        <v>-1.0</v>
      </c>
      <c r="BH2566" s="1">
        <v>-1.0</v>
      </c>
      <c r="BI2566" s="1">
        <v>-1.0</v>
      </c>
      <c r="BJ2566" s="1">
        <v>1.0</v>
      </c>
      <c r="BK2566" s="1">
        <v>-1.0</v>
      </c>
      <c r="BL2566" s="1">
        <v>-1.0</v>
      </c>
      <c r="BM2566" s="1">
        <v>-1.0</v>
      </c>
      <c r="BN2566" s="1">
        <v>-1.0</v>
      </c>
      <c r="BO2566" s="1">
        <v>-1.0</v>
      </c>
      <c r="BP2566" s="1">
        <v>-1.0</v>
      </c>
      <c r="BQ2566" s="1">
        <v>-1.0</v>
      </c>
      <c r="BR2566" s="1">
        <v>-1.0</v>
      </c>
      <c r="BS2566" s="1">
        <v>1.0</v>
      </c>
      <c r="BT2566" s="1">
        <v>-1.0</v>
      </c>
      <c r="BU2566" s="1">
        <v>1.0</v>
      </c>
      <c r="BV2566" s="1">
        <v>-1.0</v>
      </c>
      <c r="BW2566" s="1">
        <v>1.0</v>
      </c>
      <c r="BX2566" s="1">
        <v>-1.0</v>
      </c>
      <c r="BY2566" s="1">
        <v>-1.0</v>
      </c>
      <c r="BZ2566" s="1">
        <v>-1.0</v>
      </c>
      <c r="CA2566" s="1">
        <v>-1.0</v>
      </c>
      <c r="CB2566" s="1">
        <v>-1.0</v>
      </c>
      <c r="CC2566" s="1">
        <v>-1.0</v>
      </c>
      <c r="CD2566" s="1">
        <v>85938.0</v>
      </c>
    </row>
    <row r="2567">
      <c r="A2567" s="1">
        <v>1.3573828E7</v>
      </c>
      <c r="B2567" s="1" t="s">
        <v>13735</v>
      </c>
      <c r="C2567" s="1" t="s">
        <v>13736</v>
      </c>
      <c r="D2567" s="1" t="s">
        <v>13737</v>
      </c>
      <c r="E2567" s="1" t="s">
        <v>85</v>
      </c>
      <c r="F2567" s="1" t="s">
        <v>13738</v>
      </c>
      <c r="G2567" s="1" t="s">
        <v>13739</v>
      </c>
      <c r="H2567" s="1" t="s">
        <v>13740</v>
      </c>
      <c r="I2567" s="1">
        <v>9440328.0</v>
      </c>
      <c r="J2567" s="1">
        <v>41562.0</v>
      </c>
      <c r="K2567" s="1" t="s">
        <v>88</v>
      </c>
      <c r="L2567" s="1">
        <v>1.0</v>
      </c>
      <c r="M2567" s="1">
        <v>0.0</v>
      </c>
      <c r="N2567" s="1">
        <v>1.0</v>
      </c>
      <c r="O2567" s="1">
        <v>1.0</v>
      </c>
      <c r="P2567" s="1" t="s">
        <v>123</v>
      </c>
      <c r="Q2567" s="1" t="s">
        <v>124</v>
      </c>
      <c r="R2567" s="1">
        <v>40.67469</v>
      </c>
      <c r="S2567" s="1">
        <v>-73.94062</v>
      </c>
      <c r="T2567" s="1" t="s">
        <v>150</v>
      </c>
      <c r="U2567" s="1" t="s">
        <v>92</v>
      </c>
      <c r="V2567" s="1">
        <v>7.0</v>
      </c>
      <c r="W2567" s="1">
        <v>2.5</v>
      </c>
      <c r="X2567" s="1">
        <v>3.0</v>
      </c>
      <c r="Y2567" s="1">
        <v>3.0</v>
      </c>
      <c r="Z2567" s="1" t="s">
        <v>93</v>
      </c>
      <c r="AA2567" s="1" t="s">
        <v>13741</v>
      </c>
      <c r="AB2567" s="1">
        <v>270.0</v>
      </c>
      <c r="AC2567" s="1">
        <v>4.0</v>
      </c>
      <c r="AD2567" s="1">
        <v>25.0</v>
      </c>
      <c r="AE2567" s="1">
        <v>5.0</v>
      </c>
      <c r="AF2567" s="1" t="s">
        <v>202</v>
      </c>
      <c r="AG2567" s="1">
        <v>1.0</v>
      </c>
      <c r="AH2567" s="1">
        <v>0.0</v>
      </c>
      <c r="AI2567" s="1">
        <v>0.0</v>
      </c>
      <c r="AJ2567" s="1">
        <v>0.0</v>
      </c>
      <c r="AK2567" s="1">
        <v>0.0</v>
      </c>
      <c r="AL2567" s="1">
        <v>9.0</v>
      </c>
      <c r="AM2567" s="1">
        <v>1.0</v>
      </c>
      <c r="AN2567" s="1">
        <v>98.0</v>
      </c>
      <c r="AO2567" s="1">
        <v>10.0</v>
      </c>
      <c r="AP2567" s="1">
        <v>10.0</v>
      </c>
      <c r="AQ2567" s="1">
        <v>10.0</v>
      </c>
      <c r="AR2567" s="1">
        <v>10.0</v>
      </c>
      <c r="AS2567" s="1">
        <v>9.0</v>
      </c>
      <c r="AT2567" s="1">
        <v>10.0</v>
      </c>
      <c r="AU2567" s="1">
        <v>0.0</v>
      </c>
      <c r="AV2567" s="1" t="s">
        <v>96</v>
      </c>
      <c r="AW2567" s="1">
        <v>1.0</v>
      </c>
      <c r="AX2567" s="1">
        <v>1.0</v>
      </c>
      <c r="AY2567" s="1">
        <v>0.0</v>
      </c>
      <c r="AZ2567" s="1">
        <v>0.0</v>
      </c>
      <c r="BA2567" s="1">
        <v>0.25</v>
      </c>
      <c r="BB2567" s="1">
        <v>-1.0</v>
      </c>
      <c r="BC2567" s="1">
        <v>1.0</v>
      </c>
      <c r="BD2567" s="1">
        <v>-1.0</v>
      </c>
      <c r="BE2567" s="1">
        <v>-1.0</v>
      </c>
      <c r="BF2567" s="1">
        <v>-1.0</v>
      </c>
      <c r="BG2567" s="1">
        <v>-1.0</v>
      </c>
      <c r="BH2567" s="1">
        <v>-1.0</v>
      </c>
      <c r="BI2567" s="1">
        <v>-1.0</v>
      </c>
      <c r="BJ2567" s="1">
        <v>1.0</v>
      </c>
      <c r="BK2567" s="1">
        <v>-1.0</v>
      </c>
      <c r="BL2567" s="1">
        <v>-1.0</v>
      </c>
      <c r="BM2567" s="1">
        <v>1.0</v>
      </c>
      <c r="BN2567" s="1">
        <v>-1.0</v>
      </c>
      <c r="BO2567" s="1">
        <v>-1.0</v>
      </c>
      <c r="BP2567" s="1">
        <v>1.0</v>
      </c>
      <c r="BQ2567" s="1">
        <v>1.0</v>
      </c>
      <c r="BR2567" s="1">
        <v>-1.0</v>
      </c>
      <c r="BS2567" s="1">
        <v>-1.0</v>
      </c>
      <c r="BT2567" s="1">
        <v>-1.0</v>
      </c>
      <c r="BU2567" s="1">
        <v>1.0</v>
      </c>
      <c r="BV2567" s="1">
        <v>-1.0</v>
      </c>
      <c r="BW2567" s="1">
        <v>-1.0</v>
      </c>
      <c r="BX2567" s="1">
        <v>-1.0</v>
      </c>
      <c r="BY2567" s="1">
        <v>-1.0</v>
      </c>
      <c r="BZ2567" s="1">
        <v>1.0</v>
      </c>
      <c r="CA2567" s="1">
        <v>-1.0</v>
      </c>
      <c r="CB2567" s="1">
        <v>-1.0</v>
      </c>
      <c r="CC2567" s="1">
        <v>-1.0</v>
      </c>
      <c r="CD2567" s="1">
        <v>85947.0</v>
      </c>
    </row>
    <row r="2568">
      <c r="A2568" s="1">
        <v>3.2718064E7</v>
      </c>
      <c r="B2568" s="1" t="s">
        <v>13742</v>
      </c>
      <c r="C2568" s="1" t="s">
        <v>13743</v>
      </c>
      <c r="D2568" s="1" t="s">
        <v>13744</v>
      </c>
      <c r="E2568" s="1" t="s">
        <v>85</v>
      </c>
      <c r="F2568" s="1" t="s">
        <v>13745</v>
      </c>
      <c r="G2568" s="1" t="s">
        <v>13746</v>
      </c>
      <c r="H2568" s="1" t="s">
        <v>13747</v>
      </c>
      <c r="I2568" s="1">
        <v>1.5538629E7</v>
      </c>
      <c r="J2568" s="1">
        <v>41773.0</v>
      </c>
      <c r="K2568" s="1" t="s">
        <v>134</v>
      </c>
      <c r="L2568" s="1">
        <v>1.0</v>
      </c>
      <c r="M2568" s="1">
        <v>0.0</v>
      </c>
      <c r="N2568" s="1">
        <v>1.0</v>
      </c>
      <c r="O2568" s="1">
        <v>1.0</v>
      </c>
      <c r="P2568" s="1" t="s">
        <v>123</v>
      </c>
      <c r="Q2568" s="1" t="s">
        <v>157</v>
      </c>
      <c r="R2568" s="1">
        <v>40.6854</v>
      </c>
      <c r="S2568" s="1">
        <v>-73.94253</v>
      </c>
      <c r="T2568" s="1" t="s">
        <v>91</v>
      </c>
      <c r="U2568" s="1" t="s">
        <v>92</v>
      </c>
      <c r="V2568" s="1">
        <v>2.0</v>
      </c>
      <c r="W2568" s="1">
        <v>1.5</v>
      </c>
      <c r="X2568" s="1">
        <v>1.0</v>
      </c>
      <c r="Y2568" s="1">
        <v>1.0</v>
      </c>
      <c r="Z2568" s="1" t="s">
        <v>93</v>
      </c>
      <c r="AA2568" s="1" t="s">
        <v>13748</v>
      </c>
      <c r="AB2568" s="1">
        <v>175.0</v>
      </c>
      <c r="AC2568" s="1">
        <v>1.0</v>
      </c>
      <c r="AD2568" s="1">
        <v>0.0</v>
      </c>
      <c r="AE2568" s="1">
        <v>3.0</v>
      </c>
      <c r="AF2568" s="1" t="s">
        <v>341</v>
      </c>
      <c r="AG2568" s="1">
        <v>1.0</v>
      </c>
      <c r="AH2568" s="1">
        <v>2.0</v>
      </c>
      <c r="AI2568" s="1">
        <v>18.0</v>
      </c>
      <c r="AJ2568" s="1">
        <v>27.0</v>
      </c>
      <c r="AK2568" s="1">
        <v>301.0</v>
      </c>
      <c r="AL2568" s="1">
        <v>12.0</v>
      </c>
      <c r="AM2568" s="1">
        <v>12.0</v>
      </c>
      <c r="AN2568" s="1">
        <v>100.0</v>
      </c>
      <c r="AO2568" s="1">
        <v>10.0</v>
      </c>
      <c r="AP2568" s="1">
        <v>10.0</v>
      </c>
      <c r="AQ2568" s="1">
        <v>10.0</v>
      </c>
      <c r="AR2568" s="1">
        <v>10.0</v>
      </c>
      <c r="AS2568" s="1">
        <v>10.0</v>
      </c>
      <c r="AT2568" s="1">
        <v>10.0</v>
      </c>
      <c r="AU2568" s="1">
        <v>1.0</v>
      </c>
      <c r="AV2568" s="1" t="s">
        <v>96</v>
      </c>
      <c r="AW2568" s="1">
        <v>1.0</v>
      </c>
      <c r="AX2568" s="1">
        <v>1.0</v>
      </c>
      <c r="AY2568" s="1">
        <v>0.0</v>
      </c>
      <c r="AZ2568" s="1">
        <v>0.0</v>
      </c>
      <c r="BA2568" s="1">
        <v>4.0</v>
      </c>
      <c r="BB2568" s="1">
        <v>-1.0</v>
      </c>
      <c r="BC2568" s="1">
        <v>1.0</v>
      </c>
      <c r="BD2568" s="1">
        <v>-1.0</v>
      </c>
      <c r="BE2568" s="1">
        <v>-1.0</v>
      </c>
      <c r="BF2568" s="1">
        <v>-1.0</v>
      </c>
      <c r="BG2568" s="1">
        <v>-1.0</v>
      </c>
      <c r="BH2568" s="1">
        <v>1.0</v>
      </c>
      <c r="BI2568" s="1">
        <v>-1.0</v>
      </c>
      <c r="BJ2568" s="1">
        <v>-1.0</v>
      </c>
      <c r="BK2568" s="1">
        <v>1.0</v>
      </c>
      <c r="BL2568" s="1">
        <v>1.0</v>
      </c>
      <c r="BM2568" s="1">
        <v>-1.0</v>
      </c>
      <c r="BN2568" s="1">
        <v>-1.0</v>
      </c>
      <c r="BO2568" s="1">
        <v>-1.0</v>
      </c>
      <c r="BP2568" s="1">
        <v>-1.0</v>
      </c>
      <c r="BQ2568" s="1">
        <v>-1.0</v>
      </c>
      <c r="BR2568" s="1">
        <v>1.0</v>
      </c>
      <c r="BS2568" s="1">
        <v>-1.0</v>
      </c>
      <c r="BT2568" s="1">
        <v>-1.0</v>
      </c>
      <c r="BU2568" s="1">
        <v>1.0</v>
      </c>
      <c r="BV2568" s="1">
        <v>-1.0</v>
      </c>
      <c r="BW2568" s="1">
        <v>-1.0</v>
      </c>
      <c r="BX2568" s="1">
        <v>1.0</v>
      </c>
      <c r="BY2568" s="1">
        <v>-1.0</v>
      </c>
      <c r="BZ2568" s="1">
        <v>1.0</v>
      </c>
      <c r="CA2568" s="1">
        <v>-1.0</v>
      </c>
      <c r="CB2568" s="1">
        <v>-1.0</v>
      </c>
      <c r="CC2568" s="1">
        <v>-1.0</v>
      </c>
      <c r="CD2568" s="1">
        <v>85973.0</v>
      </c>
    </row>
    <row r="2569">
      <c r="A2569" s="1">
        <v>1.901161E7</v>
      </c>
      <c r="B2569" s="1" t="s">
        <v>13749</v>
      </c>
      <c r="C2569" s="1" t="s">
        <v>13750</v>
      </c>
      <c r="D2569" s="1" t="s">
        <v>13751</v>
      </c>
      <c r="E2569" s="1" t="s">
        <v>85</v>
      </c>
      <c r="F2569" s="1" t="s">
        <v>13752</v>
      </c>
      <c r="G2569" s="1" t="s">
        <v>13753</v>
      </c>
      <c r="I2569" s="1">
        <v>1.9544315E7</v>
      </c>
      <c r="J2569" s="1">
        <v>41857.0</v>
      </c>
      <c r="M2569" s="1">
        <v>0.0</v>
      </c>
      <c r="N2569" s="1">
        <v>2.0</v>
      </c>
      <c r="O2569" s="1">
        <v>0.0</v>
      </c>
      <c r="P2569" s="1" t="s">
        <v>89</v>
      </c>
      <c r="Q2569" s="1" t="s">
        <v>90</v>
      </c>
      <c r="R2569" s="1">
        <v>40.83318</v>
      </c>
      <c r="S2569" s="1">
        <v>-73.94081</v>
      </c>
      <c r="T2569" s="1" t="s">
        <v>91</v>
      </c>
      <c r="U2569" s="1" t="s">
        <v>113</v>
      </c>
      <c r="V2569" s="1">
        <v>1.0</v>
      </c>
      <c r="W2569" s="1">
        <v>1.0</v>
      </c>
      <c r="X2569" s="1">
        <v>1.0</v>
      </c>
      <c r="Y2569" s="1">
        <v>1.0</v>
      </c>
      <c r="Z2569" s="1" t="s">
        <v>93</v>
      </c>
      <c r="AA2569" s="1" t="s">
        <v>13754</v>
      </c>
      <c r="AB2569" s="1">
        <v>35.0</v>
      </c>
      <c r="AC2569" s="1">
        <v>1.0</v>
      </c>
      <c r="AD2569" s="1">
        <v>15.0</v>
      </c>
      <c r="AE2569" s="1">
        <v>1.0</v>
      </c>
      <c r="AF2569" s="1" t="s">
        <v>593</v>
      </c>
      <c r="AG2569" s="1">
        <v>1.0</v>
      </c>
      <c r="AH2569" s="1">
        <v>0.0</v>
      </c>
      <c r="AI2569" s="1">
        <v>0.0</v>
      </c>
      <c r="AJ2569" s="1">
        <v>0.0</v>
      </c>
      <c r="AK2569" s="1">
        <v>0.0</v>
      </c>
      <c r="AL2569" s="1">
        <v>0.0</v>
      </c>
      <c r="AM2569" s="1">
        <v>0.0</v>
      </c>
      <c r="AU2569" s="1">
        <v>0.0</v>
      </c>
      <c r="AV2569" s="1" t="s">
        <v>105</v>
      </c>
      <c r="AW2569" s="1">
        <v>2.0</v>
      </c>
      <c r="AX2569" s="1">
        <v>0.0</v>
      </c>
      <c r="AY2569" s="1">
        <v>2.0</v>
      </c>
      <c r="AZ2569" s="1">
        <v>0.0</v>
      </c>
      <c r="BB2569" s="1">
        <v>-1.0</v>
      </c>
      <c r="BC2569" s="1">
        <v>1.0</v>
      </c>
      <c r="BD2569" s="1">
        <v>-1.0</v>
      </c>
      <c r="BE2569" s="1">
        <v>-1.0</v>
      </c>
      <c r="BF2569" s="1">
        <v>-1.0</v>
      </c>
      <c r="BG2569" s="1">
        <v>-1.0</v>
      </c>
      <c r="BH2569" s="1">
        <v>-1.0</v>
      </c>
      <c r="BI2569" s="1">
        <v>-1.0</v>
      </c>
      <c r="BJ2569" s="1">
        <v>1.0</v>
      </c>
      <c r="BK2569" s="1">
        <v>-1.0</v>
      </c>
      <c r="BL2569" s="1">
        <v>-1.0</v>
      </c>
      <c r="BM2569" s="1">
        <v>-1.0</v>
      </c>
      <c r="BN2569" s="1">
        <v>-1.0</v>
      </c>
      <c r="BO2569" s="1">
        <v>-1.0</v>
      </c>
      <c r="BP2569" s="1">
        <v>-1.0</v>
      </c>
      <c r="BQ2569" s="1">
        <v>1.0</v>
      </c>
      <c r="BR2569" s="1">
        <v>-1.0</v>
      </c>
      <c r="BS2569" s="1">
        <v>1.0</v>
      </c>
      <c r="BT2569" s="1">
        <v>-1.0</v>
      </c>
      <c r="BU2569" s="1">
        <v>1.0</v>
      </c>
      <c r="BV2569" s="1">
        <v>-1.0</v>
      </c>
      <c r="BW2569" s="1">
        <v>-1.0</v>
      </c>
      <c r="BX2569" s="1">
        <v>-1.0</v>
      </c>
      <c r="BY2569" s="1">
        <v>-1.0</v>
      </c>
      <c r="BZ2569" s="1">
        <v>-1.0</v>
      </c>
      <c r="CA2569" s="1">
        <v>-1.0</v>
      </c>
      <c r="CB2569" s="1">
        <v>-1.0</v>
      </c>
      <c r="CC2569" s="1">
        <v>-1.0</v>
      </c>
      <c r="CD2569" s="1">
        <v>86032.0</v>
      </c>
    </row>
    <row r="2570">
      <c r="A2570" s="1">
        <v>2.3661749E7</v>
      </c>
      <c r="B2570" s="1" t="s">
        <v>13755</v>
      </c>
      <c r="C2570" s="1" t="s">
        <v>13756</v>
      </c>
      <c r="D2570" s="1" t="s">
        <v>13756</v>
      </c>
      <c r="E2570" s="1" t="s">
        <v>85</v>
      </c>
      <c r="H2570" s="1" t="s">
        <v>13757</v>
      </c>
      <c r="I2570" s="1">
        <v>2.4595687E7</v>
      </c>
      <c r="J2570" s="1">
        <v>41980.0</v>
      </c>
      <c r="M2570" s="1">
        <v>0.0</v>
      </c>
      <c r="N2570" s="1">
        <v>1.0</v>
      </c>
      <c r="O2570" s="1">
        <v>0.0</v>
      </c>
      <c r="P2570" s="1" t="s">
        <v>123</v>
      </c>
      <c r="Q2570" s="1" t="s">
        <v>124</v>
      </c>
      <c r="R2570" s="1">
        <v>40.68303</v>
      </c>
      <c r="S2570" s="1">
        <v>-73.9631699999999</v>
      </c>
      <c r="T2570" s="1" t="s">
        <v>91</v>
      </c>
      <c r="U2570" s="1" t="s">
        <v>113</v>
      </c>
      <c r="V2570" s="1">
        <v>1.0</v>
      </c>
      <c r="W2570" s="1">
        <v>1.0</v>
      </c>
      <c r="X2570" s="1">
        <v>1.0</v>
      </c>
      <c r="Y2570" s="1">
        <v>1.0</v>
      </c>
      <c r="Z2570" s="1" t="s">
        <v>93</v>
      </c>
      <c r="AA2570" s="1" t="s">
        <v>13758</v>
      </c>
      <c r="AB2570" s="1">
        <v>75.0</v>
      </c>
      <c r="AC2570" s="1">
        <v>1.0</v>
      </c>
      <c r="AD2570" s="1">
        <v>50.0</v>
      </c>
      <c r="AE2570" s="1">
        <v>7.0</v>
      </c>
      <c r="AF2570" s="1" t="s">
        <v>1891</v>
      </c>
      <c r="AG2570" s="1">
        <v>1.0</v>
      </c>
      <c r="AH2570" s="1">
        <v>0.0</v>
      </c>
      <c r="AI2570" s="1">
        <v>0.0</v>
      </c>
      <c r="AJ2570" s="1">
        <v>0.0</v>
      </c>
      <c r="AK2570" s="1">
        <v>0.0</v>
      </c>
      <c r="AL2570" s="1">
        <v>1.0</v>
      </c>
      <c r="AM2570" s="1">
        <v>0.0</v>
      </c>
      <c r="AN2570" s="1">
        <v>100.0</v>
      </c>
      <c r="AO2570" s="1">
        <v>10.0</v>
      </c>
      <c r="AP2570" s="1">
        <v>10.0</v>
      </c>
      <c r="AQ2570" s="1">
        <v>10.0</v>
      </c>
      <c r="AR2570" s="1">
        <v>10.0</v>
      </c>
      <c r="AS2570" s="1">
        <v>10.0</v>
      </c>
      <c r="AT2570" s="1">
        <v>10.0</v>
      </c>
      <c r="AU2570" s="1">
        <v>1.0</v>
      </c>
      <c r="AV2570" s="1" t="s">
        <v>96</v>
      </c>
      <c r="AW2570" s="1">
        <v>1.0</v>
      </c>
      <c r="AX2570" s="1">
        <v>0.0</v>
      </c>
      <c r="AY2570" s="1">
        <v>1.0</v>
      </c>
      <c r="AZ2570" s="1">
        <v>0.0</v>
      </c>
      <c r="BA2570" s="1">
        <v>0.08</v>
      </c>
      <c r="BB2570" s="1">
        <v>-1.0</v>
      </c>
      <c r="BC2570" s="1">
        <v>1.0</v>
      </c>
      <c r="BD2570" s="1">
        <v>-1.0</v>
      </c>
      <c r="BE2570" s="1">
        <v>-1.0</v>
      </c>
      <c r="BF2570" s="1">
        <v>-1.0</v>
      </c>
      <c r="BG2570" s="1">
        <v>-1.0</v>
      </c>
      <c r="BH2570" s="1">
        <v>-1.0</v>
      </c>
      <c r="BI2570" s="1">
        <v>-1.0</v>
      </c>
      <c r="BJ2570" s="1">
        <v>1.0</v>
      </c>
      <c r="BK2570" s="1">
        <v>-1.0</v>
      </c>
      <c r="BL2570" s="1">
        <v>-1.0</v>
      </c>
      <c r="BM2570" s="1">
        <v>-1.0</v>
      </c>
      <c r="BN2570" s="1">
        <v>-1.0</v>
      </c>
      <c r="BO2570" s="1">
        <v>-1.0</v>
      </c>
      <c r="BP2570" s="1">
        <v>-1.0</v>
      </c>
      <c r="BQ2570" s="1">
        <v>1.0</v>
      </c>
      <c r="BR2570" s="1">
        <v>-1.0</v>
      </c>
      <c r="BS2570" s="1">
        <v>-1.0</v>
      </c>
      <c r="BT2570" s="1">
        <v>1.0</v>
      </c>
      <c r="BU2570" s="1">
        <v>1.0</v>
      </c>
      <c r="BV2570" s="1">
        <v>-1.0</v>
      </c>
      <c r="BW2570" s="1">
        <v>-1.0</v>
      </c>
      <c r="BX2570" s="1">
        <v>-1.0</v>
      </c>
      <c r="BY2570" s="1">
        <v>-1.0</v>
      </c>
      <c r="BZ2570" s="1">
        <v>-1.0</v>
      </c>
      <c r="CA2570" s="1">
        <v>-1.0</v>
      </c>
      <c r="CB2570" s="1">
        <v>-1.0</v>
      </c>
      <c r="CC2570" s="1">
        <v>-1.0</v>
      </c>
      <c r="CD2570" s="1">
        <v>86060.0</v>
      </c>
    </row>
    <row r="2571">
      <c r="A2571" s="1">
        <v>3.5262429E7</v>
      </c>
      <c r="B2571" s="1" t="s">
        <v>13759</v>
      </c>
      <c r="C2571" s="1" t="s">
        <v>13760</v>
      </c>
      <c r="D2571" s="1" t="s">
        <v>13761</v>
      </c>
      <c r="E2571" s="1" t="s">
        <v>85</v>
      </c>
      <c r="F2571" s="1" t="s">
        <v>13762</v>
      </c>
      <c r="G2571" s="1" t="s">
        <v>13763</v>
      </c>
      <c r="I2571" s="1">
        <v>9.4422691E7</v>
      </c>
      <c r="J2571" s="1">
        <v>42622.0</v>
      </c>
      <c r="K2571" s="1" t="s">
        <v>134</v>
      </c>
      <c r="L2571" s="1">
        <v>1.0</v>
      </c>
      <c r="M2571" s="1">
        <v>0.0</v>
      </c>
      <c r="N2571" s="1">
        <v>1.0</v>
      </c>
      <c r="O2571" s="1">
        <v>0.0</v>
      </c>
      <c r="P2571" s="1" t="s">
        <v>123</v>
      </c>
      <c r="Q2571" s="1" t="s">
        <v>519</v>
      </c>
      <c r="R2571" s="1">
        <v>40.69694</v>
      </c>
      <c r="S2571" s="1">
        <v>-73.9076599999999</v>
      </c>
      <c r="T2571" s="1" t="s">
        <v>91</v>
      </c>
      <c r="U2571" s="1" t="s">
        <v>92</v>
      </c>
      <c r="V2571" s="1">
        <v>4.0</v>
      </c>
      <c r="W2571" s="1">
        <v>1.0</v>
      </c>
      <c r="X2571" s="1">
        <v>1.0</v>
      </c>
      <c r="Y2571" s="1">
        <v>1.0</v>
      </c>
      <c r="Z2571" s="1" t="s">
        <v>93</v>
      </c>
      <c r="AA2571" s="1" t="s">
        <v>13764</v>
      </c>
      <c r="AB2571" s="1">
        <v>67.0</v>
      </c>
      <c r="AC2571" s="1">
        <v>1.0</v>
      </c>
      <c r="AD2571" s="1">
        <v>0.0</v>
      </c>
      <c r="AE2571" s="1">
        <v>2.0</v>
      </c>
      <c r="AF2571" s="1" t="s">
        <v>904</v>
      </c>
      <c r="AG2571" s="1">
        <v>1.0</v>
      </c>
      <c r="AH2571" s="1">
        <v>0.0</v>
      </c>
      <c r="AI2571" s="1">
        <v>0.0</v>
      </c>
      <c r="AJ2571" s="1">
        <v>0.0</v>
      </c>
      <c r="AK2571" s="1">
        <v>0.0</v>
      </c>
      <c r="AL2571" s="1">
        <v>1.0</v>
      </c>
      <c r="AM2571" s="1">
        <v>1.0</v>
      </c>
      <c r="AN2571" s="1">
        <v>100.0</v>
      </c>
      <c r="AO2571" s="1">
        <v>10.0</v>
      </c>
      <c r="AP2571" s="1">
        <v>10.0</v>
      </c>
      <c r="AQ2571" s="1">
        <v>10.0</v>
      </c>
      <c r="AR2571" s="1">
        <v>10.0</v>
      </c>
      <c r="AS2571" s="1">
        <v>10.0</v>
      </c>
      <c r="AT2571" s="1">
        <v>10.0</v>
      </c>
      <c r="AU2571" s="1">
        <v>1.0</v>
      </c>
      <c r="AV2571" s="1" t="s">
        <v>105</v>
      </c>
      <c r="AW2571" s="1">
        <v>1.0</v>
      </c>
      <c r="AX2571" s="1">
        <v>1.0</v>
      </c>
      <c r="AY2571" s="1">
        <v>0.0</v>
      </c>
      <c r="AZ2571" s="1">
        <v>0.0</v>
      </c>
      <c r="BA2571" s="1">
        <v>1.0</v>
      </c>
      <c r="BB2571" s="1">
        <v>-1.0</v>
      </c>
      <c r="BC2571" s="1">
        <v>1.0</v>
      </c>
      <c r="BD2571" s="1">
        <v>-1.0</v>
      </c>
      <c r="BE2571" s="1">
        <v>-1.0</v>
      </c>
      <c r="BF2571" s="1">
        <v>-1.0</v>
      </c>
      <c r="BG2571" s="1">
        <v>-1.0</v>
      </c>
      <c r="BH2571" s="1">
        <v>-1.0</v>
      </c>
      <c r="BI2571" s="1">
        <v>-1.0</v>
      </c>
      <c r="BJ2571" s="1">
        <v>1.0</v>
      </c>
      <c r="BK2571" s="1">
        <v>-1.0</v>
      </c>
      <c r="BL2571" s="1">
        <v>-1.0</v>
      </c>
      <c r="BM2571" s="1">
        <v>-1.0</v>
      </c>
      <c r="BN2571" s="1">
        <v>-1.0</v>
      </c>
      <c r="BO2571" s="1">
        <v>-1.0</v>
      </c>
      <c r="BP2571" s="1">
        <v>-1.0</v>
      </c>
      <c r="BQ2571" s="1">
        <v>-1.0</v>
      </c>
      <c r="BR2571" s="1">
        <v>-1.0</v>
      </c>
      <c r="BS2571" s="1">
        <v>-1.0</v>
      </c>
      <c r="BT2571" s="1">
        <v>-1.0</v>
      </c>
      <c r="BU2571" s="1">
        <v>1.0</v>
      </c>
      <c r="BV2571" s="1">
        <v>-1.0</v>
      </c>
      <c r="BW2571" s="1">
        <v>-1.0</v>
      </c>
      <c r="BX2571" s="1">
        <v>-1.0</v>
      </c>
      <c r="BY2571" s="1">
        <v>-1.0</v>
      </c>
      <c r="BZ2571" s="1">
        <v>-1.0</v>
      </c>
      <c r="CA2571" s="1">
        <v>-1.0</v>
      </c>
      <c r="CB2571" s="1">
        <v>-1.0</v>
      </c>
      <c r="CC2571" s="1">
        <v>-1.0</v>
      </c>
      <c r="CD2571" s="1">
        <v>86068.0</v>
      </c>
    </row>
    <row r="2572">
      <c r="A2572" s="1">
        <v>3.3360408E7</v>
      </c>
      <c r="B2572" s="1" t="s">
        <v>13765</v>
      </c>
      <c r="C2572" s="1" t="s">
        <v>13766</v>
      </c>
      <c r="D2572" s="1" t="s">
        <v>13767</v>
      </c>
      <c r="E2572" s="1" t="s">
        <v>85</v>
      </c>
      <c r="G2572" s="1" t="s">
        <v>7531</v>
      </c>
      <c r="H2572" s="1" t="s">
        <v>1234</v>
      </c>
      <c r="I2572" s="1">
        <v>2.51296793E8</v>
      </c>
      <c r="J2572" s="1">
        <v>43550.0</v>
      </c>
      <c r="K2572" s="1" t="s">
        <v>272</v>
      </c>
      <c r="L2572" s="1">
        <v>0.6</v>
      </c>
      <c r="M2572" s="1">
        <v>0.0</v>
      </c>
      <c r="N2572" s="1">
        <v>5.0</v>
      </c>
      <c r="O2572" s="1">
        <v>0.0</v>
      </c>
      <c r="P2572" s="1" t="s">
        <v>123</v>
      </c>
      <c r="Q2572" s="1" t="s">
        <v>519</v>
      </c>
      <c r="R2572" s="1">
        <v>40.69995</v>
      </c>
      <c r="S2572" s="1">
        <v>-73.93884</v>
      </c>
      <c r="T2572" s="1" t="s">
        <v>125</v>
      </c>
      <c r="U2572" s="1" t="s">
        <v>113</v>
      </c>
      <c r="V2572" s="1">
        <v>2.0</v>
      </c>
      <c r="W2572" s="1">
        <v>2.0</v>
      </c>
      <c r="X2572" s="1">
        <v>1.0</v>
      </c>
      <c r="Y2572" s="1">
        <v>1.0</v>
      </c>
      <c r="Z2572" s="1" t="s">
        <v>93</v>
      </c>
      <c r="AA2572" s="1" t="s">
        <v>13768</v>
      </c>
      <c r="AB2572" s="1">
        <v>64.0</v>
      </c>
      <c r="AC2572" s="1">
        <v>1.0</v>
      </c>
      <c r="AD2572" s="1">
        <v>15.0</v>
      </c>
      <c r="AE2572" s="1">
        <v>30.0</v>
      </c>
      <c r="AF2572" s="1" t="s">
        <v>407</v>
      </c>
      <c r="AG2572" s="1">
        <v>1.0</v>
      </c>
      <c r="AH2572" s="1">
        <v>0.0</v>
      </c>
      <c r="AI2572" s="1">
        <v>0.0</v>
      </c>
      <c r="AJ2572" s="1">
        <v>0.0</v>
      </c>
      <c r="AK2572" s="1">
        <v>0.0</v>
      </c>
      <c r="AL2572" s="1">
        <v>0.0</v>
      </c>
      <c r="AM2572" s="1">
        <v>0.0</v>
      </c>
      <c r="AU2572" s="1">
        <v>0.0</v>
      </c>
      <c r="AV2572" s="1" t="s">
        <v>96</v>
      </c>
      <c r="AW2572" s="1">
        <v>4.0</v>
      </c>
      <c r="AX2572" s="1">
        <v>0.0</v>
      </c>
      <c r="AY2572" s="1">
        <v>2.0</v>
      </c>
      <c r="AZ2572" s="1">
        <v>2.0</v>
      </c>
      <c r="BB2572" s="1">
        <v>-1.0</v>
      </c>
      <c r="BC2572" s="1">
        <v>1.0</v>
      </c>
      <c r="BD2572" s="1">
        <v>-1.0</v>
      </c>
      <c r="BE2572" s="1">
        <v>-1.0</v>
      </c>
      <c r="BF2572" s="1">
        <v>-1.0</v>
      </c>
      <c r="BG2572" s="1">
        <v>-1.0</v>
      </c>
      <c r="BH2572" s="1">
        <v>-1.0</v>
      </c>
      <c r="BI2572" s="1">
        <v>-1.0</v>
      </c>
      <c r="BJ2572" s="1">
        <v>1.0</v>
      </c>
      <c r="BK2572" s="1">
        <v>-1.0</v>
      </c>
      <c r="BL2572" s="1">
        <v>-1.0</v>
      </c>
      <c r="BM2572" s="1">
        <v>1.0</v>
      </c>
      <c r="BN2572" s="1">
        <v>-1.0</v>
      </c>
      <c r="BO2572" s="1">
        <v>-1.0</v>
      </c>
      <c r="BP2572" s="1">
        <v>-1.0</v>
      </c>
      <c r="BQ2572" s="1">
        <v>-1.0</v>
      </c>
      <c r="BR2572" s="1">
        <v>-1.0</v>
      </c>
      <c r="BS2572" s="1">
        <v>-1.0</v>
      </c>
      <c r="BT2572" s="1">
        <v>-1.0</v>
      </c>
      <c r="BU2572" s="1">
        <v>1.0</v>
      </c>
      <c r="BV2572" s="1">
        <v>-1.0</v>
      </c>
      <c r="BW2572" s="1">
        <v>-1.0</v>
      </c>
      <c r="BX2572" s="1">
        <v>-1.0</v>
      </c>
      <c r="BY2572" s="1">
        <v>-1.0</v>
      </c>
      <c r="BZ2572" s="1">
        <v>-1.0</v>
      </c>
      <c r="CA2572" s="1">
        <v>-1.0</v>
      </c>
      <c r="CB2572" s="1">
        <v>-1.0</v>
      </c>
      <c r="CC2572" s="1">
        <v>-1.0</v>
      </c>
      <c r="CD2572" s="1">
        <v>86073.0</v>
      </c>
    </row>
    <row r="2573">
      <c r="A2573" s="1">
        <v>3.6104174E7</v>
      </c>
      <c r="B2573" s="1" t="s">
        <v>13769</v>
      </c>
      <c r="C2573" s="1" t="s">
        <v>13770</v>
      </c>
      <c r="D2573" s="1" t="s">
        <v>13771</v>
      </c>
      <c r="E2573" s="1" t="s">
        <v>85</v>
      </c>
      <c r="F2573" s="1" t="s">
        <v>13772</v>
      </c>
      <c r="H2573" s="1" t="s">
        <v>13773</v>
      </c>
      <c r="I2573" s="1">
        <v>2.71581236E8</v>
      </c>
      <c r="J2573" s="1">
        <v>43642.0</v>
      </c>
      <c r="K2573" s="1" t="s">
        <v>88</v>
      </c>
      <c r="L2573" s="1">
        <v>0.67</v>
      </c>
      <c r="M2573" s="1">
        <v>0.0</v>
      </c>
      <c r="N2573" s="1">
        <v>1.0</v>
      </c>
      <c r="O2573" s="1">
        <v>0.0</v>
      </c>
      <c r="P2573" s="1" t="s">
        <v>89</v>
      </c>
      <c r="Q2573" s="1" t="s">
        <v>273</v>
      </c>
      <c r="R2573" s="1">
        <v>40.7572</v>
      </c>
      <c r="S2573" s="1">
        <v>-73.96464</v>
      </c>
      <c r="T2573" s="1" t="s">
        <v>91</v>
      </c>
      <c r="U2573" s="1" t="s">
        <v>92</v>
      </c>
      <c r="V2573" s="1">
        <v>3.0</v>
      </c>
      <c r="W2573" s="1">
        <v>1.0</v>
      </c>
      <c r="X2573" s="1">
        <v>1.0</v>
      </c>
      <c r="Y2573" s="1">
        <v>2.0</v>
      </c>
      <c r="Z2573" s="1" t="s">
        <v>93</v>
      </c>
      <c r="AA2573" s="1" t="s">
        <v>13774</v>
      </c>
      <c r="AB2573" s="1">
        <v>179.0</v>
      </c>
      <c r="AC2573" s="1">
        <v>2.0</v>
      </c>
      <c r="AD2573" s="1">
        <v>25.0</v>
      </c>
      <c r="AE2573" s="1">
        <v>30.0</v>
      </c>
      <c r="AF2573" s="1" t="s">
        <v>127</v>
      </c>
      <c r="AG2573" s="1">
        <v>1.0</v>
      </c>
      <c r="AH2573" s="1">
        <v>2.0</v>
      </c>
      <c r="AI2573" s="1">
        <v>32.0</v>
      </c>
      <c r="AJ2573" s="1">
        <v>62.0</v>
      </c>
      <c r="AK2573" s="1">
        <v>242.0</v>
      </c>
      <c r="AL2573" s="1">
        <v>0.0</v>
      </c>
      <c r="AM2573" s="1">
        <v>0.0</v>
      </c>
      <c r="AU2573" s="1">
        <v>1.0</v>
      </c>
      <c r="AV2573" s="1" t="s">
        <v>105</v>
      </c>
      <c r="AW2573" s="1">
        <v>1.0</v>
      </c>
      <c r="AX2573" s="1">
        <v>1.0</v>
      </c>
      <c r="AY2573" s="1">
        <v>0.0</v>
      </c>
      <c r="AZ2573" s="1">
        <v>0.0</v>
      </c>
      <c r="BB2573" s="1">
        <v>-1.0</v>
      </c>
      <c r="BC2573" s="1">
        <v>1.0</v>
      </c>
      <c r="BD2573" s="1">
        <v>-1.0</v>
      </c>
      <c r="BE2573" s="1">
        <v>-1.0</v>
      </c>
      <c r="BF2573" s="1">
        <v>-1.0</v>
      </c>
      <c r="BG2573" s="1">
        <v>-1.0</v>
      </c>
      <c r="BH2573" s="1">
        <v>1.0</v>
      </c>
      <c r="BI2573" s="1">
        <v>-1.0</v>
      </c>
      <c r="BJ2573" s="1">
        <v>1.0</v>
      </c>
      <c r="BK2573" s="1">
        <v>-1.0</v>
      </c>
      <c r="BL2573" s="1">
        <v>1.0</v>
      </c>
      <c r="BM2573" s="1">
        <v>1.0</v>
      </c>
      <c r="BN2573" s="1">
        <v>-1.0</v>
      </c>
      <c r="BO2573" s="1">
        <v>-1.0</v>
      </c>
      <c r="BP2573" s="1">
        <v>-1.0</v>
      </c>
      <c r="BQ2573" s="1">
        <v>-1.0</v>
      </c>
      <c r="BR2573" s="1">
        <v>-1.0</v>
      </c>
      <c r="BS2573" s="1">
        <v>-1.0</v>
      </c>
      <c r="BT2573" s="1">
        <v>-1.0</v>
      </c>
      <c r="BU2573" s="1">
        <v>1.0</v>
      </c>
      <c r="BV2573" s="1">
        <v>1.0</v>
      </c>
      <c r="BW2573" s="1">
        <v>-1.0</v>
      </c>
      <c r="BX2573" s="1">
        <v>-1.0</v>
      </c>
      <c r="BY2573" s="1">
        <v>-1.0</v>
      </c>
      <c r="BZ2573" s="1">
        <v>-1.0</v>
      </c>
      <c r="CA2573" s="1">
        <v>-1.0</v>
      </c>
      <c r="CB2573" s="1">
        <v>-1.0</v>
      </c>
      <c r="CC2573" s="1">
        <v>-1.0</v>
      </c>
      <c r="CD2573" s="1">
        <v>86139.0</v>
      </c>
    </row>
    <row r="2574">
      <c r="A2574" s="1">
        <v>2.855893E7</v>
      </c>
      <c r="B2574" s="1" t="s">
        <v>13775</v>
      </c>
      <c r="C2574" s="1" t="s">
        <v>13776</v>
      </c>
      <c r="D2574" s="1" t="s">
        <v>13777</v>
      </c>
      <c r="E2574" s="1" t="s">
        <v>85</v>
      </c>
      <c r="F2574" s="1" t="s">
        <v>13778</v>
      </c>
      <c r="G2574" s="1" t="s">
        <v>13779</v>
      </c>
      <c r="I2574" s="1">
        <v>4.475337E7</v>
      </c>
      <c r="J2574" s="1">
        <v>42268.0</v>
      </c>
      <c r="M2574" s="1">
        <v>0.0</v>
      </c>
      <c r="N2574" s="1">
        <v>1.0</v>
      </c>
      <c r="O2574" s="1">
        <v>0.0</v>
      </c>
      <c r="P2574" s="1" t="s">
        <v>123</v>
      </c>
      <c r="Q2574" s="1" t="s">
        <v>124</v>
      </c>
      <c r="R2574" s="1">
        <v>40.70543</v>
      </c>
      <c r="S2574" s="1">
        <v>-73.91935</v>
      </c>
      <c r="T2574" s="1" t="s">
        <v>91</v>
      </c>
      <c r="U2574" s="1" t="s">
        <v>113</v>
      </c>
      <c r="V2574" s="1">
        <v>2.0</v>
      </c>
      <c r="W2574" s="1">
        <v>1.0</v>
      </c>
      <c r="X2574" s="1">
        <v>1.0</v>
      </c>
      <c r="Y2574" s="1">
        <v>1.0</v>
      </c>
      <c r="Z2574" s="1" t="s">
        <v>93</v>
      </c>
      <c r="AA2574" s="1" t="s">
        <v>13780</v>
      </c>
      <c r="AB2574" s="1">
        <v>50.0</v>
      </c>
      <c r="AC2574" s="1">
        <v>1.0</v>
      </c>
      <c r="AD2574" s="1">
        <v>0.0</v>
      </c>
      <c r="AE2574" s="1">
        <v>6.0</v>
      </c>
      <c r="AF2574" s="1" t="s">
        <v>231</v>
      </c>
      <c r="AG2574" s="1">
        <v>1.0</v>
      </c>
      <c r="AH2574" s="1">
        <v>0.0</v>
      </c>
      <c r="AI2574" s="1">
        <v>0.0</v>
      </c>
      <c r="AJ2574" s="1">
        <v>0.0</v>
      </c>
      <c r="AK2574" s="1">
        <v>0.0</v>
      </c>
      <c r="AL2574" s="1">
        <v>1.0</v>
      </c>
      <c r="AM2574" s="1">
        <v>1.0</v>
      </c>
      <c r="AU2574" s="1">
        <v>0.0</v>
      </c>
      <c r="AV2574" s="1" t="s">
        <v>96</v>
      </c>
      <c r="AW2574" s="1">
        <v>1.0</v>
      </c>
      <c r="AX2574" s="1">
        <v>0.0</v>
      </c>
      <c r="AY2574" s="1">
        <v>1.0</v>
      </c>
      <c r="AZ2574" s="1">
        <v>0.0</v>
      </c>
      <c r="BA2574" s="1">
        <v>0.1</v>
      </c>
      <c r="BB2574" s="1">
        <v>-1.0</v>
      </c>
      <c r="BC2574" s="1">
        <v>-1.0</v>
      </c>
      <c r="BD2574" s="1">
        <v>-1.0</v>
      </c>
      <c r="BE2574" s="1">
        <v>-1.0</v>
      </c>
      <c r="BF2574" s="1">
        <v>-1.0</v>
      </c>
      <c r="BG2574" s="1">
        <v>-1.0</v>
      </c>
      <c r="BH2574" s="1">
        <v>-1.0</v>
      </c>
      <c r="BI2574" s="1">
        <v>-1.0</v>
      </c>
      <c r="BJ2574" s="1">
        <v>-1.0</v>
      </c>
      <c r="BK2574" s="1">
        <v>-1.0</v>
      </c>
      <c r="BL2574" s="1">
        <v>-1.0</v>
      </c>
      <c r="BM2574" s="1">
        <v>-1.0</v>
      </c>
      <c r="BN2574" s="1">
        <v>-1.0</v>
      </c>
      <c r="BO2574" s="1">
        <v>-1.0</v>
      </c>
      <c r="BP2574" s="1">
        <v>-1.0</v>
      </c>
      <c r="BQ2574" s="1">
        <v>-1.0</v>
      </c>
      <c r="BR2574" s="1">
        <v>-1.0</v>
      </c>
      <c r="BS2574" s="1">
        <v>-1.0</v>
      </c>
      <c r="BT2574" s="1">
        <v>-1.0</v>
      </c>
      <c r="BU2574" s="1">
        <v>1.0</v>
      </c>
      <c r="BV2574" s="1">
        <v>-1.0</v>
      </c>
      <c r="BW2574" s="1">
        <v>-1.0</v>
      </c>
      <c r="BX2574" s="1">
        <v>-1.0</v>
      </c>
      <c r="BY2574" s="1">
        <v>-1.0</v>
      </c>
      <c r="BZ2574" s="1">
        <v>-1.0</v>
      </c>
      <c r="CA2574" s="1">
        <v>-1.0</v>
      </c>
      <c r="CB2574" s="1">
        <v>-1.0</v>
      </c>
      <c r="CC2574" s="1">
        <v>-1.0</v>
      </c>
      <c r="CD2574" s="1">
        <v>86146.0</v>
      </c>
    </row>
    <row r="2575">
      <c r="A2575" s="1">
        <v>74860.0</v>
      </c>
      <c r="B2575" s="1" t="s">
        <v>13781</v>
      </c>
      <c r="C2575" s="1" t="s">
        <v>13782</v>
      </c>
      <c r="D2575" s="1" t="s">
        <v>13783</v>
      </c>
      <c r="E2575" s="1" t="s">
        <v>85</v>
      </c>
      <c r="G2575" s="1" t="s">
        <v>13784</v>
      </c>
      <c r="H2575" s="1" t="s">
        <v>13785</v>
      </c>
      <c r="I2575" s="1">
        <v>394752.0</v>
      </c>
      <c r="J2575" s="1">
        <v>40590.0</v>
      </c>
      <c r="M2575" s="1">
        <v>0.0</v>
      </c>
      <c r="N2575" s="1">
        <v>1.0</v>
      </c>
      <c r="O2575" s="1">
        <v>0.0</v>
      </c>
      <c r="P2575" s="1" t="s">
        <v>123</v>
      </c>
      <c r="Q2575" s="1" t="s">
        <v>296</v>
      </c>
      <c r="R2575" s="1">
        <v>40.72488</v>
      </c>
      <c r="S2575" s="1">
        <v>-73.95018</v>
      </c>
      <c r="T2575" s="1" t="s">
        <v>91</v>
      </c>
      <c r="U2575" s="1" t="s">
        <v>113</v>
      </c>
      <c r="V2575" s="1">
        <v>2.0</v>
      </c>
      <c r="W2575" s="1">
        <v>1.0</v>
      </c>
      <c r="X2575" s="1">
        <v>2.0</v>
      </c>
      <c r="Y2575" s="1">
        <v>1.0</v>
      </c>
      <c r="Z2575" s="1" t="s">
        <v>93</v>
      </c>
      <c r="AA2575" s="1" t="s">
        <v>13786</v>
      </c>
      <c r="AB2575" s="1">
        <v>55.0</v>
      </c>
      <c r="AC2575" s="1">
        <v>1.0</v>
      </c>
      <c r="AD2575" s="1">
        <v>0.0</v>
      </c>
      <c r="AE2575" s="1">
        <v>2.0</v>
      </c>
      <c r="AF2575" s="1" t="s">
        <v>2201</v>
      </c>
      <c r="AG2575" s="1">
        <v>1.0</v>
      </c>
      <c r="AH2575" s="1">
        <v>0.0</v>
      </c>
      <c r="AI2575" s="1">
        <v>0.0</v>
      </c>
      <c r="AJ2575" s="1">
        <v>0.0</v>
      </c>
      <c r="AK2575" s="1">
        <v>0.0</v>
      </c>
      <c r="AL2575" s="1">
        <v>1.0</v>
      </c>
      <c r="AM2575" s="1">
        <v>0.0</v>
      </c>
      <c r="AN2575" s="1">
        <v>100.0</v>
      </c>
      <c r="AO2575" s="1">
        <v>10.0</v>
      </c>
      <c r="AP2575" s="1">
        <v>10.0</v>
      </c>
      <c r="AQ2575" s="1">
        <v>10.0</v>
      </c>
      <c r="AR2575" s="1">
        <v>10.0</v>
      </c>
      <c r="AS2575" s="1">
        <v>8.0</v>
      </c>
      <c r="AT2575" s="1">
        <v>10.0</v>
      </c>
      <c r="AU2575" s="1">
        <v>0.0</v>
      </c>
      <c r="AV2575" s="1" t="s">
        <v>117</v>
      </c>
      <c r="AW2575" s="1">
        <v>1.0</v>
      </c>
      <c r="AX2575" s="1">
        <v>0.0</v>
      </c>
      <c r="AY2575" s="1">
        <v>1.0</v>
      </c>
      <c r="AZ2575" s="1">
        <v>0.0</v>
      </c>
      <c r="BA2575" s="1">
        <v>0.01</v>
      </c>
      <c r="BB2575" s="1">
        <v>-1.0</v>
      </c>
      <c r="BC2575" s="1">
        <v>1.0</v>
      </c>
      <c r="BD2575" s="1">
        <v>-1.0</v>
      </c>
      <c r="BE2575" s="1">
        <v>-1.0</v>
      </c>
      <c r="BF2575" s="1">
        <v>-1.0</v>
      </c>
      <c r="BG2575" s="1">
        <v>-1.0</v>
      </c>
      <c r="BH2575" s="1">
        <v>-1.0</v>
      </c>
      <c r="BI2575" s="1">
        <v>-1.0</v>
      </c>
      <c r="BJ2575" s="1">
        <v>-1.0</v>
      </c>
      <c r="BK2575" s="1">
        <v>-1.0</v>
      </c>
      <c r="BL2575" s="1">
        <v>-1.0</v>
      </c>
      <c r="BM2575" s="1">
        <v>-1.0</v>
      </c>
      <c r="BN2575" s="1">
        <v>-1.0</v>
      </c>
      <c r="BO2575" s="1">
        <v>-1.0</v>
      </c>
      <c r="BP2575" s="1">
        <v>-1.0</v>
      </c>
      <c r="BQ2575" s="1">
        <v>-1.0</v>
      </c>
      <c r="BR2575" s="1">
        <v>-1.0</v>
      </c>
      <c r="BS2575" s="1">
        <v>-1.0</v>
      </c>
      <c r="BT2575" s="1">
        <v>-1.0</v>
      </c>
      <c r="BU2575" s="1">
        <v>1.0</v>
      </c>
      <c r="BV2575" s="1">
        <v>-1.0</v>
      </c>
      <c r="BW2575" s="1">
        <v>-1.0</v>
      </c>
      <c r="BX2575" s="1">
        <v>-1.0</v>
      </c>
      <c r="BY2575" s="1">
        <v>-1.0</v>
      </c>
      <c r="BZ2575" s="1">
        <v>-1.0</v>
      </c>
      <c r="CA2575" s="1">
        <v>-1.0</v>
      </c>
      <c r="CB2575" s="1">
        <v>-1.0</v>
      </c>
      <c r="CC2575" s="1">
        <v>-1.0</v>
      </c>
      <c r="CD2575" s="1">
        <v>86150.0</v>
      </c>
    </row>
    <row r="2576">
      <c r="A2576" s="1">
        <v>3.4552276E7</v>
      </c>
      <c r="B2576" s="1" t="s">
        <v>13787</v>
      </c>
      <c r="C2576" s="1" t="s">
        <v>13788</v>
      </c>
      <c r="D2576" s="1" t="s">
        <v>13789</v>
      </c>
      <c r="E2576" s="1" t="s">
        <v>85</v>
      </c>
      <c r="F2576" s="1" t="s">
        <v>13790</v>
      </c>
      <c r="G2576" s="1" t="s">
        <v>13791</v>
      </c>
      <c r="H2576" s="1" t="s">
        <v>13792</v>
      </c>
      <c r="I2576" s="1">
        <v>7.66798E7</v>
      </c>
      <c r="J2576" s="1">
        <v>42530.0</v>
      </c>
      <c r="K2576" s="1" t="s">
        <v>88</v>
      </c>
      <c r="L2576" s="1">
        <v>1.0</v>
      </c>
      <c r="M2576" s="1">
        <v>0.0</v>
      </c>
      <c r="N2576" s="1">
        <v>2.0</v>
      </c>
      <c r="O2576" s="1">
        <v>0.0</v>
      </c>
      <c r="P2576" s="1" t="s">
        <v>89</v>
      </c>
      <c r="Q2576" s="1" t="s">
        <v>273</v>
      </c>
      <c r="R2576" s="1">
        <v>40.74286</v>
      </c>
      <c r="S2576" s="1">
        <v>-73.9768</v>
      </c>
      <c r="T2576" s="1" t="s">
        <v>91</v>
      </c>
      <c r="U2576" s="1" t="s">
        <v>113</v>
      </c>
      <c r="V2576" s="1">
        <v>2.0</v>
      </c>
      <c r="W2576" s="1">
        <v>1.5</v>
      </c>
      <c r="X2576" s="1">
        <v>1.0</v>
      </c>
      <c r="Y2576" s="1">
        <v>1.0</v>
      </c>
      <c r="Z2576" s="1" t="s">
        <v>93</v>
      </c>
      <c r="AA2576" s="1" t="s">
        <v>13793</v>
      </c>
      <c r="AB2576" s="1">
        <v>78.0</v>
      </c>
      <c r="AC2576" s="1">
        <v>1.0</v>
      </c>
      <c r="AD2576" s="1">
        <v>20.0</v>
      </c>
      <c r="AE2576" s="1">
        <v>12.0</v>
      </c>
      <c r="AF2576" s="1" t="s">
        <v>127</v>
      </c>
      <c r="AG2576" s="1">
        <v>1.0</v>
      </c>
      <c r="AH2576" s="1">
        <v>11.0</v>
      </c>
      <c r="AI2576" s="1">
        <v>36.0</v>
      </c>
      <c r="AJ2576" s="1">
        <v>41.0</v>
      </c>
      <c r="AK2576" s="1">
        <v>41.0</v>
      </c>
      <c r="AL2576" s="1">
        <v>3.0</v>
      </c>
      <c r="AM2576" s="1">
        <v>3.0</v>
      </c>
      <c r="AN2576" s="1">
        <v>87.0</v>
      </c>
      <c r="AO2576" s="1">
        <v>9.0</v>
      </c>
      <c r="AP2576" s="1">
        <v>7.0</v>
      </c>
      <c r="AQ2576" s="1">
        <v>9.0</v>
      </c>
      <c r="AR2576" s="1">
        <v>9.0</v>
      </c>
      <c r="AS2576" s="1">
        <v>10.0</v>
      </c>
      <c r="AT2576" s="1">
        <v>9.0</v>
      </c>
      <c r="AU2576" s="1">
        <v>0.0</v>
      </c>
      <c r="AV2576" s="1" t="s">
        <v>117</v>
      </c>
      <c r="AW2576" s="1">
        <v>2.0</v>
      </c>
      <c r="AX2576" s="1">
        <v>0.0</v>
      </c>
      <c r="AY2576" s="1">
        <v>2.0</v>
      </c>
      <c r="AZ2576" s="1">
        <v>0.0</v>
      </c>
      <c r="BA2576" s="1">
        <v>1.73</v>
      </c>
      <c r="BB2576" s="1">
        <v>-1.0</v>
      </c>
      <c r="BC2576" s="1">
        <v>1.0</v>
      </c>
      <c r="BD2576" s="1">
        <v>-1.0</v>
      </c>
      <c r="BE2576" s="1">
        <v>-1.0</v>
      </c>
      <c r="BF2576" s="1">
        <v>-1.0</v>
      </c>
      <c r="BG2576" s="1">
        <v>-1.0</v>
      </c>
      <c r="BH2576" s="1">
        <v>1.0</v>
      </c>
      <c r="BI2576" s="1">
        <v>-1.0</v>
      </c>
      <c r="BJ2576" s="1">
        <v>-1.0</v>
      </c>
      <c r="BK2576" s="1">
        <v>-1.0</v>
      </c>
      <c r="BL2576" s="1">
        <v>-1.0</v>
      </c>
      <c r="BM2576" s="1">
        <v>1.0</v>
      </c>
      <c r="BN2576" s="1">
        <v>1.0</v>
      </c>
      <c r="BO2576" s="1">
        <v>1.0</v>
      </c>
      <c r="BP2576" s="1">
        <v>-1.0</v>
      </c>
      <c r="BQ2576" s="1">
        <v>-1.0</v>
      </c>
      <c r="BR2576" s="1">
        <v>-1.0</v>
      </c>
      <c r="BS2576" s="1">
        <v>-1.0</v>
      </c>
      <c r="BT2576" s="1">
        <v>-1.0</v>
      </c>
      <c r="BU2576" s="1">
        <v>1.0</v>
      </c>
      <c r="BV2576" s="1">
        <v>-1.0</v>
      </c>
      <c r="BW2576" s="1">
        <v>-1.0</v>
      </c>
      <c r="BX2576" s="1">
        <v>-1.0</v>
      </c>
      <c r="BY2576" s="1">
        <v>-1.0</v>
      </c>
      <c r="BZ2576" s="1">
        <v>-1.0</v>
      </c>
      <c r="CA2576" s="1">
        <v>-1.0</v>
      </c>
      <c r="CB2576" s="1">
        <v>-1.0</v>
      </c>
      <c r="CC2576" s="1">
        <v>-1.0</v>
      </c>
      <c r="CD2576" s="1">
        <v>86212.0</v>
      </c>
    </row>
    <row r="2577">
      <c r="A2577" s="1">
        <v>3.3275808E7</v>
      </c>
      <c r="B2577" s="1" t="s">
        <v>13794</v>
      </c>
      <c r="C2577" s="1" t="s">
        <v>13795</v>
      </c>
      <c r="D2577" s="1" t="s">
        <v>13796</v>
      </c>
      <c r="E2577" s="1" t="s">
        <v>85</v>
      </c>
      <c r="F2577" s="1" t="s">
        <v>13797</v>
      </c>
      <c r="G2577" s="1" t="s">
        <v>13798</v>
      </c>
      <c r="H2577" s="1" t="s">
        <v>13799</v>
      </c>
      <c r="I2577" s="1">
        <v>2.33881237E8</v>
      </c>
      <c r="J2577" s="1">
        <v>43467.0</v>
      </c>
      <c r="K2577" s="1" t="s">
        <v>134</v>
      </c>
      <c r="L2577" s="1">
        <v>1.0</v>
      </c>
      <c r="M2577" s="1">
        <v>0.0</v>
      </c>
      <c r="N2577" s="1">
        <v>1.0</v>
      </c>
      <c r="O2577" s="1">
        <v>0.0</v>
      </c>
      <c r="P2577" s="1" t="s">
        <v>123</v>
      </c>
      <c r="Q2577" s="1" t="s">
        <v>124</v>
      </c>
      <c r="R2577" s="1">
        <v>40.68562</v>
      </c>
      <c r="S2577" s="1">
        <v>-73.96977</v>
      </c>
      <c r="T2577" s="1" t="s">
        <v>91</v>
      </c>
      <c r="U2577" s="1" t="s">
        <v>92</v>
      </c>
      <c r="V2577" s="1">
        <v>2.0</v>
      </c>
      <c r="W2577" s="1">
        <v>1.5</v>
      </c>
      <c r="X2577" s="1">
        <v>1.0</v>
      </c>
      <c r="Y2577" s="1">
        <v>1.0</v>
      </c>
      <c r="Z2577" s="1" t="s">
        <v>93</v>
      </c>
      <c r="AA2577" s="1" t="s">
        <v>13800</v>
      </c>
      <c r="AB2577" s="1">
        <v>125.0</v>
      </c>
      <c r="AC2577" s="1">
        <v>1.0</v>
      </c>
      <c r="AD2577" s="1">
        <v>0.0</v>
      </c>
      <c r="AE2577" s="1">
        <v>3.0</v>
      </c>
      <c r="AF2577" s="1" t="s">
        <v>127</v>
      </c>
      <c r="AG2577" s="1">
        <v>1.0</v>
      </c>
      <c r="AH2577" s="1">
        <v>7.0</v>
      </c>
      <c r="AI2577" s="1">
        <v>33.0</v>
      </c>
      <c r="AJ2577" s="1">
        <v>48.0</v>
      </c>
      <c r="AK2577" s="1">
        <v>48.0</v>
      </c>
      <c r="AL2577" s="1">
        <v>4.0</v>
      </c>
      <c r="AM2577" s="1">
        <v>4.0</v>
      </c>
      <c r="AN2577" s="1">
        <v>95.0</v>
      </c>
      <c r="AO2577" s="1">
        <v>10.0</v>
      </c>
      <c r="AP2577" s="1">
        <v>10.0</v>
      </c>
      <c r="AQ2577" s="1">
        <v>10.0</v>
      </c>
      <c r="AR2577" s="1">
        <v>9.0</v>
      </c>
      <c r="AS2577" s="1">
        <v>10.0</v>
      </c>
      <c r="AT2577" s="1">
        <v>10.0</v>
      </c>
      <c r="AU2577" s="1">
        <v>1.0</v>
      </c>
      <c r="AV2577" s="1" t="s">
        <v>117</v>
      </c>
      <c r="AW2577" s="1">
        <v>1.0</v>
      </c>
      <c r="AX2577" s="1">
        <v>1.0</v>
      </c>
      <c r="AY2577" s="1">
        <v>0.0</v>
      </c>
      <c r="AZ2577" s="1">
        <v>0.0</v>
      </c>
      <c r="BA2577" s="1">
        <v>1.67</v>
      </c>
      <c r="BB2577" s="1">
        <v>-1.0</v>
      </c>
      <c r="BC2577" s="1">
        <v>1.0</v>
      </c>
      <c r="BD2577" s="1">
        <v>-1.0</v>
      </c>
      <c r="BE2577" s="1">
        <v>-1.0</v>
      </c>
      <c r="BF2577" s="1">
        <v>-1.0</v>
      </c>
      <c r="BG2577" s="1">
        <v>-1.0</v>
      </c>
      <c r="BH2577" s="1">
        <v>-1.0</v>
      </c>
      <c r="BI2577" s="1">
        <v>-1.0</v>
      </c>
      <c r="BJ2577" s="1">
        <v>1.0</v>
      </c>
      <c r="BK2577" s="1">
        <v>-1.0</v>
      </c>
      <c r="BL2577" s="1">
        <v>1.0</v>
      </c>
      <c r="BM2577" s="1">
        <v>1.0</v>
      </c>
      <c r="BN2577" s="1">
        <v>-1.0</v>
      </c>
      <c r="BO2577" s="1">
        <v>-1.0</v>
      </c>
      <c r="BP2577" s="1">
        <v>-1.0</v>
      </c>
      <c r="BQ2577" s="1">
        <v>1.0</v>
      </c>
      <c r="BR2577" s="1">
        <v>-1.0</v>
      </c>
      <c r="BS2577" s="1">
        <v>-1.0</v>
      </c>
      <c r="BT2577" s="1">
        <v>-1.0</v>
      </c>
      <c r="BU2577" s="1">
        <v>1.0</v>
      </c>
      <c r="BV2577" s="1">
        <v>1.0</v>
      </c>
      <c r="BW2577" s="1">
        <v>-1.0</v>
      </c>
      <c r="BX2577" s="1">
        <v>1.0</v>
      </c>
      <c r="BY2577" s="1">
        <v>-1.0</v>
      </c>
      <c r="BZ2577" s="1">
        <v>-1.0</v>
      </c>
      <c r="CA2577" s="1">
        <v>-1.0</v>
      </c>
      <c r="CB2577" s="1">
        <v>-1.0</v>
      </c>
      <c r="CC2577" s="1">
        <v>-1.0</v>
      </c>
      <c r="CD2577" s="1">
        <v>86296.0</v>
      </c>
    </row>
    <row r="2578">
      <c r="A2578" s="1">
        <v>6992300.0</v>
      </c>
      <c r="B2578" s="1" t="s">
        <v>13801</v>
      </c>
      <c r="C2578" s="1" t="s">
        <v>13802</v>
      </c>
      <c r="D2578" s="1" t="s">
        <v>13803</v>
      </c>
      <c r="E2578" s="1" t="s">
        <v>85</v>
      </c>
      <c r="F2578" s="1" t="s">
        <v>13804</v>
      </c>
      <c r="G2578" s="1" t="s">
        <v>9661</v>
      </c>
      <c r="H2578" s="1" t="s">
        <v>9662</v>
      </c>
      <c r="I2578" s="1">
        <v>2.4530713E7</v>
      </c>
      <c r="J2578" s="1">
        <v>41978.0</v>
      </c>
      <c r="K2578" s="1" t="s">
        <v>88</v>
      </c>
      <c r="L2578" s="1">
        <v>1.0</v>
      </c>
      <c r="M2578" s="1">
        <v>1.0</v>
      </c>
      <c r="N2578" s="1">
        <v>3.0</v>
      </c>
      <c r="O2578" s="1">
        <v>1.0</v>
      </c>
      <c r="P2578" s="1" t="s">
        <v>89</v>
      </c>
      <c r="Q2578" s="1" t="s">
        <v>613</v>
      </c>
      <c r="R2578" s="1">
        <v>40.82416</v>
      </c>
      <c r="S2578" s="1">
        <v>-73.95306</v>
      </c>
      <c r="T2578" s="1" t="s">
        <v>91</v>
      </c>
      <c r="U2578" s="1" t="s">
        <v>113</v>
      </c>
      <c r="V2578" s="1">
        <v>1.0</v>
      </c>
      <c r="W2578" s="1">
        <v>1.0</v>
      </c>
      <c r="X2578" s="1">
        <v>1.0</v>
      </c>
      <c r="Y2578" s="1">
        <v>1.0</v>
      </c>
      <c r="Z2578" s="1" t="s">
        <v>2866</v>
      </c>
      <c r="AA2578" s="1" t="s">
        <v>13805</v>
      </c>
      <c r="AB2578" s="1">
        <v>75.0</v>
      </c>
      <c r="AC2578" s="1">
        <v>1.0</v>
      </c>
      <c r="AD2578" s="1">
        <v>0.0</v>
      </c>
      <c r="AE2578" s="1">
        <v>1.0</v>
      </c>
      <c r="AF2578" s="1" t="s">
        <v>797</v>
      </c>
      <c r="AG2578" s="1">
        <v>1.0</v>
      </c>
      <c r="AH2578" s="1">
        <v>0.0</v>
      </c>
      <c r="AI2578" s="1">
        <v>27.0</v>
      </c>
      <c r="AJ2578" s="1">
        <v>57.0</v>
      </c>
      <c r="AK2578" s="1">
        <v>332.0</v>
      </c>
      <c r="AL2578" s="1">
        <v>11.0</v>
      </c>
      <c r="AM2578" s="1">
        <v>4.0</v>
      </c>
      <c r="AN2578" s="1">
        <v>100.0</v>
      </c>
      <c r="AO2578" s="1">
        <v>10.0</v>
      </c>
      <c r="AP2578" s="1">
        <v>10.0</v>
      </c>
      <c r="AQ2578" s="1">
        <v>10.0</v>
      </c>
      <c r="AR2578" s="1">
        <v>10.0</v>
      </c>
      <c r="AS2578" s="1">
        <v>10.0</v>
      </c>
      <c r="AT2578" s="1">
        <v>10.0</v>
      </c>
      <c r="AU2578" s="1">
        <v>0.0</v>
      </c>
      <c r="AV2578" s="1" t="s">
        <v>96</v>
      </c>
      <c r="AW2578" s="1">
        <v>3.0</v>
      </c>
      <c r="AX2578" s="1">
        <v>0.0</v>
      </c>
      <c r="AY2578" s="1">
        <v>3.0</v>
      </c>
      <c r="AZ2578" s="1">
        <v>0.0</v>
      </c>
      <c r="BA2578" s="1">
        <v>0.25</v>
      </c>
      <c r="BB2578" s="1">
        <v>-1.0</v>
      </c>
      <c r="BC2578" s="1">
        <v>1.0</v>
      </c>
      <c r="BD2578" s="1">
        <v>-1.0</v>
      </c>
      <c r="BE2578" s="1">
        <v>-1.0</v>
      </c>
      <c r="BF2578" s="1">
        <v>-1.0</v>
      </c>
      <c r="BG2578" s="1">
        <v>-1.0</v>
      </c>
      <c r="BH2578" s="1">
        <v>-1.0</v>
      </c>
      <c r="BI2578" s="1">
        <v>1.0</v>
      </c>
      <c r="BJ2578" s="1">
        <v>1.0</v>
      </c>
      <c r="BK2578" s="1">
        <v>-1.0</v>
      </c>
      <c r="BL2578" s="1">
        <v>-1.0</v>
      </c>
      <c r="BM2578" s="1">
        <v>1.0</v>
      </c>
      <c r="BN2578" s="1">
        <v>1.0</v>
      </c>
      <c r="BO2578" s="1">
        <v>-1.0</v>
      </c>
      <c r="BP2578" s="1">
        <v>-1.0</v>
      </c>
      <c r="BQ2578" s="1">
        <v>-1.0</v>
      </c>
      <c r="BR2578" s="1">
        <v>-1.0</v>
      </c>
      <c r="BS2578" s="1">
        <v>-1.0</v>
      </c>
      <c r="BT2578" s="1">
        <v>1.0</v>
      </c>
      <c r="BU2578" s="1">
        <v>1.0</v>
      </c>
      <c r="BV2578" s="1">
        <v>-1.0</v>
      </c>
      <c r="BW2578" s="1">
        <v>-1.0</v>
      </c>
      <c r="BX2578" s="1">
        <v>-1.0</v>
      </c>
      <c r="BY2578" s="1">
        <v>-1.0</v>
      </c>
      <c r="BZ2578" s="1">
        <v>-1.0</v>
      </c>
      <c r="CA2578" s="1">
        <v>-1.0</v>
      </c>
      <c r="CB2578" s="1">
        <v>1.0</v>
      </c>
      <c r="CC2578" s="1">
        <v>-1.0</v>
      </c>
      <c r="CD2578" s="1">
        <v>86341.0</v>
      </c>
    </row>
    <row r="2579">
      <c r="A2579" s="1">
        <v>3.198933E7</v>
      </c>
      <c r="B2579" s="1" t="s">
        <v>13806</v>
      </c>
      <c r="C2579" s="1" t="s">
        <v>13807</v>
      </c>
      <c r="D2579" s="1" t="s">
        <v>13808</v>
      </c>
      <c r="E2579" s="1" t="s">
        <v>85</v>
      </c>
      <c r="F2579" s="1" t="s">
        <v>13809</v>
      </c>
      <c r="G2579" s="1" t="s">
        <v>13810</v>
      </c>
      <c r="I2579" s="1">
        <v>2.37421509E8</v>
      </c>
      <c r="J2579" s="1">
        <v>43483.0</v>
      </c>
      <c r="K2579" s="1" t="s">
        <v>134</v>
      </c>
      <c r="L2579" s="1">
        <v>0.97</v>
      </c>
      <c r="M2579" s="1">
        <v>0.0</v>
      </c>
      <c r="N2579" s="1">
        <v>3.0</v>
      </c>
      <c r="O2579" s="1">
        <v>0.0</v>
      </c>
      <c r="P2579" s="1" t="s">
        <v>123</v>
      </c>
      <c r="Q2579" s="1" t="s">
        <v>124</v>
      </c>
      <c r="R2579" s="1">
        <v>40.67818</v>
      </c>
      <c r="S2579" s="1">
        <v>-73.92284</v>
      </c>
      <c r="T2579" s="1" t="s">
        <v>289</v>
      </c>
      <c r="U2579" s="1" t="s">
        <v>113</v>
      </c>
      <c r="V2579" s="1">
        <v>2.0</v>
      </c>
      <c r="W2579" s="1">
        <v>1.0</v>
      </c>
      <c r="X2579" s="1">
        <v>1.0</v>
      </c>
      <c r="Y2579" s="1">
        <v>1.0</v>
      </c>
      <c r="Z2579" s="1" t="s">
        <v>93</v>
      </c>
      <c r="AA2579" s="1" t="s">
        <v>13811</v>
      </c>
      <c r="AB2579" s="1">
        <v>55.0</v>
      </c>
      <c r="AC2579" s="1">
        <v>2.0</v>
      </c>
      <c r="AD2579" s="1">
        <v>0.0</v>
      </c>
      <c r="AE2579" s="1">
        <v>1.0</v>
      </c>
      <c r="AF2579" s="1" t="s">
        <v>202</v>
      </c>
      <c r="AG2579" s="1">
        <v>1.0</v>
      </c>
      <c r="AH2579" s="1">
        <v>0.0</v>
      </c>
      <c r="AI2579" s="1">
        <v>0.0</v>
      </c>
      <c r="AJ2579" s="1">
        <v>0.0</v>
      </c>
      <c r="AK2579" s="1">
        <v>0.0</v>
      </c>
      <c r="AL2579" s="1">
        <v>3.0</v>
      </c>
      <c r="AM2579" s="1">
        <v>3.0</v>
      </c>
      <c r="AN2579" s="1">
        <v>93.0</v>
      </c>
      <c r="AO2579" s="1">
        <v>9.0</v>
      </c>
      <c r="AP2579" s="1">
        <v>9.0</v>
      </c>
      <c r="AQ2579" s="1">
        <v>9.0</v>
      </c>
      <c r="AR2579" s="1">
        <v>10.0</v>
      </c>
      <c r="AS2579" s="1">
        <v>10.0</v>
      </c>
      <c r="AT2579" s="1">
        <v>10.0</v>
      </c>
      <c r="AU2579" s="1">
        <v>1.0</v>
      </c>
      <c r="AV2579" s="1" t="s">
        <v>96</v>
      </c>
      <c r="AW2579" s="1">
        <v>2.0</v>
      </c>
      <c r="AX2579" s="1">
        <v>0.0</v>
      </c>
      <c r="AY2579" s="1">
        <v>2.0</v>
      </c>
      <c r="AZ2579" s="1">
        <v>0.0</v>
      </c>
      <c r="BA2579" s="1">
        <v>0.58</v>
      </c>
      <c r="BB2579" s="1">
        <v>-1.0</v>
      </c>
      <c r="BC2579" s="1">
        <v>1.0</v>
      </c>
      <c r="BD2579" s="1">
        <v>-1.0</v>
      </c>
      <c r="BE2579" s="1">
        <v>-1.0</v>
      </c>
      <c r="BF2579" s="1">
        <v>-1.0</v>
      </c>
      <c r="BG2579" s="1">
        <v>-1.0</v>
      </c>
      <c r="BH2579" s="1">
        <v>-1.0</v>
      </c>
      <c r="BI2579" s="1">
        <v>-1.0</v>
      </c>
      <c r="BJ2579" s="1">
        <v>1.0</v>
      </c>
      <c r="BK2579" s="1">
        <v>-1.0</v>
      </c>
      <c r="BL2579" s="1">
        <v>-1.0</v>
      </c>
      <c r="BM2579" s="1">
        <v>1.0</v>
      </c>
      <c r="BN2579" s="1">
        <v>1.0</v>
      </c>
      <c r="BO2579" s="1">
        <v>1.0</v>
      </c>
      <c r="BP2579" s="1">
        <v>-1.0</v>
      </c>
      <c r="BQ2579" s="1">
        <v>-1.0</v>
      </c>
      <c r="BR2579" s="1">
        <v>-1.0</v>
      </c>
      <c r="BS2579" s="1">
        <v>-1.0</v>
      </c>
      <c r="BT2579" s="1">
        <v>-1.0</v>
      </c>
      <c r="BU2579" s="1">
        <v>1.0</v>
      </c>
      <c r="BV2579" s="1">
        <v>-1.0</v>
      </c>
      <c r="BW2579" s="1">
        <v>1.0</v>
      </c>
      <c r="BX2579" s="1">
        <v>-1.0</v>
      </c>
      <c r="BY2579" s="1">
        <v>-1.0</v>
      </c>
      <c r="BZ2579" s="1">
        <v>-1.0</v>
      </c>
      <c r="CA2579" s="1">
        <v>1.0</v>
      </c>
      <c r="CB2579" s="1">
        <v>-1.0</v>
      </c>
      <c r="CC2579" s="1">
        <v>1.0</v>
      </c>
      <c r="CD2579" s="1">
        <v>86436.0</v>
      </c>
    </row>
    <row r="2580">
      <c r="A2580" s="1">
        <v>2.8104307E7</v>
      </c>
      <c r="B2580" s="1" t="s">
        <v>13812</v>
      </c>
      <c r="C2580" s="1" t="s">
        <v>1937</v>
      </c>
      <c r="D2580" s="1" t="s">
        <v>13813</v>
      </c>
      <c r="E2580" s="1" t="s">
        <v>85</v>
      </c>
      <c r="F2580" s="1" t="s">
        <v>13814</v>
      </c>
      <c r="H2580" s="1" t="s">
        <v>1940</v>
      </c>
      <c r="I2580" s="1">
        <v>1.2243051E7</v>
      </c>
      <c r="J2580" s="1">
        <v>41684.0</v>
      </c>
      <c r="K2580" s="1" t="s">
        <v>134</v>
      </c>
      <c r="L2580" s="1">
        <v>0.99</v>
      </c>
      <c r="M2580" s="1">
        <v>0.0</v>
      </c>
      <c r="N2580" s="1">
        <v>1070.0</v>
      </c>
      <c r="O2580" s="1">
        <v>0.0</v>
      </c>
      <c r="P2580" s="1" t="s">
        <v>89</v>
      </c>
      <c r="Q2580" s="1" t="s">
        <v>90</v>
      </c>
      <c r="R2580" s="1">
        <v>40.7468</v>
      </c>
      <c r="S2580" s="1">
        <v>-73.98329</v>
      </c>
      <c r="T2580" s="1" t="s">
        <v>91</v>
      </c>
      <c r="U2580" s="1" t="s">
        <v>92</v>
      </c>
      <c r="V2580" s="1">
        <v>2.0</v>
      </c>
      <c r="W2580" s="1">
        <v>1.0</v>
      </c>
      <c r="X2580" s="1">
        <v>1.0</v>
      </c>
      <c r="Y2580" s="1">
        <v>1.0</v>
      </c>
      <c r="Z2580" s="1" t="s">
        <v>93</v>
      </c>
      <c r="AA2580" s="1" t="s">
        <v>1941</v>
      </c>
      <c r="AB2580" s="1">
        <v>239.0</v>
      </c>
      <c r="AC2580" s="1">
        <v>2.0</v>
      </c>
      <c r="AD2580" s="1">
        <v>5.0</v>
      </c>
      <c r="AE2580" s="1">
        <v>29.0</v>
      </c>
      <c r="AF2580" s="1" t="s">
        <v>95</v>
      </c>
      <c r="AG2580" s="1">
        <v>1.0</v>
      </c>
      <c r="AH2580" s="1">
        <v>0.0</v>
      </c>
      <c r="AI2580" s="1">
        <v>28.0</v>
      </c>
      <c r="AJ2580" s="1">
        <v>58.0</v>
      </c>
      <c r="AK2580" s="1">
        <v>333.0</v>
      </c>
      <c r="AL2580" s="1">
        <v>0.0</v>
      </c>
      <c r="AM2580" s="1">
        <v>0.0</v>
      </c>
      <c r="AU2580" s="1">
        <v>1.0</v>
      </c>
      <c r="AV2580" s="1" t="s">
        <v>96</v>
      </c>
      <c r="AW2580" s="1">
        <v>96.0</v>
      </c>
      <c r="AX2580" s="1">
        <v>96.0</v>
      </c>
      <c r="AY2580" s="1">
        <v>0.0</v>
      </c>
      <c r="AZ2580" s="1">
        <v>0.0</v>
      </c>
      <c r="BB2580" s="1">
        <v>-1.0</v>
      </c>
      <c r="BC2580" s="1">
        <v>1.0</v>
      </c>
      <c r="BD2580" s="1">
        <v>-1.0</v>
      </c>
      <c r="BE2580" s="1">
        <v>1.0</v>
      </c>
      <c r="BF2580" s="1">
        <v>-1.0</v>
      </c>
      <c r="BG2580" s="1">
        <v>-1.0</v>
      </c>
      <c r="BH2580" s="1">
        <v>1.0</v>
      </c>
      <c r="BI2580" s="1">
        <v>-1.0</v>
      </c>
      <c r="BJ2580" s="1">
        <v>1.0</v>
      </c>
      <c r="BK2580" s="1">
        <v>1.0</v>
      </c>
      <c r="BL2580" s="1">
        <v>1.0</v>
      </c>
      <c r="BM2580" s="1">
        <v>1.0</v>
      </c>
      <c r="BN2580" s="1">
        <v>1.0</v>
      </c>
      <c r="BO2580" s="1">
        <v>1.0</v>
      </c>
      <c r="BP2580" s="1">
        <v>-1.0</v>
      </c>
      <c r="BQ2580" s="1">
        <v>-1.0</v>
      </c>
      <c r="BR2580" s="1">
        <v>-1.0</v>
      </c>
      <c r="BS2580" s="1">
        <v>1.0</v>
      </c>
      <c r="BT2580" s="1">
        <v>-1.0</v>
      </c>
      <c r="BU2580" s="1">
        <v>1.0</v>
      </c>
      <c r="BV2580" s="1">
        <v>1.0</v>
      </c>
      <c r="BW2580" s="1">
        <v>1.0</v>
      </c>
      <c r="BX2580" s="1">
        <v>-1.0</v>
      </c>
      <c r="BY2580" s="1">
        <v>-1.0</v>
      </c>
      <c r="BZ2580" s="1">
        <v>-1.0</v>
      </c>
      <c r="CA2580" s="1">
        <v>-1.0</v>
      </c>
      <c r="CB2580" s="1">
        <v>-1.0</v>
      </c>
      <c r="CC2580" s="1">
        <v>-1.0</v>
      </c>
      <c r="CD2580" s="1">
        <v>86442.0</v>
      </c>
    </row>
    <row r="2581">
      <c r="A2581" s="1">
        <v>1.7654611E7</v>
      </c>
      <c r="B2581" s="1" t="s">
        <v>13815</v>
      </c>
      <c r="C2581" s="1" t="s">
        <v>13816</v>
      </c>
      <c r="D2581" s="1" t="s">
        <v>13817</v>
      </c>
      <c r="E2581" s="1" t="s">
        <v>85</v>
      </c>
      <c r="F2581" s="1" t="s">
        <v>13818</v>
      </c>
      <c r="G2581" s="1" t="s">
        <v>13819</v>
      </c>
      <c r="H2581" s="1" t="s">
        <v>13820</v>
      </c>
      <c r="I2581" s="1">
        <v>1.05372357E8</v>
      </c>
      <c r="J2581" s="1">
        <v>42701.0</v>
      </c>
      <c r="K2581" s="1" t="s">
        <v>134</v>
      </c>
      <c r="L2581" s="1">
        <v>1.0</v>
      </c>
      <c r="M2581" s="1">
        <v>1.0</v>
      </c>
      <c r="N2581" s="1">
        <v>1.0</v>
      </c>
      <c r="O2581" s="1">
        <v>0.0</v>
      </c>
      <c r="P2581" s="1" t="s">
        <v>111</v>
      </c>
      <c r="Q2581" s="1" t="s">
        <v>4228</v>
      </c>
      <c r="R2581" s="1">
        <v>40.74117</v>
      </c>
      <c r="S2581" s="1">
        <v>-73.94904</v>
      </c>
      <c r="T2581" s="1" t="s">
        <v>91</v>
      </c>
      <c r="U2581" s="1" t="s">
        <v>113</v>
      </c>
      <c r="V2581" s="1">
        <v>2.0</v>
      </c>
      <c r="W2581" s="1">
        <v>1.0</v>
      </c>
      <c r="X2581" s="1">
        <v>1.0</v>
      </c>
      <c r="Y2581" s="1">
        <v>1.0</v>
      </c>
      <c r="Z2581" s="1" t="s">
        <v>93</v>
      </c>
      <c r="AA2581" s="1" t="s">
        <v>13821</v>
      </c>
      <c r="AB2581" s="1">
        <v>75.0</v>
      </c>
      <c r="AC2581" s="1">
        <v>1.0</v>
      </c>
      <c r="AD2581" s="1">
        <v>25.0</v>
      </c>
      <c r="AE2581" s="1">
        <v>5.0</v>
      </c>
      <c r="AF2581" s="1" t="s">
        <v>407</v>
      </c>
      <c r="AG2581" s="1">
        <v>1.0</v>
      </c>
      <c r="AH2581" s="1">
        <v>0.0</v>
      </c>
      <c r="AI2581" s="1">
        <v>5.0</v>
      </c>
      <c r="AJ2581" s="1">
        <v>29.0</v>
      </c>
      <c r="AK2581" s="1">
        <v>112.0</v>
      </c>
      <c r="AL2581" s="1">
        <v>17.0</v>
      </c>
      <c r="AM2581" s="1">
        <v>8.0</v>
      </c>
      <c r="AN2581" s="1">
        <v>95.0</v>
      </c>
      <c r="AO2581" s="1">
        <v>10.0</v>
      </c>
      <c r="AP2581" s="1">
        <v>9.0</v>
      </c>
      <c r="AQ2581" s="1">
        <v>10.0</v>
      </c>
      <c r="AR2581" s="1">
        <v>10.0</v>
      </c>
      <c r="AS2581" s="1">
        <v>10.0</v>
      </c>
      <c r="AT2581" s="1">
        <v>9.0</v>
      </c>
      <c r="AU2581" s="1">
        <v>1.0</v>
      </c>
      <c r="AV2581" s="1" t="s">
        <v>96</v>
      </c>
      <c r="AW2581" s="1">
        <v>1.0</v>
      </c>
      <c r="AX2581" s="1">
        <v>0.0</v>
      </c>
      <c r="AY2581" s="1">
        <v>1.0</v>
      </c>
      <c r="AZ2581" s="1">
        <v>0.0</v>
      </c>
      <c r="BA2581" s="1">
        <v>0.61</v>
      </c>
      <c r="BB2581" s="1">
        <v>-1.0</v>
      </c>
      <c r="BC2581" s="1">
        <v>-1.0</v>
      </c>
      <c r="BD2581" s="1">
        <v>-1.0</v>
      </c>
      <c r="BE2581" s="1">
        <v>-1.0</v>
      </c>
      <c r="BF2581" s="1">
        <v>-1.0</v>
      </c>
      <c r="BG2581" s="1">
        <v>-1.0</v>
      </c>
      <c r="BH2581" s="1">
        <v>-1.0</v>
      </c>
      <c r="BI2581" s="1">
        <v>-1.0</v>
      </c>
      <c r="BJ2581" s="1">
        <v>-1.0</v>
      </c>
      <c r="BK2581" s="1">
        <v>-1.0</v>
      </c>
      <c r="BL2581" s="1">
        <v>-1.0</v>
      </c>
      <c r="BM2581" s="1">
        <v>1.0</v>
      </c>
      <c r="BN2581" s="1">
        <v>-1.0</v>
      </c>
      <c r="BO2581" s="1">
        <v>-1.0</v>
      </c>
      <c r="BP2581" s="1">
        <v>1.0</v>
      </c>
      <c r="BQ2581" s="1">
        <v>-1.0</v>
      </c>
      <c r="BR2581" s="1">
        <v>-1.0</v>
      </c>
      <c r="BS2581" s="1">
        <v>-1.0</v>
      </c>
      <c r="BT2581" s="1">
        <v>-1.0</v>
      </c>
      <c r="BU2581" s="1">
        <v>1.0</v>
      </c>
      <c r="BV2581" s="1">
        <v>-1.0</v>
      </c>
      <c r="BW2581" s="1">
        <v>-1.0</v>
      </c>
      <c r="BX2581" s="1">
        <v>-1.0</v>
      </c>
      <c r="BY2581" s="1">
        <v>-1.0</v>
      </c>
      <c r="BZ2581" s="1">
        <v>-1.0</v>
      </c>
      <c r="CA2581" s="1">
        <v>-1.0</v>
      </c>
      <c r="CB2581" s="1">
        <v>-1.0</v>
      </c>
      <c r="CC2581" s="1">
        <v>-1.0</v>
      </c>
      <c r="CD2581" s="1">
        <v>86496.0</v>
      </c>
    </row>
    <row r="2582">
      <c r="A2582" s="1">
        <v>2.7373599E7</v>
      </c>
      <c r="B2582" s="1" t="s">
        <v>13822</v>
      </c>
      <c r="C2582" s="1" t="s">
        <v>13823</v>
      </c>
      <c r="D2582" s="1" t="s">
        <v>13824</v>
      </c>
      <c r="E2582" s="1" t="s">
        <v>85</v>
      </c>
      <c r="F2582" s="1" t="s">
        <v>13825</v>
      </c>
      <c r="H2582" s="2" t="str">
        <f>- please REFRAIN from major noise my land lords live above and may question. if so you know eric and here for weeekend. I am home just NOT There</f>
        <v>#ERROR!</v>
      </c>
      <c r="I2582" s="1">
        <v>1.0606156E7</v>
      </c>
      <c r="J2582" s="1">
        <v>41621.0</v>
      </c>
      <c r="K2582" s="1" t="s">
        <v>134</v>
      </c>
      <c r="L2582" s="1">
        <v>1.0</v>
      </c>
      <c r="M2582" s="1">
        <v>0.0</v>
      </c>
      <c r="N2582" s="1">
        <v>2.0</v>
      </c>
      <c r="O2582" s="1">
        <v>0.0</v>
      </c>
      <c r="P2582" s="1" t="s">
        <v>123</v>
      </c>
      <c r="Q2582" s="1" t="s">
        <v>296</v>
      </c>
      <c r="R2582" s="1">
        <v>40.7244</v>
      </c>
      <c r="S2582" s="1">
        <v>-73.95435</v>
      </c>
      <c r="T2582" s="1" t="s">
        <v>91</v>
      </c>
      <c r="U2582" s="1" t="s">
        <v>92</v>
      </c>
      <c r="V2582" s="1">
        <v>3.0</v>
      </c>
      <c r="W2582" s="1">
        <v>1.0</v>
      </c>
      <c r="X2582" s="1">
        <v>1.0</v>
      </c>
      <c r="Y2582" s="1">
        <v>1.0</v>
      </c>
      <c r="Z2582" s="1" t="s">
        <v>93</v>
      </c>
      <c r="AA2582" s="1" t="s">
        <v>13826</v>
      </c>
      <c r="AB2582" s="1">
        <v>75.0</v>
      </c>
      <c r="AC2582" s="1">
        <v>2.0</v>
      </c>
      <c r="AD2582" s="1">
        <v>30.0</v>
      </c>
      <c r="AE2582" s="1">
        <v>4.0</v>
      </c>
      <c r="AF2582" s="1" t="s">
        <v>549</v>
      </c>
      <c r="AG2582" s="1">
        <v>1.0</v>
      </c>
      <c r="AH2582" s="1">
        <v>27.0</v>
      </c>
      <c r="AI2582" s="1">
        <v>57.0</v>
      </c>
      <c r="AJ2582" s="1">
        <v>87.0</v>
      </c>
      <c r="AK2582" s="1">
        <v>177.0</v>
      </c>
      <c r="AL2582" s="1">
        <v>0.0</v>
      </c>
      <c r="AM2582" s="1">
        <v>0.0</v>
      </c>
      <c r="AU2582" s="1">
        <v>0.0</v>
      </c>
      <c r="AV2582" s="1" t="s">
        <v>105</v>
      </c>
      <c r="AW2582" s="1">
        <v>2.0</v>
      </c>
      <c r="AX2582" s="1">
        <v>2.0</v>
      </c>
      <c r="AY2582" s="1">
        <v>0.0</v>
      </c>
      <c r="AZ2582" s="1">
        <v>0.0</v>
      </c>
      <c r="BB2582" s="1">
        <v>-1.0</v>
      </c>
      <c r="BC2582" s="1">
        <v>1.0</v>
      </c>
      <c r="BD2582" s="1">
        <v>-1.0</v>
      </c>
      <c r="BE2582" s="1">
        <v>-1.0</v>
      </c>
      <c r="BF2582" s="1">
        <v>-1.0</v>
      </c>
      <c r="BG2582" s="1">
        <v>-1.0</v>
      </c>
      <c r="BH2582" s="1">
        <v>1.0</v>
      </c>
      <c r="BI2582" s="1">
        <v>1.0</v>
      </c>
      <c r="BJ2582" s="1">
        <v>1.0</v>
      </c>
      <c r="BK2582" s="1">
        <v>-1.0</v>
      </c>
      <c r="BL2582" s="1">
        <v>-1.0</v>
      </c>
      <c r="BM2582" s="1">
        <v>-1.0</v>
      </c>
      <c r="BN2582" s="1">
        <v>-1.0</v>
      </c>
      <c r="BO2582" s="1">
        <v>-1.0</v>
      </c>
      <c r="BP2582" s="1">
        <v>-1.0</v>
      </c>
      <c r="BQ2582" s="1">
        <v>1.0</v>
      </c>
      <c r="BR2582" s="1">
        <v>-1.0</v>
      </c>
      <c r="BS2582" s="1">
        <v>1.0</v>
      </c>
      <c r="BT2582" s="1">
        <v>-1.0</v>
      </c>
      <c r="BU2582" s="1">
        <v>1.0</v>
      </c>
      <c r="BV2582" s="1">
        <v>-1.0</v>
      </c>
      <c r="BW2582" s="1">
        <v>-1.0</v>
      </c>
      <c r="BX2582" s="1">
        <v>-1.0</v>
      </c>
      <c r="BY2582" s="1">
        <v>-1.0</v>
      </c>
      <c r="BZ2582" s="1">
        <v>-1.0</v>
      </c>
      <c r="CA2582" s="1">
        <v>-1.0</v>
      </c>
      <c r="CB2582" s="1">
        <v>-1.0</v>
      </c>
      <c r="CC2582" s="1">
        <v>-1.0</v>
      </c>
      <c r="CD2582" s="1">
        <v>86514.0</v>
      </c>
    </row>
    <row r="2583">
      <c r="A2583" s="1">
        <v>8984018.0</v>
      </c>
      <c r="B2583" s="1" t="s">
        <v>13827</v>
      </c>
      <c r="C2583" s="1" t="s">
        <v>13828</v>
      </c>
      <c r="D2583" s="1" t="s">
        <v>13828</v>
      </c>
      <c r="E2583" s="1" t="s">
        <v>85</v>
      </c>
      <c r="I2583" s="1">
        <v>3256202.0</v>
      </c>
      <c r="J2583" s="1">
        <v>41135.0</v>
      </c>
      <c r="M2583" s="1">
        <v>0.0</v>
      </c>
      <c r="N2583" s="1">
        <v>1.0</v>
      </c>
      <c r="O2583" s="1">
        <v>1.0</v>
      </c>
      <c r="P2583" s="1" t="s">
        <v>89</v>
      </c>
      <c r="Q2583" s="1" t="s">
        <v>391</v>
      </c>
      <c r="R2583" s="1">
        <v>40.74044</v>
      </c>
      <c r="S2583" s="1">
        <v>-74.00326</v>
      </c>
      <c r="T2583" s="1" t="s">
        <v>91</v>
      </c>
      <c r="U2583" s="1" t="s">
        <v>92</v>
      </c>
      <c r="V2583" s="1">
        <v>2.0</v>
      </c>
      <c r="W2583" s="1">
        <v>1.0</v>
      </c>
      <c r="X2583" s="1">
        <v>1.0</v>
      </c>
      <c r="Y2583" s="1">
        <v>1.0</v>
      </c>
      <c r="Z2583" s="1" t="s">
        <v>93</v>
      </c>
      <c r="AA2583" s="1" t="s">
        <v>13829</v>
      </c>
      <c r="AB2583" s="1">
        <v>225.0</v>
      </c>
      <c r="AC2583" s="1">
        <v>1.0</v>
      </c>
      <c r="AD2583" s="1">
        <v>0.0</v>
      </c>
      <c r="AE2583" s="1">
        <v>1.0</v>
      </c>
      <c r="AF2583" s="1" t="s">
        <v>1512</v>
      </c>
      <c r="AG2583" s="1">
        <v>1.0</v>
      </c>
      <c r="AH2583" s="1">
        <v>0.0</v>
      </c>
      <c r="AI2583" s="1">
        <v>0.0</v>
      </c>
      <c r="AJ2583" s="1">
        <v>0.0</v>
      </c>
      <c r="AK2583" s="1">
        <v>0.0</v>
      </c>
      <c r="AL2583" s="1">
        <v>0.0</v>
      </c>
      <c r="AM2583" s="1">
        <v>0.0</v>
      </c>
      <c r="AU2583" s="1">
        <v>0.0</v>
      </c>
      <c r="AV2583" s="1" t="s">
        <v>96</v>
      </c>
      <c r="AW2583" s="1">
        <v>1.0</v>
      </c>
      <c r="AX2583" s="1">
        <v>1.0</v>
      </c>
      <c r="AY2583" s="1">
        <v>0.0</v>
      </c>
      <c r="AZ2583" s="1">
        <v>0.0</v>
      </c>
      <c r="BB2583" s="1">
        <v>-1.0</v>
      </c>
      <c r="BC2583" s="1">
        <v>1.0</v>
      </c>
      <c r="BD2583" s="1">
        <v>-1.0</v>
      </c>
      <c r="BE2583" s="1">
        <v>-1.0</v>
      </c>
      <c r="BF2583" s="1">
        <v>-1.0</v>
      </c>
      <c r="BG2583" s="1">
        <v>-1.0</v>
      </c>
      <c r="BH2583" s="1">
        <v>-1.0</v>
      </c>
      <c r="BI2583" s="1">
        <v>-1.0</v>
      </c>
      <c r="BJ2583" s="1">
        <v>1.0</v>
      </c>
      <c r="BK2583" s="1">
        <v>-1.0</v>
      </c>
      <c r="BL2583" s="1">
        <v>-1.0</v>
      </c>
      <c r="BM2583" s="1">
        <v>-1.0</v>
      </c>
      <c r="BN2583" s="1">
        <v>-1.0</v>
      </c>
      <c r="BO2583" s="1">
        <v>-1.0</v>
      </c>
      <c r="BP2583" s="1">
        <v>-1.0</v>
      </c>
      <c r="BQ2583" s="1">
        <v>-1.0</v>
      </c>
      <c r="BR2583" s="1">
        <v>-1.0</v>
      </c>
      <c r="BS2583" s="1">
        <v>-1.0</v>
      </c>
      <c r="BT2583" s="1">
        <v>-1.0</v>
      </c>
      <c r="BU2583" s="1">
        <v>1.0</v>
      </c>
      <c r="BV2583" s="1">
        <v>-1.0</v>
      </c>
      <c r="BW2583" s="1">
        <v>-1.0</v>
      </c>
      <c r="BX2583" s="1">
        <v>-1.0</v>
      </c>
      <c r="BY2583" s="1">
        <v>-1.0</v>
      </c>
      <c r="BZ2583" s="1">
        <v>-1.0</v>
      </c>
      <c r="CA2583" s="1">
        <v>-1.0</v>
      </c>
      <c r="CB2583" s="1">
        <v>-1.0</v>
      </c>
      <c r="CC2583" s="1">
        <v>-1.0</v>
      </c>
      <c r="CD2583" s="1">
        <v>86515.0</v>
      </c>
    </row>
    <row r="2584">
      <c r="A2584" s="1">
        <v>1.3943523E7</v>
      </c>
      <c r="B2584" s="1" t="s">
        <v>13830</v>
      </c>
      <c r="C2584" s="1" t="s">
        <v>13831</v>
      </c>
      <c r="D2584" s="1" t="s">
        <v>13832</v>
      </c>
      <c r="E2584" s="1" t="s">
        <v>85</v>
      </c>
      <c r="F2584" s="1" t="s">
        <v>13833</v>
      </c>
      <c r="H2584" s="1" t="s">
        <v>13834</v>
      </c>
      <c r="I2584" s="1">
        <v>2.4461849E7</v>
      </c>
      <c r="J2584" s="1">
        <v>41976.0</v>
      </c>
      <c r="M2584" s="1">
        <v>0.0</v>
      </c>
      <c r="N2584" s="1">
        <v>1.0</v>
      </c>
      <c r="O2584" s="1">
        <v>1.0</v>
      </c>
      <c r="P2584" s="1" t="s">
        <v>89</v>
      </c>
      <c r="Q2584" s="1" t="s">
        <v>3783</v>
      </c>
      <c r="R2584" s="1">
        <v>40.74569</v>
      </c>
      <c r="S2584" s="1">
        <v>-73.98592</v>
      </c>
      <c r="T2584" s="1" t="s">
        <v>91</v>
      </c>
      <c r="U2584" s="1" t="s">
        <v>92</v>
      </c>
      <c r="V2584" s="1">
        <v>4.0</v>
      </c>
      <c r="W2584" s="1">
        <v>1.0</v>
      </c>
      <c r="X2584" s="1">
        <v>1.0</v>
      </c>
      <c r="Y2584" s="1">
        <v>2.0</v>
      </c>
      <c r="Z2584" s="1" t="s">
        <v>93</v>
      </c>
      <c r="AA2584" s="1" t="s">
        <v>13835</v>
      </c>
      <c r="AB2584" s="1">
        <v>280.0</v>
      </c>
      <c r="AC2584" s="1">
        <v>1.0</v>
      </c>
      <c r="AD2584" s="1">
        <v>0.0</v>
      </c>
      <c r="AE2584" s="1">
        <v>3.0</v>
      </c>
      <c r="AF2584" s="1" t="s">
        <v>597</v>
      </c>
      <c r="AG2584" s="1">
        <v>1.0</v>
      </c>
      <c r="AH2584" s="1">
        <v>0.0</v>
      </c>
      <c r="AI2584" s="1">
        <v>0.0</v>
      </c>
      <c r="AJ2584" s="1">
        <v>0.0</v>
      </c>
      <c r="AK2584" s="1">
        <v>0.0</v>
      </c>
      <c r="AL2584" s="1">
        <v>2.0</v>
      </c>
      <c r="AM2584" s="1">
        <v>0.0</v>
      </c>
      <c r="AN2584" s="1">
        <v>100.0</v>
      </c>
      <c r="AO2584" s="1">
        <v>10.0</v>
      </c>
      <c r="AP2584" s="1">
        <v>10.0</v>
      </c>
      <c r="AQ2584" s="1">
        <v>10.0</v>
      </c>
      <c r="AR2584" s="1">
        <v>9.0</v>
      </c>
      <c r="AS2584" s="1">
        <v>10.0</v>
      </c>
      <c r="AT2584" s="1">
        <v>10.0</v>
      </c>
      <c r="AU2584" s="1">
        <v>1.0</v>
      </c>
      <c r="AV2584" s="1" t="s">
        <v>96</v>
      </c>
      <c r="AW2584" s="1">
        <v>1.0</v>
      </c>
      <c r="AX2584" s="1">
        <v>1.0</v>
      </c>
      <c r="AY2584" s="1">
        <v>0.0</v>
      </c>
      <c r="AZ2584" s="1">
        <v>0.0</v>
      </c>
      <c r="BA2584" s="1">
        <v>0.07</v>
      </c>
      <c r="BB2584" s="1">
        <v>-1.0</v>
      </c>
      <c r="BC2584" s="1">
        <v>1.0</v>
      </c>
      <c r="BD2584" s="1">
        <v>-1.0</v>
      </c>
      <c r="BE2584" s="1">
        <v>-1.0</v>
      </c>
      <c r="BF2584" s="1">
        <v>-1.0</v>
      </c>
      <c r="BG2584" s="1">
        <v>-1.0</v>
      </c>
      <c r="BH2584" s="1">
        <v>-1.0</v>
      </c>
      <c r="BI2584" s="1">
        <v>1.0</v>
      </c>
      <c r="BJ2584" s="1">
        <v>1.0</v>
      </c>
      <c r="BK2584" s="1">
        <v>-1.0</v>
      </c>
      <c r="BL2584" s="1">
        <v>-1.0</v>
      </c>
      <c r="BM2584" s="1">
        <v>1.0</v>
      </c>
      <c r="BN2584" s="1">
        <v>1.0</v>
      </c>
      <c r="BO2584" s="1">
        <v>-1.0</v>
      </c>
      <c r="BP2584" s="1">
        <v>-1.0</v>
      </c>
      <c r="BQ2584" s="1">
        <v>-1.0</v>
      </c>
      <c r="BR2584" s="1">
        <v>-1.0</v>
      </c>
      <c r="BS2584" s="1">
        <v>-1.0</v>
      </c>
      <c r="BT2584" s="1">
        <v>-1.0</v>
      </c>
      <c r="BU2584" s="1">
        <v>1.0</v>
      </c>
      <c r="BV2584" s="1">
        <v>-1.0</v>
      </c>
      <c r="BW2584" s="1">
        <v>-1.0</v>
      </c>
      <c r="BX2584" s="1">
        <v>-1.0</v>
      </c>
      <c r="BY2584" s="1">
        <v>-1.0</v>
      </c>
      <c r="BZ2584" s="1">
        <v>-1.0</v>
      </c>
      <c r="CA2584" s="1">
        <v>-1.0</v>
      </c>
      <c r="CB2584" s="1">
        <v>-1.0</v>
      </c>
      <c r="CC2584" s="1">
        <v>-1.0</v>
      </c>
      <c r="CD2584" s="1">
        <v>86520.0</v>
      </c>
    </row>
    <row r="2585">
      <c r="A2585" s="1">
        <v>1.6338086E7</v>
      </c>
      <c r="B2585" s="1" t="s">
        <v>13836</v>
      </c>
      <c r="C2585" s="1" t="s">
        <v>13837</v>
      </c>
      <c r="D2585" s="1" t="s">
        <v>13838</v>
      </c>
      <c r="E2585" s="1" t="s">
        <v>85</v>
      </c>
      <c r="F2585" s="1" t="s">
        <v>13839</v>
      </c>
      <c r="G2585" s="1" t="s">
        <v>13840</v>
      </c>
      <c r="H2585" s="2" t="str">
        <f>- food is NOT provider</f>
        <v>#ERROR!</v>
      </c>
      <c r="I2585" s="1">
        <v>1.06401814E8</v>
      </c>
      <c r="J2585" s="1">
        <v>42710.0</v>
      </c>
      <c r="M2585" s="1">
        <v>0.0</v>
      </c>
      <c r="N2585" s="1">
        <v>1.0</v>
      </c>
      <c r="O2585" s="1">
        <v>0.0</v>
      </c>
      <c r="P2585" s="1" t="s">
        <v>123</v>
      </c>
      <c r="Q2585" s="1" t="s">
        <v>124</v>
      </c>
      <c r="R2585" s="1">
        <v>40.66075</v>
      </c>
      <c r="S2585" s="1">
        <v>-73.94549</v>
      </c>
      <c r="T2585" s="1" t="s">
        <v>125</v>
      </c>
      <c r="U2585" s="1" t="s">
        <v>92</v>
      </c>
      <c r="V2585" s="1">
        <v>4.0</v>
      </c>
      <c r="W2585" s="1">
        <v>1.0</v>
      </c>
      <c r="X2585" s="1">
        <v>2.0</v>
      </c>
      <c r="Y2585" s="1">
        <v>2.0</v>
      </c>
      <c r="Z2585" s="1" t="s">
        <v>93</v>
      </c>
      <c r="AA2585" s="1" t="s">
        <v>13841</v>
      </c>
      <c r="AB2585" s="1">
        <v>180.0</v>
      </c>
      <c r="AC2585" s="1">
        <v>5.0</v>
      </c>
      <c r="AD2585" s="1">
        <v>30.0</v>
      </c>
      <c r="AE2585" s="1">
        <v>3.0</v>
      </c>
      <c r="AF2585" s="1" t="s">
        <v>597</v>
      </c>
      <c r="AG2585" s="1">
        <v>1.0</v>
      </c>
      <c r="AH2585" s="1">
        <v>0.0</v>
      </c>
      <c r="AI2585" s="1">
        <v>0.0</v>
      </c>
      <c r="AJ2585" s="1">
        <v>0.0</v>
      </c>
      <c r="AK2585" s="1">
        <v>0.0</v>
      </c>
      <c r="AL2585" s="1">
        <v>0.0</v>
      </c>
      <c r="AM2585" s="1">
        <v>0.0</v>
      </c>
      <c r="AU2585" s="1">
        <v>1.0</v>
      </c>
      <c r="AV2585" s="1" t="s">
        <v>105</v>
      </c>
      <c r="AW2585" s="1">
        <v>1.0</v>
      </c>
      <c r="AX2585" s="1">
        <v>1.0</v>
      </c>
      <c r="AY2585" s="1">
        <v>0.0</v>
      </c>
      <c r="AZ2585" s="1">
        <v>0.0</v>
      </c>
      <c r="BB2585" s="1">
        <v>1.0</v>
      </c>
      <c r="BC2585" s="1">
        <v>1.0</v>
      </c>
      <c r="BD2585" s="1">
        <v>-1.0</v>
      </c>
      <c r="BE2585" s="1">
        <v>-1.0</v>
      </c>
      <c r="BF2585" s="1">
        <v>-1.0</v>
      </c>
      <c r="BG2585" s="1">
        <v>-1.0</v>
      </c>
      <c r="BH2585" s="1">
        <v>-1.0</v>
      </c>
      <c r="BI2585" s="1">
        <v>-1.0</v>
      </c>
      <c r="BJ2585" s="1">
        <v>1.0</v>
      </c>
      <c r="BK2585" s="1">
        <v>-1.0</v>
      </c>
      <c r="BL2585" s="1">
        <v>-1.0</v>
      </c>
      <c r="BM2585" s="1">
        <v>1.0</v>
      </c>
      <c r="BN2585" s="1">
        <v>-1.0</v>
      </c>
      <c r="BO2585" s="1">
        <v>-1.0</v>
      </c>
      <c r="BP2585" s="1">
        <v>1.0</v>
      </c>
      <c r="BQ2585" s="1">
        <v>-1.0</v>
      </c>
      <c r="BR2585" s="1">
        <v>-1.0</v>
      </c>
      <c r="BS2585" s="1">
        <v>-1.0</v>
      </c>
      <c r="BT2585" s="1">
        <v>-1.0</v>
      </c>
      <c r="BU2585" s="1">
        <v>1.0</v>
      </c>
      <c r="BV2585" s="1">
        <v>-1.0</v>
      </c>
      <c r="BW2585" s="1">
        <v>-1.0</v>
      </c>
      <c r="BX2585" s="1">
        <v>1.0</v>
      </c>
      <c r="BY2585" s="1">
        <v>-1.0</v>
      </c>
      <c r="BZ2585" s="1">
        <v>-1.0</v>
      </c>
      <c r="CA2585" s="1">
        <v>-1.0</v>
      </c>
      <c r="CB2585" s="1">
        <v>-1.0</v>
      </c>
      <c r="CC2585" s="1">
        <v>-1.0</v>
      </c>
      <c r="CD2585" s="1">
        <v>86521.0</v>
      </c>
    </row>
    <row r="2586">
      <c r="A2586" s="1">
        <v>2.6890649E7</v>
      </c>
      <c r="B2586" s="1" t="s">
        <v>13842</v>
      </c>
      <c r="C2586" s="1" t="s">
        <v>13843</v>
      </c>
      <c r="D2586" s="1" t="s">
        <v>13844</v>
      </c>
      <c r="E2586" s="1" t="s">
        <v>85</v>
      </c>
      <c r="I2586" s="1">
        <v>1.2505964E8</v>
      </c>
      <c r="J2586" s="1">
        <v>42834.0</v>
      </c>
      <c r="M2586" s="1">
        <v>0.0</v>
      </c>
      <c r="N2586" s="1">
        <v>1.0</v>
      </c>
      <c r="O2586" s="1">
        <v>0.0</v>
      </c>
      <c r="P2586" s="1" t="s">
        <v>123</v>
      </c>
      <c r="Q2586" s="1" t="s">
        <v>157</v>
      </c>
      <c r="R2586" s="1">
        <v>40.6951599999999</v>
      </c>
      <c r="S2586" s="1">
        <v>-73.93462</v>
      </c>
      <c r="T2586" s="1" t="s">
        <v>91</v>
      </c>
      <c r="U2586" s="1" t="s">
        <v>92</v>
      </c>
      <c r="V2586" s="1">
        <v>4.0</v>
      </c>
      <c r="W2586" s="1">
        <v>1.0</v>
      </c>
      <c r="X2586" s="1">
        <v>2.0</v>
      </c>
      <c r="Y2586" s="1">
        <v>1.0</v>
      </c>
      <c r="Z2586" s="1" t="s">
        <v>93</v>
      </c>
      <c r="AA2586" s="1" t="s">
        <v>13845</v>
      </c>
      <c r="AB2586" s="1">
        <v>125.0</v>
      </c>
      <c r="AC2586" s="1">
        <v>1.0</v>
      </c>
      <c r="AD2586" s="1">
        <v>0.0</v>
      </c>
      <c r="AE2586" s="1">
        <v>3.0</v>
      </c>
      <c r="AF2586" s="1" t="s">
        <v>356</v>
      </c>
      <c r="AG2586" s="1">
        <v>1.0</v>
      </c>
      <c r="AH2586" s="1">
        <v>0.0</v>
      </c>
      <c r="AI2586" s="1">
        <v>0.0</v>
      </c>
      <c r="AJ2586" s="1">
        <v>0.0</v>
      </c>
      <c r="AK2586" s="1">
        <v>0.0</v>
      </c>
      <c r="AL2586" s="1">
        <v>2.0</v>
      </c>
      <c r="AM2586" s="1">
        <v>2.0</v>
      </c>
      <c r="AN2586" s="1">
        <v>90.0</v>
      </c>
      <c r="AO2586" s="1">
        <v>7.0</v>
      </c>
      <c r="AP2586" s="1">
        <v>9.0</v>
      </c>
      <c r="AQ2586" s="1">
        <v>10.0</v>
      </c>
      <c r="AR2586" s="1">
        <v>10.0</v>
      </c>
      <c r="AS2586" s="1">
        <v>10.0</v>
      </c>
      <c r="AT2586" s="1">
        <v>10.0</v>
      </c>
      <c r="AU2586" s="1">
        <v>0.0</v>
      </c>
      <c r="AV2586" s="1" t="s">
        <v>105</v>
      </c>
      <c r="AW2586" s="1">
        <v>1.0</v>
      </c>
      <c r="AX2586" s="1">
        <v>1.0</v>
      </c>
      <c r="AY2586" s="1">
        <v>0.0</v>
      </c>
      <c r="AZ2586" s="1">
        <v>0.0</v>
      </c>
      <c r="BA2586" s="1">
        <v>0.17</v>
      </c>
      <c r="BB2586" s="1">
        <v>-1.0</v>
      </c>
      <c r="BC2586" s="1">
        <v>1.0</v>
      </c>
      <c r="BD2586" s="1">
        <v>-1.0</v>
      </c>
      <c r="BE2586" s="1">
        <v>-1.0</v>
      </c>
      <c r="BF2586" s="1">
        <v>-1.0</v>
      </c>
      <c r="BG2586" s="1">
        <v>-1.0</v>
      </c>
      <c r="BH2586" s="1">
        <v>-1.0</v>
      </c>
      <c r="BI2586" s="1">
        <v>-1.0</v>
      </c>
      <c r="BJ2586" s="1">
        <v>-1.0</v>
      </c>
      <c r="BK2586" s="1">
        <v>-1.0</v>
      </c>
      <c r="BL2586" s="1">
        <v>-1.0</v>
      </c>
      <c r="BM2586" s="1">
        <v>1.0</v>
      </c>
      <c r="BN2586" s="1">
        <v>-1.0</v>
      </c>
      <c r="BO2586" s="1">
        <v>-1.0</v>
      </c>
      <c r="BP2586" s="1">
        <v>-1.0</v>
      </c>
      <c r="BQ2586" s="1">
        <v>1.0</v>
      </c>
      <c r="BR2586" s="1">
        <v>-1.0</v>
      </c>
      <c r="BS2586" s="1">
        <v>-1.0</v>
      </c>
      <c r="BT2586" s="1">
        <v>-1.0</v>
      </c>
      <c r="BU2586" s="1">
        <v>1.0</v>
      </c>
      <c r="BV2586" s="1">
        <v>-1.0</v>
      </c>
      <c r="BW2586" s="1">
        <v>1.0</v>
      </c>
      <c r="BX2586" s="1">
        <v>-1.0</v>
      </c>
      <c r="BY2586" s="1">
        <v>-1.0</v>
      </c>
      <c r="BZ2586" s="1">
        <v>-1.0</v>
      </c>
      <c r="CA2586" s="1">
        <v>-1.0</v>
      </c>
      <c r="CB2586" s="1">
        <v>-1.0</v>
      </c>
      <c r="CC2586" s="1">
        <v>-1.0</v>
      </c>
      <c r="CD2586" s="1">
        <v>86665.0</v>
      </c>
    </row>
    <row r="2587">
      <c r="A2587" s="1">
        <v>3971526.0</v>
      </c>
      <c r="B2587" s="1" t="s">
        <v>13846</v>
      </c>
      <c r="C2587" s="1" t="s">
        <v>13847</v>
      </c>
      <c r="D2587" s="1" t="s">
        <v>13848</v>
      </c>
      <c r="E2587" s="1" t="s">
        <v>85</v>
      </c>
      <c r="F2587" s="1" t="s">
        <v>13849</v>
      </c>
      <c r="G2587" s="1" t="s">
        <v>13850</v>
      </c>
      <c r="I2587" s="1">
        <v>1840581.0</v>
      </c>
      <c r="J2587" s="1">
        <v>40969.0</v>
      </c>
      <c r="M2587" s="1">
        <v>0.0</v>
      </c>
      <c r="N2587" s="1">
        <v>1.0</v>
      </c>
      <c r="O2587" s="1">
        <v>1.0</v>
      </c>
      <c r="P2587" s="1" t="s">
        <v>123</v>
      </c>
      <c r="Q2587" s="1" t="s">
        <v>124</v>
      </c>
      <c r="R2587" s="1">
        <v>40.63762</v>
      </c>
      <c r="S2587" s="1">
        <v>-73.96155</v>
      </c>
      <c r="T2587" s="1" t="s">
        <v>91</v>
      </c>
      <c r="U2587" s="1" t="s">
        <v>113</v>
      </c>
      <c r="V2587" s="1">
        <v>2.0</v>
      </c>
      <c r="W2587" s="1">
        <v>1.0</v>
      </c>
      <c r="X2587" s="1">
        <v>1.0</v>
      </c>
      <c r="Y2587" s="1">
        <v>1.0</v>
      </c>
      <c r="Z2587" s="1" t="s">
        <v>93</v>
      </c>
      <c r="AA2587" s="1" t="s">
        <v>13851</v>
      </c>
      <c r="AB2587" s="1">
        <v>65.0</v>
      </c>
      <c r="AC2587" s="1">
        <v>1.0</v>
      </c>
      <c r="AD2587" s="1">
        <v>0.0</v>
      </c>
      <c r="AE2587" s="1">
        <v>1.0</v>
      </c>
      <c r="AF2587" s="1" t="s">
        <v>1074</v>
      </c>
      <c r="AG2587" s="1">
        <v>1.0</v>
      </c>
      <c r="AH2587" s="1">
        <v>0.0</v>
      </c>
      <c r="AI2587" s="1">
        <v>0.0</v>
      </c>
      <c r="AJ2587" s="1">
        <v>0.0</v>
      </c>
      <c r="AK2587" s="1">
        <v>0.0</v>
      </c>
      <c r="AL2587" s="1">
        <v>0.0</v>
      </c>
      <c r="AM2587" s="1">
        <v>0.0</v>
      </c>
      <c r="AU2587" s="1">
        <v>0.0</v>
      </c>
      <c r="AV2587" s="1" t="s">
        <v>105</v>
      </c>
      <c r="AW2587" s="1">
        <v>1.0</v>
      </c>
      <c r="AX2587" s="1">
        <v>0.0</v>
      </c>
      <c r="AY2587" s="1">
        <v>1.0</v>
      </c>
      <c r="AZ2587" s="1">
        <v>0.0</v>
      </c>
      <c r="BB2587" s="1">
        <v>-1.0</v>
      </c>
      <c r="BC2587" s="1">
        <v>1.0</v>
      </c>
      <c r="BD2587" s="1">
        <v>-1.0</v>
      </c>
      <c r="BE2587" s="1">
        <v>-1.0</v>
      </c>
      <c r="BF2587" s="1">
        <v>-1.0</v>
      </c>
      <c r="BG2587" s="1">
        <v>-1.0</v>
      </c>
      <c r="BH2587" s="1">
        <v>-1.0</v>
      </c>
      <c r="BI2587" s="1">
        <v>-1.0</v>
      </c>
      <c r="BJ2587" s="1">
        <v>-1.0</v>
      </c>
      <c r="BK2587" s="1">
        <v>-1.0</v>
      </c>
      <c r="BL2587" s="1">
        <v>-1.0</v>
      </c>
      <c r="BM2587" s="1">
        <v>-1.0</v>
      </c>
      <c r="BN2587" s="1">
        <v>1.0</v>
      </c>
      <c r="BO2587" s="1">
        <v>-1.0</v>
      </c>
      <c r="BP2587" s="1">
        <v>-1.0</v>
      </c>
      <c r="BQ2587" s="1">
        <v>-1.0</v>
      </c>
      <c r="BR2587" s="1">
        <v>-1.0</v>
      </c>
      <c r="BS2587" s="1">
        <v>-1.0</v>
      </c>
      <c r="BT2587" s="1">
        <v>-1.0</v>
      </c>
      <c r="BU2587" s="1">
        <v>1.0</v>
      </c>
      <c r="BV2587" s="1">
        <v>-1.0</v>
      </c>
      <c r="BW2587" s="1">
        <v>1.0</v>
      </c>
      <c r="BX2587" s="1">
        <v>-1.0</v>
      </c>
      <c r="BY2587" s="1">
        <v>-1.0</v>
      </c>
      <c r="BZ2587" s="1">
        <v>-1.0</v>
      </c>
      <c r="CA2587" s="1">
        <v>-1.0</v>
      </c>
      <c r="CB2587" s="1">
        <v>-1.0</v>
      </c>
      <c r="CC2587" s="1">
        <v>-1.0</v>
      </c>
      <c r="CD2587" s="1">
        <v>86717.0</v>
      </c>
    </row>
    <row r="2588">
      <c r="A2588" s="1">
        <v>1.9872361E7</v>
      </c>
      <c r="B2588" s="1" t="s">
        <v>13852</v>
      </c>
      <c r="C2588" s="1" t="s">
        <v>13853</v>
      </c>
      <c r="D2588" s="1" t="s">
        <v>13853</v>
      </c>
      <c r="E2588" s="1" t="s">
        <v>85</v>
      </c>
      <c r="H2588" s="1" t="s">
        <v>13854</v>
      </c>
      <c r="I2588" s="1">
        <v>1.3349759E7</v>
      </c>
      <c r="J2588" s="1">
        <v>41718.0</v>
      </c>
      <c r="K2588" s="1" t="s">
        <v>134</v>
      </c>
      <c r="L2588" s="1">
        <v>1.0</v>
      </c>
      <c r="M2588" s="1">
        <v>0.0</v>
      </c>
      <c r="N2588" s="1">
        <v>3.0</v>
      </c>
      <c r="O2588" s="1">
        <v>1.0</v>
      </c>
      <c r="P2588" s="1" t="s">
        <v>89</v>
      </c>
      <c r="Q2588" s="1" t="s">
        <v>206</v>
      </c>
      <c r="R2588" s="1">
        <v>40.72589</v>
      </c>
      <c r="S2588" s="1">
        <v>-73.97726</v>
      </c>
      <c r="T2588" s="1" t="s">
        <v>91</v>
      </c>
      <c r="U2588" s="1" t="s">
        <v>113</v>
      </c>
      <c r="V2588" s="1">
        <v>2.0</v>
      </c>
      <c r="W2588" s="1">
        <v>1.0</v>
      </c>
      <c r="X2588" s="1">
        <v>1.0</v>
      </c>
      <c r="Y2588" s="1">
        <v>1.0</v>
      </c>
      <c r="Z2588" s="1" t="s">
        <v>93</v>
      </c>
      <c r="AA2588" s="1" t="s">
        <v>13855</v>
      </c>
      <c r="AB2588" s="1">
        <v>75.0</v>
      </c>
      <c r="AC2588" s="1">
        <v>1.0</v>
      </c>
      <c r="AD2588" s="1">
        <v>9.0</v>
      </c>
      <c r="AE2588" s="1">
        <v>3.0</v>
      </c>
      <c r="AF2588" s="1" t="s">
        <v>170</v>
      </c>
      <c r="AG2588" s="1">
        <v>1.0</v>
      </c>
      <c r="AH2588" s="1">
        <v>0.0</v>
      </c>
      <c r="AI2588" s="1">
        <v>0.0</v>
      </c>
      <c r="AJ2588" s="1">
        <v>0.0</v>
      </c>
      <c r="AK2588" s="1">
        <v>0.0</v>
      </c>
      <c r="AL2588" s="1">
        <v>0.0</v>
      </c>
      <c r="AM2588" s="1">
        <v>0.0</v>
      </c>
      <c r="AU2588" s="1">
        <v>0.0</v>
      </c>
      <c r="AV2588" s="1" t="s">
        <v>105</v>
      </c>
      <c r="AW2588" s="1">
        <v>1.0</v>
      </c>
      <c r="AX2588" s="1">
        <v>0.0</v>
      </c>
      <c r="AY2588" s="1">
        <v>1.0</v>
      </c>
      <c r="AZ2588" s="1">
        <v>0.0</v>
      </c>
      <c r="BB2588" s="1">
        <v>-1.0</v>
      </c>
      <c r="BC2588" s="1">
        <v>1.0</v>
      </c>
      <c r="BD2588" s="1">
        <v>-1.0</v>
      </c>
      <c r="BE2588" s="1">
        <v>-1.0</v>
      </c>
      <c r="BF2588" s="1">
        <v>-1.0</v>
      </c>
      <c r="BG2588" s="1">
        <v>-1.0</v>
      </c>
      <c r="BH2588" s="1">
        <v>-1.0</v>
      </c>
      <c r="BI2588" s="1">
        <v>-1.0</v>
      </c>
      <c r="BJ2588" s="1">
        <v>1.0</v>
      </c>
      <c r="BK2588" s="1">
        <v>-1.0</v>
      </c>
      <c r="BL2588" s="1">
        <v>-1.0</v>
      </c>
      <c r="BM2588" s="1">
        <v>1.0</v>
      </c>
      <c r="BN2588" s="1">
        <v>1.0</v>
      </c>
      <c r="BO2588" s="1">
        <v>1.0</v>
      </c>
      <c r="BP2588" s="1">
        <v>-1.0</v>
      </c>
      <c r="BQ2588" s="1">
        <v>-1.0</v>
      </c>
      <c r="BR2588" s="1">
        <v>-1.0</v>
      </c>
      <c r="BS2588" s="1">
        <v>-1.0</v>
      </c>
      <c r="BT2588" s="1">
        <v>-1.0</v>
      </c>
      <c r="BU2588" s="1">
        <v>1.0</v>
      </c>
      <c r="BV2588" s="1">
        <v>-1.0</v>
      </c>
      <c r="BW2588" s="1">
        <v>-1.0</v>
      </c>
      <c r="BX2588" s="1">
        <v>-1.0</v>
      </c>
      <c r="BY2588" s="1">
        <v>-1.0</v>
      </c>
      <c r="BZ2588" s="1">
        <v>1.0</v>
      </c>
      <c r="CA2588" s="1">
        <v>-1.0</v>
      </c>
      <c r="CB2588" s="1">
        <v>-1.0</v>
      </c>
      <c r="CC2588" s="1">
        <v>-1.0</v>
      </c>
      <c r="CD2588" s="1">
        <v>86726.0</v>
      </c>
    </row>
    <row r="2589">
      <c r="A2589" s="1">
        <v>2.6552951E7</v>
      </c>
      <c r="B2589" s="1" t="s">
        <v>13856</v>
      </c>
      <c r="C2589" s="1" t="s">
        <v>1937</v>
      </c>
      <c r="D2589" s="1" t="s">
        <v>13857</v>
      </c>
      <c r="E2589" s="1" t="s">
        <v>85</v>
      </c>
      <c r="F2589" s="1" t="s">
        <v>13858</v>
      </c>
      <c r="H2589" s="1" t="s">
        <v>1940</v>
      </c>
      <c r="I2589" s="1">
        <v>1.2243051E7</v>
      </c>
      <c r="J2589" s="1">
        <v>41684.0</v>
      </c>
      <c r="K2589" s="1" t="s">
        <v>134</v>
      </c>
      <c r="L2589" s="1">
        <v>0.99</v>
      </c>
      <c r="M2589" s="1">
        <v>0.0</v>
      </c>
      <c r="N2589" s="1">
        <v>1070.0</v>
      </c>
      <c r="O2589" s="1">
        <v>0.0</v>
      </c>
      <c r="P2589" s="1" t="s">
        <v>89</v>
      </c>
      <c r="Q2589" s="1" t="s">
        <v>90</v>
      </c>
      <c r="R2589" s="1">
        <v>40.74259</v>
      </c>
      <c r="S2589" s="1">
        <v>-73.99589</v>
      </c>
      <c r="T2589" s="1" t="s">
        <v>91</v>
      </c>
      <c r="U2589" s="1" t="s">
        <v>92</v>
      </c>
      <c r="V2589" s="1">
        <v>2.0</v>
      </c>
      <c r="W2589" s="1">
        <v>1.0</v>
      </c>
      <c r="X2589" s="1">
        <v>1.0</v>
      </c>
      <c r="Y2589" s="1">
        <v>1.0</v>
      </c>
      <c r="Z2589" s="1" t="s">
        <v>93</v>
      </c>
      <c r="AA2589" s="1" t="s">
        <v>1941</v>
      </c>
      <c r="AB2589" s="1">
        <v>249.0</v>
      </c>
      <c r="AC2589" s="1">
        <v>2.0</v>
      </c>
      <c r="AD2589" s="1">
        <v>5.0</v>
      </c>
      <c r="AE2589" s="1">
        <v>29.0</v>
      </c>
      <c r="AF2589" s="1" t="s">
        <v>95</v>
      </c>
      <c r="AG2589" s="1">
        <v>1.0</v>
      </c>
      <c r="AH2589" s="1">
        <v>2.0</v>
      </c>
      <c r="AI2589" s="1">
        <v>9.0</v>
      </c>
      <c r="AJ2589" s="1">
        <v>9.0</v>
      </c>
      <c r="AK2589" s="1">
        <v>230.0</v>
      </c>
      <c r="AL2589" s="1">
        <v>0.0</v>
      </c>
      <c r="AM2589" s="1">
        <v>0.0</v>
      </c>
      <c r="AU2589" s="1">
        <v>1.0</v>
      </c>
      <c r="AV2589" s="1" t="s">
        <v>96</v>
      </c>
      <c r="AW2589" s="1">
        <v>96.0</v>
      </c>
      <c r="AX2589" s="1">
        <v>96.0</v>
      </c>
      <c r="AY2589" s="1">
        <v>0.0</v>
      </c>
      <c r="AZ2589" s="1">
        <v>0.0</v>
      </c>
      <c r="BB2589" s="1">
        <v>-1.0</v>
      </c>
      <c r="BC2589" s="1">
        <v>1.0</v>
      </c>
      <c r="BD2589" s="1">
        <v>-1.0</v>
      </c>
      <c r="BE2589" s="1">
        <v>1.0</v>
      </c>
      <c r="BF2589" s="1">
        <v>-1.0</v>
      </c>
      <c r="BG2589" s="1">
        <v>-1.0</v>
      </c>
      <c r="BH2589" s="1">
        <v>1.0</v>
      </c>
      <c r="BI2589" s="1">
        <v>-1.0</v>
      </c>
      <c r="BJ2589" s="1">
        <v>1.0</v>
      </c>
      <c r="BK2589" s="1">
        <v>1.0</v>
      </c>
      <c r="BL2589" s="1">
        <v>1.0</v>
      </c>
      <c r="BM2589" s="1">
        <v>1.0</v>
      </c>
      <c r="BN2589" s="1">
        <v>1.0</v>
      </c>
      <c r="BO2589" s="1">
        <v>1.0</v>
      </c>
      <c r="BP2589" s="1">
        <v>-1.0</v>
      </c>
      <c r="BQ2589" s="1">
        <v>-1.0</v>
      </c>
      <c r="BR2589" s="1">
        <v>-1.0</v>
      </c>
      <c r="BS2589" s="1">
        <v>1.0</v>
      </c>
      <c r="BT2589" s="1">
        <v>-1.0</v>
      </c>
      <c r="BU2589" s="1">
        <v>1.0</v>
      </c>
      <c r="BV2589" s="1">
        <v>1.0</v>
      </c>
      <c r="BW2589" s="1">
        <v>1.0</v>
      </c>
      <c r="BX2589" s="1">
        <v>-1.0</v>
      </c>
      <c r="BY2589" s="1">
        <v>-1.0</v>
      </c>
      <c r="BZ2589" s="1">
        <v>-1.0</v>
      </c>
      <c r="CA2589" s="1">
        <v>-1.0</v>
      </c>
      <c r="CB2589" s="1">
        <v>-1.0</v>
      </c>
      <c r="CC2589" s="1">
        <v>-1.0</v>
      </c>
      <c r="CD2589" s="1">
        <v>86778.0</v>
      </c>
    </row>
    <row r="2590">
      <c r="A2590" s="1">
        <v>3.1467371E7</v>
      </c>
      <c r="B2590" s="1" t="s">
        <v>13859</v>
      </c>
      <c r="C2590" s="1" t="s">
        <v>13860</v>
      </c>
      <c r="D2590" s="1" t="s">
        <v>13861</v>
      </c>
      <c r="E2590" s="1" t="s">
        <v>85</v>
      </c>
      <c r="F2590" s="1" t="s">
        <v>13862</v>
      </c>
      <c r="G2590" s="1" t="s">
        <v>13863</v>
      </c>
      <c r="I2590" s="1">
        <v>2.35734225E8</v>
      </c>
      <c r="J2590" s="1">
        <v>43475.0</v>
      </c>
      <c r="K2590" s="1" t="s">
        <v>134</v>
      </c>
      <c r="L2590" s="1">
        <v>1.0</v>
      </c>
      <c r="M2590" s="1">
        <v>0.0</v>
      </c>
      <c r="N2590" s="1">
        <v>1.0</v>
      </c>
      <c r="O2590" s="1">
        <v>0.0</v>
      </c>
      <c r="P2590" s="1" t="s">
        <v>123</v>
      </c>
      <c r="Q2590" s="1" t="s">
        <v>124</v>
      </c>
      <c r="R2590" s="1">
        <v>40.69812</v>
      </c>
      <c r="S2590" s="1">
        <v>-73.92134</v>
      </c>
      <c r="T2590" s="1" t="s">
        <v>91</v>
      </c>
      <c r="U2590" s="1" t="s">
        <v>113</v>
      </c>
      <c r="V2590" s="1">
        <v>2.0</v>
      </c>
      <c r="W2590" s="1">
        <v>1.0</v>
      </c>
      <c r="X2590" s="1">
        <v>1.0</v>
      </c>
      <c r="Y2590" s="1">
        <v>1.0</v>
      </c>
      <c r="Z2590" s="1" t="s">
        <v>93</v>
      </c>
      <c r="AA2590" s="1" t="s">
        <v>13864</v>
      </c>
      <c r="AB2590" s="1">
        <v>130.0</v>
      </c>
      <c r="AC2590" s="1">
        <v>1.0</v>
      </c>
      <c r="AD2590" s="1">
        <v>0.0</v>
      </c>
      <c r="AE2590" s="1">
        <v>2.0</v>
      </c>
      <c r="AF2590" s="1" t="s">
        <v>3892</v>
      </c>
      <c r="AG2590" s="1">
        <v>1.0</v>
      </c>
      <c r="AH2590" s="1">
        <v>21.0</v>
      </c>
      <c r="AI2590" s="1">
        <v>51.0</v>
      </c>
      <c r="AJ2590" s="1">
        <v>81.0</v>
      </c>
      <c r="AK2590" s="1">
        <v>356.0</v>
      </c>
      <c r="AL2590" s="1">
        <v>6.0</v>
      </c>
      <c r="AM2590" s="1">
        <v>6.0</v>
      </c>
      <c r="AN2590" s="1">
        <v>100.0</v>
      </c>
      <c r="AO2590" s="1">
        <v>10.0</v>
      </c>
      <c r="AP2590" s="1">
        <v>10.0</v>
      </c>
      <c r="AQ2590" s="1">
        <v>10.0</v>
      </c>
      <c r="AR2590" s="1">
        <v>10.0</v>
      </c>
      <c r="AS2590" s="1">
        <v>10.0</v>
      </c>
      <c r="AT2590" s="1">
        <v>10.0</v>
      </c>
      <c r="AU2590" s="1">
        <v>1.0</v>
      </c>
      <c r="AV2590" s="1" t="s">
        <v>105</v>
      </c>
      <c r="AW2590" s="1">
        <v>1.0</v>
      </c>
      <c r="AX2590" s="1">
        <v>0.0</v>
      </c>
      <c r="AY2590" s="1">
        <v>1.0</v>
      </c>
      <c r="AZ2590" s="1">
        <v>0.0</v>
      </c>
      <c r="BA2590" s="1">
        <v>1.18</v>
      </c>
      <c r="BB2590" s="1">
        <v>-1.0</v>
      </c>
      <c r="BC2590" s="1">
        <v>1.0</v>
      </c>
      <c r="BD2590" s="1">
        <v>-1.0</v>
      </c>
      <c r="BE2590" s="1">
        <v>-1.0</v>
      </c>
      <c r="BF2590" s="1">
        <v>-1.0</v>
      </c>
      <c r="BG2590" s="1">
        <v>-1.0</v>
      </c>
      <c r="BH2590" s="1">
        <v>-1.0</v>
      </c>
      <c r="BI2590" s="1">
        <v>-1.0</v>
      </c>
      <c r="BJ2590" s="1">
        <v>-1.0</v>
      </c>
      <c r="BK2590" s="1">
        <v>-1.0</v>
      </c>
      <c r="BL2590" s="1">
        <v>-1.0</v>
      </c>
      <c r="BM2590" s="1">
        <v>-1.0</v>
      </c>
      <c r="BN2590" s="1">
        <v>-1.0</v>
      </c>
      <c r="BO2590" s="1">
        <v>-1.0</v>
      </c>
      <c r="BP2590" s="1">
        <v>-1.0</v>
      </c>
      <c r="BQ2590" s="1">
        <v>-1.0</v>
      </c>
      <c r="BR2590" s="1">
        <v>-1.0</v>
      </c>
      <c r="BS2590" s="1">
        <v>1.0</v>
      </c>
      <c r="BT2590" s="1">
        <v>-1.0</v>
      </c>
      <c r="BU2590" s="1">
        <v>-1.0</v>
      </c>
      <c r="BV2590" s="1">
        <v>-1.0</v>
      </c>
      <c r="BW2590" s="1">
        <v>1.0</v>
      </c>
      <c r="BX2590" s="1">
        <v>-1.0</v>
      </c>
      <c r="BY2590" s="1">
        <v>-1.0</v>
      </c>
      <c r="BZ2590" s="1">
        <v>-1.0</v>
      </c>
      <c r="CA2590" s="1">
        <v>1.0</v>
      </c>
      <c r="CB2590" s="1">
        <v>-1.0</v>
      </c>
      <c r="CC2590" s="1">
        <v>-1.0</v>
      </c>
      <c r="CD2590" s="1">
        <v>86790.0</v>
      </c>
    </row>
    <row r="2591">
      <c r="A2591" s="1">
        <v>3.3085491E7</v>
      </c>
      <c r="B2591" s="1" t="s">
        <v>13865</v>
      </c>
      <c r="C2591" s="1" t="s">
        <v>13866</v>
      </c>
      <c r="D2591" s="1" t="s">
        <v>13867</v>
      </c>
      <c r="E2591" s="1" t="s">
        <v>85</v>
      </c>
      <c r="F2591" s="1" t="s">
        <v>13868</v>
      </c>
      <c r="G2591" s="1" t="s">
        <v>13869</v>
      </c>
      <c r="H2591" s="1" t="s">
        <v>13870</v>
      </c>
      <c r="I2591" s="1">
        <v>8.8497114E7</v>
      </c>
      <c r="J2591" s="1">
        <v>42589.0</v>
      </c>
      <c r="K2591" s="1" t="s">
        <v>134</v>
      </c>
      <c r="L2591" s="1">
        <v>1.0</v>
      </c>
      <c r="M2591" s="1">
        <v>0.0</v>
      </c>
      <c r="N2591" s="1">
        <v>2.0</v>
      </c>
      <c r="O2591" s="1">
        <v>0.0</v>
      </c>
      <c r="P2591" s="1" t="s">
        <v>123</v>
      </c>
      <c r="Q2591" s="1" t="s">
        <v>157</v>
      </c>
      <c r="R2591" s="1">
        <v>40.68857</v>
      </c>
      <c r="S2591" s="1">
        <v>-73.9384</v>
      </c>
      <c r="T2591" s="1" t="s">
        <v>91</v>
      </c>
      <c r="U2591" s="1" t="s">
        <v>92</v>
      </c>
      <c r="V2591" s="1">
        <v>6.0</v>
      </c>
      <c r="W2591" s="1">
        <v>1.0</v>
      </c>
      <c r="X2591" s="1">
        <v>2.0</v>
      </c>
      <c r="Y2591" s="1">
        <v>3.0</v>
      </c>
      <c r="Z2591" s="1" t="s">
        <v>93</v>
      </c>
      <c r="AA2591" s="1" t="s">
        <v>13871</v>
      </c>
      <c r="AB2591" s="1">
        <v>160.0</v>
      </c>
      <c r="AC2591" s="1">
        <v>1.0</v>
      </c>
      <c r="AD2591" s="1">
        <v>0.0</v>
      </c>
      <c r="AE2591" s="1">
        <v>2.0</v>
      </c>
      <c r="AF2591" s="1" t="s">
        <v>95</v>
      </c>
      <c r="AG2591" s="1">
        <v>1.0</v>
      </c>
      <c r="AH2591" s="1">
        <v>3.0</v>
      </c>
      <c r="AI2591" s="1">
        <v>8.0</v>
      </c>
      <c r="AJ2591" s="1">
        <v>23.0</v>
      </c>
      <c r="AK2591" s="1">
        <v>71.0</v>
      </c>
      <c r="AL2591" s="1">
        <v>15.0</v>
      </c>
      <c r="AM2591" s="1">
        <v>15.0</v>
      </c>
      <c r="AN2591" s="1">
        <v>95.0</v>
      </c>
      <c r="AO2591" s="1">
        <v>10.0</v>
      </c>
      <c r="AP2591" s="1">
        <v>9.0</v>
      </c>
      <c r="AQ2591" s="1">
        <v>10.0</v>
      </c>
      <c r="AR2591" s="1">
        <v>10.0</v>
      </c>
      <c r="AS2591" s="1">
        <v>9.0</v>
      </c>
      <c r="AT2591" s="1">
        <v>10.0</v>
      </c>
      <c r="AU2591" s="1">
        <v>1.0</v>
      </c>
      <c r="AV2591" s="1" t="s">
        <v>117</v>
      </c>
      <c r="AW2591" s="1">
        <v>1.0</v>
      </c>
      <c r="AX2591" s="1">
        <v>1.0</v>
      </c>
      <c r="AY2591" s="1">
        <v>0.0</v>
      </c>
      <c r="AZ2591" s="1">
        <v>0.0</v>
      </c>
      <c r="BA2591" s="1">
        <v>6.72</v>
      </c>
      <c r="BB2591" s="1">
        <v>-1.0</v>
      </c>
      <c r="BC2591" s="1">
        <v>1.0</v>
      </c>
      <c r="BD2591" s="1">
        <v>-1.0</v>
      </c>
      <c r="BE2591" s="1">
        <v>-1.0</v>
      </c>
      <c r="BF2591" s="1">
        <v>-1.0</v>
      </c>
      <c r="BG2591" s="1">
        <v>-1.0</v>
      </c>
      <c r="BH2591" s="1">
        <v>1.0</v>
      </c>
      <c r="BI2591" s="1">
        <v>-1.0</v>
      </c>
      <c r="BJ2591" s="1">
        <v>1.0</v>
      </c>
      <c r="BK2591" s="1">
        <v>1.0</v>
      </c>
      <c r="BL2591" s="1">
        <v>1.0</v>
      </c>
      <c r="BM2591" s="1">
        <v>1.0</v>
      </c>
      <c r="BN2591" s="1">
        <v>-1.0</v>
      </c>
      <c r="BO2591" s="1">
        <v>-1.0</v>
      </c>
      <c r="BP2591" s="1">
        <v>-1.0</v>
      </c>
      <c r="BQ2591" s="1">
        <v>1.0</v>
      </c>
      <c r="BR2591" s="1">
        <v>-1.0</v>
      </c>
      <c r="BS2591" s="1">
        <v>-1.0</v>
      </c>
      <c r="BT2591" s="1">
        <v>-1.0</v>
      </c>
      <c r="BU2591" s="1">
        <v>1.0</v>
      </c>
      <c r="BV2591" s="1">
        <v>-1.0</v>
      </c>
      <c r="BW2591" s="1">
        <v>1.0</v>
      </c>
      <c r="BX2591" s="1">
        <v>1.0</v>
      </c>
      <c r="BY2591" s="1">
        <v>-1.0</v>
      </c>
      <c r="BZ2591" s="1">
        <v>1.0</v>
      </c>
      <c r="CA2591" s="1">
        <v>-1.0</v>
      </c>
      <c r="CB2591" s="1">
        <v>-1.0</v>
      </c>
      <c r="CC2591" s="1">
        <v>-1.0</v>
      </c>
      <c r="CD2591" s="1">
        <v>86844.0</v>
      </c>
    </row>
    <row r="2592">
      <c r="A2592" s="1">
        <v>1.068229E7</v>
      </c>
      <c r="B2592" s="1" t="s">
        <v>13872</v>
      </c>
      <c r="C2592" s="1" t="s">
        <v>13873</v>
      </c>
      <c r="D2592" s="1" t="s">
        <v>13874</v>
      </c>
      <c r="E2592" s="1" t="s">
        <v>85</v>
      </c>
      <c r="F2592" s="1" t="s">
        <v>13875</v>
      </c>
      <c r="G2592" s="1" t="s">
        <v>13876</v>
      </c>
      <c r="H2592" s="1" t="s">
        <v>13877</v>
      </c>
      <c r="I2592" s="1">
        <v>4.1494545E7</v>
      </c>
      <c r="J2592" s="1">
        <v>42230.0</v>
      </c>
      <c r="M2592" s="1">
        <v>0.0</v>
      </c>
      <c r="N2592" s="1">
        <v>1.0</v>
      </c>
      <c r="O2592" s="1">
        <v>1.0</v>
      </c>
      <c r="P2592" s="1" t="s">
        <v>184</v>
      </c>
      <c r="Q2592" s="1" t="s">
        <v>124</v>
      </c>
      <c r="R2592" s="1">
        <v>40.7012299999999</v>
      </c>
      <c r="S2592" s="1">
        <v>-73.91865</v>
      </c>
      <c r="T2592" s="1" t="s">
        <v>91</v>
      </c>
      <c r="U2592" s="1" t="s">
        <v>113</v>
      </c>
      <c r="V2592" s="1">
        <v>1.0</v>
      </c>
      <c r="W2592" s="1">
        <v>1.0</v>
      </c>
      <c r="X2592" s="1">
        <v>1.0</v>
      </c>
      <c r="Y2592" s="1">
        <v>1.0</v>
      </c>
      <c r="Z2592" s="1" t="s">
        <v>93</v>
      </c>
      <c r="AA2592" s="1" t="s">
        <v>13878</v>
      </c>
      <c r="AB2592" s="1">
        <v>50.0</v>
      </c>
      <c r="AC2592" s="1">
        <v>1.0</v>
      </c>
      <c r="AD2592" s="1">
        <v>0.0</v>
      </c>
      <c r="AE2592" s="1">
        <v>5.0</v>
      </c>
      <c r="AF2592" s="1" t="s">
        <v>521</v>
      </c>
      <c r="AG2592" s="1">
        <v>1.0</v>
      </c>
      <c r="AH2592" s="1">
        <v>0.0</v>
      </c>
      <c r="AI2592" s="1">
        <v>0.0</v>
      </c>
      <c r="AJ2592" s="1">
        <v>0.0</v>
      </c>
      <c r="AK2592" s="1">
        <v>0.0</v>
      </c>
      <c r="AL2592" s="1">
        <v>2.0</v>
      </c>
      <c r="AM2592" s="1">
        <v>0.0</v>
      </c>
      <c r="AN2592" s="1">
        <v>100.0</v>
      </c>
      <c r="AO2592" s="1">
        <v>10.0</v>
      </c>
      <c r="AP2592" s="1">
        <v>9.0</v>
      </c>
      <c r="AQ2592" s="1">
        <v>10.0</v>
      </c>
      <c r="AR2592" s="1">
        <v>10.0</v>
      </c>
      <c r="AS2592" s="1">
        <v>10.0</v>
      </c>
      <c r="AT2592" s="1">
        <v>10.0</v>
      </c>
      <c r="AU2592" s="1">
        <v>0.0</v>
      </c>
      <c r="AV2592" s="1" t="s">
        <v>96</v>
      </c>
      <c r="AW2592" s="1">
        <v>1.0</v>
      </c>
      <c r="AX2592" s="1">
        <v>0.0</v>
      </c>
      <c r="AY2592" s="1">
        <v>1.0</v>
      </c>
      <c r="AZ2592" s="1">
        <v>0.0</v>
      </c>
      <c r="BA2592" s="1">
        <v>0.07</v>
      </c>
      <c r="BB2592" s="1">
        <v>1.0</v>
      </c>
      <c r="BC2592" s="1">
        <v>-1.0</v>
      </c>
      <c r="BD2592" s="1">
        <v>-1.0</v>
      </c>
      <c r="BE2592" s="1">
        <v>-1.0</v>
      </c>
      <c r="BF2592" s="1">
        <v>1.0</v>
      </c>
      <c r="BG2592" s="1">
        <v>-1.0</v>
      </c>
      <c r="BH2592" s="1">
        <v>-1.0</v>
      </c>
      <c r="BI2592" s="1">
        <v>-1.0</v>
      </c>
      <c r="BJ2592" s="1">
        <v>1.0</v>
      </c>
      <c r="BK2592" s="1">
        <v>1.0</v>
      </c>
      <c r="BL2592" s="1">
        <v>1.0</v>
      </c>
      <c r="BM2592" s="1">
        <v>-1.0</v>
      </c>
      <c r="BN2592" s="1">
        <v>-1.0</v>
      </c>
      <c r="BO2592" s="1">
        <v>-1.0</v>
      </c>
      <c r="BP2592" s="1">
        <v>1.0</v>
      </c>
      <c r="BQ2592" s="1">
        <v>-1.0</v>
      </c>
      <c r="BR2592" s="1">
        <v>1.0</v>
      </c>
      <c r="BS2592" s="1">
        <v>-1.0</v>
      </c>
      <c r="BT2592" s="1">
        <v>1.0</v>
      </c>
      <c r="BU2592" s="1">
        <v>1.0</v>
      </c>
      <c r="BV2592" s="1">
        <v>-1.0</v>
      </c>
      <c r="BW2592" s="1">
        <v>-1.0</v>
      </c>
      <c r="BX2592" s="1">
        <v>1.0</v>
      </c>
      <c r="BY2592" s="1">
        <v>-1.0</v>
      </c>
      <c r="BZ2592" s="1">
        <v>-1.0</v>
      </c>
      <c r="CA2592" s="1">
        <v>-1.0</v>
      </c>
      <c r="CB2592" s="1">
        <v>-1.0</v>
      </c>
      <c r="CC2592" s="1">
        <v>-1.0</v>
      </c>
      <c r="CD2592" s="1">
        <v>86860.0</v>
      </c>
    </row>
    <row r="2593">
      <c r="A2593" s="1">
        <v>6410924.0</v>
      </c>
      <c r="B2593" s="1" t="s">
        <v>13879</v>
      </c>
      <c r="C2593" s="1" t="s">
        <v>13880</v>
      </c>
      <c r="D2593" s="1" t="s">
        <v>13881</v>
      </c>
      <c r="E2593" s="1" t="s">
        <v>85</v>
      </c>
      <c r="F2593" s="1" t="s">
        <v>13882</v>
      </c>
      <c r="G2593" s="1" t="s">
        <v>13883</v>
      </c>
      <c r="H2593" s="1" t="s">
        <v>507</v>
      </c>
      <c r="I2593" s="1">
        <v>1503493.0</v>
      </c>
      <c r="J2593" s="1">
        <v>40891.0</v>
      </c>
      <c r="M2593" s="1">
        <v>0.0</v>
      </c>
      <c r="N2593" s="1">
        <v>1.0</v>
      </c>
      <c r="O2593" s="1">
        <v>1.0</v>
      </c>
      <c r="P2593" s="1" t="s">
        <v>123</v>
      </c>
      <c r="Q2593" s="1" t="s">
        <v>308</v>
      </c>
      <c r="R2593" s="1">
        <v>40.6590099999999</v>
      </c>
      <c r="S2593" s="1">
        <v>-73.96045</v>
      </c>
      <c r="T2593" s="1" t="s">
        <v>91</v>
      </c>
      <c r="U2593" s="1" t="s">
        <v>113</v>
      </c>
      <c r="V2593" s="1">
        <v>1.0</v>
      </c>
      <c r="W2593" s="1">
        <v>1.0</v>
      </c>
      <c r="X2593" s="1">
        <v>1.0</v>
      </c>
      <c r="Y2593" s="1">
        <v>1.0</v>
      </c>
      <c r="Z2593" s="1" t="s">
        <v>264</v>
      </c>
      <c r="AA2593" s="1" t="s">
        <v>13884</v>
      </c>
      <c r="AB2593" s="1">
        <v>55.0</v>
      </c>
      <c r="AC2593" s="1">
        <v>1.0</v>
      </c>
      <c r="AD2593" s="1">
        <v>5.0</v>
      </c>
      <c r="AE2593" s="1">
        <v>3.0</v>
      </c>
      <c r="AF2593" s="1" t="s">
        <v>479</v>
      </c>
      <c r="AG2593" s="1">
        <v>1.0</v>
      </c>
      <c r="AH2593" s="1">
        <v>0.0</v>
      </c>
      <c r="AI2593" s="1">
        <v>0.0</v>
      </c>
      <c r="AJ2593" s="1">
        <v>0.0</v>
      </c>
      <c r="AK2593" s="1">
        <v>0.0</v>
      </c>
      <c r="AL2593" s="1">
        <v>0.0</v>
      </c>
      <c r="AM2593" s="1">
        <v>0.0</v>
      </c>
      <c r="AU2593" s="1">
        <v>0.0</v>
      </c>
      <c r="AV2593" s="1" t="s">
        <v>105</v>
      </c>
      <c r="AW2593" s="1">
        <v>1.0</v>
      </c>
      <c r="AX2593" s="1">
        <v>0.0</v>
      </c>
      <c r="AY2593" s="1">
        <v>1.0</v>
      </c>
      <c r="AZ2593" s="1">
        <v>0.0</v>
      </c>
      <c r="BB2593" s="1">
        <v>-1.0</v>
      </c>
      <c r="BC2593" s="1">
        <v>-1.0</v>
      </c>
      <c r="BD2593" s="1">
        <v>-1.0</v>
      </c>
      <c r="BE2593" s="1">
        <v>-1.0</v>
      </c>
      <c r="BF2593" s="1">
        <v>-1.0</v>
      </c>
      <c r="BG2593" s="1">
        <v>-1.0</v>
      </c>
      <c r="BH2593" s="1">
        <v>-1.0</v>
      </c>
      <c r="BI2593" s="1">
        <v>-1.0</v>
      </c>
      <c r="BJ2593" s="1">
        <v>-1.0</v>
      </c>
      <c r="BK2593" s="1">
        <v>-1.0</v>
      </c>
      <c r="BL2593" s="1">
        <v>-1.0</v>
      </c>
      <c r="BM2593" s="1">
        <v>-1.0</v>
      </c>
      <c r="BN2593" s="1">
        <v>-1.0</v>
      </c>
      <c r="BO2593" s="1">
        <v>-1.0</v>
      </c>
      <c r="BP2593" s="1">
        <v>-1.0</v>
      </c>
      <c r="BQ2593" s="1">
        <v>-1.0</v>
      </c>
      <c r="BR2593" s="1">
        <v>-1.0</v>
      </c>
      <c r="BS2593" s="1">
        <v>-1.0</v>
      </c>
      <c r="BT2593" s="1">
        <v>-1.0</v>
      </c>
      <c r="BU2593" s="1">
        <v>1.0</v>
      </c>
      <c r="BV2593" s="1">
        <v>-1.0</v>
      </c>
      <c r="BW2593" s="1">
        <v>1.0</v>
      </c>
      <c r="BX2593" s="1">
        <v>-1.0</v>
      </c>
      <c r="BY2593" s="1">
        <v>-1.0</v>
      </c>
      <c r="BZ2593" s="1">
        <v>-1.0</v>
      </c>
      <c r="CA2593" s="1">
        <v>-1.0</v>
      </c>
      <c r="CB2593" s="1">
        <v>-1.0</v>
      </c>
      <c r="CC2593" s="1">
        <v>-1.0</v>
      </c>
      <c r="CD2593" s="1">
        <v>86935.0</v>
      </c>
    </row>
    <row r="2594">
      <c r="A2594" s="1">
        <v>3.1218768E7</v>
      </c>
      <c r="B2594" s="1" t="s">
        <v>13885</v>
      </c>
      <c r="C2594" s="1" t="s">
        <v>13886</v>
      </c>
      <c r="D2594" s="1" t="s">
        <v>13887</v>
      </c>
      <c r="E2594" s="1" t="s">
        <v>85</v>
      </c>
      <c r="F2594" s="1" t="s">
        <v>13888</v>
      </c>
      <c r="G2594" s="1" t="s">
        <v>13889</v>
      </c>
      <c r="I2594" s="1">
        <v>6631815.0</v>
      </c>
      <c r="J2594" s="1">
        <v>41423.0</v>
      </c>
      <c r="K2594" s="1" t="s">
        <v>339</v>
      </c>
      <c r="L2594" s="1">
        <v>0.0</v>
      </c>
      <c r="M2594" s="1">
        <v>0.0</v>
      </c>
      <c r="N2594" s="1">
        <v>1.0</v>
      </c>
      <c r="O2594" s="1">
        <v>1.0</v>
      </c>
      <c r="P2594" s="1" t="s">
        <v>123</v>
      </c>
      <c r="Q2594" s="1" t="s">
        <v>124</v>
      </c>
      <c r="R2594" s="1">
        <v>40.67105</v>
      </c>
      <c r="S2594" s="1">
        <v>-73.95451</v>
      </c>
      <c r="T2594" s="1" t="s">
        <v>91</v>
      </c>
      <c r="U2594" s="1" t="s">
        <v>113</v>
      </c>
      <c r="V2594" s="1">
        <v>2.0</v>
      </c>
      <c r="W2594" s="1">
        <v>1.0</v>
      </c>
      <c r="X2594" s="1">
        <v>1.0</v>
      </c>
      <c r="Y2594" s="1">
        <v>1.0</v>
      </c>
      <c r="Z2594" s="1" t="s">
        <v>93</v>
      </c>
      <c r="AA2594" s="1" t="s">
        <v>13890</v>
      </c>
      <c r="AB2594" s="1">
        <v>60.0</v>
      </c>
      <c r="AC2594" s="1">
        <v>1.0</v>
      </c>
      <c r="AD2594" s="1">
        <v>0.0</v>
      </c>
      <c r="AE2594" s="1">
        <v>2.0</v>
      </c>
      <c r="AF2594" s="1" t="s">
        <v>291</v>
      </c>
      <c r="AG2594" s="1">
        <v>1.0</v>
      </c>
      <c r="AH2594" s="1">
        <v>0.0</v>
      </c>
      <c r="AI2594" s="1">
        <v>0.0</v>
      </c>
      <c r="AJ2594" s="1">
        <v>0.0</v>
      </c>
      <c r="AK2594" s="1">
        <v>189.0</v>
      </c>
      <c r="AL2594" s="1">
        <v>1.0</v>
      </c>
      <c r="AM2594" s="1">
        <v>1.0</v>
      </c>
      <c r="AN2594" s="1">
        <v>100.0</v>
      </c>
      <c r="AO2594" s="1">
        <v>8.0</v>
      </c>
      <c r="AP2594" s="1">
        <v>8.0</v>
      </c>
      <c r="AQ2594" s="1">
        <v>8.0</v>
      </c>
      <c r="AR2594" s="1">
        <v>8.0</v>
      </c>
      <c r="AS2594" s="1">
        <v>10.0</v>
      </c>
      <c r="AT2594" s="1">
        <v>8.0</v>
      </c>
      <c r="AU2594" s="1">
        <v>0.0</v>
      </c>
      <c r="AV2594" s="1" t="s">
        <v>105</v>
      </c>
      <c r="AW2594" s="1">
        <v>1.0</v>
      </c>
      <c r="AX2594" s="1">
        <v>0.0</v>
      </c>
      <c r="AY2594" s="1">
        <v>1.0</v>
      </c>
      <c r="AZ2594" s="1">
        <v>0.0</v>
      </c>
      <c r="BA2594" s="1">
        <v>0.22</v>
      </c>
      <c r="BB2594" s="1">
        <v>-1.0</v>
      </c>
      <c r="BC2594" s="1">
        <v>1.0</v>
      </c>
      <c r="BD2594" s="1">
        <v>-1.0</v>
      </c>
      <c r="BE2594" s="1">
        <v>-1.0</v>
      </c>
      <c r="BF2594" s="1">
        <v>-1.0</v>
      </c>
      <c r="BG2594" s="1">
        <v>-1.0</v>
      </c>
      <c r="BH2594" s="1">
        <v>-1.0</v>
      </c>
      <c r="BI2594" s="1">
        <v>-1.0</v>
      </c>
      <c r="BJ2594" s="1">
        <v>1.0</v>
      </c>
      <c r="BK2594" s="1">
        <v>-1.0</v>
      </c>
      <c r="BL2594" s="1">
        <v>-1.0</v>
      </c>
      <c r="BM2594" s="1">
        <v>1.0</v>
      </c>
      <c r="BN2594" s="1">
        <v>-1.0</v>
      </c>
      <c r="BO2594" s="1">
        <v>-1.0</v>
      </c>
      <c r="BP2594" s="1">
        <v>1.0</v>
      </c>
      <c r="BQ2594" s="1">
        <v>1.0</v>
      </c>
      <c r="BR2594" s="1">
        <v>-1.0</v>
      </c>
      <c r="BS2594" s="1">
        <v>1.0</v>
      </c>
      <c r="BT2594" s="1">
        <v>-1.0</v>
      </c>
      <c r="BU2594" s="1">
        <v>1.0</v>
      </c>
      <c r="BV2594" s="1">
        <v>-1.0</v>
      </c>
      <c r="BW2594" s="1">
        <v>-1.0</v>
      </c>
      <c r="BX2594" s="1">
        <v>-1.0</v>
      </c>
      <c r="BY2594" s="1">
        <v>-1.0</v>
      </c>
      <c r="BZ2594" s="1">
        <v>-1.0</v>
      </c>
      <c r="CA2594" s="1">
        <v>-1.0</v>
      </c>
      <c r="CB2594" s="1">
        <v>-1.0</v>
      </c>
      <c r="CC2594" s="1">
        <v>-1.0</v>
      </c>
      <c r="CD2594" s="1">
        <v>86973.0</v>
      </c>
    </row>
    <row r="2595">
      <c r="A2595" s="1">
        <v>3.1669029E7</v>
      </c>
      <c r="B2595" s="1" t="s">
        <v>13891</v>
      </c>
      <c r="C2595" s="1" t="s">
        <v>13892</v>
      </c>
      <c r="D2595" s="1" t="s">
        <v>13893</v>
      </c>
      <c r="E2595" s="1" t="s">
        <v>85</v>
      </c>
      <c r="G2595" s="1" t="s">
        <v>13894</v>
      </c>
      <c r="I2595" s="1">
        <v>7571700.0</v>
      </c>
      <c r="J2595" s="1">
        <v>41473.0</v>
      </c>
      <c r="K2595" s="1" t="s">
        <v>134</v>
      </c>
      <c r="L2595" s="1">
        <v>1.0</v>
      </c>
      <c r="M2595" s="1">
        <v>0.0</v>
      </c>
      <c r="N2595" s="1">
        <v>1.0</v>
      </c>
      <c r="O2595" s="1">
        <v>0.0</v>
      </c>
      <c r="P2595" s="1" t="s">
        <v>123</v>
      </c>
      <c r="Q2595" s="1" t="s">
        <v>185</v>
      </c>
      <c r="R2595" s="1">
        <v>40.70404</v>
      </c>
      <c r="S2595" s="1">
        <v>-73.93348</v>
      </c>
      <c r="T2595" s="1" t="s">
        <v>144</v>
      </c>
      <c r="U2595" s="1" t="s">
        <v>113</v>
      </c>
      <c r="V2595" s="1">
        <v>2.0</v>
      </c>
      <c r="W2595" s="1">
        <v>1.0</v>
      </c>
      <c r="X2595" s="1">
        <v>1.0</v>
      </c>
      <c r="Y2595" s="1">
        <v>1.0</v>
      </c>
      <c r="Z2595" s="1" t="s">
        <v>93</v>
      </c>
      <c r="AA2595" s="1" t="s">
        <v>13895</v>
      </c>
      <c r="AB2595" s="1">
        <v>45.0</v>
      </c>
      <c r="AC2595" s="1">
        <v>1.0</v>
      </c>
      <c r="AD2595" s="1">
        <v>20.0</v>
      </c>
      <c r="AE2595" s="1">
        <v>3.0</v>
      </c>
      <c r="AF2595" s="1" t="s">
        <v>291</v>
      </c>
      <c r="AG2595" s="1">
        <v>1.0</v>
      </c>
      <c r="AH2595" s="1">
        <v>0.0</v>
      </c>
      <c r="AI2595" s="1">
        <v>0.0</v>
      </c>
      <c r="AJ2595" s="1">
        <v>0.0</v>
      </c>
      <c r="AK2595" s="1">
        <v>0.0</v>
      </c>
      <c r="AL2595" s="1">
        <v>3.0</v>
      </c>
      <c r="AM2595" s="1">
        <v>3.0</v>
      </c>
      <c r="AN2595" s="1">
        <v>93.0</v>
      </c>
      <c r="AO2595" s="1">
        <v>10.0</v>
      </c>
      <c r="AP2595" s="1">
        <v>9.0</v>
      </c>
      <c r="AQ2595" s="1">
        <v>10.0</v>
      </c>
      <c r="AR2595" s="1">
        <v>10.0</v>
      </c>
      <c r="AS2595" s="1">
        <v>10.0</v>
      </c>
      <c r="AT2595" s="1">
        <v>10.0</v>
      </c>
      <c r="AU2595" s="1">
        <v>0.0</v>
      </c>
      <c r="AV2595" s="1" t="s">
        <v>105</v>
      </c>
      <c r="AW2595" s="1">
        <v>1.0</v>
      </c>
      <c r="AX2595" s="1">
        <v>0.0</v>
      </c>
      <c r="AY2595" s="1">
        <v>1.0</v>
      </c>
      <c r="AZ2595" s="1">
        <v>0.0</v>
      </c>
      <c r="BA2595" s="1">
        <v>0.76</v>
      </c>
      <c r="BB2595" s="1">
        <v>-1.0</v>
      </c>
      <c r="BC2595" s="1">
        <v>1.0</v>
      </c>
      <c r="BD2595" s="1">
        <v>-1.0</v>
      </c>
      <c r="BE2595" s="1">
        <v>-1.0</v>
      </c>
      <c r="BF2595" s="1">
        <v>-1.0</v>
      </c>
      <c r="BG2595" s="1">
        <v>-1.0</v>
      </c>
      <c r="BH2595" s="1">
        <v>-1.0</v>
      </c>
      <c r="BI2595" s="1">
        <v>-1.0</v>
      </c>
      <c r="BJ2595" s="1">
        <v>1.0</v>
      </c>
      <c r="BK2595" s="1">
        <v>-1.0</v>
      </c>
      <c r="BL2595" s="1">
        <v>-1.0</v>
      </c>
      <c r="BM2595" s="1">
        <v>1.0</v>
      </c>
      <c r="BN2595" s="1">
        <v>-1.0</v>
      </c>
      <c r="BO2595" s="1">
        <v>-1.0</v>
      </c>
      <c r="BP2595" s="1">
        <v>-1.0</v>
      </c>
      <c r="BQ2595" s="1">
        <v>-1.0</v>
      </c>
      <c r="BR2595" s="1">
        <v>-1.0</v>
      </c>
      <c r="BS2595" s="1">
        <v>-1.0</v>
      </c>
      <c r="BT2595" s="1">
        <v>-1.0</v>
      </c>
      <c r="BU2595" s="1">
        <v>1.0</v>
      </c>
      <c r="BV2595" s="1">
        <v>-1.0</v>
      </c>
      <c r="BW2595" s="1">
        <v>-1.0</v>
      </c>
      <c r="BX2595" s="1">
        <v>-1.0</v>
      </c>
      <c r="BY2595" s="1">
        <v>-1.0</v>
      </c>
      <c r="BZ2595" s="1">
        <v>-1.0</v>
      </c>
      <c r="CA2595" s="1">
        <v>-1.0</v>
      </c>
      <c r="CB2595" s="1">
        <v>-1.0</v>
      </c>
      <c r="CC2595" s="1">
        <v>-1.0</v>
      </c>
      <c r="CD2595" s="1">
        <v>86989.0</v>
      </c>
    </row>
    <row r="2596">
      <c r="A2596" s="1">
        <v>1.3867104E7</v>
      </c>
      <c r="B2596" s="1" t="s">
        <v>13896</v>
      </c>
      <c r="C2596" s="1" t="s">
        <v>13897</v>
      </c>
      <c r="D2596" s="1" t="s">
        <v>13897</v>
      </c>
      <c r="E2596" s="1" t="s">
        <v>85</v>
      </c>
      <c r="I2596" s="1">
        <v>171250.0</v>
      </c>
      <c r="J2596" s="1">
        <v>40377.0</v>
      </c>
      <c r="M2596" s="1">
        <v>0.0</v>
      </c>
      <c r="N2596" s="1">
        <v>1.0</v>
      </c>
      <c r="O2596" s="1">
        <v>1.0</v>
      </c>
      <c r="P2596" s="1" t="s">
        <v>123</v>
      </c>
      <c r="Q2596" s="1" t="s">
        <v>185</v>
      </c>
      <c r="R2596" s="1">
        <v>40.71725</v>
      </c>
      <c r="S2596" s="1">
        <v>-73.95541</v>
      </c>
      <c r="T2596" s="1" t="s">
        <v>144</v>
      </c>
      <c r="U2596" s="1" t="s">
        <v>113</v>
      </c>
      <c r="V2596" s="1">
        <v>2.0</v>
      </c>
      <c r="W2596" s="1">
        <v>1.0</v>
      </c>
      <c r="X2596" s="1">
        <v>1.0</v>
      </c>
      <c r="Y2596" s="1">
        <v>1.0</v>
      </c>
      <c r="Z2596" s="1" t="s">
        <v>93</v>
      </c>
      <c r="AA2596" s="1" t="s">
        <v>13898</v>
      </c>
      <c r="AB2596" s="1">
        <v>155.0</v>
      </c>
      <c r="AC2596" s="1">
        <v>1.0</v>
      </c>
      <c r="AD2596" s="1">
        <v>0.0</v>
      </c>
      <c r="AE2596" s="1">
        <v>4.0</v>
      </c>
      <c r="AF2596" s="1" t="s">
        <v>443</v>
      </c>
      <c r="AG2596" s="1">
        <v>1.0</v>
      </c>
      <c r="AH2596" s="1">
        <v>0.0</v>
      </c>
      <c r="AI2596" s="1">
        <v>0.0</v>
      </c>
      <c r="AJ2596" s="1">
        <v>0.0</v>
      </c>
      <c r="AK2596" s="1">
        <v>0.0</v>
      </c>
      <c r="AL2596" s="1">
        <v>3.0</v>
      </c>
      <c r="AM2596" s="1">
        <v>0.0</v>
      </c>
      <c r="AN2596" s="1">
        <v>87.0</v>
      </c>
      <c r="AO2596" s="1">
        <v>10.0</v>
      </c>
      <c r="AP2596" s="1">
        <v>10.0</v>
      </c>
      <c r="AQ2596" s="1">
        <v>10.0</v>
      </c>
      <c r="AR2596" s="1">
        <v>9.0</v>
      </c>
      <c r="AS2596" s="1">
        <v>10.0</v>
      </c>
      <c r="AT2596" s="1">
        <v>9.0</v>
      </c>
      <c r="AU2596" s="1">
        <v>0.0</v>
      </c>
      <c r="AV2596" s="1" t="s">
        <v>117</v>
      </c>
      <c r="AW2596" s="1">
        <v>1.0</v>
      </c>
      <c r="AX2596" s="1">
        <v>0.0</v>
      </c>
      <c r="AY2596" s="1">
        <v>1.0</v>
      </c>
      <c r="AZ2596" s="1">
        <v>0.0</v>
      </c>
      <c r="BA2596" s="1">
        <v>0.09</v>
      </c>
      <c r="BB2596" s="1">
        <v>-1.0</v>
      </c>
      <c r="BC2596" s="1">
        <v>1.0</v>
      </c>
      <c r="BD2596" s="1">
        <v>-1.0</v>
      </c>
      <c r="BE2596" s="1">
        <v>-1.0</v>
      </c>
      <c r="BF2596" s="1">
        <v>-1.0</v>
      </c>
      <c r="BG2596" s="1">
        <v>-1.0</v>
      </c>
      <c r="BH2596" s="1">
        <v>-1.0</v>
      </c>
      <c r="BI2596" s="1">
        <v>-1.0</v>
      </c>
      <c r="BJ2596" s="1">
        <v>1.0</v>
      </c>
      <c r="BK2596" s="1">
        <v>-1.0</v>
      </c>
      <c r="BL2596" s="1">
        <v>-1.0</v>
      </c>
      <c r="BM2596" s="1">
        <v>1.0</v>
      </c>
      <c r="BN2596" s="1">
        <v>-1.0</v>
      </c>
      <c r="BO2596" s="1">
        <v>-1.0</v>
      </c>
      <c r="BP2596" s="1">
        <v>-1.0</v>
      </c>
      <c r="BQ2596" s="1">
        <v>-1.0</v>
      </c>
      <c r="BR2596" s="1">
        <v>-1.0</v>
      </c>
      <c r="BS2596" s="1">
        <v>-1.0</v>
      </c>
      <c r="BT2596" s="1">
        <v>-1.0</v>
      </c>
      <c r="BU2596" s="1">
        <v>1.0</v>
      </c>
      <c r="BV2596" s="1">
        <v>-1.0</v>
      </c>
      <c r="BW2596" s="1">
        <v>-1.0</v>
      </c>
      <c r="BX2596" s="1">
        <v>-1.0</v>
      </c>
      <c r="BY2596" s="1">
        <v>1.0</v>
      </c>
      <c r="BZ2596" s="1">
        <v>-1.0</v>
      </c>
      <c r="CA2596" s="1">
        <v>-1.0</v>
      </c>
      <c r="CB2596" s="1">
        <v>-1.0</v>
      </c>
      <c r="CC2596" s="1">
        <v>-1.0</v>
      </c>
      <c r="CD2596" s="1">
        <v>87017.0</v>
      </c>
    </row>
    <row r="2597">
      <c r="A2597" s="1">
        <v>3.4212511E7</v>
      </c>
      <c r="B2597" s="1" t="s">
        <v>13899</v>
      </c>
      <c r="C2597" s="1" t="s">
        <v>1937</v>
      </c>
      <c r="D2597" s="1" t="s">
        <v>7873</v>
      </c>
      <c r="E2597" s="1" t="s">
        <v>85</v>
      </c>
      <c r="F2597" s="1" t="s">
        <v>327</v>
      </c>
      <c r="H2597" s="1" t="s">
        <v>1940</v>
      </c>
      <c r="I2597" s="1">
        <v>2.19517861E8</v>
      </c>
      <c r="J2597" s="1">
        <v>43381.0</v>
      </c>
      <c r="K2597" s="1" t="s">
        <v>134</v>
      </c>
      <c r="L2597" s="1">
        <v>0.98</v>
      </c>
      <c r="M2597" s="1">
        <v>0.0</v>
      </c>
      <c r="N2597" s="1">
        <v>328.0</v>
      </c>
      <c r="O2597" s="1">
        <v>0.0</v>
      </c>
      <c r="P2597" s="1" t="s">
        <v>89</v>
      </c>
      <c r="Q2597" s="1" t="s">
        <v>329</v>
      </c>
      <c r="R2597" s="1">
        <v>40.74787</v>
      </c>
      <c r="S2597" s="1">
        <v>-73.97457</v>
      </c>
      <c r="T2597" s="1" t="s">
        <v>91</v>
      </c>
      <c r="U2597" s="1" t="s">
        <v>92</v>
      </c>
      <c r="V2597" s="1">
        <v>4.0</v>
      </c>
      <c r="W2597" s="1">
        <v>1.0</v>
      </c>
      <c r="X2597" s="1">
        <v>1.0</v>
      </c>
      <c r="Y2597" s="1">
        <v>2.0</v>
      </c>
      <c r="Z2597" s="1" t="s">
        <v>93</v>
      </c>
      <c r="AA2597" s="1" t="s">
        <v>1941</v>
      </c>
      <c r="AB2597" s="1">
        <v>202.0</v>
      </c>
      <c r="AC2597" s="1">
        <v>2.0</v>
      </c>
      <c r="AD2597" s="1">
        <v>5.0</v>
      </c>
      <c r="AE2597" s="1">
        <v>29.0</v>
      </c>
      <c r="AF2597" s="1" t="s">
        <v>95</v>
      </c>
      <c r="AG2597" s="1">
        <v>1.0</v>
      </c>
      <c r="AH2597" s="1">
        <v>20.0</v>
      </c>
      <c r="AI2597" s="1">
        <v>50.0</v>
      </c>
      <c r="AJ2597" s="1">
        <v>80.0</v>
      </c>
      <c r="AK2597" s="1">
        <v>355.0</v>
      </c>
      <c r="AL2597" s="1">
        <v>0.0</v>
      </c>
      <c r="AM2597" s="1">
        <v>0.0</v>
      </c>
      <c r="AU2597" s="1">
        <v>1.0</v>
      </c>
      <c r="AV2597" s="1" t="s">
        <v>96</v>
      </c>
      <c r="AW2597" s="1">
        <v>327.0</v>
      </c>
      <c r="AX2597" s="1">
        <v>319.0</v>
      </c>
      <c r="AY2597" s="1">
        <v>8.0</v>
      </c>
      <c r="AZ2597" s="1">
        <v>0.0</v>
      </c>
      <c r="BB2597" s="1">
        <v>-1.0</v>
      </c>
      <c r="BC2597" s="1">
        <v>1.0</v>
      </c>
      <c r="BD2597" s="1">
        <v>-1.0</v>
      </c>
      <c r="BE2597" s="1">
        <v>1.0</v>
      </c>
      <c r="BF2597" s="1">
        <v>-1.0</v>
      </c>
      <c r="BG2597" s="1">
        <v>-1.0</v>
      </c>
      <c r="BH2597" s="1">
        <v>1.0</v>
      </c>
      <c r="BI2597" s="1">
        <v>-1.0</v>
      </c>
      <c r="BJ2597" s="1">
        <v>1.0</v>
      </c>
      <c r="BK2597" s="1">
        <v>1.0</v>
      </c>
      <c r="BL2597" s="1">
        <v>1.0</v>
      </c>
      <c r="BM2597" s="1">
        <v>1.0</v>
      </c>
      <c r="BN2597" s="1">
        <v>1.0</v>
      </c>
      <c r="BO2597" s="1">
        <v>1.0</v>
      </c>
      <c r="BP2597" s="1">
        <v>-1.0</v>
      </c>
      <c r="BQ2597" s="1">
        <v>-1.0</v>
      </c>
      <c r="BR2597" s="1">
        <v>-1.0</v>
      </c>
      <c r="BS2597" s="1">
        <v>1.0</v>
      </c>
      <c r="BT2597" s="1">
        <v>-1.0</v>
      </c>
      <c r="BU2597" s="1">
        <v>1.0</v>
      </c>
      <c r="BV2597" s="1">
        <v>1.0</v>
      </c>
      <c r="BW2597" s="1">
        <v>1.0</v>
      </c>
      <c r="BX2597" s="1">
        <v>-1.0</v>
      </c>
      <c r="BY2597" s="1">
        <v>-1.0</v>
      </c>
      <c r="BZ2597" s="1">
        <v>-1.0</v>
      </c>
      <c r="CA2597" s="1">
        <v>-1.0</v>
      </c>
      <c r="CB2597" s="1">
        <v>-1.0</v>
      </c>
      <c r="CC2597" s="1">
        <v>-1.0</v>
      </c>
      <c r="CD2597" s="1">
        <v>87061.0</v>
      </c>
    </row>
    <row r="2598">
      <c r="A2598" s="1">
        <v>1.2230978E7</v>
      </c>
      <c r="B2598" s="1" t="s">
        <v>13900</v>
      </c>
      <c r="C2598" s="1" t="s">
        <v>13901</v>
      </c>
      <c r="D2598" s="1" t="s">
        <v>13902</v>
      </c>
      <c r="E2598" s="1" t="s">
        <v>85</v>
      </c>
      <c r="F2598" s="1" t="s">
        <v>13903</v>
      </c>
      <c r="G2598" s="1" t="s">
        <v>13904</v>
      </c>
      <c r="H2598" s="1" t="s">
        <v>13905</v>
      </c>
      <c r="I2598" s="1">
        <v>3.0529247E7</v>
      </c>
      <c r="J2598" s="1">
        <v>42097.0</v>
      </c>
      <c r="K2598" s="1" t="s">
        <v>88</v>
      </c>
      <c r="L2598" s="1">
        <v>0.9</v>
      </c>
      <c r="M2598" s="1">
        <v>0.0</v>
      </c>
      <c r="N2598" s="1">
        <v>1.0</v>
      </c>
      <c r="O2598" s="1">
        <v>1.0</v>
      </c>
      <c r="P2598" s="1" t="s">
        <v>123</v>
      </c>
      <c r="Q2598" s="1" t="s">
        <v>4896</v>
      </c>
      <c r="R2598" s="1">
        <v>40.69706</v>
      </c>
      <c r="S2598" s="1">
        <v>-73.9742199999999</v>
      </c>
      <c r="T2598" s="1" t="s">
        <v>91</v>
      </c>
      <c r="U2598" s="1" t="s">
        <v>113</v>
      </c>
      <c r="V2598" s="1">
        <v>2.0</v>
      </c>
      <c r="W2598" s="1">
        <v>1.0</v>
      </c>
      <c r="X2598" s="1">
        <v>1.0</v>
      </c>
      <c r="Y2598" s="1">
        <v>1.0</v>
      </c>
      <c r="Z2598" s="1" t="s">
        <v>93</v>
      </c>
      <c r="AA2598" s="1" t="s">
        <v>13906</v>
      </c>
      <c r="AB2598" s="1">
        <v>50.0</v>
      </c>
      <c r="AC2598" s="1">
        <v>1.0</v>
      </c>
      <c r="AD2598" s="1">
        <v>5.0</v>
      </c>
      <c r="AE2598" s="1">
        <v>4.0</v>
      </c>
      <c r="AF2598" s="1" t="s">
        <v>2136</v>
      </c>
      <c r="AG2598" s="1">
        <v>1.0</v>
      </c>
      <c r="AH2598" s="1">
        <v>0.0</v>
      </c>
      <c r="AI2598" s="1">
        <v>0.0</v>
      </c>
      <c r="AJ2598" s="1">
        <v>0.0</v>
      </c>
      <c r="AK2598" s="1">
        <v>0.0</v>
      </c>
      <c r="AL2598" s="1">
        <v>15.0</v>
      </c>
      <c r="AM2598" s="1">
        <v>9.0</v>
      </c>
      <c r="AN2598" s="1">
        <v>96.0</v>
      </c>
      <c r="AO2598" s="1">
        <v>10.0</v>
      </c>
      <c r="AP2598" s="1">
        <v>9.0</v>
      </c>
      <c r="AQ2598" s="1">
        <v>10.0</v>
      </c>
      <c r="AR2598" s="1">
        <v>10.0</v>
      </c>
      <c r="AS2598" s="1">
        <v>9.0</v>
      </c>
      <c r="AT2598" s="1">
        <v>10.0</v>
      </c>
      <c r="AU2598" s="1">
        <v>0.0</v>
      </c>
      <c r="AV2598" s="1" t="s">
        <v>117</v>
      </c>
      <c r="AW2598" s="1">
        <v>1.0</v>
      </c>
      <c r="AX2598" s="1">
        <v>0.0</v>
      </c>
      <c r="AY2598" s="1">
        <v>1.0</v>
      </c>
      <c r="AZ2598" s="1">
        <v>0.0</v>
      </c>
      <c r="BA2598" s="1">
        <v>0.38</v>
      </c>
      <c r="BB2598" s="1">
        <v>-1.0</v>
      </c>
      <c r="BC2598" s="1">
        <v>-1.0</v>
      </c>
      <c r="BD2598" s="1">
        <v>-1.0</v>
      </c>
      <c r="BE2598" s="1">
        <v>-1.0</v>
      </c>
      <c r="BF2598" s="1">
        <v>-1.0</v>
      </c>
      <c r="BG2598" s="1">
        <v>-1.0</v>
      </c>
      <c r="BH2598" s="1">
        <v>1.0</v>
      </c>
      <c r="BI2598" s="1">
        <v>-1.0</v>
      </c>
      <c r="BJ2598" s="1">
        <v>1.0</v>
      </c>
      <c r="BK2598" s="1">
        <v>-1.0</v>
      </c>
      <c r="BL2598" s="1">
        <v>1.0</v>
      </c>
      <c r="BM2598" s="1">
        <v>-1.0</v>
      </c>
      <c r="BN2598" s="1">
        <v>-1.0</v>
      </c>
      <c r="BO2598" s="1">
        <v>-1.0</v>
      </c>
      <c r="BP2598" s="1">
        <v>1.0</v>
      </c>
      <c r="BQ2598" s="1">
        <v>1.0</v>
      </c>
      <c r="BR2598" s="1">
        <v>-1.0</v>
      </c>
      <c r="BS2598" s="1">
        <v>-1.0</v>
      </c>
      <c r="BT2598" s="1">
        <v>-1.0</v>
      </c>
      <c r="BU2598" s="1">
        <v>1.0</v>
      </c>
      <c r="BV2598" s="1">
        <v>1.0</v>
      </c>
      <c r="BW2598" s="1">
        <v>1.0</v>
      </c>
      <c r="BX2598" s="1">
        <v>-1.0</v>
      </c>
      <c r="BY2598" s="1">
        <v>-1.0</v>
      </c>
      <c r="BZ2598" s="1">
        <v>-1.0</v>
      </c>
      <c r="CA2598" s="1">
        <v>-1.0</v>
      </c>
      <c r="CB2598" s="1">
        <v>-1.0</v>
      </c>
      <c r="CC2598" s="1">
        <v>-1.0</v>
      </c>
      <c r="CD2598" s="1">
        <v>87084.0</v>
      </c>
    </row>
    <row r="2599">
      <c r="A2599" s="1">
        <v>9269126.0</v>
      </c>
      <c r="B2599" s="1" t="s">
        <v>13907</v>
      </c>
      <c r="C2599" s="1" t="s">
        <v>13908</v>
      </c>
      <c r="D2599" s="1" t="s">
        <v>13908</v>
      </c>
      <c r="E2599" s="1" t="s">
        <v>85</v>
      </c>
      <c r="I2599" s="1">
        <v>9372538.0</v>
      </c>
      <c r="J2599" s="1">
        <v>41558.0</v>
      </c>
      <c r="K2599" s="1" t="s">
        <v>134</v>
      </c>
      <c r="L2599" s="1">
        <v>1.0</v>
      </c>
      <c r="M2599" s="1">
        <v>1.0</v>
      </c>
      <c r="N2599" s="1">
        <v>2.0</v>
      </c>
      <c r="O2599" s="1">
        <v>1.0</v>
      </c>
      <c r="P2599" s="1" t="s">
        <v>89</v>
      </c>
      <c r="Q2599" s="1" t="s">
        <v>90</v>
      </c>
      <c r="R2599" s="1">
        <v>40.76121</v>
      </c>
      <c r="S2599" s="1">
        <v>-73.98895</v>
      </c>
      <c r="T2599" s="1" t="s">
        <v>91</v>
      </c>
      <c r="U2599" s="1" t="s">
        <v>113</v>
      </c>
      <c r="V2599" s="1">
        <v>2.0</v>
      </c>
      <c r="W2599" s="1">
        <v>1.0</v>
      </c>
      <c r="X2599" s="1">
        <v>1.0</v>
      </c>
      <c r="Y2599" s="1">
        <v>1.0</v>
      </c>
      <c r="Z2599" s="1" t="s">
        <v>93</v>
      </c>
      <c r="AA2599" s="1" t="s">
        <v>13909</v>
      </c>
      <c r="AB2599" s="1">
        <v>169.0</v>
      </c>
      <c r="AC2599" s="1">
        <v>2.0</v>
      </c>
      <c r="AD2599" s="1">
        <v>50.0</v>
      </c>
      <c r="AE2599" s="1">
        <v>1.0</v>
      </c>
      <c r="AF2599" s="1" t="s">
        <v>904</v>
      </c>
      <c r="AG2599" s="1">
        <v>1.0</v>
      </c>
      <c r="AH2599" s="1">
        <v>29.0</v>
      </c>
      <c r="AI2599" s="1">
        <v>59.0</v>
      </c>
      <c r="AJ2599" s="1">
        <v>89.0</v>
      </c>
      <c r="AK2599" s="1">
        <v>89.0</v>
      </c>
      <c r="AL2599" s="1">
        <v>9.0</v>
      </c>
      <c r="AM2599" s="1">
        <v>4.0</v>
      </c>
      <c r="AN2599" s="1">
        <v>91.0</v>
      </c>
      <c r="AO2599" s="1">
        <v>9.0</v>
      </c>
      <c r="AP2599" s="1">
        <v>9.0</v>
      </c>
      <c r="AQ2599" s="1">
        <v>10.0</v>
      </c>
      <c r="AR2599" s="1">
        <v>9.0</v>
      </c>
      <c r="AS2599" s="1">
        <v>9.0</v>
      </c>
      <c r="AT2599" s="1">
        <v>9.0</v>
      </c>
      <c r="AU2599" s="1">
        <v>0.0</v>
      </c>
      <c r="AV2599" s="1" t="s">
        <v>96</v>
      </c>
      <c r="AW2599" s="1">
        <v>2.0</v>
      </c>
      <c r="AX2599" s="1">
        <v>0.0</v>
      </c>
      <c r="AY2599" s="1">
        <v>2.0</v>
      </c>
      <c r="AZ2599" s="1">
        <v>0.0</v>
      </c>
      <c r="BA2599" s="1">
        <v>0.21</v>
      </c>
      <c r="BB2599" s="1">
        <v>-1.0</v>
      </c>
      <c r="BC2599" s="1">
        <v>1.0</v>
      </c>
      <c r="BD2599" s="1">
        <v>-1.0</v>
      </c>
      <c r="BE2599" s="1">
        <v>-1.0</v>
      </c>
      <c r="BF2599" s="1">
        <v>-1.0</v>
      </c>
      <c r="BG2599" s="1">
        <v>-1.0</v>
      </c>
      <c r="BH2599" s="1">
        <v>1.0</v>
      </c>
      <c r="BI2599" s="1">
        <v>-1.0</v>
      </c>
      <c r="BJ2599" s="1">
        <v>1.0</v>
      </c>
      <c r="BK2599" s="1">
        <v>1.0</v>
      </c>
      <c r="BL2599" s="1">
        <v>-1.0</v>
      </c>
      <c r="BM2599" s="1">
        <v>1.0</v>
      </c>
      <c r="BN2599" s="1">
        <v>-1.0</v>
      </c>
      <c r="BO2599" s="1">
        <v>-1.0</v>
      </c>
      <c r="BP2599" s="1">
        <v>1.0</v>
      </c>
      <c r="BQ2599" s="1">
        <v>-1.0</v>
      </c>
      <c r="BR2599" s="1">
        <v>-1.0</v>
      </c>
      <c r="BS2599" s="1">
        <v>-1.0</v>
      </c>
      <c r="BT2599" s="1">
        <v>-1.0</v>
      </c>
      <c r="BU2599" s="1">
        <v>1.0</v>
      </c>
      <c r="BV2599" s="1">
        <v>1.0</v>
      </c>
      <c r="BW2599" s="1">
        <v>1.0</v>
      </c>
      <c r="BX2599" s="1">
        <v>-1.0</v>
      </c>
      <c r="BY2599" s="1">
        <v>-1.0</v>
      </c>
      <c r="BZ2599" s="1">
        <v>-1.0</v>
      </c>
      <c r="CA2599" s="1">
        <v>-1.0</v>
      </c>
      <c r="CB2599" s="1">
        <v>-1.0</v>
      </c>
      <c r="CC2599" s="1">
        <v>-1.0</v>
      </c>
      <c r="CD2599" s="1">
        <v>87151.0</v>
      </c>
    </row>
    <row r="2600">
      <c r="A2600" s="1">
        <v>8614125.0</v>
      </c>
      <c r="B2600" s="1" t="s">
        <v>13910</v>
      </c>
      <c r="C2600" s="1" t="s">
        <v>13911</v>
      </c>
      <c r="D2600" s="1" t="s">
        <v>13912</v>
      </c>
      <c r="E2600" s="1" t="s">
        <v>85</v>
      </c>
      <c r="H2600" s="1" t="s">
        <v>13913</v>
      </c>
      <c r="I2600" s="1">
        <v>4.5315085E7</v>
      </c>
      <c r="J2600" s="1">
        <v>42275.0</v>
      </c>
      <c r="M2600" s="1">
        <v>0.0</v>
      </c>
      <c r="N2600" s="1">
        <v>1.0</v>
      </c>
      <c r="O2600" s="1">
        <v>1.0</v>
      </c>
      <c r="P2600" s="1" t="s">
        <v>89</v>
      </c>
      <c r="Q2600" s="1" t="s">
        <v>90</v>
      </c>
      <c r="R2600" s="1">
        <v>40.7786599999999</v>
      </c>
      <c r="S2600" s="1">
        <v>-73.98065</v>
      </c>
      <c r="T2600" s="1" t="s">
        <v>91</v>
      </c>
      <c r="U2600" s="1" t="s">
        <v>92</v>
      </c>
      <c r="V2600" s="1">
        <v>2.0</v>
      </c>
      <c r="W2600" s="1">
        <v>1.0</v>
      </c>
      <c r="X2600" s="1">
        <v>1.0</v>
      </c>
      <c r="Y2600" s="1">
        <v>1.0</v>
      </c>
      <c r="Z2600" s="1" t="s">
        <v>93</v>
      </c>
      <c r="AA2600" s="1" t="s">
        <v>13914</v>
      </c>
      <c r="AB2600" s="1">
        <v>275.0</v>
      </c>
      <c r="AC2600" s="1">
        <v>1.0</v>
      </c>
      <c r="AD2600" s="1">
        <v>0.0</v>
      </c>
      <c r="AE2600" s="1">
        <v>1.0</v>
      </c>
      <c r="AF2600" s="1" t="s">
        <v>589</v>
      </c>
      <c r="AG2600" s="1">
        <v>1.0</v>
      </c>
      <c r="AH2600" s="1">
        <v>0.0</v>
      </c>
      <c r="AI2600" s="1">
        <v>0.0</v>
      </c>
      <c r="AJ2600" s="1">
        <v>0.0</v>
      </c>
      <c r="AK2600" s="1">
        <v>0.0</v>
      </c>
      <c r="AL2600" s="1">
        <v>0.0</v>
      </c>
      <c r="AM2600" s="1">
        <v>0.0</v>
      </c>
      <c r="AU2600" s="1">
        <v>0.0</v>
      </c>
      <c r="AV2600" s="1" t="s">
        <v>96</v>
      </c>
      <c r="AW2600" s="1">
        <v>1.0</v>
      </c>
      <c r="AX2600" s="1">
        <v>1.0</v>
      </c>
      <c r="AY2600" s="1">
        <v>0.0</v>
      </c>
      <c r="AZ2600" s="1">
        <v>0.0</v>
      </c>
      <c r="BB2600" s="1">
        <v>-1.0</v>
      </c>
      <c r="BC2600" s="1">
        <v>1.0</v>
      </c>
      <c r="BD2600" s="1">
        <v>-1.0</v>
      </c>
      <c r="BE2600" s="1">
        <v>-1.0</v>
      </c>
      <c r="BF2600" s="1">
        <v>-1.0</v>
      </c>
      <c r="BG2600" s="1">
        <v>-1.0</v>
      </c>
      <c r="BH2600" s="1">
        <v>-1.0</v>
      </c>
      <c r="BI2600" s="1">
        <v>-1.0</v>
      </c>
      <c r="BJ2600" s="1">
        <v>1.0</v>
      </c>
      <c r="BK2600" s="1">
        <v>-1.0</v>
      </c>
      <c r="BL2600" s="1">
        <v>-1.0</v>
      </c>
      <c r="BM2600" s="1">
        <v>-1.0</v>
      </c>
      <c r="BN2600" s="1">
        <v>-1.0</v>
      </c>
      <c r="BO2600" s="1">
        <v>-1.0</v>
      </c>
      <c r="BP2600" s="1">
        <v>-1.0</v>
      </c>
      <c r="BQ2600" s="1">
        <v>-1.0</v>
      </c>
      <c r="BR2600" s="1">
        <v>-1.0</v>
      </c>
      <c r="BS2600" s="1">
        <v>-1.0</v>
      </c>
      <c r="BT2600" s="1">
        <v>-1.0</v>
      </c>
      <c r="BU2600" s="1">
        <v>1.0</v>
      </c>
      <c r="BV2600" s="1">
        <v>-1.0</v>
      </c>
      <c r="BW2600" s="1">
        <v>-1.0</v>
      </c>
      <c r="BX2600" s="1">
        <v>-1.0</v>
      </c>
      <c r="BY2600" s="1">
        <v>-1.0</v>
      </c>
      <c r="BZ2600" s="1">
        <v>-1.0</v>
      </c>
      <c r="CA2600" s="1">
        <v>-1.0</v>
      </c>
      <c r="CB2600" s="1">
        <v>-1.0</v>
      </c>
      <c r="CC2600" s="1">
        <v>-1.0</v>
      </c>
      <c r="CD2600" s="1">
        <v>87372.0</v>
      </c>
    </row>
    <row r="2601">
      <c r="A2601" s="1">
        <v>3.4041587E7</v>
      </c>
      <c r="B2601" s="1" t="s">
        <v>13915</v>
      </c>
      <c r="C2601" s="1" t="s">
        <v>13916</v>
      </c>
      <c r="D2601" s="1" t="s">
        <v>13917</v>
      </c>
      <c r="E2601" s="1" t="s">
        <v>85</v>
      </c>
      <c r="F2601" s="1" t="s">
        <v>13918</v>
      </c>
      <c r="G2601" s="1" t="s">
        <v>13919</v>
      </c>
      <c r="I2601" s="1">
        <v>2.56998898E8</v>
      </c>
      <c r="J2601" s="1">
        <v>43575.0</v>
      </c>
      <c r="K2601" s="1" t="s">
        <v>134</v>
      </c>
      <c r="L2601" s="1">
        <v>0.93</v>
      </c>
      <c r="M2601" s="1">
        <v>0.0</v>
      </c>
      <c r="N2601" s="1">
        <v>3.0</v>
      </c>
      <c r="O2601" s="1">
        <v>0.0</v>
      </c>
      <c r="P2601" s="1" t="s">
        <v>89</v>
      </c>
      <c r="Q2601" s="1" t="s">
        <v>90</v>
      </c>
      <c r="R2601" s="1">
        <v>40.80536</v>
      </c>
      <c r="S2601" s="1">
        <v>-73.95469</v>
      </c>
      <c r="T2601" s="1" t="s">
        <v>91</v>
      </c>
      <c r="U2601" s="1" t="s">
        <v>113</v>
      </c>
      <c r="V2601" s="1">
        <v>2.0</v>
      </c>
      <c r="W2601" s="1">
        <v>1.5</v>
      </c>
      <c r="X2601" s="1">
        <v>1.0</v>
      </c>
      <c r="Y2601" s="1">
        <v>1.0</v>
      </c>
      <c r="Z2601" s="1" t="s">
        <v>93</v>
      </c>
      <c r="AA2601" s="1" t="s">
        <v>13920</v>
      </c>
      <c r="AB2601" s="1">
        <v>140.0</v>
      </c>
      <c r="AC2601" s="1">
        <v>2.0</v>
      </c>
      <c r="AD2601" s="1">
        <v>70.0</v>
      </c>
      <c r="AE2601" s="1">
        <v>1.0</v>
      </c>
      <c r="AF2601" s="1" t="s">
        <v>255</v>
      </c>
      <c r="AG2601" s="1">
        <v>1.0</v>
      </c>
      <c r="AH2601" s="1">
        <v>21.0</v>
      </c>
      <c r="AI2601" s="1">
        <v>51.0</v>
      </c>
      <c r="AJ2601" s="1">
        <v>64.0</v>
      </c>
      <c r="AK2601" s="1">
        <v>336.0</v>
      </c>
      <c r="AL2601" s="1">
        <v>3.0</v>
      </c>
      <c r="AM2601" s="1">
        <v>3.0</v>
      </c>
      <c r="AN2601" s="1">
        <v>100.0</v>
      </c>
      <c r="AO2601" s="1">
        <v>10.0</v>
      </c>
      <c r="AP2601" s="1">
        <v>10.0</v>
      </c>
      <c r="AQ2601" s="1">
        <v>10.0</v>
      </c>
      <c r="AR2601" s="1">
        <v>10.0</v>
      </c>
      <c r="AS2601" s="1">
        <v>10.0</v>
      </c>
      <c r="AT2601" s="1">
        <v>9.0</v>
      </c>
      <c r="AU2601" s="1">
        <v>0.0</v>
      </c>
      <c r="AV2601" s="1" t="s">
        <v>105</v>
      </c>
      <c r="AW2601" s="1">
        <v>3.0</v>
      </c>
      <c r="AX2601" s="1">
        <v>1.0</v>
      </c>
      <c r="AY2601" s="1">
        <v>2.0</v>
      </c>
      <c r="AZ2601" s="1">
        <v>0.0</v>
      </c>
      <c r="BA2601" s="1">
        <v>2.0</v>
      </c>
      <c r="BB2601" s="1">
        <v>-1.0</v>
      </c>
      <c r="BC2601" s="1">
        <v>1.0</v>
      </c>
      <c r="BD2601" s="1">
        <v>-1.0</v>
      </c>
      <c r="BE2601" s="1">
        <v>-1.0</v>
      </c>
      <c r="BF2601" s="1">
        <v>-1.0</v>
      </c>
      <c r="BG2601" s="1">
        <v>-1.0</v>
      </c>
      <c r="BH2601" s="1">
        <v>-1.0</v>
      </c>
      <c r="BI2601" s="1">
        <v>-1.0</v>
      </c>
      <c r="BJ2601" s="1">
        <v>1.0</v>
      </c>
      <c r="BK2601" s="1">
        <v>-1.0</v>
      </c>
      <c r="BL2601" s="1">
        <v>-1.0</v>
      </c>
      <c r="BM2601" s="1">
        <v>1.0</v>
      </c>
      <c r="BN2601" s="1">
        <v>-1.0</v>
      </c>
      <c r="BO2601" s="1">
        <v>1.0</v>
      </c>
      <c r="BP2601" s="1">
        <v>-1.0</v>
      </c>
      <c r="BQ2601" s="1">
        <v>-1.0</v>
      </c>
      <c r="BR2601" s="1">
        <v>-1.0</v>
      </c>
      <c r="BS2601" s="1">
        <v>-1.0</v>
      </c>
      <c r="BT2601" s="1">
        <v>-1.0</v>
      </c>
      <c r="BU2601" s="1">
        <v>1.0</v>
      </c>
      <c r="BV2601" s="1">
        <v>-1.0</v>
      </c>
      <c r="BW2601" s="1">
        <v>1.0</v>
      </c>
      <c r="BX2601" s="1">
        <v>-1.0</v>
      </c>
      <c r="BY2601" s="1">
        <v>-1.0</v>
      </c>
      <c r="BZ2601" s="1">
        <v>-1.0</v>
      </c>
      <c r="CA2601" s="1">
        <v>-1.0</v>
      </c>
      <c r="CB2601" s="1">
        <v>-1.0</v>
      </c>
      <c r="CC2601" s="1">
        <v>-1.0</v>
      </c>
      <c r="CD2601" s="1">
        <v>87389.0</v>
      </c>
    </row>
    <row r="2602">
      <c r="A2602" s="1">
        <v>8389259.0</v>
      </c>
      <c r="B2602" s="1" t="s">
        <v>13921</v>
      </c>
      <c r="C2602" s="1" t="s">
        <v>13922</v>
      </c>
      <c r="D2602" s="1" t="s">
        <v>13923</v>
      </c>
      <c r="E2602" s="1" t="s">
        <v>85</v>
      </c>
      <c r="F2602" s="1" t="s">
        <v>13924</v>
      </c>
      <c r="G2602" s="1" t="s">
        <v>13925</v>
      </c>
      <c r="I2602" s="1">
        <v>2.3968798E7</v>
      </c>
      <c r="J2602" s="1">
        <v>41963.0</v>
      </c>
      <c r="M2602" s="1">
        <v>0.0</v>
      </c>
      <c r="N2602" s="1">
        <v>1.0</v>
      </c>
      <c r="O2602" s="1">
        <v>1.0</v>
      </c>
      <c r="P2602" s="1" t="s">
        <v>89</v>
      </c>
      <c r="Q2602" s="1" t="s">
        <v>587</v>
      </c>
      <c r="R2602" s="1">
        <v>40.7643599999999</v>
      </c>
      <c r="S2602" s="1">
        <v>-73.96471</v>
      </c>
      <c r="T2602" s="1" t="s">
        <v>91</v>
      </c>
      <c r="U2602" s="1" t="s">
        <v>92</v>
      </c>
      <c r="V2602" s="1">
        <v>4.0</v>
      </c>
      <c r="W2602" s="1">
        <v>1.0</v>
      </c>
      <c r="X2602" s="1">
        <v>1.0</v>
      </c>
      <c r="Y2602" s="1">
        <v>2.0</v>
      </c>
      <c r="Z2602" s="1" t="s">
        <v>93</v>
      </c>
      <c r="AA2602" s="1" t="s">
        <v>13926</v>
      </c>
      <c r="AB2602" s="1">
        <v>300.0</v>
      </c>
      <c r="AC2602" s="1">
        <v>1.0</v>
      </c>
      <c r="AD2602" s="1">
        <v>0.0</v>
      </c>
      <c r="AE2602" s="1">
        <v>4.0</v>
      </c>
      <c r="AF2602" s="1" t="s">
        <v>1683</v>
      </c>
      <c r="AG2602" s="1">
        <v>1.0</v>
      </c>
      <c r="AH2602" s="1">
        <v>0.0</v>
      </c>
      <c r="AI2602" s="1">
        <v>0.0</v>
      </c>
      <c r="AJ2602" s="1">
        <v>0.0</v>
      </c>
      <c r="AK2602" s="1">
        <v>188.0</v>
      </c>
      <c r="AL2602" s="1">
        <v>7.0</v>
      </c>
      <c r="AM2602" s="1">
        <v>0.0</v>
      </c>
      <c r="AN2602" s="1">
        <v>93.0</v>
      </c>
      <c r="AO2602" s="1">
        <v>10.0</v>
      </c>
      <c r="AP2602" s="1">
        <v>9.0</v>
      </c>
      <c r="AQ2602" s="1">
        <v>10.0</v>
      </c>
      <c r="AR2602" s="1">
        <v>8.0</v>
      </c>
      <c r="AS2602" s="1">
        <v>10.0</v>
      </c>
      <c r="AT2602" s="1">
        <v>9.0</v>
      </c>
      <c r="AU2602" s="1">
        <v>0.0</v>
      </c>
      <c r="AV2602" s="1" t="s">
        <v>117</v>
      </c>
      <c r="AW2602" s="1">
        <v>1.0</v>
      </c>
      <c r="AX2602" s="1">
        <v>1.0</v>
      </c>
      <c r="AY2602" s="1">
        <v>0.0</v>
      </c>
      <c r="AZ2602" s="1">
        <v>0.0</v>
      </c>
      <c r="BA2602" s="1">
        <v>0.16</v>
      </c>
      <c r="BB2602" s="1">
        <v>-1.0</v>
      </c>
      <c r="BC2602" s="1">
        <v>1.0</v>
      </c>
      <c r="BD2602" s="1">
        <v>-1.0</v>
      </c>
      <c r="BE2602" s="1">
        <v>-1.0</v>
      </c>
      <c r="BF2602" s="1">
        <v>-1.0</v>
      </c>
      <c r="BG2602" s="1">
        <v>-1.0</v>
      </c>
      <c r="BH2602" s="1">
        <v>1.0</v>
      </c>
      <c r="BI2602" s="1">
        <v>-1.0</v>
      </c>
      <c r="BJ2602" s="1">
        <v>1.0</v>
      </c>
      <c r="BK2602" s="1">
        <v>-1.0</v>
      </c>
      <c r="BL2602" s="1">
        <v>1.0</v>
      </c>
      <c r="BM2602" s="1">
        <v>-1.0</v>
      </c>
      <c r="BN2602" s="1">
        <v>-1.0</v>
      </c>
      <c r="BO2602" s="1">
        <v>-1.0</v>
      </c>
      <c r="BP2602" s="1">
        <v>-1.0</v>
      </c>
      <c r="BQ2602" s="1">
        <v>-1.0</v>
      </c>
      <c r="BR2602" s="1">
        <v>-1.0</v>
      </c>
      <c r="BS2602" s="1">
        <v>-1.0</v>
      </c>
      <c r="BT2602" s="1">
        <v>-1.0</v>
      </c>
      <c r="BU2602" s="1">
        <v>1.0</v>
      </c>
      <c r="BV2602" s="1">
        <v>-1.0</v>
      </c>
      <c r="BW2602" s="1">
        <v>-1.0</v>
      </c>
      <c r="BX2602" s="1">
        <v>-1.0</v>
      </c>
      <c r="BY2602" s="1">
        <v>-1.0</v>
      </c>
      <c r="BZ2602" s="1">
        <v>-1.0</v>
      </c>
      <c r="CA2602" s="1">
        <v>-1.0</v>
      </c>
      <c r="CB2602" s="1">
        <v>-1.0</v>
      </c>
      <c r="CC2602" s="1">
        <v>-1.0</v>
      </c>
      <c r="CD2602" s="1">
        <v>87406.0</v>
      </c>
    </row>
    <row r="2603">
      <c r="A2603" s="1">
        <v>3.1884808E7</v>
      </c>
      <c r="B2603" s="1" t="s">
        <v>13927</v>
      </c>
      <c r="C2603" s="1" t="s">
        <v>13928</v>
      </c>
      <c r="D2603" s="1" t="s">
        <v>13929</v>
      </c>
      <c r="E2603" s="1" t="s">
        <v>85</v>
      </c>
      <c r="F2603" s="1" t="s">
        <v>13930</v>
      </c>
      <c r="G2603" s="1" t="s">
        <v>13931</v>
      </c>
      <c r="I2603" s="1">
        <v>4.9289095E7</v>
      </c>
      <c r="J2603" s="1">
        <v>42325.0</v>
      </c>
      <c r="K2603" s="1" t="s">
        <v>134</v>
      </c>
      <c r="L2603" s="1">
        <v>0.9</v>
      </c>
      <c r="M2603" s="1">
        <v>0.0</v>
      </c>
      <c r="N2603" s="1">
        <v>1.0</v>
      </c>
      <c r="O2603" s="1">
        <v>1.0</v>
      </c>
      <c r="P2603" s="1" t="s">
        <v>111</v>
      </c>
      <c r="Q2603" s="1" t="s">
        <v>7007</v>
      </c>
      <c r="R2603" s="1">
        <v>40.74395</v>
      </c>
      <c r="S2603" s="1">
        <v>-73.89984</v>
      </c>
      <c r="T2603" s="1" t="s">
        <v>91</v>
      </c>
      <c r="U2603" s="1" t="s">
        <v>113</v>
      </c>
      <c r="V2603" s="1">
        <v>3.0</v>
      </c>
      <c r="W2603" s="1">
        <v>1.0</v>
      </c>
      <c r="X2603" s="1">
        <v>1.0</v>
      </c>
      <c r="Y2603" s="1">
        <v>2.0</v>
      </c>
      <c r="Z2603" s="1" t="s">
        <v>93</v>
      </c>
      <c r="AA2603" s="1" t="s">
        <v>13932</v>
      </c>
      <c r="AB2603" s="1">
        <v>75.0</v>
      </c>
      <c r="AC2603" s="1">
        <v>3.0</v>
      </c>
      <c r="AD2603" s="1">
        <v>25.0</v>
      </c>
      <c r="AE2603" s="1">
        <v>1.0</v>
      </c>
      <c r="AF2603" s="1" t="s">
        <v>104</v>
      </c>
      <c r="AG2603" s="1">
        <v>1.0</v>
      </c>
      <c r="AH2603" s="1">
        <v>9.0</v>
      </c>
      <c r="AI2603" s="1">
        <v>25.0</v>
      </c>
      <c r="AJ2603" s="1">
        <v>48.0</v>
      </c>
      <c r="AK2603" s="1">
        <v>138.0</v>
      </c>
      <c r="AL2603" s="1">
        <v>0.0</v>
      </c>
      <c r="AM2603" s="1">
        <v>0.0</v>
      </c>
      <c r="AU2603" s="1">
        <v>1.0</v>
      </c>
      <c r="AV2603" s="1" t="s">
        <v>117</v>
      </c>
      <c r="AW2603" s="1">
        <v>1.0</v>
      </c>
      <c r="AX2603" s="1">
        <v>0.0</v>
      </c>
      <c r="AY2603" s="1">
        <v>1.0</v>
      </c>
      <c r="AZ2603" s="1">
        <v>0.0</v>
      </c>
      <c r="BB2603" s="1">
        <v>-1.0</v>
      </c>
      <c r="BC2603" s="1">
        <v>1.0</v>
      </c>
      <c r="BD2603" s="1">
        <v>1.0</v>
      </c>
      <c r="BE2603" s="1">
        <v>-1.0</v>
      </c>
      <c r="BF2603" s="1">
        <v>1.0</v>
      </c>
      <c r="BG2603" s="1">
        <v>-1.0</v>
      </c>
      <c r="BH2603" s="1">
        <v>1.0</v>
      </c>
      <c r="BI2603" s="1">
        <v>-1.0</v>
      </c>
      <c r="BJ2603" s="1">
        <v>1.0</v>
      </c>
      <c r="BK2603" s="1">
        <v>-1.0</v>
      </c>
      <c r="BL2603" s="1">
        <v>1.0</v>
      </c>
      <c r="BM2603" s="1">
        <v>1.0</v>
      </c>
      <c r="BN2603" s="1">
        <v>1.0</v>
      </c>
      <c r="BO2603" s="1">
        <v>-1.0</v>
      </c>
      <c r="BP2603" s="1">
        <v>1.0</v>
      </c>
      <c r="BQ2603" s="1">
        <v>1.0</v>
      </c>
      <c r="BR2603" s="1">
        <v>-1.0</v>
      </c>
      <c r="BS2603" s="1">
        <v>1.0</v>
      </c>
      <c r="BT2603" s="1">
        <v>-1.0</v>
      </c>
      <c r="BU2603" s="1">
        <v>1.0</v>
      </c>
      <c r="BV2603" s="1">
        <v>-1.0</v>
      </c>
      <c r="BW2603" s="1">
        <v>1.0</v>
      </c>
      <c r="BX2603" s="1">
        <v>-1.0</v>
      </c>
      <c r="BY2603" s="1">
        <v>-1.0</v>
      </c>
      <c r="BZ2603" s="1">
        <v>-1.0</v>
      </c>
      <c r="CA2603" s="1">
        <v>1.0</v>
      </c>
      <c r="CB2603" s="1">
        <v>1.0</v>
      </c>
      <c r="CC2603" s="1">
        <v>-1.0</v>
      </c>
      <c r="CD2603" s="1">
        <v>87438.0</v>
      </c>
    </row>
    <row r="2604">
      <c r="A2604" s="1">
        <v>1.4195437E7</v>
      </c>
      <c r="B2604" s="1" t="s">
        <v>13933</v>
      </c>
      <c r="C2604" s="1" t="s">
        <v>13934</v>
      </c>
      <c r="D2604" s="1" t="s">
        <v>13934</v>
      </c>
      <c r="E2604" s="1" t="s">
        <v>85</v>
      </c>
      <c r="I2604" s="1">
        <v>3250450.0</v>
      </c>
      <c r="J2604" s="1">
        <v>41134.0</v>
      </c>
      <c r="K2604" s="1" t="s">
        <v>88</v>
      </c>
      <c r="L2604" s="1">
        <v>1.0</v>
      </c>
      <c r="M2604" s="1">
        <v>0.0</v>
      </c>
      <c r="N2604" s="1">
        <v>18.0</v>
      </c>
      <c r="O2604" s="1">
        <v>0.0</v>
      </c>
      <c r="P2604" s="1" t="s">
        <v>111</v>
      </c>
      <c r="Q2604" s="1" t="s">
        <v>112</v>
      </c>
      <c r="R2604" s="1">
        <v>40.74684</v>
      </c>
      <c r="S2604" s="1">
        <v>-73.8925199999999</v>
      </c>
      <c r="T2604" s="1" t="s">
        <v>91</v>
      </c>
      <c r="U2604" s="1" t="s">
        <v>214</v>
      </c>
      <c r="V2604" s="1">
        <v>1.0</v>
      </c>
      <c r="W2604" s="1">
        <v>1.0</v>
      </c>
      <c r="X2604" s="1">
        <v>1.0</v>
      </c>
      <c r="Y2604" s="1">
        <v>1.0</v>
      </c>
      <c r="Z2604" s="1" t="s">
        <v>93</v>
      </c>
      <c r="AA2604" s="1" t="s">
        <v>13935</v>
      </c>
      <c r="AB2604" s="1">
        <v>35.0</v>
      </c>
      <c r="AC2604" s="1">
        <v>1.0</v>
      </c>
      <c r="AD2604" s="1">
        <v>0.0</v>
      </c>
      <c r="AE2604" s="1">
        <v>30.0</v>
      </c>
      <c r="AF2604" s="1" t="s">
        <v>255</v>
      </c>
      <c r="AG2604" s="1">
        <v>1.0</v>
      </c>
      <c r="AH2604" s="1">
        <v>0.0</v>
      </c>
      <c r="AI2604" s="1">
        <v>0.0</v>
      </c>
      <c r="AJ2604" s="1">
        <v>5.0</v>
      </c>
      <c r="AK2604" s="1">
        <v>280.0</v>
      </c>
      <c r="AL2604" s="1">
        <v>1.0</v>
      </c>
      <c r="AM2604" s="1">
        <v>0.0</v>
      </c>
      <c r="AN2604" s="1">
        <v>80.0</v>
      </c>
      <c r="AO2604" s="1">
        <v>6.0</v>
      </c>
      <c r="AP2604" s="1">
        <v>10.0</v>
      </c>
      <c r="AQ2604" s="1">
        <v>10.0</v>
      </c>
      <c r="AR2604" s="1">
        <v>8.0</v>
      </c>
      <c r="AS2604" s="1">
        <v>10.0</v>
      </c>
      <c r="AT2604" s="1">
        <v>8.0</v>
      </c>
      <c r="AU2604" s="1">
        <v>0.0</v>
      </c>
      <c r="AV2604" s="1" t="s">
        <v>96</v>
      </c>
      <c r="AW2604" s="1">
        <v>18.0</v>
      </c>
      <c r="AX2604" s="1">
        <v>0.0</v>
      </c>
      <c r="AY2604" s="1">
        <v>17.0</v>
      </c>
      <c r="AZ2604" s="1">
        <v>1.0</v>
      </c>
      <c r="BA2604" s="1">
        <v>0.05</v>
      </c>
      <c r="BB2604" s="1">
        <v>-1.0</v>
      </c>
      <c r="BC2604" s="1">
        <v>-1.0</v>
      </c>
      <c r="BD2604" s="1">
        <v>-1.0</v>
      </c>
      <c r="BE2604" s="1">
        <v>-1.0</v>
      </c>
      <c r="BF2604" s="1">
        <v>-1.0</v>
      </c>
      <c r="BG2604" s="1">
        <v>-1.0</v>
      </c>
      <c r="BH2604" s="1">
        <v>-1.0</v>
      </c>
      <c r="BI2604" s="1">
        <v>-1.0</v>
      </c>
      <c r="BJ2604" s="1">
        <v>1.0</v>
      </c>
      <c r="BK2604" s="1">
        <v>-1.0</v>
      </c>
      <c r="BL2604" s="1">
        <v>-1.0</v>
      </c>
      <c r="BM2604" s="1">
        <v>1.0</v>
      </c>
      <c r="BN2604" s="1">
        <v>1.0</v>
      </c>
      <c r="BO2604" s="1">
        <v>-1.0</v>
      </c>
      <c r="BP2604" s="1">
        <v>-1.0</v>
      </c>
      <c r="BQ2604" s="1">
        <v>-1.0</v>
      </c>
      <c r="BR2604" s="1">
        <v>-1.0</v>
      </c>
      <c r="BS2604" s="1">
        <v>1.0</v>
      </c>
      <c r="BT2604" s="1">
        <v>-1.0</v>
      </c>
      <c r="BU2604" s="1">
        <v>1.0</v>
      </c>
      <c r="BV2604" s="1">
        <v>-1.0</v>
      </c>
      <c r="BW2604" s="1">
        <v>-1.0</v>
      </c>
      <c r="BX2604" s="1">
        <v>-1.0</v>
      </c>
      <c r="BY2604" s="1">
        <v>-1.0</v>
      </c>
      <c r="BZ2604" s="1">
        <v>-1.0</v>
      </c>
      <c r="CA2604" s="1">
        <v>-1.0</v>
      </c>
      <c r="CB2604" s="1">
        <v>-1.0</v>
      </c>
      <c r="CC2604" s="1">
        <v>-1.0</v>
      </c>
      <c r="CD2604" s="1">
        <v>87453.0</v>
      </c>
    </row>
    <row r="2605">
      <c r="A2605" s="1">
        <v>637504.0</v>
      </c>
      <c r="B2605" s="1" t="s">
        <v>13936</v>
      </c>
      <c r="C2605" s="1" t="s">
        <v>13937</v>
      </c>
      <c r="D2605" s="1" t="s">
        <v>13938</v>
      </c>
      <c r="E2605" s="1" t="s">
        <v>85</v>
      </c>
      <c r="G2605" s="1" t="s">
        <v>13939</v>
      </c>
      <c r="H2605" s="1" t="s">
        <v>13940</v>
      </c>
      <c r="I2605" s="1">
        <v>3179968.0</v>
      </c>
      <c r="J2605" s="1">
        <v>41127.0</v>
      </c>
      <c r="K2605" s="1" t="s">
        <v>88</v>
      </c>
      <c r="L2605" s="1">
        <v>1.0</v>
      </c>
      <c r="M2605" s="1">
        <v>0.0</v>
      </c>
      <c r="N2605" s="1">
        <v>0.0</v>
      </c>
      <c r="O2605" s="1">
        <v>0.0</v>
      </c>
      <c r="P2605" s="1" t="s">
        <v>111</v>
      </c>
      <c r="Q2605" s="1" t="s">
        <v>112</v>
      </c>
      <c r="R2605" s="1">
        <v>40.73607</v>
      </c>
      <c r="S2605" s="1">
        <v>-73.92439</v>
      </c>
      <c r="T2605" s="1" t="s">
        <v>125</v>
      </c>
      <c r="U2605" s="1" t="s">
        <v>113</v>
      </c>
      <c r="V2605" s="1">
        <v>1.0</v>
      </c>
      <c r="W2605" s="1">
        <v>1.0</v>
      </c>
      <c r="X2605" s="1">
        <v>1.0</v>
      </c>
      <c r="Y2605" s="1">
        <v>1.0</v>
      </c>
      <c r="Z2605" s="1" t="s">
        <v>93</v>
      </c>
      <c r="AA2605" s="1" t="s">
        <v>13941</v>
      </c>
      <c r="AB2605" s="1">
        <v>52.0</v>
      </c>
      <c r="AC2605" s="1">
        <v>1.0</v>
      </c>
      <c r="AD2605" s="1">
        <v>0.0</v>
      </c>
      <c r="AE2605" s="1">
        <v>3.0</v>
      </c>
      <c r="AF2605" s="1" t="s">
        <v>407</v>
      </c>
      <c r="AG2605" s="1">
        <v>1.0</v>
      </c>
      <c r="AH2605" s="1">
        <v>0.0</v>
      </c>
      <c r="AI2605" s="1">
        <v>0.0</v>
      </c>
      <c r="AJ2605" s="1">
        <v>0.0</v>
      </c>
      <c r="AK2605" s="1">
        <v>0.0</v>
      </c>
      <c r="AL2605" s="1">
        <v>1.0</v>
      </c>
      <c r="AM2605" s="1">
        <v>0.0</v>
      </c>
      <c r="AN2605" s="1">
        <v>100.0</v>
      </c>
      <c r="AO2605" s="1">
        <v>10.0</v>
      </c>
      <c r="AP2605" s="1">
        <v>10.0</v>
      </c>
      <c r="AQ2605" s="1">
        <v>10.0</v>
      </c>
      <c r="AR2605" s="1">
        <v>10.0</v>
      </c>
      <c r="AS2605" s="1">
        <v>10.0</v>
      </c>
      <c r="AT2605" s="1">
        <v>10.0</v>
      </c>
      <c r="AU2605" s="1">
        <v>0.0</v>
      </c>
      <c r="AV2605" s="1" t="s">
        <v>96</v>
      </c>
      <c r="AW2605" s="1">
        <v>1.0</v>
      </c>
      <c r="AX2605" s="1">
        <v>0.0</v>
      </c>
      <c r="AY2605" s="1">
        <v>1.0</v>
      </c>
      <c r="AZ2605" s="1">
        <v>0.0</v>
      </c>
      <c r="BA2605" s="1">
        <v>0.08</v>
      </c>
      <c r="BB2605" s="1">
        <v>-1.0</v>
      </c>
      <c r="BC2605" s="1">
        <v>1.0</v>
      </c>
      <c r="BD2605" s="1">
        <v>-1.0</v>
      </c>
      <c r="BE2605" s="1">
        <v>-1.0</v>
      </c>
      <c r="BF2605" s="1">
        <v>-1.0</v>
      </c>
      <c r="BG2605" s="1">
        <v>-1.0</v>
      </c>
      <c r="BH2605" s="1">
        <v>-1.0</v>
      </c>
      <c r="BI2605" s="1">
        <v>-1.0</v>
      </c>
      <c r="BJ2605" s="1">
        <v>1.0</v>
      </c>
      <c r="BK2605" s="1">
        <v>-1.0</v>
      </c>
      <c r="BL2605" s="1">
        <v>-1.0</v>
      </c>
      <c r="BM2605" s="1">
        <v>-1.0</v>
      </c>
      <c r="BN2605" s="1">
        <v>-1.0</v>
      </c>
      <c r="BO2605" s="1">
        <v>-1.0</v>
      </c>
      <c r="BP2605" s="1">
        <v>-1.0</v>
      </c>
      <c r="BQ2605" s="1">
        <v>-1.0</v>
      </c>
      <c r="BR2605" s="1">
        <v>-1.0</v>
      </c>
      <c r="BS2605" s="1">
        <v>-1.0</v>
      </c>
      <c r="BT2605" s="1">
        <v>-1.0</v>
      </c>
      <c r="BU2605" s="1">
        <v>1.0</v>
      </c>
      <c r="BV2605" s="1">
        <v>-1.0</v>
      </c>
      <c r="BW2605" s="1">
        <v>-1.0</v>
      </c>
      <c r="BX2605" s="1">
        <v>-1.0</v>
      </c>
      <c r="BY2605" s="1">
        <v>-1.0</v>
      </c>
      <c r="BZ2605" s="1">
        <v>-1.0</v>
      </c>
      <c r="CA2605" s="1">
        <v>-1.0</v>
      </c>
      <c r="CB2605" s="1">
        <v>-1.0</v>
      </c>
      <c r="CC2605" s="1">
        <v>-1.0</v>
      </c>
      <c r="CD2605" s="1">
        <v>87488.0</v>
      </c>
    </row>
    <row r="2606">
      <c r="A2606" s="1">
        <v>3.557762E7</v>
      </c>
      <c r="B2606" s="1" t="s">
        <v>13942</v>
      </c>
      <c r="C2606" s="1" t="s">
        <v>13943</v>
      </c>
      <c r="D2606" s="1" t="s">
        <v>13944</v>
      </c>
      <c r="E2606" s="1" t="s">
        <v>85</v>
      </c>
      <c r="H2606" s="1" t="s">
        <v>5692</v>
      </c>
      <c r="I2606" s="1">
        <v>2.1400616E7</v>
      </c>
      <c r="J2606" s="1">
        <v>41898.0</v>
      </c>
      <c r="K2606" s="1" t="s">
        <v>272</v>
      </c>
      <c r="L2606" s="1">
        <v>0.91</v>
      </c>
      <c r="M2606" s="1">
        <v>0.0</v>
      </c>
      <c r="N2606" s="1">
        <v>1.0</v>
      </c>
      <c r="O2606" s="1">
        <v>1.0</v>
      </c>
      <c r="P2606" s="1" t="s">
        <v>123</v>
      </c>
      <c r="Q2606" s="1" t="s">
        <v>698</v>
      </c>
      <c r="R2606" s="1">
        <v>40.67718</v>
      </c>
      <c r="S2606" s="1">
        <v>-73.93524</v>
      </c>
      <c r="T2606" s="1" t="s">
        <v>91</v>
      </c>
      <c r="U2606" s="1" t="s">
        <v>92</v>
      </c>
      <c r="V2606" s="1">
        <v>2.0</v>
      </c>
      <c r="W2606" s="1">
        <v>1.0</v>
      </c>
      <c r="X2606" s="1">
        <v>1.0</v>
      </c>
      <c r="Y2606" s="1">
        <v>1.0</v>
      </c>
      <c r="Z2606" s="1" t="s">
        <v>93</v>
      </c>
      <c r="AA2606" s="1" t="s">
        <v>13945</v>
      </c>
      <c r="AB2606" s="1">
        <v>67.0</v>
      </c>
      <c r="AC2606" s="1">
        <v>2.0</v>
      </c>
      <c r="AD2606" s="1">
        <v>10.0</v>
      </c>
      <c r="AE2606" s="1">
        <v>1.0</v>
      </c>
      <c r="AF2606" s="1" t="s">
        <v>137</v>
      </c>
      <c r="AG2606" s="1">
        <v>1.0</v>
      </c>
      <c r="AH2606" s="1">
        <v>15.0</v>
      </c>
      <c r="AI2606" s="1">
        <v>20.0</v>
      </c>
      <c r="AJ2606" s="1">
        <v>25.0</v>
      </c>
      <c r="AK2606" s="1">
        <v>300.0</v>
      </c>
      <c r="AL2606" s="1">
        <v>0.0</v>
      </c>
      <c r="AM2606" s="1">
        <v>0.0</v>
      </c>
      <c r="AU2606" s="1">
        <v>0.0</v>
      </c>
      <c r="AV2606" s="1" t="s">
        <v>96</v>
      </c>
      <c r="AW2606" s="1">
        <v>2.0</v>
      </c>
      <c r="AX2606" s="1">
        <v>1.0</v>
      </c>
      <c r="AY2606" s="1">
        <v>1.0</v>
      </c>
      <c r="AZ2606" s="1">
        <v>0.0</v>
      </c>
      <c r="BB2606" s="1">
        <v>-1.0</v>
      </c>
      <c r="BC2606" s="1">
        <v>1.0</v>
      </c>
      <c r="BD2606" s="1">
        <v>-1.0</v>
      </c>
      <c r="BE2606" s="1">
        <v>-1.0</v>
      </c>
      <c r="BF2606" s="1">
        <v>-1.0</v>
      </c>
      <c r="BG2606" s="1">
        <v>-1.0</v>
      </c>
      <c r="BH2606" s="1">
        <v>-1.0</v>
      </c>
      <c r="BI2606" s="1">
        <v>-1.0</v>
      </c>
      <c r="BJ2606" s="1">
        <v>1.0</v>
      </c>
      <c r="BK2606" s="1">
        <v>-1.0</v>
      </c>
      <c r="BL2606" s="1">
        <v>-1.0</v>
      </c>
      <c r="BM2606" s="1">
        <v>-1.0</v>
      </c>
      <c r="BN2606" s="1">
        <v>-1.0</v>
      </c>
      <c r="BO2606" s="1">
        <v>-1.0</v>
      </c>
      <c r="BP2606" s="1">
        <v>-1.0</v>
      </c>
      <c r="BQ2606" s="1">
        <v>-1.0</v>
      </c>
      <c r="BR2606" s="1">
        <v>-1.0</v>
      </c>
      <c r="BS2606" s="1">
        <v>-1.0</v>
      </c>
      <c r="BT2606" s="1">
        <v>-1.0</v>
      </c>
      <c r="BU2606" s="1">
        <v>-1.0</v>
      </c>
      <c r="BV2606" s="1">
        <v>-1.0</v>
      </c>
      <c r="BW2606" s="1">
        <v>-1.0</v>
      </c>
      <c r="BX2606" s="1">
        <v>-1.0</v>
      </c>
      <c r="BY2606" s="1">
        <v>-1.0</v>
      </c>
      <c r="BZ2606" s="1">
        <v>-1.0</v>
      </c>
      <c r="CA2606" s="1">
        <v>-1.0</v>
      </c>
      <c r="CB2606" s="1">
        <v>-1.0</v>
      </c>
      <c r="CC2606" s="1">
        <v>-1.0</v>
      </c>
      <c r="CD2606" s="1">
        <v>87489.0</v>
      </c>
    </row>
    <row r="2607">
      <c r="A2607" s="1">
        <v>9405466.0</v>
      </c>
      <c r="B2607" s="1" t="s">
        <v>13946</v>
      </c>
      <c r="C2607" s="1" t="s">
        <v>13947</v>
      </c>
      <c r="D2607" s="1" t="s">
        <v>13948</v>
      </c>
      <c r="E2607" s="1" t="s">
        <v>85</v>
      </c>
      <c r="F2607" s="2" t="str">
        <f>- apartment between Columbus street and Central Park West.  - Quiet leafy street.  - close to Lincoln Square.  - lots of restaurants, cafes, shops, grocery stores etc on Columbus street around The corner.  - close to Cinema. - Dry cleaner at end of street.</f>
        <v>#ERROR!</v>
      </c>
      <c r="G2607" s="1" t="s">
        <v>13949</v>
      </c>
      <c r="H2607" s="2" t="str">
        <f>- no Pets allowed.</f>
        <v>#ERROR!</v>
      </c>
      <c r="I2607" s="1">
        <v>3414967.0</v>
      </c>
      <c r="J2607" s="1">
        <v>41150.0</v>
      </c>
      <c r="M2607" s="1">
        <v>0.0</v>
      </c>
      <c r="N2607" s="1">
        <v>1.0</v>
      </c>
      <c r="O2607" s="1">
        <v>0.0</v>
      </c>
      <c r="P2607" s="1" t="s">
        <v>89</v>
      </c>
      <c r="Q2607" s="1" t="s">
        <v>362</v>
      </c>
      <c r="R2607" s="1">
        <v>40.77668</v>
      </c>
      <c r="S2607" s="1">
        <v>-73.97815</v>
      </c>
      <c r="T2607" s="1" t="s">
        <v>91</v>
      </c>
      <c r="U2607" s="1" t="s">
        <v>92</v>
      </c>
      <c r="V2607" s="1">
        <v>2.0</v>
      </c>
      <c r="W2607" s="1">
        <v>1.0</v>
      </c>
      <c r="X2607" s="1">
        <v>1.0</v>
      </c>
      <c r="Y2607" s="1">
        <v>1.0</v>
      </c>
      <c r="Z2607" s="1" t="s">
        <v>93</v>
      </c>
      <c r="AA2607" s="1" t="s">
        <v>13950</v>
      </c>
      <c r="AB2607" s="1">
        <v>150.0</v>
      </c>
      <c r="AC2607" s="1">
        <v>1.0</v>
      </c>
      <c r="AD2607" s="1">
        <v>0.0</v>
      </c>
      <c r="AE2607" s="1">
        <v>1.0</v>
      </c>
      <c r="AF2607" s="1" t="s">
        <v>589</v>
      </c>
      <c r="AG2607" s="1">
        <v>1.0</v>
      </c>
      <c r="AH2607" s="1">
        <v>0.0</v>
      </c>
      <c r="AI2607" s="1">
        <v>0.0</v>
      </c>
      <c r="AJ2607" s="1">
        <v>0.0</v>
      </c>
      <c r="AK2607" s="1">
        <v>0.0</v>
      </c>
      <c r="AL2607" s="1">
        <v>1.0</v>
      </c>
      <c r="AM2607" s="1">
        <v>0.0</v>
      </c>
      <c r="AN2607" s="1">
        <v>100.0</v>
      </c>
      <c r="AO2607" s="1">
        <v>10.0</v>
      </c>
      <c r="AP2607" s="1">
        <v>10.0</v>
      </c>
      <c r="AQ2607" s="1">
        <v>10.0</v>
      </c>
      <c r="AR2607" s="1">
        <v>10.0</v>
      </c>
      <c r="AS2607" s="1">
        <v>10.0</v>
      </c>
      <c r="AT2607" s="1">
        <v>10.0</v>
      </c>
      <c r="AU2607" s="1">
        <v>0.0</v>
      </c>
      <c r="AV2607" s="1" t="s">
        <v>105</v>
      </c>
      <c r="AW2607" s="1">
        <v>1.0</v>
      </c>
      <c r="AX2607" s="1">
        <v>1.0</v>
      </c>
      <c r="AY2607" s="1">
        <v>0.0</v>
      </c>
      <c r="AZ2607" s="1">
        <v>0.0</v>
      </c>
      <c r="BA2607" s="1">
        <v>0.02</v>
      </c>
      <c r="BB2607" s="1">
        <v>-1.0</v>
      </c>
      <c r="BC2607" s="1">
        <v>1.0</v>
      </c>
      <c r="BD2607" s="1">
        <v>-1.0</v>
      </c>
      <c r="BE2607" s="1">
        <v>-1.0</v>
      </c>
      <c r="BF2607" s="1">
        <v>-1.0</v>
      </c>
      <c r="BG2607" s="1">
        <v>-1.0</v>
      </c>
      <c r="BH2607" s="1">
        <v>-1.0</v>
      </c>
      <c r="BI2607" s="1">
        <v>-1.0</v>
      </c>
      <c r="BJ2607" s="1">
        <v>1.0</v>
      </c>
      <c r="BK2607" s="1">
        <v>-1.0</v>
      </c>
      <c r="BL2607" s="1">
        <v>-1.0</v>
      </c>
      <c r="BM2607" s="1">
        <v>-1.0</v>
      </c>
      <c r="BN2607" s="1">
        <v>-1.0</v>
      </c>
      <c r="BO2607" s="1">
        <v>-1.0</v>
      </c>
      <c r="BP2607" s="1">
        <v>-1.0</v>
      </c>
      <c r="BQ2607" s="1">
        <v>-1.0</v>
      </c>
      <c r="BR2607" s="1">
        <v>-1.0</v>
      </c>
      <c r="BS2607" s="1">
        <v>-1.0</v>
      </c>
      <c r="BT2607" s="1">
        <v>-1.0</v>
      </c>
      <c r="BU2607" s="1">
        <v>1.0</v>
      </c>
      <c r="BV2607" s="1">
        <v>-1.0</v>
      </c>
      <c r="BW2607" s="1">
        <v>-1.0</v>
      </c>
      <c r="BX2607" s="1">
        <v>-1.0</v>
      </c>
      <c r="BY2607" s="1">
        <v>-1.0</v>
      </c>
      <c r="BZ2607" s="1">
        <v>-1.0</v>
      </c>
      <c r="CA2607" s="1">
        <v>-1.0</v>
      </c>
      <c r="CB2607" s="1">
        <v>-1.0</v>
      </c>
      <c r="CC2607" s="1">
        <v>-1.0</v>
      </c>
      <c r="CD2607" s="1">
        <v>87512.0</v>
      </c>
    </row>
    <row r="2608">
      <c r="A2608" s="1">
        <v>1.3359798E7</v>
      </c>
      <c r="B2608" s="1" t="s">
        <v>13951</v>
      </c>
      <c r="C2608" s="1" t="s">
        <v>4371</v>
      </c>
      <c r="D2608" s="1" t="s">
        <v>4371</v>
      </c>
      <c r="E2608" s="1" t="s">
        <v>85</v>
      </c>
      <c r="H2608" s="1" t="s">
        <v>13952</v>
      </c>
      <c r="I2608" s="1">
        <v>4413028.0</v>
      </c>
      <c r="J2608" s="1">
        <v>41258.0</v>
      </c>
      <c r="K2608" s="1" t="s">
        <v>134</v>
      </c>
      <c r="L2608" s="1">
        <v>1.0</v>
      </c>
      <c r="M2608" s="1">
        <v>0.0</v>
      </c>
      <c r="N2608" s="1">
        <v>1.0</v>
      </c>
      <c r="O2608" s="1">
        <v>0.0</v>
      </c>
      <c r="P2608" s="1" t="s">
        <v>111</v>
      </c>
      <c r="Q2608" s="1" t="s">
        <v>1023</v>
      </c>
      <c r="R2608" s="1">
        <v>40.7683599999999</v>
      </c>
      <c r="S2608" s="1">
        <v>-73.91445</v>
      </c>
      <c r="T2608" s="1" t="s">
        <v>91</v>
      </c>
      <c r="U2608" s="1" t="s">
        <v>92</v>
      </c>
      <c r="V2608" s="1">
        <v>2.0</v>
      </c>
      <c r="W2608" s="1">
        <v>1.0</v>
      </c>
      <c r="X2608" s="1">
        <v>1.0</v>
      </c>
      <c r="Y2608" s="1">
        <v>1.0</v>
      </c>
      <c r="Z2608" s="1" t="s">
        <v>93</v>
      </c>
      <c r="AA2608" s="1" t="s">
        <v>13953</v>
      </c>
      <c r="AB2608" s="1">
        <v>200.0</v>
      </c>
      <c r="AC2608" s="1">
        <v>1.0</v>
      </c>
      <c r="AD2608" s="1">
        <v>0.0</v>
      </c>
      <c r="AE2608" s="1">
        <v>2.0</v>
      </c>
      <c r="AF2608" s="1" t="s">
        <v>202</v>
      </c>
      <c r="AG2608" s="1">
        <v>1.0</v>
      </c>
      <c r="AH2608" s="1">
        <v>6.0</v>
      </c>
      <c r="AI2608" s="1">
        <v>6.0</v>
      </c>
      <c r="AJ2608" s="1">
        <v>6.0</v>
      </c>
      <c r="AK2608" s="1">
        <v>6.0</v>
      </c>
      <c r="AL2608" s="1">
        <v>18.0</v>
      </c>
      <c r="AM2608" s="1">
        <v>5.0</v>
      </c>
      <c r="AN2608" s="1">
        <v>96.0</v>
      </c>
      <c r="AO2608" s="1">
        <v>10.0</v>
      </c>
      <c r="AP2608" s="1">
        <v>9.0</v>
      </c>
      <c r="AQ2608" s="1">
        <v>10.0</v>
      </c>
      <c r="AR2608" s="1">
        <v>10.0</v>
      </c>
      <c r="AS2608" s="1">
        <v>10.0</v>
      </c>
      <c r="AT2608" s="1">
        <v>10.0</v>
      </c>
      <c r="AU2608" s="1">
        <v>0.0</v>
      </c>
      <c r="AV2608" s="1" t="s">
        <v>105</v>
      </c>
      <c r="AW2608" s="1">
        <v>1.0</v>
      </c>
      <c r="AX2608" s="1">
        <v>1.0</v>
      </c>
      <c r="AY2608" s="1">
        <v>0.0</v>
      </c>
      <c r="AZ2608" s="1">
        <v>0.0</v>
      </c>
      <c r="BA2608" s="1">
        <v>0.49</v>
      </c>
      <c r="BB2608" s="1">
        <v>-1.0</v>
      </c>
      <c r="BC2608" s="1">
        <v>1.0</v>
      </c>
      <c r="BD2608" s="1">
        <v>-1.0</v>
      </c>
      <c r="BE2608" s="1">
        <v>-1.0</v>
      </c>
      <c r="BF2608" s="1">
        <v>-1.0</v>
      </c>
      <c r="BG2608" s="1">
        <v>-1.0</v>
      </c>
      <c r="BH2608" s="1">
        <v>-1.0</v>
      </c>
      <c r="BI2608" s="1">
        <v>-1.0</v>
      </c>
      <c r="BJ2608" s="1">
        <v>1.0</v>
      </c>
      <c r="BK2608" s="1">
        <v>-1.0</v>
      </c>
      <c r="BL2608" s="1">
        <v>-1.0</v>
      </c>
      <c r="BM2608" s="1">
        <v>-1.0</v>
      </c>
      <c r="BN2608" s="1">
        <v>-1.0</v>
      </c>
      <c r="BO2608" s="1">
        <v>-1.0</v>
      </c>
      <c r="BP2608" s="1">
        <v>1.0</v>
      </c>
      <c r="BQ2608" s="1">
        <v>-1.0</v>
      </c>
      <c r="BR2608" s="1">
        <v>-1.0</v>
      </c>
      <c r="BS2608" s="1">
        <v>-1.0</v>
      </c>
      <c r="BT2608" s="1">
        <v>-1.0</v>
      </c>
      <c r="BU2608" s="1">
        <v>1.0</v>
      </c>
      <c r="BV2608" s="1">
        <v>-1.0</v>
      </c>
      <c r="BW2608" s="1">
        <v>-1.0</v>
      </c>
      <c r="BX2608" s="1">
        <v>-1.0</v>
      </c>
      <c r="BY2608" s="1">
        <v>-1.0</v>
      </c>
      <c r="BZ2608" s="1">
        <v>-1.0</v>
      </c>
      <c r="CA2608" s="1">
        <v>1.0</v>
      </c>
      <c r="CB2608" s="1">
        <v>-1.0</v>
      </c>
      <c r="CC2608" s="1">
        <v>-1.0</v>
      </c>
      <c r="CD2608" s="1">
        <v>87533.0</v>
      </c>
    </row>
    <row r="2609">
      <c r="A2609" s="1">
        <v>2.5399303E7</v>
      </c>
      <c r="B2609" s="1" t="s">
        <v>13954</v>
      </c>
      <c r="C2609" s="1" t="s">
        <v>13955</v>
      </c>
      <c r="D2609" s="1" t="s">
        <v>13956</v>
      </c>
      <c r="E2609" s="1" t="s">
        <v>85</v>
      </c>
      <c r="F2609" s="1" t="s">
        <v>13957</v>
      </c>
      <c r="G2609" s="1" t="s">
        <v>13958</v>
      </c>
      <c r="H2609" s="1" t="s">
        <v>13959</v>
      </c>
      <c r="I2609" s="1">
        <v>912921.0</v>
      </c>
      <c r="J2609" s="1">
        <v>40758.0</v>
      </c>
      <c r="K2609" s="1" t="s">
        <v>88</v>
      </c>
      <c r="L2609" s="1">
        <v>1.0</v>
      </c>
      <c r="M2609" s="1">
        <v>0.0</v>
      </c>
      <c r="N2609" s="1">
        <v>1.0</v>
      </c>
      <c r="O2609" s="1">
        <v>1.0</v>
      </c>
      <c r="P2609" s="1" t="s">
        <v>89</v>
      </c>
      <c r="Q2609" s="1" t="s">
        <v>90</v>
      </c>
      <c r="R2609" s="1">
        <v>40.84362</v>
      </c>
      <c r="S2609" s="1">
        <v>-73.94253</v>
      </c>
      <c r="T2609" s="1" t="s">
        <v>91</v>
      </c>
      <c r="U2609" s="1" t="s">
        <v>113</v>
      </c>
      <c r="V2609" s="1">
        <v>2.0</v>
      </c>
      <c r="W2609" s="1">
        <v>1.0</v>
      </c>
      <c r="X2609" s="1">
        <v>1.0</v>
      </c>
      <c r="Y2609" s="1">
        <v>1.0</v>
      </c>
      <c r="Z2609" s="1" t="s">
        <v>93</v>
      </c>
      <c r="AA2609" s="1" t="s">
        <v>13960</v>
      </c>
      <c r="AB2609" s="1">
        <v>47.0</v>
      </c>
      <c r="AC2609" s="1">
        <v>1.0</v>
      </c>
      <c r="AD2609" s="1">
        <v>10.0</v>
      </c>
      <c r="AE2609" s="1">
        <v>3.0</v>
      </c>
      <c r="AF2609" s="1" t="s">
        <v>202</v>
      </c>
      <c r="AG2609" s="1">
        <v>1.0</v>
      </c>
      <c r="AH2609" s="1">
        <v>24.0</v>
      </c>
      <c r="AI2609" s="1">
        <v>54.0</v>
      </c>
      <c r="AJ2609" s="1">
        <v>84.0</v>
      </c>
      <c r="AK2609" s="1">
        <v>174.0</v>
      </c>
      <c r="AL2609" s="1">
        <v>13.0</v>
      </c>
      <c r="AM2609" s="1">
        <v>10.0</v>
      </c>
      <c r="AN2609" s="1">
        <v>98.0</v>
      </c>
      <c r="AO2609" s="1">
        <v>10.0</v>
      </c>
      <c r="AP2609" s="1">
        <v>10.0</v>
      </c>
      <c r="AQ2609" s="1">
        <v>10.0</v>
      </c>
      <c r="AR2609" s="1">
        <v>10.0</v>
      </c>
      <c r="AS2609" s="1">
        <v>10.0</v>
      </c>
      <c r="AT2609" s="1">
        <v>10.0</v>
      </c>
      <c r="AU2609" s="1">
        <v>0.0</v>
      </c>
      <c r="AV2609" s="1" t="s">
        <v>96</v>
      </c>
      <c r="AW2609" s="1">
        <v>1.0</v>
      </c>
      <c r="AX2609" s="1">
        <v>0.0</v>
      </c>
      <c r="AY2609" s="1">
        <v>1.0</v>
      </c>
      <c r="AZ2609" s="1">
        <v>0.0</v>
      </c>
      <c r="BA2609" s="1">
        <v>0.99</v>
      </c>
      <c r="BB2609" s="1">
        <v>-1.0</v>
      </c>
      <c r="BC2609" s="1">
        <v>1.0</v>
      </c>
      <c r="BD2609" s="1">
        <v>-1.0</v>
      </c>
      <c r="BE2609" s="1">
        <v>-1.0</v>
      </c>
      <c r="BF2609" s="1">
        <v>-1.0</v>
      </c>
      <c r="BG2609" s="1">
        <v>-1.0</v>
      </c>
      <c r="BH2609" s="1">
        <v>1.0</v>
      </c>
      <c r="BI2609" s="1">
        <v>-1.0</v>
      </c>
      <c r="BJ2609" s="1">
        <v>1.0</v>
      </c>
      <c r="BK2609" s="1">
        <v>1.0</v>
      </c>
      <c r="BL2609" s="1">
        <v>-1.0</v>
      </c>
      <c r="BM2609" s="1">
        <v>-1.0</v>
      </c>
      <c r="BN2609" s="1">
        <v>-1.0</v>
      </c>
      <c r="BO2609" s="1">
        <v>-1.0</v>
      </c>
      <c r="BP2609" s="1">
        <v>-1.0</v>
      </c>
      <c r="BQ2609" s="1">
        <v>1.0</v>
      </c>
      <c r="BR2609" s="1">
        <v>-1.0</v>
      </c>
      <c r="BS2609" s="1">
        <v>1.0</v>
      </c>
      <c r="BT2609" s="1">
        <v>-1.0</v>
      </c>
      <c r="BU2609" s="1">
        <v>1.0</v>
      </c>
      <c r="BV2609" s="1">
        <v>-1.0</v>
      </c>
      <c r="BW2609" s="1">
        <v>-1.0</v>
      </c>
      <c r="BX2609" s="1">
        <v>-1.0</v>
      </c>
      <c r="BY2609" s="1">
        <v>-1.0</v>
      </c>
      <c r="BZ2609" s="1">
        <v>-1.0</v>
      </c>
      <c r="CA2609" s="1">
        <v>-1.0</v>
      </c>
      <c r="CB2609" s="1">
        <v>-1.0</v>
      </c>
      <c r="CC2609" s="1">
        <v>-1.0</v>
      </c>
      <c r="CD2609" s="1">
        <v>87585.0</v>
      </c>
    </row>
    <row r="2610">
      <c r="A2610" s="1">
        <v>3.2586373E7</v>
      </c>
      <c r="B2610" s="1" t="s">
        <v>13961</v>
      </c>
      <c r="C2610" s="1" t="s">
        <v>13962</v>
      </c>
      <c r="D2610" s="1" t="s">
        <v>13963</v>
      </c>
      <c r="E2610" s="1" t="s">
        <v>85</v>
      </c>
      <c r="F2610" s="1" t="s">
        <v>13964</v>
      </c>
      <c r="G2610" s="1" t="s">
        <v>13965</v>
      </c>
      <c r="H2610" s="1" t="s">
        <v>13966</v>
      </c>
      <c r="I2610" s="1">
        <v>2.44906527E8</v>
      </c>
      <c r="J2610" s="1">
        <v>43519.0</v>
      </c>
      <c r="K2610" s="1" t="s">
        <v>134</v>
      </c>
      <c r="L2610" s="1">
        <v>1.0</v>
      </c>
      <c r="M2610" s="1">
        <v>0.0</v>
      </c>
      <c r="N2610" s="1">
        <v>1.0</v>
      </c>
      <c r="O2610" s="1">
        <v>0.0</v>
      </c>
      <c r="P2610" s="1" t="s">
        <v>123</v>
      </c>
      <c r="Q2610" s="1" t="s">
        <v>124</v>
      </c>
      <c r="R2610" s="1">
        <v>40.71586</v>
      </c>
      <c r="S2610" s="1">
        <v>-73.9391</v>
      </c>
      <c r="T2610" s="1" t="s">
        <v>91</v>
      </c>
      <c r="U2610" s="1" t="s">
        <v>92</v>
      </c>
      <c r="V2610" s="1">
        <v>3.0</v>
      </c>
      <c r="W2610" s="1">
        <v>1.0</v>
      </c>
      <c r="X2610" s="1">
        <v>2.0</v>
      </c>
      <c r="Y2610" s="1">
        <v>3.0</v>
      </c>
      <c r="Z2610" s="1" t="s">
        <v>93</v>
      </c>
      <c r="AA2610" s="1" t="s">
        <v>13967</v>
      </c>
      <c r="AB2610" s="1">
        <v>120.0</v>
      </c>
      <c r="AC2610" s="1">
        <v>3.0</v>
      </c>
      <c r="AD2610" s="1">
        <v>0.0</v>
      </c>
      <c r="AE2610" s="1">
        <v>2.0</v>
      </c>
      <c r="AF2610" s="1" t="s">
        <v>179</v>
      </c>
      <c r="AG2610" s="1">
        <v>1.0</v>
      </c>
      <c r="AH2610" s="1">
        <v>6.0</v>
      </c>
      <c r="AI2610" s="1">
        <v>13.0</v>
      </c>
      <c r="AJ2610" s="1">
        <v>18.0</v>
      </c>
      <c r="AK2610" s="1">
        <v>292.0</v>
      </c>
      <c r="AL2610" s="1">
        <v>15.0</v>
      </c>
      <c r="AM2610" s="1">
        <v>15.0</v>
      </c>
      <c r="AN2610" s="1">
        <v>95.0</v>
      </c>
      <c r="AO2610" s="1">
        <v>10.0</v>
      </c>
      <c r="AP2610" s="1">
        <v>9.0</v>
      </c>
      <c r="AQ2610" s="1">
        <v>10.0</v>
      </c>
      <c r="AR2610" s="1">
        <v>9.0</v>
      </c>
      <c r="AS2610" s="1">
        <v>10.0</v>
      </c>
      <c r="AT2610" s="1">
        <v>9.0</v>
      </c>
      <c r="AU2610" s="1">
        <v>1.0</v>
      </c>
      <c r="AV2610" s="1" t="s">
        <v>117</v>
      </c>
      <c r="AW2610" s="1">
        <v>1.0</v>
      </c>
      <c r="AX2610" s="1">
        <v>1.0</v>
      </c>
      <c r="AY2610" s="1">
        <v>0.0</v>
      </c>
      <c r="AZ2610" s="1">
        <v>0.0</v>
      </c>
      <c r="BA2610" s="1">
        <v>3.52</v>
      </c>
      <c r="BB2610" s="1">
        <v>-1.0</v>
      </c>
      <c r="BC2610" s="1">
        <v>1.0</v>
      </c>
      <c r="BD2610" s="1">
        <v>-1.0</v>
      </c>
      <c r="BE2610" s="1">
        <v>-1.0</v>
      </c>
      <c r="BF2610" s="1">
        <v>-1.0</v>
      </c>
      <c r="BG2610" s="1">
        <v>-1.0</v>
      </c>
      <c r="BH2610" s="1">
        <v>-1.0</v>
      </c>
      <c r="BI2610" s="1">
        <v>-1.0</v>
      </c>
      <c r="BJ2610" s="1">
        <v>1.0</v>
      </c>
      <c r="BK2610" s="1">
        <v>-1.0</v>
      </c>
      <c r="BL2610" s="1">
        <v>-1.0</v>
      </c>
      <c r="BM2610" s="1">
        <v>-1.0</v>
      </c>
      <c r="BN2610" s="1">
        <v>-1.0</v>
      </c>
      <c r="BO2610" s="1">
        <v>-1.0</v>
      </c>
      <c r="BP2610" s="1">
        <v>-1.0</v>
      </c>
      <c r="BQ2610" s="1">
        <v>-1.0</v>
      </c>
      <c r="BR2610" s="1">
        <v>-1.0</v>
      </c>
      <c r="BS2610" s="1">
        <v>1.0</v>
      </c>
      <c r="BT2610" s="1">
        <v>-1.0</v>
      </c>
      <c r="BU2610" s="1">
        <v>1.0</v>
      </c>
      <c r="BV2610" s="1">
        <v>-1.0</v>
      </c>
      <c r="BW2610" s="1">
        <v>-1.0</v>
      </c>
      <c r="BX2610" s="1">
        <v>1.0</v>
      </c>
      <c r="BY2610" s="1">
        <v>-1.0</v>
      </c>
      <c r="BZ2610" s="1">
        <v>-1.0</v>
      </c>
      <c r="CA2610" s="1">
        <v>-1.0</v>
      </c>
      <c r="CB2610" s="1">
        <v>-1.0</v>
      </c>
      <c r="CC2610" s="1">
        <v>-1.0</v>
      </c>
      <c r="CD2610" s="1">
        <v>87596.0</v>
      </c>
    </row>
    <row r="2611">
      <c r="A2611" s="1">
        <v>1.0685403E7</v>
      </c>
      <c r="B2611" s="1" t="s">
        <v>13968</v>
      </c>
      <c r="C2611" s="1" t="s">
        <v>13969</v>
      </c>
      <c r="D2611" s="1" t="s">
        <v>13969</v>
      </c>
      <c r="E2611" s="1" t="s">
        <v>85</v>
      </c>
      <c r="I2611" s="1">
        <v>5.5201743E7</v>
      </c>
      <c r="J2611" s="1">
        <v>42387.0</v>
      </c>
      <c r="M2611" s="1">
        <v>0.0</v>
      </c>
      <c r="N2611" s="1">
        <v>1.0</v>
      </c>
      <c r="O2611" s="1">
        <v>1.0</v>
      </c>
      <c r="P2611" s="1" t="s">
        <v>123</v>
      </c>
      <c r="Q2611" s="1" t="s">
        <v>519</v>
      </c>
      <c r="R2611" s="1">
        <v>40.6969999999999</v>
      </c>
      <c r="S2611" s="1">
        <v>-73.9217599999999</v>
      </c>
      <c r="T2611" s="1" t="s">
        <v>91</v>
      </c>
      <c r="U2611" s="1" t="s">
        <v>113</v>
      </c>
      <c r="V2611" s="1">
        <v>1.0</v>
      </c>
      <c r="W2611" s="1">
        <v>1.0</v>
      </c>
      <c r="X2611" s="1">
        <v>1.0</v>
      </c>
      <c r="Y2611" s="1">
        <v>1.0</v>
      </c>
      <c r="Z2611" s="1" t="s">
        <v>93</v>
      </c>
      <c r="AA2611" s="1" t="s">
        <v>13970</v>
      </c>
      <c r="AB2611" s="1">
        <v>65.0</v>
      </c>
      <c r="AC2611" s="1">
        <v>1.0</v>
      </c>
      <c r="AD2611" s="1">
        <v>0.0</v>
      </c>
      <c r="AE2611" s="1">
        <v>1.0</v>
      </c>
      <c r="AF2611" s="1" t="s">
        <v>116</v>
      </c>
      <c r="AG2611" s="1">
        <v>1.0</v>
      </c>
      <c r="AH2611" s="1">
        <v>0.0</v>
      </c>
      <c r="AI2611" s="1">
        <v>0.0</v>
      </c>
      <c r="AJ2611" s="1">
        <v>0.0</v>
      </c>
      <c r="AK2611" s="1">
        <v>0.0</v>
      </c>
      <c r="AL2611" s="1">
        <v>1.0</v>
      </c>
      <c r="AM2611" s="1">
        <v>0.0</v>
      </c>
      <c r="AN2611" s="1">
        <v>100.0</v>
      </c>
      <c r="AO2611" s="1">
        <v>10.0</v>
      </c>
      <c r="AP2611" s="1">
        <v>10.0</v>
      </c>
      <c r="AQ2611" s="1">
        <v>10.0</v>
      </c>
      <c r="AR2611" s="1">
        <v>10.0</v>
      </c>
      <c r="AS2611" s="1">
        <v>10.0</v>
      </c>
      <c r="AT2611" s="1">
        <v>10.0</v>
      </c>
      <c r="AU2611" s="1">
        <v>1.0</v>
      </c>
      <c r="AV2611" s="1" t="s">
        <v>105</v>
      </c>
      <c r="AW2611" s="1">
        <v>1.0</v>
      </c>
      <c r="AX2611" s="1">
        <v>0.0</v>
      </c>
      <c r="AY2611" s="1">
        <v>1.0</v>
      </c>
      <c r="AZ2611" s="1">
        <v>0.0</v>
      </c>
      <c r="BA2611" s="1">
        <v>0.04</v>
      </c>
      <c r="BB2611" s="1">
        <v>-1.0</v>
      </c>
      <c r="BC2611" s="1">
        <v>1.0</v>
      </c>
      <c r="BD2611" s="1">
        <v>-1.0</v>
      </c>
      <c r="BE2611" s="1">
        <v>-1.0</v>
      </c>
      <c r="BF2611" s="1">
        <v>-1.0</v>
      </c>
      <c r="BG2611" s="1">
        <v>-1.0</v>
      </c>
      <c r="BH2611" s="1">
        <v>-1.0</v>
      </c>
      <c r="BI2611" s="1">
        <v>-1.0</v>
      </c>
      <c r="BJ2611" s="1">
        <v>1.0</v>
      </c>
      <c r="BK2611" s="1">
        <v>-1.0</v>
      </c>
      <c r="BL2611" s="1">
        <v>-1.0</v>
      </c>
      <c r="BM2611" s="1">
        <v>1.0</v>
      </c>
      <c r="BN2611" s="1">
        <v>-1.0</v>
      </c>
      <c r="BO2611" s="1">
        <v>-1.0</v>
      </c>
      <c r="BP2611" s="1">
        <v>-1.0</v>
      </c>
      <c r="BQ2611" s="1">
        <v>-1.0</v>
      </c>
      <c r="BR2611" s="1">
        <v>-1.0</v>
      </c>
      <c r="BS2611" s="1">
        <v>-1.0</v>
      </c>
      <c r="BT2611" s="1">
        <v>-1.0</v>
      </c>
      <c r="BU2611" s="1">
        <v>1.0</v>
      </c>
      <c r="BV2611" s="1">
        <v>-1.0</v>
      </c>
      <c r="BW2611" s="1">
        <v>-1.0</v>
      </c>
      <c r="BX2611" s="1">
        <v>-1.0</v>
      </c>
      <c r="BY2611" s="1">
        <v>-1.0</v>
      </c>
      <c r="BZ2611" s="1">
        <v>-1.0</v>
      </c>
      <c r="CA2611" s="1">
        <v>-1.0</v>
      </c>
      <c r="CB2611" s="1">
        <v>-1.0</v>
      </c>
      <c r="CC2611" s="1">
        <v>-1.0</v>
      </c>
      <c r="CD2611" s="1">
        <v>87630.0</v>
      </c>
    </row>
    <row r="2612">
      <c r="A2612" s="1">
        <v>3.4813479E7</v>
      </c>
      <c r="B2612" s="1" t="s">
        <v>13971</v>
      </c>
      <c r="C2612" s="1" t="s">
        <v>13972</v>
      </c>
      <c r="D2612" s="1" t="s">
        <v>13973</v>
      </c>
      <c r="E2612" s="1" t="s">
        <v>85</v>
      </c>
      <c r="F2612" s="1" t="s">
        <v>13974</v>
      </c>
      <c r="G2612" s="1" t="s">
        <v>13974</v>
      </c>
      <c r="H2612" s="1" t="s">
        <v>5672</v>
      </c>
      <c r="I2612" s="1">
        <v>2.62360035E8</v>
      </c>
      <c r="J2612" s="1">
        <v>43602.0</v>
      </c>
      <c r="K2612" s="1" t="s">
        <v>134</v>
      </c>
      <c r="L2612" s="1">
        <v>1.0</v>
      </c>
      <c r="M2612" s="1">
        <v>0.0</v>
      </c>
      <c r="N2612" s="1">
        <v>6.0</v>
      </c>
      <c r="O2612" s="1">
        <v>0.0</v>
      </c>
      <c r="P2612" s="1" t="s">
        <v>89</v>
      </c>
      <c r="Q2612" s="1" t="s">
        <v>273</v>
      </c>
      <c r="R2612" s="1">
        <v>40.76612</v>
      </c>
      <c r="S2612" s="1">
        <v>-73.98749</v>
      </c>
      <c r="T2612" s="1" t="s">
        <v>91</v>
      </c>
      <c r="U2612" s="1" t="s">
        <v>214</v>
      </c>
      <c r="V2612" s="1">
        <v>2.0</v>
      </c>
      <c r="W2612" s="1">
        <v>1.0</v>
      </c>
      <c r="X2612" s="1">
        <v>1.0</v>
      </c>
      <c r="Y2612" s="1">
        <v>1.0</v>
      </c>
      <c r="Z2612" s="1" t="s">
        <v>93</v>
      </c>
      <c r="AA2612" s="1" t="s">
        <v>13975</v>
      </c>
      <c r="AB2612" s="1">
        <v>75.0</v>
      </c>
      <c r="AC2612" s="1">
        <v>1.0</v>
      </c>
      <c r="AD2612" s="1">
        <v>75.0</v>
      </c>
      <c r="AE2612" s="1">
        <v>1.0</v>
      </c>
      <c r="AF2612" s="1" t="s">
        <v>95</v>
      </c>
      <c r="AG2612" s="1">
        <v>1.0</v>
      </c>
      <c r="AH2612" s="1">
        <v>30.0</v>
      </c>
      <c r="AI2612" s="1">
        <v>60.0</v>
      </c>
      <c r="AJ2612" s="1">
        <v>90.0</v>
      </c>
      <c r="AK2612" s="1">
        <v>365.0</v>
      </c>
      <c r="AL2612" s="1">
        <v>4.0</v>
      </c>
      <c r="AM2612" s="1">
        <v>4.0</v>
      </c>
      <c r="AN2612" s="1">
        <v>95.0</v>
      </c>
      <c r="AO2612" s="1">
        <v>10.0</v>
      </c>
      <c r="AP2612" s="1">
        <v>10.0</v>
      </c>
      <c r="AQ2612" s="1">
        <v>10.0</v>
      </c>
      <c r="AR2612" s="1">
        <v>10.0</v>
      </c>
      <c r="AS2612" s="1">
        <v>10.0</v>
      </c>
      <c r="AT2612" s="1">
        <v>10.0</v>
      </c>
      <c r="AU2612" s="1">
        <v>1.0</v>
      </c>
      <c r="AV2612" s="1" t="s">
        <v>96</v>
      </c>
      <c r="AW2612" s="1">
        <v>6.0</v>
      </c>
      <c r="AX2612" s="1">
        <v>0.0</v>
      </c>
      <c r="AY2612" s="1">
        <v>0.0</v>
      </c>
      <c r="AZ2612" s="1">
        <v>6.0</v>
      </c>
      <c r="BA2612" s="1">
        <v>2.35</v>
      </c>
      <c r="BB2612" s="1">
        <v>-1.0</v>
      </c>
      <c r="BC2612" s="1">
        <v>1.0</v>
      </c>
      <c r="BD2612" s="1">
        <v>-1.0</v>
      </c>
      <c r="BE2612" s="1">
        <v>-1.0</v>
      </c>
      <c r="BF2612" s="1">
        <v>-1.0</v>
      </c>
      <c r="BG2612" s="1">
        <v>-1.0</v>
      </c>
      <c r="BH2612" s="1">
        <v>-1.0</v>
      </c>
      <c r="BI2612" s="1">
        <v>-1.0</v>
      </c>
      <c r="BJ2612" s="1">
        <v>1.0</v>
      </c>
      <c r="BK2612" s="1">
        <v>-1.0</v>
      </c>
      <c r="BL2612" s="1">
        <v>-1.0</v>
      </c>
      <c r="BM2612" s="1">
        <v>-1.0</v>
      </c>
      <c r="BN2612" s="1">
        <v>-1.0</v>
      </c>
      <c r="BO2612" s="1">
        <v>-1.0</v>
      </c>
      <c r="BP2612" s="1">
        <v>-1.0</v>
      </c>
      <c r="BQ2612" s="1">
        <v>-1.0</v>
      </c>
      <c r="BR2612" s="1">
        <v>-1.0</v>
      </c>
      <c r="BS2612" s="1">
        <v>-1.0</v>
      </c>
      <c r="BT2612" s="1">
        <v>-1.0</v>
      </c>
      <c r="BU2612" s="1">
        <v>1.0</v>
      </c>
      <c r="BV2612" s="1">
        <v>-1.0</v>
      </c>
      <c r="BW2612" s="1">
        <v>-1.0</v>
      </c>
      <c r="BX2612" s="1">
        <v>-1.0</v>
      </c>
      <c r="BY2612" s="1">
        <v>-1.0</v>
      </c>
      <c r="BZ2612" s="1">
        <v>-1.0</v>
      </c>
      <c r="CA2612" s="1">
        <v>-1.0</v>
      </c>
      <c r="CB2612" s="1">
        <v>-1.0</v>
      </c>
      <c r="CC2612" s="1">
        <v>-1.0</v>
      </c>
      <c r="CD2612" s="1">
        <v>87658.0</v>
      </c>
    </row>
    <row r="2613">
      <c r="A2613" s="1">
        <v>3.5153702E7</v>
      </c>
      <c r="B2613" s="1" t="s">
        <v>13976</v>
      </c>
      <c r="C2613" s="1" t="s">
        <v>13977</v>
      </c>
      <c r="D2613" s="1" t="s">
        <v>13978</v>
      </c>
      <c r="E2613" s="1" t="s">
        <v>85</v>
      </c>
      <c r="G2613" s="1" t="s">
        <v>13979</v>
      </c>
      <c r="H2613" s="1" t="s">
        <v>13980</v>
      </c>
      <c r="I2613" s="1">
        <v>5.3298578E7</v>
      </c>
      <c r="J2613" s="1">
        <v>42373.0</v>
      </c>
      <c r="K2613" s="1" t="s">
        <v>134</v>
      </c>
      <c r="L2613" s="1">
        <v>1.0</v>
      </c>
      <c r="M2613" s="1">
        <v>0.0</v>
      </c>
      <c r="N2613" s="1">
        <v>1.0</v>
      </c>
      <c r="O2613" s="1">
        <v>0.0</v>
      </c>
      <c r="P2613" s="1" t="s">
        <v>89</v>
      </c>
      <c r="Q2613" s="1" t="s">
        <v>613</v>
      </c>
      <c r="R2613" s="1">
        <v>40.78834</v>
      </c>
      <c r="S2613" s="1">
        <v>-73.94781</v>
      </c>
      <c r="T2613" s="1" t="s">
        <v>274</v>
      </c>
      <c r="U2613" s="1" t="s">
        <v>92</v>
      </c>
      <c r="V2613" s="1">
        <v>3.0</v>
      </c>
      <c r="W2613" s="1">
        <v>1.0</v>
      </c>
      <c r="X2613" s="1">
        <v>1.0</v>
      </c>
      <c r="Y2613" s="1">
        <v>1.0</v>
      </c>
      <c r="Z2613" s="1" t="s">
        <v>93</v>
      </c>
      <c r="AA2613" s="1" t="s">
        <v>13981</v>
      </c>
      <c r="AB2613" s="1">
        <v>99.0</v>
      </c>
      <c r="AC2613" s="1">
        <v>1.0</v>
      </c>
      <c r="AD2613" s="1">
        <v>0.0</v>
      </c>
      <c r="AE2613" s="1">
        <v>30.0</v>
      </c>
      <c r="AF2613" s="1" t="s">
        <v>104</v>
      </c>
      <c r="AG2613" s="1">
        <v>1.0</v>
      </c>
      <c r="AH2613" s="1">
        <v>0.0</v>
      </c>
      <c r="AI2613" s="1">
        <v>25.0</v>
      </c>
      <c r="AJ2613" s="1">
        <v>26.0</v>
      </c>
      <c r="AK2613" s="1">
        <v>265.0</v>
      </c>
      <c r="AL2613" s="1">
        <v>0.0</v>
      </c>
      <c r="AM2613" s="1">
        <v>0.0</v>
      </c>
      <c r="AU2613" s="1">
        <v>1.0</v>
      </c>
      <c r="AV2613" s="1" t="s">
        <v>117</v>
      </c>
      <c r="AW2613" s="1">
        <v>1.0</v>
      </c>
      <c r="AX2613" s="1">
        <v>1.0</v>
      </c>
      <c r="AY2613" s="1">
        <v>0.0</v>
      </c>
      <c r="AZ2613" s="1">
        <v>0.0</v>
      </c>
      <c r="BB2613" s="1">
        <v>-1.0</v>
      </c>
      <c r="BC2613" s="1">
        <v>1.0</v>
      </c>
      <c r="BD2613" s="1">
        <v>-1.0</v>
      </c>
      <c r="BE2613" s="1">
        <v>-1.0</v>
      </c>
      <c r="BF2613" s="1">
        <v>-1.0</v>
      </c>
      <c r="BG2613" s="1">
        <v>-1.0</v>
      </c>
      <c r="BH2613" s="1">
        <v>-1.0</v>
      </c>
      <c r="BI2613" s="1">
        <v>-1.0</v>
      </c>
      <c r="BJ2613" s="1">
        <v>1.0</v>
      </c>
      <c r="BK2613" s="1">
        <v>-1.0</v>
      </c>
      <c r="BL2613" s="1">
        <v>-1.0</v>
      </c>
      <c r="BM2613" s="1">
        <v>1.0</v>
      </c>
      <c r="BN2613" s="1">
        <v>1.0</v>
      </c>
      <c r="BO2613" s="1">
        <v>-1.0</v>
      </c>
      <c r="BP2613" s="1">
        <v>-1.0</v>
      </c>
      <c r="BQ2613" s="1">
        <v>-1.0</v>
      </c>
      <c r="BR2613" s="1">
        <v>-1.0</v>
      </c>
      <c r="BS2613" s="1">
        <v>-1.0</v>
      </c>
      <c r="BT2613" s="1">
        <v>-1.0</v>
      </c>
      <c r="BU2613" s="1">
        <v>1.0</v>
      </c>
      <c r="BV2613" s="1">
        <v>-1.0</v>
      </c>
      <c r="BW2613" s="1">
        <v>-1.0</v>
      </c>
      <c r="BX2613" s="1">
        <v>1.0</v>
      </c>
      <c r="BY2613" s="1">
        <v>-1.0</v>
      </c>
      <c r="BZ2613" s="1">
        <v>-1.0</v>
      </c>
      <c r="CA2613" s="1">
        <v>-1.0</v>
      </c>
      <c r="CB2613" s="1">
        <v>-1.0</v>
      </c>
      <c r="CC2613" s="1">
        <v>-1.0</v>
      </c>
      <c r="CD2613" s="1">
        <v>87681.0</v>
      </c>
    </row>
    <row r="2614">
      <c r="A2614" s="1">
        <v>2.7526697E7</v>
      </c>
      <c r="B2614" s="1" t="s">
        <v>13982</v>
      </c>
      <c r="C2614" s="1" t="s">
        <v>13983</v>
      </c>
      <c r="D2614" s="1" t="s">
        <v>13983</v>
      </c>
      <c r="E2614" s="1" t="s">
        <v>85</v>
      </c>
      <c r="I2614" s="1">
        <v>2.0909506E7</v>
      </c>
      <c r="J2614" s="1">
        <v>41885.0</v>
      </c>
      <c r="M2614" s="1">
        <v>0.0</v>
      </c>
      <c r="N2614" s="1">
        <v>3.0</v>
      </c>
      <c r="O2614" s="1">
        <v>0.0</v>
      </c>
      <c r="P2614" s="1" t="s">
        <v>111</v>
      </c>
      <c r="Q2614" s="1" t="s">
        <v>1023</v>
      </c>
      <c r="R2614" s="1">
        <v>40.76519</v>
      </c>
      <c r="S2614" s="1">
        <v>-73.91067</v>
      </c>
      <c r="T2614" s="1" t="s">
        <v>91</v>
      </c>
      <c r="U2614" s="1" t="s">
        <v>113</v>
      </c>
      <c r="V2614" s="1">
        <v>2.0</v>
      </c>
      <c r="W2614" s="1">
        <v>1.0</v>
      </c>
      <c r="X2614" s="1">
        <v>1.0</v>
      </c>
      <c r="Y2614" s="1">
        <v>1.0</v>
      </c>
      <c r="Z2614" s="1" t="s">
        <v>93</v>
      </c>
      <c r="AA2614" s="1" t="s">
        <v>13984</v>
      </c>
      <c r="AB2614" s="1">
        <v>55.0</v>
      </c>
      <c r="AC2614" s="1">
        <v>1.0</v>
      </c>
      <c r="AD2614" s="1">
        <v>0.0</v>
      </c>
      <c r="AE2614" s="1">
        <v>3.0</v>
      </c>
      <c r="AF2614" s="1" t="s">
        <v>549</v>
      </c>
      <c r="AG2614" s="1">
        <v>1.0</v>
      </c>
      <c r="AH2614" s="1">
        <v>0.0</v>
      </c>
      <c r="AI2614" s="1">
        <v>0.0</v>
      </c>
      <c r="AJ2614" s="1">
        <v>0.0</v>
      </c>
      <c r="AK2614" s="1">
        <v>0.0</v>
      </c>
      <c r="AL2614" s="1">
        <v>2.0</v>
      </c>
      <c r="AM2614" s="1">
        <v>2.0</v>
      </c>
      <c r="AN2614" s="1">
        <v>100.0</v>
      </c>
      <c r="AO2614" s="1">
        <v>10.0</v>
      </c>
      <c r="AP2614" s="1">
        <v>10.0</v>
      </c>
      <c r="AQ2614" s="1">
        <v>10.0</v>
      </c>
      <c r="AR2614" s="1">
        <v>10.0</v>
      </c>
      <c r="AS2614" s="1">
        <v>10.0</v>
      </c>
      <c r="AT2614" s="1">
        <v>10.0</v>
      </c>
      <c r="AU2614" s="1">
        <v>1.0</v>
      </c>
      <c r="AV2614" s="1" t="s">
        <v>105</v>
      </c>
      <c r="AW2614" s="1">
        <v>2.0</v>
      </c>
      <c r="AX2614" s="1">
        <v>0.0</v>
      </c>
      <c r="AY2614" s="1">
        <v>2.0</v>
      </c>
      <c r="AZ2614" s="1">
        <v>0.0</v>
      </c>
      <c r="BA2614" s="1">
        <v>0.18</v>
      </c>
      <c r="BB2614" s="1">
        <v>-1.0</v>
      </c>
      <c r="BC2614" s="1">
        <v>1.0</v>
      </c>
      <c r="BD2614" s="1">
        <v>-1.0</v>
      </c>
      <c r="BE2614" s="1">
        <v>-1.0</v>
      </c>
      <c r="BF2614" s="1">
        <v>-1.0</v>
      </c>
      <c r="BG2614" s="1">
        <v>-1.0</v>
      </c>
      <c r="BH2614" s="1">
        <v>-1.0</v>
      </c>
      <c r="BI2614" s="1">
        <v>-1.0</v>
      </c>
      <c r="BJ2614" s="1">
        <v>1.0</v>
      </c>
      <c r="BK2614" s="1">
        <v>-1.0</v>
      </c>
      <c r="BL2614" s="1">
        <v>-1.0</v>
      </c>
      <c r="BM2614" s="1">
        <v>-1.0</v>
      </c>
      <c r="BN2614" s="1">
        <v>-1.0</v>
      </c>
      <c r="BO2614" s="1">
        <v>-1.0</v>
      </c>
      <c r="BP2614" s="1">
        <v>-1.0</v>
      </c>
      <c r="BQ2614" s="1">
        <v>-1.0</v>
      </c>
      <c r="BR2614" s="1">
        <v>-1.0</v>
      </c>
      <c r="BS2614" s="1">
        <v>-1.0</v>
      </c>
      <c r="BT2614" s="1">
        <v>-1.0</v>
      </c>
      <c r="BU2614" s="1">
        <v>1.0</v>
      </c>
      <c r="BV2614" s="1">
        <v>-1.0</v>
      </c>
      <c r="BW2614" s="1">
        <v>-1.0</v>
      </c>
      <c r="BX2614" s="1">
        <v>-1.0</v>
      </c>
      <c r="BY2614" s="1">
        <v>-1.0</v>
      </c>
      <c r="BZ2614" s="1">
        <v>-1.0</v>
      </c>
      <c r="CA2614" s="1">
        <v>-1.0</v>
      </c>
      <c r="CB2614" s="1">
        <v>-1.0</v>
      </c>
      <c r="CC2614" s="1">
        <v>-1.0</v>
      </c>
      <c r="CD2614" s="1">
        <v>87690.0</v>
      </c>
    </row>
    <row r="2615">
      <c r="A2615" s="1">
        <v>1.1548744E7</v>
      </c>
      <c r="B2615" s="1" t="s">
        <v>13985</v>
      </c>
      <c r="C2615" s="1" t="s">
        <v>13986</v>
      </c>
      <c r="D2615" s="1" t="s">
        <v>13987</v>
      </c>
      <c r="E2615" s="1" t="s">
        <v>85</v>
      </c>
      <c r="F2615" s="1" t="s">
        <v>13988</v>
      </c>
      <c r="I2615" s="1">
        <v>5.5601638E7</v>
      </c>
      <c r="J2615" s="1">
        <v>42390.0</v>
      </c>
      <c r="M2615" s="1">
        <v>0.0</v>
      </c>
      <c r="N2615" s="1">
        <v>2.0</v>
      </c>
      <c r="O2615" s="1">
        <v>0.0</v>
      </c>
      <c r="P2615" s="1" t="s">
        <v>111</v>
      </c>
      <c r="Q2615" s="1" t="s">
        <v>112</v>
      </c>
      <c r="R2615" s="1">
        <v>40.74493</v>
      </c>
      <c r="S2615" s="1">
        <v>-73.9537</v>
      </c>
      <c r="T2615" s="1" t="s">
        <v>91</v>
      </c>
      <c r="U2615" s="1" t="s">
        <v>92</v>
      </c>
      <c r="V2615" s="1">
        <v>5.0</v>
      </c>
      <c r="W2615" s="1">
        <v>1.0</v>
      </c>
      <c r="X2615" s="1">
        <v>2.0</v>
      </c>
      <c r="Y2615" s="1">
        <v>2.0</v>
      </c>
      <c r="Z2615" s="1" t="s">
        <v>93</v>
      </c>
      <c r="AA2615" s="1" t="s">
        <v>13989</v>
      </c>
      <c r="AB2615" s="1">
        <v>158.0</v>
      </c>
      <c r="AC2615" s="1">
        <v>2.0</v>
      </c>
      <c r="AD2615" s="1">
        <v>10.0</v>
      </c>
      <c r="AE2615" s="1">
        <v>1.0</v>
      </c>
      <c r="AF2615" s="1" t="s">
        <v>640</v>
      </c>
      <c r="AG2615" s="1">
        <v>1.0</v>
      </c>
      <c r="AH2615" s="1">
        <v>0.0</v>
      </c>
      <c r="AI2615" s="1">
        <v>0.0</v>
      </c>
      <c r="AJ2615" s="1">
        <v>0.0</v>
      </c>
      <c r="AK2615" s="1">
        <v>0.0</v>
      </c>
      <c r="AL2615" s="1">
        <v>1.0</v>
      </c>
      <c r="AM2615" s="1">
        <v>0.0</v>
      </c>
      <c r="AN2615" s="1">
        <v>60.0</v>
      </c>
      <c r="AO2615" s="1">
        <v>6.0</v>
      </c>
      <c r="AP2615" s="1">
        <v>8.0</v>
      </c>
      <c r="AQ2615" s="1">
        <v>10.0</v>
      </c>
      <c r="AR2615" s="1">
        <v>10.0</v>
      </c>
      <c r="AS2615" s="1">
        <v>10.0</v>
      </c>
      <c r="AT2615" s="1">
        <v>8.0</v>
      </c>
      <c r="AU2615" s="1">
        <v>1.0</v>
      </c>
      <c r="AV2615" s="1" t="s">
        <v>105</v>
      </c>
      <c r="AW2615" s="1">
        <v>1.0</v>
      </c>
      <c r="AX2615" s="1">
        <v>1.0</v>
      </c>
      <c r="AY2615" s="1">
        <v>0.0</v>
      </c>
      <c r="AZ2615" s="1">
        <v>0.0</v>
      </c>
      <c r="BA2615" s="1">
        <v>0.03</v>
      </c>
      <c r="BB2615" s="1">
        <v>1.0</v>
      </c>
      <c r="BC2615" s="1">
        <v>1.0</v>
      </c>
      <c r="BD2615" s="1">
        <v>-1.0</v>
      </c>
      <c r="BE2615" s="1">
        <v>-1.0</v>
      </c>
      <c r="BF2615" s="1">
        <v>-1.0</v>
      </c>
      <c r="BG2615" s="1">
        <v>-1.0</v>
      </c>
      <c r="BH2615" s="1">
        <v>-1.0</v>
      </c>
      <c r="BI2615" s="1">
        <v>-1.0</v>
      </c>
      <c r="BJ2615" s="1">
        <v>-1.0</v>
      </c>
      <c r="BK2615" s="1">
        <v>-1.0</v>
      </c>
      <c r="BL2615" s="1">
        <v>-1.0</v>
      </c>
      <c r="BM2615" s="1">
        <v>-1.0</v>
      </c>
      <c r="BN2615" s="1">
        <v>-1.0</v>
      </c>
      <c r="BO2615" s="1">
        <v>-1.0</v>
      </c>
      <c r="BP2615" s="1">
        <v>1.0</v>
      </c>
      <c r="BQ2615" s="1">
        <v>-1.0</v>
      </c>
      <c r="BR2615" s="1">
        <v>-1.0</v>
      </c>
      <c r="BS2615" s="1">
        <v>-1.0</v>
      </c>
      <c r="BT2615" s="1">
        <v>-1.0</v>
      </c>
      <c r="BU2615" s="1">
        <v>1.0</v>
      </c>
      <c r="BV2615" s="1">
        <v>-1.0</v>
      </c>
      <c r="BW2615" s="1">
        <v>1.0</v>
      </c>
      <c r="BX2615" s="1">
        <v>-1.0</v>
      </c>
      <c r="BY2615" s="1">
        <v>-1.0</v>
      </c>
      <c r="BZ2615" s="1">
        <v>-1.0</v>
      </c>
      <c r="CA2615" s="1">
        <v>-1.0</v>
      </c>
      <c r="CB2615" s="1">
        <v>-1.0</v>
      </c>
      <c r="CC2615" s="1">
        <v>-1.0</v>
      </c>
      <c r="CD2615" s="1">
        <v>87730.0</v>
      </c>
    </row>
    <row r="2616">
      <c r="A2616" s="1">
        <v>3.4784681E7</v>
      </c>
      <c r="B2616" s="1" t="s">
        <v>13990</v>
      </c>
      <c r="C2616" s="1" t="s">
        <v>13991</v>
      </c>
      <c r="D2616" s="1" t="s">
        <v>13991</v>
      </c>
      <c r="E2616" s="1" t="s">
        <v>85</v>
      </c>
      <c r="I2616" s="1">
        <v>2.62287464E8</v>
      </c>
      <c r="J2616" s="1">
        <v>43601.0</v>
      </c>
      <c r="K2616" s="1" t="s">
        <v>134</v>
      </c>
      <c r="L2616" s="1">
        <v>1.0</v>
      </c>
      <c r="M2616" s="1">
        <v>0.0</v>
      </c>
      <c r="N2616" s="1">
        <v>1.0</v>
      </c>
      <c r="O2616" s="1">
        <v>0.0</v>
      </c>
      <c r="P2616" s="1" t="s">
        <v>123</v>
      </c>
      <c r="Q2616" s="1" t="s">
        <v>124</v>
      </c>
      <c r="R2616" s="1">
        <v>40.6871299999999</v>
      </c>
      <c r="S2616" s="1">
        <v>-73.98592</v>
      </c>
      <c r="T2616" s="1" t="s">
        <v>91</v>
      </c>
      <c r="U2616" s="1" t="s">
        <v>113</v>
      </c>
      <c r="V2616" s="1">
        <v>2.0</v>
      </c>
      <c r="W2616" s="1">
        <v>1.0</v>
      </c>
      <c r="X2616" s="1">
        <v>1.0</v>
      </c>
      <c r="Y2616" s="1">
        <v>1.0</v>
      </c>
      <c r="Z2616" s="1" t="s">
        <v>93</v>
      </c>
      <c r="AA2616" s="1" t="s">
        <v>1218</v>
      </c>
      <c r="AB2616" s="1">
        <v>250.0</v>
      </c>
      <c r="AC2616" s="1">
        <v>2.0</v>
      </c>
      <c r="AD2616" s="1">
        <v>5.0</v>
      </c>
      <c r="AE2616" s="1">
        <v>1.0</v>
      </c>
      <c r="AF2616" s="1" t="s">
        <v>179</v>
      </c>
      <c r="AG2616" s="1">
        <v>1.0</v>
      </c>
      <c r="AH2616" s="1">
        <v>30.0</v>
      </c>
      <c r="AI2616" s="1">
        <v>60.0</v>
      </c>
      <c r="AJ2616" s="1">
        <v>90.0</v>
      </c>
      <c r="AK2616" s="1">
        <v>365.0</v>
      </c>
      <c r="AL2616" s="1">
        <v>1.0</v>
      </c>
      <c r="AM2616" s="1">
        <v>1.0</v>
      </c>
      <c r="AN2616" s="1">
        <v>100.0</v>
      </c>
      <c r="AO2616" s="1">
        <v>10.0</v>
      </c>
      <c r="AP2616" s="1">
        <v>10.0</v>
      </c>
      <c r="AQ2616" s="1">
        <v>10.0</v>
      </c>
      <c r="AR2616" s="1">
        <v>10.0</v>
      </c>
      <c r="AS2616" s="1">
        <v>10.0</v>
      </c>
      <c r="AT2616" s="1">
        <v>10.0</v>
      </c>
      <c r="AU2616" s="1">
        <v>1.0</v>
      </c>
      <c r="AV2616" s="1" t="s">
        <v>105</v>
      </c>
      <c r="AW2616" s="1">
        <v>1.0</v>
      </c>
      <c r="AX2616" s="1">
        <v>0.0</v>
      </c>
      <c r="AY2616" s="1">
        <v>1.0</v>
      </c>
      <c r="AZ2616" s="1">
        <v>0.0</v>
      </c>
      <c r="BA2616" s="1">
        <v>0.59</v>
      </c>
      <c r="BB2616" s="1">
        <v>-1.0</v>
      </c>
      <c r="BC2616" s="1">
        <v>-1.0</v>
      </c>
      <c r="BD2616" s="1">
        <v>-1.0</v>
      </c>
      <c r="BE2616" s="1">
        <v>-1.0</v>
      </c>
      <c r="BF2616" s="1">
        <v>-1.0</v>
      </c>
      <c r="BG2616" s="1">
        <v>-1.0</v>
      </c>
      <c r="BH2616" s="1">
        <v>-1.0</v>
      </c>
      <c r="BI2616" s="1">
        <v>-1.0</v>
      </c>
      <c r="BJ2616" s="1">
        <v>-1.0</v>
      </c>
      <c r="BK2616" s="1">
        <v>-1.0</v>
      </c>
      <c r="BL2616" s="1">
        <v>-1.0</v>
      </c>
      <c r="BM2616" s="1">
        <v>-1.0</v>
      </c>
      <c r="BN2616" s="1">
        <v>-1.0</v>
      </c>
      <c r="BO2616" s="1">
        <v>-1.0</v>
      </c>
      <c r="BP2616" s="1">
        <v>-1.0</v>
      </c>
      <c r="BQ2616" s="1">
        <v>-1.0</v>
      </c>
      <c r="BR2616" s="1">
        <v>-1.0</v>
      </c>
      <c r="BS2616" s="1">
        <v>-1.0</v>
      </c>
      <c r="BT2616" s="1">
        <v>-1.0</v>
      </c>
      <c r="BU2616" s="1">
        <v>-1.0</v>
      </c>
      <c r="BV2616" s="1">
        <v>-1.0</v>
      </c>
      <c r="BW2616" s="1">
        <v>-1.0</v>
      </c>
      <c r="BX2616" s="1">
        <v>-1.0</v>
      </c>
      <c r="BY2616" s="1">
        <v>-1.0</v>
      </c>
      <c r="BZ2616" s="1">
        <v>-1.0</v>
      </c>
      <c r="CA2616" s="1">
        <v>-1.0</v>
      </c>
      <c r="CB2616" s="1">
        <v>-1.0</v>
      </c>
      <c r="CC2616" s="1">
        <v>-1.0</v>
      </c>
      <c r="CD2616" s="1">
        <v>87735.0</v>
      </c>
    </row>
    <row r="2617">
      <c r="A2617" s="1">
        <v>3.3881136E7</v>
      </c>
      <c r="B2617" s="1" t="s">
        <v>13992</v>
      </c>
      <c r="C2617" s="1" t="s">
        <v>13993</v>
      </c>
      <c r="D2617" s="1" t="s">
        <v>13994</v>
      </c>
      <c r="E2617" s="1" t="s">
        <v>85</v>
      </c>
      <c r="F2617" s="1" t="s">
        <v>13995</v>
      </c>
      <c r="G2617" s="1" t="s">
        <v>13996</v>
      </c>
      <c r="I2617" s="1">
        <v>2.55856907E8</v>
      </c>
      <c r="J2617" s="1">
        <v>43569.0</v>
      </c>
      <c r="K2617" s="1" t="s">
        <v>134</v>
      </c>
      <c r="L2617" s="1">
        <v>1.0</v>
      </c>
      <c r="M2617" s="1">
        <v>0.0</v>
      </c>
      <c r="N2617" s="1">
        <v>1.0</v>
      </c>
      <c r="O2617" s="1">
        <v>0.0</v>
      </c>
      <c r="P2617" s="1" t="s">
        <v>123</v>
      </c>
      <c r="Q2617" s="1" t="s">
        <v>124</v>
      </c>
      <c r="R2617" s="1">
        <v>40.6756</v>
      </c>
      <c r="S2617" s="1">
        <v>-73.9251</v>
      </c>
      <c r="T2617" s="1" t="s">
        <v>91</v>
      </c>
      <c r="U2617" s="1" t="s">
        <v>113</v>
      </c>
      <c r="V2617" s="1">
        <v>2.0</v>
      </c>
      <c r="W2617" s="1">
        <v>1.0</v>
      </c>
      <c r="X2617" s="1">
        <v>2.0</v>
      </c>
      <c r="Y2617" s="1">
        <v>2.0</v>
      </c>
      <c r="Z2617" s="1" t="s">
        <v>93</v>
      </c>
      <c r="AA2617" s="1" t="s">
        <v>13997</v>
      </c>
      <c r="AB2617" s="1">
        <v>100.0</v>
      </c>
      <c r="AC2617" s="1">
        <v>1.0</v>
      </c>
      <c r="AD2617" s="1">
        <v>5.0</v>
      </c>
      <c r="AE2617" s="1">
        <v>3.0</v>
      </c>
      <c r="AF2617" s="1" t="s">
        <v>407</v>
      </c>
      <c r="AG2617" s="1">
        <v>1.0</v>
      </c>
      <c r="AH2617" s="1">
        <v>14.0</v>
      </c>
      <c r="AI2617" s="1">
        <v>44.0</v>
      </c>
      <c r="AJ2617" s="1">
        <v>74.0</v>
      </c>
      <c r="AK2617" s="1">
        <v>163.0</v>
      </c>
      <c r="AL2617" s="1">
        <v>2.0</v>
      </c>
      <c r="AM2617" s="1">
        <v>2.0</v>
      </c>
      <c r="AN2617" s="1">
        <v>100.0</v>
      </c>
      <c r="AO2617" s="1">
        <v>10.0</v>
      </c>
      <c r="AP2617" s="1">
        <v>10.0</v>
      </c>
      <c r="AQ2617" s="1">
        <v>10.0</v>
      </c>
      <c r="AR2617" s="1">
        <v>10.0</v>
      </c>
      <c r="AS2617" s="1">
        <v>10.0</v>
      </c>
      <c r="AT2617" s="1">
        <v>10.0</v>
      </c>
      <c r="AU2617" s="1">
        <v>1.0</v>
      </c>
      <c r="AV2617" s="1" t="s">
        <v>96</v>
      </c>
      <c r="AW2617" s="1">
        <v>1.0</v>
      </c>
      <c r="AX2617" s="1">
        <v>0.0</v>
      </c>
      <c r="AY2617" s="1">
        <v>1.0</v>
      </c>
      <c r="AZ2617" s="1">
        <v>0.0</v>
      </c>
      <c r="BA2617" s="1">
        <v>1.33</v>
      </c>
      <c r="BB2617" s="1">
        <v>-1.0</v>
      </c>
      <c r="BC2617" s="1">
        <v>1.0</v>
      </c>
      <c r="BD2617" s="1">
        <v>-1.0</v>
      </c>
      <c r="BE2617" s="1">
        <v>-1.0</v>
      </c>
      <c r="BF2617" s="1">
        <v>-1.0</v>
      </c>
      <c r="BG2617" s="1">
        <v>-1.0</v>
      </c>
      <c r="BH2617" s="1">
        <v>-1.0</v>
      </c>
      <c r="BI2617" s="1">
        <v>-1.0</v>
      </c>
      <c r="BJ2617" s="1">
        <v>1.0</v>
      </c>
      <c r="BK2617" s="1">
        <v>-1.0</v>
      </c>
      <c r="BL2617" s="1">
        <v>-1.0</v>
      </c>
      <c r="BM2617" s="1">
        <v>-1.0</v>
      </c>
      <c r="BN2617" s="1">
        <v>-1.0</v>
      </c>
      <c r="BO2617" s="1">
        <v>-1.0</v>
      </c>
      <c r="BP2617" s="1">
        <v>-1.0</v>
      </c>
      <c r="BQ2617" s="1">
        <v>-1.0</v>
      </c>
      <c r="BR2617" s="1">
        <v>-1.0</v>
      </c>
      <c r="BS2617" s="1">
        <v>1.0</v>
      </c>
      <c r="BT2617" s="1">
        <v>-1.0</v>
      </c>
      <c r="BU2617" s="1">
        <v>1.0</v>
      </c>
      <c r="BV2617" s="1">
        <v>-1.0</v>
      </c>
      <c r="BW2617" s="1">
        <v>-1.0</v>
      </c>
      <c r="BX2617" s="1">
        <v>-1.0</v>
      </c>
      <c r="BY2617" s="1">
        <v>-1.0</v>
      </c>
      <c r="BZ2617" s="1">
        <v>-1.0</v>
      </c>
      <c r="CA2617" s="1">
        <v>-1.0</v>
      </c>
      <c r="CB2617" s="1">
        <v>-1.0</v>
      </c>
      <c r="CC2617" s="1">
        <v>-1.0</v>
      </c>
      <c r="CD2617" s="1">
        <v>87743.0</v>
      </c>
    </row>
    <row r="2618">
      <c r="A2618" s="1">
        <v>2.6211176E7</v>
      </c>
      <c r="B2618" s="1" t="s">
        <v>13998</v>
      </c>
      <c r="C2618" s="1" t="s">
        <v>13999</v>
      </c>
      <c r="D2618" s="1" t="s">
        <v>14000</v>
      </c>
      <c r="E2618" s="1" t="s">
        <v>85</v>
      </c>
      <c r="G2618" s="1" t="s">
        <v>2549</v>
      </c>
      <c r="H2618" s="1" t="s">
        <v>1234</v>
      </c>
      <c r="I2618" s="1">
        <v>1.7854396E8</v>
      </c>
      <c r="J2618" s="1">
        <v>43174.0</v>
      </c>
      <c r="K2618" s="1" t="s">
        <v>272</v>
      </c>
      <c r="L2618" s="1">
        <v>1.0</v>
      </c>
      <c r="M2618" s="1">
        <v>0.0</v>
      </c>
      <c r="N2618" s="1">
        <v>10.0</v>
      </c>
      <c r="O2618" s="1">
        <v>0.0</v>
      </c>
      <c r="P2618" s="1" t="s">
        <v>123</v>
      </c>
      <c r="Q2618" s="1" t="s">
        <v>124</v>
      </c>
      <c r="R2618" s="1">
        <v>40.72157</v>
      </c>
      <c r="S2618" s="1">
        <v>-73.9400199999999</v>
      </c>
      <c r="T2618" s="1" t="s">
        <v>125</v>
      </c>
      <c r="U2618" s="1" t="s">
        <v>214</v>
      </c>
      <c r="V2618" s="1">
        <v>4.0</v>
      </c>
      <c r="W2618" s="1">
        <v>6.5</v>
      </c>
      <c r="X2618" s="1">
        <v>1.0</v>
      </c>
      <c r="Y2618" s="1">
        <v>4.0</v>
      </c>
      <c r="Z2618" s="1" t="s">
        <v>93</v>
      </c>
      <c r="AA2618" s="1" t="s">
        <v>14001</v>
      </c>
      <c r="AB2618" s="1">
        <v>35.0</v>
      </c>
      <c r="AC2618" s="1">
        <v>1.0</v>
      </c>
      <c r="AD2618" s="1">
        <v>35.0</v>
      </c>
      <c r="AE2618" s="1">
        <v>30.0</v>
      </c>
      <c r="AF2618" s="1" t="s">
        <v>291</v>
      </c>
      <c r="AG2618" s="1">
        <v>1.0</v>
      </c>
      <c r="AH2618" s="1">
        <v>29.0</v>
      </c>
      <c r="AI2618" s="1">
        <v>59.0</v>
      </c>
      <c r="AJ2618" s="1">
        <v>89.0</v>
      </c>
      <c r="AK2618" s="1">
        <v>364.0</v>
      </c>
      <c r="AL2618" s="1">
        <v>1.0</v>
      </c>
      <c r="AM2618" s="1">
        <v>1.0</v>
      </c>
      <c r="AN2618" s="1">
        <v>80.0</v>
      </c>
      <c r="AO2618" s="1">
        <v>10.0</v>
      </c>
      <c r="AP2618" s="1">
        <v>4.0</v>
      </c>
      <c r="AQ2618" s="1">
        <v>10.0</v>
      </c>
      <c r="AR2618" s="1">
        <v>6.0</v>
      </c>
      <c r="AS2618" s="1">
        <v>10.0</v>
      </c>
      <c r="AT2618" s="1">
        <v>8.0</v>
      </c>
      <c r="AU2618" s="1">
        <v>1.0</v>
      </c>
      <c r="AV2618" s="1" t="s">
        <v>105</v>
      </c>
      <c r="AW2618" s="1">
        <v>10.0</v>
      </c>
      <c r="AX2618" s="1">
        <v>0.0</v>
      </c>
      <c r="AY2618" s="1">
        <v>3.0</v>
      </c>
      <c r="AZ2618" s="1">
        <v>7.0</v>
      </c>
      <c r="BA2618" s="1">
        <v>0.09</v>
      </c>
      <c r="BB2618" s="1">
        <v>-1.0</v>
      </c>
      <c r="BC2618" s="1">
        <v>1.0</v>
      </c>
      <c r="BD2618" s="1">
        <v>-1.0</v>
      </c>
      <c r="BE2618" s="1">
        <v>-1.0</v>
      </c>
      <c r="BF2618" s="1">
        <v>-1.0</v>
      </c>
      <c r="BG2618" s="1">
        <v>-1.0</v>
      </c>
      <c r="BH2618" s="1">
        <v>-1.0</v>
      </c>
      <c r="BI2618" s="1">
        <v>-1.0</v>
      </c>
      <c r="BJ2618" s="1">
        <v>1.0</v>
      </c>
      <c r="BK2618" s="1">
        <v>-1.0</v>
      </c>
      <c r="BL2618" s="1">
        <v>-1.0</v>
      </c>
      <c r="BM2618" s="1">
        <v>1.0</v>
      </c>
      <c r="BN2618" s="1">
        <v>-1.0</v>
      </c>
      <c r="BO2618" s="1">
        <v>-1.0</v>
      </c>
      <c r="BP2618" s="1">
        <v>-1.0</v>
      </c>
      <c r="BQ2618" s="1">
        <v>-1.0</v>
      </c>
      <c r="BR2618" s="1">
        <v>-1.0</v>
      </c>
      <c r="BS2618" s="1">
        <v>-1.0</v>
      </c>
      <c r="BT2618" s="1">
        <v>-1.0</v>
      </c>
      <c r="BU2618" s="1">
        <v>1.0</v>
      </c>
      <c r="BV2618" s="1">
        <v>-1.0</v>
      </c>
      <c r="BW2618" s="1">
        <v>-1.0</v>
      </c>
      <c r="BX2618" s="1">
        <v>-1.0</v>
      </c>
      <c r="BY2618" s="1">
        <v>1.0</v>
      </c>
      <c r="BZ2618" s="1">
        <v>1.0</v>
      </c>
      <c r="CA2618" s="1">
        <v>-1.0</v>
      </c>
      <c r="CB2618" s="1">
        <v>-1.0</v>
      </c>
      <c r="CC2618" s="1">
        <v>-1.0</v>
      </c>
      <c r="CD2618" s="1">
        <v>87825.0</v>
      </c>
    </row>
    <row r="2619">
      <c r="A2619" s="1">
        <v>2.2602979E7</v>
      </c>
      <c r="B2619" s="1" t="s">
        <v>14002</v>
      </c>
      <c r="C2619" s="1" t="s">
        <v>14003</v>
      </c>
      <c r="D2619" s="1" t="s">
        <v>14004</v>
      </c>
      <c r="E2619" s="1" t="s">
        <v>85</v>
      </c>
      <c r="I2619" s="1">
        <v>1.66286543E8</v>
      </c>
      <c r="J2619" s="1">
        <v>43107.0</v>
      </c>
      <c r="K2619" s="1" t="s">
        <v>134</v>
      </c>
      <c r="L2619" s="1">
        <v>0.8</v>
      </c>
      <c r="M2619" s="1">
        <v>0.0</v>
      </c>
      <c r="N2619" s="1">
        <v>2.0</v>
      </c>
      <c r="O2619" s="1">
        <v>0.0</v>
      </c>
      <c r="P2619" s="1" t="s">
        <v>123</v>
      </c>
      <c r="Q2619" s="1" t="s">
        <v>124</v>
      </c>
      <c r="R2619" s="1">
        <v>40.67299</v>
      </c>
      <c r="S2619" s="1">
        <v>-73.95521</v>
      </c>
      <c r="T2619" s="1" t="s">
        <v>91</v>
      </c>
      <c r="U2619" s="1" t="s">
        <v>113</v>
      </c>
      <c r="V2619" s="1">
        <v>2.0</v>
      </c>
      <c r="W2619" s="1">
        <v>1.0</v>
      </c>
      <c r="X2619" s="1">
        <v>1.0</v>
      </c>
      <c r="Y2619" s="1">
        <v>1.0</v>
      </c>
      <c r="Z2619" s="1" t="s">
        <v>93</v>
      </c>
      <c r="AA2619" s="1" t="s">
        <v>14005</v>
      </c>
      <c r="AB2619" s="1">
        <v>49.0</v>
      </c>
      <c r="AC2619" s="1">
        <v>1.0</v>
      </c>
      <c r="AD2619" s="1">
        <v>30.0</v>
      </c>
      <c r="AE2619" s="1">
        <v>7.0</v>
      </c>
      <c r="AF2619" s="1" t="s">
        <v>407</v>
      </c>
      <c r="AG2619" s="1">
        <v>1.0</v>
      </c>
      <c r="AH2619" s="1">
        <v>0.0</v>
      </c>
      <c r="AI2619" s="1">
        <v>0.0</v>
      </c>
      <c r="AJ2619" s="1">
        <v>24.0</v>
      </c>
      <c r="AK2619" s="1">
        <v>299.0</v>
      </c>
      <c r="AL2619" s="1">
        <v>6.0</v>
      </c>
      <c r="AM2619" s="1">
        <v>4.0</v>
      </c>
      <c r="AN2619" s="1">
        <v>93.0</v>
      </c>
      <c r="AO2619" s="1">
        <v>9.0</v>
      </c>
      <c r="AP2619" s="1">
        <v>8.0</v>
      </c>
      <c r="AQ2619" s="1">
        <v>9.0</v>
      </c>
      <c r="AR2619" s="1">
        <v>8.0</v>
      </c>
      <c r="AS2619" s="1">
        <v>9.0</v>
      </c>
      <c r="AT2619" s="1">
        <v>9.0</v>
      </c>
      <c r="AU2619" s="1">
        <v>1.0</v>
      </c>
      <c r="AV2619" s="1" t="s">
        <v>96</v>
      </c>
      <c r="AW2619" s="1">
        <v>2.0</v>
      </c>
      <c r="AX2619" s="1">
        <v>0.0</v>
      </c>
      <c r="AY2619" s="1">
        <v>2.0</v>
      </c>
      <c r="AZ2619" s="1">
        <v>0.0</v>
      </c>
      <c r="BA2619" s="1">
        <v>0.41</v>
      </c>
      <c r="BB2619" s="1">
        <v>-1.0</v>
      </c>
      <c r="BC2619" s="1">
        <v>-1.0</v>
      </c>
      <c r="BD2619" s="1">
        <v>-1.0</v>
      </c>
      <c r="BE2619" s="1">
        <v>-1.0</v>
      </c>
      <c r="BF2619" s="1">
        <v>-1.0</v>
      </c>
      <c r="BG2619" s="1">
        <v>-1.0</v>
      </c>
      <c r="BH2619" s="1">
        <v>-1.0</v>
      </c>
      <c r="BI2619" s="1">
        <v>-1.0</v>
      </c>
      <c r="BJ2619" s="1">
        <v>1.0</v>
      </c>
      <c r="BK2619" s="1">
        <v>-1.0</v>
      </c>
      <c r="BL2619" s="1">
        <v>-1.0</v>
      </c>
      <c r="BM2619" s="1">
        <v>1.0</v>
      </c>
      <c r="BN2619" s="1">
        <v>-1.0</v>
      </c>
      <c r="BO2619" s="1">
        <v>-1.0</v>
      </c>
      <c r="BP2619" s="1">
        <v>-1.0</v>
      </c>
      <c r="BQ2619" s="1">
        <v>-1.0</v>
      </c>
      <c r="BR2619" s="1">
        <v>-1.0</v>
      </c>
      <c r="BS2619" s="1">
        <v>-1.0</v>
      </c>
      <c r="BT2619" s="1">
        <v>-1.0</v>
      </c>
      <c r="BU2619" s="1">
        <v>1.0</v>
      </c>
      <c r="BV2619" s="1">
        <v>-1.0</v>
      </c>
      <c r="BW2619" s="1">
        <v>-1.0</v>
      </c>
      <c r="BX2619" s="1">
        <v>-1.0</v>
      </c>
      <c r="BY2619" s="1">
        <v>-1.0</v>
      </c>
      <c r="BZ2619" s="1">
        <v>-1.0</v>
      </c>
      <c r="CA2619" s="1">
        <v>-1.0</v>
      </c>
      <c r="CB2619" s="1">
        <v>-1.0</v>
      </c>
      <c r="CC2619" s="1">
        <v>-1.0</v>
      </c>
      <c r="CD2619" s="1">
        <v>87870.0</v>
      </c>
    </row>
    <row r="2620">
      <c r="A2620" s="1">
        <v>7261121.0</v>
      </c>
      <c r="B2620" s="1" t="s">
        <v>14006</v>
      </c>
      <c r="C2620" s="1" t="s">
        <v>14007</v>
      </c>
      <c r="D2620" s="1" t="s">
        <v>14007</v>
      </c>
      <c r="E2620" s="1" t="s">
        <v>85</v>
      </c>
      <c r="H2620" s="1" t="s">
        <v>14008</v>
      </c>
      <c r="I2620" s="1">
        <v>3.8010132E7</v>
      </c>
      <c r="J2620" s="1">
        <v>42194.0</v>
      </c>
      <c r="M2620" s="1">
        <v>0.0</v>
      </c>
      <c r="N2620" s="1">
        <v>1.0</v>
      </c>
      <c r="O2620" s="1">
        <v>1.0</v>
      </c>
      <c r="P2620" s="1" t="s">
        <v>111</v>
      </c>
      <c r="Q2620" s="1" t="s">
        <v>1023</v>
      </c>
      <c r="R2620" s="1">
        <v>40.77268</v>
      </c>
      <c r="S2620" s="1">
        <v>-73.92503</v>
      </c>
      <c r="T2620" s="1" t="s">
        <v>125</v>
      </c>
      <c r="U2620" s="1" t="s">
        <v>113</v>
      </c>
      <c r="V2620" s="1">
        <v>1.0</v>
      </c>
      <c r="W2620" s="1">
        <v>1.0</v>
      </c>
      <c r="X2620" s="1">
        <v>1.0</v>
      </c>
      <c r="Y2620" s="1">
        <v>1.0</v>
      </c>
      <c r="Z2620" s="1" t="s">
        <v>93</v>
      </c>
      <c r="AA2620" s="1" t="s">
        <v>14009</v>
      </c>
      <c r="AB2620" s="1">
        <v>36.0</v>
      </c>
      <c r="AC2620" s="1">
        <v>1.0</v>
      </c>
      <c r="AD2620" s="1">
        <v>0.0</v>
      </c>
      <c r="AE2620" s="1">
        <v>1.0</v>
      </c>
      <c r="AF2620" s="1" t="s">
        <v>692</v>
      </c>
      <c r="AG2620" s="1">
        <v>1.0</v>
      </c>
      <c r="AH2620" s="1">
        <v>0.0</v>
      </c>
      <c r="AI2620" s="1">
        <v>0.0</v>
      </c>
      <c r="AJ2620" s="1">
        <v>0.0</v>
      </c>
      <c r="AK2620" s="1">
        <v>0.0</v>
      </c>
      <c r="AL2620" s="1">
        <v>0.0</v>
      </c>
      <c r="AM2620" s="1">
        <v>0.0</v>
      </c>
      <c r="AU2620" s="1">
        <v>0.0</v>
      </c>
      <c r="AV2620" s="1" t="s">
        <v>105</v>
      </c>
      <c r="AW2620" s="1">
        <v>1.0</v>
      </c>
      <c r="AX2620" s="1">
        <v>0.0</v>
      </c>
      <c r="AY2620" s="1">
        <v>1.0</v>
      </c>
      <c r="AZ2620" s="1">
        <v>0.0</v>
      </c>
      <c r="BB2620" s="1">
        <v>-1.0</v>
      </c>
      <c r="BC2620" s="1">
        <v>1.0</v>
      </c>
      <c r="BD2620" s="1">
        <v>-1.0</v>
      </c>
      <c r="BE2620" s="1">
        <v>-1.0</v>
      </c>
      <c r="BF2620" s="1">
        <v>-1.0</v>
      </c>
      <c r="BG2620" s="1">
        <v>-1.0</v>
      </c>
      <c r="BH2620" s="1">
        <v>-1.0</v>
      </c>
      <c r="BI2620" s="1">
        <v>-1.0</v>
      </c>
      <c r="BJ2620" s="1">
        <v>-1.0</v>
      </c>
      <c r="BK2620" s="1">
        <v>-1.0</v>
      </c>
      <c r="BL2620" s="1">
        <v>-1.0</v>
      </c>
      <c r="BM2620" s="1">
        <v>-1.0</v>
      </c>
      <c r="BN2620" s="1">
        <v>-1.0</v>
      </c>
      <c r="BO2620" s="1">
        <v>-1.0</v>
      </c>
      <c r="BP2620" s="1">
        <v>-1.0</v>
      </c>
      <c r="BQ2620" s="1">
        <v>-1.0</v>
      </c>
      <c r="BR2620" s="1">
        <v>-1.0</v>
      </c>
      <c r="BS2620" s="1">
        <v>-1.0</v>
      </c>
      <c r="BT2620" s="1">
        <v>-1.0</v>
      </c>
      <c r="BU2620" s="1">
        <v>1.0</v>
      </c>
      <c r="BV2620" s="1">
        <v>-1.0</v>
      </c>
      <c r="BW2620" s="1">
        <v>-1.0</v>
      </c>
      <c r="BX2620" s="1">
        <v>-1.0</v>
      </c>
      <c r="BY2620" s="1">
        <v>-1.0</v>
      </c>
      <c r="BZ2620" s="1">
        <v>-1.0</v>
      </c>
      <c r="CA2620" s="1">
        <v>-1.0</v>
      </c>
      <c r="CB2620" s="1">
        <v>-1.0</v>
      </c>
      <c r="CC2620" s="1">
        <v>-1.0</v>
      </c>
      <c r="CD2620" s="1">
        <v>87915.0</v>
      </c>
    </row>
    <row r="2621">
      <c r="A2621" s="1">
        <v>1.532952E7</v>
      </c>
      <c r="B2621" s="1" t="s">
        <v>14010</v>
      </c>
      <c r="C2621" s="1" t="s">
        <v>14011</v>
      </c>
      <c r="D2621" s="1" t="s">
        <v>14011</v>
      </c>
      <c r="E2621" s="1" t="s">
        <v>85</v>
      </c>
      <c r="I2621" s="1">
        <v>9.2467975E7</v>
      </c>
      <c r="J2621" s="1">
        <v>42611.0</v>
      </c>
      <c r="M2621" s="1">
        <v>0.0</v>
      </c>
      <c r="N2621" s="1">
        <v>1.0</v>
      </c>
      <c r="O2621" s="1">
        <v>0.0</v>
      </c>
      <c r="P2621" s="1" t="s">
        <v>111</v>
      </c>
      <c r="Q2621" s="1" t="s">
        <v>112</v>
      </c>
      <c r="R2621" s="1">
        <v>40.73216</v>
      </c>
      <c r="S2621" s="1">
        <v>-73.81841</v>
      </c>
      <c r="T2621" s="1" t="s">
        <v>289</v>
      </c>
      <c r="U2621" s="1" t="s">
        <v>113</v>
      </c>
      <c r="V2621" s="1">
        <v>2.0</v>
      </c>
      <c r="W2621" s="1">
        <v>1.0</v>
      </c>
      <c r="X2621" s="1">
        <v>1.0</v>
      </c>
      <c r="Y2621" s="1">
        <v>2.0</v>
      </c>
      <c r="Z2621" s="1" t="s">
        <v>93</v>
      </c>
      <c r="AA2621" s="1" t="s">
        <v>14012</v>
      </c>
      <c r="AB2621" s="1">
        <v>399.0</v>
      </c>
      <c r="AC2621" s="1">
        <v>1.0</v>
      </c>
      <c r="AD2621" s="1">
        <v>0.0</v>
      </c>
      <c r="AE2621" s="1">
        <v>1.0</v>
      </c>
      <c r="AF2621" s="1" t="s">
        <v>95</v>
      </c>
      <c r="AG2621" s="1">
        <v>1.0</v>
      </c>
      <c r="AH2621" s="1">
        <v>18.0</v>
      </c>
      <c r="AI2621" s="1">
        <v>38.0</v>
      </c>
      <c r="AJ2621" s="1">
        <v>58.0</v>
      </c>
      <c r="AK2621" s="1">
        <v>241.0</v>
      </c>
      <c r="AL2621" s="1">
        <v>0.0</v>
      </c>
      <c r="AM2621" s="1">
        <v>0.0</v>
      </c>
      <c r="AU2621" s="1">
        <v>0.0</v>
      </c>
      <c r="AV2621" s="1" t="s">
        <v>105</v>
      </c>
      <c r="AW2621" s="1">
        <v>1.0</v>
      </c>
      <c r="AX2621" s="1">
        <v>0.0</v>
      </c>
      <c r="AY2621" s="1">
        <v>1.0</v>
      </c>
      <c r="AZ2621" s="1">
        <v>0.0</v>
      </c>
      <c r="BB2621" s="1">
        <v>-1.0</v>
      </c>
      <c r="BC2621" s="1">
        <v>1.0</v>
      </c>
      <c r="BD2621" s="1">
        <v>-1.0</v>
      </c>
      <c r="BE2621" s="1">
        <v>-1.0</v>
      </c>
      <c r="BF2621" s="1">
        <v>-1.0</v>
      </c>
      <c r="BG2621" s="1">
        <v>-1.0</v>
      </c>
      <c r="BH2621" s="1">
        <v>-1.0</v>
      </c>
      <c r="BI2621" s="1">
        <v>1.0</v>
      </c>
      <c r="BJ2621" s="1">
        <v>1.0</v>
      </c>
      <c r="BK2621" s="1">
        <v>-1.0</v>
      </c>
      <c r="BL2621" s="1">
        <v>-1.0</v>
      </c>
      <c r="BM2621" s="1">
        <v>1.0</v>
      </c>
      <c r="BN2621" s="1">
        <v>-1.0</v>
      </c>
      <c r="BO2621" s="1">
        <v>-1.0</v>
      </c>
      <c r="BP2621" s="1">
        <v>1.0</v>
      </c>
      <c r="BQ2621" s="1">
        <v>1.0</v>
      </c>
      <c r="BR2621" s="1">
        <v>-1.0</v>
      </c>
      <c r="BS2621" s="1">
        <v>-1.0</v>
      </c>
      <c r="BT2621" s="1">
        <v>-1.0</v>
      </c>
      <c r="BU2621" s="1">
        <v>1.0</v>
      </c>
      <c r="BV2621" s="1">
        <v>-1.0</v>
      </c>
      <c r="BW2621" s="1">
        <v>1.0</v>
      </c>
      <c r="BX2621" s="1">
        <v>-1.0</v>
      </c>
      <c r="BY2621" s="1">
        <v>1.0</v>
      </c>
      <c r="BZ2621" s="1">
        <v>-1.0</v>
      </c>
      <c r="CA2621" s="1">
        <v>-1.0</v>
      </c>
      <c r="CB2621" s="1">
        <v>-1.0</v>
      </c>
      <c r="CC2621" s="1">
        <v>-1.0</v>
      </c>
      <c r="CD2621" s="1">
        <v>87919.0</v>
      </c>
    </row>
    <row r="2622">
      <c r="A2622" s="1">
        <v>3.3774162E7</v>
      </c>
      <c r="B2622" s="1" t="s">
        <v>14013</v>
      </c>
      <c r="E2622" s="1" t="s">
        <v>85</v>
      </c>
      <c r="H2622" s="1" t="s">
        <v>14014</v>
      </c>
      <c r="I2622" s="1">
        <v>2.53906467E8</v>
      </c>
      <c r="J2622" s="1">
        <v>43562.0</v>
      </c>
      <c r="K2622" s="1" t="s">
        <v>134</v>
      </c>
      <c r="L2622" s="1">
        <v>0.99</v>
      </c>
      <c r="M2622" s="1">
        <v>0.0</v>
      </c>
      <c r="N2622" s="1">
        <v>9.0</v>
      </c>
      <c r="O2622" s="1">
        <v>0.0</v>
      </c>
      <c r="P2622" s="1" t="s">
        <v>89</v>
      </c>
      <c r="Q2622" s="1" t="s">
        <v>273</v>
      </c>
      <c r="R2622" s="1">
        <v>40.7648299999999</v>
      </c>
      <c r="S2622" s="1">
        <v>-73.98975</v>
      </c>
      <c r="T2622" s="1" t="s">
        <v>91</v>
      </c>
      <c r="U2622" s="1" t="s">
        <v>214</v>
      </c>
      <c r="V2622" s="1">
        <v>1.0</v>
      </c>
      <c r="W2622" s="1">
        <v>1.0</v>
      </c>
      <c r="X2622" s="1">
        <v>1.0</v>
      </c>
      <c r="Y2622" s="1">
        <v>4.0</v>
      </c>
      <c r="Z2622" s="1" t="s">
        <v>93</v>
      </c>
      <c r="AA2622" s="1" t="s">
        <v>14015</v>
      </c>
      <c r="AB2622" s="1">
        <v>85.0</v>
      </c>
      <c r="AC2622" s="1">
        <v>1.0</v>
      </c>
      <c r="AD2622" s="1">
        <v>0.0</v>
      </c>
      <c r="AE2622" s="1">
        <v>1.0</v>
      </c>
      <c r="AF2622" s="1" t="s">
        <v>95</v>
      </c>
      <c r="AG2622" s="1">
        <v>1.0</v>
      </c>
      <c r="AH2622" s="1">
        <v>30.0</v>
      </c>
      <c r="AI2622" s="1">
        <v>60.0</v>
      </c>
      <c r="AJ2622" s="1">
        <v>90.0</v>
      </c>
      <c r="AK2622" s="1">
        <v>349.0</v>
      </c>
      <c r="AL2622" s="1">
        <v>12.0</v>
      </c>
      <c r="AM2622" s="1">
        <v>12.0</v>
      </c>
      <c r="AN2622" s="1">
        <v>95.0</v>
      </c>
      <c r="AO2622" s="1">
        <v>10.0</v>
      </c>
      <c r="AP2622" s="1">
        <v>10.0</v>
      </c>
      <c r="AQ2622" s="1">
        <v>9.0</v>
      </c>
      <c r="AR2622" s="1">
        <v>10.0</v>
      </c>
      <c r="AS2622" s="1">
        <v>10.0</v>
      </c>
      <c r="AT2622" s="1">
        <v>10.0</v>
      </c>
      <c r="AU2622" s="1">
        <v>1.0</v>
      </c>
      <c r="AV2622" s="1" t="s">
        <v>96</v>
      </c>
      <c r="AW2622" s="1">
        <v>9.0</v>
      </c>
      <c r="AX2622" s="1">
        <v>0.0</v>
      </c>
      <c r="AY2622" s="1">
        <v>0.0</v>
      </c>
      <c r="AZ2622" s="1">
        <v>9.0</v>
      </c>
      <c r="BA2622" s="1">
        <v>4.09</v>
      </c>
      <c r="BB2622" s="1">
        <v>-1.0</v>
      </c>
      <c r="BC2622" s="1">
        <v>1.0</v>
      </c>
      <c r="BD2622" s="1">
        <v>-1.0</v>
      </c>
      <c r="BE2622" s="1">
        <v>-1.0</v>
      </c>
      <c r="BF2622" s="1">
        <v>-1.0</v>
      </c>
      <c r="BG2622" s="1">
        <v>-1.0</v>
      </c>
      <c r="BH2622" s="1">
        <v>-1.0</v>
      </c>
      <c r="BI2622" s="1">
        <v>-1.0</v>
      </c>
      <c r="BJ2622" s="1">
        <v>1.0</v>
      </c>
      <c r="BK2622" s="1">
        <v>-1.0</v>
      </c>
      <c r="BL2622" s="1">
        <v>-1.0</v>
      </c>
      <c r="BM2622" s="1">
        <v>1.0</v>
      </c>
      <c r="BN2622" s="1">
        <v>1.0</v>
      </c>
      <c r="BO2622" s="1">
        <v>-1.0</v>
      </c>
      <c r="BP2622" s="1">
        <v>-1.0</v>
      </c>
      <c r="BQ2622" s="1">
        <v>-1.0</v>
      </c>
      <c r="BR2622" s="1">
        <v>-1.0</v>
      </c>
      <c r="BS2622" s="1">
        <v>-1.0</v>
      </c>
      <c r="BT2622" s="1">
        <v>-1.0</v>
      </c>
      <c r="BU2622" s="1">
        <v>1.0</v>
      </c>
      <c r="BV2622" s="1">
        <v>-1.0</v>
      </c>
      <c r="BW2622" s="1">
        <v>-1.0</v>
      </c>
      <c r="BX2622" s="1">
        <v>-1.0</v>
      </c>
      <c r="BY2622" s="1">
        <v>-1.0</v>
      </c>
      <c r="BZ2622" s="1">
        <v>-1.0</v>
      </c>
      <c r="CA2622" s="1">
        <v>-1.0</v>
      </c>
      <c r="CB2622" s="1">
        <v>-1.0</v>
      </c>
      <c r="CC2622" s="1">
        <v>-1.0</v>
      </c>
      <c r="CD2622" s="1">
        <v>87945.0</v>
      </c>
    </row>
    <row r="2623">
      <c r="A2623" s="1">
        <v>2.0291879E7</v>
      </c>
      <c r="B2623" s="1" t="s">
        <v>14016</v>
      </c>
      <c r="C2623" s="1" t="s">
        <v>14017</v>
      </c>
      <c r="D2623" s="1" t="s">
        <v>14018</v>
      </c>
      <c r="E2623" s="1" t="s">
        <v>85</v>
      </c>
      <c r="F2623" s="1" t="s">
        <v>14019</v>
      </c>
      <c r="G2623" s="1" t="s">
        <v>14020</v>
      </c>
      <c r="I2623" s="1">
        <v>3.3028687E7</v>
      </c>
      <c r="J2623" s="1">
        <v>42134.0</v>
      </c>
      <c r="K2623" s="1" t="s">
        <v>134</v>
      </c>
      <c r="L2623" s="1">
        <v>0.67</v>
      </c>
      <c r="M2623" s="1">
        <v>0.0</v>
      </c>
      <c r="N2623" s="1">
        <v>1.0</v>
      </c>
      <c r="O2623" s="1">
        <v>0.0</v>
      </c>
      <c r="P2623" s="1" t="s">
        <v>123</v>
      </c>
      <c r="Q2623" s="1" t="s">
        <v>157</v>
      </c>
      <c r="R2623" s="1">
        <v>40.69132</v>
      </c>
      <c r="S2623" s="1">
        <v>-73.94494</v>
      </c>
      <c r="T2623" s="1" t="s">
        <v>91</v>
      </c>
      <c r="U2623" s="1" t="s">
        <v>113</v>
      </c>
      <c r="V2623" s="1">
        <v>1.0</v>
      </c>
      <c r="W2623" s="1">
        <v>1.0</v>
      </c>
      <c r="X2623" s="1">
        <v>1.0</v>
      </c>
      <c r="Y2623" s="1">
        <v>1.0</v>
      </c>
      <c r="Z2623" s="1" t="s">
        <v>93</v>
      </c>
      <c r="AA2623" s="1" t="s">
        <v>14021</v>
      </c>
      <c r="AB2623" s="1">
        <v>150.0</v>
      </c>
      <c r="AC2623" s="1">
        <v>1.0</v>
      </c>
      <c r="AD2623" s="1">
        <v>0.0</v>
      </c>
      <c r="AE2623" s="1">
        <v>2.0</v>
      </c>
      <c r="AF2623" s="1" t="s">
        <v>797</v>
      </c>
      <c r="AG2623" s="1">
        <v>1.0</v>
      </c>
      <c r="AH2623" s="1">
        <v>0.0</v>
      </c>
      <c r="AI2623" s="1">
        <v>0.0</v>
      </c>
      <c r="AJ2623" s="1">
        <v>0.0</v>
      </c>
      <c r="AK2623" s="1">
        <v>0.0</v>
      </c>
      <c r="AL2623" s="1">
        <v>6.0</v>
      </c>
      <c r="AM2623" s="1">
        <v>4.0</v>
      </c>
      <c r="AN2623" s="1">
        <v>90.0</v>
      </c>
      <c r="AO2623" s="1">
        <v>10.0</v>
      </c>
      <c r="AP2623" s="1">
        <v>8.0</v>
      </c>
      <c r="AQ2623" s="1">
        <v>10.0</v>
      </c>
      <c r="AR2623" s="1">
        <v>10.0</v>
      </c>
      <c r="AS2623" s="1">
        <v>9.0</v>
      </c>
      <c r="AT2623" s="1">
        <v>9.0</v>
      </c>
      <c r="AU2623" s="1">
        <v>1.0</v>
      </c>
      <c r="AV2623" s="1" t="s">
        <v>96</v>
      </c>
      <c r="AW2623" s="1">
        <v>1.0</v>
      </c>
      <c r="AX2623" s="1">
        <v>0.0</v>
      </c>
      <c r="AY2623" s="1">
        <v>1.0</v>
      </c>
      <c r="AZ2623" s="1">
        <v>0.0</v>
      </c>
      <c r="BA2623" s="1">
        <v>0.26</v>
      </c>
      <c r="BB2623" s="1">
        <v>-1.0</v>
      </c>
      <c r="BC2623" s="1">
        <v>1.0</v>
      </c>
      <c r="BD2623" s="1">
        <v>-1.0</v>
      </c>
      <c r="BE2623" s="1">
        <v>-1.0</v>
      </c>
      <c r="BF2623" s="1">
        <v>-1.0</v>
      </c>
      <c r="BG2623" s="1">
        <v>-1.0</v>
      </c>
      <c r="BH2623" s="1">
        <v>-1.0</v>
      </c>
      <c r="BI2623" s="1">
        <v>-1.0</v>
      </c>
      <c r="BJ2623" s="1">
        <v>1.0</v>
      </c>
      <c r="BK2623" s="1">
        <v>-1.0</v>
      </c>
      <c r="BL2623" s="1">
        <v>-1.0</v>
      </c>
      <c r="BM2623" s="1">
        <v>-1.0</v>
      </c>
      <c r="BN2623" s="1">
        <v>-1.0</v>
      </c>
      <c r="BO2623" s="1">
        <v>-1.0</v>
      </c>
      <c r="BP2623" s="1">
        <v>-1.0</v>
      </c>
      <c r="BQ2623" s="1">
        <v>1.0</v>
      </c>
      <c r="BR2623" s="1">
        <v>-1.0</v>
      </c>
      <c r="BS2623" s="1">
        <v>-1.0</v>
      </c>
      <c r="BT2623" s="1">
        <v>-1.0</v>
      </c>
      <c r="BU2623" s="1">
        <v>1.0</v>
      </c>
      <c r="BV2623" s="1">
        <v>-1.0</v>
      </c>
      <c r="BW2623" s="1">
        <v>-1.0</v>
      </c>
      <c r="BX2623" s="1">
        <v>-1.0</v>
      </c>
      <c r="BY2623" s="1">
        <v>-1.0</v>
      </c>
      <c r="BZ2623" s="1">
        <v>1.0</v>
      </c>
      <c r="CA2623" s="1">
        <v>-1.0</v>
      </c>
      <c r="CB2623" s="1">
        <v>-1.0</v>
      </c>
      <c r="CC2623" s="1">
        <v>-1.0</v>
      </c>
      <c r="CD2623" s="1">
        <v>87956.0</v>
      </c>
    </row>
    <row r="2624">
      <c r="A2624" s="1">
        <v>2.9832733E7</v>
      </c>
      <c r="B2624" s="1" t="s">
        <v>14022</v>
      </c>
      <c r="C2624" s="1" t="s">
        <v>14023</v>
      </c>
      <c r="D2624" s="1" t="s">
        <v>14024</v>
      </c>
      <c r="E2624" s="1" t="s">
        <v>85</v>
      </c>
      <c r="F2624" s="1" t="s">
        <v>14025</v>
      </c>
      <c r="G2624" s="1" t="s">
        <v>14026</v>
      </c>
      <c r="I2624" s="1">
        <v>2.2440149E8</v>
      </c>
      <c r="J2624" s="1">
        <v>43409.0</v>
      </c>
      <c r="M2624" s="1">
        <v>0.0</v>
      </c>
      <c r="N2624" s="1">
        <v>1.0</v>
      </c>
      <c r="O2624" s="1">
        <v>0.0</v>
      </c>
      <c r="P2624" s="1" t="s">
        <v>123</v>
      </c>
      <c r="Q2624" s="1" t="s">
        <v>124</v>
      </c>
      <c r="R2624" s="1">
        <v>40.71009</v>
      </c>
      <c r="S2624" s="1">
        <v>-73.95151</v>
      </c>
      <c r="T2624" s="1" t="s">
        <v>91</v>
      </c>
      <c r="U2624" s="1" t="s">
        <v>113</v>
      </c>
      <c r="V2624" s="1">
        <v>1.0</v>
      </c>
      <c r="W2624" s="1">
        <v>2.0</v>
      </c>
      <c r="X2624" s="1">
        <v>1.0</v>
      </c>
      <c r="Y2624" s="1">
        <v>1.0</v>
      </c>
      <c r="Z2624" s="1" t="s">
        <v>93</v>
      </c>
      <c r="AA2624" s="1" t="s">
        <v>14027</v>
      </c>
      <c r="AB2624" s="1">
        <v>60.0</v>
      </c>
      <c r="AC2624" s="1">
        <v>1.0</v>
      </c>
      <c r="AD2624" s="1">
        <v>0.0</v>
      </c>
      <c r="AE2624" s="1">
        <v>3.0</v>
      </c>
      <c r="AF2624" s="1" t="s">
        <v>170</v>
      </c>
      <c r="AG2624" s="1">
        <v>1.0</v>
      </c>
      <c r="AH2624" s="1">
        <v>0.0</v>
      </c>
      <c r="AI2624" s="1">
        <v>0.0</v>
      </c>
      <c r="AJ2624" s="1">
        <v>0.0</v>
      </c>
      <c r="AK2624" s="1">
        <v>0.0</v>
      </c>
      <c r="AL2624" s="1">
        <v>2.0</v>
      </c>
      <c r="AM2624" s="1">
        <v>2.0</v>
      </c>
      <c r="AN2624" s="1">
        <v>100.0</v>
      </c>
      <c r="AO2624" s="1">
        <v>10.0</v>
      </c>
      <c r="AP2624" s="1">
        <v>10.0</v>
      </c>
      <c r="AQ2624" s="1">
        <v>10.0</v>
      </c>
      <c r="AR2624" s="1">
        <v>10.0</v>
      </c>
      <c r="AS2624" s="1">
        <v>10.0</v>
      </c>
      <c r="AT2624" s="1">
        <v>10.0</v>
      </c>
      <c r="AU2624" s="1">
        <v>0.0</v>
      </c>
      <c r="AV2624" s="1" t="s">
        <v>105</v>
      </c>
      <c r="AW2624" s="1">
        <v>1.0</v>
      </c>
      <c r="AX2624" s="1">
        <v>0.0</v>
      </c>
      <c r="AY2624" s="1">
        <v>1.0</v>
      </c>
      <c r="AZ2624" s="1">
        <v>0.0</v>
      </c>
      <c r="BA2624" s="1">
        <v>0.25</v>
      </c>
      <c r="BB2624" s="1">
        <v>-1.0</v>
      </c>
      <c r="BC2624" s="1">
        <v>1.0</v>
      </c>
      <c r="BD2624" s="1">
        <v>-1.0</v>
      </c>
      <c r="BE2624" s="1">
        <v>-1.0</v>
      </c>
      <c r="BF2624" s="1">
        <v>-1.0</v>
      </c>
      <c r="BG2624" s="1">
        <v>-1.0</v>
      </c>
      <c r="BH2624" s="1">
        <v>-1.0</v>
      </c>
      <c r="BI2624" s="1">
        <v>-1.0</v>
      </c>
      <c r="BJ2624" s="1">
        <v>-1.0</v>
      </c>
      <c r="BK2624" s="1">
        <v>-1.0</v>
      </c>
      <c r="BL2624" s="1">
        <v>-1.0</v>
      </c>
      <c r="BM2624" s="1">
        <v>-1.0</v>
      </c>
      <c r="BN2624" s="1">
        <v>-1.0</v>
      </c>
      <c r="BO2624" s="1">
        <v>-1.0</v>
      </c>
      <c r="BP2624" s="1">
        <v>-1.0</v>
      </c>
      <c r="BQ2624" s="1">
        <v>-1.0</v>
      </c>
      <c r="BR2624" s="1">
        <v>-1.0</v>
      </c>
      <c r="BS2624" s="1">
        <v>-1.0</v>
      </c>
      <c r="BT2624" s="1">
        <v>-1.0</v>
      </c>
      <c r="BU2624" s="1">
        <v>1.0</v>
      </c>
      <c r="BV2624" s="1">
        <v>-1.0</v>
      </c>
      <c r="BW2624" s="1">
        <v>-1.0</v>
      </c>
      <c r="BX2624" s="1">
        <v>-1.0</v>
      </c>
      <c r="BY2624" s="1">
        <v>-1.0</v>
      </c>
      <c r="BZ2624" s="1">
        <v>-1.0</v>
      </c>
      <c r="CA2624" s="1">
        <v>-1.0</v>
      </c>
      <c r="CB2624" s="1">
        <v>-1.0</v>
      </c>
      <c r="CC2624" s="1">
        <v>-1.0</v>
      </c>
      <c r="CD2624" s="1">
        <v>87975.0</v>
      </c>
    </row>
    <row r="2625">
      <c r="A2625" s="1">
        <v>3.5416674E7</v>
      </c>
      <c r="B2625" s="1" t="s">
        <v>14028</v>
      </c>
      <c r="C2625" s="1" t="s">
        <v>14029</v>
      </c>
      <c r="D2625" s="1" t="s">
        <v>14030</v>
      </c>
      <c r="E2625" s="1" t="s">
        <v>85</v>
      </c>
      <c r="H2625" s="1" t="s">
        <v>14031</v>
      </c>
      <c r="I2625" s="1">
        <v>2.52886317E8</v>
      </c>
      <c r="J2625" s="1">
        <v>43557.0</v>
      </c>
      <c r="K2625" s="1" t="s">
        <v>134</v>
      </c>
      <c r="L2625" s="1">
        <v>0.98</v>
      </c>
      <c r="M2625" s="1">
        <v>0.0</v>
      </c>
      <c r="N2625" s="1">
        <v>1.0</v>
      </c>
      <c r="O2625" s="1">
        <v>0.0</v>
      </c>
      <c r="P2625" s="1" t="s">
        <v>89</v>
      </c>
      <c r="Q2625" s="1" t="s">
        <v>601</v>
      </c>
      <c r="R2625" s="1">
        <v>40.75962</v>
      </c>
      <c r="S2625" s="1">
        <v>-73.98512</v>
      </c>
      <c r="T2625" s="1" t="s">
        <v>91</v>
      </c>
      <c r="U2625" s="1" t="s">
        <v>92</v>
      </c>
      <c r="V2625" s="1">
        <v>6.0</v>
      </c>
      <c r="W2625" s="1">
        <v>1.5</v>
      </c>
      <c r="X2625" s="1">
        <v>2.0</v>
      </c>
      <c r="Y2625" s="1">
        <v>3.0</v>
      </c>
      <c r="Z2625" s="1" t="s">
        <v>93</v>
      </c>
      <c r="AA2625" s="1" t="s">
        <v>14032</v>
      </c>
      <c r="AB2625" s="1">
        <v>489.0</v>
      </c>
      <c r="AC2625" s="1">
        <v>2.0</v>
      </c>
      <c r="AD2625" s="1">
        <v>10.0</v>
      </c>
      <c r="AE2625" s="1">
        <v>3.0</v>
      </c>
      <c r="AF2625" s="1" t="s">
        <v>104</v>
      </c>
      <c r="AG2625" s="1">
        <v>1.0</v>
      </c>
      <c r="AH2625" s="1">
        <v>5.0</v>
      </c>
      <c r="AI2625" s="1">
        <v>14.0</v>
      </c>
      <c r="AJ2625" s="1">
        <v>25.0</v>
      </c>
      <c r="AK2625" s="1">
        <v>167.0</v>
      </c>
      <c r="AL2625" s="1">
        <v>4.0</v>
      </c>
      <c r="AM2625" s="1">
        <v>4.0</v>
      </c>
      <c r="AN2625" s="1">
        <v>100.0</v>
      </c>
      <c r="AO2625" s="1">
        <v>10.0</v>
      </c>
      <c r="AP2625" s="1">
        <v>10.0</v>
      </c>
      <c r="AQ2625" s="1">
        <v>10.0</v>
      </c>
      <c r="AR2625" s="1">
        <v>10.0</v>
      </c>
      <c r="AS2625" s="1">
        <v>10.0</v>
      </c>
      <c r="AT2625" s="1">
        <v>9.0</v>
      </c>
      <c r="AU2625" s="1">
        <v>1.0</v>
      </c>
      <c r="AV2625" s="1" t="s">
        <v>96</v>
      </c>
      <c r="AW2625" s="1">
        <v>1.0</v>
      </c>
      <c r="AX2625" s="1">
        <v>1.0</v>
      </c>
      <c r="AY2625" s="1">
        <v>0.0</v>
      </c>
      <c r="AZ2625" s="1">
        <v>0.0</v>
      </c>
      <c r="BA2625" s="1">
        <v>4.0</v>
      </c>
      <c r="BB2625" s="1">
        <v>-1.0</v>
      </c>
      <c r="BC2625" s="1">
        <v>1.0</v>
      </c>
      <c r="BD2625" s="1">
        <v>-1.0</v>
      </c>
      <c r="BE2625" s="1">
        <v>-1.0</v>
      </c>
      <c r="BF2625" s="1">
        <v>-1.0</v>
      </c>
      <c r="BG2625" s="1">
        <v>-1.0</v>
      </c>
      <c r="BH2625" s="1">
        <v>1.0</v>
      </c>
      <c r="BI2625" s="1">
        <v>-1.0</v>
      </c>
      <c r="BJ2625" s="1">
        <v>1.0</v>
      </c>
      <c r="BK2625" s="1">
        <v>1.0</v>
      </c>
      <c r="BL2625" s="1">
        <v>1.0</v>
      </c>
      <c r="BM2625" s="1">
        <v>-1.0</v>
      </c>
      <c r="BN2625" s="1">
        <v>-1.0</v>
      </c>
      <c r="BO2625" s="1">
        <v>-1.0</v>
      </c>
      <c r="BP2625" s="1">
        <v>-1.0</v>
      </c>
      <c r="BQ2625" s="1">
        <v>-1.0</v>
      </c>
      <c r="BR2625" s="1">
        <v>-1.0</v>
      </c>
      <c r="BS2625" s="1">
        <v>-1.0</v>
      </c>
      <c r="BT2625" s="1">
        <v>-1.0</v>
      </c>
      <c r="BU2625" s="1">
        <v>1.0</v>
      </c>
      <c r="BV2625" s="1">
        <v>-1.0</v>
      </c>
      <c r="BW2625" s="1">
        <v>-1.0</v>
      </c>
      <c r="BX2625" s="1">
        <v>-1.0</v>
      </c>
      <c r="BY2625" s="1">
        <v>-1.0</v>
      </c>
      <c r="BZ2625" s="1">
        <v>-1.0</v>
      </c>
      <c r="CA2625" s="1">
        <v>-1.0</v>
      </c>
      <c r="CB2625" s="1">
        <v>-1.0</v>
      </c>
      <c r="CC2625" s="1">
        <v>-1.0</v>
      </c>
      <c r="CD2625" s="1">
        <v>88012.0</v>
      </c>
    </row>
    <row r="2626">
      <c r="A2626" s="1">
        <v>2.3809758E7</v>
      </c>
      <c r="B2626" s="1" t="s">
        <v>14033</v>
      </c>
      <c r="C2626" s="1" t="s">
        <v>14034</v>
      </c>
      <c r="D2626" s="1" t="s">
        <v>14035</v>
      </c>
      <c r="E2626" s="1" t="s">
        <v>85</v>
      </c>
      <c r="F2626" s="1" t="s">
        <v>14036</v>
      </c>
      <c r="G2626" s="1" t="s">
        <v>14037</v>
      </c>
      <c r="I2626" s="1">
        <v>2.101247E7</v>
      </c>
      <c r="J2626" s="1">
        <v>41888.0</v>
      </c>
      <c r="K2626" s="1" t="s">
        <v>272</v>
      </c>
      <c r="L2626" s="1">
        <v>1.0</v>
      </c>
      <c r="M2626" s="1">
        <v>1.0</v>
      </c>
      <c r="N2626" s="1">
        <v>1.0</v>
      </c>
      <c r="O2626" s="1">
        <v>1.0</v>
      </c>
      <c r="P2626" s="1" t="s">
        <v>123</v>
      </c>
      <c r="Q2626" s="1" t="s">
        <v>519</v>
      </c>
      <c r="R2626" s="1">
        <v>40.70329</v>
      </c>
      <c r="S2626" s="1">
        <v>-73.92213</v>
      </c>
      <c r="T2626" s="1" t="s">
        <v>91</v>
      </c>
      <c r="U2626" s="1" t="s">
        <v>113</v>
      </c>
      <c r="V2626" s="1">
        <v>1.0</v>
      </c>
      <c r="W2626" s="1">
        <v>1.0</v>
      </c>
      <c r="X2626" s="1">
        <v>1.0</v>
      </c>
      <c r="Y2626" s="1">
        <v>1.0</v>
      </c>
      <c r="Z2626" s="1" t="s">
        <v>93</v>
      </c>
      <c r="AA2626" s="1" t="s">
        <v>14038</v>
      </c>
      <c r="AB2626" s="1">
        <v>75.0</v>
      </c>
      <c r="AC2626" s="1">
        <v>1.0</v>
      </c>
      <c r="AD2626" s="1">
        <v>0.0</v>
      </c>
      <c r="AE2626" s="1">
        <v>1.0</v>
      </c>
      <c r="AF2626" s="1" t="s">
        <v>407</v>
      </c>
      <c r="AG2626" s="1">
        <v>1.0</v>
      </c>
      <c r="AH2626" s="1">
        <v>30.0</v>
      </c>
      <c r="AI2626" s="1">
        <v>60.0</v>
      </c>
      <c r="AJ2626" s="1">
        <v>89.0</v>
      </c>
      <c r="AK2626" s="1">
        <v>89.0</v>
      </c>
      <c r="AL2626" s="1">
        <v>20.0</v>
      </c>
      <c r="AM2626" s="1">
        <v>16.0</v>
      </c>
      <c r="AN2626" s="1">
        <v>100.0</v>
      </c>
      <c r="AO2626" s="1">
        <v>10.0</v>
      </c>
      <c r="AP2626" s="1">
        <v>10.0</v>
      </c>
      <c r="AQ2626" s="1">
        <v>10.0</v>
      </c>
      <c r="AR2626" s="1">
        <v>10.0</v>
      </c>
      <c r="AS2626" s="1">
        <v>10.0</v>
      </c>
      <c r="AT2626" s="1">
        <v>10.0</v>
      </c>
      <c r="AU2626" s="1">
        <v>0.0</v>
      </c>
      <c r="AV2626" s="1" t="s">
        <v>117</v>
      </c>
      <c r="AW2626" s="1">
        <v>1.0</v>
      </c>
      <c r="AX2626" s="1">
        <v>0.0</v>
      </c>
      <c r="AY2626" s="1">
        <v>1.0</v>
      </c>
      <c r="AZ2626" s="1">
        <v>0.0</v>
      </c>
      <c r="BA2626" s="1">
        <v>1.27</v>
      </c>
      <c r="BB2626" s="1">
        <v>-1.0</v>
      </c>
      <c r="BC2626" s="1">
        <v>1.0</v>
      </c>
      <c r="BD2626" s="1">
        <v>-1.0</v>
      </c>
      <c r="BE2626" s="1">
        <v>-1.0</v>
      </c>
      <c r="BF2626" s="1">
        <v>-1.0</v>
      </c>
      <c r="BG2626" s="1">
        <v>-1.0</v>
      </c>
      <c r="BH2626" s="1">
        <v>-1.0</v>
      </c>
      <c r="BI2626" s="1">
        <v>-1.0</v>
      </c>
      <c r="BJ2626" s="1">
        <v>-1.0</v>
      </c>
      <c r="BK2626" s="1">
        <v>-1.0</v>
      </c>
      <c r="BL2626" s="1">
        <v>1.0</v>
      </c>
      <c r="BM2626" s="1">
        <v>1.0</v>
      </c>
      <c r="BN2626" s="1">
        <v>-1.0</v>
      </c>
      <c r="BO2626" s="1">
        <v>-1.0</v>
      </c>
      <c r="BP2626" s="1">
        <v>-1.0</v>
      </c>
      <c r="BQ2626" s="1">
        <v>-1.0</v>
      </c>
      <c r="BR2626" s="1">
        <v>-1.0</v>
      </c>
      <c r="BS2626" s="1">
        <v>-1.0</v>
      </c>
      <c r="BT2626" s="1">
        <v>-1.0</v>
      </c>
      <c r="BU2626" s="1">
        <v>1.0</v>
      </c>
      <c r="BV2626" s="1">
        <v>-1.0</v>
      </c>
      <c r="BW2626" s="1">
        <v>-1.0</v>
      </c>
      <c r="BX2626" s="1">
        <v>-1.0</v>
      </c>
      <c r="BY2626" s="1">
        <v>-1.0</v>
      </c>
      <c r="BZ2626" s="1">
        <v>1.0</v>
      </c>
      <c r="CA2626" s="1">
        <v>-1.0</v>
      </c>
      <c r="CB2626" s="1">
        <v>-1.0</v>
      </c>
      <c r="CC2626" s="1">
        <v>-1.0</v>
      </c>
      <c r="CD2626" s="1">
        <v>88068.0</v>
      </c>
    </row>
    <row r="2627">
      <c r="A2627" s="1">
        <v>51438.0</v>
      </c>
      <c r="B2627" s="1" t="s">
        <v>14039</v>
      </c>
      <c r="D2627" s="1" t="s">
        <v>14040</v>
      </c>
      <c r="E2627" s="1" t="s">
        <v>85</v>
      </c>
      <c r="I2627" s="1">
        <v>236421.0</v>
      </c>
      <c r="J2627" s="1">
        <v>40437.0</v>
      </c>
      <c r="M2627" s="1">
        <v>0.0</v>
      </c>
      <c r="N2627" s="1">
        <v>2.0</v>
      </c>
      <c r="O2627" s="1">
        <v>1.0</v>
      </c>
      <c r="P2627" s="1" t="s">
        <v>89</v>
      </c>
      <c r="Q2627" s="1" t="s">
        <v>587</v>
      </c>
      <c r="R2627" s="1">
        <v>40.77333</v>
      </c>
      <c r="S2627" s="1">
        <v>-73.95199</v>
      </c>
      <c r="T2627" s="1" t="s">
        <v>91</v>
      </c>
      <c r="U2627" s="1" t="s">
        <v>113</v>
      </c>
      <c r="V2627" s="1">
        <v>1.0</v>
      </c>
      <c r="W2627" s="1">
        <v>1.0</v>
      </c>
      <c r="X2627" s="1">
        <v>1.0</v>
      </c>
      <c r="Y2627" s="1">
        <v>1.0</v>
      </c>
      <c r="Z2627" s="1" t="s">
        <v>93</v>
      </c>
      <c r="AA2627" s="1" t="s">
        <v>14041</v>
      </c>
      <c r="AB2627" s="1">
        <v>130.0</v>
      </c>
      <c r="AC2627" s="1">
        <v>1.0</v>
      </c>
      <c r="AD2627" s="1">
        <v>0.0</v>
      </c>
      <c r="AE2627" s="1">
        <v>14.0</v>
      </c>
      <c r="AF2627" s="1" t="s">
        <v>703</v>
      </c>
      <c r="AG2627" s="1">
        <v>1.0</v>
      </c>
      <c r="AH2627" s="1">
        <v>0.0</v>
      </c>
      <c r="AI2627" s="1">
        <v>0.0</v>
      </c>
      <c r="AJ2627" s="1">
        <v>0.0</v>
      </c>
      <c r="AK2627" s="1">
        <v>0.0</v>
      </c>
      <c r="AL2627" s="1">
        <v>0.0</v>
      </c>
      <c r="AM2627" s="1">
        <v>0.0</v>
      </c>
      <c r="AU2627" s="1">
        <v>0.0</v>
      </c>
      <c r="AV2627" s="1" t="s">
        <v>96</v>
      </c>
      <c r="AW2627" s="1">
        <v>2.0</v>
      </c>
      <c r="AX2627" s="1">
        <v>0.0</v>
      </c>
      <c r="AY2627" s="1">
        <v>2.0</v>
      </c>
      <c r="AZ2627" s="1">
        <v>0.0</v>
      </c>
      <c r="BB2627" s="1">
        <v>-1.0</v>
      </c>
      <c r="BC2627" s="1">
        <v>1.0</v>
      </c>
      <c r="BD2627" s="1">
        <v>-1.0</v>
      </c>
      <c r="BE2627" s="1">
        <v>-1.0</v>
      </c>
      <c r="BF2627" s="1">
        <v>-1.0</v>
      </c>
      <c r="BG2627" s="1">
        <v>-1.0</v>
      </c>
      <c r="BH2627" s="1">
        <v>-1.0</v>
      </c>
      <c r="BI2627" s="1">
        <v>-1.0</v>
      </c>
      <c r="BJ2627" s="1">
        <v>1.0</v>
      </c>
      <c r="BK2627" s="1">
        <v>-1.0</v>
      </c>
      <c r="BL2627" s="1">
        <v>-1.0</v>
      </c>
      <c r="BM2627" s="1">
        <v>1.0</v>
      </c>
      <c r="BN2627" s="1">
        <v>1.0</v>
      </c>
      <c r="BO2627" s="1">
        <v>-1.0</v>
      </c>
      <c r="BP2627" s="1">
        <v>-1.0</v>
      </c>
      <c r="BQ2627" s="1">
        <v>-1.0</v>
      </c>
      <c r="BR2627" s="1">
        <v>-1.0</v>
      </c>
      <c r="BS2627" s="1">
        <v>-1.0</v>
      </c>
      <c r="BT2627" s="1">
        <v>-1.0</v>
      </c>
      <c r="BU2627" s="1">
        <v>1.0</v>
      </c>
      <c r="BV2627" s="1">
        <v>-1.0</v>
      </c>
      <c r="BW2627" s="1">
        <v>-1.0</v>
      </c>
      <c r="BX2627" s="1">
        <v>-1.0</v>
      </c>
      <c r="BY2627" s="1">
        <v>-1.0</v>
      </c>
      <c r="BZ2627" s="1">
        <v>-1.0</v>
      </c>
      <c r="CA2627" s="1">
        <v>-1.0</v>
      </c>
      <c r="CB2627" s="1">
        <v>-1.0</v>
      </c>
      <c r="CC2627" s="1">
        <v>-1.0</v>
      </c>
      <c r="CD2627" s="1">
        <v>88102.0</v>
      </c>
    </row>
    <row r="2628">
      <c r="A2628" s="1">
        <v>9856683.0</v>
      </c>
      <c r="B2628" s="1" t="s">
        <v>14042</v>
      </c>
      <c r="C2628" s="1" t="s">
        <v>14043</v>
      </c>
      <c r="D2628" s="1" t="s">
        <v>14044</v>
      </c>
      <c r="E2628" s="1" t="s">
        <v>85</v>
      </c>
      <c r="F2628" s="1" t="s">
        <v>14045</v>
      </c>
      <c r="G2628" s="1" t="s">
        <v>14046</v>
      </c>
      <c r="H2628" s="1" t="s">
        <v>14047</v>
      </c>
      <c r="I2628" s="1">
        <v>3709185.0</v>
      </c>
      <c r="J2628" s="1">
        <v>41181.0</v>
      </c>
      <c r="K2628" s="1" t="s">
        <v>272</v>
      </c>
      <c r="L2628" s="1">
        <v>0.89</v>
      </c>
      <c r="M2628" s="1">
        <v>0.0</v>
      </c>
      <c r="N2628" s="1">
        <v>1.0</v>
      </c>
      <c r="O2628" s="1">
        <v>0.0</v>
      </c>
      <c r="P2628" s="1" t="s">
        <v>89</v>
      </c>
      <c r="Q2628" s="1" t="s">
        <v>938</v>
      </c>
      <c r="R2628" s="1">
        <v>40.87045</v>
      </c>
      <c r="S2628" s="1">
        <v>-73.91765</v>
      </c>
      <c r="T2628" s="1" t="s">
        <v>91</v>
      </c>
      <c r="U2628" s="1" t="s">
        <v>92</v>
      </c>
      <c r="V2628" s="1">
        <v>4.0</v>
      </c>
      <c r="W2628" s="1">
        <v>1.0</v>
      </c>
      <c r="X2628" s="1">
        <v>1.0</v>
      </c>
      <c r="Y2628" s="1">
        <v>2.0</v>
      </c>
      <c r="Z2628" s="1" t="s">
        <v>93</v>
      </c>
      <c r="AA2628" s="1" t="s">
        <v>14048</v>
      </c>
      <c r="AB2628" s="1">
        <v>90.0</v>
      </c>
      <c r="AC2628" s="1">
        <v>3.0</v>
      </c>
      <c r="AD2628" s="1">
        <v>25.0</v>
      </c>
      <c r="AE2628" s="1">
        <v>5.0</v>
      </c>
      <c r="AF2628" s="1" t="s">
        <v>313</v>
      </c>
      <c r="AG2628" s="1">
        <v>1.0</v>
      </c>
      <c r="AH2628" s="1">
        <v>0.0</v>
      </c>
      <c r="AI2628" s="1">
        <v>0.0</v>
      </c>
      <c r="AJ2628" s="1">
        <v>0.0</v>
      </c>
      <c r="AK2628" s="1">
        <v>0.0</v>
      </c>
      <c r="AL2628" s="1">
        <v>4.0</v>
      </c>
      <c r="AM2628" s="1">
        <v>0.0</v>
      </c>
      <c r="AN2628" s="1">
        <v>85.0</v>
      </c>
      <c r="AO2628" s="1">
        <v>10.0</v>
      </c>
      <c r="AP2628" s="1">
        <v>10.0</v>
      </c>
      <c r="AQ2628" s="1">
        <v>10.0</v>
      </c>
      <c r="AR2628" s="1">
        <v>10.0</v>
      </c>
      <c r="AS2628" s="1">
        <v>8.0</v>
      </c>
      <c r="AT2628" s="1">
        <v>9.0</v>
      </c>
      <c r="AU2628" s="1">
        <v>0.0</v>
      </c>
      <c r="AV2628" s="1" t="s">
        <v>96</v>
      </c>
      <c r="AW2628" s="1">
        <v>1.0</v>
      </c>
      <c r="AX2628" s="1">
        <v>1.0</v>
      </c>
      <c r="AY2628" s="1">
        <v>0.0</v>
      </c>
      <c r="AZ2628" s="1">
        <v>0.0</v>
      </c>
      <c r="BA2628" s="1">
        <v>0.09</v>
      </c>
      <c r="BB2628" s="1">
        <v>-1.0</v>
      </c>
      <c r="BC2628" s="1">
        <v>-1.0</v>
      </c>
      <c r="BD2628" s="1">
        <v>-1.0</v>
      </c>
      <c r="BE2628" s="1">
        <v>-1.0</v>
      </c>
      <c r="BF2628" s="1">
        <v>-1.0</v>
      </c>
      <c r="BG2628" s="1">
        <v>-1.0</v>
      </c>
      <c r="BH2628" s="1">
        <v>-1.0</v>
      </c>
      <c r="BI2628" s="1">
        <v>-1.0</v>
      </c>
      <c r="BJ2628" s="1">
        <v>1.0</v>
      </c>
      <c r="BK2628" s="1">
        <v>-1.0</v>
      </c>
      <c r="BL2628" s="1">
        <v>-1.0</v>
      </c>
      <c r="BM2628" s="1">
        <v>1.0</v>
      </c>
      <c r="BN2628" s="1">
        <v>1.0</v>
      </c>
      <c r="BO2628" s="1">
        <v>-1.0</v>
      </c>
      <c r="BP2628" s="1">
        <v>-1.0</v>
      </c>
      <c r="BQ2628" s="1">
        <v>1.0</v>
      </c>
      <c r="BR2628" s="1">
        <v>-1.0</v>
      </c>
      <c r="BS2628" s="1">
        <v>-1.0</v>
      </c>
      <c r="BT2628" s="1">
        <v>1.0</v>
      </c>
      <c r="BU2628" s="1">
        <v>1.0</v>
      </c>
      <c r="BV2628" s="1">
        <v>1.0</v>
      </c>
      <c r="BW2628" s="1">
        <v>-1.0</v>
      </c>
      <c r="BX2628" s="1">
        <v>-1.0</v>
      </c>
      <c r="BY2628" s="1">
        <v>-1.0</v>
      </c>
      <c r="BZ2628" s="1">
        <v>-1.0</v>
      </c>
      <c r="CA2628" s="1">
        <v>-1.0</v>
      </c>
      <c r="CB2628" s="1">
        <v>1.0</v>
      </c>
      <c r="CC2628" s="1">
        <v>-1.0</v>
      </c>
      <c r="CD2628" s="1">
        <v>88113.0</v>
      </c>
    </row>
    <row r="2629">
      <c r="A2629" s="1">
        <v>2.8436764E7</v>
      </c>
      <c r="B2629" s="1" t="s">
        <v>14049</v>
      </c>
      <c r="E2629" s="1" t="s">
        <v>85</v>
      </c>
      <c r="H2629" s="1" t="s">
        <v>14050</v>
      </c>
      <c r="I2629" s="1">
        <v>1.88498431E8</v>
      </c>
      <c r="J2629" s="1">
        <v>43228.0</v>
      </c>
      <c r="K2629" s="1" t="s">
        <v>134</v>
      </c>
      <c r="L2629" s="1">
        <v>1.0</v>
      </c>
      <c r="M2629" s="1">
        <v>0.0</v>
      </c>
      <c r="N2629" s="1">
        <v>6.0</v>
      </c>
      <c r="O2629" s="1">
        <v>0.0</v>
      </c>
      <c r="P2629" s="1" t="s">
        <v>111</v>
      </c>
      <c r="Q2629" s="1" t="s">
        <v>222</v>
      </c>
      <c r="R2629" s="1">
        <v>40.73773</v>
      </c>
      <c r="S2629" s="1">
        <v>-73.92227</v>
      </c>
      <c r="T2629" s="1" t="s">
        <v>125</v>
      </c>
      <c r="U2629" s="1" t="s">
        <v>113</v>
      </c>
      <c r="V2629" s="1">
        <v>2.0</v>
      </c>
      <c r="W2629" s="1">
        <v>1.0</v>
      </c>
      <c r="X2629" s="1">
        <v>1.0</v>
      </c>
      <c r="Y2629" s="1">
        <v>2.0</v>
      </c>
      <c r="Z2629" s="1" t="s">
        <v>93</v>
      </c>
      <c r="AA2629" s="1" t="s">
        <v>14051</v>
      </c>
      <c r="AB2629" s="1">
        <v>75.0</v>
      </c>
      <c r="AC2629" s="1">
        <v>2.0</v>
      </c>
      <c r="AD2629" s="1">
        <v>35.0</v>
      </c>
      <c r="AE2629" s="1">
        <v>2.0</v>
      </c>
      <c r="AF2629" s="1" t="s">
        <v>255</v>
      </c>
      <c r="AG2629" s="1">
        <v>1.0</v>
      </c>
      <c r="AH2629" s="1">
        <v>26.0</v>
      </c>
      <c r="AI2629" s="1">
        <v>56.0</v>
      </c>
      <c r="AJ2629" s="1">
        <v>81.0</v>
      </c>
      <c r="AK2629" s="1">
        <v>342.0</v>
      </c>
      <c r="AL2629" s="1">
        <v>15.0</v>
      </c>
      <c r="AM2629" s="1">
        <v>15.0</v>
      </c>
      <c r="AN2629" s="1">
        <v>85.0</v>
      </c>
      <c r="AO2629" s="1">
        <v>9.0</v>
      </c>
      <c r="AP2629" s="1">
        <v>8.0</v>
      </c>
      <c r="AQ2629" s="1">
        <v>10.0</v>
      </c>
      <c r="AR2629" s="1">
        <v>9.0</v>
      </c>
      <c r="AS2629" s="1">
        <v>10.0</v>
      </c>
      <c r="AT2629" s="1">
        <v>9.0</v>
      </c>
      <c r="AU2629" s="1">
        <v>1.0</v>
      </c>
      <c r="AV2629" s="1" t="s">
        <v>96</v>
      </c>
      <c r="AW2629" s="1">
        <v>6.0</v>
      </c>
      <c r="AX2629" s="1">
        <v>0.0</v>
      </c>
      <c r="AY2629" s="1">
        <v>5.0</v>
      </c>
      <c r="AZ2629" s="1">
        <v>1.0</v>
      </c>
      <c r="BA2629" s="1">
        <v>1.84</v>
      </c>
      <c r="BB2629" s="1">
        <v>-1.0</v>
      </c>
      <c r="BC2629" s="1">
        <v>1.0</v>
      </c>
      <c r="BD2629" s="1">
        <v>-1.0</v>
      </c>
      <c r="BE2629" s="1">
        <v>1.0</v>
      </c>
      <c r="BF2629" s="1">
        <v>1.0</v>
      </c>
      <c r="BG2629" s="1">
        <v>-1.0</v>
      </c>
      <c r="BH2629" s="1">
        <v>1.0</v>
      </c>
      <c r="BI2629" s="1">
        <v>-1.0</v>
      </c>
      <c r="BJ2629" s="1">
        <v>-1.0</v>
      </c>
      <c r="BK2629" s="1">
        <v>1.0</v>
      </c>
      <c r="BL2629" s="1">
        <v>1.0</v>
      </c>
      <c r="BM2629" s="1">
        <v>1.0</v>
      </c>
      <c r="BN2629" s="1">
        <v>-1.0</v>
      </c>
      <c r="BO2629" s="1">
        <v>-1.0</v>
      </c>
      <c r="BP2629" s="1">
        <v>-1.0</v>
      </c>
      <c r="BQ2629" s="1">
        <v>1.0</v>
      </c>
      <c r="BR2629" s="1">
        <v>1.0</v>
      </c>
      <c r="BS2629" s="1">
        <v>1.0</v>
      </c>
      <c r="BT2629" s="1">
        <v>-1.0</v>
      </c>
      <c r="BU2629" s="1">
        <v>1.0</v>
      </c>
      <c r="BV2629" s="1">
        <v>1.0</v>
      </c>
      <c r="BW2629" s="1">
        <v>-1.0</v>
      </c>
      <c r="BX2629" s="1">
        <v>-1.0</v>
      </c>
      <c r="BY2629" s="1">
        <v>-1.0</v>
      </c>
      <c r="BZ2629" s="1">
        <v>-1.0</v>
      </c>
      <c r="CA2629" s="1">
        <v>-1.0</v>
      </c>
      <c r="CB2629" s="1">
        <v>-1.0</v>
      </c>
      <c r="CC2629" s="1">
        <v>-1.0</v>
      </c>
      <c r="CD2629" s="1">
        <v>88119.0</v>
      </c>
    </row>
    <row r="2630">
      <c r="A2630" s="1">
        <v>6944665.0</v>
      </c>
      <c r="B2630" s="1" t="s">
        <v>14052</v>
      </c>
      <c r="C2630" s="1" t="s">
        <v>14053</v>
      </c>
      <c r="D2630" s="1" t="s">
        <v>14054</v>
      </c>
      <c r="E2630" s="1" t="s">
        <v>85</v>
      </c>
      <c r="F2630" s="1" t="s">
        <v>14055</v>
      </c>
      <c r="G2630" s="1" t="s">
        <v>14056</v>
      </c>
      <c r="H2630" s="1" t="s">
        <v>14057</v>
      </c>
      <c r="I2630" s="1">
        <v>3.6413917E7</v>
      </c>
      <c r="J2630" s="1">
        <v>42177.0</v>
      </c>
      <c r="M2630" s="1">
        <v>0.0</v>
      </c>
      <c r="N2630" s="1">
        <v>1.0</v>
      </c>
      <c r="O2630" s="1">
        <v>0.0</v>
      </c>
      <c r="P2630" s="1" t="s">
        <v>123</v>
      </c>
      <c r="Q2630" s="1" t="s">
        <v>124</v>
      </c>
      <c r="R2630" s="1">
        <v>40.7070299999999</v>
      </c>
      <c r="S2630" s="1">
        <v>-73.95234</v>
      </c>
      <c r="T2630" s="1" t="s">
        <v>91</v>
      </c>
      <c r="U2630" s="1" t="s">
        <v>113</v>
      </c>
      <c r="V2630" s="1">
        <v>2.0</v>
      </c>
      <c r="W2630" s="1">
        <v>1.0</v>
      </c>
      <c r="X2630" s="1">
        <v>1.0</v>
      </c>
      <c r="Y2630" s="1">
        <v>1.0</v>
      </c>
      <c r="Z2630" s="1" t="s">
        <v>93</v>
      </c>
      <c r="AA2630" s="1" t="s">
        <v>14058</v>
      </c>
      <c r="AB2630" s="1">
        <v>73.0</v>
      </c>
      <c r="AC2630" s="1">
        <v>1.0</v>
      </c>
      <c r="AD2630" s="1">
        <v>0.0</v>
      </c>
      <c r="AE2630" s="1">
        <v>14.0</v>
      </c>
      <c r="AF2630" s="1" t="s">
        <v>762</v>
      </c>
      <c r="AG2630" s="1">
        <v>1.0</v>
      </c>
      <c r="AH2630" s="1">
        <v>0.0</v>
      </c>
      <c r="AI2630" s="1">
        <v>0.0</v>
      </c>
      <c r="AJ2630" s="1">
        <v>0.0</v>
      </c>
      <c r="AK2630" s="1">
        <v>0.0</v>
      </c>
      <c r="AL2630" s="1">
        <v>0.0</v>
      </c>
      <c r="AM2630" s="1">
        <v>0.0</v>
      </c>
      <c r="AU2630" s="1">
        <v>0.0</v>
      </c>
      <c r="AV2630" s="1" t="s">
        <v>96</v>
      </c>
      <c r="AW2630" s="1">
        <v>1.0</v>
      </c>
      <c r="AX2630" s="1">
        <v>0.0</v>
      </c>
      <c r="AY2630" s="1">
        <v>1.0</v>
      </c>
      <c r="AZ2630" s="1">
        <v>0.0</v>
      </c>
      <c r="BB2630" s="1">
        <v>-1.0</v>
      </c>
      <c r="BC2630" s="1">
        <v>-1.0</v>
      </c>
      <c r="BD2630" s="1">
        <v>-1.0</v>
      </c>
      <c r="BE2630" s="1">
        <v>-1.0</v>
      </c>
      <c r="BF2630" s="1">
        <v>-1.0</v>
      </c>
      <c r="BG2630" s="1">
        <v>-1.0</v>
      </c>
      <c r="BH2630" s="1">
        <v>-1.0</v>
      </c>
      <c r="BI2630" s="1">
        <v>-1.0</v>
      </c>
      <c r="BJ2630" s="1">
        <v>-1.0</v>
      </c>
      <c r="BK2630" s="1">
        <v>-1.0</v>
      </c>
      <c r="BL2630" s="1">
        <v>-1.0</v>
      </c>
      <c r="BM2630" s="1">
        <v>1.0</v>
      </c>
      <c r="BN2630" s="1">
        <v>-1.0</v>
      </c>
      <c r="BO2630" s="1">
        <v>-1.0</v>
      </c>
      <c r="BP2630" s="1">
        <v>-1.0</v>
      </c>
      <c r="BQ2630" s="1">
        <v>-1.0</v>
      </c>
      <c r="BR2630" s="1">
        <v>-1.0</v>
      </c>
      <c r="BS2630" s="1">
        <v>-1.0</v>
      </c>
      <c r="BT2630" s="1">
        <v>1.0</v>
      </c>
      <c r="BU2630" s="1">
        <v>1.0</v>
      </c>
      <c r="BV2630" s="1">
        <v>-1.0</v>
      </c>
      <c r="BW2630" s="1">
        <v>-1.0</v>
      </c>
      <c r="BX2630" s="1">
        <v>-1.0</v>
      </c>
      <c r="BY2630" s="1">
        <v>-1.0</v>
      </c>
      <c r="BZ2630" s="1">
        <v>-1.0</v>
      </c>
      <c r="CA2630" s="1">
        <v>-1.0</v>
      </c>
      <c r="CB2630" s="1">
        <v>-1.0</v>
      </c>
      <c r="CC2630" s="1">
        <v>-1.0</v>
      </c>
      <c r="CD2630" s="1">
        <v>88151.0</v>
      </c>
    </row>
    <row r="2631">
      <c r="A2631" s="1">
        <v>3.1936078E7</v>
      </c>
      <c r="B2631" s="1" t="s">
        <v>14059</v>
      </c>
      <c r="E2631" s="1" t="s">
        <v>85</v>
      </c>
      <c r="H2631" s="1" t="s">
        <v>14060</v>
      </c>
      <c r="I2631" s="1">
        <v>8.6078176E7</v>
      </c>
      <c r="J2631" s="1">
        <v>42577.0</v>
      </c>
      <c r="M2631" s="1">
        <v>0.0</v>
      </c>
      <c r="N2631" s="1">
        <v>1.0</v>
      </c>
      <c r="O2631" s="1">
        <v>0.0</v>
      </c>
      <c r="P2631" s="1" t="s">
        <v>89</v>
      </c>
      <c r="Q2631" s="1" t="s">
        <v>273</v>
      </c>
      <c r="R2631" s="1">
        <v>40.76243</v>
      </c>
      <c r="S2631" s="1">
        <v>-73.98621</v>
      </c>
      <c r="T2631" s="1" t="s">
        <v>91</v>
      </c>
      <c r="U2631" s="1" t="s">
        <v>113</v>
      </c>
      <c r="V2631" s="1">
        <v>2.0</v>
      </c>
      <c r="W2631" s="1">
        <v>1.0</v>
      </c>
      <c r="X2631" s="1">
        <v>1.0</v>
      </c>
      <c r="Y2631" s="1">
        <v>1.0</v>
      </c>
      <c r="Z2631" s="1" t="s">
        <v>93</v>
      </c>
      <c r="AA2631" s="1" t="s">
        <v>14061</v>
      </c>
      <c r="AB2631" s="1">
        <v>120.0</v>
      </c>
      <c r="AC2631" s="1">
        <v>1.0</v>
      </c>
      <c r="AD2631" s="1">
        <v>0.0</v>
      </c>
      <c r="AE2631" s="1">
        <v>2.0</v>
      </c>
      <c r="AF2631" s="1" t="s">
        <v>302</v>
      </c>
      <c r="AG2631" s="1">
        <v>1.0</v>
      </c>
      <c r="AH2631" s="1">
        <v>0.0</v>
      </c>
      <c r="AI2631" s="1">
        <v>0.0</v>
      </c>
      <c r="AJ2631" s="1">
        <v>0.0</v>
      </c>
      <c r="AK2631" s="1">
        <v>0.0</v>
      </c>
      <c r="AL2631" s="1">
        <v>0.0</v>
      </c>
      <c r="AM2631" s="1">
        <v>0.0</v>
      </c>
      <c r="AU2631" s="1">
        <v>1.0</v>
      </c>
      <c r="AV2631" s="1" t="s">
        <v>105</v>
      </c>
      <c r="AW2631" s="1">
        <v>1.0</v>
      </c>
      <c r="AX2631" s="1">
        <v>0.0</v>
      </c>
      <c r="AY2631" s="1">
        <v>1.0</v>
      </c>
      <c r="AZ2631" s="1">
        <v>0.0</v>
      </c>
      <c r="BB2631" s="1">
        <v>-1.0</v>
      </c>
      <c r="BC2631" s="1">
        <v>-1.0</v>
      </c>
      <c r="BD2631" s="1">
        <v>-1.0</v>
      </c>
      <c r="BE2631" s="1">
        <v>-1.0</v>
      </c>
      <c r="BF2631" s="1">
        <v>-1.0</v>
      </c>
      <c r="BG2631" s="1">
        <v>-1.0</v>
      </c>
      <c r="BH2631" s="1">
        <v>-1.0</v>
      </c>
      <c r="BI2631" s="1">
        <v>-1.0</v>
      </c>
      <c r="BJ2631" s="1">
        <v>1.0</v>
      </c>
      <c r="BK2631" s="1">
        <v>-1.0</v>
      </c>
      <c r="BL2631" s="1">
        <v>-1.0</v>
      </c>
      <c r="BM2631" s="1">
        <v>1.0</v>
      </c>
      <c r="BN2631" s="1">
        <v>-1.0</v>
      </c>
      <c r="BO2631" s="1">
        <v>-1.0</v>
      </c>
      <c r="BP2631" s="1">
        <v>-1.0</v>
      </c>
      <c r="BQ2631" s="1">
        <v>-1.0</v>
      </c>
      <c r="BR2631" s="1">
        <v>-1.0</v>
      </c>
      <c r="BS2631" s="1">
        <v>-1.0</v>
      </c>
      <c r="BT2631" s="1">
        <v>-1.0</v>
      </c>
      <c r="BU2631" s="1">
        <v>1.0</v>
      </c>
      <c r="BV2631" s="1">
        <v>-1.0</v>
      </c>
      <c r="BW2631" s="1">
        <v>-1.0</v>
      </c>
      <c r="BX2631" s="1">
        <v>-1.0</v>
      </c>
      <c r="BY2631" s="1">
        <v>-1.0</v>
      </c>
      <c r="BZ2631" s="1">
        <v>-1.0</v>
      </c>
      <c r="CA2631" s="1">
        <v>1.0</v>
      </c>
      <c r="CB2631" s="1">
        <v>-1.0</v>
      </c>
      <c r="CC2631" s="1">
        <v>-1.0</v>
      </c>
      <c r="CD2631" s="1">
        <v>88165.0</v>
      </c>
    </row>
    <row r="2632">
      <c r="A2632" s="1">
        <v>6560459.0</v>
      </c>
      <c r="B2632" s="1" t="s">
        <v>14062</v>
      </c>
      <c r="C2632" s="1" t="s">
        <v>14063</v>
      </c>
      <c r="D2632" s="1" t="s">
        <v>14064</v>
      </c>
      <c r="E2632" s="1" t="s">
        <v>85</v>
      </c>
      <c r="F2632" s="1" t="s">
        <v>14065</v>
      </c>
      <c r="G2632" s="1" t="s">
        <v>14066</v>
      </c>
      <c r="H2632" s="1" t="s">
        <v>14067</v>
      </c>
      <c r="I2632" s="1">
        <v>3.431395E7</v>
      </c>
      <c r="J2632" s="1">
        <v>42150.0</v>
      </c>
      <c r="M2632" s="1">
        <v>0.0</v>
      </c>
      <c r="N2632" s="1">
        <v>1.0</v>
      </c>
      <c r="O2632" s="1">
        <v>1.0</v>
      </c>
      <c r="P2632" s="1" t="s">
        <v>123</v>
      </c>
      <c r="Q2632" s="1" t="s">
        <v>124</v>
      </c>
      <c r="R2632" s="1">
        <v>40.68584</v>
      </c>
      <c r="S2632" s="1">
        <v>-73.92294</v>
      </c>
      <c r="T2632" s="1" t="s">
        <v>91</v>
      </c>
      <c r="U2632" s="1" t="s">
        <v>113</v>
      </c>
      <c r="V2632" s="1">
        <v>2.0</v>
      </c>
      <c r="W2632" s="1">
        <v>1.0</v>
      </c>
      <c r="X2632" s="1">
        <v>1.0</v>
      </c>
      <c r="Y2632" s="1">
        <v>1.0</v>
      </c>
      <c r="Z2632" s="1" t="s">
        <v>93</v>
      </c>
      <c r="AA2632" s="1" t="s">
        <v>14068</v>
      </c>
      <c r="AB2632" s="1">
        <v>48.0</v>
      </c>
      <c r="AC2632" s="1">
        <v>1.0</v>
      </c>
      <c r="AD2632" s="1">
        <v>0.0</v>
      </c>
      <c r="AE2632" s="1">
        <v>1.0</v>
      </c>
      <c r="AF2632" s="1" t="s">
        <v>2358</v>
      </c>
      <c r="AG2632" s="1">
        <v>1.0</v>
      </c>
      <c r="AH2632" s="1">
        <v>0.0</v>
      </c>
      <c r="AI2632" s="1">
        <v>0.0</v>
      </c>
      <c r="AJ2632" s="1">
        <v>0.0</v>
      </c>
      <c r="AK2632" s="1">
        <v>0.0</v>
      </c>
      <c r="AL2632" s="1">
        <v>0.0</v>
      </c>
      <c r="AM2632" s="1">
        <v>0.0</v>
      </c>
      <c r="AU2632" s="1">
        <v>0.0</v>
      </c>
      <c r="AV2632" s="1" t="s">
        <v>117</v>
      </c>
      <c r="AW2632" s="1">
        <v>1.0</v>
      </c>
      <c r="AX2632" s="1">
        <v>0.0</v>
      </c>
      <c r="AY2632" s="1">
        <v>1.0</v>
      </c>
      <c r="AZ2632" s="1">
        <v>0.0</v>
      </c>
      <c r="BB2632" s="1">
        <v>-1.0</v>
      </c>
      <c r="BC2632" s="1">
        <v>1.0</v>
      </c>
      <c r="BD2632" s="1">
        <v>-1.0</v>
      </c>
      <c r="BE2632" s="1">
        <v>-1.0</v>
      </c>
      <c r="BF2632" s="1">
        <v>-1.0</v>
      </c>
      <c r="BG2632" s="1">
        <v>-1.0</v>
      </c>
      <c r="BH2632" s="1">
        <v>-1.0</v>
      </c>
      <c r="BI2632" s="1">
        <v>-1.0</v>
      </c>
      <c r="BJ2632" s="1">
        <v>-1.0</v>
      </c>
      <c r="BK2632" s="1">
        <v>-1.0</v>
      </c>
      <c r="BL2632" s="1">
        <v>-1.0</v>
      </c>
      <c r="BM2632" s="1">
        <v>-1.0</v>
      </c>
      <c r="BN2632" s="1">
        <v>-1.0</v>
      </c>
      <c r="BO2632" s="1">
        <v>-1.0</v>
      </c>
      <c r="BP2632" s="1">
        <v>-1.0</v>
      </c>
      <c r="BQ2632" s="1">
        <v>-1.0</v>
      </c>
      <c r="BR2632" s="1">
        <v>-1.0</v>
      </c>
      <c r="BS2632" s="1">
        <v>-1.0</v>
      </c>
      <c r="BT2632" s="1">
        <v>-1.0</v>
      </c>
      <c r="BU2632" s="1">
        <v>1.0</v>
      </c>
      <c r="BV2632" s="1">
        <v>-1.0</v>
      </c>
      <c r="BW2632" s="1">
        <v>1.0</v>
      </c>
      <c r="BX2632" s="1">
        <v>-1.0</v>
      </c>
      <c r="BY2632" s="1">
        <v>-1.0</v>
      </c>
      <c r="BZ2632" s="1">
        <v>-1.0</v>
      </c>
      <c r="CA2632" s="1">
        <v>-1.0</v>
      </c>
      <c r="CB2632" s="1">
        <v>-1.0</v>
      </c>
      <c r="CC2632" s="1">
        <v>-1.0</v>
      </c>
      <c r="CD2632" s="1">
        <v>88169.0</v>
      </c>
    </row>
    <row r="2633">
      <c r="A2633" s="1">
        <v>3.5642823E7</v>
      </c>
      <c r="B2633" s="1" t="s">
        <v>14069</v>
      </c>
      <c r="C2633" s="1" t="s">
        <v>14070</v>
      </c>
      <c r="D2633" s="1" t="s">
        <v>14071</v>
      </c>
      <c r="E2633" s="1" t="s">
        <v>85</v>
      </c>
      <c r="F2633" s="1" t="s">
        <v>14072</v>
      </c>
      <c r="G2633" s="1" t="s">
        <v>14073</v>
      </c>
      <c r="I2633" s="1">
        <v>2.68137256E8</v>
      </c>
      <c r="J2633" s="1">
        <v>43628.0</v>
      </c>
      <c r="K2633" s="1" t="s">
        <v>272</v>
      </c>
      <c r="L2633" s="1">
        <v>0.88</v>
      </c>
      <c r="M2633" s="1">
        <v>0.0</v>
      </c>
      <c r="N2633" s="1">
        <v>1.0</v>
      </c>
      <c r="O2633" s="1">
        <v>0.0</v>
      </c>
      <c r="P2633" s="1" t="s">
        <v>89</v>
      </c>
      <c r="Q2633" s="1" t="s">
        <v>1014</v>
      </c>
      <c r="R2633" s="1">
        <v>40.8433</v>
      </c>
      <c r="S2633" s="1">
        <v>-73.93616</v>
      </c>
      <c r="T2633" s="1" t="s">
        <v>91</v>
      </c>
      <c r="U2633" s="1" t="s">
        <v>113</v>
      </c>
      <c r="V2633" s="1">
        <v>1.0</v>
      </c>
      <c r="W2633" s="1">
        <v>1.0</v>
      </c>
      <c r="X2633" s="1">
        <v>1.0</v>
      </c>
      <c r="Y2633" s="1">
        <v>1.0</v>
      </c>
      <c r="Z2633" s="1" t="s">
        <v>93</v>
      </c>
      <c r="AA2633" s="1" t="s">
        <v>14074</v>
      </c>
      <c r="AB2633" s="1">
        <v>35.0</v>
      </c>
      <c r="AC2633" s="1">
        <v>1.0</v>
      </c>
      <c r="AD2633" s="1">
        <v>10.0</v>
      </c>
      <c r="AE2633" s="1">
        <v>2.0</v>
      </c>
      <c r="AF2633" s="1" t="s">
        <v>202</v>
      </c>
      <c r="AG2633" s="1">
        <v>1.0</v>
      </c>
      <c r="AH2633" s="1">
        <v>24.0</v>
      </c>
      <c r="AI2633" s="1">
        <v>54.0</v>
      </c>
      <c r="AJ2633" s="1">
        <v>84.0</v>
      </c>
      <c r="AK2633" s="1">
        <v>359.0</v>
      </c>
      <c r="AL2633" s="1">
        <v>1.0</v>
      </c>
      <c r="AM2633" s="1">
        <v>1.0</v>
      </c>
      <c r="AN2633" s="1">
        <v>100.0</v>
      </c>
      <c r="AO2633" s="1">
        <v>10.0</v>
      </c>
      <c r="AP2633" s="1">
        <v>10.0</v>
      </c>
      <c r="AQ2633" s="1">
        <v>10.0</v>
      </c>
      <c r="AR2633" s="1">
        <v>10.0</v>
      </c>
      <c r="AS2633" s="1">
        <v>10.0</v>
      </c>
      <c r="AT2633" s="1">
        <v>10.0</v>
      </c>
      <c r="AU2633" s="1">
        <v>1.0</v>
      </c>
      <c r="AV2633" s="1" t="s">
        <v>117</v>
      </c>
      <c r="AW2633" s="1">
        <v>1.0</v>
      </c>
      <c r="AX2633" s="1">
        <v>0.0</v>
      </c>
      <c r="AY2633" s="1">
        <v>1.0</v>
      </c>
      <c r="AZ2633" s="1">
        <v>0.0</v>
      </c>
      <c r="BA2633" s="1">
        <v>1.0</v>
      </c>
      <c r="BB2633" s="1">
        <v>-1.0</v>
      </c>
      <c r="BC2633" s="1">
        <v>-1.0</v>
      </c>
      <c r="BD2633" s="1">
        <v>-1.0</v>
      </c>
      <c r="BE2633" s="1">
        <v>-1.0</v>
      </c>
      <c r="BF2633" s="1">
        <v>-1.0</v>
      </c>
      <c r="BG2633" s="1">
        <v>-1.0</v>
      </c>
      <c r="BH2633" s="1">
        <v>-1.0</v>
      </c>
      <c r="BI2633" s="1">
        <v>-1.0</v>
      </c>
      <c r="BJ2633" s="1">
        <v>-1.0</v>
      </c>
      <c r="BK2633" s="1">
        <v>1.0</v>
      </c>
      <c r="BL2633" s="1">
        <v>-1.0</v>
      </c>
      <c r="BM2633" s="1">
        <v>-1.0</v>
      </c>
      <c r="BN2633" s="1">
        <v>-1.0</v>
      </c>
      <c r="BO2633" s="1">
        <v>-1.0</v>
      </c>
      <c r="BP2633" s="1">
        <v>-1.0</v>
      </c>
      <c r="BQ2633" s="1">
        <v>1.0</v>
      </c>
      <c r="BR2633" s="1">
        <v>-1.0</v>
      </c>
      <c r="BS2633" s="1">
        <v>-1.0</v>
      </c>
      <c r="BT2633" s="1">
        <v>-1.0</v>
      </c>
      <c r="BU2633" s="1">
        <v>-1.0</v>
      </c>
      <c r="BV2633" s="1">
        <v>-1.0</v>
      </c>
      <c r="BW2633" s="1">
        <v>-1.0</v>
      </c>
      <c r="BX2633" s="1">
        <v>-1.0</v>
      </c>
      <c r="BY2633" s="1">
        <v>-1.0</v>
      </c>
      <c r="BZ2633" s="1">
        <v>-1.0</v>
      </c>
      <c r="CA2633" s="1">
        <v>-1.0</v>
      </c>
      <c r="CB2633" s="1">
        <v>-1.0</v>
      </c>
      <c r="CC2633" s="1">
        <v>-1.0</v>
      </c>
      <c r="CD2633" s="1">
        <v>88183.0</v>
      </c>
    </row>
    <row r="2634">
      <c r="A2634" s="1">
        <v>6895123.0</v>
      </c>
      <c r="B2634" s="1" t="s">
        <v>14075</v>
      </c>
      <c r="C2634" s="1" t="s">
        <v>14076</v>
      </c>
      <c r="D2634" s="1" t="s">
        <v>14077</v>
      </c>
      <c r="E2634" s="1" t="s">
        <v>85</v>
      </c>
      <c r="G2634" s="1" t="s">
        <v>14078</v>
      </c>
      <c r="H2634" s="1" t="s">
        <v>14079</v>
      </c>
      <c r="I2634" s="1">
        <v>7107154.0</v>
      </c>
      <c r="J2634" s="1">
        <v>41450.0</v>
      </c>
      <c r="M2634" s="1">
        <v>0.0</v>
      </c>
      <c r="N2634" s="1">
        <v>1.0</v>
      </c>
      <c r="O2634" s="1">
        <v>1.0</v>
      </c>
      <c r="P2634" s="1" t="s">
        <v>123</v>
      </c>
      <c r="Q2634" s="1" t="s">
        <v>296</v>
      </c>
      <c r="R2634" s="1">
        <v>40.73659</v>
      </c>
      <c r="S2634" s="1">
        <v>-73.95354</v>
      </c>
      <c r="T2634" s="1" t="s">
        <v>91</v>
      </c>
      <c r="U2634" s="1" t="s">
        <v>92</v>
      </c>
      <c r="V2634" s="1">
        <v>2.0</v>
      </c>
      <c r="W2634" s="1">
        <v>1.0</v>
      </c>
      <c r="X2634" s="1">
        <v>1.0</v>
      </c>
      <c r="Y2634" s="1">
        <v>1.0</v>
      </c>
      <c r="Z2634" s="1" t="s">
        <v>93</v>
      </c>
      <c r="AA2634" s="1" t="s">
        <v>14080</v>
      </c>
      <c r="AB2634" s="1">
        <v>95.0</v>
      </c>
      <c r="AC2634" s="1">
        <v>2.0</v>
      </c>
      <c r="AD2634" s="1">
        <v>15.0</v>
      </c>
      <c r="AE2634" s="1">
        <v>5.0</v>
      </c>
      <c r="AF2634" s="1" t="s">
        <v>658</v>
      </c>
      <c r="AG2634" s="1">
        <v>1.0</v>
      </c>
      <c r="AH2634" s="1">
        <v>0.0</v>
      </c>
      <c r="AI2634" s="1">
        <v>0.0</v>
      </c>
      <c r="AJ2634" s="1">
        <v>0.0</v>
      </c>
      <c r="AK2634" s="1">
        <v>0.0</v>
      </c>
      <c r="AL2634" s="1">
        <v>4.0</v>
      </c>
      <c r="AM2634" s="1">
        <v>0.0</v>
      </c>
      <c r="AN2634" s="1">
        <v>100.0</v>
      </c>
      <c r="AO2634" s="1">
        <v>10.0</v>
      </c>
      <c r="AP2634" s="1">
        <v>10.0</v>
      </c>
      <c r="AQ2634" s="1">
        <v>10.0</v>
      </c>
      <c r="AR2634" s="1">
        <v>10.0</v>
      </c>
      <c r="AS2634" s="1">
        <v>10.0</v>
      </c>
      <c r="AT2634" s="1">
        <v>10.0</v>
      </c>
      <c r="AU2634" s="1">
        <v>0.0</v>
      </c>
      <c r="AV2634" s="1" t="s">
        <v>96</v>
      </c>
      <c r="AW2634" s="1">
        <v>1.0</v>
      </c>
      <c r="AX2634" s="1">
        <v>1.0</v>
      </c>
      <c r="AY2634" s="1">
        <v>0.0</v>
      </c>
      <c r="AZ2634" s="1">
        <v>0.0</v>
      </c>
      <c r="BA2634" s="1">
        <v>0.11</v>
      </c>
      <c r="BB2634" s="1">
        <v>-1.0</v>
      </c>
      <c r="BC2634" s="1">
        <v>1.0</v>
      </c>
      <c r="BD2634" s="1">
        <v>-1.0</v>
      </c>
      <c r="BE2634" s="1">
        <v>-1.0</v>
      </c>
      <c r="BF2634" s="1">
        <v>-1.0</v>
      </c>
      <c r="BG2634" s="1">
        <v>-1.0</v>
      </c>
      <c r="BH2634" s="1">
        <v>-1.0</v>
      </c>
      <c r="BI2634" s="1">
        <v>-1.0</v>
      </c>
      <c r="BJ2634" s="1">
        <v>1.0</v>
      </c>
      <c r="BK2634" s="1">
        <v>-1.0</v>
      </c>
      <c r="BL2634" s="1">
        <v>-1.0</v>
      </c>
      <c r="BM2634" s="1">
        <v>-1.0</v>
      </c>
      <c r="BN2634" s="1">
        <v>-1.0</v>
      </c>
      <c r="BO2634" s="1">
        <v>-1.0</v>
      </c>
      <c r="BP2634" s="1">
        <v>-1.0</v>
      </c>
      <c r="BQ2634" s="1">
        <v>-1.0</v>
      </c>
      <c r="BR2634" s="1">
        <v>-1.0</v>
      </c>
      <c r="BS2634" s="1">
        <v>-1.0</v>
      </c>
      <c r="BT2634" s="1">
        <v>-1.0</v>
      </c>
      <c r="BU2634" s="1">
        <v>1.0</v>
      </c>
      <c r="BV2634" s="1">
        <v>-1.0</v>
      </c>
      <c r="BW2634" s="1">
        <v>1.0</v>
      </c>
      <c r="BX2634" s="1">
        <v>-1.0</v>
      </c>
      <c r="BY2634" s="1">
        <v>-1.0</v>
      </c>
      <c r="BZ2634" s="1">
        <v>-1.0</v>
      </c>
      <c r="CA2634" s="1">
        <v>-1.0</v>
      </c>
      <c r="CB2634" s="1">
        <v>-1.0</v>
      </c>
      <c r="CC2634" s="1">
        <v>-1.0</v>
      </c>
      <c r="CD2634" s="1">
        <v>88218.0</v>
      </c>
    </row>
    <row r="2635">
      <c r="A2635" s="1">
        <v>3.4245023E7</v>
      </c>
      <c r="B2635" s="1" t="s">
        <v>91</v>
      </c>
      <c r="D2635" s="1" t="s">
        <v>14081</v>
      </c>
      <c r="E2635" s="1" t="s">
        <v>85</v>
      </c>
      <c r="G2635" s="1" t="s">
        <v>14082</v>
      </c>
      <c r="H2635" s="1" t="s">
        <v>14083</v>
      </c>
      <c r="I2635" s="1">
        <v>1.85974751E8</v>
      </c>
      <c r="J2635" s="1">
        <v>43214.0</v>
      </c>
      <c r="K2635" s="1" t="s">
        <v>272</v>
      </c>
      <c r="L2635" s="1">
        <v>1.0</v>
      </c>
      <c r="M2635" s="1">
        <v>0.0</v>
      </c>
      <c r="N2635" s="1">
        <v>0.0</v>
      </c>
      <c r="O2635" s="1">
        <v>0.0</v>
      </c>
      <c r="P2635" s="1" t="s">
        <v>89</v>
      </c>
      <c r="Q2635" s="1" t="s">
        <v>362</v>
      </c>
      <c r="R2635" s="1">
        <v>40.79527</v>
      </c>
      <c r="S2635" s="1">
        <v>-73.96666</v>
      </c>
      <c r="T2635" s="1" t="s">
        <v>289</v>
      </c>
      <c r="U2635" s="1" t="s">
        <v>113</v>
      </c>
      <c r="V2635" s="1">
        <v>2.0</v>
      </c>
      <c r="W2635" s="1">
        <v>1.0</v>
      </c>
      <c r="X2635" s="1">
        <v>1.0</v>
      </c>
      <c r="Y2635" s="1">
        <v>1.0</v>
      </c>
      <c r="Z2635" s="1" t="s">
        <v>93</v>
      </c>
      <c r="AA2635" s="1" t="s">
        <v>14084</v>
      </c>
      <c r="AB2635" s="1">
        <v>48.0</v>
      </c>
      <c r="AC2635" s="1">
        <v>1.0</v>
      </c>
      <c r="AD2635" s="1">
        <v>0.0</v>
      </c>
      <c r="AE2635" s="1">
        <v>5.0</v>
      </c>
      <c r="AF2635" s="1" t="s">
        <v>407</v>
      </c>
      <c r="AG2635" s="1">
        <v>1.0</v>
      </c>
      <c r="AH2635" s="1">
        <v>0.0</v>
      </c>
      <c r="AI2635" s="1">
        <v>0.0</v>
      </c>
      <c r="AJ2635" s="1">
        <v>0.0</v>
      </c>
      <c r="AK2635" s="1">
        <v>0.0</v>
      </c>
      <c r="AL2635" s="1">
        <v>1.0</v>
      </c>
      <c r="AM2635" s="1">
        <v>1.0</v>
      </c>
      <c r="AN2635" s="1">
        <v>100.0</v>
      </c>
      <c r="AO2635" s="1">
        <v>10.0</v>
      </c>
      <c r="AP2635" s="1">
        <v>10.0</v>
      </c>
      <c r="AQ2635" s="1">
        <v>10.0</v>
      </c>
      <c r="AR2635" s="1">
        <v>10.0</v>
      </c>
      <c r="AS2635" s="1">
        <v>10.0</v>
      </c>
      <c r="AT2635" s="1">
        <v>10.0</v>
      </c>
      <c r="AU2635" s="1">
        <v>1.0</v>
      </c>
      <c r="AV2635" s="1" t="s">
        <v>96</v>
      </c>
      <c r="AW2635" s="1">
        <v>1.0</v>
      </c>
      <c r="AX2635" s="1">
        <v>0.0</v>
      </c>
      <c r="AY2635" s="1">
        <v>1.0</v>
      </c>
      <c r="AZ2635" s="1">
        <v>0.0</v>
      </c>
      <c r="BA2635" s="1">
        <v>0.5</v>
      </c>
      <c r="BB2635" s="1">
        <v>-1.0</v>
      </c>
      <c r="BC2635" s="1">
        <v>1.0</v>
      </c>
      <c r="BD2635" s="1">
        <v>-1.0</v>
      </c>
      <c r="BE2635" s="1">
        <v>-1.0</v>
      </c>
      <c r="BF2635" s="1">
        <v>-1.0</v>
      </c>
      <c r="BG2635" s="1">
        <v>-1.0</v>
      </c>
      <c r="BH2635" s="1">
        <v>1.0</v>
      </c>
      <c r="BI2635" s="1">
        <v>-1.0</v>
      </c>
      <c r="BJ2635" s="1">
        <v>-1.0</v>
      </c>
      <c r="BK2635" s="1">
        <v>-1.0</v>
      </c>
      <c r="BL2635" s="1">
        <v>-1.0</v>
      </c>
      <c r="BM2635" s="1">
        <v>1.0</v>
      </c>
      <c r="BN2635" s="1">
        <v>1.0</v>
      </c>
      <c r="BO2635" s="1">
        <v>1.0</v>
      </c>
      <c r="BP2635" s="1">
        <v>-1.0</v>
      </c>
      <c r="BQ2635" s="1">
        <v>-1.0</v>
      </c>
      <c r="BR2635" s="1">
        <v>1.0</v>
      </c>
      <c r="BS2635" s="1">
        <v>-1.0</v>
      </c>
      <c r="BT2635" s="1">
        <v>-1.0</v>
      </c>
      <c r="BU2635" s="1">
        <v>1.0</v>
      </c>
      <c r="BV2635" s="1">
        <v>1.0</v>
      </c>
      <c r="BW2635" s="1">
        <v>-1.0</v>
      </c>
      <c r="BX2635" s="1">
        <v>1.0</v>
      </c>
      <c r="BY2635" s="1">
        <v>-1.0</v>
      </c>
      <c r="BZ2635" s="1">
        <v>-1.0</v>
      </c>
      <c r="CA2635" s="1">
        <v>-1.0</v>
      </c>
      <c r="CB2635" s="1">
        <v>-1.0</v>
      </c>
      <c r="CC2635" s="1">
        <v>-1.0</v>
      </c>
      <c r="CD2635" s="1">
        <v>88284.0</v>
      </c>
    </row>
    <row r="2636">
      <c r="A2636" s="1">
        <v>1.6436865E7</v>
      </c>
      <c r="B2636" s="1" t="s">
        <v>14085</v>
      </c>
      <c r="C2636" s="1" t="s">
        <v>14086</v>
      </c>
      <c r="D2636" s="1" t="s">
        <v>14087</v>
      </c>
      <c r="E2636" s="1" t="s">
        <v>85</v>
      </c>
      <c r="I2636" s="1">
        <v>9.12991E7</v>
      </c>
      <c r="J2636" s="1">
        <v>42604.0</v>
      </c>
      <c r="M2636" s="1">
        <v>0.0</v>
      </c>
      <c r="N2636" s="1">
        <v>2.0</v>
      </c>
      <c r="O2636" s="1">
        <v>1.0</v>
      </c>
      <c r="P2636" s="1" t="s">
        <v>89</v>
      </c>
      <c r="Q2636" s="1" t="s">
        <v>362</v>
      </c>
      <c r="R2636" s="1">
        <v>40.77406</v>
      </c>
      <c r="S2636" s="1">
        <v>-73.98252</v>
      </c>
      <c r="T2636" s="1" t="s">
        <v>91</v>
      </c>
      <c r="U2636" s="1" t="s">
        <v>92</v>
      </c>
      <c r="V2636" s="1">
        <v>2.0</v>
      </c>
      <c r="W2636" s="1">
        <v>1.0</v>
      </c>
      <c r="X2636" s="1">
        <v>1.0</v>
      </c>
      <c r="Y2636" s="1">
        <v>1.0</v>
      </c>
      <c r="Z2636" s="1" t="s">
        <v>93</v>
      </c>
      <c r="AA2636" s="1" t="s">
        <v>14088</v>
      </c>
      <c r="AB2636" s="1">
        <v>150.0</v>
      </c>
      <c r="AC2636" s="1">
        <v>1.0</v>
      </c>
      <c r="AD2636" s="1">
        <v>0.0</v>
      </c>
      <c r="AE2636" s="1">
        <v>3.0</v>
      </c>
      <c r="AF2636" s="1" t="s">
        <v>1228</v>
      </c>
      <c r="AG2636" s="1">
        <v>1.0</v>
      </c>
      <c r="AH2636" s="1">
        <v>0.0</v>
      </c>
      <c r="AI2636" s="1">
        <v>0.0</v>
      </c>
      <c r="AJ2636" s="1">
        <v>0.0</v>
      </c>
      <c r="AK2636" s="1">
        <v>0.0</v>
      </c>
      <c r="AL2636" s="1">
        <v>2.0</v>
      </c>
      <c r="AM2636" s="1">
        <v>0.0</v>
      </c>
      <c r="AN2636" s="1">
        <v>100.0</v>
      </c>
      <c r="AO2636" s="1">
        <v>10.0</v>
      </c>
      <c r="AP2636" s="1">
        <v>10.0</v>
      </c>
      <c r="AQ2636" s="1">
        <v>10.0</v>
      </c>
      <c r="AR2636" s="1">
        <v>10.0</v>
      </c>
      <c r="AS2636" s="1">
        <v>10.0</v>
      </c>
      <c r="AT2636" s="1">
        <v>10.0</v>
      </c>
      <c r="AU2636" s="1">
        <v>0.0</v>
      </c>
      <c r="AV2636" s="1" t="s">
        <v>105</v>
      </c>
      <c r="AW2636" s="1">
        <v>2.0</v>
      </c>
      <c r="AX2636" s="1">
        <v>2.0</v>
      </c>
      <c r="AY2636" s="1">
        <v>0.0</v>
      </c>
      <c r="AZ2636" s="1">
        <v>0.0</v>
      </c>
      <c r="BA2636" s="1">
        <v>0.07</v>
      </c>
      <c r="BB2636" s="1">
        <v>-1.0</v>
      </c>
      <c r="BC2636" s="1">
        <v>1.0</v>
      </c>
      <c r="BD2636" s="1">
        <v>-1.0</v>
      </c>
      <c r="BE2636" s="1">
        <v>-1.0</v>
      </c>
      <c r="BF2636" s="1">
        <v>-1.0</v>
      </c>
      <c r="BG2636" s="1">
        <v>-1.0</v>
      </c>
      <c r="BH2636" s="1">
        <v>-1.0</v>
      </c>
      <c r="BI2636" s="1">
        <v>-1.0</v>
      </c>
      <c r="BJ2636" s="1">
        <v>1.0</v>
      </c>
      <c r="BK2636" s="1">
        <v>-1.0</v>
      </c>
      <c r="BL2636" s="1">
        <v>-1.0</v>
      </c>
      <c r="BM2636" s="1">
        <v>1.0</v>
      </c>
      <c r="BN2636" s="1">
        <v>1.0</v>
      </c>
      <c r="BO2636" s="1">
        <v>-1.0</v>
      </c>
      <c r="BP2636" s="1">
        <v>-1.0</v>
      </c>
      <c r="BQ2636" s="1">
        <v>-1.0</v>
      </c>
      <c r="BR2636" s="1">
        <v>-1.0</v>
      </c>
      <c r="BS2636" s="1">
        <v>-1.0</v>
      </c>
      <c r="BT2636" s="1">
        <v>-1.0</v>
      </c>
      <c r="BU2636" s="1">
        <v>1.0</v>
      </c>
      <c r="BV2636" s="1">
        <v>-1.0</v>
      </c>
      <c r="BW2636" s="1">
        <v>-1.0</v>
      </c>
      <c r="BX2636" s="1">
        <v>-1.0</v>
      </c>
      <c r="BY2636" s="1">
        <v>-1.0</v>
      </c>
      <c r="BZ2636" s="1">
        <v>1.0</v>
      </c>
      <c r="CA2636" s="1">
        <v>-1.0</v>
      </c>
      <c r="CB2636" s="1">
        <v>-1.0</v>
      </c>
      <c r="CC2636" s="1">
        <v>-1.0</v>
      </c>
      <c r="CD2636" s="1">
        <v>88341.0</v>
      </c>
    </row>
    <row r="2637">
      <c r="A2637" s="1">
        <v>3.3856906E7</v>
      </c>
      <c r="B2637" s="1" t="s">
        <v>14089</v>
      </c>
      <c r="C2637" s="1" t="s">
        <v>14090</v>
      </c>
      <c r="D2637" s="1" t="s">
        <v>14091</v>
      </c>
      <c r="E2637" s="1" t="s">
        <v>85</v>
      </c>
      <c r="F2637" s="1" t="s">
        <v>14092</v>
      </c>
      <c r="G2637" s="1" t="s">
        <v>14093</v>
      </c>
      <c r="I2637" s="1">
        <v>1.4909731E7</v>
      </c>
      <c r="J2637" s="1">
        <v>41758.0</v>
      </c>
      <c r="K2637" s="1" t="s">
        <v>134</v>
      </c>
      <c r="L2637" s="1">
        <v>1.0</v>
      </c>
      <c r="M2637" s="1">
        <v>0.0</v>
      </c>
      <c r="N2637" s="1">
        <v>1.0</v>
      </c>
      <c r="O2637" s="1">
        <v>1.0</v>
      </c>
      <c r="P2637" s="1" t="s">
        <v>89</v>
      </c>
      <c r="Q2637" s="1" t="s">
        <v>2267</v>
      </c>
      <c r="R2637" s="1">
        <v>40.72202</v>
      </c>
      <c r="S2637" s="1">
        <v>-73.99491</v>
      </c>
      <c r="T2637" s="1" t="s">
        <v>91</v>
      </c>
      <c r="U2637" s="1" t="s">
        <v>92</v>
      </c>
      <c r="V2637" s="1">
        <v>4.0</v>
      </c>
      <c r="W2637" s="1">
        <v>1.0</v>
      </c>
      <c r="X2637" s="1">
        <v>1.0</v>
      </c>
      <c r="Y2637" s="1">
        <v>4.0</v>
      </c>
      <c r="Z2637" s="1" t="s">
        <v>93</v>
      </c>
      <c r="AA2637" s="1" t="s">
        <v>14094</v>
      </c>
      <c r="AB2637" s="1">
        <v>200.0</v>
      </c>
      <c r="AC2637" s="1">
        <v>4.0</v>
      </c>
      <c r="AD2637" s="1">
        <v>25.0</v>
      </c>
      <c r="AE2637" s="1">
        <v>2.0</v>
      </c>
      <c r="AF2637" s="1" t="s">
        <v>291</v>
      </c>
      <c r="AG2637" s="1">
        <v>1.0</v>
      </c>
      <c r="AH2637" s="1">
        <v>12.0</v>
      </c>
      <c r="AI2637" s="1">
        <v>42.0</v>
      </c>
      <c r="AJ2637" s="1">
        <v>72.0</v>
      </c>
      <c r="AK2637" s="1">
        <v>252.0</v>
      </c>
      <c r="AL2637" s="1">
        <v>7.0</v>
      </c>
      <c r="AM2637" s="1">
        <v>7.0</v>
      </c>
      <c r="AN2637" s="1">
        <v>91.0</v>
      </c>
      <c r="AO2637" s="1">
        <v>9.0</v>
      </c>
      <c r="AP2637" s="1">
        <v>10.0</v>
      </c>
      <c r="AQ2637" s="1">
        <v>10.0</v>
      </c>
      <c r="AR2637" s="1">
        <v>10.0</v>
      </c>
      <c r="AS2637" s="1">
        <v>10.0</v>
      </c>
      <c r="AT2637" s="1">
        <v>9.0</v>
      </c>
      <c r="AU2637" s="1">
        <v>1.0</v>
      </c>
      <c r="AV2637" s="1" t="s">
        <v>117</v>
      </c>
      <c r="AW2637" s="1">
        <v>1.0</v>
      </c>
      <c r="AX2637" s="1">
        <v>1.0</v>
      </c>
      <c r="AY2637" s="1">
        <v>0.0</v>
      </c>
      <c r="AZ2637" s="1">
        <v>0.0</v>
      </c>
      <c r="BA2637" s="1">
        <v>3.56</v>
      </c>
      <c r="BB2637" s="1">
        <v>-1.0</v>
      </c>
      <c r="BC2637" s="1">
        <v>1.0</v>
      </c>
      <c r="BD2637" s="1">
        <v>-1.0</v>
      </c>
      <c r="BE2637" s="1">
        <v>-1.0</v>
      </c>
      <c r="BF2637" s="1">
        <v>1.0</v>
      </c>
      <c r="BG2637" s="1">
        <v>-1.0</v>
      </c>
      <c r="BH2637" s="1">
        <v>1.0</v>
      </c>
      <c r="BI2637" s="1">
        <v>-1.0</v>
      </c>
      <c r="BJ2637" s="1">
        <v>1.0</v>
      </c>
      <c r="BK2637" s="1">
        <v>1.0</v>
      </c>
      <c r="BL2637" s="1">
        <v>1.0</v>
      </c>
      <c r="BM2637" s="1">
        <v>1.0</v>
      </c>
      <c r="BN2637" s="1">
        <v>-1.0</v>
      </c>
      <c r="BO2637" s="1">
        <v>-1.0</v>
      </c>
      <c r="BP2637" s="1">
        <v>-1.0</v>
      </c>
      <c r="BQ2637" s="1">
        <v>1.0</v>
      </c>
      <c r="BR2637" s="1">
        <v>1.0</v>
      </c>
      <c r="BS2637" s="1">
        <v>-1.0</v>
      </c>
      <c r="BT2637" s="1">
        <v>-1.0</v>
      </c>
      <c r="BU2637" s="1">
        <v>1.0</v>
      </c>
      <c r="BV2637" s="1">
        <v>1.0</v>
      </c>
      <c r="BW2637" s="1">
        <v>-1.0</v>
      </c>
      <c r="BX2637" s="1">
        <v>-1.0</v>
      </c>
      <c r="BY2637" s="1">
        <v>-1.0</v>
      </c>
      <c r="BZ2637" s="1">
        <v>1.0</v>
      </c>
      <c r="CA2637" s="1">
        <v>-1.0</v>
      </c>
      <c r="CB2637" s="1">
        <v>1.0</v>
      </c>
      <c r="CC2637" s="1">
        <v>-1.0</v>
      </c>
      <c r="CD2637" s="1">
        <v>88408.0</v>
      </c>
    </row>
    <row r="2638">
      <c r="A2638" s="1">
        <v>1.0297582E7</v>
      </c>
      <c r="B2638" s="1" t="s">
        <v>14095</v>
      </c>
      <c r="C2638" s="1" t="s">
        <v>14096</v>
      </c>
      <c r="D2638" s="1" t="s">
        <v>14097</v>
      </c>
      <c r="E2638" s="1" t="s">
        <v>85</v>
      </c>
      <c r="F2638" s="1" t="s">
        <v>14098</v>
      </c>
      <c r="G2638" s="1" t="s">
        <v>14099</v>
      </c>
      <c r="I2638" s="1">
        <v>5.2973925E7</v>
      </c>
      <c r="J2638" s="1">
        <v>42370.0</v>
      </c>
      <c r="M2638" s="1">
        <v>0.0</v>
      </c>
      <c r="N2638" s="1">
        <v>1.0</v>
      </c>
      <c r="O2638" s="1">
        <v>0.0</v>
      </c>
      <c r="P2638" s="1" t="s">
        <v>111</v>
      </c>
      <c r="Q2638" s="1" t="s">
        <v>112</v>
      </c>
      <c r="R2638" s="1">
        <v>40.75619</v>
      </c>
      <c r="S2638" s="1">
        <v>-73.91881</v>
      </c>
      <c r="T2638" s="1" t="s">
        <v>91</v>
      </c>
      <c r="U2638" s="1" t="s">
        <v>113</v>
      </c>
      <c r="V2638" s="1">
        <v>2.0</v>
      </c>
      <c r="W2638" s="1">
        <v>1.0</v>
      </c>
      <c r="X2638" s="1">
        <v>1.0</v>
      </c>
      <c r="Y2638" s="1">
        <v>1.0</v>
      </c>
      <c r="Z2638" s="1" t="s">
        <v>93</v>
      </c>
      <c r="AA2638" s="1" t="s">
        <v>14100</v>
      </c>
      <c r="AB2638" s="1">
        <v>66.0</v>
      </c>
      <c r="AC2638" s="1">
        <v>1.0</v>
      </c>
      <c r="AD2638" s="1">
        <v>0.0</v>
      </c>
      <c r="AE2638" s="1">
        <v>1.0</v>
      </c>
      <c r="AF2638" s="1" t="s">
        <v>479</v>
      </c>
      <c r="AG2638" s="1">
        <v>1.0</v>
      </c>
      <c r="AH2638" s="1">
        <v>0.0</v>
      </c>
      <c r="AI2638" s="1">
        <v>0.0</v>
      </c>
      <c r="AJ2638" s="1">
        <v>0.0</v>
      </c>
      <c r="AK2638" s="1">
        <v>0.0</v>
      </c>
      <c r="AL2638" s="1">
        <v>0.0</v>
      </c>
      <c r="AM2638" s="1">
        <v>0.0</v>
      </c>
      <c r="AU2638" s="1">
        <v>0.0</v>
      </c>
      <c r="AV2638" s="1" t="s">
        <v>105</v>
      </c>
      <c r="AW2638" s="1">
        <v>1.0</v>
      </c>
      <c r="AX2638" s="1">
        <v>0.0</v>
      </c>
      <c r="AY2638" s="1">
        <v>1.0</v>
      </c>
      <c r="AZ2638" s="1">
        <v>0.0</v>
      </c>
      <c r="BB2638" s="1">
        <v>1.0</v>
      </c>
      <c r="BC2638" s="1">
        <v>1.0</v>
      </c>
      <c r="BD2638" s="1">
        <v>-1.0</v>
      </c>
      <c r="BE2638" s="1">
        <v>-1.0</v>
      </c>
      <c r="BF2638" s="1">
        <v>-1.0</v>
      </c>
      <c r="BG2638" s="1">
        <v>-1.0</v>
      </c>
      <c r="BH2638" s="1">
        <v>-1.0</v>
      </c>
      <c r="BI2638" s="1">
        <v>-1.0</v>
      </c>
      <c r="BJ2638" s="1">
        <v>1.0</v>
      </c>
      <c r="BK2638" s="1">
        <v>-1.0</v>
      </c>
      <c r="BL2638" s="1">
        <v>-1.0</v>
      </c>
      <c r="BM2638" s="1">
        <v>-1.0</v>
      </c>
      <c r="BN2638" s="1">
        <v>-1.0</v>
      </c>
      <c r="BO2638" s="1">
        <v>-1.0</v>
      </c>
      <c r="BP2638" s="1">
        <v>1.0</v>
      </c>
      <c r="BQ2638" s="1">
        <v>-1.0</v>
      </c>
      <c r="BR2638" s="1">
        <v>-1.0</v>
      </c>
      <c r="BS2638" s="1">
        <v>-1.0</v>
      </c>
      <c r="BT2638" s="1">
        <v>-1.0</v>
      </c>
      <c r="BU2638" s="1">
        <v>1.0</v>
      </c>
      <c r="BV2638" s="1">
        <v>-1.0</v>
      </c>
      <c r="BW2638" s="1">
        <v>-1.0</v>
      </c>
      <c r="BX2638" s="1">
        <v>-1.0</v>
      </c>
      <c r="BY2638" s="1">
        <v>-1.0</v>
      </c>
      <c r="BZ2638" s="1">
        <v>-1.0</v>
      </c>
      <c r="CA2638" s="1">
        <v>-1.0</v>
      </c>
      <c r="CB2638" s="1">
        <v>-1.0</v>
      </c>
      <c r="CC2638" s="1">
        <v>-1.0</v>
      </c>
      <c r="CD2638" s="1">
        <v>88453.0</v>
      </c>
    </row>
    <row r="2639">
      <c r="A2639" s="1">
        <v>3.0773154E7</v>
      </c>
      <c r="B2639" s="1" t="s">
        <v>14101</v>
      </c>
      <c r="C2639" s="1" t="s">
        <v>14102</v>
      </c>
      <c r="D2639" s="1" t="s">
        <v>14103</v>
      </c>
      <c r="E2639" s="1" t="s">
        <v>85</v>
      </c>
      <c r="F2639" s="1" t="s">
        <v>14104</v>
      </c>
      <c r="G2639" s="1" t="s">
        <v>14105</v>
      </c>
      <c r="I2639" s="1">
        <v>7.2887012E7</v>
      </c>
      <c r="J2639" s="1">
        <v>42509.0</v>
      </c>
      <c r="K2639" s="1" t="s">
        <v>88</v>
      </c>
      <c r="L2639" s="1">
        <v>0.8</v>
      </c>
      <c r="M2639" s="1">
        <v>0.0</v>
      </c>
      <c r="N2639" s="1">
        <v>1.0</v>
      </c>
      <c r="O2639" s="1">
        <v>0.0</v>
      </c>
      <c r="P2639" s="1" t="s">
        <v>89</v>
      </c>
      <c r="Q2639" s="1" t="s">
        <v>90</v>
      </c>
      <c r="R2639" s="1">
        <v>40.72297</v>
      </c>
      <c r="S2639" s="1">
        <v>-73.9852</v>
      </c>
      <c r="T2639" s="1" t="s">
        <v>91</v>
      </c>
      <c r="U2639" s="1" t="s">
        <v>113</v>
      </c>
      <c r="V2639" s="1">
        <v>2.0</v>
      </c>
      <c r="W2639" s="1">
        <v>1.0</v>
      </c>
      <c r="X2639" s="1">
        <v>1.0</v>
      </c>
      <c r="Y2639" s="1">
        <v>1.0</v>
      </c>
      <c r="Z2639" s="1" t="s">
        <v>93</v>
      </c>
      <c r="AA2639" s="1" t="s">
        <v>14106</v>
      </c>
      <c r="AB2639" s="1">
        <v>90.0</v>
      </c>
      <c r="AC2639" s="1">
        <v>1.0</v>
      </c>
      <c r="AD2639" s="1">
        <v>0.0</v>
      </c>
      <c r="AE2639" s="1">
        <v>6.0</v>
      </c>
      <c r="AF2639" s="1" t="s">
        <v>95</v>
      </c>
      <c r="AG2639" s="1">
        <v>1.0</v>
      </c>
      <c r="AH2639" s="1">
        <v>6.0</v>
      </c>
      <c r="AI2639" s="1">
        <v>23.0</v>
      </c>
      <c r="AJ2639" s="1">
        <v>23.0</v>
      </c>
      <c r="AK2639" s="1">
        <v>23.0</v>
      </c>
      <c r="AL2639" s="1">
        <v>2.0</v>
      </c>
      <c r="AM2639" s="1">
        <v>2.0</v>
      </c>
      <c r="AN2639" s="1">
        <v>80.0</v>
      </c>
      <c r="AO2639" s="1">
        <v>9.0</v>
      </c>
      <c r="AP2639" s="1">
        <v>7.0</v>
      </c>
      <c r="AQ2639" s="1">
        <v>10.0</v>
      </c>
      <c r="AR2639" s="1">
        <v>9.0</v>
      </c>
      <c r="AS2639" s="1">
        <v>10.0</v>
      </c>
      <c r="AT2639" s="1">
        <v>8.0</v>
      </c>
      <c r="AU2639" s="1">
        <v>1.0</v>
      </c>
      <c r="AV2639" s="1" t="s">
        <v>117</v>
      </c>
      <c r="AW2639" s="1">
        <v>1.0</v>
      </c>
      <c r="AX2639" s="1">
        <v>0.0</v>
      </c>
      <c r="AY2639" s="1">
        <v>1.0</v>
      </c>
      <c r="AZ2639" s="1">
        <v>0.0</v>
      </c>
      <c r="BA2639" s="1">
        <v>0.31</v>
      </c>
      <c r="BB2639" s="1">
        <v>-1.0</v>
      </c>
      <c r="BC2639" s="1">
        <v>1.0</v>
      </c>
      <c r="BD2639" s="1">
        <v>-1.0</v>
      </c>
      <c r="BE2639" s="1">
        <v>-1.0</v>
      </c>
      <c r="BF2639" s="1">
        <v>-1.0</v>
      </c>
      <c r="BG2639" s="1">
        <v>-1.0</v>
      </c>
      <c r="BH2639" s="1">
        <v>-1.0</v>
      </c>
      <c r="BI2639" s="1">
        <v>-1.0</v>
      </c>
      <c r="BJ2639" s="1">
        <v>1.0</v>
      </c>
      <c r="BK2639" s="1">
        <v>-1.0</v>
      </c>
      <c r="BL2639" s="1">
        <v>-1.0</v>
      </c>
      <c r="BM2639" s="1">
        <v>1.0</v>
      </c>
      <c r="BN2639" s="1">
        <v>-1.0</v>
      </c>
      <c r="BO2639" s="1">
        <v>-1.0</v>
      </c>
      <c r="BP2639" s="1">
        <v>-1.0</v>
      </c>
      <c r="BQ2639" s="1">
        <v>-1.0</v>
      </c>
      <c r="BR2639" s="1">
        <v>-1.0</v>
      </c>
      <c r="BS2639" s="1">
        <v>-1.0</v>
      </c>
      <c r="BT2639" s="1">
        <v>-1.0</v>
      </c>
      <c r="BU2639" s="1">
        <v>1.0</v>
      </c>
      <c r="BV2639" s="1">
        <v>-1.0</v>
      </c>
      <c r="BW2639" s="1">
        <v>-1.0</v>
      </c>
      <c r="BX2639" s="1">
        <v>-1.0</v>
      </c>
      <c r="BY2639" s="1">
        <v>-1.0</v>
      </c>
      <c r="BZ2639" s="1">
        <v>-1.0</v>
      </c>
      <c r="CA2639" s="1">
        <v>-1.0</v>
      </c>
      <c r="CB2639" s="1">
        <v>-1.0</v>
      </c>
      <c r="CC2639" s="1">
        <v>-1.0</v>
      </c>
      <c r="CD2639" s="1">
        <v>88499.0</v>
      </c>
    </row>
    <row r="2640">
      <c r="A2640" s="1">
        <v>2.1512357E7</v>
      </c>
      <c r="B2640" s="1" t="s">
        <v>14107</v>
      </c>
      <c r="C2640" s="1" t="s">
        <v>14108</v>
      </c>
      <c r="D2640" s="1" t="s">
        <v>14109</v>
      </c>
      <c r="E2640" s="1" t="s">
        <v>85</v>
      </c>
      <c r="F2640" s="1" t="s">
        <v>14110</v>
      </c>
      <c r="G2640" s="1" t="s">
        <v>14111</v>
      </c>
      <c r="H2640" s="1" t="s">
        <v>14112</v>
      </c>
      <c r="I2640" s="1">
        <v>3424386.0</v>
      </c>
      <c r="J2640" s="1">
        <v>41151.0</v>
      </c>
      <c r="K2640" s="1" t="s">
        <v>88</v>
      </c>
      <c r="L2640" s="1">
        <v>1.0</v>
      </c>
      <c r="M2640" s="1">
        <v>0.0</v>
      </c>
      <c r="N2640" s="1">
        <v>1.0</v>
      </c>
      <c r="O2640" s="1">
        <v>0.0</v>
      </c>
      <c r="P2640" s="1" t="s">
        <v>123</v>
      </c>
      <c r="Q2640" s="1" t="s">
        <v>124</v>
      </c>
      <c r="R2640" s="1">
        <v>40.68111</v>
      </c>
      <c r="S2640" s="1">
        <v>-73.97994</v>
      </c>
      <c r="T2640" s="1" t="s">
        <v>91</v>
      </c>
      <c r="U2640" s="1" t="s">
        <v>92</v>
      </c>
      <c r="V2640" s="1">
        <v>2.0</v>
      </c>
      <c r="W2640" s="1">
        <v>1.0</v>
      </c>
      <c r="X2640" s="1">
        <v>1.0</v>
      </c>
      <c r="Y2640" s="1">
        <v>1.0</v>
      </c>
      <c r="Z2640" s="1" t="s">
        <v>93</v>
      </c>
      <c r="AA2640" s="1" t="s">
        <v>14113</v>
      </c>
      <c r="AB2640" s="1">
        <v>129.0</v>
      </c>
      <c r="AC2640" s="1">
        <v>1.0</v>
      </c>
      <c r="AD2640" s="1">
        <v>19.0</v>
      </c>
      <c r="AE2640" s="1">
        <v>3.0</v>
      </c>
      <c r="AF2640" s="1" t="s">
        <v>104</v>
      </c>
      <c r="AG2640" s="1">
        <v>1.0</v>
      </c>
      <c r="AH2640" s="1">
        <v>3.0</v>
      </c>
      <c r="AI2640" s="1">
        <v>12.0</v>
      </c>
      <c r="AJ2640" s="1">
        <v>12.0</v>
      </c>
      <c r="AK2640" s="1">
        <v>12.0</v>
      </c>
      <c r="AL2640" s="1">
        <v>7.0</v>
      </c>
      <c r="AM2640" s="1">
        <v>2.0</v>
      </c>
      <c r="AN2640" s="1">
        <v>100.0</v>
      </c>
      <c r="AO2640" s="1">
        <v>10.0</v>
      </c>
      <c r="AP2640" s="1">
        <v>9.0</v>
      </c>
      <c r="AQ2640" s="1">
        <v>10.0</v>
      </c>
      <c r="AR2640" s="1">
        <v>10.0</v>
      </c>
      <c r="AS2640" s="1">
        <v>10.0</v>
      </c>
      <c r="AT2640" s="1">
        <v>10.0</v>
      </c>
      <c r="AU2640" s="1">
        <v>0.0</v>
      </c>
      <c r="AV2640" s="1" t="s">
        <v>96</v>
      </c>
      <c r="AW2640" s="1">
        <v>1.0</v>
      </c>
      <c r="AX2640" s="1">
        <v>1.0</v>
      </c>
      <c r="AY2640" s="1">
        <v>0.0</v>
      </c>
      <c r="AZ2640" s="1">
        <v>0.0</v>
      </c>
      <c r="BA2640" s="1">
        <v>0.38</v>
      </c>
      <c r="BB2640" s="1">
        <v>-1.0</v>
      </c>
      <c r="BC2640" s="1">
        <v>1.0</v>
      </c>
      <c r="BD2640" s="1">
        <v>-1.0</v>
      </c>
      <c r="BE2640" s="1">
        <v>-1.0</v>
      </c>
      <c r="BF2640" s="1">
        <v>-1.0</v>
      </c>
      <c r="BG2640" s="1">
        <v>-1.0</v>
      </c>
      <c r="BH2640" s="1">
        <v>1.0</v>
      </c>
      <c r="BI2640" s="1">
        <v>-1.0</v>
      </c>
      <c r="BJ2640" s="1">
        <v>-1.0</v>
      </c>
      <c r="BK2640" s="1">
        <v>-1.0</v>
      </c>
      <c r="BL2640" s="1">
        <v>-1.0</v>
      </c>
      <c r="BM2640" s="1">
        <v>1.0</v>
      </c>
      <c r="BN2640" s="1">
        <v>1.0</v>
      </c>
      <c r="BO2640" s="1">
        <v>1.0</v>
      </c>
      <c r="BP2640" s="1">
        <v>-1.0</v>
      </c>
      <c r="BQ2640" s="1">
        <v>1.0</v>
      </c>
      <c r="BR2640" s="1">
        <v>-1.0</v>
      </c>
      <c r="BS2640" s="1">
        <v>-1.0</v>
      </c>
      <c r="BT2640" s="1">
        <v>-1.0</v>
      </c>
      <c r="BU2640" s="1">
        <v>1.0</v>
      </c>
      <c r="BV2640" s="1">
        <v>-1.0</v>
      </c>
      <c r="BW2640" s="1">
        <v>-1.0</v>
      </c>
      <c r="BX2640" s="1">
        <v>-1.0</v>
      </c>
      <c r="BY2640" s="1">
        <v>1.0</v>
      </c>
      <c r="BZ2640" s="1">
        <v>1.0</v>
      </c>
      <c r="CA2640" s="1">
        <v>-1.0</v>
      </c>
      <c r="CB2640" s="1">
        <v>-1.0</v>
      </c>
      <c r="CC2640" s="1">
        <v>-1.0</v>
      </c>
      <c r="CD2640" s="1">
        <v>88535.0</v>
      </c>
    </row>
    <row r="2641">
      <c r="A2641" s="1">
        <v>2.9027131E7</v>
      </c>
      <c r="B2641" s="1" t="s">
        <v>14114</v>
      </c>
      <c r="C2641" s="1" t="s">
        <v>14115</v>
      </c>
      <c r="D2641" s="1" t="s">
        <v>14116</v>
      </c>
      <c r="E2641" s="1" t="s">
        <v>85</v>
      </c>
      <c r="F2641" s="1" t="s">
        <v>14117</v>
      </c>
      <c r="G2641" s="1" t="s">
        <v>14118</v>
      </c>
      <c r="H2641" s="1" t="s">
        <v>14119</v>
      </c>
      <c r="I2641" s="1">
        <v>2.0046155E8</v>
      </c>
      <c r="J2641" s="1">
        <v>43287.0</v>
      </c>
      <c r="K2641" s="1" t="s">
        <v>134</v>
      </c>
      <c r="L2641" s="1">
        <v>0.78</v>
      </c>
      <c r="M2641" s="1">
        <v>0.0</v>
      </c>
      <c r="N2641" s="1">
        <v>1.0</v>
      </c>
      <c r="O2641" s="1">
        <v>0.0</v>
      </c>
      <c r="P2641" s="1" t="s">
        <v>123</v>
      </c>
      <c r="Q2641" s="1" t="s">
        <v>124</v>
      </c>
      <c r="R2641" s="1">
        <v>40.70574</v>
      </c>
      <c r="S2641" s="1">
        <v>-73.92809</v>
      </c>
      <c r="T2641" s="1" t="s">
        <v>144</v>
      </c>
      <c r="U2641" s="1" t="s">
        <v>113</v>
      </c>
      <c r="V2641" s="1">
        <v>2.0</v>
      </c>
      <c r="W2641" s="1">
        <v>2.0</v>
      </c>
      <c r="X2641" s="1">
        <v>1.0</v>
      </c>
      <c r="Y2641" s="1">
        <v>1.0</v>
      </c>
      <c r="Z2641" s="1" t="s">
        <v>93</v>
      </c>
      <c r="AA2641" s="1" t="s">
        <v>14120</v>
      </c>
      <c r="AB2641" s="1">
        <v>65.0</v>
      </c>
      <c r="AC2641" s="1">
        <v>1.0</v>
      </c>
      <c r="AD2641" s="1">
        <v>0.0</v>
      </c>
      <c r="AE2641" s="1">
        <v>2.0</v>
      </c>
      <c r="AF2641" s="1" t="s">
        <v>443</v>
      </c>
      <c r="AG2641" s="1">
        <v>1.0</v>
      </c>
      <c r="AH2641" s="1">
        <v>6.0</v>
      </c>
      <c r="AI2641" s="1">
        <v>15.0</v>
      </c>
      <c r="AJ2641" s="1">
        <v>20.0</v>
      </c>
      <c r="AK2641" s="1">
        <v>255.0</v>
      </c>
      <c r="AL2641" s="1">
        <v>7.0</v>
      </c>
      <c r="AM2641" s="1">
        <v>7.0</v>
      </c>
      <c r="AN2641" s="1">
        <v>77.0</v>
      </c>
      <c r="AO2641" s="1">
        <v>8.0</v>
      </c>
      <c r="AP2641" s="1">
        <v>9.0</v>
      </c>
      <c r="AQ2641" s="1">
        <v>7.0</v>
      </c>
      <c r="AR2641" s="1">
        <v>8.0</v>
      </c>
      <c r="AS2641" s="1">
        <v>9.0</v>
      </c>
      <c r="AT2641" s="1">
        <v>9.0</v>
      </c>
      <c r="AU2641" s="1">
        <v>1.0</v>
      </c>
      <c r="AV2641" s="1" t="s">
        <v>96</v>
      </c>
      <c r="AW2641" s="1">
        <v>1.0</v>
      </c>
      <c r="AX2641" s="1">
        <v>0.0</v>
      </c>
      <c r="AY2641" s="1">
        <v>1.0</v>
      </c>
      <c r="AZ2641" s="1">
        <v>0.0</v>
      </c>
      <c r="BA2641" s="1">
        <v>0.77</v>
      </c>
      <c r="BB2641" s="1">
        <v>-1.0</v>
      </c>
      <c r="BC2641" s="1">
        <v>1.0</v>
      </c>
      <c r="BD2641" s="1">
        <v>-1.0</v>
      </c>
      <c r="BE2641" s="1">
        <v>-1.0</v>
      </c>
      <c r="BF2641" s="1">
        <v>-1.0</v>
      </c>
      <c r="BG2641" s="1">
        <v>-1.0</v>
      </c>
      <c r="BH2641" s="1">
        <v>1.0</v>
      </c>
      <c r="BI2641" s="1">
        <v>-1.0</v>
      </c>
      <c r="BJ2641" s="1">
        <v>1.0</v>
      </c>
      <c r="BK2641" s="1">
        <v>1.0</v>
      </c>
      <c r="BL2641" s="1">
        <v>1.0</v>
      </c>
      <c r="BM2641" s="1">
        <v>1.0</v>
      </c>
      <c r="BN2641" s="1">
        <v>1.0</v>
      </c>
      <c r="BO2641" s="1">
        <v>-1.0</v>
      </c>
      <c r="BP2641" s="1">
        <v>-1.0</v>
      </c>
      <c r="BQ2641" s="1">
        <v>1.0</v>
      </c>
      <c r="BR2641" s="1">
        <v>1.0</v>
      </c>
      <c r="BS2641" s="1">
        <v>1.0</v>
      </c>
      <c r="BT2641" s="1">
        <v>-1.0</v>
      </c>
      <c r="BU2641" s="1">
        <v>1.0</v>
      </c>
      <c r="BV2641" s="1">
        <v>1.0</v>
      </c>
      <c r="BW2641" s="1">
        <v>-1.0</v>
      </c>
      <c r="BX2641" s="1">
        <v>-1.0</v>
      </c>
      <c r="BY2641" s="1">
        <v>-1.0</v>
      </c>
      <c r="BZ2641" s="1">
        <v>-1.0</v>
      </c>
      <c r="CA2641" s="1">
        <v>-1.0</v>
      </c>
      <c r="CB2641" s="1">
        <v>1.0</v>
      </c>
      <c r="CC2641" s="1">
        <v>-1.0</v>
      </c>
      <c r="CD2641" s="1">
        <v>88537.0</v>
      </c>
    </row>
    <row r="2642">
      <c r="A2642" s="1">
        <v>1.2147723E7</v>
      </c>
      <c r="B2642" s="1" t="s">
        <v>14121</v>
      </c>
      <c r="D2642" s="1" t="s">
        <v>14122</v>
      </c>
      <c r="E2642" s="1" t="s">
        <v>85</v>
      </c>
      <c r="G2642" s="1" t="s">
        <v>14123</v>
      </c>
      <c r="I2642" s="1">
        <v>5120853.0</v>
      </c>
      <c r="J2642" s="1">
        <v>41322.0</v>
      </c>
      <c r="M2642" s="1">
        <v>0.0</v>
      </c>
      <c r="N2642" s="1">
        <v>1.0</v>
      </c>
      <c r="O2642" s="1">
        <v>1.0</v>
      </c>
      <c r="P2642" s="1" t="s">
        <v>89</v>
      </c>
      <c r="Q2642" s="1" t="s">
        <v>1472</v>
      </c>
      <c r="R2642" s="1">
        <v>40.70433</v>
      </c>
      <c r="S2642" s="1">
        <v>-74.00782</v>
      </c>
      <c r="T2642" s="1" t="s">
        <v>91</v>
      </c>
      <c r="U2642" s="1" t="s">
        <v>92</v>
      </c>
      <c r="V2642" s="1">
        <v>3.0</v>
      </c>
      <c r="W2642" s="1">
        <v>1.0</v>
      </c>
      <c r="X2642" s="1">
        <v>2.0</v>
      </c>
      <c r="Y2642" s="1">
        <v>2.0</v>
      </c>
      <c r="Z2642" s="1" t="s">
        <v>93</v>
      </c>
      <c r="AA2642" s="1" t="s">
        <v>14124</v>
      </c>
      <c r="AB2642" s="1">
        <v>175.0</v>
      </c>
      <c r="AC2642" s="1">
        <v>3.0</v>
      </c>
      <c r="AD2642" s="1">
        <v>25.0</v>
      </c>
      <c r="AE2642" s="1">
        <v>2.0</v>
      </c>
      <c r="AF2642" s="1" t="s">
        <v>1779</v>
      </c>
      <c r="AG2642" s="1">
        <v>1.0</v>
      </c>
      <c r="AH2642" s="1">
        <v>0.0</v>
      </c>
      <c r="AI2642" s="1">
        <v>0.0</v>
      </c>
      <c r="AJ2642" s="1">
        <v>0.0</v>
      </c>
      <c r="AK2642" s="1">
        <v>0.0</v>
      </c>
      <c r="AL2642" s="1">
        <v>2.0</v>
      </c>
      <c r="AM2642" s="1">
        <v>0.0</v>
      </c>
      <c r="AN2642" s="1">
        <v>100.0</v>
      </c>
      <c r="AO2642" s="1">
        <v>10.0</v>
      </c>
      <c r="AP2642" s="1">
        <v>7.0</v>
      </c>
      <c r="AQ2642" s="1">
        <v>10.0</v>
      </c>
      <c r="AR2642" s="1">
        <v>9.0</v>
      </c>
      <c r="AS2642" s="1">
        <v>10.0</v>
      </c>
      <c r="AT2642" s="1">
        <v>9.0</v>
      </c>
      <c r="AU2642" s="1">
        <v>0.0</v>
      </c>
      <c r="AV2642" s="1" t="s">
        <v>105</v>
      </c>
      <c r="AW2642" s="1">
        <v>1.0</v>
      </c>
      <c r="AX2642" s="1">
        <v>1.0</v>
      </c>
      <c r="AY2642" s="1">
        <v>0.0</v>
      </c>
      <c r="AZ2642" s="1">
        <v>0.0</v>
      </c>
      <c r="BA2642" s="1">
        <v>0.05</v>
      </c>
      <c r="BB2642" s="1">
        <v>-1.0</v>
      </c>
      <c r="BC2642" s="1">
        <v>1.0</v>
      </c>
      <c r="BD2642" s="1">
        <v>-1.0</v>
      </c>
      <c r="BE2642" s="1">
        <v>-1.0</v>
      </c>
      <c r="BF2642" s="1">
        <v>-1.0</v>
      </c>
      <c r="BG2642" s="1">
        <v>-1.0</v>
      </c>
      <c r="BH2642" s="1">
        <v>-1.0</v>
      </c>
      <c r="BI2642" s="1">
        <v>-1.0</v>
      </c>
      <c r="BJ2642" s="1">
        <v>1.0</v>
      </c>
      <c r="BK2642" s="1">
        <v>-1.0</v>
      </c>
      <c r="BL2642" s="1">
        <v>-1.0</v>
      </c>
      <c r="BM2642" s="1">
        <v>-1.0</v>
      </c>
      <c r="BN2642" s="1">
        <v>1.0</v>
      </c>
      <c r="BO2642" s="1">
        <v>-1.0</v>
      </c>
      <c r="BP2642" s="1">
        <v>1.0</v>
      </c>
      <c r="BQ2642" s="1">
        <v>-1.0</v>
      </c>
      <c r="BR2642" s="1">
        <v>-1.0</v>
      </c>
      <c r="BS2642" s="1">
        <v>-1.0</v>
      </c>
      <c r="BT2642" s="1">
        <v>-1.0</v>
      </c>
      <c r="BU2642" s="1">
        <v>1.0</v>
      </c>
      <c r="BV2642" s="1">
        <v>-1.0</v>
      </c>
      <c r="BW2642" s="1">
        <v>-1.0</v>
      </c>
      <c r="BX2642" s="1">
        <v>-1.0</v>
      </c>
      <c r="BY2642" s="1">
        <v>-1.0</v>
      </c>
      <c r="BZ2642" s="1">
        <v>-1.0</v>
      </c>
      <c r="CA2642" s="1">
        <v>-1.0</v>
      </c>
      <c r="CB2642" s="1">
        <v>-1.0</v>
      </c>
      <c r="CC2642" s="1">
        <v>-1.0</v>
      </c>
      <c r="CD2642" s="1">
        <v>88545.0</v>
      </c>
    </row>
    <row r="2643">
      <c r="A2643" s="1">
        <v>3757178.0</v>
      </c>
      <c r="B2643" s="1" t="s">
        <v>14125</v>
      </c>
      <c r="C2643" s="1" t="s">
        <v>14126</v>
      </c>
      <c r="D2643" s="1" t="s">
        <v>14127</v>
      </c>
      <c r="E2643" s="1" t="s">
        <v>85</v>
      </c>
      <c r="F2643" s="1" t="s">
        <v>14128</v>
      </c>
      <c r="G2643" s="1" t="s">
        <v>14129</v>
      </c>
      <c r="H2643" s="1" t="s">
        <v>14130</v>
      </c>
      <c r="I2643" s="1">
        <v>1.9233588E7</v>
      </c>
      <c r="J2643" s="1">
        <v>41851.0</v>
      </c>
      <c r="M2643" s="1">
        <v>0.0</v>
      </c>
      <c r="N2643" s="1">
        <v>1.0</v>
      </c>
      <c r="O2643" s="1">
        <v>1.0</v>
      </c>
      <c r="P2643" s="1" t="s">
        <v>89</v>
      </c>
      <c r="Q2643" s="1" t="s">
        <v>102</v>
      </c>
      <c r="R2643" s="1">
        <v>40.7172599999999</v>
      </c>
      <c r="S2643" s="1">
        <v>-74.01134</v>
      </c>
      <c r="T2643" s="1" t="s">
        <v>91</v>
      </c>
      <c r="U2643" s="1" t="s">
        <v>92</v>
      </c>
      <c r="V2643" s="1">
        <v>4.0</v>
      </c>
      <c r="W2643" s="1">
        <v>1.0</v>
      </c>
      <c r="X2643" s="1">
        <v>1.0</v>
      </c>
      <c r="Y2643" s="1">
        <v>3.0</v>
      </c>
      <c r="Z2643" s="1" t="s">
        <v>93</v>
      </c>
      <c r="AA2643" s="1" t="s">
        <v>14131</v>
      </c>
      <c r="AB2643" s="1">
        <v>200.0</v>
      </c>
      <c r="AC2643" s="1">
        <v>4.0</v>
      </c>
      <c r="AD2643" s="1">
        <v>50.0</v>
      </c>
      <c r="AE2643" s="1">
        <v>7.0</v>
      </c>
      <c r="AF2643" s="1" t="s">
        <v>932</v>
      </c>
      <c r="AG2643" s="1">
        <v>1.0</v>
      </c>
      <c r="AH2643" s="1">
        <v>0.0</v>
      </c>
      <c r="AI2643" s="1">
        <v>0.0</v>
      </c>
      <c r="AJ2643" s="1">
        <v>0.0</v>
      </c>
      <c r="AK2643" s="1">
        <v>0.0</v>
      </c>
      <c r="AL2643" s="1">
        <v>16.0</v>
      </c>
      <c r="AM2643" s="1">
        <v>0.0</v>
      </c>
      <c r="AN2643" s="1">
        <v>95.0</v>
      </c>
      <c r="AO2643" s="1">
        <v>10.0</v>
      </c>
      <c r="AP2643" s="1">
        <v>10.0</v>
      </c>
      <c r="AQ2643" s="1">
        <v>10.0</v>
      </c>
      <c r="AR2643" s="1">
        <v>10.0</v>
      </c>
      <c r="AS2643" s="1">
        <v>10.0</v>
      </c>
      <c r="AT2643" s="1">
        <v>10.0</v>
      </c>
      <c r="AU2643" s="1">
        <v>0.0</v>
      </c>
      <c r="AV2643" s="1" t="s">
        <v>96</v>
      </c>
      <c r="AW2643" s="1">
        <v>1.0</v>
      </c>
      <c r="AX2643" s="1">
        <v>1.0</v>
      </c>
      <c r="AY2643" s="1">
        <v>0.0</v>
      </c>
      <c r="AZ2643" s="1">
        <v>0.0</v>
      </c>
      <c r="BA2643" s="1">
        <v>0.34</v>
      </c>
      <c r="BB2643" s="1">
        <v>-1.0</v>
      </c>
      <c r="BC2643" s="1">
        <v>1.0</v>
      </c>
      <c r="BD2643" s="1">
        <v>-1.0</v>
      </c>
      <c r="BE2643" s="1">
        <v>-1.0</v>
      </c>
      <c r="BF2643" s="1">
        <v>-1.0</v>
      </c>
      <c r="BG2643" s="1">
        <v>-1.0</v>
      </c>
      <c r="BH2643" s="1">
        <v>1.0</v>
      </c>
      <c r="BI2643" s="1">
        <v>-1.0</v>
      </c>
      <c r="BJ2643" s="1">
        <v>1.0</v>
      </c>
      <c r="BK2643" s="1">
        <v>-1.0</v>
      </c>
      <c r="BL2643" s="1">
        <v>-1.0</v>
      </c>
      <c r="BM2643" s="1">
        <v>1.0</v>
      </c>
      <c r="BN2643" s="1">
        <v>1.0</v>
      </c>
      <c r="BO2643" s="1">
        <v>-1.0</v>
      </c>
      <c r="BP2643" s="1">
        <v>1.0</v>
      </c>
      <c r="BQ2643" s="1">
        <v>-1.0</v>
      </c>
      <c r="BR2643" s="1">
        <v>-1.0</v>
      </c>
      <c r="BS2643" s="1">
        <v>-1.0</v>
      </c>
      <c r="BT2643" s="1">
        <v>1.0</v>
      </c>
      <c r="BU2643" s="1">
        <v>1.0</v>
      </c>
      <c r="BV2643" s="1">
        <v>-1.0</v>
      </c>
      <c r="BW2643" s="1">
        <v>-1.0</v>
      </c>
      <c r="BX2643" s="1">
        <v>-1.0</v>
      </c>
      <c r="BY2643" s="1">
        <v>-1.0</v>
      </c>
      <c r="BZ2643" s="1">
        <v>1.0</v>
      </c>
      <c r="CA2643" s="1">
        <v>-1.0</v>
      </c>
      <c r="CB2643" s="1">
        <v>1.0</v>
      </c>
      <c r="CC2643" s="1">
        <v>-1.0</v>
      </c>
      <c r="CD2643" s="1">
        <v>88546.0</v>
      </c>
    </row>
    <row r="2644">
      <c r="A2644" s="1">
        <v>2.1147249E7</v>
      </c>
      <c r="B2644" s="1" t="s">
        <v>14132</v>
      </c>
      <c r="C2644" s="1" t="s">
        <v>14133</v>
      </c>
      <c r="D2644" s="1" t="s">
        <v>14133</v>
      </c>
      <c r="E2644" s="1" t="s">
        <v>85</v>
      </c>
      <c r="H2644" s="1" t="s">
        <v>14134</v>
      </c>
      <c r="I2644" s="1">
        <v>7.5563831E7</v>
      </c>
      <c r="J2644" s="1">
        <v>42524.0</v>
      </c>
      <c r="K2644" s="1" t="s">
        <v>134</v>
      </c>
      <c r="L2644" s="1">
        <v>0.9</v>
      </c>
      <c r="M2644" s="1">
        <v>0.0</v>
      </c>
      <c r="N2644" s="1">
        <v>2.0</v>
      </c>
      <c r="O2644" s="1">
        <v>1.0</v>
      </c>
      <c r="P2644" s="1" t="s">
        <v>111</v>
      </c>
      <c r="Q2644" s="1" t="s">
        <v>112</v>
      </c>
      <c r="R2644" s="1">
        <v>40.7581099999999</v>
      </c>
      <c r="S2644" s="1">
        <v>-73.90954</v>
      </c>
      <c r="T2644" s="1" t="s">
        <v>91</v>
      </c>
      <c r="U2644" s="1" t="s">
        <v>113</v>
      </c>
      <c r="V2644" s="1">
        <v>1.0</v>
      </c>
      <c r="W2644" s="1">
        <v>1.0</v>
      </c>
      <c r="X2644" s="1">
        <v>1.0</v>
      </c>
      <c r="Y2644" s="1">
        <v>1.0</v>
      </c>
      <c r="Z2644" s="1" t="s">
        <v>93</v>
      </c>
      <c r="AA2644" s="1" t="s">
        <v>14135</v>
      </c>
      <c r="AB2644" s="1">
        <v>43.0</v>
      </c>
      <c r="AC2644" s="1">
        <v>1.0</v>
      </c>
      <c r="AD2644" s="1">
        <v>0.0</v>
      </c>
      <c r="AE2644" s="1">
        <v>4.0</v>
      </c>
      <c r="AF2644" s="1" t="s">
        <v>137</v>
      </c>
      <c r="AG2644" s="1">
        <v>1.0</v>
      </c>
      <c r="AH2644" s="1">
        <v>1.0</v>
      </c>
      <c r="AI2644" s="1">
        <v>1.0</v>
      </c>
      <c r="AJ2644" s="1">
        <v>1.0</v>
      </c>
      <c r="AK2644" s="1">
        <v>1.0</v>
      </c>
      <c r="AL2644" s="1">
        <v>19.0</v>
      </c>
      <c r="AM2644" s="1">
        <v>19.0</v>
      </c>
      <c r="AN2644" s="1">
        <v>94.0</v>
      </c>
      <c r="AO2644" s="1">
        <v>9.0</v>
      </c>
      <c r="AP2644" s="1">
        <v>9.0</v>
      </c>
      <c r="AQ2644" s="1">
        <v>9.0</v>
      </c>
      <c r="AR2644" s="1">
        <v>10.0</v>
      </c>
      <c r="AS2644" s="1">
        <v>9.0</v>
      </c>
      <c r="AT2644" s="1">
        <v>9.0</v>
      </c>
      <c r="AU2644" s="1">
        <v>1.0</v>
      </c>
      <c r="AV2644" s="1" t="s">
        <v>96</v>
      </c>
      <c r="AW2644" s="1">
        <v>2.0</v>
      </c>
      <c r="AX2644" s="1">
        <v>0.0</v>
      </c>
      <c r="AY2644" s="1">
        <v>2.0</v>
      </c>
      <c r="AZ2644" s="1">
        <v>0.0</v>
      </c>
      <c r="BA2644" s="1">
        <v>1.64</v>
      </c>
      <c r="BB2644" s="1">
        <v>-1.0</v>
      </c>
      <c r="BC2644" s="1">
        <v>-1.0</v>
      </c>
      <c r="BD2644" s="1">
        <v>-1.0</v>
      </c>
      <c r="BE2644" s="1">
        <v>-1.0</v>
      </c>
      <c r="BF2644" s="1">
        <v>-1.0</v>
      </c>
      <c r="BG2644" s="1">
        <v>-1.0</v>
      </c>
      <c r="BH2644" s="1">
        <v>-1.0</v>
      </c>
      <c r="BI2644" s="1">
        <v>-1.0</v>
      </c>
      <c r="BJ2644" s="1">
        <v>1.0</v>
      </c>
      <c r="BK2644" s="1">
        <v>-1.0</v>
      </c>
      <c r="BL2644" s="1">
        <v>-1.0</v>
      </c>
      <c r="BM2644" s="1">
        <v>-1.0</v>
      </c>
      <c r="BN2644" s="1">
        <v>-1.0</v>
      </c>
      <c r="BO2644" s="1">
        <v>-1.0</v>
      </c>
      <c r="BP2644" s="1">
        <v>-1.0</v>
      </c>
      <c r="BQ2644" s="1">
        <v>-1.0</v>
      </c>
      <c r="BR2644" s="1">
        <v>-1.0</v>
      </c>
      <c r="BS2644" s="1">
        <v>-1.0</v>
      </c>
      <c r="BT2644" s="1">
        <v>-1.0</v>
      </c>
      <c r="BU2644" s="1">
        <v>1.0</v>
      </c>
      <c r="BV2644" s="1">
        <v>-1.0</v>
      </c>
      <c r="BW2644" s="1">
        <v>-1.0</v>
      </c>
      <c r="BX2644" s="1">
        <v>-1.0</v>
      </c>
      <c r="BY2644" s="1">
        <v>-1.0</v>
      </c>
      <c r="BZ2644" s="1">
        <v>-1.0</v>
      </c>
      <c r="CA2644" s="1">
        <v>-1.0</v>
      </c>
      <c r="CB2644" s="1">
        <v>-1.0</v>
      </c>
      <c r="CC2644" s="1">
        <v>-1.0</v>
      </c>
      <c r="CD2644" s="1">
        <v>88603.0</v>
      </c>
    </row>
    <row r="2645">
      <c r="A2645" s="1">
        <v>2.1869546E7</v>
      </c>
      <c r="B2645" s="1" t="s">
        <v>14136</v>
      </c>
      <c r="C2645" s="1" t="s">
        <v>14137</v>
      </c>
      <c r="D2645" s="1" t="s">
        <v>14138</v>
      </c>
      <c r="E2645" s="1" t="s">
        <v>85</v>
      </c>
      <c r="F2645" s="1" t="s">
        <v>14139</v>
      </c>
      <c r="G2645" s="1" t="s">
        <v>14140</v>
      </c>
      <c r="H2645" s="1" t="s">
        <v>14141</v>
      </c>
      <c r="I2645" s="1">
        <v>8.7814281E7</v>
      </c>
      <c r="J2645" s="1">
        <v>42585.0</v>
      </c>
      <c r="M2645" s="1">
        <v>0.0</v>
      </c>
      <c r="N2645" s="1">
        <v>2.0</v>
      </c>
      <c r="O2645" s="1">
        <v>1.0</v>
      </c>
      <c r="P2645" s="1" t="s">
        <v>89</v>
      </c>
      <c r="Q2645" s="1" t="s">
        <v>90</v>
      </c>
      <c r="R2645" s="1">
        <v>40.82978</v>
      </c>
      <c r="S2645" s="1">
        <v>-73.94823</v>
      </c>
      <c r="T2645" s="1" t="s">
        <v>91</v>
      </c>
      <c r="U2645" s="1" t="s">
        <v>113</v>
      </c>
      <c r="V2645" s="1">
        <v>2.0</v>
      </c>
      <c r="W2645" s="1">
        <v>1.0</v>
      </c>
      <c r="X2645" s="1">
        <v>1.0</v>
      </c>
      <c r="Y2645" s="1">
        <v>1.0</v>
      </c>
      <c r="Z2645" s="1" t="s">
        <v>93</v>
      </c>
      <c r="AA2645" s="1" t="s">
        <v>14142</v>
      </c>
      <c r="AB2645" s="1">
        <v>88.0</v>
      </c>
      <c r="AC2645" s="1">
        <v>2.0</v>
      </c>
      <c r="AD2645" s="1">
        <v>25.0</v>
      </c>
      <c r="AE2645" s="1">
        <v>1.0</v>
      </c>
      <c r="AF2645" s="1" t="s">
        <v>521</v>
      </c>
      <c r="AG2645" s="1">
        <v>1.0</v>
      </c>
      <c r="AH2645" s="1">
        <v>0.0</v>
      </c>
      <c r="AI2645" s="1">
        <v>0.0</v>
      </c>
      <c r="AJ2645" s="1">
        <v>0.0</v>
      </c>
      <c r="AK2645" s="1">
        <v>0.0</v>
      </c>
      <c r="AL2645" s="1">
        <v>3.0</v>
      </c>
      <c r="AM2645" s="1">
        <v>0.0</v>
      </c>
      <c r="AN2645" s="1">
        <v>100.0</v>
      </c>
      <c r="AO2645" s="1">
        <v>10.0</v>
      </c>
      <c r="AP2645" s="1">
        <v>10.0</v>
      </c>
      <c r="AQ2645" s="1">
        <v>10.0</v>
      </c>
      <c r="AR2645" s="1">
        <v>10.0</v>
      </c>
      <c r="AS2645" s="1">
        <v>9.0</v>
      </c>
      <c r="AT2645" s="1">
        <v>10.0</v>
      </c>
      <c r="AU2645" s="1">
        <v>1.0</v>
      </c>
      <c r="AV2645" s="1" t="s">
        <v>117</v>
      </c>
      <c r="AW2645" s="1">
        <v>2.0</v>
      </c>
      <c r="AX2645" s="1">
        <v>0.0</v>
      </c>
      <c r="AY2645" s="1">
        <v>2.0</v>
      </c>
      <c r="AZ2645" s="1">
        <v>0.0</v>
      </c>
      <c r="BA2645" s="1">
        <v>0.15</v>
      </c>
      <c r="BB2645" s="1">
        <v>-1.0</v>
      </c>
      <c r="BC2645" s="1">
        <v>1.0</v>
      </c>
      <c r="BD2645" s="1">
        <v>-1.0</v>
      </c>
      <c r="BE2645" s="1">
        <v>-1.0</v>
      </c>
      <c r="BF2645" s="1">
        <v>-1.0</v>
      </c>
      <c r="BG2645" s="1">
        <v>-1.0</v>
      </c>
      <c r="BH2645" s="1">
        <v>1.0</v>
      </c>
      <c r="BI2645" s="1">
        <v>1.0</v>
      </c>
      <c r="BJ2645" s="1">
        <v>1.0</v>
      </c>
      <c r="BK2645" s="1">
        <v>-1.0</v>
      </c>
      <c r="BL2645" s="1">
        <v>1.0</v>
      </c>
      <c r="BM2645" s="1">
        <v>1.0</v>
      </c>
      <c r="BN2645" s="1">
        <v>1.0</v>
      </c>
      <c r="BO2645" s="1">
        <v>-1.0</v>
      </c>
      <c r="BP2645" s="1">
        <v>-1.0</v>
      </c>
      <c r="BQ2645" s="1">
        <v>-1.0</v>
      </c>
      <c r="BR2645" s="1">
        <v>-1.0</v>
      </c>
      <c r="BS2645" s="1">
        <v>1.0</v>
      </c>
      <c r="BT2645" s="1">
        <v>-1.0</v>
      </c>
      <c r="BU2645" s="1">
        <v>1.0</v>
      </c>
      <c r="BV2645" s="1">
        <v>-1.0</v>
      </c>
      <c r="BW2645" s="1">
        <v>1.0</v>
      </c>
      <c r="BX2645" s="1">
        <v>-1.0</v>
      </c>
      <c r="BY2645" s="1">
        <v>-1.0</v>
      </c>
      <c r="BZ2645" s="1">
        <v>-1.0</v>
      </c>
      <c r="CA2645" s="1">
        <v>-1.0</v>
      </c>
      <c r="CB2645" s="1">
        <v>-1.0</v>
      </c>
      <c r="CC2645" s="1">
        <v>-1.0</v>
      </c>
      <c r="CD2645" s="1">
        <v>88677.0</v>
      </c>
    </row>
    <row r="2646">
      <c r="A2646" s="1">
        <v>3.5490477E7</v>
      </c>
      <c r="B2646" s="1" t="s">
        <v>14143</v>
      </c>
      <c r="C2646" s="1" t="s">
        <v>14144</v>
      </c>
      <c r="D2646" s="1" t="s">
        <v>14145</v>
      </c>
      <c r="E2646" s="1" t="s">
        <v>85</v>
      </c>
      <c r="F2646" s="1" t="s">
        <v>8079</v>
      </c>
      <c r="G2646" s="1" t="s">
        <v>14146</v>
      </c>
      <c r="H2646" s="1" t="s">
        <v>14147</v>
      </c>
      <c r="I2646" s="1">
        <v>2.66998393E8</v>
      </c>
      <c r="J2646" s="1">
        <v>43623.0</v>
      </c>
      <c r="K2646" s="1" t="s">
        <v>134</v>
      </c>
      <c r="L2646" s="1">
        <v>0.92</v>
      </c>
      <c r="M2646" s="1">
        <v>0.0</v>
      </c>
      <c r="N2646" s="1">
        <v>3.0</v>
      </c>
      <c r="O2646" s="1">
        <v>0.0</v>
      </c>
      <c r="P2646" s="1" t="s">
        <v>123</v>
      </c>
      <c r="Q2646" s="1" t="s">
        <v>124</v>
      </c>
      <c r="R2646" s="1">
        <v>40.69424</v>
      </c>
      <c r="S2646" s="1">
        <v>-73.91847</v>
      </c>
      <c r="T2646" s="1" t="s">
        <v>125</v>
      </c>
      <c r="U2646" s="1" t="s">
        <v>113</v>
      </c>
      <c r="V2646" s="1">
        <v>2.0</v>
      </c>
      <c r="W2646" s="1">
        <v>1.0</v>
      </c>
      <c r="X2646" s="1">
        <v>1.0</v>
      </c>
      <c r="Y2646" s="1">
        <v>1.0</v>
      </c>
      <c r="Z2646" s="1" t="s">
        <v>93</v>
      </c>
      <c r="AA2646" s="1" t="s">
        <v>14148</v>
      </c>
      <c r="AB2646" s="1">
        <v>35.0</v>
      </c>
      <c r="AC2646" s="1">
        <v>1.0</v>
      </c>
      <c r="AD2646" s="1">
        <v>0.0</v>
      </c>
      <c r="AE2646" s="1">
        <v>3.0</v>
      </c>
      <c r="AF2646" s="1" t="s">
        <v>407</v>
      </c>
      <c r="AG2646" s="1">
        <v>1.0</v>
      </c>
      <c r="AH2646" s="1">
        <v>5.0</v>
      </c>
      <c r="AI2646" s="1">
        <v>8.0</v>
      </c>
      <c r="AJ2646" s="1">
        <v>15.0</v>
      </c>
      <c r="AK2646" s="1">
        <v>275.0</v>
      </c>
      <c r="AL2646" s="1">
        <v>0.0</v>
      </c>
      <c r="AM2646" s="1">
        <v>0.0</v>
      </c>
      <c r="AU2646" s="1">
        <v>1.0</v>
      </c>
      <c r="AV2646" s="1" t="s">
        <v>105</v>
      </c>
      <c r="AW2646" s="1">
        <v>3.0</v>
      </c>
      <c r="AX2646" s="1">
        <v>0.0</v>
      </c>
      <c r="AY2646" s="1">
        <v>3.0</v>
      </c>
      <c r="AZ2646" s="1">
        <v>0.0</v>
      </c>
      <c r="BB2646" s="1">
        <v>-1.0</v>
      </c>
      <c r="BC2646" s="1">
        <v>1.0</v>
      </c>
      <c r="BD2646" s="1">
        <v>-1.0</v>
      </c>
      <c r="BE2646" s="1">
        <v>-1.0</v>
      </c>
      <c r="BF2646" s="1">
        <v>-1.0</v>
      </c>
      <c r="BG2646" s="1">
        <v>-1.0</v>
      </c>
      <c r="BH2646" s="1">
        <v>1.0</v>
      </c>
      <c r="BI2646" s="1">
        <v>-1.0</v>
      </c>
      <c r="BJ2646" s="1">
        <v>-1.0</v>
      </c>
      <c r="BK2646" s="1">
        <v>-1.0</v>
      </c>
      <c r="BL2646" s="1">
        <v>-1.0</v>
      </c>
      <c r="BM2646" s="1">
        <v>-1.0</v>
      </c>
      <c r="BN2646" s="1">
        <v>-1.0</v>
      </c>
      <c r="BO2646" s="1">
        <v>-1.0</v>
      </c>
      <c r="BP2646" s="1">
        <v>-1.0</v>
      </c>
      <c r="BQ2646" s="1">
        <v>-1.0</v>
      </c>
      <c r="BR2646" s="1">
        <v>-1.0</v>
      </c>
      <c r="BS2646" s="1">
        <v>-1.0</v>
      </c>
      <c r="BT2646" s="1">
        <v>-1.0</v>
      </c>
      <c r="BU2646" s="1">
        <v>1.0</v>
      </c>
      <c r="BV2646" s="1">
        <v>-1.0</v>
      </c>
      <c r="BW2646" s="1">
        <v>-1.0</v>
      </c>
      <c r="BX2646" s="1">
        <v>1.0</v>
      </c>
      <c r="BY2646" s="1">
        <v>-1.0</v>
      </c>
      <c r="BZ2646" s="1">
        <v>-1.0</v>
      </c>
      <c r="CA2646" s="1">
        <v>-1.0</v>
      </c>
      <c r="CB2646" s="1">
        <v>-1.0</v>
      </c>
      <c r="CC2646" s="1">
        <v>-1.0</v>
      </c>
      <c r="CD2646" s="1">
        <v>88724.0</v>
      </c>
    </row>
    <row r="2647">
      <c r="A2647" s="1">
        <v>3.6182083E7</v>
      </c>
      <c r="B2647" s="1" t="s">
        <v>14149</v>
      </c>
      <c r="C2647" s="1" t="s">
        <v>14150</v>
      </c>
      <c r="D2647" s="1" t="s">
        <v>14151</v>
      </c>
      <c r="E2647" s="1" t="s">
        <v>85</v>
      </c>
      <c r="F2647" s="1" t="s">
        <v>14152</v>
      </c>
      <c r="G2647" s="1" t="s">
        <v>14153</v>
      </c>
      <c r="H2647" s="1" t="s">
        <v>14154</v>
      </c>
      <c r="I2647" s="1">
        <v>2.72127488E8</v>
      </c>
      <c r="J2647" s="1">
        <v>43644.0</v>
      </c>
      <c r="M2647" s="1">
        <v>0.0</v>
      </c>
      <c r="N2647" s="1">
        <v>2.0</v>
      </c>
      <c r="O2647" s="1">
        <v>1.0</v>
      </c>
      <c r="P2647" s="1" t="s">
        <v>123</v>
      </c>
      <c r="Q2647" s="1" t="s">
        <v>124</v>
      </c>
      <c r="R2647" s="1">
        <v>40.69206</v>
      </c>
      <c r="S2647" s="1">
        <v>-73.92282</v>
      </c>
      <c r="T2647" s="1" t="s">
        <v>91</v>
      </c>
      <c r="U2647" s="1" t="s">
        <v>92</v>
      </c>
      <c r="V2647" s="1">
        <v>3.0</v>
      </c>
      <c r="W2647" s="1">
        <v>1.0</v>
      </c>
      <c r="X2647" s="1">
        <v>1.0</v>
      </c>
      <c r="Y2647" s="1">
        <v>1.0</v>
      </c>
      <c r="Z2647" s="1" t="s">
        <v>93</v>
      </c>
      <c r="AA2647" s="1" t="s">
        <v>14155</v>
      </c>
      <c r="AB2647" s="1">
        <v>80.0</v>
      </c>
      <c r="AC2647" s="1">
        <v>1.0</v>
      </c>
      <c r="AD2647" s="1">
        <v>0.0</v>
      </c>
      <c r="AE2647" s="1">
        <v>1.0</v>
      </c>
      <c r="AF2647" s="1" t="s">
        <v>95</v>
      </c>
      <c r="AG2647" s="1">
        <v>1.0</v>
      </c>
      <c r="AH2647" s="1">
        <v>0.0</v>
      </c>
      <c r="AI2647" s="1">
        <v>4.0</v>
      </c>
      <c r="AJ2647" s="1">
        <v>7.0</v>
      </c>
      <c r="AK2647" s="1">
        <v>13.0</v>
      </c>
      <c r="AL2647" s="1">
        <v>0.0</v>
      </c>
      <c r="AM2647" s="1">
        <v>0.0</v>
      </c>
      <c r="AU2647" s="1">
        <v>0.0</v>
      </c>
      <c r="AV2647" s="1" t="s">
        <v>96</v>
      </c>
      <c r="AW2647" s="1">
        <v>2.0</v>
      </c>
      <c r="AX2647" s="1">
        <v>1.0</v>
      </c>
      <c r="AY2647" s="1">
        <v>1.0</v>
      </c>
      <c r="AZ2647" s="1">
        <v>0.0</v>
      </c>
      <c r="BB2647" s="1">
        <v>-1.0</v>
      </c>
      <c r="BC2647" s="1">
        <v>1.0</v>
      </c>
      <c r="BD2647" s="1">
        <v>-1.0</v>
      </c>
      <c r="BE2647" s="1">
        <v>-1.0</v>
      </c>
      <c r="BF2647" s="1">
        <v>-1.0</v>
      </c>
      <c r="BG2647" s="1">
        <v>-1.0</v>
      </c>
      <c r="BH2647" s="1">
        <v>-1.0</v>
      </c>
      <c r="BI2647" s="1">
        <v>-1.0</v>
      </c>
      <c r="BJ2647" s="1">
        <v>1.0</v>
      </c>
      <c r="BK2647" s="1">
        <v>-1.0</v>
      </c>
      <c r="BL2647" s="1">
        <v>-1.0</v>
      </c>
      <c r="BM2647" s="1">
        <v>1.0</v>
      </c>
      <c r="BN2647" s="1">
        <v>-1.0</v>
      </c>
      <c r="BO2647" s="1">
        <v>-1.0</v>
      </c>
      <c r="BP2647" s="1">
        <v>-1.0</v>
      </c>
      <c r="BQ2647" s="1">
        <v>-1.0</v>
      </c>
      <c r="BR2647" s="1">
        <v>-1.0</v>
      </c>
      <c r="BS2647" s="1">
        <v>1.0</v>
      </c>
      <c r="BT2647" s="1">
        <v>-1.0</v>
      </c>
      <c r="BU2647" s="1">
        <v>1.0</v>
      </c>
      <c r="BV2647" s="1">
        <v>-1.0</v>
      </c>
      <c r="BW2647" s="1">
        <v>-1.0</v>
      </c>
      <c r="BX2647" s="1">
        <v>-1.0</v>
      </c>
      <c r="BY2647" s="1">
        <v>-1.0</v>
      </c>
      <c r="BZ2647" s="1">
        <v>-1.0</v>
      </c>
      <c r="CA2647" s="1">
        <v>-1.0</v>
      </c>
      <c r="CB2647" s="1">
        <v>-1.0</v>
      </c>
      <c r="CC2647" s="1">
        <v>-1.0</v>
      </c>
      <c r="CD2647" s="1">
        <v>88784.0</v>
      </c>
    </row>
    <row r="2648">
      <c r="A2648" s="1">
        <v>5353815.0</v>
      </c>
      <c r="B2648" s="1" t="s">
        <v>14156</v>
      </c>
      <c r="C2648" s="1" t="s">
        <v>14157</v>
      </c>
      <c r="D2648" s="1" t="s">
        <v>14158</v>
      </c>
      <c r="E2648" s="1" t="s">
        <v>85</v>
      </c>
      <c r="G2648" s="1" t="s">
        <v>14159</v>
      </c>
      <c r="H2648" s="1" t="s">
        <v>14160</v>
      </c>
      <c r="I2648" s="1">
        <v>2.7748965E7</v>
      </c>
      <c r="J2648" s="1">
        <v>42049.0</v>
      </c>
      <c r="M2648" s="1">
        <v>0.0</v>
      </c>
      <c r="N2648" s="1">
        <v>1.0</v>
      </c>
      <c r="O2648" s="1">
        <v>1.0</v>
      </c>
      <c r="P2648" s="1" t="s">
        <v>123</v>
      </c>
      <c r="Q2648" s="1" t="s">
        <v>308</v>
      </c>
      <c r="R2648" s="1">
        <v>40.6549</v>
      </c>
      <c r="S2648" s="1">
        <v>-73.95432</v>
      </c>
      <c r="T2648" s="1" t="s">
        <v>91</v>
      </c>
      <c r="U2648" s="1" t="s">
        <v>92</v>
      </c>
      <c r="V2648" s="1">
        <v>2.0</v>
      </c>
      <c r="W2648" s="1">
        <v>1.0</v>
      </c>
      <c r="X2648" s="1">
        <v>1.0</v>
      </c>
      <c r="Y2648" s="1">
        <v>1.0</v>
      </c>
      <c r="Z2648" s="1" t="s">
        <v>93</v>
      </c>
      <c r="AA2648" s="1" t="s">
        <v>14161</v>
      </c>
      <c r="AB2648" s="1">
        <v>95.0</v>
      </c>
      <c r="AC2648" s="1">
        <v>1.0</v>
      </c>
      <c r="AD2648" s="1">
        <v>0.0</v>
      </c>
      <c r="AE2648" s="1">
        <v>3.0</v>
      </c>
      <c r="AF2648" s="1" t="s">
        <v>266</v>
      </c>
      <c r="AG2648" s="1">
        <v>1.0</v>
      </c>
      <c r="AH2648" s="1">
        <v>0.0</v>
      </c>
      <c r="AI2648" s="1">
        <v>0.0</v>
      </c>
      <c r="AJ2648" s="1">
        <v>0.0</v>
      </c>
      <c r="AK2648" s="1">
        <v>0.0</v>
      </c>
      <c r="AL2648" s="1">
        <v>0.0</v>
      </c>
      <c r="AM2648" s="1">
        <v>0.0</v>
      </c>
      <c r="AU2648" s="1">
        <v>0.0</v>
      </c>
      <c r="AV2648" s="1" t="s">
        <v>117</v>
      </c>
      <c r="AW2648" s="1">
        <v>1.0</v>
      </c>
      <c r="AX2648" s="1">
        <v>1.0</v>
      </c>
      <c r="AY2648" s="1">
        <v>0.0</v>
      </c>
      <c r="AZ2648" s="1">
        <v>0.0</v>
      </c>
      <c r="BB2648" s="1">
        <v>-1.0</v>
      </c>
      <c r="BC2648" s="1">
        <v>-1.0</v>
      </c>
      <c r="BD2648" s="1">
        <v>-1.0</v>
      </c>
      <c r="BE2648" s="1">
        <v>-1.0</v>
      </c>
      <c r="BF2648" s="1">
        <v>-1.0</v>
      </c>
      <c r="BG2648" s="1">
        <v>-1.0</v>
      </c>
      <c r="BH2648" s="1">
        <v>-1.0</v>
      </c>
      <c r="BI2648" s="1">
        <v>-1.0</v>
      </c>
      <c r="BJ2648" s="1">
        <v>-1.0</v>
      </c>
      <c r="BK2648" s="1">
        <v>-1.0</v>
      </c>
      <c r="BL2648" s="1">
        <v>-1.0</v>
      </c>
      <c r="BM2648" s="1">
        <v>-1.0</v>
      </c>
      <c r="BN2648" s="1">
        <v>-1.0</v>
      </c>
      <c r="BO2648" s="1">
        <v>-1.0</v>
      </c>
      <c r="BP2648" s="1">
        <v>-1.0</v>
      </c>
      <c r="BQ2648" s="1">
        <v>-1.0</v>
      </c>
      <c r="BR2648" s="1">
        <v>-1.0</v>
      </c>
      <c r="BS2648" s="1">
        <v>-1.0</v>
      </c>
      <c r="BT2648" s="1">
        <v>-1.0</v>
      </c>
      <c r="BU2648" s="1">
        <v>1.0</v>
      </c>
      <c r="BV2648" s="1">
        <v>-1.0</v>
      </c>
      <c r="BW2648" s="1">
        <v>-1.0</v>
      </c>
      <c r="BX2648" s="1">
        <v>-1.0</v>
      </c>
      <c r="BY2648" s="1">
        <v>-1.0</v>
      </c>
      <c r="BZ2648" s="1">
        <v>-1.0</v>
      </c>
      <c r="CA2648" s="1">
        <v>-1.0</v>
      </c>
      <c r="CB2648" s="1">
        <v>-1.0</v>
      </c>
      <c r="CC2648" s="1">
        <v>-1.0</v>
      </c>
      <c r="CD2648" s="1">
        <v>88785.0</v>
      </c>
    </row>
    <row r="2649">
      <c r="A2649" s="1">
        <v>3655007.0</v>
      </c>
      <c r="B2649" s="1" t="s">
        <v>14162</v>
      </c>
      <c r="C2649" s="1" t="s">
        <v>14163</v>
      </c>
      <c r="D2649" s="1" t="s">
        <v>14164</v>
      </c>
      <c r="E2649" s="1" t="s">
        <v>85</v>
      </c>
      <c r="F2649" s="1" t="s">
        <v>14165</v>
      </c>
      <c r="G2649" s="1" t="s">
        <v>14166</v>
      </c>
      <c r="I2649" s="1">
        <v>1.8492106E7</v>
      </c>
      <c r="J2649" s="1">
        <v>41840.0</v>
      </c>
      <c r="M2649" s="1">
        <v>1.0</v>
      </c>
      <c r="N2649" s="1">
        <v>1.0</v>
      </c>
      <c r="O2649" s="1">
        <v>0.0</v>
      </c>
      <c r="P2649" s="1" t="s">
        <v>621</v>
      </c>
      <c r="Q2649" s="1" t="s">
        <v>9776</v>
      </c>
      <c r="R2649" s="1">
        <v>40.88855</v>
      </c>
      <c r="S2649" s="1">
        <v>-73.85127</v>
      </c>
      <c r="T2649" s="1" t="s">
        <v>125</v>
      </c>
      <c r="U2649" s="1" t="s">
        <v>113</v>
      </c>
      <c r="V2649" s="1">
        <v>1.0</v>
      </c>
      <c r="W2649" s="1">
        <v>1.0</v>
      </c>
      <c r="X2649" s="1">
        <v>1.0</v>
      </c>
      <c r="Y2649" s="1">
        <v>1.0</v>
      </c>
      <c r="Z2649" s="1" t="s">
        <v>93</v>
      </c>
      <c r="AA2649" s="1" t="s">
        <v>14167</v>
      </c>
      <c r="AB2649" s="1">
        <v>50.0</v>
      </c>
      <c r="AC2649" s="1">
        <v>1.0</v>
      </c>
      <c r="AD2649" s="1">
        <v>0.0</v>
      </c>
      <c r="AE2649" s="1">
        <v>7.0</v>
      </c>
      <c r="AF2649" s="1" t="s">
        <v>1683</v>
      </c>
      <c r="AG2649" s="1">
        <v>1.0</v>
      </c>
      <c r="AH2649" s="1">
        <v>0.0</v>
      </c>
      <c r="AI2649" s="1">
        <v>0.0</v>
      </c>
      <c r="AJ2649" s="1">
        <v>0.0</v>
      </c>
      <c r="AK2649" s="1">
        <v>0.0</v>
      </c>
      <c r="AL2649" s="1">
        <v>12.0</v>
      </c>
      <c r="AM2649" s="1">
        <v>2.0</v>
      </c>
      <c r="AN2649" s="1">
        <v>98.0</v>
      </c>
      <c r="AO2649" s="1">
        <v>10.0</v>
      </c>
      <c r="AP2649" s="1">
        <v>10.0</v>
      </c>
      <c r="AQ2649" s="1">
        <v>10.0</v>
      </c>
      <c r="AR2649" s="1">
        <v>10.0</v>
      </c>
      <c r="AS2649" s="1">
        <v>10.0</v>
      </c>
      <c r="AT2649" s="1">
        <v>10.0</v>
      </c>
      <c r="AU2649" s="1">
        <v>0.0</v>
      </c>
      <c r="AV2649" s="1" t="s">
        <v>96</v>
      </c>
      <c r="AW2649" s="1">
        <v>1.0</v>
      </c>
      <c r="AX2649" s="1">
        <v>0.0</v>
      </c>
      <c r="AY2649" s="1">
        <v>1.0</v>
      </c>
      <c r="AZ2649" s="1">
        <v>0.0</v>
      </c>
      <c r="BA2649" s="1">
        <v>0.55</v>
      </c>
      <c r="BB2649" s="1">
        <v>-1.0</v>
      </c>
      <c r="BC2649" s="1">
        <v>-1.0</v>
      </c>
      <c r="BD2649" s="1">
        <v>-1.0</v>
      </c>
      <c r="BE2649" s="1">
        <v>-1.0</v>
      </c>
      <c r="BF2649" s="1">
        <v>-1.0</v>
      </c>
      <c r="BG2649" s="1">
        <v>-1.0</v>
      </c>
      <c r="BH2649" s="1">
        <v>-1.0</v>
      </c>
      <c r="BI2649" s="1">
        <v>1.0</v>
      </c>
      <c r="BJ2649" s="1">
        <v>-1.0</v>
      </c>
      <c r="BK2649" s="1">
        <v>-1.0</v>
      </c>
      <c r="BL2649" s="1">
        <v>-1.0</v>
      </c>
      <c r="BM2649" s="1">
        <v>-1.0</v>
      </c>
      <c r="BN2649" s="1">
        <v>-1.0</v>
      </c>
      <c r="BO2649" s="1">
        <v>-1.0</v>
      </c>
      <c r="BP2649" s="1">
        <v>1.0</v>
      </c>
      <c r="BQ2649" s="1">
        <v>-1.0</v>
      </c>
      <c r="BR2649" s="1">
        <v>-1.0</v>
      </c>
      <c r="BS2649" s="1">
        <v>1.0</v>
      </c>
      <c r="BT2649" s="1">
        <v>-1.0</v>
      </c>
      <c r="BU2649" s="1">
        <v>1.0</v>
      </c>
      <c r="BV2649" s="1">
        <v>-1.0</v>
      </c>
      <c r="BW2649" s="1">
        <v>1.0</v>
      </c>
      <c r="BX2649" s="1">
        <v>-1.0</v>
      </c>
      <c r="BY2649" s="1">
        <v>1.0</v>
      </c>
      <c r="BZ2649" s="1">
        <v>-1.0</v>
      </c>
      <c r="CA2649" s="1">
        <v>-1.0</v>
      </c>
      <c r="CB2649" s="1">
        <v>-1.0</v>
      </c>
      <c r="CC2649" s="1">
        <v>-1.0</v>
      </c>
      <c r="CD2649" s="1">
        <v>88805.0</v>
      </c>
    </row>
    <row r="2650">
      <c r="A2650" s="1">
        <v>2.6783354E7</v>
      </c>
      <c r="B2650" s="1" t="s">
        <v>14168</v>
      </c>
      <c r="C2650" s="1" t="s">
        <v>14169</v>
      </c>
      <c r="D2650" s="1" t="s">
        <v>14170</v>
      </c>
      <c r="E2650" s="1" t="s">
        <v>85</v>
      </c>
      <c r="F2650" s="1" t="s">
        <v>14171</v>
      </c>
      <c r="H2650" s="1" t="s">
        <v>14172</v>
      </c>
      <c r="I2650" s="1">
        <v>1.2940363E8</v>
      </c>
      <c r="J2650" s="1">
        <v>42863.0</v>
      </c>
      <c r="K2650" s="1" t="s">
        <v>272</v>
      </c>
      <c r="L2650" s="1">
        <v>0.67</v>
      </c>
      <c r="M2650" s="1">
        <v>0.0</v>
      </c>
      <c r="N2650" s="1">
        <v>1.0</v>
      </c>
      <c r="O2650" s="1">
        <v>0.0</v>
      </c>
      <c r="P2650" s="1" t="s">
        <v>184</v>
      </c>
      <c r="Q2650" s="1" t="s">
        <v>519</v>
      </c>
      <c r="R2650" s="1">
        <v>40.70145</v>
      </c>
      <c r="S2650" s="1">
        <v>-73.92</v>
      </c>
      <c r="T2650" s="1" t="s">
        <v>91</v>
      </c>
      <c r="U2650" s="1" t="s">
        <v>92</v>
      </c>
      <c r="V2650" s="1">
        <v>4.0</v>
      </c>
      <c r="W2650" s="1">
        <v>1.0</v>
      </c>
      <c r="X2650" s="1">
        <v>1.0</v>
      </c>
      <c r="Y2650" s="1">
        <v>1.0</v>
      </c>
      <c r="Z2650" s="1" t="s">
        <v>93</v>
      </c>
      <c r="AA2650" s="1" t="s">
        <v>14173</v>
      </c>
      <c r="AB2650" s="1">
        <v>120.0</v>
      </c>
      <c r="AC2650" s="1">
        <v>1.0</v>
      </c>
      <c r="AD2650" s="1">
        <v>0.0</v>
      </c>
      <c r="AE2650" s="1">
        <v>2.0</v>
      </c>
      <c r="AF2650" s="1" t="s">
        <v>127</v>
      </c>
      <c r="AG2650" s="1">
        <v>1.0</v>
      </c>
      <c r="AH2650" s="1">
        <v>3.0</v>
      </c>
      <c r="AI2650" s="1">
        <v>3.0</v>
      </c>
      <c r="AJ2650" s="1">
        <v>3.0</v>
      </c>
      <c r="AK2650" s="1">
        <v>3.0</v>
      </c>
      <c r="AL2650" s="1">
        <v>10.0</v>
      </c>
      <c r="AM2650" s="1">
        <v>10.0</v>
      </c>
      <c r="AN2650" s="1">
        <v>94.0</v>
      </c>
      <c r="AO2650" s="1">
        <v>10.0</v>
      </c>
      <c r="AP2650" s="1">
        <v>9.0</v>
      </c>
      <c r="AQ2650" s="1">
        <v>9.0</v>
      </c>
      <c r="AR2650" s="1">
        <v>10.0</v>
      </c>
      <c r="AS2650" s="1">
        <v>9.0</v>
      </c>
      <c r="AT2650" s="1">
        <v>10.0</v>
      </c>
      <c r="AU2650" s="1">
        <v>0.0</v>
      </c>
      <c r="AV2650" s="1" t="s">
        <v>96</v>
      </c>
      <c r="AW2650" s="1">
        <v>1.0</v>
      </c>
      <c r="AX2650" s="1">
        <v>1.0</v>
      </c>
      <c r="AY2650" s="1">
        <v>0.0</v>
      </c>
      <c r="AZ2650" s="1">
        <v>0.0</v>
      </c>
      <c r="BA2650" s="1">
        <v>0.83</v>
      </c>
      <c r="BB2650" s="1">
        <v>-1.0</v>
      </c>
      <c r="BC2650" s="1">
        <v>1.0</v>
      </c>
      <c r="BD2650" s="1">
        <v>-1.0</v>
      </c>
      <c r="BE2650" s="1">
        <v>-1.0</v>
      </c>
      <c r="BF2650" s="1">
        <v>-1.0</v>
      </c>
      <c r="BG2650" s="1">
        <v>-1.0</v>
      </c>
      <c r="BH2650" s="1">
        <v>-1.0</v>
      </c>
      <c r="BI2650" s="1">
        <v>-1.0</v>
      </c>
      <c r="BJ2650" s="1">
        <v>1.0</v>
      </c>
      <c r="BK2650" s="1">
        <v>-1.0</v>
      </c>
      <c r="BL2650" s="1">
        <v>1.0</v>
      </c>
      <c r="BM2650" s="1">
        <v>-1.0</v>
      </c>
      <c r="BN2650" s="1">
        <v>-1.0</v>
      </c>
      <c r="BO2650" s="1">
        <v>-1.0</v>
      </c>
      <c r="BP2650" s="1">
        <v>-1.0</v>
      </c>
      <c r="BQ2650" s="1">
        <v>1.0</v>
      </c>
      <c r="BR2650" s="1">
        <v>-1.0</v>
      </c>
      <c r="BS2650" s="1">
        <v>-1.0</v>
      </c>
      <c r="BT2650" s="1">
        <v>-1.0</v>
      </c>
      <c r="BU2650" s="1">
        <v>1.0</v>
      </c>
      <c r="BV2650" s="1">
        <v>-1.0</v>
      </c>
      <c r="BW2650" s="1">
        <v>1.0</v>
      </c>
      <c r="BX2650" s="1">
        <v>-1.0</v>
      </c>
      <c r="BY2650" s="1">
        <v>-1.0</v>
      </c>
      <c r="BZ2650" s="1">
        <v>1.0</v>
      </c>
      <c r="CA2650" s="1">
        <v>-1.0</v>
      </c>
      <c r="CB2650" s="1">
        <v>1.0</v>
      </c>
      <c r="CC2650" s="1">
        <v>-1.0</v>
      </c>
      <c r="CD2650" s="1">
        <v>88848.0</v>
      </c>
    </row>
    <row r="2651">
      <c r="A2651" s="1">
        <v>2.2904809E7</v>
      </c>
      <c r="B2651" s="1" t="s">
        <v>14174</v>
      </c>
      <c r="C2651" s="1" t="s">
        <v>14175</v>
      </c>
      <c r="D2651" s="1" t="s">
        <v>14175</v>
      </c>
      <c r="E2651" s="1" t="s">
        <v>85</v>
      </c>
      <c r="I2651" s="1">
        <v>2.4466431E7</v>
      </c>
      <c r="J2651" s="1">
        <v>41977.0</v>
      </c>
      <c r="M2651" s="1">
        <v>0.0</v>
      </c>
      <c r="N2651" s="1">
        <v>1.0</v>
      </c>
      <c r="O2651" s="1">
        <v>1.0</v>
      </c>
      <c r="P2651" s="1" t="s">
        <v>123</v>
      </c>
      <c r="Q2651" s="1" t="s">
        <v>124</v>
      </c>
      <c r="R2651" s="1">
        <v>40.68732</v>
      </c>
      <c r="S2651" s="1">
        <v>-73.9151</v>
      </c>
      <c r="T2651" s="1" t="s">
        <v>91</v>
      </c>
      <c r="U2651" s="1" t="s">
        <v>113</v>
      </c>
      <c r="V2651" s="1">
        <v>1.0</v>
      </c>
      <c r="W2651" s="1">
        <v>1.0</v>
      </c>
      <c r="X2651" s="1">
        <v>1.0</v>
      </c>
      <c r="Y2651" s="1">
        <v>1.0</v>
      </c>
      <c r="Z2651" s="1" t="s">
        <v>93</v>
      </c>
      <c r="AA2651" s="1" t="s">
        <v>14176</v>
      </c>
      <c r="AB2651" s="1">
        <v>70.0</v>
      </c>
      <c r="AC2651" s="1">
        <v>1.0</v>
      </c>
      <c r="AD2651" s="1">
        <v>0.0</v>
      </c>
      <c r="AE2651" s="1">
        <v>7.0</v>
      </c>
      <c r="AF2651" s="1" t="s">
        <v>692</v>
      </c>
      <c r="AG2651" s="1">
        <v>1.0</v>
      </c>
      <c r="AH2651" s="1">
        <v>0.0</v>
      </c>
      <c r="AI2651" s="1">
        <v>0.0</v>
      </c>
      <c r="AJ2651" s="1">
        <v>0.0</v>
      </c>
      <c r="AK2651" s="1">
        <v>0.0</v>
      </c>
      <c r="AL2651" s="1">
        <v>0.0</v>
      </c>
      <c r="AM2651" s="1">
        <v>0.0</v>
      </c>
      <c r="AU2651" s="1">
        <v>1.0</v>
      </c>
      <c r="AV2651" s="1" t="s">
        <v>105</v>
      </c>
      <c r="AW2651" s="1">
        <v>1.0</v>
      </c>
      <c r="AX2651" s="1">
        <v>0.0</v>
      </c>
      <c r="AY2651" s="1">
        <v>1.0</v>
      </c>
      <c r="AZ2651" s="1">
        <v>0.0</v>
      </c>
      <c r="BB2651" s="1">
        <v>-1.0</v>
      </c>
      <c r="BC2651" s="1">
        <v>-1.0</v>
      </c>
      <c r="BD2651" s="1">
        <v>-1.0</v>
      </c>
      <c r="BE2651" s="1">
        <v>-1.0</v>
      </c>
      <c r="BF2651" s="1">
        <v>-1.0</v>
      </c>
      <c r="BG2651" s="1">
        <v>-1.0</v>
      </c>
      <c r="BH2651" s="1">
        <v>-1.0</v>
      </c>
      <c r="BI2651" s="1">
        <v>-1.0</v>
      </c>
      <c r="BJ2651" s="1">
        <v>-1.0</v>
      </c>
      <c r="BK2651" s="1">
        <v>-1.0</v>
      </c>
      <c r="BL2651" s="1">
        <v>-1.0</v>
      </c>
      <c r="BM2651" s="1">
        <v>-1.0</v>
      </c>
      <c r="BN2651" s="1">
        <v>-1.0</v>
      </c>
      <c r="BO2651" s="1">
        <v>-1.0</v>
      </c>
      <c r="BP2651" s="1">
        <v>-1.0</v>
      </c>
      <c r="BQ2651" s="1">
        <v>-1.0</v>
      </c>
      <c r="BR2651" s="1">
        <v>-1.0</v>
      </c>
      <c r="BS2651" s="1">
        <v>-1.0</v>
      </c>
      <c r="BT2651" s="1">
        <v>-1.0</v>
      </c>
      <c r="BU2651" s="1">
        <v>1.0</v>
      </c>
      <c r="BV2651" s="1">
        <v>-1.0</v>
      </c>
      <c r="BW2651" s="1">
        <v>-1.0</v>
      </c>
      <c r="BX2651" s="1">
        <v>-1.0</v>
      </c>
      <c r="BY2651" s="1">
        <v>-1.0</v>
      </c>
      <c r="BZ2651" s="1">
        <v>-1.0</v>
      </c>
      <c r="CA2651" s="1">
        <v>-1.0</v>
      </c>
      <c r="CB2651" s="1">
        <v>-1.0</v>
      </c>
      <c r="CC2651" s="1">
        <v>-1.0</v>
      </c>
      <c r="CD2651" s="1">
        <v>88864.0</v>
      </c>
    </row>
    <row r="2652">
      <c r="A2652" s="1">
        <v>2201581.0</v>
      </c>
      <c r="B2652" s="1" t="s">
        <v>14177</v>
      </c>
      <c r="C2652" s="1" t="s">
        <v>14178</v>
      </c>
      <c r="D2652" s="1" t="s">
        <v>14179</v>
      </c>
      <c r="E2652" s="1" t="s">
        <v>85</v>
      </c>
      <c r="F2652" s="1" t="s">
        <v>14180</v>
      </c>
      <c r="G2652" s="1" t="s">
        <v>14181</v>
      </c>
      <c r="H2652" s="1" t="s">
        <v>14182</v>
      </c>
      <c r="I2652" s="1">
        <v>1.1231506E7</v>
      </c>
      <c r="J2652" s="1">
        <v>41651.0</v>
      </c>
      <c r="K2652" s="1" t="s">
        <v>88</v>
      </c>
      <c r="L2652" s="1">
        <v>1.0</v>
      </c>
      <c r="M2652" s="1">
        <v>0.0</v>
      </c>
      <c r="N2652" s="1">
        <v>1.0</v>
      </c>
      <c r="O2652" s="1">
        <v>1.0</v>
      </c>
      <c r="P2652" s="1" t="s">
        <v>123</v>
      </c>
      <c r="Q2652" s="1" t="s">
        <v>157</v>
      </c>
      <c r="R2652" s="1">
        <v>40.69587</v>
      </c>
      <c r="S2652" s="1">
        <v>-73.94037</v>
      </c>
      <c r="T2652" s="1" t="s">
        <v>91</v>
      </c>
      <c r="U2652" s="1" t="s">
        <v>92</v>
      </c>
      <c r="V2652" s="1">
        <v>3.0</v>
      </c>
      <c r="W2652" s="1">
        <v>1.0</v>
      </c>
      <c r="X2652" s="1">
        <v>1.0</v>
      </c>
      <c r="Y2652" s="1">
        <v>1.0</v>
      </c>
      <c r="Z2652" s="1" t="s">
        <v>93</v>
      </c>
      <c r="AA2652" s="1" t="s">
        <v>14183</v>
      </c>
      <c r="AB2652" s="1">
        <v>85.0</v>
      </c>
      <c r="AC2652" s="1">
        <v>1.0</v>
      </c>
      <c r="AD2652" s="1">
        <v>0.0</v>
      </c>
      <c r="AE2652" s="1">
        <v>4.0</v>
      </c>
      <c r="AF2652" s="1" t="s">
        <v>407</v>
      </c>
      <c r="AG2652" s="1">
        <v>1.0</v>
      </c>
      <c r="AH2652" s="1">
        <v>1.0</v>
      </c>
      <c r="AI2652" s="1">
        <v>1.0</v>
      </c>
      <c r="AJ2652" s="1">
        <v>1.0</v>
      </c>
      <c r="AK2652" s="1">
        <v>1.0</v>
      </c>
      <c r="AL2652" s="1">
        <v>9.0</v>
      </c>
      <c r="AM2652" s="1">
        <v>3.0</v>
      </c>
      <c r="AN2652" s="1">
        <v>100.0</v>
      </c>
      <c r="AO2652" s="1">
        <v>10.0</v>
      </c>
      <c r="AP2652" s="1">
        <v>10.0</v>
      </c>
      <c r="AQ2652" s="1">
        <v>10.0</v>
      </c>
      <c r="AR2652" s="1">
        <v>10.0</v>
      </c>
      <c r="AS2652" s="1">
        <v>10.0</v>
      </c>
      <c r="AT2652" s="1">
        <v>10.0</v>
      </c>
      <c r="AU2652" s="1">
        <v>0.0</v>
      </c>
      <c r="AV2652" s="1" t="s">
        <v>96</v>
      </c>
      <c r="AW2652" s="1">
        <v>1.0</v>
      </c>
      <c r="AX2652" s="1">
        <v>1.0</v>
      </c>
      <c r="AY2652" s="1">
        <v>0.0</v>
      </c>
      <c r="AZ2652" s="1">
        <v>0.0</v>
      </c>
      <c r="BA2652" s="1">
        <v>0.22</v>
      </c>
      <c r="BB2652" s="1">
        <v>-1.0</v>
      </c>
      <c r="BC2652" s="1">
        <v>1.0</v>
      </c>
      <c r="BD2652" s="1">
        <v>-1.0</v>
      </c>
      <c r="BE2652" s="1">
        <v>-1.0</v>
      </c>
      <c r="BF2652" s="1">
        <v>-1.0</v>
      </c>
      <c r="BG2652" s="1">
        <v>-1.0</v>
      </c>
      <c r="BH2652" s="1">
        <v>1.0</v>
      </c>
      <c r="BI2652" s="1">
        <v>-1.0</v>
      </c>
      <c r="BJ2652" s="1">
        <v>-1.0</v>
      </c>
      <c r="BK2652" s="1">
        <v>-1.0</v>
      </c>
      <c r="BL2652" s="1">
        <v>-1.0</v>
      </c>
      <c r="BM2652" s="1">
        <v>-1.0</v>
      </c>
      <c r="BN2652" s="1">
        <v>-1.0</v>
      </c>
      <c r="BO2652" s="1">
        <v>-1.0</v>
      </c>
      <c r="BP2652" s="1">
        <v>1.0</v>
      </c>
      <c r="BQ2652" s="1">
        <v>-1.0</v>
      </c>
      <c r="BR2652" s="1">
        <v>-1.0</v>
      </c>
      <c r="BS2652" s="1">
        <v>-1.0</v>
      </c>
      <c r="BT2652" s="1">
        <v>-1.0</v>
      </c>
      <c r="BU2652" s="1">
        <v>1.0</v>
      </c>
      <c r="BV2652" s="1">
        <v>-1.0</v>
      </c>
      <c r="BW2652" s="1">
        <v>-1.0</v>
      </c>
      <c r="BX2652" s="1">
        <v>1.0</v>
      </c>
      <c r="BY2652" s="1">
        <v>-1.0</v>
      </c>
      <c r="BZ2652" s="1">
        <v>-1.0</v>
      </c>
      <c r="CA2652" s="1">
        <v>-1.0</v>
      </c>
      <c r="CB2652" s="1">
        <v>-1.0</v>
      </c>
      <c r="CC2652" s="1">
        <v>-1.0</v>
      </c>
      <c r="CD2652" s="1">
        <v>88923.0</v>
      </c>
    </row>
    <row r="2653">
      <c r="A2653" s="1">
        <v>2.8100131E7</v>
      </c>
      <c r="B2653" s="1" t="s">
        <v>14184</v>
      </c>
      <c r="C2653" s="1" t="s">
        <v>14185</v>
      </c>
      <c r="D2653" s="1" t="s">
        <v>14186</v>
      </c>
      <c r="E2653" s="1" t="s">
        <v>85</v>
      </c>
      <c r="F2653" s="1" t="s">
        <v>14187</v>
      </c>
      <c r="G2653" s="1" t="s">
        <v>14188</v>
      </c>
      <c r="I2653" s="1">
        <v>2.12262028E8</v>
      </c>
      <c r="J2653" s="1">
        <v>43340.0</v>
      </c>
      <c r="K2653" s="1" t="s">
        <v>272</v>
      </c>
      <c r="L2653" s="1">
        <v>0.9</v>
      </c>
      <c r="M2653" s="1">
        <v>1.0</v>
      </c>
      <c r="N2653" s="1">
        <v>2.0</v>
      </c>
      <c r="O2653" s="1">
        <v>0.0</v>
      </c>
      <c r="P2653" s="1" t="s">
        <v>123</v>
      </c>
      <c r="Q2653" s="1" t="s">
        <v>229</v>
      </c>
      <c r="R2653" s="1">
        <v>40.69032</v>
      </c>
      <c r="S2653" s="1">
        <v>-73.97678</v>
      </c>
      <c r="T2653" s="1" t="s">
        <v>91</v>
      </c>
      <c r="U2653" s="1" t="s">
        <v>92</v>
      </c>
      <c r="V2653" s="1">
        <v>5.0</v>
      </c>
      <c r="W2653" s="1">
        <v>1.5</v>
      </c>
      <c r="X2653" s="1">
        <v>2.0</v>
      </c>
      <c r="Y2653" s="1">
        <v>2.0</v>
      </c>
      <c r="Z2653" s="1" t="s">
        <v>93</v>
      </c>
      <c r="AA2653" s="1" t="s">
        <v>2964</v>
      </c>
      <c r="AB2653" s="1">
        <v>335.0</v>
      </c>
      <c r="AC2653" s="1">
        <v>4.0</v>
      </c>
      <c r="AD2653" s="1">
        <v>25.0</v>
      </c>
      <c r="AE2653" s="1">
        <v>3.0</v>
      </c>
      <c r="AF2653" s="1" t="s">
        <v>202</v>
      </c>
      <c r="AG2653" s="1">
        <v>1.0</v>
      </c>
      <c r="AH2653" s="1">
        <v>2.0</v>
      </c>
      <c r="AI2653" s="1">
        <v>9.0</v>
      </c>
      <c r="AJ2653" s="1">
        <v>23.0</v>
      </c>
      <c r="AK2653" s="1">
        <v>81.0</v>
      </c>
      <c r="AL2653" s="1">
        <v>16.0</v>
      </c>
      <c r="AM2653" s="1">
        <v>16.0</v>
      </c>
      <c r="AN2653" s="1">
        <v>96.0</v>
      </c>
      <c r="AO2653" s="1">
        <v>10.0</v>
      </c>
      <c r="AP2653" s="1">
        <v>10.0</v>
      </c>
      <c r="AQ2653" s="1">
        <v>9.0</v>
      </c>
      <c r="AR2653" s="1">
        <v>10.0</v>
      </c>
      <c r="AS2653" s="1">
        <v>10.0</v>
      </c>
      <c r="AT2653" s="1">
        <v>10.0</v>
      </c>
      <c r="AU2653" s="1">
        <v>0.0</v>
      </c>
      <c r="AV2653" s="1" t="s">
        <v>105</v>
      </c>
      <c r="AW2653" s="1">
        <v>2.0</v>
      </c>
      <c r="AX2653" s="1">
        <v>2.0</v>
      </c>
      <c r="AY2653" s="1">
        <v>0.0</v>
      </c>
      <c r="AZ2653" s="1">
        <v>0.0</v>
      </c>
      <c r="BA2653" s="1">
        <v>1.67</v>
      </c>
      <c r="BB2653" s="1">
        <v>-1.0</v>
      </c>
      <c r="BC2653" s="1">
        <v>1.0</v>
      </c>
      <c r="BD2653" s="1">
        <v>-1.0</v>
      </c>
      <c r="BE2653" s="1">
        <v>-1.0</v>
      </c>
      <c r="BF2653" s="1">
        <v>-1.0</v>
      </c>
      <c r="BG2653" s="1">
        <v>-1.0</v>
      </c>
      <c r="BH2653" s="1">
        <v>-1.0</v>
      </c>
      <c r="BI2653" s="1">
        <v>-1.0</v>
      </c>
      <c r="BJ2653" s="1">
        <v>1.0</v>
      </c>
      <c r="BK2653" s="1">
        <v>-1.0</v>
      </c>
      <c r="BL2653" s="1">
        <v>-1.0</v>
      </c>
      <c r="BM2653" s="1">
        <v>1.0</v>
      </c>
      <c r="BN2653" s="1">
        <v>-1.0</v>
      </c>
      <c r="BO2653" s="1">
        <v>-1.0</v>
      </c>
      <c r="BP2653" s="1">
        <v>-1.0</v>
      </c>
      <c r="BQ2653" s="1">
        <v>-1.0</v>
      </c>
      <c r="BR2653" s="1">
        <v>-1.0</v>
      </c>
      <c r="BS2653" s="1">
        <v>-1.0</v>
      </c>
      <c r="BT2653" s="1">
        <v>1.0</v>
      </c>
      <c r="BU2653" s="1">
        <v>1.0</v>
      </c>
      <c r="BV2653" s="1">
        <v>-1.0</v>
      </c>
      <c r="BW2653" s="1">
        <v>-1.0</v>
      </c>
      <c r="BX2653" s="1">
        <v>1.0</v>
      </c>
      <c r="BY2653" s="1">
        <v>-1.0</v>
      </c>
      <c r="BZ2653" s="1">
        <v>-1.0</v>
      </c>
      <c r="CA2653" s="1">
        <v>-1.0</v>
      </c>
      <c r="CB2653" s="1">
        <v>-1.0</v>
      </c>
      <c r="CC2653" s="1">
        <v>-1.0</v>
      </c>
      <c r="CD2653" s="1">
        <v>88946.0</v>
      </c>
    </row>
    <row r="2654">
      <c r="A2654" s="1">
        <v>1.6439426E7</v>
      </c>
      <c r="B2654" s="1" t="s">
        <v>14189</v>
      </c>
      <c r="C2654" s="1" t="s">
        <v>14190</v>
      </c>
      <c r="D2654" s="1" t="s">
        <v>14191</v>
      </c>
      <c r="E2654" s="1" t="s">
        <v>85</v>
      </c>
      <c r="F2654" s="1" t="s">
        <v>14192</v>
      </c>
      <c r="G2654" s="1" t="s">
        <v>14193</v>
      </c>
      <c r="H2654" s="1" t="s">
        <v>14194</v>
      </c>
      <c r="I2654" s="1">
        <v>2.1136805E7</v>
      </c>
      <c r="J2654" s="1">
        <v>41891.0</v>
      </c>
      <c r="K2654" s="1" t="s">
        <v>88</v>
      </c>
      <c r="L2654" s="1">
        <v>0.91</v>
      </c>
      <c r="M2654" s="1">
        <v>0.0</v>
      </c>
      <c r="N2654" s="1">
        <v>1.0</v>
      </c>
      <c r="O2654" s="1">
        <v>1.0</v>
      </c>
      <c r="P2654" s="1" t="s">
        <v>123</v>
      </c>
      <c r="Q2654" s="1" t="s">
        <v>124</v>
      </c>
      <c r="R2654" s="1">
        <v>40.66973</v>
      </c>
      <c r="S2654" s="1">
        <v>-73.95634</v>
      </c>
      <c r="T2654" s="1" t="s">
        <v>91</v>
      </c>
      <c r="U2654" s="1" t="s">
        <v>113</v>
      </c>
      <c r="V2654" s="1">
        <v>2.0</v>
      </c>
      <c r="W2654" s="1">
        <v>1.0</v>
      </c>
      <c r="X2654" s="1">
        <v>1.0</v>
      </c>
      <c r="Y2654" s="1">
        <v>1.0</v>
      </c>
      <c r="Z2654" s="1" t="s">
        <v>93</v>
      </c>
      <c r="AA2654" s="1" t="s">
        <v>14195</v>
      </c>
      <c r="AB2654" s="1">
        <v>41.0</v>
      </c>
      <c r="AC2654" s="1">
        <v>1.0</v>
      </c>
      <c r="AD2654" s="1">
        <v>40.0</v>
      </c>
      <c r="AE2654" s="1">
        <v>1.0</v>
      </c>
      <c r="AF2654" s="1" t="s">
        <v>104</v>
      </c>
      <c r="AG2654" s="1">
        <v>1.0</v>
      </c>
      <c r="AH2654" s="1">
        <v>0.0</v>
      </c>
      <c r="AI2654" s="1">
        <v>16.0</v>
      </c>
      <c r="AJ2654" s="1">
        <v>45.0</v>
      </c>
      <c r="AK2654" s="1">
        <v>45.0</v>
      </c>
      <c r="AL2654" s="1">
        <v>7.0</v>
      </c>
      <c r="AM2654" s="1">
        <v>1.0</v>
      </c>
      <c r="AN2654" s="1">
        <v>97.0</v>
      </c>
      <c r="AO2654" s="1">
        <v>10.0</v>
      </c>
      <c r="AP2654" s="1">
        <v>10.0</v>
      </c>
      <c r="AQ2654" s="1">
        <v>10.0</v>
      </c>
      <c r="AR2654" s="1">
        <v>10.0</v>
      </c>
      <c r="AS2654" s="1">
        <v>10.0</v>
      </c>
      <c r="AT2654" s="1">
        <v>10.0</v>
      </c>
      <c r="AU2654" s="1">
        <v>0.0</v>
      </c>
      <c r="AV2654" s="1" t="s">
        <v>117</v>
      </c>
      <c r="AW2654" s="1">
        <v>1.0</v>
      </c>
      <c r="AX2654" s="1">
        <v>0.0</v>
      </c>
      <c r="AY2654" s="1">
        <v>1.0</v>
      </c>
      <c r="AZ2654" s="1">
        <v>0.0</v>
      </c>
      <c r="BA2654" s="1">
        <v>0.23</v>
      </c>
      <c r="BB2654" s="1">
        <v>-1.0</v>
      </c>
      <c r="BC2654" s="1">
        <v>1.0</v>
      </c>
      <c r="BD2654" s="1">
        <v>-1.0</v>
      </c>
      <c r="BE2654" s="1">
        <v>-1.0</v>
      </c>
      <c r="BF2654" s="1">
        <v>-1.0</v>
      </c>
      <c r="BG2654" s="1">
        <v>-1.0</v>
      </c>
      <c r="BH2654" s="1">
        <v>-1.0</v>
      </c>
      <c r="BI2654" s="1">
        <v>-1.0</v>
      </c>
      <c r="BJ2654" s="1">
        <v>1.0</v>
      </c>
      <c r="BK2654" s="1">
        <v>-1.0</v>
      </c>
      <c r="BL2654" s="1">
        <v>-1.0</v>
      </c>
      <c r="BM2654" s="1">
        <v>-1.0</v>
      </c>
      <c r="BN2654" s="1">
        <v>-1.0</v>
      </c>
      <c r="BO2654" s="1">
        <v>-1.0</v>
      </c>
      <c r="BP2654" s="1">
        <v>-1.0</v>
      </c>
      <c r="BQ2654" s="1">
        <v>1.0</v>
      </c>
      <c r="BR2654" s="1">
        <v>-1.0</v>
      </c>
      <c r="BS2654" s="1">
        <v>1.0</v>
      </c>
      <c r="BT2654" s="1">
        <v>-1.0</v>
      </c>
      <c r="BU2654" s="1">
        <v>1.0</v>
      </c>
      <c r="BV2654" s="1">
        <v>-1.0</v>
      </c>
      <c r="BW2654" s="1">
        <v>-1.0</v>
      </c>
      <c r="BX2654" s="1">
        <v>-1.0</v>
      </c>
      <c r="BY2654" s="1">
        <v>-1.0</v>
      </c>
      <c r="BZ2654" s="1">
        <v>-1.0</v>
      </c>
      <c r="CA2654" s="1">
        <v>-1.0</v>
      </c>
      <c r="CB2654" s="1">
        <v>-1.0</v>
      </c>
      <c r="CC2654" s="1">
        <v>-1.0</v>
      </c>
      <c r="CD2654" s="1">
        <v>89020.0</v>
      </c>
    </row>
    <row r="2655">
      <c r="A2655" s="1">
        <v>1.5494968E7</v>
      </c>
      <c r="B2655" s="1" t="s">
        <v>14196</v>
      </c>
      <c r="C2655" s="1" t="s">
        <v>14197</v>
      </c>
      <c r="D2655" s="1" t="s">
        <v>14197</v>
      </c>
      <c r="E2655" s="1" t="s">
        <v>85</v>
      </c>
      <c r="H2655" s="2" t="str">
        <f>- small dogs allowed but no Cats due to allergies.</f>
        <v>#ERROR!</v>
      </c>
      <c r="I2655" s="1">
        <v>728477.0</v>
      </c>
      <c r="J2655" s="1">
        <v>40715.0</v>
      </c>
      <c r="K2655" s="1" t="s">
        <v>88</v>
      </c>
      <c r="L2655" s="1">
        <v>1.0</v>
      </c>
      <c r="M2655" s="1">
        <v>0.0</v>
      </c>
      <c r="N2655" s="1">
        <v>1.0</v>
      </c>
      <c r="O2655" s="1">
        <v>1.0</v>
      </c>
      <c r="P2655" s="1" t="s">
        <v>89</v>
      </c>
      <c r="Q2655" s="1" t="s">
        <v>102</v>
      </c>
      <c r="R2655" s="1">
        <v>40.72274</v>
      </c>
      <c r="S2655" s="1">
        <v>-74.0080699999999</v>
      </c>
      <c r="T2655" s="1" t="s">
        <v>144</v>
      </c>
      <c r="U2655" s="1" t="s">
        <v>92</v>
      </c>
      <c r="V2655" s="1">
        <v>2.0</v>
      </c>
      <c r="W2655" s="1">
        <v>1.0</v>
      </c>
      <c r="X2655" s="1">
        <v>1.0</v>
      </c>
      <c r="Y2655" s="1">
        <v>1.0</v>
      </c>
      <c r="Z2655" s="1" t="s">
        <v>93</v>
      </c>
      <c r="AA2655" s="1" t="s">
        <v>14198</v>
      </c>
      <c r="AB2655" s="1">
        <v>375.0</v>
      </c>
      <c r="AC2655" s="1">
        <v>2.0</v>
      </c>
      <c r="AD2655" s="1">
        <v>0.0</v>
      </c>
      <c r="AE2655" s="1">
        <v>5.0</v>
      </c>
      <c r="AF2655" s="1" t="s">
        <v>202</v>
      </c>
      <c r="AG2655" s="1">
        <v>1.0</v>
      </c>
      <c r="AH2655" s="1">
        <v>0.0</v>
      </c>
      <c r="AI2655" s="1">
        <v>0.0</v>
      </c>
      <c r="AJ2655" s="1">
        <v>21.0</v>
      </c>
      <c r="AK2655" s="1">
        <v>296.0</v>
      </c>
      <c r="AL2655" s="1">
        <v>3.0</v>
      </c>
      <c r="AM2655" s="1">
        <v>3.0</v>
      </c>
      <c r="AN2655" s="1">
        <v>100.0</v>
      </c>
      <c r="AO2655" s="1">
        <v>10.0</v>
      </c>
      <c r="AP2655" s="1">
        <v>10.0</v>
      </c>
      <c r="AQ2655" s="1">
        <v>10.0</v>
      </c>
      <c r="AR2655" s="1">
        <v>10.0</v>
      </c>
      <c r="AS2655" s="1">
        <v>10.0</v>
      </c>
      <c r="AT2655" s="1">
        <v>10.0</v>
      </c>
      <c r="AU2655" s="1">
        <v>0.0</v>
      </c>
      <c r="AV2655" s="1" t="s">
        <v>96</v>
      </c>
      <c r="AW2655" s="1">
        <v>1.0</v>
      </c>
      <c r="AX2655" s="1">
        <v>1.0</v>
      </c>
      <c r="AY2655" s="1">
        <v>0.0</v>
      </c>
      <c r="AZ2655" s="1">
        <v>0.0</v>
      </c>
      <c r="BA2655" s="1">
        <v>0.33</v>
      </c>
      <c r="BB2655" s="1">
        <v>-1.0</v>
      </c>
      <c r="BC2655" s="1">
        <v>1.0</v>
      </c>
      <c r="BD2655" s="1">
        <v>-1.0</v>
      </c>
      <c r="BE2655" s="1">
        <v>-1.0</v>
      </c>
      <c r="BF2655" s="1">
        <v>-1.0</v>
      </c>
      <c r="BG2655" s="1">
        <v>-1.0</v>
      </c>
      <c r="BH2655" s="1">
        <v>-1.0</v>
      </c>
      <c r="BI2655" s="1">
        <v>-1.0</v>
      </c>
      <c r="BJ2655" s="1">
        <v>-1.0</v>
      </c>
      <c r="BK2655" s="1">
        <v>1.0</v>
      </c>
      <c r="BL2655" s="1">
        <v>1.0</v>
      </c>
      <c r="BM2655" s="1">
        <v>1.0</v>
      </c>
      <c r="BN2655" s="1">
        <v>1.0</v>
      </c>
      <c r="BO2655" s="1">
        <v>-1.0</v>
      </c>
      <c r="BP2655" s="1">
        <v>1.0</v>
      </c>
      <c r="BQ2655" s="1">
        <v>-1.0</v>
      </c>
      <c r="BR2655" s="1">
        <v>-1.0</v>
      </c>
      <c r="BS2655" s="1">
        <v>-1.0</v>
      </c>
      <c r="BT2655" s="1">
        <v>-1.0</v>
      </c>
      <c r="BU2655" s="1">
        <v>1.0</v>
      </c>
      <c r="BV2655" s="1">
        <v>-1.0</v>
      </c>
      <c r="BW2655" s="1">
        <v>-1.0</v>
      </c>
      <c r="BX2655" s="1">
        <v>-1.0</v>
      </c>
      <c r="BY2655" s="1">
        <v>-1.0</v>
      </c>
      <c r="BZ2655" s="1">
        <v>-1.0</v>
      </c>
      <c r="CA2655" s="1">
        <v>-1.0</v>
      </c>
      <c r="CB2655" s="1">
        <v>-1.0</v>
      </c>
      <c r="CC2655" s="1">
        <v>-1.0</v>
      </c>
      <c r="CD2655" s="1">
        <v>89026.0</v>
      </c>
    </row>
    <row r="2656">
      <c r="A2656" s="1">
        <v>2.2147647E7</v>
      </c>
      <c r="B2656" s="1" t="s">
        <v>14199</v>
      </c>
      <c r="C2656" s="1" t="s">
        <v>14200</v>
      </c>
      <c r="D2656" s="1" t="s">
        <v>14200</v>
      </c>
      <c r="E2656" s="1" t="s">
        <v>85</v>
      </c>
      <c r="H2656" s="1" t="s">
        <v>3158</v>
      </c>
      <c r="I2656" s="1">
        <v>6.1391963E7</v>
      </c>
      <c r="J2656" s="1">
        <v>42432.0</v>
      </c>
      <c r="K2656" s="1" t="s">
        <v>134</v>
      </c>
      <c r="L2656" s="1">
        <v>0.98</v>
      </c>
      <c r="M2656" s="1">
        <v>0.0</v>
      </c>
      <c r="N2656" s="1">
        <v>91.0</v>
      </c>
      <c r="O2656" s="1">
        <v>0.0</v>
      </c>
      <c r="P2656" s="1" t="s">
        <v>89</v>
      </c>
      <c r="Q2656" s="1" t="s">
        <v>273</v>
      </c>
      <c r="R2656" s="1">
        <v>40.74933</v>
      </c>
      <c r="S2656" s="1">
        <v>-73.9767</v>
      </c>
      <c r="T2656" s="1" t="s">
        <v>289</v>
      </c>
      <c r="U2656" s="1" t="s">
        <v>92</v>
      </c>
      <c r="V2656" s="1">
        <v>4.0</v>
      </c>
      <c r="W2656" s="1">
        <v>1.0</v>
      </c>
      <c r="X2656" s="1">
        <v>2.0</v>
      </c>
      <c r="Y2656" s="1">
        <v>2.0</v>
      </c>
      <c r="Z2656" s="1" t="s">
        <v>93</v>
      </c>
      <c r="AA2656" s="1" t="s">
        <v>14201</v>
      </c>
      <c r="AB2656" s="1">
        <v>200.0</v>
      </c>
      <c r="AC2656" s="1">
        <v>1.0</v>
      </c>
      <c r="AD2656" s="1">
        <v>0.0</v>
      </c>
      <c r="AE2656" s="1">
        <v>30.0</v>
      </c>
      <c r="AF2656" s="1" t="s">
        <v>179</v>
      </c>
      <c r="AG2656" s="1">
        <v>1.0</v>
      </c>
      <c r="AH2656" s="1">
        <v>0.0</v>
      </c>
      <c r="AI2656" s="1">
        <v>5.0</v>
      </c>
      <c r="AJ2656" s="1">
        <v>35.0</v>
      </c>
      <c r="AK2656" s="1">
        <v>310.0</v>
      </c>
      <c r="AL2656" s="1">
        <v>0.0</v>
      </c>
      <c r="AM2656" s="1">
        <v>0.0</v>
      </c>
      <c r="AU2656" s="1">
        <v>0.0</v>
      </c>
      <c r="AV2656" s="1" t="s">
        <v>96</v>
      </c>
      <c r="AW2656" s="1">
        <v>91.0</v>
      </c>
      <c r="AX2656" s="1">
        <v>91.0</v>
      </c>
      <c r="AY2656" s="1">
        <v>0.0</v>
      </c>
      <c r="AZ2656" s="1">
        <v>0.0</v>
      </c>
      <c r="BB2656" s="1">
        <v>-1.0</v>
      </c>
      <c r="BC2656" s="1">
        <v>1.0</v>
      </c>
      <c r="BD2656" s="1">
        <v>-1.0</v>
      </c>
      <c r="BE2656" s="1">
        <v>-1.0</v>
      </c>
      <c r="BF2656" s="1">
        <v>-1.0</v>
      </c>
      <c r="BG2656" s="1">
        <v>-1.0</v>
      </c>
      <c r="BH2656" s="1">
        <v>1.0</v>
      </c>
      <c r="BI2656" s="1">
        <v>-1.0</v>
      </c>
      <c r="BJ2656" s="1">
        <v>1.0</v>
      </c>
      <c r="BK2656" s="1">
        <v>-1.0</v>
      </c>
      <c r="BL2656" s="1">
        <v>-1.0</v>
      </c>
      <c r="BM2656" s="1">
        <v>1.0</v>
      </c>
      <c r="BN2656" s="1">
        <v>1.0</v>
      </c>
      <c r="BO2656" s="1">
        <v>-1.0</v>
      </c>
      <c r="BP2656" s="1">
        <v>1.0</v>
      </c>
      <c r="BQ2656" s="1">
        <v>-1.0</v>
      </c>
      <c r="BR2656" s="1">
        <v>-1.0</v>
      </c>
      <c r="BS2656" s="1">
        <v>-1.0</v>
      </c>
      <c r="BT2656" s="1">
        <v>-1.0</v>
      </c>
      <c r="BU2656" s="1">
        <v>1.0</v>
      </c>
      <c r="BV2656" s="1">
        <v>1.0</v>
      </c>
      <c r="BW2656" s="1">
        <v>-1.0</v>
      </c>
      <c r="BX2656" s="1">
        <v>-1.0</v>
      </c>
      <c r="BY2656" s="1">
        <v>-1.0</v>
      </c>
      <c r="BZ2656" s="1">
        <v>-1.0</v>
      </c>
      <c r="CA2656" s="1">
        <v>-1.0</v>
      </c>
      <c r="CB2656" s="1">
        <v>-1.0</v>
      </c>
      <c r="CC2656" s="1">
        <v>-1.0</v>
      </c>
      <c r="CD2656" s="1">
        <v>89101.0</v>
      </c>
    </row>
    <row r="2657">
      <c r="A2657" s="1">
        <v>1.8610544E7</v>
      </c>
      <c r="B2657" s="1" t="s">
        <v>14202</v>
      </c>
      <c r="C2657" s="1" t="s">
        <v>14203</v>
      </c>
      <c r="D2657" s="1" t="s">
        <v>14204</v>
      </c>
      <c r="E2657" s="1" t="s">
        <v>85</v>
      </c>
      <c r="I2657" s="1">
        <v>3.2052979E7</v>
      </c>
      <c r="J2657" s="1">
        <v>42121.0</v>
      </c>
      <c r="M2657" s="1">
        <v>0.0</v>
      </c>
      <c r="N2657" s="1">
        <v>1.0</v>
      </c>
      <c r="O2657" s="1">
        <v>1.0</v>
      </c>
      <c r="P2657" s="1" t="s">
        <v>89</v>
      </c>
      <c r="Q2657" s="1" t="s">
        <v>90</v>
      </c>
      <c r="R2657" s="1">
        <v>40.73863</v>
      </c>
      <c r="S2657" s="1">
        <v>-73.98186</v>
      </c>
      <c r="T2657" s="1" t="s">
        <v>91</v>
      </c>
      <c r="U2657" s="1" t="s">
        <v>113</v>
      </c>
      <c r="V2657" s="1">
        <v>2.0</v>
      </c>
      <c r="W2657" s="1">
        <v>1.0</v>
      </c>
      <c r="X2657" s="1">
        <v>1.0</v>
      </c>
      <c r="Y2657" s="1">
        <v>1.0</v>
      </c>
      <c r="Z2657" s="1" t="s">
        <v>93</v>
      </c>
      <c r="AA2657" s="1" t="s">
        <v>14205</v>
      </c>
      <c r="AB2657" s="1">
        <v>76.0</v>
      </c>
      <c r="AC2657" s="1">
        <v>1.0</v>
      </c>
      <c r="AD2657" s="1">
        <v>0.0</v>
      </c>
      <c r="AE2657" s="1">
        <v>1.0</v>
      </c>
      <c r="AF2657" s="1" t="s">
        <v>932</v>
      </c>
      <c r="AG2657" s="1">
        <v>1.0</v>
      </c>
      <c r="AH2657" s="1">
        <v>0.0</v>
      </c>
      <c r="AI2657" s="1">
        <v>0.0</v>
      </c>
      <c r="AJ2657" s="1">
        <v>0.0</v>
      </c>
      <c r="AK2657" s="1">
        <v>0.0</v>
      </c>
      <c r="AL2657" s="1">
        <v>0.0</v>
      </c>
      <c r="AM2657" s="1">
        <v>0.0</v>
      </c>
      <c r="AU2657" s="1">
        <v>0.0</v>
      </c>
      <c r="AV2657" s="1" t="s">
        <v>117</v>
      </c>
      <c r="AW2657" s="1">
        <v>1.0</v>
      </c>
      <c r="AX2657" s="1">
        <v>0.0</v>
      </c>
      <c r="AY2657" s="1">
        <v>1.0</v>
      </c>
      <c r="AZ2657" s="1">
        <v>0.0</v>
      </c>
      <c r="BB2657" s="1">
        <v>-1.0</v>
      </c>
      <c r="BC2657" s="1">
        <v>1.0</v>
      </c>
      <c r="BD2657" s="1">
        <v>-1.0</v>
      </c>
      <c r="BE2657" s="1">
        <v>-1.0</v>
      </c>
      <c r="BF2657" s="1">
        <v>1.0</v>
      </c>
      <c r="BG2657" s="1">
        <v>-1.0</v>
      </c>
      <c r="BH2657" s="1">
        <v>-1.0</v>
      </c>
      <c r="BI2657" s="1">
        <v>-1.0</v>
      </c>
      <c r="BJ2657" s="1">
        <v>-1.0</v>
      </c>
      <c r="BK2657" s="1">
        <v>-1.0</v>
      </c>
      <c r="BL2657" s="1">
        <v>-1.0</v>
      </c>
      <c r="BM2657" s="1">
        <v>-1.0</v>
      </c>
      <c r="BN2657" s="1">
        <v>-1.0</v>
      </c>
      <c r="BO2657" s="1">
        <v>-1.0</v>
      </c>
      <c r="BP2657" s="1">
        <v>-1.0</v>
      </c>
      <c r="BQ2657" s="1">
        <v>-1.0</v>
      </c>
      <c r="BR2657" s="1">
        <v>-1.0</v>
      </c>
      <c r="BS2657" s="1">
        <v>-1.0</v>
      </c>
      <c r="BT2657" s="1">
        <v>-1.0</v>
      </c>
      <c r="BU2657" s="1">
        <v>1.0</v>
      </c>
      <c r="BV2657" s="1">
        <v>1.0</v>
      </c>
      <c r="BW2657" s="1">
        <v>-1.0</v>
      </c>
      <c r="BX2657" s="1">
        <v>-1.0</v>
      </c>
      <c r="BY2657" s="1">
        <v>-1.0</v>
      </c>
      <c r="BZ2657" s="1">
        <v>-1.0</v>
      </c>
      <c r="CA2657" s="1">
        <v>1.0</v>
      </c>
      <c r="CB2657" s="1">
        <v>-1.0</v>
      </c>
      <c r="CC2657" s="1">
        <v>-1.0</v>
      </c>
      <c r="CD2657" s="1">
        <v>89128.0</v>
      </c>
    </row>
    <row r="2658">
      <c r="A2658" s="1">
        <v>7786903.0</v>
      </c>
      <c r="B2658" s="1" t="s">
        <v>14206</v>
      </c>
      <c r="C2658" s="1" t="s">
        <v>14207</v>
      </c>
      <c r="D2658" s="1" t="s">
        <v>14208</v>
      </c>
      <c r="E2658" s="1" t="s">
        <v>85</v>
      </c>
      <c r="F2658" s="1" t="s">
        <v>14209</v>
      </c>
      <c r="G2658" s="1" t="s">
        <v>14210</v>
      </c>
      <c r="H2658" s="1" t="s">
        <v>14211</v>
      </c>
      <c r="I2658" s="1">
        <v>4263734.0</v>
      </c>
      <c r="J2658" s="1">
        <v>41240.0</v>
      </c>
      <c r="M2658" s="1">
        <v>0.0</v>
      </c>
      <c r="N2658" s="1">
        <v>1.0</v>
      </c>
      <c r="O2658" s="1">
        <v>1.0</v>
      </c>
      <c r="P2658" s="1" t="s">
        <v>123</v>
      </c>
      <c r="Q2658" s="1" t="s">
        <v>124</v>
      </c>
      <c r="R2658" s="1">
        <v>40.67195</v>
      </c>
      <c r="S2658" s="1">
        <v>-73.95535</v>
      </c>
      <c r="T2658" s="1" t="s">
        <v>91</v>
      </c>
      <c r="U2658" s="1" t="s">
        <v>113</v>
      </c>
      <c r="V2658" s="1">
        <v>1.0</v>
      </c>
      <c r="W2658" s="1">
        <v>1.5</v>
      </c>
      <c r="X2658" s="1">
        <v>1.0</v>
      </c>
      <c r="Y2658" s="1">
        <v>1.0</v>
      </c>
      <c r="Z2658" s="1" t="s">
        <v>93</v>
      </c>
      <c r="AA2658" s="1" t="s">
        <v>14212</v>
      </c>
      <c r="AB2658" s="1">
        <v>70.0</v>
      </c>
      <c r="AC2658" s="1">
        <v>1.0</v>
      </c>
      <c r="AD2658" s="1">
        <v>25.0</v>
      </c>
      <c r="AE2658" s="1">
        <v>3.0</v>
      </c>
      <c r="AF2658" s="1" t="s">
        <v>932</v>
      </c>
      <c r="AG2658" s="1">
        <v>1.0</v>
      </c>
      <c r="AH2658" s="1">
        <v>0.0</v>
      </c>
      <c r="AI2658" s="1">
        <v>0.0</v>
      </c>
      <c r="AJ2658" s="1">
        <v>0.0</v>
      </c>
      <c r="AK2658" s="1">
        <v>0.0</v>
      </c>
      <c r="AL2658" s="1">
        <v>8.0</v>
      </c>
      <c r="AM2658" s="1">
        <v>0.0</v>
      </c>
      <c r="AN2658" s="1">
        <v>98.0</v>
      </c>
      <c r="AO2658" s="1">
        <v>10.0</v>
      </c>
      <c r="AP2658" s="1">
        <v>10.0</v>
      </c>
      <c r="AQ2658" s="1">
        <v>10.0</v>
      </c>
      <c r="AR2658" s="1">
        <v>10.0</v>
      </c>
      <c r="AS2658" s="1">
        <v>10.0</v>
      </c>
      <c r="AT2658" s="1">
        <v>10.0</v>
      </c>
      <c r="AU2658" s="1">
        <v>0.0</v>
      </c>
      <c r="AV2658" s="1" t="s">
        <v>117</v>
      </c>
      <c r="AW2658" s="1">
        <v>1.0</v>
      </c>
      <c r="AX2658" s="1">
        <v>0.0</v>
      </c>
      <c r="AY2658" s="1">
        <v>1.0</v>
      </c>
      <c r="AZ2658" s="1">
        <v>0.0</v>
      </c>
      <c r="BA2658" s="1">
        <v>0.17</v>
      </c>
      <c r="BB2658" s="1">
        <v>-1.0</v>
      </c>
      <c r="BC2658" s="1">
        <v>-1.0</v>
      </c>
      <c r="BD2658" s="1">
        <v>-1.0</v>
      </c>
      <c r="BE2658" s="1">
        <v>-1.0</v>
      </c>
      <c r="BF2658" s="1">
        <v>-1.0</v>
      </c>
      <c r="BG2658" s="1">
        <v>-1.0</v>
      </c>
      <c r="BH2658" s="1">
        <v>-1.0</v>
      </c>
      <c r="BI2658" s="1">
        <v>-1.0</v>
      </c>
      <c r="BJ2658" s="1">
        <v>-1.0</v>
      </c>
      <c r="BK2658" s="1">
        <v>-1.0</v>
      </c>
      <c r="BL2658" s="1">
        <v>-1.0</v>
      </c>
      <c r="BM2658" s="1">
        <v>-1.0</v>
      </c>
      <c r="BN2658" s="1">
        <v>-1.0</v>
      </c>
      <c r="BO2658" s="1">
        <v>-1.0</v>
      </c>
      <c r="BP2658" s="1">
        <v>-1.0</v>
      </c>
      <c r="BQ2658" s="1">
        <v>-1.0</v>
      </c>
      <c r="BR2658" s="1">
        <v>-1.0</v>
      </c>
      <c r="BS2658" s="1">
        <v>-1.0</v>
      </c>
      <c r="BT2658" s="1">
        <v>-1.0</v>
      </c>
      <c r="BU2658" s="1">
        <v>1.0</v>
      </c>
      <c r="BV2658" s="1">
        <v>-1.0</v>
      </c>
      <c r="BW2658" s="1">
        <v>1.0</v>
      </c>
      <c r="BX2658" s="1">
        <v>-1.0</v>
      </c>
      <c r="BY2658" s="1">
        <v>-1.0</v>
      </c>
      <c r="BZ2658" s="1">
        <v>-1.0</v>
      </c>
      <c r="CA2658" s="1">
        <v>-1.0</v>
      </c>
      <c r="CB2658" s="1">
        <v>-1.0</v>
      </c>
      <c r="CC2658" s="1">
        <v>-1.0</v>
      </c>
      <c r="CD2658" s="1">
        <v>89165.0</v>
      </c>
    </row>
    <row r="2659">
      <c r="A2659" s="1">
        <v>1.6431249E7</v>
      </c>
      <c r="B2659" s="1" t="s">
        <v>14213</v>
      </c>
      <c r="C2659" s="1" t="s">
        <v>14214</v>
      </c>
      <c r="D2659" s="1" t="s">
        <v>14215</v>
      </c>
      <c r="E2659" s="1" t="s">
        <v>85</v>
      </c>
      <c r="F2659" s="1" t="s">
        <v>14216</v>
      </c>
      <c r="G2659" s="1" t="s">
        <v>14217</v>
      </c>
      <c r="I2659" s="1">
        <v>1.6792201E7</v>
      </c>
      <c r="J2659" s="1">
        <v>41804.0</v>
      </c>
      <c r="K2659" s="1" t="s">
        <v>134</v>
      </c>
      <c r="L2659" s="1">
        <v>1.0</v>
      </c>
      <c r="M2659" s="1">
        <v>0.0</v>
      </c>
      <c r="N2659" s="1">
        <v>2.0</v>
      </c>
      <c r="O2659" s="1">
        <v>1.0</v>
      </c>
      <c r="P2659" s="1" t="s">
        <v>89</v>
      </c>
      <c r="Q2659" s="1" t="s">
        <v>90</v>
      </c>
      <c r="R2659" s="1">
        <v>40.74092</v>
      </c>
      <c r="S2659" s="1">
        <v>-73.97993</v>
      </c>
      <c r="T2659" s="1" t="s">
        <v>91</v>
      </c>
      <c r="U2659" s="1" t="s">
        <v>92</v>
      </c>
      <c r="V2659" s="1">
        <v>2.0</v>
      </c>
      <c r="W2659" s="1">
        <v>1.0</v>
      </c>
      <c r="X2659" s="1">
        <v>1.0</v>
      </c>
      <c r="Y2659" s="1">
        <v>1.0</v>
      </c>
      <c r="Z2659" s="1" t="s">
        <v>93</v>
      </c>
      <c r="AA2659" s="1" t="s">
        <v>14218</v>
      </c>
      <c r="AB2659" s="1">
        <v>190.0</v>
      </c>
      <c r="AC2659" s="1">
        <v>1.0</v>
      </c>
      <c r="AD2659" s="1">
        <v>0.0</v>
      </c>
      <c r="AE2659" s="1">
        <v>9.0</v>
      </c>
      <c r="AF2659" s="1" t="s">
        <v>255</v>
      </c>
      <c r="AG2659" s="1">
        <v>1.0</v>
      </c>
      <c r="AH2659" s="1">
        <v>0.0</v>
      </c>
      <c r="AI2659" s="1">
        <v>0.0</v>
      </c>
      <c r="AJ2659" s="1">
        <v>0.0</v>
      </c>
      <c r="AK2659" s="1">
        <v>0.0</v>
      </c>
      <c r="AL2659" s="1">
        <v>5.0</v>
      </c>
      <c r="AM2659" s="1">
        <v>1.0</v>
      </c>
      <c r="AN2659" s="1">
        <v>100.0</v>
      </c>
      <c r="AO2659" s="1">
        <v>8.0</v>
      </c>
      <c r="AP2659" s="1">
        <v>9.0</v>
      </c>
      <c r="AQ2659" s="1">
        <v>9.0</v>
      </c>
      <c r="AR2659" s="1">
        <v>10.0</v>
      </c>
      <c r="AS2659" s="1">
        <v>9.0</v>
      </c>
      <c r="AT2659" s="1">
        <v>9.0</v>
      </c>
      <c r="AU2659" s="1">
        <v>0.0</v>
      </c>
      <c r="AV2659" s="1" t="s">
        <v>96</v>
      </c>
      <c r="AW2659" s="1">
        <v>1.0</v>
      </c>
      <c r="AX2659" s="1">
        <v>1.0</v>
      </c>
      <c r="AY2659" s="1">
        <v>0.0</v>
      </c>
      <c r="AZ2659" s="1">
        <v>0.0</v>
      </c>
      <c r="BA2659" s="1">
        <v>0.2</v>
      </c>
      <c r="BB2659" s="1">
        <v>-1.0</v>
      </c>
      <c r="BC2659" s="1">
        <v>1.0</v>
      </c>
      <c r="BD2659" s="1">
        <v>-1.0</v>
      </c>
      <c r="BE2659" s="1">
        <v>-1.0</v>
      </c>
      <c r="BF2659" s="1">
        <v>-1.0</v>
      </c>
      <c r="BG2659" s="1">
        <v>-1.0</v>
      </c>
      <c r="BH2659" s="1">
        <v>1.0</v>
      </c>
      <c r="BI2659" s="1">
        <v>-1.0</v>
      </c>
      <c r="BJ2659" s="1">
        <v>-1.0</v>
      </c>
      <c r="BK2659" s="1">
        <v>-1.0</v>
      </c>
      <c r="BL2659" s="1">
        <v>1.0</v>
      </c>
      <c r="BM2659" s="1">
        <v>1.0</v>
      </c>
      <c r="BN2659" s="1">
        <v>1.0</v>
      </c>
      <c r="BO2659" s="1">
        <v>-1.0</v>
      </c>
      <c r="BP2659" s="1">
        <v>-1.0</v>
      </c>
      <c r="BQ2659" s="1">
        <v>-1.0</v>
      </c>
      <c r="BR2659" s="1">
        <v>-1.0</v>
      </c>
      <c r="BS2659" s="1">
        <v>-1.0</v>
      </c>
      <c r="BT2659" s="1">
        <v>1.0</v>
      </c>
      <c r="BU2659" s="1">
        <v>1.0</v>
      </c>
      <c r="BV2659" s="1">
        <v>-1.0</v>
      </c>
      <c r="BW2659" s="1">
        <v>-1.0</v>
      </c>
      <c r="BX2659" s="1">
        <v>-1.0</v>
      </c>
      <c r="BY2659" s="1">
        <v>-1.0</v>
      </c>
      <c r="BZ2659" s="1">
        <v>-1.0</v>
      </c>
      <c r="CA2659" s="1">
        <v>-1.0</v>
      </c>
      <c r="CB2659" s="1">
        <v>-1.0</v>
      </c>
      <c r="CC2659" s="1">
        <v>-1.0</v>
      </c>
      <c r="CD2659" s="1">
        <v>89188.0</v>
      </c>
    </row>
    <row r="2660">
      <c r="A2660" s="1">
        <v>1.9363728E7</v>
      </c>
      <c r="B2660" s="1" t="s">
        <v>14219</v>
      </c>
      <c r="C2660" s="1" t="s">
        <v>14220</v>
      </c>
      <c r="D2660" s="1" t="s">
        <v>14220</v>
      </c>
      <c r="E2660" s="1" t="s">
        <v>85</v>
      </c>
      <c r="I2660" s="1">
        <v>2.7443386E7</v>
      </c>
      <c r="J2660" s="1">
        <v>42043.0</v>
      </c>
      <c r="M2660" s="1">
        <v>0.0</v>
      </c>
      <c r="N2660" s="1">
        <v>1.0</v>
      </c>
      <c r="O2660" s="1">
        <v>0.0</v>
      </c>
      <c r="P2660" s="1" t="s">
        <v>89</v>
      </c>
      <c r="Q2660" s="1" t="s">
        <v>1385</v>
      </c>
      <c r="R2660" s="1">
        <v>40.72036</v>
      </c>
      <c r="S2660" s="1">
        <v>-73.97889</v>
      </c>
      <c r="T2660" s="1" t="s">
        <v>91</v>
      </c>
      <c r="U2660" s="1" t="s">
        <v>113</v>
      </c>
      <c r="V2660" s="1">
        <v>1.0</v>
      </c>
      <c r="W2660" s="1">
        <v>1.0</v>
      </c>
      <c r="X2660" s="1">
        <v>1.0</v>
      </c>
      <c r="Y2660" s="1">
        <v>1.0</v>
      </c>
      <c r="Z2660" s="1" t="s">
        <v>93</v>
      </c>
      <c r="AA2660" s="1" t="s">
        <v>14221</v>
      </c>
      <c r="AB2660" s="1">
        <v>50.0</v>
      </c>
      <c r="AC2660" s="1">
        <v>1.0</v>
      </c>
      <c r="AD2660" s="1">
        <v>0.0</v>
      </c>
      <c r="AE2660" s="1">
        <v>1.0</v>
      </c>
      <c r="AF2660" s="1" t="s">
        <v>2201</v>
      </c>
      <c r="AG2660" s="1">
        <v>1.0</v>
      </c>
      <c r="AH2660" s="1">
        <v>0.0</v>
      </c>
      <c r="AI2660" s="1">
        <v>0.0</v>
      </c>
      <c r="AJ2660" s="1">
        <v>0.0</v>
      </c>
      <c r="AK2660" s="1">
        <v>0.0</v>
      </c>
      <c r="AL2660" s="1">
        <v>2.0</v>
      </c>
      <c r="AM2660" s="1">
        <v>0.0</v>
      </c>
      <c r="AN2660" s="1">
        <v>70.0</v>
      </c>
      <c r="AO2660" s="1">
        <v>10.0</v>
      </c>
      <c r="AP2660" s="1">
        <v>7.0</v>
      </c>
      <c r="AQ2660" s="1">
        <v>10.0</v>
      </c>
      <c r="AR2660" s="1">
        <v>10.0</v>
      </c>
      <c r="AS2660" s="1">
        <v>9.0</v>
      </c>
      <c r="AT2660" s="1">
        <v>10.0</v>
      </c>
      <c r="AU2660" s="1">
        <v>1.0</v>
      </c>
      <c r="AV2660" s="1" t="s">
        <v>105</v>
      </c>
      <c r="AW2660" s="1">
        <v>1.0</v>
      </c>
      <c r="AX2660" s="1">
        <v>0.0</v>
      </c>
      <c r="AY2660" s="1">
        <v>1.0</v>
      </c>
      <c r="AZ2660" s="1">
        <v>0.0</v>
      </c>
      <c r="BA2660" s="1">
        <v>0.08</v>
      </c>
      <c r="BB2660" s="1">
        <v>-1.0</v>
      </c>
      <c r="BC2660" s="1">
        <v>1.0</v>
      </c>
      <c r="BD2660" s="1">
        <v>-1.0</v>
      </c>
      <c r="BE2660" s="1">
        <v>-1.0</v>
      </c>
      <c r="BF2660" s="1">
        <v>-1.0</v>
      </c>
      <c r="BG2660" s="1">
        <v>-1.0</v>
      </c>
      <c r="BH2660" s="1">
        <v>-1.0</v>
      </c>
      <c r="BI2660" s="1">
        <v>-1.0</v>
      </c>
      <c r="BJ2660" s="1">
        <v>-1.0</v>
      </c>
      <c r="BK2660" s="1">
        <v>-1.0</v>
      </c>
      <c r="BL2660" s="1">
        <v>-1.0</v>
      </c>
      <c r="BM2660" s="1">
        <v>-1.0</v>
      </c>
      <c r="BN2660" s="1">
        <v>-1.0</v>
      </c>
      <c r="BO2660" s="1">
        <v>-1.0</v>
      </c>
      <c r="BP2660" s="1">
        <v>1.0</v>
      </c>
      <c r="BQ2660" s="1">
        <v>-1.0</v>
      </c>
      <c r="BR2660" s="1">
        <v>-1.0</v>
      </c>
      <c r="BS2660" s="1">
        <v>-1.0</v>
      </c>
      <c r="BT2660" s="1">
        <v>-1.0</v>
      </c>
      <c r="BU2660" s="1">
        <v>1.0</v>
      </c>
      <c r="BV2660" s="1">
        <v>-1.0</v>
      </c>
      <c r="BW2660" s="1">
        <v>-1.0</v>
      </c>
      <c r="BX2660" s="1">
        <v>-1.0</v>
      </c>
      <c r="BY2660" s="1">
        <v>-1.0</v>
      </c>
      <c r="BZ2660" s="1">
        <v>-1.0</v>
      </c>
      <c r="CA2660" s="1">
        <v>1.0</v>
      </c>
      <c r="CB2660" s="1">
        <v>-1.0</v>
      </c>
      <c r="CC2660" s="1">
        <v>-1.0</v>
      </c>
      <c r="CD2660" s="1">
        <v>89193.0</v>
      </c>
    </row>
    <row r="2661">
      <c r="A2661" s="1">
        <v>2.7744041E7</v>
      </c>
      <c r="B2661" s="1" t="s">
        <v>14222</v>
      </c>
      <c r="C2661" s="1" t="s">
        <v>14223</v>
      </c>
      <c r="D2661" s="1" t="s">
        <v>14224</v>
      </c>
      <c r="E2661" s="1" t="s">
        <v>85</v>
      </c>
      <c r="H2661" s="1" t="s">
        <v>14225</v>
      </c>
      <c r="I2661" s="1">
        <v>9.8260543E7</v>
      </c>
      <c r="J2661" s="1">
        <v>42648.0</v>
      </c>
      <c r="K2661" s="1" t="s">
        <v>134</v>
      </c>
      <c r="L2661" s="1">
        <v>1.0</v>
      </c>
      <c r="M2661" s="1">
        <v>1.0</v>
      </c>
      <c r="N2661" s="1">
        <v>3.0</v>
      </c>
      <c r="O2661" s="1">
        <v>1.0</v>
      </c>
      <c r="P2661" s="1" t="s">
        <v>89</v>
      </c>
      <c r="Q2661" s="1" t="s">
        <v>90</v>
      </c>
      <c r="R2661" s="1">
        <v>40.76938</v>
      </c>
      <c r="S2661" s="1">
        <v>-73.95212</v>
      </c>
      <c r="T2661" s="1" t="s">
        <v>91</v>
      </c>
      <c r="U2661" s="1" t="s">
        <v>92</v>
      </c>
      <c r="V2661" s="1">
        <v>4.0</v>
      </c>
      <c r="W2661" s="1">
        <v>1.0</v>
      </c>
      <c r="X2661" s="1">
        <v>2.0</v>
      </c>
      <c r="Y2661" s="1">
        <v>2.0</v>
      </c>
      <c r="Z2661" s="1" t="s">
        <v>93</v>
      </c>
      <c r="AA2661" s="1" t="s">
        <v>14226</v>
      </c>
      <c r="AB2661" s="1">
        <v>300.0</v>
      </c>
      <c r="AC2661" s="1">
        <v>2.0</v>
      </c>
      <c r="AD2661" s="1">
        <v>10.0</v>
      </c>
      <c r="AE2661" s="1">
        <v>2.0</v>
      </c>
      <c r="AF2661" s="1" t="s">
        <v>95</v>
      </c>
      <c r="AG2661" s="1">
        <v>1.0</v>
      </c>
      <c r="AH2661" s="1">
        <v>12.0</v>
      </c>
      <c r="AI2661" s="1">
        <v>19.0</v>
      </c>
      <c r="AJ2661" s="1">
        <v>28.0</v>
      </c>
      <c r="AK2661" s="1">
        <v>62.0</v>
      </c>
      <c r="AL2661" s="1">
        <v>8.0</v>
      </c>
      <c r="AM2661" s="1">
        <v>8.0</v>
      </c>
      <c r="AN2661" s="1">
        <v>93.0</v>
      </c>
      <c r="AO2661" s="1">
        <v>10.0</v>
      </c>
      <c r="AP2661" s="1">
        <v>9.0</v>
      </c>
      <c r="AQ2661" s="1">
        <v>10.0</v>
      </c>
      <c r="AR2661" s="1">
        <v>10.0</v>
      </c>
      <c r="AS2661" s="1">
        <v>10.0</v>
      </c>
      <c r="AT2661" s="1">
        <v>10.0</v>
      </c>
      <c r="AU2661" s="1">
        <v>0.0</v>
      </c>
      <c r="AV2661" s="1" t="s">
        <v>96</v>
      </c>
      <c r="AW2661" s="1">
        <v>3.0</v>
      </c>
      <c r="AX2661" s="1">
        <v>1.0</v>
      </c>
      <c r="AY2661" s="1">
        <v>2.0</v>
      </c>
      <c r="AZ2661" s="1">
        <v>0.0</v>
      </c>
      <c r="BA2661" s="1">
        <v>1.06</v>
      </c>
      <c r="BB2661" s="1">
        <v>-1.0</v>
      </c>
      <c r="BC2661" s="1">
        <v>1.0</v>
      </c>
      <c r="BD2661" s="1">
        <v>-1.0</v>
      </c>
      <c r="BE2661" s="1">
        <v>-1.0</v>
      </c>
      <c r="BF2661" s="1">
        <v>-1.0</v>
      </c>
      <c r="BG2661" s="1">
        <v>1.0</v>
      </c>
      <c r="BH2661" s="1">
        <v>1.0</v>
      </c>
      <c r="BI2661" s="1">
        <v>-1.0</v>
      </c>
      <c r="BJ2661" s="1">
        <v>1.0</v>
      </c>
      <c r="BK2661" s="1">
        <v>-1.0</v>
      </c>
      <c r="BL2661" s="1">
        <v>-1.0</v>
      </c>
      <c r="BM2661" s="1">
        <v>1.0</v>
      </c>
      <c r="BN2661" s="1">
        <v>1.0</v>
      </c>
      <c r="BO2661" s="1">
        <v>-1.0</v>
      </c>
      <c r="BP2661" s="1">
        <v>-1.0</v>
      </c>
      <c r="BQ2661" s="1">
        <v>1.0</v>
      </c>
      <c r="BR2661" s="1">
        <v>-1.0</v>
      </c>
      <c r="BS2661" s="1">
        <v>1.0</v>
      </c>
      <c r="BT2661" s="1">
        <v>1.0</v>
      </c>
      <c r="BU2661" s="1">
        <v>1.0</v>
      </c>
      <c r="BV2661" s="1">
        <v>-1.0</v>
      </c>
      <c r="BW2661" s="1">
        <v>-1.0</v>
      </c>
      <c r="BX2661" s="1">
        <v>-1.0</v>
      </c>
      <c r="BY2661" s="1">
        <v>-1.0</v>
      </c>
      <c r="BZ2661" s="1">
        <v>-1.0</v>
      </c>
      <c r="CA2661" s="1">
        <v>-1.0</v>
      </c>
      <c r="CB2661" s="1">
        <v>-1.0</v>
      </c>
      <c r="CC2661" s="1">
        <v>-1.0</v>
      </c>
      <c r="CD2661" s="1">
        <v>89236.0</v>
      </c>
    </row>
    <row r="2662">
      <c r="A2662" s="1">
        <v>1.1465084E7</v>
      </c>
      <c r="B2662" s="1" t="s">
        <v>14227</v>
      </c>
      <c r="C2662" s="1" t="s">
        <v>14228</v>
      </c>
      <c r="D2662" s="1" t="s">
        <v>14229</v>
      </c>
      <c r="E2662" s="1" t="s">
        <v>85</v>
      </c>
      <c r="F2662" s="1" t="s">
        <v>14230</v>
      </c>
      <c r="I2662" s="1">
        <v>4.8870027E7</v>
      </c>
      <c r="J2662" s="1">
        <v>42320.0</v>
      </c>
      <c r="K2662" s="1" t="s">
        <v>88</v>
      </c>
      <c r="L2662" s="1">
        <v>1.0</v>
      </c>
      <c r="M2662" s="1">
        <v>0.0</v>
      </c>
      <c r="N2662" s="1">
        <v>1.0</v>
      </c>
      <c r="O2662" s="1">
        <v>0.0</v>
      </c>
      <c r="P2662" s="1" t="s">
        <v>89</v>
      </c>
      <c r="Q2662" s="1" t="s">
        <v>1385</v>
      </c>
      <c r="R2662" s="1">
        <v>40.72697</v>
      </c>
      <c r="S2662" s="1">
        <v>-73.9807199999999</v>
      </c>
      <c r="T2662" s="1" t="s">
        <v>91</v>
      </c>
      <c r="U2662" s="1" t="s">
        <v>92</v>
      </c>
      <c r="V2662" s="1">
        <v>2.0</v>
      </c>
      <c r="W2662" s="1">
        <v>1.0</v>
      </c>
      <c r="X2662" s="1">
        <v>1.0</v>
      </c>
      <c r="Y2662" s="1">
        <v>1.0</v>
      </c>
      <c r="Z2662" s="1" t="s">
        <v>93</v>
      </c>
      <c r="AA2662" s="1" t="s">
        <v>14231</v>
      </c>
      <c r="AB2662" s="1">
        <v>160.0</v>
      </c>
      <c r="AC2662" s="1">
        <v>1.0</v>
      </c>
      <c r="AD2662" s="1">
        <v>0.0</v>
      </c>
      <c r="AE2662" s="1">
        <v>4.0</v>
      </c>
      <c r="AF2662" s="1" t="s">
        <v>137</v>
      </c>
      <c r="AG2662" s="1">
        <v>1.0</v>
      </c>
      <c r="AH2662" s="1">
        <v>25.0</v>
      </c>
      <c r="AI2662" s="1">
        <v>48.0</v>
      </c>
      <c r="AJ2662" s="1">
        <v>68.0</v>
      </c>
      <c r="AK2662" s="1">
        <v>343.0</v>
      </c>
      <c r="AL2662" s="1">
        <v>19.0</v>
      </c>
      <c r="AM2662" s="1">
        <v>8.0</v>
      </c>
      <c r="AN2662" s="1">
        <v>92.0</v>
      </c>
      <c r="AO2662" s="1">
        <v>10.0</v>
      </c>
      <c r="AP2662" s="1">
        <v>9.0</v>
      </c>
      <c r="AQ2662" s="1">
        <v>10.0</v>
      </c>
      <c r="AR2662" s="1">
        <v>10.0</v>
      </c>
      <c r="AS2662" s="1">
        <v>10.0</v>
      </c>
      <c r="AT2662" s="1">
        <v>9.0</v>
      </c>
      <c r="AU2662" s="1">
        <v>0.0</v>
      </c>
      <c r="AV2662" s="1" t="s">
        <v>96</v>
      </c>
      <c r="AW2662" s="1">
        <v>1.0</v>
      </c>
      <c r="AX2662" s="1">
        <v>1.0</v>
      </c>
      <c r="AY2662" s="1">
        <v>0.0</v>
      </c>
      <c r="AZ2662" s="1">
        <v>0.0</v>
      </c>
      <c r="BA2662" s="1">
        <v>0.48</v>
      </c>
      <c r="BB2662" s="1">
        <v>1.0</v>
      </c>
      <c r="BC2662" s="1">
        <v>1.0</v>
      </c>
      <c r="BD2662" s="1">
        <v>-1.0</v>
      </c>
      <c r="BE2662" s="1">
        <v>-1.0</v>
      </c>
      <c r="BF2662" s="1">
        <v>-1.0</v>
      </c>
      <c r="BG2662" s="1">
        <v>-1.0</v>
      </c>
      <c r="BH2662" s="1">
        <v>-1.0</v>
      </c>
      <c r="BI2662" s="1">
        <v>-1.0</v>
      </c>
      <c r="BJ2662" s="1">
        <v>1.0</v>
      </c>
      <c r="BK2662" s="1">
        <v>-1.0</v>
      </c>
      <c r="BL2662" s="1">
        <v>-1.0</v>
      </c>
      <c r="BM2662" s="1">
        <v>-1.0</v>
      </c>
      <c r="BN2662" s="1">
        <v>-1.0</v>
      </c>
      <c r="BO2662" s="1">
        <v>-1.0</v>
      </c>
      <c r="BP2662" s="1">
        <v>-1.0</v>
      </c>
      <c r="BQ2662" s="1">
        <v>1.0</v>
      </c>
      <c r="BR2662" s="1">
        <v>-1.0</v>
      </c>
      <c r="BS2662" s="1">
        <v>1.0</v>
      </c>
      <c r="BT2662" s="1">
        <v>-1.0</v>
      </c>
      <c r="BU2662" s="1">
        <v>1.0</v>
      </c>
      <c r="BV2662" s="1">
        <v>-1.0</v>
      </c>
      <c r="BW2662" s="1">
        <v>1.0</v>
      </c>
      <c r="BX2662" s="1">
        <v>-1.0</v>
      </c>
      <c r="BY2662" s="1">
        <v>-1.0</v>
      </c>
      <c r="BZ2662" s="1">
        <v>-1.0</v>
      </c>
      <c r="CA2662" s="1">
        <v>-1.0</v>
      </c>
      <c r="CB2662" s="1">
        <v>-1.0</v>
      </c>
      <c r="CC2662" s="1">
        <v>-1.0</v>
      </c>
      <c r="CD2662" s="1">
        <v>89331.0</v>
      </c>
    </row>
    <row r="2663">
      <c r="A2663" s="1">
        <v>1.9530271E7</v>
      </c>
      <c r="B2663" s="1" t="s">
        <v>14232</v>
      </c>
      <c r="C2663" s="1" t="s">
        <v>14233</v>
      </c>
      <c r="D2663" s="1" t="s">
        <v>14233</v>
      </c>
      <c r="E2663" s="1" t="s">
        <v>85</v>
      </c>
      <c r="I2663" s="1">
        <v>3.7980834E7</v>
      </c>
      <c r="J2663" s="1">
        <v>42194.0</v>
      </c>
      <c r="M2663" s="1">
        <v>0.0</v>
      </c>
      <c r="N2663" s="1">
        <v>1.0</v>
      </c>
      <c r="O2663" s="1">
        <v>0.0</v>
      </c>
      <c r="P2663" s="1" t="s">
        <v>111</v>
      </c>
      <c r="Q2663" s="1" t="s">
        <v>1023</v>
      </c>
      <c r="R2663" s="1">
        <v>40.76944</v>
      </c>
      <c r="S2663" s="1">
        <v>-73.90751</v>
      </c>
      <c r="T2663" s="1" t="s">
        <v>91</v>
      </c>
      <c r="U2663" s="1" t="s">
        <v>92</v>
      </c>
      <c r="V2663" s="1">
        <v>4.0</v>
      </c>
      <c r="W2663" s="1">
        <v>1.0</v>
      </c>
      <c r="X2663" s="1">
        <v>1.0</v>
      </c>
      <c r="Y2663" s="1">
        <v>2.0</v>
      </c>
      <c r="Z2663" s="1" t="s">
        <v>93</v>
      </c>
      <c r="AA2663" s="1" t="s">
        <v>14234</v>
      </c>
      <c r="AB2663" s="1">
        <v>119.0</v>
      </c>
      <c r="AC2663" s="1">
        <v>1.0</v>
      </c>
      <c r="AD2663" s="1">
        <v>0.0</v>
      </c>
      <c r="AE2663" s="1">
        <v>1.0</v>
      </c>
      <c r="AF2663" s="1" t="s">
        <v>703</v>
      </c>
      <c r="AG2663" s="1">
        <v>1.0</v>
      </c>
      <c r="AH2663" s="1">
        <v>0.0</v>
      </c>
      <c r="AI2663" s="1">
        <v>0.0</v>
      </c>
      <c r="AJ2663" s="1">
        <v>0.0</v>
      </c>
      <c r="AK2663" s="1">
        <v>0.0</v>
      </c>
      <c r="AL2663" s="1">
        <v>1.0</v>
      </c>
      <c r="AM2663" s="1">
        <v>0.0</v>
      </c>
      <c r="AN2663" s="1">
        <v>100.0</v>
      </c>
      <c r="AO2663" s="1">
        <v>10.0</v>
      </c>
      <c r="AP2663" s="1">
        <v>10.0</v>
      </c>
      <c r="AQ2663" s="1">
        <v>10.0</v>
      </c>
      <c r="AR2663" s="1">
        <v>10.0</v>
      </c>
      <c r="AS2663" s="1">
        <v>10.0</v>
      </c>
      <c r="AU2663" s="1">
        <v>1.0</v>
      </c>
      <c r="AV2663" s="1" t="s">
        <v>105</v>
      </c>
      <c r="AW2663" s="1">
        <v>1.0</v>
      </c>
      <c r="AX2663" s="1">
        <v>1.0</v>
      </c>
      <c r="AY2663" s="1">
        <v>0.0</v>
      </c>
      <c r="AZ2663" s="1">
        <v>0.0</v>
      </c>
      <c r="BA2663" s="1">
        <v>0.04</v>
      </c>
      <c r="BB2663" s="1">
        <v>-1.0</v>
      </c>
      <c r="BC2663" s="1">
        <v>1.0</v>
      </c>
      <c r="BD2663" s="1">
        <v>-1.0</v>
      </c>
      <c r="BE2663" s="1">
        <v>-1.0</v>
      </c>
      <c r="BF2663" s="1">
        <v>-1.0</v>
      </c>
      <c r="BG2663" s="1">
        <v>-1.0</v>
      </c>
      <c r="BH2663" s="1">
        <v>-1.0</v>
      </c>
      <c r="BI2663" s="1">
        <v>-1.0</v>
      </c>
      <c r="BJ2663" s="1">
        <v>1.0</v>
      </c>
      <c r="BK2663" s="1">
        <v>-1.0</v>
      </c>
      <c r="BL2663" s="1">
        <v>-1.0</v>
      </c>
      <c r="BM2663" s="1">
        <v>-1.0</v>
      </c>
      <c r="BN2663" s="1">
        <v>-1.0</v>
      </c>
      <c r="BO2663" s="1">
        <v>-1.0</v>
      </c>
      <c r="BP2663" s="1">
        <v>1.0</v>
      </c>
      <c r="BQ2663" s="1">
        <v>-1.0</v>
      </c>
      <c r="BR2663" s="1">
        <v>-1.0</v>
      </c>
      <c r="BS2663" s="1">
        <v>-1.0</v>
      </c>
      <c r="BT2663" s="1">
        <v>-1.0</v>
      </c>
      <c r="BU2663" s="1">
        <v>1.0</v>
      </c>
      <c r="BV2663" s="1">
        <v>-1.0</v>
      </c>
      <c r="BW2663" s="1">
        <v>-1.0</v>
      </c>
      <c r="BX2663" s="1">
        <v>-1.0</v>
      </c>
      <c r="BY2663" s="1">
        <v>-1.0</v>
      </c>
      <c r="BZ2663" s="1">
        <v>-1.0</v>
      </c>
      <c r="CA2663" s="1">
        <v>-1.0</v>
      </c>
      <c r="CB2663" s="1">
        <v>-1.0</v>
      </c>
      <c r="CC2663" s="1">
        <v>-1.0</v>
      </c>
      <c r="CD2663" s="1">
        <v>89393.0</v>
      </c>
    </row>
    <row r="2664">
      <c r="A2664" s="1">
        <v>3.5422824E7</v>
      </c>
      <c r="B2664" s="1" t="s">
        <v>14235</v>
      </c>
      <c r="C2664" s="1" t="s">
        <v>14236</v>
      </c>
      <c r="D2664" s="1" t="s">
        <v>14237</v>
      </c>
      <c r="E2664" s="1" t="s">
        <v>85</v>
      </c>
      <c r="F2664" s="1" t="s">
        <v>14238</v>
      </c>
      <c r="G2664" s="1" t="s">
        <v>14239</v>
      </c>
      <c r="H2664" s="1" t="s">
        <v>14240</v>
      </c>
      <c r="I2664" s="1">
        <v>5241234.0</v>
      </c>
      <c r="J2664" s="1">
        <v>41331.0</v>
      </c>
      <c r="K2664" s="1" t="s">
        <v>88</v>
      </c>
      <c r="L2664" s="1">
        <v>1.0</v>
      </c>
      <c r="M2664" s="1">
        <v>0.0</v>
      </c>
      <c r="N2664" s="1">
        <v>1.0</v>
      </c>
      <c r="O2664" s="1">
        <v>0.0</v>
      </c>
      <c r="P2664" s="1" t="s">
        <v>123</v>
      </c>
      <c r="Q2664" s="1" t="s">
        <v>698</v>
      </c>
      <c r="R2664" s="1">
        <v>40.67432</v>
      </c>
      <c r="S2664" s="1">
        <v>-73.94255</v>
      </c>
      <c r="T2664" s="1" t="s">
        <v>1010</v>
      </c>
      <c r="U2664" s="1" t="s">
        <v>92</v>
      </c>
      <c r="V2664" s="1">
        <v>2.0</v>
      </c>
      <c r="W2664" s="1">
        <v>1.0</v>
      </c>
      <c r="X2664" s="1">
        <v>1.0</v>
      </c>
      <c r="Y2664" s="1">
        <v>1.0</v>
      </c>
      <c r="Z2664" s="1" t="s">
        <v>93</v>
      </c>
      <c r="AA2664" s="1" t="s">
        <v>14241</v>
      </c>
      <c r="AB2664" s="1">
        <v>100.0</v>
      </c>
      <c r="AC2664" s="1">
        <v>2.0</v>
      </c>
      <c r="AD2664" s="1">
        <v>100.0</v>
      </c>
      <c r="AE2664" s="1">
        <v>3.0</v>
      </c>
      <c r="AF2664" s="1" t="s">
        <v>137</v>
      </c>
      <c r="AG2664" s="1">
        <v>1.0</v>
      </c>
      <c r="AH2664" s="1">
        <v>1.0</v>
      </c>
      <c r="AI2664" s="1">
        <v>2.0</v>
      </c>
      <c r="AJ2664" s="1">
        <v>5.0</v>
      </c>
      <c r="AK2664" s="1">
        <v>247.0</v>
      </c>
      <c r="AL2664" s="1">
        <v>0.0</v>
      </c>
      <c r="AM2664" s="1">
        <v>0.0</v>
      </c>
      <c r="AU2664" s="1">
        <v>0.0</v>
      </c>
      <c r="AV2664" s="1" t="s">
        <v>117</v>
      </c>
      <c r="AW2664" s="1">
        <v>1.0</v>
      </c>
      <c r="AX2664" s="1">
        <v>1.0</v>
      </c>
      <c r="AY2664" s="1">
        <v>0.0</v>
      </c>
      <c r="AZ2664" s="1">
        <v>0.0</v>
      </c>
      <c r="BB2664" s="1">
        <v>-1.0</v>
      </c>
      <c r="BC2664" s="1">
        <v>1.0</v>
      </c>
      <c r="BD2664" s="1">
        <v>-1.0</v>
      </c>
      <c r="BE2664" s="1">
        <v>-1.0</v>
      </c>
      <c r="BF2664" s="1">
        <v>-1.0</v>
      </c>
      <c r="BG2664" s="1">
        <v>-1.0</v>
      </c>
      <c r="BH2664" s="1">
        <v>-1.0</v>
      </c>
      <c r="BI2664" s="1">
        <v>1.0</v>
      </c>
      <c r="BJ2664" s="1">
        <v>1.0</v>
      </c>
      <c r="BK2664" s="1">
        <v>-1.0</v>
      </c>
      <c r="BL2664" s="1">
        <v>-1.0</v>
      </c>
      <c r="BM2664" s="1">
        <v>-1.0</v>
      </c>
      <c r="BN2664" s="1">
        <v>-1.0</v>
      </c>
      <c r="BO2664" s="1">
        <v>-1.0</v>
      </c>
      <c r="BP2664" s="1">
        <v>-1.0</v>
      </c>
      <c r="BQ2664" s="1">
        <v>-1.0</v>
      </c>
      <c r="BR2664" s="1">
        <v>-1.0</v>
      </c>
      <c r="BS2664" s="1">
        <v>-1.0</v>
      </c>
      <c r="BT2664" s="1">
        <v>-1.0</v>
      </c>
      <c r="BU2664" s="1">
        <v>1.0</v>
      </c>
      <c r="BV2664" s="1">
        <v>-1.0</v>
      </c>
      <c r="BW2664" s="1">
        <v>-1.0</v>
      </c>
      <c r="BX2664" s="1">
        <v>1.0</v>
      </c>
      <c r="BY2664" s="1">
        <v>-1.0</v>
      </c>
      <c r="BZ2664" s="1">
        <v>-1.0</v>
      </c>
      <c r="CA2664" s="1">
        <v>-1.0</v>
      </c>
      <c r="CB2664" s="1">
        <v>-1.0</v>
      </c>
      <c r="CC2664" s="1">
        <v>-1.0</v>
      </c>
      <c r="CD2664" s="1">
        <v>89438.0</v>
      </c>
    </row>
    <row r="2665">
      <c r="A2665" s="1">
        <v>1.7938886E7</v>
      </c>
      <c r="B2665" s="1" t="s">
        <v>14242</v>
      </c>
      <c r="C2665" s="1" t="s">
        <v>14243</v>
      </c>
      <c r="D2665" s="1" t="s">
        <v>14244</v>
      </c>
      <c r="E2665" s="1" t="s">
        <v>85</v>
      </c>
      <c r="F2665" s="1" t="s">
        <v>14245</v>
      </c>
      <c r="G2665" s="1" t="s">
        <v>14246</v>
      </c>
      <c r="I2665" s="1">
        <v>9.2277042E7</v>
      </c>
      <c r="J2665" s="1">
        <v>42610.0</v>
      </c>
      <c r="M2665" s="1">
        <v>0.0</v>
      </c>
      <c r="N2665" s="1">
        <v>1.0</v>
      </c>
      <c r="O2665" s="1">
        <v>1.0</v>
      </c>
      <c r="P2665" s="1" t="s">
        <v>123</v>
      </c>
      <c r="Q2665" s="1" t="s">
        <v>124</v>
      </c>
      <c r="R2665" s="1">
        <v>40.69449</v>
      </c>
      <c r="S2665" s="1">
        <v>-73.91874</v>
      </c>
      <c r="T2665" s="1" t="s">
        <v>91</v>
      </c>
      <c r="U2665" s="1" t="s">
        <v>113</v>
      </c>
      <c r="V2665" s="1">
        <v>2.0</v>
      </c>
      <c r="W2665" s="1">
        <v>1.5</v>
      </c>
      <c r="X2665" s="1">
        <v>1.0</v>
      </c>
      <c r="Y2665" s="1">
        <v>1.0</v>
      </c>
      <c r="Z2665" s="1" t="s">
        <v>93</v>
      </c>
      <c r="AA2665" s="1" t="s">
        <v>14247</v>
      </c>
      <c r="AB2665" s="1">
        <v>50.0</v>
      </c>
      <c r="AC2665" s="1">
        <v>1.0</v>
      </c>
      <c r="AD2665" s="1">
        <v>0.0</v>
      </c>
      <c r="AE2665" s="1">
        <v>2.0</v>
      </c>
      <c r="AF2665" s="1" t="s">
        <v>104</v>
      </c>
      <c r="AG2665" s="1">
        <v>1.0</v>
      </c>
      <c r="AH2665" s="1">
        <v>7.0</v>
      </c>
      <c r="AI2665" s="1">
        <v>27.0</v>
      </c>
      <c r="AJ2665" s="1">
        <v>56.0</v>
      </c>
      <c r="AK2665" s="1">
        <v>56.0</v>
      </c>
      <c r="AL2665" s="1">
        <v>6.0</v>
      </c>
      <c r="AM2665" s="1">
        <v>0.0</v>
      </c>
      <c r="AN2665" s="1">
        <v>95.0</v>
      </c>
      <c r="AO2665" s="1">
        <v>10.0</v>
      </c>
      <c r="AP2665" s="1">
        <v>9.0</v>
      </c>
      <c r="AQ2665" s="1">
        <v>10.0</v>
      </c>
      <c r="AR2665" s="1">
        <v>10.0</v>
      </c>
      <c r="AS2665" s="1">
        <v>10.0</v>
      </c>
      <c r="AT2665" s="1">
        <v>10.0</v>
      </c>
      <c r="AU2665" s="1">
        <v>0.0</v>
      </c>
      <c r="AV2665" s="1" t="s">
        <v>105</v>
      </c>
      <c r="AW2665" s="1">
        <v>1.0</v>
      </c>
      <c r="AX2665" s="1">
        <v>0.0</v>
      </c>
      <c r="AY2665" s="1">
        <v>1.0</v>
      </c>
      <c r="AZ2665" s="1">
        <v>0.0</v>
      </c>
      <c r="BA2665" s="1">
        <v>0.22</v>
      </c>
      <c r="BB2665" s="1">
        <v>-1.0</v>
      </c>
      <c r="BC2665" s="1">
        <v>1.0</v>
      </c>
      <c r="BD2665" s="1">
        <v>-1.0</v>
      </c>
      <c r="BE2665" s="1">
        <v>-1.0</v>
      </c>
      <c r="BF2665" s="1">
        <v>-1.0</v>
      </c>
      <c r="BG2665" s="1">
        <v>-1.0</v>
      </c>
      <c r="BH2665" s="1">
        <v>-1.0</v>
      </c>
      <c r="BI2665" s="1">
        <v>-1.0</v>
      </c>
      <c r="BJ2665" s="1">
        <v>-1.0</v>
      </c>
      <c r="BK2665" s="1">
        <v>-1.0</v>
      </c>
      <c r="BL2665" s="1">
        <v>-1.0</v>
      </c>
      <c r="BM2665" s="1">
        <v>1.0</v>
      </c>
      <c r="BN2665" s="1">
        <v>-1.0</v>
      </c>
      <c r="BO2665" s="1">
        <v>-1.0</v>
      </c>
      <c r="BP2665" s="1">
        <v>-1.0</v>
      </c>
      <c r="BQ2665" s="1">
        <v>-1.0</v>
      </c>
      <c r="BR2665" s="1">
        <v>-1.0</v>
      </c>
      <c r="BS2665" s="1">
        <v>-1.0</v>
      </c>
      <c r="BT2665" s="1">
        <v>-1.0</v>
      </c>
      <c r="BU2665" s="1">
        <v>1.0</v>
      </c>
      <c r="BV2665" s="1">
        <v>-1.0</v>
      </c>
      <c r="BW2665" s="1">
        <v>1.0</v>
      </c>
      <c r="BX2665" s="1">
        <v>-1.0</v>
      </c>
      <c r="BY2665" s="1">
        <v>-1.0</v>
      </c>
      <c r="BZ2665" s="1">
        <v>-1.0</v>
      </c>
      <c r="CA2665" s="1">
        <v>1.0</v>
      </c>
      <c r="CB2665" s="1">
        <v>-1.0</v>
      </c>
      <c r="CC2665" s="1">
        <v>-1.0</v>
      </c>
      <c r="CD2665" s="1">
        <v>89515.0</v>
      </c>
    </row>
    <row r="2666">
      <c r="A2666" s="1">
        <v>3.6037105E7</v>
      </c>
      <c r="B2666" s="1" t="s">
        <v>14248</v>
      </c>
      <c r="C2666" s="1" t="s">
        <v>14249</v>
      </c>
      <c r="D2666" s="1" t="s">
        <v>14250</v>
      </c>
      <c r="E2666" s="1" t="s">
        <v>85</v>
      </c>
      <c r="F2666" s="1" t="s">
        <v>14251</v>
      </c>
      <c r="G2666" s="1" t="s">
        <v>14252</v>
      </c>
      <c r="I2666" s="1">
        <v>1.13058525E8</v>
      </c>
      <c r="J2666" s="1">
        <v>42759.0</v>
      </c>
      <c r="K2666" s="1" t="s">
        <v>134</v>
      </c>
      <c r="L2666" s="1">
        <v>0.93</v>
      </c>
      <c r="M2666" s="1">
        <v>0.0</v>
      </c>
      <c r="N2666" s="1">
        <v>1.0</v>
      </c>
      <c r="O2666" s="1">
        <v>1.0</v>
      </c>
      <c r="P2666" s="1" t="s">
        <v>123</v>
      </c>
      <c r="Q2666" s="1" t="s">
        <v>124</v>
      </c>
      <c r="R2666" s="1">
        <v>40.70089</v>
      </c>
      <c r="S2666" s="1">
        <v>-73.98253</v>
      </c>
      <c r="T2666" s="1" t="s">
        <v>91</v>
      </c>
      <c r="U2666" s="1" t="s">
        <v>113</v>
      </c>
      <c r="V2666" s="1">
        <v>1.0</v>
      </c>
      <c r="W2666" s="1">
        <v>1.0</v>
      </c>
      <c r="X2666" s="1">
        <v>1.0</v>
      </c>
      <c r="Y2666" s="1">
        <v>1.0</v>
      </c>
      <c r="Z2666" s="1" t="s">
        <v>93</v>
      </c>
      <c r="AA2666" s="1" t="s">
        <v>14253</v>
      </c>
      <c r="AB2666" s="1">
        <v>75.0</v>
      </c>
      <c r="AC2666" s="1">
        <v>1.0</v>
      </c>
      <c r="AD2666" s="1">
        <v>0.0</v>
      </c>
      <c r="AE2666" s="1">
        <v>1.0</v>
      </c>
      <c r="AF2666" s="1" t="s">
        <v>127</v>
      </c>
      <c r="AG2666" s="1">
        <v>1.0</v>
      </c>
      <c r="AH2666" s="1">
        <v>7.0</v>
      </c>
      <c r="AI2666" s="1">
        <v>7.0</v>
      </c>
      <c r="AJ2666" s="1">
        <v>7.0</v>
      </c>
      <c r="AK2666" s="1">
        <v>7.0</v>
      </c>
      <c r="AL2666" s="1">
        <v>0.0</v>
      </c>
      <c r="AM2666" s="1">
        <v>0.0</v>
      </c>
      <c r="AU2666" s="1">
        <v>1.0</v>
      </c>
      <c r="AV2666" s="1" t="s">
        <v>105</v>
      </c>
      <c r="AW2666" s="1">
        <v>1.0</v>
      </c>
      <c r="AX2666" s="1">
        <v>0.0</v>
      </c>
      <c r="AY2666" s="1">
        <v>1.0</v>
      </c>
      <c r="AZ2666" s="1">
        <v>0.0</v>
      </c>
      <c r="BB2666" s="1">
        <v>-1.0</v>
      </c>
      <c r="BC2666" s="1">
        <v>1.0</v>
      </c>
      <c r="BD2666" s="1">
        <v>-1.0</v>
      </c>
      <c r="BE2666" s="1">
        <v>-1.0</v>
      </c>
      <c r="BF2666" s="1">
        <v>-1.0</v>
      </c>
      <c r="BG2666" s="1">
        <v>-1.0</v>
      </c>
      <c r="BH2666" s="1">
        <v>-1.0</v>
      </c>
      <c r="BI2666" s="1">
        <v>-1.0</v>
      </c>
      <c r="BJ2666" s="1">
        <v>1.0</v>
      </c>
      <c r="BK2666" s="1">
        <v>-1.0</v>
      </c>
      <c r="BL2666" s="1">
        <v>-1.0</v>
      </c>
      <c r="BM2666" s="1">
        <v>-1.0</v>
      </c>
      <c r="BN2666" s="1">
        <v>-1.0</v>
      </c>
      <c r="BO2666" s="1">
        <v>-1.0</v>
      </c>
      <c r="BP2666" s="1">
        <v>-1.0</v>
      </c>
      <c r="BQ2666" s="1">
        <v>-1.0</v>
      </c>
      <c r="BR2666" s="1">
        <v>-1.0</v>
      </c>
      <c r="BS2666" s="1">
        <v>-1.0</v>
      </c>
      <c r="BT2666" s="1">
        <v>-1.0</v>
      </c>
      <c r="BU2666" s="1">
        <v>1.0</v>
      </c>
      <c r="BV2666" s="1">
        <v>-1.0</v>
      </c>
      <c r="BW2666" s="1">
        <v>-1.0</v>
      </c>
      <c r="BX2666" s="1">
        <v>-1.0</v>
      </c>
      <c r="BY2666" s="1">
        <v>-1.0</v>
      </c>
      <c r="BZ2666" s="1">
        <v>-1.0</v>
      </c>
      <c r="CA2666" s="1">
        <v>-1.0</v>
      </c>
      <c r="CB2666" s="1">
        <v>-1.0</v>
      </c>
      <c r="CC2666" s="1">
        <v>-1.0</v>
      </c>
      <c r="CD2666" s="1">
        <v>89536.0</v>
      </c>
    </row>
    <row r="2667">
      <c r="A2667" s="1">
        <v>3.553385E7</v>
      </c>
      <c r="B2667" s="1" t="s">
        <v>14254</v>
      </c>
      <c r="C2667" s="1" t="s">
        <v>14255</v>
      </c>
      <c r="D2667" s="1" t="s">
        <v>14256</v>
      </c>
      <c r="E2667" s="1" t="s">
        <v>85</v>
      </c>
      <c r="F2667" s="1" t="s">
        <v>14257</v>
      </c>
      <c r="G2667" s="1" t="s">
        <v>14258</v>
      </c>
      <c r="H2667" s="1" t="s">
        <v>14259</v>
      </c>
      <c r="I2667" s="1">
        <v>2.64478123E8</v>
      </c>
      <c r="J2667" s="1">
        <v>43612.0</v>
      </c>
      <c r="K2667" s="1" t="s">
        <v>134</v>
      </c>
      <c r="L2667" s="1">
        <v>1.0</v>
      </c>
      <c r="M2667" s="1">
        <v>0.0</v>
      </c>
      <c r="N2667" s="1">
        <v>4.0</v>
      </c>
      <c r="O2667" s="1">
        <v>0.0</v>
      </c>
      <c r="P2667" s="1" t="s">
        <v>89</v>
      </c>
      <c r="Q2667" s="1" t="s">
        <v>1298</v>
      </c>
      <c r="R2667" s="1">
        <v>40.72109</v>
      </c>
      <c r="S2667" s="1">
        <v>-73.99972</v>
      </c>
      <c r="T2667" s="1" t="s">
        <v>1062</v>
      </c>
      <c r="U2667" s="1" t="s">
        <v>113</v>
      </c>
      <c r="V2667" s="1">
        <v>2.0</v>
      </c>
      <c r="W2667" s="1">
        <v>1.0</v>
      </c>
      <c r="X2667" s="1">
        <v>1.0</v>
      </c>
      <c r="Y2667" s="1">
        <v>1.0</v>
      </c>
      <c r="Z2667" s="1" t="s">
        <v>93</v>
      </c>
      <c r="AA2667" s="1" t="s">
        <v>14260</v>
      </c>
      <c r="AB2667" s="1">
        <v>100.0</v>
      </c>
      <c r="AC2667" s="1">
        <v>2.0</v>
      </c>
      <c r="AD2667" s="1">
        <v>50.0</v>
      </c>
      <c r="AE2667" s="1">
        <v>1.0</v>
      </c>
      <c r="AF2667" s="1" t="s">
        <v>95</v>
      </c>
      <c r="AG2667" s="1">
        <v>1.0</v>
      </c>
      <c r="AH2667" s="1">
        <v>22.0</v>
      </c>
      <c r="AI2667" s="1">
        <v>51.0</v>
      </c>
      <c r="AJ2667" s="1">
        <v>81.0</v>
      </c>
      <c r="AK2667" s="1">
        <v>350.0</v>
      </c>
      <c r="AL2667" s="1">
        <v>0.0</v>
      </c>
      <c r="AM2667" s="1">
        <v>0.0</v>
      </c>
      <c r="AU2667" s="1">
        <v>1.0</v>
      </c>
      <c r="AV2667" s="1" t="s">
        <v>117</v>
      </c>
      <c r="AW2667" s="1">
        <v>4.0</v>
      </c>
      <c r="AX2667" s="1">
        <v>0.0</v>
      </c>
      <c r="AY2667" s="1">
        <v>4.0</v>
      </c>
      <c r="AZ2667" s="1">
        <v>0.0</v>
      </c>
      <c r="BB2667" s="1">
        <v>-1.0</v>
      </c>
      <c r="BC2667" s="1">
        <v>1.0</v>
      </c>
      <c r="BD2667" s="1">
        <v>-1.0</v>
      </c>
      <c r="BE2667" s="1">
        <v>-1.0</v>
      </c>
      <c r="BF2667" s="1">
        <v>-1.0</v>
      </c>
      <c r="BG2667" s="1">
        <v>-1.0</v>
      </c>
      <c r="BH2667" s="1">
        <v>-1.0</v>
      </c>
      <c r="BI2667" s="1">
        <v>1.0</v>
      </c>
      <c r="BJ2667" s="1">
        <v>1.0</v>
      </c>
      <c r="BK2667" s="1">
        <v>-1.0</v>
      </c>
      <c r="BL2667" s="1">
        <v>-1.0</v>
      </c>
      <c r="BM2667" s="1">
        <v>-1.0</v>
      </c>
      <c r="BN2667" s="1">
        <v>1.0</v>
      </c>
      <c r="BO2667" s="1">
        <v>-1.0</v>
      </c>
      <c r="BP2667" s="1">
        <v>-1.0</v>
      </c>
      <c r="BQ2667" s="1">
        <v>-1.0</v>
      </c>
      <c r="BR2667" s="1">
        <v>-1.0</v>
      </c>
      <c r="BS2667" s="1">
        <v>-1.0</v>
      </c>
      <c r="BT2667" s="1">
        <v>-1.0</v>
      </c>
      <c r="BU2667" s="1">
        <v>1.0</v>
      </c>
      <c r="BV2667" s="1">
        <v>-1.0</v>
      </c>
      <c r="BW2667" s="1">
        <v>-1.0</v>
      </c>
      <c r="BX2667" s="1">
        <v>1.0</v>
      </c>
      <c r="BY2667" s="1">
        <v>-1.0</v>
      </c>
      <c r="BZ2667" s="1">
        <v>-1.0</v>
      </c>
      <c r="CA2667" s="1">
        <v>-1.0</v>
      </c>
      <c r="CB2667" s="1">
        <v>-1.0</v>
      </c>
      <c r="CC2667" s="1">
        <v>-1.0</v>
      </c>
      <c r="CD2667" s="1">
        <v>89541.0</v>
      </c>
    </row>
    <row r="2668">
      <c r="A2668" s="1">
        <v>1.2740726E7</v>
      </c>
      <c r="B2668" s="1" t="s">
        <v>14261</v>
      </c>
      <c r="C2668" s="1" t="s">
        <v>14262</v>
      </c>
      <c r="D2668" s="1" t="s">
        <v>14262</v>
      </c>
      <c r="E2668" s="1" t="s">
        <v>85</v>
      </c>
      <c r="H2668" s="1" t="s">
        <v>14263</v>
      </c>
      <c r="I2668" s="1">
        <v>1.1526146E7</v>
      </c>
      <c r="J2668" s="1">
        <v>41660.0</v>
      </c>
      <c r="M2668" s="1">
        <v>1.0</v>
      </c>
      <c r="N2668" s="1">
        <v>1.0</v>
      </c>
      <c r="O2668" s="1">
        <v>0.0</v>
      </c>
      <c r="P2668" s="1" t="s">
        <v>123</v>
      </c>
      <c r="Q2668" s="1" t="s">
        <v>185</v>
      </c>
      <c r="R2668" s="1">
        <v>40.7119</v>
      </c>
      <c r="S2668" s="1">
        <v>-73.94638</v>
      </c>
      <c r="T2668" s="1" t="s">
        <v>91</v>
      </c>
      <c r="U2668" s="1" t="s">
        <v>92</v>
      </c>
      <c r="V2668" s="1">
        <v>2.0</v>
      </c>
      <c r="W2668" s="1">
        <v>1.0</v>
      </c>
      <c r="X2668" s="1">
        <v>1.0</v>
      </c>
      <c r="Y2668" s="1">
        <v>1.0</v>
      </c>
      <c r="Z2668" s="1" t="s">
        <v>93</v>
      </c>
      <c r="AA2668" s="1" t="s">
        <v>14264</v>
      </c>
      <c r="AB2668" s="1">
        <v>225.0</v>
      </c>
      <c r="AC2668" s="1">
        <v>2.0</v>
      </c>
      <c r="AD2668" s="1">
        <v>99.0</v>
      </c>
      <c r="AE2668" s="1">
        <v>3.0</v>
      </c>
      <c r="AF2668" s="1" t="s">
        <v>104</v>
      </c>
      <c r="AG2668" s="1">
        <v>1.0</v>
      </c>
      <c r="AH2668" s="1">
        <v>0.0</v>
      </c>
      <c r="AI2668" s="1">
        <v>0.0</v>
      </c>
      <c r="AJ2668" s="1">
        <v>0.0</v>
      </c>
      <c r="AK2668" s="1">
        <v>0.0</v>
      </c>
      <c r="AL2668" s="1">
        <v>19.0</v>
      </c>
      <c r="AM2668" s="1">
        <v>5.0</v>
      </c>
      <c r="AN2668" s="1">
        <v>99.0</v>
      </c>
      <c r="AO2668" s="1">
        <v>10.0</v>
      </c>
      <c r="AP2668" s="1">
        <v>10.0</v>
      </c>
      <c r="AQ2668" s="1">
        <v>10.0</v>
      </c>
      <c r="AR2668" s="1">
        <v>10.0</v>
      </c>
      <c r="AS2668" s="1">
        <v>10.0</v>
      </c>
      <c r="AT2668" s="1">
        <v>10.0</v>
      </c>
      <c r="AU2668" s="1">
        <v>0.0</v>
      </c>
      <c r="AV2668" s="1" t="s">
        <v>117</v>
      </c>
      <c r="AW2668" s="1">
        <v>1.0</v>
      </c>
      <c r="AX2668" s="1">
        <v>1.0</v>
      </c>
      <c r="AY2668" s="1">
        <v>0.0</v>
      </c>
      <c r="AZ2668" s="1">
        <v>0.0</v>
      </c>
      <c r="BA2668" s="1">
        <v>0.85</v>
      </c>
      <c r="BB2668" s="1">
        <v>-1.0</v>
      </c>
      <c r="BC2668" s="1">
        <v>1.0</v>
      </c>
      <c r="BD2668" s="1">
        <v>-1.0</v>
      </c>
      <c r="BE2668" s="1">
        <v>-1.0</v>
      </c>
      <c r="BF2668" s="1">
        <v>-1.0</v>
      </c>
      <c r="BG2668" s="1">
        <v>-1.0</v>
      </c>
      <c r="BH2668" s="1">
        <v>-1.0</v>
      </c>
      <c r="BI2668" s="1">
        <v>-1.0</v>
      </c>
      <c r="BJ2668" s="1">
        <v>1.0</v>
      </c>
      <c r="BK2668" s="1">
        <v>-1.0</v>
      </c>
      <c r="BL2668" s="1">
        <v>-1.0</v>
      </c>
      <c r="BM2668" s="1">
        <v>1.0</v>
      </c>
      <c r="BN2668" s="1">
        <v>-1.0</v>
      </c>
      <c r="BO2668" s="1">
        <v>-1.0</v>
      </c>
      <c r="BP2668" s="1">
        <v>1.0</v>
      </c>
      <c r="BQ2668" s="1">
        <v>1.0</v>
      </c>
      <c r="BR2668" s="1">
        <v>-1.0</v>
      </c>
      <c r="BS2668" s="1">
        <v>-1.0</v>
      </c>
      <c r="BT2668" s="1">
        <v>-1.0</v>
      </c>
      <c r="BU2668" s="1">
        <v>1.0</v>
      </c>
      <c r="BV2668" s="1">
        <v>-1.0</v>
      </c>
      <c r="BW2668" s="1">
        <v>-1.0</v>
      </c>
      <c r="BX2668" s="1">
        <v>-1.0</v>
      </c>
      <c r="BY2668" s="1">
        <v>1.0</v>
      </c>
      <c r="BZ2668" s="1">
        <v>1.0</v>
      </c>
      <c r="CA2668" s="1">
        <v>-1.0</v>
      </c>
      <c r="CB2668" s="1">
        <v>-1.0</v>
      </c>
      <c r="CC2668" s="1">
        <v>-1.0</v>
      </c>
      <c r="CD2668" s="1">
        <v>89562.0</v>
      </c>
    </row>
    <row r="2669">
      <c r="A2669" s="1">
        <v>3.0036315E7</v>
      </c>
      <c r="B2669" s="1" t="s">
        <v>14265</v>
      </c>
      <c r="C2669" s="1" t="s">
        <v>14266</v>
      </c>
      <c r="D2669" s="1" t="s">
        <v>14266</v>
      </c>
      <c r="E2669" s="1" t="s">
        <v>85</v>
      </c>
      <c r="F2669" s="1" t="s">
        <v>14267</v>
      </c>
      <c r="G2669" s="1" t="s">
        <v>14268</v>
      </c>
      <c r="H2669" s="1" t="s">
        <v>14269</v>
      </c>
      <c r="I2669" s="1">
        <v>1.20939023E8</v>
      </c>
      <c r="J2669" s="1">
        <v>42809.0</v>
      </c>
      <c r="K2669" s="1" t="s">
        <v>272</v>
      </c>
      <c r="L2669" s="1">
        <v>0.8</v>
      </c>
      <c r="M2669" s="1">
        <v>0.0</v>
      </c>
      <c r="N2669" s="1">
        <v>3.0</v>
      </c>
      <c r="O2669" s="1">
        <v>0.0</v>
      </c>
      <c r="P2669" s="1" t="s">
        <v>123</v>
      </c>
      <c r="Q2669" s="1" t="s">
        <v>185</v>
      </c>
      <c r="R2669" s="1">
        <v>40.71837</v>
      </c>
      <c r="S2669" s="1">
        <v>-73.9588199999999</v>
      </c>
      <c r="T2669" s="1" t="s">
        <v>91</v>
      </c>
      <c r="U2669" s="1" t="s">
        <v>113</v>
      </c>
      <c r="V2669" s="1">
        <v>2.0</v>
      </c>
      <c r="W2669" s="1">
        <v>1.0</v>
      </c>
      <c r="X2669" s="1">
        <v>1.0</v>
      </c>
      <c r="Y2669" s="1">
        <v>1.0</v>
      </c>
      <c r="Z2669" s="1" t="s">
        <v>93</v>
      </c>
      <c r="AA2669" s="1" t="s">
        <v>14270</v>
      </c>
      <c r="AB2669" s="1">
        <v>99.0</v>
      </c>
      <c r="AC2669" s="1">
        <v>7.0</v>
      </c>
      <c r="AD2669" s="1">
        <v>30.0</v>
      </c>
      <c r="AE2669" s="1">
        <v>2.0</v>
      </c>
      <c r="AF2669" s="1" t="s">
        <v>104</v>
      </c>
      <c r="AG2669" s="1">
        <v>1.0</v>
      </c>
      <c r="AH2669" s="1">
        <v>5.0</v>
      </c>
      <c r="AI2669" s="1">
        <v>17.0</v>
      </c>
      <c r="AJ2669" s="1">
        <v>26.0</v>
      </c>
      <c r="AK2669" s="1">
        <v>46.0</v>
      </c>
      <c r="AL2669" s="1">
        <v>9.0</v>
      </c>
      <c r="AM2669" s="1">
        <v>9.0</v>
      </c>
      <c r="AN2669" s="1">
        <v>85.0</v>
      </c>
      <c r="AO2669" s="1">
        <v>9.0</v>
      </c>
      <c r="AP2669" s="1">
        <v>9.0</v>
      </c>
      <c r="AQ2669" s="1">
        <v>10.0</v>
      </c>
      <c r="AR2669" s="1">
        <v>10.0</v>
      </c>
      <c r="AS2669" s="1">
        <v>10.0</v>
      </c>
      <c r="AT2669" s="1">
        <v>9.0</v>
      </c>
      <c r="AU2669" s="1">
        <v>0.0</v>
      </c>
      <c r="AV2669" s="1" t="s">
        <v>96</v>
      </c>
      <c r="AW2669" s="1">
        <v>2.0</v>
      </c>
      <c r="AX2669" s="1">
        <v>1.0</v>
      </c>
      <c r="AY2669" s="1">
        <v>1.0</v>
      </c>
      <c r="AZ2669" s="1">
        <v>0.0</v>
      </c>
      <c r="BA2669" s="1">
        <v>1.16</v>
      </c>
      <c r="BB2669" s="1">
        <v>-1.0</v>
      </c>
      <c r="BC2669" s="1">
        <v>1.0</v>
      </c>
      <c r="BD2669" s="1">
        <v>-1.0</v>
      </c>
      <c r="BE2669" s="1">
        <v>-1.0</v>
      </c>
      <c r="BF2669" s="1">
        <v>-1.0</v>
      </c>
      <c r="BG2669" s="1">
        <v>1.0</v>
      </c>
      <c r="BH2669" s="1">
        <v>-1.0</v>
      </c>
      <c r="BI2669" s="1">
        <v>-1.0</v>
      </c>
      <c r="BJ2669" s="1">
        <v>-1.0</v>
      </c>
      <c r="BK2669" s="1">
        <v>-1.0</v>
      </c>
      <c r="BL2669" s="1">
        <v>1.0</v>
      </c>
      <c r="BM2669" s="1">
        <v>-1.0</v>
      </c>
      <c r="BN2669" s="1">
        <v>-1.0</v>
      </c>
      <c r="BO2669" s="1">
        <v>-1.0</v>
      </c>
      <c r="BP2669" s="1">
        <v>-1.0</v>
      </c>
      <c r="BQ2669" s="1">
        <v>-1.0</v>
      </c>
      <c r="BR2669" s="1">
        <v>-1.0</v>
      </c>
      <c r="BS2669" s="1">
        <v>-1.0</v>
      </c>
      <c r="BT2669" s="1">
        <v>-1.0</v>
      </c>
      <c r="BU2669" s="1">
        <v>1.0</v>
      </c>
      <c r="BV2669" s="1">
        <v>1.0</v>
      </c>
      <c r="BW2669" s="1">
        <v>-1.0</v>
      </c>
      <c r="BX2669" s="1">
        <v>-1.0</v>
      </c>
      <c r="BY2669" s="1">
        <v>-1.0</v>
      </c>
      <c r="BZ2669" s="1">
        <v>-1.0</v>
      </c>
      <c r="CA2669" s="1">
        <v>-1.0</v>
      </c>
      <c r="CB2669" s="1">
        <v>-1.0</v>
      </c>
      <c r="CC2669" s="1">
        <v>-1.0</v>
      </c>
      <c r="CD2669" s="1">
        <v>89577.0</v>
      </c>
    </row>
    <row r="2670">
      <c r="A2670" s="1">
        <v>2238435.0</v>
      </c>
      <c r="B2670" s="1" t="s">
        <v>14271</v>
      </c>
      <c r="C2670" s="1" t="s">
        <v>14272</v>
      </c>
      <c r="D2670" s="1" t="s">
        <v>14272</v>
      </c>
      <c r="E2670" s="1" t="s">
        <v>85</v>
      </c>
      <c r="I2670" s="1">
        <v>1.1430909E7</v>
      </c>
      <c r="J2670" s="1">
        <v>41658.0</v>
      </c>
      <c r="M2670" s="1">
        <v>0.0</v>
      </c>
      <c r="N2670" s="1">
        <v>1.0</v>
      </c>
      <c r="O2670" s="1">
        <v>1.0</v>
      </c>
      <c r="P2670" s="1" t="s">
        <v>89</v>
      </c>
      <c r="Q2670" s="1" t="s">
        <v>613</v>
      </c>
      <c r="R2670" s="1">
        <v>40.81085</v>
      </c>
      <c r="S2670" s="1">
        <v>-73.94768</v>
      </c>
      <c r="T2670" s="1" t="s">
        <v>91</v>
      </c>
      <c r="U2670" s="1" t="s">
        <v>92</v>
      </c>
      <c r="V2670" s="1">
        <v>1.0</v>
      </c>
      <c r="W2670" s="1">
        <v>1.0</v>
      </c>
      <c r="X2670" s="1">
        <v>1.0</v>
      </c>
      <c r="Y2670" s="1">
        <v>1.0</v>
      </c>
      <c r="Z2670" s="1" t="s">
        <v>93</v>
      </c>
      <c r="AA2670" s="1" t="s">
        <v>1218</v>
      </c>
      <c r="AB2670" s="1">
        <v>100.0</v>
      </c>
      <c r="AC2670" s="1">
        <v>1.0</v>
      </c>
      <c r="AD2670" s="1">
        <v>0.0</v>
      </c>
      <c r="AE2670" s="1">
        <v>1.0</v>
      </c>
      <c r="AF2670" s="1" t="s">
        <v>589</v>
      </c>
      <c r="AG2670" s="1">
        <v>1.0</v>
      </c>
      <c r="AH2670" s="1">
        <v>0.0</v>
      </c>
      <c r="AI2670" s="1">
        <v>0.0</v>
      </c>
      <c r="AJ2670" s="1">
        <v>0.0</v>
      </c>
      <c r="AK2670" s="1">
        <v>0.0</v>
      </c>
      <c r="AL2670" s="1">
        <v>0.0</v>
      </c>
      <c r="AM2670" s="1">
        <v>0.0</v>
      </c>
      <c r="AU2670" s="1">
        <v>0.0</v>
      </c>
      <c r="AV2670" s="1" t="s">
        <v>105</v>
      </c>
      <c r="AW2670" s="1">
        <v>1.0</v>
      </c>
      <c r="AX2670" s="1">
        <v>1.0</v>
      </c>
      <c r="AY2670" s="1">
        <v>0.0</v>
      </c>
      <c r="AZ2670" s="1">
        <v>0.0</v>
      </c>
      <c r="BB2670" s="1">
        <v>-1.0</v>
      </c>
      <c r="BC2670" s="1">
        <v>-1.0</v>
      </c>
      <c r="BD2670" s="1">
        <v>-1.0</v>
      </c>
      <c r="BE2670" s="1">
        <v>-1.0</v>
      </c>
      <c r="BF2670" s="1">
        <v>-1.0</v>
      </c>
      <c r="BG2670" s="1">
        <v>-1.0</v>
      </c>
      <c r="BH2670" s="1">
        <v>-1.0</v>
      </c>
      <c r="BI2670" s="1">
        <v>-1.0</v>
      </c>
      <c r="BJ2670" s="1">
        <v>-1.0</v>
      </c>
      <c r="BK2670" s="1">
        <v>-1.0</v>
      </c>
      <c r="BL2670" s="1">
        <v>-1.0</v>
      </c>
      <c r="BM2670" s="1">
        <v>-1.0</v>
      </c>
      <c r="BN2670" s="1">
        <v>-1.0</v>
      </c>
      <c r="BO2670" s="1">
        <v>-1.0</v>
      </c>
      <c r="BP2670" s="1">
        <v>-1.0</v>
      </c>
      <c r="BQ2670" s="1">
        <v>-1.0</v>
      </c>
      <c r="BR2670" s="1">
        <v>-1.0</v>
      </c>
      <c r="BS2670" s="1">
        <v>-1.0</v>
      </c>
      <c r="BT2670" s="1">
        <v>-1.0</v>
      </c>
      <c r="BU2670" s="1">
        <v>-1.0</v>
      </c>
      <c r="BV2670" s="1">
        <v>-1.0</v>
      </c>
      <c r="BW2670" s="1">
        <v>-1.0</v>
      </c>
      <c r="BX2670" s="1">
        <v>-1.0</v>
      </c>
      <c r="BY2670" s="1">
        <v>-1.0</v>
      </c>
      <c r="BZ2670" s="1">
        <v>-1.0</v>
      </c>
      <c r="CA2670" s="1">
        <v>-1.0</v>
      </c>
      <c r="CB2670" s="1">
        <v>-1.0</v>
      </c>
      <c r="CC2670" s="1">
        <v>-1.0</v>
      </c>
      <c r="CD2670" s="1">
        <v>89595.0</v>
      </c>
    </row>
    <row r="2671">
      <c r="A2671" s="1">
        <v>1.326571E7</v>
      </c>
      <c r="B2671" s="1" t="s">
        <v>14273</v>
      </c>
      <c r="C2671" s="1" t="s">
        <v>14274</v>
      </c>
      <c r="D2671" s="1" t="s">
        <v>14275</v>
      </c>
      <c r="E2671" s="1" t="s">
        <v>85</v>
      </c>
      <c r="H2671" s="1" t="s">
        <v>14276</v>
      </c>
      <c r="I2671" s="1">
        <v>7.4712074E7</v>
      </c>
      <c r="J2671" s="1">
        <v>42519.0</v>
      </c>
      <c r="M2671" s="1">
        <v>0.0</v>
      </c>
      <c r="N2671" s="1">
        <v>1.0</v>
      </c>
      <c r="O2671" s="1">
        <v>0.0</v>
      </c>
      <c r="P2671" s="1" t="s">
        <v>89</v>
      </c>
      <c r="Q2671" s="1" t="s">
        <v>613</v>
      </c>
      <c r="R2671" s="1">
        <v>40.81834</v>
      </c>
      <c r="S2671" s="1">
        <v>-73.93929</v>
      </c>
      <c r="T2671" s="1" t="s">
        <v>91</v>
      </c>
      <c r="U2671" s="1" t="s">
        <v>113</v>
      </c>
      <c r="V2671" s="1">
        <v>2.0</v>
      </c>
      <c r="W2671" s="1">
        <v>1.0</v>
      </c>
      <c r="X2671" s="1">
        <v>1.0</v>
      </c>
      <c r="Y2671" s="1">
        <v>1.0</v>
      </c>
      <c r="Z2671" s="1" t="s">
        <v>93</v>
      </c>
      <c r="AA2671" s="1" t="s">
        <v>14277</v>
      </c>
      <c r="AB2671" s="1">
        <v>70.0</v>
      </c>
      <c r="AC2671" s="1">
        <v>2.0</v>
      </c>
      <c r="AD2671" s="1">
        <v>0.0</v>
      </c>
      <c r="AE2671" s="1">
        <v>1.0</v>
      </c>
      <c r="AF2671" s="1" t="s">
        <v>1433</v>
      </c>
      <c r="AG2671" s="1">
        <v>1.0</v>
      </c>
      <c r="AH2671" s="1">
        <v>0.0</v>
      </c>
      <c r="AI2671" s="1">
        <v>0.0</v>
      </c>
      <c r="AJ2671" s="1">
        <v>0.0</v>
      </c>
      <c r="AK2671" s="1">
        <v>0.0</v>
      </c>
      <c r="AL2671" s="1">
        <v>4.0</v>
      </c>
      <c r="AM2671" s="1">
        <v>0.0</v>
      </c>
      <c r="AN2671" s="1">
        <v>100.0</v>
      </c>
      <c r="AO2671" s="1">
        <v>10.0</v>
      </c>
      <c r="AP2671" s="1">
        <v>10.0</v>
      </c>
      <c r="AQ2671" s="1">
        <v>9.0</v>
      </c>
      <c r="AR2671" s="1">
        <v>10.0</v>
      </c>
      <c r="AS2671" s="1">
        <v>9.0</v>
      </c>
      <c r="AT2671" s="1">
        <v>10.0</v>
      </c>
      <c r="AU2671" s="1">
        <v>1.0</v>
      </c>
      <c r="AV2671" s="1" t="s">
        <v>105</v>
      </c>
      <c r="AW2671" s="1">
        <v>1.0</v>
      </c>
      <c r="AX2671" s="1">
        <v>0.0</v>
      </c>
      <c r="AY2671" s="1">
        <v>1.0</v>
      </c>
      <c r="AZ2671" s="1">
        <v>0.0</v>
      </c>
      <c r="BA2671" s="1">
        <v>0.11</v>
      </c>
      <c r="BB2671" s="1">
        <v>-1.0</v>
      </c>
      <c r="BC2671" s="1">
        <v>1.0</v>
      </c>
      <c r="BD2671" s="1">
        <v>-1.0</v>
      </c>
      <c r="BE2671" s="1">
        <v>-1.0</v>
      </c>
      <c r="BF2671" s="1">
        <v>-1.0</v>
      </c>
      <c r="BG2671" s="1">
        <v>-1.0</v>
      </c>
      <c r="BH2671" s="1">
        <v>-1.0</v>
      </c>
      <c r="BI2671" s="1">
        <v>-1.0</v>
      </c>
      <c r="BJ2671" s="1">
        <v>1.0</v>
      </c>
      <c r="BK2671" s="1">
        <v>-1.0</v>
      </c>
      <c r="BL2671" s="1">
        <v>-1.0</v>
      </c>
      <c r="BM2671" s="1">
        <v>-1.0</v>
      </c>
      <c r="BN2671" s="1">
        <v>1.0</v>
      </c>
      <c r="BO2671" s="1">
        <v>-1.0</v>
      </c>
      <c r="BP2671" s="1">
        <v>1.0</v>
      </c>
      <c r="BQ2671" s="1">
        <v>-1.0</v>
      </c>
      <c r="BR2671" s="1">
        <v>-1.0</v>
      </c>
      <c r="BS2671" s="1">
        <v>-1.0</v>
      </c>
      <c r="BT2671" s="1">
        <v>-1.0</v>
      </c>
      <c r="BU2671" s="1">
        <v>1.0</v>
      </c>
      <c r="BV2671" s="1">
        <v>-1.0</v>
      </c>
      <c r="BW2671" s="1">
        <v>-1.0</v>
      </c>
      <c r="BX2671" s="1">
        <v>-1.0</v>
      </c>
      <c r="BY2671" s="1">
        <v>-1.0</v>
      </c>
      <c r="BZ2671" s="1">
        <v>-1.0</v>
      </c>
      <c r="CA2671" s="1">
        <v>-1.0</v>
      </c>
      <c r="CB2671" s="1">
        <v>-1.0</v>
      </c>
      <c r="CC2671" s="1">
        <v>-1.0</v>
      </c>
      <c r="CD2671" s="1">
        <v>89597.0</v>
      </c>
    </row>
    <row r="2672">
      <c r="A2672" s="1">
        <v>1.5732778E7</v>
      </c>
      <c r="B2672" s="1" t="s">
        <v>14278</v>
      </c>
      <c r="C2672" s="1" t="s">
        <v>14279</v>
      </c>
      <c r="D2672" s="1" t="s">
        <v>14280</v>
      </c>
      <c r="E2672" s="1" t="s">
        <v>85</v>
      </c>
      <c r="F2672" s="1" t="s">
        <v>14281</v>
      </c>
      <c r="G2672" s="1" t="s">
        <v>14282</v>
      </c>
      <c r="H2672" s="1" t="s">
        <v>14283</v>
      </c>
      <c r="I2672" s="1">
        <v>3398280.0</v>
      </c>
      <c r="J2672" s="1">
        <v>41149.0</v>
      </c>
      <c r="K2672" s="1" t="s">
        <v>134</v>
      </c>
      <c r="L2672" s="1">
        <v>1.0</v>
      </c>
      <c r="M2672" s="1">
        <v>0.0</v>
      </c>
      <c r="N2672" s="1">
        <v>1.0</v>
      </c>
      <c r="O2672" s="1">
        <v>1.0</v>
      </c>
      <c r="P2672" s="1" t="s">
        <v>123</v>
      </c>
      <c r="Q2672" s="1" t="s">
        <v>2112</v>
      </c>
      <c r="R2672" s="1">
        <v>40.6577599999999</v>
      </c>
      <c r="S2672" s="1">
        <v>-73.96174</v>
      </c>
      <c r="T2672" s="1" t="s">
        <v>91</v>
      </c>
      <c r="U2672" s="1" t="s">
        <v>113</v>
      </c>
      <c r="V2672" s="1">
        <v>1.0</v>
      </c>
      <c r="W2672" s="1">
        <v>1.0</v>
      </c>
      <c r="X2672" s="1">
        <v>1.0</v>
      </c>
      <c r="Y2672" s="1">
        <v>1.0</v>
      </c>
      <c r="Z2672" s="1" t="s">
        <v>93</v>
      </c>
      <c r="AA2672" s="1" t="s">
        <v>14284</v>
      </c>
      <c r="AB2672" s="1">
        <v>65.0</v>
      </c>
      <c r="AC2672" s="1">
        <v>1.0</v>
      </c>
      <c r="AD2672" s="1">
        <v>60.0</v>
      </c>
      <c r="AE2672" s="1">
        <v>20.0</v>
      </c>
      <c r="AF2672" s="1" t="s">
        <v>202</v>
      </c>
      <c r="AG2672" s="1">
        <v>1.0</v>
      </c>
      <c r="AH2672" s="1">
        <v>0.0</v>
      </c>
      <c r="AI2672" s="1">
        <v>5.0</v>
      </c>
      <c r="AJ2672" s="1">
        <v>35.0</v>
      </c>
      <c r="AK2672" s="1">
        <v>35.0</v>
      </c>
      <c r="AL2672" s="1">
        <v>3.0</v>
      </c>
      <c r="AM2672" s="1">
        <v>3.0</v>
      </c>
      <c r="AN2672" s="1">
        <v>100.0</v>
      </c>
      <c r="AO2672" s="1">
        <v>10.0</v>
      </c>
      <c r="AP2672" s="1">
        <v>10.0</v>
      </c>
      <c r="AQ2672" s="1">
        <v>10.0</v>
      </c>
      <c r="AR2672" s="1">
        <v>10.0</v>
      </c>
      <c r="AS2672" s="1">
        <v>10.0</v>
      </c>
      <c r="AT2672" s="1">
        <v>10.0</v>
      </c>
      <c r="AU2672" s="1">
        <v>0.0</v>
      </c>
      <c r="AV2672" s="1" t="s">
        <v>96</v>
      </c>
      <c r="AW2672" s="1">
        <v>1.0</v>
      </c>
      <c r="AX2672" s="1">
        <v>0.0</v>
      </c>
      <c r="AY2672" s="1">
        <v>1.0</v>
      </c>
      <c r="AZ2672" s="1">
        <v>0.0</v>
      </c>
      <c r="BA2672" s="1">
        <v>0.39</v>
      </c>
      <c r="BB2672" s="1">
        <v>-1.0</v>
      </c>
      <c r="BC2672" s="1">
        <v>1.0</v>
      </c>
      <c r="BD2672" s="1">
        <v>-1.0</v>
      </c>
      <c r="BE2672" s="1">
        <v>-1.0</v>
      </c>
      <c r="BF2672" s="1">
        <v>-1.0</v>
      </c>
      <c r="BG2672" s="1">
        <v>-1.0</v>
      </c>
      <c r="BH2672" s="1">
        <v>1.0</v>
      </c>
      <c r="BI2672" s="1">
        <v>-1.0</v>
      </c>
      <c r="BJ2672" s="1">
        <v>-1.0</v>
      </c>
      <c r="BK2672" s="1">
        <v>-1.0</v>
      </c>
      <c r="BL2672" s="1">
        <v>1.0</v>
      </c>
      <c r="BM2672" s="1">
        <v>1.0</v>
      </c>
      <c r="BN2672" s="1">
        <v>1.0</v>
      </c>
      <c r="BO2672" s="1">
        <v>-1.0</v>
      </c>
      <c r="BP2672" s="1">
        <v>-1.0</v>
      </c>
      <c r="BQ2672" s="1">
        <v>1.0</v>
      </c>
      <c r="BR2672" s="1">
        <v>-1.0</v>
      </c>
      <c r="BS2672" s="1">
        <v>1.0</v>
      </c>
      <c r="BT2672" s="1">
        <v>-1.0</v>
      </c>
      <c r="BU2672" s="1">
        <v>1.0</v>
      </c>
      <c r="BV2672" s="1">
        <v>1.0</v>
      </c>
      <c r="BW2672" s="1">
        <v>-1.0</v>
      </c>
      <c r="BX2672" s="1">
        <v>-1.0</v>
      </c>
      <c r="BY2672" s="1">
        <v>-1.0</v>
      </c>
      <c r="BZ2672" s="1">
        <v>-1.0</v>
      </c>
      <c r="CA2672" s="1">
        <v>-1.0</v>
      </c>
      <c r="CB2672" s="1">
        <v>-1.0</v>
      </c>
      <c r="CC2672" s="1">
        <v>-1.0</v>
      </c>
      <c r="CD2672" s="1">
        <v>89615.0</v>
      </c>
    </row>
    <row r="2673">
      <c r="A2673" s="1">
        <v>6452138.0</v>
      </c>
      <c r="B2673" s="1" t="s">
        <v>14285</v>
      </c>
      <c r="C2673" s="1" t="s">
        <v>14286</v>
      </c>
      <c r="D2673" s="1" t="s">
        <v>14286</v>
      </c>
      <c r="E2673" s="1" t="s">
        <v>85</v>
      </c>
      <c r="I2673" s="1">
        <v>1.2060709E7</v>
      </c>
      <c r="J2673" s="1">
        <v>41678.0</v>
      </c>
      <c r="M2673" s="1">
        <v>0.0</v>
      </c>
      <c r="N2673" s="1">
        <v>1.0</v>
      </c>
      <c r="O2673" s="1">
        <v>1.0</v>
      </c>
      <c r="P2673" s="1" t="s">
        <v>89</v>
      </c>
      <c r="Q2673" s="1" t="s">
        <v>329</v>
      </c>
      <c r="R2673" s="1">
        <v>40.75545</v>
      </c>
      <c r="S2673" s="1">
        <v>-73.96896</v>
      </c>
      <c r="T2673" s="1" t="s">
        <v>91</v>
      </c>
      <c r="U2673" s="1" t="s">
        <v>113</v>
      </c>
      <c r="V2673" s="1">
        <v>2.0</v>
      </c>
      <c r="W2673" s="1">
        <v>1.0</v>
      </c>
      <c r="X2673" s="1">
        <v>1.0</v>
      </c>
      <c r="Y2673" s="1">
        <v>1.0</v>
      </c>
      <c r="Z2673" s="1" t="s">
        <v>93</v>
      </c>
      <c r="AA2673" s="1" t="s">
        <v>14287</v>
      </c>
      <c r="AB2673" s="1">
        <v>125.0</v>
      </c>
      <c r="AC2673" s="1">
        <v>1.0</v>
      </c>
      <c r="AD2673" s="1">
        <v>0.0</v>
      </c>
      <c r="AE2673" s="1">
        <v>1.0</v>
      </c>
      <c r="AF2673" s="1" t="s">
        <v>563</v>
      </c>
      <c r="AG2673" s="1">
        <v>1.0</v>
      </c>
      <c r="AH2673" s="1">
        <v>0.0</v>
      </c>
      <c r="AI2673" s="1">
        <v>0.0</v>
      </c>
      <c r="AJ2673" s="1">
        <v>0.0</v>
      </c>
      <c r="AK2673" s="1">
        <v>0.0</v>
      </c>
      <c r="AL2673" s="1">
        <v>0.0</v>
      </c>
      <c r="AM2673" s="1">
        <v>0.0</v>
      </c>
      <c r="AU2673" s="1">
        <v>0.0</v>
      </c>
      <c r="AV2673" s="1" t="s">
        <v>105</v>
      </c>
      <c r="AW2673" s="1">
        <v>1.0</v>
      </c>
      <c r="AX2673" s="1">
        <v>0.0</v>
      </c>
      <c r="AY2673" s="1">
        <v>1.0</v>
      </c>
      <c r="AZ2673" s="1">
        <v>0.0</v>
      </c>
      <c r="BB2673" s="1">
        <v>-1.0</v>
      </c>
      <c r="BC2673" s="1">
        <v>1.0</v>
      </c>
      <c r="BD2673" s="1">
        <v>-1.0</v>
      </c>
      <c r="BE2673" s="1">
        <v>-1.0</v>
      </c>
      <c r="BF2673" s="1">
        <v>-1.0</v>
      </c>
      <c r="BG2673" s="1">
        <v>-1.0</v>
      </c>
      <c r="BH2673" s="1">
        <v>-1.0</v>
      </c>
      <c r="BI2673" s="1">
        <v>-1.0</v>
      </c>
      <c r="BJ2673" s="1">
        <v>1.0</v>
      </c>
      <c r="BK2673" s="1">
        <v>-1.0</v>
      </c>
      <c r="BL2673" s="1">
        <v>-1.0</v>
      </c>
      <c r="BM2673" s="1">
        <v>1.0</v>
      </c>
      <c r="BN2673" s="1">
        <v>-1.0</v>
      </c>
      <c r="BO2673" s="1">
        <v>-1.0</v>
      </c>
      <c r="BP2673" s="1">
        <v>-1.0</v>
      </c>
      <c r="BQ2673" s="1">
        <v>-1.0</v>
      </c>
      <c r="BR2673" s="1">
        <v>-1.0</v>
      </c>
      <c r="BS2673" s="1">
        <v>-1.0</v>
      </c>
      <c r="BT2673" s="1">
        <v>-1.0</v>
      </c>
      <c r="BU2673" s="1">
        <v>1.0</v>
      </c>
      <c r="BV2673" s="1">
        <v>-1.0</v>
      </c>
      <c r="BW2673" s="1">
        <v>-1.0</v>
      </c>
      <c r="BX2673" s="1">
        <v>-1.0</v>
      </c>
      <c r="BY2673" s="1">
        <v>-1.0</v>
      </c>
      <c r="BZ2673" s="1">
        <v>-1.0</v>
      </c>
      <c r="CA2673" s="1">
        <v>-1.0</v>
      </c>
      <c r="CB2673" s="1">
        <v>-1.0</v>
      </c>
      <c r="CC2673" s="1">
        <v>-1.0</v>
      </c>
      <c r="CD2673" s="1">
        <v>89716.0</v>
      </c>
    </row>
    <row r="2674">
      <c r="A2674" s="1">
        <v>3.3428005E7</v>
      </c>
      <c r="B2674" s="1" t="s">
        <v>14288</v>
      </c>
      <c r="C2674" s="1" t="s">
        <v>14289</v>
      </c>
      <c r="D2674" s="1" t="s">
        <v>14289</v>
      </c>
      <c r="E2674" s="1" t="s">
        <v>85</v>
      </c>
      <c r="H2674" s="1" t="s">
        <v>14290</v>
      </c>
      <c r="I2674" s="1">
        <v>2.51817021E8</v>
      </c>
      <c r="J2674" s="1">
        <v>43552.0</v>
      </c>
      <c r="K2674" s="1" t="s">
        <v>134</v>
      </c>
      <c r="L2674" s="1">
        <v>1.0</v>
      </c>
      <c r="M2674" s="1">
        <v>0.0</v>
      </c>
      <c r="N2674" s="1">
        <v>6.0</v>
      </c>
      <c r="O2674" s="1">
        <v>0.0</v>
      </c>
      <c r="P2674" s="1" t="s">
        <v>89</v>
      </c>
      <c r="Q2674" s="1" t="s">
        <v>90</v>
      </c>
      <c r="R2674" s="1">
        <v>40.76632</v>
      </c>
      <c r="S2674" s="1">
        <v>-73.98597</v>
      </c>
      <c r="T2674" s="1" t="s">
        <v>91</v>
      </c>
      <c r="U2674" s="1" t="s">
        <v>214</v>
      </c>
      <c r="V2674" s="1">
        <v>1.0</v>
      </c>
      <c r="W2674" s="1">
        <v>1.0</v>
      </c>
      <c r="X2674" s="1">
        <v>1.0</v>
      </c>
      <c r="Y2674" s="1">
        <v>3.0</v>
      </c>
      <c r="Z2674" s="1" t="s">
        <v>93</v>
      </c>
      <c r="AA2674" s="1" t="s">
        <v>14291</v>
      </c>
      <c r="AB2674" s="1">
        <v>95.0</v>
      </c>
      <c r="AC2674" s="1">
        <v>1.0</v>
      </c>
      <c r="AD2674" s="1">
        <v>73.0</v>
      </c>
      <c r="AE2674" s="1">
        <v>1.0</v>
      </c>
      <c r="AF2674" s="1" t="s">
        <v>95</v>
      </c>
      <c r="AG2674" s="1">
        <v>1.0</v>
      </c>
      <c r="AH2674" s="1">
        <v>23.0</v>
      </c>
      <c r="AI2674" s="1">
        <v>23.0</v>
      </c>
      <c r="AJ2674" s="1">
        <v>23.0</v>
      </c>
      <c r="AK2674" s="1">
        <v>23.0</v>
      </c>
      <c r="AL2674" s="1">
        <v>8.0</v>
      </c>
      <c r="AM2674" s="1">
        <v>8.0</v>
      </c>
      <c r="AN2674" s="1">
        <v>90.0</v>
      </c>
      <c r="AO2674" s="1">
        <v>9.0</v>
      </c>
      <c r="AP2674" s="1">
        <v>9.0</v>
      </c>
      <c r="AQ2674" s="1">
        <v>10.0</v>
      </c>
      <c r="AR2674" s="1">
        <v>10.0</v>
      </c>
      <c r="AS2674" s="1">
        <v>10.0</v>
      </c>
      <c r="AT2674" s="1">
        <v>10.0</v>
      </c>
      <c r="AU2674" s="1">
        <v>1.0</v>
      </c>
      <c r="AV2674" s="1" t="s">
        <v>96</v>
      </c>
      <c r="AW2674" s="1">
        <v>5.0</v>
      </c>
      <c r="AX2674" s="1">
        <v>0.0</v>
      </c>
      <c r="AY2674" s="1">
        <v>0.0</v>
      </c>
      <c r="AZ2674" s="1">
        <v>5.0</v>
      </c>
      <c r="BA2674" s="1">
        <v>2.38</v>
      </c>
      <c r="BB2674" s="1">
        <v>-1.0</v>
      </c>
      <c r="BC2674" s="1">
        <v>1.0</v>
      </c>
      <c r="BD2674" s="1">
        <v>-1.0</v>
      </c>
      <c r="BE2674" s="1">
        <v>-1.0</v>
      </c>
      <c r="BF2674" s="1">
        <v>-1.0</v>
      </c>
      <c r="BG2674" s="1">
        <v>-1.0</v>
      </c>
      <c r="BH2674" s="1">
        <v>1.0</v>
      </c>
      <c r="BI2674" s="1">
        <v>-1.0</v>
      </c>
      <c r="BJ2674" s="1">
        <v>1.0</v>
      </c>
      <c r="BK2674" s="1">
        <v>1.0</v>
      </c>
      <c r="BL2674" s="1">
        <v>1.0</v>
      </c>
      <c r="BM2674" s="1">
        <v>1.0</v>
      </c>
      <c r="BN2674" s="1">
        <v>-1.0</v>
      </c>
      <c r="BO2674" s="1">
        <v>-1.0</v>
      </c>
      <c r="BP2674" s="1">
        <v>-1.0</v>
      </c>
      <c r="BQ2674" s="1">
        <v>-1.0</v>
      </c>
      <c r="BR2674" s="1">
        <v>-1.0</v>
      </c>
      <c r="BS2674" s="1">
        <v>1.0</v>
      </c>
      <c r="BT2674" s="1">
        <v>-1.0</v>
      </c>
      <c r="BU2674" s="1">
        <v>1.0</v>
      </c>
      <c r="BV2674" s="1">
        <v>1.0</v>
      </c>
      <c r="BW2674" s="1">
        <v>-1.0</v>
      </c>
      <c r="BX2674" s="1">
        <v>-1.0</v>
      </c>
      <c r="BY2674" s="1">
        <v>-1.0</v>
      </c>
      <c r="BZ2674" s="1">
        <v>-1.0</v>
      </c>
      <c r="CA2674" s="1">
        <v>-1.0</v>
      </c>
      <c r="CB2674" s="1">
        <v>-1.0</v>
      </c>
      <c r="CC2674" s="1">
        <v>-1.0</v>
      </c>
      <c r="CD2674" s="1">
        <v>89720.0</v>
      </c>
    </row>
    <row r="2675">
      <c r="A2675" s="1">
        <v>3.5548672E7</v>
      </c>
      <c r="B2675" s="1" t="s">
        <v>14292</v>
      </c>
      <c r="C2675" s="1" t="s">
        <v>14293</v>
      </c>
      <c r="D2675" s="1" t="s">
        <v>14294</v>
      </c>
      <c r="E2675" s="1" t="s">
        <v>85</v>
      </c>
      <c r="F2675" s="1" t="s">
        <v>14295</v>
      </c>
      <c r="G2675" s="1" t="s">
        <v>14296</v>
      </c>
      <c r="H2675" s="1" t="s">
        <v>14297</v>
      </c>
      <c r="I2675" s="1">
        <v>2.10800401E8</v>
      </c>
      <c r="J2675" s="1">
        <v>43332.0</v>
      </c>
      <c r="K2675" s="1" t="s">
        <v>88</v>
      </c>
      <c r="L2675" s="1">
        <v>0.8</v>
      </c>
      <c r="M2675" s="1">
        <v>1.0</v>
      </c>
      <c r="N2675" s="1">
        <v>2.0</v>
      </c>
      <c r="O2675" s="1">
        <v>0.0</v>
      </c>
      <c r="P2675" s="1" t="s">
        <v>89</v>
      </c>
      <c r="Q2675" s="1" t="s">
        <v>1014</v>
      </c>
      <c r="R2675" s="1">
        <v>40.84655</v>
      </c>
      <c r="S2675" s="1">
        <v>-73.93332</v>
      </c>
      <c r="T2675" s="1" t="s">
        <v>91</v>
      </c>
      <c r="U2675" s="1" t="s">
        <v>113</v>
      </c>
      <c r="V2675" s="1">
        <v>2.0</v>
      </c>
      <c r="W2675" s="1">
        <v>1.0</v>
      </c>
      <c r="X2675" s="1">
        <v>1.0</v>
      </c>
      <c r="Y2675" s="1">
        <v>1.0</v>
      </c>
      <c r="Z2675" s="1" t="s">
        <v>93</v>
      </c>
      <c r="AA2675" s="1" t="s">
        <v>14298</v>
      </c>
      <c r="AB2675" s="1">
        <v>60.0</v>
      </c>
      <c r="AC2675" s="1">
        <v>1.0</v>
      </c>
      <c r="AD2675" s="1">
        <v>0.0</v>
      </c>
      <c r="AE2675" s="1">
        <v>3.0</v>
      </c>
      <c r="AF2675" s="1" t="s">
        <v>137</v>
      </c>
      <c r="AG2675" s="1">
        <v>1.0</v>
      </c>
      <c r="AH2675" s="1">
        <v>28.0</v>
      </c>
      <c r="AI2675" s="1">
        <v>51.0</v>
      </c>
      <c r="AJ2675" s="1">
        <v>81.0</v>
      </c>
      <c r="AK2675" s="1">
        <v>81.0</v>
      </c>
      <c r="AL2675" s="1">
        <v>0.0</v>
      </c>
      <c r="AM2675" s="1">
        <v>0.0</v>
      </c>
      <c r="AU2675" s="1">
        <v>0.0</v>
      </c>
      <c r="AV2675" s="1" t="s">
        <v>105</v>
      </c>
      <c r="AW2675" s="1">
        <v>2.0</v>
      </c>
      <c r="AX2675" s="1">
        <v>0.0</v>
      </c>
      <c r="AY2675" s="1">
        <v>2.0</v>
      </c>
      <c r="AZ2675" s="1">
        <v>0.0</v>
      </c>
      <c r="BB2675" s="1">
        <v>-1.0</v>
      </c>
      <c r="BC2675" s="1">
        <v>1.0</v>
      </c>
      <c r="BD2675" s="1">
        <v>-1.0</v>
      </c>
      <c r="BE2675" s="1">
        <v>-1.0</v>
      </c>
      <c r="BF2675" s="1">
        <v>-1.0</v>
      </c>
      <c r="BG2675" s="1">
        <v>-1.0</v>
      </c>
      <c r="BH2675" s="1">
        <v>1.0</v>
      </c>
      <c r="BI2675" s="1">
        <v>-1.0</v>
      </c>
      <c r="BJ2675" s="1">
        <v>1.0</v>
      </c>
      <c r="BK2675" s="1">
        <v>-1.0</v>
      </c>
      <c r="BL2675" s="1">
        <v>-1.0</v>
      </c>
      <c r="BM2675" s="1">
        <v>-1.0</v>
      </c>
      <c r="BN2675" s="1">
        <v>-1.0</v>
      </c>
      <c r="BO2675" s="1">
        <v>-1.0</v>
      </c>
      <c r="BP2675" s="1">
        <v>-1.0</v>
      </c>
      <c r="BQ2675" s="1">
        <v>1.0</v>
      </c>
      <c r="BR2675" s="1">
        <v>-1.0</v>
      </c>
      <c r="BS2675" s="1">
        <v>1.0</v>
      </c>
      <c r="BT2675" s="1">
        <v>-1.0</v>
      </c>
      <c r="BU2675" s="1">
        <v>1.0</v>
      </c>
      <c r="BV2675" s="1">
        <v>1.0</v>
      </c>
      <c r="BW2675" s="1">
        <v>-1.0</v>
      </c>
      <c r="BX2675" s="1">
        <v>1.0</v>
      </c>
      <c r="BY2675" s="1">
        <v>-1.0</v>
      </c>
      <c r="BZ2675" s="1">
        <v>-1.0</v>
      </c>
      <c r="CA2675" s="1">
        <v>-1.0</v>
      </c>
      <c r="CB2675" s="1">
        <v>-1.0</v>
      </c>
      <c r="CC2675" s="1">
        <v>-1.0</v>
      </c>
      <c r="CD2675" s="1">
        <v>89767.0</v>
      </c>
    </row>
    <row r="2676">
      <c r="A2676" s="1">
        <v>3.4313601E7</v>
      </c>
      <c r="B2676" s="1" t="s">
        <v>14299</v>
      </c>
      <c r="C2676" s="1" t="s">
        <v>14300</v>
      </c>
      <c r="D2676" s="1" t="s">
        <v>14301</v>
      </c>
      <c r="E2676" s="1" t="s">
        <v>85</v>
      </c>
      <c r="F2676" s="1" t="s">
        <v>14302</v>
      </c>
      <c r="G2676" s="1" t="s">
        <v>14303</v>
      </c>
      <c r="H2676" s="2" t="str">
        <f>- please Respect The place as if it was your own and Respect The neighbors. - no shoes inside apartment. - no smoking. - no Pets allowed. - The guest responsible for The reservation must be present at The time of check-in. We may ask to view government issued photo IDs. - NON pre-registered guests are NOT permitted to stay in The apartment. - no parties. - front gate and doors must be locked.</f>
        <v>#ERROR!</v>
      </c>
      <c r="I2676" s="1">
        <v>2.9659188E7</v>
      </c>
      <c r="J2676" s="1">
        <v>42082.0</v>
      </c>
      <c r="K2676" s="1" t="s">
        <v>134</v>
      </c>
      <c r="L2676" s="1">
        <v>1.0</v>
      </c>
      <c r="M2676" s="1">
        <v>0.0</v>
      </c>
      <c r="N2676" s="1">
        <v>1.0</v>
      </c>
      <c r="O2676" s="1">
        <v>1.0</v>
      </c>
      <c r="P2676" s="1" t="s">
        <v>123</v>
      </c>
      <c r="Q2676" s="1" t="s">
        <v>124</v>
      </c>
      <c r="R2676" s="1">
        <v>40.6774</v>
      </c>
      <c r="S2676" s="1">
        <v>-73.96864</v>
      </c>
      <c r="T2676" s="1" t="s">
        <v>91</v>
      </c>
      <c r="U2676" s="1" t="s">
        <v>92</v>
      </c>
      <c r="V2676" s="1">
        <v>3.0</v>
      </c>
      <c r="W2676" s="1">
        <v>1.0</v>
      </c>
      <c r="X2676" s="1">
        <v>1.0</v>
      </c>
      <c r="Y2676" s="1">
        <v>2.0</v>
      </c>
      <c r="Z2676" s="1" t="s">
        <v>93</v>
      </c>
      <c r="AA2676" s="1" t="s">
        <v>14304</v>
      </c>
      <c r="AB2676" s="1">
        <v>279.0</v>
      </c>
      <c r="AC2676" s="1">
        <v>2.0</v>
      </c>
      <c r="AD2676" s="1">
        <v>10.0</v>
      </c>
      <c r="AE2676" s="1">
        <v>2.0</v>
      </c>
      <c r="AF2676" s="1" t="s">
        <v>137</v>
      </c>
      <c r="AG2676" s="1">
        <v>1.0</v>
      </c>
      <c r="AH2676" s="1">
        <v>8.0</v>
      </c>
      <c r="AI2676" s="1">
        <v>14.0</v>
      </c>
      <c r="AJ2676" s="1">
        <v>29.0</v>
      </c>
      <c r="AK2676" s="1">
        <v>112.0</v>
      </c>
      <c r="AL2676" s="1">
        <v>11.0</v>
      </c>
      <c r="AM2676" s="1">
        <v>11.0</v>
      </c>
      <c r="AN2676" s="1">
        <v>100.0</v>
      </c>
      <c r="AO2676" s="1">
        <v>10.0</v>
      </c>
      <c r="AP2676" s="1">
        <v>10.0</v>
      </c>
      <c r="AQ2676" s="1">
        <v>10.0</v>
      </c>
      <c r="AR2676" s="1">
        <v>10.0</v>
      </c>
      <c r="AS2676" s="1">
        <v>10.0</v>
      </c>
      <c r="AT2676" s="1">
        <v>10.0</v>
      </c>
      <c r="AU2676" s="1">
        <v>0.0</v>
      </c>
      <c r="AV2676" s="1" t="s">
        <v>117</v>
      </c>
      <c r="AW2676" s="1">
        <v>1.0</v>
      </c>
      <c r="AX2676" s="1">
        <v>1.0</v>
      </c>
      <c r="AY2676" s="1">
        <v>0.0</v>
      </c>
      <c r="AZ2676" s="1">
        <v>0.0</v>
      </c>
      <c r="BA2676" s="1">
        <v>5.69</v>
      </c>
      <c r="BB2676" s="1">
        <v>-1.0</v>
      </c>
      <c r="BC2676" s="1">
        <v>1.0</v>
      </c>
      <c r="BD2676" s="1">
        <v>-1.0</v>
      </c>
      <c r="BE2676" s="1">
        <v>-1.0</v>
      </c>
      <c r="BF2676" s="1">
        <v>-1.0</v>
      </c>
      <c r="BG2676" s="1">
        <v>-1.0</v>
      </c>
      <c r="BH2676" s="1">
        <v>1.0</v>
      </c>
      <c r="BI2676" s="1">
        <v>-1.0</v>
      </c>
      <c r="BJ2676" s="1">
        <v>-1.0</v>
      </c>
      <c r="BK2676" s="1">
        <v>1.0</v>
      </c>
      <c r="BL2676" s="1">
        <v>1.0</v>
      </c>
      <c r="BM2676" s="1">
        <v>1.0</v>
      </c>
      <c r="BN2676" s="1">
        <v>-1.0</v>
      </c>
      <c r="BO2676" s="1">
        <v>-1.0</v>
      </c>
      <c r="BP2676" s="1">
        <v>-1.0</v>
      </c>
      <c r="BQ2676" s="1">
        <v>1.0</v>
      </c>
      <c r="BR2676" s="1">
        <v>-1.0</v>
      </c>
      <c r="BS2676" s="1">
        <v>-1.0</v>
      </c>
      <c r="BT2676" s="1">
        <v>-1.0</v>
      </c>
      <c r="BU2676" s="1">
        <v>1.0</v>
      </c>
      <c r="BV2676" s="1">
        <v>1.0</v>
      </c>
      <c r="BW2676" s="1">
        <v>-1.0</v>
      </c>
      <c r="BX2676" s="1">
        <v>-1.0</v>
      </c>
      <c r="BY2676" s="1">
        <v>-1.0</v>
      </c>
      <c r="BZ2676" s="1">
        <v>-1.0</v>
      </c>
      <c r="CA2676" s="1">
        <v>-1.0</v>
      </c>
      <c r="CB2676" s="1">
        <v>-1.0</v>
      </c>
      <c r="CC2676" s="1">
        <v>-1.0</v>
      </c>
      <c r="CD2676" s="1">
        <v>89824.0</v>
      </c>
    </row>
    <row r="2677">
      <c r="A2677" s="1">
        <v>1.8722657E7</v>
      </c>
      <c r="B2677" s="1" t="s">
        <v>14305</v>
      </c>
      <c r="C2677" s="1" t="s">
        <v>14306</v>
      </c>
      <c r="D2677" s="1" t="s">
        <v>14307</v>
      </c>
      <c r="E2677" s="1" t="s">
        <v>85</v>
      </c>
      <c r="F2677" s="1" t="s">
        <v>14308</v>
      </c>
      <c r="G2677" s="1" t="s">
        <v>14309</v>
      </c>
      <c r="H2677" s="1" t="s">
        <v>14310</v>
      </c>
      <c r="I2677" s="1">
        <v>2.8648021E7</v>
      </c>
      <c r="J2677" s="1">
        <v>42065.0</v>
      </c>
      <c r="M2677" s="1">
        <v>0.0</v>
      </c>
      <c r="N2677" s="1">
        <v>1.0</v>
      </c>
      <c r="O2677" s="1">
        <v>1.0</v>
      </c>
      <c r="P2677" s="1" t="s">
        <v>123</v>
      </c>
      <c r="Q2677" s="1" t="s">
        <v>124</v>
      </c>
      <c r="R2677" s="1">
        <v>40.67615</v>
      </c>
      <c r="S2677" s="1">
        <v>-73.94752</v>
      </c>
      <c r="T2677" s="1" t="s">
        <v>91</v>
      </c>
      <c r="U2677" s="1" t="s">
        <v>113</v>
      </c>
      <c r="V2677" s="1">
        <v>1.0</v>
      </c>
      <c r="W2677" s="1">
        <v>1.0</v>
      </c>
      <c r="X2677" s="1">
        <v>1.0</v>
      </c>
      <c r="Y2677" s="1">
        <v>1.0</v>
      </c>
      <c r="Z2677" s="1" t="s">
        <v>93</v>
      </c>
      <c r="AA2677" s="1" t="s">
        <v>14311</v>
      </c>
      <c r="AB2677" s="1">
        <v>41.0</v>
      </c>
      <c r="AC2677" s="1">
        <v>1.0</v>
      </c>
      <c r="AD2677" s="1">
        <v>0.0</v>
      </c>
      <c r="AE2677" s="1">
        <v>3.0</v>
      </c>
      <c r="AF2677" s="1" t="s">
        <v>1228</v>
      </c>
      <c r="AG2677" s="1">
        <v>1.0</v>
      </c>
      <c r="AH2677" s="1">
        <v>0.0</v>
      </c>
      <c r="AI2677" s="1">
        <v>0.0</v>
      </c>
      <c r="AJ2677" s="1">
        <v>0.0</v>
      </c>
      <c r="AK2677" s="1">
        <v>0.0</v>
      </c>
      <c r="AL2677" s="1">
        <v>1.0</v>
      </c>
      <c r="AM2677" s="1">
        <v>0.0</v>
      </c>
      <c r="AN2677" s="1">
        <v>100.0</v>
      </c>
      <c r="AO2677" s="1">
        <v>10.0</v>
      </c>
      <c r="AP2677" s="1">
        <v>10.0</v>
      </c>
      <c r="AQ2677" s="1">
        <v>10.0</v>
      </c>
      <c r="AR2677" s="1">
        <v>10.0</v>
      </c>
      <c r="AS2677" s="1">
        <v>10.0</v>
      </c>
      <c r="AT2677" s="1">
        <v>10.0</v>
      </c>
      <c r="AU2677" s="1">
        <v>0.0</v>
      </c>
      <c r="AV2677" s="1" t="s">
        <v>96</v>
      </c>
      <c r="AW2677" s="1">
        <v>1.0</v>
      </c>
      <c r="AX2677" s="1">
        <v>0.0</v>
      </c>
      <c r="AY2677" s="1">
        <v>1.0</v>
      </c>
      <c r="AZ2677" s="1">
        <v>0.0</v>
      </c>
      <c r="BA2677" s="1">
        <v>0.04</v>
      </c>
      <c r="BB2677" s="1">
        <v>-1.0</v>
      </c>
      <c r="BC2677" s="1">
        <v>-1.0</v>
      </c>
      <c r="BD2677" s="1">
        <v>-1.0</v>
      </c>
      <c r="BE2677" s="1">
        <v>-1.0</v>
      </c>
      <c r="BF2677" s="1">
        <v>-1.0</v>
      </c>
      <c r="BG2677" s="1">
        <v>-1.0</v>
      </c>
      <c r="BH2677" s="1">
        <v>1.0</v>
      </c>
      <c r="BI2677" s="1">
        <v>1.0</v>
      </c>
      <c r="BJ2677" s="1">
        <v>1.0</v>
      </c>
      <c r="BK2677" s="1">
        <v>1.0</v>
      </c>
      <c r="BL2677" s="1">
        <v>1.0</v>
      </c>
      <c r="BM2677" s="1">
        <v>1.0</v>
      </c>
      <c r="BN2677" s="1">
        <v>-1.0</v>
      </c>
      <c r="BO2677" s="1">
        <v>-1.0</v>
      </c>
      <c r="BP2677" s="1">
        <v>-1.0</v>
      </c>
      <c r="BQ2677" s="1">
        <v>1.0</v>
      </c>
      <c r="BR2677" s="1">
        <v>-1.0</v>
      </c>
      <c r="BS2677" s="1">
        <v>-1.0</v>
      </c>
      <c r="BT2677" s="1">
        <v>-1.0</v>
      </c>
      <c r="BU2677" s="1">
        <v>1.0</v>
      </c>
      <c r="BV2677" s="1">
        <v>1.0</v>
      </c>
      <c r="BW2677" s="1">
        <v>-1.0</v>
      </c>
      <c r="BX2677" s="1">
        <v>-1.0</v>
      </c>
      <c r="BY2677" s="1">
        <v>-1.0</v>
      </c>
      <c r="BZ2677" s="1">
        <v>-1.0</v>
      </c>
      <c r="CA2677" s="1">
        <v>-1.0</v>
      </c>
      <c r="CB2677" s="1">
        <v>1.0</v>
      </c>
      <c r="CC2677" s="1">
        <v>-1.0</v>
      </c>
      <c r="CD2677" s="1">
        <v>89824.0</v>
      </c>
    </row>
    <row r="2678">
      <c r="A2678" s="1">
        <v>2.4699823E7</v>
      </c>
      <c r="B2678" s="1" t="s">
        <v>14312</v>
      </c>
      <c r="C2678" s="1" t="s">
        <v>14313</v>
      </c>
      <c r="D2678" s="1" t="s">
        <v>14314</v>
      </c>
      <c r="E2678" s="1" t="s">
        <v>85</v>
      </c>
      <c r="F2678" s="1" t="s">
        <v>14315</v>
      </c>
      <c r="G2678" s="1" t="s">
        <v>14316</v>
      </c>
      <c r="I2678" s="1">
        <v>4607848.0</v>
      </c>
      <c r="J2678" s="1">
        <v>41280.0</v>
      </c>
      <c r="M2678" s="1">
        <v>0.0</v>
      </c>
      <c r="N2678" s="1">
        <v>3.0</v>
      </c>
      <c r="O2678" s="1">
        <v>0.0</v>
      </c>
      <c r="P2678" s="1" t="s">
        <v>89</v>
      </c>
      <c r="Q2678" s="1" t="s">
        <v>90</v>
      </c>
      <c r="R2678" s="1">
        <v>40.8622</v>
      </c>
      <c r="S2678" s="1">
        <v>-73.93039</v>
      </c>
      <c r="T2678" s="1" t="s">
        <v>91</v>
      </c>
      <c r="U2678" s="1" t="s">
        <v>92</v>
      </c>
      <c r="V2678" s="1">
        <v>2.0</v>
      </c>
      <c r="W2678" s="1">
        <v>1.0</v>
      </c>
      <c r="X2678" s="1">
        <v>1.0</v>
      </c>
      <c r="Y2678" s="1">
        <v>1.0</v>
      </c>
      <c r="Z2678" s="1" t="s">
        <v>93</v>
      </c>
      <c r="AA2678" s="1" t="s">
        <v>14317</v>
      </c>
      <c r="AB2678" s="1">
        <v>71.0</v>
      </c>
      <c r="AC2678" s="1">
        <v>1.0</v>
      </c>
      <c r="AD2678" s="1">
        <v>0.0</v>
      </c>
      <c r="AE2678" s="1">
        <v>6.0</v>
      </c>
      <c r="AF2678" s="1" t="s">
        <v>443</v>
      </c>
      <c r="AG2678" s="1">
        <v>1.0</v>
      </c>
      <c r="AH2678" s="1">
        <v>0.0</v>
      </c>
      <c r="AI2678" s="1">
        <v>0.0</v>
      </c>
      <c r="AJ2678" s="1">
        <v>0.0</v>
      </c>
      <c r="AK2678" s="1">
        <v>0.0</v>
      </c>
      <c r="AL2678" s="1">
        <v>2.0</v>
      </c>
      <c r="AM2678" s="1">
        <v>0.0</v>
      </c>
      <c r="AN2678" s="1">
        <v>100.0</v>
      </c>
      <c r="AO2678" s="1">
        <v>10.0</v>
      </c>
      <c r="AP2678" s="1">
        <v>9.0</v>
      </c>
      <c r="AQ2678" s="1">
        <v>10.0</v>
      </c>
      <c r="AR2678" s="1">
        <v>10.0</v>
      </c>
      <c r="AS2678" s="1">
        <v>10.0</v>
      </c>
      <c r="AT2678" s="1">
        <v>10.0</v>
      </c>
      <c r="AU2678" s="1">
        <v>1.0</v>
      </c>
      <c r="AV2678" s="1" t="s">
        <v>105</v>
      </c>
      <c r="AW2678" s="1">
        <v>1.0</v>
      </c>
      <c r="AX2678" s="1">
        <v>1.0</v>
      </c>
      <c r="AY2678" s="1">
        <v>0.0</v>
      </c>
      <c r="AZ2678" s="1">
        <v>0.0</v>
      </c>
      <c r="BA2678" s="1">
        <v>0.14</v>
      </c>
      <c r="BB2678" s="1">
        <v>-1.0</v>
      </c>
      <c r="BC2678" s="1">
        <v>1.0</v>
      </c>
      <c r="BD2678" s="1">
        <v>-1.0</v>
      </c>
      <c r="BE2678" s="1">
        <v>-1.0</v>
      </c>
      <c r="BF2678" s="1">
        <v>-1.0</v>
      </c>
      <c r="BG2678" s="1">
        <v>-1.0</v>
      </c>
      <c r="BH2678" s="1">
        <v>-1.0</v>
      </c>
      <c r="BI2678" s="1">
        <v>-1.0</v>
      </c>
      <c r="BJ2678" s="1">
        <v>-1.0</v>
      </c>
      <c r="BK2678" s="1">
        <v>-1.0</v>
      </c>
      <c r="BL2678" s="1">
        <v>1.0</v>
      </c>
      <c r="BM2678" s="1">
        <v>-1.0</v>
      </c>
      <c r="BN2678" s="1">
        <v>-1.0</v>
      </c>
      <c r="BO2678" s="1">
        <v>-1.0</v>
      </c>
      <c r="BP2678" s="1">
        <v>-1.0</v>
      </c>
      <c r="BQ2678" s="1">
        <v>-1.0</v>
      </c>
      <c r="BR2678" s="1">
        <v>-1.0</v>
      </c>
      <c r="BS2678" s="1">
        <v>-1.0</v>
      </c>
      <c r="BT2678" s="1">
        <v>-1.0</v>
      </c>
      <c r="BU2678" s="1">
        <v>1.0</v>
      </c>
      <c r="BV2678" s="1">
        <v>-1.0</v>
      </c>
      <c r="BW2678" s="1">
        <v>1.0</v>
      </c>
      <c r="BX2678" s="1">
        <v>-1.0</v>
      </c>
      <c r="BY2678" s="1">
        <v>-1.0</v>
      </c>
      <c r="BZ2678" s="1">
        <v>-1.0</v>
      </c>
      <c r="CA2678" s="1">
        <v>1.0</v>
      </c>
      <c r="CB2678" s="1">
        <v>-1.0</v>
      </c>
      <c r="CC2678" s="1">
        <v>-1.0</v>
      </c>
      <c r="CD2678" s="1">
        <v>89825.0</v>
      </c>
    </row>
    <row r="2679">
      <c r="A2679" s="1">
        <v>2.3747957E7</v>
      </c>
      <c r="B2679" s="1" t="s">
        <v>14318</v>
      </c>
      <c r="C2679" s="1" t="s">
        <v>14319</v>
      </c>
      <c r="D2679" s="1" t="s">
        <v>14320</v>
      </c>
      <c r="E2679" s="1" t="s">
        <v>85</v>
      </c>
      <c r="F2679" s="1" t="s">
        <v>14321</v>
      </c>
      <c r="G2679" s="1" t="s">
        <v>14322</v>
      </c>
      <c r="H2679" s="1" t="s">
        <v>14323</v>
      </c>
      <c r="I2679" s="1">
        <v>3.6052067E7</v>
      </c>
      <c r="J2679" s="1">
        <v>42172.0</v>
      </c>
      <c r="K2679" s="1" t="s">
        <v>134</v>
      </c>
      <c r="L2679" s="1">
        <v>1.0</v>
      </c>
      <c r="M2679" s="1">
        <v>0.0</v>
      </c>
      <c r="N2679" s="1">
        <v>1.0</v>
      </c>
      <c r="O2679" s="1">
        <v>0.0</v>
      </c>
      <c r="P2679" s="1" t="s">
        <v>89</v>
      </c>
      <c r="Q2679" s="1" t="s">
        <v>1393</v>
      </c>
      <c r="R2679" s="1">
        <v>40.80185</v>
      </c>
      <c r="S2679" s="1">
        <v>-73.94515</v>
      </c>
      <c r="T2679" s="1" t="s">
        <v>91</v>
      </c>
      <c r="U2679" s="1" t="s">
        <v>92</v>
      </c>
      <c r="V2679" s="1">
        <v>6.0</v>
      </c>
      <c r="W2679" s="1">
        <v>1.0</v>
      </c>
      <c r="X2679" s="1">
        <v>2.0</v>
      </c>
      <c r="Y2679" s="1">
        <v>3.0</v>
      </c>
      <c r="Z2679" s="1" t="s">
        <v>93</v>
      </c>
      <c r="AA2679" s="1" t="s">
        <v>14324</v>
      </c>
      <c r="AB2679" s="1">
        <v>250.0</v>
      </c>
      <c r="AC2679" s="1">
        <v>1.0</v>
      </c>
      <c r="AD2679" s="1">
        <v>0.0</v>
      </c>
      <c r="AE2679" s="1">
        <v>2.0</v>
      </c>
      <c r="AF2679" s="1" t="s">
        <v>104</v>
      </c>
      <c r="AG2679" s="1">
        <v>1.0</v>
      </c>
      <c r="AH2679" s="1">
        <v>0.0</v>
      </c>
      <c r="AI2679" s="1">
        <v>4.0</v>
      </c>
      <c r="AJ2679" s="1">
        <v>6.0</v>
      </c>
      <c r="AK2679" s="1">
        <v>47.0</v>
      </c>
      <c r="AL2679" s="1">
        <v>17.0</v>
      </c>
      <c r="AM2679" s="1">
        <v>17.0</v>
      </c>
      <c r="AN2679" s="1">
        <v>99.0</v>
      </c>
      <c r="AO2679" s="1">
        <v>10.0</v>
      </c>
      <c r="AP2679" s="1">
        <v>10.0</v>
      </c>
      <c r="AQ2679" s="1">
        <v>10.0</v>
      </c>
      <c r="AR2679" s="1">
        <v>10.0</v>
      </c>
      <c r="AS2679" s="1">
        <v>10.0</v>
      </c>
      <c r="AT2679" s="1">
        <v>10.0</v>
      </c>
      <c r="AU2679" s="1">
        <v>0.0</v>
      </c>
      <c r="AV2679" s="1" t="s">
        <v>96</v>
      </c>
      <c r="AW2679" s="1">
        <v>1.0</v>
      </c>
      <c r="AX2679" s="1">
        <v>1.0</v>
      </c>
      <c r="AY2679" s="1">
        <v>0.0</v>
      </c>
      <c r="AZ2679" s="1">
        <v>0.0</v>
      </c>
      <c r="BA2679" s="1">
        <v>5.54</v>
      </c>
      <c r="BB2679" s="1">
        <v>-1.0</v>
      </c>
      <c r="BC2679" s="1">
        <v>1.0</v>
      </c>
      <c r="BD2679" s="1">
        <v>-1.0</v>
      </c>
      <c r="BE2679" s="1">
        <v>-1.0</v>
      </c>
      <c r="BF2679" s="1">
        <v>-1.0</v>
      </c>
      <c r="BG2679" s="1">
        <v>-1.0</v>
      </c>
      <c r="BH2679" s="1">
        <v>-1.0</v>
      </c>
      <c r="BI2679" s="1">
        <v>-1.0</v>
      </c>
      <c r="BJ2679" s="1">
        <v>1.0</v>
      </c>
      <c r="BK2679" s="1">
        <v>-1.0</v>
      </c>
      <c r="BL2679" s="1">
        <v>-1.0</v>
      </c>
      <c r="BM2679" s="1">
        <v>-1.0</v>
      </c>
      <c r="BN2679" s="1">
        <v>-1.0</v>
      </c>
      <c r="BO2679" s="1">
        <v>-1.0</v>
      </c>
      <c r="BP2679" s="1">
        <v>1.0</v>
      </c>
      <c r="BQ2679" s="1">
        <v>-1.0</v>
      </c>
      <c r="BR2679" s="1">
        <v>-1.0</v>
      </c>
      <c r="BS2679" s="1">
        <v>-1.0</v>
      </c>
      <c r="BT2679" s="1">
        <v>-1.0</v>
      </c>
      <c r="BU2679" s="1">
        <v>1.0</v>
      </c>
      <c r="BV2679" s="1">
        <v>-1.0</v>
      </c>
      <c r="BW2679" s="1">
        <v>-1.0</v>
      </c>
      <c r="BX2679" s="1">
        <v>1.0</v>
      </c>
      <c r="BY2679" s="1">
        <v>-1.0</v>
      </c>
      <c r="BZ2679" s="1">
        <v>1.0</v>
      </c>
      <c r="CA2679" s="1">
        <v>-1.0</v>
      </c>
      <c r="CB2679" s="1">
        <v>-1.0</v>
      </c>
      <c r="CC2679" s="1">
        <v>-1.0</v>
      </c>
      <c r="CD2679" s="1">
        <v>89845.0</v>
      </c>
    </row>
    <row r="2680">
      <c r="A2680" s="1">
        <v>2.3544588E7</v>
      </c>
      <c r="B2680" s="1" t="s">
        <v>14325</v>
      </c>
      <c r="C2680" s="1" t="s">
        <v>14326</v>
      </c>
      <c r="D2680" s="1" t="s">
        <v>14327</v>
      </c>
      <c r="E2680" s="1" t="s">
        <v>85</v>
      </c>
      <c r="F2680" s="1" t="s">
        <v>4552</v>
      </c>
      <c r="G2680" s="1" t="s">
        <v>4553</v>
      </c>
      <c r="I2680" s="1">
        <v>3.0672354E7</v>
      </c>
      <c r="J2680" s="1">
        <v>42099.0</v>
      </c>
      <c r="K2680" s="1" t="s">
        <v>272</v>
      </c>
      <c r="L2680" s="1">
        <v>0.7</v>
      </c>
      <c r="M2680" s="1">
        <v>0.0</v>
      </c>
      <c r="N2680" s="1">
        <v>2.0</v>
      </c>
      <c r="O2680" s="1">
        <v>0.0</v>
      </c>
      <c r="P2680" s="1" t="s">
        <v>89</v>
      </c>
      <c r="Q2680" s="1" t="s">
        <v>90</v>
      </c>
      <c r="R2680" s="1">
        <v>40.7401599999999</v>
      </c>
      <c r="S2680" s="1">
        <v>-73.98735</v>
      </c>
      <c r="T2680" s="1" t="s">
        <v>91</v>
      </c>
      <c r="U2680" s="1" t="s">
        <v>92</v>
      </c>
      <c r="V2680" s="1">
        <v>5.0</v>
      </c>
      <c r="W2680" s="1">
        <v>1.0</v>
      </c>
      <c r="X2680" s="1">
        <v>2.0</v>
      </c>
      <c r="Y2680" s="1">
        <v>2.0</v>
      </c>
      <c r="Z2680" s="1" t="s">
        <v>93</v>
      </c>
      <c r="AA2680" s="1" t="s">
        <v>14328</v>
      </c>
      <c r="AB2680" s="1">
        <v>290.0</v>
      </c>
      <c r="AC2680" s="1">
        <v>1.0</v>
      </c>
      <c r="AD2680" s="1">
        <v>0.0</v>
      </c>
      <c r="AE2680" s="1">
        <v>5.0</v>
      </c>
      <c r="AF2680" s="1" t="s">
        <v>127</v>
      </c>
      <c r="AG2680" s="1">
        <v>1.0</v>
      </c>
      <c r="AH2680" s="1">
        <v>0.0</v>
      </c>
      <c r="AI2680" s="1">
        <v>0.0</v>
      </c>
      <c r="AJ2680" s="1">
        <v>0.0</v>
      </c>
      <c r="AK2680" s="1">
        <v>69.0</v>
      </c>
      <c r="AL2680" s="1">
        <v>4.0</v>
      </c>
      <c r="AM2680" s="1">
        <v>1.0</v>
      </c>
      <c r="AN2680" s="1">
        <v>100.0</v>
      </c>
      <c r="AO2680" s="1">
        <v>10.0</v>
      </c>
      <c r="AP2680" s="1">
        <v>9.0</v>
      </c>
      <c r="AQ2680" s="1">
        <v>10.0</v>
      </c>
      <c r="AR2680" s="1">
        <v>10.0</v>
      </c>
      <c r="AS2680" s="1">
        <v>10.0</v>
      </c>
      <c r="AT2680" s="1">
        <v>10.0</v>
      </c>
      <c r="AU2680" s="1">
        <v>0.0</v>
      </c>
      <c r="AV2680" s="1" t="s">
        <v>105</v>
      </c>
      <c r="AW2680" s="1">
        <v>2.0</v>
      </c>
      <c r="AX2680" s="1">
        <v>1.0</v>
      </c>
      <c r="AY2680" s="1">
        <v>1.0</v>
      </c>
      <c r="AZ2680" s="1">
        <v>0.0</v>
      </c>
      <c r="BA2680" s="1">
        <v>0.24</v>
      </c>
      <c r="BB2680" s="1">
        <v>-1.0</v>
      </c>
      <c r="BC2680" s="1">
        <v>-1.0</v>
      </c>
      <c r="BD2680" s="1">
        <v>-1.0</v>
      </c>
      <c r="BE2680" s="1">
        <v>-1.0</v>
      </c>
      <c r="BF2680" s="1">
        <v>-1.0</v>
      </c>
      <c r="BG2680" s="1">
        <v>-1.0</v>
      </c>
      <c r="BH2680" s="1">
        <v>-1.0</v>
      </c>
      <c r="BI2680" s="1">
        <v>-1.0</v>
      </c>
      <c r="BJ2680" s="1">
        <v>1.0</v>
      </c>
      <c r="BK2680" s="1">
        <v>-1.0</v>
      </c>
      <c r="BL2680" s="1">
        <v>-1.0</v>
      </c>
      <c r="BM2680" s="1">
        <v>-1.0</v>
      </c>
      <c r="BN2680" s="1">
        <v>-1.0</v>
      </c>
      <c r="BO2680" s="1">
        <v>-1.0</v>
      </c>
      <c r="BP2680" s="1">
        <v>1.0</v>
      </c>
      <c r="BQ2680" s="1">
        <v>-1.0</v>
      </c>
      <c r="BR2680" s="1">
        <v>-1.0</v>
      </c>
      <c r="BS2680" s="1">
        <v>-1.0</v>
      </c>
      <c r="BT2680" s="1">
        <v>-1.0</v>
      </c>
      <c r="BU2680" s="1">
        <v>1.0</v>
      </c>
      <c r="BV2680" s="1">
        <v>-1.0</v>
      </c>
      <c r="BW2680" s="1">
        <v>-1.0</v>
      </c>
      <c r="BX2680" s="1">
        <v>1.0</v>
      </c>
      <c r="BY2680" s="1">
        <v>-1.0</v>
      </c>
      <c r="BZ2680" s="1">
        <v>-1.0</v>
      </c>
      <c r="CA2680" s="1">
        <v>-1.0</v>
      </c>
      <c r="CB2680" s="1">
        <v>-1.0</v>
      </c>
      <c r="CC2680" s="1">
        <v>-1.0</v>
      </c>
      <c r="CD2680" s="1">
        <v>89875.0</v>
      </c>
    </row>
    <row r="2681">
      <c r="A2681" s="1">
        <v>7028199.0</v>
      </c>
      <c r="B2681" s="1" t="s">
        <v>14329</v>
      </c>
      <c r="C2681" s="1" t="s">
        <v>14330</v>
      </c>
      <c r="D2681" s="1" t="s">
        <v>14331</v>
      </c>
      <c r="E2681" s="1" t="s">
        <v>85</v>
      </c>
      <c r="I2681" s="1">
        <v>4051711.0</v>
      </c>
      <c r="J2681" s="1">
        <v>41216.0</v>
      </c>
      <c r="M2681" s="1">
        <v>0.0</v>
      </c>
      <c r="N2681" s="1">
        <v>1.0</v>
      </c>
      <c r="O2681" s="1">
        <v>0.0</v>
      </c>
      <c r="P2681" s="1" t="s">
        <v>89</v>
      </c>
      <c r="Q2681" s="1" t="s">
        <v>1472</v>
      </c>
      <c r="R2681" s="1">
        <v>40.70809</v>
      </c>
      <c r="S2681" s="1">
        <v>-74.0017</v>
      </c>
      <c r="T2681" s="1" t="s">
        <v>91</v>
      </c>
      <c r="U2681" s="1" t="s">
        <v>92</v>
      </c>
      <c r="V2681" s="1">
        <v>4.0</v>
      </c>
      <c r="W2681" s="1">
        <v>2.0</v>
      </c>
      <c r="X2681" s="1">
        <v>2.0</v>
      </c>
      <c r="Y2681" s="1">
        <v>4.0</v>
      </c>
      <c r="Z2681" s="1" t="s">
        <v>93</v>
      </c>
      <c r="AA2681" s="1" t="s">
        <v>14332</v>
      </c>
      <c r="AB2681" s="1">
        <v>210.0</v>
      </c>
      <c r="AC2681" s="1">
        <v>1.0</v>
      </c>
      <c r="AD2681" s="1">
        <v>0.0</v>
      </c>
      <c r="AE2681" s="1">
        <v>1.0</v>
      </c>
      <c r="AF2681" s="1" t="s">
        <v>349</v>
      </c>
      <c r="AG2681" s="1">
        <v>1.0</v>
      </c>
      <c r="AH2681" s="1">
        <v>0.0</v>
      </c>
      <c r="AI2681" s="1">
        <v>0.0</v>
      </c>
      <c r="AJ2681" s="1">
        <v>0.0</v>
      </c>
      <c r="AK2681" s="1">
        <v>0.0</v>
      </c>
      <c r="AL2681" s="1">
        <v>0.0</v>
      </c>
      <c r="AM2681" s="1">
        <v>0.0</v>
      </c>
      <c r="AU2681" s="1">
        <v>0.0</v>
      </c>
      <c r="AV2681" s="1" t="s">
        <v>96</v>
      </c>
      <c r="AW2681" s="1">
        <v>1.0</v>
      </c>
      <c r="AX2681" s="1">
        <v>1.0</v>
      </c>
      <c r="AY2681" s="1">
        <v>0.0</v>
      </c>
      <c r="AZ2681" s="1">
        <v>0.0</v>
      </c>
      <c r="BB2681" s="1">
        <v>-1.0</v>
      </c>
      <c r="BC2681" s="1">
        <v>1.0</v>
      </c>
      <c r="BD2681" s="1">
        <v>-1.0</v>
      </c>
      <c r="BE2681" s="1">
        <v>-1.0</v>
      </c>
      <c r="BF2681" s="1">
        <v>-1.0</v>
      </c>
      <c r="BG2681" s="1">
        <v>-1.0</v>
      </c>
      <c r="BH2681" s="1">
        <v>-1.0</v>
      </c>
      <c r="BI2681" s="1">
        <v>-1.0</v>
      </c>
      <c r="BJ2681" s="1">
        <v>-1.0</v>
      </c>
      <c r="BK2681" s="1">
        <v>-1.0</v>
      </c>
      <c r="BL2681" s="1">
        <v>-1.0</v>
      </c>
      <c r="BM2681" s="1">
        <v>1.0</v>
      </c>
      <c r="BN2681" s="1">
        <v>1.0</v>
      </c>
      <c r="BO2681" s="1">
        <v>-1.0</v>
      </c>
      <c r="BP2681" s="1">
        <v>1.0</v>
      </c>
      <c r="BQ2681" s="1">
        <v>-1.0</v>
      </c>
      <c r="BR2681" s="1">
        <v>-1.0</v>
      </c>
      <c r="BS2681" s="1">
        <v>-1.0</v>
      </c>
      <c r="BT2681" s="1">
        <v>-1.0</v>
      </c>
      <c r="BU2681" s="1">
        <v>1.0</v>
      </c>
      <c r="BV2681" s="1">
        <v>-1.0</v>
      </c>
      <c r="BW2681" s="1">
        <v>1.0</v>
      </c>
      <c r="BX2681" s="1">
        <v>-1.0</v>
      </c>
      <c r="BY2681" s="1">
        <v>-1.0</v>
      </c>
      <c r="BZ2681" s="1">
        <v>-1.0</v>
      </c>
      <c r="CA2681" s="1">
        <v>-1.0</v>
      </c>
      <c r="CB2681" s="1">
        <v>1.0</v>
      </c>
      <c r="CC2681" s="1">
        <v>-1.0</v>
      </c>
      <c r="CD2681" s="1">
        <v>89905.0</v>
      </c>
    </row>
    <row r="2682">
      <c r="A2682" s="1">
        <v>6741094.0</v>
      </c>
      <c r="B2682" s="1" t="s">
        <v>14333</v>
      </c>
      <c r="C2682" s="1" t="s">
        <v>14334</v>
      </c>
      <c r="D2682" s="1" t="s">
        <v>14335</v>
      </c>
      <c r="E2682" s="1" t="s">
        <v>85</v>
      </c>
      <c r="F2682" s="1" t="s">
        <v>14336</v>
      </c>
      <c r="G2682" s="1" t="s">
        <v>14337</v>
      </c>
      <c r="H2682" s="1" t="s">
        <v>14338</v>
      </c>
      <c r="I2682" s="1">
        <v>3.5299368E7</v>
      </c>
      <c r="J2682" s="1">
        <v>42163.0</v>
      </c>
      <c r="M2682" s="1">
        <v>0.0</v>
      </c>
      <c r="N2682" s="1">
        <v>1.0</v>
      </c>
      <c r="O2682" s="1">
        <v>1.0</v>
      </c>
      <c r="P2682" s="1" t="s">
        <v>89</v>
      </c>
      <c r="Q2682" s="1" t="s">
        <v>90</v>
      </c>
      <c r="R2682" s="1">
        <v>40.74798</v>
      </c>
      <c r="S2682" s="1">
        <v>-73.9814</v>
      </c>
      <c r="T2682" s="1" t="s">
        <v>91</v>
      </c>
      <c r="U2682" s="1" t="s">
        <v>113</v>
      </c>
      <c r="V2682" s="1">
        <v>2.0</v>
      </c>
      <c r="W2682" s="1">
        <v>1.5</v>
      </c>
      <c r="X2682" s="1">
        <v>1.0</v>
      </c>
      <c r="Y2682" s="1">
        <v>1.0</v>
      </c>
      <c r="Z2682" s="1" t="s">
        <v>2866</v>
      </c>
      <c r="AA2682" s="1" t="s">
        <v>14339</v>
      </c>
      <c r="AB2682" s="1">
        <v>200.0</v>
      </c>
      <c r="AC2682" s="1">
        <v>1.0</v>
      </c>
      <c r="AD2682" s="1">
        <v>0.0</v>
      </c>
      <c r="AE2682" s="1">
        <v>1.0</v>
      </c>
      <c r="AF2682" s="1" t="s">
        <v>762</v>
      </c>
      <c r="AG2682" s="1">
        <v>1.0</v>
      </c>
      <c r="AH2682" s="1">
        <v>0.0</v>
      </c>
      <c r="AI2682" s="1">
        <v>0.0</v>
      </c>
      <c r="AJ2682" s="1">
        <v>0.0</v>
      </c>
      <c r="AK2682" s="1">
        <v>0.0</v>
      </c>
      <c r="AL2682" s="1">
        <v>1.0</v>
      </c>
      <c r="AM2682" s="1">
        <v>0.0</v>
      </c>
      <c r="AN2682" s="1">
        <v>100.0</v>
      </c>
      <c r="AO2682" s="1">
        <v>8.0</v>
      </c>
      <c r="AP2682" s="1">
        <v>10.0</v>
      </c>
      <c r="AQ2682" s="1">
        <v>10.0</v>
      </c>
      <c r="AR2682" s="1">
        <v>10.0</v>
      </c>
      <c r="AS2682" s="1">
        <v>10.0</v>
      </c>
      <c r="AT2682" s="1">
        <v>10.0</v>
      </c>
      <c r="AU2682" s="1">
        <v>0.0</v>
      </c>
      <c r="AV2682" s="1" t="s">
        <v>117</v>
      </c>
      <c r="AW2682" s="1">
        <v>1.0</v>
      </c>
      <c r="AX2682" s="1">
        <v>0.0</v>
      </c>
      <c r="AY2682" s="1">
        <v>1.0</v>
      </c>
      <c r="AZ2682" s="1">
        <v>0.0</v>
      </c>
      <c r="BA2682" s="1">
        <v>0.02</v>
      </c>
      <c r="BB2682" s="1">
        <v>-1.0</v>
      </c>
      <c r="BC2682" s="1">
        <v>1.0</v>
      </c>
      <c r="BD2682" s="1">
        <v>-1.0</v>
      </c>
      <c r="BE2682" s="1">
        <v>-1.0</v>
      </c>
      <c r="BF2682" s="1">
        <v>-1.0</v>
      </c>
      <c r="BG2682" s="1">
        <v>-1.0</v>
      </c>
      <c r="BH2682" s="1">
        <v>-1.0</v>
      </c>
      <c r="BI2682" s="1">
        <v>-1.0</v>
      </c>
      <c r="BJ2682" s="1">
        <v>1.0</v>
      </c>
      <c r="BK2682" s="1">
        <v>-1.0</v>
      </c>
      <c r="BL2682" s="1">
        <v>-1.0</v>
      </c>
      <c r="BM2682" s="1">
        <v>1.0</v>
      </c>
      <c r="BN2682" s="1">
        <v>1.0</v>
      </c>
      <c r="BO2682" s="1">
        <v>1.0</v>
      </c>
      <c r="BP2682" s="1">
        <v>-1.0</v>
      </c>
      <c r="BQ2682" s="1">
        <v>-1.0</v>
      </c>
      <c r="BR2682" s="1">
        <v>-1.0</v>
      </c>
      <c r="BS2682" s="1">
        <v>-1.0</v>
      </c>
      <c r="BT2682" s="1">
        <v>-1.0</v>
      </c>
      <c r="BU2682" s="1">
        <v>1.0</v>
      </c>
      <c r="BV2682" s="1">
        <v>-1.0</v>
      </c>
      <c r="BW2682" s="1">
        <v>-1.0</v>
      </c>
      <c r="BX2682" s="1">
        <v>-1.0</v>
      </c>
      <c r="BY2682" s="1">
        <v>-1.0</v>
      </c>
      <c r="BZ2682" s="1">
        <v>-1.0</v>
      </c>
      <c r="CA2682" s="1">
        <v>-1.0</v>
      </c>
      <c r="CB2682" s="1">
        <v>1.0</v>
      </c>
      <c r="CC2682" s="1">
        <v>-1.0</v>
      </c>
      <c r="CD2682" s="1">
        <v>89959.0</v>
      </c>
    </row>
    <row r="2683">
      <c r="A2683" s="1">
        <v>2.0858519E7</v>
      </c>
      <c r="B2683" s="1" t="s">
        <v>14340</v>
      </c>
      <c r="C2683" s="1" t="s">
        <v>14341</v>
      </c>
      <c r="D2683" s="1" t="s">
        <v>14342</v>
      </c>
      <c r="E2683" s="1" t="s">
        <v>85</v>
      </c>
      <c r="G2683" s="1" t="s">
        <v>14343</v>
      </c>
      <c r="H2683" s="1" t="s">
        <v>1009</v>
      </c>
      <c r="I2683" s="1">
        <v>7365834.0</v>
      </c>
      <c r="J2683" s="1">
        <v>41463.0</v>
      </c>
      <c r="K2683" s="1" t="s">
        <v>134</v>
      </c>
      <c r="L2683" s="1">
        <v>1.0</v>
      </c>
      <c r="M2683" s="1">
        <v>0.0</v>
      </c>
      <c r="N2683" s="1">
        <v>6.0</v>
      </c>
      <c r="O2683" s="1">
        <v>1.0</v>
      </c>
      <c r="P2683" s="1" t="s">
        <v>123</v>
      </c>
      <c r="Q2683" s="1" t="s">
        <v>124</v>
      </c>
      <c r="R2683" s="1">
        <v>40.58102</v>
      </c>
      <c r="S2683" s="1">
        <v>-73.95782</v>
      </c>
      <c r="T2683" s="1" t="s">
        <v>125</v>
      </c>
      <c r="U2683" s="1" t="s">
        <v>92</v>
      </c>
      <c r="V2683" s="1">
        <v>6.0</v>
      </c>
      <c r="W2683" s="1">
        <v>1.0</v>
      </c>
      <c r="X2683" s="1">
        <v>1.0</v>
      </c>
      <c r="Y2683" s="1">
        <v>3.0</v>
      </c>
      <c r="Z2683" s="1" t="s">
        <v>93</v>
      </c>
      <c r="AA2683" s="1" t="s">
        <v>14344</v>
      </c>
      <c r="AB2683" s="1">
        <v>137.0</v>
      </c>
      <c r="AC2683" s="1">
        <v>1.0</v>
      </c>
      <c r="AD2683" s="1">
        <v>0.0</v>
      </c>
      <c r="AE2683" s="1">
        <v>2.0</v>
      </c>
      <c r="AF2683" s="1" t="s">
        <v>928</v>
      </c>
      <c r="AG2683" s="1">
        <v>1.0</v>
      </c>
      <c r="AH2683" s="1">
        <v>15.0</v>
      </c>
      <c r="AI2683" s="1">
        <v>45.0</v>
      </c>
      <c r="AJ2683" s="1">
        <v>75.0</v>
      </c>
      <c r="AK2683" s="1">
        <v>350.0</v>
      </c>
      <c r="AL2683" s="1">
        <v>2.0</v>
      </c>
      <c r="AM2683" s="1">
        <v>2.0</v>
      </c>
      <c r="AN2683" s="1">
        <v>100.0</v>
      </c>
      <c r="AO2683" s="1">
        <v>10.0</v>
      </c>
      <c r="AP2683" s="1">
        <v>10.0</v>
      </c>
      <c r="AQ2683" s="1">
        <v>9.0</v>
      </c>
      <c r="AR2683" s="1">
        <v>10.0</v>
      </c>
      <c r="AS2683" s="1">
        <v>10.0</v>
      </c>
      <c r="AT2683" s="1">
        <v>10.0</v>
      </c>
      <c r="AU2683" s="1">
        <v>0.0</v>
      </c>
      <c r="AV2683" s="1" t="s">
        <v>96</v>
      </c>
      <c r="AW2683" s="1">
        <v>5.0</v>
      </c>
      <c r="AX2683" s="1">
        <v>5.0</v>
      </c>
      <c r="AY2683" s="1">
        <v>0.0</v>
      </c>
      <c r="AZ2683" s="1">
        <v>0.0</v>
      </c>
      <c r="BA2683" s="1">
        <v>0.3</v>
      </c>
      <c r="BB2683" s="1">
        <v>-1.0</v>
      </c>
      <c r="BC2683" s="1">
        <v>1.0</v>
      </c>
      <c r="BD2683" s="1">
        <v>-1.0</v>
      </c>
      <c r="BE2683" s="1">
        <v>-1.0</v>
      </c>
      <c r="BF2683" s="1">
        <v>-1.0</v>
      </c>
      <c r="BG2683" s="1">
        <v>-1.0</v>
      </c>
      <c r="BH2683" s="1">
        <v>-1.0</v>
      </c>
      <c r="BI2683" s="1">
        <v>1.0</v>
      </c>
      <c r="BJ2683" s="1">
        <v>1.0</v>
      </c>
      <c r="BK2683" s="1">
        <v>-1.0</v>
      </c>
      <c r="BL2683" s="1">
        <v>-1.0</v>
      </c>
      <c r="BM2683" s="1">
        <v>1.0</v>
      </c>
      <c r="BN2683" s="1">
        <v>-1.0</v>
      </c>
      <c r="BO2683" s="1">
        <v>-1.0</v>
      </c>
      <c r="BP2683" s="1">
        <v>1.0</v>
      </c>
      <c r="BQ2683" s="1">
        <v>1.0</v>
      </c>
      <c r="BR2683" s="1">
        <v>-1.0</v>
      </c>
      <c r="BS2683" s="1">
        <v>-1.0</v>
      </c>
      <c r="BT2683" s="1">
        <v>1.0</v>
      </c>
      <c r="BU2683" s="1">
        <v>1.0</v>
      </c>
      <c r="BV2683" s="1">
        <v>-1.0</v>
      </c>
      <c r="BW2683" s="1">
        <v>-1.0</v>
      </c>
      <c r="BX2683" s="1">
        <v>1.0</v>
      </c>
      <c r="BY2683" s="1">
        <v>-1.0</v>
      </c>
      <c r="BZ2683" s="1">
        <v>1.0</v>
      </c>
      <c r="CA2683" s="1">
        <v>-1.0</v>
      </c>
      <c r="CB2683" s="1">
        <v>-1.0</v>
      </c>
      <c r="CC2683" s="1">
        <v>-1.0</v>
      </c>
      <c r="CD2683" s="1">
        <v>89982.0</v>
      </c>
    </row>
    <row r="2684">
      <c r="A2684" s="1">
        <v>3.1993541E7</v>
      </c>
      <c r="B2684" s="1" t="s">
        <v>14345</v>
      </c>
      <c r="C2684" s="1" t="s">
        <v>14346</v>
      </c>
      <c r="D2684" s="1" t="s">
        <v>14347</v>
      </c>
      <c r="E2684" s="1" t="s">
        <v>85</v>
      </c>
      <c r="H2684" s="2" t="str">
        <f>- just be mindful that you are NOT The Only one in The apartment</f>
        <v>#ERROR!</v>
      </c>
      <c r="I2684" s="1">
        <v>1.0174909E7</v>
      </c>
      <c r="J2684" s="1">
        <v>41599.0</v>
      </c>
      <c r="M2684" s="1">
        <v>0.0</v>
      </c>
      <c r="N2684" s="1">
        <v>2.0</v>
      </c>
      <c r="O2684" s="1">
        <v>0.0</v>
      </c>
      <c r="P2684" s="1" t="s">
        <v>123</v>
      </c>
      <c r="Q2684" s="1" t="s">
        <v>124</v>
      </c>
      <c r="R2684" s="1">
        <v>40.66415</v>
      </c>
      <c r="S2684" s="1">
        <v>-73.95169</v>
      </c>
      <c r="T2684" s="1" t="s">
        <v>91</v>
      </c>
      <c r="U2684" s="1" t="s">
        <v>113</v>
      </c>
      <c r="V2684" s="1">
        <v>2.0</v>
      </c>
      <c r="W2684" s="1">
        <v>1.0</v>
      </c>
      <c r="X2684" s="1">
        <v>1.0</v>
      </c>
      <c r="Y2684" s="1">
        <v>1.0</v>
      </c>
      <c r="Z2684" s="1" t="s">
        <v>93</v>
      </c>
      <c r="AA2684" s="1" t="s">
        <v>14348</v>
      </c>
      <c r="AB2684" s="1">
        <v>50.0</v>
      </c>
      <c r="AC2684" s="1">
        <v>1.0</v>
      </c>
      <c r="AD2684" s="1">
        <v>0.0</v>
      </c>
      <c r="AE2684" s="1">
        <v>7.0</v>
      </c>
      <c r="AF2684" s="1" t="s">
        <v>302</v>
      </c>
      <c r="AG2684" s="1">
        <v>1.0</v>
      </c>
      <c r="AH2684" s="1">
        <v>0.0</v>
      </c>
      <c r="AI2684" s="1">
        <v>0.0</v>
      </c>
      <c r="AJ2684" s="1">
        <v>0.0</v>
      </c>
      <c r="AK2684" s="1">
        <v>0.0</v>
      </c>
      <c r="AL2684" s="1">
        <v>0.0</v>
      </c>
      <c r="AM2684" s="1">
        <v>0.0</v>
      </c>
      <c r="AU2684" s="1">
        <v>0.0</v>
      </c>
      <c r="AV2684" s="1" t="s">
        <v>105</v>
      </c>
      <c r="AW2684" s="1">
        <v>1.0</v>
      </c>
      <c r="AX2684" s="1">
        <v>0.0</v>
      </c>
      <c r="AY2684" s="1">
        <v>1.0</v>
      </c>
      <c r="AZ2684" s="1">
        <v>0.0</v>
      </c>
      <c r="BB2684" s="1">
        <v>-1.0</v>
      </c>
      <c r="BC2684" s="1">
        <v>1.0</v>
      </c>
      <c r="BD2684" s="1">
        <v>-1.0</v>
      </c>
      <c r="BE2684" s="1">
        <v>-1.0</v>
      </c>
      <c r="BF2684" s="1">
        <v>-1.0</v>
      </c>
      <c r="BG2684" s="1">
        <v>-1.0</v>
      </c>
      <c r="BH2684" s="1">
        <v>1.0</v>
      </c>
      <c r="BI2684" s="1">
        <v>-1.0</v>
      </c>
      <c r="BJ2684" s="1">
        <v>1.0</v>
      </c>
      <c r="BK2684" s="1">
        <v>-1.0</v>
      </c>
      <c r="BL2684" s="1">
        <v>-1.0</v>
      </c>
      <c r="BM2684" s="1">
        <v>-1.0</v>
      </c>
      <c r="BN2684" s="1">
        <v>-1.0</v>
      </c>
      <c r="BO2684" s="1">
        <v>-1.0</v>
      </c>
      <c r="BP2684" s="1">
        <v>-1.0</v>
      </c>
      <c r="BQ2684" s="1">
        <v>-1.0</v>
      </c>
      <c r="BR2684" s="1">
        <v>-1.0</v>
      </c>
      <c r="BS2684" s="1">
        <v>-1.0</v>
      </c>
      <c r="BT2684" s="1">
        <v>-1.0</v>
      </c>
      <c r="BU2684" s="1">
        <v>1.0</v>
      </c>
      <c r="BV2684" s="1">
        <v>-1.0</v>
      </c>
      <c r="BW2684" s="1">
        <v>-1.0</v>
      </c>
      <c r="BX2684" s="1">
        <v>-1.0</v>
      </c>
      <c r="BY2684" s="1">
        <v>-1.0</v>
      </c>
      <c r="BZ2684" s="1">
        <v>-1.0</v>
      </c>
      <c r="CA2684" s="1">
        <v>-1.0</v>
      </c>
      <c r="CB2684" s="1">
        <v>-1.0</v>
      </c>
      <c r="CC2684" s="1">
        <v>-1.0</v>
      </c>
      <c r="CD2684" s="1">
        <v>90066.0</v>
      </c>
    </row>
    <row r="2685">
      <c r="A2685" s="1">
        <v>3.3430867E7</v>
      </c>
      <c r="B2685" s="1" t="s">
        <v>14349</v>
      </c>
      <c r="C2685" s="1" t="s">
        <v>14350</v>
      </c>
      <c r="D2685" s="1" t="s">
        <v>14351</v>
      </c>
      <c r="E2685" s="1" t="s">
        <v>85</v>
      </c>
      <c r="F2685" s="1" t="s">
        <v>14352</v>
      </c>
      <c r="G2685" s="1" t="s">
        <v>14353</v>
      </c>
      <c r="H2685" s="1" t="s">
        <v>14354</v>
      </c>
      <c r="I2685" s="1">
        <v>1.7450152E7</v>
      </c>
      <c r="J2685" s="1">
        <v>41820.0</v>
      </c>
      <c r="K2685" s="1" t="s">
        <v>134</v>
      </c>
      <c r="L2685" s="1">
        <v>1.0</v>
      </c>
      <c r="M2685" s="1">
        <v>1.0</v>
      </c>
      <c r="N2685" s="1">
        <v>5.0</v>
      </c>
      <c r="O2685" s="1">
        <v>0.0</v>
      </c>
      <c r="P2685" s="1" t="s">
        <v>89</v>
      </c>
      <c r="Q2685" s="1" t="s">
        <v>273</v>
      </c>
      <c r="R2685" s="1">
        <v>40.76389</v>
      </c>
      <c r="S2685" s="1">
        <v>-73.98872</v>
      </c>
      <c r="T2685" s="1" t="s">
        <v>91</v>
      </c>
      <c r="U2685" s="1" t="s">
        <v>113</v>
      </c>
      <c r="V2685" s="1">
        <v>2.0</v>
      </c>
      <c r="W2685" s="1">
        <v>1.0</v>
      </c>
      <c r="X2685" s="1">
        <v>1.0</v>
      </c>
      <c r="Y2685" s="1">
        <v>1.0</v>
      </c>
      <c r="Z2685" s="1" t="s">
        <v>93</v>
      </c>
      <c r="AA2685" s="1" t="s">
        <v>14355</v>
      </c>
      <c r="AB2685" s="1">
        <v>138.0</v>
      </c>
      <c r="AC2685" s="1">
        <v>2.0</v>
      </c>
      <c r="AD2685" s="1">
        <v>45.0</v>
      </c>
      <c r="AE2685" s="1">
        <v>1.0</v>
      </c>
      <c r="AF2685" s="1" t="s">
        <v>137</v>
      </c>
      <c r="AG2685" s="1">
        <v>1.0</v>
      </c>
      <c r="AH2685" s="1">
        <v>3.0</v>
      </c>
      <c r="AI2685" s="1">
        <v>3.0</v>
      </c>
      <c r="AJ2685" s="1">
        <v>3.0</v>
      </c>
      <c r="AK2685" s="1">
        <v>95.0</v>
      </c>
      <c r="AL2685" s="1">
        <v>8.0</v>
      </c>
      <c r="AM2685" s="1">
        <v>8.0</v>
      </c>
      <c r="AN2685" s="1">
        <v>100.0</v>
      </c>
      <c r="AO2685" s="1">
        <v>10.0</v>
      </c>
      <c r="AP2685" s="1">
        <v>10.0</v>
      </c>
      <c r="AQ2685" s="1">
        <v>10.0</v>
      </c>
      <c r="AR2685" s="1">
        <v>10.0</v>
      </c>
      <c r="AS2685" s="1">
        <v>10.0</v>
      </c>
      <c r="AT2685" s="1">
        <v>10.0</v>
      </c>
      <c r="AU2685" s="1">
        <v>0.0</v>
      </c>
      <c r="AV2685" s="1" t="s">
        <v>96</v>
      </c>
      <c r="AW2685" s="1">
        <v>5.0</v>
      </c>
      <c r="AX2685" s="1">
        <v>1.0</v>
      </c>
      <c r="AY2685" s="1">
        <v>4.0</v>
      </c>
      <c r="AZ2685" s="1">
        <v>0.0</v>
      </c>
      <c r="BA2685" s="1">
        <v>2.79</v>
      </c>
      <c r="BB2685" s="1">
        <v>-1.0</v>
      </c>
      <c r="BC2685" s="1">
        <v>1.0</v>
      </c>
      <c r="BD2685" s="1">
        <v>-1.0</v>
      </c>
      <c r="BE2685" s="1">
        <v>-1.0</v>
      </c>
      <c r="BF2685" s="1">
        <v>-1.0</v>
      </c>
      <c r="BG2685" s="1">
        <v>-1.0</v>
      </c>
      <c r="BH2685" s="1">
        <v>-1.0</v>
      </c>
      <c r="BI2685" s="1">
        <v>-1.0</v>
      </c>
      <c r="BJ2685" s="1">
        <v>-1.0</v>
      </c>
      <c r="BK2685" s="1">
        <v>1.0</v>
      </c>
      <c r="BL2685" s="1">
        <v>1.0</v>
      </c>
      <c r="BM2685" s="1">
        <v>-1.0</v>
      </c>
      <c r="BN2685" s="1">
        <v>-1.0</v>
      </c>
      <c r="BO2685" s="1">
        <v>-1.0</v>
      </c>
      <c r="BP2685" s="1">
        <v>1.0</v>
      </c>
      <c r="BQ2685" s="1">
        <v>-1.0</v>
      </c>
      <c r="BR2685" s="1">
        <v>-1.0</v>
      </c>
      <c r="BS2685" s="1">
        <v>-1.0</v>
      </c>
      <c r="BT2685" s="1">
        <v>-1.0</v>
      </c>
      <c r="BU2685" s="1">
        <v>1.0</v>
      </c>
      <c r="BV2685" s="1">
        <v>-1.0</v>
      </c>
      <c r="BW2685" s="1">
        <v>-1.0</v>
      </c>
      <c r="BX2685" s="1">
        <v>-1.0</v>
      </c>
      <c r="BY2685" s="1">
        <v>-1.0</v>
      </c>
      <c r="BZ2685" s="1">
        <v>-1.0</v>
      </c>
      <c r="CA2685" s="1">
        <v>-1.0</v>
      </c>
      <c r="CB2685" s="1">
        <v>-1.0</v>
      </c>
      <c r="CC2685" s="1">
        <v>-1.0</v>
      </c>
      <c r="CD2685" s="1">
        <v>90095.0</v>
      </c>
    </row>
    <row r="2686">
      <c r="A2686" s="1">
        <v>1.0080979E7</v>
      </c>
      <c r="B2686" s="1" t="s">
        <v>14356</v>
      </c>
      <c r="C2686" s="1" t="s">
        <v>14357</v>
      </c>
      <c r="D2686" s="1" t="s">
        <v>14358</v>
      </c>
      <c r="E2686" s="1" t="s">
        <v>85</v>
      </c>
      <c r="I2686" s="1">
        <v>5.1728257E7</v>
      </c>
      <c r="J2686" s="1">
        <v>42357.0</v>
      </c>
      <c r="M2686" s="1">
        <v>0.0</v>
      </c>
      <c r="N2686" s="1">
        <v>1.0</v>
      </c>
      <c r="O2686" s="1">
        <v>0.0</v>
      </c>
      <c r="P2686" s="1" t="s">
        <v>89</v>
      </c>
      <c r="Q2686" s="1" t="s">
        <v>90</v>
      </c>
      <c r="R2686" s="1">
        <v>40.73462</v>
      </c>
      <c r="S2686" s="1">
        <v>-73.98227</v>
      </c>
      <c r="T2686" s="1" t="s">
        <v>91</v>
      </c>
      <c r="U2686" s="1" t="s">
        <v>92</v>
      </c>
      <c r="V2686" s="1">
        <v>4.0</v>
      </c>
      <c r="W2686" s="1">
        <v>1.0</v>
      </c>
      <c r="X2686" s="1">
        <v>1.0</v>
      </c>
      <c r="Y2686" s="1">
        <v>2.0</v>
      </c>
      <c r="Z2686" s="1" t="s">
        <v>93</v>
      </c>
      <c r="AA2686" s="1" t="s">
        <v>14359</v>
      </c>
      <c r="AB2686" s="1">
        <v>140.0</v>
      </c>
      <c r="AC2686" s="1">
        <v>1.0</v>
      </c>
      <c r="AD2686" s="1">
        <v>0.0</v>
      </c>
      <c r="AE2686" s="1">
        <v>4.0</v>
      </c>
      <c r="AF2686" s="1" t="s">
        <v>1433</v>
      </c>
      <c r="AG2686" s="1">
        <v>1.0</v>
      </c>
      <c r="AH2686" s="1">
        <v>0.0</v>
      </c>
      <c r="AI2686" s="1">
        <v>0.0</v>
      </c>
      <c r="AJ2686" s="1">
        <v>0.0</v>
      </c>
      <c r="AK2686" s="1">
        <v>0.0</v>
      </c>
      <c r="AL2686" s="1">
        <v>1.0</v>
      </c>
      <c r="AM2686" s="1">
        <v>0.0</v>
      </c>
      <c r="AU2686" s="1">
        <v>0.0</v>
      </c>
      <c r="AV2686" s="1" t="s">
        <v>105</v>
      </c>
      <c r="AW2686" s="1">
        <v>1.0</v>
      </c>
      <c r="AX2686" s="1">
        <v>1.0</v>
      </c>
      <c r="AY2686" s="1">
        <v>0.0</v>
      </c>
      <c r="AZ2686" s="1">
        <v>0.0</v>
      </c>
      <c r="BA2686" s="1">
        <v>0.02</v>
      </c>
      <c r="BB2686" s="1">
        <v>-1.0</v>
      </c>
      <c r="BC2686" s="1">
        <v>1.0</v>
      </c>
      <c r="BD2686" s="1">
        <v>-1.0</v>
      </c>
      <c r="BE2686" s="1">
        <v>-1.0</v>
      </c>
      <c r="BF2686" s="1">
        <v>-1.0</v>
      </c>
      <c r="BG2686" s="1">
        <v>-1.0</v>
      </c>
      <c r="BH2686" s="1">
        <v>-1.0</v>
      </c>
      <c r="BI2686" s="1">
        <v>-1.0</v>
      </c>
      <c r="BJ2686" s="1">
        <v>1.0</v>
      </c>
      <c r="BK2686" s="1">
        <v>-1.0</v>
      </c>
      <c r="BL2686" s="1">
        <v>-1.0</v>
      </c>
      <c r="BM2686" s="1">
        <v>-1.0</v>
      </c>
      <c r="BN2686" s="1">
        <v>-1.0</v>
      </c>
      <c r="BO2686" s="1">
        <v>-1.0</v>
      </c>
      <c r="BP2686" s="1">
        <v>-1.0</v>
      </c>
      <c r="BQ2686" s="1">
        <v>-1.0</v>
      </c>
      <c r="BR2686" s="1">
        <v>-1.0</v>
      </c>
      <c r="BS2686" s="1">
        <v>-1.0</v>
      </c>
      <c r="BT2686" s="1">
        <v>-1.0</v>
      </c>
      <c r="BU2686" s="1">
        <v>1.0</v>
      </c>
      <c r="BV2686" s="1">
        <v>-1.0</v>
      </c>
      <c r="BW2686" s="1">
        <v>-1.0</v>
      </c>
      <c r="BX2686" s="1">
        <v>-1.0</v>
      </c>
      <c r="BY2686" s="1">
        <v>-1.0</v>
      </c>
      <c r="BZ2686" s="1">
        <v>-1.0</v>
      </c>
      <c r="CA2686" s="1">
        <v>-1.0</v>
      </c>
      <c r="CB2686" s="1">
        <v>-1.0</v>
      </c>
      <c r="CC2686" s="1">
        <v>-1.0</v>
      </c>
      <c r="CD2686" s="1">
        <v>90164.0</v>
      </c>
    </row>
    <row r="2687">
      <c r="A2687" s="1">
        <v>2.0811696E7</v>
      </c>
      <c r="B2687" s="1" t="s">
        <v>14360</v>
      </c>
      <c r="C2687" s="1" t="s">
        <v>14361</v>
      </c>
      <c r="D2687" s="1" t="s">
        <v>14362</v>
      </c>
      <c r="E2687" s="1" t="s">
        <v>85</v>
      </c>
      <c r="F2687" s="1" t="s">
        <v>14363</v>
      </c>
      <c r="G2687" s="1" t="s">
        <v>14364</v>
      </c>
      <c r="I2687" s="1">
        <v>7.6104209E7</v>
      </c>
      <c r="J2687" s="1">
        <v>42527.0</v>
      </c>
      <c r="K2687" s="1" t="s">
        <v>134</v>
      </c>
      <c r="L2687" s="1">
        <v>0.95</v>
      </c>
      <c r="M2687" s="1">
        <v>0.0</v>
      </c>
      <c r="N2687" s="1">
        <v>435.0</v>
      </c>
      <c r="O2687" s="1">
        <v>0.0</v>
      </c>
      <c r="P2687" s="1" t="s">
        <v>89</v>
      </c>
      <c r="Q2687" s="1" t="s">
        <v>587</v>
      </c>
      <c r="R2687" s="1">
        <v>40.78015</v>
      </c>
      <c r="S2687" s="1">
        <v>-73.95852</v>
      </c>
      <c r="T2687" s="1" t="s">
        <v>91</v>
      </c>
      <c r="U2687" s="1" t="s">
        <v>92</v>
      </c>
      <c r="V2687" s="1">
        <v>3.0</v>
      </c>
      <c r="W2687" s="1">
        <v>1.0</v>
      </c>
      <c r="X2687" s="1">
        <v>1.0</v>
      </c>
      <c r="Y2687" s="1">
        <v>2.0</v>
      </c>
      <c r="Z2687" s="1" t="s">
        <v>93</v>
      </c>
      <c r="AA2687" s="1" t="s">
        <v>14365</v>
      </c>
      <c r="AB2687" s="1">
        <v>225.0</v>
      </c>
      <c r="AC2687" s="1">
        <v>1.0</v>
      </c>
      <c r="AD2687" s="1">
        <v>0.0</v>
      </c>
      <c r="AE2687" s="1">
        <v>30.0</v>
      </c>
      <c r="AF2687" s="1" t="s">
        <v>407</v>
      </c>
      <c r="AG2687" s="1">
        <v>1.0</v>
      </c>
      <c r="AH2687" s="1">
        <v>11.0</v>
      </c>
      <c r="AI2687" s="1">
        <v>41.0</v>
      </c>
      <c r="AJ2687" s="1">
        <v>71.0</v>
      </c>
      <c r="AK2687" s="1">
        <v>346.0</v>
      </c>
      <c r="AL2687" s="1">
        <v>0.0</v>
      </c>
      <c r="AM2687" s="1">
        <v>0.0</v>
      </c>
      <c r="AU2687" s="1">
        <v>0.0</v>
      </c>
      <c r="AV2687" s="1" t="s">
        <v>2171</v>
      </c>
      <c r="AW2687" s="1">
        <v>33.0</v>
      </c>
      <c r="AX2687" s="1">
        <v>33.0</v>
      </c>
      <c r="AY2687" s="1">
        <v>0.0</v>
      </c>
      <c r="AZ2687" s="1">
        <v>0.0</v>
      </c>
      <c r="BB2687" s="1">
        <v>-1.0</v>
      </c>
      <c r="BC2687" s="1">
        <v>1.0</v>
      </c>
      <c r="BD2687" s="1">
        <v>-1.0</v>
      </c>
      <c r="BE2687" s="1">
        <v>-1.0</v>
      </c>
      <c r="BF2687" s="1">
        <v>-1.0</v>
      </c>
      <c r="BG2687" s="1">
        <v>-1.0</v>
      </c>
      <c r="BH2687" s="1">
        <v>1.0</v>
      </c>
      <c r="BI2687" s="1">
        <v>-1.0</v>
      </c>
      <c r="BJ2687" s="1">
        <v>1.0</v>
      </c>
      <c r="BK2687" s="1">
        <v>1.0</v>
      </c>
      <c r="BL2687" s="1">
        <v>1.0</v>
      </c>
      <c r="BM2687" s="1">
        <v>1.0</v>
      </c>
      <c r="BN2687" s="1">
        <v>1.0</v>
      </c>
      <c r="BO2687" s="1">
        <v>1.0</v>
      </c>
      <c r="BP2687" s="1">
        <v>1.0</v>
      </c>
      <c r="BQ2687" s="1">
        <v>-1.0</v>
      </c>
      <c r="BR2687" s="1">
        <v>-1.0</v>
      </c>
      <c r="BS2687" s="1">
        <v>-1.0</v>
      </c>
      <c r="BT2687" s="1">
        <v>-1.0</v>
      </c>
      <c r="BU2687" s="1">
        <v>1.0</v>
      </c>
      <c r="BV2687" s="1">
        <v>1.0</v>
      </c>
      <c r="BW2687" s="1">
        <v>1.0</v>
      </c>
      <c r="BX2687" s="1">
        <v>1.0</v>
      </c>
      <c r="BY2687" s="1">
        <v>-1.0</v>
      </c>
      <c r="BZ2687" s="1">
        <v>-1.0</v>
      </c>
      <c r="CA2687" s="1">
        <v>-1.0</v>
      </c>
      <c r="CB2687" s="1">
        <v>-1.0</v>
      </c>
      <c r="CC2687" s="1">
        <v>-1.0</v>
      </c>
      <c r="CD2687" s="1">
        <v>90234.0</v>
      </c>
    </row>
    <row r="2688">
      <c r="A2688" s="1">
        <v>9393314.0</v>
      </c>
      <c r="B2688" s="1" t="s">
        <v>14366</v>
      </c>
      <c r="C2688" s="1" t="s">
        <v>14367</v>
      </c>
      <c r="D2688" s="1" t="s">
        <v>14368</v>
      </c>
      <c r="E2688" s="1" t="s">
        <v>85</v>
      </c>
      <c r="F2688" s="1" t="s">
        <v>14369</v>
      </c>
      <c r="G2688" s="1" t="s">
        <v>14370</v>
      </c>
      <c r="I2688" s="1">
        <v>1.4847501E7</v>
      </c>
      <c r="J2688" s="1">
        <v>41757.0</v>
      </c>
      <c r="M2688" s="1">
        <v>0.0</v>
      </c>
      <c r="N2688" s="1">
        <v>2.0</v>
      </c>
      <c r="O2688" s="1">
        <v>1.0</v>
      </c>
      <c r="P2688" s="1" t="s">
        <v>89</v>
      </c>
      <c r="Q2688" s="1" t="s">
        <v>273</v>
      </c>
      <c r="R2688" s="1">
        <v>40.76747</v>
      </c>
      <c r="S2688" s="1">
        <v>-73.99422</v>
      </c>
      <c r="T2688" s="1" t="s">
        <v>91</v>
      </c>
      <c r="U2688" s="1" t="s">
        <v>113</v>
      </c>
      <c r="V2688" s="1">
        <v>2.0</v>
      </c>
      <c r="W2688" s="1">
        <v>1.0</v>
      </c>
      <c r="X2688" s="1">
        <v>1.0</v>
      </c>
      <c r="Y2688" s="1">
        <v>1.0</v>
      </c>
      <c r="Z2688" s="1" t="s">
        <v>93</v>
      </c>
      <c r="AA2688" s="1" t="s">
        <v>14371</v>
      </c>
      <c r="AB2688" s="1">
        <v>105.0</v>
      </c>
      <c r="AC2688" s="1">
        <v>1.0</v>
      </c>
      <c r="AD2688" s="1">
        <v>30.0</v>
      </c>
      <c r="AE2688" s="1">
        <v>5.0</v>
      </c>
      <c r="AF2688" s="1" t="s">
        <v>1228</v>
      </c>
      <c r="AG2688" s="1">
        <v>1.0</v>
      </c>
      <c r="AH2688" s="1">
        <v>0.0</v>
      </c>
      <c r="AI2688" s="1">
        <v>0.0</v>
      </c>
      <c r="AJ2688" s="1">
        <v>0.0</v>
      </c>
      <c r="AK2688" s="1">
        <v>0.0</v>
      </c>
      <c r="AL2688" s="1">
        <v>0.0</v>
      </c>
      <c r="AM2688" s="1">
        <v>0.0</v>
      </c>
      <c r="AU2688" s="1">
        <v>0.0</v>
      </c>
      <c r="AV2688" s="1" t="s">
        <v>117</v>
      </c>
      <c r="AW2688" s="1">
        <v>2.0</v>
      </c>
      <c r="AX2688" s="1">
        <v>1.0</v>
      </c>
      <c r="AY2688" s="1">
        <v>1.0</v>
      </c>
      <c r="AZ2688" s="1">
        <v>0.0</v>
      </c>
      <c r="BB2688" s="1">
        <v>-1.0</v>
      </c>
      <c r="BC2688" s="1">
        <v>1.0</v>
      </c>
      <c r="BD2688" s="1">
        <v>-1.0</v>
      </c>
      <c r="BE2688" s="1">
        <v>-1.0</v>
      </c>
      <c r="BF2688" s="1">
        <v>-1.0</v>
      </c>
      <c r="BG2688" s="1">
        <v>-1.0</v>
      </c>
      <c r="BH2688" s="1">
        <v>-1.0</v>
      </c>
      <c r="BI2688" s="1">
        <v>-1.0</v>
      </c>
      <c r="BJ2688" s="1">
        <v>1.0</v>
      </c>
      <c r="BK2688" s="1">
        <v>-1.0</v>
      </c>
      <c r="BL2688" s="1">
        <v>-1.0</v>
      </c>
      <c r="BM2688" s="1">
        <v>-1.0</v>
      </c>
      <c r="BN2688" s="1">
        <v>-1.0</v>
      </c>
      <c r="BO2688" s="1">
        <v>-1.0</v>
      </c>
      <c r="BP2688" s="1">
        <v>-1.0</v>
      </c>
      <c r="BQ2688" s="1">
        <v>-1.0</v>
      </c>
      <c r="BR2688" s="1">
        <v>-1.0</v>
      </c>
      <c r="BS2688" s="1">
        <v>-1.0</v>
      </c>
      <c r="BT2688" s="1">
        <v>-1.0</v>
      </c>
      <c r="BU2688" s="1">
        <v>1.0</v>
      </c>
      <c r="BV2688" s="1">
        <v>-1.0</v>
      </c>
      <c r="BW2688" s="1">
        <v>-1.0</v>
      </c>
      <c r="BX2688" s="1">
        <v>-1.0</v>
      </c>
      <c r="BY2688" s="1">
        <v>-1.0</v>
      </c>
      <c r="BZ2688" s="1">
        <v>-1.0</v>
      </c>
      <c r="CA2688" s="1">
        <v>-1.0</v>
      </c>
      <c r="CB2688" s="1">
        <v>-1.0</v>
      </c>
      <c r="CC2688" s="1">
        <v>-1.0</v>
      </c>
      <c r="CD2688" s="1">
        <v>90241.0</v>
      </c>
    </row>
    <row r="2689">
      <c r="A2689" s="1">
        <v>1.3173176E7</v>
      </c>
      <c r="B2689" s="1" t="s">
        <v>14372</v>
      </c>
      <c r="C2689" s="1" t="s">
        <v>14373</v>
      </c>
      <c r="D2689" s="1" t="s">
        <v>14374</v>
      </c>
      <c r="E2689" s="1" t="s">
        <v>85</v>
      </c>
      <c r="H2689" s="2" t="str">
        <f>- approval is conditional on building approval if required.</f>
        <v>#ERROR!</v>
      </c>
      <c r="I2689" s="1">
        <v>9864136.0</v>
      </c>
      <c r="J2689" s="1">
        <v>41585.0</v>
      </c>
      <c r="K2689" s="1" t="s">
        <v>88</v>
      </c>
      <c r="L2689" s="1">
        <v>0.85</v>
      </c>
      <c r="M2689" s="1">
        <v>0.0</v>
      </c>
      <c r="N2689" s="1">
        <v>26.0</v>
      </c>
      <c r="O2689" s="1">
        <v>1.0</v>
      </c>
      <c r="P2689" s="1" t="s">
        <v>89</v>
      </c>
      <c r="Q2689" s="1" t="s">
        <v>90</v>
      </c>
      <c r="R2689" s="1">
        <v>40.82015</v>
      </c>
      <c r="S2689" s="1">
        <v>-73.94593</v>
      </c>
      <c r="T2689" s="1" t="s">
        <v>91</v>
      </c>
      <c r="U2689" s="1" t="s">
        <v>113</v>
      </c>
      <c r="V2689" s="1">
        <v>2.0</v>
      </c>
      <c r="W2689" s="1">
        <v>2.0</v>
      </c>
      <c r="X2689" s="1">
        <v>1.0</v>
      </c>
      <c r="Y2689" s="1">
        <v>1.0</v>
      </c>
      <c r="Z2689" s="1" t="s">
        <v>93</v>
      </c>
      <c r="AA2689" s="1" t="s">
        <v>14375</v>
      </c>
      <c r="AB2689" s="1">
        <v>62.0</v>
      </c>
      <c r="AC2689" s="1">
        <v>1.0</v>
      </c>
      <c r="AD2689" s="1">
        <v>10.0</v>
      </c>
      <c r="AE2689" s="1">
        <v>30.0</v>
      </c>
      <c r="AF2689" s="1" t="s">
        <v>341</v>
      </c>
      <c r="AG2689" s="1">
        <v>1.0</v>
      </c>
      <c r="AH2689" s="1">
        <v>0.0</v>
      </c>
      <c r="AI2689" s="1">
        <v>0.0</v>
      </c>
      <c r="AJ2689" s="1">
        <v>0.0</v>
      </c>
      <c r="AK2689" s="1">
        <v>188.0</v>
      </c>
      <c r="AL2689" s="1">
        <v>1.0</v>
      </c>
      <c r="AM2689" s="1">
        <v>0.0</v>
      </c>
      <c r="AN2689" s="1">
        <v>100.0</v>
      </c>
      <c r="AO2689" s="1">
        <v>10.0</v>
      </c>
      <c r="AP2689" s="1">
        <v>8.0</v>
      </c>
      <c r="AQ2689" s="1">
        <v>10.0</v>
      </c>
      <c r="AR2689" s="1">
        <v>10.0</v>
      </c>
      <c r="AS2689" s="1">
        <v>10.0</v>
      </c>
      <c r="AT2689" s="1">
        <v>10.0</v>
      </c>
      <c r="AU2689" s="1">
        <v>0.0</v>
      </c>
      <c r="AV2689" s="1" t="s">
        <v>96</v>
      </c>
      <c r="AW2689" s="1">
        <v>26.0</v>
      </c>
      <c r="AX2689" s="1">
        <v>5.0</v>
      </c>
      <c r="AY2689" s="1">
        <v>21.0</v>
      </c>
      <c r="AZ2689" s="1">
        <v>0.0</v>
      </c>
      <c r="BA2689" s="1">
        <v>0.03</v>
      </c>
      <c r="BB2689" s="1">
        <v>1.0</v>
      </c>
      <c r="BC2689" s="1">
        <v>1.0</v>
      </c>
      <c r="BD2689" s="1">
        <v>-1.0</v>
      </c>
      <c r="BE2689" s="1">
        <v>-1.0</v>
      </c>
      <c r="BF2689" s="1">
        <v>-1.0</v>
      </c>
      <c r="BG2689" s="1">
        <v>-1.0</v>
      </c>
      <c r="BH2689" s="1">
        <v>1.0</v>
      </c>
      <c r="BI2689" s="1">
        <v>-1.0</v>
      </c>
      <c r="BJ2689" s="1">
        <v>1.0</v>
      </c>
      <c r="BK2689" s="1">
        <v>-1.0</v>
      </c>
      <c r="BL2689" s="1">
        <v>1.0</v>
      </c>
      <c r="BM2689" s="1">
        <v>1.0</v>
      </c>
      <c r="BN2689" s="1">
        <v>1.0</v>
      </c>
      <c r="BO2689" s="1">
        <v>-1.0</v>
      </c>
      <c r="BP2689" s="1">
        <v>-1.0</v>
      </c>
      <c r="BQ2689" s="1">
        <v>1.0</v>
      </c>
      <c r="BR2689" s="1">
        <v>-1.0</v>
      </c>
      <c r="BS2689" s="1">
        <v>-1.0</v>
      </c>
      <c r="BT2689" s="1">
        <v>-1.0</v>
      </c>
      <c r="BU2689" s="1">
        <v>1.0</v>
      </c>
      <c r="BV2689" s="1">
        <v>1.0</v>
      </c>
      <c r="BW2689" s="1">
        <v>1.0</v>
      </c>
      <c r="BX2689" s="1">
        <v>-1.0</v>
      </c>
      <c r="BY2689" s="1">
        <v>-1.0</v>
      </c>
      <c r="BZ2689" s="1">
        <v>-1.0</v>
      </c>
      <c r="CA2689" s="1">
        <v>-1.0</v>
      </c>
      <c r="CB2689" s="1">
        <v>-1.0</v>
      </c>
      <c r="CC2689" s="1">
        <v>-1.0</v>
      </c>
      <c r="CD2689" s="1">
        <v>90294.0</v>
      </c>
    </row>
    <row r="2690">
      <c r="A2690" s="1">
        <v>3.4943918E7</v>
      </c>
      <c r="B2690" s="1" t="s">
        <v>14376</v>
      </c>
      <c r="C2690" s="1" t="s">
        <v>14377</v>
      </c>
      <c r="D2690" s="1" t="s">
        <v>14378</v>
      </c>
      <c r="E2690" s="1" t="s">
        <v>85</v>
      </c>
      <c r="F2690" s="1" t="s">
        <v>14379</v>
      </c>
      <c r="G2690" s="1" t="s">
        <v>14380</v>
      </c>
      <c r="H2690" s="1" t="s">
        <v>14381</v>
      </c>
      <c r="I2690" s="1">
        <v>4.1131304E7</v>
      </c>
      <c r="J2690" s="1">
        <v>42227.0</v>
      </c>
      <c r="K2690" s="1" t="s">
        <v>134</v>
      </c>
      <c r="L2690" s="1">
        <v>1.0</v>
      </c>
      <c r="M2690" s="1">
        <v>0.0</v>
      </c>
      <c r="N2690" s="1">
        <v>2.0</v>
      </c>
      <c r="O2690" s="1">
        <v>1.0</v>
      </c>
      <c r="P2690" s="1" t="s">
        <v>123</v>
      </c>
      <c r="Q2690" s="1" t="s">
        <v>124</v>
      </c>
      <c r="R2690" s="1">
        <v>40.68337</v>
      </c>
      <c r="S2690" s="1">
        <v>-73.93718</v>
      </c>
      <c r="T2690" s="1" t="s">
        <v>91</v>
      </c>
      <c r="U2690" s="1" t="s">
        <v>92</v>
      </c>
      <c r="V2690" s="1">
        <v>5.0</v>
      </c>
      <c r="W2690" s="1">
        <v>1.5</v>
      </c>
      <c r="X2690" s="1">
        <v>1.0</v>
      </c>
      <c r="Y2690" s="1">
        <v>1.0</v>
      </c>
      <c r="Z2690" s="1" t="s">
        <v>93</v>
      </c>
      <c r="AA2690" s="1" t="s">
        <v>14382</v>
      </c>
      <c r="AB2690" s="1">
        <v>150.0</v>
      </c>
      <c r="AC2690" s="1">
        <v>2.0</v>
      </c>
      <c r="AD2690" s="1">
        <v>25.0</v>
      </c>
      <c r="AE2690" s="1">
        <v>2.0</v>
      </c>
      <c r="AF2690" s="1" t="s">
        <v>95</v>
      </c>
      <c r="AG2690" s="1">
        <v>1.0</v>
      </c>
      <c r="AH2690" s="1">
        <v>11.0</v>
      </c>
      <c r="AI2690" s="1">
        <v>18.0</v>
      </c>
      <c r="AJ2690" s="1">
        <v>18.0</v>
      </c>
      <c r="AK2690" s="1">
        <v>66.0</v>
      </c>
      <c r="AL2690" s="1">
        <v>4.0</v>
      </c>
      <c r="AM2690" s="1">
        <v>4.0</v>
      </c>
      <c r="AN2690" s="1">
        <v>100.0</v>
      </c>
      <c r="AO2690" s="1">
        <v>10.0</v>
      </c>
      <c r="AP2690" s="1">
        <v>10.0</v>
      </c>
      <c r="AQ2690" s="1">
        <v>10.0</v>
      </c>
      <c r="AR2690" s="1">
        <v>10.0</v>
      </c>
      <c r="AS2690" s="1">
        <v>10.0</v>
      </c>
      <c r="AT2690" s="1">
        <v>10.0</v>
      </c>
      <c r="AU2690" s="1">
        <v>1.0</v>
      </c>
      <c r="AV2690" s="1" t="s">
        <v>105</v>
      </c>
      <c r="AW2690" s="1">
        <v>1.0</v>
      </c>
      <c r="AX2690" s="1">
        <v>1.0</v>
      </c>
      <c r="AY2690" s="1">
        <v>0.0</v>
      </c>
      <c r="AZ2690" s="1">
        <v>0.0</v>
      </c>
      <c r="BA2690" s="1">
        <v>3.16</v>
      </c>
      <c r="BB2690" s="1">
        <v>-1.0</v>
      </c>
      <c r="BC2690" s="1">
        <v>1.0</v>
      </c>
      <c r="BD2690" s="1">
        <v>-1.0</v>
      </c>
      <c r="BE2690" s="1">
        <v>-1.0</v>
      </c>
      <c r="BF2690" s="1">
        <v>-1.0</v>
      </c>
      <c r="BG2690" s="1">
        <v>-1.0</v>
      </c>
      <c r="BH2690" s="1">
        <v>-1.0</v>
      </c>
      <c r="BI2690" s="1">
        <v>1.0</v>
      </c>
      <c r="BJ2690" s="1">
        <v>1.0</v>
      </c>
      <c r="BK2690" s="1">
        <v>-1.0</v>
      </c>
      <c r="BL2690" s="1">
        <v>-1.0</v>
      </c>
      <c r="BM2690" s="1">
        <v>1.0</v>
      </c>
      <c r="BN2690" s="1">
        <v>-1.0</v>
      </c>
      <c r="BO2690" s="1">
        <v>-1.0</v>
      </c>
      <c r="BP2690" s="1">
        <v>-1.0</v>
      </c>
      <c r="BQ2690" s="1">
        <v>1.0</v>
      </c>
      <c r="BR2690" s="1">
        <v>-1.0</v>
      </c>
      <c r="BS2690" s="1">
        <v>-1.0</v>
      </c>
      <c r="BT2690" s="1">
        <v>-1.0</v>
      </c>
      <c r="BU2690" s="1">
        <v>1.0</v>
      </c>
      <c r="BV2690" s="1">
        <v>-1.0</v>
      </c>
      <c r="BW2690" s="1">
        <v>1.0</v>
      </c>
      <c r="BX2690" s="1">
        <v>1.0</v>
      </c>
      <c r="BY2690" s="1">
        <v>-1.0</v>
      </c>
      <c r="BZ2690" s="1">
        <v>1.0</v>
      </c>
      <c r="CA2690" s="1">
        <v>1.0</v>
      </c>
      <c r="CB2690" s="1">
        <v>-1.0</v>
      </c>
      <c r="CC2690" s="1">
        <v>-1.0</v>
      </c>
      <c r="CD2690" s="1">
        <v>90294.0</v>
      </c>
    </row>
    <row r="2691">
      <c r="A2691" s="1">
        <v>5536824.0</v>
      </c>
      <c r="B2691" s="1" t="s">
        <v>14383</v>
      </c>
      <c r="C2691" s="1" t="s">
        <v>14384</v>
      </c>
      <c r="D2691" s="1" t="s">
        <v>14385</v>
      </c>
      <c r="E2691" s="1" t="s">
        <v>85</v>
      </c>
      <c r="F2691" s="1" t="s">
        <v>14386</v>
      </c>
      <c r="G2691" s="1" t="s">
        <v>14387</v>
      </c>
      <c r="I2691" s="1">
        <v>2.4715671E7</v>
      </c>
      <c r="J2691" s="1">
        <v>41983.0</v>
      </c>
      <c r="K2691" s="1" t="s">
        <v>272</v>
      </c>
      <c r="L2691" s="1">
        <v>0.7</v>
      </c>
      <c r="M2691" s="1">
        <v>0.0</v>
      </c>
      <c r="N2691" s="1">
        <v>4.0</v>
      </c>
      <c r="O2691" s="1">
        <v>1.0</v>
      </c>
      <c r="P2691" s="1" t="s">
        <v>89</v>
      </c>
      <c r="Q2691" s="1" t="s">
        <v>90</v>
      </c>
      <c r="R2691" s="1">
        <v>40.74294</v>
      </c>
      <c r="S2691" s="1">
        <v>-73.98499</v>
      </c>
      <c r="T2691" s="1" t="s">
        <v>91</v>
      </c>
      <c r="U2691" s="1" t="s">
        <v>92</v>
      </c>
      <c r="V2691" s="1">
        <v>4.0</v>
      </c>
      <c r="W2691" s="1">
        <v>1.0</v>
      </c>
      <c r="X2691" s="1">
        <v>2.0</v>
      </c>
      <c r="Y2691" s="1">
        <v>3.0</v>
      </c>
      <c r="Z2691" s="1" t="s">
        <v>93</v>
      </c>
      <c r="AA2691" s="1" t="s">
        <v>14388</v>
      </c>
      <c r="AB2691" s="1">
        <v>200.0</v>
      </c>
      <c r="AC2691" s="1">
        <v>4.0</v>
      </c>
      <c r="AD2691" s="1">
        <v>25.0</v>
      </c>
      <c r="AE2691" s="1">
        <v>30.0</v>
      </c>
      <c r="AF2691" s="1" t="s">
        <v>137</v>
      </c>
      <c r="AG2691" s="1">
        <v>1.0</v>
      </c>
      <c r="AH2691" s="1">
        <v>7.0</v>
      </c>
      <c r="AI2691" s="1">
        <v>37.0</v>
      </c>
      <c r="AJ2691" s="1">
        <v>67.0</v>
      </c>
      <c r="AK2691" s="1">
        <v>342.0</v>
      </c>
      <c r="AL2691" s="1">
        <v>9.0</v>
      </c>
      <c r="AM2691" s="1">
        <v>1.0</v>
      </c>
      <c r="AN2691" s="1">
        <v>80.0</v>
      </c>
      <c r="AO2691" s="1">
        <v>8.0</v>
      </c>
      <c r="AP2691" s="1">
        <v>8.0</v>
      </c>
      <c r="AQ2691" s="1">
        <v>9.0</v>
      </c>
      <c r="AR2691" s="1">
        <v>9.0</v>
      </c>
      <c r="AS2691" s="1">
        <v>9.0</v>
      </c>
      <c r="AT2691" s="1">
        <v>8.0</v>
      </c>
      <c r="AU2691" s="1">
        <v>0.0</v>
      </c>
      <c r="AV2691" s="1" t="s">
        <v>96</v>
      </c>
      <c r="AW2691" s="1">
        <v>4.0</v>
      </c>
      <c r="AX2691" s="1">
        <v>4.0</v>
      </c>
      <c r="AY2691" s="1">
        <v>0.0</v>
      </c>
      <c r="AZ2691" s="1">
        <v>0.0</v>
      </c>
      <c r="BA2691" s="1">
        <v>0.17</v>
      </c>
      <c r="BB2691" s="1">
        <v>1.0</v>
      </c>
      <c r="BC2691" s="1">
        <v>1.0</v>
      </c>
      <c r="BD2691" s="1">
        <v>-1.0</v>
      </c>
      <c r="BE2691" s="1">
        <v>-1.0</v>
      </c>
      <c r="BF2691" s="1">
        <v>-1.0</v>
      </c>
      <c r="BG2691" s="1">
        <v>-1.0</v>
      </c>
      <c r="BH2691" s="1">
        <v>-1.0</v>
      </c>
      <c r="BI2691" s="1">
        <v>-1.0</v>
      </c>
      <c r="BJ2691" s="1">
        <v>1.0</v>
      </c>
      <c r="BK2691" s="1">
        <v>1.0</v>
      </c>
      <c r="BL2691" s="1">
        <v>-1.0</v>
      </c>
      <c r="BM2691" s="1">
        <v>-1.0</v>
      </c>
      <c r="BN2691" s="1">
        <v>-1.0</v>
      </c>
      <c r="BO2691" s="1">
        <v>-1.0</v>
      </c>
      <c r="BP2691" s="1">
        <v>1.0</v>
      </c>
      <c r="BQ2691" s="1">
        <v>1.0</v>
      </c>
      <c r="BR2691" s="1">
        <v>-1.0</v>
      </c>
      <c r="BS2691" s="1">
        <v>-1.0</v>
      </c>
      <c r="BT2691" s="1">
        <v>-1.0</v>
      </c>
      <c r="BU2691" s="1">
        <v>1.0</v>
      </c>
      <c r="BV2691" s="1">
        <v>1.0</v>
      </c>
      <c r="BW2691" s="1">
        <v>-1.0</v>
      </c>
      <c r="BX2691" s="1">
        <v>-1.0</v>
      </c>
      <c r="BY2691" s="1">
        <v>-1.0</v>
      </c>
      <c r="BZ2691" s="1">
        <v>-1.0</v>
      </c>
      <c r="CA2691" s="1">
        <v>-1.0</v>
      </c>
      <c r="CB2691" s="1">
        <v>-1.0</v>
      </c>
      <c r="CC2691" s="1">
        <v>-1.0</v>
      </c>
      <c r="CD2691" s="1">
        <v>90298.0</v>
      </c>
    </row>
    <row r="2692">
      <c r="A2692" s="1">
        <v>6971639.0</v>
      </c>
      <c r="B2692" s="1" t="s">
        <v>14389</v>
      </c>
      <c r="C2692" s="1" t="s">
        <v>14390</v>
      </c>
      <c r="D2692" s="1" t="s">
        <v>14391</v>
      </c>
      <c r="E2692" s="1" t="s">
        <v>85</v>
      </c>
      <c r="F2692" s="1" t="s">
        <v>14392</v>
      </c>
      <c r="G2692" s="1" t="s">
        <v>3689</v>
      </c>
      <c r="H2692" s="1" t="s">
        <v>8493</v>
      </c>
      <c r="I2692" s="1">
        <v>2.5237492E7</v>
      </c>
      <c r="J2692" s="1">
        <v>41999.0</v>
      </c>
      <c r="K2692" s="1" t="s">
        <v>88</v>
      </c>
      <c r="L2692" s="1">
        <v>1.0</v>
      </c>
      <c r="M2692" s="1">
        <v>1.0</v>
      </c>
      <c r="N2692" s="1">
        <v>34.0</v>
      </c>
      <c r="O2692" s="1">
        <v>1.0</v>
      </c>
      <c r="P2692" s="1" t="s">
        <v>89</v>
      </c>
      <c r="Q2692" s="1" t="s">
        <v>90</v>
      </c>
      <c r="R2692" s="1">
        <v>40.76021</v>
      </c>
      <c r="S2692" s="1">
        <v>-73.96157</v>
      </c>
      <c r="T2692" s="1" t="s">
        <v>91</v>
      </c>
      <c r="U2692" s="1" t="s">
        <v>92</v>
      </c>
      <c r="V2692" s="1">
        <v>4.0</v>
      </c>
      <c r="W2692" s="1">
        <v>1.0</v>
      </c>
      <c r="X2692" s="1">
        <v>2.0</v>
      </c>
      <c r="Y2692" s="1">
        <v>3.0</v>
      </c>
      <c r="Z2692" s="1" t="s">
        <v>93</v>
      </c>
      <c r="AA2692" s="1" t="s">
        <v>14393</v>
      </c>
      <c r="AB2692" s="1">
        <v>165.0</v>
      </c>
      <c r="AC2692" s="1">
        <v>4.0</v>
      </c>
      <c r="AD2692" s="1">
        <v>75.0</v>
      </c>
      <c r="AE2692" s="1">
        <v>30.0</v>
      </c>
      <c r="AF2692" s="1" t="s">
        <v>104</v>
      </c>
      <c r="AG2692" s="1">
        <v>1.0</v>
      </c>
      <c r="AH2692" s="1">
        <v>11.0</v>
      </c>
      <c r="AI2692" s="1">
        <v>41.0</v>
      </c>
      <c r="AJ2692" s="1">
        <v>71.0</v>
      </c>
      <c r="AK2692" s="1">
        <v>346.0</v>
      </c>
      <c r="AL2692" s="1">
        <v>10.0</v>
      </c>
      <c r="AM2692" s="1">
        <v>3.0</v>
      </c>
      <c r="AN2692" s="1">
        <v>96.0</v>
      </c>
      <c r="AO2692" s="1">
        <v>10.0</v>
      </c>
      <c r="AP2692" s="1">
        <v>9.0</v>
      </c>
      <c r="AQ2692" s="1">
        <v>10.0</v>
      </c>
      <c r="AR2692" s="1">
        <v>10.0</v>
      </c>
      <c r="AS2692" s="1">
        <v>10.0</v>
      </c>
      <c r="AT2692" s="1">
        <v>9.0</v>
      </c>
      <c r="AU2692" s="1">
        <v>1.0</v>
      </c>
      <c r="AV2692" s="1" t="s">
        <v>96</v>
      </c>
      <c r="AW2692" s="1">
        <v>34.0</v>
      </c>
      <c r="AX2692" s="1">
        <v>30.0</v>
      </c>
      <c r="AY2692" s="1">
        <v>4.0</v>
      </c>
      <c r="AZ2692" s="1">
        <v>0.0</v>
      </c>
      <c r="BA2692" s="1">
        <v>0.22</v>
      </c>
      <c r="BB2692" s="1">
        <v>1.0</v>
      </c>
      <c r="BC2692" s="1">
        <v>1.0</v>
      </c>
      <c r="BD2692" s="1">
        <v>-1.0</v>
      </c>
      <c r="BE2692" s="1">
        <v>-1.0</v>
      </c>
      <c r="BF2692" s="1">
        <v>-1.0</v>
      </c>
      <c r="BG2692" s="1">
        <v>-1.0</v>
      </c>
      <c r="BH2692" s="1">
        <v>-1.0</v>
      </c>
      <c r="BI2692" s="1">
        <v>-1.0</v>
      </c>
      <c r="BJ2692" s="1">
        <v>1.0</v>
      </c>
      <c r="BK2692" s="1">
        <v>-1.0</v>
      </c>
      <c r="BL2692" s="1">
        <v>-1.0</v>
      </c>
      <c r="BM2692" s="1">
        <v>1.0</v>
      </c>
      <c r="BN2692" s="1">
        <v>-1.0</v>
      </c>
      <c r="BO2692" s="1">
        <v>-1.0</v>
      </c>
      <c r="BP2692" s="1">
        <v>1.0</v>
      </c>
      <c r="BQ2692" s="1">
        <v>1.0</v>
      </c>
      <c r="BR2692" s="1">
        <v>-1.0</v>
      </c>
      <c r="BS2692" s="1">
        <v>-1.0</v>
      </c>
      <c r="BT2692" s="1">
        <v>-1.0</v>
      </c>
      <c r="BU2692" s="1">
        <v>1.0</v>
      </c>
      <c r="BV2692" s="1">
        <v>1.0</v>
      </c>
      <c r="BW2692" s="1">
        <v>1.0</v>
      </c>
      <c r="BX2692" s="1">
        <v>-1.0</v>
      </c>
      <c r="BY2692" s="1">
        <v>-1.0</v>
      </c>
      <c r="BZ2692" s="1">
        <v>1.0</v>
      </c>
      <c r="CA2692" s="1">
        <v>-1.0</v>
      </c>
      <c r="CB2692" s="1">
        <v>-1.0</v>
      </c>
      <c r="CC2692" s="1">
        <v>-1.0</v>
      </c>
      <c r="CD2692" s="1">
        <v>90338.0</v>
      </c>
    </row>
    <row r="2693">
      <c r="A2693" s="1">
        <v>2.1622909E7</v>
      </c>
      <c r="B2693" s="1" t="s">
        <v>14394</v>
      </c>
      <c r="C2693" s="1" t="s">
        <v>14395</v>
      </c>
      <c r="D2693" s="1" t="s">
        <v>14396</v>
      </c>
      <c r="E2693" s="1" t="s">
        <v>85</v>
      </c>
      <c r="H2693" s="2" t="str">
        <f>- shoes at The Door - no parties</f>
        <v>#ERROR!</v>
      </c>
      <c r="I2693" s="1">
        <v>444603.0</v>
      </c>
      <c r="J2693" s="1">
        <v>40617.0</v>
      </c>
      <c r="M2693" s="1">
        <v>0.0</v>
      </c>
      <c r="N2693" s="1">
        <v>1.0</v>
      </c>
      <c r="O2693" s="1">
        <v>1.0</v>
      </c>
      <c r="P2693" s="1" t="s">
        <v>89</v>
      </c>
      <c r="Q2693" s="1" t="s">
        <v>90</v>
      </c>
      <c r="R2693" s="1">
        <v>40.7380099999999</v>
      </c>
      <c r="S2693" s="1">
        <v>-73.98099</v>
      </c>
      <c r="T2693" s="1" t="s">
        <v>289</v>
      </c>
      <c r="U2693" s="1" t="s">
        <v>113</v>
      </c>
      <c r="V2693" s="1">
        <v>1.0</v>
      </c>
      <c r="W2693" s="1">
        <v>1.0</v>
      </c>
      <c r="X2693" s="1">
        <v>1.0</v>
      </c>
      <c r="Y2693" s="1">
        <v>1.0</v>
      </c>
      <c r="Z2693" s="1" t="s">
        <v>93</v>
      </c>
      <c r="AA2693" s="1" t="s">
        <v>14397</v>
      </c>
      <c r="AB2693" s="1">
        <v>75.0</v>
      </c>
      <c r="AC2693" s="1">
        <v>1.0</v>
      </c>
      <c r="AD2693" s="1">
        <v>0.0</v>
      </c>
      <c r="AE2693" s="1">
        <v>3.0</v>
      </c>
      <c r="AF2693" s="1" t="s">
        <v>692</v>
      </c>
      <c r="AG2693" s="1">
        <v>1.0</v>
      </c>
      <c r="AH2693" s="1">
        <v>0.0</v>
      </c>
      <c r="AI2693" s="1">
        <v>0.0</v>
      </c>
      <c r="AJ2693" s="1">
        <v>0.0</v>
      </c>
      <c r="AK2693" s="1">
        <v>0.0</v>
      </c>
      <c r="AL2693" s="1">
        <v>2.0</v>
      </c>
      <c r="AM2693" s="1">
        <v>0.0</v>
      </c>
      <c r="AN2693" s="1">
        <v>100.0</v>
      </c>
      <c r="AO2693" s="1">
        <v>10.0</v>
      </c>
      <c r="AP2693" s="1">
        <v>10.0</v>
      </c>
      <c r="AQ2693" s="1">
        <v>9.0</v>
      </c>
      <c r="AR2693" s="1">
        <v>10.0</v>
      </c>
      <c r="AS2693" s="1">
        <v>10.0</v>
      </c>
      <c r="AT2693" s="1">
        <v>10.0</v>
      </c>
      <c r="AU2693" s="1">
        <v>0.0</v>
      </c>
      <c r="AV2693" s="1" t="s">
        <v>96</v>
      </c>
      <c r="AW2693" s="1">
        <v>1.0</v>
      </c>
      <c r="AX2693" s="1">
        <v>0.0</v>
      </c>
      <c r="AY2693" s="1">
        <v>1.0</v>
      </c>
      <c r="AZ2693" s="1">
        <v>0.0</v>
      </c>
      <c r="BA2693" s="1">
        <v>0.1</v>
      </c>
      <c r="BB2693" s="1">
        <v>-1.0</v>
      </c>
      <c r="BC2693" s="1">
        <v>1.0</v>
      </c>
      <c r="BD2693" s="1">
        <v>-1.0</v>
      </c>
      <c r="BE2693" s="1">
        <v>-1.0</v>
      </c>
      <c r="BF2693" s="1">
        <v>-1.0</v>
      </c>
      <c r="BG2693" s="1">
        <v>-1.0</v>
      </c>
      <c r="BH2693" s="1">
        <v>-1.0</v>
      </c>
      <c r="BI2693" s="1">
        <v>-1.0</v>
      </c>
      <c r="BJ2693" s="1">
        <v>-1.0</v>
      </c>
      <c r="BK2693" s="1">
        <v>-1.0</v>
      </c>
      <c r="BL2693" s="1">
        <v>-1.0</v>
      </c>
      <c r="BM2693" s="1">
        <v>1.0</v>
      </c>
      <c r="BN2693" s="1">
        <v>1.0</v>
      </c>
      <c r="BO2693" s="1">
        <v>-1.0</v>
      </c>
      <c r="BP2693" s="1">
        <v>-1.0</v>
      </c>
      <c r="BQ2693" s="1">
        <v>-1.0</v>
      </c>
      <c r="BR2693" s="1">
        <v>-1.0</v>
      </c>
      <c r="BS2693" s="1">
        <v>-1.0</v>
      </c>
      <c r="BT2693" s="1">
        <v>-1.0</v>
      </c>
      <c r="BU2693" s="1">
        <v>1.0</v>
      </c>
      <c r="BV2693" s="1">
        <v>-1.0</v>
      </c>
      <c r="BW2693" s="1">
        <v>-1.0</v>
      </c>
      <c r="BX2693" s="1">
        <v>-1.0</v>
      </c>
      <c r="BY2693" s="1">
        <v>-1.0</v>
      </c>
      <c r="BZ2693" s="1">
        <v>-1.0</v>
      </c>
      <c r="CA2693" s="1">
        <v>-1.0</v>
      </c>
      <c r="CB2693" s="1">
        <v>-1.0</v>
      </c>
      <c r="CC2693" s="1">
        <v>-1.0</v>
      </c>
      <c r="CD2693" s="1">
        <v>90393.0</v>
      </c>
    </row>
    <row r="2694">
      <c r="A2694" s="1">
        <v>2.7336613E7</v>
      </c>
      <c r="B2694" s="1" t="s">
        <v>14398</v>
      </c>
      <c r="C2694" s="1" t="s">
        <v>14399</v>
      </c>
      <c r="D2694" s="1" t="s">
        <v>14400</v>
      </c>
      <c r="E2694" s="1" t="s">
        <v>85</v>
      </c>
      <c r="F2694" s="1" t="s">
        <v>14401</v>
      </c>
      <c r="H2694" s="1" t="s">
        <v>14402</v>
      </c>
      <c r="I2694" s="1">
        <v>7.4678395E7</v>
      </c>
      <c r="J2694" s="1">
        <v>42519.0</v>
      </c>
      <c r="K2694" s="1" t="s">
        <v>272</v>
      </c>
      <c r="L2694" s="1">
        <v>0.8</v>
      </c>
      <c r="M2694" s="1">
        <v>0.0</v>
      </c>
      <c r="N2694" s="1">
        <v>1.0</v>
      </c>
      <c r="O2694" s="1">
        <v>0.0</v>
      </c>
      <c r="P2694" s="1" t="s">
        <v>123</v>
      </c>
      <c r="Q2694" s="1" t="s">
        <v>124</v>
      </c>
      <c r="R2694" s="1">
        <v>40.70624</v>
      </c>
      <c r="S2694" s="1">
        <v>-73.9177</v>
      </c>
      <c r="T2694" s="1" t="s">
        <v>144</v>
      </c>
      <c r="U2694" s="1" t="s">
        <v>92</v>
      </c>
      <c r="V2694" s="1">
        <v>2.0</v>
      </c>
      <c r="W2694" s="1">
        <v>1.0</v>
      </c>
      <c r="X2694" s="1">
        <v>1.0</v>
      </c>
      <c r="Y2694" s="1">
        <v>1.0</v>
      </c>
      <c r="Z2694" s="1" t="s">
        <v>93</v>
      </c>
      <c r="AA2694" s="1" t="s">
        <v>14403</v>
      </c>
      <c r="AB2694" s="1">
        <v>130.0</v>
      </c>
      <c r="AC2694" s="1">
        <v>1.0</v>
      </c>
      <c r="AD2694" s="1">
        <v>0.0</v>
      </c>
      <c r="AE2694" s="1">
        <v>5.0</v>
      </c>
      <c r="AF2694" s="1" t="s">
        <v>95</v>
      </c>
      <c r="AG2694" s="1">
        <v>1.0</v>
      </c>
      <c r="AH2694" s="1">
        <v>20.0</v>
      </c>
      <c r="AI2694" s="1">
        <v>34.0</v>
      </c>
      <c r="AJ2694" s="1">
        <v>45.0</v>
      </c>
      <c r="AK2694" s="1">
        <v>305.0</v>
      </c>
      <c r="AL2694" s="1">
        <v>14.0</v>
      </c>
      <c r="AM2694" s="1">
        <v>14.0</v>
      </c>
      <c r="AN2694" s="1">
        <v>96.0</v>
      </c>
      <c r="AO2694" s="1">
        <v>10.0</v>
      </c>
      <c r="AP2694" s="1">
        <v>10.0</v>
      </c>
      <c r="AQ2694" s="1">
        <v>10.0</v>
      </c>
      <c r="AR2694" s="1">
        <v>10.0</v>
      </c>
      <c r="AS2694" s="1">
        <v>9.0</v>
      </c>
      <c r="AT2694" s="1">
        <v>9.0</v>
      </c>
      <c r="AU2694" s="1">
        <v>0.0</v>
      </c>
      <c r="AV2694" s="1" t="s">
        <v>96</v>
      </c>
      <c r="AW2694" s="1">
        <v>1.0</v>
      </c>
      <c r="AX2694" s="1">
        <v>1.0</v>
      </c>
      <c r="AY2694" s="1">
        <v>0.0</v>
      </c>
      <c r="AZ2694" s="1">
        <v>0.0</v>
      </c>
      <c r="BA2694" s="1">
        <v>1.24</v>
      </c>
      <c r="BB2694" s="1">
        <v>-1.0</v>
      </c>
      <c r="BC2694" s="1">
        <v>1.0</v>
      </c>
      <c r="BD2694" s="1">
        <v>-1.0</v>
      </c>
      <c r="BE2694" s="1">
        <v>-1.0</v>
      </c>
      <c r="BF2694" s="1">
        <v>-1.0</v>
      </c>
      <c r="BG2694" s="1">
        <v>-1.0</v>
      </c>
      <c r="BH2694" s="1">
        <v>-1.0</v>
      </c>
      <c r="BI2694" s="1">
        <v>-1.0</v>
      </c>
      <c r="BJ2694" s="1">
        <v>-1.0</v>
      </c>
      <c r="BK2694" s="1">
        <v>1.0</v>
      </c>
      <c r="BL2694" s="1">
        <v>1.0</v>
      </c>
      <c r="BM2694" s="1">
        <v>-1.0</v>
      </c>
      <c r="BN2694" s="1">
        <v>-1.0</v>
      </c>
      <c r="BO2694" s="1">
        <v>-1.0</v>
      </c>
      <c r="BP2694" s="1">
        <v>-1.0</v>
      </c>
      <c r="BQ2694" s="1">
        <v>-1.0</v>
      </c>
      <c r="BR2694" s="1">
        <v>-1.0</v>
      </c>
      <c r="BS2694" s="1">
        <v>-1.0</v>
      </c>
      <c r="BT2694" s="1">
        <v>-1.0</v>
      </c>
      <c r="BU2694" s="1">
        <v>1.0</v>
      </c>
      <c r="BV2694" s="1">
        <v>-1.0</v>
      </c>
      <c r="BW2694" s="1">
        <v>-1.0</v>
      </c>
      <c r="BX2694" s="1">
        <v>-1.0</v>
      </c>
      <c r="BY2694" s="1">
        <v>-1.0</v>
      </c>
      <c r="BZ2694" s="1">
        <v>-1.0</v>
      </c>
      <c r="CA2694" s="1">
        <v>-1.0</v>
      </c>
      <c r="CB2694" s="1">
        <v>-1.0</v>
      </c>
      <c r="CC2694" s="1">
        <v>-1.0</v>
      </c>
      <c r="CD2694" s="1">
        <v>90473.0</v>
      </c>
    </row>
    <row r="2695">
      <c r="A2695" s="1">
        <v>1.6858146E7</v>
      </c>
      <c r="B2695" s="1" t="s">
        <v>14404</v>
      </c>
      <c r="C2695" s="1" t="s">
        <v>14405</v>
      </c>
      <c r="D2695" s="1" t="s">
        <v>14406</v>
      </c>
      <c r="E2695" s="1" t="s">
        <v>85</v>
      </c>
      <c r="G2695" s="1" t="s">
        <v>14407</v>
      </c>
      <c r="H2695" s="1" t="s">
        <v>14408</v>
      </c>
      <c r="I2695" s="1">
        <v>3747161.0</v>
      </c>
      <c r="J2695" s="1">
        <v>41185.0</v>
      </c>
      <c r="K2695" s="1" t="s">
        <v>88</v>
      </c>
      <c r="L2695" s="1">
        <v>1.0</v>
      </c>
      <c r="M2695" s="1">
        <v>0.0</v>
      </c>
      <c r="N2695" s="1">
        <v>1.0</v>
      </c>
      <c r="O2695" s="1">
        <v>0.0</v>
      </c>
      <c r="P2695" s="1" t="s">
        <v>89</v>
      </c>
      <c r="Q2695" s="1" t="s">
        <v>90</v>
      </c>
      <c r="R2695" s="1">
        <v>40.76318</v>
      </c>
      <c r="S2695" s="1">
        <v>-73.99009</v>
      </c>
      <c r="T2695" s="1" t="s">
        <v>91</v>
      </c>
      <c r="U2695" s="1" t="s">
        <v>92</v>
      </c>
      <c r="V2695" s="1">
        <v>2.0</v>
      </c>
      <c r="W2695" s="1">
        <v>1.0</v>
      </c>
      <c r="X2695" s="1">
        <v>2.0</v>
      </c>
      <c r="Y2695" s="1">
        <v>2.0</v>
      </c>
      <c r="Z2695" s="1" t="s">
        <v>93</v>
      </c>
      <c r="AA2695" s="1" t="s">
        <v>14409</v>
      </c>
      <c r="AB2695" s="1">
        <v>125.0</v>
      </c>
      <c r="AC2695" s="1">
        <v>1.0</v>
      </c>
      <c r="AD2695" s="1">
        <v>0.0</v>
      </c>
      <c r="AE2695" s="1">
        <v>30.0</v>
      </c>
      <c r="AF2695" s="1" t="s">
        <v>443</v>
      </c>
      <c r="AG2695" s="1">
        <v>1.0</v>
      </c>
      <c r="AH2695" s="1">
        <v>0.0</v>
      </c>
      <c r="AI2695" s="1">
        <v>6.0</v>
      </c>
      <c r="AJ2695" s="1">
        <v>6.0</v>
      </c>
      <c r="AK2695" s="1">
        <v>204.0</v>
      </c>
      <c r="AL2695" s="1">
        <v>7.0</v>
      </c>
      <c r="AM2695" s="1">
        <v>3.0</v>
      </c>
      <c r="AN2695" s="1">
        <v>100.0</v>
      </c>
      <c r="AO2695" s="1">
        <v>10.0</v>
      </c>
      <c r="AP2695" s="1">
        <v>9.0</v>
      </c>
      <c r="AQ2695" s="1">
        <v>10.0</v>
      </c>
      <c r="AR2695" s="1">
        <v>10.0</v>
      </c>
      <c r="AS2695" s="1">
        <v>10.0</v>
      </c>
      <c r="AT2695" s="1">
        <v>10.0</v>
      </c>
      <c r="AU2695" s="1">
        <v>0.0</v>
      </c>
      <c r="AV2695" s="1" t="s">
        <v>96</v>
      </c>
      <c r="AW2695" s="1">
        <v>1.0</v>
      </c>
      <c r="AX2695" s="1">
        <v>1.0</v>
      </c>
      <c r="AY2695" s="1">
        <v>0.0</v>
      </c>
      <c r="AZ2695" s="1">
        <v>0.0</v>
      </c>
      <c r="BA2695" s="1">
        <v>0.26</v>
      </c>
      <c r="BB2695" s="1">
        <v>-1.0</v>
      </c>
      <c r="BC2695" s="1">
        <v>1.0</v>
      </c>
      <c r="BD2695" s="1">
        <v>-1.0</v>
      </c>
      <c r="BE2695" s="1">
        <v>-1.0</v>
      </c>
      <c r="BF2695" s="1">
        <v>-1.0</v>
      </c>
      <c r="BG2695" s="1">
        <v>-1.0</v>
      </c>
      <c r="BH2695" s="1">
        <v>-1.0</v>
      </c>
      <c r="BI2695" s="1">
        <v>-1.0</v>
      </c>
      <c r="BJ2695" s="1">
        <v>1.0</v>
      </c>
      <c r="BK2695" s="1">
        <v>-1.0</v>
      </c>
      <c r="BL2695" s="1">
        <v>-1.0</v>
      </c>
      <c r="BM2695" s="1">
        <v>-1.0</v>
      </c>
      <c r="BN2695" s="1">
        <v>-1.0</v>
      </c>
      <c r="BO2695" s="1">
        <v>-1.0</v>
      </c>
      <c r="BP2695" s="1">
        <v>-1.0</v>
      </c>
      <c r="BQ2695" s="1">
        <v>-1.0</v>
      </c>
      <c r="BR2695" s="1">
        <v>-1.0</v>
      </c>
      <c r="BS2695" s="1">
        <v>-1.0</v>
      </c>
      <c r="BT2695" s="1">
        <v>-1.0</v>
      </c>
      <c r="BU2695" s="1">
        <v>1.0</v>
      </c>
      <c r="BV2695" s="1">
        <v>-1.0</v>
      </c>
      <c r="BW2695" s="1">
        <v>-1.0</v>
      </c>
      <c r="BX2695" s="1">
        <v>-1.0</v>
      </c>
      <c r="BY2695" s="1">
        <v>-1.0</v>
      </c>
      <c r="BZ2695" s="1">
        <v>-1.0</v>
      </c>
      <c r="CA2695" s="1">
        <v>-1.0</v>
      </c>
      <c r="CB2695" s="1">
        <v>-1.0</v>
      </c>
      <c r="CC2695" s="1">
        <v>-1.0</v>
      </c>
      <c r="CD2695" s="1">
        <v>90475.0</v>
      </c>
    </row>
    <row r="2696">
      <c r="A2696" s="1">
        <v>3.548522E7</v>
      </c>
      <c r="B2696" s="1" t="s">
        <v>14410</v>
      </c>
      <c r="C2696" s="1" t="s">
        <v>14411</v>
      </c>
      <c r="D2696" s="1" t="s">
        <v>14412</v>
      </c>
      <c r="E2696" s="1" t="s">
        <v>85</v>
      </c>
      <c r="F2696" s="1" t="s">
        <v>14413</v>
      </c>
      <c r="G2696" s="1" t="s">
        <v>14414</v>
      </c>
      <c r="H2696" s="1" t="s">
        <v>14415</v>
      </c>
      <c r="I2696" s="1">
        <v>2.64296595E8</v>
      </c>
      <c r="J2696" s="1">
        <v>43611.0</v>
      </c>
      <c r="K2696" s="1" t="s">
        <v>134</v>
      </c>
      <c r="L2696" s="1">
        <v>1.0</v>
      </c>
      <c r="M2696" s="1">
        <v>0.0</v>
      </c>
      <c r="N2696" s="1">
        <v>3.0</v>
      </c>
      <c r="O2696" s="1">
        <v>0.0</v>
      </c>
      <c r="P2696" s="1" t="s">
        <v>111</v>
      </c>
      <c r="Q2696" s="1" t="s">
        <v>112</v>
      </c>
      <c r="R2696" s="1">
        <v>40.7581099999999</v>
      </c>
      <c r="S2696" s="1">
        <v>-73.82504</v>
      </c>
      <c r="T2696" s="1" t="s">
        <v>125</v>
      </c>
      <c r="U2696" s="1" t="s">
        <v>214</v>
      </c>
      <c r="V2696" s="1">
        <v>2.0</v>
      </c>
      <c r="W2696" s="1">
        <v>1.0</v>
      </c>
      <c r="X2696" s="1">
        <v>1.0</v>
      </c>
      <c r="Y2696" s="1">
        <v>1.0</v>
      </c>
      <c r="Z2696" s="1" t="s">
        <v>93</v>
      </c>
      <c r="AA2696" s="1" t="s">
        <v>14416</v>
      </c>
      <c r="AB2696" s="1">
        <v>69.0</v>
      </c>
      <c r="AC2696" s="1">
        <v>1.0</v>
      </c>
      <c r="AD2696" s="1">
        <v>20.0</v>
      </c>
      <c r="AE2696" s="1">
        <v>1.0</v>
      </c>
      <c r="AF2696" s="1" t="s">
        <v>104</v>
      </c>
      <c r="AG2696" s="1">
        <v>1.0</v>
      </c>
      <c r="AH2696" s="1">
        <v>23.0</v>
      </c>
      <c r="AI2696" s="1">
        <v>50.0</v>
      </c>
      <c r="AJ2696" s="1">
        <v>80.0</v>
      </c>
      <c r="AK2696" s="1">
        <v>355.0</v>
      </c>
      <c r="AL2696" s="1">
        <v>2.0</v>
      </c>
      <c r="AM2696" s="1">
        <v>2.0</v>
      </c>
      <c r="AN2696" s="1">
        <v>100.0</v>
      </c>
      <c r="AO2696" s="1">
        <v>10.0</v>
      </c>
      <c r="AP2696" s="1">
        <v>9.0</v>
      </c>
      <c r="AQ2696" s="1">
        <v>10.0</v>
      </c>
      <c r="AR2696" s="1">
        <v>10.0</v>
      </c>
      <c r="AS2696" s="1">
        <v>10.0</v>
      </c>
      <c r="AT2696" s="1">
        <v>9.0</v>
      </c>
      <c r="AU2696" s="1">
        <v>1.0</v>
      </c>
      <c r="AV2696" s="1" t="s">
        <v>117</v>
      </c>
      <c r="AW2696" s="1">
        <v>3.0</v>
      </c>
      <c r="AX2696" s="1">
        <v>1.0</v>
      </c>
      <c r="AY2696" s="1">
        <v>0.0</v>
      </c>
      <c r="AZ2696" s="1">
        <v>2.0</v>
      </c>
      <c r="BA2696" s="1">
        <v>2.0</v>
      </c>
      <c r="BB2696" s="1">
        <v>-1.0</v>
      </c>
      <c r="BC2696" s="1">
        <v>1.0</v>
      </c>
      <c r="BD2696" s="1">
        <v>-1.0</v>
      </c>
      <c r="BE2696" s="1">
        <v>-1.0</v>
      </c>
      <c r="BF2696" s="1">
        <v>-1.0</v>
      </c>
      <c r="BG2696" s="1">
        <v>-1.0</v>
      </c>
      <c r="BH2696" s="1">
        <v>-1.0</v>
      </c>
      <c r="BI2696" s="1">
        <v>-1.0</v>
      </c>
      <c r="BJ2696" s="1">
        <v>1.0</v>
      </c>
      <c r="BK2696" s="1">
        <v>1.0</v>
      </c>
      <c r="BL2696" s="1">
        <v>-1.0</v>
      </c>
      <c r="BM2696" s="1">
        <v>-1.0</v>
      </c>
      <c r="BN2696" s="1">
        <v>-1.0</v>
      </c>
      <c r="BO2696" s="1">
        <v>-1.0</v>
      </c>
      <c r="BP2696" s="1">
        <v>-1.0</v>
      </c>
      <c r="BQ2696" s="1">
        <v>-1.0</v>
      </c>
      <c r="BR2696" s="1">
        <v>-1.0</v>
      </c>
      <c r="BS2696" s="1">
        <v>1.0</v>
      </c>
      <c r="BT2696" s="1">
        <v>-1.0</v>
      </c>
      <c r="BU2696" s="1">
        <v>1.0</v>
      </c>
      <c r="BV2696" s="1">
        <v>-1.0</v>
      </c>
      <c r="BW2696" s="1">
        <v>1.0</v>
      </c>
      <c r="BX2696" s="1">
        <v>-1.0</v>
      </c>
      <c r="BY2696" s="1">
        <v>-1.0</v>
      </c>
      <c r="BZ2696" s="1">
        <v>-1.0</v>
      </c>
      <c r="CA2696" s="1">
        <v>-1.0</v>
      </c>
      <c r="CB2696" s="1">
        <v>-1.0</v>
      </c>
      <c r="CC2696" s="1">
        <v>-1.0</v>
      </c>
      <c r="CD2696" s="1">
        <v>90500.0</v>
      </c>
    </row>
    <row r="2697">
      <c r="A2697" s="1">
        <v>2.3144059E7</v>
      </c>
      <c r="B2697" s="1" t="s">
        <v>14417</v>
      </c>
      <c r="C2697" s="1" t="s">
        <v>14418</v>
      </c>
      <c r="D2697" s="1" t="s">
        <v>14419</v>
      </c>
      <c r="E2697" s="1" t="s">
        <v>85</v>
      </c>
      <c r="I2697" s="1">
        <v>7990635.0</v>
      </c>
      <c r="J2697" s="1">
        <v>41492.0</v>
      </c>
      <c r="M2697" s="1">
        <v>0.0</v>
      </c>
      <c r="N2697" s="1">
        <v>1.0</v>
      </c>
      <c r="O2697" s="1">
        <v>0.0</v>
      </c>
      <c r="P2697" s="1" t="s">
        <v>89</v>
      </c>
      <c r="Q2697" s="1" t="s">
        <v>90</v>
      </c>
      <c r="R2697" s="1">
        <v>40.79298</v>
      </c>
      <c r="S2697" s="1">
        <v>-73.97249</v>
      </c>
      <c r="T2697" s="1" t="s">
        <v>91</v>
      </c>
      <c r="U2697" s="1" t="s">
        <v>113</v>
      </c>
      <c r="V2697" s="1">
        <v>2.0</v>
      </c>
      <c r="W2697" s="1">
        <v>1.0</v>
      </c>
      <c r="X2697" s="1">
        <v>1.0</v>
      </c>
      <c r="Y2697" s="1">
        <v>2.0</v>
      </c>
      <c r="Z2697" s="1" t="s">
        <v>93</v>
      </c>
      <c r="AA2697" s="1" t="s">
        <v>14420</v>
      </c>
      <c r="AB2697" s="1">
        <v>92.0</v>
      </c>
      <c r="AC2697" s="1">
        <v>1.0</v>
      </c>
      <c r="AD2697" s="1">
        <v>0.0</v>
      </c>
      <c r="AE2697" s="1">
        <v>1.0</v>
      </c>
      <c r="AF2697" s="1" t="s">
        <v>323</v>
      </c>
      <c r="AG2697" s="1">
        <v>1.0</v>
      </c>
      <c r="AH2697" s="1">
        <v>0.0</v>
      </c>
      <c r="AI2697" s="1">
        <v>0.0</v>
      </c>
      <c r="AJ2697" s="1">
        <v>0.0</v>
      </c>
      <c r="AK2697" s="1">
        <v>0.0</v>
      </c>
      <c r="AL2697" s="1">
        <v>0.0</v>
      </c>
      <c r="AM2697" s="1">
        <v>0.0</v>
      </c>
      <c r="AU2697" s="1">
        <v>0.0</v>
      </c>
      <c r="AV2697" s="1" t="s">
        <v>105</v>
      </c>
      <c r="AW2697" s="1">
        <v>1.0</v>
      </c>
      <c r="AX2697" s="1">
        <v>0.0</v>
      </c>
      <c r="AY2697" s="1">
        <v>1.0</v>
      </c>
      <c r="AZ2697" s="1">
        <v>0.0</v>
      </c>
      <c r="BB2697" s="1">
        <v>-1.0</v>
      </c>
      <c r="BC2697" s="1">
        <v>1.0</v>
      </c>
      <c r="BD2697" s="1">
        <v>-1.0</v>
      </c>
      <c r="BE2697" s="1">
        <v>-1.0</v>
      </c>
      <c r="BF2697" s="1">
        <v>-1.0</v>
      </c>
      <c r="BG2697" s="1">
        <v>-1.0</v>
      </c>
      <c r="BH2697" s="1">
        <v>-1.0</v>
      </c>
      <c r="BI2697" s="1">
        <v>-1.0</v>
      </c>
      <c r="BJ2697" s="1">
        <v>1.0</v>
      </c>
      <c r="BK2697" s="1">
        <v>-1.0</v>
      </c>
      <c r="BL2697" s="1">
        <v>-1.0</v>
      </c>
      <c r="BM2697" s="1">
        <v>1.0</v>
      </c>
      <c r="BN2697" s="1">
        <v>1.0</v>
      </c>
      <c r="BO2697" s="1">
        <v>-1.0</v>
      </c>
      <c r="BP2697" s="1">
        <v>-1.0</v>
      </c>
      <c r="BQ2697" s="1">
        <v>1.0</v>
      </c>
      <c r="BR2697" s="1">
        <v>-1.0</v>
      </c>
      <c r="BS2697" s="1">
        <v>-1.0</v>
      </c>
      <c r="BT2697" s="1">
        <v>-1.0</v>
      </c>
      <c r="BU2697" s="1">
        <v>1.0</v>
      </c>
      <c r="BV2697" s="1">
        <v>-1.0</v>
      </c>
      <c r="BW2697" s="1">
        <v>-1.0</v>
      </c>
      <c r="BX2697" s="1">
        <v>-1.0</v>
      </c>
      <c r="BY2697" s="1">
        <v>-1.0</v>
      </c>
      <c r="BZ2697" s="1">
        <v>-1.0</v>
      </c>
      <c r="CA2697" s="1">
        <v>-1.0</v>
      </c>
      <c r="CB2697" s="1">
        <v>-1.0</v>
      </c>
      <c r="CC2697" s="1">
        <v>-1.0</v>
      </c>
      <c r="CD2697" s="1">
        <v>90508.0</v>
      </c>
    </row>
    <row r="2698">
      <c r="A2698" s="1">
        <v>6971871.0</v>
      </c>
      <c r="B2698" s="1" t="s">
        <v>14421</v>
      </c>
      <c r="C2698" s="1" t="s">
        <v>14422</v>
      </c>
      <c r="D2698" s="1" t="s">
        <v>14423</v>
      </c>
      <c r="E2698" s="1" t="s">
        <v>85</v>
      </c>
      <c r="F2698" s="1" t="s">
        <v>14424</v>
      </c>
      <c r="G2698" s="1" t="s">
        <v>3689</v>
      </c>
      <c r="H2698" s="1" t="s">
        <v>8493</v>
      </c>
      <c r="I2698" s="1">
        <v>2.5237492E7</v>
      </c>
      <c r="J2698" s="1">
        <v>41999.0</v>
      </c>
      <c r="K2698" s="1" t="s">
        <v>88</v>
      </c>
      <c r="L2698" s="1">
        <v>1.0</v>
      </c>
      <c r="M2698" s="1">
        <v>1.0</v>
      </c>
      <c r="N2698" s="1">
        <v>34.0</v>
      </c>
      <c r="O2698" s="1">
        <v>1.0</v>
      </c>
      <c r="P2698" s="1" t="s">
        <v>89</v>
      </c>
      <c r="Q2698" s="1" t="s">
        <v>90</v>
      </c>
      <c r="R2698" s="1">
        <v>40.76035</v>
      </c>
      <c r="S2698" s="1">
        <v>-73.96133</v>
      </c>
      <c r="T2698" s="1" t="s">
        <v>91</v>
      </c>
      <c r="U2698" s="1" t="s">
        <v>92</v>
      </c>
      <c r="V2698" s="1">
        <v>4.0</v>
      </c>
      <c r="W2698" s="1">
        <v>1.0</v>
      </c>
      <c r="X2698" s="1">
        <v>2.0</v>
      </c>
      <c r="Y2698" s="1">
        <v>2.0</v>
      </c>
      <c r="Z2698" s="1" t="s">
        <v>93</v>
      </c>
      <c r="AA2698" s="1" t="s">
        <v>14425</v>
      </c>
      <c r="AB2698" s="1">
        <v>155.0</v>
      </c>
      <c r="AC2698" s="1">
        <v>4.0</v>
      </c>
      <c r="AD2698" s="1">
        <v>75.0</v>
      </c>
      <c r="AE2698" s="1">
        <v>30.0</v>
      </c>
      <c r="AF2698" s="1" t="s">
        <v>104</v>
      </c>
      <c r="AG2698" s="1">
        <v>1.0</v>
      </c>
      <c r="AH2698" s="1">
        <v>4.0</v>
      </c>
      <c r="AI2698" s="1">
        <v>34.0</v>
      </c>
      <c r="AJ2698" s="1">
        <v>64.0</v>
      </c>
      <c r="AK2698" s="1">
        <v>339.0</v>
      </c>
      <c r="AL2698" s="1">
        <v>8.0</v>
      </c>
      <c r="AM2698" s="1">
        <v>3.0</v>
      </c>
      <c r="AN2698" s="1">
        <v>95.0</v>
      </c>
      <c r="AO2698" s="1">
        <v>10.0</v>
      </c>
      <c r="AP2698" s="1">
        <v>8.0</v>
      </c>
      <c r="AQ2698" s="1">
        <v>10.0</v>
      </c>
      <c r="AR2698" s="1">
        <v>10.0</v>
      </c>
      <c r="AS2698" s="1">
        <v>9.0</v>
      </c>
      <c r="AT2698" s="1">
        <v>9.0</v>
      </c>
      <c r="AU2698" s="1">
        <v>1.0</v>
      </c>
      <c r="AV2698" s="1" t="s">
        <v>96</v>
      </c>
      <c r="AW2698" s="1">
        <v>34.0</v>
      </c>
      <c r="AX2698" s="1">
        <v>30.0</v>
      </c>
      <c r="AY2698" s="1">
        <v>4.0</v>
      </c>
      <c r="AZ2698" s="1">
        <v>0.0</v>
      </c>
      <c r="BA2698" s="1">
        <v>0.27</v>
      </c>
      <c r="BB2698" s="1">
        <v>1.0</v>
      </c>
      <c r="BC2698" s="1">
        <v>1.0</v>
      </c>
      <c r="BD2698" s="1">
        <v>-1.0</v>
      </c>
      <c r="BE2698" s="1">
        <v>-1.0</v>
      </c>
      <c r="BF2698" s="1">
        <v>-1.0</v>
      </c>
      <c r="BG2698" s="1">
        <v>-1.0</v>
      </c>
      <c r="BH2698" s="1">
        <v>-1.0</v>
      </c>
      <c r="BI2698" s="1">
        <v>-1.0</v>
      </c>
      <c r="BJ2698" s="1">
        <v>1.0</v>
      </c>
      <c r="BK2698" s="1">
        <v>-1.0</v>
      </c>
      <c r="BL2698" s="1">
        <v>-1.0</v>
      </c>
      <c r="BM2698" s="1">
        <v>1.0</v>
      </c>
      <c r="BN2698" s="1">
        <v>-1.0</v>
      </c>
      <c r="BO2698" s="1">
        <v>-1.0</v>
      </c>
      <c r="BP2698" s="1">
        <v>1.0</v>
      </c>
      <c r="BQ2698" s="1">
        <v>1.0</v>
      </c>
      <c r="BR2698" s="1">
        <v>-1.0</v>
      </c>
      <c r="BS2698" s="1">
        <v>-1.0</v>
      </c>
      <c r="BT2698" s="1">
        <v>-1.0</v>
      </c>
      <c r="BU2698" s="1">
        <v>1.0</v>
      </c>
      <c r="BV2698" s="1">
        <v>1.0</v>
      </c>
      <c r="BW2698" s="1">
        <v>1.0</v>
      </c>
      <c r="BX2698" s="1">
        <v>-1.0</v>
      </c>
      <c r="BY2698" s="1">
        <v>-1.0</v>
      </c>
      <c r="BZ2698" s="1">
        <v>1.0</v>
      </c>
      <c r="CA2698" s="1">
        <v>-1.0</v>
      </c>
      <c r="CB2698" s="1">
        <v>-1.0</v>
      </c>
      <c r="CC2698" s="1">
        <v>-1.0</v>
      </c>
      <c r="CD2698" s="1">
        <v>90570.0</v>
      </c>
    </row>
    <row r="2699">
      <c r="A2699" s="1">
        <v>2.7466647E7</v>
      </c>
      <c r="B2699" s="1" t="s">
        <v>14426</v>
      </c>
      <c r="C2699" s="1" t="s">
        <v>14427</v>
      </c>
      <c r="D2699" s="1" t="s">
        <v>14428</v>
      </c>
      <c r="E2699" s="1" t="s">
        <v>85</v>
      </c>
      <c r="F2699" s="1" t="s">
        <v>14429</v>
      </c>
      <c r="G2699" s="1" t="s">
        <v>14430</v>
      </c>
      <c r="I2699" s="1">
        <v>6485.0</v>
      </c>
      <c r="J2699" s="1">
        <v>39825.0</v>
      </c>
      <c r="K2699" s="1" t="s">
        <v>272</v>
      </c>
      <c r="L2699" s="1">
        <v>0.5</v>
      </c>
      <c r="M2699" s="1">
        <v>0.0</v>
      </c>
      <c r="N2699" s="1">
        <v>1.0</v>
      </c>
      <c r="O2699" s="1">
        <v>0.0</v>
      </c>
      <c r="P2699" s="1" t="s">
        <v>123</v>
      </c>
      <c r="Q2699" s="1" t="s">
        <v>157</v>
      </c>
      <c r="R2699" s="1">
        <v>40.6813</v>
      </c>
      <c r="S2699" s="1">
        <v>-73.93304</v>
      </c>
      <c r="T2699" s="1" t="s">
        <v>91</v>
      </c>
      <c r="U2699" s="1" t="s">
        <v>92</v>
      </c>
      <c r="V2699" s="1">
        <v>4.0</v>
      </c>
      <c r="W2699" s="1">
        <v>1.5</v>
      </c>
      <c r="X2699" s="1">
        <v>2.0</v>
      </c>
      <c r="Y2699" s="1">
        <v>2.0</v>
      </c>
      <c r="Z2699" s="1" t="s">
        <v>93</v>
      </c>
      <c r="AA2699" s="1" t="s">
        <v>14431</v>
      </c>
      <c r="AB2699" s="1">
        <v>150.0</v>
      </c>
      <c r="AC2699" s="1">
        <v>1.0</v>
      </c>
      <c r="AD2699" s="1">
        <v>20.0</v>
      </c>
      <c r="AE2699" s="1">
        <v>5.0</v>
      </c>
      <c r="AF2699" s="1" t="s">
        <v>797</v>
      </c>
      <c r="AG2699" s="1">
        <v>1.0</v>
      </c>
      <c r="AH2699" s="1">
        <v>29.0</v>
      </c>
      <c r="AI2699" s="1">
        <v>50.0</v>
      </c>
      <c r="AJ2699" s="1">
        <v>71.0</v>
      </c>
      <c r="AK2699" s="1">
        <v>160.0</v>
      </c>
      <c r="AL2699" s="1">
        <v>4.0</v>
      </c>
      <c r="AM2699" s="1">
        <v>4.0</v>
      </c>
      <c r="AN2699" s="1">
        <v>95.0</v>
      </c>
      <c r="AO2699" s="1">
        <v>10.0</v>
      </c>
      <c r="AP2699" s="1">
        <v>10.0</v>
      </c>
      <c r="AQ2699" s="1">
        <v>10.0</v>
      </c>
      <c r="AR2699" s="1">
        <v>9.0</v>
      </c>
      <c r="AS2699" s="1">
        <v>10.0</v>
      </c>
      <c r="AT2699" s="1">
        <v>10.0</v>
      </c>
      <c r="AU2699" s="1">
        <v>0.0</v>
      </c>
      <c r="AV2699" s="1" t="s">
        <v>117</v>
      </c>
      <c r="AW2699" s="1">
        <v>1.0</v>
      </c>
      <c r="AX2699" s="1">
        <v>1.0</v>
      </c>
      <c r="AY2699" s="1">
        <v>0.0</v>
      </c>
      <c r="AZ2699" s="1">
        <v>0.0</v>
      </c>
      <c r="BA2699" s="1">
        <v>0.47</v>
      </c>
      <c r="BB2699" s="1">
        <v>-1.0</v>
      </c>
      <c r="BC2699" s="1">
        <v>1.0</v>
      </c>
      <c r="BD2699" s="1">
        <v>-1.0</v>
      </c>
      <c r="BE2699" s="1">
        <v>-1.0</v>
      </c>
      <c r="BF2699" s="1">
        <v>-1.0</v>
      </c>
      <c r="BG2699" s="1">
        <v>-1.0</v>
      </c>
      <c r="BH2699" s="1">
        <v>-1.0</v>
      </c>
      <c r="BI2699" s="1">
        <v>-1.0</v>
      </c>
      <c r="BJ2699" s="1">
        <v>-1.0</v>
      </c>
      <c r="BK2699" s="1">
        <v>-1.0</v>
      </c>
      <c r="BL2699" s="1">
        <v>-1.0</v>
      </c>
      <c r="BM2699" s="1">
        <v>1.0</v>
      </c>
      <c r="BN2699" s="1">
        <v>-1.0</v>
      </c>
      <c r="BO2699" s="1">
        <v>-1.0</v>
      </c>
      <c r="BP2699" s="1">
        <v>-1.0</v>
      </c>
      <c r="BQ2699" s="1">
        <v>1.0</v>
      </c>
      <c r="BR2699" s="1">
        <v>-1.0</v>
      </c>
      <c r="BS2699" s="1">
        <v>-1.0</v>
      </c>
      <c r="BT2699" s="1">
        <v>-1.0</v>
      </c>
      <c r="BU2699" s="1">
        <v>1.0</v>
      </c>
      <c r="BV2699" s="1">
        <v>-1.0</v>
      </c>
      <c r="BW2699" s="1">
        <v>-1.0</v>
      </c>
      <c r="BX2699" s="1">
        <v>1.0</v>
      </c>
      <c r="BY2699" s="1">
        <v>-1.0</v>
      </c>
      <c r="BZ2699" s="1">
        <v>1.0</v>
      </c>
      <c r="CA2699" s="1">
        <v>-1.0</v>
      </c>
      <c r="CB2699" s="1">
        <v>-1.0</v>
      </c>
      <c r="CC2699" s="1">
        <v>-1.0</v>
      </c>
      <c r="CD2699" s="1">
        <v>90600.0</v>
      </c>
    </row>
    <row r="2700">
      <c r="A2700" s="1">
        <v>3.6277545E7</v>
      </c>
      <c r="B2700" s="1" t="s">
        <v>14432</v>
      </c>
      <c r="C2700" s="1" t="s">
        <v>14433</v>
      </c>
      <c r="D2700" s="1" t="s">
        <v>14434</v>
      </c>
      <c r="E2700" s="1" t="s">
        <v>85</v>
      </c>
      <c r="F2700" s="1" t="s">
        <v>14435</v>
      </c>
      <c r="G2700" s="1" t="s">
        <v>14436</v>
      </c>
      <c r="I2700" s="1">
        <v>7460932.0</v>
      </c>
      <c r="J2700" s="1">
        <v>41468.0</v>
      </c>
      <c r="K2700" s="1" t="s">
        <v>88</v>
      </c>
      <c r="L2700" s="1">
        <v>0.82</v>
      </c>
      <c r="M2700" s="1">
        <v>0.0</v>
      </c>
      <c r="N2700" s="1">
        <v>0.0</v>
      </c>
      <c r="O2700" s="1">
        <v>1.0</v>
      </c>
      <c r="P2700" s="1" t="s">
        <v>123</v>
      </c>
      <c r="Q2700" s="1" t="s">
        <v>14437</v>
      </c>
      <c r="R2700" s="1">
        <v>40.68174</v>
      </c>
      <c r="S2700" s="1">
        <v>-74.00483</v>
      </c>
      <c r="T2700" s="1" t="s">
        <v>91</v>
      </c>
      <c r="U2700" s="1" t="s">
        <v>92</v>
      </c>
      <c r="V2700" s="1">
        <v>2.0</v>
      </c>
      <c r="W2700" s="1">
        <v>1.0</v>
      </c>
      <c r="X2700" s="1">
        <v>1.0</v>
      </c>
      <c r="Y2700" s="1">
        <v>1.0</v>
      </c>
      <c r="Z2700" s="1" t="s">
        <v>93</v>
      </c>
      <c r="AA2700" s="1" t="s">
        <v>14438</v>
      </c>
      <c r="AB2700" s="1">
        <v>94.0</v>
      </c>
      <c r="AC2700" s="1">
        <v>1.0</v>
      </c>
      <c r="AD2700" s="1">
        <v>0.0</v>
      </c>
      <c r="AE2700" s="1">
        <v>5.0</v>
      </c>
      <c r="AF2700" s="1" t="s">
        <v>928</v>
      </c>
      <c r="AG2700" s="1">
        <v>1.0</v>
      </c>
      <c r="AH2700" s="1">
        <v>0.0</v>
      </c>
      <c r="AI2700" s="1">
        <v>5.0</v>
      </c>
      <c r="AJ2700" s="1">
        <v>5.0</v>
      </c>
      <c r="AK2700" s="1">
        <v>5.0</v>
      </c>
      <c r="AL2700" s="1">
        <v>0.0</v>
      </c>
      <c r="AM2700" s="1">
        <v>0.0</v>
      </c>
      <c r="AU2700" s="1">
        <v>0.0</v>
      </c>
      <c r="AV2700" s="1" t="s">
        <v>96</v>
      </c>
      <c r="AW2700" s="1">
        <v>1.0</v>
      </c>
      <c r="AX2700" s="1">
        <v>1.0</v>
      </c>
      <c r="AY2700" s="1">
        <v>0.0</v>
      </c>
      <c r="AZ2700" s="1">
        <v>0.0</v>
      </c>
      <c r="BB2700" s="1">
        <v>-1.0</v>
      </c>
      <c r="BC2700" s="1">
        <v>1.0</v>
      </c>
      <c r="BD2700" s="1">
        <v>-1.0</v>
      </c>
      <c r="BE2700" s="1">
        <v>-1.0</v>
      </c>
      <c r="BF2700" s="1">
        <v>-1.0</v>
      </c>
      <c r="BG2700" s="1">
        <v>-1.0</v>
      </c>
      <c r="BH2700" s="1">
        <v>-1.0</v>
      </c>
      <c r="BI2700" s="1">
        <v>-1.0</v>
      </c>
      <c r="BJ2700" s="1">
        <v>-1.0</v>
      </c>
      <c r="BK2700" s="1">
        <v>-1.0</v>
      </c>
      <c r="BL2700" s="1">
        <v>-1.0</v>
      </c>
      <c r="BM2700" s="1">
        <v>-1.0</v>
      </c>
      <c r="BN2700" s="1">
        <v>-1.0</v>
      </c>
      <c r="BO2700" s="1">
        <v>-1.0</v>
      </c>
      <c r="BP2700" s="1">
        <v>-1.0</v>
      </c>
      <c r="BQ2700" s="1">
        <v>-1.0</v>
      </c>
      <c r="BR2700" s="1">
        <v>-1.0</v>
      </c>
      <c r="BS2700" s="1">
        <v>-1.0</v>
      </c>
      <c r="BT2700" s="1">
        <v>-1.0</v>
      </c>
      <c r="BU2700" s="1">
        <v>1.0</v>
      </c>
      <c r="BV2700" s="1">
        <v>-1.0</v>
      </c>
      <c r="BW2700" s="1">
        <v>-1.0</v>
      </c>
      <c r="BX2700" s="1">
        <v>1.0</v>
      </c>
      <c r="BY2700" s="1">
        <v>-1.0</v>
      </c>
      <c r="BZ2700" s="1">
        <v>1.0</v>
      </c>
      <c r="CA2700" s="1">
        <v>-1.0</v>
      </c>
      <c r="CB2700" s="1">
        <v>-1.0</v>
      </c>
      <c r="CC2700" s="1">
        <v>-1.0</v>
      </c>
      <c r="CD2700" s="1">
        <v>90616.0</v>
      </c>
    </row>
    <row r="2701">
      <c r="A2701" s="1">
        <v>2.7923577E7</v>
      </c>
      <c r="B2701" s="1" t="s">
        <v>14439</v>
      </c>
      <c r="C2701" s="1" t="s">
        <v>14440</v>
      </c>
      <c r="D2701" s="1" t="s">
        <v>14441</v>
      </c>
      <c r="E2701" s="1" t="s">
        <v>85</v>
      </c>
      <c r="F2701" s="1" t="s">
        <v>14442</v>
      </c>
      <c r="G2701" s="1" t="s">
        <v>14443</v>
      </c>
      <c r="H2701" s="1" t="s">
        <v>14444</v>
      </c>
      <c r="I2701" s="1">
        <v>2.0912691E7</v>
      </c>
      <c r="J2701" s="1">
        <v>41885.0</v>
      </c>
      <c r="K2701" s="1" t="s">
        <v>134</v>
      </c>
      <c r="L2701" s="1">
        <v>1.0</v>
      </c>
      <c r="M2701" s="1">
        <v>1.0</v>
      </c>
      <c r="N2701" s="1">
        <v>10.0</v>
      </c>
      <c r="O2701" s="1">
        <v>0.0</v>
      </c>
      <c r="P2701" s="1" t="s">
        <v>111</v>
      </c>
      <c r="Q2701" s="1" t="s">
        <v>112</v>
      </c>
      <c r="R2701" s="1">
        <v>40.71075</v>
      </c>
      <c r="S2701" s="1">
        <v>-73.7823</v>
      </c>
      <c r="T2701" s="1" t="s">
        <v>125</v>
      </c>
      <c r="U2701" s="1" t="s">
        <v>92</v>
      </c>
      <c r="V2701" s="1">
        <v>16.0</v>
      </c>
      <c r="W2701" s="1">
        <v>2.0</v>
      </c>
      <c r="X2701" s="1">
        <v>4.0</v>
      </c>
      <c r="Y2701" s="1">
        <v>9.0</v>
      </c>
      <c r="Z2701" s="1" t="s">
        <v>93</v>
      </c>
      <c r="AA2701" s="1" t="s">
        <v>14445</v>
      </c>
      <c r="AB2701" s="1">
        <v>399.0</v>
      </c>
      <c r="AC2701" s="1">
        <v>9.0</v>
      </c>
      <c r="AD2701" s="1">
        <v>20.0</v>
      </c>
      <c r="AE2701" s="1">
        <v>2.0</v>
      </c>
      <c r="AF2701" s="1" t="s">
        <v>95</v>
      </c>
      <c r="AG2701" s="1">
        <v>1.0</v>
      </c>
      <c r="AH2701" s="1">
        <v>14.0</v>
      </c>
      <c r="AI2701" s="1">
        <v>31.0</v>
      </c>
      <c r="AJ2701" s="1">
        <v>61.0</v>
      </c>
      <c r="AK2701" s="1">
        <v>324.0</v>
      </c>
      <c r="AL2701" s="1">
        <v>17.0</v>
      </c>
      <c r="AM2701" s="1">
        <v>17.0</v>
      </c>
      <c r="AN2701" s="1">
        <v>98.0</v>
      </c>
      <c r="AO2701" s="1">
        <v>10.0</v>
      </c>
      <c r="AP2701" s="1">
        <v>10.0</v>
      </c>
      <c r="AQ2701" s="1">
        <v>10.0</v>
      </c>
      <c r="AR2701" s="1">
        <v>10.0</v>
      </c>
      <c r="AS2701" s="1">
        <v>10.0</v>
      </c>
      <c r="AT2701" s="1">
        <v>10.0</v>
      </c>
      <c r="AU2701" s="1">
        <v>1.0</v>
      </c>
      <c r="AV2701" s="1" t="s">
        <v>105</v>
      </c>
      <c r="AW2701" s="1">
        <v>7.0</v>
      </c>
      <c r="AX2701" s="1">
        <v>3.0</v>
      </c>
      <c r="AY2701" s="1">
        <v>4.0</v>
      </c>
      <c r="AZ2701" s="1">
        <v>0.0</v>
      </c>
      <c r="BA2701" s="1">
        <v>2.3</v>
      </c>
      <c r="BB2701" s="1">
        <v>-1.0</v>
      </c>
      <c r="BC2701" s="1">
        <v>1.0</v>
      </c>
      <c r="BD2701" s="1">
        <v>-1.0</v>
      </c>
      <c r="BE2701" s="1">
        <v>1.0</v>
      </c>
      <c r="BF2701" s="1">
        <v>1.0</v>
      </c>
      <c r="BG2701" s="1">
        <v>-1.0</v>
      </c>
      <c r="BH2701" s="1">
        <v>-1.0</v>
      </c>
      <c r="BI2701" s="1">
        <v>-1.0</v>
      </c>
      <c r="BJ2701" s="1">
        <v>1.0</v>
      </c>
      <c r="BK2701" s="1">
        <v>1.0</v>
      </c>
      <c r="BL2701" s="1">
        <v>1.0</v>
      </c>
      <c r="BM2701" s="1">
        <v>-1.0</v>
      </c>
      <c r="BN2701" s="1">
        <v>-1.0</v>
      </c>
      <c r="BO2701" s="1">
        <v>-1.0</v>
      </c>
      <c r="BP2701" s="1">
        <v>1.0</v>
      </c>
      <c r="BQ2701" s="1">
        <v>1.0</v>
      </c>
      <c r="BR2701" s="1">
        <v>1.0</v>
      </c>
      <c r="BS2701" s="1">
        <v>-1.0</v>
      </c>
      <c r="BT2701" s="1">
        <v>-1.0</v>
      </c>
      <c r="BU2701" s="1">
        <v>1.0</v>
      </c>
      <c r="BV2701" s="1">
        <v>1.0</v>
      </c>
      <c r="BW2701" s="1">
        <v>1.0</v>
      </c>
      <c r="BX2701" s="1">
        <v>-1.0</v>
      </c>
      <c r="BY2701" s="1">
        <v>1.0</v>
      </c>
      <c r="BZ2701" s="1">
        <v>1.0</v>
      </c>
      <c r="CA2701" s="1">
        <v>1.0</v>
      </c>
      <c r="CB2701" s="1">
        <v>-1.0</v>
      </c>
      <c r="CC2701" s="1">
        <v>-1.0</v>
      </c>
      <c r="CD2701" s="1">
        <v>90648.0</v>
      </c>
    </row>
    <row r="2702">
      <c r="A2702" s="1">
        <v>2.0503824E7</v>
      </c>
      <c r="B2702" s="1" t="s">
        <v>14446</v>
      </c>
      <c r="C2702" s="1" t="s">
        <v>14447</v>
      </c>
      <c r="D2702" s="1" t="s">
        <v>14447</v>
      </c>
      <c r="E2702" s="1" t="s">
        <v>85</v>
      </c>
      <c r="H2702" s="2" t="str">
        <f>- no smoking.</f>
        <v>#ERROR!</v>
      </c>
      <c r="I2702" s="1">
        <v>2.8234612E7</v>
      </c>
      <c r="J2702" s="1">
        <v>42058.0</v>
      </c>
      <c r="M2702" s="1">
        <v>0.0</v>
      </c>
      <c r="N2702" s="1">
        <v>2.0</v>
      </c>
      <c r="O2702" s="1">
        <v>0.0</v>
      </c>
      <c r="P2702" s="1" t="s">
        <v>123</v>
      </c>
      <c r="Q2702" s="1" t="s">
        <v>157</v>
      </c>
      <c r="R2702" s="1">
        <v>40.68017</v>
      </c>
      <c r="S2702" s="1">
        <v>-73.93674</v>
      </c>
      <c r="T2702" s="1" t="s">
        <v>91</v>
      </c>
      <c r="U2702" s="1" t="s">
        <v>113</v>
      </c>
      <c r="V2702" s="1">
        <v>2.0</v>
      </c>
      <c r="W2702" s="1">
        <v>1.0</v>
      </c>
      <c r="X2702" s="1">
        <v>1.0</v>
      </c>
      <c r="Y2702" s="1">
        <v>2.0</v>
      </c>
      <c r="Z2702" s="1" t="s">
        <v>93</v>
      </c>
      <c r="AA2702" s="1" t="s">
        <v>14448</v>
      </c>
      <c r="AB2702" s="1">
        <v>150.0</v>
      </c>
      <c r="AC2702" s="1">
        <v>1.0</v>
      </c>
      <c r="AD2702" s="1">
        <v>20.0</v>
      </c>
      <c r="AE2702" s="1">
        <v>1.0</v>
      </c>
      <c r="AF2702" s="1" t="s">
        <v>356</v>
      </c>
      <c r="AG2702" s="1">
        <v>1.0</v>
      </c>
      <c r="AH2702" s="1">
        <v>0.0</v>
      </c>
      <c r="AI2702" s="1">
        <v>0.0</v>
      </c>
      <c r="AJ2702" s="1">
        <v>0.0</v>
      </c>
      <c r="AK2702" s="1">
        <v>0.0</v>
      </c>
      <c r="AL2702" s="1">
        <v>0.0</v>
      </c>
      <c r="AM2702" s="1">
        <v>0.0</v>
      </c>
      <c r="AU2702" s="1">
        <v>0.0</v>
      </c>
      <c r="AV2702" s="1" t="s">
        <v>105</v>
      </c>
      <c r="AW2702" s="1">
        <v>1.0</v>
      </c>
      <c r="AX2702" s="1">
        <v>0.0</v>
      </c>
      <c r="AY2702" s="1">
        <v>1.0</v>
      </c>
      <c r="AZ2702" s="1">
        <v>0.0</v>
      </c>
      <c r="BB2702" s="1">
        <v>-1.0</v>
      </c>
      <c r="BC2702" s="1">
        <v>1.0</v>
      </c>
      <c r="BD2702" s="1">
        <v>-1.0</v>
      </c>
      <c r="BE2702" s="1">
        <v>-1.0</v>
      </c>
      <c r="BF2702" s="1">
        <v>-1.0</v>
      </c>
      <c r="BG2702" s="1">
        <v>-1.0</v>
      </c>
      <c r="BH2702" s="1">
        <v>-1.0</v>
      </c>
      <c r="BI2702" s="1">
        <v>1.0</v>
      </c>
      <c r="BJ2702" s="1">
        <v>1.0</v>
      </c>
      <c r="BK2702" s="1">
        <v>-1.0</v>
      </c>
      <c r="BL2702" s="1">
        <v>-1.0</v>
      </c>
      <c r="BM2702" s="1">
        <v>1.0</v>
      </c>
      <c r="BN2702" s="1">
        <v>1.0</v>
      </c>
      <c r="BO2702" s="1">
        <v>-1.0</v>
      </c>
      <c r="BP2702" s="1">
        <v>-1.0</v>
      </c>
      <c r="BQ2702" s="1">
        <v>-1.0</v>
      </c>
      <c r="BR2702" s="1">
        <v>-1.0</v>
      </c>
      <c r="BS2702" s="1">
        <v>-1.0</v>
      </c>
      <c r="BT2702" s="1">
        <v>-1.0</v>
      </c>
      <c r="BU2702" s="1">
        <v>1.0</v>
      </c>
      <c r="BV2702" s="1">
        <v>-1.0</v>
      </c>
      <c r="BW2702" s="1">
        <v>1.0</v>
      </c>
      <c r="BX2702" s="1">
        <v>-1.0</v>
      </c>
      <c r="BY2702" s="1">
        <v>-1.0</v>
      </c>
      <c r="BZ2702" s="1">
        <v>-1.0</v>
      </c>
      <c r="CA2702" s="1">
        <v>-1.0</v>
      </c>
      <c r="CB2702" s="1">
        <v>-1.0</v>
      </c>
      <c r="CC2702" s="1">
        <v>-1.0</v>
      </c>
      <c r="CD2702" s="1">
        <v>90705.0</v>
      </c>
    </row>
    <row r="2703">
      <c r="A2703" s="1">
        <v>1.0488505E7</v>
      </c>
      <c r="B2703" s="1" t="s">
        <v>14449</v>
      </c>
      <c r="C2703" s="1" t="s">
        <v>14450</v>
      </c>
      <c r="D2703" s="1" t="s">
        <v>14450</v>
      </c>
      <c r="E2703" s="1" t="s">
        <v>85</v>
      </c>
      <c r="I2703" s="1">
        <v>5162192.0</v>
      </c>
      <c r="J2703" s="1">
        <v>41325.0</v>
      </c>
      <c r="K2703" s="1" t="s">
        <v>272</v>
      </c>
      <c r="L2703" s="1">
        <v>0.9</v>
      </c>
      <c r="M2703" s="1">
        <v>0.0</v>
      </c>
      <c r="N2703" s="1">
        <v>12.0</v>
      </c>
      <c r="O2703" s="1">
        <v>1.0</v>
      </c>
      <c r="P2703" s="1" t="s">
        <v>89</v>
      </c>
      <c r="Q2703" s="1" t="s">
        <v>90</v>
      </c>
      <c r="R2703" s="1">
        <v>40.79783</v>
      </c>
      <c r="S2703" s="1">
        <v>-73.96405</v>
      </c>
      <c r="T2703" s="1" t="s">
        <v>91</v>
      </c>
      <c r="U2703" s="1" t="s">
        <v>92</v>
      </c>
      <c r="V2703" s="1">
        <v>6.0</v>
      </c>
      <c r="W2703" s="1">
        <v>1.5</v>
      </c>
      <c r="X2703" s="1">
        <v>3.0</v>
      </c>
      <c r="Y2703" s="1">
        <v>4.0</v>
      </c>
      <c r="Z2703" s="1" t="s">
        <v>93</v>
      </c>
      <c r="AA2703" s="1" t="s">
        <v>14451</v>
      </c>
      <c r="AB2703" s="1">
        <v>275.0</v>
      </c>
      <c r="AC2703" s="1">
        <v>4.0</v>
      </c>
      <c r="AD2703" s="1">
        <v>25.0</v>
      </c>
      <c r="AE2703" s="1">
        <v>30.0</v>
      </c>
      <c r="AF2703" s="1" t="s">
        <v>443</v>
      </c>
      <c r="AG2703" s="1">
        <v>1.0</v>
      </c>
      <c r="AH2703" s="1">
        <v>0.0</v>
      </c>
      <c r="AI2703" s="1">
        <v>22.0</v>
      </c>
      <c r="AJ2703" s="1">
        <v>22.0</v>
      </c>
      <c r="AK2703" s="1">
        <v>219.0</v>
      </c>
      <c r="AL2703" s="1">
        <v>10.0</v>
      </c>
      <c r="AM2703" s="1">
        <v>1.0</v>
      </c>
      <c r="AN2703" s="1">
        <v>96.0</v>
      </c>
      <c r="AO2703" s="1">
        <v>9.0</v>
      </c>
      <c r="AP2703" s="1">
        <v>10.0</v>
      </c>
      <c r="AQ2703" s="1">
        <v>10.0</v>
      </c>
      <c r="AR2703" s="1">
        <v>10.0</v>
      </c>
      <c r="AS2703" s="1">
        <v>10.0</v>
      </c>
      <c r="AT2703" s="1">
        <v>9.0</v>
      </c>
      <c r="AU2703" s="1">
        <v>0.0</v>
      </c>
      <c r="AV2703" s="1" t="s">
        <v>105</v>
      </c>
      <c r="AW2703" s="1">
        <v>12.0</v>
      </c>
      <c r="AX2703" s="1">
        <v>12.0</v>
      </c>
      <c r="AY2703" s="1">
        <v>0.0</v>
      </c>
      <c r="AZ2703" s="1">
        <v>0.0</v>
      </c>
      <c r="BA2703" s="1">
        <v>0.25</v>
      </c>
      <c r="BB2703" s="1">
        <v>1.0</v>
      </c>
      <c r="BC2703" s="1">
        <v>1.0</v>
      </c>
      <c r="BD2703" s="1">
        <v>-1.0</v>
      </c>
      <c r="BE2703" s="1">
        <v>-1.0</v>
      </c>
      <c r="BF2703" s="1">
        <v>-1.0</v>
      </c>
      <c r="BG2703" s="1">
        <v>-1.0</v>
      </c>
      <c r="BH2703" s="1">
        <v>-1.0</v>
      </c>
      <c r="BI2703" s="1">
        <v>-1.0</v>
      </c>
      <c r="BJ2703" s="1">
        <v>1.0</v>
      </c>
      <c r="BK2703" s="1">
        <v>-1.0</v>
      </c>
      <c r="BL2703" s="1">
        <v>-1.0</v>
      </c>
      <c r="BM2703" s="1">
        <v>1.0</v>
      </c>
      <c r="BN2703" s="1">
        <v>-1.0</v>
      </c>
      <c r="BO2703" s="1">
        <v>-1.0</v>
      </c>
      <c r="BP2703" s="1">
        <v>1.0</v>
      </c>
      <c r="BQ2703" s="1">
        <v>-1.0</v>
      </c>
      <c r="BR2703" s="1">
        <v>-1.0</v>
      </c>
      <c r="BS2703" s="1">
        <v>-1.0</v>
      </c>
      <c r="BT2703" s="1">
        <v>-1.0</v>
      </c>
      <c r="BU2703" s="1">
        <v>1.0</v>
      </c>
      <c r="BV2703" s="1">
        <v>-1.0</v>
      </c>
      <c r="BW2703" s="1">
        <v>-1.0</v>
      </c>
      <c r="BX2703" s="1">
        <v>-1.0</v>
      </c>
      <c r="BY2703" s="1">
        <v>-1.0</v>
      </c>
      <c r="BZ2703" s="1">
        <v>-1.0</v>
      </c>
      <c r="CA2703" s="1">
        <v>-1.0</v>
      </c>
      <c r="CB2703" s="1">
        <v>-1.0</v>
      </c>
      <c r="CC2703" s="1">
        <v>-1.0</v>
      </c>
      <c r="CD2703" s="1">
        <v>90726.0</v>
      </c>
    </row>
    <row r="2704">
      <c r="A2704" s="1">
        <v>3.352809E7</v>
      </c>
      <c r="B2704" s="1" t="s">
        <v>14452</v>
      </c>
      <c r="C2704" s="1" t="s">
        <v>1937</v>
      </c>
      <c r="D2704" s="1" t="s">
        <v>13857</v>
      </c>
      <c r="E2704" s="1" t="s">
        <v>85</v>
      </c>
      <c r="F2704" s="1" t="s">
        <v>13858</v>
      </c>
      <c r="H2704" s="1" t="s">
        <v>1940</v>
      </c>
      <c r="I2704" s="1">
        <v>2.19517861E8</v>
      </c>
      <c r="J2704" s="1">
        <v>43381.0</v>
      </c>
      <c r="K2704" s="1" t="s">
        <v>134</v>
      </c>
      <c r="L2704" s="1">
        <v>0.98</v>
      </c>
      <c r="M2704" s="1">
        <v>0.0</v>
      </c>
      <c r="N2704" s="1">
        <v>328.0</v>
      </c>
      <c r="O2704" s="1">
        <v>0.0</v>
      </c>
      <c r="P2704" s="1" t="s">
        <v>89</v>
      </c>
      <c r="Q2704" s="1" t="s">
        <v>90</v>
      </c>
      <c r="R2704" s="1">
        <v>40.7425</v>
      </c>
      <c r="S2704" s="1">
        <v>-73.99443</v>
      </c>
      <c r="T2704" s="1" t="s">
        <v>91</v>
      </c>
      <c r="U2704" s="1" t="s">
        <v>92</v>
      </c>
      <c r="V2704" s="1">
        <v>2.0</v>
      </c>
      <c r="W2704" s="1">
        <v>1.0</v>
      </c>
      <c r="X2704" s="1">
        <v>1.0</v>
      </c>
      <c r="Y2704" s="1">
        <v>1.0</v>
      </c>
      <c r="Z2704" s="1" t="s">
        <v>93</v>
      </c>
      <c r="AA2704" s="1" t="s">
        <v>14453</v>
      </c>
      <c r="AB2704" s="1">
        <v>260.0</v>
      </c>
      <c r="AC2704" s="1">
        <v>2.0</v>
      </c>
      <c r="AD2704" s="1">
        <v>5.0</v>
      </c>
      <c r="AE2704" s="1">
        <v>29.0</v>
      </c>
      <c r="AF2704" s="1" t="s">
        <v>95</v>
      </c>
      <c r="AG2704" s="1">
        <v>1.0</v>
      </c>
      <c r="AH2704" s="1">
        <v>30.0</v>
      </c>
      <c r="AI2704" s="1">
        <v>60.0</v>
      </c>
      <c r="AJ2704" s="1">
        <v>90.0</v>
      </c>
      <c r="AK2704" s="1">
        <v>365.0</v>
      </c>
      <c r="AL2704" s="1">
        <v>0.0</v>
      </c>
      <c r="AM2704" s="1">
        <v>0.0</v>
      </c>
      <c r="AU2704" s="1">
        <v>1.0</v>
      </c>
      <c r="AV2704" s="1" t="s">
        <v>96</v>
      </c>
      <c r="AW2704" s="1">
        <v>327.0</v>
      </c>
      <c r="AX2704" s="1">
        <v>319.0</v>
      </c>
      <c r="AY2704" s="1">
        <v>8.0</v>
      </c>
      <c r="AZ2704" s="1">
        <v>0.0</v>
      </c>
      <c r="BB2704" s="1">
        <v>-1.0</v>
      </c>
      <c r="BC2704" s="1">
        <v>1.0</v>
      </c>
      <c r="BD2704" s="1">
        <v>-1.0</v>
      </c>
      <c r="BE2704" s="1">
        <v>1.0</v>
      </c>
      <c r="BF2704" s="1">
        <v>-1.0</v>
      </c>
      <c r="BG2704" s="1">
        <v>-1.0</v>
      </c>
      <c r="BH2704" s="1">
        <v>1.0</v>
      </c>
      <c r="BI2704" s="1">
        <v>-1.0</v>
      </c>
      <c r="BJ2704" s="1">
        <v>1.0</v>
      </c>
      <c r="BK2704" s="1">
        <v>1.0</v>
      </c>
      <c r="BL2704" s="1">
        <v>1.0</v>
      </c>
      <c r="BM2704" s="1">
        <v>1.0</v>
      </c>
      <c r="BN2704" s="1">
        <v>1.0</v>
      </c>
      <c r="BO2704" s="1">
        <v>1.0</v>
      </c>
      <c r="BP2704" s="1">
        <v>-1.0</v>
      </c>
      <c r="BQ2704" s="1">
        <v>-1.0</v>
      </c>
      <c r="BR2704" s="1">
        <v>-1.0</v>
      </c>
      <c r="BS2704" s="1">
        <v>-1.0</v>
      </c>
      <c r="BT2704" s="1">
        <v>-1.0</v>
      </c>
      <c r="BU2704" s="1">
        <v>1.0</v>
      </c>
      <c r="BV2704" s="1">
        <v>1.0</v>
      </c>
      <c r="BW2704" s="1">
        <v>1.0</v>
      </c>
      <c r="BX2704" s="1">
        <v>-1.0</v>
      </c>
      <c r="BY2704" s="1">
        <v>-1.0</v>
      </c>
      <c r="BZ2704" s="1">
        <v>-1.0</v>
      </c>
      <c r="CA2704" s="1">
        <v>-1.0</v>
      </c>
      <c r="CB2704" s="1">
        <v>-1.0</v>
      </c>
      <c r="CC2704" s="1">
        <v>-1.0</v>
      </c>
      <c r="CD2704" s="1">
        <v>90751.0</v>
      </c>
    </row>
    <row r="2705">
      <c r="A2705" s="1">
        <v>3.242572E7</v>
      </c>
      <c r="B2705" s="1" t="s">
        <v>14454</v>
      </c>
      <c r="C2705" s="1" t="s">
        <v>14455</v>
      </c>
      <c r="D2705" s="1" t="s">
        <v>14455</v>
      </c>
      <c r="E2705" s="1" t="s">
        <v>85</v>
      </c>
      <c r="I2705" s="1">
        <v>2.4254412E8</v>
      </c>
      <c r="J2705" s="1">
        <v>43507.0</v>
      </c>
      <c r="M2705" s="1">
        <v>0.0</v>
      </c>
      <c r="N2705" s="1">
        <v>1.0</v>
      </c>
      <c r="O2705" s="1">
        <v>0.0</v>
      </c>
      <c r="P2705" s="1" t="s">
        <v>123</v>
      </c>
      <c r="Q2705" s="1" t="s">
        <v>157</v>
      </c>
      <c r="R2705" s="1">
        <v>40.68226</v>
      </c>
      <c r="S2705" s="1">
        <v>-73.92643</v>
      </c>
      <c r="T2705" s="1" t="s">
        <v>91</v>
      </c>
      <c r="U2705" s="1" t="s">
        <v>113</v>
      </c>
      <c r="V2705" s="1">
        <v>2.0</v>
      </c>
      <c r="W2705" s="1">
        <v>1.5</v>
      </c>
      <c r="X2705" s="1">
        <v>1.0</v>
      </c>
      <c r="Y2705" s="1">
        <v>1.0</v>
      </c>
      <c r="Z2705" s="1" t="s">
        <v>93</v>
      </c>
      <c r="AA2705" s="1" t="s">
        <v>14456</v>
      </c>
      <c r="AB2705" s="1">
        <v>60.0</v>
      </c>
      <c r="AC2705" s="1">
        <v>1.0</v>
      </c>
      <c r="AD2705" s="1">
        <v>0.0</v>
      </c>
      <c r="AE2705" s="1">
        <v>3.0</v>
      </c>
      <c r="AF2705" s="1" t="s">
        <v>255</v>
      </c>
      <c r="AG2705" s="1">
        <v>1.0</v>
      </c>
      <c r="AH2705" s="1">
        <v>0.0</v>
      </c>
      <c r="AI2705" s="1">
        <v>0.0</v>
      </c>
      <c r="AJ2705" s="1">
        <v>0.0</v>
      </c>
      <c r="AK2705" s="1">
        <v>0.0</v>
      </c>
      <c r="AL2705" s="1">
        <v>1.0</v>
      </c>
      <c r="AM2705" s="1">
        <v>1.0</v>
      </c>
      <c r="AN2705" s="1">
        <v>100.0</v>
      </c>
      <c r="AO2705" s="1">
        <v>10.0</v>
      </c>
      <c r="AP2705" s="1">
        <v>10.0</v>
      </c>
      <c r="AQ2705" s="1">
        <v>10.0</v>
      </c>
      <c r="AR2705" s="1">
        <v>10.0</v>
      </c>
      <c r="AS2705" s="1">
        <v>10.0</v>
      </c>
      <c r="AT2705" s="1">
        <v>10.0</v>
      </c>
      <c r="AU2705" s="1">
        <v>1.0</v>
      </c>
      <c r="AV2705" s="1" t="s">
        <v>105</v>
      </c>
      <c r="AW2705" s="1">
        <v>1.0</v>
      </c>
      <c r="AX2705" s="1">
        <v>0.0</v>
      </c>
      <c r="AY2705" s="1">
        <v>1.0</v>
      </c>
      <c r="AZ2705" s="1">
        <v>0.0</v>
      </c>
      <c r="BA2705" s="1">
        <v>0.25</v>
      </c>
      <c r="BB2705" s="1">
        <v>-1.0</v>
      </c>
      <c r="BC2705" s="1">
        <v>1.0</v>
      </c>
      <c r="BD2705" s="1">
        <v>-1.0</v>
      </c>
      <c r="BE2705" s="1">
        <v>-1.0</v>
      </c>
      <c r="BF2705" s="1">
        <v>-1.0</v>
      </c>
      <c r="BG2705" s="1">
        <v>-1.0</v>
      </c>
      <c r="BH2705" s="1">
        <v>-1.0</v>
      </c>
      <c r="BI2705" s="1">
        <v>-1.0</v>
      </c>
      <c r="BJ2705" s="1">
        <v>-1.0</v>
      </c>
      <c r="BK2705" s="1">
        <v>-1.0</v>
      </c>
      <c r="BL2705" s="1">
        <v>-1.0</v>
      </c>
      <c r="BM2705" s="1">
        <v>1.0</v>
      </c>
      <c r="BN2705" s="1">
        <v>-1.0</v>
      </c>
      <c r="BO2705" s="1">
        <v>-1.0</v>
      </c>
      <c r="BP2705" s="1">
        <v>-1.0</v>
      </c>
      <c r="BQ2705" s="1">
        <v>-1.0</v>
      </c>
      <c r="BR2705" s="1">
        <v>-1.0</v>
      </c>
      <c r="BS2705" s="1">
        <v>-1.0</v>
      </c>
      <c r="BT2705" s="1">
        <v>-1.0</v>
      </c>
      <c r="BU2705" s="1">
        <v>1.0</v>
      </c>
      <c r="BV2705" s="1">
        <v>-1.0</v>
      </c>
      <c r="BW2705" s="1">
        <v>-1.0</v>
      </c>
      <c r="BX2705" s="1">
        <v>-1.0</v>
      </c>
      <c r="BY2705" s="1">
        <v>-1.0</v>
      </c>
      <c r="BZ2705" s="1">
        <v>-1.0</v>
      </c>
      <c r="CA2705" s="1">
        <v>-1.0</v>
      </c>
      <c r="CB2705" s="1">
        <v>-1.0</v>
      </c>
      <c r="CC2705" s="1">
        <v>-1.0</v>
      </c>
      <c r="CD2705" s="1">
        <v>90780.0</v>
      </c>
    </row>
    <row r="2706">
      <c r="A2706" s="1">
        <v>1873531.0</v>
      </c>
      <c r="B2706" s="1" t="s">
        <v>14457</v>
      </c>
      <c r="C2706" s="1" t="s">
        <v>14458</v>
      </c>
      <c r="D2706" s="1" t="s">
        <v>14459</v>
      </c>
      <c r="E2706" s="1" t="s">
        <v>85</v>
      </c>
      <c r="F2706" s="1" t="s">
        <v>14460</v>
      </c>
      <c r="G2706" s="1" t="s">
        <v>14461</v>
      </c>
      <c r="H2706" s="1" t="s">
        <v>14462</v>
      </c>
      <c r="I2706" s="1">
        <v>9762099.0</v>
      </c>
      <c r="J2706" s="1">
        <v>41580.0</v>
      </c>
      <c r="M2706" s="1">
        <v>0.0</v>
      </c>
      <c r="N2706" s="1">
        <v>1.0</v>
      </c>
      <c r="O2706" s="1">
        <v>1.0</v>
      </c>
      <c r="P2706" s="1" t="s">
        <v>89</v>
      </c>
      <c r="Q2706" s="1" t="s">
        <v>177</v>
      </c>
      <c r="R2706" s="1">
        <v>40.71845</v>
      </c>
      <c r="S2706" s="1">
        <v>-73.9932599999999</v>
      </c>
      <c r="T2706" s="1" t="s">
        <v>91</v>
      </c>
      <c r="U2706" s="1" t="s">
        <v>92</v>
      </c>
      <c r="V2706" s="1">
        <v>2.0</v>
      </c>
      <c r="W2706" s="1">
        <v>1.0</v>
      </c>
      <c r="X2706" s="1">
        <v>1.0</v>
      </c>
      <c r="Y2706" s="1">
        <v>1.0</v>
      </c>
      <c r="Z2706" s="1" t="s">
        <v>93</v>
      </c>
      <c r="AA2706" s="1" t="s">
        <v>14463</v>
      </c>
      <c r="AB2706" s="1">
        <v>145.0</v>
      </c>
      <c r="AC2706" s="1">
        <v>1.0</v>
      </c>
      <c r="AD2706" s="1">
        <v>0.0</v>
      </c>
      <c r="AE2706" s="1">
        <v>1.0</v>
      </c>
      <c r="AF2706" s="1" t="s">
        <v>479</v>
      </c>
      <c r="AG2706" s="1">
        <v>1.0</v>
      </c>
      <c r="AH2706" s="1">
        <v>0.0</v>
      </c>
      <c r="AI2706" s="1">
        <v>0.0</v>
      </c>
      <c r="AJ2706" s="1">
        <v>0.0</v>
      </c>
      <c r="AK2706" s="1">
        <v>0.0</v>
      </c>
      <c r="AL2706" s="1">
        <v>0.0</v>
      </c>
      <c r="AM2706" s="1">
        <v>0.0</v>
      </c>
      <c r="AU2706" s="1">
        <v>0.0</v>
      </c>
      <c r="AV2706" s="1" t="s">
        <v>96</v>
      </c>
      <c r="AW2706" s="1">
        <v>1.0</v>
      </c>
      <c r="AX2706" s="1">
        <v>1.0</v>
      </c>
      <c r="AY2706" s="1">
        <v>0.0</v>
      </c>
      <c r="AZ2706" s="1">
        <v>0.0</v>
      </c>
      <c r="BB2706" s="1">
        <v>1.0</v>
      </c>
      <c r="BC2706" s="1">
        <v>1.0</v>
      </c>
      <c r="BD2706" s="1">
        <v>-1.0</v>
      </c>
      <c r="BE2706" s="1">
        <v>-1.0</v>
      </c>
      <c r="BF2706" s="1">
        <v>-1.0</v>
      </c>
      <c r="BG2706" s="1">
        <v>-1.0</v>
      </c>
      <c r="BH2706" s="1">
        <v>-1.0</v>
      </c>
      <c r="BI2706" s="1">
        <v>-1.0</v>
      </c>
      <c r="BJ2706" s="1">
        <v>-1.0</v>
      </c>
      <c r="BK2706" s="1">
        <v>-1.0</v>
      </c>
      <c r="BL2706" s="1">
        <v>-1.0</v>
      </c>
      <c r="BM2706" s="1">
        <v>-1.0</v>
      </c>
      <c r="BN2706" s="1">
        <v>-1.0</v>
      </c>
      <c r="BO2706" s="1">
        <v>-1.0</v>
      </c>
      <c r="BP2706" s="1">
        <v>-1.0</v>
      </c>
      <c r="BQ2706" s="1">
        <v>-1.0</v>
      </c>
      <c r="BR2706" s="1">
        <v>-1.0</v>
      </c>
      <c r="BS2706" s="1">
        <v>-1.0</v>
      </c>
      <c r="BT2706" s="1">
        <v>-1.0</v>
      </c>
      <c r="BU2706" s="1">
        <v>1.0</v>
      </c>
      <c r="BV2706" s="1">
        <v>-1.0</v>
      </c>
      <c r="BW2706" s="1">
        <v>-1.0</v>
      </c>
      <c r="BX2706" s="1">
        <v>-1.0</v>
      </c>
      <c r="BY2706" s="1">
        <v>-1.0</v>
      </c>
      <c r="BZ2706" s="1">
        <v>-1.0</v>
      </c>
      <c r="CA2706" s="1">
        <v>-1.0</v>
      </c>
      <c r="CB2706" s="1">
        <v>-1.0</v>
      </c>
      <c r="CC2706" s="1">
        <v>-1.0</v>
      </c>
      <c r="CD2706" s="1">
        <v>90855.0</v>
      </c>
    </row>
    <row r="2707">
      <c r="A2707" s="1">
        <v>3.5461818E7</v>
      </c>
      <c r="B2707" s="1" t="s">
        <v>14464</v>
      </c>
      <c r="C2707" s="1" t="s">
        <v>14465</v>
      </c>
      <c r="D2707" s="1" t="s">
        <v>14466</v>
      </c>
      <c r="E2707" s="1" t="s">
        <v>85</v>
      </c>
      <c r="F2707" s="1" t="s">
        <v>14467</v>
      </c>
      <c r="G2707" s="1" t="s">
        <v>14468</v>
      </c>
      <c r="H2707" s="1" t="s">
        <v>14469</v>
      </c>
      <c r="I2707" s="1">
        <v>2428014.0</v>
      </c>
      <c r="J2707" s="1">
        <v>41050.0</v>
      </c>
      <c r="K2707" s="1" t="s">
        <v>88</v>
      </c>
      <c r="L2707" s="1">
        <v>1.0</v>
      </c>
      <c r="M2707" s="1">
        <v>0.0</v>
      </c>
      <c r="N2707" s="1">
        <v>1.0</v>
      </c>
      <c r="O2707" s="1">
        <v>0.0</v>
      </c>
      <c r="P2707" s="1" t="s">
        <v>123</v>
      </c>
      <c r="Q2707" s="1" t="s">
        <v>185</v>
      </c>
      <c r="R2707" s="1">
        <v>40.7128</v>
      </c>
      <c r="S2707" s="1">
        <v>-73.9434199999999</v>
      </c>
      <c r="T2707" s="1" t="s">
        <v>91</v>
      </c>
      <c r="U2707" s="1" t="s">
        <v>92</v>
      </c>
      <c r="V2707" s="1">
        <v>2.0</v>
      </c>
      <c r="W2707" s="1">
        <v>1.0</v>
      </c>
      <c r="X2707" s="1">
        <v>1.0</v>
      </c>
      <c r="Y2707" s="1">
        <v>1.0</v>
      </c>
      <c r="Z2707" s="1" t="s">
        <v>93</v>
      </c>
      <c r="AA2707" s="1" t="s">
        <v>14470</v>
      </c>
      <c r="AB2707" s="1">
        <v>199.0</v>
      </c>
      <c r="AC2707" s="1">
        <v>1.0</v>
      </c>
      <c r="AD2707" s="1">
        <v>0.0</v>
      </c>
      <c r="AE2707" s="1">
        <v>7.0</v>
      </c>
      <c r="AF2707" s="1" t="s">
        <v>104</v>
      </c>
      <c r="AG2707" s="1">
        <v>1.0</v>
      </c>
      <c r="AH2707" s="1">
        <v>11.0</v>
      </c>
      <c r="AI2707" s="1">
        <v>19.0</v>
      </c>
      <c r="AJ2707" s="1">
        <v>33.0</v>
      </c>
      <c r="AK2707" s="1">
        <v>33.0</v>
      </c>
      <c r="AL2707" s="1">
        <v>0.0</v>
      </c>
      <c r="AM2707" s="1">
        <v>0.0</v>
      </c>
      <c r="AU2707" s="1">
        <v>1.0</v>
      </c>
      <c r="AV2707" s="1" t="s">
        <v>96</v>
      </c>
      <c r="AW2707" s="1">
        <v>1.0</v>
      </c>
      <c r="AX2707" s="1">
        <v>1.0</v>
      </c>
      <c r="AY2707" s="1">
        <v>0.0</v>
      </c>
      <c r="AZ2707" s="1">
        <v>0.0</v>
      </c>
      <c r="BB2707" s="1">
        <v>-1.0</v>
      </c>
      <c r="BC2707" s="1">
        <v>1.0</v>
      </c>
      <c r="BD2707" s="1">
        <v>-1.0</v>
      </c>
      <c r="BE2707" s="1">
        <v>-1.0</v>
      </c>
      <c r="BF2707" s="1">
        <v>-1.0</v>
      </c>
      <c r="BG2707" s="1">
        <v>-1.0</v>
      </c>
      <c r="BH2707" s="1">
        <v>-1.0</v>
      </c>
      <c r="BI2707" s="1">
        <v>-1.0</v>
      </c>
      <c r="BJ2707" s="1">
        <v>1.0</v>
      </c>
      <c r="BK2707" s="1">
        <v>-1.0</v>
      </c>
      <c r="BL2707" s="1">
        <v>-1.0</v>
      </c>
      <c r="BM2707" s="1">
        <v>-1.0</v>
      </c>
      <c r="BN2707" s="1">
        <v>-1.0</v>
      </c>
      <c r="BO2707" s="1">
        <v>-1.0</v>
      </c>
      <c r="BP2707" s="1">
        <v>-1.0</v>
      </c>
      <c r="BQ2707" s="1">
        <v>-1.0</v>
      </c>
      <c r="BR2707" s="1">
        <v>-1.0</v>
      </c>
      <c r="BS2707" s="1">
        <v>-1.0</v>
      </c>
      <c r="BT2707" s="1">
        <v>-1.0</v>
      </c>
      <c r="BU2707" s="1">
        <v>1.0</v>
      </c>
      <c r="BV2707" s="1">
        <v>-1.0</v>
      </c>
      <c r="BW2707" s="1">
        <v>-1.0</v>
      </c>
      <c r="BX2707" s="1">
        <v>-1.0</v>
      </c>
      <c r="BY2707" s="1">
        <v>-1.0</v>
      </c>
      <c r="BZ2707" s="1">
        <v>1.0</v>
      </c>
      <c r="CA2707" s="1">
        <v>-1.0</v>
      </c>
      <c r="CB2707" s="1">
        <v>-1.0</v>
      </c>
      <c r="CC2707" s="1">
        <v>-1.0</v>
      </c>
      <c r="CD2707" s="1">
        <v>90865.0</v>
      </c>
    </row>
    <row r="2708">
      <c r="A2708" s="1">
        <v>1309148.0</v>
      </c>
      <c r="B2708" s="1" t="s">
        <v>14471</v>
      </c>
      <c r="C2708" s="1" t="s">
        <v>14472</v>
      </c>
      <c r="D2708" s="1" t="s">
        <v>14473</v>
      </c>
      <c r="E2708" s="1" t="s">
        <v>85</v>
      </c>
      <c r="F2708" s="1" t="s">
        <v>14474</v>
      </c>
      <c r="G2708" s="1" t="s">
        <v>14475</v>
      </c>
      <c r="H2708" s="1" t="s">
        <v>14476</v>
      </c>
      <c r="I2708" s="1">
        <v>1785016.0</v>
      </c>
      <c r="J2708" s="1">
        <v>40960.0</v>
      </c>
      <c r="K2708" s="1" t="s">
        <v>272</v>
      </c>
      <c r="L2708" s="1">
        <v>1.0</v>
      </c>
      <c r="M2708" s="1">
        <v>0.0</v>
      </c>
      <c r="N2708" s="1">
        <v>1.0</v>
      </c>
      <c r="O2708" s="1">
        <v>1.0</v>
      </c>
      <c r="P2708" s="1" t="s">
        <v>123</v>
      </c>
      <c r="Q2708" s="1" t="s">
        <v>124</v>
      </c>
      <c r="R2708" s="1">
        <v>40.67396</v>
      </c>
      <c r="S2708" s="1">
        <v>-73.96083</v>
      </c>
      <c r="T2708" s="1" t="s">
        <v>91</v>
      </c>
      <c r="U2708" s="1" t="s">
        <v>113</v>
      </c>
      <c r="V2708" s="1">
        <v>1.0</v>
      </c>
      <c r="W2708" s="1">
        <v>1.0</v>
      </c>
      <c r="X2708" s="1">
        <v>1.0</v>
      </c>
      <c r="Y2708" s="1">
        <v>1.0</v>
      </c>
      <c r="Z2708" s="1" t="s">
        <v>93</v>
      </c>
      <c r="AA2708" s="1" t="s">
        <v>14477</v>
      </c>
      <c r="AB2708" s="1">
        <v>48.0</v>
      </c>
      <c r="AC2708" s="1">
        <v>1.0</v>
      </c>
      <c r="AD2708" s="1">
        <v>0.0</v>
      </c>
      <c r="AE2708" s="1">
        <v>25.0</v>
      </c>
      <c r="AF2708" s="1" t="s">
        <v>255</v>
      </c>
      <c r="AG2708" s="1">
        <v>1.0</v>
      </c>
      <c r="AH2708" s="1">
        <v>4.0</v>
      </c>
      <c r="AI2708" s="1">
        <v>34.0</v>
      </c>
      <c r="AJ2708" s="1">
        <v>61.0</v>
      </c>
      <c r="AK2708" s="1">
        <v>311.0</v>
      </c>
      <c r="AL2708" s="1">
        <v>4.0</v>
      </c>
      <c r="AM2708" s="1">
        <v>0.0</v>
      </c>
      <c r="AN2708" s="1">
        <v>85.0</v>
      </c>
      <c r="AO2708" s="1">
        <v>9.0</v>
      </c>
      <c r="AP2708" s="1">
        <v>6.0</v>
      </c>
      <c r="AQ2708" s="1">
        <v>10.0</v>
      </c>
      <c r="AR2708" s="1">
        <v>9.0</v>
      </c>
      <c r="AS2708" s="1">
        <v>9.0</v>
      </c>
      <c r="AT2708" s="1">
        <v>9.0</v>
      </c>
      <c r="AU2708" s="1">
        <v>0.0</v>
      </c>
      <c r="AV2708" s="1" t="s">
        <v>96</v>
      </c>
      <c r="AW2708" s="1">
        <v>1.0</v>
      </c>
      <c r="AX2708" s="1">
        <v>0.0</v>
      </c>
      <c r="AY2708" s="1">
        <v>1.0</v>
      </c>
      <c r="AZ2708" s="1">
        <v>0.0</v>
      </c>
      <c r="BA2708" s="1">
        <v>0.06</v>
      </c>
      <c r="BB2708" s="1">
        <v>-1.0</v>
      </c>
      <c r="BC2708" s="1">
        <v>1.0</v>
      </c>
      <c r="BD2708" s="1">
        <v>-1.0</v>
      </c>
      <c r="BE2708" s="1">
        <v>-1.0</v>
      </c>
      <c r="BF2708" s="1">
        <v>-1.0</v>
      </c>
      <c r="BG2708" s="1">
        <v>-1.0</v>
      </c>
      <c r="BH2708" s="1">
        <v>-1.0</v>
      </c>
      <c r="BI2708" s="1">
        <v>-1.0</v>
      </c>
      <c r="BJ2708" s="1">
        <v>-1.0</v>
      </c>
      <c r="BK2708" s="1">
        <v>-1.0</v>
      </c>
      <c r="BL2708" s="1">
        <v>-1.0</v>
      </c>
      <c r="BM2708" s="1">
        <v>1.0</v>
      </c>
      <c r="BN2708" s="1">
        <v>-1.0</v>
      </c>
      <c r="BO2708" s="1">
        <v>-1.0</v>
      </c>
      <c r="BP2708" s="1">
        <v>-1.0</v>
      </c>
      <c r="BQ2708" s="1">
        <v>1.0</v>
      </c>
      <c r="BR2708" s="1">
        <v>-1.0</v>
      </c>
      <c r="BS2708" s="1">
        <v>1.0</v>
      </c>
      <c r="BT2708" s="1">
        <v>-1.0</v>
      </c>
      <c r="BU2708" s="1">
        <v>1.0</v>
      </c>
      <c r="BV2708" s="1">
        <v>-1.0</v>
      </c>
      <c r="BW2708" s="1">
        <v>-1.0</v>
      </c>
      <c r="BX2708" s="1">
        <v>-1.0</v>
      </c>
      <c r="BY2708" s="1">
        <v>-1.0</v>
      </c>
      <c r="BZ2708" s="1">
        <v>-1.0</v>
      </c>
      <c r="CA2708" s="1">
        <v>-1.0</v>
      </c>
      <c r="CB2708" s="1">
        <v>-1.0</v>
      </c>
      <c r="CC2708" s="1">
        <v>-1.0</v>
      </c>
      <c r="CD2708" s="1">
        <v>90937.0</v>
      </c>
    </row>
    <row r="2709">
      <c r="A2709" s="1">
        <v>3.1313806E7</v>
      </c>
      <c r="B2709" s="1" t="s">
        <v>14478</v>
      </c>
      <c r="C2709" s="1" t="s">
        <v>14479</v>
      </c>
      <c r="D2709" s="1" t="s">
        <v>14480</v>
      </c>
      <c r="E2709" s="1" t="s">
        <v>85</v>
      </c>
      <c r="F2709" s="1" t="s">
        <v>14481</v>
      </c>
      <c r="G2709" s="1" t="s">
        <v>14482</v>
      </c>
      <c r="I2709" s="1">
        <v>4.9101398E7</v>
      </c>
      <c r="J2709" s="1">
        <v>42323.0</v>
      </c>
      <c r="K2709" s="1" t="s">
        <v>134</v>
      </c>
      <c r="L2709" s="1">
        <v>1.0</v>
      </c>
      <c r="M2709" s="1">
        <v>1.0</v>
      </c>
      <c r="N2709" s="1">
        <v>3.0</v>
      </c>
      <c r="O2709" s="1">
        <v>1.0</v>
      </c>
      <c r="P2709" s="1" t="s">
        <v>123</v>
      </c>
      <c r="Q2709" s="1" t="s">
        <v>6405</v>
      </c>
      <c r="R2709" s="1">
        <v>40.5974099999999</v>
      </c>
      <c r="S2709" s="1">
        <v>-73.9752</v>
      </c>
      <c r="T2709" s="1" t="s">
        <v>91</v>
      </c>
      <c r="U2709" s="1" t="s">
        <v>113</v>
      </c>
      <c r="V2709" s="1">
        <v>2.0</v>
      </c>
      <c r="W2709" s="1">
        <v>1.0</v>
      </c>
      <c r="X2709" s="1">
        <v>1.0</v>
      </c>
      <c r="Y2709" s="1">
        <v>1.0</v>
      </c>
      <c r="Z2709" s="1" t="s">
        <v>93</v>
      </c>
      <c r="AA2709" s="1" t="s">
        <v>14483</v>
      </c>
      <c r="AB2709" s="1">
        <v>59.0</v>
      </c>
      <c r="AC2709" s="1">
        <v>1.0</v>
      </c>
      <c r="AD2709" s="1">
        <v>0.0</v>
      </c>
      <c r="AE2709" s="1">
        <v>2.0</v>
      </c>
      <c r="AF2709" s="1" t="s">
        <v>95</v>
      </c>
      <c r="AG2709" s="1">
        <v>1.0</v>
      </c>
      <c r="AH2709" s="1">
        <v>3.0</v>
      </c>
      <c r="AI2709" s="1">
        <v>16.0</v>
      </c>
      <c r="AJ2709" s="1">
        <v>28.0</v>
      </c>
      <c r="AK2709" s="1">
        <v>118.0</v>
      </c>
      <c r="AL2709" s="1">
        <v>18.0</v>
      </c>
      <c r="AM2709" s="1">
        <v>18.0</v>
      </c>
      <c r="AN2709" s="1">
        <v>99.0</v>
      </c>
      <c r="AO2709" s="1">
        <v>10.0</v>
      </c>
      <c r="AP2709" s="1">
        <v>10.0</v>
      </c>
      <c r="AQ2709" s="1">
        <v>10.0</v>
      </c>
      <c r="AR2709" s="1">
        <v>10.0</v>
      </c>
      <c r="AS2709" s="1">
        <v>10.0</v>
      </c>
      <c r="AT2709" s="1">
        <v>9.0</v>
      </c>
      <c r="AU2709" s="1">
        <v>0.0</v>
      </c>
      <c r="AV2709" s="1" t="s">
        <v>117</v>
      </c>
      <c r="AW2709" s="1">
        <v>3.0</v>
      </c>
      <c r="AX2709" s="1">
        <v>2.0</v>
      </c>
      <c r="AY2709" s="1">
        <v>1.0</v>
      </c>
      <c r="AZ2709" s="1">
        <v>0.0</v>
      </c>
      <c r="BA2709" s="1">
        <v>3.16</v>
      </c>
      <c r="BB2709" s="1">
        <v>-1.0</v>
      </c>
      <c r="BC2709" s="1">
        <v>1.0</v>
      </c>
      <c r="BD2709" s="1">
        <v>-1.0</v>
      </c>
      <c r="BE2709" s="1">
        <v>-1.0</v>
      </c>
      <c r="BF2709" s="1">
        <v>-1.0</v>
      </c>
      <c r="BG2709" s="1">
        <v>-1.0</v>
      </c>
      <c r="BH2709" s="1">
        <v>-1.0</v>
      </c>
      <c r="BI2709" s="1">
        <v>-1.0</v>
      </c>
      <c r="BJ2709" s="1">
        <v>1.0</v>
      </c>
      <c r="BK2709" s="1">
        <v>-1.0</v>
      </c>
      <c r="BL2709" s="1">
        <v>-1.0</v>
      </c>
      <c r="BM2709" s="1">
        <v>-1.0</v>
      </c>
      <c r="BN2709" s="1">
        <v>-1.0</v>
      </c>
      <c r="BO2709" s="1">
        <v>-1.0</v>
      </c>
      <c r="BP2709" s="1">
        <v>-1.0</v>
      </c>
      <c r="BQ2709" s="1">
        <v>1.0</v>
      </c>
      <c r="BR2709" s="1">
        <v>-1.0</v>
      </c>
      <c r="BS2709" s="1">
        <v>-1.0</v>
      </c>
      <c r="BT2709" s="1">
        <v>-1.0</v>
      </c>
      <c r="BU2709" s="1">
        <v>1.0</v>
      </c>
      <c r="BV2709" s="1">
        <v>-1.0</v>
      </c>
      <c r="BW2709" s="1">
        <v>-1.0</v>
      </c>
      <c r="BX2709" s="1">
        <v>1.0</v>
      </c>
      <c r="BY2709" s="1">
        <v>-1.0</v>
      </c>
      <c r="BZ2709" s="1">
        <v>-1.0</v>
      </c>
      <c r="CA2709" s="1">
        <v>-1.0</v>
      </c>
      <c r="CB2709" s="1">
        <v>-1.0</v>
      </c>
      <c r="CC2709" s="1">
        <v>-1.0</v>
      </c>
      <c r="CD2709" s="1">
        <v>90954.0</v>
      </c>
    </row>
    <row r="2710">
      <c r="A2710" s="1">
        <v>1985022.0</v>
      </c>
      <c r="B2710" s="1" t="s">
        <v>14484</v>
      </c>
      <c r="C2710" s="1" t="s">
        <v>14485</v>
      </c>
      <c r="D2710" s="1" t="s">
        <v>14486</v>
      </c>
      <c r="E2710" s="1" t="s">
        <v>85</v>
      </c>
      <c r="F2710" s="1" t="s">
        <v>14487</v>
      </c>
      <c r="G2710" s="1" t="s">
        <v>14488</v>
      </c>
      <c r="H2710" s="1" t="s">
        <v>14489</v>
      </c>
      <c r="I2710" s="1">
        <v>1.0241822E7</v>
      </c>
      <c r="J2710" s="1">
        <v>41603.0</v>
      </c>
      <c r="M2710" s="1">
        <v>0.0</v>
      </c>
      <c r="N2710" s="1">
        <v>1.0</v>
      </c>
      <c r="O2710" s="1">
        <v>1.0</v>
      </c>
      <c r="P2710" s="1" t="s">
        <v>123</v>
      </c>
      <c r="Q2710" s="1" t="s">
        <v>124</v>
      </c>
      <c r="R2710" s="1">
        <v>40.6714799999999</v>
      </c>
      <c r="S2710" s="1">
        <v>-73.95698</v>
      </c>
      <c r="T2710" s="1" t="s">
        <v>91</v>
      </c>
      <c r="U2710" s="1" t="s">
        <v>113</v>
      </c>
      <c r="V2710" s="1">
        <v>2.0</v>
      </c>
      <c r="W2710" s="1">
        <v>1.0</v>
      </c>
      <c r="X2710" s="1">
        <v>1.0</v>
      </c>
      <c r="Y2710" s="1">
        <v>1.0</v>
      </c>
      <c r="Z2710" s="1" t="s">
        <v>93</v>
      </c>
      <c r="AA2710" s="1" t="s">
        <v>14490</v>
      </c>
      <c r="AB2710" s="1">
        <v>50.0</v>
      </c>
      <c r="AC2710" s="1">
        <v>1.0</v>
      </c>
      <c r="AD2710" s="1">
        <v>0.0</v>
      </c>
      <c r="AE2710" s="1">
        <v>5.0</v>
      </c>
      <c r="AF2710" s="1" t="s">
        <v>452</v>
      </c>
      <c r="AG2710" s="1">
        <v>1.0</v>
      </c>
      <c r="AH2710" s="1">
        <v>0.0</v>
      </c>
      <c r="AI2710" s="1">
        <v>0.0</v>
      </c>
      <c r="AJ2710" s="1">
        <v>0.0</v>
      </c>
      <c r="AK2710" s="1">
        <v>0.0</v>
      </c>
      <c r="AL2710" s="1">
        <v>3.0</v>
      </c>
      <c r="AM2710" s="1">
        <v>1.0</v>
      </c>
      <c r="AN2710" s="1">
        <v>93.0</v>
      </c>
      <c r="AO2710" s="1">
        <v>9.0</v>
      </c>
      <c r="AP2710" s="1">
        <v>9.0</v>
      </c>
      <c r="AQ2710" s="1">
        <v>9.0</v>
      </c>
      <c r="AR2710" s="1">
        <v>9.0</v>
      </c>
      <c r="AS2710" s="1">
        <v>9.0</v>
      </c>
      <c r="AT2710" s="1">
        <v>9.0</v>
      </c>
      <c r="AU2710" s="1">
        <v>0.0</v>
      </c>
      <c r="AV2710" s="1" t="s">
        <v>96</v>
      </c>
      <c r="AW2710" s="1">
        <v>1.0</v>
      </c>
      <c r="AX2710" s="1">
        <v>0.0</v>
      </c>
      <c r="AY2710" s="1">
        <v>1.0</v>
      </c>
      <c r="AZ2710" s="1">
        <v>0.0</v>
      </c>
      <c r="BA2710" s="1">
        <v>0.16</v>
      </c>
      <c r="BB2710" s="1">
        <v>-1.0</v>
      </c>
      <c r="BC2710" s="1">
        <v>-1.0</v>
      </c>
      <c r="BD2710" s="1">
        <v>-1.0</v>
      </c>
      <c r="BE2710" s="1">
        <v>-1.0</v>
      </c>
      <c r="BF2710" s="1">
        <v>-1.0</v>
      </c>
      <c r="BG2710" s="1">
        <v>-1.0</v>
      </c>
      <c r="BH2710" s="1">
        <v>-1.0</v>
      </c>
      <c r="BI2710" s="1">
        <v>-1.0</v>
      </c>
      <c r="BJ2710" s="1">
        <v>-1.0</v>
      </c>
      <c r="BK2710" s="1">
        <v>-1.0</v>
      </c>
      <c r="BL2710" s="1">
        <v>-1.0</v>
      </c>
      <c r="BM2710" s="1">
        <v>-1.0</v>
      </c>
      <c r="BN2710" s="1">
        <v>-1.0</v>
      </c>
      <c r="BO2710" s="1">
        <v>-1.0</v>
      </c>
      <c r="BP2710" s="1">
        <v>-1.0</v>
      </c>
      <c r="BQ2710" s="1">
        <v>-1.0</v>
      </c>
      <c r="BR2710" s="1">
        <v>-1.0</v>
      </c>
      <c r="BS2710" s="1">
        <v>-1.0</v>
      </c>
      <c r="BT2710" s="1">
        <v>-1.0</v>
      </c>
      <c r="BU2710" s="1">
        <v>1.0</v>
      </c>
      <c r="BV2710" s="1">
        <v>-1.0</v>
      </c>
      <c r="BW2710" s="1">
        <v>-1.0</v>
      </c>
      <c r="BX2710" s="1">
        <v>-1.0</v>
      </c>
      <c r="BY2710" s="1">
        <v>-1.0</v>
      </c>
      <c r="BZ2710" s="1">
        <v>1.0</v>
      </c>
      <c r="CA2710" s="1">
        <v>-1.0</v>
      </c>
      <c r="CB2710" s="1">
        <v>-1.0</v>
      </c>
      <c r="CC2710" s="1">
        <v>-1.0</v>
      </c>
      <c r="CD2710" s="1">
        <v>90966.0</v>
      </c>
    </row>
    <row r="2711">
      <c r="A2711" s="1">
        <v>3.5376213E7</v>
      </c>
      <c r="B2711" s="1" t="s">
        <v>14491</v>
      </c>
      <c r="C2711" s="1" t="s">
        <v>14492</v>
      </c>
      <c r="D2711" s="1" t="s">
        <v>14493</v>
      </c>
      <c r="E2711" s="1" t="s">
        <v>85</v>
      </c>
      <c r="F2711" s="1" t="s">
        <v>14494</v>
      </c>
      <c r="H2711" s="1" t="s">
        <v>14495</v>
      </c>
      <c r="I2711" s="1">
        <v>2.66315426E8</v>
      </c>
      <c r="J2711" s="1">
        <v>43620.0</v>
      </c>
      <c r="K2711" s="1" t="s">
        <v>339</v>
      </c>
      <c r="L2711" s="1">
        <v>0.25</v>
      </c>
      <c r="M2711" s="1">
        <v>0.0</v>
      </c>
      <c r="N2711" s="1">
        <v>1.0</v>
      </c>
      <c r="O2711" s="1">
        <v>0.0</v>
      </c>
      <c r="P2711" s="1" t="s">
        <v>123</v>
      </c>
      <c r="Q2711" s="1" t="s">
        <v>124</v>
      </c>
      <c r="R2711" s="1">
        <v>40.7074099999998</v>
      </c>
      <c r="S2711" s="1">
        <v>-73.94233</v>
      </c>
      <c r="T2711" s="1" t="s">
        <v>91</v>
      </c>
      <c r="U2711" s="1" t="s">
        <v>92</v>
      </c>
      <c r="V2711" s="1">
        <v>4.0</v>
      </c>
      <c r="W2711" s="1">
        <v>1.0</v>
      </c>
      <c r="X2711" s="1">
        <v>1.0</v>
      </c>
      <c r="Y2711" s="1">
        <v>1.0</v>
      </c>
      <c r="Z2711" s="1" t="s">
        <v>93</v>
      </c>
      <c r="AA2711" s="1" t="s">
        <v>14496</v>
      </c>
      <c r="AB2711" s="1">
        <v>120.0</v>
      </c>
      <c r="AC2711" s="1">
        <v>1.0</v>
      </c>
      <c r="AD2711" s="1">
        <v>0.0</v>
      </c>
      <c r="AE2711" s="1">
        <v>2.0</v>
      </c>
      <c r="AF2711" s="1" t="s">
        <v>407</v>
      </c>
      <c r="AG2711" s="1">
        <v>1.0</v>
      </c>
      <c r="AH2711" s="1">
        <v>0.0</v>
      </c>
      <c r="AI2711" s="1">
        <v>0.0</v>
      </c>
      <c r="AJ2711" s="1">
        <v>27.0</v>
      </c>
      <c r="AK2711" s="1">
        <v>27.0</v>
      </c>
      <c r="AL2711" s="1">
        <v>0.0</v>
      </c>
      <c r="AM2711" s="1">
        <v>0.0</v>
      </c>
      <c r="AU2711" s="1">
        <v>0.0</v>
      </c>
      <c r="AV2711" s="1" t="s">
        <v>105</v>
      </c>
      <c r="AW2711" s="1">
        <v>1.0</v>
      </c>
      <c r="AX2711" s="1">
        <v>1.0</v>
      </c>
      <c r="AY2711" s="1">
        <v>0.0</v>
      </c>
      <c r="AZ2711" s="1">
        <v>0.0</v>
      </c>
      <c r="BB2711" s="1">
        <v>-1.0</v>
      </c>
      <c r="BC2711" s="1">
        <v>1.0</v>
      </c>
      <c r="BD2711" s="1">
        <v>-1.0</v>
      </c>
      <c r="BE2711" s="1">
        <v>-1.0</v>
      </c>
      <c r="BF2711" s="1">
        <v>-1.0</v>
      </c>
      <c r="BG2711" s="1">
        <v>-1.0</v>
      </c>
      <c r="BH2711" s="1">
        <v>-1.0</v>
      </c>
      <c r="BI2711" s="1">
        <v>-1.0</v>
      </c>
      <c r="BJ2711" s="1">
        <v>1.0</v>
      </c>
      <c r="BK2711" s="1">
        <v>-1.0</v>
      </c>
      <c r="BL2711" s="1">
        <v>-1.0</v>
      </c>
      <c r="BM2711" s="1">
        <v>1.0</v>
      </c>
      <c r="BN2711" s="1">
        <v>1.0</v>
      </c>
      <c r="BO2711" s="1">
        <v>-1.0</v>
      </c>
      <c r="BP2711" s="1">
        <v>-1.0</v>
      </c>
      <c r="BQ2711" s="1">
        <v>-1.0</v>
      </c>
      <c r="BR2711" s="1">
        <v>-1.0</v>
      </c>
      <c r="BS2711" s="1">
        <v>-1.0</v>
      </c>
      <c r="BT2711" s="1">
        <v>-1.0</v>
      </c>
      <c r="BU2711" s="1">
        <v>1.0</v>
      </c>
      <c r="BV2711" s="1">
        <v>-1.0</v>
      </c>
      <c r="BW2711" s="1">
        <v>-1.0</v>
      </c>
      <c r="BX2711" s="1">
        <v>1.0</v>
      </c>
      <c r="BY2711" s="1">
        <v>-1.0</v>
      </c>
      <c r="BZ2711" s="1">
        <v>-1.0</v>
      </c>
      <c r="CA2711" s="1">
        <v>-1.0</v>
      </c>
      <c r="CB2711" s="1">
        <v>-1.0</v>
      </c>
      <c r="CC2711" s="1">
        <v>-1.0</v>
      </c>
      <c r="CD2711" s="1">
        <v>91064.0</v>
      </c>
    </row>
    <row r="2712">
      <c r="A2712" s="1">
        <v>3.3745608E7</v>
      </c>
      <c r="B2712" s="1" t="s">
        <v>14497</v>
      </c>
      <c r="C2712" s="1" t="s">
        <v>14498</v>
      </c>
      <c r="D2712" s="1" t="s">
        <v>14499</v>
      </c>
      <c r="E2712" s="1" t="s">
        <v>85</v>
      </c>
      <c r="F2712" s="1" t="s">
        <v>14500</v>
      </c>
      <c r="G2712" s="1" t="s">
        <v>14501</v>
      </c>
      <c r="H2712" s="2" t="str">
        <f>- no shoes in The house. never use abrasive cleaner on kitchen countertop.</f>
        <v>#ERROR!</v>
      </c>
      <c r="I2712" s="1">
        <v>880797.0</v>
      </c>
      <c r="J2712" s="1">
        <v>40751.0</v>
      </c>
      <c r="K2712" s="1" t="s">
        <v>272</v>
      </c>
      <c r="L2712" s="1">
        <v>1.0</v>
      </c>
      <c r="M2712" s="1">
        <v>0.0</v>
      </c>
      <c r="N2712" s="1">
        <v>4.0</v>
      </c>
      <c r="O2712" s="1">
        <v>1.0</v>
      </c>
      <c r="P2712" s="1" t="s">
        <v>89</v>
      </c>
      <c r="Q2712" s="1" t="s">
        <v>1946</v>
      </c>
      <c r="R2712" s="1">
        <v>40.73131</v>
      </c>
      <c r="S2712" s="1">
        <v>-74.00619</v>
      </c>
      <c r="T2712" s="1" t="s">
        <v>91</v>
      </c>
      <c r="U2712" s="1" t="s">
        <v>92</v>
      </c>
      <c r="V2712" s="1">
        <v>2.0</v>
      </c>
      <c r="W2712" s="1">
        <v>1.0</v>
      </c>
      <c r="X2712" s="1">
        <v>1.0</v>
      </c>
      <c r="Y2712" s="1">
        <v>1.0</v>
      </c>
      <c r="Z2712" s="1" t="s">
        <v>93</v>
      </c>
      <c r="AA2712" s="1" t="s">
        <v>14502</v>
      </c>
      <c r="AB2712" s="1">
        <v>154.0</v>
      </c>
      <c r="AC2712" s="1">
        <v>1.0</v>
      </c>
      <c r="AD2712" s="1">
        <v>10.0</v>
      </c>
      <c r="AE2712" s="1">
        <v>3.0</v>
      </c>
      <c r="AF2712" s="1" t="s">
        <v>104</v>
      </c>
      <c r="AG2712" s="1">
        <v>1.0</v>
      </c>
      <c r="AH2712" s="1">
        <v>16.0</v>
      </c>
      <c r="AI2712" s="1">
        <v>18.0</v>
      </c>
      <c r="AJ2712" s="1">
        <v>19.0</v>
      </c>
      <c r="AK2712" s="1">
        <v>19.0</v>
      </c>
      <c r="AL2712" s="1">
        <v>3.0</v>
      </c>
      <c r="AM2712" s="1">
        <v>3.0</v>
      </c>
      <c r="AN2712" s="1">
        <v>93.0</v>
      </c>
      <c r="AO2712" s="1">
        <v>9.0</v>
      </c>
      <c r="AP2712" s="1">
        <v>8.0</v>
      </c>
      <c r="AQ2712" s="1">
        <v>8.0</v>
      </c>
      <c r="AR2712" s="1">
        <v>9.0</v>
      </c>
      <c r="AS2712" s="1">
        <v>10.0</v>
      </c>
      <c r="AT2712" s="1">
        <v>9.0</v>
      </c>
      <c r="AU2712" s="1">
        <v>0.0</v>
      </c>
      <c r="AV2712" s="1" t="s">
        <v>117</v>
      </c>
      <c r="AW2712" s="1">
        <v>1.0</v>
      </c>
      <c r="AX2712" s="1">
        <v>1.0</v>
      </c>
      <c r="AY2712" s="1">
        <v>0.0</v>
      </c>
      <c r="AZ2712" s="1">
        <v>0.0</v>
      </c>
      <c r="BA2712" s="1">
        <v>1.14</v>
      </c>
      <c r="BB2712" s="1">
        <v>-1.0</v>
      </c>
      <c r="BC2712" s="1">
        <v>1.0</v>
      </c>
      <c r="BD2712" s="1">
        <v>-1.0</v>
      </c>
      <c r="BE2712" s="1">
        <v>-1.0</v>
      </c>
      <c r="BF2712" s="1">
        <v>-1.0</v>
      </c>
      <c r="BG2712" s="1">
        <v>-1.0</v>
      </c>
      <c r="BH2712" s="1">
        <v>-1.0</v>
      </c>
      <c r="BI2712" s="1">
        <v>-1.0</v>
      </c>
      <c r="BJ2712" s="1">
        <v>1.0</v>
      </c>
      <c r="BK2712" s="1">
        <v>1.0</v>
      </c>
      <c r="BL2712" s="1">
        <v>1.0</v>
      </c>
      <c r="BM2712" s="1">
        <v>-1.0</v>
      </c>
      <c r="BN2712" s="1">
        <v>-1.0</v>
      </c>
      <c r="BO2712" s="1">
        <v>-1.0</v>
      </c>
      <c r="BP2712" s="1">
        <v>-1.0</v>
      </c>
      <c r="BQ2712" s="1">
        <v>-1.0</v>
      </c>
      <c r="BR2712" s="1">
        <v>-1.0</v>
      </c>
      <c r="BS2712" s="1">
        <v>-1.0</v>
      </c>
      <c r="BT2712" s="1">
        <v>-1.0</v>
      </c>
      <c r="BU2712" s="1">
        <v>1.0</v>
      </c>
      <c r="BV2712" s="1">
        <v>-1.0</v>
      </c>
      <c r="BW2712" s="1">
        <v>-1.0</v>
      </c>
      <c r="BX2712" s="1">
        <v>-1.0</v>
      </c>
      <c r="BY2712" s="1">
        <v>-1.0</v>
      </c>
      <c r="BZ2712" s="1">
        <v>-1.0</v>
      </c>
      <c r="CA2712" s="1">
        <v>-1.0</v>
      </c>
      <c r="CB2712" s="1">
        <v>-1.0</v>
      </c>
      <c r="CC2712" s="1">
        <v>-1.0</v>
      </c>
      <c r="CD2712" s="1">
        <v>91105.0</v>
      </c>
    </row>
    <row r="2713">
      <c r="A2713" s="1">
        <v>2.0048909E7</v>
      </c>
      <c r="B2713" s="1" t="s">
        <v>14503</v>
      </c>
      <c r="C2713" s="1" t="s">
        <v>14504</v>
      </c>
      <c r="D2713" s="1" t="s">
        <v>14505</v>
      </c>
      <c r="E2713" s="1" t="s">
        <v>85</v>
      </c>
      <c r="F2713" s="1" t="s">
        <v>14506</v>
      </c>
      <c r="G2713" s="1" t="s">
        <v>14507</v>
      </c>
      <c r="I2713" s="1">
        <v>1.4680684E7</v>
      </c>
      <c r="J2713" s="1">
        <v>41753.0</v>
      </c>
      <c r="M2713" s="1">
        <v>0.0</v>
      </c>
      <c r="N2713" s="1">
        <v>1.0</v>
      </c>
      <c r="O2713" s="1">
        <v>0.0</v>
      </c>
      <c r="P2713" s="1" t="s">
        <v>89</v>
      </c>
      <c r="Q2713" s="1" t="s">
        <v>1946</v>
      </c>
      <c r="R2713" s="1">
        <v>40.7384799999999</v>
      </c>
      <c r="S2713" s="1">
        <v>-74.00503</v>
      </c>
      <c r="T2713" s="1" t="s">
        <v>91</v>
      </c>
      <c r="U2713" s="1" t="s">
        <v>92</v>
      </c>
      <c r="V2713" s="1">
        <v>4.0</v>
      </c>
      <c r="W2713" s="1">
        <v>1.0</v>
      </c>
      <c r="X2713" s="1">
        <v>1.0</v>
      </c>
      <c r="Y2713" s="1">
        <v>2.0</v>
      </c>
      <c r="Z2713" s="1" t="s">
        <v>93</v>
      </c>
      <c r="AA2713" s="1" t="s">
        <v>14508</v>
      </c>
      <c r="AB2713" s="1">
        <v>250.0</v>
      </c>
      <c r="AC2713" s="1">
        <v>2.0</v>
      </c>
      <c r="AD2713" s="1">
        <v>25.0</v>
      </c>
      <c r="AE2713" s="1">
        <v>5.0</v>
      </c>
      <c r="AF2713" s="1" t="s">
        <v>302</v>
      </c>
      <c r="AG2713" s="1">
        <v>1.0</v>
      </c>
      <c r="AH2713" s="1">
        <v>0.0</v>
      </c>
      <c r="AI2713" s="1">
        <v>0.0</v>
      </c>
      <c r="AJ2713" s="1">
        <v>0.0</v>
      </c>
      <c r="AK2713" s="1">
        <v>0.0</v>
      </c>
      <c r="AL2713" s="1">
        <v>5.0</v>
      </c>
      <c r="AM2713" s="1">
        <v>2.0</v>
      </c>
      <c r="AN2713" s="1">
        <v>80.0</v>
      </c>
      <c r="AO2713" s="1">
        <v>8.0</v>
      </c>
      <c r="AP2713" s="1">
        <v>8.0</v>
      </c>
      <c r="AQ2713" s="1">
        <v>8.0</v>
      </c>
      <c r="AR2713" s="1">
        <v>8.0</v>
      </c>
      <c r="AS2713" s="1">
        <v>8.0</v>
      </c>
      <c r="AT2713" s="1">
        <v>8.0</v>
      </c>
      <c r="AU2713" s="1">
        <v>0.0</v>
      </c>
      <c r="AV2713" s="1" t="s">
        <v>96</v>
      </c>
      <c r="AW2713" s="1">
        <v>1.0</v>
      </c>
      <c r="AX2713" s="1">
        <v>1.0</v>
      </c>
      <c r="AY2713" s="1">
        <v>0.0</v>
      </c>
      <c r="AZ2713" s="1">
        <v>0.0</v>
      </c>
      <c r="BA2713" s="1">
        <v>0.27</v>
      </c>
      <c r="BB2713" s="1">
        <v>-1.0</v>
      </c>
      <c r="BC2713" s="1">
        <v>1.0</v>
      </c>
      <c r="BD2713" s="1">
        <v>-1.0</v>
      </c>
      <c r="BE2713" s="1">
        <v>-1.0</v>
      </c>
      <c r="BF2713" s="1">
        <v>-1.0</v>
      </c>
      <c r="BG2713" s="1">
        <v>-1.0</v>
      </c>
      <c r="BH2713" s="1">
        <v>-1.0</v>
      </c>
      <c r="BI2713" s="1">
        <v>-1.0</v>
      </c>
      <c r="BJ2713" s="1">
        <v>1.0</v>
      </c>
      <c r="BK2713" s="1">
        <v>-1.0</v>
      </c>
      <c r="BL2713" s="1">
        <v>-1.0</v>
      </c>
      <c r="BM2713" s="1">
        <v>-1.0</v>
      </c>
      <c r="BN2713" s="1">
        <v>-1.0</v>
      </c>
      <c r="BO2713" s="1">
        <v>-1.0</v>
      </c>
      <c r="BP2713" s="1">
        <v>1.0</v>
      </c>
      <c r="BQ2713" s="1">
        <v>-1.0</v>
      </c>
      <c r="BR2713" s="1">
        <v>-1.0</v>
      </c>
      <c r="BS2713" s="1">
        <v>-1.0</v>
      </c>
      <c r="BT2713" s="1">
        <v>-1.0</v>
      </c>
      <c r="BU2713" s="1">
        <v>1.0</v>
      </c>
      <c r="BV2713" s="1">
        <v>-1.0</v>
      </c>
      <c r="BW2713" s="1">
        <v>1.0</v>
      </c>
      <c r="BX2713" s="1">
        <v>-1.0</v>
      </c>
      <c r="BY2713" s="1">
        <v>-1.0</v>
      </c>
      <c r="BZ2713" s="1">
        <v>-1.0</v>
      </c>
      <c r="CA2713" s="1">
        <v>-1.0</v>
      </c>
      <c r="CB2713" s="1">
        <v>-1.0</v>
      </c>
      <c r="CC2713" s="1">
        <v>-1.0</v>
      </c>
      <c r="CD2713" s="1">
        <v>91153.0</v>
      </c>
    </row>
    <row r="2714">
      <c r="A2714" s="1">
        <v>8212051.0</v>
      </c>
      <c r="B2714" s="1" t="s">
        <v>14509</v>
      </c>
      <c r="C2714" s="1" t="s">
        <v>14510</v>
      </c>
      <c r="D2714" s="1" t="s">
        <v>14511</v>
      </c>
      <c r="E2714" s="1" t="s">
        <v>85</v>
      </c>
      <c r="F2714" s="1" t="s">
        <v>14512</v>
      </c>
      <c r="G2714" s="1" t="s">
        <v>14513</v>
      </c>
      <c r="H2714" s="1" t="s">
        <v>14514</v>
      </c>
      <c r="I2714" s="1">
        <v>4.3302952E7</v>
      </c>
      <c r="J2714" s="1">
        <v>42250.0</v>
      </c>
      <c r="K2714" s="1" t="s">
        <v>134</v>
      </c>
      <c r="L2714" s="1">
        <v>1.0</v>
      </c>
      <c r="M2714" s="1">
        <v>0.0</v>
      </c>
      <c r="N2714" s="1">
        <v>1.0</v>
      </c>
      <c r="O2714" s="1">
        <v>0.0</v>
      </c>
      <c r="P2714" s="1" t="s">
        <v>123</v>
      </c>
      <c r="Q2714" s="1" t="s">
        <v>945</v>
      </c>
      <c r="R2714" s="1">
        <v>40.66383</v>
      </c>
      <c r="S2714" s="1">
        <v>-73.92706</v>
      </c>
      <c r="T2714" s="1" t="s">
        <v>91</v>
      </c>
      <c r="U2714" s="1" t="s">
        <v>214</v>
      </c>
      <c r="V2714" s="1">
        <v>4.0</v>
      </c>
      <c r="W2714" s="1">
        <v>1.0</v>
      </c>
      <c r="X2714" s="1">
        <v>1.0</v>
      </c>
      <c r="Y2714" s="1">
        <v>1.0</v>
      </c>
      <c r="Z2714" s="1" t="s">
        <v>93</v>
      </c>
      <c r="AA2714" s="1" t="s">
        <v>14515</v>
      </c>
      <c r="AB2714" s="1">
        <v>95.0</v>
      </c>
      <c r="AC2714" s="1">
        <v>2.0</v>
      </c>
      <c r="AD2714" s="1">
        <v>25.0</v>
      </c>
      <c r="AE2714" s="1">
        <v>2.0</v>
      </c>
      <c r="AF2714" s="1" t="s">
        <v>179</v>
      </c>
      <c r="AG2714" s="1">
        <v>1.0</v>
      </c>
      <c r="AH2714" s="1">
        <v>5.0</v>
      </c>
      <c r="AI2714" s="1">
        <v>17.0</v>
      </c>
      <c r="AJ2714" s="1">
        <v>23.0</v>
      </c>
      <c r="AK2714" s="1">
        <v>238.0</v>
      </c>
      <c r="AL2714" s="1">
        <v>7.0</v>
      </c>
      <c r="AM2714" s="1">
        <v>0.0</v>
      </c>
      <c r="AN2714" s="1">
        <v>94.0</v>
      </c>
      <c r="AO2714" s="1">
        <v>10.0</v>
      </c>
      <c r="AP2714" s="1">
        <v>10.0</v>
      </c>
      <c r="AQ2714" s="1">
        <v>10.0</v>
      </c>
      <c r="AR2714" s="1">
        <v>10.0</v>
      </c>
      <c r="AS2714" s="1">
        <v>8.0</v>
      </c>
      <c r="AT2714" s="1">
        <v>9.0</v>
      </c>
      <c r="AU2714" s="1">
        <v>0.0</v>
      </c>
      <c r="AV2714" s="1" t="s">
        <v>117</v>
      </c>
      <c r="AW2714" s="1">
        <v>1.0</v>
      </c>
      <c r="AX2714" s="1">
        <v>0.0</v>
      </c>
      <c r="AY2714" s="1">
        <v>0.0</v>
      </c>
      <c r="AZ2714" s="1">
        <v>1.0</v>
      </c>
      <c r="BA2714" s="1">
        <v>0.15</v>
      </c>
      <c r="BB2714" s="1">
        <v>-1.0</v>
      </c>
      <c r="BC2714" s="1">
        <v>1.0</v>
      </c>
      <c r="BD2714" s="1">
        <v>-1.0</v>
      </c>
      <c r="BE2714" s="1">
        <v>-1.0</v>
      </c>
      <c r="BF2714" s="1">
        <v>-1.0</v>
      </c>
      <c r="BG2714" s="1">
        <v>-1.0</v>
      </c>
      <c r="BH2714" s="1">
        <v>-1.0</v>
      </c>
      <c r="BI2714" s="1">
        <v>-1.0</v>
      </c>
      <c r="BJ2714" s="1">
        <v>1.0</v>
      </c>
      <c r="BK2714" s="1">
        <v>-1.0</v>
      </c>
      <c r="BL2714" s="1">
        <v>-1.0</v>
      </c>
      <c r="BM2714" s="1">
        <v>-1.0</v>
      </c>
      <c r="BN2714" s="1">
        <v>-1.0</v>
      </c>
      <c r="BO2714" s="1">
        <v>-1.0</v>
      </c>
      <c r="BP2714" s="1">
        <v>1.0</v>
      </c>
      <c r="BQ2714" s="1">
        <v>-1.0</v>
      </c>
      <c r="BR2714" s="1">
        <v>-1.0</v>
      </c>
      <c r="BS2714" s="1">
        <v>-1.0</v>
      </c>
      <c r="BT2714" s="1">
        <v>-1.0</v>
      </c>
      <c r="BU2714" s="1">
        <v>1.0</v>
      </c>
      <c r="BV2714" s="1">
        <v>-1.0</v>
      </c>
      <c r="BW2714" s="1">
        <v>-1.0</v>
      </c>
      <c r="BX2714" s="1">
        <v>-1.0</v>
      </c>
      <c r="BY2714" s="1">
        <v>-1.0</v>
      </c>
      <c r="BZ2714" s="1">
        <v>-1.0</v>
      </c>
      <c r="CA2714" s="1">
        <v>-1.0</v>
      </c>
      <c r="CB2714" s="1">
        <v>-1.0</v>
      </c>
      <c r="CC2714" s="1">
        <v>-1.0</v>
      </c>
      <c r="CD2714" s="1">
        <v>91184.0</v>
      </c>
    </row>
    <row r="2715">
      <c r="A2715" s="1">
        <v>2.0167264E7</v>
      </c>
      <c r="B2715" s="1" t="s">
        <v>14516</v>
      </c>
      <c r="C2715" s="1" t="s">
        <v>14517</v>
      </c>
      <c r="D2715" s="1" t="s">
        <v>14518</v>
      </c>
      <c r="E2715" s="1" t="s">
        <v>85</v>
      </c>
      <c r="H2715" s="1" t="s">
        <v>14519</v>
      </c>
      <c r="I2715" s="1">
        <v>1.0109608E7</v>
      </c>
      <c r="J2715" s="1">
        <v>41596.0</v>
      </c>
      <c r="M2715" s="1">
        <v>0.0</v>
      </c>
      <c r="N2715" s="1">
        <v>2.0</v>
      </c>
      <c r="O2715" s="1">
        <v>1.0</v>
      </c>
      <c r="P2715" s="1" t="s">
        <v>89</v>
      </c>
      <c r="Q2715" s="1" t="s">
        <v>90</v>
      </c>
      <c r="R2715" s="1">
        <v>40.81145</v>
      </c>
      <c r="S2715" s="1">
        <v>-73.95067</v>
      </c>
      <c r="T2715" s="1" t="s">
        <v>91</v>
      </c>
      <c r="U2715" s="1" t="s">
        <v>92</v>
      </c>
      <c r="V2715" s="1">
        <v>3.0</v>
      </c>
      <c r="W2715" s="1">
        <v>1.0</v>
      </c>
      <c r="X2715" s="1">
        <v>1.0</v>
      </c>
      <c r="Y2715" s="1">
        <v>1.0</v>
      </c>
      <c r="Z2715" s="1" t="s">
        <v>93</v>
      </c>
      <c r="AA2715" s="1" t="s">
        <v>14520</v>
      </c>
      <c r="AB2715" s="1">
        <v>65.0</v>
      </c>
      <c r="AC2715" s="1">
        <v>1.0</v>
      </c>
      <c r="AD2715" s="1">
        <v>20.0</v>
      </c>
      <c r="AE2715" s="1">
        <v>3.0</v>
      </c>
      <c r="AF2715" s="1" t="s">
        <v>1891</v>
      </c>
      <c r="AG2715" s="1">
        <v>1.0</v>
      </c>
      <c r="AH2715" s="1">
        <v>0.0</v>
      </c>
      <c r="AI2715" s="1">
        <v>0.0</v>
      </c>
      <c r="AJ2715" s="1">
        <v>0.0</v>
      </c>
      <c r="AK2715" s="1">
        <v>0.0</v>
      </c>
      <c r="AL2715" s="1">
        <v>9.0</v>
      </c>
      <c r="AM2715" s="1">
        <v>0.0</v>
      </c>
      <c r="AN2715" s="1">
        <v>96.0</v>
      </c>
      <c r="AO2715" s="1">
        <v>10.0</v>
      </c>
      <c r="AP2715" s="1">
        <v>9.0</v>
      </c>
      <c r="AQ2715" s="1">
        <v>10.0</v>
      </c>
      <c r="AR2715" s="1">
        <v>10.0</v>
      </c>
      <c r="AS2715" s="1">
        <v>10.0</v>
      </c>
      <c r="AT2715" s="1">
        <v>10.0</v>
      </c>
      <c r="AU2715" s="1">
        <v>1.0</v>
      </c>
      <c r="AV2715" s="1" t="s">
        <v>105</v>
      </c>
      <c r="AW2715" s="1">
        <v>2.0</v>
      </c>
      <c r="AX2715" s="1">
        <v>2.0</v>
      </c>
      <c r="AY2715" s="1">
        <v>0.0</v>
      </c>
      <c r="AZ2715" s="1">
        <v>0.0</v>
      </c>
      <c r="BA2715" s="1">
        <v>0.4</v>
      </c>
      <c r="BB2715" s="1">
        <v>-1.0</v>
      </c>
      <c r="BC2715" s="1">
        <v>1.0</v>
      </c>
      <c r="BD2715" s="1">
        <v>-1.0</v>
      </c>
      <c r="BE2715" s="1">
        <v>-1.0</v>
      </c>
      <c r="BF2715" s="1">
        <v>-1.0</v>
      </c>
      <c r="BG2715" s="1">
        <v>-1.0</v>
      </c>
      <c r="BH2715" s="1">
        <v>-1.0</v>
      </c>
      <c r="BI2715" s="1">
        <v>-1.0</v>
      </c>
      <c r="BJ2715" s="1">
        <v>1.0</v>
      </c>
      <c r="BK2715" s="1">
        <v>-1.0</v>
      </c>
      <c r="BL2715" s="1">
        <v>-1.0</v>
      </c>
      <c r="BM2715" s="1">
        <v>1.0</v>
      </c>
      <c r="BN2715" s="1">
        <v>-1.0</v>
      </c>
      <c r="BO2715" s="1">
        <v>-1.0</v>
      </c>
      <c r="BP2715" s="1">
        <v>-1.0</v>
      </c>
      <c r="BQ2715" s="1">
        <v>-1.0</v>
      </c>
      <c r="BR2715" s="1">
        <v>-1.0</v>
      </c>
      <c r="BS2715" s="1">
        <v>-1.0</v>
      </c>
      <c r="BT2715" s="1">
        <v>-1.0</v>
      </c>
      <c r="BU2715" s="1">
        <v>1.0</v>
      </c>
      <c r="BV2715" s="1">
        <v>-1.0</v>
      </c>
      <c r="BW2715" s="1">
        <v>1.0</v>
      </c>
      <c r="BX2715" s="1">
        <v>-1.0</v>
      </c>
      <c r="BY2715" s="1">
        <v>-1.0</v>
      </c>
      <c r="BZ2715" s="1">
        <v>-1.0</v>
      </c>
      <c r="CA2715" s="1">
        <v>-1.0</v>
      </c>
      <c r="CB2715" s="1">
        <v>-1.0</v>
      </c>
      <c r="CC2715" s="1">
        <v>-1.0</v>
      </c>
      <c r="CD2715" s="1">
        <v>91200.0</v>
      </c>
    </row>
    <row r="2716">
      <c r="A2716" s="1">
        <v>769279.0</v>
      </c>
      <c r="B2716" s="1" t="s">
        <v>14521</v>
      </c>
      <c r="C2716" s="1" t="s">
        <v>14522</v>
      </c>
      <c r="D2716" s="1" t="s">
        <v>14523</v>
      </c>
      <c r="E2716" s="1" t="s">
        <v>85</v>
      </c>
      <c r="F2716" s="1" t="s">
        <v>14524</v>
      </c>
      <c r="G2716" s="1" t="s">
        <v>14525</v>
      </c>
      <c r="H2716" s="1" t="s">
        <v>14526</v>
      </c>
      <c r="I2716" s="1">
        <v>1228080.0</v>
      </c>
      <c r="J2716" s="1">
        <v>40816.0</v>
      </c>
      <c r="M2716" s="1">
        <v>0.0</v>
      </c>
      <c r="N2716" s="1">
        <v>1.0</v>
      </c>
      <c r="O2716" s="1">
        <v>1.0</v>
      </c>
      <c r="P2716" s="1" t="s">
        <v>89</v>
      </c>
      <c r="Q2716" s="1" t="s">
        <v>1385</v>
      </c>
      <c r="R2716" s="1">
        <v>40.72439</v>
      </c>
      <c r="S2716" s="1">
        <v>-73.9776699999999</v>
      </c>
      <c r="T2716" s="1" t="s">
        <v>91</v>
      </c>
      <c r="U2716" s="1" t="s">
        <v>113</v>
      </c>
      <c r="V2716" s="1">
        <v>2.0</v>
      </c>
      <c r="W2716" s="1">
        <v>2.0</v>
      </c>
      <c r="X2716" s="1">
        <v>1.0</v>
      </c>
      <c r="Y2716" s="1">
        <v>1.0</v>
      </c>
      <c r="Z2716" s="1" t="s">
        <v>93</v>
      </c>
      <c r="AA2716" s="1" t="s">
        <v>14527</v>
      </c>
      <c r="AB2716" s="1">
        <v>100.0</v>
      </c>
      <c r="AC2716" s="1">
        <v>1.0</v>
      </c>
      <c r="AD2716" s="1">
        <v>0.0</v>
      </c>
      <c r="AE2716" s="1">
        <v>7.0</v>
      </c>
      <c r="AF2716" s="1" t="s">
        <v>821</v>
      </c>
      <c r="AG2716" s="1">
        <v>1.0</v>
      </c>
      <c r="AH2716" s="1">
        <v>0.0</v>
      </c>
      <c r="AI2716" s="1">
        <v>0.0</v>
      </c>
      <c r="AJ2716" s="1">
        <v>0.0</v>
      </c>
      <c r="AK2716" s="1">
        <v>0.0</v>
      </c>
      <c r="AL2716" s="1">
        <v>1.0</v>
      </c>
      <c r="AM2716" s="1">
        <v>0.0</v>
      </c>
      <c r="AN2716" s="1">
        <v>100.0</v>
      </c>
      <c r="AO2716" s="1">
        <v>10.0</v>
      </c>
      <c r="AP2716" s="1">
        <v>10.0</v>
      </c>
      <c r="AQ2716" s="1">
        <v>10.0</v>
      </c>
      <c r="AR2716" s="1">
        <v>10.0</v>
      </c>
      <c r="AS2716" s="1">
        <v>10.0</v>
      </c>
      <c r="AT2716" s="1">
        <v>10.0</v>
      </c>
      <c r="AU2716" s="1">
        <v>0.0</v>
      </c>
      <c r="AV2716" s="1" t="s">
        <v>105</v>
      </c>
      <c r="AW2716" s="1">
        <v>1.0</v>
      </c>
      <c r="AX2716" s="1">
        <v>0.0</v>
      </c>
      <c r="AY2716" s="1">
        <v>1.0</v>
      </c>
      <c r="AZ2716" s="1">
        <v>0.0</v>
      </c>
      <c r="BA2716" s="1">
        <v>0.03</v>
      </c>
      <c r="BB2716" s="1">
        <v>-1.0</v>
      </c>
      <c r="BC2716" s="1">
        <v>1.0</v>
      </c>
      <c r="BD2716" s="1">
        <v>-1.0</v>
      </c>
      <c r="BE2716" s="1">
        <v>-1.0</v>
      </c>
      <c r="BF2716" s="1">
        <v>-1.0</v>
      </c>
      <c r="BG2716" s="1">
        <v>-1.0</v>
      </c>
      <c r="BH2716" s="1">
        <v>-1.0</v>
      </c>
      <c r="BI2716" s="1">
        <v>-1.0</v>
      </c>
      <c r="BJ2716" s="1">
        <v>1.0</v>
      </c>
      <c r="BK2716" s="1">
        <v>-1.0</v>
      </c>
      <c r="BL2716" s="1">
        <v>-1.0</v>
      </c>
      <c r="BM2716" s="1">
        <v>1.0</v>
      </c>
      <c r="BN2716" s="1">
        <v>1.0</v>
      </c>
      <c r="BO2716" s="1">
        <v>1.0</v>
      </c>
      <c r="BP2716" s="1">
        <v>-1.0</v>
      </c>
      <c r="BQ2716" s="1">
        <v>-1.0</v>
      </c>
      <c r="BR2716" s="1">
        <v>-1.0</v>
      </c>
      <c r="BS2716" s="1">
        <v>-1.0</v>
      </c>
      <c r="BT2716" s="1">
        <v>-1.0</v>
      </c>
      <c r="BU2716" s="1">
        <v>1.0</v>
      </c>
      <c r="BV2716" s="1">
        <v>-1.0</v>
      </c>
      <c r="BW2716" s="1">
        <v>-1.0</v>
      </c>
      <c r="BX2716" s="1">
        <v>-1.0</v>
      </c>
      <c r="BY2716" s="1">
        <v>-1.0</v>
      </c>
      <c r="BZ2716" s="1">
        <v>-1.0</v>
      </c>
      <c r="CA2716" s="1">
        <v>-1.0</v>
      </c>
      <c r="CB2716" s="1">
        <v>-1.0</v>
      </c>
      <c r="CC2716" s="1">
        <v>-1.0</v>
      </c>
      <c r="CD2716" s="1">
        <v>91206.0</v>
      </c>
    </row>
    <row r="2717">
      <c r="A2717" s="1">
        <v>1.366744E7</v>
      </c>
      <c r="B2717" s="1" t="s">
        <v>14528</v>
      </c>
      <c r="C2717" s="1" t="s">
        <v>14529</v>
      </c>
      <c r="D2717" s="1" t="s">
        <v>14530</v>
      </c>
      <c r="E2717" s="1" t="s">
        <v>85</v>
      </c>
      <c r="I2717" s="1">
        <v>2.2019073E7</v>
      </c>
      <c r="J2717" s="1">
        <v>41913.0</v>
      </c>
      <c r="M2717" s="1">
        <v>0.0</v>
      </c>
      <c r="N2717" s="1">
        <v>1.0</v>
      </c>
      <c r="O2717" s="1">
        <v>1.0</v>
      </c>
      <c r="P2717" s="1" t="s">
        <v>89</v>
      </c>
      <c r="Q2717" s="1" t="s">
        <v>90</v>
      </c>
      <c r="R2717" s="1">
        <v>40.75571</v>
      </c>
      <c r="S2717" s="1">
        <v>-73.99594</v>
      </c>
      <c r="T2717" s="1" t="s">
        <v>91</v>
      </c>
      <c r="U2717" s="1" t="s">
        <v>113</v>
      </c>
      <c r="V2717" s="1">
        <v>1.0</v>
      </c>
      <c r="W2717" s="1">
        <v>1.0</v>
      </c>
      <c r="X2717" s="1">
        <v>1.0</v>
      </c>
      <c r="Y2717" s="1">
        <v>1.0</v>
      </c>
      <c r="Z2717" s="1" t="s">
        <v>93</v>
      </c>
      <c r="AA2717" s="1" t="s">
        <v>14531</v>
      </c>
      <c r="AB2717" s="1">
        <v>90.0</v>
      </c>
      <c r="AC2717" s="1">
        <v>1.0</v>
      </c>
      <c r="AD2717" s="1">
        <v>60.0</v>
      </c>
      <c r="AE2717" s="1">
        <v>15.0</v>
      </c>
      <c r="AF2717" s="1" t="s">
        <v>187</v>
      </c>
      <c r="AG2717" s="1">
        <v>1.0</v>
      </c>
      <c r="AH2717" s="1">
        <v>0.0</v>
      </c>
      <c r="AI2717" s="1">
        <v>0.0</v>
      </c>
      <c r="AJ2717" s="1">
        <v>0.0</v>
      </c>
      <c r="AK2717" s="1">
        <v>0.0</v>
      </c>
      <c r="AL2717" s="1">
        <v>0.0</v>
      </c>
      <c r="AM2717" s="1">
        <v>0.0</v>
      </c>
      <c r="AU2717" s="1">
        <v>0.0</v>
      </c>
      <c r="AV2717" s="1" t="s">
        <v>96</v>
      </c>
      <c r="AW2717" s="1">
        <v>1.0</v>
      </c>
      <c r="AX2717" s="1">
        <v>0.0</v>
      </c>
      <c r="AY2717" s="1">
        <v>1.0</v>
      </c>
      <c r="AZ2717" s="1">
        <v>0.0</v>
      </c>
      <c r="BB2717" s="1">
        <v>-1.0</v>
      </c>
      <c r="BC2717" s="1">
        <v>1.0</v>
      </c>
      <c r="BD2717" s="1">
        <v>-1.0</v>
      </c>
      <c r="BE2717" s="1">
        <v>-1.0</v>
      </c>
      <c r="BF2717" s="1">
        <v>-1.0</v>
      </c>
      <c r="BG2717" s="1">
        <v>-1.0</v>
      </c>
      <c r="BH2717" s="1">
        <v>-1.0</v>
      </c>
      <c r="BI2717" s="1">
        <v>-1.0</v>
      </c>
      <c r="BJ2717" s="1">
        <v>-1.0</v>
      </c>
      <c r="BK2717" s="1">
        <v>-1.0</v>
      </c>
      <c r="BL2717" s="1">
        <v>-1.0</v>
      </c>
      <c r="BM2717" s="1">
        <v>1.0</v>
      </c>
      <c r="BN2717" s="1">
        <v>1.0</v>
      </c>
      <c r="BO2717" s="1">
        <v>1.0</v>
      </c>
      <c r="BP2717" s="1">
        <v>-1.0</v>
      </c>
      <c r="BQ2717" s="1">
        <v>1.0</v>
      </c>
      <c r="BR2717" s="1">
        <v>-1.0</v>
      </c>
      <c r="BS2717" s="1">
        <v>-1.0</v>
      </c>
      <c r="BT2717" s="1">
        <v>-1.0</v>
      </c>
      <c r="BU2717" s="1">
        <v>1.0</v>
      </c>
      <c r="BV2717" s="1">
        <v>-1.0</v>
      </c>
      <c r="BW2717" s="1">
        <v>-1.0</v>
      </c>
      <c r="BX2717" s="1">
        <v>-1.0</v>
      </c>
      <c r="BY2717" s="1">
        <v>-1.0</v>
      </c>
      <c r="BZ2717" s="1">
        <v>-1.0</v>
      </c>
      <c r="CA2717" s="1">
        <v>-1.0</v>
      </c>
      <c r="CB2717" s="1">
        <v>-1.0</v>
      </c>
      <c r="CC2717" s="1">
        <v>-1.0</v>
      </c>
      <c r="CD2717" s="1">
        <v>91264.0</v>
      </c>
    </row>
    <row r="2718">
      <c r="A2718" s="1">
        <v>2.0386575E7</v>
      </c>
      <c r="B2718" s="1" t="s">
        <v>14532</v>
      </c>
      <c r="C2718" s="1" t="s">
        <v>14533</v>
      </c>
      <c r="D2718" s="1" t="s">
        <v>14534</v>
      </c>
      <c r="E2718" s="1" t="s">
        <v>85</v>
      </c>
      <c r="I2718" s="1">
        <v>1.42590597E8</v>
      </c>
      <c r="J2718" s="1">
        <v>42942.0</v>
      </c>
      <c r="K2718" s="1" t="s">
        <v>134</v>
      </c>
      <c r="L2718" s="1">
        <v>0.93</v>
      </c>
      <c r="M2718" s="1">
        <v>0.0</v>
      </c>
      <c r="N2718" s="1">
        <v>7.0</v>
      </c>
      <c r="O2718" s="1">
        <v>0.0</v>
      </c>
      <c r="P2718" s="1" t="s">
        <v>123</v>
      </c>
      <c r="Q2718" s="1" t="s">
        <v>2465</v>
      </c>
      <c r="R2718" s="1">
        <v>40.6746</v>
      </c>
      <c r="S2718" s="1">
        <v>-73.87293</v>
      </c>
      <c r="T2718" s="1" t="s">
        <v>91</v>
      </c>
      <c r="U2718" s="1" t="s">
        <v>214</v>
      </c>
      <c r="V2718" s="1">
        <v>1.0</v>
      </c>
      <c r="W2718" s="1">
        <v>1.0</v>
      </c>
      <c r="X2718" s="1">
        <v>1.0</v>
      </c>
      <c r="Y2718" s="1">
        <v>1.0</v>
      </c>
      <c r="Z2718" s="1" t="s">
        <v>93</v>
      </c>
      <c r="AA2718" s="1" t="s">
        <v>14535</v>
      </c>
      <c r="AB2718" s="1">
        <v>159.0</v>
      </c>
      <c r="AC2718" s="1">
        <v>1.0</v>
      </c>
      <c r="AD2718" s="1">
        <v>20.0</v>
      </c>
      <c r="AE2718" s="1">
        <v>1.0</v>
      </c>
      <c r="AF2718" s="1" t="s">
        <v>127</v>
      </c>
      <c r="AG2718" s="1">
        <v>1.0</v>
      </c>
      <c r="AH2718" s="1">
        <v>30.0</v>
      </c>
      <c r="AI2718" s="1">
        <v>60.0</v>
      </c>
      <c r="AJ2718" s="1">
        <v>90.0</v>
      </c>
      <c r="AK2718" s="1">
        <v>180.0</v>
      </c>
      <c r="AL2718" s="1">
        <v>7.0</v>
      </c>
      <c r="AM2718" s="1">
        <v>3.0</v>
      </c>
      <c r="AN2718" s="1">
        <v>97.0</v>
      </c>
      <c r="AO2718" s="1">
        <v>9.0</v>
      </c>
      <c r="AP2718" s="1">
        <v>9.0</v>
      </c>
      <c r="AQ2718" s="1">
        <v>10.0</v>
      </c>
      <c r="AR2718" s="1">
        <v>10.0</v>
      </c>
      <c r="AS2718" s="1">
        <v>9.0</v>
      </c>
      <c r="AT2718" s="1">
        <v>9.0</v>
      </c>
      <c r="AU2718" s="1">
        <v>1.0</v>
      </c>
      <c r="AV2718" s="1" t="s">
        <v>96</v>
      </c>
      <c r="AW2718" s="1">
        <v>6.0</v>
      </c>
      <c r="AX2718" s="1">
        <v>1.0</v>
      </c>
      <c r="AY2718" s="1">
        <v>3.0</v>
      </c>
      <c r="AZ2718" s="1">
        <v>2.0</v>
      </c>
      <c r="BA2718" s="1">
        <v>0.31</v>
      </c>
      <c r="BB2718" s="1">
        <v>-1.0</v>
      </c>
      <c r="BC2718" s="1">
        <v>1.0</v>
      </c>
      <c r="BD2718" s="1">
        <v>-1.0</v>
      </c>
      <c r="BE2718" s="1">
        <v>-1.0</v>
      </c>
      <c r="BF2718" s="1">
        <v>-1.0</v>
      </c>
      <c r="BG2718" s="1">
        <v>-1.0</v>
      </c>
      <c r="BH2718" s="1">
        <v>-1.0</v>
      </c>
      <c r="BI2718" s="1">
        <v>-1.0</v>
      </c>
      <c r="BJ2718" s="1">
        <v>1.0</v>
      </c>
      <c r="BK2718" s="1">
        <v>-1.0</v>
      </c>
      <c r="BL2718" s="1">
        <v>-1.0</v>
      </c>
      <c r="BM2718" s="1">
        <v>-1.0</v>
      </c>
      <c r="BN2718" s="1">
        <v>-1.0</v>
      </c>
      <c r="BO2718" s="1">
        <v>-1.0</v>
      </c>
      <c r="BP2718" s="1">
        <v>-1.0</v>
      </c>
      <c r="BQ2718" s="1">
        <v>-1.0</v>
      </c>
      <c r="BR2718" s="1">
        <v>-1.0</v>
      </c>
      <c r="BS2718" s="1">
        <v>-1.0</v>
      </c>
      <c r="BT2718" s="1">
        <v>-1.0</v>
      </c>
      <c r="BU2718" s="1">
        <v>1.0</v>
      </c>
      <c r="BV2718" s="1">
        <v>-1.0</v>
      </c>
      <c r="BW2718" s="1">
        <v>-1.0</v>
      </c>
      <c r="BX2718" s="1">
        <v>-1.0</v>
      </c>
      <c r="BY2718" s="1">
        <v>-1.0</v>
      </c>
      <c r="BZ2718" s="1">
        <v>-1.0</v>
      </c>
      <c r="CA2718" s="1">
        <v>-1.0</v>
      </c>
      <c r="CB2718" s="1">
        <v>-1.0</v>
      </c>
      <c r="CC2718" s="1">
        <v>-1.0</v>
      </c>
      <c r="CD2718" s="1">
        <v>91297.0</v>
      </c>
    </row>
    <row r="2719">
      <c r="A2719" s="1">
        <v>7979200.0</v>
      </c>
      <c r="B2719" s="1" t="s">
        <v>14536</v>
      </c>
      <c r="C2719" s="1" t="s">
        <v>14537</v>
      </c>
      <c r="D2719" s="1" t="s">
        <v>14537</v>
      </c>
      <c r="E2719" s="1" t="s">
        <v>85</v>
      </c>
      <c r="I2719" s="1">
        <v>1.2739246E7</v>
      </c>
      <c r="J2719" s="1">
        <v>41700.0</v>
      </c>
      <c r="M2719" s="1">
        <v>0.0</v>
      </c>
      <c r="N2719" s="1">
        <v>1.0</v>
      </c>
      <c r="O2719" s="1">
        <v>1.0</v>
      </c>
      <c r="P2719" s="1" t="s">
        <v>123</v>
      </c>
      <c r="Q2719" s="1" t="s">
        <v>157</v>
      </c>
      <c r="R2719" s="1">
        <v>40.6842599999999</v>
      </c>
      <c r="S2719" s="1">
        <v>-73.95669</v>
      </c>
      <c r="T2719" s="1" t="s">
        <v>91</v>
      </c>
      <c r="U2719" s="1" t="s">
        <v>92</v>
      </c>
      <c r="V2719" s="1">
        <v>3.0</v>
      </c>
      <c r="W2719" s="1">
        <v>1.0</v>
      </c>
      <c r="X2719" s="1">
        <v>1.0</v>
      </c>
      <c r="Y2719" s="1">
        <v>2.0</v>
      </c>
      <c r="Z2719" s="1" t="s">
        <v>93</v>
      </c>
      <c r="AA2719" s="1" t="s">
        <v>14538</v>
      </c>
      <c r="AB2719" s="1">
        <v>95.0</v>
      </c>
      <c r="AC2719" s="1">
        <v>1.0</v>
      </c>
      <c r="AD2719" s="1">
        <v>0.0</v>
      </c>
      <c r="AE2719" s="1">
        <v>5.0</v>
      </c>
      <c r="AF2719" s="1" t="s">
        <v>821</v>
      </c>
      <c r="AG2719" s="1">
        <v>1.0</v>
      </c>
      <c r="AH2719" s="1">
        <v>0.0</v>
      </c>
      <c r="AI2719" s="1">
        <v>0.0</v>
      </c>
      <c r="AJ2719" s="1">
        <v>0.0</v>
      </c>
      <c r="AK2719" s="1">
        <v>0.0</v>
      </c>
      <c r="AL2719" s="1">
        <v>11.0</v>
      </c>
      <c r="AM2719" s="1">
        <v>0.0</v>
      </c>
      <c r="AN2719" s="1">
        <v>93.0</v>
      </c>
      <c r="AO2719" s="1">
        <v>9.0</v>
      </c>
      <c r="AP2719" s="1">
        <v>10.0</v>
      </c>
      <c r="AQ2719" s="1">
        <v>10.0</v>
      </c>
      <c r="AR2719" s="1">
        <v>9.0</v>
      </c>
      <c r="AS2719" s="1">
        <v>9.0</v>
      </c>
      <c r="AT2719" s="1">
        <v>9.0</v>
      </c>
      <c r="AU2719" s="1">
        <v>0.0</v>
      </c>
      <c r="AV2719" s="1" t="s">
        <v>105</v>
      </c>
      <c r="AW2719" s="1">
        <v>1.0</v>
      </c>
      <c r="AX2719" s="1">
        <v>1.0</v>
      </c>
      <c r="AY2719" s="1">
        <v>0.0</v>
      </c>
      <c r="AZ2719" s="1">
        <v>0.0</v>
      </c>
      <c r="BA2719" s="1">
        <v>0.23</v>
      </c>
      <c r="BB2719" s="1">
        <v>-1.0</v>
      </c>
      <c r="BC2719" s="1">
        <v>1.0</v>
      </c>
      <c r="BD2719" s="1">
        <v>-1.0</v>
      </c>
      <c r="BE2719" s="1">
        <v>-1.0</v>
      </c>
      <c r="BF2719" s="1">
        <v>-1.0</v>
      </c>
      <c r="BG2719" s="1">
        <v>-1.0</v>
      </c>
      <c r="BH2719" s="1">
        <v>-1.0</v>
      </c>
      <c r="BI2719" s="1">
        <v>-1.0</v>
      </c>
      <c r="BJ2719" s="1">
        <v>-1.0</v>
      </c>
      <c r="BK2719" s="1">
        <v>-1.0</v>
      </c>
      <c r="BL2719" s="1">
        <v>-1.0</v>
      </c>
      <c r="BM2719" s="1">
        <v>-1.0</v>
      </c>
      <c r="BN2719" s="1">
        <v>-1.0</v>
      </c>
      <c r="BO2719" s="1">
        <v>-1.0</v>
      </c>
      <c r="BP2719" s="1">
        <v>1.0</v>
      </c>
      <c r="BQ2719" s="1">
        <v>-1.0</v>
      </c>
      <c r="BR2719" s="1">
        <v>-1.0</v>
      </c>
      <c r="BS2719" s="1">
        <v>-1.0</v>
      </c>
      <c r="BT2719" s="1">
        <v>-1.0</v>
      </c>
      <c r="BU2719" s="1">
        <v>1.0</v>
      </c>
      <c r="BV2719" s="1">
        <v>-1.0</v>
      </c>
      <c r="BW2719" s="1">
        <v>-1.0</v>
      </c>
      <c r="BX2719" s="1">
        <v>-1.0</v>
      </c>
      <c r="BY2719" s="1">
        <v>-1.0</v>
      </c>
      <c r="BZ2719" s="1">
        <v>-1.0</v>
      </c>
      <c r="CA2719" s="1">
        <v>-1.0</v>
      </c>
      <c r="CB2719" s="1">
        <v>-1.0</v>
      </c>
      <c r="CC2719" s="1">
        <v>-1.0</v>
      </c>
      <c r="CD2719" s="1">
        <v>91357.0</v>
      </c>
    </row>
    <row r="2720">
      <c r="A2720" s="1">
        <v>1856627.0</v>
      </c>
      <c r="B2720" s="1" t="s">
        <v>14539</v>
      </c>
      <c r="C2720" s="1" t="s">
        <v>14540</v>
      </c>
      <c r="D2720" s="1" t="s">
        <v>14541</v>
      </c>
      <c r="E2720" s="1" t="s">
        <v>85</v>
      </c>
      <c r="F2720" s="1" t="s">
        <v>14542</v>
      </c>
      <c r="G2720" s="1" t="s">
        <v>14543</v>
      </c>
      <c r="H2720" s="1" t="s">
        <v>14544</v>
      </c>
      <c r="I2720" s="1">
        <v>9689041.0</v>
      </c>
      <c r="J2720" s="1">
        <v>41575.0</v>
      </c>
      <c r="M2720" s="1">
        <v>0.0</v>
      </c>
      <c r="N2720" s="1">
        <v>1.0</v>
      </c>
      <c r="O2720" s="1">
        <v>1.0</v>
      </c>
      <c r="P2720" s="1" t="s">
        <v>123</v>
      </c>
      <c r="Q2720" s="1" t="s">
        <v>698</v>
      </c>
      <c r="R2720" s="1">
        <v>40.67143</v>
      </c>
      <c r="S2720" s="1">
        <v>-73.94929</v>
      </c>
      <c r="T2720" s="1" t="s">
        <v>91</v>
      </c>
      <c r="U2720" s="1" t="s">
        <v>113</v>
      </c>
      <c r="V2720" s="1">
        <v>1.0</v>
      </c>
      <c r="W2720" s="1">
        <v>1.0</v>
      </c>
      <c r="X2720" s="1">
        <v>1.0</v>
      </c>
      <c r="Y2720" s="1">
        <v>1.0</v>
      </c>
      <c r="Z2720" s="1" t="s">
        <v>93</v>
      </c>
      <c r="AA2720" s="1" t="s">
        <v>14545</v>
      </c>
      <c r="AB2720" s="1">
        <v>175.0</v>
      </c>
      <c r="AC2720" s="1">
        <v>1.0</v>
      </c>
      <c r="AD2720" s="1">
        <v>0.0</v>
      </c>
      <c r="AE2720" s="1">
        <v>5.0</v>
      </c>
      <c r="AF2720" s="1" t="s">
        <v>549</v>
      </c>
      <c r="AG2720" s="1">
        <v>1.0</v>
      </c>
      <c r="AH2720" s="1">
        <v>24.0</v>
      </c>
      <c r="AI2720" s="1">
        <v>54.0</v>
      </c>
      <c r="AJ2720" s="1">
        <v>84.0</v>
      </c>
      <c r="AK2720" s="1">
        <v>359.0</v>
      </c>
      <c r="AL2720" s="1">
        <v>0.0</v>
      </c>
      <c r="AM2720" s="1">
        <v>0.0</v>
      </c>
      <c r="AU2720" s="1">
        <v>0.0</v>
      </c>
      <c r="AV2720" s="1" t="s">
        <v>96</v>
      </c>
      <c r="AW2720" s="1">
        <v>1.0</v>
      </c>
      <c r="AX2720" s="1">
        <v>0.0</v>
      </c>
      <c r="AY2720" s="1">
        <v>1.0</v>
      </c>
      <c r="AZ2720" s="1">
        <v>0.0</v>
      </c>
      <c r="BB2720" s="1">
        <v>-1.0</v>
      </c>
      <c r="BC2720" s="1">
        <v>-1.0</v>
      </c>
      <c r="BD2720" s="1">
        <v>-1.0</v>
      </c>
      <c r="BE2720" s="1">
        <v>-1.0</v>
      </c>
      <c r="BF2720" s="1">
        <v>-1.0</v>
      </c>
      <c r="BG2720" s="1">
        <v>-1.0</v>
      </c>
      <c r="BH2720" s="1">
        <v>1.0</v>
      </c>
      <c r="BI2720" s="1">
        <v>-1.0</v>
      </c>
      <c r="BJ2720" s="1">
        <v>1.0</v>
      </c>
      <c r="BK2720" s="1">
        <v>1.0</v>
      </c>
      <c r="BL2720" s="1">
        <v>-1.0</v>
      </c>
      <c r="BM2720" s="1">
        <v>-1.0</v>
      </c>
      <c r="BN2720" s="1">
        <v>-1.0</v>
      </c>
      <c r="BO2720" s="1">
        <v>-1.0</v>
      </c>
      <c r="BP2720" s="1">
        <v>-1.0</v>
      </c>
      <c r="BQ2720" s="1">
        <v>1.0</v>
      </c>
      <c r="BR2720" s="1">
        <v>-1.0</v>
      </c>
      <c r="BS2720" s="1">
        <v>-1.0</v>
      </c>
      <c r="BT2720" s="1">
        <v>-1.0</v>
      </c>
      <c r="BU2720" s="1">
        <v>1.0</v>
      </c>
      <c r="BV2720" s="1">
        <v>-1.0</v>
      </c>
      <c r="BW2720" s="1">
        <v>-1.0</v>
      </c>
      <c r="BX2720" s="1">
        <v>-1.0</v>
      </c>
      <c r="BY2720" s="1">
        <v>-1.0</v>
      </c>
      <c r="BZ2720" s="1">
        <v>1.0</v>
      </c>
      <c r="CA2720" s="1">
        <v>-1.0</v>
      </c>
      <c r="CB2720" s="1">
        <v>-1.0</v>
      </c>
      <c r="CC2720" s="1">
        <v>-1.0</v>
      </c>
      <c r="CD2720" s="1">
        <v>91362.0</v>
      </c>
    </row>
    <row r="2721">
      <c r="A2721" s="1">
        <v>6654081.0</v>
      </c>
      <c r="B2721" s="1" t="s">
        <v>14546</v>
      </c>
      <c r="C2721" s="1" t="s">
        <v>14547</v>
      </c>
      <c r="D2721" s="1" t="s">
        <v>14548</v>
      </c>
      <c r="E2721" s="1" t="s">
        <v>85</v>
      </c>
      <c r="F2721" s="1" t="s">
        <v>14549</v>
      </c>
      <c r="G2721" s="1" t="s">
        <v>14550</v>
      </c>
      <c r="H2721" s="1" t="s">
        <v>14551</v>
      </c>
      <c r="I2721" s="1">
        <v>2979971.0</v>
      </c>
      <c r="J2721" s="1">
        <v>41108.0</v>
      </c>
      <c r="M2721" s="1">
        <v>0.0</v>
      </c>
      <c r="N2721" s="1">
        <v>1.0</v>
      </c>
      <c r="O2721" s="1">
        <v>0.0</v>
      </c>
      <c r="P2721" s="1" t="s">
        <v>123</v>
      </c>
      <c r="Q2721" s="1" t="s">
        <v>124</v>
      </c>
      <c r="R2721" s="1">
        <v>40.66016</v>
      </c>
      <c r="S2721" s="1">
        <v>-73.95382</v>
      </c>
      <c r="T2721" s="1" t="s">
        <v>150</v>
      </c>
      <c r="U2721" s="1" t="s">
        <v>92</v>
      </c>
      <c r="V2721" s="1">
        <v>6.0</v>
      </c>
      <c r="W2721" s="1">
        <v>2.0</v>
      </c>
      <c r="X2721" s="1">
        <v>4.0</v>
      </c>
      <c r="Y2721" s="1">
        <v>4.0</v>
      </c>
      <c r="Z2721" s="1" t="s">
        <v>93</v>
      </c>
      <c r="AA2721" s="1" t="s">
        <v>14552</v>
      </c>
      <c r="AB2721" s="1">
        <v>205.0</v>
      </c>
      <c r="AC2721" s="1">
        <v>6.0</v>
      </c>
      <c r="AD2721" s="1">
        <v>75.0</v>
      </c>
      <c r="AE2721" s="1">
        <v>3.0</v>
      </c>
      <c r="AF2721" s="1" t="s">
        <v>231</v>
      </c>
      <c r="AG2721" s="1">
        <v>1.0</v>
      </c>
      <c r="AH2721" s="1">
        <v>0.0</v>
      </c>
      <c r="AI2721" s="1">
        <v>0.0</v>
      </c>
      <c r="AJ2721" s="1">
        <v>0.0</v>
      </c>
      <c r="AK2721" s="1">
        <v>0.0</v>
      </c>
      <c r="AL2721" s="1">
        <v>1.0</v>
      </c>
      <c r="AM2721" s="1">
        <v>1.0</v>
      </c>
      <c r="AN2721" s="1">
        <v>100.0</v>
      </c>
      <c r="AO2721" s="1">
        <v>10.0</v>
      </c>
      <c r="AP2721" s="1">
        <v>10.0</v>
      </c>
      <c r="AQ2721" s="1">
        <v>10.0</v>
      </c>
      <c r="AR2721" s="1">
        <v>10.0</v>
      </c>
      <c r="AS2721" s="1">
        <v>10.0</v>
      </c>
      <c r="AT2721" s="1">
        <v>10.0</v>
      </c>
      <c r="AU2721" s="1">
        <v>1.0</v>
      </c>
      <c r="AV2721" s="1" t="s">
        <v>96</v>
      </c>
      <c r="AW2721" s="1">
        <v>1.0</v>
      </c>
      <c r="AX2721" s="1">
        <v>1.0</v>
      </c>
      <c r="AY2721" s="1">
        <v>0.0</v>
      </c>
      <c r="AZ2721" s="1">
        <v>0.0</v>
      </c>
      <c r="BA2721" s="1">
        <v>0.16</v>
      </c>
      <c r="BB2721" s="1">
        <v>-1.0</v>
      </c>
      <c r="BC2721" s="1">
        <v>1.0</v>
      </c>
      <c r="BD2721" s="1">
        <v>-1.0</v>
      </c>
      <c r="BE2721" s="1">
        <v>1.0</v>
      </c>
      <c r="BF2721" s="1">
        <v>-1.0</v>
      </c>
      <c r="BG2721" s="1">
        <v>-1.0</v>
      </c>
      <c r="BH2721" s="1">
        <v>1.0</v>
      </c>
      <c r="BI2721" s="1">
        <v>-1.0</v>
      </c>
      <c r="BJ2721" s="1">
        <v>-1.0</v>
      </c>
      <c r="BK2721" s="1">
        <v>-1.0</v>
      </c>
      <c r="BL2721" s="1">
        <v>1.0</v>
      </c>
      <c r="BM2721" s="1">
        <v>1.0</v>
      </c>
      <c r="BN2721" s="1">
        <v>-1.0</v>
      </c>
      <c r="BO2721" s="1">
        <v>-1.0</v>
      </c>
      <c r="BP2721" s="1">
        <v>1.0</v>
      </c>
      <c r="BQ2721" s="1">
        <v>1.0</v>
      </c>
      <c r="BR2721" s="1">
        <v>1.0</v>
      </c>
      <c r="BS2721" s="1">
        <v>1.0</v>
      </c>
      <c r="BT2721" s="1">
        <v>-1.0</v>
      </c>
      <c r="BU2721" s="1">
        <v>1.0</v>
      </c>
      <c r="BV2721" s="1">
        <v>1.0</v>
      </c>
      <c r="BW2721" s="1">
        <v>1.0</v>
      </c>
      <c r="BX2721" s="1">
        <v>-1.0</v>
      </c>
      <c r="BY2721" s="1">
        <v>-1.0</v>
      </c>
      <c r="BZ2721" s="1">
        <v>-1.0</v>
      </c>
      <c r="CA2721" s="1">
        <v>-1.0</v>
      </c>
      <c r="CB2721" s="1">
        <v>-1.0</v>
      </c>
      <c r="CC2721" s="1">
        <v>-1.0</v>
      </c>
      <c r="CD2721" s="1">
        <v>91378.0</v>
      </c>
    </row>
    <row r="2722">
      <c r="A2722" s="1">
        <v>9426526.0</v>
      </c>
      <c r="B2722" s="1" t="s">
        <v>14553</v>
      </c>
      <c r="C2722" s="1" t="s">
        <v>14554</v>
      </c>
      <c r="D2722" s="1" t="s">
        <v>14555</v>
      </c>
      <c r="E2722" s="1" t="s">
        <v>85</v>
      </c>
      <c r="I2722" s="1">
        <v>4.8866651E7</v>
      </c>
      <c r="J2722" s="1">
        <v>42320.0</v>
      </c>
      <c r="K2722" s="1" t="s">
        <v>272</v>
      </c>
      <c r="L2722" s="1">
        <v>0.77</v>
      </c>
      <c r="M2722" s="1">
        <v>0.0</v>
      </c>
      <c r="N2722" s="1">
        <v>5.0</v>
      </c>
      <c r="O2722" s="1">
        <v>1.0</v>
      </c>
      <c r="P2722" s="1" t="s">
        <v>89</v>
      </c>
      <c r="Q2722" s="1" t="s">
        <v>273</v>
      </c>
      <c r="R2722" s="1">
        <v>40.76465</v>
      </c>
      <c r="S2722" s="1">
        <v>-73.99499</v>
      </c>
      <c r="T2722" s="1" t="s">
        <v>91</v>
      </c>
      <c r="U2722" s="1" t="s">
        <v>92</v>
      </c>
      <c r="V2722" s="1">
        <v>2.0</v>
      </c>
      <c r="W2722" s="1">
        <v>1.0</v>
      </c>
      <c r="X2722" s="1">
        <v>1.0</v>
      </c>
      <c r="Y2722" s="1">
        <v>1.0</v>
      </c>
      <c r="Z2722" s="1" t="s">
        <v>93</v>
      </c>
      <c r="AA2722" s="1" t="s">
        <v>14556</v>
      </c>
      <c r="AB2722" s="1">
        <v>70.0</v>
      </c>
      <c r="AC2722" s="1">
        <v>2.0</v>
      </c>
      <c r="AD2722" s="1">
        <v>25.0</v>
      </c>
      <c r="AE2722" s="1">
        <v>30.0</v>
      </c>
      <c r="AF2722" s="1" t="s">
        <v>1554</v>
      </c>
      <c r="AG2722" s="1">
        <v>1.0</v>
      </c>
      <c r="AH2722" s="1">
        <v>30.0</v>
      </c>
      <c r="AI2722" s="1">
        <v>60.0</v>
      </c>
      <c r="AJ2722" s="1">
        <v>90.0</v>
      </c>
      <c r="AK2722" s="1">
        <v>365.0</v>
      </c>
      <c r="AL2722" s="1">
        <v>1.0</v>
      </c>
      <c r="AM2722" s="1">
        <v>1.0</v>
      </c>
      <c r="AN2722" s="1">
        <v>40.0</v>
      </c>
      <c r="AO2722" s="1">
        <v>8.0</v>
      </c>
      <c r="AP2722" s="1">
        <v>2.0</v>
      </c>
      <c r="AQ2722" s="1">
        <v>10.0</v>
      </c>
      <c r="AR2722" s="1">
        <v>10.0</v>
      </c>
      <c r="AS2722" s="1">
        <v>8.0</v>
      </c>
      <c r="AT2722" s="1">
        <v>6.0</v>
      </c>
      <c r="AU2722" s="1">
        <v>0.0</v>
      </c>
      <c r="AV2722" s="1" t="s">
        <v>96</v>
      </c>
      <c r="AW2722" s="1">
        <v>5.0</v>
      </c>
      <c r="AX2722" s="1">
        <v>5.0</v>
      </c>
      <c r="AY2722" s="1">
        <v>0.0</v>
      </c>
      <c r="AZ2722" s="1">
        <v>0.0</v>
      </c>
      <c r="BA2722" s="1">
        <v>0.13</v>
      </c>
      <c r="BB2722" s="1">
        <v>1.0</v>
      </c>
      <c r="BC2722" s="1">
        <v>1.0</v>
      </c>
      <c r="BD2722" s="1">
        <v>-1.0</v>
      </c>
      <c r="BE2722" s="1">
        <v>-1.0</v>
      </c>
      <c r="BF2722" s="1">
        <v>-1.0</v>
      </c>
      <c r="BG2722" s="1">
        <v>-1.0</v>
      </c>
      <c r="BH2722" s="1">
        <v>-1.0</v>
      </c>
      <c r="BI2722" s="1">
        <v>-1.0</v>
      </c>
      <c r="BJ2722" s="1">
        <v>1.0</v>
      </c>
      <c r="BK2722" s="1">
        <v>-1.0</v>
      </c>
      <c r="BL2722" s="1">
        <v>-1.0</v>
      </c>
      <c r="BM2722" s="1">
        <v>-1.0</v>
      </c>
      <c r="BN2722" s="1">
        <v>-1.0</v>
      </c>
      <c r="BO2722" s="1">
        <v>-1.0</v>
      </c>
      <c r="BP2722" s="1">
        <v>1.0</v>
      </c>
      <c r="BQ2722" s="1">
        <v>-1.0</v>
      </c>
      <c r="BR2722" s="1">
        <v>-1.0</v>
      </c>
      <c r="BS2722" s="1">
        <v>1.0</v>
      </c>
      <c r="BT2722" s="1">
        <v>-1.0</v>
      </c>
      <c r="BU2722" s="1">
        <v>1.0</v>
      </c>
      <c r="BV2722" s="1">
        <v>-1.0</v>
      </c>
      <c r="BW2722" s="1">
        <v>-1.0</v>
      </c>
      <c r="BX2722" s="1">
        <v>-1.0</v>
      </c>
      <c r="BY2722" s="1">
        <v>-1.0</v>
      </c>
      <c r="BZ2722" s="1">
        <v>-1.0</v>
      </c>
      <c r="CA2722" s="1">
        <v>-1.0</v>
      </c>
      <c r="CB2722" s="1">
        <v>-1.0</v>
      </c>
      <c r="CC2722" s="1">
        <v>-1.0</v>
      </c>
      <c r="CD2722" s="1">
        <v>91426.0</v>
      </c>
    </row>
    <row r="2723">
      <c r="A2723" s="1">
        <v>2.8184101E7</v>
      </c>
      <c r="B2723" s="1" t="s">
        <v>14557</v>
      </c>
      <c r="C2723" s="1" t="s">
        <v>14558</v>
      </c>
      <c r="D2723" s="1" t="s">
        <v>14558</v>
      </c>
      <c r="E2723" s="1" t="s">
        <v>85</v>
      </c>
      <c r="I2723" s="1">
        <v>3.2992928E7</v>
      </c>
      <c r="J2723" s="1">
        <v>42133.0</v>
      </c>
      <c r="K2723" s="1" t="s">
        <v>88</v>
      </c>
      <c r="L2723" s="1">
        <v>1.0</v>
      </c>
      <c r="M2723" s="1">
        <v>0.0</v>
      </c>
      <c r="N2723" s="1">
        <v>1.0</v>
      </c>
      <c r="O2723" s="1">
        <v>1.0</v>
      </c>
      <c r="P2723" s="1" t="s">
        <v>123</v>
      </c>
      <c r="Q2723" s="1" t="s">
        <v>124</v>
      </c>
      <c r="R2723" s="1">
        <v>40.7007599999999</v>
      </c>
      <c r="S2723" s="1">
        <v>-73.9238199999999</v>
      </c>
      <c r="T2723" s="1" t="s">
        <v>91</v>
      </c>
      <c r="U2723" s="1" t="s">
        <v>92</v>
      </c>
      <c r="V2723" s="1">
        <v>4.0</v>
      </c>
      <c r="W2723" s="1">
        <v>1.0</v>
      </c>
      <c r="X2723" s="1">
        <v>2.0</v>
      </c>
      <c r="Y2723" s="1">
        <v>2.0</v>
      </c>
      <c r="Z2723" s="1" t="s">
        <v>93</v>
      </c>
      <c r="AA2723" s="1" t="s">
        <v>14559</v>
      </c>
      <c r="AB2723" s="1">
        <v>180.0</v>
      </c>
      <c r="AC2723" s="1">
        <v>1.0</v>
      </c>
      <c r="AD2723" s="1">
        <v>0.0</v>
      </c>
      <c r="AE2723" s="1">
        <v>3.0</v>
      </c>
      <c r="AF2723" s="1" t="s">
        <v>104</v>
      </c>
      <c r="AG2723" s="1">
        <v>1.0</v>
      </c>
      <c r="AH2723" s="1">
        <v>0.0</v>
      </c>
      <c r="AI2723" s="1">
        <v>13.0</v>
      </c>
      <c r="AJ2723" s="1">
        <v>15.0</v>
      </c>
      <c r="AK2723" s="1">
        <v>15.0</v>
      </c>
      <c r="AL2723" s="1">
        <v>2.0</v>
      </c>
      <c r="AM2723" s="1">
        <v>2.0</v>
      </c>
      <c r="AN2723" s="1">
        <v>100.0</v>
      </c>
      <c r="AO2723" s="1">
        <v>10.0</v>
      </c>
      <c r="AP2723" s="1">
        <v>10.0</v>
      </c>
      <c r="AQ2723" s="1">
        <v>10.0</v>
      </c>
      <c r="AR2723" s="1">
        <v>10.0</v>
      </c>
      <c r="AS2723" s="1">
        <v>9.0</v>
      </c>
      <c r="AT2723" s="1">
        <v>10.0</v>
      </c>
      <c r="AU2723" s="1">
        <v>0.0</v>
      </c>
      <c r="AV2723" s="1" t="s">
        <v>105</v>
      </c>
      <c r="AW2723" s="1">
        <v>1.0</v>
      </c>
      <c r="AX2723" s="1">
        <v>1.0</v>
      </c>
      <c r="AY2723" s="1">
        <v>0.0</v>
      </c>
      <c r="AZ2723" s="1">
        <v>0.0</v>
      </c>
      <c r="BA2723" s="1">
        <v>0.21</v>
      </c>
      <c r="BB2723" s="1">
        <v>-1.0</v>
      </c>
      <c r="BC2723" s="1">
        <v>1.0</v>
      </c>
      <c r="BD2723" s="1">
        <v>-1.0</v>
      </c>
      <c r="BE2723" s="1">
        <v>-1.0</v>
      </c>
      <c r="BF2723" s="1">
        <v>-1.0</v>
      </c>
      <c r="BG2723" s="1">
        <v>-1.0</v>
      </c>
      <c r="BH2723" s="1">
        <v>-1.0</v>
      </c>
      <c r="BI2723" s="1">
        <v>-1.0</v>
      </c>
      <c r="BJ2723" s="1">
        <v>1.0</v>
      </c>
      <c r="BK2723" s="1">
        <v>-1.0</v>
      </c>
      <c r="BL2723" s="1">
        <v>-1.0</v>
      </c>
      <c r="BM2723" s="1">
        <v>-1.0</v>
      </c>
      <c r="BN2723" s="1">
        <v>-1.0</v>
      </c>
      <c r="BO2723" s="1">
        <v>-1.0</v>
      </c>
      <c r="BP2723" s="1">
        <v>-1.0</v>
      </c>
      <c r="BQ2723" s="1">
        <v>-1.0</v>
      </c>
      <c r="BR2723" s="1">
        <v>-1.0</v>
      </c>
      <c r="BS2723" s="1">
        <v>-1.0</v>
      </c>
      <c r="BT2723" s="1">
        <v>-1.0</v>
      </c>
      <c r="BU2723" s="1">
        <v>1.0</v>
      </c>
      <c r="BV2723" s="1">
        <v>-1.0</v>
      </c>
      <c r="BW2723" s="1">
        <v>-1.0</v>
      </c>
      <c r="BX2723" s="1">
        <v>-1.0</v>
      </c>
      <c r="BY2723" s="1">
        <v>-1.0</v>
      </c>
      <c r="BZ2723" s="1">
        <v>-1.0</v>
      </c>
      <c r="CA2723" s="1">
        <v>-1.0</v>
      </c>
      <c r="CB2723" s="1">
        <v>-1.0</v>
      </c>
      <c r="CC2723" s="1">
        <v>-1.0</v>
      </c>
      <c r="CD2723" s="1">
        <v>91467.0</v>
      </c>
    </row>
    <row r="2724">
      <c r="A2724" s="1">
        <v>2.0216511E7</v>
      </c>
      <c r="B2724" s="1" t="s">
        <v>14560</v>
      </c>
      <c r="C2724" s="1" t="s">
        <v>14561</v>
      </c>
      <c r="D2724" s="1" t="s">
        <v>14561</v>
      </c>
      <c r="E2724" s="1" t="s">
        <v>85</v>
      </c>
      <c r="I2724" s="1">
        <v>1.32735454E8</v>
      </c>
      <c r="J2724" s="1">
        <v>42886.0</v>
      </c>
      <c r="M2724" s="1">
        <v>0.0</v>
      </c>
      <c r="N2724" s="1">
        <v>1.0</v>
      </c>
      <c r="O2724" s="1">
        <v>0.0</v>
      </c>
      <c r="P2724" s="1" t="s">
        <v>89</v>
      </c>
      <c r="Q2724" s="1" t="s">
        <v>519</v>
      </c>
      <c r="R2724" s="1">
        <v>40.69549</v>
      </c>
      <c r="S2724" s="1">
        <v>-73.91838</v>
      </c>
      <c r="T2724" s="1" t="s">
        <v>91</v>
      </c>
      <c r="U2724" s="1" t="s">
        <v>113</v>
      </c>
      <c r="V2724" s="1">
        <v>1.0</v>
      </c>
      <c r="W2724" s="1">
        <v>1.0</v>
      </c>
      <c r="X2724" s="1">
        <v>1.0</v>
      </c>
      <c r="Y2724" s="1">
        <v>1.0</v>
      </c>
      <c r="Z2724" s="1" t="s">
        <v>93</v>
      </c>
      <c r="AA2724" s="1" t="s">
        <v>14562</v>
      </c>
      <c r="AB2724" s="1">
        <v>30.0</v>
      </c>
      <c r="AC2724" s="1">
        <v>1.0</v>
      </c>
      <c r="AD2724" s="1">
        <v>0.0</v>
      </c>
      <c r="AE2724" s="1">
        <v>1.0</v>
      </c>
      <c r="AF2724" s="1" t="s">
        <v>521</v>
      </c>
      <c r="AG2724" s="1">
        <v>1.0</v>
      </c>
      <c r="AH2724" s="1">
        <v>0.0</v>
      </c>
      <c r="AI2724" s="1">
        <v>0.0</v>
      </c>
      <c r="AJ2724" s="1">
        <v>0.0</v>
      </c>
      <c r="AK2724" s="1">
        <v>0.0</v>
      </c>
      <c r="AL2724" s="1">
        <v>4.0</v>
      </c>
      <c r="AM2724" s="1">
        <v>0.0</v>
      </c>
      <c r="AN2724" s="1">
        <v>100.0</v>
      </c>
      <c r="AO2724" s="1">
        <v>10.0</v>
      </c>
      <c r="AP2724" s="1">
        <v>9.0</v>
      </c>
      <c r="AQ2724" s="1">
        <v>10.0</v>
      </c>
      <c r="AR2724" s="1">
        <v>10.0</v>
      </c>
      <c r="AS2724" s="1">
        <v>9.0</v>
      </c>
      <c r="AT2724" s="1">
        <v>10.0</v>
      </c>
      <c r="AU2724" s="1">
        <v>1.0</v>
      </c>
      <c r="AV2724" s="1" t="s">
        <v>105</v>
      </c>
      <c r="AW2724" s="1">
        <v>1.0</v>
      </c>
      <c r="AX2724" s="1">
        <v>0.0</v>
      </c>
      <c r="AY2724" s="1">
        <v>1.0</v>
      </c>
      <c r="AZ2724" s="1">
        <v>0.0</v>
      </c>
      <c r="BA2724" s="1">
        <v>0.17</v>
      </c>
      <c r="BB2724" s="1">
        <v>-1.0</v>
      </c>
      <c r="BC2724" s="1">
        <v>1.0</v>
      </c>
      <c r="BD2724" s="1">
        <v>-1.0</v>
      </c>
      <c r="BE2724" s="1">
        <v>-1.0</v>
      </c>
      <c r="BF2724" s="1">
        <v>-1.0</v>
      </c>
      <c r="BG2724" s="1">
        <v>-1.0</v>
      </c>
      <c r="BH2724" s="1">
        <v>-1.0</v>
      </c>
      <c r="BI2724" s="1">
        <v>-1.0</v>
      </c>
      <c r="BJ2724" s="1">
        <v>1.0</v>
      </c>
      <c r="BK2724" s="1">
        <v>-1.0</v>
      </c>
      <c r="BL2724" s="1">
        <v>-1.0</v>
      </c>
      <c r="BM2724" s="1">
        <v>1.0</v>
      </c>
      <c r="BN2724" s="1">
        <v>-1.0</v>
      </c>
      <c r="BO2724" s="1">
        <v>-1.0</v>
      </c>
      <c r="BP2724" s="1">
        <v>-1.0</v>
      </c>
      <c r="BQ2724" s="1">
        <v>-1.0</v>
      </c>
      <c r="BR2724" s="1">
        <v>-1.0</v>
      </c>
      <c r="BS2724" s="1">
        <v>-1.0</v>
      </c>
      <c r="BT2724" s="1">
        <v>-1.0</v>
      </c>
      <c r="BU2724" s="1">
        <v>1.0</v>
      </c>
      <c r="BV2724" s="1">
        <v>-1.0</v>
      </c>
      <c r="BW2724" s="1">
        <v>1.0</v>
      </c>
      <c r="BX2724" s="1">
        <v>-1.0</v>
      </c>
      <c r="BY2724" s="1">
        <v>-1.0</v>
      </c>
      <c r="BZ2724" s="1">
        <v>-1.0</v>
      </c>
      <c r="CA2724" s="1">
        <v>-1.0</v>
      </c>
      <c r="CB2724" s="1">
        <v>-1.0</v>
      </c>
      <c r="CC2724" s="1">
        <v>-1.0</v>
      </c>
      <c r="CD2724" s="1">
        <v>91472.0</v>
      </c>
    </row>
    <row r="2725">
      <c r="A2725" s="1">
        <v>9217707.0</v>
      </c>
      <c r="B2725" s="1" t="s">
        <v>14563</v>
      </c>
      <c r="C2725" s="1" t="s">
        <v>14564</v>
      </c>
      <c r="D2725" s="1" t="s">
        <v>14565</v>
      </c>
      <c r="E2725" s="1" t="s">
        <v>85</v>
      </c>
      <c r="F2725" s="1" t="s">
        <v>14566</v>
      </c>
      <c r="G2725" s="1" t="s">
        <v>14567</v>
      </c>
      <c r="I2725" s="1">
        <v>4.79326E7</v>
      </c>
      <c r="J2725" s="1">
        <v>42309.0</v>
      </c>
      <c r="K2725" s="1" t="s">
        <v>272</v>
      </c>
      <c r="L2725" s="1">
        <v>1.0</v>
      </c>
      <c r="M2725" s="1">
        <v>0.0</v>
      </c>
      <c r="N2725" s="1">
        <v>1.0</v>
      </c>
      <c r="O2725" s="1">
        <v>1.0</v>
      </c>
      <c r="P2725" s="1" t="s">
        <v>111</v>
      </c>
      <c r="Q2725" s="1" t="s">
        <v>1889</v>
      </c>
      <c r="R2725" s="1">
        <v>40.7303</v>
      </c>
      <c r="S2725" s="1">
        <v>-73.86674</v>
      </c>
      <c r="T2725" s="1" t="s">
        <v>91</v>
      </c>
      <c r="U2725" s="1" t="s">
        <v>92</v>
      </c>
      <c r="V2725" s="1">
        <v>2.0</v>
      </c>
      <c r="W2725" s="1">
        <v>1.0</v>
      </c>
      <c r="X2725" s="1">
        <v>1.0</v>
      </c>
      <c r="Y2725" s="1">
        <v>1.0</v>
      </c>
      <c r="Z2725" s="1" t="s">
        <v>93</v>
      </c>
      <c r="AA2725" s="1" t="s">
        <v>14568</v>
      </c>
      <c r="AB2725" s="1">
        <v>125.0</v>
      </c>
      <c r="AC2725" s="1">
        <v>2.0</v>
      </c>
      <c r="AD2725" s="1">
        <v>0.0</v>
      </c>
      <c r="AE2725" s="1">
        <v>5.0</v>
      </c>
      <c r="AF2725" s="1" t="s">
        <v>255</v>
      </c>
      <c r="AG2725" s="1">
        <v>1.0</v>
      </c>
      <c r="AH2725" s="1">
        <v>0.0</v>
      </c>
      <c r="AI2725" s="1">
        <v>0.0</v>
      </c>
      <c r="AJ2725" s="1">
        <v>0.0</v>
      </c>
      <c r="AK2725" s="1">
        <v>157.0</v>
      </c>
      <c r="AL2725" s="1">
        <v>6.0</v>
      </c>
      <c r="AM2725" s="1">
        <v>1.0</v>
      </c>
      <c r="AN2725" s="1">
        <v>97.0</v>
      </c>
      <c r="AO2725" s="1">
        <v>10.0</v>
      </c>
      <c r="AP2725" s="1">
        <v>10.0</v>
      </c>
      <c r="AQ2725" s="1">
        <v>10.0</v>
      </c>
      <c r="AR2725" s="1">
        <v>10.0</v>
      </c>
      <c r="AS2725" s="1">
        <v>10.0</v>
      </c>
      <c r="AT2725" s="1">
        <v>9.0</v>
      </c>
      <c r="AU2725" s="1">
        <v>0.0</v>
      </c>
      <c r="AV2725" s="1" t="s">
        <v>117</v>
      </c>
      <c r="AW2725" s="1">
        <v>1.0</v>
      </c>
      <c r="AX2725" s="1">
        <v>1.0</v>
      </c>
      <c r="AY2725" s="1">
        <v>0.0</v>
      </c>
      <c r="AZ2725" s="1">
        <v>0.0</v>
      </c>
      <c r="BA2725" s="1">
        <v>0.16</v>
      </c>
      <c r="BB2725" s="1">
        <v>-1.0</v>
      </c>
      <c r="BC2725" s="1">
        <v>-1.0</v>
      </c>
      <c r="BD2725" s="1">
        <v>-1.0</v>
      </c>
      <c r="BE2725" s="1">
        <v>-1.0</v>
      </c>
      <c r="BF2725" s="1">
        <v>-1.0</v>
      </c>
      <c r="BG2725" s="1">
        <v>-1.0</v>
      </c>
      <c r="BH2725" s="1">
        <v>-1.0</v>
      </c>
      <c r="BI2725" s="1">
        <v>-1.0</v>
      </c>
      <c r="BJ2725" s="1">
        <v>1.0</v>
      </c>
      <c r="BK2725" s="1">
        <v>-1.0</v>
      </c>
      <c r="BL2725" s="1">
        <v>-1.0</v>
      </c>
      <c r="BM2725" s="1">
        <v>-1.0</v>
      </c>
      <c r="BN2725" s="1">
        <v>-1.0</v>
      </c>
      <c r="BO2725" s="1">
        <v>-1.0</v>
      </c>
      <c r="BP2725" s="1">
        <v>-1.0</v>
      </c>
      <c r="BQ2725" s="1">
        <v>-1.0</v>
      </c>
      <c r="BR2725" s="1">
        <v>-1.0</v>
      </c>
      <c r="BS2725" s="1">
        <v>-1.0</v>
      </c>
      <c r="BT2725" s="1">
        <v>-1.0</v>
      </c>
      <c r="BU2725" s="1">
        <v>1.0</v>
      </c>
      <c r="BV2725" s="1">
        <v>-1.0</v>
      </c>
      <c r="BW2725" s="1">
        <v>-1.0</v>
      </c>
      <c r="BX2725" s="1">
        <v>-1.0</v>
      </c>
      <c r="BY2725" s="1">
        <v>-1.0</v>
      </c>
      <c r="BZ2725" s="1">
        <v>-1.0</v>
      </c>
      <c r="CA2725" s="1">
        <v>-1.0</v>
      </c>
      <c r="CB2725" s="1">
        <v>-1.0</v>
      </c>
      <c r="CC2725" s="1">
        <v>-1.0</v>
      </c>
      <c r="CD2725" s="1">
        <v>91482.0</v>
      </c>
    </row>
    <row r="2726">
      <c r="A2726" s="1">
        <v>1.4219018E7</v>
      </c>
      <c r="B2726" s="1" t="s">
        <v>14569</v>
      </c>
      <c r="C2726" s="1" t="s">
        <v>14570</v>
      </c>
      <c r="D2726" s="1" t="s">
        <v>14571</v>
      </c>
      <c r="E2726" s="1" t="s">
        <v>85</v>
      </c>
      <c r="F2726" s="1" t="s">
        <v>14572</v>
      </c>
      <c r="G2726" s="1" t="s">
        <v>14573</v>
      </c>
      <c r="H2726" s="1" t="s">
        <v>14574</v>
      </c>
      <c r="I2726" s="1">
        <v>1.038885E7</v>
      </c>
      <c r="J2726" s="1">
        <v>41610.0</v>
      </c>
      <c r="M2726" s="1">
        <v>0.0</v>
      </c>
      <c r="N2726" s="1">
        <v>1.0</v>
      </c>
      <c r="O2726" s="1">
        <v>0.0</v>
      </c>
      <c r="P2726" s="1" t="s">
        <v>89</v>
      </c>
      <c r="Q2726" s="1" t="s">
        <v>273</v>
      </c>
      <c r="R2726" s="1">
        <v>40.75637</v>
      </c>
      <c r="S2726" s="1">
        <v>-73.96338</v>
      </c>
      <c r="T2726" s="1" t="s">
        <v>91</v>
      </c>
      <c r="U2726" s="1" t="s">
        <v>92</v>
      </c>
      <c r="V2726" s="1">
        <v>2.0</v>
      </c>
      <c r="W2726" s="1">
        <v>1.5</v>
      </c>
      <c r="X2726" s="1">
        <v>1.0</v>
      </c>
      <c r="Y2726" s="1">
        <v>1.0</v>
      </c>
      <c r="Z2726" s="1" t="s">
        <v>93</v>
      </c>
      <c r="AA2726" s="1" t="s">
        <v>14575</v>
      </c>
      <c r="AB2726" s="1">
        <v>379.0</v>
      </c>
      <c r="AC2726" s="1">
        <v>1.0</v>
      </c>
      <c r="AD2726" s="1">
        <v>0.0</v>
      </c>
      <c r="AE2726" s="1">
        <v>20.0</v>
      </c>
      <c r="AF2726" s="1" t="s">
        <v>452</v>
      </c>
      <c r="AG2726" s="1">
        <v>1.0</v>
      </c>
      <c r="AH2726" s="1">
        <v>29.0</v>
      </c>
      <c r="AI2726" s="1">
        <v>59.0</v>
      </c>
      <c r="AJ2726" s="1">
        <v>89.0</v>
      </c>
      <c r="AK2726" s="1">
        <v>364.0</v>
      </c>
      <c r="AL2726" s="1">
        <v>0.0</v>
      </c>
      <c r="AM2726" s="1">
        <v>0.0</v>
      </c>
      <c r="AU2726" s="1">
        <v>0.0</v>
      </c>
      <c r="AV2726" s="1" t="s">
        <v>117</v>
      </c>
      <c r="AW2726" s="1">
        <v>1.0</v>
      </c>
      <c r="AX2726" s="1">
        <v>1.0</v>
      </c>
      <c r="AY2726" s="1">
        <v>0.0</v>
      </c>
      <c r="AZ2726" s="1">
        <v>0.0</v>
      </c>
      <c r="BB2726" s="1">
        <v>-1.0</v>
      </c>
      <c r="BC2726" s="1">
        <v>1.0</v>
      </c>
      <c r="BD2726" s="1">
        <v>-1.0</v>
      </c>
      <c r="BE2726" s="1">
        <v>-1.0</v>
      </c>
      <c r="BF2726" s="1">
        <v>-1.0</v>
      </c>
      <c r="BG2726" s="1">
        <v>-1.0</v>
      </c>
      <c r="BH2726" s="1">
        <v>-1.0</v>
      </c>
      <c r="BI2726" s="1">
        <v>-1.0</v>
      </c>
      <c r="BJ2726" s="1">
        <v>1.0</v>
      </c>
      <c r="BK2726" s="1">
        <v>-1.0</v>
      </c>
      <c r="BL2726" s="1">
        <v>-1.0</v>
      </c>
      <c r="BM2726" s="1">
        <v>-1.0</v>
      </c>
      <c r="BN2726" s="1">
        <v>1.0</v>
      </c>
      <c r="BO2726" s="1">
        <v>-1.0</v>
      </c>
      <c r="BP2726" s="1">
        <v>1.0</v>
      </c>
      <c r="BQ2726" s="1">
        <v>-1.0</v>
      </c>
      <c r="BR2726" s="1">
        <v>-1.0</v>
      </c>
      <c r="BS2726" s="1">
        <v>-1.0</v>
      </c>
      <c r="BT2726" s="1">
        <v>-1.0</v>
      </c>
      <c r="BU2726" s="1">
        <v>1.0</v>
      </c>
      <c r="BV2726" s="1">
        <v>-1.0</v>
      </c>
      <c r="BW2726" s="1">
        <v>-1.0</v>
      </c>
      <c r="BX2726" s="1">
        <v>-1.0</v>
      </c>
      <c r="BY2726" s="1">
        <v>-1.0</v>
      </c>
      <c r="BZ2726" s="1">
        <v>-1.0</v>
      </c>
      <c r="CA2726" s="1">
        <v>-1.0</v>
      </c>
      <c r="CB2726" s="1">
        <v>-1.0</v>
      </c>
      <c r="CC2726" s="1">
        <v>-1.0</v>
      </c>
      <c r="CD2726" s="1">
        <v>91527.0</v>
      </c>
    </row>
    <row r="2727">
      <c r="A2727" s="1">
        <v>2.7931134E7</v>
      </c>
      <c r="B2727" s="1" t="s">
        <v>14576</v>
      </c>
      <c r="C2727" s="1" t="s">
        <v>14577</v>
      </c>
      <c r="D2727" s="1" t="s">
        <v>14578</v>
      </c>
      <c r="E2727" s="1" t="s">
        <v>85</v>
      </c>
      <c r="F2727" s="1" t="s">
        <v>14579</v>
      </c>
      <c r="G2727" s="1" t="s">
        <v>14580</v>
      </c>
      <c r="H2727" s="1" t="s">
        <v>10490</v>
      </c>
      <c r="I2727" s="1">
        <v>2.10992029E8</v>
      </c>
      <c r="J2727" s="1">
        <v>43333.0</v>
      </c>
      <c r="K2727" s="1" t="s">
        <v>134</v>
      </c>
      <c r="L2727" s="1">
        <v>1.0</v>
      </c>
      <c r="M2727" s="1">
        <v>0.0</v>
      </c>
      <c r="N2727" s="1">
        <v>1.0</v>
      </c>
      <c r="O2727" s="1">
        <v>0.0</v>
      </c>
      <c r="P2727" s="1" t="s">
        <v>123</v>
      </c>
      <c r="Q2727" s="1" t="s">
        <v>124</v>
      </c>
      <c r="R2727" s="1">
        <v>40.63847</v>
      </c>
      <c r="S2727" s="1">
        <v>-73.95693</v>
      </c>
      <c r="T2727" s="1" t="s">
        <v>91</v>
      </c>
      <c r="U2727" s="1" t="s">
        <v>92</v>
      </c>
      <c r="V2727" s="1">
        <v>3.0</v>
      </c>
      <c r="W2727" s="1">
        <v>1.0</v>
      </c>
      <c r="X2727" s="1">
        <v>1.0</v>
      </c>
      <c r="Y2727" s="1">
        <v>1.0</v>
      </c>
      <c r="Z2727" s="1" t="s">
        <v>93</v>
      </c>
      <c r="AA2727" s="1" t="s">
        <v>14581</v>
      </c>
      <c r="AB2727" s="1">
        <v>195.0</v>
      </c>
      <c r="AC2727" s="1">
        <v>2.0</v>
      </c>
      <c r="AD2727" s="1">
        <v>25.0</v>
      </c>
      <c r="AE2727" s="1">
        <v>2.0</v>
      </c>
      <c r="AF2727" s="1" t="s">
        <v>95</v>
      </c>
      <c r="AG2727" s="1">
        <v>1.0</v>
      </c>
      <c r="AH2727" s="1">
        <v>23.0</v>
      </c>
      <c r="AI2727" s="1">
        <v>23.0</v>
      </c>
      <c r="AJ2727" s="1">
        <v>23.0</v>
      </c>
      <c r="AK2727" s="1">
        <v>30.0</v>
      </c>
      <c r="AL2727" s="1">
        <v>0.0</v>
      </c>
      <c r="AM2727" s="1">
        <v>0.0</v>
      </c>
      <c r="AU2727" s="1">
        <v>0.0</v>
      </c>
      <c r="AV2727" s="1" t="s">
        <v>96</v>
      </c>
      <c r="AW2727" s="1">
        <v>1.0</v>
      </c>
      <c r="AX2727" s="1">
        <v>1.0</v>
      </c>
      <c r="AY2727" s="1">
        <v>0.0</v>
      </c>
      <c r="AZ2727" s="1">
        <v>0.0</v>
      </c>
      <c r="BB2727" s="1">
        <v>-1.0</v>
      </c>
      <c r="BC2727" s="1">
        <v>1.0</v>
      </c>
      <c r="BD2727" s="1">
        <v>-1.0</v>
      </c>
      <c r="BE2727" s="1">
        <v>-1.0</v>
      </c>
      <c r="BF2727" s="1">
        <v>-1.0</v>
      </c>
      <c r="BG2727" s="1">
        <v>-1.0</v>
      </c>
      <c r="BH2727" s="1">
        <v>1.0</v>
      </c>
      <c r="BI2727" s="1">
        <v>-1.0</v>
      </c>
      <c r="BJ2727" s="1">
        <v>-1.0</v>
      </c>
      <c r="BK2727" s="1">
        <v>1.0</v>
      </c>
      <c r="BL2727" s="1">
        <v>1.0</v>
      </c>
      <c r="BM2727" s="1">
        <v>-1.0</v>
      </c>
      <c r="BN2727" s="1">
        <v>-1.0</v>
      </c>
      <c r="BO2727" s="1">
        <v>-1.0</v>
      </c>
      <c r="BP2727" s="1">
        <v>-1.0</v>
      </c>
      <c r="BQ2727" s="1">
        <v>-1.0</v>
      </c>
      <c r="BR2727" s="1">
        <v>-1.0</v>
      </c>
      <c r="BS2727" s="1">
        <v>-1.0</v>
      </c>
      <c r="BT2727" s="1">
        <v>-1.0</v>
      </c>
      <c r="BU2727" s="1">
        <v>1.0</v>
      </c>
      <c r="BV2727" s="1">
        <v>-1.0</v>
      </c>
      <c r="BW2727" s="1">
        <v>-1.0</v>
      </c>
      <c r="BX2727" s="1">
        <v>-1.0</v>
      </c>
      <c r="BY2727" s="1">
        <v>-1.0</v>
      </c>
      <c r="BZ2727" s="1">
        <v>-1.0</v>
      </c>
      <c r="CA2727" s="1">
        <v>-1.0</v>
      </c>
      <c r="CB2727" s="1">
        <v>-1.0</v>
      </c>
      <c r="CC2727" s="1">
        <v>-1.0</v>
      </c>
      <c r="CD2727" s="1">
        <v>91579.0</v>
      </c>
    </row>
    <row r="2728">
      <c r="A2728" s="1">
        <v>1.9429202E7</v>
      </c>
      <c r="B2728" s="1" t="s">
        <v>14582</v>
      </c>
      <c r="C2728" s="1" t="s">
        <v>14583</v>
      </c>
      <c r="D2728" s="1" t="s">
        <v>14583</v>
      </c>
      <c r="E2728" s="1" t="s">
        <v>85</v>
      </c>
      <c r="I2728" s="1">
        <v>1.36211138E8</v>
      </c>
      <c r="J2728" s="1">
        <v>42907.0</v>
      </c>
      <c r="M2728" s="1">
        <v>0.0</v>
      </c>
      <c r="N2728" s="1">
        <v>1.0</v>
      </c>
      <c r="O2728" s="1">
        <v>0.0</v>
      </c>
      <c r="P2728" s="1" t="s">
        <v>4348</v>
      </c>
      <c r="Q2728" s="1" t="s">
        <v>7007</v>
      </c>
      <c r="R2728" s="1">
        <v>40.74374</v>
      </c>
      <c r="S2728" s="1">
        <v>-73.90387</v>
      </c>
      <c r="T2728" s="1" t="s">
        <v>91</v>
      </c>
      <c r="U2728" s="1" t="s">
        <v>113</v>
      </c>
      <c r="V2728" s="1">
        <v>2.0</v>
      </c>
      <c r="W2728" s="1">
        <v>1.0</v>
      </c>
      <c r="X2728" s="1">
        <v>1.0</v>
      </c>
      <c r="Y2728" s="1">
        <v>1.0</v>
      </c>
      <c r="Z2728" s="1" t="s">
        <v>93</v>
      </c>
      <c r="AA2728" s="1" t="s">
        <v>14584</v>
      </c>
      <c r="AB2728" s="1">
        <v>59.0</v>
      </c>
      <c r="AC2728" s="1">
        <v>1.0</v>
      </c>
      <c r="AD2728" s="1">
        <v>0.0</v>
      </c>
      <c r="AE2728" s="1">
        <v>1.0</v>
      </c>
      <c r="AF2728" s="1" t="s">
        <v>703</v>
      </c>
      <c r="AG2728" s="1">
        <v>1.0</v>
      </c>
      <c r="AH2728" s="1">
        <v>0.0</v>
      </c>
      <c r="AI2728" s="1">
        <v>0.0</v>
      </c>
      <c r="AJ2728" s="1">
        <v>0.0</v>
      </c>
      <c r="AK2728" s="1">
        <v>0.0</v>
      </c>
      <c r="AL2728" s="1">
        <v>0.0</v>
      </c>
      <c r="AM2728" s="1">
        <v>0.0</v>
      </c>
      <c r="AU2728" s="1">
        <v>1.0</v>
      </c>
      <c r="AV2728" s="1" t="s">
        <v>105</v>
      </c>
      <c r="AW2728" s="1">
        <v>1.0</v>
      </c>
      <c r="AX2728" s="1">
        <v>0.0</v>
      </c>
      <c r="AY2728" s="1">
        <v>1.0</v>
      </c>
      <c r="AZ2728" s="1">
        <v>0.0</v>
      </c>
      <c r="BB2728" s="1">
        <v>-1.0</v>
      </c>
      <c r="BC2728" s="1">
        <v>-1.0</v>
      </c>
      <c r="BD2728" s="1">
        <v>-1.0</v>
      </c>
      <c r="BE2728" s="1">
        <v>-1.0</v>
      </c>
      <c r="BF2728" s="1">
        <v>-1.0</v>
      </c>
      <c r="BG2728" s="1">
        <v>-1.0</v>
      </c>
      <c r="BH2728" s="1">
        <v>-1.0</v>
      </c>
      <c r="BI2728" s="1">
        <v>-1.0</v>
      </c>
      <c r="BJ2728" s="1">
        <v>-1.0</v>
      </c>
      <c r="BK2728" s="1">
        <v>-1.0</v>
      </c>
      <c r="BL2728" s="1">
        <v>-1.0</v>
      </c>
      <c r="BM2728" s="1">
        <v>1.0</v>
      </c>
      <c r="BN2728" s="1">
        <v>-1.0</v>
      </c>
      <c r="BO2728" s="1">
        <v>-1.0</v>
      </c>
      <c r="BP2728" s="1">
        <v>-1.0</v>
      </c>
      <c r="BQ2728" s="1">
        <v>-1.0</v>
      </c>
      <c r="BR2728" s="1">
        <v>-1.0</v>
      </c>
      <c r="BS2728" s="1">
        <v>-1.0</v>
      </c>
      <c r="BT2728" s="1">
        <v>-1.0</v>
      </c>
      <c r="BU2728" s="1">
        <v>1.0</v>
      </c>
      <c r="BV2728" s="1">
        <v>-1.0</v>
      </c>
      <c r="BW2728" s="1">
        <v>-1.0</v>
      </c>
      <c r="BX2728" s="1">
        <v>-1.0</v>
      </c>
      <c r="BY2728" s="1">
        <v>-1.0</v>
      </c>
      <c r="BZ2728" s="1">
        <v>-1.0</v>
      </c>
      <c r="CA2728" s="1">
        <v>-1.0</v>
      </c>
      <c r="CB2728" s="1">
        <v>-1.0</v>
      </c>
      <c r="CC2728" s="1">
        <v>-1.0</v>
      </c>
      <c r="CD2728" s="1">
        <v>91611.0</v>
      </c>
    </row>
    <row r="2729">
      <c r="A2729" s="1">
        <v>1.3494051E7</v>
      </c>
      <c r="B2729" s="1" t="s">
        <v>14585</v>
      </c>
      <c r="C2729" s="1" t="s">
        <v>14586</v>
      </c>
      <c r="D2729" s="1" t="s">
        <v>14586</v>
      </c>
      <c r="E2729" s="1" t="s">
        <v>85</v>
      </c>
      <c r="I2729" s="1">
        <v>2571641.0</v>
      </c>
      <c r="J2729" s="1">
        <v>41067.0</v>
      </c>
      <c r="M2729" s="1">
        <v>0.0</v>
      </c>
      <c r="N2729" s="1">
        <v>3.0</v>
      </c>
      <c r="O2729" s="1">
        <v>1.0</v>
      </c>
      <c r="P2729" s="1" t="s">
        <v>89</v>
      </c>
      <c r="Q2729" s="1" t="s">
        <v>90</v>
      </c>
      <c r="R2729" s="1">
        <v>40.81733</v>
      </c>
      <c r="S2729" s="1">
        <v>-73.95384</v>
      </c>
      <c r="T2729" s="1" t="s">
        <v>91</v>
      </c>
      <c r="U2729" s="1" t="s">
        <v>113</v>
      </c>
      <c r="V2729" s="1">
        <v>2.0</v>
      </c>
      <c r="W2729" s="1">
        <v>1.0</v>
      </c>
      <c r="X2729" s="1">
        <v>1.0</v>
      </c>
      <c r="Y2729" s="1">
        <v>1.0</v>
      </c>
      <c r="Z2729" s="1" t="s">
        <v>93</v>
      </c>
      <c r="AA2729" s="1" t="s">
        <v>14587</v>
      </c>
      <c r="AB2729" s="1">
        <v>48.0</v>
      </c>
      <c r="AC2729" s="1">
        <v>1.0</v>
      </c>
      <c r="AD2729" s="1">
        <v>20.0</v>
      </c>
      <c r="AE2729" s="1">
        <v>2.0</v>
      </c>
      <c r="AF2729" s="1" t="s">
        <v>597</v>
      </c>
      <c r="AG2729" s="1">
        <v>1.0</v>
      </c>
      <c r="AH2729" s="1">
        <v>0.0</v>
      </c>
      <c r="AI2729" s="1">
        <v>0.0</v>
      </c>
      <c r="AJ2729" s="1">
        <v>0.0</v>
      </c>
      <c r="AK2729" s="1">
        <v>0.0</v>
      </c>
      <c r="AL2729" s="1">
        <v>0.0</v>
      </c>
      <c r="AM2729" s="1">
        <v>0.0</v>
      </c>
      <c r="AU2729" s="1">
        <v>0.0</v>
      </c>
      <c r="AV2729" s="1" t="s">
        <v>105</v>
      </c>
      <c r="AW2729" s="1">
        <v>3.0</v>
      </c>
      <c r="AX2729" s="1">
        <v>1.0</v>
      </c>
      <c r="AY2729" s="1">
        <v>2.0</v>
      </c>
      <c r="AZ2729" s="1">
        <v>0.0</v>
      </c>
      <c r="BB2729" s="1">
        <v>-1.0</v>
      </c>
      <c r="BC2729" s="1">
        <v>1.0</v>
      </c>
      <c r="BD2729" s="1">
        <v>-1.0</v>
      </c>
      <c r="BE2729" s="1">
        <v>-1.0</v>
      </c>
      <c r="BF2729" s="1">
        <v>-1.0</v>
      </c>
      <c r="BG2729" s="1">
        <v>-1.0</v>
      </c>
      <c r="BH2729" s="1">
        <v>-1.0</v>
      </c>
      <c r="BI2729" s="1">
        <v>-1.0</v>
      </c>
      <c r="BJ2729" s="1">
        <v>-1.0</v>
      </c>
      <c r="BK2729" s="1">
        <v>-1.0</v>
      </c>
      <c r="BL2729" s="1">
        <v>-1.0</v>
      </c>
      <c r="BM2729" s="1">
        <v>-1.0</v>
      </c>
      <c r="BN2729" s="1">
        <v>-1.0</v>
      </c>
      <c r="BO2729" s="1">
        <v>-1.0</v>
      </c>
      <c r="BP2729" s="1">
        <v>-1.0</v>
      </c>
      <c r="BQ2729" s="1">
        <v>-1.0</v>
      </c>
      <c r="BR2729" s="1">
        <v>-1.0</v>
      </c>
      <c r="BS2729" s="1">
        <v>-1.0</v>
      </c>
      <c r="BT2729" s="1">
        <v>-1.0</v>
      </c>
      <c r="BU2729" s="1">
        <v>1.0</v>
      </c>
      <c r="BV2729" s="1">
        <v>-1.0</v>
      </c>
      <c r="BW2729" s="1">
        <v>-1.0</v>
      </c>
      <c r="BX2729" s="1">
        <v>-1.0</v>
      </c>
      <c r="BY2729" s="1">
        <v>-1.0</v>
      </c>
      <c r="BZ2729" s="1">
        <v>-1.0</v>
      </c>
      <c r="CA2729" s="1">
        <v>-1.0</v>
      </c>
      <c r="CB2729" s="1">
        <v>-1.0</v>
      </c>
      <c r="CC2729" s="1">
        <v>-1.0</v>
      </c>
      <c r="CD2729" s="1">
        <v>91628.0</v>
      </c>
    </row>
    <row r="2730">
      <c r="A2730" s="1">
        <v>2.0989354E7</v>
      </c>
      <c r="B2730" s="1" t="s">
        <v>14588</v>
      </c>
      <c r="C2730" s="1" t="s">
        <v>14589</v>
      </c>
      <c r="D2730" s="1" t="s">
        <v>14590</v>
      </c>
      <c r="E2730" s="1" t="s">
        <v>85</v>
      </c>
      <c r="F2730" s="1" t="s">
        <v>14591</v>
      </c>
      <c r="G2730" s="1" t="s">
        <v>14592</v>
      </c>
      <c r="H2730" s="1" t="s">
        <v>14593</v>
      </c>
      <c r="I2730" s="1">
        <v>9.0878763E7</v>
      </c>
      <c r="J2730" s="1">
        <v>42602.0</v>
      </c>
      <c r="M2730" s="1">
        <v>0.0</v>
      </c>
      <c r="N2730" s="1">
        <v>2.0</v>
      </c>
      <c r="O2730" s="1">
        <v>1.0</v>
      </c>
      <c r="P2730" s="1" t="s">
        <v>123</v>
      </c>
      <c r="Q2730" s="1" t="s">
        <v>2374</v>
      </c>
      <c r="R2730" s="1">
        <v>40.62518</v>
      </c>
      <c r="S2730" s="1">
        <v>-73.96316</v>
      </c>
      <c r="T2730" s="1" t="s">
        <v>125</v>
      </c>
      <c r="U2730" s="1" t="s">
        <v>113</v>
      </c>
      <c r="V2730" s="1">
        <v>1.0</v>
      </c>
      <c r="W2730" s="1">
        <v>0.5</v>
      </c>
      <c r="X2730" s="1">
        <v>1.0</v>
      </c>
      <c r="Y2730" s="1">
        <v>1.0</v>
      </c>
      <c r="Z2730" s="1" t="s">
        <v>93</v>
      </c>
      <c r="AA2730" s="1" t="s">
        <v>14594</v>
      </c>
      <c r="AB2730" s="1">
        <v>65.0</v>
      </c>
      <c r="AC2730" s="1">
        <v>1.0</v>
      </c>
      <c r="AD2730" s="1">
        <v>60.0</v>
      </c>
      <c r="AE2730" s="1">
        <v>2.0</v>
      </c>
      <c r="AF2730" s="1" t="s">
        <v>104</v>
      </c>
      <c r="AG2730" s="1">
        <v>1.0</v>
      </c>
      <c r="AH2730" s="1">
        <v>0.0</v>
      </c>
      <c r="AI2730" s="1">
        <v>0.0</v>
      </c>
      <c r="AJ2730" s="1">
        <v>0.0</v>
      </c>
      <c r="AK2730" s="1">
        <v>0.0</v>
      </c>
      <c r="AL2730" s="1">
        <v>2.0</v>
      </c>
      <c r="AM2730" s="1">
        <v>1.0</v>
      </c>
      <c r="AN2730" s="1">
        <v>90.0</v>
      </c>
      <c r="AO2730" s="1">
        <v>9.0</v>
      </c>
      <c r="AP2730" s="1">
        <v>9.0</v>
      </c>
      <c r="AQ2730" s="1">
        <v>10.0</v>
      </c>
      <c r="AR2730" s="1">
        <v>10.0</v>
      </c>
      <c r="AS2730" s="1">
        <v>10.0</v>
      </c>
      <c r="AT2730" s="1">
        <v>9.0</v>
      </c>
      <c r="AU2730" s="1">
        <v>0.0</v>
      </c>
      <c r="AV2730" s="1" t="s">
        <v>96</v>
      </c>
      <c r="AW2730" s="1">
        <v>2.0</v>
      </c>
      <c r="AX2730" s="1">
        <v>0.0</v>
      </c>
      <c r="AY2730" s="1">
        <v>2.0</v>
      </c>
      <c r="AZ2730" s="1">
        <v>0.0</v>
      </c>
      <c r="BA2730" s="1">
        <v>0.09</v>
      </c>
      <c r="BB2730" s="1">
        <v>-1.0</v>
      </c>
      <c r="BC2730" s="1">
        <v>-1.0</v>
      </c>
      <c r="BD2730" s="1">
        <v>-1.0</v>
      </c>
      <c r="BE2730" s="1">
        <v>-1.0</v>
      </c>
      <c r="BF2730" s="1">
        <v>-1.0</v>
      </c>
      <c r="BG2730" s="1">
        <v>-1.0</v>
      </c>
      <c r="BH2730" s="1">
        <v>-1.0</v>
      </c>
      <c r="BI2730" s="1">
        <v>1.0</v>
      </c>
      <c r="BJ2730" s="1">
        <v>1.0</v>
      </c>
      <c r="BK2730" s="1">
        <v>-1.0</v>
      </c>
      <c r="BL2730" s="1">
        <v>-1.0</v>
      </c>
      <c r="BM2730" s="1">
        <v>1.0</v>
      </c>
      <c r="BN2730" s="1">
        <v>-1.0</v>
      </c>
      <c r="BO2730" s="1">
        <v>-1.0</v>
      </c>
      <c r="BP2730" s="1">
        <v>-1.0</v>
      </c>
      <c r="BQ2730" s="1">
        <v>-1.0</v>
      </c>
      <c r="BR2730" s="1">
        <v>-1.0</v>
      </c>
      <c r="BS2730" s="1">
        <v>1.0</v>
      </c>
      <c r="BT2730" s="1">
        <v>-1.0</v>
      </c>
      <c r="BU2730" s="1">
        <v>1.0</v>
      </c>
      <c r="BV2730" s="1">
        <v>-1.0</v>
      </c>
      <c r="BW2730" s="1">
        <v>-1.0</v>
      </c>
      <c r="BX2730" s="1">
        <v>-1.0</v>
      </c>
      <c r="BY2730" s="1">
        <v>-1.0</v>
      </c>
      <c r="BZ2730" s="1">
        <v>-1.0</v>
      </c>
      <c r="CA2730" s="1">
        <v>-1.0</v>
      </c>
      <c r="CB2730" s="1">
        <v>-1.0</v>
      </c>
      <c r="CC2730" s="1">
        <v>-1.0</v>
      </c>
      <c r="CD2730" s="1">
        <v>91658.0</v>
      </c>
    </row>
    <row r="2731">
      <c r="A2731" s="1">
        <v>1.0091829E7</v>
      </c>
      <c r="B2731" s="1" t="s">
        <v>14595</v>
      </c>
      <c r="C2731" s="1" t="s">
        <v>14596</v>
      </c>
      <c r="D2731" s="1" t="s">
        <v>14597</v>
      </c>
      <c r="E2731" s="1" t="s">
        <v>85</v>
      </c>
      <c r="F2731" s="1" t="s">
        <v>14598</v>
      </c>
      <c r="G2731" s="1" t="s">
        <v>14599</v>
      </c>
      <c r="H2731" s="1" t="s">
        <v>14600</v>
      </c>
      <c r="I2731" s="1">
        <v>4.2332704E7</v>
      </c>
      <c r="J2731" s="1">
        <v>42239.0</v>
      </c>
      <c r="M2731" s="1">
        <v>0.0</v>
      </c>
      <c r="N2731" s="1">
        <v>1.0</v>
      </c>
      <c r="O2731" s="1">
        <v>1.0</v>
      </c>
      <c r="P2731" s="1" t="s">
        <v>123</v>
      </c>
      <c r="Q2731" s="1" t="s">
        <v>698</v>
      </c>
      <c r="R2731" s="1">
        <v>40.67176</v>
      </c>
      <c r="S2731" s="1">
        <v>-73.9593699999999</v>
      </c>
      <c r="T2731" s="1" t="s">
        <v>91</v>
      </c>
      <c r="U2731" s="1" t="s">
        <v>113</v>
      </c>
      <c r="V2731" s="1">
        <v>2.0</v>
      </c>
      <c r="W2731" s="1">
        <v>1.0</v>
      </c>
      <c r="X2731" s="1">
        <v>1.0</v>
      </c>
      <c r="Y2731" s="1">
        <v>1.0</v>
      </c>
      <c r="Z2731" s="1" t="s">
        <v>93</v>
      </c>
      <c r="AA2731" s="1" t="s">
        <v>14601</v>
      </c>
      <c r="AB2731" s="1">
        <v>60.0</v>
      </c>
      <c r="AC2731" s="1">
        <v>1.0</v>
      </c>
      <c r="AD2731" s="1">
        <v>0.0</v>
      </c>
      <c r="AE2731" s="1">
        <v>1.0</v>
      </c>
      <c r="AF2731" s="1" t="s">
        <v>1192</v>
      </c>
      <c r="AG2731" s="1">
        <v>1.0</v>
      </c>
      <c r="AH2731" s="1">
        <v>0.0</v>
      </c>
      <c r="AI2731" s="1">
        <v>0.0</v>
      </c>
      <c r="AJ2731" s="1">
        <v>0.0</v>
      </c>
      <c r="AK2731" s="1">
        <v>0.0</v>
      </c>
      <c r="AL2731" s="1">
        <v>0.0</v>
      </c>
      <c r="AM2731" s="1">
        <v>0.0</v>
      </c>
      <c r="AU2731" s="1">
        <v>0.0</v>
      </c>
      <c r="AV2731" s="1" t="s">
        <v>117</v>
      </c>
      <c r="AW2731" s="1">
        <v>1.0</v>
      </c>
      <c r="AX2731" s="1">
        <v>0.0</v>
      </c>
      <c r="AY2731" s="1">
        <v>1.0</v>
      </c>
      <c r="AZ2731" s="1">
        <v>0.0</v>
      </c>
      <c r="BB2731" s="1">
        <v>-1.0</v>
      </c>
      <c r="BC2731" s="1">
        <v>-1.0</v>
      </c>
      <c r="BD2731" s="1">
        <v>-1.0</v>
      </c>
      <c r="BE2731" s="1">
        <v>-1.0</v>
      </c>
      <c r="BF2731" s="1">
        <v>-1.0</v>
      </c>
      <c r="BG2731" s="1">
        <v>-1.0</v>
      </c>
      <c r="BH2731" s="1">
        <v>-1.0</v>
      </c>
      <c r="BI2731" s="1">
        <v>-1.0</v>
      </c>
      <c r="BJ2731" s="1">
        <v>1.0</v>
      </c>
      <c r="BK2731" s="1">
        <v>-1.0</v>
      </c>
      <c r="BL2731" s="1">
        <v>-1.0</v>
      </c>
      <c r="BM2731" s="1">
        <v>1.0</v>
      </c>
      <c r="BN2731" s="1">
        <v>-1.0</v>
      </c>
      <c r="BO2731" s="1">
        <v>-1.0</v>
      </c>
      <c r="BP2731" s="1">
        <v>-1.0</v>
      </c>
      <c r="BQ2731" s="1">
        <v>1.0</v>
      </c>
      <c r="BR2731" s="1">
        <v>-1.0</v>
      </c>
      <c r="BS2731" s="1">
        <v>-1.0</v>
      </c>
      <c r="BT2731" s="1">
        <v>-1.0</v>
      </c>
      <c r="BU2731" s="1">
        <v>1.0</v>
      </c>
      <c r="BV2731" s="1">
        <v>-1.0</v>
      </c>
      <c r="BW2731" s="1">
        <v>-1.0</v>
      </c>
      <c r="BX2731" s="1">
        <v>-1.0</v>
      </c>
      <c r="BY2731" s="1">
        <v>-1.0</v>
      </c>
      <c r="BZ2731" s="1">
        <v>-1.0</v>
      </c>
      <c r="CA2731" s="1">
        <v>-1.0</v>
      </c>
      <c r="CB2731" s="1">
        <v>-1.0</v>
      </c>
      <c r="CC2731" s="1">
        <v>-1.0</v>
      </c>
      <c r="CD2731" s="1">
        <v>91694.0</v>
      </c>
    </row>
    <row r="2732">
      <c r="A2732" s="1">
        <v>8740683.0</v>
      </c>
      <c r="B2732" s="1" t="s">
        <v>14602</v>
      </c>
      <c r="D2732" s="1" t="s">
        <v>14603</v>
      </c>
      <c r="E2732" s="1" t="s">
        <v>85</v>
      </c>
      <c r="H2732" s="1" t="s">
        <v>1269</v>
      </c>
      <c r="I2732" s="1">
        <v>1475015.0</v>
      </c>
      <c r="J2732" s="1">
        <v>40882.0</v>
      </c>
      <c r="K2732" s="1" t="s">
        <v>88</v>
      </c>
      <c r="L2732" s="1">
        <v>0.93</v>
      </c>
      <c r="M2732" s="1">
        <v>0.0</v>
      </c>
      <c r="N2732" s="1">
        <v>52.0</v>
      </c>
      <c r="O2732" s="1">
        <v>0.0</v>
      </c>
      <c r="P2732" s="1" t="s">
        <v>89</v>
      </c>
      <c r="Q2732" s="1" t="s">
        <v>273</v>
      </c>
      <c r="R2732" s="1">
        <v>40.7569</v>
      </c>
      <c r="S2732" s="1">
        <v>-73.96408</v>
      </c>
      <c r="T2732" s="1" t="s">
        <v>91</v>
      </c>
      <c r="U2732" s="1" t="s">
        <v>92</v>
      </c>
      <c r="V2732" s="1">
        <v>4.0</v>
      </c>
      <c r="W2732" s="1">
        <v>1.0</v>
      </c>
      <c r="X2732" s="1">
        <v>2.0</v>
      </c>
      <c r="Y2732" s="1">
        <v>2.0</v>
      </c>
      <c r="Z2732" s="1" t="s">
        <v>93</v>
      </c>
      <c r="AA2732" s="1" t="s">
        <v>14604</v>
      </c>
      <c r="AB2732" s="1">
        <v>115.0</v>
      </c>
      <c r="AC2732" s="1">
        <v>1.0</v>
      </c>
      <c r="AD2732" s="1">
        <v>0.0</v>
      </c>
      <c r="AE2732" s="1">
        <v>30.0</v>
      </c>
      <c r="AF2732" s="1" t="s">
        <v>202</v>
      </c>
      <c r="AG2732" s="1">
        <v>1.0</v>
      </c>
      <c r="AH2732" s="1">
        <v>6.0</v>
      </c>
      <c r="AI2732" s="1">
        <v>36.0</v>
      </c>
      <c r="AJ2732" s="1">
        <v>66.0</v>
      </c>
      <c r="AK2732" s="1">
        <v>341.0</v>
      </c>
      <c r="AL2732" s="1">
        <v>1.0</v>
      </c>
      <c r="AM2732" s="1">
        <v>0.0</v>
      </c>
      <c r="AN2732" s="1">
        <v>100.0</v>
      </c>
      <c r="AO2732" s="1">
        <v>10.0</v>
      </c>
      <c r="AP2732" s="1">
        <v>10.0</v>
      </c>
      <c r="AQ2732" s="1">
        <v>10.0</v>
      </c>
      <c r="AR2732" s="1">
        <v>10.0</v>
      </c>
      <c r="AS2732" s="1">
        <v>10.0</v>
      </c>
      <c r="AT2732" s="1">
        <v>10.0</v>
      </c>
      <c r="AU2732" s="1">
        <v>0.0</v>
      </c>
      <c r="AV2732" s="1" t="s">
        <v>96</v>
      </c>
      <c r="AW2732" s="1">
        <v>52.0</v>
      </c>
      <c r="AX2732" s="1">
        <v>52.0</v>
      </c>
      <c r="AY2732" s="1">
        <v>0.0</v>
      </c>
      <c r="AZ2732" s="1">
        <v>0.0</v>
      </c>
      <c r="BA2732" s="1">
        <v>0.03</v>
      </c>
      <c r="BB2732" s="1">
        <v>-1.0</v>
      </c>
      <c r="BC2732" s="1">
        <v>1.0</v>
      </c>
      <c r="BD2732" s="1">
        <v>-1.0</v>
      </c>
      <c r="BE2732" s="1">
        <v>-1.0</v>
      </c>
      <c r="BF2732" s="1">
        <v>-1.0</v>
      </c>
      <c r="BG2732" s="1">
        <v>-1.0</v>
      </c>
      <c r="BH2732" s="1">
        <v>-1.0</v>
      </c>
      <c r="BI2732" s="1">
        <v>-1.0</v>
      </c>
      <c r="BJ2732" s="1">
        <v>1.0</v>
      </c>
      <c r="BK2732" s="1">
        <v>-1.0</v>
      </c>
      <c r="BL2732" s="1">
        <v>-1.0</v>
      </c>
      <c r="BM2732" s="1">
        <v>1.0</v>
      </c>
      <c r="BN2732" s="1">
        <v>1.0</v>
      </c>
      <c r="BO2732" s="1">
        <v>-1.0</v>
      </c>
      <c r="BP2732" s="1">
        <v>1.0</v>
      </c>
      <c r="BQ2732" s="1">
        <v>-1.0</v>
      </c>
      <c r="BR2732" s="1">
        <v>-1.0</v>
      </c>
      <c r="BS2732" s="1">
        <v>-1.0</v>
      </c>
      <c r="BT2732" s="1">
        <v>-1.0</v>
      </c>
      <c r="BU2732" s="1">
        <v>1.0</v>
      </c>
      <c r="BV2732" s="1">
        <v>-1.0</v>
      </c>
      <c r="BW2732" s="1">
        <v>-1.0</v>
      </c>
      <c r="BX2732" s="1">
        <v>-1.0</v>
      </c>
      <c r="BY2732" s="1">
        <v>-1.0</v>
      </c>
      <c r="BZ2732" s="1">
        <v>-1.0</v>
      </c>
      <c r="CA2732" s="1">
        <v>-1.0</v>
      </c>
      <c r="CB2732" s="1">
        <v>-1.0</v>
      </c>
      <c r="CC2732" s="1">
        <v>-1.0</v>
      </c>
      <c r="CD2732" s="1">
        <v>91716.0</v>
      </c>
    </row>
    <row r="2733">
      <c r="A2733" s="1">
        <v>3.129173E7</v>
      </c>
      <c r="B2733" s="1" t="s">
        <v>14605</v>
      </c>
      <c r="C2733" s="1" t="s">
        <v>3951</v>
      </c>
      <c r="D2733" s="1" t="s">
        <v>14606</v>
      </c>
      <c r="E2733" s="1" t="s">
        <v>85</v>
      </c>
      <c r="F2733" s="1" t="s">
        <v>3953</v>
      </c>
      <c r="G2733" s="1" t="s">
        <v>14607</v>
      </c>
      <c r="H2733" s="2" t="str">
        <f>- no extra guests in room - no SMOKING in room</f>
        <v>#ERROR!</v>
      </c>
      <c r="I2733" s="1">
        <v>2.24815152E8</v>
      </c>
      <c r="J2733" s="1">
        <v>43412.0</v>
      </c>
      <c r="K2733" s="1" t="s">
        <v>134</v>
      </c>
      <c r="L2733" s="1">
        <v>1.0</v>
      </c>
      <c r="M2733" s="1">
        <v>0.0</v>
      </c>
      <c r="N2733" s="1">
        <v>8.0</v>
      </c>
      <c r="O2733" s="1">
        <v>0.0</v>
      </c>
      <c r="P2733" s="1" t="s">
        <v>89</v>
      </c>
      <c r="Q2733" s="1" t="s">
        <v>273</v>
      </c>
      <c r="R2733" s="1">
        <v>40.75619</v>
      </c>
      <c r="S2733" s="1">
        <v>-73.99797</v>
      </c>
      <c r="T2733" s="1" t="s">
        <v>363</v>
      </c>
      <c r="U2733" s="1" t="s">
        <v>113</v>
      </c>
      <c r="V2733" s="1">
        <v>2.0</v>
      </c>
      <c r="W2733" s="1">
        <v>1.0</v>
      </c>
      <c r="X2733" s="1">
        <v>1.0</v>
      </c>
      <c r="Y2733" s="1">
        <v>1.0</v>
      </c>
      <c r="Z2733" s="1" t="s">
        <v>93</v>
      </c>
      <c r="AA2733" s="1" t="s">
        <v>14608</v>
      </c>
      <c r="AB2733" s="1">
        <v>209.0</v>
      </c>
      <c r="AC2733" s="1">
        <v>1.0</v>
      </c>
      <c r="AD2733" s="1">
        <v>0.0</v>
      </c>
      <c r="AE2733" s="1">
        <v>1.0</v>
      </c>
      <c r="AF2733" s="1" t="s">
        <v>95</v>
      </c>
      <c r="AG2733" s="1">
        <v>1.0</v>
      </c>
      <c r="AH2733" s="1">
        <v>26.0</v>
      </c>
      <c r="AI2733" s="1">
        <v>52.0</v>
      </c>
      <c r="AJ2733" s="1">
        <v>81.0</v>
      </c>
      <c r="AK2733" s="1">
        <v>81.0</v>
      </c>
      <c r="AL2733" s="1">
        <v>19.0</v>
      </c>
      <c r="AM2733" s="1">
        <v>19.0</v>
      </c>
      <c r="AN2733" s="1">
        <v>82.0</v>
      </c>
      <c r="AO2733" s="1">
        <v>9.0</v>
      </c>
      <c r="AP2733" s="1">
        <v>9.0</v>
      </c>
      <c r="AQ2733" s="1">
        <v>9.0</v>
      </c>
      <c r="AR2733" s="1">
        <v>9.0</v>
      </c>
      <c r="AS2733" s="1">
        <v>9.0</v>
      </c>
      <c r="AT2733" s="1">
        <v>9.0</v>
      </c>
      <c r="AU2733" s="1">
        <v>0.0</v>
      </c>
      <c r="AV2733" s="1" t="s">
        <v>105</v>
      </c>
      <c r="AW2733" s="1">
        <v>8.0</v>
      </c>
      <c r="AX2733" s="1">
        <v>0.0</v>
      </c>
      <c r="AY2733" s="1">
        <v>8.0</v>
      </c>
      <c r="AZ2733" s="1">
        <v>0.0</v>
      </c>
      <c r="BA2733" s="1">
        <v>3.13</v>
      </c>
      <c r="BB2733" s="1">
        <v>-1.0</v>
      </c>
      <c r="BC2733" s="1">
        <v>1.0</v>
      </c>
      <c r="BD2733" s="1">
        <v>-1.0</v>
      </c>
      <c r="BE2733" s="1">
        <v>-1.0</v>
      </c>
      <c r="BF2733" s="1">
        <v>-1.0</v>
      </c>
      <c r="BG2733" s="1">
        <v>-1.0</v>
      </c>
      <c r="BH2733" s="1">
        <v>-1.0</v>
      </c>
      <c r="BI2733" s="1">
        <v>1.0</v>
      </c>
      <c r="BJ2733" s="1">
        <v>1.0</v>
      </c>
      <c r="BK2733" s="1">
        <v>-1.0</v>
      </c>
      <c r="BL2733" s="1">
        <v>-1.0</v>
      </c>
      <c r="BM2733" s="1">
        <v>-1.0</v>
      </c>
      <c r="BN2733" s="1">
        <v>1.0</v>
      </c>
      <c r="BO2733" s="1">
        <v>-1.0</v>
      </c>
      <c r="BP2733" s="1">
        <v>-1.0</v>
      </c>
      <c r="BQ2733" s="1">
        <v>-1.0</v>
      </c>
      <c r="BR2733" s="1">
        <v>-1.0</v>
      </c>
      <c r="BS2733" s="1">
        <v>-1.0</v>
      </c>
      <c r="BT2733" s="1">
        <v>-1.0</v>
      </c>
      <c r="BU2733" s="1">
        <v>1.0</v>
      </c>
      <c r="BV2733" s="1">
        <v>-1.0</v>
      </c>
      <c r="BW2733" s="1">
        <v>-1.0</v>
      </c>
      <c r="BX2733" s="1">
        <v>-1.0</v>
      </c>
      <c r="BY2733" s="1">
        <v>-1.0</v>
      </c>
      <c r="BZ2733" s="1">
        <v>1.0</v>
      </c>
      <c r="CA2733" s="1">
        <v>-1.0</v>
      </c>
      <c r="CB2733" s="1">
        <v>-1.0</v>
      </c>
      <c r="CC2733" s="1">
        <v>-1.0</v>
      </c>
      <c r="CD2733" s="1">
        <v>91747.0</v>
      </c>
    </row>
    <row r="2734">
      <c r="A2734" s="1">
        <v>7745375.0</v>
      </c>
      <c r="B2734" s="1" t="s">
        <v>14609</v>
      </c>
      <c r="C2734" s="1" t="s">
        <v>14610</v>
      </c>
      <c r="D2734" s="1" t="s">
        <v>14611</v>
      </c>
      <c r="E2734" s="1" t="s">
        <v>85</v>
      </c>
      <c r="H2734" s="1" t="s">
        <v>14612</v>
      </c>
      <c r="I2734" s="1">
        <v>1.590572E7</v>
      </c>
      <c r="J2734" s="1">
        <v>41782.0</v>
      </c>
      <c r="M2734" s="1">
        <v>0.0</v>
      </c>
      <c r="N2734" s="1">
        <v>1.0</v>
      </c>
      <c r="O2734" s="1">
        <v>1.0</v>
      </c>
      <c r="P2734" s="1" t="s">
        <v>123</v>
      </c>
      <c r="Q2734" s="1" t="s">
        <v>124</v>
      </c>
      <c r="R2734" s="1">
        <v>40.71278</v>
      </c>
      <c r="S2734" s="1">
        <v>-73.96292</v>
      </c>
      <c r="T2734" s="1" t="s">
        <v>91</v>
      </c>
      <c r="U2734" s="1" t="s">
        <v>113</v>
      </c>
      <c r="V2734" s="1">
        <v>2.0</v>
      </c>
      <c r="W2734" s="1">
        <v>1.0</v>
      </c>
      <c r="X2734" s="1">
        <v>1.0</v>
      </c>
      <c r="Y2734" s="1">
        <v>1.0</v>
      </c>
      <c r="Z2734" s="1" t="s">
        <v>93</v>
      </c>
      <c r="AA2734" s="1" t="s">
        <v>14613</v>
      </c>
      <c r="AB2734" s="1">
        <v>69.0</v>
      </c>
      <c r="AC2734" s="1">
        <v>1.0</v>
      </c>
      <c r="AD2734" s="1">
        <v>25.0</v>
      </c>
      <c r="AE2734" s="1">
        <v>1.0</v>
      </c>
      <c r="AF2734" s="1" t="s">
        <v>597</v>
      </c>
      <c r="AG2734" s="1">
        <v>1.0</v>
      </c>
      <c r="AH2734" s="1">
        <v>0.0</v>
      </c>
      <c r="AI2734" s="1">
        <v>0.0</v>
      </c>
      <c r="AJ2734" s="1">
        <v>0.0</v>
      </c>
      <c r="AK2734" s="1">
        <v>0.0</v>
      </c>
      <c r="AL2734" s="1">
        <v>0.0</v>
      </c>
      <c r="AM2734" s="1">
        <v>0.0</v>
      </c>
      <c r="AU2734" s="1">
        <v>0.0</v>
      </c>
      <c r="AV2734" s="1" t="s">
        <v>105</v>
      </c>
      <c r="AW2734" s="1">
        <v>1.0</v>
      </c>
      <c r="AX2734" s="1">
        <v>0.0</v>
      </c>
      <c r="AY2734" s="1">
        <v>1.0</v>
      </c>
      <c r="AZ2734" s="1">
        <v>0.0</v>
      </c>
      <c r="BB2734" s="1">
        <v>-1.0</v>
      </c>
      <c r="BC2734" s="1">
        <v>-1.0</v>
      </c>
      <c r="BD2734" s="1">
        <v>-1.0</v>
      </c>
      <c r="BE2734" s="1">
        <v>-1.0</v>
      </c>
      <c r="BF2734" s="1">
        <v>-1.0</v>
      </c>
      <c r="BG2734" s="1">
        <v>-1.0</v>
      </c>
      <c r="BH2734" s="1">
        <v>-1.0</v>
      </c>
      <c r="BI2734" s="1">
        <v>-1.0</v>
      </c>
      <c r="BJ2734" s="1">
        <v>-1.0</v>
      </c>
      <c r="BK2734" s="1">
        <v>-1.0</v>
      </c>
      <c r="BL2734" s="1">
        <v>-1.0</v>
      </c>
      <c r="BM2734" s="1">
        <v>-1.0</v>
      </c>
      <c r="BN2734" s="1">
        <v>-1.0</v>
      </c>
      <c r="BO2734" s="1">
        <v>-1.0</v>
      </c>
      <c r="BP2734" s="1">
        <v>-1.0</v>
      </c>
      <c r="BQ2734" s="1">
        <v>-1.0</v>
      </c>
      <c r="BR2734" s="1">
        <v>-1.0</v>
      </c>
      <c r="BS2734" s="1">
        <v>-1.0</v>
      </c>
      <c r="BT2734" s="1">
        <v>-1.0</v>
      </c>
      <c r="BU2734" s="1">
        <v>1.0</v>
      </c>
      <c r="BV2734" s="1">
        <v>-1.0</v>
      </c>
      <c r="BW2734" s="1">
        <v>-1.0</v>
      </c>
      <c r="BX2734" s="1">
        <v>-1.0</v>
      </c>
      <c r="BY2734" s="1">
        <v>-1.0</v>
      </c>
      <c r="BZ2734" s="1">
        <v>-1.0</v>
      </c>
      <c r="CA2734" s="1">
        <v>-1.0</v>
      </c>
      <c r="CB2734" s="1">
        <v>-1.0</v>
      </c>
      <c r="CC2734" s="1">
        <v>-1.0</v>
      </c>
      <c r="CD2734" s="1">
        <v>91765.0</v>
      </c>
    </row>
    <row r="2735">
      <c r="A2735" s="1">
        <v>3.2366042E7</v>
      </c>
      <c r="B2735" s="1" t="s">
        <v>14614</v>
      </c>
      <c r="C2735" s="1" t="s">
        <v>14615</v>
      </c>
      <c r="D2735" s="1" t="s">
        <v>14616</v>
      </c>
      <c r="E2735" s="1" t="s">
        <v>85</v>
      </c>
      <c r="F2735" s="1" t="s">
        <v>3702</v>
      </c>
      <c r="G2735" s="1" t="s">
        <v>3703</v>
      </c>
      <c r="H2735" s="1" t="s">
        <v>14617</v>
      </c>
      <c r="I2735" s="1">
        <v>2.43026919E8</v>
      </c>
      <c r="J2735" s="1">
        <v>43509.0</v>
      </c>
      <c r="K2735" s="1" t="s">
        <v>134</v>
      </c>
      <c r="L2735" s="1">
        <v>0.98</v>
      </c>
      <c r="M2735" s="1">
        <v>0.0</v>
      </c>
      <c r="N2735" s="1">
        <v>2.0</v>
      </c>
      <c r="O2735" s="1">
        <v>0.0</v>
      </c>
      <c r="P2735" s="1" t="s">
        <v>89</v>
      </c>
      <c r="Q2735" s="1" t="s">
        <v>613</v>
      </c>
      <c r="R2735" s="1">
        <v>40.8080099999998</v>
      </c>
      <c r="S2735" s="1">
        <v>-73.94011</v>
      </c>
      <c r="T2735" s="1" t="s">
        <v>125</v>
      </c>
      <c r="U2735" s="1" t="s">
        <v>113</v>
      </c>
      <c r="V2735" s="1">
        <v>2.0</v>
      </c>
      <c r="W2735" s="1">
        <v>1.0</v>
      </c>
      <c r="X2735" s="1">
        <v>1.0</v>
      </c>
      <c r="Y2735" s="1">
        <v>1.0</v>
      </c>
      <c r="Z2735" s="1" t="s">
        <v>93</v>
      </c>
      <c r="AA2735" s="1" t="s">
        <v>14618</v>
      </c>
      <c r="AB2735" s="1">
        <v>85.0</v>
      </c>
      <c r="AC2735" s="1">
        <v>1.0</v>
      </c>
      <c r="AD2735" s="1">
        <v>0.0</v>
      </c>
      <c r="AE2735" s="1">
        <v>1.0</v>
      </c>
      <c r="AF2735" s="1" t="s">
        <v>95</v>
      </c>
      <c r="AG2735" s="1">
        <v>1.0</v>
      </c>
      <c r="AH2735" s="1">
        <v>0.0</v>
      </c>
      <c r="AI2735" s="1">
        <v>0.0</v>
      </c>
      <c r="AJ2735" s="1">
        <v>0.0</v>
      </c>
      <c r="AK2735" s="1">
        <v>0.0</v>
      </c>
      <c r="AL2735" s="1">
        <v>14.0</v>
      </c>
      <c r="AM2735" s="1">
        <v>14.0</v>
      </c>
      <c r="AN2735" s="1">
        <v>94.0</v>
      </c>
      <c r="AO2735" s="1">
        <v>10.0</v>
      </c>
      <c r="AP2735" s="1">
        <v>9.0</v>
      </c>
      <c r="AQ2735" s="1">
        <v>10.0</v>
      </c>
      <c r="AR2735" s="1">
        <v>10.0</v>
      </c>
      <c r="AS2735" s="1">
        <v>10.0</v>
      </c>
      <c r="AT2735" s="1">
        <v>10.0</v>
      </c>
      <c r="AU2735" s="1">
        <v>1.0</v>
      </c>
      <c r="AV2735" s="1" t="s">
        <v>96</v>
      </c>
      <c r="AW2735" s="1">
        <v>2.0</v>
      </c>
      <c r="AX2735" s="1">
        <v>0.0</v>
      </c>
      <c r="AY2735" s="1">
        <v>2.0</v>
      </c>
      <c r="AZ2735" s="1">
        <v>0.0</v>
      </c>
      <c r="BA2735" s="1">
        <v>6.27</v>
      </c>
      <c r="BB2735" s="1">
        <v>-1.0</v>
      </c>
      <c r="BC2735" s="1">
        <v>-1.0</v>
      </c>
      <c r="BD2735" s="1">
        <v>-1.0</v>
      </c>
      <c r="BE2735" s="1">
        <v>-1.0</v>
      </c>
      <c r="BF2735" s="1">
        <v>-1.0</v>
      </c>
      <c r="BG2735" s="1">
        <v>-1.0</v>
      </c>
      <c r="BH2735" s="1">
        <v>-1.0</v>
      </c>
      <c r="BI2735" s="1">
        <v>-1.0</v>
      </c>
      <c r="BJ2735" s="1">
        <v>1.0</v>
      </c>
      <c r="BK2735" s="1">
        <v>-1.0</v>
      </c>
      <c r="BL2735" s="1">
        <v>-1.0</v>
      </c>
      <c r="BM2735" s="1">
        <v>-1.0</v>
      </c>
      <c r="BN2735" s="1">
        <v>-1.0</v>
      </c>
      <c r="BO2735" s="1">
        <v>-1.0</v>
      </c>
      <c r="BP2735" s="1">
        <v>-1.0</v>
      </c>
      <c r="BQ2735" s="1">
        <v>-1.0</v>
      </c>
      <c r="BR2735" s="1">
        <v>-1.0</v>
      </c>
      <c r="BS2735" s="1">
        <v>1.0</v>
      </c>
      <c r="BT2735" s="1">
        <v>-1.0</v>
      </c>
      <c r="BU2735" s="1">
        <v>1.0</v>
      </c>
      <c r="BV2735" s="1">
        <v>-1.0</v>
      </c>
      <c r="BW2735" s="1">
        <v>-1.0</v>
      </c>
      <c r="BX2735" s="1">
        <v>-1.0</v>
      </c>
      <c r="BY2735" s="1">
        <v>-1.0</v>
      </c>
      <c r="BZ2735" s="1">
        <v>-1.0</v>
      </c>
      <c r="CA2735" s="1">
        <v>-1.0</v>
      </c>
      <c r="CB2735" s="1">
        <v>-1.0</v>
      </c>
      <c r="CC2735" s="1">
        <v>-1.0</v>
      </c>
      <c r="CD2735" s="1">
        <v>91778.0</v>
      </c>
    </row>
    <row r="2736">
      <c r="A2736" s="1">
        <v>3.1665707E7</v>
      </c>
      <c r="B2736" s="1" t="s">
        <v>14619</v>
      </c>
      <c r="C2736" s="1" t="s">
        <v>14620</v>
      </c>
      <c r="D2736" s="1" t="s">
        <v>14621</v>
      </c>
      <c r="E2736" s="1" t="s">
        <v>85</v>
      </c>
      <c r="F2736" s="1" t="s">
        <v>14622</v>
      </c>
      <c r="G2736" s="1" t="s">
        <v>14623</v>
      </c>
      <c r="H2736" s="1" t="s">
        <v>14624</v>
      </c>
      <c r="I2736" s="1">
        <v>2.7473538E7</v>
      </c>
      <c r="J2736" s="1">
        <v>42044.0</v>
      </c>
      <c r="K2736" s="1" t="s">
        <v>134</v>
      </c>
      <c r="L2736" s="1">
        <v>1.0</v>
      </c>
      <c r="M2736" s="1">
        <v>0.0</v>
      </c>
      <c r="N2736" s="1">
        <v>1.0</v>
      </c>
      <c r="O2736" s="1">
        <v>1.0</v>
      </c>
      <c r="P2736" s="1" t="s">
        <v>123</v>
      </c>
      <c r="Q2736" s="1" t="s">
        <v>296</v>
      </c>
      <c r="R2736" s="1">
        <v>40.72712</v>
      </c>
      <c r="S2736" s="1">
        <v>-73.95674</v>
      </c>
      <c r="T2736" s="1" t="s">
        <v>91</v>
      </c>
      <c r="U2736" s="1" t="s">
        <v>92</v>
      </c>
      <c r="V2736" s="1">
        <v>5.0</v>
      </c>
      <c r="W2736" s="1">
        <v>1.0</v>
      </c>
      <c r="X2736" s="1">
        <v>3.0</v>
      </c>
      <c r="Y2736" s="1">
        <v>9.0</v>
      </c>
      <c r="Z2736" s="1" t="s">
        <v>93</v>
      </c>
      <c r="AA2736" s="1" t="s">
        <v>14625</v>
      </c>
      <c r="AB2736" s="1">
        <v>250.0</v>
      </c>
      <c r="AC2736" s="1">
        <v>5.0</v>
      </c>
      <c r="AD2736" s="1">
        <v>0.0</v>
      </c>
      <c r="AE2736" s="1">
        <v>5.0</v>
      </c>
      <c r="AF2736" s="1" t="s">
        <v>202</v>
      </c>
      <c r="AG2736" s="1">
        <v>1.0</v>
      </c>
      <c r="AH2736" s="1">
        <v>5.0</v>
      </c>
      <c r="AI2736" s="1">
        <v>29.0</v>
      </c>
      <c r="AJ2736" s="1">
        <v>29.0</v>
      </c>
      <c r="AK2736" s="1">
        <v>43.0</v>
      </c>
      <c r="AL2736" s="1">
        <v>0.0</v>
      </c>
      <c r="AM2736" s="1">
        <v>0.0</v>
      </c>
      <c r="AU2736" s="1">
        <v>1.0</v>
      </c>
      <c r="AV2736" s="1" t="s">
        <v>105</v>
      </c>
      <c r="AW2736" s="1">
        <v>1.0</v>
      </c>
      <c r="AX2736" s="1">
        <v>1.0</v>
      </c>
      <c r="AY2736" s="1">
        <v>0.0</v>
      </c>
      <c r="AZ2736" s="1">
        <v>0.0</v>
      </c>
      <c r="BB2736" s="1">
        <v>-1.0</v>
      </c>
      <c r="BC2736" s="1">
        <v>1.0</v>
      </c>
      <c r="BD2736" s="1">
        <v>1.0</v>
      </c>
      <c r="BE2736" s="1">
        <v>-1.0</v>
      </c>
      <c r="BF2736" s="1">
        <v>-1.0</v>
      </c>
      <c r="BG2736" s="1">
        <v>1.0</v>
      </c>
      <c r="BH2736" s="1">
        <v>-1.0</v>
      </c>
      <c r="BI2736" s="1">
        <v>1.0</v>
      </c>
      <c r="BJ2736" s="1">
        <v>1.0</v>
      </c>
      <c r="BK2736" s="1">
        <v>-1.0</v>
      </c>
      <c r="BL2736" s="1">
        <v>-1.0</v>
      </c>
      <c r="BM2736" s="1">
        <v>-1.0</v>
      </c>
      <c r="BN2736" s="1">
        <v>-1.0</v>
      </c>
      <c r="BO2736" s="1">
        <v>-1.0</v>
      </c>
      <c r="BP2736" s="1">
        <v>1.0</v>
      </c>
      <c r="BQ2736" s="1">
        <v>1.0</v>
      </c>
      <c r="BR2736" s="1">
        <v>-1.0</v>
      </c>
      <c r="BS2736" s="1">
        <v>-1.0</v>
      </c>
      <c r="BT2736" s="1">
        <v>-1.0</v>
      </c>
      <c r="BU2736" s="1">
        <v>1.0</v>
      </c>
      <c r="BV2736" s="1">
        <v>1.0</v>
      </c>
      <c r="BW2736" s="1">
        <v>-1.0</v>
      </c>
      <c r="BX2736" s="1">
        <v>1.0</v>
      </c>
      <c r="BY2736" s="1">
        <v>-1.0</v>
      </c>
      <c r="BZ2736" s="1">
        <v>-1.0</v>
      </c>
      <c r="CA2736" s="1">
        <v>1.0</v>
      </c>
      <c r="CB2736" s="1">
        <v>-1.0</v>
      </c>
      <c r="CC2736" s="1">
        <v>-1.0</v>
      </c>
      <c r="CD2736" s="1">
        <v>91819.0</v>
      </c>
    </row>
    <row r="2737">
      <c r="A2737" s="1">
        <v>7054468.0</v>
      </c>
      <c r="B2737" s="1" t="s">
        <v>14626</v>
      </c>
      <c r="C2737" s="1" t="s">
        <v>14627</v>
      </c>
      <c r="D2737" s="1" t="s">
        <v>14628</v>
      </c>
      <c r="E2737" s="1" t="s">
        <v>85</v>
      </c>
      <c r="F2737" s="1" t="s">
        <v>14629</v>
      </c>
      <c r="G2737" s="1" t="s">
        <v>14630</v>
      </c>
      <c r="H2737" s="1" t="s">
        <v>14631</v>
      </c>
      <c r="I2737" s="1">
        <v>2.9702921E7</v>
      </c>
      <c r="J2737" s="1">
        <v>42083.0</v>
      </c>
      <c r="M2737" s="1">
        <v>0.0</v>
      </c>
      <c r="N2737" s="1">
        <v>1.0</v>
      </c>
      <c r="O2737" s="1">
        <v>1.0</v>
      </c>
      <c r="P2737" s="1" t="s">
        <v>89</v>
      </c>
      <c r="Q2737" s="1" t="s">
        <v>206</v>
      </c>
      <c r="R2737" s="1">
        <v>40.72206</v>
      </c>
      <c r="S2737" s="1">
        <v>-73.9798199999999</v>
      </c>
      <c r="T2737" s="1" t="s">
        <v>91</v>
      </c>
      <c r="U2737" s="1" t="s">
        <v>113</v>
      </c>
      <c r="V2737" s="1">
        <v>1.0</v>
      </c>
      <c r="W2737" s="1">
        <v>2.0</v>
      </c>
      <c r="X2737" s="1">
        <v>1.0</v>
      </c>
      <c r="Y2737" s="1">
        <v>1.0</v>
      </c>
      <c r="Z2737" s="1" t="s">
        <v>93</v>
      </c>
      <c r="AA2737" s="1" t="s">
        <v>14632</v>
      </c>
      <c r="AB2737" s="1">
        <v>80.0</v>
      </c>
      <c r="AC2737" s="1">
        <v>1.0</v>
      </c>
      <c r="AD2737" s="1">
        <v>0.0</v>
      </c>
      <c r="AE2737" s="1">
        <v>1.0</v>
      </c>
      <c r="AF2737" s="1" t="s">
        <v>1512</v>
      </c>
      <c r="AG2737" s="1">
        <v>1.0</v>
      </c>
      <c r="AH2737" s="1">
        <v>0.0</v>
      </c>
      <c r="AI2737" s="1">
        <v>0.0</v>
      </c>
      <c r="AJ2737" s="1">
        <v>0.0</v>
      </c>
      <c r="AK2737" s="1">
        <v>0.0</v>
      </c>
      <c r="AL2737" s="1">
        <v>0.0</v>
      </c>
      <c r="AM2737" s="1">
        <v>0.0</v>
      </c>
      <c r="AU2737" s="1">
        <v>0.0</v>
      </c>
      <c r="AV2737" s="1" t="s">
        <v>96</v>
      </c>
      <c r="AW2737" s="1">
        <v>1.0</v>
      </c>
      <c r="AX2737" s="1">
        <v>0.0</v>
      </c>
      <c r="AY2737" s="1">
        <v>1.0</v>
      </c>
      <c r="AZ2737" s="1">
        <v>0.0</v>
      </c>
      <c r="BB2737" s="1">
        <v>-1.0</v>
      </c>
      <c r="BC2737" s="1">
        <v>1.0</v>
      </c>
      <c r="BD2737" s="1">
        <v>-1.0</v>
      </c>
      <c r="BE2737" s="1">
        <v>-1.0</v>
      </c>
      <c r="BF2737" s="1">
        <v>-1.0</v>
      </c>
      <c r="BG2737" s="1">
        <v>-1.0</v>
      </c>
      <c r="BH2737" s="1">
        <v>-1.0</v>
      </c>
      <c r="BI2737" s="1">
        <v>-1.0</v>
      </c>
      <c r="BJ2737" s="1">
        <v>-1.0</v>
      </c>
      <c r="BK2737" s="1">
        <v>-1.0</v>
      </c>
      <c r="BL2737" s="1">
        <v>-1.0</v>
      </c>
      <c r="BM2737" s="1">
        <v>-1.0</v>
      </c>
      <c r="BN2737" s="1">
        <v>-1.0</v>
      </c>
      <c r="BO2737" s="1">
        <v>-1.0</v>
      </c>
      <c r="BP2737" s="1">
        <v>-1.0</v>
      </c>
      <c r="BQ2737" s="1">
        <v>-1.0</v>
      </c>
      <c r="BR2737" s="1">
        <v>-1.0</v>
      </c>
      <c r="BS2737" s="1">
        <v>-1.0</v>
      </c>
      <c r="BT2737" s="1">
        <v>-1.0</v>
      </c>
      <c r="BU2737" s="1">
        <v>1.0</v>
      </c>
      <c r="BV2737" s="1">
        <v>-1.0</v>
      </c>
      <c r="BW2737" s="1">
        <v>-1.0</v>
      </c>
      <c r="BX2737" s="1">
        <v>-1.0</v>
      </c>
      <c r="BY2737" s="1">
        <v>-1.0</v>
      </c>
      <c r="BZ2737" s="1">
        <v>-1.0</v>
      </c>
      <c r="CA2737" s="1">
        <v>-1.0</v>
      </c>
      <c r="CB2737" s="1">
        <v>-1.0</v>
      </c>
      <c r="CC2737" s="1">
        <v>-1.0</v>
      </c>
      <c r="CD2737" s="1">
        <v>91829.0</v>
      </c>
    </row>
    <row r="2738">
      <c r="A2738" s="1">
        <v>2.2797978E7</v>
      </c>
      <c r="B2738" s="1" t="s">
        <v>14633</v>
      </c>
      <c r="C2738" s="1" t="s">
        <v>14634</v>
      </c>
      <c r="D2738" s="1" t="s">
        <v>14635</v>
      </c>
      <c r="E2738" s="1" t="s">
        <v>85</v>
      </c>
      <c r="I2738" s="1">
        <v>1.68465501E8</v>
      </c>
      <c r="J2738" s="1">
        <v>43118.0</v>
      </c>
      <c r="K2738" s="1" t="s">
        <v>134</v>
      </c>
      <c r="L2738" s="1">
        <v>1.0</v>
      </c>
      <c r="M2738" s="1">
        <v>1.0</v>
      </c>
      <c r="N2738" s="1">
        <v>4.0</v>
      </c>
      <c r="O2738" s="1">
        <v>0.0</v>
      </c>
      <c r="P2738" s="1" t="s">
        <v>89</v>
      </c>
      <c r="Q2738" s="1" t="s">
        <v>273</v>
      </c>
      <c r="R2738" s="1">
        <v>40.7504</v>
      </c>
      <c r="S2738" s="1">
        <v>-73.97759</v>
      </c>
      <c r="T2738" s="1" t="s">
        <v>289</v>
      </c>
      <c r="U2738" s="1" t="s">
        <v>92</v>
      </c>
      <c r="V2738" s="1">
        <v>4.0</v>
      </c>
      <c r="W2738" s="1">
        <v>1.0</v>
      </c>
      <c r="X2738" s="1">
        <v>2.0</v>
      </c>
      <c r="Y2738" s="1">
        <v>2.0</v>
      </c>
      <c r="Z2738" s="1" t="s">
        <v>93</v>
      </c>
      <c r="AA2738" s="1" t="s">
        <v>14636</v>
      </c>
      <c r="AB2738" s="1">
        <v>200.0</v>
      </c>
      <c r="AC2738" s="1">
        <v>1.0</v>
      </c>
      <c r="AD2738" s="1">
        <v>0.0</v>
      </c>
      <c r="AE2738" s="1">
        <v>30.0</v>
      </c>
      <c r="AF2738" s="1" t="s">
        <v>255</v>
      </c>
      <c r="AG2738" s="1">
        <v>1.0</v>
      </c>
      <c r="AH2738" s="1">
        <v>0.0</v>
      </c>
      <c r="AI2738" s="1">
        <v>6.0</v>
      </c>
      <c r="AJ2738" s="1">
        <v>36.0</v>
      </c>
      <c r="AK2738" s="1">
        <v>311.0</v>
      </c>
      <c r="AL2738" s="1">
        <v>3.0</v>
      </c>
      <c r="AM2738" s="1">
        <v>3.0</v>
      </c>
      <c r="AN2738" s="1">
        <v>100.0</v>
      </c>
      <c r="AO2738" s="1">
        <v>10.0</v>
      </c>
      <c r="AP2738" s="1">
        <v>10.0</v>
      </c>
      <c r="AQ2738" s="1">
        <v>10.0</v>
      </c>
      <c r="AR2738" s="1">
        <v>10.0</v>
      </c>
      <c r="AS2738" s="1">
        <v>10.0</v>
      </c>
      <c r="AT2738" s="1">
        <v>10.0</v>
      </c>
      <c r="AU2738" s="1">
        <v>0.0</v>
      </c>
      <c r="AV2738" s="1" t="s">
        <v>96</v>
      </c>
      <c r="AW2738" s="1">
        <v>4.0</v>
      </c>
      <c r="AX2738" s="1">
        <v>4.0</v>
      </c>
      <c r="AY2738" s="1">
        <v>0.0</v>
      </c>
      <c r="AZ2738" s="1">
        <v>0.0</v>
      </c>
      <c r="BA2738" s="1">
        <v>0.28</v>
      </c>
      <c r="BB2738" s="1">
        <v>-1.0</v>
      </c>
      <c r="BC2738" s="1">
        <v>1.0</v>
      </c>
      <c r="BD2738" s="1">
        <v>-1.0</v>
      </c>
      <c r="BE2738" s="1">
        <v>-1.0</v>
      </c>
      <c r="BF2738" s="1">
        <v>-1.0</v>
      </c>
      <c r="BG2738" s="1">
        <v>-1.0</v>
      </c>
      <c r="BH2738" s="1">
        <v>1.0</v>
      </c>
      <c r="BI2738" s="1">
        <v>-1.0</v>
      </c>
      <c r="BJ2738" s="1">
        <v>1.0</v>
      </c>
      <c r="BK2738" s="1">
        <v>-1.0</v>
      </c>
      <c r="BL2738" s="1">
        <v>-1.0</v>
      </c>
      <c r="BM2738" s="1">
        <v>1.0</v>
      </c>
      <c r="BN2738" s="1">
        <v>1.0</v>
      </c>
      <c r="BO2738" s="1">
        <v>-1.0</v>
      </c>
      <c r="BP2738" s="1">
        <v>1.0</v>
      </c>
      <c r="BQ2738" s="1">
        <v>-1.0</v>
      </c>
      <c r="BR2738" s="1">
        <v>-1.0</v>
      </c>
      <c r="BS2738" s="1">
        <v>-1.0</v>
      </c>
      <c r="BT2738" s="1">
        <v>-1.0</v>
      </c>
      <c r="BU2738" s="1">
        <v>1.0</v>
      </c>
      <c r="BV2738" s="1">
        <v>1.0</v>
      </c>
      <c r="BW2738" s="1">
        <v>1.0</v>
      </c>
      <c r="BX2738" s="1">
        <v>-1.0</v>
      </c>
      <c r="BY2738" s="1">
        <v>-1.0</v>
      </c>
      <c r="BZ2738" s="1">
        <v>1.0</v>
      </c>
      <c r="CA2738" s="1">
        <v>-1.0</v>
      </c>
      <c r="CB2738" s="1">
        <v>-1.0</v>
      </c>
      <c r="CC2738" s="1">
        <v>-1.0</v>
      </c>
      <c r="CD2738" s="1">
        <v>91957.0</v>
      </c>
    </row>
    <row r="2739">
      <c r="A2739" s="1">
        <v>1.3688249E7</v>
      </c>
      <c r="B2739" s="1" t="s">
        <v>14637</v>
      </c>
      <c r="C2739" s="1" t="s">
        <v>14638</v>
      </c>
      <c r="D2739" s="1" t="s">
        <v>14639</v>
      </c>
      <c r="E2739" s="1" t="s">
        <v>85</v>
      </c>
      <c r="F2739" s="1" t="s">
        <v>14640</v>
      </c>
      <c r="G2739" s="1" t="s">
        <v>14641</v>
      </c>
      <c r="H2739" s="1" t="s">
        <v>14642</v>
      </c>
      <c r="I2739" s="1">
        <v>7.9743216E7</v>
      </c>
      <c r="J2739" s="1">
        <v>42545.0</v>
      </c>
      <c r="M2739" s="1">
        <v>0.0</v>
      </c>
      <c r="N2739" s="1">
        <v>1.0</v>
      </c>
      <c r="O2739" s="1">
        <v>0.0</v>
      </c>
      <c r="P2739" s="1" t="s">
        <v>123</v>
      </c>
      <c r="Q2739" s="1" t="s">
        <v>519</v>
      </c>
      <c r="R2739" s="1">
        <v>40.7041599999999</v>
      </c>
      <c r="S2739" s="1">
        <v>-73.9211</v>
      </c>
      <c r="T2739" s="1" t="s">
        <v>144</v>
      </c>
      <c r="U2739" s="1" t="s">
        <v>92</v>
      </c>
      <c r="V2739" s="1">
        <v>3.0</v>
      </c>
      <c r="W2739" s="1">
        <v>1.0</v>
      </c>
      <c r="X2739" s="1">
        <v>1.0</v>
      </c>
      <c r="Y2739" s="1">
        <v>1.0</v>
      </c>
      <c r="Z2739" s="1" t="s">
        <v>93</v>
      </c>
      <c r="AA2739" s="1" t="s">
        <v>14643</v>
      </c>
      <c r="AB2739" s="1">
        <v>100.0</v>
      </c>
      <c r="AC2739" s="1">
        <v>1.0</v>
      </c>
      <c r="AD2739" s="1">
        <v>0.0</v>
      </c>
      <c r="AE2739" s="1">
        <v>5.0</v>
      </c>
      <c r="AF2739" s="1" t="s">
        <v>597</v>
      </c>
      <c r="AG2739" s="1">
        <v>1.0</v>
      </c>
      <c r="AH2739" s="1">
        <v>0.0</v>
      </c>
      <c r="AI2739" s="1">
        <v>0.0</v>
      </c>
      <c r="AJ2739" s="1">
        <v>0.0</v>
      </c>
      <c r="AK2739" s="1">
        <v>0.0</v>
      </c>
      <c r="AL2739" s="1">
        <v>2.0</v>
      </c>
      <c r="AM2739" s="1">
        <v>0.0</v>
      </c>
      <c r="AN2739" s="1">
        <v>100.0</v>
      </c>
      <c r="AO2739" s="1">
        <v>9.0</v>
      </c>
      <c r="AP2739" s="1">
        <v>10.0</v>
      </c>
      <c r="AQ2739" s="1">
        <v>10.0</v>
      </c>
      <c r="AR2739" s="1">
        <v>10.0</v>
      </c>
      <c r="AS2739" s="1">
        <v>10.0</v>
      </c>
      <c r="AT2739" s="1">
        <v>10.0</v>
      </c>
      <c r="AU2739" s="1">
        <v>0.0</v>
      </c>
      <c r="AV2739" s="1" t="s">
        <v>117</v>
      </c>
      <c r="AW2739" s="1">
        <v>1.0</v>
      </c>
      <c r="AX2739" s="1">
        <v>1.0</v>
      </c>
      <c r="AY2739" s="1">
        <v>0.0</v>
      </c>
      <c r="AZ2739" s="1">
        <v>0.0</v>
      </c>
      <c r="BA2739" s="1">
        <v>0.06</v>
      </c>
      <c r="BB2739" s="1">
        <v>-1.0</v>
      </c>
      <c r="BC2739" s="1">
        <v>1.0</v>
      </c>
      <c r="BD2739" s="1">
        <v>-1.0</v>
      </c>
      <c r="BE2739" s="1">
        <v>-1.0</v>
      </c>
      <c r="BF2739" s="1">
        <v>-1.0</v>
      </c>
      <c r="BG2739" s="1">
        <v>-1.0</v>
      </c>
      <c r="BH2739" s="1">
        <v>-1.0</v>
      </c>
      <c r="BI2739" s="1">
        <v>-1.0</v>
      </c>
      <c r="BJ2739" s="1">
        <v>1.0</v>
      </c>
      <c r="BK2739" s="1">
        <v>-1.0</v>
      </c>
      <c r="BL2739" s="1">
        <v>-1.0</v>
      </c>
      <c r="BM2739" s="1">
        <v>-1.0</v>
      </c>
      <c r="BN2739" s="1">
        <v>-1.0</v>
      </c>
      <c r="BO2739" s="1">
        <v>-1.0</v>
      </c>
      <c r="BP2739" s="1">
        <v>1.0</v>
      </c>
      <c r="BQ2739" s="1">
        <v>-1.0</v>
      </c>
      <c r="BR2739" s="1">
        <v>-1.0</v>
      </c>
      <c r="BS2739" s="1">
        <v>-1.0</v>
      </c>
      <c r="BT2739" s="1">
        <v>-1.0</v>
      </c>
      <c r="BU2739" s="1">
        <v>-1.0</v>
      </c>
      <c r="BV2739" s="1">
        <v>-1.0</v>
      </c>
      <c r="BW2739" s="1">
        <v>-1.0</v>
      </c>
      <c r="BX2739" s="1">
        <v>-1.0</v>
      </c>
      <c r="BY2739" s="1">
        <v>-1.0</v>
      </c>
      <c r="BZ2739" s="1">
        <v>-1.0</v>
      </c>
      <c r="CA2739" s="1">
        <v>-1.0</v>
      </c>
      <c r="CB2739" s="1">
        <v>-1.0</v>
      </c>
      <c r="CC2739" s="1">
        <v>-1.0</v>
      </c>
      <c r="CD2739" s="1">
        <v>92029.0</v>
      </c>
    </row>
    <row r="2740">
      <c r="A2740" s="1">
        <v>2.935157E7</v>
      </c>
      <c r="B2740" s="1" t="s">
        <v>14644</v>
      </c>
      <c r="C2740" s="1" t="s">
        <v>14645</v>
      </c>
      <c r="D2740" s="1" t="s">
        <v>14646</v>
      </c>
      <c r="E2740" s="1" t="s">
        <v>85</v>
      </c>
      <c r="F2740" s="1" t="s">
        <v>14647</v>
      </c>
      <c r="G2740" s="1" t="s">
        <v>14648</v>
      </c>
      <c r="I2740" s="1">
        <v>1810885.0</v>
      </c>
      <c r="J2740" s="1">
        <v>40965.0</v>
      </c>
      <c r="K2740" s="1" t="s">
        <v>272</v>
      </c>
      <c r="L2740" s="1">
        <v>0.5</v>
      </c>
      <c r="M2740" s="1">
        <v>0.0</v>
      </c>
      <c r="N2740" s="1">
        <v>3.0</v>
      </c>
      <c r="O2740" s="1">
        <v>1.0</v>
      </c>
      <c r="P2740" s="1" t="s">
        <v>89</v>
      </c>
      <c r="Q2740" s="1" t="s">
        <v>1385</v>
      </c>
      <c r="R2740" s="1">
        <v>40.7262799999999</v>
      </c>
      <c r="S2740" s="1">
        <v>-73.97981</v>
      </c>
      <c r="T2740" s="1" t="s">
        <v>91</v>
      </c>
      <c r="U2740" s="1" t="s">
        <v>92</v>
      </c>
      <c r="V2740" s="1">
        <v>4.0</v>
      </c>
      <c r="W2740" s="1">
        <v>1.0</v>
      </c>
      <c r="X2740" s="1">
        <v>2.0</v>
      </c>
      <c r="Y2740" s="1">
        <v>2.0</v>
      </c>
      <c r="Z2740" s="1" t="s">
        <v>93</v>
      </c>
      <c r="AA2740" s="1" t="s">
        <v>14649</v>
      </c>
      <c r="AB2740" s="1">
        <v>199.0</v>
      </c>
      <c r="AC2740" s="1">
        <v>1.0</v>
      </c>
      <c r="AD2740" s="1">
        <v>0.0</v>
      </c>
      <c r="AE2740" s="1">
        <v>4.0</v>
      </c>
      <c r="AF2740" s="1" t="s">
        <v>95</v>
      </c>
      <c r="AG2740" s="1">
        <v>1.0</v>
      </c>
      <c r="AH2740" s="1">
        <v>11.0</v>
      </c>
      <c r="AI2740" s="1">
        <v>16.0</v>
      </c>
      <c r="AJ2740" s="1">
        <v>16.0</v>
      </c>
      <c r="AK2740" s="1">
        <v>204.0</v>
      </c>
      <c r="AL2740" s="1">
        <v>4.0</v>
      </c>
      <c r="AM2740" s="1">
        <v>4.0</v>
      </c>
      <c r="AN2740" s="1">
        <v>90.0</v>
      </c>
      <c r="AO2740" s="1">
        <v>9.0</v>
      </c>
      <c r="AP2740" s="1">
        <v>6.0</v>
      </c>
      <c r="AQ2740" s="1">
        <v>10.0</v>
      </c>
      <c r="AR2740" s="1">
        <v>9.0</v>
      </c>
      <c r="AS2740" s="1">
        <v>10.0</v>
      </c>
      <c r="AT2740" s="1">
        <v>9.0</v>
      </c>
      <c r="AU2740" s="1">
        <v>0.0</v>
      </c>
      <c r="AV2740" s="1" t="s">
        <v>96</v>
      </c>
      <c r="AW2740" s="1">
        <v>3.0</v>
      </c>
      <c r="AX2740" s="1">
        <v>1.0</v>
      </c>
      <c r="AY2740" s="1">
        <v>2.0</v>
      </c>
      <c r="AZ2740" s="1">
        <v>0.0</v>
      </c>
      <c r="BA2740" s="1">
        <v>0.77</v>
      </c>
      <c r="BB2740" s="1">
        <v>-1.0</v>
      </c>
      <c r="BC2740" s="1">
        <v>1.0</v>
      </c>
      <c r="BD2740" s="1">
        <v>-1.0</v>
      </c>
      <c r="BE2740" s="1">
        <v>-1.0</v>
      </c>
      <c r="BF2740" s="1">
        <v>-1.0</v>
      </c>
      <c r="BG2740" s="1">
        <v>-1.0</v>
      </c>
      <c r="BH2740" s="1">
        <v>-1.0</v>
      </c>
      <c r="BI2740" s="1">
        <v>-1.0</v>
      </c>
      <c r="BJ2740" s="1">
        <v>-1.0</v>
      </c>
      <c r="BK2740" s="1">
        <v>-1.0</v>
      </c>
      <c r="BL2740" s="1">
        <v>-1.0</v>
      </c>
      <c r="BM2740" s="1">
        <v>-1.0</v>
      </c>
      <c r="BN2740" s="1">
        <v>-1.0</v>
      </c>
      <c r="BO2740" s="1">
        <v>-1.0</v>
      </c>
      <c r="BP2740" s="1">
        <v>-1.0</v>
      </c>
      <c r="BQ2740" s="1">
        <v>-1.0</v>
      </c>
      <c r="BR2740" s="1">
        <v>-1.0</v>
      </c>
      <c r="BS2740" s="1">
        <v>-1.0</v>
      </c>
      <c r="BT2740" s="1">
        <v>-1.0</v>
      </c>
      <c r="BU2740" s="1">
        <v>1.0</v>
      </c>
      <c r="BV2740" s="1">
        <v>-1.0</v>
      </c>
      <c r="BW2740" s="1">
        <v>-1.0</v>
      </c>
      <c r="BX2740" s="1">
        <v>-1.0</v>
      </c>
      <c r="BY2740" s="1">
        <v>-1.0</v>
      </c>
      <c r="BZ2740" s="1">
        <v>-1.0</v>
      </c>
      <c r="CA2740" s="1">
        <v>-1.0</v>
      </c>
      <c r="CB2740" s="1">
        <v>-1.0</v>
      </c>
      <c r="CC2740" s="1">
        <v>-1.0</v>
      </c>
      <c r="CD2740" s="1">
        <v>92112.0</v>
      </c>
    </row>
    <row r="2741">
      <c r="A2741" s="1">
        <v>3.6340028E7</v>
      </c>
      <c r="B2741" s="1" t="s">
        <v>14650</v>
      </c>
      <c r="C2741" s="1" t="s">
        <v>14651</v>
      </c>
      <c r="D2741" s="1" t="s">
        <v>14651</v>
      </c>
      <c r="E2741" s="1" t="s">
        <v>85</v>
      </c>
      <c r="I2741" s="1">
        <v>2.26339724E8</v>
      </c>
      <c r="J2741" s="1">
        <v>43422.0</v>
      </c>
      <c r="K2741" s="1" t="s">
        <v>88</v>
      </c>
      <c r="L2741" s="1">
        <v>0.91</v>
      </c>
      <c r="M2741" s="1">
        <v>0.0</v>
      </c>
      <c r="N2741" s="1">
        <v>10.0</v>
      </c>
      <c r="O2741" s="1">
        <v>0.0</v>
      </c>
      <c r="P2741" s="1" t="s">
        <v>123</v>
      </c>
      <c r="Q2741" s="1" t="s">
        <v>124</v>
      </c>
      <c r="R2741" s="1">
        <v>40.68111</v>
      </c>
      <c r="S2741" s="1">
        <v>-73.91294</v>
      </c>
      <c r="T2741" s="1" t="s">
        <v>91</v>
      </c>
      <c r="U2741" s="1" t="s">
        <v>113</v>
      </c>
      <c r="V2741" s="1">
        <v>2.0</v>
      </c>
      <c r="W2741" s="1">
        <v>4.0</v>
      </c>
      <c r="X2741" s="1">
        <v>1.0</v>
      </c>
      <c r="Y2741" s="1">
        <v>1.0</v>
      </c>
      <c r="Z2741" s="1" t="s">
        <v>93</v>
      </c>
      <c r="AA2741" s="1" t="s">
        <v>14652</v>
      </c>
      <c r="AB2741" s="1">
        <v>40.0</v>
      </c>
      <c r="AC2741" s="1">
        <v>1.0</v>
      </c>
      <c r="AD2741" s="1">
        <v>6.0</v>
      </c>
      <c r="AE2741" s="1">
        <v>5.0</v>
      </c>
      <c r="AF2741" s="1" t="s">
        <v>95</v>
      </c>
      <c r="AG2741" s="1">
        <v>1.0</v>
      </c>
      <c r="AH2741" s="1">
        <v>21.0</v>
      </c>
      <c r="AI2741" s="1">
        <v>51.0</v>
      </c>
      <c r="AJ2741" s="1">
        <v>81.0</v>
      </c>
      <c r="AK2741" s="1">
        <v>356.0</v>
      </c>
      <c r="AL2741" s="1">
        <v>0.0</v>
      </c>
      <c r="AM2741" s="1">
        <v>0.0</v>
      </c>
      <c r="AU2741" s="1">
        <v>1.0</v>
      </c>
      <c r="AV2741" s="1" t="s">
        <v>105</v>
      </c>
      <c r="AW2741" s="1">
        <v>10.0</v>
      </c>
      <c r="AX2741" s="1">
        <v>0.0</v>
      </c>
      <c r="AY2741" s="1">
        <v>10.0</v>
      </c>
      <c r="AZ2741" s="1">
        <v>0.0</v>
      </c>
      <c r="BB2741" s="1">
        <v>-1.0</v>
      </c>
      <c r="BC2741" s="1">
        <v>1.0</v>
      </c>
      <c r="BD2741" s="1">
        <v>-1.0</v>
      </c>
      <c r="BE2741" s="1">
        <v>-1.0</v>
      </c>
      <c r="BF2741" s="1">
        <v>-1.0</v>
      </c>
      <c r="BG2741" s="1">
        <v>-1.0</v>
      </c>
      <c r="BH2741" s="1">
        <v>-1.0</v>
      </c>
      <c r="BI2741" s="1">
        <v>-1.0</v>
      </c>
      <c r="BJ2741" s="1">
        <v>-1.0</v>
      </c>
      <c r="BK2741" s="1">
        <v>-1.0</v>
      </c>
      <c r="BL2741" s="1">
        <v>-1.0</v>
      </c>
      <c r="BM2741" s="1">
        <v>-1.0</v>
      </c>
      <c r="BN2741" s="1">
        <v>-1.0</v>
      </c>
      <c r="BO2741" s="1">
        <v>-1.0</v>
      </c>
      <c r="BP2741" s="1">
        <v>-1.0</v>
      </c>
      <c r="BQ2741" s="1">
        <v>-1.0</v>
      </c>
      <c r="BR2741" s="1">
        <v>-1.0</v>
      </c>
      <c r="BS2741" s="1">
        <v>-1.0</v>
      </c>
      <c r="BT2741" s="1">
        <v>-1.0</v>
      </c>
      <c r="BU2741" s="1">
        <v>1.0</v>
      </c>
      <c r="BV2741" s="1">
        <v>-1.0</v>
      </c>
      <c r="BW2741" s="1">
        <v>-1.0</v>
      </c>
      <c r="BX2741" s="1">
        <v>-1.0</v>
      </c>
      <c r="BY2741" s="1">
        <v>-1.0</v>
      </c>
      <c r="BZ2741" s="1">
        <v>-1.0</v>
      </c>
      <c r="CA2741" s="1">
        <v>-1.0</v>
      </c>
      <c r="CB2741" s="1">
        <v>-1.0</v>
      </c>
      <c r="CC2741" s="1">
        <v>-1.0</v>
      </c>
      <c r="CD2741" s="1">
        <v>92157.0</v>
      </c>
    </row>
    <row r="2742">
      <c r="A2742" s="1">
        <v>2.608703E7</v>
      </c>
      <c r="B2742" s="1" t="s">
        <v>14653</v>
      </c>
      <c r="C2742" s="1" t="s">
        <v>14654</v>
      </c>
      <c r="D2742" s="1" t="s">
        <v>14655</v>
      </c>
      <c r="E2742" s="1" t="s">
        <v>85</v>
      </c>
      <c r="F2742" s="1" t="s">
        <v>14656</v>
      </c>
      <c r="G2742" s="1" t="s">
        <v>14657</v>
      </c>
      <c r="I2742" s="1">
        <v>6.0908748E7</v>
      </c>
      <c r="J2742" s="1">
        <v>42429.0</v>
      </c>
      <c r="K2742" s="1" t="s">
        <v>134</v>
      </c>
      <c r="L2742" s="1">
        <v>1.0</v>
      </c>
      <c r="M2742" s="1">
        <v>1.0</v>
      </c>
      <c r="N2742" s="1">
        <v>2.0</v>
      </c>
      <c r="O2742" s="1">
        <v>0.0</v>
      </c>
      <c r="P2742" s="1" t="s">
        <v>184</v>
      </c>
      <c r="Q2742" s="1" t="s">
        <v>124</v>
      </c>
      <c r="R2742" s="1">
        <v>40.7007</v>
      </c>
      <c r="S2742" s="1">
        <v>-73.921</v>
      </c>
      <c r="T2742" s="1" t="s">
        <v>91</v>
      </c>
      <c r="U2742" s="1" t="s">
        <v>113</v>
      </c>
      <c r="V2742" s="1">
        <v>4.0</v>
      </c>
      <c r="W2742" s="1">
        <v>1.0</v>
      </c>
      <c r="X2742" s="1">
        <v>1.0</v>
      </c>
      <c r="Y2742" s="1">
        <v>1.0</v>
      </c>
      <c r="Z2742" s="1" t="s">
        <v>93</v>
      </c>
      <c r="AA2742" s="1" t="s">
        <v>14658</v>
      </c>
      <c r="AB2742" s="1">
        <v>100.0</v>
      </c>
      <c r="AC2742" s="1">
        <v>3.0</v>
      </c>
      <c r="AD2742" s="1">
        <v>60.0</v>
      </c>
      <c r="AE2742" s="1">
        <v>1.0</v>
      </c>
      <c r="AF2742" s="1" t="s">
        <v>179</v>
      </c>
      <c r="AG2742" s="1">
        <v>1.0</v>
      </c>
      <c r="AH2742" s="1">
        <v>5.0</v>
      </c>
      <c r="AI2742" s="1">
        <v>13.0</v>
      </c>
      <c r="AJ2742" s="1">
        <v>16.0</v>
      </c>
      <c r="AK2742" s="1">
        <v>145.0</v>
      </c>
      <c r="AL2742" s="1">
        <v>5.0</v>
      </c>
      <c r="AM2742" s="1">
        <v>5.0</v>
      </c>
      <c r="AN2742" s="1">
        <v>100.0</v>
      </c>
      <c r="AO2742" s="1">
        <v>10.0</v>
      </c>
      <c r="AP2742" s="1">
        <v>10.0</v>
      </c>
      <c r="AQ2742" s="1">
        <v>10.0</v>
      </c>
      <c r="AR2742" s="1">
        <v>10.0</v>
      </c>
      <c r="AS2742" s="1">
        <v>10.0</v>
      </c>
      <c r="AT2742" s="1">
        <v>10.0</v>
      </c>
      <c r="AU2742" s="1">
        <v>1.0</v>
      </c>
      <c r="AV2742" s="1" t="s">
        <v>105</v>
      </c>
      <c r="AW2742" s="1">
        <v>2.0</v>
      </c>
      <c r="AX2742" s="1">
        <v>0.0</v>
      </c>
      <c r="AY2742" s="1">
        <v>2.0</v>
      </c>
      <c r="AZ2742" s="1">
        <v>0.0</v>
      </c>
      <c r="BA2742" s="1">
        <v>1.0</v>
      </c>
      <c r="BB2742" s="1">
        <v>-1.0</v>
      </c>
      <c r="BC2742" s="1">
        <v>1.0</v>
      </c>
      <c r="BD2742" s="1">
        <v>-1.0</v>
      </c>
      <c r="BE2742" s="1">
        <v>-1.0</v>
      </c>
      <c r="BF2742" s="1">
        <v>-1.0</v>
      </c>
      <c r="BG2742" s="1">
        <v>-1.0</v>
      </c>
      <c r="BH2742" s="1">
        <v>1.0</v>
      </c>
      <c r="BI2742" s="1">
        <v>-1.0</v>
      </c>
      <c r="BJ2742" s="1">
        <v>1.0</v>
      </c>
      <c r="BK2742" s="1">
        <v>1.0</v>
      </c>
      <c r="BL2742" s="1">
        <v>1.0</v>
      </c>
      <c r="BM2742" s="1">
        <v>-1.0</v>
      </c>
      <c r="BN2742" s="1">
        <v>-1.0</v>
      </c>
      <c r="BO2742" s="1">
        <v>-1.0</v>
      </c>
      <c r="BP2742" s="1">
        <v>1.0</v>
      </c>
      <c r="BQ2742" s="1">
        <v>1.0</v>
      </c>
      <c r="BR2742" s="1">
        <v>-1.0</v>
      </c>
      <c r="BS2742" s="1">
        <v>-1.0</v>
      </c>
      <c r="BT2742" s="1">
        <v>-1.0</v>
      </c>
      <c r="BU2742" s="1">
        <v>1.0</v>
      </c>
      <c r="BV2742" s="1">
        <v>1.0</v>
      </c>
      <c r="BW2742" s="1">
        <v>1.0</v>
      </c>
      <c r="BX2742" s="1">
        <v>-1.0</v>
      </c>
      <c r="BY2742" s="1">
        <v>-1.0</v>
      </c>
      <c r="BZ2742" s="1">
        <v>1.0</v>
      </c>
      <c r="CA2742" s="1">
        <v>-1.0</v>
      </c>
      <c r="CB2742" s="1">
        <v>1.0</v>
      </c>
      <c r="CC2742" s="1">
        <v>-1.0</v>
      </c>
      <c r="CD2742" s="1">
        <v>92160.0</v>
      </c>
    </row>
    <row r="2743">
      <c r="A2743" s="1">
        <v>3.1874576E7</v>
      </c>
      <c r="B2743" s="1" t="s">
        <v>14659</v>
      </c>
      <c r="C2743" s="1" t="s">
        <v>6374</v>
      </c>
      <c r="D2743" s="1" t="s">
        <v>14660</v>
      </c>
      <c r="E2743" s="1" t="s">
        <v>85</v>
      </c>
      <c r="F2743" s="1" t="s">
        <v>14661</v>
      </c>
      <c r="G2743" s="1" t="s">
        <v>14662</v>
      </c>
      <c r="I2743" s="1">
        <v>2.38321374E8</v>
      </c>
      <c r="J2743" s="1">
        <v>43487.0</v>
      </c>
      <c r="K2743" s="1" t="s">
        <v>88</v>
      </c>
      <c r="L2743" s="1">
        <v>0.89</v>
      </c>
      <c r="M2743" s="1">
        <v>0.0</v>
      </c>
      <c r="N2743" s="1">
        <v>32.0</v>
      </c>
      <c r="O2743" s="1">
        <v>0.0</v>
      </c>
      <c r="P2743" s="1" t="s">
        <v>89</v>
      </c>
      <c r="Q2743" s="1" t="s">
        <v>362</v>
      </c>
      <c r="R2743" s="1">
        <v>40.79884</v>
      </c>
      <c r="S2743" s="1">
        <v>-73.95983</v>
      </c>
      <c r="T2743" s="1" t="s">
        <v>91</v>
      </c>
      <c r="U2743" s="1" t="s">
        <v>113</v>
      </c>
      <c r="V2743" s="1">
        <v>1.0</v>
      </c>
      <c r="W2743" s="1">
        <v>2.0</v>
      </c>
      <c r="X2743" s="1">
        <v>1.0</v>
      </c>
      <c r="Y2743" s="1">
        <v>1.0</v>
      </c>
      <c r="Z2743" s="1" t="s">
        <v>93</v>
      </c>
      <c r="AA2743" s="1" t="s">
        <v>6376</v>
      </c>
      <c r="AB2743" s="1">
        <v>60.0</v>
      </c>
      <c r="AC2743" s="1">
        <v>1.0</v>
      </c>
      <c r="AD2743" s="1">
        <v>0.0</v>
      </c>
      <c r="AE2743" s="1">
        <v>30.0</v>
      </c>
      <c r="AF2743" s="1" t="s">
        <v>95</v>
      </c>
      <c r="AG2743" s="1">
        <v>1.0</v>
      </c>
      <c r="AH2743" s="1">
        <v>2.0</v>
      </c>
      <c r="AI2743" s="1">
        <v>32.0</v>
      </c>
      <c r="AJ2743" s="1">
        <v>62.0</v>
      </c>
      <c r="AK2743" s="1">
        <v>337.0</v>
      </c>
      <c r="AL2743" s="1">
        <v>2.0</v>
      </c>
      <c r="AM2743" s="1">
        <v>2.0</v>
      </c>
      <c r="AN2743" s="1">
        <v>70.0</v>
      </c>
      <c r="AO2743" s="1">
        <v>8.0</v>
      </c>
      <c r="AP2743" s="1">
        <v>7.0</v>
      </c>
      <c r="AQ2743" s="1">
        <v>10.0</v>
      </c>
      <c r="AR2743" s="1">
        <v>8.0</v>
      </c>
      <c r="AS2743" s="1">
        <v>7.0</v>
      </c>
      <c r="AT2743" s="1">
        <v>8.0</v>
      </c>
      <c r="AU2743" s="1">
        <v>0.0</v>
      </c>
      <c r="AV2743" s="1" t="s">
        <v>96</v>
      </c>
      <c r="AW2743" s="1">
        <v>32.0</v>
      </c>
      <c r="AX2743" s="1">
        <v>0.0</v>
      </c>
      <c r="AY2743" s="1">
        <v>32.0</v>
      </c>
      <c r="AZ2743" s="1">
        <v>0.0</v>
      </c>
      <c r="BA2743" s="1">
        <v>1.46</v>
      </c>
      <c r="BB2743" s="1">
        <v>-1.0</v>
      </c>
      <c r="BC2743" s="1">
        <v>1.0</v>
      </c>
      <c r="BD2743" s="1">
        <v>-1.0</v>
      </c>
      <c r="BE2743" s="1">
        <v>-1.0</v>
      </c>
      <c r="BF2743" s="1">
        <v>-1.0</v>
      </c>
      <c r="BG2743" s="1">
        <v>-1.0</v>
      </c>
      <c r="BH2743" s="1">
        <v>-1.0</v>
      </c>
      <c r="BI2743" s="1">
        <v>-1.0</v>
      </c>
      <c r="BJ2743" s="1">
        <v>1.0</v>
      </c>
      <c r="BK2743" s="1">
        <v>-1.0</v>
      </c>
      <c r="BL2743" s="1">
        <v>-1.0</v>
      </c>
      <c r="BM2743" s="1">
        <v>1.0</v>
      </c>
      <c r="BN2743" s="1">
        <v>-1.0</v>
      </c>
      <c r="BO2743" s="1">
        <v>-1.0</v>
      </c>
      <c r="BP2743" s="1">
        <v>-1.0</v>
      </c>
      <c r="BQ2743" s="1">
        <v>-1.0</v>
      </c>
      <c r="BR2743" s="1">
        <v>-1.0</v>
      </c>
      <c r="BS2743" s="1">
        <v>-1.0</v>
      </c>
      <c r="BT2743" s="1">
        <v>-1.0</v>
      </c>
      <c r="BU2743" s="1">
        <v>1.0</v>
      </c>
      <c r="BV2743" s="1">
        <v>1.0</v>
      </c>
      <c r="BW2743" s="1">
        <v>-1.0</v>
      </c>
      <c r="BX2743" s="1">
        <v>-1.0</v>
      </c>
      <c r="BY2743" s="1">
        <v>-1.0</v>
      </c>
      <c r="BZ2743" s="1">
        <v>-1.0</v>
      </c>
      <c r="CA2743" s="1">
        <v>-1.0</v>
      </c>
      <c r="CB2743" s="1">
        <v>-1.0</v>
      </c>
      <c r="CC2743" s="1">
        <v>-1.0</v>
      </c>
      <c r="CD2743" s="1">
        <v>92175.0</v>
      </c>
    </row>
    <row r="2744">
      <c r="A2744" s="1">
        <v>843499.0</v>
      </c>
      <c r="B2744" s="1" t="s">
        <v>14663</v>
      </c>
      <c r="C2744" s="1" t="s">
        <v>5724</v>
      </c>
      <c r="D2744" s="1" t="s">
        <v>14664</v>
      </c>
      <c r="E2744" s="1" t="s">
        <v>85</v>
      </c>
      <c r="F2744" s="1" t="s">
        <v>14665</v>
      </c>
      <c r="G2744" s="1" t="s">
        <v>5727</v>
      </c>
      <c r="H2744" s="1" t="s">
        <v>14666</v>
      </c>
      <c r="I2744" s="1">
        <v>350553.0</v>
      </c>
      <c r="J2744" s="1">
        <v>40560.0</v>
      </c>
      <c r="M2744" s="1">
        <v>0.0</v>
      </c>
      <c r="N2744" s="1">
        <v>2.0</v>
      </c>
      <c r="O2744" s="1">
        <v>1.0</v>
      </c>
      <c r="P2744" s="1" t="s">
        <v>89</v>
      </c>
      <c r="Q2744" s="1" t="s">
        <v>613</v>
      </c>
      <c r="R2744" s="1">
        <v>40.8129</v>
      </c>
      <c r="S2744" s="1">
        <v>-73.95213</v>
      </c>
      <c r="T2744" s="1" t="s">
        <v>91</v>
      </c>
      <c r="U2744" s="1" t="s">
        <v>113</v>
      </c>
      <c r="V2744" s="1">
        <v>2.0</v>
      </c>
      <c r="W2744" s="1">
        <v>1.0</v>
      </c>
      <c r="X2744" s="1">
        <v>1.0</v>
      </c>
      <c r="Y2744" s="1">
        <v>1.0</v>
      </c>
      <c r="Z2744" s="1" t="s">
        <v>93</v>
      </c>
      <c r="AA2744" s="1" t="s">
        <v>14667</v>
      </c>
      <c r="AB2744" s="1">
        <v>75.0</v>
      </c>
      <c r="AC2744" s="1">
        <v>1.0</v>
      </c>
      <c r="AD2744" s="1">
        <v>0.0</v>
      </c>
      <c r="AE2744" s="1">
        <v>1.0</v>
      </c>
      <c r="AF2744" s="1" t="s">
        <v>443</v>
      </c>
      <c r="AG2744" s="1">
        <v>1.0</v>
      </c>
      <c r="AH2744" s="1">
        <v>0.0</v>
      </c>
      <c r="AI2744" s="1">
        <v>0.0</v>
      </c>
      <c r="AJ2744" s="1">
        <v>0.0</v>
      </c>
      <c r="AK2744" s="1">
        <v>0.0</v>
      </c>
      <c r="AL2744" s="1">
        <v>4.0</v>
      </c>
      <c r="AM2744" s="1">
        <v>0.0</v>
      </c>
      <c r="AN2744" s="1">
        <v>65.0</v>
      </c>
      <c r="AO2744" s="1">
        <v>6.0</v>
      </c>
      <c r="AP2744" s="1">
        <v>5.0</v>
      </c>
      <c r="AQ2744" s="1">
        <v>10.0</v>
      </c>
      <c r="AR2744" s="1">
        <v>10.0</v>
      </c>
      <c r="AS2744" s="1">
        <v>8.0</v>
      </c>
      <c r="AT2744" s="1">
        <v>9.0</v>
      </c>
      <c r="AU2744" s="1">
        <v>0.0</v>
      </c>
      <c r="AV2744" s="1" t="s">
        <v>96</v>
      </c>
      <c r="AW2744" s="1">
        <v>2.0</v>
      </c>
      <c r="AX2744" s="1">
        <v>1.0</v>
      </c>
      <c r="AY2744" s="1">
        <v>1.0</v>
      </c>
      <c r="AZ2744" s="1">
        <v>0.0</v>
      </c>
      <c r="BA2744" s="1">
        <v>0.06</v>
      </c>
      <c r="BB2744" s="1">
        <v>-1.0</v>
      </c>
      <c r="BC2744" s="1">
        <v>-1.0</v>
      </c>
      <c r="BD2744" s="1">
        <v>-1.0</v>
      </c>
      <c r="BE2744" s="1">
        <v>-1.0</v>
      </c>
      <c r="BF2744" s="1">
        <v>-1.0</v>
      </c>
      <c r="BG2744" s="1">
        <v>-1.0</v>
      </c>
      <c r="BH2744" s="1">
        <v>-1.0</v>
      </c>
      <c r="BI2744" s="1">
        <v>-1.0</v>
      </c>
      <c r="BJ2744" s="1">
        <v>1.0</v>
      </c>
      <c r="BK2744" s="1">
        <v>-1.0</v>
      </c>
      <c r="BL2744" s="1">
        <v>-1.0</v>
      </c>
      <c r="BM2744" s="1">
        <v>-1.0</v>
      </c>
      <c r="BN2744" s="1">
        <v>-1.0</v>
      </c>
      <c r="BO2744" s="1">
        <v>-1.0</v>
      </c>
      <c r="BP2744" s="1">
        <v>-1.0</v>
      </c>
      <c r="BQ2744" s="1">
        <v>-1.0</v>
      </c>
      <c r="BR2744" s="1">
        <v>-1.0</v>
      </c>
      <c r="BS2744" s="1">
        <v>-1.0</v>
      </c>
      <c r="BT2744" s="1">
        <v>-1.0</v>
      </c>
      <c r="BU2744" s="1">
        <v>1.0</v>
      </c>
      <c r="BV2744" s="1">
        <v>-1.0</v>
      </c>
      <c r="BW2744" s="1">
        <v>-1.0</v>
      </c>
      <c r="BX2744" s="1">
        <v>-1.0</v>
      </c>
      <c r="BY2744" s="1">
        <v>-1.0</v>
      </c>
      <c r="BZ2744" s="1">
        <v>-1.0</v>
      </c>
      <c r="CA2744" s="1">
        <v>-1.0</v>
      </c>
      <c r="CB2744" s="1">
        <v>1.0</v>
      </c>
      <c r="CC2744" s="1">
        <v>-1.0</v>
      </c>
      <c r="CD2744" s="1">
        <v>92210.0</v>
      </c>
    </row>
    <row r="2745">
      <c r="A2745" s="1">
        <v>3.3033214E7</v>
      </c>
      <c r="B2745" s="1" t="s">
        <v>14668</v>
      </c>
      <c r="C2745" s="1" t="s">
        <v>14669</v>
      </c>
      <c r="D2745" s="1" t="s">
        <v>14670</v>
      </c>
      <c r="E2745" s="1" t="s">
        <v>85</v>
      </c>
      <c r="F2745" s="1" t="s">
        <v>14671</v>
      </c>
      <c r="G2745" s="1" t="s">
        <v>14672</v>
      </c>
      <c r="H2745" s="1" t="s">
        <v>14673</v>
      </c>
      <c r="I2745" s="1">
        <v>2300366.0</v>
      </c>
      <c r="J2745" s="1">
        <v>41034.0</v>
      </c>
      <c r="K2745" s="1" t="s">
        <v>272</v>
      </c>
      <c r="L2745" s="1">
        <v>0.5</v>
      </c>
      <c r="M2745" s="1">
        <v>0.0</v>
      </c>
      <c r="N2745" s="1">
        <v>2.0</v>
      </c>
      <c r="O2745" s="1">
        <v>1.0</v>
      </c>
      <c r="P2745" s="1" t="s">
        <v>123</v>
      </c>
      <c r="Q2745" s="1" t="s">
        <v>124</v>
      </c>
      <c r="R2745" s="1">
        <v>40.70835</v>
      </c>
      <c r="S2745" s="1">
        <v>-73.94163</v>
      </c>
      <c r="T2745" s="1" t="s">
        <v>91</v>
      </c>
      <c r="U2745" s="1" t="s">
        <v>113</v>
      </c>
      <c r="V2745" s="1">
        <v>4.0</v>
      </c>
      <c r="W2745" s="1">
        <v>2.0</v>
      </c>
      <c r="X2745" s="1">
        <v>1.0</v>
      </c>
      <c r="Y2745" s="1">
        <v>1.0</v>
      </c>
      <c r="Z2745" s="1" t="s">
        <v>93</v>
      </c>
      <c r="AA2745" s="1" t="s">
        <v>14674</v>
      </c>
      <c r="AB2745" s="1">
        <v>90.0</v>
      </c>
      <c r="AC2745" s="1">
        <v>2.0</v>
      </c>
      <c r="AD2745" s="1">
        <v>40.0</v>
      </c>
      <c r="AE2745" s="1">
        <v>2.0</v>
      </c>
      <c r="AF2745" s="1" t="s">
        <v>904</v>
      </c>
      <c r="AG2745" s="1">
        <v>1.0</v>
      </c>
      <c r="AH2745" s="1">
        <v>0.0</v>
      </c>
      <c r="AI2745" s="1">
        <v>9.0</v>
      </c>
      <c r="AJ2745" s="1">
        <v>9.0</v>
      </c>
      <c r="AK2745" s="1">
        <v>9.0</v>
      </c>
      <c r="AL2745" s="1">
        <v>1.0</v>
      </c>
      <c r="AM2745" s="1">
        <v>1.0</v>
      </c>
      <c r="AN2745" s="1">
        <v>100.0</v>
      </c>
      <c r="AO2745" s="1">
        <v>10.0</v>
      </c>
      <c r="AP2745" s="1">
        <v>10.0</v>
      </c>
      <c r="AQ2745" s="1">
        <v>10.0</v>
      </c>
      <c r="AR2745" s="1">
        <v>10.0</v>
      </c>
      <c r="AS2745" s="1">
        <v>10.0</v>
      </c>
      <c r="AT2745" s="1">
        <v>10.0</v>
      </c>
      <c r="AU2745" s="1">
        <v>0.0</v>
      </c>
      <c r="AV2745" s="1" t="s">
        <v>96</v>
      </c>
      <c r="AW2745" s="1">
        <v>2.0</v>
      </c>
      <c r="AX2745" s="1">
        <v>1.0</v>
      </c>
      <c r="AY2745" s="1">
        <v>1.0</v>
      </c>
      <c r="AZ2745" s="1">
        <v>0.0</v>
      </c>
      <c r="BA2745" s="1">
        <v>0.63</v>
      </c>
      <c r="BB2745" s="1">
        <v>-1.0</v>
      </c>
      <c r="BC2745" s="1">
        <v>1.0</v>
      </c>
      <c r="BD2745" s="1">
        <v>-1.0</v>
      </c>
      <c r="BE2745" s="1">
        <v>-1.0</v>
      </c>
      <c r="BF2745" s="1">
        <v>-1.0</v>
      </c>
      <c r="BG2745" s="1">
        <v>-1.0</v>
      </c>
      <c r="BH2745" s="1">
        <v>-1.0</v>
      </c>
      <c r="BI2745" s="1">
        <v>-1.0</v>
      </c>
      <c r="BJ2745" s="1">
        <v>1.0</v>
      </c>
      <c r="BK2745" s="1">
        <v>-1.0</v>
      </c>
      <c r="BL2745" s="1">
        <v>-1.0</v>
      </c>
      <c r="BM2745" s="1">
        <v>1.0</v>
      </c>
      <c r="BN2745" s="1">
        <v>-1.0</v>
      </c>
      <c r="BO2745" s="1">
        <v>-1.0</v>
      </c>
      <c r="BP2745" s="1">
        <v>-1.0</v>
      </c>
      <c r="BQ2745" s="1">
        <v>1.0</v>
      </c>
      <c r="BR2745" s="1">
        <v>-1.0</v>
      </c>
      <c r="BS2745" s="1">
        <v>-1.0</v>
      </c>
      <c r="BT2745" s="1">
        <v>-1.0</v>
      </c>
      <c r="BU2745" s="1">
        <v>1.0</v>
      </c>
      <c r="BV2745" s="1">
        <v>-1.0</v>
      </c>
      <c r="BW2745" s="1">
        <v>1.0</v>
      </c>
      <c r="BX2745" s="1">
        <v>-1.0</v>
      </c>
      <c r="BY2745" s="1">
        <v>-1.0</v>
      </c>
      <c r="BZ2745" s="1">
        <v>-1.0</v>
      </c>
      <c r="CA2745" s="1">
        <v>-1.0</v>
      </c>
      <c r="CB2745" s="1">
        <v>-1.0</v>
      </c>
      <c r="CC2745" s="1">
        <v>-1.0</v>
      </c>
      <c r="CD2745" s="1">
        <v>92261.0</v>
      </c>
    </row>
    <row r="2746">
      <c r="A2746" s="1">
        <v>2.4947076E7</v>
      </c>
      <c r="B2746" s="1" t="s">
        <v>14675</v>
      </c>
      <c r="C2746" s="1" t="s">
        <v>14676</v>
      </c>
      <c r="D2746" s="1" t="s">
        <v>14677</v>
      </c>
      <c r="E2746" s="1" t="s">
        <v>85</v>
      </c>
      <c r="F2746" s="1" t="s">
        <v>14678</v>
      </c>
      <c r="G2746" s="1" t="s">
        <v>14679</v>
      </c>
      <c r="I2746" s="1">
        <v>1.7344471E7</v>
      </c>
      <c r="J2746" s="1">
        <v>41817.0</v>
      </c>
      <c r="M2746" s="1">
        <v>1.0</v>
      </c>
      <c r="N2746" s="1">
        <v>3.0</v>
      </c>
      <c r="O2746" s="1">
        <v>1.0</v>
      </c>
      <c r="P2746" s="1" t="s">
        <v>123</v>
      </c>
      <c r="Q2746" s="1" t="s">
        <v>124</v>
      </c>
      <c r="R2746" s="1">
        <v>40.71698</v>
      </c>
      <c r="S2746" s="1">
        <v>-73.94224</v>
      </c>
      <c r="T2746" s="1" t="s">
        <v>91</v>
      </c>
      <c r="U2746" s="1" t="s">
        <v>92</v>
      </c>
      <c r="V2746" s="1">
        <v>8.0</v>
      </c>
      <c r="W2746" s="1">
        <v>1.5</v>
      </c>
      <c r="X2746" s="1">
        <v>3.0</v>
      </c>
      <c r="Y2746" s="1">
        <v>5.0</v>
      </c>
      <c r="Z2746" s="1" t="s">
        <v>93</v>
      </c>
      <c r="AA2746" s="1" t="s">
        <v>14680</v>
      </c>
      <c r="AB2746" s="1">
        <v>233.0</v>
      </c>
      <c r="AC2746" s="1">
        <v>6.0</v>
      </c>
      <c r="AD2746" s="1">
        <v>25.0</v>
      </c>
      <c r="AE2746" s="1">
        <v>6.0</v>
      </c>
      <c r="AF2746" s="1" t="s">
        <v>1683</v>
      </c>
      <c r="AG2746" s="1">
        <v>1.0</v>
      </c>
      <c r="AH2746" s="1">
        <v>0.0</v>
      </c>
      <c r="AI2746" s="1">
        <v>0.0</v>
      </c>
      <c r="AJ2746" s="1">
        <v>0.0</v>
      </c>
      <c r="AK2746" s="1">
        <v>0.0</v>
      </c>
      <c r="AL2746" s="1">
        <v>0.0</v>
      </c>
      <c r="AM2746" s="1">
        <v>0.0</v>
      </c>
      <c r="AU2746" s="1">
        <v>1.0</v>
      </c>
      <c r="AV2746" s="1" t="s">
        <v>117</v>
      </c>
      <c r="AW2746" s="1">
        <v>2.0</v>
      </c>
      <c r="AX2746" s="1">
        <v>1.0</v>
      </c>
      <c r="AY2746" s="1">
        <v>1.0</v>
      </c>
      <c r="AZ2746" s="1">
        <v>0.0</v>
      </c>
      <c r="BB2746" s="1">
        <v>-1.0</v>
      </c>
      <c r="BC2746" s="1">
        <v>1.0</v>
      </c>
      <c r="BD2746" s="1">
        <v>-1.0</v>
      </c>
      <c r="BE2746" s="1">
        <v>-1.0</v>
      </c>
      <c r="BF2746" s="1">
        <v>-1.0</v>
      </c>
      <c r="BG2746" s="1">
        <v>-1.0</v>
      </c>
      <c r="BH2746" s="1">
        <v>-1.0</v>
      </c>
      <c r="BI2746" s="1">
        <v>-1.0</v>
      </c>
      <c r="BJ2746" s="1">
        <v>-1.0</v>
      </c>
      <c r="BK2746" s="1">
        <v>1.0</v>
      </c>
      <c r="BL2746" s="1">
        <v>1.0</v>
      </c>
      <c r="BM2746" s="1">
        <v>1.0</v>
      </c>
      <c r="BN2746" s="1">
        <v>-1.0</v>
      </c>
      <c r="BO2746" s="1">
        <v>-1.0</v>
      </c>
      <c r="BP2746" s="1">
        <v>1.0</v>
      </c>
      <c r="BQ2746" s="1">
        <v>1.0</v>
      </c>
      <c r="BR2746" s="1">
        <v>-1.0</v>
      </c>
      <c r="BS2746" s="1">
        <v>-1.0</v>
      </c>
      <c r="BT2746" s="1">
        <v>-1.0</v>
      </c>
      <c r="BU2746" s="1">
        <v>1.0</v>
      </c>
      <c r="BV2746" s="1">
        <v>1.0</v>
      </c>
      <c r="BW2746" s="1">
        <v>1.0</v>
      </c>
      <c r="BX2746" s="1">
        <v>1.0</v>
      </c>
      <c r="BY2746" s="1">
        <v>-1.0</v>
      </c>
      <c r="BZ2746" s="1">
        <v>1.0</v>
      </c>
      <c r="CA2746" s="1">
        <v>-1.0</v>
      </c>
      <c r="CB2746" s="1">
        <v>1.0</v>
      </c>
      <c r="CC2746" s="1">
        <v>-1.0</v>
      </c>
      <c r="CD2746" s="1">
        <v>92301.0</v>
      </c>
    </row>
    <row r="2747">
      <c r="A2747" s="1">
        <v>3.523292E7</v>
      </c>
      <c r="B2747" s="1" t="s">
        <v>14681</v>
      </c>
      <c r="C2747" s="1" t="s">
        <v>14682</v>
      </c>
      <c r="D2747" s="1" t="s">
        <v>14683</v>
      </c>
      <c r="E2747" s="1" t="s">
        <v>85</v>
      </c>
      <c r="F2747" s="1" t="s">
        <v>14684</v>
      </c>
      <c r="G2747" s="1" t="s">
        <v>14685</v>
      </c>
      <c r="I2747" s="1">
        <v>2.8357796E7</v>
      </c>
      <c r="J2747" s="1">
        <v>42060.0</v>
      </c>
      <c r="K2747" s="1" t="s">
        <v>88</v>
      </c>
      <c r="L2747" s="1">
        <v>1.0</v>
      </c>
      <c r="M2747" s="1">
        <v>0.0</v>
      </c>
      <c r="N2747" s="1">
        <v>1.0</v>
      </c>
      <c r="O2747" s="1">
        <v>1.0</v>
      </c>
      <c r="P2747" s="1" t="s">
        <v>89</v>
      </c>
      <c r="Q2747" s="1" t="s">
        <v>391</v>
      </c>
      <c r="R2747" s="1">
        <v>40.75347</v>
      </c>
      <c r="S2747" s="1">
        <v>-73.99883</v>
      </c>
      <c r="T2747" s="1" t="s">
        <v>91</v>
      </c>
      <c r="U2747" s="1" t="s">
        <v>92</v>
      </c>
      <c r="V2747" s="1">
        <v>4.0</v>
      </c>
      <c r="W2747" s="1">
        <v>1.0</v>
      </c>
      <c r="X2747" s="1">
        <v>1.0</v>
      </c>
      <c r="Y2747" s="1">
        <v>1.0</v>
      </c>
      <c r="Z2747" s="1" t="s">
        <v>93</v>
      </c>
      <c r="AA2747" s="1" t="s">
        <v>14686</v>
      </c>
      <c r="AB2747" s="1">
        <v>210.0</v>
      </c>
      <c r="AC2747" s="1">
        <v>2.0</v>
      </c>
      <c r="AD2747" s="1">
        <v>50.0</v>
      </c>
      <c r="AE2747" s="1">
        <v>1.0</v>
      </c>
      <c r="AF2747" s="1" t="s">
        <v>202</v>
      </c>
      <c r="AG2747" s="1">
        <v>1.0</v>
      </c>
      <c r="AH2747" s="1">
        <v>8.0</v>
      </c>
      <c r="AI2747" s="1">
        <v>38.0</v>
      </c>
      <c r="AJ2747" s="1">
        <v>64.0</v>
      </c>
      <c r="AK2747" s="1">
        <v>337.0</v>
      </c>
      <c r="AL2747" s="1">
        <v>0.0</v>
      </c>
      <c r="AM2747" s="1">
        <v>0.0</v>
      </c>
      <c r="AU2747" s="1">
        <v>0.0</v>
      </c>
      <c r="AV2747" s="1" t="s">
        <v>96</v>
      </c>
      <c r="AW2747" s="1">
        <v>1.0</v>
      </c>
      <c r="AX2747" s="1">
        <v>1.0</v>
      </c>
      <c r="AY2747" s="1">
        <v>0.0</v>
      </c>
      <c r="AZ2747" s="1">
        <v>0.0</v>
      </c>
      <c r="BB2747" s="1">
        <v>1.0</v>
      </c>
      <c r="BC2747" s="1">
        <v>1.0</v>
      </c>
      <c r="BD2747" s="1">
        <v>-1.0</v>
      </c>
      <c r="BE2747" s="1">
        <v>-1.0</v>
      </c>
      <c r="BF2747" s="1">
        <v>-1.0</v>
      </c>
      <c r="BG2747" s="1">
        <v>-1.0</v>
      </c>
      <c r="BH2747" s="1">
        <v>1.0</v>
      </c>
      <c r="BI2747" s="1">
        <v>-1.0</v>
      </c>
      <c r="BJ2747" s="1">
        <v>1.0</v>
      </c>
      <c r="BK2747" s="1">
        <v>1.0</v>
      </c>
      <c r="BL2747" s="1">
        <v>-1.0</v>
      </c>
      <c r="BM2747" s="1">
        <v>-1.0</v>
      </c>
      <c r="BN2747" s="1">
        <v>-1.0</v>
      </c>
      <c r="BO2747" s="1">
        <v>-1.0</v>
      </c>
      <c r="BP2747" s="1">
        <v>1.0</v>
      </c>
      <c r="BQ2747" s="1">
        <v>1.0</v>
      </c>
      <c r="BR2747" s="1">
        <v>-1.0</v>
      </c>
      <c r="BS2747" s="1">
        <v>-1.0</v>
      </c>
      <c r="BT2747" s="1">
        <v>-1.0</v>
      </c>
      <c r="BU2747" s="1">
        <v>1.0</v>
      </c>
      <c r="BV2747" s="1">
        <v>1.0</v>
      </c>
      <c r="BW2747" s="1">
        <v>-1.0</v>
      </c>
      <c r="BX2747" s="1">
        <v>-1.0</v>
      </c>
      <c r="BY2747" s="1">
        <v>1.0</v>
      </c>
      <c r="BZ2747" s="1">
        <v>-1.0</v>
      </c>
      <c r="CA2747" s="1">
        <v>-1.0</v>
      </c>
      <c r="CB2747" s="1">
        <v>1.0</v>
      </c>
      <c r="CC2747" s="1">
        <v>-1.0</v>
      </c>
      <c r="CD2747" s="1">
        <v>92347.0</v>
      </c>
    </row>
    <row r="2748">
      <c r="A2748" s="1">
        <v>2.210097E7</v>
      </c>
      <c r="B2748" s="1" t="s">
        <v>14687</v>
      </c>
      <c r="C2748" s="1" t="s">
        <v>14688</v>
      </c>
      <c r="D2748" s="1" t="s">
        <v>14688</v>
      </c>
      <c r="E2748" s="1" t="s">
        <v>85</v>
      </c>
      <c r="H2748" s="1" t="s">
        <v>3158</v>
      </c>
      <c r="I2748" s="1">
        <v>6.1391963E7</v>
      </c>
      <c r="J2748" s="1">
        <v>42432.0</v>
      </c>
      <c r="K2748" s="1" t="s">
        <v>134</v>
      </c>
      <c r="L2748" s="1">
        <v>0.98</v>
      </c>
      <c r="M2748" s="1">
        <v>0.0</v>
      </c>
      <c r="N2748" s="1">
        <v>91.0</v>
      </c>
      <c r="O2748" s="1">
        <v>0.0</v>
      </c>
      <c r="P2748" s="1" t="s">
        <v>89</v>
      </c>
      <c r="Q2748" s="1" t="s">
        <v>1270</v>
      </c>
      <c r="R2748" s="1">
        <v>40.74241</v>
      </c>
      <c r="S2748" s="1">
        <v>-73.97954</v>
      </c>
      <c r="T2748" s="1" t="s">
        <v>91</v>
      </c>
      <c r="U2748" s="1" t="s">
        <v>92</v>
      </c>
      <c r="V2748" s="1">
        <v>3.0</v>
      </c>
      <c r="W2748" s="1">
        <v>1.0</v>
      </c>
      <c r="X2748" s="1">
        <v>1.0</v>
      </c>
      <c r="Y2748" s="1">
        <v>1.0</v>
      </c>
      <c r="Z2748" s="1" t="s">
        <v>93</v>
      </c>
      <c r="AA2748" s="1" t="s">
        <v>7731</v>
      </c>
      <c r="AB2748" s="1">
        <v>142.0</v>
      </c>
      <c r="AC2748" s="1">
        <v>1.0</v>
      </c>
      <c r="AD2748" s="1">
        <v>0.0</v>
      </c>
      <c r="AE2748" s="1">
        <v>30.0</v>
      </c>
      <c r="AF2748" s="1" t="s">
        <v>104</v>
      </c>
      <c r="AG2748" s="1">
        <v>1.0</v>
      </c>
      <c r="AH2748" s="1">
        <v>0.0</v>
      </c>
      <c r="AI2748" s="1">
        <v>0.0</v>
      </c>
      <c r="AJ2748" s="1">
        <v>6.0</v>
      </c>
      <c r="AK2748" s="1">
        <v>281.0</v>
      </c>
      <c r="AL2748" s="1">
        <v>8.0</v>
      </c>
      <c r="AM2748" s="1">
        <v>3.0</v>
      </c>
      <c r="AN2748" s="1">
        <v>98.0</v>
      </c>
      <c r="AO2748" s="1">
        <v>10.0</v>
      </c>
      <c r="AP2748" s="1">
        <v>9.0</v>
      </c>
      <c r="AQ2748" s="1">
        <v>10.0</v>
      </c>
      <c r="AR2748" s="1">
        <v>9.0</v>
      </c>
      <c r="AS2748" s="1">
        <v>10.0</v>
      </c>
      <c r="AT2748" s="1">
        <v>9.0</v>
      </c>
      <c r="AU2748" s="1">
        <v>0.0</v>
      </c>
      <c r="AV2748" s="1" t="s">
        <v>96</v>
      </c>
      <c r="AW2748" s="1">
        <v>91.0</v>
      </c>
      <c r="AX2748" s="1">
        <v>91.0</v>
      </c>
      <c r="AY2748" s="1">
        <v>0.0</v>
      </c>
      <c r="AZ2748" s="1">
        <v>0.0</v>
      </c>
      <c r="BA2748" s="1">
        <v>0.42</v>
      </c>
      <c r="BB2748" s="1">
        <v>-1.0</v>
      </c>
      <c r="BC2748" s="1">
        <v>1.0</v>
      </c>
      <c r="BD2748" s="1">
        <v>-1.0</v>
      </c>
      <c r="BE2748" s="1">
        <v>-1.0</v>
      </c>
      <c r="BF2748" s="1">
        <v>-1.0</v>
      </c>
      <c r="BG2748" s="1">
        <v>-1.0</v>
      </c>
      <c r="BH2748" s="1">
        <v>1.0</v>
      </c>
      <c r="BI2748" s="1">
        <v>-1.0</v>
      </c>
      <c r="BJ2748" s="1">
        <v>1.0</v>
      </c>
      <c r="BK2748" s="1">
        <v>-1.0</v>
      </c>
      <c r="BL2748" s="1">
        <v>-1.0</v>
      </c>
      <c r="BM2748" s="1">
        <v>1.0</v>
      </c>
      <c r="BN2748" s="1">
        <v>-1.0</v>
      </c>
      <c r="BO2748" s="1">
        <v>-1.0</v>
      </c>
      <c r="BP2748" s="1">
        <v>1.0</v>
      </c>
      <c r="BQ2748" s="1">
        <v>-1.0</v>
      </c>
      <c r="BR2748" s="1">
        <v>-1.0</v>
      </c>
      <c r="BS2748" s="1">
        <v>-1.0</v>
      </c>
      <c r="BT2748" s="1">
        <v>-1.0</v>
      </c>
      <c r="BU2748" s="1">
        <v>1.0</v>
      </c>
      <c r="BV2748" s="1">
        <v>1.0</v>
      </c>
      <c r="BW2748" s="1">
        <v>-1.0</v>
      </c>
      <c r="BX2748" s="1">
        <v>-1.0</v>
      </c>
      <c r="BY2748" s="1">
        <v>-1.0</v>
      </c>
      <c r="BZ2748" s="1">
        <v>-1.0</v>
      </c>
      <c r="CA2748" s="1">
        <v>-1.0</v>
      </c>
      <c r="CB2748" s="1">
        <v>-1.0</v>
      </c>
      <c r="CC2748" s="1">
        <v>-1.0</v>
      </c>
      <c r="CD2748" s="1">
        <v>92410.0</v>
      </c>
    </row>
    <row r="2749">
      <c r="A2749" s="1">
        <v>3.5563781E7</v>
      </c>
      <c r="B2749" s="1" t="s">
        <v>14689</v>
      </c>
      <c r="C2749" s="1" t="s">
        <v>14690</v>
      </c>
      <c r="D2749" s="1" t="s">
        <v>14691</v>
      </c>
      <c r="E2749" s="1" t="s">
        <v>85</v>
      </c>
      <c r="F2749" s="1" t="s">
        <v>14692</v>
      </c>
      <c r="G2749" s="1" t="s">
        <v>14693</v>
      </c>
      <c r="H2749" s="1" t="s">
        <v>14694</v>
      </c>
      <c r="I2749" s="1">
        <v>2.67223765E8</v>
      </c>
      <c r="J2749" s="1">
        <v>43624.0</v>
      </c>
      <c r="K2749" s="1" t="s">
        <v>134</v>
      </c>
      <c r="L2749" s="1">
        <v>1.0</v>
      </c>
      <c r="M2749" s="1">
        <v>0.0</v>
      </c>
      <c r="N2749" s="1">
        <v>3.0</v>
      </c>
      <c r="O2749" s="1">
        <v>0.0</v>
      </c>
      <c r="P2749" s="1" t="s">
        <v>123</v>
      </c>
      <c r="Q2749" s="1" t="s">
        <v>308</v>
      </c>
      <c r="R2749" s="1">
        <v>40.6493599999999</v>
      </c>
      <c r="S2749" s="1">
        <v>-73.96061</v>
      </c>
      <c r="T2749" s="1" t="s">
        <v>91</v>
      </c>
      <c r="U2749" s="1" t="s">
        <v>113</v>
      </c>
      <c r="V2749" s="1">
        <v>2.0</v>
      </c>
      <c r="W2749" s="1">
        <v>1.0</v>
      </c>
      <c r="X2749" s="1">
        <v>1.0</v>
      </c>
      <c r="Y2749" s="1">
        <v>1.0</v>
      </c>
      <c r="Z2749" s="1" t="s">
        <v>93</v>
      </c>
      <c r="AA2749" s="1" t="s">
        <v>14695</v>
      </c>
      <c r="AB2749" s="1">
        <v>50.0</v>
      </c>
      <c r="AC2749" s="1">
        <v>2.0</v>
      </c>
      <c r="AD2749" s="1">
        <v>0.0</v>
      </c>
      <c r="AE2749" s="1">
        <v>1.0</v>
      </c>
      <c r="AF2749" s="1" t="s">
        <v>407</v>
      </c>
      <c r="AG2749" s="1">
        <v>1.0</v>
      </c>
      <c r="AH2749" s="1">
        <v>7.0</v>
      </c>
      <c r="AI2749" s="1">
        <v>37.0</v>
      </c>
      <c r="AJ2749" s="1">
        <v>67.0</v>
      </c>
      <c r="AK2749" s="1">
        <v>342.0</v>
      </c>
      <c r="AL2749" s="1">
        <v>2.0</v>
      </c>
      <c r="AM2749" s="1">
        <v>2.0</v>
      </c>
      <c r="AN2749" s="1">
        <v>100.0</v>
      </c>
      <c r="AO2749" s="1">
        <v>10.0</v>
      </c>
      <c r="AP2749" s="1">
        <v>10.0</v>
      </c>
      <c r="AQ2749" s="1">
        <v>10.0</v>
      </c>
      <c r="AR2749" s="1">
        <v>10.0</v>
      </c>
      <c r="AS2749" s="1">
        <v>10.0</v>
      </c>
      <c r="AT2749" s="1">
        <v>10.0</v>
      </c>
      <c r="AU2749" s="1">
        <v>1.0</v>
      </c>
      <c r="AV2749" s="1" t="s">
        <v>117</v>
      </c>
      <c r="AW2749" s="1">
        <v>3.0</v>
      </c>
      <c r="AX2749" s="1">
        <v>0.0</v>
      </c>
      <c r="AY2749" s="1">
        <v>2.0</v>
      </c>
      <c r="AZ2749" s="1">
        <v>1.0</v>
      </c>
      <c r="BA2749" s="1">
        <v>2.0</v>
      </c>
      <c r="BB2749" s="1">
        <v>-1.0</v>
      </c>
      <c r="BC2749" s="1">
        <v>1.0</v>
      </c>
      <c r="BD2749" s="1">
        <v>-1.0</v>
      </c>
      <c r="BE2749" s="1">
        <v>-1.0</v>
      </c>
      <c r="BF2749" s="1">
        <v>-1.0</v>
      </c>
      <c r="BG2749" s="1">
        <v>-1.0</v>
      </c>
      <c r="BH2749" s="1">
        <v>-1.0</v>
      </c>
      <c r="BI2749" s="1">
        <v>-1.0</v>
      </c>
      <c r="BJ2749" s="1">
        <v>1.0</v>
      </c>
      <c r="BK2749" s="1">
        <v>-1.0</v>
      </c>
      <c r="BL2749" s="1">
        <v>-1.0</v>
      </c>
      <c r="BM2749" s="1">
        <v>1.0</v>
      </c>
      <c r="BN2749" s="1">
        <v>1.0</v>
      </c>
      <c r="BO2749" s="1">
        <v>-1.0</v>
      </c>
      <c r="BP2749" s="1">
        <v>-1.0</v>
      </c>
      <c r="BQ2749" s="1">
        <v>-1.0</v>
      </c>
      <c r="BR2749" s="1">
        <v>-1.0</v>
      </c>
      <c r="BS2749" s="1">
        <v>-1.0</v>
      </c>
      <c r="BT2749" s="1">
        <v>-1.0</v>
      </c>
      <c r="BU2749" s="1">
        <v>1.0</v>
      </c>
      <c r="BV2749" s="1">
        <v>-1.0</v>
      </c>
      <c r="BW2749" s="1">
        <v>-1.0</v>
      </c>
      <c r="BX2749" s="1">
        <v>-1.0</v>
      </c>
      <c r="BY2749" s="1">
        <v>-1.0</v>
      </c>
      <c r="BZ2749" s="1">
        <v>1.0</v>
      </c>
      <c r="CA2749" s="1">
        <v>1.0</v>
      </c>
      <c r="CB2749" s="1">
        <v>-1.0</v>
      </c>
      <c r="CC2749" s="1">
        <v>1.0</v>
      </c>
      <c r="CD2749" s="1">
        <v>92416.0</v>
      </c>
    </row>
    <row r="2750">
      <c r="A2750" s="1">
        <v>6225935.0</v>
      </c>
      <c r="B2750" s="1" t="s">
        <v>14696</v>
      </c>
      <c r="C2750" s="1" t="s">
        <v>14697</v>
      </c>
      <c r="D2750" s="1" t="s">
        <v>14698</v>
      </c>
      <c r="E2750" s="1" t="s">
        <v>85</v>
      </c>
      <c r="G2750" s="1" t="s">
        <v>14699</v>
      </c>
      <c r="I2750" s="1">
        <v>1.9682564E7</v>
      </c>
      <c r="J2750" s="1">
        <v>41859.0</v>
      </c>
      <c r="M2750" s="1">
        <v>0.0</v>
      </c>
      <c r="N2750" s="1">
        <v>1.0</v>
      </c>
      <c r="O2750" s="1">
        <v>1.0</v>
      </c>
      <c r="P2750" s="1" t="s">
        <v>89</v>
      </c>
      <c r="Q2750" s="1" t="s">
        <v>90</v>
      </c>
      <c r="R2750" s="1">
        <v>40.80301</v>
      </c>
      <c r="S2750" s="1">
        <v>-73.96644</v>
      </c>
      <c r="T2750" s="1" t="s">
        <v>125</v>
      </c>
      <c r="U2750" s="1" t="s">
        <v>113</v>
      </c>
      <c r="V2750" s="1">
        <v>2.0</v>
      </c>
      <c r="W2750" s="1">
        <v>1.0</v>
      </c>
      <c r="X2750" s="1">
        <v>1.0</v>
      </c>
      <c r="Y2750" s="1">
        <v>1.0</v>
      </c>
      <c r="Z2750" s="1" t="s">
        <v>93</v>
      </c>
      <c r="AA2750" s="1" t="s">
        <v>14700</v>
      </c>
      <c r="AB2750" s="1">
        <v>70.0</v>
      </c>
      <c r="AC2750" s="1">
        <v>1.0</v>
      </c>
      <c r="AD2750" s="1">
        <v>10.0</v>
      </c>
      <c r="AE2750" s="1">
        <v>4.0</v>
      </c>
      <c r="AF2750" s="1" t="s">
        <v>2527</v>
      </c>
      <c r="AG2750" s="1">
        <v>1.0</v>
      </c>
      <c r="AH2750" s="1">
        <v>0.0</v>
      </c>
      <c r="AI2750" s="1">
        <v>0.0</v>
      </c>
      <c r="AJ2750" s="1">
        <v>0.0</v>
      </c>
      <c r="AK2750" s="1">
        <v>0.0</v>
      </c>
      <c r="AL2750" s="1">
        <v>2.0</v>
      </c>
      <c r="AM2750" s="1">
        <v>0.0</v>
      </c>
      <c r="AN2750" s="1">
        <v>30.0</v>
      </c>
      <c r="AO2750" s="1">
        <v>4.0</v>
      </c>
      <c r="AP2750" s="1">
        <v>4.0</v>
      </c>
      <c r="AQ2750" s="1">
        <v>10.0</v>
      </c>
      <c r="AR2750" s="1">
        <v>5.0</v>
      </c>
      <c r="AS2750" s="1">
        <v>9.0</v>
      </c>
      <c r="AT2750" s="1">
        <v>5.0</v>
      </c>
      <c r="AU2750" s="1">
        <v>0.0</v>
      </c>
      <c r="AV2750" s="1" t="s">
        <v>96</v>
      </c>
      <c r="AW2750" s="1">
        <v>1.0</v>
      </c>
      <c r="AX2750" s="1">
        <v>0.0</v>
      </c>
      <c r="AY2750" s="1">
        <v>1.0</v>
      </c>
      <c r="AZ2750" s="1">
        <v>0.0</v>
      </c>
      <c r="BA2750" s="1">
        <v>0.04</v>
      </c>
      <c r="BB2750" s="1">
        <v>-1.0</v>
      </c>
      <c r="BC2750" s="1">
        <v>-1.0</v>
      </c>
      <c r="BD2750" s="1">
        <v>-1.0</v>
      </c>
      <c r="BE2750" s="1">
        <v>-1.0</v>
      </c>
      <c r="BF2750" s="1">
        <v>-1.0</v>
      </c>
      <c r="BG2750" s="1">
        <v>-1.0</v>
      </c>
      <c r="BH2750" s="1">
        <v>-1.0</v>
      </c>
      <c r="BI2750" s="1">
        <v>-1.0</v>
      </c>
      <c r="BJ2750" s="1">
        <v>-1.0</v>
      </c>
      <c r="BK2750" s="1">
        <v>-1.0</v>
      </c>
      <c r="BL2750" s="1">
        <v>-1.0</v>
      </c>
      <c r="BM2750" s="1">
        <v>1.0</v>
      </c>
      <c r="BN2750" s="1">
        <v>-1.0</v>
      </c>
      <c r="BO2750" s="1">
        <v>-1.0</v>
      </c>
      <c r="BP2750" s="1">
        <v>-1.0</v>
      </c>
      <c r="BQ2750" s="1">
        <v>-1.0</v>
      </c>
      <c r="BR2750" s="1">
        <v>-1.0</v>
      </c>
      <c r="BS2750" s="1">
        <v>-1.0</v>
      </c>
      <c r="BT2750" s="1">
        <v>1.0</v>
      </c>
      <c r="BU2750" s="1">
        <v>1.0</v>
      </c>
      <c r="BV2750" s="1">
        <v>-1.0</v>
      </c>
      <c r="BW2750" s="1">
        <v>-1.0</v>
      </c>
      <c r="BX2750" s="1">
        <v>-1.0</v>
      </c>
      <c r="BY2750" s="1">
        <v>-1.0</v>
      </c>
      <c r="BZ2750" s="1">
        <v>-1.0</v>
      </c>
      <c r="CA2750" s="1">
        <v>1.0</v>
      </c>
      <c r="CB2750" s="1">
        <v>-1.0</v>
      </c>
      <c r="CC2750" s="1">
        <v>-1.0</v>
      </c>
      <c r="CD2750" s="1">
        <v>92425.0</v>
      </c>
    </row>
    <row r="2751">
      <c r="A2751" s="1">
        <v>2.2050058E7</v>
      </c>
      <c r="B2751" s="1" t="s">
        <v>14701</v>
      </c>
      <c r="C2751" s="1" t="s">
        <v>14702</v>
      </c>
      <c r="D2751" s="1" t="s">
        <v>14703</v>
      </c>
      <c r="E2751" s="1" t="s">
        <v>85</v>
      </c>
      <c r="F2751" s="1" t="s">
        <v>14704</v>
      </c>
      <c r="G2751" s="1" t="s">
        <v>14705</v>
      </c>
      <c r="I2751" s="1">
        <v>1.35530716E8</v>
      </c>
      <c r="J2751" s="1">
        <v>42903.0</v>
      </c>
      <c r="K2751" s="1" t="s">
        <v>134</v>
      </c>
      <c r="L2751" s="1">
        <v>1.0</v>
      </c>
      <c r="M2751" s="1">
        <v>1.0</v>
      </c>
      <c r="N2751" s="1">
        <v>4.0</v>
      </c>
      <c r="O2751" s="1">
        <v>0.0</v>
      </c>
      <c r="P2751" s="1" t="s">
        <v>10554</v>
      </c>
      <c r="Q2751" s="1" t="s">
        <v>112</v>
      </c>
      <c r="R2751" s="1">
        <v>40.7656099999999</v>
      </c>
      <c r="S2751" s="1">
        <v>-73.79576</v>
      </c>
      <c r="T2751" s="1" t="s">
        <v>125</v>
      </c>
      <c r="U2751" s="1" t="s">
        <v>113</v>
      </c>
      <c r="V2751" s="1">
        <v>2.0</v>
      </c>
      <c r="W2751" s="1">
        <v>1.0</v>
      </c>
      <c r="X2751" s="1">
        <v>1.0</v>
      </c>
      <c r="Y2751" s="1">
        <v>1.0</v>
      </c>
      <c r="Z2751" s="1" t="s">
        <v>93</v>
      </c>
      <c r="AA2751" s="1" t="s">
        <v>14706</v>
      </c>
      <c r="AB2751" s="1">
        <v>80.0</v>
      </c>
      <c r="AC2751" s="1">
        <v>2.0</v>
      </c>
      <c r="AD2751" s="1">
        <v>20.0</v>
      </c>
      <c r="AE2751" s="1">
        <v>2.0</v>
      </c>
      <c r="AF2751" s="1" t="s">
        <v>179</v>
      </c>
      <c r="AG2751" s="1">
        <v>1.0</v>
      </c>
      <c r="AH2751" s="1">
        <v>0.0</v>
      </c>
      <c r="AI2751" s="1">
        <v>0.0</v>
      </c>
      <c r="AJ2751" s="1">
        <v>0.0</v>
      </c>
      <c r="AK2751" s="1">
        <v>3.0</v>
      </c>
      <c r="AL2751" s="1">
        <v>0.0</v>
      </c>
      <c r="AM2751" s="1">
        <v>0.0</v>
      </c>
      <c r="AU2751" s="1">
        <v>1.0</v>
      </c>
      <c r="AV2751" s="1" t="s">
        <v>117</v>
      </c>
      <c r="AW2751" s="1">
        <v>4.0</v>
      </c>
      <c r="AX2751" s="1">
        <v>1.0</v>
      </c>
      <c r="AY2751" s="1">
        <v>3.0</v>
      </c>
      <c r="AZ2751" s="1">
        <v>0.0</v>
      </c>
      <c r="BB2751" s="1">
        <v>-1.0</v>
      </c>
      <c r="BC2751" s="1">
        <v>1.0</v>
      </c>
      <c r="BD2751" s="1">
        <v>-1.0</v>
      </c>
      <c r="BE2751" s="1">
        <v>-1.0</v>
      </c>
      <c r="BF2751" s="1">
        <v>-1.0</v>
      </c>
      <c r="BG2751" s="1">
        <v>-1.0</v>
      </c>
      <c r="BH2751" s="1">
        <v>-1.0</v>
      </c>
      <c r="BI2751" s="1">
        <v>1.0</v>
      </c>
      <c r="BJ2751" s="1">
        <v>1.0</v>
      </c>
      <c r="BK2751" s="1">
        <v>-1.0</v>
      </c>
      <c r="BL2751" s="1">
        <v>-1.0</v>
      </c>
      <c r="BM2751" s="1">
        <v>1.0</v>
      </c>
      <c r="BN2751" s="1">
        <v>-1.0</v>
      </c>
      <c r="BO2751" s="1">
        <v>-1.0</v>
      </c>
      <c r="BP2751" s="1">
        <v>-1.0</v>
      </c>
      <c r="BQ2751" s="1">
        <v>1.0</v>
      </c>
      <c r="BR2751" s="1">
        <v>-1.0</v>
      </c>
      <c r="BS2751" s="1">
        <v>-1.0</v>
      </c>
      <c r="BT2751" s="1">
        <v>1.0</v>
      </c>
      <c r="BU2751" s="1">
        <v>1.0</v>
      </c>
      <c r="BV2751" s="1">
        <v>-1.0</v>
      </c>
      <c r="BW2751" s="1">
        <v>-1.0</v>
      </c>
      <c r="BX2751" s="1">
        <v>-1.0</v>
      </c>
      <c r="BY2751" s="1">
        <v>1.0</v>
      </c>
      <c r="BZ2751" s="1">
        <v>-1.0</v>
      </c>
      <c r="CA2751" s="1">
        <v>-1.0</v>
      </c>
      <c r="CB2751" s="1">
        <v>-1.0</v>
      </c>
      <c r="CC2751" s="1">
        <v>-1.0</v>
      </c>
      <c r="CD2751" s="1">
        <v>92447.0</v>
      </c>
    </row>
    <row r="2752">
      <c r="A2752" s="1">
        <v>2.1239864E7</v>
      </c>
      <c r="B2752" s="1" t="s">
        <v>14707</v>
      </c>
      <c r="C2752" s="1" t="s">
        <v>14708</v>
      </c>
      <c r="D2752" s="1" t="s">
        <v>14709</v>
      </c>
      <c r="E2752" s="1" t="s">
        <v>85</v>
      </c>
      <c r="F2752" s="1" t="s">
        <v>14710</v>
      </c>
      <c r="H2752" s="1" t="s">
        <v>14711</v>
      </c>
      <c r="I2752" s="1">
        <v>1.28895953E8</v>
      </c>
      <c r="J2752" s="1">
        <v>42859.0</v>
      </c>
      <c r="K2752" s="1" t="s">
        <v>134</v>
      </c>
      <c r="L2752" s="1">
        <v>1.0</v>
      </c>
      <c r="M2752" s="1">
        <v>0.0</v>
      </c>
      <c r="N2752" s="1">
        <v>1.0</v>
      </c>
      <c r="O2752" s="1">
        <v>0.0</v>
      </c>
      <c r="P2752" s="1" t="s">
        <v>123</v>
      </c>
      <c r="Q2752" s="1" t="s">
        <v>2374</v>
      </c>
      <c r="R2752" s="1">
        <v>40.61193</v>
      </c>
      <c r="S2752" s="1">
        <v>-73.96259</v>
      </c>
      <c r="T2752" s="1" t="s">
        <v>125</v>
      </c>
      <c r="U2752" s="1" t="s">
        <v>113</v>
      </c>
      <c r="V2752" s="1">
        <v>2.0</v>
      </c>
      <c r="W2752" s="1">
        <v>1.5</v>
      </c>
      <c r="X2752" s="1">
        <v>1.0</v>
      </c>
      <c r="Y2752" s="1">
        <v>1.0</v>
      </c>
      <c r="Z2752" s="1" t="s">
        <v>93</v>
      </c>
      <c r="AA2752" s="1" t="s">
        <v>14712</v>
      </c>
      <c r="AB2752" s="1">
        <v>65.0</v>
      </c>
      <c r="AC2752" s="1">
        <v>1.0</v>
      </c>
      <c r="AD2752" s="1">
        <v>10.0</v>
      </c>
      <c r="AE2752" s="1">
        <v>3.0</v>
      </c>
      <c r="AF2752" s="1" t="s">
        <v>313</v>
      </c>
      <c r="AG2752" s="1">
        <v>1.0</v>
      </c>
      <c r="AH2752" s="1">
        <v>29.0</v>
      </c>
      <c r="AI2752" s="1">
        <v>59.0</v>
      </c>
      <c r="AJ2752" s="1">
        <v>89.0</v>
      </c>
      <c r="AK2752" s="1">
        <v>364.0</v>
      </c>
      <c r="AL2752" s="1">
        <v>3.0</v>
      </c>
      <c r="AM2752" s="1">
        <v>2.0</v>
      </c>
      <c r="AN2752" s="1">
        <v>100.0</v>
      </c>
      <c r="AO2752" s="1">
        <v>10.0</v>
      </c>
      <c r="AP2752" s="1">
        <v>10.0</v>
      </c>
      <c r="AQ2752" s="1">
        <v>10.0</v>
      </c>
      <c r="AR2752" s="1">
        <v>10.0</v>
      </c>
      <c r="AS2752" s="1">
        <v>10.0</v>
      </c>
      <c r="AT2752" s="1">
        <v>10.0</v>
      </c>
      <c r="AU2752" s="1">
        <v>0.0</v>
      </c>
      <c r="AV2752" s="1" t="s">
        <v>117</v>
      </c>
      <c r="AW2752" s="1">
        <v>1.0</v>
      </c>
      <c r="AX2752" s="1">
        <v>0.0</v>
      </c>
      <c r="AY2752" s="1">
        <v>1.0</v>
      </c>
      <c r="AZ2752" s="1">
        <v>0.0</v>
      </c>
      <c r="BA2752" s="1">
        <v>0.16</v>
      </c>
      <c r="BB2752" s="1">
        <v>-1.0</v>
      </c>
      <c r="BC2752" s="1">
        <v>1.0</v>
      </c>
      <c r="BD2752" s="1">
        <v>-1.0</v>
      </c>
      <c r="BE2752" s="1">
        <v>-1.0</v>
      </c>
      <c r="BF2752" s="1">
        <v>-1.0</v>
      </c>
      <c r="BG2752" s="1">
        <v>-1.0</v>
      </c>
      <c r="BH2752" s="1">
        <v>1.0</v>
      </c>
      <c r="BI2752" s="1">
        <v>-1.0</v>
      </c>
      <c r="BJ2752" s="1">
        <v>1.0</v>
      </c>
      <c r="BK2752" s="1">
        <v>1.0</v>
      </c>
      <c r="BL2752" s="1">
        <v>1.0</v>
      </c>
      <c r="BM2752" s="1">
        <v>1.0</v>
      </c>
      <c r="BN2752" s="1">
        <v>-1.0</v>
      </c>
      <c r="BO2752" s="1">
        <v>-1.0</v>
      </c>
      <c r="BP2752" s="1">
        <v>-1.0</v>
      </c>
      <c r="BQ2752" s="1">
        <v>1.0</v>
      </c>
      <c r="BR2752" s="1">
        <v>-1.0</v>
      </c>
      <c r="BS2752" s="1">
        <v>-1.0</v>
      </c>
      <c r="BT2752" s="1">
        <v>-1.0</v>
      </c>
      <c r="BU2752" s="1">
        <v>1.0</v>
      </c>
      <c r="BV2752" s="1">
        <v>1.0</v>
      </c>
      <c r="BW2752" s="1">
        <v>-1.0</v>
      </c>
      <c r="BX2752" s="1">
        <v>-1.0</v>
      </c>
      <c r="BY2752" s="1">
        <v>-1.0</v>
      </c>
      <c r="BZ2752" s="1">
        <v>-1.0</v>
      </c>
      <c r="CA2752" s="1">
        <v>-1.0</v>
      </c>
      <c r="CB2752" s="1">
        <v>-1.0</v>
      </c>
      <c r="CC2752" s="1">
        <v>-1.0</v>
      </c>
      <c r="CD2752" s="1">
        <v>92463.0</v>
      </c>
    </row>
    <row r="2753">
      <c r="A2753" s="1">
        <v>2.8484028E7</v>
      </c>
      <c r="B2753" s="1" t="s">
        <v>14713</v>
      </c>
      <c r="C2753" s="1" t="s">
        <v>14714</v>
      </c>
      <c r="D2753" s="1" t="s">
        <v>14715</v>
      </c>
      <c r="E2753" s="1" t="s">
        <v>85</v>
      </c>
      <c r="F2753" s="1" t="s">
        <v>14716</v>
      </c>
      <c r="G2753" s="1" t="s">
        <v>14717</v>
      </c>
      <c r="H2753" s="1" t="s">
        <v>14718</v>
      </c>
      <c r="I2753" s="1">
        <v>1.88498431E8</v>
      </c>
      <c r="J2753" s="1">
        <v>43228.0</v>
      </c>
      <c r="K2753" s="1" t="s">
        <v>134</v>
      </c>
      <c r="L2753" s="1">
        <v>1.0</v>
      </c>
      <c r="M2753" s="1">
        <v>0.0</v>
      </c>
      <c r="N2753" s="1">
        <v>6.0</v>
      </c>
      <c r="O2753" s="1">
        <v>0.0</v>
      </c>
      <c r="P2753" s="1" t="s">
        <v>111</v>
      </c>
      <c r="Q2753" s="1" t="s">
        <v>112</v>
      </c>
      <c r="R2753" s="1">
        <v>40.73892</v>
      </c>
      <c r="S2753" s="1">
        <v>-73.92397</v>
      </c>
      <c r="T2753" s="1" t="s">
        <v>91</v>
      </c>
      <c r="U2753" s="1" t="s">
        <v>214</v>
      </c>
      <c r="V2753" s="1">
        <v>1.0</v>
      </c>
      <c r="W2753" s="1">
        <v>1.0</v>
      </c>
      <c r="X2753" s="1">
        <v>1.0</v>
      </c>
      <c r="Y2753" s="1">
        <v>1.0</v>
      </c>
      <c r="Z2753" s="1" t="s">
        <v>93</v>
      </c>
      <c r="AA2753" s="1" t="s">
        <v>14719</v>
      </c>
      <c r="AB2753" s="1">
        <v>39.0</v>
      </c>
      <c r="AC2753" s="1">
        <v>1.0</v>
      </c>
      <c r="AD2753" s="1">
        <v>39.0</v>
      </c>
      <c r="AE2753" s="1">
        <v>2.0</v>
      </c>
      <c r="AF2753" s="1" t="s">
        <v>255</v>
      </c>
      <c r="AG2753" s="1">
        <v>1.0</v>
      </c>
      <c r="AH2753" s="1">
        <v>23.0</v>
      </c>
      <c r="AI2753" s="1">
        <v>53.0</v>
      </c>
      <c r="AJ2753" s="1">
        <v>83.0</v>
      </c>
      <c r="AK2753" s="1">
        <v>344.0</v>
      </c>
      <c r="AL2753" s="1">
        <v>18.0</v>
      </c>
      <c r="AM2753" s="1">
        <v>18.0</v>
      </c>
      <c r="AN2753" s="1">
        <v>89.0</v>
      </c>
      <c r="AO2753" s="1">
        <v>9.0</v>
      </c>
      <c r="AP2753" s="1">
        <v>9.0</v>
      </c>
      <c r="AQ2753" s="1">
        <v>10.0</v>
      </c>
      <c r="AR2753" s="1">
        <v>10.0</v>
      </c>
      <c r="AS2753" s="1">
        <v>9.0</v>
      </c>
      <c r="AT2753" s="1">
        <v>9.0</v>
      </c>
      <c r="AU2753" s="1">
        <v>1.0</v>
      </c>
      <c r="AV2753" s="1" t="s">
        <v>96</v>
      </c>
      <c r="AW2753" s="1">
        <v>6.0</v>
      </c>
      <c r="AX2753" s="1">
        <v>0.0</v>
      </c>
      <c r="AY2753" s="1">
        <v>5.0</v>
      </c>
      <c r="AZ2753" s="1">
        <v>1.0</v>
      </c>
      <c r="BA2753" s="1">
        <v>1.96</v>
      </c>
      <c r="BB2753" s="1">
        <v>-1.0</v>
      </c>
      <c r="BC2753" s="1">
        <v>-1.0</v>
      </c>
      <c r="BD2753" s="1">
        <v>-1.0</v>
      </c>
      <c r="BE2753" s="1">
        <v>1.0</v>
      </c>
      <c r="BF2753" s="1">
        <v>1.0</v>
      </c>
      <c r="BG2753" s="1">
        <v>-1.0</v>
      </c>
      <c r="BH2753" s="1">
        <v>-1.0</v>
      </c>
      <c r="BI2753" s="1">
        <v>-1.0</v>
      </c>
      <c r="BJ2753" s="1">
        <v>-1.0</v>
      </c>
      <c r="BK2753" s="1">
        <v>-1.0</v>
      </c>
      <c r="BL2753" s="1">
        <v>1.0</v>
      </c>
      <c r="BM2753" s="1">
        <v>-1.0</v>
      </c>
      <c r="BN2753" s="1">
        <v>-1.0</v>
      </c>
      <c r="BO2753" s="1">
        <v>-1.0</v>
      </c>
      <c r="BP2753" s="1">
        <v>-1.0</v>
      </c>
      <c r="BQ2753" s="1">
        <v>1.0</v>
      </c>
      <c r="BR2753" s="1">
        <v>1.0</v>
      </c>
      <c r="BS2753" s="1">
        <v>1.0</v>
      </c>
      <c r="BT2753" s="1">
        <v>-1.0</v>
      </c>
      <c r="BU2753" s="1">
        <v>1.0</v>
      </c>
      <c r="BV2753" s="1">
        <v>1.0</v>
      </c>
      <c r="BW2753" s="1">
        <v>-1.0</v>
      </c>
      <c r="BX2753" s="1">
        <v>-1.0</v>
      </c>
      <c r="BY2753" s="1">
        <v>-1.0</v>
      </c>
      <c r="BZ2753" s="1">
        <v>-1.0</v>
      </c>
      <c r="CA2753" s="1">
        <v>-1.0</v>
      </c>
      <c r="CB2753" s="1">
        <v>-1.0</v>
      </c>
      <c r="CC2753" s="1">
        <v>-1.0</v>
      </c>
      <c r="CD2753" s="1">
        <v>92514.0</v>
      </c>
    </row>
    <row r="2754">
      <c r="A2754" s="1">
        <v>5277242.0</v>
      </c>
      <c r="B2754" s="1" t="s">
        <v>14720</v>
      </c>
      <c r="C2754" s="1" t="s">
        <v>14721</v>
      </c>
      <c r="D2754" s="1" t="s">
        <v>14721</v>
      </c>
      <c r="E2754" s="1" t="s">
        <v>85</v>
      </c>
      <c r="I2754" s="1">
        <v>8627814.0</v>
      </c>
      <c r="J2754" s="1">
        <v>41521.0</v>
      </c>
      <c r="M2754" s="1">
        <v>0.0</v>
      </c>
      <c r="N2754" s="1">
        <v>1.0</v>
      </c>
      <c r="O2754" s="1">
        <v>1.0</v>
      </c>
      <c r="P2754" s="1" t="s">
        <v>123</v>
      </c>
      <c r="Q2754" s="1" t="s">
        <v>124</v>
      </c>
      <c r="R2754" s="1">
        <v>40.70629</v>
      </c>
      <c r="S2754" s="1">
        <v>-73.92884</v>
      </c>
      <c r="T2754" s="1" t="s">
        <v>91</v>
      </c>
      <c r="U2754" s="1" t="s">
        <v>92</v>
      </c>
      <c r="V2754" s="1">
        <v>6.0</v>
      </c>
      <c r="W2754" s="1">
        <v>1.0</v>
      </c>
      <c r="X2754" s="1">
        <v>1.0</v>
      </c>
      <c r="Y2754" s="1">
        <v>2.0</v>
      </c>
      <c r="Z2754" s="1" t="s">
        <v>93</v>
      </c>
      <c r="AA2754" s="1" t="s">
        <v>14722</v>
      </c>
      <c r="AB2754" s="1">
        <v>100.0</v>
      </c>
      <c r="AC2754" s="1">
        <v>2.0</v>
      </c>
      <c r="AD2754" s="1">
        <v>30.0</v>
      </c>
      <c r="AE2754" s="1">
        <v>2.0</v>
      </c>
      <c r="AF2754" s="1" t="s">
        <v>1779</v>
      </c>
      <c r="AG2754" s="1">
        <v>1.0</v>
      </c>
      <c r="AH2754" s="1">
        <v>0.0</v>
      </c>
      <c r="AI2754" s="1">
        <v>0.0</v>
      </c>
      <c r="AJ2754" s="1">
        <v>0.0</v>
      </c>
      <c r="AK2754" s="1">
        <v>0.0</v>
      </c>
      <c r="AL2754" s="1">
        <v>3.0</v>
      </c>
      <c r="AM2754" s="1">
        <v>0.0</v>
      </c>
      <c r="AU2754" s="1">
        <v>0.0</v>
      </c>
      <c r="AV2754" s="1" t="s">
        <v>117</v>
      </c>
      <c r="AW2754" s="1">
        <v>1.0</v>
      </c>
      <c r="AX2754" s="1">
        <v>1.0</v>
      </c>
      <c r="AY2754" s="1">
        <v>0.0</v>
      </c>
      <c r="AZ2754" s="1">
        <v>0.0</v>
      </c>
      <c r="BA2754" s="1">
        <v>0.06</v>
      </c>
      <c r="BB2754" s="1">
        <v>-1.0</v>
      </c>
      <c r="BC2754" s="1">
        <v>1.0</v>
      </c>
      <c r="BD2754" s="1">
        <v>-1.0</v>
      </c>
      <c r="BE2754" s="1">
        <v>-1.0</v>
      </c>
      <c r="BF2754" s="1">
        <v>-1.0</v>
      </c>
      <c r="BG2754" s="1">
        <v>-1.0</v>
      </c>
      <c r="BH2754" s="1">
        <v>-1.0</v>
      </c>
      <c r="BI2754" s="1">
        <v>-1.0</v>
      </c>
      <c r="BJ2754" s="1">
        <v>1.0</v>
      </c>
      <c r="BK2754" s="1">
        <v>-1.0</v>
      </c>
      <c r="BL2754" s="1">
        <v>-1.0</v>
      </c>
      <c r="BM2754" s="1">
        <v>-1.0</v>
      </c>
      <c r="BN2754" s="1">
        <v>-1.0</v>
      </c>
      <c r="BO2754" s="1">
        <v>-1.0</v>
      </c>
      <c r="BP2754" s="1">
        <v>-1.0</v>
      </c>
      <c r="BQ2754" s="1">
        <v>-1.0</v>
      </c>
      <c r="BR2754" s="1">
        <v>-1.0</v>
      </c>
      <c r="BS2754" s="1">
        <v>-1.0</v>
      </c>
      <c r="BT2754" s="1">
        <v>-1.0</v>
      </c>
      <c r="BU2754" s="1">
        <v>1.0</v>
      </c>
      <c r="BV2754" s="1">
        <v>-1.0</v>
      </c>
      <c r="BW2754" s="1">
        <v>-1.0</v>
      </c>
      <c r="BX2754" s="1">
        <v>-1.0</v>
      </c>
      <c r="BY2754" s="1">
        <v>-1.0</v>
      </c>
      <c r="BZ2754" s="1">
        <v>-1.0</v>
      </c>
      <c r="CA2754" s="1">
        <v>-1.0</v>
      </c>
      <c r="CB2754" s="1">
        <v>-1.0</v>
      </c>
      <c r="CC2754" s="1">
        <v>-1.0</v>
      </c>
      <c r="CD2754" s="1">
        <v>92525.0</v>
      </c>
    </row>
    <row r="2755">
      <c r="A2755" s="1">
        <v>3.1106666E7</v>
      </c>
      <c r="B2755" s="1" t="s">
        <v>14723</v>
      </c>
      <c r="C2755" s="1" t="s">
        <v>4417</v>
      </c>
      <c r="D2755" s="1" t="s">
        <v>4417</v>
      </c>
      <c r="E2755" s="1" t="s">
        <v>85</v>
      </c>
      <c r="H2755" s="1" t="s">
        <v>14724</v>
      </c>
      <c r="I2755" s="1">
        <v>2.31150375E8</v>
      </c>
      <c r="J2755" s="1">
        <v>43451.0</v>
      </c>
      <c r="K2755" s="1" t="s">
        <v>134</v>
      </c>
      <c r="L2755" s="1">
        <v>0.58</v>
      </c>
      <c r="M2755" s="1">
        <v>0.0</v>
      </c>
      <c r="N2755" s="1">
        <v>4.0</v>
      </c>
      <c r="O2755" s="1">
        <v>0.0</v>
      </c>
      <c r="P2755" s="1" t="s">
        <v>123</v>
      </c>
      <c r="Q2755" s="1" t="s">
        <v>124</v>
      </c>
      <c r="R2755" s="1">
        <v>40.6896599999999</v>
      </c>
      <c r="S2755" s="1">
        <v>-73.9294599999999</v>
      </c>
      <c r="T2755" s="1" t="s">
        <v>91</v>
      </c>
      <c r="U2755" s="1" t="s">
        <v>113</v>
      </c>
      <c r="V2755" s="1">
        <v>2.0</v>
      </c>
      <c r="W2755" s="1">
        <v>1.0</v>
      </c>
      <c r="X2755" s="1">
        <v>1.0</v>
      </c>
      <c r="Y2755" s="1">
        <v>1.0</v>
      </c>
      <c r="Z2755" s="1" t="s">
        <v>93</v>
      </c>
      <c r="AA2755" s="1" t="s">
        <v>4420</v>
      </c>
      <c r="AB2755" s="1">
        <v>65.0</v>
      </c>
      <c r="AC2755" s="1">
        <v>1.0</v>
      </c>
      <c r="AD2755" s="1">
        <v>20.0</v>
      </c>
      <c r="AE2755" s="1">
        <v>3.0</v>
      </c>
      <c r="AF2755" s="1" t="s">
        <v>291</v>
      </c>
      <c r="AG2755" s="1">
        <v>1.0</v>
      </c>
      <c r="AH2755" s="1">
        <v>12.0</v>
      </c>
      <c r="AI2755" s="1">
        <v>42.0</v>
      </c>
      <c r="AJ2755" s="1">
        <v>72.0</v>
      </c>
      <c r="AK2755" s="1">
        <v>161.0</v>
      </c>
      <c r="AL2755" s="1">
        <v>5.0</v>
      </c>
      <c r="AM2755" s="1">
        <v>5.0</v>
      </c>
      <c r="AN2755" s="1">
        <v>64.0</v>
      </c>
      <c r="AO2755" s="1">
        <v>7.0</v>
      </c>
      <c r="AP2755" s="1">
        <v>6.0</v>
      </c>
      <c r="AQ2755" s="1">
        <v>6.0</v>
      </c>
      <c r="AR2755" s="1">
        <v>8.0</v>
      </c>
      <c r="AS2755" s="1">
        <v>7.0</v>
      </c>
      <c r="AT2755" s="1">
        <v>6.0</v>
      </c>
      <c r="AU2755" s="1">
        <v>1.0</v>
      </c>
      <c r="AV2755" s="1" t="s">
        <v>105</v>
      </c>
      <c r="AW2755" s="1">
        <v>4.0</v>
      </c>
      <c r="AX2755" s="1">
        <v>0.0</v>
      </c>
      <c r="AY2755" s="1">
        <v>4.0</v>
      </c>
      <c r="AZ2755" s="1">
        <v>0.0</v>
      </c>
      <c r="BA2755" s="1">
        <v>0.95</v>
      </c>
      <c r="BB2755" s="1">
        <v>-1.0</v>
      </c>
      <c r="BC2755" s="1">
        <v>1.0</v>
      </c>
      <c r="BD2755" s="1">
        <v>-1.0</v>
      </c>
      <c r="BE2755" s="1">
        <v>-1.0</v>
      </c>
      <c r="BF2755" s="1">
        <v>-1.0</v>
      </c>
      <c r="BG2755" s="1">
        <v>-1.0</v>
      </c>
      <c r="BH2755" s="1">
        <v>-1.0</v>
      </c>
      <c r="BI2755" s="1">
        <v>-1.0</v>
      </c>
      <c r="BJ2755" s="1">
        <v>1.0</v>
      </c>
      <c r="BK2755" s="1">
        <v>-1.0</v>
      </c>
      <c r="BL2755" s="1">
        <v>-1.0</v>
      </c>
      <c r="BM2755" s="1">
        <v>-1.0</v>
      </c>
      <c r="BN2755" s="1">
        <v>-1.0</v>
      </c>
      <c r="BO2755" s="1">
        <v>-1.0</v>
      </c>
      <c r="BP2755" s="1">
        <v>-1.0</v>
      </c>
      <c r="BQ2755" s="1">
        <v>1.0</v>
      </c>
      <c r="BR2755" s="1">
        <v>-1.0</v>
      </c>
      <c r="BS2755" s="1">
        <v>-1.0</v>
      </c>
      <c r="BT2755" s="1">
        <v>-1.0</v>
      </c>
      <c r="BU2755" s="1">
        <v>1.0</v>
      </c>
      <c r="BV2755" s="1">
        <v>-1.0</v>
      </c>
      <c r="BW2755" s="1">
        <v>-1.0</v>
      </c>
      <c r="BX2755" s="1">
        <v>-1.0</v>
      </c>
      <c r="BY2755" s="1">
        <v>-1.0</v>
      </c>
      <c r="BZ2755" s="1">
        <v>-1.0</v>
      </c>
      <c r="CA2755" s="1">
        <v>-1.0</v>
      </c>
      <c r="CB2755" s="1">
        <v>-1.0</v>
      </c>
      <c r="CC2755" s="1">
        <v>-1.0</v>
      </c>
      <c r="CD2755" s="1">
        <v>92582.0</v>
      </c>
    </row>
    <row r="2756">
      <c r="A2756" s="1">
        <v>1.3573103E7</v>
      </c>
      <c r="B2756" s="1" t="s">
        <v>14725</v>
      </c>
      <c r="C2756" s="1" t="s">
        <v>14726</v>
      </c>
      <c r="D2756" s="1" t="s">
        <v>14726</v>
      </c>
      <c r="E2756" s="1" t="s">
        <v>85</v>
      </c>
      <c r="H2756" s="1" t="s">
        <v>14727</v>
      </c>
      <c r="I2756" s="1">
        <v>7.8279322E7</v>
      </c>
      <c r="J2756" s="1">
        <v>42538.0</v>
      </c>
      <c r="M2756" s="1">
        <v>0.0</v>
      </c>
      <c r="N2756" s="1">
        <v>1.0</v>
      </c>
      <c r="O2756" s="1">
        <v>1.0</v>
      </c>
      <c r="P2756" s="1" t="s">
        <v>123</v>
      </c>
      <c r="Q2756" s="1" t="s">
        <v>519</v>
      </c>
      <c r="R2756" s="1">
        <v>40.69092</v>
      </c>
      <c r="S2756" s="1">
        <v>-73.91546</v>
      </c>
      <c r="T2756" s="1" t="s">
        <v>91</v>
      </c>
      <c r="U2756" s="1" t="s">
        <v>113</v>
      </c>
      <c r="V2756" s="1">
        <v>1.0</v>
      </c>
      <c r="W2756" s="1">
        <v>2.0</v>
      </c>
      <c r="X2756" s="1">
        <v>1.0</v>
      </c>
      <c r="Y2756" s="1">
        <v>1.0</v>
      </c>
      <c r="Z2756" s="1" t="s">
        <v>264</v>
      </c>
      <c r="AA2756" s="1" t="s">
        <v>14728</v>
      </c>
      <c r="AB2756" s="1">
        <v>35.0</v>
      </c>
      <c r="AC2756" s="1">
        <v>1.0</v>
      </c>
      <c r="AD2756" s="1">
        <v>0.0</v>
      </c>
      <c r="AE2756" s="1">
        <v>1.0</v>
      </c>
      <c r="AF2756" s="1" t="s">
        <v>187</v>
      </c>
      <c r="AG2756" s="1">
        <v>1.0</v>
      </c>
      <c r="AH2756" s="1">
        <v>0.0</v>
      </c>
      <c r="AI2756" s="1">
        <v>0.0</v>
      </c>
      <c r="AJ2756" s="1">
        <v>0.0</v>
      </c>
      <c r="AK2756" s="1">
        <v>0.0</v>
      </c>
      <c r="AL2756" s="1">
        <v>1.0</v>
      </c>
      <c r="AM2756" s="1">
        <v>0.0</v>
      </c>
      <c r="AN2756" s="1">
        <v>80.0</v>
      </c>
      <c r="AO2756" s="1">
        <v>10.0</v>
      </c>
      <c r="AP2756" s="1">
        <v>8.0</v>
      </c>
      <c r="AQ2756" s="1">
        <v>10.0</v>
      </c>
      <c r="AR2756" s="1">
        <v>10.0</v>
      </c>
      <c r="AS2756" s="1">
        <v>10.0</v>
      </c>
      <c r="AT2756" s="1">
        <v>10.0</v>
      </c>
      <c r="AU2756" s="1">
        <v>1.0</v>
      </c>
      <c r="AV2756" s="1" t="s">
        <v>105</v>
      </c>
      <c r="AW2756" s="1">
        <v>1.0</v>
      </c>
      <c r="AX2756" s="1">
        <v>0.0</v>
      </c>
      <c r="AY2756" s="1">
        <v>1.0</v>
      </c>
      <c r="AZ2756" s="1">
        <v>0.0</v>
      </c>
      <c r="BA2756" s="1">
        <v>0.03</v>
      </c>
      <c r="BB2756" s="1">
        <v>-1.0</v>
      </c>
      <c r="BC2756" s="1">
        <v>1.0</v>
      </c>
      <c r="BD2756" s="1">
        <v>-1.0</v>
      </c>
      <c r="BE2756" s="1">
        <v>-1.0</v>
      </c>
      <c r="BF2756" s="1">
        <v>-1.0</v>
      </c>
      <c r="BG2756" s="1">
        <v>-1.0</v>
      </c>
      <c r="BH2756" s="1">
        <v>-1.0</v>
      </c>
      <c r="BI2756" s="1">
        <v>-1.0</v>
      </c>
      <c r="BJ2756" s="1">
        <v>-1.0</v>
      </c>
      <c r="BK2756" s="1">
        <v>-1.0</v>
      </c>
      <c r="BL2756" s="1">
        <v>-1.0</v>
      </c>
      <c r="BM2756" s="1">
        <v>-1.0</v>
      </c>
      <c r="BN2756" s="1">
        <v>-1.0</v>
      </c>
      <c r="BO2756" s="1">
        <v>-1.0</v>
      </c>
      <c r="BP2756" s="1">
        <v>-1.0</v>
      </c>
      <c r="BQ2756" s="1">
        <v>1.0</v>
      </c>
      <c r="BR2756" s="1">
        <v>-1.0</v>
      </c>
      <c r="BS2756" s="1">
        <v>-1.0</v>
      </c>
      <c r="BT2756" s="1">
        <v>-1.0</v>
      </c>
      <c r="BU2756" s="1">
        <v>1.0</v>
      </c>
      <c r="BV2756" s="1">
        <v>-1.0</v>
      </c>
      <c r="BW2756" s="1">
        <v>-1.0</v>
      </c>
      <c r="BX2756" s="1">
        <v>-1.0</v>
      </c>
      <c r="BY2756" s="1">
        <v>-1.0</v>
      </c>
      <c r="BZ2756" s="1">
        <v>-1.0</v>
      </c>
      <c r="CA2756" s="1">
        <v>1.0</v>
      </c>
      <c r="CB2756" s="1">
        <v>-1.0</v>
      </c>
      <c r="CC2756" s="1">
        <v>-1.0</v>
      </c>
      <c r="CD2756" s="1">
        <v>92616.0</v>
      </c>
    </row>
    <row r="2757">
      <c r="A2757" s="1">
        <v>3.090864E7</v>
      </c>
      <c r="B2757" s="1" t="s">
        <v>14729</v>
      </c>
      <c r="E2757" s="1" t="s">
        <v>85</v>
      </c>
      <c r="H2757" s="1" t="s">
        <v>14730</v>
      </c>
      <c r="I2757" s="1">
        <v>7544635.0</v>
      </c>
      <c r="J2757" s="1">
        <v>41472.0</v>
      </c>
      <c r="K2757" s="1" t="s">
        <v>272</v>
      </c>
      <c r="L2757" s="1">
        <v>0.67</v>
      </c>
      <c r="M2757" s="1">
        <v>0.0</v>
      </c>
      <c r="N2757" s="1">
        <v>2.0</v>
      </c>
      <c r="O2757" s="1">
        <v>0.0</v>
      </c>
      <c r="P2757" s="1" t="s">
        <v>89</v>
      </c>
      <c r="Q2757" s="1" t="s">
        <v>206</v>
      </c>
      <c r="R2757" s="1">
        <v>40.72747</v>
      </c>
      <c r="S2757" s="1">
        <v>-73.98409</v>
      </c>
      <c r="T2757" s="1" t="s">
        <v>91</v>
      </c>
      <c r="U2757" s="1" t="s">
        <v>113</v>
      </c>
      <c r="V2757" s="1">
        <v>2.0</v>
      </c>
      <c r="W2757" s="1">
        <v>1.0</v>
      </c>
      <c r="X2757" s="1">
        <v>1.0</v>
      </c>
      <c r="Y2757" s="1">
        <v>1.0</v>
      </c>
      <c r="Z2757" s="1" t="s">
        <v>93</v>
      </c>
      <c r="AA2757" s="1" t="s">
        <v>14731</v>
      </c>
      <c r="AB2757" s="1">
        <v>175.0</v>
      </c>
      <c r="AC2757" s="1">
        <v>1.0</v>
      </c>
      <c r="AD2757" s="1">
        <v>0.0</v>
      </c>
      <c r="AE2757" s="1">
        <v>3.0</v>
      </c>
      <c r="AF2757" s="1" t="s">
        <v>179</v>
      </c>
      <c r="AG2757" s="1">
        <v>1.0</v>
      </c>
      <c r="AH2757" s="1">
        <v>0.0</v>
      </c>
      <c r="AI2757" s="1">
        <v>0.0</v>
      </c>
      <c r="AJ2757" s="1">
        <v>0.0</v>
      </c>
      <c r="AK2757" s="1">
        <v>0.0</v>
      </c>
      <c r="AL2757" s="1">
        <v>0.0</v>
      </c>
      <c r="AM2757" s="1">
        <v>0.0</v>
      </c>
      <c r="AU2757" s="1">
        <v>1.0</v>
      </c>
      <c r="AV2757" s="1" t="s">
        <v>105</v>
      </c>
      <c r="AW2757" s="1">
        <v>2.0</v>
      </c>
      <c r="AX2757" s="1">
        <v>0.0</v>
      </c>
      <c r="AY2757" s="1">
        <v>2.0</v>
      </c>
      <c r="AZ2757" s="1">
        <v>0.0</v>
      </c>
      <c r="BB2757" s="1">
        <v>-1.0</v>
      </c>
      <c r="BC2757" s="1">
        <v>1.0</v>
      </c>
      <c r="BD2757" s="1">
        <v>-1.0</v>
      </c>
      <c r="BE2757" s="1">
        <v>-1.0</v>
      </c>
      <c r="BF2757" s="1">
        <v>-1.0</v>
      </c>
      <c r="BG2757" s="1">
        <v>-1.0</v>
      </c>
      <c r="BH2757" s="1">
        <v>-1.0</v>
      </c>
      <c r="BI2757" s="1">
        <v>-1.0</v>
      </c>
      <c r="BJ2757" s="1">
        <v>1.0</v>
      </c>
      <c r="BK2757" s="1">
        <v>-1.0</v>
      </c>
      <c r="BL2757" s="1">
        <v>-1.0</v>
      </c>
      <c r="BM2757" s="1">
        <v>-1.0</v>
      </c>
      <c r="BN2757" s="1">
        <v>-1.0</v>
      </c>
      <c r="BO2757" s="1">
        <v>-1.0</v>
      </c>
      <c r="BP2757" s="1">
        <v>-1.0</v>
      </c>
      <c r="BQ2757" s="1">
        <v>-1.0</v>
      </c>
      <c r="BR2757" s="1">
        <v>-1.0</v>
      </c>
      <c r="BS2757" s="1">
        <v>-1.0</v>
      </c>
      <c r="BT2757" s="1">
        <v>-1.0</v>
      </c>
      <c r="BU2757" s="1">
        <v>1.0</v>
      </c>
      <c r="BV2757" s="1">
        <v>-1.0</v>
      </c>
      <c r="BW2757" s="1">
        <v>-1.0</v>
      </c>
      <c r="BX2757" s="1">
        <v>-1.0</v>
      </c>
      <c r="BY2757" s="1">
        <v>-1.0</v>
      </c>
      <c r="BZ2757" s="1">
        <v>-1.0</v>
      </c>
      <c r="CA2757" s="1">
        <v>-1.0</v>
      </c>
      <c r="CB2757" s="1">
        <v>-1.0</v>
      </c>
      <c r="CC2757" s="1">
        <v>-1.0</v>
      </c>
      <c r="CD2757" s="1">
        <v>92623.0</v>
      </c>
    </row>
    <row r="2758">
      <c r="A2758" s="1">
        <v>3.6298737E7</v>
      </c>
      <c r="B2758" s="1" t="s">
        <v>14732</v>
      </c>
      <c r="C2758" s="1" t="s">
        <v>14733</v>
      </c>
      <c r="D2758" s="1" t="s">
        <v>14734</v>
      </c>
      <c r="E2758" s="1" t="s">
        <v>85</v>
      </c>
      <c r="F2758" s="1" t="s">
        <v>14735</v>
      </c>
      <c r="H2758" s="1" t="s">
        <v>14736</v>
      </c>
      <c r="I2758" s="1">
        <v>5680111.0</v>
      </c>
      <c r="J2758" s="1">
        <v>41362.0</v>
      </c>
      <c r="K2758" s="1" t="s">
        <v>134</v>
      </c>
      <c r="L2758" s="1">
        <v>1.0</v>
      </c>
      <c r="M2758" s="1">
        <v>0.0</v>
      </c>
      <c r="N2758" s="1">
        <v>7.0</v>
      </c>
      <c r="O2758" s="1">
        <v>0.0</v>
      </c>
      <c r="P2758" s="1" t="s">
        <v>123</v>
      </c>
      <c r="Q2758" s="1" t="s">
        <v>124</v>
      </c>
      <c r="R2758" s="1">
        <v>40.6878</v>
      </c>
      <c r="S2758" s="1">
        <v>-73.91506</v>
      </c>
      <c r="T2758" s="1" t="s">
        <v>91</v>
      </c>
      <c r="U2758" s="1" t="s">
        <v>113</v>
      </c>
      <c r="V2758" s="1">
        <v>2.0</v>
      </c>
      <c r="W2758" s="1">
        <v>2.0</v>
      </c>
      <c r="X2758" s="1">
        <v>1.0</v>
      </c>
      <c r="Y2758" s="1">
        <v>1.0</v>
      </c>
      <c r="Z2758" s="1" t="s">
        <v>93</v>
      </c>
      <c r="AA2758" s="1" t="s">
        <v>14737</v>
      </c>
      <c r="AB2758" s="1">
        <v>65.0</v>
      </c>
      <c r="AC2758" s="1">
        <v>1.0</v>
      </c>
      <c r="AD2758" s="1">
        <v>0.0</v>
      </c>
      <c r="AE2758" s="1">
        <v>4.0</v>
      </c>
      <c r="AF2758" s="1" t="s">
        <v>95</v>
      </c>
      <c r="AG2758" s="1">
        <v>1.0</v>
      </c>
      <c r="AH2758" s="1">
        <v>0.0</v>
      </c>
      <c r="AI2758" s="1">
        <v>30.0</v>
      </c>
      <c r="AJ2758" s="1">
        <v>60.0</v>
      </c>
      <c r="AK2758" s="1">
        <v>149.0</v>
      </c>
      <c r="AL2758" s="1">
        <v>0.0</v>
      </c>
      <c r="AM2758" s="1">
        <v>0.0</v>
      </c>
      <c r="AU2758" s="1">
        <v>1.0</v>
      </c>
      <c r="AV2758" s="1" t="s">
        <v>96</v>
      </c>
      <c r="AW2758" s="1">
        <v>7.0</v>
      </c>
      <c r="AX2758" s="1">
        <v>0.0</v>
      </c>
      <c r="AY2758" s="1">
        <v>7.0</v>
      </c>
      <c r="AZ2758" s="1">
        <v>0.0</v>
      </c>
      <c r="BB2758" s="1">
        <v>-1.0</v>
      </c>
      <c r="BC2758" s="1">
        <v>1.0</v>
      </c>
      <c r="BD2758" s="1">
        <v>-1.0</v>
      </c>
      <c r="BE2758" s="1">
        <v>-1.0</v>
      </c>
      <c r="BF2758" s="1">
        <v>-1.0</v>
      </c>
      <c r="BG2758" s="1">
        <v>-1.0</v>
      </c>
      <c r="BH2758" s="1">
        <v>-1.0</v>
      </c>
      <c r="BI2758" s="1">
        <v>-1.0</v>
      </c>
      <c r="BJ2758" s="1">
        <v>-1.0</v>
      </c>
      <c r="BK2758" s="1">
        <v>-1.0</v>
      </c>
      <c r="BL2758" s="1">
        <v>-1.0</v>
      </c>
      <c r="BM2758" s="1">
        <v>1.0</v>
      </c>
      <c r="BN2758" s="1">
        <v>-1.0</v>
      </c>
      <c r="BO2758" s="1">
        <v>-1.0</v>
      </c>
      <c r="BP2758" s="1">
        <v>-1.0</v>
      </c>
      <c r="BQ2758" s="1">
        <v>1.0</v>
      </c>
      <c r="BR2758" s="1">
        <v>-1.0</v>
      </c>
      <c r="BS2758" s="1">
        <v>-1.0</v>
      </c>
      <c r="BT2758" s="1">
        <v>-1.0</v>
      </c>
      <c r="BU2758" s="1">
        <v>1.0</v>
      </c>
      <c r="BV2758" s="1">
        <v>-1.0</v>
      </c>
      <c r="BW2758" s="1">
        <v>-1.0</v>
      </c>
      <c r="BX2758" s="1">
        <v>-1.0</v>
      </c>
      <c r="BY2758" s="1">
        <v>-1.0</v>
      </c>
      <c r="BZ2758" s="1">
        <v>1.0</v>
      </c>
      <c r="CA2758" s="1">
        <v>-1.0</v>
      </c>
      <c r="CB2758" s="1">
        <v>-1.0</v>
      </c>
      <c r="CC2758" s="1">
        <v>-1.0</v>
      </c>
      <c r="CD2758" s="1">
        <v>92652.0</v>
      </c>
    </row>
    <row r="2759">
      <c r="A2759" s="1">
        <v>2.2656685E7</v>
      </c>
      <c r="B2759" s="1" t="s">
        <v>14738</v>
      </c>
      <c r="C2759" s="1" t="s">
        <v>14739</v>
      </c>
      <c r="D2759" s="1" t="s">
        <v>14739</v>
      </c>
      <c r="E2759" s="1" t="s">
        <v>85</v>
      </c>
      <c r="I2759" s="1">
        <v>1.66884908E8</v>
      </c>
      <c r="J2759" s="1">
        <v>43109.0</v>
      </c>
      <c r="M2759" s="1">
        <v>0.0</v>
      </c>
      <c r="N2759" s="1">
        <v>1.0</v>
      </c>
      <c r="O2759" s="1">
        <v>0.0</v>
      </c>
      <c r="P2759" s="1" t="s">
        <v>111</v>
      </c>
      <c r="Q2759" s="1" t="s">
        <v>1023</v>
      </c>
      <c r="R2759" s="1">
        <v>40.75853</v>
      </c>
      <c r="S2759" s="1">
        <v>-73.94304</v>
      </c>
      <c r="T2759" s="1" t="s">
        <v>91</v>
      </c>
      <c r="U2759" s="1" t="s">
        <v>113</v>
      </c>
      <c r="V2759" s="1">
        <v>1.0</v>
      </c>
      <c r="W2759" s="1">
        <v>1.5</v>
      </c>
      <c r="X2759" s="1">
        <v>1.0</v>
      </c>
      <c r="Y2759" s="1">
        <v>1.0</v>
      </c>
      <c r="Z2759" s="1" t="s">
        <v>93</v>
      </c>
      <c r="AA2759" s="1" t="s">
        <v>14740</v>
      </c>
      <c r="AB2759" s="1">
        <v>50.0</v>
      </c>
      <c r="AC2759" s="1">
        <v>1.0</v>
      </c>
      <c r="AD2759" s="1">
        <v>0.0</v>
      </c>
      <c r="AE2759" s="1">
        <v>1.0</v>
      </c>
      <c r="AF2759" s="1" t="s">
        <v>692</v>
      </c>
      <c r="AG2759" s="1">
        <v>1.0</v>
      </c>
      <c r="AH2759" s="1">
        <v>0.0</v>
      </c>
      <c r="AI2759" s="1">
        <v>0.0</v>
      </c>
      <c r="AJ2759" s="1">
        <v>0.0</v>
      </c>
      <c r="AK2759" s="1">
        <v>0.0</v>
      </c>
      <c r="AL2759" s="1">
        <v>0.0</v>
      </c>
      <c r="AM2759" s="1">
        <v>0.0</v>
      </c>
      <c r="AU2759" s="1">
        <v>1.0</v>
      </c>
      <c r="AV2759" s="1" t="s">
        <v>105</v>
      </c>
      <c r="AW2759" s="1">
        <v>1.0</v>
      </c>
      <c r="AX2759" s="1">
        <v>0.0</v>
      </c>
      <c r="AY2759" s="1">
        <v>1.0</v>
      </c>
      <c r="AZ2759" s="1">
        <v>0.0</v>
      </c>
      <c r="BB2759" s="1">
        <v>-1.0</v>
      </c>
      <c r="BC2759" s="1">
        <v>-1.0</v>
      </c>
      <c r="BD2759" s="1">
        <v>-1.0</v>
      </c>
      <c r="BE2759" s="1">
        <v>-1.0</v>
      </c>
      <c r="BF2759" s="1">
        <v>-1.0</v>
      </c>
      <c r="BG2759" s="1">
        <v>-1.0</v>
      </c>
      <c r="BH2759" s="1">
        <v>-1.0</v>
      </c>
      <c r="BI2759" s="1">
        <v>-1.0</v>
      </c>
      <c r="BJ2759" s="1">
        <v>-1.0</v>
      </c>
      <c r="BK2759" s="1">
        <v>-1.0</v>
      </c>
      <c r="BL2759" s="1">
        <v>-1.0</v>
      </c>
      <c r="BM2759" s="1">
        <v>-1.0</v>
      </c>
      <c r="BN2759" s="1">
        <v>-1.0</v>
      </c>
      <c r="BO2759" s="1">
        <v>-1.0</v>
      </c>
      <c r="BP2759" s="1">
        <v>-1.0</v>
      </c>
      <c r="BQ2759" s="1">
        <v>1.0</v>
      </c>
      <c r="BR2759" s="1">
        <v>-1.0</v>
      </c>
      <c r="BS2759" s="1">
        <v>-1.0</v>
      </c>
      <c r="BT2759" s="1">
        <v>-1.0</v>
      </c>
      <c r="BU2759" s="1">
        <v>1.0</v>
      </c>
      <c r="BV2759" s="1">
        <v>-1.0</v>
      </c>
      <c r="BW2759" s="1">
        <v>-1.0</v>
      </c>
      <c r="BX2759" s="1">
        <v>-1.0</v>
      </c>
      <c r="BY2759" s="1">
        <v>-1.0</v>
      </c>
      <c r="BZ2759" s="1">
        <v>-1.0</v>
      </c>
      <c r="CA2759" s="1">
        <v>-1.0</v>
      </c>
      <c r="CB2759" s="1">
        <v>-1.0</v>
      </c>
      <c r="CC2759" s="1">
        <v>-1.0</v>
      </c>
      <c r="CD2759" s="1">
        <v>92732.0</v>
      </c>
    </row>
    <row r="2760">
      <c r="A2760" s="1">
        <v>2.5070554E7</v>
      </c>
      <c r="B2760" s="1" t="s">
        <v>14741</v>
      </c>
      <c r="C2760" s="1" t="s">
        <v>14742</v>
      </c>
      <c r="D2760" s="1" t="s">
        <v>14743</v>
      </c>
      <c r="E2760" s="1" t="s">
        <v>85</v>
      </c>
      <c r="F2760" s="1" t="s">
        <v>14744</v>
      </c>
      <c r="G2760" s="1" t="s">
        <v>14745</v>
      </c>
      <c r="H2760" s="2" t="str">
        <f>- no shoes in The house - Closets are off limits</f>
        <v>#ERROR!</v>
      </c>
      <c r="I2760" s="1">
        <v>24069.0</v>
      </c>
      <c r="J2760" s="1">
        <v>39995.0</v>
      </c>
      <c r="K2760" s="1" t="s">
        <v>88</v>
      </c>
      <c r="L2760" s="1">
        <v>1.0</v>
      </c>
      <c r="M2760" s="1">
        <v>0.0</v>
      </c>
      <c r="N2760" s="1">
        <v>1.0</v>
      </c>
      <c r="O2760" s="1">
        <v>1.0</v>
      </c>
      <c r="P2760" s="1" t="s">
        <v>89</v>
      </c>
      <c r="Q2760" s="1" t="s">
        <v>90</v>
      </c>
      <c r="R2760" s="1">
        <v>40.71809</v>
      </c>
      <c r="S2760" s="1">
        <v>-74.01205</v>
      </c>
      <c r="T2760" s="1" t="s">
        <v>91</v>
      </c>
      <c r="U2760" s="1" t="s">
        <v>92</v>
      </c>
      <c r="V2760" s="1">
        <v>3.0</v>
      </c>
      <c r="W2760" s="1">
        <v>1.0</v>
      </c>
      <c r="X2760" s="1">
        <v>1.0</v>
      </c>
      <c r="Y2760" s="1">
        <v>1.0</v>
      </c>
      <c r="Z2760" s="1" t="s">
        <v>93</v>
      </c>
      <c r="AA2760" s="1" t="s">
        <v>14746</v>
      </c>
      <c r="AB2760" s="1">
        <v>140.0</v>
      </c>
      <c r="AC2760" s="1">
        <v>3.0</v>
      </c>
      <c r="AD2760" s="1">
        <v>20.0</v>
      </c>
      <c r="AE2760" s="1">
        <v>1.0</v>
      </c>
      <c r="AF2760" s="1" t="s">
        <v>95</v>
      </c>
      <c r="AG2760" s="1">
        <v>1.0</v>
      </c>
      <c r="AH2760" s="1">
        <v>3.0</v>
      </c>
      <c r="AI2760" s="1">
        <v>3.0</v>
      </c>
      <c r="AJ2760" s="1">
        <v>3.0</v>
      </c>
      <c r="AK2760" s="1">
        <v>44.0</v>
      </c>
      <c r="AL2760" s="1">
        <v>9.0</v>
      </c>
      <c r="AM2760" s="1">
        <v>7.0</v>
      </c>
      <c r="AN2760" s="1">
        <v>98.0</v>
      </c>
      <c r="AO2760" s="1">
        <v>10.0</v>
      </c>
      <c r="AP2760" s="1">
        <v>10.0</v>
      </c>
      <c r="AQ2760" s="1">
        <v>10.0</v>
      </c>
      <c r="AR2760" s="1">
        <v>10.0</v>
      </c>
      <c r="AS2760" s="1">
        <v>10.0</v>
      </c>
      <c r="AT2760" s="1">
        <v>9.0</v>
      </c>
      <c r="AU2760" s="1">
        <v>0.0</v>
      </c>
      <c r="AV2760" s="1" t="s">
        <v>96</v>
      </c>
      <c r="AW2760" s="1">
        <v>1.0</v>
      </c>
      <c r="AX2760" s="1">
        <v>1.0</v>
      </c>
      <c r="AY2760" s="1">
        <v>0.0</v>
      </c>
      <c r="AZ2760" s="1">
        <v>0.0</v>
      </c>
      <c r="BA2760" s="1">
        <v>0.64</v>
      </c>
      <c r="BB2760" s="1">
        <v>-1.0</v>
      </c>
      <c r="BC2760" s="1">
        <v>1.0</v>
      </c>
      <c r="BD2760" s="1">
        <v>-1.0</v>
      </c>
      <c r="BE2760" s="1">
        <v>-1.0</v>
      </c>
      <c r="BF2760" s="1">
        <v>-1.0</v>
      </c>
      <c r="BG2760" s="1">
        <v>-1.0</v>
      </c>
      <c r="BH2760" s="1">
        <v>1.0</v>
      </c>
      <c r="BI2760" s="1">
        <v>-1.0</v>
      </c>
      <c r="BJ2760" s="1">
        <v>1.0</v>
      </c>
      <c r="BK2760" s="1">
        <v>1.0</v>
      </c>
      <c r="BL2760" s="1">
        <v>1.0</v>
      </c>
      <c r="BM2760" s="1">
        <v>1.0</v>
      </c>
      <c r="BN2760" s="1">
        <v>1.0</v>
      </c>
      <c r="BO2760" s="1">
        <v>-1.0</v>
      </c>
      <c r="BP2760" s="1">
        <v>-1.0</v>
      </c>
      <c r="BQ2760" s="1">
        <v>1.0</v>
      </c>
      <c r="BR2760" s="1">
        <v>-1.0</v>
      </c>
      <c r="BS2760" s="1">
        <v>-1.0</v>
      </c>
      <c r="BT2760" s="1">
        <v>-1.0</v>
      </c>
      <c r="BU2760" s="1">
        <v>1.0</v>
      </c>
      <c r="BV2760" s="1">
        <v>-1.0</v>
      </c>
      <c r="BW2760" s="1">
        <v>-1.0</v>
      </c>
      <c r="BX2760" s="1">
        <v>-1.0</v>
      </c>
      <c r="BY2760" s="1">
        <v>-1.0</v>
      </c>
      <c r="BZ2760" s="1">
        <v>1.0</v>
      </c>
      <c r="CA2760" s="1">
        <v>-1.0</v>
      </c>
      <c r="CB2760" s="1">
        <v>-1.0</v>
      </c>
      <c r="CC2760" s="1">
        <v>-1.0</v>
      </c>
      <c r="CD2760" s="1">
        <v>92813.0</v>
      </c>
    </row>
    <row r="2761">
      <c r="A2761" s="1">
        <v>3.3820675E7</v>
      </c>
      <c r="B2761" s="1" t="s">
        <v>14747</v>
      </c>
      <c r="C2761" s="1" t="s">
        <v>14748</v>
      </c>
      <c r="D2761" s="1" t="s">
        <v>14749</v>
      </c>
      <c r="E2761" s="1" t="s">
        <v>85</v>
      </c>
      <c r="F2761" s="1" t="s">
        <v>14750</v>
      </c>
      <c r="G2761" s="1" t="s">
        <v>14751</v>
      </c>
      <c r="H2761" s="1" t="s">
        <v>14752</v>
      </c>
      <c r="I2761" s="1">
        <v>1.0149317E7</v>
      </c>
      <c r="J2761" s="1">
        <v>41598.0</v>
      </c>
      <c r="K2761" s="1" t="s">
        <v>134</v>
      </c>
      <c r="L2761" s="1">
        <v>1.0</v>
      </c>
      <c r="M2761" s="1">
        <v>1.0</v>
      </c>
      <c r="N2761" s="1">
        <v>5.0</v>
      </c>
      <c r="O2761" s="1">
        <v>0.0</v>
      </c>
      <c r="P2761" s="1" t="s">
        <v>111</v>
      </c>
      <c r="Q2761" s="1" t="s">
        <v>7550</v>
      </c>
      <c r="R2761" s="1">
        <v>40.70927</v>
      </c>
      <c r="S2761" s="1">
        <v>-73.82948</v>
      </c>
      <c r="T2761" s="1" t="s">
        <v>125</v>
      </c>
      <c r="U2761" s="1" t="s">
        <v>113</v>
      </c>
      <c r="V2761" s="1">
        <v>1.0</v>
      </c>
      <c r="W2761" s="1">
        <v>1.0</v>
      </c>
      <c r="X2761" s="1">
        <v>1.0</v>
      </c>
      <c r="Y2761" s="1">
        <v>1.0</v>
      </c>
      <c r="Z2761" s="1" t="s">
        <v>93</v>
      </c>
      <c r="AA2761" s="1" t="s">
        <v>14753</v>
      </c>
      <c r="AB2761" s="1">
        <v>50.0</v>
      </c>
      <c r="AC2761" s="1">
        <v>1.0</v>
      </c>
      <c r="AD2761" s="1">
        <v>0.0</v>
      </c>
      <c r="AE2761" s="1">
        <v>2.0</v>
      </c>
      <c r="AF2761" s="1" t="s">
        <v>95</v>
      </c>
      <c r="AG2761" s="1">
        <v>1.0</v>
      </c>
      <c r="AH2761" s="1">
        <v>7.0</v>
      </c>
      <c r="AI2761" s="1">
        <v>29.0</v>
      </c>
      <c r="AJ2761" s="1">
        <v>44.0</v>
      </c>
      <c r="AK2761" s="1">
        <v>319.0</v>
      </c>
      <c r="AL2761" s="1">
        <v>5.0</v>
      </c>
      <c r="AM2761" s="1">
        <v>5.0</v>
      </c>
      <c r="AN2761" s="1">
        <v>96.0</v>
      </c>
      <c r="AO2761" s="1">
        <v>10.0</v>
      </c>
      <c r="AP2761" s="1">
        <v>10.0</v>
      </c>
      <c r="AQ2761" s="1">
        <v>10.0</v>
      </c>
      <c r="AR2761" s="1">
        <v>10.0</v>
      </c>
      <c r="AS2761" s="1">
        <v>10.0</v>
      </c>
      <c r="AT2761" s="1">
        <v>10.0</v>
      </c>
      <c r="AU2761" s="1">
        <v>1.0</v>
      </c>
      <c r="AV2761" s="1" t="s">
        <v>96</v>
      </c>
      <c r="AW2761" s="1">
        <v>5.0</v>
      </c>
      <c r="AX2761" s="1">
        <v>1.0</v>
      </c>
      <c r="AY2761" s="1">
        <v>4.0</v>
      </c>
      <c r="AZ2761" s="1">
        <v>0.0</v>
      </c>
      <c r="BA2761" s="1">
        <v>1.88</v>
      </c>
      <c r="BB2761" s="1">
        <v>-1.0</v>
      </c>
      <c r="BC2761" s="1">
        <v>1.0</v>
      </c>
      <c r="BD2761" s="1">
        <v>-1.0</v>
      </c>
      <c r="BE2761" s="1">
        <v>-1.0</v>
      </c>
      <c r="BF2761" s="1">
        <v>-1.0</v>
      </c>
      <c r="BG2761" s="1">
        <v>-1.0</v>
      </c>
      <c r="BH2761" s="1">
        <v>1.0</v>
      </c>
      <c r="BI2761" s="1">
        <v>-1.0</v>
      </c>
      <c r="BJ2761" s="1">
        <v>-1.0</v>
      </c>
      <c r="BK2761" s="1">
        <v>1.0</v>
      </c>
      <c r="BL2761" s="1">
        <v>1.0</v>
      </c>
      <c r="BM2761" s="1">
        <v>-1.0</v>
      </c>
      <c r="BN2761" s="1">
        <v>-1.0</v>
      </c>
      <c r="BO2761" s="1">
        <v>-1.0</v>
      </c>
      <c r="BP2761" s="1">
        <v>-1.0</v>
      </c>
      <c r="BQ2761" s="1">
        <v>1.0</v>
      </c>
      <c r="BR2761" s="1">
        <v>-1.0</v>
      </c>
      <c r="BS2761" s="1">
        <v>-1.0</v>
      </c>
      <c r="BT2761" s="1">
        <v>-1.0</v>
      </c>
      <c r="BU2761" s="1">
        <v>1.0</v>
      </c>
      <c r="BV2761" s="1">
        <v>-1.0</v>
      </c>
      <c r="BW2761" s="1">
        <v>-1.0</v>
      </c>
      <c r="BX2761" s="1">
        <v>1.0</v>
      </c>
      <c r="BY2761" s="1">
        <v>-1.0</v>
      </c>
      <c r="BZ2761" s="1">
        <v>-1.0</v>
      </c>
      <c r="CA2761" s="1">
        <v>-1.0</v>
      </c>
      <c r="CB2761" s="1">
        <v>-1.0</v>
      </c>
      <c r="CC2761" s="1">
        <v>-1.0</v>
      </c>
      <c r="CD2761" s="1">
        <v>93010.0</v>
      </c>
    </row>
    <row r="2762">
      <c r="A2762" s="1">
        <v>2.7482592E7</v>
      </c>
      <c r="B2762" s="1" t="s">
        <v>14754</v>
      </c>
      <c r="C2762" s="1" t="s">
        <v>14755</v>
      </c>
      <c r="D2762" s="1" t="s">
        <v>14755</v>
      </c>
      <c r="E2762" s="1" t="s">
        <v>85</v>
      </c>
      <c r="I2762" s="1">
        <v>5.2644225E7</v>
      </c>
      <c r="J2762" s="1">
        <v>42367.0</v>
      </c>
      <c r="M2762" s="1">
        <v>0.0</v>
      </c>
      <c r="N2762" s="1">
        <v>1.0</v>
      </c>
      <c r="O2762" s="1">
        <v>0.0</v>
      </c>
      <c r="P2762" s="1" t="s">
        <v>111</v>
      </c>
      <c r="Q2762" s="1" t="s">
        <v>222</v>
      </c>
      <c r="R2762" s="1">
        <v>40.74245</v>
      </c>
      <c r="S2762" s="1">
        <v>-73.9258699999999</v>
      </c>
      <c r="T2762" s="1" t="s">
        <v>91</v>
      </c>
      <c r="U2762" s="1" t="s">
        <v>92</v>
      </c>
      <c r="V2762" s="1">
        <v>2.0</v>
      </c>
      <c r="W2762" s="1">
        <v>1.0</v>
      </c>
      <c r="X2762" s="1">
        <v>1.0</v>
      </c>
      <c r="Y2762" s="1">
        <v>1.0</v>
      </c>
      <c r="Z2762" s="1" t="s">
        <v>93</v>
      </c>
      <c r="AA2762" s="1" t="s">
        <v>14756</v>
      </c>
      <c r="AB2762" s="1">
        <v>77.0</v>
      </c>
      <c r="AC2762" s="1">
        <v>1.0</v>
      </c>
      <c r="AD2762" s="1">
        <v>25.0</v>
      </c>
      <c r="AE2762" s="1">
        <v>2.0</v>
      </c>
      <c r="AF2762" s="1" t="s">
        <v>170</v>
      </c>
      <c r="AG2762" s="1">
        <v>1.0</v>
      </c>
      <c r="AH2762" s="1">
        <v>0.0</v>
      </c>
      <c r="AI2762" s="1">
        <v>0.0</v>
      </c>
      <c r="AJ2762" s="1">
        <v>0.0</v>
      </c>
      <c r="AK2762" s="1">
        <v>0.0</v>
      </c>
      <c r="AL2762" s="1">
        <v>3.0</v>
      </c>
      <c r="AM2762" s="1">
        <v>3.0</v>
      </c>
      <c r="AN2762" s="1">
        <v>93.0</v>
      </c>
      <c r="AO2762" s="1">
        <v>10.0</v>
      </c>
      <c r="AP2762" s="1">
        <v>10.0</v>
      </c>
      <c r="AQ2762" s="1">
        <v>9.0</v>
      </c>
      <c r="AR2762" s="1">
        <v>9.0</v>
      </c>
      <c r="AS2762" s="1">
        <v>10.0</v>
      </c>
      <c r="AT2762" s="1">
        <v>10.0</v>
      </c>
      <c r="AU2762" s="1">
        <v>0.0</v>
      </c>
      <c r="AV2762" s="1" t="s">
        <v>105</v>
      </c>
      <c r="AW2762" s="1">
        <v>1.0</v>
      </c>
      <c r="AX2762" s="1">
        <v>1.0</v>
      </c>
      <c r="AY2762" s="1">
        <v>0.0</v>
      </c>
      <c r="AZ2762" s="1">
        <v>0.0</v>
      </c>
      <c r="BA2762" s="1">
        <v>0.29</v>
      </c>
      <c r="BB2762" s="1">
        <v>-1.0</v>
      </c>
      <c r="BC2762" s="1">
        <v>1.0</v>
      </c>
      <c r="BD2762" s="1">
        <v>-1.0</v>
      </c>
      <c r="BE2762" s="1">
        <v>-1.0</v>
      </c>
      <c r="BF2762" s="1">
        <v>-1.0</v>
      </c>
      <c r="BG2762" s="1">
        <v>-1.0</v>
      </c>
      <c r="BH2762" s="1">
        <v>1.0</v>
      </c>
      <c r="BI2762" s="1">
        <v>1.0</v>
      </c>
      <c r="BJ2762" s="1">
        <v>-1.0</v>
      </c>
      <c r="BK2762" s="1">
        <v>-1.0</v>
      </c>
      <c r="BL2762" s="1">
        <v>1.0</v>
      </c>
      <c r="BM2762" s="1">
        <v>-1.0</v>
      </c>
      <c r="BN2762" s="1">
        <v>-1.0</v>
      </c>
      <c r="BO2762" s="1">
        <v>-1.0</v>
      </c>
      <c r="BP2762" s="1">
        <v>-1.0</v>
      </c>
      <c r="BQ2762" s="1">
        <v>-1.0</v>
      </c>
      <c r="BR2762" s="1">
        <v>-1.0</v>
      </c>
      <c r="BS2762" s="1">
        <v>-1.0</v>
      </c>
      <c r="BT2762" s="1">
        <v>-1.0</v>
      </c>
      <c r="BU2762" s="1">
        <v>1.0</v>
      </c>
      <c r="BV2762" s="1">
        <v>-1.0</v>
      </c>
      <c r="BW2762" s="1">
        <v>-1.0</v>
      </c>
      <c r="BX2762" s="1">
        <v>-1.0</v>
      </c>
      <c r="BY2762" s="1">
        <v>-1.0</v>
      </c>
      <c r="BZ2762" s="1">
        <v>-1.0</v>
      </c>
      <c r="CA2762" s="1">
        <v>-1.0</v>
      </c>
      <c r="CB2762" s="1">
        <v>-1.0</v>
      </c>
      <c r="CC2762" s="1">
        <v>-1.0</v>
      </c>
      <c r="CD2762" s="1">
        <v>93022.0</v>
      </c>
    </row>
    <row r="2763">
      <c r="A2763" s="1">
        <v>7501668.0</v>
      </c>
      <c r="B2763" s="1" t="s">
        <v>14757</v>
      </c>
      <c r="C2763" s="1" t="s">
        <v>14758</v>
      </c>
      <c r="D2763" s="1" t="s">
        <v>14759</v>
      </c>
      <c r="E2763" s="1" t="s">
        <v>85</v>
      </c>
      <c r="G2763" s="1" t="s">
        <v>14760</v>
      </c>
      <c r="I2763" s="1">
        <v>3.9249461E7</v>
      </c>
      <c r="J2763" s="1">
        <v>42207.0</v>
      </c>
      <c r="M2763" s="1">
        <v>0.0</v>
      </c>
      <c r="N2763" s="1">
        <v>1.0</v>
      </c>
      <c r="O2763" s="1">
        <v>0.0</v>
      </c>
      <c r="P2763" s="1" t="s">
        <v>123</v>
      </c>
      <c r="Q2763" s="1" t="s">
        <v>519</v>
      </c>
      <c r="R2763" s="1">
        <v>40.70512</v>
      </c>
      <c r="S2763" s="1">
        <v>-73.92187</v>
      </c>
      <c r="T2763" s="1" t="s">
        <v>91</v>
      </c>
      <c r="U2763" s="1" t="s">
        <v>113</v>
      </c>
      <c r="V2763" s="1">
        <v>2.0</v>
      </c>
      <c r="W2763" s="1">
        <v>1.0</v>
      </c>
      <c r="X2763" s="1">
        <v>1.0</v>
      </c>
      <c r="Y2763" s="1">
        <v>1.0</v>
      </c>
      <c r="Z2763" s="1" t="s">
        <v>93</v>
      </c>
      <c r="AA2763" s="1" t="s">
        <v>14761</v>
      </c>
      <c r="AB2763" s="1">
        <v>65.0</v>
      </c>
      <c r="AC2763" s="1">
        <v>1.0</v>
      </c>
      <c r="AD2763" s="1">
        <v>0.0</v>
      </c>
      <c r="AE2763" s="1">
        <v>3.0</v>
      </c>
      <c r="AF2763" s="1" t="s">
        <v>2366</v>
      </c>
      <c r="AG2763" s="1">
        <v>1.0</v>
      </c>
      <c r="AH2763" s="1">
        <v>0.0</v>
      </c>
      <c r="AI2763" s="1">
        <v>0.0</v>
      </c>
      <c r="AJ2763" s="1">
        <v>0.0</v>
      </c>
      <c r="AK2763" s="1">
        <v>0.0</v>
      </c>
      <c r="AL2763" s="1">
        <v>3.0</v>
      </c>
      <c r="AM2763" s="1">
        <v>0.0</v>
      </c>
      <c r="AN2763" s="1">
        <v>100.0</v>
      </c>
      <c r="AO2763" s="1">
        <v>10.0</v>
      </c>
      <c r="AP2763" s="1">
        <v>9.0</v>
      </c>
      <c r="AQ2763" s="1">
        <v>10.0</v>
      </c>
      <c r="AR2763" s="1">
        <v>10.0</v>
      </c>
      <c r="AS2763" s="1">
        <v>9.0</v>
      </c>
      <c r="AT2763" s="1">
        <v>10.0</v>
      </c>
      <c r="AU2763" s="1">
        <v>0.0</v>
      </c>
      <c r="AV2763" s="1" t="s">
        <v>105</v>
      </c>
      <c r="AW2763" s="1">
        <v>1.0</v>
      </c>
      <c r="AX2763" s="1">
        <v>0.0</v>
      </c>
      <c r="AY2763" s="1">
        <v>1.0</v>
      </c>
      <c r="AZ2763" s="1">
        <v>0.0</v>
      </c>
      <c r="BA2763" s="1">
        <v>0.06</v>
      </c>
      <c r="BB2763" s="1">
        <v>-1.0</v>
      </c>
      <c r="BC2763" s="1">
        <v>1.0</v>
      </c>
      <c r="BD2763" s="1">
        <v>-1.0</v>
      </c>
      <c r="BE2763" s="1">
        <v>-1.0</v>
      </c>
      <c r="BF2763" s="1">
        <v>-1.0</v>
      </c>
      <c r="BG2763" s="1">
        <v>-1.0</v>
      </c>
      <c r="BH2763" s="1">
        <v>-1.0</v>
      </c>
      <c r="BI2763" s="1">
        <v>-1.0</v>
      </c>
      <c r="BJ2763" s="1">
        <v>1.0</v>
      </c>
      <c r="BK2763" s="1">
        <v>-1.0</v>
      </c>
      <c r="BL2763" s="1">
        <v>-1.0</v>
      </c>
      <c r="BM2763" s="1">
        <v>1.0</v>
      </c>
      <c r="BN2763" s="1">
        <v>-1.0</v>
      </c>
      <c r="BO2763" s="1">
        <v>-1.0</v>
      </c>
      <c r="BP2763" s="1">
        <v>-1.0</v>
      </c>
      <c r="BQ2763" s="1">
        <v>-1.0</v>
      </c>
      <c r="BR2763" s="1">
        <v>-1.0</v>
      </c>
      <c r="BS2763" s="1">
        <v>-1.0</v>
      </c>
      <c r="BT2763" s="1">
        <v>-1.0</v>
      </c>
      <c r="BU2763" s="1">
        <v>1.0</v>
      </c>
      <c r="BV2763" s="1">
        <v>-1.0</v>
      </c>
      <c r="BW2763" s="1">
        <v>1.0</v>
      </c>
      <c r="BX2763" s="1">
        <v>-1.0</v>
      </c>
      <c r="BY2763" s="1">
        <v>-1.0</v>
      </c>
      <c r="BZ2763" s="1">
        <v>-1.0</v>
      </c>
      <c r="CA2763" s="1">
        <v>-1.0</v>
      </c>
      <c r="CB2763" s="1">
        <v>-1.0</v>
      </c>
      <c r="CC2763" s="1">
        <v>-1.0</v>
      </c>
      <c r="CD2763" s="1">
        <v>93141.0</v>
      </c>
    </row>
    <row r="2764">
      <c r="A2764" s="1">
        <v>9035181.0</v>
      </c>
      <c r="B2764" s="1" t="s">
        <v>14762</v>
      </c>
      <c r="C2764" s="1" t="s">
        <v>14763</v>
      </c>
      <c r="D2764" s="1" t="s">
        <v>14764</v>
      </c>
      <c r="E2764" s="1" t="s">
        <v>85</v>
      </c>
      <c r="G2764" s="1" t="s">
        <v>14765</v>
      </c>
      <c r="H2764" s="1" t="s">
        <v>14766</v>
      </c>
      <c r="I2764" s="1">
        <v>1.5055897E7</v>
      </c>
      <c r="J2764" s="1">
        <v>41762.0</v>
      </c>
      <c r="M2764" s="1">
        <v>0.0</v>
      </c>
      <c r="N2764" s="1">
        <v>2.0</v>
      </c>
      <c r="O2764" s="1">
        <v>0.0</v>
      </c>
      <c r="P2764" s="1" t="s">
        <v>89</v>
      </c>
      <c r="Q2764" s="1" t="s">
        <v>124</v>
      </c>
      <c r="R2764" s="1">
        <v>40.6921</v>
      </c>
      <c r="S2764" s="1">
        <v>-73.96603</v>
      </c>
      <c r="T2764" s="1" t="s">
        <v>91</v>
      </c>
      <c r="U2764" s="1" t="s">
        <v>92</v>
      </c>
      <c r="V2764" s="1">
        <v>2.0</v>
      </c>
      <c r="W2764" s="1">
        <v>1.0</v>
      </c>
      <c r="X2764" s="1">
        <v>1.0</v>
      </c>
      <c r="Y2764" s="1">
        <v>1.0</v>
      </c>
      <c r="Z2764" s="1" t="s">
        <v>93</v>
      </c>
      <c r="AA2764" s="1" t="s">
        <v>14767</v>
      </c>
      <c r="AB2764" s="1">
        <v>125.0</v>
      </c>
      <c r="AC2764" s="1">
        <v>1.0</v>
      </c>
      <c r="AD2764" s="1">
        <v>0.0</v>
      </c>
      <c r="AE2764" s="1">
        <v>3.0</v>
      </c>
      <c r="AF2764" s="1" t="s">
        <v>1228</v>
      </c>
      <c r="AG2764" s="1">
        <v>1.0</v>
      </c>
      <c r="AH2764" s="1">
        <v>0.0</v>
      </c>
      <c r="AI2764" s="1">
        <v>0.0</v>
      </c>
      <c r="AJ2764" s="1">
        <v>0.0</v>
      </c>
      <c r="AK2764" s="1">
        <v>0.0</v>
      </c>
      <c r="AL2764" s="1">
        <v>3.0</v>
      </c>
      <c r="AM2764" s="1">
        <v>0.0</v>
      </c>
      <c r="AN2764" s="1">
        <v>100.0</v>
      </c>
      <c r="AO2764" s="1">
        <v>10.0</v>
      </c>
      <c r="AP2764" s="1">
        <v>10.0</v>
      </c>
      <c r="AQ2764" s="1">
        <v>10.0</v>
      </c>
      <c r="AR2764" s="1">
        <v>10.0</v>
      </c>
      <c r="AS2764" s="1">
        <v>10.0</v>
      </c>
      <c r="AT2764" s="1">
        <v>10.0</v>
      </c>
      <c r="AU2764" s="1">
        <v>0.0</v>
      </c>
      <c r="AV2764" s="1" t="s">
        <v>117</v>
      </c>
      <c r="AW2764" s="1">
        <v>2.0</v>
      </c>
      <c r="AX2764" s="1">
        <v>1.0</v>
      </c>
      <c r="AY2764" s="1">
        <v>1.0</v>
      </c>
      <c r="AZ2764" s="1">
        <v>0.0</v>
      </c>
      <c r="BA2764" s="1">
        <v>0.08</v>
      </c>
      <c r="BB2764" s="1">
        <v>-1.0</v>
      </c>
      <c r="BC2764" s="1">
        <v>-1.0</v>
      </c>
      <c r="BD2764" s="1">
        <v>-1.0</v>
      </c>
      <c r="BE2764" s="1">
        <v>-1.0</v>
      </c>
      <c r="BF2764" s="1">
        <v>-1.0</v>
      </c>
      <c r="BG2764" s="1">
        <v>-1.0</v>
      </c>
      <c r="BH2764" s="1">
        <v>-1.0</v>
      </c>
      <c r="BI2764" s="1">
        <v>-1.0</v>
      </c>
      <c r="BJ2764" s="1">
        <v>1.0</v>
      </c>
      <c r="BK2764" s="1">
        <v>-1.0</v>
      </c>
      <c r="BL2764" s="1">
        <v>-1.0</v>
      </c>
      <c r="BM2764" s="1">
        <v>-1.0</v>
      </c>
      <c r="BN2764" s="1">
        <v>-1.0</v>
      </c>
      <c r="BO2764" s="1">
        <v>-1.0</v>
      </c>
      <c r="BP2764" s="1">
        <v>-1.0</v>
      </c>
      <c r="BQ2764" s="1">
        <v>1.0</v>
      </c>
      <c r="BR2764" s="1">
        <v>-1.0</v>
      </c>
      <c r="BS2764" s="1">
        <v>-1.0</v>
      </c>
      <c r="BT2764" s="1">
        <v>-1.0</v>
      </c>
      <c r="BU2764" s="1">
        <v>1.0</v>
      </c>
      <c r="BV2764" s="1">
        <v>-1.0</v>
      </c>
      <c r="BW2764" s="1">
        <v>-1.0</v>
      </c>
      <c r="BX2764" s="1">
        <v>-1.0</v>
      </c>
      <c r="BY2764" s="1">
        <v>-1.0</v>
      </c>
      <c r="BZ2764" s="1">
        <v>-1.0</v>
      </c>
      <c r="CA2764" s="1">
        <v>-1.0</v>
      </c>
      <c r="CB2764" s="1">
        <v>-1.0</v>
      </c>
      <c r="CC2764" s="1">
        <v>-1.0</v>
      </c>
      <c r="CD2764" s="1">
        <v>93149.0</v>
      </c>
    </row>
    <row r="2765">
      <c r="A2765" s="1">
        <v>2.1788688E7</v>
      </c>
      <c r="B2765" s="1" t="s">
        <v>14768</v>
      </c>
      <c r="C2765" s="1" t="s">
        <v>14769</v>
      </c>
      <c r="D2765" s="1" t="s">
        <v>14770</v>
      </c>
      <c r="E2765" s="1" t="s">
        <v>85</v>
      </c>
      <c r="F2765" s="1" t="s">
        <v>14771</v>
      </c>
      <c r="G2765" s="1" t="s">
        <v>14772</v>
      </c>
      <c r="H2765" s="1" t="s">
        <v>14773</v>
      </c>
      <c r="I2765" s="1">
        <v>5.4921733E7</v>
      </c>
      <c r="J2765" s="1">
        <v>42386.0</v>
      </c>
      <c r="K2765" s="1" t="s">
        <v>134</v>
      </c>
      <c r="L2765" s="1">
        <v>1.0</v>
      </c>
      <c r="M2765" s="1">
        <v>1.0</v>
      </c>
      <c r="N2765" s="1">
        <v>3.0</v>
      </c>
      <c r="O2765" s="1">
        <v>1.0</v>
      </c>
      <c r="P2765" s="1" t="s">
        <v>123</v>
      </c>
      <c r="Q2765" s="1" t="s">
        <v>124</v>
      </c>
      <c r="R2765" s="1">
        <v>40.6437</v>
      </c>
      <c r="S2765" s="1">
        <v>-73.96769</v>
      </c>
      <c r="T2765" s="1" t="s">
        <v>1010</v>
      </c>
      <c r="U2765" s="1" t="s">
        <v>113</v>
      </c>
      <c r="V2765" s="1">
        <v>4.0</v>
      </c>
      <c r="W2765" s="1">
        <v>1.0</v>
      </c>
      <c r="X2765" s="1">
        <v>2.0</v>
      </c>
      <c r="Y2765" s="1">
        <v>3.0</v>
      </c>
      <c r="Z2765" s="1" t="s">
        <v>93</v>
      </c>
      <c r="AA2765" s="1" t="s">
        <v>14774</v>
      </c>
      <c r="AB2765" s="1">
        <v>85.0</v>
      </c>
      <c r="AC2765" s="1">
        <v>2.0</v>
      </c>
      <c r="AD2765" s="1">
        <v>25.0</v>
      </c>
      <c r="AE2765" s="1">
        <v>7.0</v>
      </c>
      <c r="AF2765" s="1" t="s">
        <v>1683</v>
      </c>
      <c r="AG2765" s="1">
        <v>1.0</v>
      </c>
      <c r="AH2765" s="1">
        <v>0.0</v>
      </c>
      <c r="AI2765" s="1">
        <v>0.0</v>
      </c>
      <c r="AJ2765" s="1">
        <v>0.0</v>
      </c>
      <c r="AK2765" s="1">
        <v>0.0</v>
      </c>
      <c r="AL2765" s="1">
        <v>3.0</v>
      </c>
      <c r="AM2765" s="1">
        <v>0.0</v>
      </c>
      <c r="AN2765" s="1">
        <v>100.0</v>
      </c>
      <c r="AO2765" s="1">
        <v>10.0</v>
      </c>
      <c r="AP2765" s="1">
        <v>10.0</v>
      </c>
      <c r="AQ2765" s="1">
        <v>10.0</v>
      </c>
      <c r="AR2765" s="1">
        <v>10.0</v>
      </c>
      <c r="AS2765" s="1">
        <v>10.0</v>
      </c>
      <c r="AT2765" s="1">
        <v>10.0</v>
      </c>
      <c r="AU2765" s="1">
        <v>0.0</v>
      </c>
      <c r="AV2765" s="1" t="s">
        <v>105</v>
      </c>
      <c r="AW2765" s="1">
        <v>3.0</v>
      </c>
      <c r="AX2765" s="1">
        <v>2.0</v>
      </c>
      <c r="AY2765" s="1">
        <v>1.0</v>
      </c>
      <c r="AZ2765" s="1">
        <v>0.0</v>
      </c>
      <c r="BA2765" s="1">
        <v>0.18</v>
      </c>
      <c r="BB2765" s="1">
        <v>-1.0</v>
      </c>
      <c r="BC2765" s="1">
        <v>1.0</v>
      </c>
      <c r="BD2765" s="1">
        <v>-1.0</v>
      </c>
      <c r="BE2765" s="1">
        <v>-1.0</v>
      </c>
      <c r="BF2765" s="1">
        <v>1.0</v>
      </c>
      <c r="BG2765" s="1">
        <v>-1.0</v>
      </c>
      <c r="BH2765" s="1">
        <v>1.0</v>
      </c>
      <c r="BI2765" s="1">
        <v>-1.0</v>
      </c>
      <c r="BJ2765" s="1">
        <v>1.0</v>
      </c>
      <c r="BK2765" s="1">
        <v>1.0</v>
      </c>
      <c r="BL2765" s="1">
        <v>1.0</v>
      </c>
      <c r="BM2765" s="1">
        <v>1.0</v>
      </c>
      <c r="BN2765" s="1">
        <v>-1.0</v>
      </c>
      <c r="BO2765" s="1">
        <v>-1.0</v>
      </c>
      <c r="BP2765" s="1">
        <v>-1.0</v>
      </c>
      <c r="BQ2765" s="1">
        <v>1.0</v>
      </c>
      <c r="BR2765" s="1">
        <v>1.0</v>
      </c>
      <c r="BS2765" s="1">
        <v>1.0</v>
      </c>
      <c r="BT2765" s="1">
        <v>-1.0</v>
      </c>
      <c r="BU2765" s="1">
        <v>1.0</v>
      </c>
      <c r="BV2765" s="1">
        <v>-1.0</v>
      </c>
      <c r="BW2765" s="1">
        <v>-1.0</v>
      </c>
      <c r="BX2765" s="1">
        <v>-1.0</v>
      </c>
      <c r="BY2765" s="1">
        <v>1.0</v>
      </c>
      <c r="BZ2765" s="1">
        <v>-1.0</v>
      </c>
      <c r="CA2765" s="1">
        <v>-1.0</v>
      </c>
      <c r="CB2765" s="1">
        <v>-1.0</v>
      </c>
      <c r="CC2765" s="1">
        <v>-1.0</v>
      </c>
      <c r="CD2765" s="1">
        <v>93164.0</v>
      </c>
    </row>
    <row r="2766">
      <c r="A2766" s="1">
        <v>3.4679559E7</v>
      </c>
      <c r="B2766" s="1" t="s">
        <v>14775</v>
      </c>
      <c r="C2766" s="1" t="s">
        <v>14776</v>
      </c>
      <c r="D2766" s="1" t="s">
        <v>14777</v>
      </c>
      <c r="E2766" s="1" t="s">
        <v>85</v>
      </c>
      <c r="I2766" s="1">
        <v>2.61605025E8</v>
      </c>
      <c r="J2766" s="1">
        <v>43598.0</v>
      </c>
      <c r="K2766" s="1" t="s">
        <v>134</v>
      </c>
      <c r="L2766" s="1">
        <v>1.0</v>
      </c>
      <c r="M2766" s="1">
        <v>0.0</v>
      </c>
      <c r="N2766" s="1">
        <v>1.0</v>
      </c>
      <c r="O2766" s="1">
        <v>0.0</v>
      </c>
      <c r="P2766" s="1" t="s">
        <v>111</v>
      </c>
      <c r="Q2766" s="1" t="s">
        <v>112</v>
      </c>
      <c r="R2766" s="1">
        <v>40.72617</v>
      </c>
      <c r="S2766" s="1">
        <v>-73.81178</v>
      </c>
      <c r="T2766" s="1" t="s">
        <v>91</v>
      </c>
      <c r="U2766" s="1" t="s">
        <v>92</v>
      </c>
      <c r="V2766" s="1">
        <v>4.0</v>
      </c>
      <c r="W2766" s="1">
        <v>1.0</v>
      </c>
      <c r="X2766" s="1">
        <v>1.0</v>
      </c>
      <c r="Y2766" s="1">
        <v>1.0</v>
      </c>
      <c r="Z2766" s="1" t="s">
        <v>93</v>
      </c>
      <c r="AA2766" s="1" t="s">
        <v>14778</v>
      </c>
      <c r="AB2766" s="1">
        <v>110.0</v>
      </c>
      <c r="AC2766" s="1">
        <v>2.0</v>
      </c>
      <c r="AD2766" s="1">
        <v>15.0</v>
      </c>
      <c r="AE2766" s="1">
        <v>2.0</v>
      </c>
      <c r="AF2766" s="1" t="s">
        <v>291</v>
      </c>
      <c r="AG2766" s="1">
        <v>1.0</v>
      </c>
      <c r="AH2766" s="1">
        <v>28.0</v>
      </c>
      <c r="AI2766" s="1">
        <v>46.0</v>
      </c>
      <c r="AJ2766" s="1">
        <v>76.0</v>
      </c>
      <c r="AK2766" s="1">
        <v>76.0</v>
      </c>
      <c r="AL2766" s="1">
        <v>0.0</v>
      </c>
      <c r="AM2766" s="1">
        <v>0.0</v>
      </c>
      <c r="AU2766" s="1">
        <v>1.0</v>
      </c>
      <c r="AV2766" s="1" t="s">
        <v>105</v>
      </c>
      <c r="AW2766" s="1">
        <v>1.0</v>
      </c>
      <c r="AX2766" s="1">
        <v>1.0</v>
      </c>
      <c r="AY2766" s="1">
        <v>0.0</v>
      </c>
      <c r="AZ2766" s="1">
        <v>0.0</v>
      </c>
      <c r="BB2766" s="1">
        <v>-1.0</v>
      </c>
      <c r="BC2766" s="1">
        <v>1.0</v>
      </c>
      <c r="BD2766" s="1">
        <v>-1.0</v>
      </c>
      <c r="BE2766" s="1">
        <v>-1.0</v>
      </c>
      <c r="BF2766" s="1">
        <v>-1.0</v>
      </c>
      <c r="BG2766" s="1">
        <v>-1.0</v>
      </c>
      <c r="BH2766" s="1">
        <v>-1.0</v>
      </c>
      <c r="BI2766" s="1">
        <v>-1.0</v>
      </c>
      <c r="BJ2766" s="1">
        <v>1.0</v>
      </c>
      <c r="BK2766" s="1">
        <v>-1.0</v>
      </c>
      <c r="BL2766" s="1">
        <v>-1.0</v>
      </c>
      <c r="BM2766" s="1">
        <v>1.0</v>
      </c>
      <c r="BN2766" s="1">
        <v>1.0</v>
      </c>
      <c r="BO2766" s="1">
        <v>1.0</v>
      </c>
      <c r="BP2766" s="1">
        <v>-1.0</v>
      </c>
      <c r="BQ2766" s="1">
        <v>1.0</v>
      </c>
      <c r="BR2766" s="1">
        <v>-1.0</v>
      </c>
      <c r="BS2766" s="1">
        <v>-1.0</v>
      </c>
      <c r="BT2766" s="1">
        <v>-1.0</v>
      </c>
      <c r="BU2766" s="1">
        <v>1.0</v>
      </c>
      <c r="BV2766" s="1">
        <v>-1.0</v>
      </c>
      <c r="BW2766" s="1">
        <v>-1.0</v>
      </c>
      <c r="BX2766" s="1">
        <v>1.0</v>
      </c>
      <c r="BY2766" s="1">
        <v>-1.0</v>
      </c>
      <c r="BZ2766" s="1">
        <v>-1.0</v>
      </c>
      <c r="CA2766" s="1">
        <v>-1.0</v>
      </c>
      <c r="CB2766" s="1">
        <v>-1.0</v>
      </c>
      <c r="CC2766" s="1">
        <v>-1.0</v>
      </c>
      <c r="CD2766" s="1">
        <v>93192.0</v>
      </c>
    </row>
    <row r="2767">
      <c r="A2767" s="1">
        <v>2.4227739E7</v>
      </c>
      <c r="B2767" s="1" t="s">
        <v>14779</v>
      </c>
      <c r="C2767" s="1" t="s">
        <v>14780</v>
      </c>
      <c r="D2767" s="1" t="s">
        <v>14780</v>
      </c>
      <c r="E2767" s="1" t="s">
        <v>85</v>
      </c>
      <c r="I2767" s="1">
        <v>4.3463232E7</v>
      </c>
      <c r="J2767" s="1">
        <v>42253.0</v>
      </c>
      <c r="K2767" s="1" t="s">
        <v>339</v>
      </c>
      <c r="L2767" s="1">
        <v>0.0</v>
      </c>
      <c r="M2767" s="1">
        <v>0.0</v>
      </c>
      <c r="N2767" s="1">
        <v>2.0</v>
      </c>
      <c r="O2767" s="1">
        <v>0.0</v>
      </c>
      <c r="P2767" s="1" t="s">
        <v>123</v>
      </c>
      <c r="Q2767" s="1" t="s">
        <v>519</v>
      </c>
      <c r="R2767" s="1">
        <v>40.69355</v>
      </c>
      <c r="S2767" s="1">
        <v>-73.91829</v>
      </c>
      <c r="T2767" s="1" t="s">
        <v>91</v>
      </c>
      <c r="U2767" s="1" t="s">
        <v>113</v>
      </c>
      <c r="V2767" s="1">
        <v>2.0</v>
      </c>
      <c r="W2767" s="1">
        <v>1.0</v>
      </c>
      <c r="X2767" s="1">
        <v>1.0</v>
      </c>
      <c r="Y2767" s="1">
        <v>1.0</v>
      </c>
      <c r="Z2767" s="1" t="s">
        <v>93</v>
      </c>
      <c r="AA2767" s="1" t="s">
        <v>14781</v>
      </c>
      <c r="AB2767" s="1">
        <v>100.0</v>
      </c>
      <c r="AC2767" s="1">
        <v>1.0</v>
      </c>
      <c r="AD2767" s="1">
        <v>0.0</v>
      </c>
      <c r="AE2767" s="1">
        <v>7.0</v>
      </c>
      <c r="AF2767" s="1" t="s">
        <v>549</v>
      </c>
      <c r="AG2767" s="1">
        <v>1.0</v>
      </c>
      <c r="AH2767" s="1">
        <v>30.0</v>
      </c>
      <c r="AI2767" s="1">
        <v>60.0</v>
      </c>
      <c r="AJ2767" s="1">
        <v>90.0</v>
      </c>
      <c r="AK2767" s="1">
        <v>365.0</v>
      </c>
      <c r="AL2767" s="1">
        <v>7.0</v>
      </c>
      <c r="AM2767" s="1">
        <v>4.0</v>
      </c>
      <c r="AN2767" s="1">
        <v>90.0</v>
      </c>
      <c r="AO2767" s="1">
        <v>10.0</v>
      </c>
      <c r="AP2767" s="1">
        <v>9.0</v>
      </c>
      <c r="AQ2767" s="1">
        <v>9.0</v>
      </c>
      <c r="AR2767" s="1">
        <v>9.0</v>
      </c>
      <c r="AS2767" s="1">
        <v>9.0</v>
      </c>
      <c r="AT2767" s="1">
        <v>9.0</v>
      </c>
      <c r="AU2767" s="1">
        <v>1.0</v>
      </c>
      <c r="AV2767" s="1" t="s">
        <v>105</v>
      </c>
      <c r="AW2767" s="1">
        <v>2.0</v>
      </c>
      <c r="AX2767" s="1">
        <v>1.0</v>
      </c>
      <c r="AY2767" s="1">
        <v>1.0</v>
      </c>
      <c r="AZ2767" s="1">
        <v>0.0</v>
      </c>
      <c r="BA2767" s="1">
        <v>0.5</v>
      </c>
      <c r="BB2767" s="1">
        <v>-1.0</v>
      </c>
      <c r="BC2767" s="1">
        <v>1.0</v>
      </c>
      <c r="BD2767" s="1">
        <v>-1.0</v>
      </c>
      <c r="BE2767" s="1">
        <v>-1.0</v>
      </c>
      <c r="BF2767" s="1">
        <v>-1.0</v>
      </c>
      <c r="BG2767" s="1">
        <v>-1.0</v>
      </c>
      <c r="BH2767" s="1">
        <v>-1.0</v>
      </c>
      <c r="BI2767" s="1">
        <v>1.0</v>
      </c>
      <c r="BJ2767" s="1">
        <v>1.0</v>
      </c>
      <c r="BK2767" s="1">
        <v>-1.0</v>
      </c>
      <c r="BL2767" s="1">
        <v>-1.0</v>
      </c>
      <c r="BM2767" s="1">
        <v>1.0</v>
      </c>
      <c r="BN2767" s="1">
        <v>-1.0</v>
      </c>
      <c r="BO2767" s="1">
        <v>1.0</v>
      </c>
      <c r="BP2767" s="1">
        <v>-1.0</v>
      </c>
      <c r="BQ2767" s="1">
        <v>-1.0</v>
      </c>
      <c r="BR2767" s="1">
        <v>-1.0</v>
      </c>
      <c r="BS2767" s="1">
        <v>-1.0</v>
      </c>
      <c r="BT2767" s="1">
        <v>-1.0</v>
      </c>
      <c r="BU2767" s="1">
        <v>1.0</v>
      </c>
      <c r="BV2767" s="1">
        <v>-1.0</v>
      </c>
      <c r="BW2767" s="1">
        <v>-1.0</v>
      </c>
      <c r="BX2767" s="1">
        <v>-1.0</v>
      </c>
      <c r="BY2767" s="1">
        <v>1.0</v>
      </c>
      <c r="BZ2767" s="1">
        <v>-1.0</v>
      </c>
      <c r="CA2767" s="1">
        <v>-1.0</v>
      </c>
      <c r="CB2767" s="1">
        <v>-1.0</v>
      </c>
      <c r="CC2767" s="1">
        <v>-1.0</v>
      </c>
      <c r="CD2767" s="1">
        <v>93203.0</v>
      </c>
    </row>
    <row r="2768">
      <c r="A2768" s="1">
        <v>9476449.0</v>
      </c>
      <c r="B2768" s="1" t="s">
        <v>14782</v>
      </c>
      <c r="C2768" s="1" t="s">
        <v>14783</v>
      </c>
      <c r="D2768" s="1" t="s">
        <v>14784</v>
      </c>
      <c r="E2768" s="1" t="s">
        <v>85</v>
      </c>
      <c r="F2768" s="1" t="s">
        <v>14785</v>
      </c>
      <c r="G2768" s="1" t="s">
        <v>14786</v>
      </c>
      <c r="H2768" s="1" t="s">
        <v>14787</v>
      </c>
      <c r="I2768" s="1">
        <v>1.3859188E7</v>
      </c>
      <c r="J2768" s="1">
        <v>41732.0</v>
      </c>
      <c r="M2768" s="1">
        <v>0.0</v>
      </c>
      <c r="N2768" s="1">
        <v>1.0</v>
      </c>
      <c r="O2768" s="1">
        <v>0.0</v>
      </c>
      <c r="P2768" s="1" t="s">
        <v>89</v>
      </c>
      <c r="Q2768" s="1" t="s">
        <v>124</v>
      </c>
      <c r="R2768" s="1">
        <v>40.66737</v>
      </c>
      <c r="S2768" s="1">
        <v>-73.97822</v>
      </c>
      <c r="T2768" s="1" t="s">
        <v>91</v>
      </c>
      <c r="U2768" s="1" t="s">
        <v>92</v>
      </c>
      <c r="V2768" s="1">
        <v>6.0</v>
      </c>
      <c r="W2768" s="1">
        <v>1.0</v>
      </c>
      <c r="X2768" s="1">
        <v>3.0</v>
      </c>
      <c r="Y2768" s="1">
        <v>3.0</v>
      </c>
      <c r="Z2768" s="1" t="s">
        <v>93</v>
      </c>
      <c r="AA2768" s="1" t="s">
        <v>14788</v>
      </c>
      <c r="AB2768" s="1">
        <v>200.0</v>
      </c>
      <c r="AC2768" s="1">
        <v>4.0</v>
      </c>
      <c r="AD2768" s="1">
        <v>0.0</v>
      </c>
      <c r="AE2768" s="1">
        <v>2.0</v>
      </c>
      <c r="AF2768" s="1" t="s">
        <v>116</v>
      </c>
      <c r="AG2768" s="1">
        <v>1.0</v>
      </c>
      <c r="AH2768" s="1">
        <v>0.0</v>
      </c>
      <c r="AI2768" s="1">
        <v>0.0</v>
      </c>
      <c r="AJ2768" s="1">
        <v>0.0</v>
      </c>
      <c r="AK2768" s="1">
        <v>0.0</v>
      </c>
      <c r="AL2768" s="1">
        <v>2.0</v>
      </c>
      <c r="AM2768" s="1">
        <v>0.0</v>
      </c>
      <c r="AN2768" s="1">
        <v>80.0</v>
      </c>
      <c r="AO2768" s="1">
        <v>8.0</v>
      </c>
      <c r="AP2768" s="1">
        <v>8.0</v>
      </c>
      <c r="AQ2768" s="1">
        <v>10.0</v>
      </c>
      <c r="AR2768" s="1">
        <v>10.0</v>
      </c>
      <c r="AS2768" s="1">
        <v>10.0</v>
      </c>
      <c r="AT2768" s="1">
        <v>8.0</v>
      </c>
      <c r="AU2768" s="1">
        <v>0.0</v>
      </c>
      <c r="AV2768" s="1" t="s">
        <v>96</v>
      </c>
      <c r="AW2768" s="1">
        <v>1.0</v>
      </c>
      <c r="AX2768" s="1">
        <v>1.0</v>
      </c>
      <c r="AY2768" s="1">
        <v>0.0</v>
      </c>
      <c r="AZ2768" s="1">
        <v>0.0</v>
      </c>
      <c r="BA2768" s="1">
        <v>0.05</v>
      </c>
      <c r="BB2768" s="1">
        <v>1.0</v>
      </c>
      <c r="BC2768" s="1">
        <v>1.0</v>
      </c>
      <c r="BD2768" s="1">
        <v>-1.0</v>
      </c>
      <c r="BE2768" s="1">
        <v>-1.0</v>
      </c>
      <c r="BF2768" s="1">
        <v>-1.0</v>
      </c>
      <c r="BG2768" s="1">
        <v>-1.0</v>
      </c>
      <c r="BH2768" s="1">
        <v>-1.0</v>
      </c>
      <c r="BI2768" s="1">
        <v>-1.0</v>
      </c>
      <c r="BJ2768" s="1">
        <v>1.0</v>
      </c>
      <c r="BK2768" s="1">
        <v>-1.0</v>
      </c>
      <c r="BL2768" s="1">
        <v>-1.0</v>
      </c>
      <c r="BM2768" s="1">
        <v>1.0</v>
      </c>
      <c r="BN2768" s="1">
        <v>-1.0</v>
      </c>
      <c r="BO2768" s="1">
        <v>-1.0</v>
      </c>
      <c r="BP2768" s="1">
        <v>1.0</v>
      </c>
      <c r="BQ2768" s="1">
        <v>-1.0</v>
      </c>
      <c r="BR2768" s="1">
        <v>-1.0</v>
      </c>
      <c r="BS2768" s="1">
        <v>-1.0</v>
      </c>
      <c r="BT2768" s="1">
        <v>-1.0</v>
      </c>
      <c r="BU2768" s="1">
        <v>1.0</v>
      </c>
      <c r="BV2768" s="1">
        <v>-1.0</v>
      </c>
      <c r="BW2768" s="1">
        <v>-1.0</v>
      </c>
      <c r="BX2768" s="1">
        <v>-1.0</v>
      </c>
      <c r="BY2768" s="1">
        <v>-1.0</v>
      </c>
      <c r="BZ2768" s="1">
        <v>-1.0</v>
      </c>
      <c r="CA2768" s="1">
        <v>-1.0</v>
      </c>
      <c r="CB2768" s="1">
        <v>-1.0</v>
      </c>
      <c r="CC2768" s="1">
        <v>-1.0</v>
      </c>
      <c r="CD2768" s="1">
        <v>93203.0</v>
      </c>
    </row>
    <row r="2769">
      <c r="A2769" s="1">
        <v>1.2346483E7</v>
      </c>
      <c r="B2769" s="1" t="s">
        <v>14789</v>
      </c>
      <c r="C2769" s="1" t="s">
        <v>14790</v>
      </c>
      <c r="D2769" s="1" t="s">
        <v>14791</v>
      </c>
      <c r="E2769" s="1" t="s">
        <v>85</v>
      </c>
      <c r="F2769" s="1" t="s">
        <v>14792</v>
      </c>
      <c r="G2769" s="1" t="s">
        <v>14793</v>
      </c>
      <c r="I2769" s="1">
        <v>4.2032781E7</v>
      </c>
      <c r="J2769" s="1">
        <v>42236.0</v>
      </c>
      <c r="K2769" s="1" t="s">
        <v>134</v>
      </c>
      <c r="L2769" s="1">
        <v>0.9</v>
      </c>
      <c r="M2769" s="1">
        <v>0.0</v>
      </c>
      <c r="N2769" s="1">
        <v>1.0</v>
      </c>
      <c r="O2769" s="1">
        <v>1.0</v>
      </c>
      <c r="P2769" s="1" t="s">
        <v>123</v>
      </c>
      <c r="Q2769" s="1" t="s">
        <v>185</v>
      </c>
      <c r="R2769" s="1">
        <v>40.70496</v>
      </c>
      <c r="S2769" s="1">
        <v>-73.93024</v>
      </c>
      <c r="T2769" s="1" t="s">
        <v>91</v>
      </c>
      <c r="U2769" s="1" t="s">
        <v>113</v>
      </c>
      <c r="V2769" s="1">
        <v>2.0</v>
      </c>
      <c r="W2769" s="1">
        <v>1.0</v>
      </c>
      <c r="X2769" s="1">
        <v>1.0</v>
      </c>
      <c r="Y2769" s="1">
        <v>1.0</v>
      </c>
      <c r="Z2769" s="1" t="s">
        <v>93</v>
      </c>
      <c r="AA2769" s="1" t="s">
        <v>14794</v>
      </c>
      <c r="AB2769" s="1">
        <v>45.0</v>
      </c>
      <c r="AC2769" s="1">
        <v>1.0</v>
      </c>
      <c r="AD2769" s="1">
        <v>25.0</v>
      </c>
      <c r="AE2769" s="1">
        <v>3.0</v>
      </c>
      <c r="AF2769" s="1" t="s">
        <v>202</v>
      </c>
      <c r="AG2769" s="1">
        <v>1.0</v>
      </c>
      <c r="AH2769" s="1">
        <v>5.0</v>
      </c>
      <c r="AI2769" s="1">
        <v>5.0</v>
      </c>
      <c r="AJ2769" s="1">
        <v>5.0</v>
      </c>
      <c r="AK2769" s="1">
        <v>133.0</v>
      </c>
      <c r="AL2769" s="1">
        <v>7.0</v>
      </c>
      <c r="AM2769" s="1">
        <v>6.0</v>
      </c>
      <c r="AN2769" s="1">
        <v>94.0</v>
      </c>
      <c r="AO2769" s="1">
        <v>10.0</v>
      </c>
      <c r="AP2769" s="1">
        <v>9.0</v>
      </c>
      <c r="AQ2769" s="1">
        <v>9.0</v>
      </c>
      <c r="AR2769" s="1">
        <v>10.0</v>
      </c>
      <c r="AS2769" s="1">
        <v>10.0</v>
      </c>
      <c r="AT2769" s="1">
        <v>9.0</v>
      </c>
      <c r="AU2769" s="1">
        <v>1.0</v>
      </c>
      <c r="AV2769" s="1" t="s">
        <v>117</v>
      </c>
      <c r="AW2769" s="1">
        <v>1.0</v>
      </c>
      <c r="AX2769" s="1">
        <v>0.0</v>
      </c>
      <c r="AY2769" s="1">
        <v>1.0</v>
      </c>
      <c r="AZ2769" s="1">
        <v>0.0</v>
      </c>
      <c r="BA2769" s="1">
        <v>0.41</v>
      </c>
      <c r="BB2769" s="1">
        <v>1.0</v>
      </c>
      <c r="BC2769" s="1">
        <v>1.0</v>
      </c>
      <c r="BD2769" s="1">
        <v>-1.0</v>
      </c>
      <c r="BE2769" s="1">
        <v>-1.0</v>
      </c>
      <c r="BF2769" s="1">
        <v>-1.0</v>
      </c>
      <c r="BG2769" s="1">
        <v>-1.0</v>
      </c>
      <c r="BH2769" s="1">
        <v>-1.0</v>
      </c>
      <c r="BI2769" s="1">
        <v>-1.0</v>
      </c>
      <c r="BJ2769" s="1">
        <v>1.0</v>
      </c>
      <c r="BK2769" s="1">
        <v>-1.0</v>
      </c>
      <c r="BL2769" s="1">
        <v>-1.0</v>
      </c>
      <c r="BM2769" s="1">
        <v>-1.0</v>
      </c>
      <c r="BN2769" s="1">
        <v>-1.0</v>
      </c>
      <c r="BO2769" s="1">
        <v>-1.0</v>
      </c>
      <c r="BP2769" s="1">
        <v>1.0</v>
      </c>
      <c r="BQ2769" s="1">
        <v>-1.0</v>
      </c>
      <c r="BR2769" s="1">
        <v>-1.0</v>
      </c>
      <c r="BS2769" s="1">
        <v>-1.0</v>
      </c>
      <c r="BT2769" s="1">
        <v>-1.0</v>
      </c>
      <c r="BU2769" s="1">
        <v>1.0</v>
      </c>
      <c r="BV2769" s="1">
        <v>-1.0</v>
      </c>
      <c r="BW2769" s="1">
        <v>1.0</v>
      </c>
      <c r="BX2769" s="1">
        <v>-1.0</v>
      </c>
      <c r="BY2769" s="1">
        <v>-1.0</v>
      </c>
      <c r="BZ2769" s="1">
        <v>-1.0</v>
      </c>
      <c r="CA2769" s="1">
        <v>-1.0</v>
      </c>
      <c r="CB2769" s="1">
        <v>-1.0</v>
      </c>
      <c r="CC2769" s="1">
        <v>1.0</v>
      </c>
      <c r="CD2769" s="1">
        <v>93232.0</v>
      </c>
    </row>
    <row r="2770">
      <c r="A2770" s="1">
        <v>3.0104692E7</v>
      </c>
      <c r="B2770" s="1" t="s">
        <v>14795</v>
      </c>
      <c r="C2770" s="1" t="s">
        <v>14796</v>
      </c>
      <c r="D2770" s="1" t="s">
        <v>14797</v>
      </c>
      <c r="E2770" s="1" t="s">
        <v>85</v>
      </c>
      <c r="F2770" s="1" t="s">
        <v>14798</v>
      </c>
      <c r="G2770" s="1" t="s">
        <v>14799</v>
      </c>
      <c r="H2770" s="1" t="s">
        <v>14800</v>
      </c>
      <c r="I2770" s="1">
        <v>4.3089807E7</v>
      </c>
      <c r="J2770" s="1">
        <v>42248.0</v>
      </c>
      <c r="K2770" s="1" t="s">
        <v>88</v>
      </c>
      <c r="L2770" s="1">
        <v>1.0</v>
      </c>
      <c r="M2770" s="1">
        <v>0.0</v>
      </c>
      <c r="N2770" s="1">
        <v>1.0</v>
      </c>
      <c r="O2770" s="1">
        <v>0.0</v>
      </c>
      <c r="P2770" s="1" t="s">
        <v>123</v>
      </c>
      <c r="Q2770" s="1" t="s">
        <v>185</v>
      </c>
      <c r="R2770" s="1">
        <v>40.71318</v>
      </c>
      <c r="S2770" s="1">
        <v>-73.95876</v>
      </c>
      <c r="T2770" s="1" t="s">
        <v>289</v>
      </c>
      <c r="U2770" s="1" t="s">
        <v>92</v>
      </c>
      <c r="V2770" s="1">
        <v>2.0</v>
      </c>
      <c r="W2770" s="1">
        <v>1.0</v>
      </c>
      <c r="X2770" s="1">
        <v>1.0</v>
      </c>
      <c r="Y2770" s="1">
        <v>1.0</v>
      </c>
      <c r="Z2770" s="1" t="s">
        <v>93</v>
      </c>
      <c r="AA2770" s="1" t="s">
        <v>14801</v>
      </c>
      <c r="AB2770" s="1">
        <v>149.0</v>
      </c>
      <c r="AC2770" s="1">
        <v>1.0</v>
      </c>
      <c r="AD2770" s="1">
        <v>0.0</v>
      </c>
      <c r="AE2770" s="1">
        <v>2.0</v>
      </c>
      <c r="AF2770" s="1" t="s">
        <v>95</v>
      </c>
      <c r="AG2770" s="1">
        <v>1.0</v>
      </c>
      <c r="AH2770" s="1">
        <v>4.0</v>
      </c>
      <c r="AI2770" s="1">
        <v>17.0</v>
      </c>
      <c r="AJ2770" s="1">
        <v>21.0</v>
      </c>
      <c r="AK2770" s="1">
        <v>263.0</v>
      </c>
      <c r="AL2770" s="1">
        <v>20.0</v>
      </c>
      <c r="AM2770" s="1">
        <v>20.0</v>
      </c>
      <c r="AN2770" s="1">
        <v>98.0</v>
      </c>
      <c r="AO2770" s="1">
        <v>10.0</v>
      </c>
      <c r="AP2770" s="1">
        <v>9.0</v>
      </c>
      <c r="AQ2770" s="1">
        <v>10.0</v>
      </c>
      <c r="AR2770" s="1">
        <v>10.0</v>
      </c>
      <c r="AS2770" s="1">
        <v>10.0</v>
      </c>
      <c r="AT2770" s="1">
        <v>10.0</v>
      </c>
      <c r="AU2770" s="1">
        <v>0.0</v>
      </c>
      <c r="AV2770" s="1" t="s">
        <v>117</v>
      </c>
      <c r="AW2770" s="1">
        <v>1.0</v>
      </c>
      <c r="AX2770" s="1">
        <v>1.0</v>
      </c>
      <c r="AY2770" s="1">
        <v>0.0</v>
      </c>
      <c r="AZ2770" s="1">
        <v>0.0</v>
      </c>
      <c r="BA2770" s="1">
        <v>2.8</v>
      </c>
      <c r="BB2770" s="1">
        <v>-1.0</v>
      </c>
      <c r="BC2770" s="1">
        <v>1.0</v>
      </c>
      <c r="BD2770" s="1">
        <v>-1.0</v>
      </c>
      <c r="BE2770" s="1">
        <v>-1.0</v>
      </c>
      <c r="BF2770" s="1">
        <v>-1.0</v>
      </c>
      <c r="BG2770" s="1">
        <v>-1.0</v>
      </c>
      <c r="BH2770" s="1">
        <v>-1.0</v>
      </c>
      <c r="BI2770" s="1">
        <v>-1.0</v>
      </c>
      <c r="BJ2770" s="1">
        <v>1.0</v>
      </c>
      <c r="BK2770" s="1">
        <v>-1.0</v>
      </c>
      <c r="BL2770" s="1">
        <v>-1.0</v>
      </c>
      <c r="BM2770" s="1">
        <v>1.0</v>
      </c>
      <c r="BN2770" s="1">
        <v>-1.0</v>
      </c>
      <c r="BO2770" s="1">
        <v>-1.0</v>
      </c>
      <c r="BP2770" s="1">
        <v>-1.0</v>
      </c>
      <c r="BQ2770" s="1">
        <v>-1.0</v>
      </c>
      <c r="BR2770" s="1">
        <v>-1.0</v>
      </c>
      <c r="BS2770" s="1">
        <v>-1.0</v>
      </c>
      <c r="BT2770" s="1">
        <v>-1.0</v>
      </c>
      <c r="BU2770" s="1">
        <v>1.0</v>
      </c>
      <c r="BV2770" s="1">
        <v>-1.0</v>
      </c>
      <c r="BW2770" s="1">
        <v>-1.0</v>
      </c>
      <c r="BX2770" s="1">
        <v>-1.0</v>
      </c>
      <c r="BY2770" s="1">
        <v>-1.0</v>
      </c>
      <c r="BZ2770" s="1">
        <v>1.0</v>
      </c>
      <c r="CA2770" s="1">
        <v>-1.0</v>
      </c>
      <c r="CB2770" s="1">
        <v>-1.0</v>
      </c>
      <c r="CC2770" s="1">
        <v>-1.0</v>
      </c>
      <c r="CD2770" s="1">
        <v>93263.0</v>
      </c>
    </row>
    <row r="2771">
      <c r="A2771" s="1">
        <v>2.3381157E7</v>
      </c>
      <c r="B2771" s="1" t="s">
        <v>14802</v>
      </c>
      <c r="C2771" s="1" t="s">
        <v>14803</v>
      </c>
      <c r="D2771" s="1" t="s">
        <v>14804</v>
      </c>
      <c r="E2771" s="1" t="s">
        <v>85</v>
      </c>
      <c r="I2771" s="1">
        <v>1.2780119E7</v>
      </c>
      <c r="J2771" s="1">
        <v>41702.0</v>
      </c>
      <c r="K2771" s="1" t="s">
        <v>272</v>
      </c>
      <c r="L2771" s="1">
        <v>0.71</v>
      </c>
      <c r="M2771" s="1">
        <v>0.0</v>
      </c>
      <c r="N2771" s="1">
        <v>2.0</v>
      </c>
      <c r="O2771" s="1">
        <v>1.0</v>
      </c>
      <c r="P2771" s="1" t="s">
        <v>123</v>
      </c>
      <c r="Q2771" s="1" t="s">
        <v>450</v>
      </c>
      <c r="R2771" s="1">
        <v>40.66876</v>
      </c>
      <c r="S2771" s="1">
        <v>-73.98448</v>
      </c>
      <c r="T2771" s="1" t="s">
        <v>91</v>
      </c>
      <c r="U2771" s="1" t="s">
        <v>92</v>
      </c>
      <c r="V2771" s="1">
        <v>3.0</v>
      </c>
      <c r="W2771" s="1">
        <v>1.0</v>
      </c>
      <c r="X2771" s="1">
        <v>1.0</v>
      </c>
      <c r="Y2771" s="1">
        <v>1.0</v>
      </c>
      <c r="Z2771" s="1" t="s">
        <v>93</v>
      </c>
      <c r="AA2771" s="1" t="s">
        <v>14805</v>
      </c>
      <c r="AB2771" s="1">
        <v>175.0</v>
      </c>
      <c r="AC2771" s="1">
        <v>1.0</v>
      </c>
      <c r="AD2771" s="1">
        <v>0.0</v>
      </c>
      <c r="AE2771" s="1">
        <v>6.0</v>
      </c>
      <c r="AF2771" s="1" t="s">
        <v>323</v>
      </c>
      <c r="AG2771" s="1">
        <v>1.0</v>
      </c>
      <c r="AH2771" s="1">
        <v>18.0</v>
      </c>
      <c r="AI2771" s="1">
        <v>48.0</v>
      </c>
      <c r="AJ2771" s="1">
        <v>67.0</v>
      </c>
      <c r="AK2771" s="1">
        <v>67.0</v>
      </c>
      <c r="AL2771" s="1">
        <v>2.0</v>
      </c>
      <c r="AM2771" s="1">
        <v>0.0</v>
      </c>
      <c r="AN2771" s="1">
        <v>100.0</v>
      </c>
      <c r="AO2771" s="1">
        <v>10.0</v>
      </c>
      <c r="AP2771" s="1">
        <v>8.0</v>
      </c>
      <c r="AQ2771" s="1">
        <v>10.0</v>
      </c>
      <c r="AR2771" s="1">
        <v>8.0</v>
      </c>
      <c r="AS2771" s="1">
        <v>10.0</v>
      </c>
      <c r="AT2771" s="1">
        <v>10.0</v>
      </c>
      <c r="AU2771" s="1">
        <v>0.0</v>
      </c>
      <c r="AV2771" s="1" t="s">
        <v>105</v>
      </c>
      <c r="AW2771" s="1">
        <v>1.0</v>
      </c>
      <c r="AX2771" s="1">
        <v>1.0</v>
      </c>
      <c r="AY2771" s="1">
        <v>0.0</v>
      </c>
      <c r="AZ2771" s="1">
        <v>0.0</v>
      </c>
      <c r="BA2771" s="1">
        <v>0.13</v>
      </c>
      <c r="BB2771" s="1">
        <v>-1.0</v>
      </c>
      <c r="BC2771" s="1">
        <v>1.0</v>
      </c>
      <c r="BD2771" s="1">
        <v>-1.0</v>
      </c>
      <c r="BE2771" s="1">
        <v>-1.0</v>
      </c>
      <c r="BF2771" s="1">
        <v>-1.0</v>
      </c>
      <c r="BG2771" s="1">
        <v>-1.0</v>
      </c>
      <c r="BH2771" s="1">
        <v>-1.0</v>
      </c>
      <c r="BI2771" s="1">
        <v>-1.0</v>
      </c>
      <c r="BJ2771" s="1">
        <v>1.0</v>
      </c>
      <c r="BK2771" s="1">
        <v>-1.0</v>
      </c>
      <c r="BL2771" s="1">
        <v>-1.0</v>
      </c>
      <c r="BM2771" s="1">
        <v>-1.0</v>
      </c>
      <c r="BN2771" s="1">
        <v>-1.0</v>
      </c>
      <c r="BO2771" s="1">
        <v>-1.0</v>
      </c>
      <c r="BP2771" s="1">
        <v>-1.0</v>
      </c>
      <c r="BQ2771" s="1">
        <v>-1.0</v>
      </c>
      <c r="BR2771" s="1">
        <v>-1.0</v>
      </c>
      <c r="BS2771" s="1">
        <v>-1.0</v>
      </c>
      <c r="BT2771" s="1">
        <v>-1.0</v>
      </c>
      <c r="BU2771" s="1">
        <v>1.0</v>
      </c>
      <c r="BV2771" s="1">
        <v>-1.0</v>
      </c>
      <c r="BW2771" s="1">
        <v>-1.0</v>
      </c>
      <c r="BX2771" s="1">
        <v>-1.0</v>
      </c>
      <c r="BY2771" s="1">
        <v>-1.0</v>
      </c>
      <c r="BZ2771" s="1">
        <v>-1.0</v>
      </c>
      <c r="CA2771" s="1">
        <v>-1.0</v>
      </c>
      <c r="CB2771" s="1">
        <v>-1.0</v>
      </c>
      <c r="CC2771" s="1">
        <v>-1.0</v>
      </c>
      <c r="CD2771" s="1">
        <v>93297.0</v>
      </c>
    </row>
    <row r="2772">
      <c r="A2772" s="1">
        <v>3.2392636E7</v>
      </c>
      <c r="B2772" s="1" t="s">
        <v>14806</v>
      </c>
      <c r="C2772" s="1" t="s">
        <v>14807</v>
      </c>
      <c r="D2772" s="1" t="s">
        <v>14807</v>
      </c>
      <c r="E2772" s="1" t="s">
        <v>85</v>
      </c>
      <c r="I2772" s="1">
        <v>331328.0</v>
      </c>
      <c r="J2772" s="1">
        <v>40543.0</v>
      </c>
      <c r="K2772" s="1" t="s">
        <v>88</v>
      </c>
      <c r="L2772" s="1">
        <v>0.95</v>
      </c>
      <c r="M2772" s="1">
        <v>0.0</v>
      </c>
      <c r="N2772" s="1">
        <v>3.0</v>
      </c>
      <c r="O2772" s="1">
        <v>1.0</v>
      </c>
      <c r="P2772" s="1" t="s">
        <v>89</v>
      </c>
      <c r="Q2772" s="1" t="s">
        <v>613</v>
      </c>
      <c r="R2772" s="1">
        <v>40.80526</v>
      </c>
      <c r="S2772" s="1">
        <v>-73.93818</v>
      </c>
      <c r="T2772" s="1" t="s">
        <v>91</v>
      </c>
      <c r="U2772" s="1" t="s">
        <v>92</v>
      </c>
      <c r="V2772" s="1">
        <v>4.0</v>
      </c>
      <c r="W2772" s="1">
        <v>1.0</v>
      </c>
      <c r="X2772" s="1">
        <v>1.0</v>
      </c>
      <c r="Y2772" s="1">
        <v>2.0</v>
      </c>
      <c r="Z2772" s="1" t="s">
        <v>93</v>
      </c>
      <c r="AA2772" s="1" t="s">
        <v>14808</v>
      </c>
      <c r="AB2772" s="1">
        <v>95.0</v>
      </c>
      <c r="AC2772" s="1">
        <v>2.0</v>
      </c>
      <c r="AD2772" s="1">
        <v>25.0</v>
      </c>
      <c r="AE2772" s="1">
        <v>14.0</v>
      </c>
      <c r="AF2772" s="1" t="s">
        <v>291</v>
      </c>
      <c r="AG2772" s="1">
        <v>1.0</v>
      </c>
      <c r="AH2772" s="1">
        <v>3.0</v>
      </c>
      <c r="AI2772" s="1">
        <v>3.0</v>
      </c>
      <c r="AJ2772" s="1">
        <v>3.0</v>
      </c>
      <c r="AK2772" s="1">
        <v>3.0</v>
      </c>
      <c r="AL2772" s="1">
        <v>2.0</v>
      </c>
      <c r="AM2772" s="1">
        <v>2.0</v>
      </c>
      <c r="AN2772" s="1">
        <v>100.0</v>
      </c>
      <c r="AO2772" s="1">
        <v>10.0</v>
      </c>
      <c r="AP2772" s="1">
        <v>9.0</v>
      </c>
      <c r="AQ2772" s="1">
        <v>10.0</v>
      </c>
      <c r="AR2772" s="1">
        <v>10.0</v>
      </c>
      <c r="AS2772" s="1">
        <v>9.0</v>
      </c>
      <c r="AT2772" s="1">
        <v>9.0</v>
      </c>
      <c r="AU2772" s="1">
        <v>0.0</v>
      </c>
      <c r="AV2772" s="1" t="s">
        <v>105</v>
      </c>
      <c r="AW2772" s="1">
        <v>3.0</v>
      </c>
      <c r="AX2772" s="1">
        <v>3.0</v>
      </c>
      <c r="AY2772" s="1">
        <v>0.0</v>
      </c>
      <c r="AZ2772" s="1">
        <v>0.0</v>
      </c>
      <c r="BA2772" s="1">
        <v>0.6</v>
      </c>
      <c r="BB2772" s="1">
        <v>-1.0</v>
      </c>
      <c r="BC2772" s="1">
        <v>1.0</v>
      </c>
      <c r="BD2772" s="1">
        <v>-1.0</v>
      </c>
      <c r="BE2772" s="1">
        <v>-1.0</v>
      </c>
      <c r="BF2772" s="1">
        <v>-1.0</v>
      </c>
      <c r="BG2772" s="1">
        <v>-1.0</v>
      </c>
      <c r="BH2772" s="1">
        <v>-1.0</v>
      </c>
      <c r="BI2772" s="1">
        <v>-1.0</v>
      </c>
      <c r="BJ2772" s="1">
        <v>1.0</v>
      </c>
      <c r="BK2772" s="1">
        <v>-1.0</v>
      </c>
      <c r="BL2772" s="1">
        <v>-1.0</v>
      </c>
      <c r="BM2772" s="1">
        <v>1.0</v>
      </c>
      <c r="BN2772" s="1">
        <v>-1.0</v>
      </c>
      <c r="BO2772" s="1">
        <v>-1.0</v>
      </c>
      <c r="BP2772" s="1">
        <v>-1.0</v>
      </c>
      <c r="BQ2772" s="1">
        <v>-1.0</v>
      </c>
      <c r="BR2772" s="1">
        <v>-1.0</v>
      </c>
      <c r="BS2772" s="1">
        <v>-1.0</v>
      </c>
      <c r="BT2772" s="1">
        <v>-1.0</v>
      </c>
      <c r="BU2772" s="1">
        <v>1.0</v>
      </c>
      <c r="BV2772" s="1">
        <v>-1.0</v>
      </c>
      <c r="BW2772" s="1">
        <v>-1.0</v>
      </c>
      <c r="BX2772" s="1">
        <v>-1.0</v>
      </c>
      <c r="BY2772" s="1">
        <v>-1.0</v>
      </c>
      <c r="BZ2772" s="1">
        <v>-1.0</v>
      </c>
      <c r="CA2772" s="1">
        <v>-1.0</v>
      </c>
      <c r="CB2772" s="1">
        <v>-1.0</v>
      </c>
      <c r="CC2772" s="1">
        <v>-1.0</v>
      </c>
      <c r="CD2772" s="1">
        <v>93370.0</v>
      </c>
    </row>
    <row r="2773">
      <c r="A2773" s="1">
        <v>2.226759E7</v>
      </c>
      <c r="B2773" s="1" t="s">
        <v>14809</v>
      </c>
      <c r="C2773" s="1" t="s">
        <v>14810</v>
      </c>
      <c r="D2773" s="1" t="s">
        <v>14810</v>
      </c>
      <c r="E2773" s="1" t="s">
        <v>85</v>
      </c>
      <c r="I2773" s="1">
        <v>4915579.0</v>
      </c>
      <c r="J2773" s="1">
        <v>41305.0</v>
      </c>
      <c r="M2773" s="1">
        <v>0.0</v>
      </c>
      <c r="N2773" s="1">
        <v>1.0</v>
      </c>
      <c r="O2773" s="1">
        <v>1.0</v>
      </c>
      <c r="P2773" s="1" t="s">
        <v>123</v>
      </c>
      <c r="Q2773" s="1" t="s">
        <v>1428</v>
      </c>
      <c r="R2773" s="1">
        <v>40.69491</v>
      </c>
      <c r="S2773" s="1">
        <v>-73.99355</v>
      </c>
      <c r="T2773" s="1" t="s">
        <v>91</v>
      </c>
      <c r="U2773" s="1" t="s">
        <v>92</v>
      </c>
      <c r="V2773" s="1">
        <v>2.0</v>
      </c>
      <c r="W2773" s="1">
        <v>1.0</v>
      </c>
      <c r="X2773" s="1">
        <v>1.0</v>
      </c>
      <c r="Y2773" s="1">
        <v>1.0</v>
      </c>
      <c r="Z2773" s="1" t="s">
        <v>93</v>
      </c>
      <c r="AA2773" s="1" t="s">
        <v>14811</v>
      </c>
      <c r="AB2773" s="1">
        <v>160.0</v>
      </c>
      <c r="AC2773" s="1">
        <v>1.0</v>
      </c>
      <c r="AD2773" s="1">
        <v>0.0</v>
      </c>
      <c r="AE2773" s="1">
        <v>3.0</v>
      </c>
      <c r="AF2773" s="1" t="s">
        <v>549</v>
      </c>
      <c r="AG2773" s="1">
        <v>1.0</v>
      </c>
      <c r="AH2773" s="1">
        <v>0.0</v>
      </c>
      <c r="AI2773" s="1">
        <v>0.0</v>
      </c>
      <c r="AJ2773" s="1">
        <v>0.0</v>
      </c>
      <c r="AK2773" s="1">
        <v>0.0</v>
      </c>
      <c r="AL2773" s="1">
        <v>0.0</v>
      </c>
      <c r="AM2773" s="1">
        <v>0.0</v>
      </c>
      <c r="AU2773" s="1">
        <v>0.0</v>
      </c>
      <c r="AV2773" s="1" t="s">
        <v>105</v>
      </c>
      <c r="AW2773" s="1">
        <v>1.0</v>
      </c>
      <c r="AX2773" s="1">
        <v>1.0</v>
      </c>
      <c r="AY2773" s="1">
        <v>0.0</v>
      </c>
      <c r="AZ2773" s="1">
        <v>0.0</v>
      </c>
      <c r="BB2773" s="1">
        <v>-1.0</v>
      </c>
      <c r="BC2773" s="1">
        <v>1.0</v>
      </c>
      <c r="BD2773" s="1">
        <v>-1.0</v>
      </c>
      <c r="BE2773" s="1">
        <v>-1.0</v>
      </c>
      <c r="BF2773" s="1">
        <v>-1.0</v>
      </c>
      <c r="BG2773" s="1">
        <v>-1.0</v>
      </c>
      <c r="BH2773" s="1">
        <v>-1.0</v>
      </c>
      <c r="BI2773" s="1">
        <v>-1.0</v>
      </c>
      <c r="BJ2773" s="1">
        <v>-1.0</v>
      </c>
      <c r="BK2773" s="1">
        <v>-1.0</v>
      </c>
      <c r="BL2773" s="1">
        <v>-1.0</v>
      </c>
      <c r="BM2773" s="1">
        <v>-1.0</v>
      </c>
      <c r="BN2773" s="1">
        <v>-1.0</v>
      </c>
      <c r="BO2773" s="1">
        <v>-1.0</v>
      </c>
      <c r="BP2773" s="1">
        <v>-1.0</v>
      </c>
      <c r="BQ2773" s="1">
        <v>-1.0</v>
      </c>
      <c r="BR2773" s="1">
        <v>-1.0</v>
      </c>
      <c r="BS2773" s="1">
        <v>-1.0</v>
      </c>
      <c r="BT2773" s="1">
        <v>-1.0</v>
      </c>
      <c r="BU2773" s="1">
        <v>1.0</v>
      </c>
      <c r="BV2773" s="1">
        <v>-1.0</v>
      </c>
      <c r="BW2773" s="1">
        <v>-1.0</v>
      </c>
      <c r="BX2773" s="1">
        <v>-1.0</v>
      </c>
      <c r="BY2773" s="1">
        <v>-1.0</v>
      </c>
      <c r="BZ2773" s="1">
        <v>-1.0</v>
      </c>
      <c r="CA2773" s="1">
        <v>-1.0</v>
      </c>
      <c r="CB2773" s="1">
        <v>-1.0</v>
      </c>
      <c r="CC2773" s="1">
        <v>-1.0</v>
      </c>
      <c r="CD2773" s="1">
        <v>93430.0</v>
      </c>
    </row>
    <row r="2774">
      <c r="A2774" s="1">
        <v>1.2082624E7</v>
      </c>
      <c r="B2774" s="1" t="s">
        <v>14812</v>
      </c>
      <c r="C2774" s="1" t="s">
        <v>7723</v>
      </c>
      <c r="D2774" s="1" t="s">
        <v>7724</v>
      </c>
      <c r="E2774" s="1" t="s">
        <v>85</v>
      </c>
      <c r="F2774" s="1" t="s">
        <v>7725</v>
      </c>
      <c r="G2774" s="1" t="s">
        <v>7726</v>
      </c>
      <c r="H2774" s="1" t="s">
        <v>9822</v>
      </c>
      <c r="I2774" s="1">
        <v>3.0283594E7</v>
      </c>
      <c r="J2774" s="1">
        <v>42093.0</v>
      </c>
      <c r="K2774" s="1" t="s">
        <v>88</v>
      </c>
      <c r="L2774" s="1">
        <v>0.96</v>
      </c>
      <c r="M2774" s="1">
        <v>0.0</v>
      </c>
      <c r="N2774" s="1">
        <v>776.0</v>
      </c>
      <c r="O2774" s="1">
        <v>0.0</v>
      </c>
      <c r="P2774" s="1" t="s">
        <v>89</v>
      </c>
      <c r="Q2774" s="1" t="s">
        <v>90</v>
      </c>
      <c r="R2774" s="1">
        <v>40.76571</v>
      </c>
      <c r="S2774" s="1">
        <v>-73.98312</v>
      </c>
      <c r="T2774" s="1" t="s">
        <v>91</v>
      </c>
      <c r="U2774" s="1" t="s">
        <v>92</v>
      </c>
      <c r="V2774" s="1">
        <v>3.0</v>
      </c>
      <c r="W2774" s="1">
        <v>1.0</v>
      </c>
      <c r="X2774" s="1">
        <v>1.0</v>
      </c>
      <c r="Y2774" s="1">
        <v>2.0</v>
      </c>
      <c r="Z2774" s="1" t="s">
        <v>93</v>
      </c>
      <c r="AA2774" s="1" t="s">
        <v>7728</v>
      </c>
      <c r="AB2774" s="1">
        <v>239.0</v>
      </c>
      <c r="AC2774" s="1">
        <v>1.0</v>
      </c>
      <c r="AD2774" s="1">
        <v>0.0</v>
      </c>
      <c r="AE2774" s="1">
        <v>30.0</v>
      </c>
      <c r="AF2774" s="1" t="s">
        <v>95</v>
      </c>
      <c r="AG2774" s="1">
        <v>1.0</v>
      </c>
      <c r="AH2774" s="1">
        <v>17.0</v>
      </c>
      <c r="AI2774" s="1">
        <v>47.0</v>
      </c>
      <c r="AJ2774" s="1">
        <v>77.0</v>
      </c>
      <c r="AK2774" s="1">
        <v>352.0</v>
      </c>
      <c r="AL2774" s="1">
        <v>0.0</v>
      </c>
      <c r="AM2774" s="1">
        <v>0.0</v>
      </c>
      <c r="AU2774" s="1">
        <v>0.0</v>
      </c>
      <c r="AV2774" s="1" t="s">
        <v>96</v>
      </c>
      <c r="AW2774" s="1">
        <v>121.0</v>
      </c>
      <c r="AX2774" s="1">
        <v>121.0</v>
      </c>
      <c r="AY2774" s="1">
        <v>0.0</v>
      </c>
      <c r="AZ2774" s="1">
        <v>0.0</v>
      </c>
      <c r="BB2774" s="1">
        <v>1.0</v>
      </c>
      <c r="BC2774" s="1">
        <v>1.0</v>
      </c>
      <c r="BD2774" s="1">
        <v>-1.0</v>
      </c>
      <c r="BE2774" s="1">
        <v>-1.0</v>
      </c>
      <c r="BF2774" s="1">
        <v>-1.0</v>
      </c>
      <c r="BG2774" s="1">
        <v>-1.0</v>
      </c>
      <c r="BH2774" s="1">
        <v>1.0</v>
      </c>
      <c r="BI2774" s="1">
        <v>-1.0</v>
      </c>
      <c r="BJ2774" s="1">
        <v>1.0</v>
      </c>
      <c r="BK2774" s="1">
        <v>1.0</v>
      </c>
      <c r="BL2774" s="1">
        <v>-1.0</v>
      </c>
      <c r="BM2774" s="1">
        <v>1.0</v>
      </c>
      <c r="BN2774" s="1">
        <v>1.0</v>
      </c>
      <c r="BO2774" s="1">
        <v>1.0</v>
      </c>
      <c r="BP2774" s="1">
        <v>1.0</v>
      </c>
      <c r="BQ2774" s="1">
        <v>1.0</v>
      </c>
      <c r="BR2774" s="1">
        <v>-1.0</v>
      </c>
      <c r="BS2774" s="1">
        <v>-1.0</v>
      </c>
      <c r="BT2774" s="1">
        <v>-1.0</v>
      </c>
      <c r="BU2774" s="1">
        <v>1.0</v>
      </c>
      <c r="BV2774" s="1">
        <v>-1.0</v>
      </c>
      <c r="BW2774" s="1">
        <v>1.0</v>
      </c>
      <c r="BX2774" s="1">
        <v>-1.0</v>
      </c>
      <c r="BY2774" s="1">
        <v>-1.0</v>
      </c>
      <c r="BZ2774" s="1">
        <v>1.0</v>
      </c>
      <c r="CA2774" s="1">
        <v>-1.0</v>
      </c>
      <c r="CB2774" s="1">
        <v>-1.0</v>
      </c>
      <c r="CC2774" s="1">
        <v>-1.0</v>
      </c>
      <c r="CD2774" s="1">
        <v>93483.0</v>
      </c>
    </row>
    <row r="2775">
      <c r="A2775" s="1">
        <v>2.7086249E7</v>
      </c>
      <c r="B2775" s="1" t="s">
        <v>14813</v>
      </c>
      <c r="C2775" s="1" t="s">
        <v>14814</v>
      </c>
      <c r="D2775" s="1" t="s">
        <v>14815</v>
      </c>
      <c r="E2775" s="1" t="s">
        <v>85</v>
      </c>
      <c r="F2775" s="1" t="s">
        <v>14816</v>
      </c>
      <c r="G2775" s="1" t="s">
        <v>14817</v>
      </c>
      <c r="H2775" s="1" t="s">
        <v>14818</v>
      </c>
      <c r="I2775" s="1">
        <v>2.03572377E8</v>
      </c>
      <c r="J2775" s="1">
        <v>43300.0</v>
      </c>
      <c r="K2775" s="1" t="s">
        <v>88</v>
      </c>
      <c r="L2775" s="1">
        <v>1.0</v>
      </c>
      <c r="M2775" s="1">
        <v>1.0</v>
      </c>
      <c r="N2775" s="1">
        <v>2.0</v>
      </c>
      <c r="O2775" s="1">
        <v>0.0</v>
      </c>
      <c r="P2775" s="1" t="s">
        <v>813</v>
      </c>
      <c r="Q2775" s="1" t="s">
        <v>14819</v>
      </c>
      <c r="R2775" s="1">
        <v>40.527</v>
      </c>
      <c r="S2775" s="1">
        <v>-74.2094099999999</v>
      </c>
      <c r="T2775" s="1" t="s">
        <v>1015</v>
      </c>
      <c r="U2775" s="1" t="s">
        <v>113</v>
      </c>
      <c r="V2775" s="1">
        <v>2.0</v>
      </c>
      <c r="W2775" s="1">
        <v>1.0</v>
      </c>
      <c r="X2775" s="1">
        <v>1.0</v>
      </c>
      <c r="Y2775" s="1">
        <v>1.0</v>
      </c>
      <c r="Z2775" s="1" t="s">
        <v>93</v>
      </c>
      <c r="AA2775" s="1" t="s">
        <v>14820</v>
      </c>
      <c r="AB2775" s="1">
        <v>118.0</v>
      </c>
      <c r="AC2775" s="1">
        <v>2.0</v>
      </c>
      <c r="AD2775" s="1">
        <v>0.0</v>
      </c>
      <c r="AE2775" s="1">
        <v>1.0</v>
      </c>
      <c r="AF2775" s="1" t="s">
        <v>291</v>
      </c>
      <c r="AG2775" s="1">
        <v>1.0</v>
      </c>
      <c r="AH2775" s="1">
        <v>18.0</v>
      </c>
      <c r="AI2775" s="1">
        <v>48.0</v>
      </c>
      <c r="AJ2775" s="1">
        <v>78.0</v>
      </c>
      <c r="AK2775" s="1">
        <v>353.0</v>
      </c>
      <c r="AL2775" s="1">
        <v>0.0</v>
      </c>
      <c r="AM2775" s="1">
        <v>0.0</v>
      </c>
      <c r="AU2775" s="1">
        <v>0.0</v>
      </c>
      <c r="AV2775" s="1" t="s">
        <v>105</v>
      </c>
      <c r="AW2775" s="1">
        <v>1.0</v>
      </c>
      <c r="AX2775" s="1">
        <v>0.0</v>
      </c>
      <c r="AY2775" s="1">
        <v>1.0</v>
      </c>
      <c r="AZ2775" s="1">
        <v>0.0</v>
      </c>
      <c r="BB2775" s="1">
        <v>-1.0</v>
      </c>
      <c r="BC2775" s="1">
        <v>1.0</v>
      </c>
      <c r="BD2775" s="1">
        <v>-1.0</v>
      </c>
      <c r="BE2775" s="1">
        <v>-1.0</v>
      </c>
      <c r="BF2775" s="1">
        <v>-1.0</v>
      </c>
      <c r="BG2775" s="1">
        <v>-1.0</v>
      </c>
      <c r="BH2775" s="1">
        <v>-1.0</v>
      </c>
      <c r="BI2775" s="1">
        <v>1.0</v>
      </c>
      <c r="BJ2775" s="1">
        <v>-1.0</v>
      </c>
      <c r="BK2775" s="1">
        <v>-1.0</v>
      </c>
      <c r="BL2775" s="1">
        <v>-1.0</v>
      </c>
      <c r="BM2775" s="1">
        <v>1.0</v>
      </c>
      <c r="BN2775" s="1">
        <v>-1.0</v>
      </c>
      <c r="BO2775" s="1">
        <v>-1.0</v>
      </c>
      <c r="BP2775" s="1">
        <v>1.0</v>
      </c>
      <c r="BQ2775" s="1">
        <v>1.0</v>
      </c>
      <c r="BR2775" s="1">
        <v>-1.0</v>
      </c>
      <c r="BS2775" s="1">
        <v>-1.0</v>
      </c>
      <c r="BT2775" s="1">
        <v>1.0</v>
      </c>
      <c r="BU2775" s="1">
        <v>1.0</v>
      </c>
      <c r="BV2775" s="1">
        <v>1.0</v>
      </c>
      <c r="BW2775" s="1">
        <v>-1.0</v>
      </c>
      <c r="BX2775" s="1">
        <v>-1.0</v>
      </c>
      <c r="BY2775" s="1">
        <v>1.0</v>
      </c>
      <c r="BZ2775" s="1">
        <v>1.0</v>
      </c>
      <c r="CA2775" s="1">
        <v>-1.0</v>
      </c>
      <c r="CB2775" s="1">
        <v>-1.0</v>
      </c>
      <c r="CC2775" s="1">
        <v>-1.0</v>
      </c>
      <c r="CD2775" s="1">
        <v>93557.0</v>
      </c>
    </row>
    <row r="2776">
      <c r="A2776" s="1">
        <v>3.2779148E7</v>
      </c>
      <c r="B2776" s="1" t="s">
        <v>14821</v>
      </c>
      <c r="C2776" s="1" t="s">
        <v>14822</v>
      </c>
      <c r="D2776" s="1" t="s">
        <v>14823</v>
      </c>
      <c r="E2776" s="1" t="s">
        <v>85</v>
      </c>
      <c r="F2776" s="1" t="s">
        <v>14824</v>
      </c>
      <c r="G2776" s="1" t="s">
        <v>14825</v>
      </c>
      <c r="I2776" s="1">
        <v>1135032.0</v>
      </c>
      <c r="J2776" s="1">
        <v>40795.0</v>
      </c>
      <c r="K2776" s="1" t="s">
        <v>272</v>
      </c>
      <c r="L2776" s="1">
        <v>1.0</v>
      </c>
      <c r="M2776" s="1">
        <v>0.0</v>
      </c>
      <c r="N2776" s="1">
        <v>1.0</v>
      </c>
      <c r="O2776" s="1">
        <v>0.0</v>
      </c>
      <c r="P2776" s="1" t="s">
        <v>123</v>
      </c>
      <c r="Q2776" s="1" t="s">
        <v>124</v>
      </c>
      <c r="R2776" s="1">
        <v>40.68062</v>
      </c>
      <c r="S2776" s="1">
        <v>-74.0072199999999</v>
      </c>
      <c r="T2776" s="1" t="s">
        <v>144</v>
      </c>
      <c r="U2776" s="1" t="s">
        <v>113</v>
      </c>
      <c r="V2776" s="1">
        <v>2.0</v>
      </c>
      <c r="W2776" s="1">
        <v>1.0</v>
      </c>
      <c r="X2776" s="1">
        <v>1.0</v>
      </c>
      <c r="Y2776" s="1">
        <v>2.0</v>
      </c>
      <c r="Z2776" s="1" t="s">
        <v>93</v>
      </c>
      <c r="AA2776" s="1" t="s">
        <v>14826</v>
      </c>
      <c r="AB2776" s="1">
        <v>55.0</v>
      </c>
      <c r="AC2776" s="1">
        <v>1.0</v>
      </c>
      <c r="AD2776" s="1">
        <v>25.0</v>
      </c>
      <c r="AE2776" s="1">
        <v>2.0</v>
      </c>
      <c r="AF2776" s="1" t="s">
        <v>797</v>
      </c>
      <c r="AG2776" s="1">
        <v>1.0</v>
      </c>
      <c r="AH2776" s="1">
        <v>5.0</v>
      </c>
      <c r="AI2776" s="1">
        <v>5.0</v>
      </c>
      <c r="AJ2776" s="1">
        <v>5.0</v>
      </c>
      <c r="AK2776" s="1">
        <v>5.0</v>
      </c>
      <c r="AL2776" s="1">
        <v>1.0</v>
      </c>
      <c r="AM2776" s="1">
        <v>1.0</v>
      </c>
      <c r="AN2776" s="1">
        <v>100.0</v>
      </c>
      <c r="AO2776" s="1">
        <v>10.0</v>
      </c>
      <c r="AP2776" s="1">
        <v>10.0</v>
      </c>
      <c r="AQ2776" s="1">
        <v>10.0</v>
      </c>
      <c r="AR2776" s="1">
        <v>10.0</v>
      </c>
      <c r="AS2776" s="1">
        <v>10.0</v>
      </c>
      <c r="AT2776" s="1">
        <v>10.0</v>
      </c>
      <c r="AU2776" s="1">
        <v>0.0</v>
      </c>
      <c r="AV2776" s="1" t="s">
        <v>96</v>
      </c>
      <c r="AW2776" s="1">
        <v>1.0</v>
      </c>
      <c r="AX2776" s="1">
        <v>0.0</v>
      </c>
      <c r="AY2776" s="1">
        <v>1.0</v>
      </c>
      <c r="AZ2776" s="1">
        <v>0.0</v>
      </c>
      <c r="BA2776" s="1">
        <v>0.43</v>
      </c>
      <c r="BB2776" s="1">
        <v>-1.0</v>
      </c>
      <c r="BC2776" s="1">
        <v>1.0</v>
      </c>
      <c r="BD2776" s="1">
        <v>-1.0</v>
      </c>
      <c r="BE2776" s="1">
        <v>-1.0</v>
      </c>
      <c r="BF2776" s="1">
        <v>-1.0</v>
      </c>
      <c r="BG2776" s="1">
        <v>-1.0</v>
      </c>
      <c r="BH2776" s="1">
        <v>1.0</v>
      </c>
      <c r="BI2776" s="1">
        <v>-1.0</v>
      </c>
      <c r="BJ2776" s="1">
        <v>-1.0</v>
      </c>
      <c r="BK2776" s="1">
        <v>-1.0</v>
      </c>
      <c r="BL2776" s="1">
        <v>-1.0</v>
      </c>
      <c r="BM2776" s="1">
        <v>-1.0</v>
      </c>
      <c r="BN2776" s="1">
        <v>-1.0</v>
      </c>
      <c r="BO2776" s="1">
        <v>-1.0</v>
      </c>
      <c r="BP2776" s="1">
        <v>-1.0</v>
      </c>
      <c r="BQ2776" s="1">
        <v>-1.0</v>
      </c>
      <c r="BR2776" s="1">
        <v>-1.0</v>
      </c>
      <c r="BS2776" s="1">
        <v>-1.0</v>
      </c>
      <c r="BT2776" s="1">
        <v>-1.0</v>
      </c>
      <c r="BU2776" s="1">
        <v>1.0</v>
      </c>
      <c r="BV2776" s="1">
        <v>1.0</v>
      </c>
      <c r="BW2776" s="1">
        <v>-1.0</v>
      </c>
      <c r="BX2776" s="1">
        <v>-1.0</v>
      </c>
      <c r="BY2776" s="1">
        <v>-1.0</v>
      </c>
      <c r="BZ2776" s="1">
        <v>1.0</v>
      </c>
      <c r="CA2776" s="1">
        <v>-1.0</v>
      </c>
      <c r="CB2776" s="1">
        <v>-1.0</v>
      </c>
      <c r="CC2776" s="1">
        <v>-1.0</v>
      </c>
      <c r="CD2776" s="1">
        <v>93572.0</v>
      </c>
    </row>
    <row r="2777">
      <c r="A2777" s="1">
        <v>2.4633539E7</v>
      </c>
      <c r="B2777" s="1" t="s">
        <v>14827</v>
      </c>
      <c r="C2777" s="1" t="s">
        <v>14828</v>
      </c>
      <c r="D2777" s="1" t="s">
        <v>14829</v>
      </c>
      <c r="E2777" s="1" t="s">
        <v>85</v>
      </c>
      <c r="F2777" s="1" t="s">
        <v>14830</v>
      </c>
      <c r="G2777" s="1" t="s">
        <v>14831</v>
      </c>
      <c r="H2777" s="1" t="s">
        <v>14832</v>
      </c>
      <c r="I2777" s="1">
        <v>6.3409074E7</v>
      </c>
      <c r="J2777" s="1">
        <v>42446.0</v>
      </c>
      <c r="K2777" s="1" t="s">
        <v>88</v>
      </c>
      <c r="L2777" s="1">
        <v>1.0</v>
      </c>
      <c r="M2777" s="1">
        <v>1.0</v>
      </c>
      <c r="N2777" s="1">
        <v>1.0</v>
      </c>
      <c r="O2777" s="1">
        <v>0.0</v>
      </c>
      <c r="P2777" s="1" t="s">
        <v>89</v>
      </c>
      <c r="Q2777" s="1" t="s">
        <v>90</v>
      </c>
      <c r="R2777" s="1">
        <v>40.72081</v>
      </c>
      <c r="S2777" s="1">
        <v>-73.97921</v>
      </c>
      <c r="T2777" s="1" t="s">
        <v>91</v>
      </c>
      <c r="U2777" s="1" t="s">
        <v>113</v>
      </c>
      <c r="V2777" s="1">
        <v>1.0</v>
      </c>
      <c r="W2777" s="1">
        <v>1.0</v>
      </c>
      <c r="X2777" s="1">
        <v>1.0</v>
      </c>
      <c r="Y2777" s="1">
        <v>1.0</v>
      </c>
      <c r="Z2777" s="1" t="s">
        <v>93</v>
      </c>
      <c r="AA2777" s="1" t="s">
        <v>14833</v>
      </c>
      <c r="AB2777" s="1">
        <v>60.0</v>
      </c>
      <c r="AC2777" s="1">
        <v>1.0</v>
      </c>
      <c r="AD2777" s="1">
        <v>0.0</v>
      </c>
      <c r="AE2777" s="1">
        <v>14.0</v>
      </c>
      <c r="AF2777" s="1" t="s">
        <v>255</v>
      </c>
      <c r="AG2777" s="1">
        <v>1.0</v>
      </c>
      <c r="AH2777" s="1">
        <v>8.0</v>
      </c>
      <c r="AI2777" s="1">
        <v>16.0</v>
      </c>
      <c r="AJ2777" s="1">
        <v>36.0</v>
      </c>
      <c r="AK2777" s="1">
        <v>126.0</v>
      </c>
      <c r="AL2777" s="1">
        <v>7.0</v>
      </c>
      <c r="AM2777" s="1">
        <v>7.0</v>
      </c>
      <c r="AN2777" s="1">
        <v>100.0</v>
      </c>
      <c r="AO2777" s="1">
        <v>10.0</v>
      </c>
      <c r="AP2777" s="1">
        <v>10.0</v>
      </c>
      <c r="AQ2777" s="1">
        <v>10.0</v>
      </c>
      <c r="AR2777" s="1">
        <v>10.0</v>
      </c>
      <c r="AS2777" s="1">
        <v>9.0</v>
      </c>
      <c r="AT2777" s="1">
        <v>10.0</v>
      </c>
      <c r="AU2777" s="1">
        <v>0.0</v>
      </c>
      <c r="AV2777" s="1" t="s">
        <v>96</v>
      </c>
      <c r="AW2777" s="1">
        <v>1.0</v>
      </c>
      <c r="AX2777" s="1">
        <v>0.0</v>
      </c>
      <c r="AY2777" s="1">
        <v>1.0</v>
      </c>
      <c r="AZ2777" s="1">
        <v>0.0</v>
      </c>
      <c r="BA2777" s="1">
        <v>0.58</v>
      </c>
      <c r="BB2777" s="1">
        <v>-1.0</v>
      </c>
      <c r="BC2777" s="1">
        <v>1.0</v>
      </c>
      <c r="BD2777" s="1">
        <v>-1.0</v>
      </c>
      <c r="BE2777" s="1">
        <v>1.0</v>
      </c>
      <c r="BF2777" s="1">
        <v>1.0</v>
      </c>
      <c r="BG2777" s="1">
        <v>-1.0</v>
      </c>
      <c r="BH2777" s="1">
        <v>1.0</v>
      </c>
      <c r="BI2777" s="1">
        <v>-1.0</v>
      </c>
      <c r="BJ2777" s="1">
        <v>1.0</v>
      </c>
      <c r="BK2777" s="1">
        <v>1.0</v>
      </c>
      <c r="BL2777" s="1">
        <v>1.0</v>
      </c>
      <c r="BM2777" s="1">
        <v>1.0</v>
      </c>
      <c r="BN2777" s="1">
        <v>1.0</v>
      </c>
      <c r="BO2777" s="1">
        <v>-1.0</v>
      </c>
      <c r="BP2777" s="1">
        <v>-1.0</v>
      </c>
      <c r="BQ2777" s="1">
        <v>1.0</v>
      </c>
      <c r="BR2777" s="1">
        <v>1.0</v>
      </c>
      <c r="BS2777" s="1">
        <v>1.0</v>
      </c>
      <c r="BT2777" s="1">
        <v>-1.0</v>
      </c>
      <c r="BU2777" s="1">
        <v>1.0</v>
      </c>
      <c r="BV2777" s="1">
        <v>1.0</v>
      </c>
      <c r="BW2777" s="1">
        <v>-1.0</v>
      </c>
      <c r="BX2777" s="1">
        <v>-1.0</v>
      </c>
      <c r="BY2777" s="1">
        <v>1.0</v>
      </c>
      <c r="BZ2777" s="1">
        <v>-1.0</v>
      </c>
      <c r="CA2777" s="1">
        <v>-1.0</v>
      </c>
      <c r="CB2777" s="1">
        <v>1.0</v>
      </c>
      <c r="CC2777" s="1">
        <v>-1.0</v>
      </c>
      <c r="CD2777" s="1">
        <v>93591.0</v>
      </c>
    </row>
    <row r="2778">
      <c r="A2778" s="1">
        <v>3.3428552E7</v>
      </c>
      <c r="B2778" s="1" t="s">
        <v>14834</v>
      </c>
      <c r="C2778" s="1" t="s">
        <v>14835</v>
      </c>
      <c r="D2778" s="1" t="s">
        <v>14836</v>
      </c>
      <c r="E2778" s="1" t="s">
        <v>85</v>
      </c>
      <c r="F2778" s="1" t="s">
        <v>14837</v>
      </c>
      <c r="G2778" s="1" t="s">
        <v>14838</v>
      </c>
      <c r="H2778" s="1" t="s">
        <v>14839</v>
      </c>
      <c r="I2778" s="1">
        <v>2.19738858E8</v>
      </c>
      <c r="J2778" s="1">
        <v>43382.0</v>
      </c>
      <c r="K2778" s="1" t="s">
        <v>134</v>
      </c>
      <c r="L2778" s="1">
        <v>1.0</v>
      </c>
      <c r="M2778" s="1">
        <v>1.0</v>
      </c>
      <c r="N2778" s="1">
        <v>5.0</v>
      </c>
      <c r="O2778" s="1">
        <v>1.0</v>
      </c>
      <c r="P2778" s="1" t="s">
        <v>89</v>
      </c>
      <c r="Q2778" s="1" t="s">
        <v>90</v>
      </c>
      <c r="R2778" s="1">
        <v>40.7204</v>
      </c>
      <c r="S2778" s="1">
        <v>-73.98371</v>
      </c>
      <c r="T2778" s="1" t="s">
        <v>91</v>
      </c>
      <c r="U2778" s="1" t="s">
        <v>92</v>
      </c>
      <c r="V2778" s="1">
        <v>5.0</v>
      </c>
      <c r="W2778" s="1">
        <v>1.0</v>
      </c>
      <c r="X2778" s="1">
        <v>1.0</v>
      </c>
      <c r="Y2778" s="1">
        <v>3.0</v>
      </c>
      <c r="Z2778" s="1" t="s">
        <v>93</v>
      </c>
      <c r="AA2778" s="1" t="s">
        <v>14840</v>
      </c>
      <c r="AB2778" s="1">
        <v>180.0</v>
      </c>
      <c r="AC2778" s="1">
        <v>2.0</v>
      </c>
      <c r="AD2778" s="1">
        <v>10.0</v>
      </c>
      <c r="AE2778" s="1">
        <v>30.0</v>
      </c>
      <c r="AF2778" s="1" t="s">
        <v>95</v>
      </c>
      <c r="AG2778" s="1">
        <v>1.0</v>
      </c>
      <c r="AH2778" s="1">
        <v>3.0</v>
      </c>
      <c r="AI2778" s="1">
        <v>7.0</v>
      </c>
      <c r="AJ2778" s="1">
        <v>8.0</v>
      </c>
      <c r="AK2778" s="1">
        <v>193.0</v>
      </c>
      <c r="AL2778" s="1">
        <v>5.0</v>
      </c>
      <c r="AM2778" s="1">
        <v>5.0</v>
      </c>
      <c r="AN2778" s="1">
        <v>100.0</v>
      </c>
      <c r="AO2778" s="1">
        <v>10.0</v>
      </c>
      <c r="AP2778" s="1">
        <v>10.0</v>
      </c>
      <c r="AQ2778" s="1">
        <v>10.0</v>
      </c>
      <c r="AR2778" s="1">
        <v>10.0</v>
      </c>
      <c r="AS2778" s="1">
        <v>10.0</v>
      </c>
      <c r="AT2778" s="1">
        <v>10.0</v>
      </c>
      <c r="AU2778" s="1">
        <v>0.0</v>
      </c>
      <c r="AV2778" s="1" t="s">
        <v>117</v>
      </c>
      <c r="AW2778" s="1">
        <v>5.0</v>
      </c>
      <c r="AX2778" s="1">
        <v>5.0</v>
      </c>
      <c r="AY2778" s="1">
        <v>0.0</v>
      </c>
      <c r="AZ2778" s="1">
        <v>0.0</v>
      </c>
      <c r="BA2778" s="1">
        <v>1.76</v>
      </c>
      <c r="BB2778" s="1">
        <v>-1.0</v>
      </c>
      <c r="BC2778" s="1">
        <v>1.0</v>
      </c>
      <c r="BD2778" s="1">
        <v>-1.0</v>
      </c>
      <c r="BE2778" s="1">
        <v>-1.0</v>
      </c>
      <c r="BF2778" s="1">
        <v>-1.0</v>
      </c>
      <c r="BG2778" s="1">
        <v>-1.0</v>
      </c>
      <c r="BH2778" s="1">
        <v>1.0</v>
      </c>
      <c r="BI2778" s="1">
        <v>-1.0</v>
      </c>
      <c r="BJ2778" s="1">
        <v>1.0</v>
      </c>
      <c r="BK2778" s="1">
        <v>1.0</v>
      </c>
      <c r="BL2778" s="1">
        <v>1.0</v>
      </c>
      <c r="BM2778" s="1">
        <v>-1.0</v>
      </c>
      <c r="BN2778" s="1">
        <v>-1.0</v>
      </c>
      <c r="BO2778" s="1">
        <v>-1.0</v>
      </c>
      <c r="BP2778" s="1">
        <v>-1.0</v>
      </c>
      <c r="BQ2778" s="1">
        <v>1.0</v>
      </c>
      <c r="BR2778" s="1">
        <v>-1.0</v>
      </c>
      <c r="BS2778" s="1">
        <v>-1.0</v>
      </c>
      <c r="BT2778" s="1">
        <v>-1.0</v>
      </c>
      <c r="BU2778" s="1">
        <v>1.0</v>
      </c>
      <c r="BV2778" s="1">
        <v>-1.0</v>
      </c>
      <c r="BW2778" s="1">
        <v>-1.0</v>
      </c>
      <c r="BX2778" s="1">
        <v>1.0</v>
      </c>
      <c r="BY2778" s="1">
        <v>-1.0</v>
      </c>
      <c r="BZ2778" s="1">
        <v>-1.0</v>
      </c>
      <c r="CA2778" s="1">
        <v>-1.0</v>
      </c>
      <c r="CB2778" s="1">
        <v>-1.0</v>
      </c>
      <c r="CC2778" s="1">
        <v>-1.0</v>
      </c>
      <c r="CD2778" s="1">
        <v>93626.0</v>
      </c>
    </row>
    <row r="2779">
      <c r="A2779" s="1">
        <v>2.5262112E7</v>
      </c>
      <c r="B2779" s="1" t="s">
        <v>14841</v>
      </c>
      <c r="C2779" s="1" t="s">
        <v>14842</v>
      </c>
      <c r="D2779" s="1" t="s">
        <v>14843</v>
      </c>
      <c r="E2779" s="1" t="s">
        <v>85</v>
      </c>
      <c r="I2779" s="1">
        <v>6.1786922E7</v>
      </c>
      <c r="J2779" s="1">
        <v>42435.0</v>
      </c>
      <c r="K2779" s="1" t="s">
        <v>272</v>
      </c>
      <c r="L2779" s="1">
        <v>1.0</v>
      </c>
      <c r="M2779" s="1">
        <v>0.0</v>
      </c>
      <c r="N2779" s="1">
        <v>1.0</v>
      </c>
      <c r="O2779" s="1">
        <v>1.0</v>
      </c>
      <c r="P2779" s="1" t="s">
        <v>89</v>
      </c>
      <c r="Q2779" s="1" t="s">
        <v>90</v>
      </c>
      <c r="R2779" s="1">
        <v>40.73029</v>
      </c>
      <c r="S2779" s="1">
        <v>-73.98836</v>
      </c>
      <c r="T2779" s="1" t="s">
        <v>91</v>
      </c>
      <c r="U2779" s="1" t="s">
        <v>92</v>
      </c>
      <c r="V2779" s="1">
        <v>3.0</v>
      </c>
      <c r="W2779" s="1">
        <v>1.0</v>
      </c>
      <c r="X2779" s="1">
        <v>2.0</v>
      </c>
      <c r="Y2779" s="1">
        <v>2.0</v>
      </c>
      <c r="Z2779" s="1" t="s">
        <v>93</v>
      </c>
      <c r="AA2779" s="1" t="s">
        <v>14844</v>
      </c>
      <c r="AB2779" s="1">
        <v>62.0</v>
      </c>
      <c r="AC2779" s="1">
        <v>1.0</v>
      </c>
      <c r="AD2779" s="1">
        <v>0.0</v>
      </c>
      <c r="AE2779" s="1">
        <v>4.0</v>
      </c>
      <c r="AF2779" s="1" t="s">
        <v>291</v>
      </c>
      <c r="AG2779" s="1">
        <v>1.0</v>
      </c>
      <c r="AH2779" s="1">
        <v>0.0</v>
      </c>
      <c r="AI2779" s="1">
        <v>0.0</v>
      </c>
      <c r="AJ2779" s="1">
        <v>5.0</v>
      </c>
      <c r="AK2779" s="1">
        <v>5.0</v>
      </c>
      <c r="AL2779" s="1">
        <v>4.0</v>
      </c>
      <c r="AM2779" s="1">
        <v>1.0</v>
      </c>
      <c r="AN2779" s="1">
        <v>100.0</v>
      </c>
      <c r="AO2779" s="1">
        <v>10.0</v>
      </c>
      <c r="AP2779" s="1">
        <v>9.0</v>
      </c>
      <c r="AQ2779" s="1">
        <v>10.0</v>
      </c>
      <c r="AR2779" s="1">
        <v>10.0</v>
      </c>
      <c r="AS2779" s="1">
        <v>10.0</v>
      </c>
      <c r="AT2779" s="1">
        <v>10.0</v>
      </c>
      <c r="AU2779" s="1">
        <v>0.0</v>
      </c>
      <c r="AV2779" s="1" t="s">
        <v>117</v>
      </c>
      <c r="AW2779" s="1">
        <v>1.0</v>
      </c>
      <c r="AX2779" s="1">
        <v>1.0</v>
      </c>
      <c r="AY2779" s="1">
        <v>0.0</v>
      </c>
      <c r="AZ2779" s="1">
        <v>0.0</v>
      </c>
      <c r="BA2779" s="1">
        <v>0.29</v>
      </c>
      <c r="BB2779" s="1">
        <v>-1.0</v>
      </c>
      <c r="BC2779" s="1">
        <v>-1.0</v>
      </c>
      <c r="BD2779" s="1">
        <v>-1.0</v>
      </c>
      <c r="BE2779" s="1">
        <v>-1.0</v>
      </c>
      <c r="BF2779" s="1">
        <v>-1.0</v>
      </c>
      <c r="BG2779" s="1">
        <v>-1.0</v>
      </c>
      <c r="BH2779" s="1">
        <v>-1.0</v>
      </c>
      <c r="BI2779" s="1">
        <v>-1.0</v>
      </c>
      <c r="BJ2779" s="1">
        <v>1.0</v>
      </c>
      <c r="BK2779" s="1">
        <v>-1.0</v>
      </c>
      <c r="BL2779" s="1">
        <v>-1.0</v>
      </c>
      <c r="BM2779" s="1">
        <v>-1.0</v>
      </c>
      <c r="BN2779" s="1">
        <v>-1.0</v>
      </c>
      <c r="BO2779" s="1">
        <v>-1.0</v>
      </c>
      <c r="BP2779" s="1">
        <v>-1.0</v>
      </c>
      <c r="BQ2779" s="1">
        <v>1.0</v>
      </c>
      <c r="BR2779" s="1">
        <v>-1.0</v>
      </c>
      <c r="BS2779" s="1">
        <v>-1.0</v>
      </c>
      <c r="BT2779" s="1">
        <v>-1.0</v>
      </c>
      <c r="BU2779" s="1">
        <v>1.0</v>
      </c>
      <c r="BV2779" s="1">
        <v>-1.0</v>
      </c>
      <c r="BW2779" s="1">
        <v>-1.0</v>
      </c>
      <c r="BX2779" s="1">
        <v>-1.0</v>
      </c>
      <c r="BY2779" s="1">
        <v>-1.0</v>
      </c>
      <c r="BZ2779" s="1">
        <v>1.0</v>
      </c>
      <c r="CA2779" s="1">
        <v>-1.0</v>
      </c>
      <c r="CB2779" s="1">
        <v>-1.0</v>
      </c>
      <c r="CC2779" s="1">
        <v>-1.0</v>
      </c>
      <c r="CD2779" s="1">
        <v>93661.0</v>
      </c>
    </row>
    <row r="2780">
      <c r="A2780" s="1">
        <v>3.0006962E7</v>
      </c>
      <c r="B2780" s="1" t="s">
        <v>14845</v>
      </c>
      <c r="C2780" s="1" t="s">
        <v>14846</v>
      </c>
      <c r="D2780" s="1" t="s">
        <v>14847</v>
      </c>
      <c r="E2780" s="1" t="s">
        <v>85</v>
      </c>
      <c r="F2780" s="1" t="s">
        <v>4995</v>
      </c>
      <c r="H2780" s="1" t="s">
        <v>1029</v>
      </c>
      <c r="I2780" s="1">
        <v>1.07434423E8</v>
      </c>
      <c r="J2780" s="1">
        <v>42720.0</v>
      </c>
      <c r="K2780" s="1" t="s">
        <v>88</v>
      </c>
      <c r="L2780" s="1">
        <v>1.0</v>
      </c>
      <c r="M2780" s="1">
        <v>0.0</v>
      </c>
      <c r="N2780" s="1">
        <v>687.0</v>
      </c>
      <c r="O2780" s="1">
        <v>0.0</v>
      </c>
      <c r="P2780" s="1" t="s">
        <v>89</v>
      </c>
      <c r="Q2780" s="1" t="s">
        <v>1472</v>
      </c>
      <c r="R2780" s="1">
        <v>40.70497</v>
      </c>
      <c r="S2780" s="1">
        <v>-74.00746</v>
      </c>
      <c r="T2780" s="1" t="s">
        <v>91</v>
      </c>
      <c r="U2780" s="1" t="s">
        <v>92</v>
      </c>
      <c r="V2780" s="1">
        <v>2.0</v>
      </c>
      <c r="W2780" s="1">
        <v>1.0</v>
      </c>
      <c r="X2780" s="1">
        <v>1.0</v>
      </c>
      <c r="Y2780" s="1">
        <v>1.0</v>
      </c>
      <c r="Z2780" s="1" t="s">
        <v>93</v>
      </c>
      <c r="AA2780" s="1" t="s">
        <v>14848</v>
      </c>
      <c r="AB2780" s="1">
        <v>267.0</v>
      </c>
      <c r="AC2780" s="1">
        <v>1.0</v>
      </c>
      <c r="AD2780" s="1">
        <v>0.0</v>
      </c>
      <c r="AE2780" s="1">
        <v>30.0</v>
      </c>
      <c r="AF2780" s="1" t="s">
        <v>95</v>
      </c>
      <c r="AG2780" s="1">
        <v>1.0</v>
      </c>
      <c r="AH2780" s="1">
        <v>0.0</v>
      </c>
      <c r="AI2780" s="1">
        <v>0.0</v>
      </c>
      <c r="AJ2780" s="1">
        <v>0.0</v>
      </c>
      <c r="AK2780" s="1">
        <v>189.0</v>
      </c>
      <c r="AL2780" s="1">
        <v>1.0</v>
      </c>
      <c r="AM2780" s="1">
        <v>1.0</v>
      </c>
      <c r="AN2780" s="1">
        <v>100.0</v>
      </c>
      <c r="AO2780" s="1">
        <v>10.0</v>
      </c>
      <c r="AP2780" s="1">
        <v>10.0</v>
      </c>
      <c r="AQ2780" s="1">
        <v>10.0</v>
      </c>
      <c r="AR2780" s="1">
        <v>10.0</v>
      </c>
      <c r="AS2780" s="1">
        <v>10.0</v>
      </c>
      <c r="AT2780" s="1">
        <v>10.0</v>
      </c>
      <c r="AU2780" s="1">
        <v>1.0</v>
      </c>
      <c r="AV2780" s="1" t="s">
        <v>105</v>
      </c>
      <c r="AW2780" s="1">
        <v>232.0</v>
      </c>
      <c r="AX2780" s="1">
        <v>232.0</v>
      </c>
      <c r="AY2780" s="1">
        <v>0.0</v>
      </c>
      <c r="AZ2780" s="1">
        <v>0.0</v>
      </c>
      <c r="BA2780" s="1">
        <v>0.27</v>
      </c>
      <c r="BB2780" s="1">
        <v>-1.0</v>
      </c>
      <c r="BC2780" s="1">
        <v>1.0</v>
      </c>
      <c r="BD2780" s="1">
        <v>-1.0</v>
      </c>
      <c r="BE2780" s="1">
        <v>1.0</v>
      </c>
      <c r="BF2780" s="1">
        <v>-1.0</v>
      </c>
      <c r="BG2780" s="1">
        <v>-1.0</v>
      </c>
      <c r="BH2780" s="1">
        <v>1.0</v>
      </c>
      <c r="BI2780" s="1">
        <v>-1.0</v>
      </c>
      <c r="BJ2780" s="1">
        <v>1.0</v>
      </c>
      <c r="BK2780" s="1">
        <v>1.0</v>
      </c>
      <c r="BL2780" s="1">
        <v>-1.0</v>
      </c>
      <c r="BM2780" s="1">
        <v>1.0</v>
      </c>
      <c r="BN2780" s="1">
        <v>1.0</v>
      </c>
      <c r="BO2780" s="1">
        <v>1.0</v>
      </c>
      <c r="BP2780" s="1">
        <v>-1.0</v>
      </c>
      <c r="BQ2780" s="1">
        <v>-1.0</v>
      </c>
      <c r="BR2780" s="1">
        <v>-1.0</v>
      </c>
      <c r="BS2780" s="1">
        <v>-1.0</v>
      </c>
      <c r="BT2780" s="1">
        <v>-1.0</v>
      </c>
      <c r="BU2780" s="1">
        <v>1.0</v>
      </c>
      <c r="BV2780" s="1">
        <v>1.0</v>
      </c>
      <c r="BW2780" s="1">
        <v>1.0</v>
      </c>
      <c r="BX2780" s="1">
        <v>1.0</v>
      </c>
      <c r="BY2780" s="1">
        <v>-1.0</v>
      </c>
      <c r="BZ2780" s="1">
        <v>1.0</v>
      </c>
      <c r="CA2780" s="1">
        <v>-1.0</v>
      </c>
      <c r="CB2780" s="1">
        <v>-1.0</v>
      </c>
      <c r="CC2780" s="1">
        <v>-1.0</v>
      </c>
      <c r="CD2780" s="1">
        <v>93661.0</v>
      </c>
    </row>
    <row r="2781">
      <c r="A2781" s="1">
        <v>3.5710965E7</v>
      </c>
      <c r="B2781" s="1" t="s">
        <v>14849</v>
      </c>
      <c r="C2781" s="1" t="s">
        <v>14850</v>
      </c>
      <c r="D2781" s="1" t="s">
        <v>14851</v>
      </c>
      <c r="E2781" s="1" t="s">
        <v>85</v>
      </c>
      <c r="F2781" s="1" t="s">
        <v>14852</v>
      </c>
      <c r="G2781" s="1" t="s">
        <v>14853</v>
      </c>
      <c r="H2781" s="1" t="s">
        <v>14854</v>
      </c>
      <c r="I2781" s="1">
        <v>1.0061222E7</v>
      </c>
      <c r="J2781" s="1">
        <v>41594.0</v>
      </c>
      <c r="K2781" s="1" t="s">
        <v>88</v>
      </c>
      <c r="L2781" s="1">
        <v>1.0</v>
      </c>
      <c r="M2781" s="1">
        <v>0.0</v>
      </c>
      <c r="N2781" s="1">
        <v>1.0</v>
      </c>
      <c r="O2781" s="1">
        <v>0.0</v>
      </c>
      <c r="P2781" s="1" t="s">
        <v>111</v>
      </c>
      <c r="Q2781" s="1" t="s">
        <v>112</v>
      </c>
      <c r="R2781" s="1">
        <v>40.75909</v>
      </c>
      <c r="S2781" s="1">
        <v>-73.92227</v>
      </c>
      <c r="T2781" s="1" t="s">
        <v>91</v>
      </c>
      <c r="U2781" s="1" t="s">
        <v>113</v>
      </c>
      <c r="V2781" s="1">
        <v>2.0</v>
      </c>
      <c r="W2781" s="1">
        <v>1.0</v>
      </c>
      <c r="X2781" s="1">
        <v>1.0</v>
      </c>
      <c r="Y2781" s="1">
        <v>1.0</v>
      </c>
      <c r="Z2781" s="1" t="s">
        <v>93</v>
      </c>
      <c r="AA2781" s="1" t="s">
        <v>14855</v>
      </c>
      <c r="AB2781" s="1">
        <v>95.0</v>
      </c>
      <c r="AC2781" s="1">
        <v>1.0</v>
      </c>
      <c r="AD2781" s="1">
        <v>0.0</v>
      </c>
      <c r="AE2781" s="1">
        <v>1.0</v>
      </c>
      <c r="AF2781" s="1" t="s">
        <v>104</v>
      </c>
      <c r="AG2781" s="1">
        <v>1.0</v>
      </c>
      <c r="AH2781" s="1">
        <v>20.0</v>
      </c>
      <c r="AI2781" s="1">
        <v>50.0</v>
      </c>
      <c r="AJ2781" s="1">
        <v>80.0</v>
      </c>
      <c r="AK2781" s="1">
        <v>355.0</v>
      </c>
      <c r="AL2781" s="1">
        <v>0.0</v>
      </c>
      <c r="AM2781" s="1">
        <v>0.0</v>
      </c>
      <c r="AU2781" s="1">
        <v>0.0</v>
      </c>
      <c r="AV2781" s="1" t="s">
        <v>105</v>
      </c>
      <c r="AW2781" s="1">
        <v>1.0</v>
      </c>
      <c r="AX2781" s="1">
        <v>0.0</v>
      </c>
      <c r="AY2781" s="1">
        <v>1.0</v>
      </c>
      <c r="AZ2781" s="1">
        <v>0.0</v>
      </c>
      <c r="BB2781" s="1">
        <v>-1.0</v>
      </c>
      <c r="BC2781" s="1">
        <v>1.0</v>
      </c>
      <c r="BD2781" s="1">
        <v>-1.0</v>
      </c>
      <c r="BE2781" s="1">
        <v>-1.0</v>
      </c>
      <c r="BF2781" s="1">
        <v>-1.0</v>
      </c>
      <c r="BG2781" s="1">
        <v>-1.0</v>
      </c>
      <c r="BH2781" s="1">
        <v>-1.0</v>
      </c>
      <c r="BI2781" s="1">
        <v>1.0</v>
      </c>
      <c r="BJ2781" s="1">
        <v>1.0</v>
      </c>
      <c r="BK2781" s="1">
        <v>-1.0</v>
      </c>
      <c r="BL2781" s="1">
        <v>-1.0</v>
      </c>
      <c r="BM2781" s="1">
        <v>-1.0</v>
      </c>
      <c r="BN2781" s="1">
        <v>-1.0</v>
      </c>
      <c r="BO2781" s="1">
        <v>-1.0</v>
      </c>
      <c r="BP2781" s="1">
        <v>-1.0</v>
      </c>
      <c r="BQ2781" s="1">
        <v>-1.0</v>
      </c>
      <c r="BR2781" s="1">
        <v>-1.0</v>
      </c>
      <c r="BS2781" s="1">
        <v>-1.0</v>
      </c>
      <c r="BT2781" s="1">
        <v>-1.0</v>
      </c>
      <c r="BU2781" s="1">
        <v>1.0</v>
      </c>
      <c r="BV2781" s="1">
        <v>-1.0</v>
      </c>
      <c r="BW2781" s="1">
        <v>-1.0</v>
      </c>
      <c r="BX2781" s="1">
        <v>-1.0</v>
      </c>
      <c r="BY2781" s="1">
        <v>-1.0</v>
      </c>
      <c r="BZ2781" s="1">
        <v>-1.0</v>
      </c>
      <c r="CA2781" s="1">
        <v>-1.0</v>
      </c>
      <c r="CB2781" s="1">
        <v>-1.0</v>
      </c>
      <c r="CC2781" s="1">
        <v>-1.0</v>
      </c>
      <c r="CD2781" s="1">
        <v>93664.0</v>
      </c>
    </row>
    <row r="2782">
      <c r="A2782" s="1">
        <v>2.1173263E7</v>
      </c>
      <c r="B2782" s="1" t="s">
        <v>14856</v>
      </c>
      <c r="C2782" s="1" t="s">
        <v>14857</v>
      </c>
      <c r="D2782" s="1" t="s">
        <v>14857</v>
      </c>
      <c r="E2782" s="1" t="s">
        <v>85</v>
      </c>
      <c r="H2782" s="2" t="str">
        <f>- no shoes in house</f>
        <v>#ERROR!</v>
      </c>
      <c r="I2782" s="1">
        <v>4.8510097E7</v>
      </c>
      <c r="J2782" s="1">
        <v>42316.0</v>
      </c>
      <c r="M2782" s="1">
        <v>0.0</v>
      </c>
      <c r="N2782" s="1">
        <v>1.0</v>
      </c>
      <c r="O2782" s="1">
        <v>1.0</v>
      </c>
      <c r="P2782" s="1" t="s">
        <v>123</v>
      </c>
      <c r="Q2782" s="1" t="s">
        <v>124</v>
      </c>
      <c r="R2782" s="1">
        <v>40.6897</v>
      </c>
      <c r="S2782" s="1">
        <v>-73.91512</v>
      </c>
      <c r="T2782" s="1" t="s">
        <v>91</v>
      </c>
      <c r="U2782" s="1" t="s">
        <v>113</v>
      </c>
      <c r="V2782" s="1">
        <v>4.0</v>
      </c>
      <c r="W2782" s="1">
        <v>1.0</v>
      </c>
      <c r="X2782" s="1">
        <v>1.0</v>
      </c>
      <c r="Y2782" s="1">
        <v>1.0</v>
      </c>
      <c r="Z2782" s="1" t="s">
        <v>93</v>
      </c>
      <c r="AA2782" s="1" t="s">
        <v>14858</v>
      </c>
      <c r="AB2782" s="1">
        <v>60.0</v>
      </c>
      <c r="AC2782" s="1">
        <v>1.0</v>
      </c>
      <c r="AD2782" s="1">
        <v>0.0</v>
      </c>
      <c r="AE2782" s="1">
        <v>2.0</v>
      </c>
      <c r="AF2782" s="1" t="s">
        <v>1891</v>
      </c>
      <c r="AG2782" s="1">
        <v>1.0</v>
      </c>
      <c r="AH2782" s="1">
        <v>0.0</v>
      </c>
      <c r="AI2782" s="1">
        <v>0.0</v>
      </c>
      <c r="AJ2782" s="1">
        <v>0.0</v>
      </c>
      <c r="AK2782" s="1">
        <v>0.0</v>
      </c>
      <c r="AL2782" s="1">
        <v>1.0</v>
      </c>
      <c r="AM2782" s="1">
        <v>0.0</v>
      </c>
      <c r="AN2782" s="1">
        <v>100.0</v>
      </c>
      <c r="AO2782" s="1">
        <v>8.0</v>
      </c>
      <c r="AP2782" s="1">
        <v>8.0</v>
      </c>
      <c r="AQ2782" s="1">
        <v>10.0</v>
      </c>
      <c r="AR2782" s="1">
        <v>8.0</v>
      </c>
      <c r="AS2782" s="1">
        <v>8.0</v>
      </c>
      <c r="AT2782" s="1">
        <v>10.0</v>
      </c>
      <c r="AU2782" s="1">
        <v>1.0</v>
      </c>
      <c r="AV2782" s="1" t="s">
        <v>105</v>
      </c>
      <c r="AW2782" s="1">
        <v>1.0</v>
      </c>
      <c r="AX2782" s="1">
        <v>0.0</v>
      </c>
      <c r="AY2782" s="1">
        <v>1.0</v>
      </c>
      <c r="AZ2782" s="1">
        <v>0.0</v>
      </c>
      <c r="BA2782" s="1">
        <v>0.05</v>
      </c>
      <c r="BB2782" s="1">
        <v>-1.0</v>
      </c>
      <c r="BC2782" s="1">
        <v>1.0</v>
      </c>
      <c r="BD2782" s="1">
        <v>-1.0</v>
      </c>
      <c r="BE2782" s="1">
        <v>-1.0</v>
      </c>
      <c r="BF2782" s="1">
        <v>-1.0</v>
      </c>
      <c r="BG2782" s="1">
        <v>-1.0</v>
      </c>
      <c r="BH2782" s="1">
        <v>-1.0</v>
      </c>
      <c r="BI2782" s="1">
        <v>-1.0</v>
      </c>
      <c r="BJ2782" s="1">
        <v>-1.0</v>
      </c>
      <c r="BK2782" s="1">
        <v>-1.0</v>
      </c>
      <c r="BL2782" s="1">
        <v>-1.0</v>
      </c>
      <c r="BM2782" s="1">
        <v>-1.0</v>
      </c>
      <c r="BN2782" s="1">
        <v>-1.0</v>
      </c>
      <c r="BO2782" s="1">
        <v>-1.0</v>
      </c>
      <c r="BP2782" s="1">
        <v>1.0</v>
      </c>
      <c r="BQ2782" s="1">
        <v>-1.0</v>
      </c>
      <c r="BR2782" s="1">
        <v>-1.0</v>
      </c>
      <c r="BS2782" s="1">
        <v>-1.0</v>
      </c>
      <c r="BT2782" s="1">
        <v>-1.0</v>
      </c>
      <c r="BU2782" s="1">
        <v>1.0</v>
      </c>
      <c r="BV2782" s="1">
        <v>-1.0</v>
      </c>
      <c r="BW2782" s="1">
        <v>-1.0</v>
      </c>
      <c r="BX2782" s="1">
        <v>1.0</v>
      </c>
      <c r="BY2782" s="1">
        <v>-1.0</v>
      </c>
      <c r="BZ2782" s="1">
        <v>-1.0</v>
      </c>
      <c r="CA2782" s="1">
        <v>1.0</v>
      </c>
      <c r="CB2782" s="1">
        <v>-1.0</v>
      </c>
      <c r="CC2782" s="1">
        <v>-1.0</v>
      </c>
      <c r="CD2782" s="1">
        <v>93679.0</v>
      </c>
    </row>
    <row r="2783">
      <c r="A2783" s="1">
        <v>1.6333776E7</v>
      </c>
      <c r="B2783" s="1" t="s">
        <v>14859</v>
      </c>
      <c r="C2783" s="1" t="s">
        <v>14860</v>
      </c>
      <c r="D2783" s="1" t="s">
        <v>14861</v>
      </c>
      <c r="E2783" s="1" t="s">
        <v>85</v>
      </c>
      <c r="F2783" s="1" t="s">
        <v>14862</v>
      </c>
      <c r="G2783" s="1" t="s">
        <v>14863</v>
      </c>
      <c r="H2783" s="1" t="s">
        <v>14864</v>
      </c>
      <c r="I2783" s="1">
        <v>2.3848987E7</v>
      </c>
      <c r="J2783" s="1">
        <v>41960.0</v>
      </c>
      <c r="M2783" s="1">
        <v>0.0</v>
      </c>
      <c r="N2783" s="1">
        <v>1.0</v>
      </c>
      <c r="O2783" s="1">
        <v>1.0</v>
      </c>
      <c r="P2783" s="1" t="s">
        <v>111</v>
      </c>
      <c r="Q2783" s="1" t="s">
        <v>135</v>
      </c>
      <c r="R2783" s="1">
        <v>40.7072299999999</v>
      </c>
      <c r="S2783" s="1">
        <v>-73.91107</v>
      </c>
      <c r="T2783" s="1" t="s">
        <v>91</v>
      </c>
      <c r="U2783" s="1" t="s">
        <v>113</v>
      </c>
      <c r="V2783" s="1">
        <v>1.0</v>
      </c>
      <c r="W2783" s="1">
        <v>1.5</v>
      </c>
      <c r="X2783" s="1">
        <v>1.0</v>
      </c>
      <c r="Y2783" s="1">
        <v>1.0</v>
      </c>
      <c r="Z2783" s="1" t="s">
        <v>93</v>
      </c>
      <c r="AA2783" s="1" t="s">
        <v>14865</v>
      </c>
      <c r="AB2783" s="1">
        <v>40.0</v>
      </c>
      <c r="AC2783" s="1">
        <v>1.0</v>
      </c>
      <c r="AD2783" s="1">
        <v>0.0</v>
      </c>
      <c r="AE2783" s="1">
        <v>5.0</v>
      </c>
      <c r="AF2783" s="1" t="s">
        <v>597</v>
      </c>
      <c r="AG2783" s="1">
        <v>1.0</v>
      </c>
      <c r="AH2783" s="1">
        <v>0.0</v>
      </c>
      <c r="AI2783" s="1">
        <v>0.0</v>
      </c>
      <c r="AJ2783" s="1">
        <v>0.0</v>
      </c>
      <c r="AK2783" s="1">
        <v>0.0</v>
      </c>
      <c r="AL2783" s="1">
        <v>0.0</v>
      </c>
      <c r="AM2783" s="1">
        <v>0.0</v>
      </c>
      <c r="AU2783" s="1">
        <v>0.0</v>
      </c>
      <c r="AV2783" s="1" t="s">
        <v>117</v>
      </c>
      <c r="AW2783" s="1">
        <v>1.0</v>
      </c>
      <c r="AX2783" s="1">
        <v>0.0</v>
      </c>
      <c r="AY2783" s="1">
        <v>1.0</v>
      </c>
      <c r="AZ2783" s="1">
        <v>0.0</v>
      </c>
      <c r="BB2783" s="1">
        <v>-1.0</v>
      </c>
      <c r="BC2783" s="1">
        <v>1.0</v>
      </c>
      <c r="BD2783" s="1">
        <v>-1.0</v>
      </c>
      <c r="BE2783" s="1">
        <v>-1.0</v>
      </c>
      <c r="BF2783" s="1">
        <v>-1.0</v>
      </c>
      <c r="BG2783" s="1">
        <v>-1.0</v>
      </c>
      <c r="BH2783" s="1">
        <v>-1.0</v>
      </c>
      <c r="BI2783" s="1">
        <v>-1.0</v>
      </c>
      <c r="BJ2783" s="1">
        <v>1.0</v>
      </c>
      <c r="BK2783" s="1">
        <v>-1.0</v>
      </c>
      <c r="BL2783" s="1">
        <v>-1.0</v>
      </c>
      <c r="BM2783" s="1">
        <v>1.0</v>
      </c>
      <c r="BN2783" s="1">
        <v>-1.0</v>
      </c>
      <c r="BO2783" s="1">
        <v>-1.0</v>
      </c>
      <c r="BP2783" s="1">
        <v>-1.0</v>
      </c>
      <c r="BQ2783" s="1">
        <v>-1.0</v>
      </c>
      <c r="BR2783" s="1">
        <v>-1.0</v>
      </c>
      <c r="BS2783" s="1">
        <v>-1.0</v>
      </c>
      <c r="BT2783" s="1">
        <v>-1.0</v>
      </c>
      <c r="BU2783" s="1">
        <v>1.0</v>
      </c>
      <c r="BV2783" s="1">
        <v>-1.0</v>
      </c>
      <c r="BW2783" s="1">
        <v>-1.0</v>
      </c>
      <c r="BX2783" s="1">
        <v>-1.0</v>
      </c>
      <c r="BY2783" s="1">
        <v>-1.0</v>
      </c>
      <c r="BZ2783" s="1">
        <v>-1.0</v>
      </c>
      <c r="CA2783" s="1">
        <v>-1.0</v>
      </c>
      <c r="CB2783" s="1">
        <v>-1.0</v>
      </c>
      <c r="CC2783" s="1">
        <v>-1.0</v>
      </c>
      <c r="CD2783" s="1">
        <v>93680.0</v>
      </c>
    </row>
    <row r="2784">
      <c r="A2784" s="1">
        <v>2.0914425E7</v>
      </c>
      <c r="B2784" s="1" t="s">
        <v>14866</v>
      </c>
      <c r="C2784" s="1" t="s">
        <v>14867</v>
      </c>
      <c r="D2784" s="1" t="s">
        <v>14868</v>
      </c>
      <c r="E2784" s="1" t="s">
        <v>85</v>
      </c>
      <c r="F2784" s="1" t="s">
        <v>14869</v>
      </c>
      <c r="H2784" s="2" t="str">
        <f>- no SMOKING in The apartment. However, you will have Spacious OUTDOOR space to enjoy smoking. - please be quite on The upper level of The house after midnight</f>
        <v>#ERROR!</v>
      </c>
      <c r="I2784" s="1">
        <v>878546.0</v>
      </c>
      <c r="J2784" s="1">
        <v>40751.0</v>
      </c>
      <c r="M2784" s="1">
        <v>0.0</v>
      </c>
      <c r="N2784" s="1">
        <v>1.0</v>
      </c>
      <c r="O2784" s="1">
        <v>0.0</v>
      </c>
      <c r="P2784" s="1" t="s">
        <v>123</v>
      </c>
      <c r="Q2784" s="1" t="s">
        <v>157</v>
      </c>
      <c r="R2784" s="1">
        <v>40.68859</v>
      </c>
      <c r="S2784" s="1">
        <v>-73.92238</v>
      </c>
      <c r="T2784" s="1" t="s">
        <v>150</v>
      </c>
      <c r="U2784" s="1" t="s">
        <v>113</v>
      </c>
      <c r="V2784" s="1">
        <v>2.0</v>
      </c>
      <c r="W2784" s="1">
        <v>2.0</v>
      </c>
      <c r="X2784" s="1">
        <v>2.0</v>
      </c>
      <c r="Y2784" s="1">
        <v>1.0</v>
      </c>
      <c r="Z2784" s="1" t="s">
        <v>93</v>
      </c>
      <c r="AA2784" s="1" t="s">
        <v>14870</v>
      </c>
      <c r="AB2784" s="1">
        <v>100.0</v>
      </c>
      <c r="AC2784" s="1">
        <v>2.0</v>
      </c>
      <c r="AD2784" s="1">
        <v>50.0</v>
      </c>
      <c r="AE2784" s="1">
        <v>2.0</v>
      </c>
      <c r="AF2784" s="1" t="s">
        <v>231</v>
      </c>
      <c r="AG2784" s="1">
        <v>1.0</v>
      </c>
      <c r="AH2784" s="1">
        <v>0.0</v>
      </c>
      <c r="AI2784" s="1">
        <v>0.0</v>
      </c>
      <c r="AJ2784" s="1">
        <v>0.0</v>
      </c>
      <c r="AK2784" s="1">
        <v>0.0</v>
      </c>
      <c r="AL2784" s="1">
        <v>8.0</v>
      </c>
      <c r="AM2784" s="1">
        <v>2.0</v>
      </c>
      <c r="AN2784" s="1">
        <v>100.0</v>
      </c>
      <c r="AO2784" s="1">
        <v>10.0</v>
      </c>
      <c r="AP2784" s="1">
        <v>10.0</v>
      </c>
      <c r="AQ2784" s="1">
        <v>10.0</v>
      </c>
      <c r="AR2784" s="1">
        <v>10.0</v>
      </c>
      <c r="AS2784" s="1">
        <v>9.0</v>
      </c>
      <c r="AT2784" s="1">
        <v>10.0</v>
      </c>
      <c r="AU2784" s="1">
        <v>1.0</v>
      </c>
      <c r="AV2784" s="1" t="s">
        <v>117</v>
      </c>
      <c r="AW2784" s="1">
        <v>1.0</v>
      </c>
      <c r="AX2784" s="1">
        <v>0.0</v>
      </c>
      <c r="AY2784" s="1">
        <v>1.0</v>
      </c>
      <c r="AZ2784" s="1">
        <v>0.0</v>
      </c>
      <c r="BA2784" s="1">
        <v>0.38</v>
      </c>
      <c r="BB2784" s="1">
        <v>-1.0</v>
      </c>
      <c r="BC2784" s="1">
        <v>1.0</v>
      </c>
      <c r="BD2784" s="1">
        <v>-1.0</v>
      </c>
      <c r="BE2784" s="1">
        <v>-1.0</v>
      </c>
      <c r="BF2784" s="1">
        <v>-1.0</v>
      </c>
      <c r="BG2784" s="1">
        <v>-1.0</v>
      </c>
      <c r="BH2784" s="1">
        <v>-1.0</v>
      </c>
      <c r="BI2784" s="1">
        <v>-1.0</v>
      </c>
      <c r="BJ2784" s="1">
        <v>1.0</v>
      </c>
      <c r="BK2784" s="1">
        <v>1.0</v>
      </c>
      <c r="BL2784" s="1">
        <v>1.0</v>
      </c>
      <c r="BM2784" s="1">
        <v>1.0</v>
      </c>
      <c r="BN2784" s="1">
        <v>-1.0</v>
      </c>
      <c r="BO2784" s="1">
        <v>-1.0</v>
      </c>
      <c r="BP2784" s="1">
        <v>-1.0</v>
      </c>
      <c r="BQ2784" s="1">
        <v>1.0</v>
      </c>
      <c r="BR2784" s="1">
        <v>1.0</v>
      </c>
      <c r="BS2784" s="1">
        <v>-1.0</v>
      </c>
      <c r="BT2784" s="1">
        <v>-1.0</v>
      </c>
      <c r="BU2784" s="1">
        <v>1.0</v>
      </c>
      <c r="BV2784" s="1">
        <v>-1.0</v>
      </c>
      <c r="BW2784" s="1">
        <v>-1.0</v>
      </c>
      <c r="BX2784" s="1">
        <v>-1.0</v>
      </c>
      <c r="BY2784" s="1">
        <v>-1.0</v>
      </c>
      <c r="BZ2784" s="1">
        <v>1.0</v>
      </c>
      <c r="CA2784" s="1">
        <v>-1.0</v>
      </c>
      <c r="CB2784" s="1">
        <v>-1.0</v>
      </c>
      <c r="CC2784" s="1">
        <v>-1.0</v>
      </c>
      <c r="CD2784" s="1">
        <v>93709.0</v>
      </c>
    </row>
    <row r="2785">
      <c r="A2785" s="1">
        <v>1123934.0</v>
      </c>
      <c r="B2785" s="1" t="s">
        <v>14871</v>
      </c>
      <c r="C2785" s="1" t="s">
        <v>14872</v>
      </c>
      <c r="D2785" s="1" t="s">
        <v>14873</v>
      </c>
      <c r="E2785" s="1" t="s">
        <v>85</v>
      </c>
      <c r="F2785" s="1" t="s">
        <v>14874</v>
      </c>
      <c r="G2785" s="1" t="s">
        <v>14875</v>
      </c>
      <c r="H2785" s="1" t="s">
        <v>14876</v>
      </c>
      <c r="I2785" s="1">
        <v>6164428.0</v>
      </c>
      <c r="J2785" s="1">
        <v>41394.0</v>
      </c>
      <c r="K2785" s="1" t="s">
        <v>272</v>
      </c>
      <c r="L2785" s="1">
        <v>1.0</v>
      </c>
      <c r="M2785" s="1">
        <v>0.0</v>
      </c>
      <c r="N2785" s="1">
        <v>1.0</v>
      </c>
      <c r="O2785" s="1">
        <v>1.0</v>
      </c>
      <c r="P2785" s="1" t="s">
        <v>123</v>
      </c>
      <c r="Q2785" s="1" t="s">
        <v>124</v>
      </c>
      <c r="R2785" s="1">
        <v>40.72065</v>
      </c>
      <c r="S2785" s="1">
        <v>-73.959</v>
      </c>
      <c r="T2785" s="1" t="s">
        <v>91</v>
      </c>
      <c r="U2785" s="1" t="s">
        <v>92</v>
      </c>
      <c r="V2785" s="1">
        <v>2.0</v>
      </c>
      <c r="W2785" s="1">
        <v>1.0</v>
      </c>
      <c r="X2785" s="1">
        <v>1.0</v>
      </c>
      <c r="Y2785" s="1">
        <v>2.0</v>
      </c>
      <c r="Z2785" s="1" t="s">
        <v>93</v>
      </c>
      <c r="AA2785" s="1" t="s">
        <v>3593</v>
      </c>
      <c r="AB2785" s="1">
        <v>130.0</v>
      </c>
      <c r="AC2785" s="1">
        <v>2.0</v>
      </c>
      <c r="AD2785" s="1">
        <v>0.0</v>
      </c>
      <c r="AE2785" s="1">
        <v>14.0</v>
      </c>
      <c r="AF2785" s="1" t="s">
        <v>1554</v>
      </c>
      <c r="AG2785" s="1">
        <v>1.0</v>
      </c>
      <c r="AH2785" s="1">
        <v>0.0</v>
      </c>
      <c r="AI2785" s="1">
        <v>5.0</v>
      </c>
      <c r="AJ2785" s="1">
        <v>21.0</v>
      </c>
      <c r="AK2785" s="1">
        <v>296.0</v>
      </c>
      <c r="AL2785" s="1">
        <v>1.0</v>
      </c>
      <c r="AM2785" s="1">
        <v>0.0</v>
      </c>
      <c r="AN2785" s="1">
        <v>100.0</v>
      </c>
      <c r="AO2785" s="1">
        <v>10.0</v>
      </c>
      <c r="AP2785" s="1">
        <v>10.0</v>
      </c>
      <c r="AQ2785" s="1">
        <v>10.0</v>
      </c>
      <c r="AR2785" s="1">
        <v>10.0</v>
      </c>
      <c r="AS2785" s="1">
        <v>10.0</v>
      </c>
      <c r="AT2785" s="1">
        <v>10.0</v>
      </c>
      <c r="AU2785" s="1">
        <v>0.0</v>
      </c>
      <c r="AV2785" s="1" t="s">
        <v>96</v>
      </c>
      <c r="AW2785" s="1">
        <v>1.0</v>
      </c>
      <c r="AX2785" s="1">
        <v>1.0</v>
      </c>
      <c r="AY2785" s="1">
        <v>0.0</v>
      </c>
      <c r="AZ2785" s="1">
        <v>0.0</v>
      </c>
      <c r="BA2785" s="1">
        <v>0.02</v>
      </c>
      <c r="BB2785" s="1">
        <v>-1.0</v>
      </c>
      <c r="BC2785" s="1">
        <v>1.0</v>
      </c>
      <c r="BD2785" s="1">
        <v>-1.0</v>
      </c>
      <c r="BE2785" s="1">
        <v>-1.0</v>
      </c>
      <c r="BF2785" s="1">
        <v>-1.0</v>
      </c>
      <c r="BG2785" s="1">
        <v>-1.0</v>
      </c>
      <c r="BH2785" s="1">
        <v>-1.0</v>
      </c>
      <c r="BI2785" s="1">
        <v>-1.0</v>
      </c>
      <c r="BJ2785" s="1">
        <v>-1.0</v>
      </c>
      <c r="BK2785" s="1">
        <v>-1.0</v>
      </c>
      <c r="BL2785" s="1">
        <v>-1.0</v>
      </c>
      <c r="BM2785" s="1">
        <v>-1.0</v>
      </c>
      <c r="BN2785" s="1">
        <v>-1.0</v>
      </c>
      <c r="BO2785" s="1">
        <v>-1.0</v>
      </c>
      <c r="BP2785" s="1">
        <v>-1.0</v>
      </c>
      <c r="BQ2785" s="1">
        <v>-1.0</v>
      </c>
      <c r="BR2785" s="1">
        <v>-1.0</v>
      </c>
      <c r="BS2785" s="1">
        <v>-1.0</v>
      </c>
      <c r="BT2785" s="1">
        <v>-1.0</v>
      </c>
      <c r="BU2785" s="1">
        <v>1.0</v>
      </c>
      <c r="BV2785" s="1">
        <v>-1.0</v>
      </c>
      <c r="BW2785" s="1">
        <v>-1.0</v>
      </c>
      <c r="BX2785" s="1">
        <v>-1.0</v>
      </c>
      <c r="BY2785" s="1">
        <v>-1.0</v>
      </c>
      <c r="BZ2785" s="1">
        <v>-1.0</v>
      </c>
      <c r="CA2785" s="1">
        <v>-1.0</v>
      </c>
      <c r="CB2785" s="1">
        <v>-1.0</v>
      </c>
      <c r="CC2785" s="1">
        <v>-1.0</v>
      </c>
      <c r="CD2785" s="1">
        <v>93714.0</v>
      </c>
    </row>
    <row r="2786">
      <c r="A2786" s="1">
        <v>3.6315326E7</v>
      </c>
      <c r="B2786" s="1" t="s">
        <v>14877</v>
      </c>
      <c r="C2786" s="1" t="s">
        <v>14878</v>
      </c>
      <c r="D2786" s="1" t="s">
        <v>14879</v>
      </c>
      <c r="E2786" s="1" t="s">
        <v>85</v>
      </c>
      <c r="F2786" s="1" t="s">
        <v>14880</v>
      </c>
      <c r="G2786" s="1" t="s">
        <v>14881</v>
      </c>
      <c r="H2786" s="2" t="str">
        <f>-no SMOKING or illegal activity inside household. -shoes off when entering The unit.</f>
        <v>#ERROR!</v>
      </c>
      <c r="I2786" s="1">
        <v>2.8966357E7</v>
      </c>
      <c r="J2786" s="1">
        <v>42071.0</v>
      </c>
      <c r="K2786" s="1" t="s">
        <v>88</v>
      </c>
      <c r="L2786" s="1">
        <v>0.9</v>
      </c>
      <c r="M2786" s="1">
        <v>1.0</v>
      </c>
      <c r="N2786" s="1">
        <v>3.0</v>
      </c>
      <c r="O2786" s="1">
        <v>1.0</v>
      </c>
      <c r="P2786" s="1" t="s">
        <v>89</v>
      </c>
      <c r="Q2786" s="1" t="s">
        <v>362</v>
      </c>
      <c r="R2786" s="1">
        <v>40.79485</v>
      </c>
      <c r="S2786" s="1">
        <v>-73.96243</v>
      </c>
      <c r="T2786" s="1" t="s">
        <v>91</v>
      </c>
      <c r="U2786" s="1" t="s">
        <v>113</v>
      </c>
      <c r="V2786" s="1">
        <v>1.0</v>
      </c>
      <c r="W2786" s="1">
        <v>1.0</v>
      </c>
      <c r="X2786" s="1">
        <v>1.0</v>
      </c>
      <c r="Y2786" s="1">
        <v>1.0</v>
      </c>
      <c r="Z2786" s="1" t="s">
        <v>93</v>
      </c>
      <c r="AA2786" s="1" t="s">
        <v>14882</v>
      </c>
      <c r="AB2786" s="1">
        <v>100.0</v>
      </c>
      <c r="AC2786" s="1">
        <v>1.0</v>
      </c>
      <c r="AD2786" s="1">
        <v>0.0</v>
      </c>
      <c r="AE2786" s="1">
        <v>28.0</v>
      </c>
      <c r="AF2786" s="1" t="s">
        <v>928</v>
      </c>
      <c r="AG2786" s="1">
        <v>1.0</v>
      </c>
      <c r="AH2786" s="1">
        <v>30.0</v>
      </c>
      <c r="AI2786" s="1">
        <v>41.0</v>
      </c>
      <c r="AJ2786" s="1">
        <v>62.0</v>
      </c>
      <c r="AK2786" s="1">
        <v>337.0</v>
      </c>
      <c r="AL2786" s="1">
        <v>0.0</v>
      </c>
      <c r="AM2786" s="1">
        <v>0.0</v>
      </c>
      <c r="AU2786" s="1">
        <v>0.0</v>
      </c>
      <c r="AV2786" s="1" t="s">
        <v>96</v>
      </c>
      <c r="AW2786" s="1">
        <v>3.0</v>
      </c>
      <c r="AX2786" s="1">
        <v>0.0</v>
      </c>
      <c r="AY2786" s="1">
        <v>3.0</v>
      </c>
      <c r="AZ2786" s="1">
        <v>0.0</v>
      </c>
      <c r="BB2786" s="1">
        <v>-1.0</v>
      </c>
      <c r="BC2786" s="1">
        <v>1.0</v>
      </c>
      <c r="BD2786" s="1">
        <v>-1.0</v>
      </c>
      <c r="BE2786" s="1">
        <v>-1.0</v>
      </c>
      <c r="BF2786" s="1">
        <v>-1.0</v>
      </c>
      <c r="BG2786" s="1">
        <v>-1.0</v>
      </c>
      <c r="BH2786" s="1">
        <v>-1.0</v>
      </c>
      <c r="BI2786" s="1">
        <v>-1.0</v>
      </c>
      <c r="BJ2786" s="1">
        <v>-1.0</v>
      </c>
      <c r="BK2786" s="1">
        <v>-1.0</v>
      </c>
      <c r="BL2786" s="1">
        <v>-1.0</v>
      </c>
      <c r="BM2786" s="1">
        <v>1.0</v>
      </c>
      <c r="BN2786" s="1">
        <v>-1.0</v>
      </c>
      <c r="BO2786" s="1">
        <v>-1.0</v>
      </c>
      <c r="BP2786" s="1">
        <v>-1.0</v>
      </c>
      <c r="BQ2786" s="1">
        <v>-1.0</v>
      </c>
      <c r="BR2786" s="1">
        <v>-1.0</v>
      </c>
      <c r="BS2786" s="1">
        <v>-1.0</v>
      </c>
      <c r="BT2786" s="1">
        <v>-1.0</v>
      </c>
      <c r="BU2786" s="1">
        <v>1.0</v>
      </c>
      <c r="BV2786" s="1">
        <v>-1.0</v>
      </c>
      <c r="BW2786" s="1">
        <v>-1.0</v>
      </c>
      <c r="BX2786" s="1">
        <v>-1.0</v>
      </c>
      <c r="BY2786" s="1">
        <v>-1.0</v>
      </c>
      <c r="BZ2786" s="1">
        <v>-1.0</v>
      </c>
      <c r="CA2786" s="1">
        <v>-1.0</v>
      </c>
      <c r="CB2786" s="1">
        <v>-1.0</v>
      </c>
      <c r="CC2786" s="1">
        <v>-1.0</v>
      </c>
      <c r="CD2786" s="1">
        <v>93731.0</v>
      </c>
    </row>
    <row r="2787">
      <c r="A2787" s="1">
        <v>3.4401906E7</v>
      </c>
      <c r="B2787" s="1" t="s">
        <v>14883</v>
      </c>
      <c r="C2787" s="1" t="s">
        <v>14884</v>
      </c>
      <c r="D2787" s="1" t="s">
        <v>14885</v>
      </c>
      <c r="E2787" s="1" t="s">
        <v>85</v>
      </c>
      <c r="F2787" s="1" t="s">
        <v>14886</v>
      </c>
      <c r="H2787" s="1" t="s">
        <v>14887</v>
      </c>
      <c r="I2787" s="1">
        <v>3.4075689E7</v>
      </c>
      <c r="J2787" s="1">
        <v>42147.0</v>
      </c>
      <c r="K2787" s="1" t="s">
        <v>134</v>
      </c>
      <c r="L2787" s="1">
        <v>0.95</v>
      </c>
      <c r="M2787" s="1">
        <v>0.0</v>
      </c>
      <c r="N2787" s="1">
        <v>3.0</v>
      </c>
      <c r="O2787" s="1">
        <v>1.0</v>
      </c>
      <c r="P2787" s="1" t="s">
        <v>111</v>
      </c>
      <c r="Q2787" s="1" t="s">
        <v>112</v>
      </c>
      <c r="R2787" s="1">
        <v>40.72167</v>
      </c>
      <c r="S2787" s="1">
        <v>-73.90095</v>
      </c>
      <c r="T2787" s="1" t="s">
        <v>91</v>
      </c>
      <c r="U2787" s="1" t="s">
        <v>92</v>
      </c>
      <c r="V2787" s="1">
        <v>2.0</v>
      </c>
      <c r="W2787" s="1">
        <v>1.0</v>
      </c>
      <c r="X2787" s="1">
        <v>2.0</v>
      </c>
      <c r="Y2787" s="1">
        <v>2.0</v>
      </c>
      <c r="Z2787" s="1" t="s">
        <v>93</v>
      </c>
      <c r="AA2787" s="1" t="s">
        <v>14888</v>
      </c>
      <c r="AB2787" s="1">
        <v>145.0</v>
      </c>
      <c r="AC2787" s="1">
        <v>2.0</v>
      </c>
      <c r="AD2787" s="1">
        <v>25.0</v>
      </c>
      <c r="AE2787" s="1">
        <v>7.0</v>
      </c>
      <c r="AF2787" s="1" t="s">
        <v>904</v>
      </c>
      <c r="AG2787" s="1">
        <v>1.0</v>
      </c>
      <c r="AH2787" s="1">
        <v>11.0</v>
      </c>
      <c r="AI2787" s="1">
        <v>17.0</v>
      </c>
      <c r="AJ2787" s="1">
        <v>38.0</v>
      </c>
      <c r="AK2787" s="1">
        <v>38.0</v>
      </c>
      <c r="AL2787" s="1">
        <v>2.0</v>
      </c>
      <c r="AM2787" s="1">
        <v>2.0</v>
      </c>
      <c r="AN2787" s="1">
        <v>100.0</v>
      </c>
      <c r="AO2787" s="1">
        <v>10.0</v>
      </c>
      <c r="AP2787" s="1">
        <v>10.0</v>
      </c>
      <c r="AQ2787" s="1">
        <v>10.0</v>
      </c>
      <c r="AR2787" s="1">
        <v>10.0</v>
      </c>
      <c r="AS2787" s="1">
        <v>9.0</v>
      </c>
      <c r="AT2787" s="1">
        <v>9.0</v>
      </c>
      <c r="AU2787" s="1">
        <v>0.0</v>
      </c>
      <c r="AV2787" s="1" t="s">
        <v>117</v>
      </c>
      <c r="AW2787" s="1">
        <v>3.0</v>
      </c>
      <c r="AX2787" s="1">
        <v>3.0</v>
      </c>
      <c r="AY2787" s="1">
        <v>0.0</v>
      </c>
      <c r="AZ2787" s="1">
        <v>0.0</v>
      </c>
      <c r="BA2787" s="1">
        <v>1.22</v>
      </c>
      <c r="BB2787" s="1">
        <v>-1.0</v>
      </c>
      <c r="BC2787" s="1">
        <v>1.0</v>
      </c>
      <c r="BD2787" s="1">
        <v>-1.0</v>
      </c>
      <c r="BE2787" s="1">
        <v>-1.0</v>
      </c>
      <c r="BF2787" s="1">
        <v>-1.0</v>
      </c>
      <c r="BG2787" s="1">
        <v>-1.0</v>
      </c>
      <c r="BH2787" s="1">
        <v>-1.0</v>
      </c>
      <c r="BI2787" s="1">
        <v>-1.0</v>
      </c>
      <c r="BJ2787" s="1">
        <v>1.0</v>
      </c>
      <c r="BK2787" s="1">
        <v>-1.0</v>
      </c>
      <c r="BL2787" s="1">
        <v>-1.0</v>
      </c>
      <c r="BM2787" s="1">
        <v>1.0</v>
      </c>
      <c r="BN2787" s="1">
        <v>-1.0</v>
      </c>
      <c r="BO2787" s="1">
        <v>-1.0</v>
      </c>
      <c r="BP2787" s="1">
        <v>-1.0</v>
      </c>
      <c r="BQ2787" s="1">
        <v>-1.0</v>
      </c>
      <c r="BR2787" s="1">
        <v>-1.0</v>
      </c>
      <c r="BS2787" s="1">
        <v>-1.0</v>
      </c>
      <c r="BT2787" s="1">
        <v>-1.0</v>
      </c>
      <c r="BU2787" s="1">
        <v>1.0</v>
      </c>
      <c r="BV2787" s="1">
        <v>-1.0</v>
      </c>
      <c r="BW2787" s="1">
        <v>-1.0</v>
      </c>
      <c r="BX2787" s="1">
        <v>1.0</v>
      </c>
      <c r="BY2787" s="1">
        <v>-1.0</v>
      </c>
      <c r="BZ2787" s="1">
        <v>1.0</v>
      </c>
      <c r="CA2787" s="1">
        <v>-1.0</v>
      </c>
      <c r="CB2787" s="1">
        <v>-1.0</v>
      </c>
      <c r="CC2787" s="1">
        <v>-1.0</v>
      </c>
      <c r="CD2787" s="1">
        <v>93747.0</v>
      </c>
    </row>
    <row r="2788">
      <c r="A2788" s="1">
        <v>3.3072686E7</v>
      </c>
      <c r="B2788" s="1" t="s">
        <v>14889</v>
      </c>
      <c r="C2788" s="1" t="s">
        <v>14890</v>
      </c>
      <c r="D2788" s="1" t="s">
        <v>14891</v>
      </c>
      <c r="E2788" s="1" t="s">
        <v>85</v>
      </c>
      <c r="H2788" s="1" t="s">
        <v>6268</v>
      </c>
      <c r="I2788" s="1">
        <v>1.6098958E7</v>
      </c>
      <c r="J2788" s="1">
        <v>41787.0</v>
      </c>
      <c r="K2788" s="1" t="s">
        <v>88</v>
      </c>
      <c r="L2788" s="1">
        <v>0.98</v>
      </c>
      <c r="M2788" s="1">
        <v>0.0</v>
      </c>
      <c r="N2788" s="1">
        <v>96.0</v>
      </c>
      <c r="O2788" s="1">
        <v>1.0</v>
      </c>
      <c r="P2788" s="1" t="s">
        <v>89</v>
      </c>
      <c r="Q2788" s="1" t="s">
        <v>273</v>
      </c>
      <c r="R2788" s="1">
        <v>40.76291</v>
      </c>
      <c r="S2788" s="1">
        <v>-73.9875</v>
      </c>
      <c r="T2788" s="1" t="s">
        <v>91</v>
      </c>
      <c r="U2788" s="1" t="s">
        <v>92</v>
      </c>
      <c r="V2788" s="1">
        <v>3.0</v>
      </c>
      <c r="W2788" s="1">
        <v>1.0</v>
      </c>
      <c r="X2788" s="1">
        <v>1.0</v>
      </c>
      <c r="Y2788" s="1">
        <v>1.0</v>
      </c>
      <c r="Z2788" s="1" t="s">
        <v>93</v>
      </c>
      <c r="AA2788" s="1" t="s">
        <v>14892</v>
      </c>
      <c r="AB2788" s="1">
        <v>250.0</v>
      </c>
      <c r="AC2788" s="1">
        <v>1.0</v>
      </c>
      <c r="AD2788" s="1">
        <v>0.0</v>
      </c>
      <c r="AE2788" s="1">
        <v>30.0</v>
      </c>
      <c r="AF2788" s="1" t="s">
        <v>127</v>
      </c>
      <c r="AG2788" s="1">
        <v>1.0</v>
      </c>
      <c r="AH2788" s="1">
        <v>0.0</v>
      </c>
      <c r="AI2788" s="1">
        <v>0.0</v>
      </c>
      <c r="AJ2788" s="1">
        <v>28.0</v>
      </c>
      <c r="AK2788" s="1">
        <v>303.0</v>
      </c>
      <c r="AL2788" s="1">
        <v>0.0</v>
      </c>
      <c r="AM2788" s="1">
        <v>0.0</v>
      </c>
      <c r="AU2788" s="1">
        <v>0.0</v>
      </c>
      <c r="AV2788" s="1" t="s">
        <v>96</v>
      </c>
      <c r="AW2788" s="1">
        <v>96.0</v>
      </c>
      <c r="AX2788" s="1">
        <v>95.0</v>
      </c>
      <c r="AY2788" s="1">
        <v>1.0</v>
      </c>
      <c r="AZ2788" s="1">
        <v>0.0</v>
      </c>
      <c r="BB2788" s="1">
        <v>1.0</v>
      </c>
      <c r="BC2788" s="1">
        <v>1.0</v>
      </c>
      <c r="BD2788" s="1">
        <v>-1.0</v>
      </c>
      <c r="BE2788" s="1">
        <v>-1.0</v>
      </c>
      <c r="BF2788" s="1">
        <v>-1.0</v>
      </c>
      <c r="BG2788" s="1">
        <v>-1.0</v>
      </c>
      <c r="BH2788" s="1">
        <v>-1.0</v>
      </c>
      <c r="BI2788" s="1">
        <v>-1.0</v>
      </c>
      <c r="BJ2788" s="1">
        <v>1.0</v>
      </c>
      <c r="BK2788" s="1">
        <v>-1.0</v>
      </c>
      <c r="BL2788" s="1">
        <v>-1.0</v>
      </c>
      <c r="BM2788" s="1">
        <v>1.0</v>
      </c>
      <c r="BN2788" s="1">
        <v>1.0</v>
      </c>
      <c r="BO2788" s="1">
        <v>1.0</v>
      </c>
      <c r="BP2788" s="1">
        <v>1.0</v>
      </c>
      <c r="BQ2788" s="1">
        <v>-1.0</v>
      </c>
      <c r="BR2788" s="1">
        <v>-1.0</v>
      </c>
      <c r="BS2788" s="1">
        <v>-1.0</v>
      </c>
      <c r="BT2788" s="1">
        <v>-1.0</v>
      </c>
      <c r="BU2788" s="1">
        <v>1.0</v>
      </c>
      <c r="BV2788" s="1">
        <v>-1.0</v>
      </c>
      <c r="BW2788" s="1">
        <v>1.0</v>
      </c>
      <c r="BX2788" s="1">
        <v>-1.0</v>
      </c>
      <c r="BY2788" s="1">
        <v>-1.0</v>
      </c>
      <c r="BZ2788" s="1">
        <v>1.0</v>
      </c>
      <c r="CA2788" s="1">
        <v>-1.0</v>
      </c>
      <c r="CB2788" s="1">
        <v>1.0</v>
      </c>
      <c r="CC2788" s="1">
        <v>-1.0</v>
      </c>
      <c r="CD2788" s="1">
        <v>93762.0</v>
      </c>
    </row>
    <row r="2789">
      <c r="A2789" s="1">
        <v>3.0750063E7</v>
      </c>
      <c r="B2789" s="1" t="s">
        <v>14893</v>
      </c>
      <c r="C2789" s="1" t="s">
        <v>14894</v>
      </c>
      <c r="D2789" s="1" t="s">
        <v>14895</v>
      </c>
      <c r="E2789" s="1" t="s">
        <v>85</v>
      </c>
      <c r="G2789" s="1" t="s">
        <v>14896</v>
      </c>
      <c r="I2789" s="1">
        <v>9976776.0</v>
      </c>
      <c r="J2789" s="1">
        <v>41590.0</v>
      </c>
      <c r="M2789" s="1">
        <v>0.0</v>
      </c>
      <c r="N2789" s="1">
        <v>1.0</v>
      </c>
      <c r="O2789" s="1">
        <v>1.0</v>
      </c>
      <c r="P2789" s="1" t="s">
        <v>89</v>
      </c>
      <c r="Q2789" s="1" t="s">
        <v>2870</v>
      </c>
      <c r="R2789" s="1">
        <v>40.76209</v>
      </c>
      <c r="S2789" s="1">
        <v>-73.94854</v>
      </c>
      <c r="T2789" s="1" t="s">
        <v>91</v>
      </c>
      <c r="U2789" s="1" t="s">
        <v>113</v>
      </c>
      <c r="V2789" s="1">
        <v>4.0</v>
      </c>
      <c r="W2789" s="1">
        <v>1.0</v>
      </c>
      <c r="X2789" s="1">
        <v>2.0</v>
      </c>
      <c r="Y2789" s="1">
        <v>2.0</v>
      </c>
      <c r="Z2789" s="1" t="s">
        <v>93</v>
      </c>
      <c r="AA2789" s="1" t="s">
        <v>14897</v>
      </c>
      <c r="AB2789" s="1">
        <v>199.0</v>
      </c>
      <c r="AC2789" s="1">
        <v>1.0</v>
      </c>
      <c r="AD2789" s="1">
        <v>0.0</v>
      </c>
      <c r="AE2789" s="1">
        <v>3.0</v>
      </c>
      <c r="AF2789" s="1" t="s">
        <v>452</v>
      </c>
      <c r="AG2789" s="1">
        <v>1.0</v>
      </c>
      <c r="AH2789" s="1">
        <v>0.0</v>
      </c>
      <c r="AI2789" s="1">
        <v>0.0</v>
      </c>
      <c r="AJ2789" s="1">
        <v>0.0</v>
      </c>
      <c r="AK2789" s="1">
        <v>0.0</v>
      </c>
      <c r="AL2789" s="1">
        <v>1.0</v>
      </c>
      <c r="AM2789" s="1">
        <v>1.0</v>
      </c>
      <c r="AN2789" s="1">
        <v>100.0</v>
      </c>
      <c r="AO2789" s="1">
        <v>10.0</v>
      </c>
      <c r="AP2789" s="1">
        <v>10.0</v>
      </c>
      <c r="AQ2789" s="1">
        <v>10.0</v>
      </c>
      <c r="AR2789" s="1">
        <v>10.0</v>
      </c>
      <c r="AS2789" s="1">
        <v>10.0</v>
      </c>
      <c r="AT2789" s="1">
        <v>10.0</v>
      </c>
      <c r="AU2789" s="1">
        <v>0.0</v>
      </c>
      <c r="AV2789" s="1" t="s">
        <v>117</v>
      </c>
      <c r="AW2789" s="1">
        <v>1.0</v>
      </c>
      <c r="AX2789" s="1">
        <v>0.0</v>
      </c>
      <c r="AY2789" s="1">
        <v>1.0</v>
      </c>
      <c r="AZ2789" s="1">
        <v>0.0</v>
      </c>
      <c r="BA2789" s="1">
        <v>0.16</v>
      </c>
      <c r="BB2789" s="1">
        <v>-1.0</v>
      </c>
      <c r="BC2789" s="1">
        <v>1.0</v>
      </c>
      <c r="BD2789" s="1">
        <v>-1.0</v>
      </c>
      <c r="BE2789" s="1">
        <v>-1.0</v>
      </c>
      <c r="BF2789" s="1">
        <v>-1.0</v>
      </c>
      <c r="BG2789" s="1">
        <v>-1.0</v>
      </c>
      <c r="BH2789" s="1">
        <v>-1.0</v>
      </c>
      <c r="BI2789" s="1">
        <v>-1.0</v>
      </c>
      <c r="BJ2789" s="1">
        <v>1.0</v>
      </c>
      <c r="BK2789" s="1">
        <v>-1.0</v>
      </c>
      <c r="BL2789" s="1">
        <v>-1.0</v>
      </c>
      <c r="BM2789" s="1">
        <v>1.0</v>
      </c>
      <c r="BN2789" s="1">
        <v>1.0</v>
      </c>
      <c r="BO2789" s="1">
        <v>-1.0</v>
      </c>
      <c r="BP2789" s="1">
        <v>-1.0</v>
      </c>
      <c r="BQ2789" s="1">
        <v>-1.0</v>
      </c>
      <c r="BR2789" s="1">
        <v>-1.0</v>
      </c>
      <c r="BS2789" s="1">
        <v>-1.0</v>
      </c>
      <c r="BT2789" s="1">
        <v>-1.0</v>
      </c>
      <c r="BU2789" s="1">
        <v>1.0</v>
      </c>
      <c r="BV2789" s="1">
        <v>-1.0</v>
      </c>
      <c r="BW2789" s="1">
        <v>-1.0</v>
      </c>
      <c r="BX2789" s="1">
        <v>-1.0</v>
      </c>
      <c r="BY2789" s="1">
        <v>-1.0</v>
      </c>
      <c r="BZ2789" s="1">
        <v>-1.0</v>
      </c>
      <c r="CA2789" s="1">
        <v>-1.0</v>
      </c>
      <c r="CB2789" s="1">
        <v>-1.0</v>
      </c>
      <c r="CC2789" s="1">
        <v>-1.0</v>
      </c>
      <c r="CD2789" s="1">
        <v>93783.0</v>
      </c>
    </row>
    <row r="2790">
      <c r="A2790" s="1">
        <v>3.6182317E7</v>
      </c>
      <c r="B2790" s="1" t="s">
        <v>14898</v>
      </c>
      <c r="C2790" s="1" t="s">
        <v>14899</v>
      </c>
      <c r="D2790" s="1" t="s">
        <v>14899</v>
      </c>
      <c r="E2790" s="1" t="s">
        <v>85</v>
      </c>
      <c r="H2790" s="1" t="s">
        <v>14900</v>
      </c>
      <c r="I2790" s="1">
        <v>2.71681014E8</v>
      </c>
      <c r="J2790" s="1">
        <v>43642.0</v>
      </c>
      <c r="K2790" s="1" t="s">
        <v>134</v>
      </c>
      <c r="L2790" s="1">
        <v>1.0</v>
      </c>
      <c r="M2790" s="1">
        <v>0.0</v>
      </c>
      <c r="N2790" s="1">
        <v>0.0</v>
      </c>
      <c r="O2790" s="1">
        <v>0.0</v>
      </c>
      <c r="P2790" s="1" t="s">
        <v>123</v>
      </c>
      <c r="Q2790" s="1" t="s">
        <v>124</v>
      </c>
      <c r="R2790" s="1">
        <v>40.6466</v>
      </c>
      <c r="S2790" s="1">
        <v>-73.9975099999999</v>
      </c>
      <c r="T2790" s="1" t="s">
        <v>125</v>
      </c>
      <c r="U2790" s="1" t="s">
        <v>113</v>
      </c>
      <c r="V2790" s="1">
        <v>2.0</v>
      </c>
      <c r="W2790" s="1">
        <v>2.0</v>
      </c>
      <c r="X2790" s="1">
        <v>1.0</v>
      </c>
      <c r="Y2790" s="1">
        <v>1.0</v>
      </c>
      <c r="Z2790" s="1" t="s">
        <v>93</v>
      </c>
      <c r="AA2790" s="1" t="s">
        <v>14901</v>
      </c>
      <c r="AB2790" s="1">
        <v>45.0</v>
      </c>
      <c r="AC2790" s="1">
        <v>1.0</v>
      </c>
      <c r="AD2790" s="1">
        <v>20.0</v>
      </c>
      <c r="AE2790" s="1">
        <v>1.0</v>
      </c>
      <c r="AF2790" s="1" t="s">
        <v>3892</v>
      </c>
      <c r="AG2790" s="1">
        <v>1.0</v>
      </c>
      <c r="AH2790" s="1">
        <v>2.0</v>
      </c>
      <c r="AI2790" s="1">
        <v>31.0</v>
      </c>
      <c r="AJ2790" s="1">
        <v>61.0</v>
      </c>
      <c r="AK2790" s="1">
        <v>151.0</v>
      </c>
      <c r="AL2790" s="1">
        <v>0.0</v>
      </c>
      <c r="AM2790" s="1">
        <v>0.0</v>
      </c>
      <c r="AU2790" s="1">
        <v>0.0</v>
      </c>
      <c r="AV2790" s="1" t="s">
        <v>96</v>
      </c>
      <c r="AW2790" s="1">
        <v>3.0</v>
      </c>
      <c r="AX2790" s="1">
        <v>0.0</v>
      </c>
      <c r="AY2790" s="1">
        <v>3.0</v>
      </c>
      <c r="AZ2790" s="1">
        <v>0.0</v>
      </c>
      <c r="BB2790" s="1">
        <v>-1.0</v>
      </c>
      <c r="BC2790" s="1">
        <v>1.0</v>
      </c>
      <c r="BD2790" s="1">
        <v>-1.0</v>
      </c>
      <c r="BE2790" s="1">
        <v>-1.0</v>
      </c>
      <c r="BF2790" s="1">
        <v>-1.0</v>
      </c>
      <c r="BG2790" s="1">
        <v>-1.0</v>
      </c>
      <c r="BH2790" s="1">
        <v>-1.0</v>
      </c>
      <c r="BI2790" s="1">
        <v>-1.0</v>
      </c>
      <c r="BJ2790" s="1">
        <v>-1.0</v>
      </c>
      <c r="BK2790" s="1">
        <v>-1.0</v>
      </c>
      <c r="BL2790" s="1">
        <v>1.0</v>
      </c>
      <c r="BM2790" s="1">
        <v>-1.0</v>
      </c>
      <c r="BN2790" s="1">
        <v>-1.0</v>
      </c>
      <c r="BO2790" s="1">
        <v>-1.0</v>
      </c>
      <c r="BP2790" s="1">
        <v>-1.0</v>
      </c>
      <c r="BQ2790" s="1">
        <v>1.0</v>
      </c>
      <c r="BR2790" s="1">
        <v>-1.0</v>
      </c>
      <c r="BS2790" s="1">
        <v>-1.0</v>
      </c>
      <c r="BT2790" s="1">
        <v>-1.0</v>
      </c>
      <c r="BU2790" s="1">
        <v>1.0</v>
      </c>
      <c r="BV2790" s="1">
        <v>-1.0</v>
      </c>
      <c r="BW2790" s="1">
        <v>-1.0</v>
      </c>
      <c r="BX2790" s="1">
        <v>-1.0</v>
      </c>
      <c r="BY2790" s="1">
        <v>-1.0</v>
      </c>
      <c r="BZ2790" s="1">
        <v>1.0</v>
      </c>
      <c r="CA2790" s="1">
        <v>-1.0</v>
      </c>
      <c r="CB2790" s="1">
        <v>-1.0</v>
      </c>
      <c r="CC2790" s="1">
        <v>-1.0</v>
      </c>
      <c r="CD2790" s="1">
        <v>93785.0</v>
      </c>
    </row>
    <row r="2791">
      <c r="A2791" s="1">
        <v>1.3109268E7</v>
      </c>
      <c r="B2791" s="1" t="s">
        <v>14902</v>
      </c>
      <c r="C2791" s="1" t="s">
        <v>14903</v>
      </c>
      <c r="D2791" s="1" t="s">
        <v>14904</v>
      </c>
      <c r="E2791" s="1" t="s">
        <v>85</v>
      </c>
      <c r="F2791" s="1" t="s">
        <v>14905</v>
      </c>
      <c r="G2791" s="1" t="s">
        <v>14906</v>
      </c>
      <c r="H2791" s="1" t="s">
        <v>14907</v>
      </c>
      <c r="I2791" s="1">
        <v>7.2874338E7</v>
      </c>
      <c r="J2791" s="1">
        <v>42509.0</v>
      </c>
      <c r="M2791" s="1">
        <v>0.0</v>
      </c>
      <c r="N2791" s="1">
        <v>1.0</v>
      </c>
      <c r="O2791" s="1">
        <v>0.0</v>
      </c>
      <c r="P2791" s="1" t="s">
        <v>184</v>
      </c>
      <c r="Q2791" s="1" t="s">
        <v>519</v>
      </c>
      <c r="R2791" s="1">
        <v>40.69025</v>
      </c>
      <c r="S2791" s="1">
        <v>-73.90871</v>
      </c>
      <c r="T2791" s="1" t="s">
        <v>91</v>
      </c>
      <c r="U2791" s="1" t="s">
        <v>113</v>
      </c>
      <c r="V2791" s="1">
        <v>2.0</v>
      </c>
      <c r="W2791" s="1">
        <v>2.0</v>
      </c>
      <c r="X2791" s="1">
        <v>1.0</v>
      </c>
      <c r="Y2791" s="1">
        <v>1.0</v>
      </c>
      <c r="Z2791" s="1" t="s">
        <v>93</v>
      </c>
      <c r="AA2791" s="1" t="s">
        <v>14908</v>
      </c>
      <c r="AB2791" s="1">
        <v>40.0</v>
      </c>
      <c r="AC2791" s="1">
        <v>1.0</v>
      </c>
      <c r="AD2791" s="1">
        <v>25.0</v>
      </c>
      <c r="AE2791" s="1">
        <v>1.0</v>
      </c>
      <c r="AF2791" s="1" t="s">
        <v>597</v>
      </c>
      <c r="AG2791" s="1">
        <v>1.0</v>
      </c>
      <c r="AH2791" s="1">
        <v>0.0</v>
      </c>
      <c r="AI2791" s="1">
        <v>0.0</v>
      </c>
      <c r="AJ2791" s="1">
        <v>0.0</v>
      </c>
      <c r="AK2791" s="1">
        <v>0.0</v>
      </c>
      <c r="AL2791" s="1">
        <v>3.0</v>
      </c>
      <c r="AM2791" s="1">
        <v>0.0</v>
      </c>
      <c r="AN2791" s="1">
        <v>80.0</v>
      </c>
      <c r="AO2791" s="1">
        <v>9.0</v>
      </c>
      <c r="AP2791" s="1">
        <v>8.0</v>
      </c>
      <c r="AQ2791" s="1">
        <v>8.0</v>
      </c>
      <c r="AR2791" s="1">
        <v>9.0</v>
      </c>
      <c r="AS2791" s="1">
        <v>8.0</v>
      </c>
      <c r="AT2791" s="1">
        <v>10.0</v>
      </c>
      <c r="AU2791" s="1">
        <v>0.0</v>
      </c>
      <c r="AV2791" s="1" t="s">
        <v>105</v>
      </c>
      <c r="AW2791" s="1">
        <v>1.0</v>
      </c>
      <c r="AX2791" s="1">
        <v>0.0</v>
      </c>
      <c r="AY2791" s="1">
        <v>1.0</v>
      </c>
      <c r="AZ2791" s="1">
        <v>0.0</v>
      </c>
      <c r="BA2791" s="1">
        <v>0.08</v>
      </c>
      <c r="BB2791" s="1">
        <v>1.0</v>
      </c>
      <c r="BC2791" s="1">
        <v>1.0</v>
      </c>
      <c r="BD2791" s="1">
        <v>-1.0</v>
      </c>
      <c r="BE2791" s="1">
        <v>-1.0</v>
      </c>
      <c r="BF2791" s="1">
        <v>-1.0</v>
      </c>
      <c r="BG2791" s="1">
        <v>-1.0</v>
      </c>
      <c r="BH2791" s="1">
        <v>-1.0</v>
      </c>
      <c r="BI2791" s="1">
        <v>-1.0</v>
      </c>
      <c r="BJ2791" s="1">
        <v>1.0</v>
      </c>
      <c r="BK2791" s="1">
        <v>-1.0</v>
      </c>
      <c r="BL2791" s="1">
        <v>-1.0</v>
      </c>
      <c r="BM2791" s="1">
        <v>1.0</v>
      </c>
      <c r="BN2791" s="1">
        <v>-1.0</v>
      </c>
      <c r="BO2791" s="1">
        <v>-1.0</v>
      </c>
      <c r="BP2791" s="1">
        <v>1.0</v>
      </c>
      <c r="BQ2791" s="1">
        <v>-1.0</v>
      </c>
      <c r="BR2791" s="1">
        <v>-1.0</v>
      </c>
      <c r="BS2791" s="1">
        <v>-1.0</v>
      </c>
      <c r="BT2791" s="1">
        <v>-1.0</v>
      </c>
      <c r="BU2791" s="1">
        <v>1.0</v>
      </c>
      <c r="BV2791" s="1">
        <v>-1.0</v>
      </c>
      <c r="BW2791" s="1">
        <v>1.0</v>
      </c>
      <c r="BX2791" s="1">
        <v>-1.0</v>
      </c>
      <c r="BY2791" s="1">
        <v>1.0</v>
      </c>
      <c r="BZ2791" s="1">
        <v>-1.0</v>
      </c>
      <c r="CA2791" s="1">
        <v>1.0</v>
      </c>
      <c r="CB2791" s="1">
        <v>-1.0</v>
      </c>
      <c r="CC2791" s="1">
        <v>1.0</v>
      </c>
      <c r="CD2791" s="1">
        <v>93792.0</v>
      </c>
    </row>
    <row r="2792">
      <c r="A2792" s="1">
        <v>1.4936709E7</v>
      </c>
      <c r="B2792" s="1" t="s">
        <v>14909</v>
      </c>
      <c r="C2792" s="1" t="s">
        <v>14910</v>
      </c>
      <c r="D2792" s="1" t="s">
        <v>14910</v>
      </c>
      <c r="E2792" s="1" t="s">
        <v>85</v>
      </c>
      <c r="I2792" s="1">
        <v>5.5547933E7</v>
      </c>
      <c r="J2792" s="1">
        <v>42390.0</v>
      </c>
      <c r="M2792" s="1">
        <v>0.0</v>
      </c>
      <c r="N2792" s="1">
        <v>1.0</v>
      </c>
      <c r="O2792" s="1">
        <v>0.0</v>
      </c>
      <c r="P2792" s="1" t="s">
        <v>89</v>
      </c>
      <c r="Q2792" s="1" t="s">
        <v>90</v>
      </c>
      <c r="R2792" s="1">
        <v>40.8604</v>
      </c>
      <c r="S2792" s="1">
        <v>-73.92716</v>
      </c>
      <c r="T2792" s="1" t="s">
        <v>91</v>
      </c>
      <c r="U2792" s="1" t="s">
        <v>92</v>
      </c>
      <c r="V2792" s="1">
        <v>4.0</v>
      </c>
      <c r="W2792" s="1">
        <v>1.0</v>
      </c>
      <c r="X2792" s="1">
        <v>1.0</v>
      </c>
      <c r="Y2792" s="1">
        <v>1.0</v>
      </c>
      <c r="Z2792" s="1" t="s">
        <v>93</v>
      </c>
      <c r="AA2792" s="1" t="s">
        <v>14911</v>
      </c>
      <c r="AB2792" s="1">
        <v>85.0</v>
      </c>
      <c r="AC2792" s="1">
        <v>1.0</v>
      </c>
      <c r="AD2792" s="1">
        <v>0.0</v>
      </c>
      <c r="AE2792" s="1">
        <v>3.0</v>
      </c>
      <c r="AF2792" s="1" t="s">
        <v>443</v>
      </c>
      <c r="AG2792" s="1">
        <v>1.0</v>
      </c>
      <c r="AH2792" s="1">
        <v>0.0</v>
      </c>
      <c r="AI2792" s="1">
        <v>0.0</v>
      </c>
      <c r="AJ2792" s="1">
        <v>0.0</v>
      </c>
      <c r="AK2792" s="1">
        <v>0.0</v>
      </c>
      <c r="AL2792" s="1">
        <v>4.0</v>
      </c>
      <c r="AM2792" s="1">
        <v>1.0</v>
      </c>
      <c r="AN2792" s="1">
        <v>90.0</v>
      </c>
      <c r="AO2792" s="1">
        <v>10.0</v>
      </c>
      <c r="AP2792" s="1">
        <v>9.0</v>
      </c>
      <c r="AQ2792" s="1">
        <v>10.0</v>
      </c>
      <c r="AR2792" s="1">
        <v>10.0</v>
      </c>
      <c r="AS2792" s="1">
        <v>9.0</v>
      </c>
      <c r="AT2792" s="1">
        <v>9.0</v>
      </c>
      <c r="AU2792" s="1">
        <v>0.0</v>
      </c>
      <c r="AV2792" s="1" t="s">
        <v>117</v>
      </c>
      <c r="AW2792" s="1">
        <v>1.0</v>
      </c>
      <c r="AX2792" s="1">
        <v>1.0</v>
      </c>
      <c r="AY2792" s="1">
        <v>0.0</v>
      </c>
      <c r="AZ2792" s="1">
        <v>0.0</v>
      </c>
      <c r="BA2792" s="1">
        <v>0.18</v>
      </c>
      <c r="BB2792" s="1">
        <v>-1.0</v>
      </c>
      <c r="BC2792" s="1">
        <v>1.0</v>
      </c>
      <c r="BD2792" s="1">
        <v>1.0</v>
      </c>
      <c r="BE2792" s="1">
        <v>-1.0</v>
      </c>
      <c r="BF2792" s="1">
        <v>-1.0</v>
      </c>
      <c r="BG2792" s="1">
        <v>-1.0</v>
      </c>
      <c r="BH2792" s="1">
        <v>-1.0</v>
      </c>
      <c r="BI2792" s="1">
        <v>-1.0</v>
      </c>
      <c r="BJ2792" s="1">
        <v>1.0</v>
      </c>
      <c r="BK2792" s="1">
        <v>1.0</v>
      </c>
      <c r="BL2792" s="1">
        <v>1.0</v>
      </c>
      <c r="BM2792" s="1">
        <v>-1.0</v>
      </c>
      <c r="BN2792" s="1">
        <v>-1.0</v>
      </c>
      <c r="BO2792" s="1">
        <v>-1.0</v>
      </c>
      <c r="BP2792" s="1">
        <v>-1.0</v>
      </c>
      <c r="BQ2792" s="1">
        <v>-1.0</v>
      </c>
      <c r="BR2792" s="1">
        <v>-1.0</v>
      </c>
      <c r="BS2792" s="1">
        <v>-1.0</v>
      </c>
      <c r="BT2792" s="1">
        <v>-1.0</v>
      </c>
      <c r="BU2792" s="1">
        <v>1.0</v>
      </c>
      <c r="BV2792" s="1">
        <v>-1.0</v>
      </c>
      <c r="BW2792" s="1">
        <v>-1.0</v>
      </c>
      <c r="BX2792" s="1">
        <v>-1.0</v>
      </c>
      <c r="BY2792" s="1">
        <v>-1.0</v>
      </c>
      <c r="BZ2792" s="1">
        <v>-1.0</v>
      </c>
      <c r="CA2792" s="1">
        <v>-1.0</v>
      </c>
      <c r="CB2792" s="1">
        <v>-1.0</v>
      </c>
      <c r="CC2792" s="1">
        <v>-1.0</v>
      </c>
      <c r="CD2792" s="1">
        <v>93830.0</v>
      </c>
    </row>
    <row r="2793">
      <c r="A2793" s="1">
        <v>3.2228971E7</v>
      </c>
      <c r="B2793" s="1" t="s">
        <v>14912</v>
      </c>
      <c r="C2793" s="1" t="s">
        <v>14913</v>
      </c>
      <c r="D2793" s="1" t="s">
        <v>14914</v>
      </c>
      <c r="E2793" s="1" t="s">
        <v>85</v>
      </c>
      <c r="F2793" s="1" t="s">
        <v>14915</v>
      </c>
      <c r="G2793" s="1" t="s">
        <v>14916</v>
      </c>
      <c r="H2793" s="1" t="s">
        <v>14917</v>
      </c>
      <c r="I2793" s="1">
        <v>1495355.0</v>
      </c>
      <c r="J2793" s="1">
        <v>40888.0</v>
      </c>
      <c r="K2793" s="1" t="s">
        <v>134</v>
      </c>
      <c r="L2793" s="1">
        <v>1.0</v>
      </c>
      <c r="M2793" s="1">
        <v>0.0</v>
      </c>
      <c r="N2793" s="1">
        <v>2.0</v>
      </c>
      <c r="O2793" s="1">
        <v>0.0</v>
      </c>
      <c r="P2793" s="1" t="s">
        <v>14918</v>
      </c>
      <c r="Q2793" s="1" t="s">
        <v>1171</v>
      </c>
      <c r="R2793" s="1">
        <v>40.72345</v>
      </c>
      <c r="S2793" s="1">
        <v>-73.84365</v>
      </c>
      <c r="T2793" s="1" t="s">
        <v>91</v>
      </c>
      <c r="U2793" s="1" t="s">
        <v>113</v>
      </c>
      <c r="V2793" s="1">
        <v>2.0</v>
      </c>
      <c r="W2793" s="1">
        <v>1.0</v>
      </c>
      <c r="X2793" s="1">
        <v>1.0</v>
      </c>
      <c r="Y2793" s="1">
        <v>2.0</v>
      </c>
      <c r="Z2793" s="1" t="s">
        <v>93</v>
      </c>
      <c r="AA2793" s="1" t="s">
        <v>14919</v>
      </c>
      <c r="AB2793" s="1">
        <v>40.0</v>
      </c>
      <c r="AC2793" s="1">
        <v>1.0</v>
      </c>
      <c r="AD2793" s="1">
        <v>15.0</v>
      </c>
      <c r="AE2793" s="1">
        <v>2.0</v>
      </c>
      <c r="AF2793" s="1" t="s">
        <v>904</v>
      </c>
      <c r="AG2793" s="1">
        <v>1.0</v>
      </c>
      <c r="AH2793" s="1">
        <v>0.0</v>
      </c>
      <c r="AI2793" s="1">
        <v>0.0</v>
      </c>
      <c r="AJ2793" s="1">
        <v>0.0</v>
      </c>
      <c r="AK2793" s="1">
        <v>188.0</v>
      </c>
      <c r="AL2793" s="1">
        <v>4.0</v>
      </c>
      <c r="AM2793" s="1">
        <v>4.0</v>
      </c>
      <c r="AN2793" s="1">
        <v>90.0</v>
      </c>
      <c r="AO2793" s="1">
        <v>10.0</v>
      </c>
      <c r="AP2793" s="1">
        <v>9.0</v>
      </c>
      <c r="AQ2793" s="1">
        <v>10.0</v>
      </c>
      <c r="AR2793" s="1">
        <v>10.0</v>
      </c>
      <c r="AS2793" s="1">
        <v>10.0</v>
      </c>
      <c r="AT2793" s="1">
        <v>9.0</v>
      </c>
      <c r="AU2793" s="1">
        <v>0.0</v>
      </c>
      <c r="AV2793" s="1" t="s">
        <v>117</v>
      </c>
      <c r="AW2793" s="1">
        <v>2.0</v>
      </c>
      <c r="AX2793" s="1">
        <v>0.0</v>
      </c>
      <c r="AY2793" s="1">
        <v>2.0</v>
      </c>
      <c r="AZ2793" s="1">
        <v>0.0</v>
      </c>
      <c r="BA2793" s="1">
        <v>1.88</v>
      </c>
      <c r="BB2793" s="1">
        <v>-1.0</v>
      </c>
      <c r="BC2793" s="1">
        <v>1.0</v>
      </c>
      <c r="BD2793" s="1">
        <v>-1.0</v>
      </c>
      <c r="BE2793" s="1">
        <v>-1.0</v>
      </c>
      <c r="BF2793" s="1">
        <v>-1.0</v>
      </c>
      <c r="BG2793" s="1">
        <v>-1.0</v>
      </c>
      <c r="BH2793" s="1">
        <v>1.0</v>
      </c>
      <c r="BI2793" s="1">
        <v>1.0</v>
      </c>
      <c r="BJ2793" s="1">
        <v>-1.0</v>
      </c>
      <c r="BK2793" s="1">
        <v>-1.0</v>
      </c>
      <c r="BL2793" s="1">
        <v>-1.0</v>
      </c>
      <c r="BM2793" s="1">
        <v>1.0</v>
      </c>
      <c r="BN2793" s="1">
        <v>1.0</v>
      </c>
      <c r="BO2793" s="1">
        <v>-1.0</v>
      </c>
      <c r="BP2793" s="1">
        <v>-1.0</v>
      </c>
      <c r="BQ2793" s="1">
        <v>1.0</v>
      </c>
      <c r="BR2793" s="1">
        <v>-1.0</v>
      </c>
      <c r="BS2793" s="1">
        <v>1.0</v>
      </c>
      <c r="BT2793" s="1">
        <v>1.0</v>
      </c>
      <c r="BU2793" s="1">
        <v>1.0</v>
      </c>
      <c r="BV2793" s="1">
        <v>1.0</v>
      </c>
      <c r="BW2793" s="1">
        <v>1.0</v>
      </c>
      <c r="BX2793" s="1">
        <v>-1.0</v>
      </c>
      <c r="BY2793" s="1">
        <v>-1.0</v>
      </c>
      <c r="BZ2793" s="1">
        <v>-1.0</v>
      </c>
      <c r="CA2793" s="1">
        <v>-1.0</v>
      </c>
      <c r="CB2793" s="1">
        <v>-1.0</v>
      </c>
      <c r="CC2793" s="1">
        <v>-1.0</v>
      </c>
      <c r="CD2793" s="1">
        <v>93879.0</v>
      </c>
    </row>
    <row r="2794">
      <c r="A2794" s="1">
        <v>1.3992183E7</v>
      </c>
      <c r="B2794" s="1" t="s">
        <v>14920</v>
      </c>
      <c r="C2794" s="1" t="s">
        <v>14921</v>
      </c>
      <c r="D2794" s="1" t="s">
        <v>14922</v>
      </c>
      <c r="E2794" s="1" t="s">
        <v>85</v>
      </c>
      <c r="F2794" s="1" t="s">
        <v>14923</v>
      </c>
      <c r="G2794" s="1" t="s">
        <v>14924</v>
      </c>
      <c r="H2794" s="1" t="s">
        <v>14925</v>
      </c>
      <c r="I2794" s="1">
        <v>2.028358E7</v>
      </c>
      <c r="J2794" s="1">
        <v>41870.0</v>
      </c>
      <c r="M2794" s="1">
        <v>0.0</v>
      </c>
      <c r="N2794" s="1">
        <v>1.0</v>
      </c>
      <c r="O2794" s="1">
        <v>1.0</v>
      </c>
      <c r="P2794" s="1" t="s">
        <v>123</v>
      </c>
      <c r="Q2794" s="1" t="s">
        <v>1623</v>
      </c>
      <c r="R2794" s="1">
        <v>40.67921</v>
      </c>
      <c r="S2794" s="1">
        <v>-73.97241</v>
      </c>
      <c r="T2794" s="1" t="s">
        <v>91</v>
      </c>
      <c r="U2794" s="1" t="s">
        <v>113</v>
      </c>
      <c r="V2794" s="1">
        <v>2.0</v>
      </c>
      <c r="W2794" s="1">
        <v>1.0</v>
      </c>
      <c r="X2794" s="1">
        <v>1.0</v>
      </c>
      <c r="Y2794" s="1">
        <v>1.0</v>
      </c>
      <c r="Z2794" s="1" t="s">
        <v>93</v>
      </c>
      <c r="AA2794" s="1" t="s">
        <v>14926</v>
      </c>
      <c r="AB2794" s="1">
        <v>55.0</v>
      </c>
      <c r="AC2794" s="1">
        <v>1.0</v>
      </c>
      <c r="AD2794" s="1">
        <v>0.0</v>
      </c>
      <c r="AE2794" s="1">
        <v>4.0</v>
      </c>
      <c r="AF2794" s="1" t="s">
        <v>187</v>
      </c>
      <c r="AG2794" s="1">
        <v>1.0</v>
      </c>
      <c r="AH2794" s="1">
        <v>0.0</v>
      </c>
      <c r="AI2794" s="1">
        <v>0.0</v>
      </c>
      <c r="AJ2794" s="1">
        <v>0.0</v>
      </c>
      <c r="AK2794" s="1">
        <v>0.0</v>
      </c>
      <c r="AL2794" s="1">
        <v>0.0</v>
      </c>
      <c r="AM2794" s="1">
        <v>0.0</v>
      </c>
      <c r="AU2794" s="1">
        <v>0.0</v>
      </c>
      <c r="AV2794" s="1" t="s">
        <v>96</v>
      </c>
      <c r="AW2794" s="1">
        <v>1.0</v>
      </c>
      <c r="AX2794" s="1">
        <v>0.0</v>
      </c>
      <c r="AY2794" s="1">
        <v>1.0</v>
      </c>
      <c r="AZ2794" s="1">
        <v>0.0</v>
      </c>
      <c r="BB2794" s="1">
        <v>-1.0</v>
      </c>
      <c r="BC2794" s="1">
        <v>1.0</v>
      </c>
      <c r="BD2794" s="1">
        <v>-1.0</v>
      </c>
      <c r="BE2794" s="1">
        <v>-1.0</v>
      </c>
      <c r="BF2794" s="1">
        <v>-1.0</v>
      </c>
      <c r="BG2794" s="1">
        <v>-1.0</v>
      </c>
      <c r="BH2794" s="1">
        <v>-1.0</v>
      </c>
      <c r="BI2794" s="1">
        <v>-1.0</v>
      </c>
      <c r="BJ2794" s="1">
        <v>1.0</v>
      </c>
      <c r="BK2794" s="1">
        <v>-1.0</v>
      </c>
      <c r="BL2794" s="1">
        <v>-1.0</v>
      </c>
      <c r="BM2794" s="1">
        <v>-1.0</v>
      </c>
      <c r="BN2794" s="1">
        <v>-1.0</v>
      </c>
      <c r="BO2794" s="1">
        <v>-1.0</v>
      </c>
      <c r="BP2794" s="1">
        <v>1.0</v>
      </c>
      <c r="BQ2794" s="1">
        <v>-1.0</v>
      </c>
      <c r="BR2794" s="1">
        <v>-1.0</v>
      </c>
      <c r="BS2794" s="1">
        <v>-1.0</v>
      </c>
      <c r="BT2794" s="1">
        <v>-1.0</v>
      </c>
      <c r="BU2794" s="1">
        <v>1.0</v>
      </c>
      <c r="BV2794" s="1">
        <v>-1.0</v>
      </c>
      <c r="BW2794" s="1">
        <v>-1.0</v>
      </c>
      <c r="BX2794" s="1">
        <v>-1.0</v>
      </c>
      <c r="BY2794" s="1">
        <v>-1.0</v>
      </c>
      <c r="BZ2794" s="1">
        <v>-1.0</v>
      </c>
      <c r="CA2794" s="1">
        <v>-1.0</v>
      </c>
      <c r="CB2794" s="1">
        <v>-1.0</v>
      </c>
      <c r="CC2794" s="1">
        <v>-1.0</v>
      </c>
      <c r="CD2794" s="1">
        <v>93886.0</v>
      </c>
    </row>
    <row r="2795">
      <c r="A2795" s="1">
        <v>2.5837948E7</v>
      </c>
      <c r="B2795" s="1" t="s">
        <v>14927</v>
      </c>
      <c r="C2795" s="1" t="s">
        <v>14928</v>
      </c>
      <c r="D2795" s="1" t="s">
        <v>14929</v>
      </c>
      <c r="E2795" s="1" t="s">
        <v>85</v>
      </c>
      <c r="F2795" s="1" t="s">
        <v>14930</v>
      </c>
      <c r="G2795" s="1" t="s">
        <v>14931</v>
      </c>
      <c r="H2795" s="1" t="s">
        <v>14932</v>
      </c>
      <c r="I2795" s="1">
        <v>1.56547988E8</v>
      </c>
      <c r="J2795" s="1">
        <v>43036.0</v>
      </c>
      <c r="K2795" s="1" t="s">
        <v>134</v>
      </c>
      <c r="L2795" s="1">
        <v>1.0</v>
      </c>
      <c r="M2795" s="1">
        <v>0.0</v>
      </c>
      <c r="N2795" s="1">
        <v>4.0</v>
      </c>
      <c r="O2795" s="1">
        <v>0.0</v>
      </c>
      <c r="P2795" s="1" t="s">
        <v>14933</v>
      </c>
      <c r="Q2795" s="1" t="s">
        <v>2084</v>
      </c>
      <c r="R2795" s="1">
        <v>40.68853</v>
      </c>
      <c r="S2795" s="1">
        <v>-73.85474</v>
      </c>
      <c r="T2795" s="1" t="s">
        <v>125</v>
      </c>
      <c r="U2795" s="1" t="s">
        <v>113</v>
      </c>
      <c r="V2795" s="1">
        <v>2.0</v>
      </c>
      <c r="W2795" s="1">
        <v>1.0</v>
      </c>
      <c r="X2795" s="1">
        <v>1.0</v>
      </c>
      <c r="Y2795" s="1">
        <v>1.0</v>
      </c>
      <c r="Z2795" s="1" t="s">
        <v>93</v>
      </c>
      <c r="AA2795" s="1" t="s">
        <v>14934</v>
      </c>
      <c r="AB2795" s="1">
        <v>60.0</v>
      </c>
      <c r="AC2795" s="1">
        <v>1.0</v>
      </c>
      <c r="AD2795" s="1">
        <v>10.0</v>
      </c>
      <c r="AE2795" s="1">
        <v>1.0</v>
      </c>
      <c r="AF2795" s="1" t="s">
        <v>127</v>
      </c>
      <c r="AG2795" s="1">
        <v>1.0</v>
      </c>
      <c r="AH2795" s="1">
        <v>4.0</v>
      </c>
      <c r="AI2795" s="1">
        <v>30.0</v>
      </c>
      <c r="AJ2795" s="1">
        <v>60.0</v>
      </c>
      <c r="AK2795" s="1">
        <v>335.0</v>
      </c>
      <c r="AL2795" s="1">
        <v>14.0</v>
      </c>
      <c r="AM2795" s="1">
        <v>13.0</v>
      </c>
      <c r="AN2795" s="1">
        <v>91.0</v>
      </c>
      <c r="AO2795" s="1">
        <v>9.0</v>
      </c>
      <c r="AP2795" s="1">
        <v>9.0</v>
      </c>
      <c r="AQ2795" s="1">
        <v>10.0</v>
      </c>
      <c r="AR2795" s="1">
        <v>10.0</v>
      </c>
      <c r="AS2795" s="1">
        <v>10.0</v>
      </c>
      <c r="AT2795" s="1">
        <v>9.0</v>
      </c>
      <c r="AU2795" s="1">
        <v>0.0</v>
      </c>
      <c r="AV2795" s="1" t="s">
        <v>96</v>
      </c>
      <c r="AW2795" s="1">
        <v>4.0</v>
      </c>
      <c r="AX2795" s="1">
        <v>1.0</v>
      </c>
      <c r="AY2795" s="1">
        <v>3.0</v>
      </c>
      <c r="AZ2795" s="1">
        <v>0.0</v>
      </c>
      <c r="BA2795" s="1">
        <v>1.13</v>
      </c>
      <c r="BB2795" s="1">
        <v>-1.0</v>
      </c>
      <c r="BC2795" s="1">
        <v>1.0</v>
      </c>
      <c r="BD2795" s="1">
        <v>-1.0</v>
      </c>
      <c r="BE2795" s="1">
        <v>-1.0</v>
      </c>
      <c r="BF2795" s="1">
        <v>-1.0</v>
      </c>
      <c r="BG2795" s="1">
        <v>-1.0</v>
      </c>
      <c r="BH2795" s="1">
        <v>1.0</v>
      </c>
      <c r="BI2795" s="1">
        <v>-1.0</v>
      </c>
      <c r="BJ2795" s="1">
        <v>-1.0</v>
      </c>
      <c r="BK2795" s="1">
        <v>1.0</v>
      </c>
      <c r="BL2795" s="1">
        <v>1.0</v>
      </c>
      <c r="BM2795" s="1">
        <v>-1.0</v>
      </c>
      <c r="BN2795" s="1">
        <v>-1.0</v>
      </c>
      <c r="BO2795" s="1">
        <v>-1.0</v>
      </c>
      <c r="BP2795" s="1">
        <v>-1.0</v>
      </c>
      <c r="BQ2795" s="1">
        <v>1.0</v>
      </c>
      <c r="BR2795" s="1">
        <v>-1.0</v>
      </c>
      <c r="BS2795" s="1">
        <v>-1.0</v>
      </c>
      <c r="BT2795" s="1">
        <v>-1.0</v>
      </c>
      <c r="BU2795" s="1">
        <v>1.0</v>
      </c>
      <c r="BV2795" s="1">
        <v>1.0</v>
      </c>
      <c r="BW2795" s="1">
        <v>-1.0</v>
      </c>
      <c r="BX2795" s="1">
        <v>1.0</v>
      </c>
      <c r="BY2795" s="1">
        <v>-1.0</v>
      </c>
      <c r="BZ2795" s="1">
        <v>-1.0</v>
      </c>
      <c r="CA2795" s="1">
        <v>-1.0</v>
      </c>
      <c r="CB2795" s="1">
        <v>-1.0</v>
      </c>
      <c r="CC2795" s="1">
        <v>-1.0</v>
      </c>
      <c r="CD2795" s="1">
        <v>93889.0</v>
      </c>
    </row>
    <row r="2796">
      <c r="A2796" s="1">
        <v>2.4749018E7</v>
      </c>
      <c r="B2796" s="1" t="s">
        <v>14935</v>
      </c>
      <c r="C2796" s="1" t="s">
        <v>14936</v>
      </c>
      <c r="D2796" s="1" t="s">
        <v>14937</v>
      </c>
      <c r="E2796" s="1" t="s">
        <v>85</v>
      </c>
      <c r="F2796" s="1" t="s">
        <v>14938</v>
      </c>
      <c r="G2796" s="1" t="s">
        <v>14939</v>
      </c>
      <c r="H2796" s="2" t="str">
        <f>- please take off shoes in The apartment.  - turn off air/HEAT in both living room and bedrooms before leaving.  - please Only use The Nespresso capsules in The dispenser above The machine.  - please dispose of trash and recycling in The rubbish room next to The elevators.</f>
        <v>#ERROR!</v>
      </c>
      <c r="I2796" s="1">
        <v>3346513.0</v>
      </c>
      <c r="J2796" s="1">
        <v>41144.0</v>
      </c>
      <c r="K2796" s="1" t="s">
        <v>134</v>
      </c>
      <c r="L2796" s="1">
        <v>1.0</v>
      </c>
      <c r="M2796" s="1">
        <v>1.0</v>
      </c>
      <c r="N2796" s="1">
        <v>2.0</v>
      </c>
      <c r="O2796" s="1">
        <v>1.0</v>
      </c>
      <c r="P2796" s="1" t="s">
        <v>123</v>
      </c>
      <c r="Q2796" s="1" t="s">
        <v>124</v>
      </c>
      <c r="R2796" s="1">
        <v>40.69192</v>
      </c>
      <c r="S2796" s="1">
        <v>-73.98391</v>
      </c>
      <c r="T2796" s="1" t="s">
        <v>91</v>
      </c>
      <c r="U2796" s="1" t="s">
        <v>92</v>
      </c>
      <c r="V2796" s="1">
        <v>5.0</v>
      </c>
      <c r="W2796" s="1">
        <v>1.0</v>
      </c>
      <c r="X2796" s="1">
        <v>2.0</v>
      </c>
      <c r="Y2796" s="1">
        <v>2.0</v>
      </c>
      <c r="Z2796" s="1" t="s">
        <v>93</v>
      </c>
      <c r="AA2796" s="1" t="s">
        <v>14940</v>
      </c>
      <c r="AB2796" s="1">
        <v>250.0</v>
      </c>
      <c r="AC2796" s="1">
        <v>4.0</v>
      </c>
      <c r="AD2796" s="1">
        <v>30.0</v>
      </c>
      <c r="AE2796" s="1">
        <v>4.0</v>
      </c>
      <c r="AF2796" s="1" t="s">
        <v>904</v>
      </c>
      <c r="AG2796" s="1">
        <v>1.0</v>
      </c>
      <c r="AH2796" s="1">
        <v>1.0</v>
      </c>
      <c r="AI2796" s="1">
        <v>5.0</v>
      </c>
      <c r="AJ2796" s="1">
        <v>5.0</v>
      </c>
      <c r="AK2796" s="1">
        <v>22.0</v>
      </c>
      <c r="AL2796" s="1">
        <v>15.0</v>
      </c>
      <c r="AM2796" s="1">
        <v>11.0</v>
      </c>
      <c r="AN2796" s="1">
        <v>97.0</v>
      </c>
      <c r="AO2796" s="1">
        <v>9.0</v>
      </c>
      <c r="AP2796" s="1">
        <v>10.0</v>
      </c>
      <c r="AQ2796" s="1">
        <v>10.0</v>
      </c>
      <c r="AR2796" s="1">
        <v>10.0</v>
      </c>
      <c r="AS2796" s="1">
        <v>10.0</v>
      </c>
      <c r="AT2796" s="1">
        <v>9.0</v>
      </c>
      <c r="AU2796" s="1">
        <v>0.0</v>
      </c>
      <c r="AV2796" s="1" t="s">
        <v>96</v>
      </c>
      <c r="AW2796" s="1">
        <v>2.0</v>
      </c>
      <c r="AX2796" s="1">
        <v>1.0</v>
      </c>
      <c r="AY2796" s="1">
        <v>1.0</v>
      </c>
      <c r="AZ2796" s="1">
        <v>0.0</v>
      </c>
      <c r="BA2796" s="1">
        <v>1.04</v>
      </c>
      <c r="BB2796" s="1">
        <v>-1.0</v>
      </c>
      <c r="BC2796" s="1">
        <v>1.0</v>
      </c>
      <c r="BD2796" s="1">
        <v>-1.0</v>
      </c>
      <c r="BE2796" s="1">
        <v>1.0</v>
      </c>
      <c r="BF2796" s="1">
        <v>1.0</v>
      </c>
      <c r="BG2796" s="1">
        <v>-1.0</v>
      </c>
      <c r="BH2796" s="1">
        <v>1.0</v>
      </c>
      <c r="BI2796" s="1">
        <v>-1.0</v>
      </c>
      <c r="BJ2796" s="1">
        <v>1.0</v>
      </c>
      <c r="BK2796" s="1">
        <v>1.0</v>
      </c>
      <c r="BL2796" s="1">
        <v>1.0</v>
      </c>
      <c r="BM2796" s="1">
        <v>1.0</v>
      </c>
      <c r="BN2796" s="1">
        <v>1.0</v>
      </c>
      <c r="BO2796" s="1">
        <v>1.0</v>
      </c>
      <c r="BP2796" s="1">
        <v>-1.0</v>
      </c>
      <c r="BQ2796" s="1">
        <v>-1.0</v>
      </c>
      <c r="BR2796" s="1">
        <v>-1.0</v>
      </c>
      <c r="BS2796" s="1">
        <v>-1.0</v>
      </c>
      <c r="BT2796" s="1">
        <v>-1.0</v>
      </c>
      <c r="BU2796" s="1">
        <v>1.0</v>
      </c>
      <c r="BV2796" s="1">
        <v>-1.0</v>
      </c>
      <c r="BW2796" s="1">
        <v>-1.0</v>
      </c>
      <c r="BX2796" s="1">
        <v>-1.0</v>
      </c>
      <c r="BY2796" s="1">
        <v>-1.0</v>
      </c>
      <c r="BZ2796" s="1">
        <v>1.0</v>
      </c>
      <c r="CA2796" s="1">
        <v>-1.0</v>
      </c>
      <c r="CB2796" s="1">
        <v>-1.0</v>
      </c>
      <c r="CC2796" s="1">
        <v>-1.0</v>
      </c>
      <c r="CD2796" s="1">
        <v>93914.0</v>
      </c>
    </row>
    <row r="2797">
      <c r="A2797" s="1">
        <v>3.5425638E7</v>
      </c>
      <c r="B2797" s="1" t="s">
        <v>14941</v>
      </c>
      <c r="C2797" s="1" t="s">
        <v>14942</v>
      </c>
      <c r="D2797" s="1" t="s">
        <v>14943</v>
      </c>
      <c r="E2797" s="1" t="s">
        <v>85</v>
      </c>
      <c r="F2797" s="1" t="s">
        <v>14944</v>
      </c>
      <c r="G2797" s="1" t="s">
        <v>14945</v>
      </c>
      <c r="I2797" s="1">
        <v>2.7181542E7</v>
      </c>
      <c r="J2797" s="1">
        <v>42038.0</v>
      </c>
      <c r="K2797" s="1" t="s">
        <v>88</v>
      </c>
      <c r="L2797" s="1">
        <v>1.0</v>
      </c>
      <c r="M2797" s="1">
        <v>0.0</v>
      </c>
      <c r="N2797" s="1">
        <v>1.0</v>
      </c>
      <c r="O2797" s="1">
        <v>1.0</v>
      </c>
      <c r="P2797" s="1" t="s">
        <v>89</v>
      </c>
      <c r="Q2797" s="1" t="s">
        <v>587</v>
      </c>
      <c r="R2797" s="1">
        <v>40.77474</v>
      </c>
      <c r="S2797" s="1">
        <v>-73.94943</v>
      </c>
      <c r="T2797" s="1" t="s">
        <v>91</v>
      </c>
      <c r="U2797" s="1" t="s">
        <v>92</v>
      </c>
      <c r="V2797" s="1">
        <v>5.0</v>
      </c>
      <c r="W2797" s="1">
        <v>1.0</v>
      </c>
      <c r="X2797" s="1">
        <v>2.0</v>
      </c>
      <c r="Y2797" s="1">
        <v>3.0</v>
      </c>
      <c r="Z2797" s="1" t="s">
        <v>93</v>
      </c>
      <c r="AA2797" s="1" t="s">
        <v>14946</v>
      </c>
      <c r="AB2797" s="1">
        <v>249.0</v>
      </c>
      <c r="AC2797" s="1">
        <v>1.0</v>
      </c>
      <c r="AD2797" s="1">
        <v>0.0</v>
      </c>
      <c r="AE2797" s="1">
        <v>30.0</v>
      </c>
      <c r="AF2797" s="1" t="s">
        <v>904</v>
      </c>
      <c r="AG2797" s="1">
        <v>1.0</v>
      </c>
      <c r="AH2797" s="1">
        <v>0.0</v>
      </c>
      <c r="AI2797" s="1">
        <v>20.0</v>
      </c>
      <c r="AJ2797" s="1">
        <v>50.0</v>
      </c>
      <c r="AK2797" s="1">
        <v>325.0</v>
      </c>
      <c r="AL2797" s="1">
        <v>0.0</v>
      </c>
      <c r="AM2797" s="1">
        <v>0.0</v>
      </c>
      <c r="AU2797" s="1">
        <v>0.0</v>
      </c>
      <c r="AV2797" s="1" t="s">
        <v>96</v>
      </c>
      <c r="AW2797" s="1">
        <v>1.0</v>
      </c>
      <c r="AX2797" s="1">
        <v>1.0</v>
      </c>
      <c r="AY2797" s="1">
        <v>0.0</v>
      </c>
      <c r="AZ2797" s="1">
        <v>0.0</v>
      </c>
      <c r="BB2797" s="1">
        <v>-1.0</v>
      </c>
      <c r="BC2797" s="1">
        <v>1.0</v>
      </c>
      <c r="BD2797" s="1">
        <v>-1.0</v>
      </c>
      <c r="BE2797" s="1">
        <v>-1.0</v>
      </c>
      <c r="BF2797" s="1">
        <v>-1.0</v>
      </c>
      <c r="BG2797" s="1">
        <v>-1.0</v>
      </c>
      <c r="BH2797" s="1">
        <v>-1.0</v>
      </c>
      <c r="BI2797" s="1">
        <v>-1.0</v>
      </c>
      <c r="BJ2797" s="1">
        <v>1.0</v>
      </c>
      <c r="BK2797" s="1">
        <v>-1.0</v>
      </c>
      <c r="BL2797" s="1">
        <v>-1.0</v>
      </c>
      <c r="BM2797" s="1">
        <v>-1.0</v>
      </c>
      <c r="BN2797" s="1">
        <v>-1.0</v>
      </c>
      <c r="BO2797" s="1">
        <v>-1.0</v>
      </c>
      <c r="BP2797" s="1">
        <v>-1.0</v>
      </c>
      <c r="BQ2797" s="1">
        <v>-1.0</v>
      </c>
      <c r="BR2797" s="1">
        <v>-1.0</v>
      </c>
      <c r="BS2797" s="1">
        <v>1.0</v>
      </c>
      <c r="BT2797" s="1">
        <v>-1.0</v>
      </c>
      <c r="BU2797" s="1">
        <v>1.0</v>
      </c>
      <c r="BV2797" s="1">
        <v>1.0</v>
      </c>
      <c r="BW2797" s="1">
        <v>-1.0</v>
      </c>
      <c r="BX2797" s="1">
        <v>1.0</v>
      </c>
      <c r="BY2797" s="1">
        <v>-1.0</v>
      </c>
      <c r="BZ2797" s="1">
        <v>-1.0</v>
      </c>
      <c r="CA2797" s="1">
        <v>-1.0</v>
      </c>
      <c r="CB2797" s="1">
        <v>-1.0</v>
      </c>
      <c r="CC2797" s="1">
        <v>-1.0</v>
      </c>
      <c r="CD2797" s="1">
        <v>93914.0</v>
      </c>
    </row>
    <row r="2798">
      <c r="A2798" s="1">
        <v>1.293354E7</v>
      </c>
      <c r="B2798" s="1" t="s">
        <v>14947</v>
      </c>
      <c r="C2798" s="1" t="s">
        <v>14948</v>
      </c>
      <c r="D2798" s="1" t="s">
        <v>14949</v>
      </c>
      <c r="E2798" s="1" t="s">
        <v>85</v>
      </c>
      <c r="F2798" s="1" t="s">
        <v>14950</v>
      </c>
      <c r="G2798" s="1" t="s">
        <v>14951</v>
      </c>
      <c r="H2798" s="1" t="s">
        <v>14952</v>
      </c>
      <c r="I2798" s="1">
        <v>6.9711528E7</v>
      </c>
      <c r="J2798" s="1">
        <v>42490.0</v>
      </c>
      <c r="K2798" s="1" t="s">
        <v>272</v>
      </c>
      <c r="L2798" s="1">
        <v>0.5</v>
      </c>
      <c r="M2798" s="1">
        <v>1.0</v>
      </c>
      <c r="N2798" s="1">
        <v>2.0</v>
      </c>
      <c r="O2798" s="1">
        <v>1.0</v>
      </c>
      <c r="P2798" s="1" t="s">
        <v>621</v>
      </c>
      <c r="Q2798" s="1" t="s">
        <v>14953</v>
      </c>
      <c r="R2798" s="1">
        <v>40.83049</v>
      </c>
      <c r="S2798" s="1">
        <v>-73.87354</v>
      </c>
      <c r="T2798" s="1" t="s">
        <v>91</v>
      </c>
      <c r="U2798" s="1" t="s">
        <v>214</v>
      </c>
      <c r="V2798" s="1">
        <v>1.0</v>
      </c>
      <c r="W2798" s="1">
        <v>1.0</v>
      </c>
      <c r="X2798" s="1">
        <v>1.0</v>
      </c>
      <c r="Y2798" s="1">
        <v>1.0</v>
      </c>
      <c r="Z2798" s="1" t="s">
        <v>2866</v>
      </c>
      <c r="AA2798" s="1" t="s">
        <v>14954</v>
      </c>
      <c r="AB2798" s="1">
        <v>51.0</v>
      </c>
      <c r="AC2798" s="1">
        <v>1.0</v>
      </c>
      <c r="AD2798" s="1">
        <v>100.0</v>
      </c>
      <c r="AE2798" s="1">
        <v>3.0</v>
      </c>
      <c r="AF2798" s="1" t="s">
        <v>231</v>
      </c>
      <c r="AG2798" s="1">
        <v>1.0</v>
      </c>
      <c r="AH2798" s="1">
        <v>29.0</v>
      </c>
      <c r="AI2798" s="1">
        <v>59.0</v>
      </c>
      <c r="AJ2798" s="1">
        <v>89.0</v>
      </c>
      <c r="AK2798" s="1">
        <v>89.0</v>
      </c>
      <c r="AL2798" s="1">
        <v>9.0</v>
      </c>
      <c r="AM2798" s="1">
        <v>0.0</v>
      </c>
      <c r="AN2798" s="1">
        <v>89.0</v>
      </c>
      <c r="AO2798" s="1">
        <v>9.0</v>
      </c>
      <c r="AP2798" s="1">
        <v>9.0</v>
      </c>
      <c r="AQ2798" s="1">
        <v>9.0</v>
      </c>
      <c r="AR2798" s="1">
        <v>9.0</v>
      </c>
      <c r="AS2798" s="1">
        <v>9.0</v>
      </c>
      <c r="AT2798" s="1">
        <v>9.0</v>
      </c>
      <c r="AU2798" s="1">
        <v>0.0</v>
      </c>
      <c r="AV2798" s="1" t="s">
        <v>96</v>
      </c>
      <c r="AW2798" s="1">
        <v>2.0</v>
      </c>
      <c r="AX2798" s="1">
        <v>0.0</v>
      </c>
      <c r="AY2798" s="1">
        <v>1.0</v>
      </c>
      <c r="AZ2798" s="1">
        <v>1.0</v>
      </c>
      <c r="BA2798" s="1">
        <v>0.26</v>
      </c>
      <c r="BB2798" s="1">
        <v>-1.0</v>
      </c>
      <c r="BC2798" s="1">
        <v>-1.0</v>
      </c>
      <c r="BD2798" s="1">
        <v>-1.0</v>
      </c>
      <c r="BE2798" s="1">
        <v>-1.0</v>
      </c>
      <c r="BF2798" s="1">
        <v>-1.0</v>
      </c>
      <c r="BG2798" s="1">
        <v>-1.0</v>
      </c>
      <c r="BH2798" s="1">
        <v>1.0</v>
      </c>
      <c r="BI2798" s="1">
        <v>-1.0</v>
      </c>
      <c r="BJ2798" s="1">
        <v>-1.0</v>
      </c>
      <c r="BK2798" s="1">
        <v>-1.0</v>
      </c>
      <c r="BL2798" s="1">
        <v>-1.0</v>
      </c>
      <c r="BM2798" s="1">
        <v>-1.0</v>
      </c>
      <c r="BN2798" s="1">
        <v>-1.0</v>
      </c>
      <c r="BO2798" s="1">
        <v>-1.0</v>
      </c>
      <c r="BP2798" s="1">
        <v>1.0</v>
      </c>
      <c r="BQ2798" s="1">
        <v>1.0</v>
      </c>
      <c r="BR2798" s="1">
        <v>-1.0</v>
      </c>
      <c r="BS2798" s="1">
        <v>1.0</v>
      </c>
      <c r="BT2798" s="1">
        <v>-1.0</v>
      </c>
      <c r="BU2798" s="1">
        <v>1.0</v>
      </c>
      <c r="BV2798" s="1">
        <v>-1.0</v>
      </c>
      <c r="BW2798" s="1">
        <v>-1.0</v>
      </c>
      <c r="BX2798" s="1">
        <v>-1.0</v>
      </c>
      <c r="BY2798" s="1">
        <v>-1.0</v>
      </c>
      <c r="BZ2798" s="1">
        <v>-1.0</v>
      </c>
      <c r="CA2798" s="1">
        <v>-1.0</v>
      </c>
      <c r="CB2798" s="1">
        <v>-1.0</v>
      </c>
      <c r="CC2798" s="1">
        <v>-1.0</v>
      </c>
      <c r="CD2798" s="1">
        <v>93945.0</v>
      </c>
    </row>
    <row r="2799">
      <c r="A2799" s="1">
        <v>3.1066679E7</v>
      </c>
      <c r="B2799" s="1" t="s">
        <v>14955</v>
      </c>
      <c r="C2799" s="1" t="s">
        <v>14956</v>
      </c>
      <c r="D2799" s="1" t="s">
        <v>14956</v>
      </c>
      <c r="E2799" s="1" t="s">
        <v>85</v>
      </c>
      <c r="I2799" s="1">
        <v>2.30527676E8</v>
      </c>
      <c r="J2799" s="1">
        <v>43447.0</v>
      </c>
      <c r="K2799" s="1" t="s">
        <v>134</v>
      </c>
      <c r="L2799" s="1">
        <v>0.8</v>
      </c>
      <c r="M2799" s="1">
        <v>0.0</v>
      </c>
      <c r="N2799" s="1">
        <v>2.0</v>
      </c>
      <c r="O2799" s="1">
        <v>1.0</v>
      </c>
      <c r="P2799" s="1" t="s">
        <v>123</v>
      </c>
      <c r="Q2799" s="1" t="s">
        <v>519</v>
      </c>
      <c r="R2799" s="1">
        <v>40.69233</v>
      </c>
      <c r="S2799" s="1">
        <v>-73.92636</v>
      </c>
      <c r="T2799" s="1" t="s">
        <v>91</v>
      </c>
      <c r="U2799" s="1" t="s">
        <v>113</v>
      </c>
      <c r="V2799" s="1">
        <v>2.0</v>
      </c>
      <c r="W2799" s="1">
        <v>1.0</v>
      </c>
      <c r="X2799" s="1">
        <v>1.0</v>
      </c>
      <c r="Y2799" s="1">
        <v>1.0</v>
      </c>
      <c r="Z2799" s="1" t="s">
        <v>93</v>
      </c>
      <c r="AA2799" s="1" t="s">
        <v>14957</v>
      </c>
      <c r="AB2799" s="1">
        <v>100.0</v>
      </c>
      <c r="AC2799" s="1">
        <v>1.0</v>
      </c>
      <c r="AD2799" s="1">
        <v>0.0</v>
      </c>
      <c r="AE2799" s="1">
        <v>7.0</v>
      </c>
      <c r="AF2799" s="1" t="s">
        <v>452</v>
      </c>
      <c r="AG2799" s="1">
        <v>1.0</v>
      </c>
      <c r="AH2799" s="1">
        <v>30.0</v>
      </c>
      <c r="AI2799" s="1">
        <v>60.0</v>
      </c>
      <c r="AJ2799" s="1">
        <v>90.0</v>
      </c>
      <c r="AK2799" s="1">
        <v>365.0</v>
      </c>
      <c r="AL2799" s="1">
        <v>1.0</v>
      </c>
      <c r="AM2799" s="1">
        <v>1.0</v>
      </c>
      <c r="AN2799" s="1">
        <v>100.0</v>
      </c>
      <c r="AO2799" s="1">
        <v>10.0</v>
      </c>
      <c r="AP2799" s="1">
        <v>10.0</v>
      </c>
      <c r="AQ2799" s="1">
        <v>10.0</v>
      </c>
      <c r="AR2799" s="1">
        <v>10.0</v>
      </c>
      <c r="AS2799" s="1">
        <v>10.0</v>
      </c>
      <c r="AT2799" s="1">
        <v>10.0</v>
      </c>
      <c r="AU2799" s="1">
        <v>1.0</v>
      </c>
      <c r="AV2799" s="1" t="s">
        <v>96</v>
      </c>
      <c r="AW2799" s="1">
        <v>2.0</v>
      </c>
      <c r="AX2799" s="1">
        <v>0.0</v>
      </c>
      <c r="AY2799" s="1">
        <v>2.0</v>
      </c>
      <c r="AZ2799" s="1">
        <v>0.0</v>
      </c>
      <c r="BA2799" s="1">
        <v>0.16</v>
      </c>
      <c r="BB2799" s="1">
        <v>-1.0</v>
      </c>
      <c r="BC2799" s="1">
        <v>-1.0</v>
      </c>
      <c r="BD2799" s="1">
        <v>-1.0</v>
      </c>
      <c r="BE2799" s="1">
        <v>-1.0</v>
      </c>
      <c r="BF2799" s="1">
        <v>-1.0</v>
      </c>
      <c r="BG2799" s="1">
        <v>-1.0</v>
      </c>
      <c r="BH2799" s="1">
        <v>-1.0</v>
      </c>
      <c r="BI2799" s="1">
        <v>-1.0</v>
      </c>
      <c r="BJ2799" s="1">
        <v>1.0</v>
      </c>
      <c r="BK2799" s="1">
        <v>-1.0</v>
      </c>
      <c r="BL2799" s="1">
        <v>-1.0</v>
      </c>
      <c r="BM2799" s="1">
        <v>-1.0</v>
      </c>
      <c r="BN2799" s="1">
        <v>-1.0</v>
      </c>
      <c r="BO2799" s="1">
        <v>-1.0</v>
      </c>
      <c r="BP2799" s="1">
        <v>-1.0</v>
      </c>
      <c r="BQ2799" s="1">
        <v>1.0</v>
      </c>
      <c r="BR2799" s="1">
        <v>-1.0</v>
      </c>
      <c r="BS2799" s="1">
        <v>-1.0</v>
      </c>
      <c r="BT2799" s="1">
        <v>-1.0</v>
      </c>
      <c r="BU2799" s="1">
        <v>1.0</v>
      </c>
      <c r="BV2799" s="1">
        <v>-1.0</v>
      </c>
      <c r="BW2799" s="1">
        <v>-1.0</v>
      </c>
      <c r="BX2799" s="1">
        <v>-1.0</v>
      </c>
      <c r="BY2799" s="1">
        <v>-1.0</v>
      </c>
      <c r="BZ2799" s="1">
        <v>-1.0</v>
      </c>
      <c r="CA2799" s="1">
        <v>-1.0</v>
      </c>
      <c r="CB2799" s="1">
        <v>-1.0</v>
      </c>
      <c r="CC2799" s="1">
        <v>-1.0</v>
      </c>
      <c r="CD2799" s="1">
        <v>93991.0</v>
      </c>
    </row>
    <row r="2800">
      <c r="A2800" s="1">
        <v>3.2308243E7</v>
      </c>
      <c r="B2800" s="1" t="s">
        <v>14958</v>
      </c>
      <c r="C2800" s="1" t="s">
        <v>14959</v>
      </c>
      <c r="D2800" s="1" t="s">
        <v>14960</v>
      </c>
      <c r="E2800" s="1" t="s">
        <v>85</v>
      </c>
      <c r="F2800" s="1" t="s">
        <v>14961</v>
      </c>
      <c r="G2800" s="1" t="s">
        <v>14962</v>
      </c>
      <c r="H2800" s="1" t="s">
        <v>11021</v>
      </c>
      <c r="I2800" s="1">
        <v>2.41523602E8</v>
      </c>
      <c r="J2800" s="1">
        <v>43502.0</v>
      </c>
      <c r="K2800" s="1" t="s">
        <v>134</v>
      </c>
      <c r="L2800" s="1">
        <v>1.0</v>
      </c>
      <c r="M2800" s="1">
        <v>0.0</v>
      </c>
      <c r="N2800" s="1">
        <v>1.0</v>
      </c>
      <c r="O2800" s="1">
        <v>0.0</v>
      </c>
      <c r="P2800" s="1" t="s">
        <v>123</v>
      </c>
      <c r="Q2800" s="1" t="s">
        <v>698</v>
      </c>
      <c r="R2800" s="1">
        <v>40.66854</v>
      </c>
      <c r="S2800" s="1">
        <v>-73.95857</v>
      </c>
      <c r="T2800" s="1" t="s">
        <v>91</v>
      </c>
      <c r="U2800" s="1" t="s">
        <v>92</v>
      </c>
      <c r="V2800" s="1">
        <v>3.0</v>
      </c>
      <c r="W2800" s="1">
        <v>1.0</v>
      </c>
      <c r="X2800" s="1">
        <v>1.0</v>
      </c>
      <c r="Y2800" s="1">
        <v>1.0</v>
      </c>
      <c r="Z2800" s="1" t="s">
        <v>93</v>
      </c>
      <c r="AA2800" s="1" t="s">
        <v>14963</v>
      </c>
      <c r="AB2800" s="1">
        <v>100.0</v>
      </c>
      <c r="AC2800" s="1">
        <v>3.0</v>
      </c>
      <c r="AD2800" s="1">
        <v>25.0</v>
      </c>
      <c r="AE2800" s="1">
        <v>2.0</v>
      </c>
      <c r="AF2800" s="1" t="s">
        <v>137</v>
      </c>
      <c r="AG2800" s="1">
        <v>1.0</v>
      </c>
      <c r="AH2800" s="1">
        <v>0.0</v>
      </c>
      <c r="AI2800" s="1">
        <v>0.0</v>
      </c>
      <c r="AJ2800" s="1">
        <v>0.0</v>
      </c>
      <c r="AK2800" s="1">
        <v>0.0</v>
      </c>
      <c r="AL2800" s="1">
        <v>9.0</v>
      </c>
      <c r="AM2800" s="1">
        <v>9.0</v>
      </c>
      <c r="AN2800" s="1">
        <v>87.0</v>
      </c>
      <c r="AO2800" s="1">
        <v>8.0</v>
      </c>
      <c r="AP2800" s="1">
        <v>9.0</v>
      </c>
      <c r="AQ2800" s="1">
        <v>10.0</v>
      </c>
      <c r="AR2800" s="1">
        <v>10.0</v>
      </c>
      <c r="AS2800" s="1">
        <v>10.0</v>
      </c>
      <c r="AT2800" s="1">
        <v>8.0</v>
      </c>
      <c r="AU2800" s="1">
        <v>0.0</v>
      </c>
      <c r="AV2800" s="1" t="s">
        <v>96</v>
      </c>
      <c r="AW2800" s="1">
        <v>1.0</v>
      </c>
      <c r="AX2800" s="1">
        <v>1.0</v>
      </c>
      <c r="AY2800" s="1">
        <v>0.0</v>
      </c>
      <c r="AZ2800" s="1">
        <v>0.0</v>
      </c>
      <c r="BA2800" s="1">
        <v>4.5</v>
      </c>
      <c r="BB2800" s="1">
        <v>-1.0</v>
      </c>
      <c r="BC2800" s="1">
        <v>1.0</v>
      </c>
      <c r="BD2800" s="1">
        <v>-1.0</v>
      </c>
      <c r="BE2800" s="1">
        <v>-1.0</v>
      </c>
      <c r="BF2800" s="1">
        <v>-1.0</v>
      </c>
      <c r="BG2800" s="1">
        <v>-1.0</v>
      </c>
      <c r="BH2800" s="1">
        <v>1.0</v>
      </c>
      <c r="BI2800" s="1">
        <v>-1.0</v>
      </c>
      <c r="BJ2800" s="1">
        <v>-1.0</v>
      </c>
      <c r="BK2800" s="1">
        <v>-1.0</v>
      </c>
      <c r="BL2800" s="1">
        <v>1.0</v>
      </c>
      <c r="BM2800" s="1">
        <v>1.0</v>
      </c>
      <c r="BN2800" s="1">
        <v>-1.0</v>
      </c>
      <c r="BO2800" s="1">
        <v>-1.0</v>
      </c>
      <c r="BP2800" s="1">
        <v>-1.0</v>
      </c>
      <c r="BQ2800" s="1">
        <v>1.0</v>
      </c>
      <c r="BR2800" s="1">
        <v>-1.0</v>
      </c>
      <c r="BS2800" s="1">
        <v>-1.0</v>
      </c>
      <c r="BT2800" s="1">
        <v>-1.0</v>
      </c>
      <c r="BU2800" s="1">
        <v>1.0</v>
      </c>
      <c r="BV2800" s="1">
        <v>1.0</v>
      </c>
      <c r="BW2800" s="1">
        <v>-1.0</v>
      </c>
      <c r="BX2800" s="1">
        <v>1.0</v>
      </c>
      <c r="BY2800" s="1">
        <v>-1.0</v>
      </c>
      <c r="BZ2800" s="1">
        <v>-1.0</v>
      </c>
      <c r="CA2800" s="1">
        <v>-1.0</v>
      </c>
      <c r="CB2800" s="1">
        <v>-1.0</v>
      </c>
      <c r="CC2800" s="1">
        <v>-1.0</v>
      </c>
      <c r="CD2800" s="1">
        <v>94095.0</v>
      </c>
    </row>
    <row r="2801">
      <c r="A2801" s="1">
        <v>1.6685971E7</v>
      </c>
      <c r="B2801" s="1" t="s">
        <v>14964</v>
      </c>
      <c r="C2801" s="1" t="s">
        <v>14965</v>
      </c>
      <c r="D2801" s="1" t="s">
        <v>14965</v>
      </c>
      <c r="E2801" s="1" t="s">
        <v>85</v>
      </c>
      <c r="I2801" s="1">
        <v>5855892.0</v>
      </c>
      <c r="J2801" s="1">
        <v>41374.0</v>
      </c>
      <c r="M2801" s="1">
        <v>0.0</v>
      </c>
      <c r="N2801" s="1">
        <v>1.0</v>
      </c>
      <c r="O2801" s="1">
        <v>1.0</v>
      </c>
      <c r="P2801" s="1" t="s">
        <v>89</v>
      </c>
      <c r="Q2801" s="1" t="s">
        <v>90</v>
      </c>
      <c r="R2801" s="1">
        <v>40.8531</v>
      </c>
      <c r="S2801" s="1">
        <v>-73.9387199999999</v>
      </c>
      <c r="T2801" s="1" t="s">
        <v>91</v>
      </c>
      <c r="U2801" s="1" t="s">
        <v>92</v>
      </c>
      <c r="V2801" s="1">
        <v>2.0</v>
      </c>
      <c r="W2801" s="1">
        <v>1.0</v>
      </c>
      <c r="X2801" s="1">
        <v>1.0</v>
      </c>
      <c r="Y2801" s="1">
        <v>1.0</v>
      </c>
      <c r="Z2801" s="1" t="s">
        <v>93</v>
      </c>
      <c r="AA2801" s="1" t="s">
        <v>14966</v>
      </c>
      <c r="AB2801" s="1">
        <v>75.0</v>
      </c>
      <c r="AC2801" s="1">
        <v>1.0</v>
      </c>
      <c r="AD2801" s="1">
        <v>0.0</v>
      </c>
      <c r="AE2801" s="1">
        <v>2.0</v>
      </c>
      <c r="AF2801" s="1" t="s">
        <v>821</v>
      </c>
      <c r="AG2801" s="1">
        <v>1.0</v>
      </c>
      <c r="AH2801" s="1">
        <v>0.0</v>
      </c>
      <c r="AI2801" s="1">
        <v>0.0</v>
      </c>
      <c r="AJ2801" s="1">
        <v>0.0</v>
      </c>
      <c r="AK2801" s="1">
        <v>0.0</v>
      </c>
      <c r="AL2801" s="1">
        <v>0.0</v>
      </c>
      <c r="AM2801" s="1">
        <v>0.0</v>
      </c>
      <c r="AU2801" s="1">
        <v>1.0</v>
      </c>
      <c r="AV2801" s="1" t="s">
        <v>105</v>
      </c>
      <c r="AW2801" s="1">
        <v>1.0</v>
      </c>
      <c r="AX2801" s="1">
        <v>1.0</v>
      </c>
      <c r="AY2801" s="1">
        <v>0.0</v>
      </c>
      <c r="AZ2801" s="1">
        <v>0.0</v>
      </c>
      <c r="BB2801" s="1">
        <v>-1.0</v>
      </c>
      <c r="BC2801" s="1">
        <v>1.0</v>
      </c>
      <c r="BD2801" s="1">
        <v>-1.0</v>
      </c>
      <c r="BE2801" s="1">
        <v>-1.0</v>
      </c>
      <c r="BF2801" s="1">
        <v>-1.0</v>
      </c>
      <c r="BG2801" s="1">
        <v>-1.0</v>
      </c>
      <c r="BH2801" s="1">
        <v>-1.0</v>
      </c>
      <c r="BI2801" s="1">
        <v>-1.0</v>
      </c>
      <c r="BJ2801" s="1">
        <v>1.0</v>
      </c>
      <c r="BK2801" s="1">
        <v>-1.0</v>
      </c>
      <c r="BL2801" s="1">
        <v>-1.0</v>
      </c>
      <c r="BM2801" s="1">
        <v>1.0</v>
      </c>
      <c r="BN2801" s="1">
        <v>1.0</v>
      </c>
      <c r="BO2801" s="1">
        <v>-1.0</v>
      </c>
      <c r="BP2801" s="1">
        <v>-1.0</v>
      </c>
      <c r="BQ2801" s="1">
        <v>-1.0</v>
      </c>
      <c r="BR2801" s="1">
        <v>-1.0</v>
      </c>
      <c r="BS2801" s="1">
        <v>-1.0</v>
      </c>
      <c r="BT2801" s="1">
        <v>-1.0</v>
      </c>
      <c r="BU2801" s="1">
        <v>1.0</v>
      </c>
      <c r="BV2801" s="1">
        <v>-1.0</v>
      </c>
      <c r="BW2801" s="1">
        <v>-1.0</v>
      </c>
      <c r="BX2801" s="1">
        <v>-1.0</v>
      </c>
      <c r="BY2801" s="1">
        <v>-1.0</v>
      </c>
      <c r="BZ2801" s="1">
        <v>-1.0</v>
      </c>
      <c r="CA2801" s="1">
        <v>-1.0</v>
      </c>
      <c r="CB2801" s="1">
        <v>-1.0</v>
      </c>
      <c r="CC2801" s="1">
        <v>-1.0</v>
      </c>
      <c r="CD2801" s="1">
        <v>94141.0</v>
      </c>
    </row>
    <row r="2802">
      <c r="A2802" s="1">
        <v>1.9860469E7</v>
      </c>
      <c r="B2802" s="1" t="s">
        <v>14967</v>
      </c>
      <c r="C2802" s="1" t="s">
        <v>14968</v>
      </c>
      <c r="D2802" s="1" t="s">
        <v>14968</v>
      </c>
      <c r="E2802" s="1" t="s">
        <v>85</v>
      </c>
      <c r="I2802" s="1">
        <v>8.0701659E7</v>
      </c>
      <c r="J2802" s="1">
        <v>42550.0</v>
      </c>
      <c r="M2802" s="1">
        <v>0.0</v>
      </c>
      <c r="N2802" s="1">
        <v>1.0</v>
      </c>
      <c r="O2802" s="1">
        <v>0.0</v>
      </c>
      <c r="P2802" s="1" t="s">
        <v>123</v>
      </c>
      <c r="Q2802" s="1" t="s">
        <v>185</v>
      </c>
      <c r="R2802" s="1">
        <v>40.7139</v>
      </c>
      <c r="S2802" s="1">
        <v>-73.9486</v>
      </c>
      <c r="T2802" s="1" t="s">
        <v>91</v>
      </c>
      <c r="U2802" s="1" t="s">
        <v>113</v>
      </c>
      <c r="V2802" s="1">
        <v>2.0</v>
      </c>
      <c r="W2802" s="1">
        <v>1.0</v>
      </c>
      <c r="X2802" s="1">
        <v>1.0</v>
      </c>
      <c r="Y2802" s="1">
        <v>1.0</v>
      </c>
      <c r="Z2802" s="1" t="s">
        <v>93</v>
      </c>
      <c r="AA2802" s="1" t="s">
        <v>14969</v>
      </c>
      <c r="AB2802" s="1">
        <v>80.0</v>
      </c>
      <c r="AC2802" s="1">
        <v>1.0</v>
      </c>
      <c r="AD2802" s="1">
        <v>0.0</v>
      </c>
      <c r="AE2802" s="1">
        <v>5.0</v>
      </c>
      <c r="AF2802" s="1" t="s">
        <v>932</v>
      </c>
      <c r="AG2802" s="1">
        <v>1.0</v>
      </c>
      <c r="AH2802" s="1">
        <v>0.0</v>
      </c>
      <c r="AI2802" s="1">
        <v>0.0</v>
      </c>
      <c r="AJ2802" s="1">
        <v>0.0</v>
      </c>
      <c r="AK2802" s="1">
        <v>0.0</v>
      </c>
      <c r="AL2802" s="1">
        <v>1.0</v>
      </c>
      <c r="AM2802" s="1">
        <v>0.0</v>
      </c>
      <c r="AN2802" s="1">
        <v>100.0</v>
      </c>
      <c r="AO2802" s="1">
        <v>10.0</v>
      </c>
      <c r="AP2802" s="1">
        <v>10.0</v>
      </c>
      <c r="AU2802" s="1">
        <v>1.0</v>
      </c>
      <c r="AV2802" s="1" t="s">
        <v>96</v>
      </c>
      <c r="AW2802" s="1">
        <v>1.0</v>
      </c>
      <c r="AX2802" s="1">
        <v>0.0</v>
      </c>
      <c r="AY2802" s="1">
        <v>1.0</v>
      </c>
      <c r="AZ2802" s="1">
        <v>0.0</v>
      </c>
      <c r="BA2802" s="1">
        <v>0.04</v>
      </c>
      <c r="BB2802" s="1">
        <v>-1.0</v>
      </c>
      <c r="BC2802" s="1">
        <v>1.0</v>
      </c>
      <c r="BD2802" s="1">
        <v>-1.0</v>
      </c>
      <c r="BE2802" s="1">
        <v>-1.0</v>
      </c>
      <c r="BF2802" s="1">
        <v>-1.0</v>
      </c>
      <c r="BG2802" s="1">
        <v>-1.0</v>
      </c>
      <c r="BH2802" s="1">
        <v>-1.0</v>
      </c>
      <c r="BI2802" s="1">
        <v>1.0</v>
      </c>
      <c r="BJ2802" s="1">
        <v>-1.0</v>
      </c>
      <c r="BK2802" s="1">
        <v>-1.0</v>
      </c>
      <c r="BL2802" s="1">
        <v>-1.0</v>
      </c>
      <c r="BM2802" s="1">
        <v>1.0</v>
      </c>
      <c r="BN2802" s="1">
        <v>-1.0</v>
      </c>
      <c r="BO2802" s="1">
        <v>-1.0</v>
      </c>
      <c r="BP2802" s="1">
        <v>-1.0</v>
      </c>
      <c r="BQ2802" s="1">
        <v>-1.0</v>
      </c>
      <c r="BR2802" s="1">
        <v>-1.0</v>
      </c>
      <c r="BS2802" s="1">
        <v>-1.0</v>
      </c>
      <c r="BT2802" s="1">
        <v>-1.0</v>
      </c>
      <c r="BU2802" s="1">
        <v>1.0</v>
      </c>
      <c r="BV2802" s="1">
        <v>-1.0</v>
      </c>
      <c r="BW2802" s="1">
        <v>-1.0</v>
      </c>
      <c r="BX2802" s="1">
        <v>-1.0</v>
      </c>
      <c r="BY2802" s="1">
        <v>-1.0</v>
      </c>
      <c r="BZ2802" s="1">
        <v>-1.0</v>
      </c>
      <c r="CA2802" s="1">
        <v>-1.0</v>
      </c>
      <c r="CB2802" s="1">
        <v>-1.0</v>
      </c>
      <c r="CC2802" s="1">
        <v>-1.0</v>
      </c>
      <c r="CD2802" s="1">
        <v>94170.0</v>
      </c>
    </row>
    <row r="2803">
      <c r="A2803" s="1">
        <v>7651418.0</v>
      </c>
      <c r="B2803" s="1" t="s">
        <v>14970</v>
      </c>
      <c r="C2803" s="1" t="s">
        <v>14971</v>
      </c>
      <c r="D2803" s="1" t="s">
        <v>14972</v>
      </c>
      <c r="E2803" s="1" t="s">
        <v>85</v>
      </c>
      <c r="F2803" s="1" t="s">
        <v>14973</v>
      </c>
      <c r="G2803" s="1" t="s">
        <v>14974</v>
      </c>
      <c r="H2803" s="1" t="s">
        <v>14975</v>
      </c>
      <c r="I2803" s="1">
        <v>4.0151792E7</v>
      </c>
      <c r="J2803" s="1">
        <v>42216.0</v>
      </c>
      <c r="K2803" s="1" t="s">
        <v>134</v>
      </c>
      <c r="L2803" s="1">
        <v>1.0</v>
      </c>
      <c r="M2803" s="1">
        <v>0.0</v>
      </c>
      <c r="N2803" s="1">
        <v>1.0</v>
      </c>
      <c r="O2803" s="1">
        <v>1.0</v>
      </c>
      <c r="P2803" s="1" t="s">
        <v>89</v>
      </c>
      <c r="Q2803" s="1" t="s">
        <v>177</v>
      </c>
      <c r="R2803" s="1">
        <v>40.71903</v>
      </c>
      <c r="S2803" s="1">
        <v>-73.9904</v>
      </c>
      <c r="T2803" s="1" t="s">
        <v>91</v>
      </c>
      <c r="U2803" s="1" t="s">
        <v>92</v>
      </c>
      <c r="V2803" s="1">
        <v>2.0</v>
      </c>
      <c r="W2803" s="1">
        <v>1.0</v>
      </c>
      <c r="X2803" s="1">
        <v>1.0</v>
      </c>
      <c r="Y2803" s="1">
        <v>2.0</v>
      </c>
      <c r="Z2803" s="1" t="s">
        <v>93</v>
      </c>
      <c r="AA2803" s="1" t="s">
        <v>14976</v>
      </c>
      <c r="AB2803" s="1">
        <v>160.0</v>
      </c>
      <c r="AC2803" s="1">
        <v>1.0</v>
      </c>
      <c r="AD2803" s="1">
        <v>0.0</v>
      </c>
      <c r="AE2803" s="1">
        <v>5.0</v>
      </c>
      <c r="AF2803" s="1" t="s">
        <v>797</v>
      </c>
      <c r="AG2803" s="1">
        <v>1.0</v>
      </c>
      <c r="AH2803" s="1">
        <v>11.0</v>
      </c>
      <c r="AI2803" s="1">
        <v>11.0</v>
      </c>
      <c r="AJ2803" s="1">
        <v>11.0</v>
      </c>
      <c r="AK2803" s="1">
        <v>11.0</v>
      </c>
      <c r="AL2803" s="1">
        <v>10.0</v>
      </c>
      <c r="AM2803" s="1">
        <v>4.0</v>
      </c>
      <c r="AN2803" s="1">
        <v>96.0</v>
      </c>
      <c r="AO2803" s="1">
        <v>10.0</v>
      </c>
      <c r="AP2803" s="1">
        <v>9.0</v>
      </c>
      <c r="AQ2803" s="1">
        <v>10.0</v>
      </c>
      <c r="AR2803" s="1">
        <v>10.0</v>
      </c>
      <c r="AS2803" s="1">
        <v>10.0</v>
      </c>
      <c r="AT2803" s="1">
        <v>10.0</v>
      </c>
      <c r="AU2803" s="1">
        <v>0.0</v>
      </c>
      <c r="AV2803" s="1" t="s">
        <v>96</v>
      </c>
      <c r="AW2803" s="1">
        <v>1.0</v>
      </c>
      <c r="AX2803" s="1">
        <v>1.0</v>
      </c>
      <c r="AY2803" s="1">
        <v>0.0</v>
      </c>
      <c r="AZ2803" s="1">
        <v>0.0</v>
      </c>
      <c r="BA2803" s="1">
        <v>0.21</v>
      </c>
      <c r="BB2803" s="1">
        <v>-1.0</v>
      </c>
      <c r="BC2803" s="1">
        <v>1.0</v>
      </c>
      <c r="BD2803" s="1">
        <v>-1.0</v>
      </c>
      <c r="BE2803" s="1">
        <v>-1.0</v>
      </c>
      <c r="BF2803" s="1">
        <v>-1.0</v>
      </c>
      <c r="BG2803" s="1">
        <v>-1.0</v>
      </c>
      <c r="BH2803" s="1">
        <v>-1.0</v>
      </c>
      <c r="BI2803" s="1">
        <v>-1.0</v>
      </c>
      <c r="BJ2803" s="1">
        <v>1.0</v>
      </c>
      <c r="BK2803" s="1">
        <v>1.0</v>
      </c>
      <c r="BL2803" s="1">
        <v>1.0</v>
      </c>
      <c r="BM2803" s="1">
        <v>-1.0</v>
      </c>
      <c r="BN2803" s="1">
        <v>-1.0</v>
      </c>
      <c r="BO2803" s="1">
        <v>-1.0</v>
      </c>
      <c r="BP2803" s="1">
        <v>1.0</v>
      </c>
      <c r="BQ2803" s="1">
        <v>-1.0</v>
      </c>
      <c r="BR2803" s="1">
        <v>-1.0</v>
      </c>
      <c r="BS2803" s="1">
        <v>-1.0</v>
      </c>
      <c r="BT2803" s="1">
        <v>-1.0</v>
      </c>
      <c r="BU2803" s="1">
        <v>1.0</v>
      </c>
      <c r="BV2803" s="1">
        <v>-1.0</v>
      </c>
      <c r="BW2803" s="1">
        <v>1.0</v>
      </c>
      <c r="BX2803" s="1">
        <v>-1.0</v>
      </c>
      <c r="BY2803" s="1">
        <v>1.0</v>
      </c>
      <c r="BZ2803" s="1">
        <v>1.0</v>
      </c>
      <c r="CA2803" s="1">
        <v>-1.0</v>
      </c>
      <c r="CB2803" s="1">
        <v>-1.0</v>
      </c>
      <c r="CC2803" s="1">
        <v>-1.0</v>
      </c>
      <c r="CD2803" s="1">
        <v>94179.0</v>
      </c>
    </row>
    <row r="2804">
      <c r="A2804" s="1">
        <v>2.5323809E7</v>
      </c>
      <c r="B2804" s="1" t="s">
        <v>14977</v>
      </c>
      <c r="C2804" s="1" t="s">
        <v>14978</v>
      </c>
      <c r="D2804" s="1" t="s">
        <v>14979</v>
      </c>
      <c r="E2804" s="1" t="s">
        <v>85</v>
      </c>
      <c r="F2804" s="1" t="s">
        <v>14980</v>
      </c>
      <c r="G2804" s="1" t="s">
        <v>14981</v>
      </c>
      <c r="I2804" s="1">
        <v>6.1699814E7</v>
      </c>
      <c r="J2804" s="1">
        <v>42434.0</v>
      </c>
      <c r="K2804" s="1" t="s">
        <v>134</v>
      </c>
      <c r="L2804" s="1">
        <v>1.0</v>
      </c>
      <c r="M2804" s="1">
        <v>0.0</v>
      </c>
      <c r="N2804" s="1">
        <v>2.0</v>
      </c>
      <c r="O2804" s="1">
        <v>0.0</v>
      </c>
      <c r="P2804" s="1" t="s">
        <v>621</v>
      </c>
      <c r="Q2804" s="1" t="s">
        <v>14982</v>
      </c>
      <c r="R2804" s="1">
        <v>40.87901</v>
      </c>
      <c r="S2804" s="1">
        <v>-73.90155</v>
      </c>
      <c r="T2804" s="1" t="s">
        <v>289</v>
      </c>
      <c r="U2804" s="1" t="s">
        <v>113</v>
      </c>
      <c r="V2804" s="1">
        <v>2.0</v>
      </c>
      <c r="W2804" s="1">
        <v>1.0</v>
      </c>
      <c r="X2804" s="1">
        <v>1.0</v>
      </c>
      <c r="Y2804" s="1">
        <v>2.0</v>
      </c>
      <c r="Z2804" s="1" t="s">
        <v>93</v>
      </c>
      <c r="AA2804" s="1" t="s">
        <v>14983</v>
      </c>
      <c r="AB2804" s="1">
        <v>45.0</v>
      </c>
      <c r="AC2804" s="1">
        <v>1.0</v>
      </c>
      <c r="AD2804" s="1">
        <v>0.0</v>
      </c>
      <c r="AE2804" s="1">
        <v>30.0</v>
      </c>
      <c r="AF2804" s="1" t="s">
        <v>179</v>
      </c>
      <c r="AG2804" s="1">
        <v>1.0</v>
      </c>
      <c r="AH2804" s="1">
        <v>0.0</v>
      </c>
      <c r="AI2804" s="1">
        <v>0.0</v>
      </c>
      <c r="AJ2804" s="1">
        <v>0.0</v>
      </c>
      <c r="AK2804" s="1">
        <v>193.0</v>
      </c>
      <c r="AL2804" s="1">
        <v>1.0</v>
      </c>
      <c r="AM2804" s="1">
        <v>1.0</v>
      </c>
      <c r="AN2804" s="1">
        <v>60.0</v>
      </c>
      <c r="AO2804" s="1">
        <v>8.0</v>
      </c>
      <c r="AP2804" s="1">
        <v>6.0</v>
      </c>
      <c r="AQ2804" s="1">
        <v>8.0</v>
      </c>
      <c r="AR2804" s="1">
        <v>8.0</v>
      </c>
      <c r="AS2804" s="1">
        <v>4.0</v>
      </c>
      <c r="AT2804" s="1">
        <v>6.0</v>
      </c>
      <c r="AU2804" s="1">
        <v>0.0</v>
      </c>
      <c r="AV2804" s="1" t="s">
        <v>105</v>
      </c>
      <c r="AW2804" s="1">
        <v>2.0</v>
      </c>
      <c r="AX2804" s="1">
        <v>0.0</v>
      </c>
      <c r="AY2804" s="1">
        <v>2.0</v>
      </c>
      <c r="AZ2804" s="1">
        <v>0.0</v>
      </c>
      <c r="BA2804" s="1">
        <v>0.09</v>
      </c>
      <c r="BB2804" s="1">
        <v>-1.0</v>
      </c>
      <c r="BC2804" s="1">
        <v>1.0</v>
      </c>
      <c r="BD2804" s="1">
        <v>-1.0</v>
      </c>
      <c r="BE2804" s="1">
        <v>-1.0</v>
      </c>
      <c r="BF2804" s="1">
        <v>1.0</v>
      </c>
      <c r="BG2804" s="1">
        <v>-1.0</v>
      </c>
      <c r="BH2804" s="1">
        <v>1.0</v>
      </c>
      <c r="BI2804" s="1">
        <v>-1.0</v>
      </c>
      <c r="BJ2804" s="1">
        <v>-1.0</v>
      </c>
      <c r="BK2804" s="1">
        <v>-1.0</v>
      </c>
      <c r="BL2804" s="1">
        <v>1.0</v>
      </c>
      <c r="BM2804" s="1">
        <v>1.0</v>
      </c>
      <c r="BN2804" s="1">
        <v>-1.0</v>
      </c>
      <c r="BO2804" s="1">
        <v>-1.0</v>
      </c>
      <c r="BP2804" s="1">
        <v>1.0</v>
      </c>
      <c r="BQ2804" s="1">
        <v>1.0</v>
      </c>
      <c r="BR2804" s="1">
        <v>-1.0</v>
      </c>
      <c r="BS2804" s="1">
        <v>-1.0</v>
      </c>
      <c r="BT2804" s="1">
        <v>-1.0</v>
      </c>
      <c r="BU2804" s="1">
        <v>1.0</v>
      </c>
      <c r="BV2804" s="1">
        <v>1.0</v>
      </c>
      <c r="BW2804" s="1">
        <v>-1.0</v>
      </c>
      <c r="BX2804" s="1">
        <v>-1.0</v>
      </c>
      <c r="BY2804" s="1">
        <v>-1.0</v>
      </c>
      <c r="BZ2804" s="1">
        <v>1.0</v>
      </c>
      <c r="CA2804" s="1">
        <v>-1.0</v>
      </c>
      <c r="CB2804" s="1">
        <v>-1.0</v>
      </c>
      <c r="CC2804" s="1">
        <v>-1.0</v>
      </c>
      <c r="CD2804" s="1">
        <v>94190.0</v>
      </c>
    </row>
    <row r="2805">
      <c r="A2805" s="1">
        <v>6636906.0</v>
      </c>
      <c r="B2805" s="1" t="s">
        <v>14984</v>
      </c>
      <c r="C2805" s="1" t="s">
        <v>14985</v>
      </c>
      <c r="D2805" s="1" t="s">
        <v>14986</v>
      </c>
      <c r="E2805" s="1" t="s">
        <v>85</v>
      </c>
      <c r="F2805" s="1" t="s">
        <v>14987</v>
      </c>
      <c r="G2805" s="1" t="s">
        <v>14988</v>
      </c>
      <c r="H2805" s="1" t="s">
        <v>14989</v>
      </c>
      <c r="I2805" s="1">
        <v>3858150.0</v>
      </c>
      <c r="J2805" s="1">
        <v>41195.0</v>
      </c>
      <c r="M2805" s="1">
        <v>0.0</v>
      </c>
      <c r="N2805" s="1">
        <v>1.0</v>
      </c>
      <c r="O2805" s="1">
        <v>1.0</v>
      </c>
      <c r="P2805" s="1" t="s">
        <v>89</v>
      </c>
      <c r="Q2805" s="1" t="s">
        <v>90</v>
      </c>
      <c r="R2805" s="1">
        <v>40.81165</v>
      </c>
      <c r="S2805" s="1">
        <v>-73.95639</v>
      </c>
      <c r="T2805" s="1" t="s">
        <v>91</v>
      </c>
      <c r="U2805" s="1" t="s">
        <v>113</v>
      </c>
      <c r="V2805" s="1">
        <v>2.0</v>
      </c>
      <c r="W2805" s="1">
        <v>1.5</v>
      </c>
      <c r="X2805" s="1">
        <v>1.0</v>
      </c>
      <c r="Y2805" s="1">
        <v>1.0</v>
      </c>
      <c r="Z2805" s="1" t="s">
        <v>93</v>
      </c>
      <c r="AA2805" s="1" t="s">
        <v>14990</v>
      </c>
      <c r="AB2805" s="1">
        <v>60.0</v>
      </c>
      <c r="AC2805" s="1">
        <v>1.0</v>
      </c>
      <c r="AD2805" s="1">
        <v>0.0</v>
      </c>
      <c r="AE2805" s="1">
        <v>9.0</v>
      </c>
      <c r="AF2805" s="1" t="s">
        <v>2201</v>
      </c>
      <c r="AG2805" s="1">
        <v>1.0</v>
      </c>
      <c r="AH2805" s="1">
        <v>0.0</v>
      </c>
      <c r="AI2805" s="1">
        <v>0.0</v>
      </c>
      <c r="AJ2805" s="1">
        <v>0.0</v>
      </c>
      <c r="AK2805" s="1">
        <v>0.0</v>
      </c>
      <c r="AL2805" s="1">
        <v>7.0</v>
      </c>
      <c r="AM2805" s="1">
        <v>0.0</v>
      </c>
      <c r="AN2805" s="1">
        <v>86.0</v>
      </c>
      <c r="AO2805" s="1">
        <v>9.0</v>
      </c>
      <c r="AP2805" s="1">
        <v>8.0</v>
      </c>
      <c r="AQ2805" s="1">
        <v>9.0</v>
      </c>
      <c r="AR2805" s="1">
        <v>9.0</v>
      </c>
      <c r="AS2805" s="1">
        <v>9.0</v>
      </c>
      <c r="AT2805" s="1">
        <v>9.0</v>
      </c>
      <c r="AU2805" s="1">
        <v>0.0</v>
      </c>
      <c r="AV2805" s="1" t="s">
        <v>105</v>
      </c>
      <c r="AW2805" s="1">
        <v>1.0</v>
      </c>
      <c r="AX2805" s="1">
        <v>0.0</v>
      </c>
      <c r="AY2805" s="1">
        <v>1.0</v>
      </c>
      <c r="AZ2805" s="1">
        <v>0.0</v>
      </c>
      <c r="BA2805" s="1">
        <v>0.15</v>
      </c>
      <c r="BB2805" s="1">
        <v>-1.0</v>
      </c>
      <c r="BC2805" s="1">
        <v>1.0</v>
      </c>
      <c r="BD2805" s="1">
        <v>-1.0</v>
      </c>
      <c r="BE2805" s="1">
        <v>-1.0</v>
      </c>
      <c r="BF2805" s="1">
        <v>-1.0</v>
      </c>
      <c r="BG2805" s="1">
        <v>-1.0</v>
      </c>
      <c r="BH2805" s="1">
        <v>-1.0</v>
      </c>
      <c r="BI2805" s="1">
        <v>-1.0</v>
      </c>
      <c r="BJ2805" s="1">
        <v>-1.0</v>
      </c>
      <c r="BK2805" s="1">
        <v>-1.0</v>
      </c>
      <c r="BL2805" s="1">
        <v>-1.0</v>
      </c>
      <c r="BM2805" s="1">
        <v>1.0</v>
      </c>
      <c r="BN2805" s="1">
        <v>-1.0</v>
      </c>
      <c r="BO2805" s="1">
        <v>-1.0</v>
      </c>
      <c r="BP2805" s="1">
        <v>-1.0</v>
      </c>
      <c r="BQ2805" s="1">
        <v>-1.0</v>
      </c>
      <c r="BR2805" s="1">
        <v>-1.0</v>
      </c>
      <c r="BS2805" s="1">
        <v>-1.0</v>
      </c>
      <c r="BT2805" s="1">
        <v>-1.0</v>
      </c>
      <c r="BU2805" s="1">
        <v>1.0</v>
      </c>
      <c r="BV2805" s="1">
        <v>-1.0</v>
      </c>
      <c r="BW2805" s="1">
        <v>-1.0</v>
      </c>
      <c r="BX2805" s="1">
        <v>-1.0</v>
      </c>
      <c r="BY2805" s="1">
        <v>-1.0</v>
      </c>
      <c r="BZ2805" s="1">
        <v>-1.0</v>
      </c>
      <c r="CA2805" s="1">
        <v>-1.0</v>
      </c>
      <c r="CB2805" s="1">
        <v>-1.0</v>
      </c>
      <c r="CC2805" s="1">
        <v>-1.0</v>
      </c>
      <c r="CD2805" s="1">
        <v>94209.0</v>
      </c>
    </row>
    <row r="2806">
      <c r="A2806" s="1">
        <v>2.913522E7</v>
      </c>
      <c r="B2806" s="1" t="s">
        <v>14991</v>
      </c>
      <c r="C2806" s="1" t="s">
        <v>14992</v>
      </c>
      <c r="D2806" s="1" t="s">
        <v>14993</v>
      </c>
      <c r="E2806" s="1" t="s">
        <v>85</v>
      </c>
      <c r="F2806" s="1" t="s">
        <v>14994</v>
      </c>
      <c r="G2806" s="1" t="s">
        <v>14995</v>
      </c>
      <c r="I2806" s="1">
        <v>3.2830245E7</v>
      </c>
      <c r="J2806" s="1">
        <v>42131.0</v>
      </c>
      <c r="K2806" s="1" t="s">
        <v>134</v>
      </c>
      <c r="L2806" s="1">
        <v>1.0</v>
      </c>
      <c r="M2806" s="1">
        <v>0.0</v>
      </c>
      <c r="N2806" s="1">
        <v>1.0</v>
      </c>
      <c r="O2806" s="1">
        <v>0.0</v>
      </c>
      <c r="P2806" s="1" t="s">
        <v>123</v>
      </c>
      <c r="Q2806" s="1" t="s">
        <v>124</v>
      </c>
      <c r="R2806" s="1">
        <v>40.68063</v>
      </c>
      <c r="S2806" s="1">
        <v>-73.97334</v>
      </c>
      <c r="T2806" s="1" t="s">
        <v>91</v>
      </c>
      <c r="U2806" s="1" t="s">
        <v>92</v>
      </c>
      <c r="V2806" s="1">
        <v>4.0</v>
      </c>
      <c r="W2806" s="1">
        <v>1.0</v>
      </c>
      <c r="X2806" s="1">
        <v>1.0</v>
      </c>
      <c r="Y2806" s="1">
        <v>2.0</v>
      </c>
      <c r="Z2806" s="1" t="s">
        <v>93</v>
      </c>
      <c r="AA2806" s="1" t="s">
        <v>14996</v>
      </c>
      <c r="AB2806" s="1">
        <v>180.0</v>
      </c>
      <c r="AC2806" s="1">
        <v>1.0</v>
      </c>
      <c r="AD2806" s="1">
        <v>0.0</v>
      </c>
      <c r="AE2806" s="1">
        <v>2.0</v>
      </c>
      <c r="AF2806" s="1" t="s">
        <v>255</v>
      </c>
      <c r="AG2806" s="1">
        <v>1.0</v>
      </c>
      <c r="AH2806" s="1">
        <v>0.0</v>
      </c>
      <c r="AI2806" s="1">
        <v>0.0</v>
      </c>
      <c r="AJ2806" s="1">
        <v>0.0</v>
      </c>
      <c r="AK2806" s="1">
        <v>0.0</v>
      </c>
      <c r="AL2806" s="1">
        <v>9.0</v>
      </c>
      <c r="AM2806" s="1">
        <v>9.0</v>
      </c>
      <c r="AN2806" s="1">
        <v>98.0</v>
      </c>
      <c r="AO2806" s="1">
        <v>10.0</v>
      </c>
      <c r="AP2806" s="1">
        <v>10.0</v>
      </c>
      <c r="AQ2806" s="1">
        <v>10.0</v>
      </c>
      <c r="AR2806" s="1">
        <v>10.0</v>
      </c>
      <c r="AS2806" s="1">
        <v>10.0</v>
      </c>
      <c r="AT2806" s="1">
        <v>10.0</v>
      </c>
      <c r="AU2806" s="1">
        <v>1.0</v>
      </c>
      <c r="AV2806" s="1" t="s">
        <v>105</v>
      </c>
      <c r="AW2806" s="1">
        <v>1.0</v>
      </c>
      <c r="AX2806" s="1">
        <v>1.0</v>
      </c>
      <c r="AY2806" s="1">
        <v>0.0</v>
      </c>
      <c r="AZ2806" s="1">
        <v>0.0</v>
      </c>
      <c r="BA2806" s="1">
        <v>1.01</v>
      </c>
      <c r="BB2806" s="1">
        <v>-1.0</v>
      </c>
      <c r="BC2806" s="1">
        <v>-1.0</v>
      </c>
      <c r="BD2806" s="1">
        <v>-1.0</v>
      </c>
      <c r="BE2806" s="1">
        <v>-1.0</v>
      </c>
      <c r="BF2806" s="1">
        <v>-1.0</v>
      </c>
      <c r="BG2806" s="1">
        <v>-1.0</v>
      </c>
      <c r="BH2806" s="1">
        <v>-1.0</v>
      </c>
      <c r="BI2806" s="1">
        <v>-1.0</v>
      </c>
      <c r="BJ2806" s="1">
        <v>-1.0</v>
      </c>
      <c r="BK2806" s="1">
        <v>-1.0</v>
      </c>
      <c r="BL2806" s="1">
        <v>-1.0</v>
      </c>
      <c r="BM2806" s="1">
        <v>-1.0</v>
      </c>
      <c r="BN2806" s="1">
        <v>-1.0</v>
      </c>
      <c r="BO2806" s="1">
        <v>-1.0</v>
      </c>
      <c r="BP2806" s="1">
        <v>-1.0</v>
      </c>
      <c r="BQ2806" s="1">
        <v>-1.0</v>
      </c>
      <c r="BR2806" s="1">
        <v>-1.0</v>
      </c>
      <c r="BS2806" s="1">
        <v>-1.0</v>
      </c>
      <c r="BT2806" s="1">
        <v>-1.0</v>
      </c>
      <c r="BU2806" s="1">
        <v>1.0</v>
      </c>
      <c r="BV2806" s="1">
        <v>-1.0</v>
      </c>
      <c r="BW2806" s="1">
        <v>-1.0</v>
      </c>
      <c r="BX2806" s="1">
        <v>-1.0</v>
      </c>
      <c r="BY2806" s="1">
        <v>-1.0</v>
      </c>
      <c r="BZ2806" s="1">
        <v>-1.0</v>
      </c>
      <c r="CA2806" s="1">
        <v>-1.0</v>
      </c>
      <c r="CB2806" s="1">
        <v>-1.0</v>
      </c>
      <c r="CC2806" s="1">
        <v>-1.0</v>
      </c>
      <c r="CD2806" s="1">
        <v>94210.0</v>
      </c>
    </row>
    <row r="2807">
      <c r="A2807" s="1">
        <v>3.1640203E7</v>
      </c>
      <c r="B2807" s="1" t="s">
        <v>14997</v>
      </c>
      <c r="C2807" s="1" t="s">
        <v>14998</v>
      </c>
      <c r="D2807" s="1" t="s">
        <v>14999</v>
      </c>
      <c r="E2807" s="1" t="s">
        <v>85</v>
      </c>
      <c r="F2807" s="1" t="s">
        <v>15000</v>
      </c>
      <c r="G2807" s="1" t="s">
        <v>15001</v>
      </c>
      <c r="I2807" s="1">
        <v>510931.0</v>
      </c>
      <c r="J2807" s="1">
        <v>40648.0</v>
      </c>
      <c r="K2807" s="1" t="s">
        <v>134</v>
      </c>
      <c r="L2807" s="1">
        <v>0.8</v>
      </c>
      <c r="M2807" s="1">
        <v>0.0</v>
      </c>
      <c r="N2807" s="1">
        <v>2.0</v>
      </c>
      <c r="O2807" s="1">
        <v>1.0</v>
      </c>
      <c r="P2807" s="1" t="s">
        <v>89</v>
      </c>
      <c r="Q2807" s="1" t="s">
        <v>90</v>
      </c>
      <c r="R2807" s="1">
        <v>40.70438</v>
      </c>
      <c r="S2807" s="1">
        <v>-74.01657</v>
      </c>
      <c r="T2807" s="1" t="s">
        <v>91</v>
      </c>
      <c r="U2807" s="1" t="s">
        <v>113</v>
      </c>
      <c r="V2807" s="1">
        <v>2.0</v>
      </c>
      <c r="W2807" s="1">
        <v>1.0</v>
      </c>
      <c r="X2807" s="1">
        <v>1.0</v>
      </c>
      <c r="Y2807" s="1">
        <v>1.0</v>
      </c>
      <c r="Z2807" s="1" t="s">
        <v>93</v>
      </c>
      <c r="AA2807" s="1" t="s">
        <v>15002</v>
      </c>
      <c r="AB2807" s="1">
        <v>71.0</v>
      </c>
      <c r="AC2807" s="1">
        <v>1.0</v>
      </c>
      <c r="AD2807" s="1">
        <v>0.0</v>
      </c>
      <c r="AE2807" s="1">
        <v>14.0</v>
      </c>
      <c r="AF2807" s="1" t="s">
        <v>407</v>
      </c>
      <c r="AG2807" s="1">
        <v>1.0</v>
      </c>
      <c r="AH2807" s="1">
        <v>9.0</v>
      </c>
      <c r="AI2807" s="1">
        <v>39.0</v>
      </c>
      <c r="AJ2807" s="1">
        <v>63.0</v>
      </c>
      <c r="AK2807" s="1">
        <v>63.0</v>
      </c>
      <c r="AL2807" s="1">
        <v>0.0</v>
      </c>
      <c r="AM2807" s="1">
        <v>0.0</v>
      </c>
      <c r="AU2807" s="1">
        <v>0.0</v>
      </c>
      <c r="AV2807" s="1" t="s">
        <v>96</v>
      </c>
      <c r="AW2807" s="1">
        <v>2.0</v>
      </c>
      <c r="AX2807" s="1">
        <v>0.0</v>
      </c>
      <c r="AY2807" s="1">
        <v>2.0</v>
      </c>
      <c r="AZ2807" s="1">
        <v>0.0</v>
      </c>
      <c r="BB2807" s="1">
        <v>-1.0</v>
      </c>
      <c r="BC2807" s="1">
        <v>1.0</v>
      </c>
      <c r="BD2807" s="1">
        <v>-1.0</v>
      </c>
      <c r="BE2807" s="1">
        <v>-1.0</v>
      </c>
      <c r="BF2807" s="1">
        <v>-1.0</v>
      </c>
      <c r="BG2807" s="1">
        <v>-1.0</v>
      </c>
      <c r="BH2807" s="1">
        <v>-1.0</v>
      </c>
      <c r="BI2807" s="1">
        <v>-1.0</v>
      </c>
      <c r="BJ2807" s="1">
        <v>-1.0</v>
      </c>
      <c r="BK2807" s="1">
        <v>-1.0</v>
      </c>
      <c r="BL2807" s="1">
        <v>-1.0</v>
      </c>
      <c r="BM2807" s="1">
        <v>1.0</v>
      </c>
      <c r="BN2807" s="1">
        <v>1.0</v>
      </c>
      <c r="BO2807" s="1">
        <v>1.0</v>
      </c>
      <c r="BP2807" s="1">
        <v>-1.0</v>
      </c>
      <c r="BQ2807" s="1">
        <v>1.0</v>
      </c>
      <c r="BR2807" s="1">
        <v>-1.0</v>
      </c>
      <c r="BS2807" s="1">
        <v>1.0</v>
      </c>
      <c r="BT2807" s="1">
        <v>-1.0</v>
      </c>
      <c r="BU2807" s="1">
        <v>1.0</v>
      </c>
      <c r="BV2807" s="1">
        <v>-1.0</v>
      </c>
      <c r="BW2807" s="1">
        <v>-1.0</v>
      </c>
      <c r="BX2807" s="1">
        <v>-1.0</v>
      </c>
      <c r="BY2807" s="1">
        <v>-1.0</v>
      </c>
      <c r="BZ2807" s="1">
        <v>-1.0</v>
      </c>
      <c r="CA2807" s="1">
        <v>-1.0</v>
      </c>
      <c r="CB2807" s="1">
        <v>-1.0</v>
      </c>
      <c r="CC2807" s="1">
        <v>-1.0</v>
      </c>
      <c r="CD2807" s="1">
        <v>94251.0</v>
      </c>
    </row>
    <row r="2808">
      <c r="A2808" s="1">
        <v>1.9670093E7</v>
      </c>
      <c r="B2808" s="1" t="s">
        <v>15003</v>
      </c>
      <c r="C2808" s="1" t="s">
        <v>15004</v>
      </c>
      <c r="D2808" s="1" t="s">
        <v>15005</v>
      </c>
      <c r="E2808" s="1" t="s">
        <v>85</v>
      </c>
      <c r="F2808" s="1" t="s">
        <v>15006</v>
      </c>
      <c r="G2808" s="1" t="s">
        <v>15007</v>
      </c>
      <c r="I2808" s="1">
        <v>1.36049464E8</v>
      </c>
      <c r="J2808" s="1">
        <v>42906.0</v>
      </c>
      <c r="K2808" s="1" t="s">
        <v>88</v>
      </c>
      <c r="L2808" s="1">
        <v>1.0</v>
      </c>
      <c r="M2808" s="1">
        <v>0.0</v>
      </c>
      <c r="N2808" s="1">
        <v>1.0</v>
      </c>
      <c r="O2808" s="1">
        <v>1.0</v>
      </c>
      <c r="P2808" s="1" t="s">
        <v>123</v>
      </c>
      <c r="Q2808" s="1" t="s">
        <v>157</v>
      </c>
      <c r="R2808" s="1">
        <v>40.69277</v>
      </c>
      <c r="S2808" s="1">
        <v>-73.94315</v>
      </c>
      <c r="T2808" s="1" t="s">
        <v>91</v>
      </c>
      <c r="U2808" s="1" t="s">
        <v>113</v>
      </c>
      <c r="V2808" s="1">
        <v>2.0</v>
      </c>
      <c r="W2808" s="1">
        <v>1.0</v>
      </c>
      <c r="X2808" s="1">
        <v>1.0</v>
      </c>
      <c r="Y2808" s="1">
        <v>1.0</v>
      </c>
      <c r="Z2808" s="1" t="s">
        <v>93</v>
      </c>
      <c r="AA2808" s="1" t="s">
        <v>15008</v>
      </c>
      <c r="AB2808" s="1">
        <v>55.0</v>
      </c>
      <c r="AC2808" s="1">
        <v>1.0</v>
      </c>
      <c r="AD2808" s="1">
        <v>50.0</v>
      </c>
      <c r="AE2808" s="1">
        <v>2.0</v>
      </c>
      <c r="AF2808" s="1" t="s">
        <v>904</v>
      </c>
      <c r="AG2808" s="1">
        <v>1.0</v>
      </c>
      <c r="AH2808" s="1">
        <v>0.0</v>
      </c>
      <c r="AI2808" s="1">
        <v>0.0</v>
      </c>
      <c r="AJ2808" s="1">
        <v>5.0</v>
      </c>
      <c r="AK2808" s="1">
        <v>5.0</v>
      </c>
      <c r="AL2808" s="1">
        <v>11.0</v>
      </c>
      <c r="AM2808" s="1">
        <v>1.0</v>
      </c>
      <c r="AN2808" s="1">
        <v>89.0</v>
      </c>
      <c r="AO2808" s="1">
        <v>10.0</v>
      </c>
      <c r="AP2808" s="1">
        <v>8.0</v>
      </c>
      <c r="AQ2808" s="1">
        <v>10.0</v>
      </c>
      <c r="AR2808" s="1">
        <v>9.0</v>
      </c>
      <c r="AS2808" s="1">
        <v>9.0</v>
      </c>
      <c r="AT2808" s="1">
        <v>10.0</v>
      </c>
      <c r="AU2808" s="1">
        <v>1.0</v>
      </c>
      <c r="AV2808" s="1" t="s">
        <v>96</v>
      </c>
      <c r="AW2808" s="1">
        <v>1.0</v>
      </c>
      <c r="AX2808" s="1">
        <v>0.0</v>
      </c>
      <c r="AY2808" s="1">
        <v>1.0</v>
      </c>
      <c r="AZ2808" s="1">
        <v>0.0</v>
      </c>
      <c r="BA2808" s="1">
        <v>0.47</v>
      </c>
      <c r="BB2808" s="1">
        <v>-1.0</v>
      </c>
      <c r="BC2808" s="1">
        <v>1.0</v>
      </c>
      <c r="BD2808" s="1">
        <v>-1.0</v>
      </c>
      <c r="BE2808" s="1">
        <v>-1.0</v>
      </c>
      <c r="BF2808" s="1">
        <v>-1.0</v>
      </c>
      <c r="BG2808" s="1">
        <v>-1.0</v>
      </c>
      <c r="BH2808" s="1">
        <v>-1.0</v>
      </c>
      <c r="BI2808" s="1">
        <v>1.0</v>
      </c>
      <c r="BJ2808" s="1">
        <v>-1.0</v>
      </c>
      <c r="BK2808" s="1">
        <v>-1.0</v>
      </c>
      <c r="BL2808" s="1">
        <v>-1.0</v>
      </c>
      <c r="BM2808" s="1">
        <v>-1.0</v>
      </c>
      <c r="BN2808" s="1">
        <v>-1.0</v>
      </c>
      <c r="BO2808" s="1">
        <v>-1.0</v>
      </c>
      <c r="BP2808" s="1">
        <v>-1.0</v>
      </c>
      <c r="BQ2808" s="1">
        <v>-1.0</v>
      </c>
      <c r="BR2808" s="1">
        <v>-1.0</v>
      </c>
      <c r="BS2808" s="1">
        <v>-1.0</v>
      </c>
      <c r="BT2808" s="1">
        <v>-1.0</v>
      </c>
      <c r="BU2808" s="1">
        <v>1.0</v>
      </c>
      <c r="BV2808" s="1">
        <v>-1.0</v>
      </c>
      <c r="BW2808" s="1">
        <v>-1.0</v>
      </c>
      <c r="BX2808" s="1">
        <v>-1.0</v>
      </c>
      <c r="BY2808" s="1">
        <v>-1.0</v>
      </c>
      <c r="BZ2808" s="1">
        <v>1.0</v>
      </c>
      <c r="CA2808" s="1">
        <v>1.0</v>
      </c>
      <c r="CB2808" s="1">
        <v>-1.0</v>
      </c>
      <c r="CC2808" s="1">
        <v>-1.0</v>
      </c>
      <c r="CD2808" s="1">
        <v>94257.0</v>
      </c>
    </row>
    <row r="2809">
      <c r="A2809" s="1">
        <v>9684732.0</v>
      </c>
      <c r="B2809" s="1" t="s">
        <v>15009</v>
      </c>
      <c r="C2809" s="1" t="s">
        <v>15010</v>
      </c>
      <c r="D2809" s="1" t="s">
        <v>15011</v>
      </c>
      <c r="E2809" s="1" t="s">
        <v>85</v>
      </c>
      <c r="F2809" s="1" t="s">
        <v>15012</v>
      </c>
      <c r="G2809" s="1" t="s">
        <v>15013</v>
      </c>
      <c r="H2809" s="1" t="s">
        <v>15014</v>
      </c>
      <c r="I2809" s="1">
        <v>1.1054692E7</v>
      </c>
      <c r="J2809" s="1">
        <v>41645.0</v>
      </c>
      <c r="M2809" s="1">
        <v>0.0</v>
      </c>
      <c r="N2809" s="1">
        <v>1.0</v>
      </c>
      <c r="O2809" s="1">
        <v>1.0</v>
      </c>
      <c r="P2809" s="1" t="s">
        <v>123</v>
      </c>
      <c r="Q2809" s="1" t="s">
        <v>698</v>
      </c>
      <c r="R2809" s="1">
        <v>40.6695099999999</v>
      </c>
      <c r="S2809" s="1">
        <v>-73.94931</v>
      </c>
      <c r="T2809" s="1" t="s">
        <v>91</v>
      </c>
      <c r="U2809" s="1" t="s">
        <v>92</v>
      </c>
      <c r="V2809" s="1">
        <v>4.0</v>
      </c>
      <c r="W2809" s="1">
        <v>1.0</v>
      </c>
      <c r="X2809" s="1">
        <v>2.0</v>
      </c>
      <c r="Y2809" s="1">
        <v>2.0</v>
      </c>
      <c r="Z2809" s="1" t="s">
        <v>93</v>
      </c>
      <c r="AA2809" s="1" t="s">
        <v>15015</v>
      </c>
      <c r="AB2809" s="1">
        <v>110.0</v>
      </c>
      <c r="AC2809" s="1">
        <v>4.0</v>
      </c>
      <c r="AD2809" s="1">
        <v>20.0</v>
      </c>
      <c r="AE2809" s="1">
        <v>1.0</v>
      </c>
      <c r="AF2809" s="1" t="s">
        <v>349</v>
      </c>
      <c r="AG2809" s="1">
        <v>1.0</v>
      </c>
      <c r="AH2809" s="1">
        <v>0.0</v>
      </c>
      <c r="AI2809" s="1">
        <v>0.0</v>
      </c>
      <c r="AJ2809" s="1">
        <v>0.0</v>
      </c>
      <c r="AK2809" s="1">
        <v>0.0</v>
      </c>
      <c r="AL2809" s="1">
        <v>0.0</v>
      </c>
      <c r="AM2809" s="1">
        <v>0.0</v>
      </c>
      <c r="AU2809" s="1">
        <v>0.0</v>
      </c>
      <c r="AV2809" s="1" t="s">
        <v>96</v>
      </c>
      <c r="AW2809" s="1">
        <v>1.0</v>
      </c>
      <c r="AX2809" s="1">
        <v>1.0</v>
      </c>
      <c r="AY2809" s="1">
        <v>0.0</v>
      </c>
      <c r="AZ2809" s="1">
        <v>0.0</v>
      </c>
      <c r="BB2809" s="1">
        <v>-1.0</v>
      </c>
      <c r="BC2809" s="1">
        <v>-1.0</v>
      </c>
      <c r="BD2809" s="1">
        <v>-1.0</v>
      </c>
      <c r="BE2809" s="1">
        <v>-1.0</v>
      </c>
      <c r="BF2809" s="1">
        <v>-1.0</v>
      </c>
      <c r="BG2809" s="1">
        <v>-1.0</v>
      </c>
      <c r="BH2809" s="1">
        <v>-1.0</v>
      </c>
      <c r="BI2809" s="1">
        <v>-1.0</v>
      </c>
      <c r="BJ2809" s="1">
        <v>-1.0</v>
      </c>
      <c r="BK2809" s="1">
        <v>1.0</v>
      </c>
      <c r="BL2809" s="1">
        <v>1.0</v>
      </c>
      <c r="BM2809" s="1">
        <v>-1.0</v>
      </c>
      <c r="BN2809" s="1">
        <v>-1.0</v>
      </c>
      <c r="BO2809" s="1">
        <v>-1.0</v>
      </c>
      <c r="BP2809" s="1">
        <v>1.0</v>
      </c>
      <c r="BQ2809" s="1">
        <v>-1.0</v>
      </c>
      <c r="BR2809" s="1">
        <v>-1.0</v>
      </c>
      <c r="BS2809" s="1">
        <v>-1.0</v>
      </c>
      <c r="BT2809" s="1">
        <v>-1.0</v>
      </c>
      <c r="BU2809" s="1">
        <v>1.0</v>
      </c>
      <c r="BV2809" s="1">
        <v>1.0</v>
      </c>
      <c r="BW2809" s="1">
        <v>-1.0</v>
      </c>
      <c r="BX2809" s="1">
        <v>-1.0</v>
      </c>
      <c r="BY2809" s="1">
        <v>-1.0</v>
      </c>
      <c r="BZ2809" s="1">
        <v>-1.0</v>
      </c>
      <c r="CA2809" s="1">
        <v>-1.0</v>
      </c>
      <c r="CB2809" s="1">
        <v>-1.0</v>
      </c>
      <c r="CC2809" s="1">
        <v>-1.0</v>
      </c>
      <c r="CD2809" s="1">
        <v>94269.0</v>
      </c>
    </row>
    <row r="2810">
      <c r="A2810" s="1">
        <v>3.5760845E7</v>
      </c>
      <c r="B2810" s="1" t="s">
        <v>15016</v>
      </c>
      <c r="C2810" s="1" t="s">
        <v>15017</v>
      </c>
      <c r="D2810" s="1" t="s">
        <v>15018</v>
      </c>
      <c r="E2810" s="1" t="s">
        <v>85</v>
      </c>
      <c r="F2810" s="1" t="s">
        <v>15019</v>
      </c>
      <c r="G2810" s="1" t="s">
        <v>15020</v>
      </c>
      <c r="H2810" s="1" t="s">
        <v>15021</v>
      </c>
      <c r="I2810" s="1">
        <v>2.61451511E8</v>
      </c>
      <c r="J2810" s="1">
        <v>43597.0</v>
      </c>
      <c r="K2810" s="1" t="s">
        <v>134</v>
      </c>
      <c r="L2810" s="1">
        <v>1.0</v>
      </c>
      <c r="M2810" s="1">
        <v>0.0</v>
      </c>
      <c r="N2810" s="1">
        <v>1.0</v>
      </c>
      <c r="O2810" s="1">
        <v>0.0</v>
      </c>
      <c r="P2810" s="1" t="s">
        <v>89</v>
      </c>
      <c r="Q2810" s="1" t="s">
        <v>362</v>
      </c>
      <c r="R2810" s="1">
        <v>40.78527</v>
      </c>
      <c r="S2810" s="1">
        <v>-73.97623</v>
      </c>
      <c r="T2810" s="1" t="s">
        <v>91</v>
      </c>
      <c r="U2810" s="1" t="s">
        <v>113</v>
      </c>
      <c r="V2810" s="1">
        <v>2.0</v>
      </c>
      <c r="W2810" s="1">
        <v>1.0</v>
      </c>
      <c r="X2810" s="1">
        <v>1.0</v>
      </c>
      <c r="Y2810" s="1">
        <v>1.0</v>
      </c>
      <c r="Z2810" s="1" t="s">
        <v>93</v>
      </c>
      <c r="AA2810" s="1" t="s">
        <v>15022</v>
      </c>
      <c r="AB2810" s="1">
        <v>150.0</v>
      </c>
      <c r="AC2810" s="1">
        <v>2.0</v>
      </c>
      <c r="AD2810" s="1">
        <v>50.0</v>
      </c>
      <c r="AE2810" s="1">
        <v>2.0</v>
      </c>
      <c r="AF2810" s="1" t="s">
        <v>2136</v>
      </c>
      <c r="AG2810" s="1">
        <v>1.0</v>
      </c>
      <c r="AH2810" s="1">
        <v>20.0</v>
      </c>
      <c r="AI2810" s="1">
        <v>20.0</v>
      </c>
      <c r="AJ2810" s="1">
        <v>21.0</v>
      </c>
      <c r="AK2810" s="1">
        <v>21.0</v>
      </c>
      <c r="AL2810" s="1">
        <v>3.0</v>
      </c>
      <c r="AM2810" s="1">
        <v>3.0</v>
      </c>
      <c r="AN2810" s="1">
        <v>100.0</v>
      </c>
      <c r="AO2810" s="1">
        <v>10.0</v>
      </c>
      <c r="AP2810" s="1">
        <v>10.0</v>
      </c>
      <c r="AQ2810" s="1">
        <v>10.0</v>
      </c>
      <c r="AR2810" s="1">
        <v>10.0</v>
      </c>
      <c r="AS2810" s="1">
        <v>10.0</v>
      </c>
      <c r="AT2810" s="1">
        <v>10.0</v>
      </c>
      <c r="AU2810" s="1">
        <v>0.0</v>
      </c>
      <c r="AV2810" s="1" t="s">
        <v>117</v>
      </c>
      <c r="AW2810" s="1">
        <v>1.0</v>
      </c>
      <c r="AX2810" s="1">
        <v>0.0</v>
      </c>
      <c r="AY2810" s="1">
        <v>1.0</v>
      </c>
      <c r="AZ2810" s="1">
        <v>0.0</v>
      </c>
      <c r="BA2810" s="1">
        <v>3.0</v>
      </c>
      <c r="BB2810" s="1">
        <v>-1.0</v>
      </c>
      <c r="BC2810" s="1">
        <v>1.0</v>
      </c>
      <c r="BD2810" s="1">
        <v>-1.0</v>
      </c>
      <c r="BE2810" s="1">
        <v>-1.0</v>
      </c>
      <c r="BF2810" s="1">
        <v>-1.0</v>
      </c>
      <c r="BG2810" s="1">
        <v>-1.0</v>
      </c>
      <c r="BH2810" s="1">
        <v>-1.0</v>
      </c>
      <c r="BI2810" s="1">
        <v>-1.0</v>
      </c>
      <c r="BJ2810" s="1">
        <v>1.0</v>
      </c>
      <c r="BK2810" s="1">
        <v>-1.0</v>
      </c>
      <c r="BL2810" s="1">
        <v>-1.0</v>
      </c>
      <c r="BM2810" s="1">
        <v>-1.0</v>
      </c>
      <c r="BN2810" s="1">
        <v>-1.0</v>
      </c>
      <c r="BO2810" s="1">
        <v>-1.0</v>
      </c>
      <c r="BP2810" s="1">
        <v>-1.0</v>
      </c>
      <c r="BQ2810" s="1">
        <v>-1.0</v>
      </c>
      <c r="BR2810" s="1">
        <v>-1.0</v>
      </c>
      <c r="BS2810" s="1">
        <v>-1.0</v>
      </c>
      <c r="BT2810" s="1">
        <v>-1.0</v>
      </c>
      <c r="BU2810" s="1">
        <v>1.0</v>
      </c>
      <c r="BV2810" s="1">
        <v>-1.0</v>
      </c>
      <c r="BW2810" s="1">
        <v>1.0</v>
      </c>
      <c r="BX2810" s="1">
        <v>-1.0</v>
      </c>
      <c r="BY2810" s="1">
        <v>-1.0</v>
      </c>
      <c r="BZ2810" s="1">
        <v>-1.0</v>
      </c>
      <c r="CA2810" s="1">
        <v>-1.0</v>
      </c>
      <c r="CB2810" s="1">
        <v>-1.0</v>
      </c>
      <c r="CC2810" s="1">
        <v>-1.0</v>
      </c>
      <c r="CD2810" s="1">
        <v>94277.0</v>
      </c>
    </row>
    <row r="2811">
      <c r="A2811" s="1">
        <v>1.5939098E7</v>
      </c>
      <c r="B2811" s="1" t="s">
        <v>15023</v>
      </c>
      <c r="C2811" s="1" t="s">
        <v>15024</v>
      </c>
      <c r="D2811" s="1" t="s">
        <v>15025</v>
      </c>
      <c r="E2811" s="1" t="s">
        <v>85</v>
      </c>
      <c r="F2811" s="1" t="s">
        <v>15026</v>
      </c>
      <c r="G2811" s="1" t="s">
        <v>15027</v>
      </c>
      <c r="H2811" s="1" t="s">
        <v>15028</v>
      </c>
      <c r="I2811" s="1">
        <v>1.070329E7</v>
      </c>
      <c r="J2811" s="1">
        <v>41626.0</v>
      </c>
      <c r="K2811" s="1" t="s">
        <v>134</v>
      </c>
      <c r="L2811" s="1">
        <v>0.92</v>
      </c>
      <c r="M2811" s="1">
        <v>0.0</v>
      </c>
      <c r="N2811" s="1">
        <v>8.0</v>
      </c>
      <c r="O2811" s="1">
        <v>0.0</v>
      </c>
      <c r="P2811" s="1" t="s">
        <v>89</v>
      </c>
      <c r="Q2811" s="1" t="s">
        <v>587</v>
      </c>
      <c r="R2811" s="1">
        <v>40.77221</v>
      </c>
      <c r="S2811" s="1">
        <v>-73.94819</v>
      </c>
      <c r="T2811" s="1" t="s">
        <v>91</v>
      </c>
      <c r="U2811" s="1" t="s">
        <v>92</v>
      </c>
      <c r="V2811" s="1">
        <v>6.0</v>
      </c>
      <c r="W2811" s="1">
        <v>1.0</v>
      </c>
      <c r="X2811" s="1">
        <v>2.0</v>
      </c>
      <c r="Y2811" s="1">
        <v>3.0</v>
      </c>
      <c r="Z2811" s="1" t="s">
        <v>93</v>
      </c>
      <c r="AA2811" s="1" t="s">
        <v>15029</v>
      </c>
      <c r="AB2811" s="1">
        <v>300.0</v>
      </c>
      <c r="AC2811" s="1">
        <v>5.0</v>
      </c>
      <c r="AD2811" s="1">
        <v>30.0</v>
      </c>
      <c r="AE2811" s="1">
        <v>2.0</v>
      </c>
      <c r="AF2811" s="1" t="s">
        <v>95</v>
      </c>
      <c r="AG2811" s="1">
        <v>1.0</v>
      </c>
      <c r="AH2811" s="1">
        <v>25.0</v>
      </c>
      <c r="AI2811" s="1">
        <v>55.0</v>
      </c>
      <c r="AJ2811" s="1">
        <v>80.0</v>
      </c>
      <c r="AK2811" s="1">
        <v>179.0</v>
      </c>
      <c r="AL2811" s="1">
        <v>19.0</v>
      </c>
      <c r="AM2811" s="1">
        <v>4.0</v>
      </c>
      <c r="AN2811" s="1">
        <v>94.0</v>
      </c>
      <c r="AO2811" s="1">
        <v>9.0</v>
      </c>
      <c r="AP2811" s="1">
        <v>9.0</v>
      </c>
      <c r="AQ2811" s="1">
        <v>10.0</v>
      </c>
      <c r="AR2811" s="1">
        <v>10.0</v>
      </c>
      <c r="AS2811" s="1">
        <v>10.0</v>
      </c>
      <c r="AT2811" s="1">
        <v>9.0</v>
      </c>
      <c r="AU2811" s="1">
        <v>1.0</v>
      </c>
      <c r="AV2811" s="1" t="s">
        <v>96</v>
      </c>
      <c r="AW2811" s="1">
        <v>3.0</v>
      </c>
      <c r="AX2811" s="1">
        <v>1.0</v>
      </c>
      <c r="AY2811" s="1">
        <v>2.0</v>
      </c>
      <c r="AZ2811" s="1">
        <v>0.0</v>
      </c>
      <c r="BA2811" s="1">
        <v>0.6</v>
      </c>
      <c r="BB2811" s="1">
        <v>1.0</v>
      </c>
      <c r="BC2811" s="1">
        <v>1.0</v>
      </c>
      <c r="BD2811" s="1">
        <v>-1.0</v>
      </c>
      <c r="BE2811" s="1">
        <v>-1.0</v>
      </c>
      <c r="BF2811" s="1">
        <v>-1.0</v>
      </c>
      <c r="BG2811" s="1">
        <v>-1.0</v>
      </c>
      <c r="BH2811" s="1">
        <v>1.0</v>
      </c>
      <c r="BI2811" s="1">
        <v>-1.0</v>
      </c>
      <c r="BJ2811" s="1">
        <v>1.0</v>
      </c>
      <c r="BK2811" s="1">
        <v>-1.0</v>
      </c>
      <c r="BL2811" s="1">
        <v>-1.0</v>
      </c>
      <c r="BM2811" s="1">
        <v>-1.0</v>
      </c>
      <c r="BN2811" s="1">
        <v>-1.0</v>
      </c>
      <c r="BO2811" s="1">
        <v>-1.0</v>
      </c>
      <c r="BP2811" s="1">
        <v>1.0</v>
      </c>
      <c r="BQ2811" s="1">
        <v>-1.0</v>
      </c>
      <c r="BR2811" s="1">
        <v>-1.0</v>
      </c>
      <c r="BS2811" s="1">
        <v>-1.0</v>
      </c>
      <c r="BT2811" s="1">
        <v>-1.0</v>
      </c>
      <c r="BU2811" s="1">
        <v>1.0</v>
      </c>
      <c r="BV2811" s="1">
        <v>1.0</v>
      </c>
      <c r="BW2811" s="1">
        <v>-1.0</v>
      </c>
      <c r="BX2811" s="1">
        <v>-1.0</v>
      </c>
      <c r="BY2811" s="1">
        <v>-1.0</v>
      </c>
      <c r="BZ2811" s="1">
        <v>-1.0</v>
      </c>
      <c r="CA2811" s="1">
        <v>-1.0</v>
      </c>
      <c r="CB2811" s="1">
        <v>-1.0</v>
      </c>
      <c r="CC2811" s="1">
        <v>-1.0</v>
      </c>
      <c r="CD2811" s="1">
        <v>94291.0</v>
      </c>
    </row>
    <row r="2812">
      <c r="A2812" s="1">
        <v>2.3660722E7</v>
      </c>
      <c r="B2812" s="1" t="s">
        <v>15030</v>
      </c>
      <c r="C2812" s="1" t="s">
        <v>15031</v>
      </c>
      <c r="D2812" s="1" t="s">
        <v>15032</v>
      </c>
      <c r="E2812" s="1" t="s">
        <v>85</v>
      </c>
      <c r="F2812" s="1" t="s">
        <v>15033</v>
      </c>
      <c r="G2812" s="1" t="s">
        <v>15034</v>
      </c>
      <c r="I2812" s="1">
        <v>2.6584499E7</v>
      </c>
      <c r="J2812" s="1">
        <v>42027.0</v>
      </c>
      <c r="K2812" s="1" t="s">
        <v>88</v>
      </c>
      <c r="L2812" s="1">
        <v>1.0</v>
      </c>
      <c r="M2812" s="1">
        <v>0.0</v>
      </c>
      <c r="N2812" s="1">
        <v>8.0</v>
      </c>
      <c r="O2812" s="1">
        <v>1.0</v>
      </c>
      <c r="P2812" s="1" t="s">
        <v>89</v>
      </c>
      <c r="Q2812" s="1" t="s">
        <v>362</v>
      </c>
      <c r="R2812" s="1">
        <v>40.78299</v>
      </c>
      <c r="S2812" s="1">
        <v>-73.98318</v>
      </c>
      <c r="T2812" s="1" t="s">
        <v>91</v>
      </c>
      <c r="U2812" s="1" t="s">
        <v>92</v>
      </c>
      <c r="V2812" s="1">
        <v>4.0</v>
      </c>
      <c r="W2812" s="1">
        <v>1.0</v>
      </c>
      <c r="X2812" s="1">
        <v>1.0</v>
      </c>
      <c r="Y2812" s="1">
        <v>1.0</v>
      </c>
      <c r="Z2812" s="1" t="s">
        <v>93</v>
      </c>
      <c r="AA2812" s="1" t="s">
        <v>15035</v>
      </c>
      <c r="AB2812" s="1">
        <v>150.0</v>
      </c>
      <c r="AC2812" s="1">
        <v>1.0</v>
      </c>
      <c r="AD2812" s="1">
        <v>0.0</v>
      </c>
      <c r="AE2812" s="1">
        <v>31.0</v>
      </c>
      <c r="AF2812" s="1" t="s">
        <v>904</v>
      </c>
      <c r="AG2812" s="1">
        <v>1.0</v>
      </c>
      <c r="AH2812" s="1">
        <v>0.0</v>
      </c>
      <c r="AI2812" s="1">
        <v>27.0</v>
      </c>
      <c r="AJ2812" s="1">
        <v>57.0</v>
      </c>
      <c r="AK2812" s="1">
        <v>332.0</v>
      </c>
      <c r="AL2812" s="1">
        <v>1.0</v>
      </c>
      <c r="AM2812" s="1">
        <v>0.0</v>
      </c>
      <c r="AN2812" s="1">
        <v>100.0</v>
      </c>
      <c r="AO2812" s="1">
        <v>10.0</v>
      </c>
      <c r="AP2812" s="1">
        <v>8.0</v>
      </c>
      <c r="AQ2812" s="1">
        <v>10.0</v>
      </c>
      <c r="AR2812" s="1">
        <v>10.0</v>
      </c>
      <c r="AS2812" s="1">
        <v>10.0</v>
      </c>
      <c r="AT2812" s="1">
        <v>10.0</v>
      </c>
      <c r="AU2812" s="1">
        <v>0.0</v>
      </c>
      <c r="AV2812" s="1" t="s">
        <v>105</v>
      </c>
      <c r="AW2812" s="1">
        <v>8.0</v>
      </c>
      <c r="AX2812" s="1">
        <v>8.0</v>
      </c>
      <c r="AY2812" s="1">
        <v>0.0</v>
      </c>
      <c r="AZ2812" s="1">
        <v>0.0</v>
      </c>
      <c r="BA2812" s="1">
        <v>0.07</v>
      </c>
      <c r="BB2812" s="1">
        <v>-1.0</v>
      </c>
      <c r="BC2812" s="1">
        <v>1.0</v>
      </c>
      <c r="BD2812" s="1">
        <v>-1.0</v>
      </c>
      <c r="BE2812" s="1">
        <v>-1.0</v>
      </c>
      <c r="BF2812" s="1">
        <v>-1.0</v>
      </c>
      <c r="BG2812" s="1">
        <v>-1.0</v>
      </c>
      <c r="BH2812" s="1">
        <v>-1.0</v>
      </c>
      <c r="BI2812" s="1">
        <v>-1.0</v>
      </c>
      <c r="BJ2812" s="1">
        <v>1.0</v>
      </c>
      <c r="BK2812" s="1">
        <v>-1.0</v>
      </c>
      <c r="BL2812" s="1">
        <v>-1.0</v>
      </c>
      <c r="BM2812" s="1">
        <v>-1.0</v>
      </c>
      <c r="BN2812" s="1">
        <v>-1.0</v>
      </c>
      <c r="BO2812" s="1">
        <v>-1.0</v>
      </c>
      <c r="BP2812" s="1">
        <v>-1.0</v>
      </c>
      <c r="BQ2812" s="1">
        <v>1.0</v>
      </c>
      <c r="BR2812" s="1">
        <v>-1.0</v>
      </c>
      <c r="BS2812" s="1">
        <v>1.0</v>
      </c>
      <c r="BT2812" s="1">
        <v>-1.0</v>
      </c>
      <c r="BU2812" s="1">
        <v>1.0</v>
      </c>
      <c r="BV2812" s="1">
        <v>1.0</v>
      </c>
      <c r="BW2812" s="1">
        <v>-1.0</v>
      </c>
      <c r="BX2812" s="1">
        <v>-1.0</v>
      </c>
      <c r="BY2812" s="1">
        <v>-1.0</v>
      </c>
      <c r="BZ2812" s="1">
        <v>-1.0</v>
      </c>
      <c r="CA2812" s="1">
        <v>-1.0</v>
      </c>
      <c r="CB2812" s="1">
        <v>-1.0</v>
      </c>
      <c r="CC2812" s="1">
        <v>-1.0</v>
      </c>
      <c r="CD2812" s="1">
        <v>94308.0</v>
      </c>
    </row>
    <row r="2813">
      <c r="A2813" s="1">
        <v>3.1677408E7</v>
      </c>
      <c r="B2813" s="1" t="s">
        <v>15036</v>
      </c>
      <c r="C2813" s="1" t="s">
        <v>15037</v>
      </c>
      <c r="D2813" s="1" t="s">
        <v>15038</v>
      </c>
      <c r="E2813" s="1" t="s">
        <v>85</v>
      </c>
      <c r="F2813" s="1" t="s">
        <v>15039</v>
      </c>
      <c r="G2813" s="1" t="s">
        <v>15040</v>
      </c>
      <c r="H2813" s="1" t="s">
        <v>15041</v>
      </c>
      <c r="I2813" s="1">
        <v>2.8334703E7</v>
      </c>
      <c r="J2813" s="1">
        <v>42060.0</v>
      </c>
      <c r="K2813" s="1" t="s">
        <v>134</v>
      </c>
      <c r="L2813" s="1">
        <v>1.0</v>
      </c>
      <c r="M2813" s="1">
        <v>0.0</v>
      </c>
      <c r="N2813" s="1">
        <v>1.0</v>
      </c>
      <c r="O2813" s="1">
        <v>0.0</v>
      </c>
      <c r="P2813" s="1" t="s">
        <v>89</v>
      </c>
      <c r="Q2813" s="1" t="s">
        <v>362</v>
      </c>
      <c r="R2813" s="1">
        <v>40.77974</v>
      </c>
      <c r="S2813" s="1">
        <v>-73.97973</v>
      </c>
      <c r="T2813" s="1" t="s">
        <v>91</v>
      </c>
      <c r="U2813" s="1" t="s">
        <v>92</v>
      </c>
      <c r="V2813" s="1">
        <v>2.0</v>
      </c>
      <c r="W2813" s="1">
        <v>1.0</v>
      </c>
      <c r="X2813" s="1">
        <v>1.0</v>
      </c>
      <c r="Y2813" s="1">
        <v>1.0</v>
      </c>
      <c r="Z2813" s="1" t="s">
        <v>93</v>
      </c>
      <c r="AA2813" s="1" t="s">
        <v>15042</v>
      </c>
      <c r="AB2813" s="1">
        <v>150.0</v>
      </c>
      <c r="AC2813" s="1">
        <v>1.0</v>
      </c>
      <c r="AD2813" s="1">
        <v>0.0</v>
      </c>
      <c r="AE2813" s="1">
        <v>4.0</v>
      </c>
      <c r="AF2813" s="1" t="s">
        <v>104</v>
      </c>
      <c r="AG2813" s="1">
        <v>1.0</v>
      </c>
      <c r="AH2813" s="1">
        <v>0.0</v>
      </c>
      <c r="AI2813" s="1">
        <v>7.0</v>
      </c>
      <c r="AJ2813" s="1">
        <v>7.0</v>
      </c>
      <c r="AK2813" s="1">
        <v>7.0</v>
      </c>
      <c r="AL2813" s="1">
        <v>2.0</v>
      </c>
      <c r="AM2813" s="1">
        <v>2.0</v>
      </c>
      <c r="AN2813" s="1">
        <v>100.0</v>
      </c>
      <c r="AO2813" s="1">
        <v>10.0</v>
      </c>
      <c r="AP2813" s="1">
        <v>10.0</v>
      </c>
      <c r="AQ2813" s="1">
        <v>10.0</v>
      </c>
      <c r="AR2813" s="1">
        <v>10.0</v>
      </c>
      <c r="AS2813" s="1">
        <v>10.0</v>
      </c>
      <c r="AT2813" s="1">
        <v>8.0</v>
      </c>
      <c r="AU2813" s="1">
        <v>0.0</v>
      </c>
      <c r="AV2813" s="1" t="s">
        <v>105</v>
      </c>
      <c r="AW2813" s="1">
        <v>1.0</v>
      </c>
      <c r="AX2813" s="1">
        <v>1.0</v>
      </c>
      <c r="AY2813" s="1">
        <v>0.0</v>
      </c>
      <c r="AZ2813" s="1">
        <v>0.0</v>
      </c>
      <c r="BA2813" s="1">
        <v>0.71</v>
      </c>
      <c r="BB2813" s="1">
        <v>-1.0</v>
      </c>
      <c r="BC2813" s="1">
        <v>1.0</v>
      </c>
      <c r="BD2813" s="1">
        <v>-1.0</v>
      </c>
      <c r="BE2813" s="1">
        <v>-1.0</v>
      </c>
      <c r="BF2813" s="1">
        <v>-1.0</v>
      </c>
      <c r="BG2813" s="1">
        <v>-1.0</v>
      </c>
      <c r="BH2813" s="1">
        <v>-1.0</v>
      </c>
      <c r="BI2813" s="1">
        <v>-1.0</v>
      </c>
      <c r="BJ2813" s="1">
        <v>1.0</v>
      </c>
      <c r="BK2813" s="1">
        <v>-1.0</v>
      </c>
      <c r="BL2813" s="1">
        <v>-1.0</v>
      </c>
      <c r="BM2813" s="1">
        <v>-1.0</v>
      </c>
      <c r="BN2813" s="1">
        <v>-1.0</v>
      </c>
      <c r="BO2813" s="1">
        <v>-1.0</v>
      </c>
      <c r="BP2813" s="1">
        <v>-1.0</v>
      </c>
      <c r="BQ2813" s="1">
        <v>-1.0</v>
      </c>
      <c r="BR2813" s="1">
        <v>-1.0</v>
      </c>
      <c r="BS2813" s="1">
        <v>-1.0</v>
      </c>
      <c r="BT2813" s="1">
        <v>-1.0</v>
      </c>
      <c r="BU2813" s="1">
        <v>1.0</v>
      </c>
      <c r="BV2813" s="1">
        <v>-1.0</v>
      </c>
      <c r="BW2813" s="1">
        <v>-1.0</v>
      </c>
      <c r="BX2813" s="1">
        <v>-1.0</v>
      </c>
      <c r="BY2813" s="1">
        <v>-1.0</v>
      </c>
      <c r="BZ2813" s="1">
        <v>1.0</v>
      </c>
      <c r="CA2813" s="1">
        <v>-1.0</v>
      </c>
      <c r="CB2813" s="1">
        <v>-1.0</v>
      </c>
      <c r="CC2813" s="1">
        <v>-1.0</v>
      </c>
      <c r="CD2813" s="1">
        <v>94345.0</v>
      </c>
    </row>
    <row r="2814">
      <c r="A2814" s="1">
        <v>3.2575481E7</v>
      </c>
      <c r="B2814" s="1" t="s">
        <v>15043</v>
      </c>
      <c r="C2814" s="1" t="s">
        <v>15044</v>
      </c>
      <c r="D2814" s="1" t="s">
        <v>15044</v>
      </c>
      <c r="E2814" s="1" t="s">
        <v>85</v>
      </c>
      <c r="I2814" s="1">
        <v>8.1534306E7</v>
      </c>
      <c r="J2814" s="1">
        <v>42554.0</v>
      </c>
      <c r="K2814" s="1" t="s">
        <v>272</v>
      </c>
      <c r="L2814" s="1">
        <v>0.5</v>
      </c>
      <c r="M2814" s="1">
        <v>0.0</v>
      </c>
      <c r="N2814" s="1">
        <v>2.0</v>
      </c>
      <c r="O2814" s="1">
        <v>0.0</v>
      </c>
      <c r="P2814" s="1" t="s">
        <v>89</v>
      </c>
      <c r="Q2814" s="1" t="s">
        <v>1014</v>
      </c>
      <c r="R2814" s="1">
        <v>40.8524</v>
      </c>
      <c r="S2814" s="1">
        <v>-73.94214</v>
      </c>
      <c r="T2814" s="1" t="s">
        <v>91</v>
      </c>
      <c r="U2814" s="1" t="s">
        <v>113</v>
      </c>
      <c r="V2814" s="1">
        <v>1.0</v>
      </c>
      <c r="W2814" s="1">
        <v>1.0</v>
      </c>
      <c r="X2814" s="1">
        <v>1.0</v>
      </c>
      <c r="Y2814" s="1">
        <v>1.0</v>
      </c>
      <c r="Z2814" s="1" t="s">
        <v>93</v>
      </c>
      <c r="AA2814" s="1" t="s">
        <v>15045</v>
      </c>
      <c r="AB2814" s="1">
        <v>70.0</v>
      </c>
      <c r="AC2814" s="1">
        <v>1.0</v>
      </c>
      <c r="AD2814" s="1">
        <v>0.0</v>
      </c>
      <c r="AE2814" s="1">
        <v>1.0</v>
      </c>
      <c r="AF2814" s="1" t="s">
        <v>443</v>
      </c>
      <c r="AG2814" s="1">
        <v>1.0</v>
      </c>
      <c r="AH2814" s="1">
        <v>0.0</v>
      </c>
      <c r="AI2814" s="1">
        <v>0.0</v>
      </c>
      <c r="AJ2814" s="1">
        <v>0.0</v>
      </c>
      <c r="AK2814" s="1">
        <v>0.0</v>
      </c>
      <c r="AL2814" s="1">
        <v>0.0</v>
      </c>
      <c r="AM2814" s="1">
        <v>0.0</v>
      </c>
      <c r="AU2814" s="1">
        <v>0.0</v>
      </c>
      <c r="AV2814" s="1" t="s">
        <v>105</v>
      </c>
      <c r="AW2814" s="1">
        <v>2.0</v>
      </c>
      <c r="AX2814" s="1">
        <v>1.0</v>
      </c>
      <c r="AY2814" s="1">
        <v>1.0</v>
      </c>
      <c r="AZ2814" s="1">
        <v>0.0</v>
      </c>
      <c r="BB2814" s="1">
        <v>-1.0</v>
      </c>
      <c r="BC2814" s="1">
        <v>1.0</v>
      </c>
      <c r="BD2814" s="1">
        <v>-1.0</v>
      </c>
      <c r="BE2814" s="1">
        <v>-1.0</v>
      </c>
      <c r="BF2814" s="1">
        <v>-1.0</v>
      </c>
      <c r="BG2814" s="1">
        <v>-1.0</v>
      </c>
      <c r="BH2814" s="1">
        <v>-1.0</v>
      </c>
      <c r="BI2814" s="1">
        <v>-1.0</v>
      </c>
      <c r="BJ2814" s="1">
        <v>-1.0</v>
      </c>
      <c r="BK2814" s="1">
        <v>-1.0</v>
      </c>
      <c r="BL2814" s="1">
        <v>-1.0</v>
      </c>
      <c r="BM2814" s="1">
        <v>1.0</v>
      </c>
      <c r="BN2814" s="1">
        <v>1.0</v>
      </c>
      <c r="BO2814" s="1">
        <v>-1.0</v>
      </c>
      <c r="BP2814" s="1">
        <v>-1.0</v>
      </c>
      <c r="BQ2814" s="1">
        <v>-1.0</v>
      </c>
      <c r="BR2814" s="1">
        <v>-1.0</v>
      </c>
      <c r="BS2814" s="1">
        <v>-1.0</v>
      </c>
      <c r="BT2814" s="1">
        <v>-1.0</v>
      </c>
      <c r="BU2814" s="1">
        <v>1.0</v>
      </c>
      <c r="BV2814" s="1">
        <v>-1.0</v>
      </c>
      <c r="BW2814" s="1">
        <v>-1.0</v>
      </c>
      <c r="BX2814" s="1">
        <v>1.0</v>
      </c>
      <c r="BY2814" s="1">
        <v>-1.0</v>
      </c>
      <c r="BZ2814" s="1">
        <v>-1.0</v>
      </c>
      <c r="CA2814" s="1">
        <v>-1.0</v>
      </c>
      <c r="CB2814" s="1">
        <v>-1.0</v>
      </c>
      <c r="CC2814" s="1">
        <v>-1.0</v>
      </c>
      <c r="CD2814" s="1">
        <v>94402.0</v>
      </c>
    </row>
    <row r="2815">
      <c r="A2815" s="1">
        <v>2.6431441E7</v>
      </c>
      <c r="B2815" s="1" t="s">
        <v>15046</v>
      </c>
      <c r="C2815" s="1" t="s">
        <v>15047</v>
      </c>
      <c r="D2815" s="1" t="s">
        <v>15048</v>
      </c>
      <c r="E2815" s="1" t="s">
        <v>85</v>
      </c>
      <c r="F2815" s="1" t="s">
        <v>15049</v>
      </c>
      <c r="G2815" s="1" t="s">
        <v>15050</v>
      </c>
      <c r="H2815" s="1" t="s">
        <v>15051</v>
      </c>
      <c r="I2815" s="1">
        <v>1.37999892E8</v>
      </c>
      <c r="J2815" s="1">
        <v>42917.0</v>
      </c>
      <c r="K2815" s="1" t="s">
        <v>134</v>
      </c>
      <c r="L2815" s="1">
        <v>1.0</v>
      </c>
      <c r="M2815" s="1">
        <v>0.0</v>
      </c>
      <c r="N2815" s="1">
        <v>8.0</v>
      </c>
      <c r="O2815" s="1">
        <v>0.0</v>
      </c>
      <c r="P2815" s="1" t="s">
        <v>813</v>
      </c>
      <c r="Q2815" s="1" t="s">
        <v>15052</v>
      </c>
      <c r="R2815" s="1">
        <v>40.60697</v>
      </c>
      <c r="S2815" s="1">
        <v>-74.08765</v>
      </c>
      <c r="T2815" s="1" t="s">
        <v>125</v>
      </c>
      <c r="U2815" s="1" t="s">
        <v>113</v>
      </c>
      <c r="V2815" s="1">
        <v>1.0</v>
      </c>
      <c r="W2815" s="1">
        <v>1.0</v>
      </c>
      <c r="X2815" s="1">
        <v>1.0</v>
      </c>
      <c r="Y2815" s="1">
        <v>1.0</v>
      </c>
      <c r="Z2815" s="1" t="s">
        <v>93</v>
      </c>
      <c r="AA2815" s="1" t="s">
        <v>15053</v>
      </c>
      <c r="AB2815" s="1">
        <v>30.0</v>
      </c>
      <c r="AC2815" s="1">
        <v>1.0</v>
      </c>
      <c r="AD2815" s="1">
        <v>0.0</v>
      </c>
      <c r="AE2815" s="1">
        <v>4.0</v>
      </c>
      <c r="AF2815" s="1" t="s">
        <v>137</v>
      </c>
      <c r="AG2815" s="1">
        <v>1.0</v>
      </c>
      <c r="AH2815" s="1">
        <v>17.0</v>
      </c>
      <c r="AI2815" s="1">
        <v>32.0</v>
      </c>
      <c r="AJ2815" s="1">
        <v>62.0</v>
      </c>
      <c r="AK2815" s="1">
        <v>337.0</v>
      </c>
      <c r="AL2815" s="1">
        <v>11.0</v>
      </c>
      <c r="AM2815" s="1">
        <v>11.0</v>
      </c>
      <c r="AN2815" s="1">
        <v>96.0</v>
      </c>
      <c r="AO2815" s="1">
        <v>10.0</v>
      </c>
      <c r="AP2815" s="1">
        <v>9.0</v>
      </c>
      <c r="AQ2815" s="1">
        <v>10.0</v>
      </c>
      <c r="AR2815" s="1">
        <v>10.0</v>
      </c>
      <c r="AS2815" s="1">
        <v>9.0</v>
      </c>
      <c r="AT2815" s="1">
        <v>10.0</v>
      </c>
      <c r="AU2815" s="1">
        <v>1.0</v>
      </c>
      <c r="AV2815" s="1" t="s">
        <v>117</v>
      </c>
      <c r="AW2815" s="1">
        <v>7.0</v>
      </c>
      <c r="AX2815" s="1">
        <v>0.0</v>
      </c>
      <c r="AY2815" s="1">
        <v>6.0</v>
      </c>
      <c r="AZ2815" s="1">
        <v>1.0</v>
      </c>
      <c r="BA2815" s="1">
        <v>0.99</v>
      </c>
      <c r="BB2815" s="1">
        <v>-1.0</v>
      </c>
      <c r="BC2815" s="1">
        <v>-1.0</v>
      </c>
      <c r="BD2815" s="1">
        <v>-1.0</v>
      </c>
      <c r="BE2815" s="1">
        <v>-1.0</v>
      </c>
      <c r="BF2815" s="1">
        <v>-1.0</v>
      </c>
      <c r="BG2815" s="1">
        <v>-1.0</v>
      </c>
      <c r="BH2815" s="1">
        <v>1.0</v>
      </c>
      <c r="BI2815" s="1">
        <v>-1.0</v>
      </c>
      <c r="BJ2815" s="1">
        <v>-1.0</v>
      </c>
      <c r="BK2815" s="1">
        <v>1.0</v>
      </c>
      <c r="BL2815" s="1">
        <v>1.0</v>
      </c>
      <c r="BM2815" s="1">
        <v>-1.0</v>
      </c>
      <c r="BN2815" s="1">
        <v>-1.0</v>
      </c>
      <c r="BO2815" s="1">
        <v>-1.0</v>
      </c>
      <c r="BP2815" s="1">
        <v>-1.0</v>
      </c>
      <c r="BQ2815" s="1">
        <v>1.0</v>
      </c>
      <c r="BR2815" s="1">
        <v>1.0</v>
      </c>
      <c r="BS2815" s="1">
        <v>-1.0</v>
      </c>
      <c r="BT2815" s="1">
        <v>-1.0</v>
      </c>
      <c r="BU2815" s="1">
        <v>1.0</v>
      </c>
      <c r="BV2815" s="1">
        <v>-1.0</v>
      </c>
      <c r="BW2815" s="1">
        <v>-1.0</v>
      </c>
      <c r="BX2815" s="1">
        <v>-1.0</v>
      </c>
      <c r="BY2815" s="1">
        <v>-1.0</v>
      </c>
      <c r="BZ2815" s="1">
        <v>1.0</v>
      </c>
      <c r="CA2815" s="1">
        <v>-1.0</v>
      </c>
      <c r="CB2815" s="1">
        <v>-1.0</v>
      </c>
      <c r="CC2815" s="1">
        <v>-1.0</v>
      </c>
      <c r="CD2815" s="1">
        <v>94428.0</v>
      </c>
    </row>
    <row r="2816">
      <c r="A2816" s="1">
        <v>3.6281984E7</v>
      </c>
      <c r="B2816" s="1" t="s">
        <v>15054</v>
      </c>
      <c r="C2816" s="1" t="s">
        <v>15055</v>
      </c>
      <c r="D2816" s="1" t="s">
        <v>15056</v>
      </c>
      <c r="E2816" s="1" t="s">
        <v>85</v>
      </c>
      <c r="G2816" s="1" t="s">
        <v>15057</v>
      </c>
      <c r="I2816" s="1">
        <v>4.5909314E7</v>
      </c>
      <c r="J2816" s="1">
        <v>42283.0</v>
      </c>
      <c r="K2816" s="1" t="s">
        <v>272</v>
      </c>
      <c r="L2816" s="1">
        <v>1.0</v>
      </c>
      <c r="M2816" s="1">
        <v>0.0</v>
      </c>
      <c r="N2816" s="1">
        <v>0.0</v>
      </c>
      <c r="O2816" s="1">
        <v>1.0</v>
      </c>
      <c r="P2816" s="1" t="s">
        <v>123</v>
      </c>
      <c r="Q2816" s="1" t="s">
        <v>124</v>
      </c>
      <c r="R2816" s="1">
        <v>40.69807</v>
      </c>
      <c r="S2816" s="1">
        <v>-73.93466</v>
      </c>
      <c r="T2816" s="1" t="s">
        <v>91</v>
      </c>
      <c r="U2816" s="1" t="s">
        <v>113</v>
      </c>
      <c r="V2816" s="1">
        <v>2.0</v>
      </c>
      <c r="W2816" s="1">
        <v>2.0</v>
      </c>
      <c r="X2816" s="1">
        <v>1.0</v>
      </c>
      <c r="Y2816" s="1">
        <v>1.0</v>
      </c>
      <c r="Z2816" s="1" t="s">
        <v>93</v>
      </c>
      <c r="AA2816" s="1" t="s">
        <v>15058</v>
      </c>
      <c r="AB2816" s="1">
        <v>55.0</v>
      </c>
      <c r="AC2816" s="1">
        <v>1.0</v>
      </c>
      <c r="AD2816" s="1">
        <v>10.0</v>
      </c>
      <c r="AE2816" s="1">
        <v>1.0</v>
      </c>
      <c r="AF2816" s="1" t="s">
        <v>127</v>
      </c>
      <c r="AG2816" s="1">
        <v>1.0</v>
      </c>
      <c r="AH2816" s="1">
        <v>14.0</v>
      </c>
      <c r="AI2816" s="1">
        <v>14.0</v>
      </c>
      <c r="AJ2816" s="1">
        <v>14.0</v>
      </c>
      <c r="AK2816" s="1">
        <v>14.0</v>
      </c>
      <c r="AL2816" s="1">
        <v>0.0</v>
      </c>
      <c r="AM2816" s="1">
        <v>0.0</v>
      </c>
      <c r="AU2816" s="1">
        <v>1.0</v>
      </c>
      <c r="AV2816" s="1" t="s">
        <v>105</v>
      </c>
      <c r="AW2816" s="1">
        <v>1.0</v>
      </c>
      <c r="AX2816" s="1">
        <v>0.0</v>
      </c>
      <c r="AY2816" s="1">
        <v>1.0</v>
      </c>
      <c r="AZ2816" s="1">
        <v>0.0</v>
      </c>
      <c r="BB2816" s="1">
        <v>-1.0</v>
      </c>
      <c r="BC2816" s="1">
        <v>1.0</v>
      </c>
      <c r="BD2816" s="1">
        <v>1.0</v>
      </c>
      <c r="BE2816" s="1">
        <v>-1.0</v>
      </c>
      <c r="BF2816" s="1">
        <v>-1.0</v>
      </c>
      <c r="BG2816" s="1">
        <v>-1.0</v>
      </c>
      <c r="BH2816" s="1">
        <v>1.0</v>
      </c>
      <c r="BI2816" s="1">
        <v>-1.0</v>
      </c>
      <c r="BJ2816" s="1">
        <v>1.0</v>
      </c>
      <c r="BK2816" s="1">
        <v>1.0</v>
      </c>
      <c r="BL2816" s="1">
        <v>-1.0</v>
      </c>
      <c r="BM2816" s="1">
        <v>-1.0</v>
      </c>
      <c r="BN2816" s="1">
        <v>-1.0</v>
      </c>
      <c r="BO2816" s="1">
        <v>-1.0</v>
      </c>
      <c r="BP2816" s="1">
        <v>-1.0</v>
      </c>
      <c r="BQ2816" s="1">
        <v>-1.0</v>
      </c>
      <c r="BR2816" s="1">
        <v>-1.0</v>
      </c>
      <c r="BS2816" s="1">
        <v>-1.0</v>
      </c>
      <c r="BT2816" s="1">
        <v>-1.0</v>
      </c>
      <c r="BU2816" s="1">
        <v>1.0</v>
      </c>
      <c r="BV2816" s="1">
        <v>-1.0</v>
      </c>
      <c r="BW2816" s="1">
        <v>-1.0</v>
      </c>
      <c r="BX2816" s="1">
        <v>-1.0</v>
      </c>
      <c r="BY2816" s="1">
        <v>-1.0</v>
      </c>
      <c r="BZ2816" s="1">
        <v>-1.0</v>
      </c>
      <c r="CA2816" s="1">
        <v>-1.0</v>
      </c>
      <c r="CB2816" s="1">
        <v>-1.0</v>
      </c>
      <c r="CC2816" s="1">
        <v>-1.0</v>
      </c>
      <c r="CD2816" s="1">
        <v>94470.0</v>
      </c>
    </row>
    <row r="2817">
      <c r="A2817" s="1">
        <v>6421335.0</v>
      </c>
      <c r="B2817" s="1" t="s">
        <v>15059</v>
      </c>
      <c r="C2817" s="1" t="s">
        <v>15060</v>
      </c>
      <c r="D2817" s="1" t="s">
        <v>15061</v>
      </c>
      <c r="E2817" s="1" t="s">
        <v>85</v>
      </c>
      <c r="F2817" s="1" t="s">
        <v>15062</v>
      </c>
      <c r="G2817" s="1" t="s">
        <v>15063</v>
      </c>
      <c r="I2817" s="1">
        <v>6680071.0</v>
      </c>
      <c r="J2817" s="1">
        <v>41426.0</v>
      </c>
      <c r="M2817" s="1">
        <v>0.0</v>
      </c>
      <c r="N2817" s="1">
        <v>1.0</v>
      </c>
      <c r="O2817" s="1">
        <v>1.0</v>
      </c>
      <c r="P2817" s="1" t="s">
        <v>89</v>
      </c>
      <c r="Q2817" s="1" t="s">
        <v>177</v>
      </c>
      <c r="R2817" s="1">
        <v>40.71489</v>
      </c>
      <c r="S2817" s="1">
        <v>-73.99168</v>
      </c>
      <c r="T2817" s="1" t="s">
        <v>91</v>
      </c>
      <c r="U2817" s="1" t="s">
        <v>113</v>
      </c>
      <c r="V2817" s="1">
        <v>2.0</v>
      </c>
      <c r="W2817" s="1">
        <v>2.0</v>
      </c>
      <c r="X2817" s="1">
        <v>1.0</v>
      </c>
      <c r="Y2817" s="1">
        <v>1.0</v>
      </c>
      <c r="Z2817" s="1" t="s">
        <v>93</v>
      </c>
      <c r="AA2817" s="1" t="s">
        <v>15064</v>
      </c>
      <c r="AB2817" s="1">
        <v>80.0</v>
      </c>
      <c r="AC2817" s="1">
        <v>1.0</v>
      </c>
      <c r="AD2817" s="1">
        <v>0.0</v>
      </c>
      <c r="AE2817" s="1">
        <v>5.0</v>
      </c>
      <c r="AF2817" s="1" t="s">
        <v>563</v>
      </c>
      <c r="AG2817" s="1">
        <v>1.0</v>
      </c>
      <c r="AH2817" s="1">
        <v>0.0</v>
      </c>
      <c r="AI2817" s="1">
        <v>0.0</v>
      </c>
      <c r="AJ2817" s="1">
        <v>0.0</v>
      </c>
      <c r="AK2817" s="1">
        <v>0.0</v>
      </c>
      <c r="AL2817" s="1">
        <v>1.0</v>
      </c>
      <c r="AM2817" s="1">
        <v>0.0</v>
      </c>
      <c r="AN2817" s="1">
        <v>80.0</v>
      </c>
      <c r="AO2817" s="1">
        <v>6.0</v>
      </c>
      <c r="AP2817" s="1">
        <v>8.0</v>
      </c>
      <c r="AQ2817" s="1">
        <v>10.0</v>
      </c>
      <c r="AR2817" s="1">
        <v>10.0</v>
      </c>
      <c r="AS2817" s="1">
        <v>10.0</v>
      </c>
      <c r="AT2817" s="1">
        <v>10.0</v>
      </c>
      <c r="AU2817" s="1">
        <v>0.0</v>
      </c>
      <c r="AV2817" s="1" t="s">
        <v>117</v>
      </c>
      <c r="AW2817" s="1">
        <v>1.0</v>
      </c>
      <c r="AX2817" s="1">
        <v>0.0</v>
      </c>
      <c r="AY2817" s="1">
        <v>1.0</v>
      </c>
      <c r="AZ2817" s="1">
        <v>0.0</v>
      </c>
      <c r="BA2817" s="1">
        <v>0.02</v>
      </c>
      <c r="BB2817" s="1">
        <v>-1.0</v>
      </c>
      <c r="BC2817" s="1">
        <v>1.0</v>
      </c>
      <c r="BD2817" s="1">
        <v>-1.0</v>
      </c>
      <c r="BE2817" s="1">
        <v>-1.0</v>
      </c>
      <c r="BF2817" s="1">
        <v>-1.0</v>
      </c>
      <c r="BG2817" s="1">
        <v>-1.0</v>
      </c>
      <c r="BH2817" s="1">
        <v>-1.0</v>
      </c>
      <c r="BI2817" s="1">
        <v>-1.0</v>
      </c>
      <c r="BJ2817" s="1">
        <v>-1.0</v>
      </c>
      <c r="BK2817" s="1">
        <v>-1.0</v>
      </c>
      <c r="BL2817" s="1">
        <v>-1.0</v>
      </c>
      <c r="BM2817" s="1">
        <v>1.0</v>
      </c>
      <c r="BN2817" s="1">
        <v>-1.0</v>
      </c>
      <c r="BO2817" s="1">
        <v>-1.0</v>
      </c>
      <c r="BP2817" s="1">
        <v>-1.0</v>
      </c>
      <c r="BQ2817" s="1">
        <v>-1.0</v>
      </c>
      <c r="BR2817" s="1">
        <v>-1.0</v>
      </c>
      <c r="BS2817" s="1">
        <v>-1.0</v>
      </c>
      <c r="BT2817" s="1">
        <v>-1.0</v>
      </c>
      <c r="BU2817" s="1">
        <v>1.0</v>
      </c>
      <c r="BV2817" s="1">
        <v>-1.0</v>
      </c>
      <c r="BW2817" s="1">
        <v>-1.0</v>
      </c>
      <c r="BX2817" s="1">
        <v>-1.0</v>
      </c>
      <c r="BY2817" s="1">
        <v>-1.0</v>
      </c>
      <c r="BZ2817" s="1">
        <v>-1.0</v>
      </c>
      <c r="CA2817" s="1">
        <v>-1.0</v>
      </c>
      <c r="CB2817" s="1">
        <v>-1.0</v>
      </c>
      <c r="CC2817" s="1">
        <v>-1.0</v>
      </c>
      <c r="CD2817" s="1">
        <v>94483.0</v>
      </c>
    </row>
    <row r="2818">
      <c r="A2818" s="1">
        <v>2.0801754E7</v>
      </c>
      <c r="B2818" s="1" t="s">
        <v>15065</v>
      </c>
      <c r="C2818" s="1" t="s">
        <v>15066</v>
      </c>
      <c r="D2818" s="1" t="s">
        <v>15067</v>
      </c>
      <c r="E2818" s="1" t="s">
        <v>85</v>
      </c>
      <c r="F2818" s="1" t="s">
        <v>15068</v>
      </c>
      <c r="G2818" s="1" t="s">
        <v>15069</v>
      </c>
      <c r="H2818" s="1" t="s">
        <v>15070</v>
      </c>
      <c r="I2818" s="1">
        <v>6383939.0</v>
      </c>
      <c r="J2818" s="1">
        <v>42954.0</v>
      </c>
      <c r="K2818" s="1" t="s">
        <v>88</v>
      </c>
      <c r="L2818" s="1">
        <v>1.0</v>
      </c>
      <c r="M2818" s="1">
        <v>1.0</v>
      </c>
      <c r="N2818" s="1">
        <v>1.0</v>
      </c>
      <c r="O2818" s="1">
        <v>1.0</v>
      </c>
      <c r="P2818" s="1" t="s">
        <v>111</v>
      </c>
      <c r="Q2818" s="1" t="s">
        <v>1023</v>
      </c>
      <c r="R2818" s="1">
        <v>40.76304</v>
      </c>
      <c r="S2818" s="1">
        <v>-73.90785</v>
      </c>
      <c r="T2818" s="1" t="s">
        <v>91</v>
      </c>
      <c r="U2818" s="1" t="s">
        <v>113</v>
      </c>
      <c r="V2818" s="1">
        <v>1.0</v>
      </c>
      <c r="W2818" s="1">
        <v>1.0</v>
      </c>
      <c r="X2818" s="1">
        <v>1.0</v>
      </c>
      <c r="Y2818" s="1">
        <v>1.0</v>
      </c>
      <c r="Z2818" s="1" t="s">
        <v>93</v>
      </c>
      <c r="AA2818" s="1" t="s">
        <v>15071</v>
      </c>
      <c r="AB2818" s="1">
        <v>45.0</v>
      </c>
      <c r="AC2818" s="1">
        <v>1.0</v>
      </c>
      <c r="AD2818" s="1">
        <v>0.0</v>
      </c>
      <c r="AE2818" s="1">
        <v>21.0</v>
      </c>
      <c r="AF2818" s="1" t="s">
        <v>302</v>
      </c>
      <c r="AG2818" s="1">
        <v>1.0</v>
      </c>
      <c r="AH2818" s="1">
        <v>1.0</v>
      </c>
      <c r="AI2818" s="1">
        <v>1.0</v>
      </c>
      <c r="AJ2818" s="1">
        <v>1.0</v>
      </c>
      <c r="AK2818" s="1">
        <v>58.0</v>
      </c>
      <c r="AL2818" s="1">
        <v>9.0</v>
      </c>
      <c r="AM2818" s="1">
        <v>6.0</v>
      </c>
      <c r="AN2818" s="1">
        <v>100.0</v>
      </c>
      <c r="AO2818" s="1">
        <v>10.0</v>
      </c>
      <c r="AP2818" s="1">
        <v>10.0</v>
      </c>
      <c r="AQ2818" s="1">
        <v>10.0</v>
      </c>
      <c r="AR2818" s="1">
        <v>10.0</v>
      </c>
      <c r="AS2818" s="1">
        <v>10.0</v>
      </c>
      <c r="AT2818" s="1">
        <v>10.0</v>
      </c>
      <c r="AU2818" s="1">
        <v>0.0</v>
      </c>
      <c r="AV2818" s="1" t="s">
        <v>105</v>
      </c>
      <c r="AW2818" s="1">
        <v>1.0</v>
      </c>
      <c r="AX2818" s="1">
        <v>0.0</v>
      </c>
      <c r="AY2818" s="1">
        <v>1.0</v>
      </c>
      <c r="AZ2818" s="1">
        <v>0.0</v>
      </c>
      <c r="BA2818" s="1">
        <v>0.56</v>
      </c>
      <c r="BB2818" s="1">
        <v>-1.0</v>
      </c>
      <c r="BC2818" s="1">
        <v>-1.0</v>
      </c>
      <c r="BD2818" s="1">
        <v>-1.0</v>
      </c>
      <c r="BE2818" s="1">
        <v>-1.0</v>
      </c>
      <c r="BF2818" s="1">
        <v>-1.0</v>
      </c>
      <c r="BG2818" s="1">
        <v>-1.0</v>
      </c>
      <c r="BH2818" s="1">
        <v>-1.0</v>
      </c>
      <c r="BI2818" s="1">
        <v>-1.0</v>
      </c>
      <c r="BJ2818" s="1">
        <v>-1.0</v>
      </c>
      <c r="BK2818" s="1">
        <v>-1.0</v>
      </c>
      <c r="BL2818" s="1">
        <v>-1.0</v>
      </c>
      <c r="BM2818" s="1">
        <v>-1.0</v>
      </c>
      <c r="BN2818" s="1">
        <v>-1.0</v>
      </c>
      <c r="BO2818" s="1">
        <v>-1.0</v>
      </c>
      <c r="BP2818" s="1">
        <v>-1.0</v>
      </c>
      <c r="BQ2818" s="1">
        <v>1.0</v>
      </c>
      <c r="BR2818" s="1">
        <v>-1.0</v>
      </c>
      <c r="BS2818" s="1">
        <v>1.0</v>
      </c>
      <c r="BT2818" s="1">
        <v>-1.0</v>
      </c>
      <c r="BU2818" s="1">
        <v>1.0</v>
      </c>
      <c r="BV2818" s="1">
        <v>1.0</v>
      </c>
      <c r="BW2818" s="1">
        <v>-1.0</v>
      </c>
      <c r="BX2818" s="1">
        <v>-1.0</v>
      </c>
      <c r="BY2818" s="1">
        <v>1.0</v>
      </c>
      <c r="BZ2818" s="1">
        <v>-1.0</v>
      </c>
      <c r="CA2818" s="1">
        <v>-1.0</v>
      </c>
      <c r="CB2818" s="1">
        <v>-1.0</v>
      </c>
      <c r="CC2818" s="1">
        <v>-1.0</v>
      </c>
      <c r="CD2818" s="1">
        <v>94529.0</v>
      </c>
    </row>
    <row r="2819">
      <c r="A2819" s="1">
        <v>3.2238391E7</v>
      </c>
      <c r="B2819" s="1" t="s">
        <v>15072</v>
      </c>
      <c r="C2819" s="1" t="s">
        <v>325</v>
      </c>
      <c r="D2819" s="1" t="s">
        <v>1470</v>
      </c>
      <c r="E2819" s="1" t="s">
        <v>85</v>
      </c>
      <c r="F2819" s="1" t="s">
        <v>1471</v>
      </c>
      <c r="H2819" s="1" t="s">
        <v>328</v>
      </c>
      <c r="I2819" s="1">
        <v>2.19517861E8</v>
      </c>
      <c r="J2819" s="1">
        <v>43381.0</v>
      </c>
      <c r="K2819" s="1" t="s">
        <v>134</v>
      </c>
      <c r="L2819" s="1">
        <v>0.98</v>
      </c>
      <c r="M2819" s="1">
        <v>0.0</v>
      </c>
      <c r="N2819" s="1">
        <v>328.0</v>
      </c>
      <c r="O2819" s="1">
        <v>0.0</v>
      </c>
      <c r="P2819" s="1" t="s">
        <v>89</v>
      </c>
      <c r="Q2819" s="1" t="s">
        <v>90</v>
      </c>
      <c r="R2819" s="1">
        <v>40.70569</v>
      </c>
      <c r="S2819" s="1">
        <v>-74.01077</v>
      </c>
      <c r="T2819" s="1" t="s">
        <v>91</v>
      </c>
      <c r="U2819" s="1" t="s">
        <v>92</v>
      </c>
      <c r="V2819" s="1">
        <v>4.0</v>
      </c>
      <c r="W2819" s="1">
        <v>1.0</v>
      </c>
      <c r="X2819" s="1">
        <v>1.0</v>
      </c>
      <c r="Y2819" s="1">
        <v>2.0</v>
      </c>
      <c r="Z2819" s="1" t="s">
        <v>93</v>
      </c>
      <c r="AA2819" s="1" t="s">
        <v>3361</v>
      </c>
      <c r="AB2819" s="1">
        <v>227.0</v>
      </c>
      <c r="AC2819" s="1">
        <v>2.0</v>
      </c>
      <c r="AD2819" s="1">
        <v>5.0</v>
      </c>
      <c r="AE2819" s="1">
        <v>2.0</v>
      </c>
      <c r="AF2819" s="1" t="s">
        <v>95</v>
      </c>
      <c r="AG2819" s="1">
        <v>1.0</v>
      </c>
      <c r="AH2819" s="1">
        <v>14.0</v>
      </c>
      <c r="AI2819" s="1">
        <v>44.0</v>
      </c>
      <c r="AJ2819" s="1">
        <v>74.0</v>
      </c>
      <c r="AK2819" s="1">
        <v>349.0</v>
      </c>
      <c r="AL2819" s="1">
        <v>8.0</v>
      </c>
      <c r="AM2819" s="1">
        <v>8.0</v>
      </c>
      <c r="AN2819" s="1">
        <v>95.0</v>
      </c>
      <c r="AO2819" s="1">
        <v>10.0</v>
      </c>
      <c r="AP2819" s="1">
        <v>10.0</v>
      </c>
      <c r="AQ2819" s="1">
        <v>10.0</v>
      </c>
      <c r="AR2819" s="1">
        <v>9.0</v>
      </c>
      <c r="AS2819" s="1">
        <v>10.0</v>
      </c>
      <c r="AT2819" s="1">
        <v>9.0</v>
      </c>
      <c r="AU2819" s="1">
        <v>1.0</v>
      </c>
      <c r="AV2819" s="1" t="s">
        <v>96</v>
      </c>
      <c r="AW2819" s="1">
        <v>327.0</v>
      </c>
      <c r="AX2819" s="1">
        <v>319.0</v>
      </c>
      <c r="AY2819" s="1">
        <v>8.0</v>
      </c>
      <c r="AZ2819" s="1">
        <v>0.0</v>
      </c>
      <c r="BA2819" s="1">
        <v>3.64</v>
      </c>
      <c r="BB2819" s="1">
        <v>-1.0</v>
      </c>
      <c r="BC2819" s="1">
        <v>1.0</v>
      </c>
      <c r="BD2819" s="1">
        <v>-1.0</v>
      </c>
      <c r="BE2819" s="1">
        <v>-1.0</v>
      </c>
      <c r="BF2819" s="1">
        <v>-1.0</v>
      </c>
      <c r="BG2819" s="1">
        <v>-1.0</v>
      </c>
      <c r="BH2819" s="1">
        <v>1.0</v>
      </c>
      <c r="BI2819" s="1">
        <v>-1.0</v>
      </c>
      <c r="BJ2819" s="1">
        <v>1.0</v>
      </c>
      <c r="BK2819" s="1">
        <v>1.0</v>
      </c>
      <c r="BL2819" s="1">
        <v>1.0</v>
      </c>
      <c r="BM2819" s="1">
        <v>1.0</v>
      </c>
      <c r="BN2819" s="1">
        <v>1.0</v>
      </c>
      <c r="BO2819" s="1">
        <v>-1.0</v>
      </c>
      <c r="BP2819" s="1">
        <v>-1.0</v>
      </c>
      <c r="BQ2819" s="1">
        <v>-1.0</v>
      </c>
      <c r="BR2819" s="1">
        <v>-1.0</v>
      </c>
      <c r="BS2819" s="1">
        <v>-1.0</v>
      </c>
      <c r="BT2819" s="1">
        <v>-1.0</v>
      </c>
      <c r="BU2819" s="1">
        <v>1.0</v>
      </c>
      <c r="BV2819" s="1">
        <v>1.0</v>
      </c>
      <c r="BW2819" s="1">
        <v>-1.0</v>
      </c>
      <c r="BX2819" s="1">
        <v>-1.0</v>
      </c>
      <c r="BY2819" s="1">
        <v>-1.0</v>
      </c>
      <c r="BZ2819" s="1">
        <v>1.0</v>
      </c>
      <c r="CA2819" s="1">
        <v>-1.0</v>
      </c>
      <c r="CB2819" s="1">
        <v>-1.0</v>
      </c>
      <c r="CC2819" s="1">
        <v>-1.0</v>
      </c>
      <c r="CD2819" s="1">
        <v>94531.0</v>
      </c>
    </row>
    <row r="2820">
      <c r="A2820" s="1">
        <v>3.5196873E7</v>
      </c>
      <c r="B2820" s="1" t="s">
        <v>15073</v>
      </c>
      <c r="C2820" s="1" t="s">
        <v>15074</v>
      </c>
      <c r="D2820" s="1" t="s">
        <v>15075</v>
      </c>
      <c r="E2820" s="1" t="s">
        <v>85</v>
      </c>
      <c r="F2820" s="1" t="s">
        <v>15076</v>
      </c>
      <c r="G2820" s="1" t="s">
        <v>15077</v>
      </c>
      <c r="H2820" s="1" t="s">
        <v>15078</v>
      </c>
      <c r="I2820" s="1">
        <v>2.41258373E8</v>
      </c>
      <c r="J2820" s="1">
        <v>43501.0</v>
      </c>
      <c r="K2820" s="1" t="s">
        <v>88</v>
      </c>
      <c r="L2820" s="1">
        <v>1.0</v>
      </c>
      <c r="M2820" s="1">
        <v>0.0</v>
      </c>
      <c r="N2820" s="1">
        <v>2.0</v>
      </c>
      <c r="O2820" s="1">
        <v>0.0</v>
      </c>
      <c r="P2820" s="1" t="s">
        <v>89</v>
      </c>
      <c r="Q2820" s="1" t="s">
        <v>613</v>
      </c>
      <c r="R2820" s="1">
        <v>40.8017599999999</v>
      </c>
      <c r="S2820" s="1">
        <v>-73.95663</v>
      </c>
      <c r="T2820" s="1" t="s">
        <v>91</v>
      </c>
      <c r="U2820" s="1" t="s">
        <v>113</v>
      </c>
      <c r="V2820" s="1">
        <v>2.0</v>
      </c>
      <c r="W2820" s="1">
        <v>1.0</v>
      </c>
      <c r="X2820" s="1">
        <v>1.0</v>
      </c>
      <c r="Y2820" s="1">
        <v>1.0</v>
      </c>
      <c r="Z2820" s="1" t="s">
        <v>93</v>
      </c>
      <c r="AA2820" s="1" t="s">
        <v>15079</v>
      </c>
      <c r="AB2820" s="1">
        <v>100.0</v>
      </c>
      <c r="AC2820" s="1">
        <v>2.0</v>
      </c>
      <c r="AD2820" s="1">
        <v>5.0</v>
      </c>
      <c r="AE2820" s="1">
        <v>1.0</v>
      </c>
      <c r="AF2820" s="1" t="s">
        <v>407</v>
      </c>
      <c r="AG2820" s="1">
        <v>1.0</v>
      </c>
      <c r="AH2820" s="1">
        <v>0.0</v>
      </c>
      <c r="AI2820" s="1">
        <v>9.0</v>
      </c>
      <c r="AJ2820" s="1">
        <v>39.0</v>
      </c>
      <c r="AK2820" s="1">
        <v>39.0</v>
      </c>
      <c r="AL2820" s="1">
        <v>0.0</v>
      </c>
      <c r="AM2820" s="1">
        <v>0.0</v>
      </c>
      <c r="AU2820" s="1">
        <v>1.0</v>
      </c>
      <c r="AV2820" s="1" t="s">
        <v>117</v>
      </c>
      <c r="AW2820" s="1">
        <v>2.0</v>
      </c>
      <c r="AX2820" s="1">
        <v>1.0</v>
      </c>
      <c r="AY2820" s="1">
        <v>1.0</v>
      </c>
      <c r="AZ2820" s="1">
        <v>0.0</v>
      </c>
      <c r="BB2820" s="1">
        <v>-1.0</v>
      </c>
      <c r="BC2820" s="1">
        <v>1.0</v>
      </c>
      <c r="BD2820" s="1">
        <v>-1.0</v>
      </c>
      <c r="BE2820" s="1">
        <v>-1.0</v>
      </c>
      <c r="BF2820" s="1">
        <v>-1.0</v>
      </c>
      <c r="BG2820" s="1">
        <v>-1.0</v>
      </c>
      <c r="BH2820" s="1">
        <v>1.0</v>
      </c>
      <c r="BI2820" s="1">
        <v>-1.0</v>
      </c>
      <c r="BJ2820" s="1">
        <v>1.0</v>
      </c>
      <c r="BK2820" s="1">
        <v>-1.0</v>
      </c>
      <c r="BL2820" s="1">
        <v>1.0</v>
      </c>
      <c r="BM2820" s="1">
        <v>1.0</v>
      </c>
      <c r="BN2820" s="1">
        <v>-1.0</v>
      </c>
      <c r="BO2820" s="1">
        <v>-1.0</v>
      </c>
      <c r="BP2820" s="1">
        <v>-1.0</v>
      </c>
      <c r="BQ2820" s="1">
        <v>1.0</v>
      </c>
      <c r="BR2820" s="1">
        <v>-1.0</v>
      </c>
      <c r="BS2820" s="1">
        <v>1.0</v>
      </c>
      <c r="BT2820" s="1">
        <v>-1.0</v>
      </c>
      <c r="BU2820" s="1">
        <v>1.0</v>
      </c>
      <c r="BV2820" s="1">
        <v>-1.0</v>
      </c>
      <c r="BW2820" s="1">
        <v>-1.0</v>
      </c>
      <c r="BX2820" s="1">
        <v>-1.0</v>
      </c>
      <c r="BY2820" s="1">
        <v>-1.0</v>
      </c>
      <c r="BZ2820" s="1">
        <v>-1.0</v>
      </c>
      <c r="CA2820" s="1">
        <v>-1.0</v>
      </c>
      <c r="CB2820" s="1">
        <v>-1.0</v>
      </c>
      <c r="CC2820" s="1">
        <v>-1.0</v>
      </c>
      <c r="CD2820" s="1">
        <v>94590.0</v>
      </c>
    </row>
    <row r="2821">
      <c r="A2821" s="1">
        <v>3.6297217E7</v>
      </c>
      <c r="B2821" s="1" t="s">
        <v>15080</v>
      </c>
      <c r="C2821" s="1" t="s">
        <v>15081</v>
      </c>
      <c r="D2821" s="1" t="s">
        <v>15082</v>
      </c>
      <c r="E2821" s="1" t="s">
        <v>85</v>
      </c>
      <c r="F2821" s="1" t="s">
        <v>15083</v>
      </c>
      <c r="G2821" s="1" t="s">
        <v>15084</v>
      </c>
      <c r="H2821" s="1" t="s">
        <v>15085</v>
      </c>
      <c r="I2821" s="1">
        <v>4.5919617E7</v>
      </c>
      <c r="J2821" s="1">
        <v>42283.0</v>
      </c>
      <c r="M2821" s="1">
        <v>0.0</v>
      </c>
      <c r="N2821" s="1">
        <v>0.0</v>
      </c>
      <c r="O2821" s="1">
        <v>1.0</v>
      </c>
      <c r="P2821" s="1" t="s">
        <v>15086</v>
      </c>
      <c r="Q2821" s="1" t="s">
        <v>6025</v>
      </c>
      <c r="R2821" s="1">
        <v>40.73792</v>
      </c>
      <c r="S2821" s="1">
        <v>-73.89201</v>
      </c>
      <c r="T2821" s="1" t="s">
        <v>91</v>
      </c>
      <c r="U2821" s="1" t="s">
        <v>113</v>
      </c>
      <c r="V2821" s="1">
        <v>3.0</v>
      </c>
      <c r="W2821" s="1">
        <v>1.0</v>
      </c>
      <c r="X2821" s="1">
        <v>1.0</v>
      </c>
      <c r="Y2821" s="1">
        <v>1.0</v>
      </c>
      <c r="Z2821" s="1" t="s">
        <v>93</v>
      </c>
      <c r="AA2821" s="1" t="s">
        <v>15087</v>
      </c>
      <c r="AB2821" s="1">
        <v>65.0</v>
      </c>
      <c r="AC2821" s="1">
        <v>2.0</v>
      </c>
      <c r="AD2821" s="1">
        <v>10.0</v>
      </c>
      <c r="AE2821" s="1">
        <v>1.0</v>
      </c>
      <c r="AF2821" s="1" t="s">
        <v>95</v>
      </c>
      <c r="AG2821" s="1">
        <v>1.0</v>
      </c>
      <c r="AH2821" s="1">
        <v>27.0</v>
      </c>
      <c r="AI2821" s="1">
        <v>57.0</v>
      </c>
      <c r="AJ2821" s="1">
        <v>87.0</v>
      </c>
      <c r="AK2821" s="1">
        <v>177.0</v>
      </c>
      <c r="AL2821" s="1">
        <v>0.0</v>
      </c>
      <c r="AM2821" s="1">
        <v>0.0</v>
      </c>
      <c r="AU2821" s="1">
        <v>1.0</v>
      </c>
      <c r="AV2821" s="1" t="s">
        <v>105</v>
      </c>
      <c r="AW2821" s="1">
        <v>1.0</v>
      </c>
      <c r="AX2821" s="1">
        <v>0.0</v>
      </c>
      <c r="AY2821" s="1">
        <v>1.0</v>
      </c>
      <c r="AZ2821" s="1">
        <v>0.0</v>
      </c>
      <c r="BB2821" s="1">
        <v>-1.0</v>
      </c>
      <c r="BC2821" s="1">
        <v>1.0</v>
      </c>
      <c r="BD2821" s="1">
        <v>-1.0</v>
      </c>
      <c r="BE2821" s="1">
        <v>-1.0</v>
      </c>
      <c r="BF2821" s="1">
        <v>-1.0</v>
      </c>
      <c r="BG2821" s="1">
        <v>-1.0</v>
      </c>
      <c r="BH2821" s="1">
        <v>-1.0</v>
      </c>
      <c r="BI2821" s="1">
        <v>-1.0</v>
      </c>
      <c r="BJ2821" s="1">
        <v>1.0</v>
      </c>
      <c r="BK2821" s="1">
        <v>-1.0</v>
      </c>
      <c r="BL2821" s="1">
        <v>-1.0</v>
      </c>
      <c r="BM2821" s="1">
        <v>-1.0</v>
      </c>
      <c r="BN2821" s="1">
        <v>-1.0</v>
      </c>
      <c r="BO2821" s="1">
        <v>-1.0</v>
      </c>
      <c r="BP2821" s="1">
        <v>-1.0</v>
      </c>
      <c r="BQ2821" s="1">
        <v>-1.0</v>
      </c>
      <c r="BR2821" s="1">
        <v>-1.0</v>
      </c>
      <c r="BS2821" s="1">
        <v>-1.0</v>
      </c>
      <c r="BT2821" s="1">
        <v>-1.0</v>
      </c>
      <c r="BU2821" s="1">
        <v>1.0</v>
      </c>
      <c r="BV2821" s="1">
        <v>-1.0</v>
      </c>
      <c r="BW2821" s="1">
        <v>-1.0</v>
      </c>
      <c r="BX2821" s="1">
        <v>-1.0</v>
      </c>
      <c r="BY2821" s="1">
        <v>-1.0</v>
      </c>
      <c r="BZ2821" s="1">
        <v>-1.0</v>
      </c>
      <c r="CA2821" s="1">
        <v>-1.0</v>
      </c>
      <c r="CB2821" s="1">
        <v>-1.0</v>
      </c>
      <c r="CC2821" s="1">
        <v>-1.0</v>
      </c>
      <c r="CD2821" s="1">
        <v>94597.0</v>
      </c>
    </row>
    <row r="2822">
      <c r="A2822" s="1">
        <v>2.7002075E7</v>
      </c>
      <c r="B2822" s="1" t="s">
        <v>15088</v>
      </c>
      <c r="C2822" s="1" t="s">
        <v>7017</v>
      </c>
      <c r="D2822" s="1" t="s">
        <v>15089</v>
      </c>
      <c r="E2822" s="1" t="s">
        <v>85</v>
      </c>
      <c r="I2822" s="1">
        <v>1.94843581E8</v>
      </c>
      <c r="J2822" s="1">
        <v>43262.0</v>
      </c>
      <c r="K2822" s="1" t="s">
        <v>134</v>
      </c>
      <c r="L2822" s="1">
        <v>1.0</v>
      </c>
      <c r="M2822" s="1">
        <v>0.0</v>
      </c>
      <c r="N2822" s="1">
        <v>4.0</v>
      </c>
      <c r="O2822" s="1">
        <v>0.0</v>
      </c>
      <c r="P2822" s="1" t="s">
        <v>89</v>
      </c>
      <c r="Q2822" s="1" t="s">
        <v>90</v>
      </c>
      <c r="R2822" s="1">
        <v>40.80127</v>
      </c>
      <c r="S2822" s="1">
        <v>-73.96166</v>
      </c>
      <c r="T2822" s="1" t="s">
        <v>289</v>
      </c>
      <c r="U2822" s="1" t="s">
        <v>113</v>
      </c>
      <c r="V2822" s="1">
        <v>2.0</v>
      </c>
      <c r="W2822" s="1">
        <v>2.0</v>
      </c>
      <c r="X2822" s="1">
        <v>1.0</v>
      </c>
      <c r="Y2822" s="1">
        <v>1.0</v>
      </c>
      <c r="Z2822" s="1" t="s">
        <v>93</v>
      </c>
      <c r="AA2822" s="1" t="s">
        <v>15090</v>
      </c>
      <c r="AB2822" s="1">
        <v>72.0</v>
      </c>
      <c r="AC2822" s="1">
        <v>1.0</v>
      </c>
      <c r="AD2822" s="1">
        <v>0.0</v>
      </c>
      <c r="AE2822" s="1">
        <v>2.0</v>
      </c>
      <c r="AF2822" s="1" t="s">
        <v>443</v>
      </c>
      <c r="AG2822" s="1">
        <v>1.0</v>
      </c>
      <c r="AH2822" s="1">
        <v>0.0</v>
      </c>
      <c r="AI2822" s="1">
        <v>0.0</v>
      </c>
      <c r="AJ2822" s="1">
        <v>0.0</v>
      </c>
      <c r="AK2822" s="1">
        <v>0.0</v>
      </c>
      <c r="AL2822" s="1">
        <v>14.0</v>
      </c>
      <c r="AM2822" s="1">
        <v>14.0</v>
      </c>
      <c r="AN2822" s="1">
        <v>91.0</v>
      </c>
      <c r="AO2822" s="1">
        <v>9.0</v>
      </c>
      <c r="AP2822" s="1">
        <v>8.0</v>
      </c>
      <c r="AQ2822" s="1">
        <v>9.0</v>
      </c>
      <c r="AR2822" s="1">
        <v>9.0</v>
      </c>
      <c r="AS2822" s="1">
        <v>9.0</v>
      </c>
      <c r="AT2822" s="1">
        <v>9.0</v>
      </c>
      <c r="AU2822" s="1">
        <v>1.0</v>
      </c>
      <c r="AV2822" s="1" t="s">
        <v>96</v>
      </c>
      <c r="AW2822" s="1">
        <v>4.0</v>
      </c>
      <c r="AX2822" s="1">
        <v>0.0</v>
      </c>
      <c r="AY2822" s="1">
        <v>4.0</v>
      </c>
      <c r="AZ2822" s="1">
        <v>0.0</v>
      </c>
      <c r="BA2822" s="1">
        <v>1.19</v>
      </c>
      <c r="BB2822" s="1">
        <v>-1.0</v>
      </c>
      <c r="BC2822" s="1">
        <v>1.0</v>
      </c>
      <c r="BD2822" s="1">
        <v>-1.0</v>
      </c>
      <c r="BE2822" s="1">
        <v>-1.0</v>
      </c>
      <c r="BF2822" s="1">
        <v>-1.0</v>
      </c>
      <c r="BG2822" s="1">
        <v>-1.0</v>
      </c>
      <c r="BH2822" s="1">
        <v>1.0</v>
      </c>
      <c r="BI2822" s="1">
        <v>-1.0</v>
      </c>
      <c r="BJ2822" s="1">
        <v>-1.0</v>
      </c>
      <c r="BK2822" s="1">
        <v>-1.0</v>
      </c>
      <c r="BL2822" s="1">
        <v>-1.0</v>
      </c>
      <c r="BM2822" s="1">
        <v>1.0</v>
      </c>
      <c r="BN2822" s="1">
        <v>-1.0</v>
      </c>
      <c r="BO2822" s="1">
        <v>-1.0</v>
      </c>
      <c r="BP2822" s="1">
        <v>-1.0</v>
      </c>
      <c r="BQ2822" s="1">
        <v>-1.0</v>
      </c>
      <c r="BR2822" s="1">
        <v>-1.0</v>
      </c>
      <c r="BS2822" s="1">
        <v>-1.0</v>
      </c>
      <c r="BT2822" s="1">
        <v>-1.0</v>
      </c>
      <c r="BU2822" s="1">
        <v>1.0</v>
      </c>
      <c r="BV2822" s="1">
        <v>1.0</v>
      </c>
      <c r="BW2822" s="1">
        <v>-1.0</v>
      </c>
      <c r="BX2822" s="1">
        <v>-1.0</v>
      </c>
      <c r="BY2822" s="1">
        <v>-1.0</v>
      </c>
      <c r="BZ2822" s="1">
        <v>-1.0</v>
      </c>
      <c r="CA2822" s="1">
        <v>-1.0</v>
      </c>
      <c r="CB2822" s="1">
        <v>-1.0</v>
      </c>
      <c r="CC2822" s="1">
        <v>-1.0</v>
      </c>
      <c r="CD2822" s="1">
        <v>94617.0</v>
      </c>
    </row>
    <row r="2823">
      <c r="A2823" s="1">
        <v>3.5822763E7</v>
      </c>
      <c r="B2823" s="1" t="s">
        <v>15091</v>
      </c>
      <c r="E2823" s="1" t="s">
        <v>85</v>
      </c>
      <c r="H2823" s="1" t="s">
        <v>15092</v>
      </c>
      <c r="I2823" s="1">
        <v>3599030.0</v>
      </c>
      <c r="J2823" s="1">
        <v>41169.0</v>
      </c>
      <c r="M2823" s="1">
        <v>0.0</v>
      </c>
      <c r="N2823" s="1">
        <v>1.0</v>
      </c>
      <c r="O2823" s="1">
        <v>1.0</v>
      </c>
      <c r="P2823" s="1" t="s">
        <v>89</v>
      </c>
      <c r="Q2823" s="1" t="s">
        <v>124</v>
      </c>
      <c r="R2823" s="1">
        <v>40.67555</v>
      </c>
      <c r="S2823" s="1">
        <v>-73.95298</v>
      </c>
      <c r="T2823" s="1" t="s">
        <v>91</v>
      </c>
      <c r="U2823" s="1" t="s">
        <v>113</v>
      </c>
      <c r="V2823" s="1">
        <v>1.0</v>
      </c>
      <c r="W2823" s="1">
        <v>1.5</v>
      </c>
      <c r="X2823" s="1">
        <v>1.0</v>
      </c>
      <c r="Y2823" s="1">
        <v>1.0</v>
      </c>
      <c r="Z2823" s="1" t="s">
        <v>93</v>
      </c>
      <c r="AA2823" s="1" t="s">
        <v>15093</v>
      </c>
      <c r="AB2823" s="1">
        <v>85.0</v>
      </c>
      <c r="AC2823" s="1">
        <v>1.0</v>
      </c>
      <c r="AD2823" s="1">
        <v>0.0</v>
      </c>
      <c r="AE2823" s="1">
        <v>2.0</v>
      </c>
      <c r="AF2823" s="1" t="s">
        <v>202</v>
      </c>
      <c r="AG2823" s="1">
        <v>1.0</v>
      </c>
      <c r="AH2823" s="1">
        <v>29.0</v>
      </c>
      <c r="AI2823" s="1">
        <v>59.0</v>
      </c>
      <c r="AJ2823" s="1">
        <v>89.0</v>
      </c>
      <c r="AK2823" s="1">
        <v>363.0</v>
      </c>
      <c r="AL2823" s="1">
        <v>0.0</v>
      </c>
      <c r="AM2823" s="1">
        <v>0.0</v>
      </c>
      <c r="AU2823" s="1">
        <v>0.0</v>
      </c>
      <c r="AV2823" s="1" t="s">
        <v>105</v>
      </c>
      <c r="AW2823" s="1">
        <v>1.0</v>
      </c>
      <c r="AX2823" s="1">
        <v>0.0</v>
      </c>
      <c r="AY2823" s="1">
        <v>1.0</v>
      </c>
      <c r="AZ2823" s="1">
        <v>0.0</v>
      </c>
      <c r="BB2823" s="1">
        <v>-1.0</v>
      </c>
      <c r="BC2823" s="1">
        <v>1.0</v>
      </c>
      <c r="BD2823" s="1">
        <v>-1.0</v>
      </c>
      <c r="BE2823" s="1">
        <v>-1.0</v>
      </c>
      <c r="BF2823" s="1">
        <v>-1.0</v>
      </c>
      <c r="BG2823" s="1">
        <v>-1.0</v>
      </c>
      <c r="BH2823" s="1">
        <v>-1.0</v>
      </c>
      <c r="BI2823" s="1">
        <v>-1.0</v>
      </c>
      <c r="BJ2823" s="1">
        <v>1.0</v>
      </c>
      <c r="BK2823" s="1">
        <v>-1.0</v>
      </c>
      <c r="BL2823" s="1">
        <v>-1.0</v>
      </c>
      <c r="BM2823" s="1">
        <v>1.0</v>
      </c>
      <c r="BN2823" s="1">
        <v>1.0</v>
      </c>
      <c r="BO2823" s="1">
        <v>1.0</v>
      </c>
      <c r="BP2823" s="1">
        <v>-1.0</v>
      </c>
      <c r="BQ2823" s="1">
        <v>-1.0</v>
      </c>
      <c r="BR2823" s="1">
        <v>-1.0</v>
      </c>
      <c r="BS2823" s="1">
        <v>-1.0</v>
      </c>
      <c r="BT2823" s="1">
        <v>-1.0</v>
      </c>
      <c r="BU2823" s="1">
        <v>1.0</v>
      </c>
      <c r="BV2823" s="1">
        <v>-1.0</v>
      </c>
      <c r="BW2823" s="1">
        <v>-1.0</v>
      </c>
      <c r="BX2823" s="1">
        <v>1.0</v>
      </c>
      <c r="BY2823" s="1">
        <v>-1.0</v>
      </c>
      <c r="BZ2823" s="1">
        <v>-1.0</v>
      </c>
      <c r="CA2823" s="1">
        <v>1.0</v>
      </c>
      <c r="CB2823" s="1">
        <v>-1.0</v>
      </c>
      <c r="CC2823" s="1">
        <v>-1.0</v>
      </c>
      <c r="CD2823" s="1">
        <v>94637.0</v>
      </c>
    </row>
    <row r="2824">
      <c r="A2824" s="1">
        <v>3.2892533E7</v>
      </c>
      <c r="B2824" s="1" t="s">
        <v>15094</v>
      </c>
      <c r="C2824" s="1" t="s">
        <v>15095</v>
      </c>
      <c r="D2824" s="1" t="s">
        <v>15096</v>
      </c>
      <c r="E2824" s="1" t="s">
        <v>85</v>
      </c>
      <c r="F2824" s="1" t="s">
        <v>10542</v>
      </c>
      <c r="H2824" s="1" t="s">
        <v>1940</v>
      </c>
      <c r="I2824" s="1">
        <v>2.19517861E8</v>
      </c>
      <c r="J2824" s="1">
        <v>43381.0</v>
      </c>
      <c r="K2824" s="1" t="s">
        <v>134</v>
      </c>
      <c r="L2824" s="1">
        <v>0.98</v>
      </c>
      <c r="M2824" s="1">
        <v>0.0</v>
      </c>
      <c r="N2824" s="1">
        <v>328.0</v>
      </c>
      <c r="O2824" s="1">
        <v>0.0</v>
      </c>
      <c r="P2824" s="1" t="s">
        <v>89</v>
      </c>
      <c r="Q2824" s="1" t="s">
        <v>273</v>
      </c>
      <c r="R2824" s="1">
        <v>40.75731</v>
      </c>
      <c r="S2824" s="1">
        <v>-73.98326</v>
      </c>
      <c r="T2824" s="1" t="s">
        <v>91</v>
      </c>
      <c r="U2824" s="1" t="s">
        <v>92</v>
      </c>
      <c r="V2824" s="1">
        <v>4.0</v>
      </c>
      <c r="W2824" s="1">
        <v>1.0</v>
      </c>
      <c r="X2824" s="1">
        <v>1.0</v>
      </c>
      <c r="Y2824" s="1">
        <v>2.0</v>
      </c>
      <c r="Z2824" s="1" t="s">
        <v>93</v>
      </c>
      <c r="AA2824" s="1" t="s">
        <v>10543</v>
      </c>
      <c r="AB2824" s="1">
        <v>177.0</v>
      </c>
      <c r="AC2824" s="1">
        <v>2.0</v>
      </c>
      <c r="AD2824" s="1">
        <v>5.0</v>
      </c>
      <c r="AE2824" s="1">
        <v>29.0</v>
      </c>
      <c r="AF2824" s="1" t="s">
        <v>95</v>
      </c>
      <c r="AG2824" s="1">
        <v>1.0</v>
      </c>
      <c r="AH2824" s="1">
        <v>8.0</v>
      </c>
      <c r="AI2824" s="1">
        <v>38.0</v>
      </c>
      <c r="AJ2824" s="1">
        <v>68.0</v>
      </c>
      <c r="AK2824" s="1">
        <v>343.0</v>
      </c>
      <c r="AL2824" s="1">
        <v>1.0</v>
      </c>
      <c r="AM2824" s="1">
        <v>1.0</v>
      </c>
      <c r="AN2824" s="1">
        <v>100.0</v>
      </c>
      <c r="AO2824" s="1">
        <v>10.0</v>
      </c>
      <c r="AP2824" s="1">
        <v>10.0</v>
      </c>
      <c r="AQ2824" s="1">
        <v>10.0</v>
      </c>
      <c r="AR2824" s="1">
        <v>10.0</v>
      </c>
      <c r="AS2824" s="1">
        <v>10.0</v>
      </c>
      <c r="AT2824" s="1">
        <v>10.0</v>
      </c>
      <c r="AU2824" s="1">
        <v>1.0</v>
      </c>
      <c r="AV2824" s="1" t="s">
        <v>96</v>
      </c>
      <c r="AW2824" s="1">
        <v>327.0</v>
      </c>
      <c r="AX2824" s="1">
        <v>319.0</v>
      </c>
      <c r="AY2824" s="1">
        <v>8.0</v>
      </c>
      <c r="AZ2824" s="1">
        <v>0.0</v>
      </c>
      <c r="BA2824" s="1">
        <v>1.0</v>
      </c>
      <c r="BB2824" s="1">
        <v>-1.0</v>
      </c>
      <c r="BC2824" s="1">
        <v>1.0</v>
      </c>
      <c r="BD2824" s="1">
        <v>-1.0</v>
      </c>
      <c r="BE2824" s="1">
        <v>-1.0</v>
      </c>
      <c r="BF2824" s="1">
        <v>-1.0</v>
      </c>
      <c r="BG2824" s="1">
        <v>-1.0</v>
      </c>
      <c r="BH2824" s="1">
        <v>1.0</v>
      </c>
      <c r="BI2824" s="1">
        <v>-1.0</v>
      </c>
      <c r="BJ2824" s="1">
        <v>1.0</v>
      </c>
      <c r="BK2824" s="1">
        <v>1.0</v>
      </c>
      <c r="BL2824" s="1">
        <v>1.0</v>
      </c>
      <c r="BM2824" s="1">
        <v>1.0</v>
      </c>
      <c r="BN2824" s="1">
        <v>1.0</v>
      </c>
      <c r="BO2824" s="1">
        <v>1.0</v>
      </c>
      <c r="BP2824" s="1">
        <v>-1.0</v>
      </c>
      <c r="BQ2824" s="1">
        <v>-1.0</v>
      </c>
      <c r="BR2824" s="1">
        <v>-1.0</v>
      </c>
      <c r="BS2824" s="1">
        <v>1.0</v>
      </c>
      <c r="BT2824" s="1">
        <v>-1.0</v>
      </c>
      <c r="BU2824" s="1">
        <v>1.0</v>
      </c>
      <c r="BV2824" s="1">
        <v>1.0</v>
      </c>
      <c r="BW2824" s="1">
        <v>1.0</v>
      </c>
      <c r="BX2824" s="1">
        <v>-1.0</v>
      </c>
      <c r="BY2824" s="1">
        <v>-1.0</v>
      </c>
      <c r="BZ2824" s="1">
        <v>-1.0</v>
      </c>
      <c r="CA2824" s="1">
        <v>-1.0</v>
      </c>
      <c r="CB2824" s="1">
        <v>-1.0</v>
      </c>
      <c r="CC2824" s="1">
        <v>-1.0</v>
      </c>
      <c r="CD2824" s="1">
        <v>94680.0</v>
      </c>
    </row>
    <row r="2825">
      <c r="A2825" s="1">
        <v>3.5644555E7</v>
      </c>
      <c r="B2825" s="1" t="s">
        <v>15097</v>
      </c>
      <c r="C2825" s="1" t="s">
        <v>15098</v>
      </c>
      <c r="D2825" s="1" t="s">
        <v>15099</v>
      </c>
      <c r="E2825" s="1" t="s">
        <v>85</v>
      </c>
      <c r="F2825" s="1" t="s">
        <v>15100</v>
      </c>
      <c r="G2825" s="1" t="s">
        <v>15101</v>
      </c>
      <c r="H2825" s="1" t="s">
        <v>15102</v>
      </c>
      <c r="I2825" s="1">
        <v>2.68149303E8</v>
      </c>
      <c r="J2825" s="1">
        <v>43628.0</v>
      </c>
      <c r="K2825" s="1" t="s">
        <v>134</v>
      </c>
      <c r="L2825" s="1">
        <v>1.0</v>
      </c>
      <c r="M2825" s="1">
        <v>0.0</v>
      </c>
      <c r="N2825" s="1">
        <v>1.0</v>
      </c>
      <c r="O2825" s="1">
        <v>0.0</v>
      </c>
      <c r="P2825" s="1" t="s">
        <v>89</v>
      </c>
      <c r="Q2825" s="1" t="s">
        <v>90</v>
      </c>
      <c r="R2825" s="1">
        <v>40.81858</v>
      </c>
      <c r="S2825" s="1">
        <v>-73.94524</v>
      </c>
      <c r="T2825" s="1" t="s">
        <v>289</v>
      </c>
      <c r="U2825" s="1" t="s">
        <v>113</v>
      </c>
      <c r="V2825" s="1">
        <v>2.0</v>
      </c>
      <c r="W2825" s="1">
        <v>1.5</v>
      </c>
      <c r="X2825" s="1">
        <v>1.0</v>
      </c>
      <c r="Y2825" s="1">
        <v>1.0</v>
      </c>
      <c r="Z2825" s="1" t="s">
        <v>93</v>
      </c>
      <c r="AA2825" s="1" t="s">
        <v>15103</v>
      </c>
      <c r="AB2825" s="1">
        <v>125.0</v>
      </c>
      <c r="AC2825" s="1">
        <v>1.0</v>
      </c>
      <c r="AD2825" s="1">
        <v>0.0</v>
      </c>
      <c r="AE2825" s="1">
        <v>2.0</v>
      </c>
      <c r="AF2825" s="1" t="s">
        <v>407</v>
      </c>
      <c r="AG2825" s="1">
        <v>1.0</v>
      </c>
      <c r="AH2825" s="1">
        <v>14.0</v>
      </c>
      <c r="AI2825" s="1">
        <v>20.0</v>
      </c>
      <c r="AJ2825" s="1">
        <v>38.0</v>
      </c>
      <c r="AK2825" s="1">
        <v>125.0</v>
      </c>
      <c r="AL2825" s="1">
        <v>0.0</v>
      </c>
      <c r="AM2825" s="1">
        <v>0.0</v>
      </c>
      <c r="AU2825" s="1">
        <v>0.0</v>
      </c>
      <c r="AV2825" s="1" t="s">
        <v>105</v>
      </c>
      <c r="AW2825" s="1">
        <v>1.0</v>
      </c>
      <c r="AX2825" s="1">
        <v>0.0</v>
      </c>
      <c r="AY2825" s="1">
        <v>1.0</v>
      </c>
      <c r="AZ2825" s="1">
        <v>0.0</v>
      </c>
      <c r="BB2825" s="1">
        <v>-1.0</v>
      </c>
      <c r="BC2825" s="1">
        <v>1.0</v>
      </c>
      <c r="BD2825" s="1">
        <v>-1.0</v>
      </c>
      <c r="BE2825" s="1">
        <v>-1.0</v>
      </c>
      <c r="BF2825" s="1">
        <v>-1.0</v>
      </c>
      <c r="BG2825" s="1">
        <v>-1.0</v>
      </c>
      <c r="BH2825" s="1">
        <v>1.0</v>
      </c>
      <c r="BI2825" s="1">
        <v>-1.0</v>
      </c>
      <c r="BJ2825" s="1">
        <v>1.0</v>
      </c>
      <c r="BK2825" s="1">
        <v>-1.0</v>
      </c>
      <c r="BL2825" s="1">
        <v>1.0</v>
      </c>
      <c r="BM2825" s="1">
        <v>1.0</v>
      </c>
      <c r="BN2825" s="1">
        <v>1.0</v>
      </c>
      <c r="BO2825" s="1">
        <v>-1.0</v>
      </c>
      <c r="BP2825" s="1">
        <v>-1.0</v>
      </c>
      <c r="BQ2825" s="1">
        <v>1.0</v>
      </c>
      <c r="BR2825" s="1">
        <v>-1.0</v>
      </c>
      <c r="BS2825" s="1">
        <v>1.0</v>
      </c>
      <c r="BT2825" s="1">
        <v>-1.0</v>
      </c>
      <c r="BU2825" s="1">
        <v>1.0</v>
      </c>
      <c r="BV2825" s="1">
        <v>1.0</v>
      </c>
      <c r="BW2825" s="1">
        <v>-1.0</v>
      </c>
      <c r="BX2825" s="1">
        <v>-1.0</v>
      </c>
      <c r="BY2825" s="1">
        <v>-1.0</v>
      </c>
      <c r="BZ2825" s="1">
        <v>-1.0</v>
      </c>
      <c r="CA2825" s="1">
        <v>-1.0</v>
      </c>
      <c r="CB2825" s="1">
        <v>-1.0</v>
      </c>
      <c r="CC2825" s="1">
        <v>-1.0</v>
      </c>
      <c r="CD2825" s="1">
        <v>94695.0</v>
      </c>
    </row>
    <row r="2826">
      <c r="A2826" s="1">
        <v>2.5211991E7</v>
      </c>
      <c r="B2826" s="1" t="s">
        <v>15104</v>
      </c>
      <c r="C2826" s="1" t="s">
        <v>15105</v>
      </c>
      <c r="D2826" s="1" t="s">
        <v>15106</v>
      </c>
      <c r="E2826" s="1" t="s">
        <v>85</v>
      </c>
      <c r="F2826" s="1" t="s">
        <v>15107</v>
      </c>
      <c r="G2826" s="1" t="s">
        <v>15108</v>
      </c>
      <c r="I2826" s="1">
        <v>4052765.0</v>
      </c>
      <c r="J2826" s="1">
        <v>41217.0</v>
      </c>
      <c r="K2826" s="1" t="s">
        <v>272</v>
      </c>
      <c r="L2826" s="1">
        <v>0.5</v>
      </c>
      <c r="M2826" s="1">
        <v>0.0</v>
      </c>
      <c r="N2826" s="1">
        <v>1.0</v>
      </c>
      <c r="O2826" s="1">
        <v>1.0</v>
      </c>
      <c r="P2826" s="1" t="s">
        <v>123</v>
      </c>
      <c r="Q2826" s="1" t="s">
        <v>124</v>
      </c>
      <c r="R2826" s="1">
        <v>40.69394</v>
      </c>
      <c r="S2826" s="1">
        <v>-73.9297199999999</v>
      </c>
      <c r="T2826" s="1" t="s">
        <v>91</v>
      </c>
      <c r="U2826" s="1" t="s">
        <v>113</v>
      </c>
      <c r="V2826" s="1">
        <v>2.0</v>
      </c>
      <c r="W2826" s="1">
        <v>1.0</v>
      </c>
      <c r="X2826" s="1">
        <v>1.0</v>
      </c>
      <c r="Y2826" s="1">
        <v>1.0</v>
      </c>
      <c r="Z2826" s="1" t="s">
        <v>93</v>
      </c>
      <c r="AA2826" s="1" t="s">
        <v>15109</v>
      </c>
      <c r="AB2826" s="1">
        <v>46.0</v>
      </c>
      <c r="AC2826" s="1">
        <v>1.0</v>
      </c>
      <c r="AD2826" s="1">
        <v>0.0</v>
      </c>
      <c r="AE2826" s="1">
        <v>3.0</v>
      </c>
      <c r="AF2826" s="1" t="s">
        <v>104</v>
      </c>
      <c r="AG2826" s="1">
        <v>1.0</v>
      </c>
      <c r="AH2826" s="1">
        <v>0.0</v>
      </c>
      <c r="AI2826" s="1">
        <v>0.0</v>
      </c>
      <c r="AJ2826" s="1">
        <v>0.0</v>
      </c>
      <c r="AK2826" s="1">
        <v>0.0</v>
      </c>
      <c r="AL2826" s="1">
        <v>1.0</v>
      </c>
      <c r="AM2826" s="1">
        <v>0.0</v>
      </c>
      <c r="AN2826" s="1">
        <v>60.0</v>
      </c>
      <c r="AO2826" s="1">
        <v>8.0</v>
      </c>
      <c r="AP2826" s="1">
        <v>4.0</v>
      </c>
      <c r="AQ2826" s="1">
        <v>4.0</v>
      </c>
      <c r="AR2826" s="1">
        <v>8.0</v>
      </c>
      <c r="AS2826" s="1">
        <v>8.0</v>
      </c>
      <c r="AT2826" s="1">
        <v>6.0</v>
      </c>
      <c r="AU2826" s="1">
        <v>0.0</v>
      </c>
      <c r="AV2826" s="1" t="s">
        <v>105</v>
      </c>
      <c r="AW2826" s="1">
        <v>1.0</v>
      </c>
      <c r="AX2826" s="1">
        <v>0.0</v>
      </c>
      <c r="AY2826" s="1">
        <v>1.0</v>
      </c>
      <c r="AZ2826" s="1">
        <v>0.0</v>
      </c>
      <c r="BA2826" s="1">
        <v>0.08</v>
      </c>
      <c r="BB2826" s="1">
        <v>-1.0</v>
      </c>
      <c r="BC2826" s="1">
        <v>1.0</v>
      </c>
      <c r="BD2826" s="1">
        <v>-1.0</v>
      </c>
      <c r="BE2826" s="1">
        <v>-1.0</v>
      </c>
      <c r="BF2826" s="1">
        <v>-1.0</v>
      </c>
      <c r="BG2826" s="1">
        <v>-1.0</v>
      </c>
      <c r="BH2826" s="1">
        <v>-1.0</v>
      </c>
      <c r="BI2826" s="1">
        <v>-1.0</v>
      </c>
      <c r="BJ2826" s="1">
        <v>-1.0</v>
      </c>
      <c r="BK2826" s="1">
        <v>-1.0</v>
      </c>
      <c r="BL2826" s="1">
        <v>-1.0</v>
      </c>
      <c r="BM2826" s="1">
        <v>-1.0</v>
      </c>
      <c r="BN2826" s="1">
        <v>-1.0</v>
      </c>
      <c r="BO2826" s="1">
        <v>-1.0</v>
      </c>
      <c r="BP2826" s="1">
        <v>-1.0</v>
      </c>
      <c r="BQ2826" s="1">
        <v>-1.0</v>
      </c>
      <c r="BR2826" s="1">
        <v>-1.0</v>
      </c>
      <c r="BS2826" s="1">
        <v>-1.0</v>
      </c>
      <c r="BT2826" s="1">
        <v>-1.0</v>
      </c>
      <c r="BU2826" s="1">
        <v>1.0</v>
      </c>
      <c r="BV2826" s="1">
        <v>-1.0</v>
      </c>
      <c r="BW2826" s="1">
        <v>-1.0</v>
      </c>
      <c r="BX2826" s="1">
        <v>-1.0</v>
      </c>
      <c r="BY2826" s="1">
        <v>-1.0</v>
      </c>
      <c r="BZ2826" s="1">
        <v>-1.0</v>
      </c>
      <c r="CA2826" s="1">
        <v>-1.0</v>
      </c>
      <c r="CB2826" s="1">
        <v>1.0</v>
      </c>
      <c r="CC2826" s="1">
        <v>-1.0</v>
      </c>
      <c r="CD2826" s="1">
        <v>94698.0</v>
      </c>
    </row>
    <row r="2827">
      <c r="A2827" s="1">
        <v>2.350494E7</v>
      </c>
      <c r="B2827" s="1" t="s">
        <v>15110</v>
      </c>
      <c r="C2827" s="1" t="s">
        <v>15111</v>
      </c>
      <c r="D2827" s="1" t="s">
        <v>15112</v>
      </c>
      <c r="E2827" s="1" t="s">
        <v>85</v>
      </c>
      <c r="F2827" s="1" t="s">
        <v>15113</v>
      </c>
      <c r="G2827" s="1" t="s">
        <v>15114</v>
      </c>
      <c r="H2827" s="1" t="s">
        <v>15115</v>
      </c>
      <c r="I2827" s="1">
        <v>1.53189324E8</v>
      </c>
      <c r="J2827" s="1">
        <v>43011.0</v>
      </c>
      <c r="K2827" s="1" t="s">
        <v>134</v>
      </c>
      <c r="L2827" s="1">
        <v>1.0</v>
      </c>
      <c r="M2827" s="1">
        <v>1.0</v>
      </c>
      <c r="N2827" s="1">
        <v>2.0</v>
      </c>
      <c r="O2827" s="1">
        <v>0.0</v>
      </c>
      <c r="P2827" s="1" t="s">
        <v>123</v>
      </c>
      <c r="Q2827" s="1" t="s">
        <v>124</v>
      </c>
      <c r="R2827" s="1">
        <v>40.71436</v>
      </c>
      <c r="S2827" s="1">
        <v>-73.93949</v>
      </c>
      <c r="T2827" s="1" t="s">
        <v>91</v>
      </c>
      <c r="U2827" s="1" t="s">
        <v>113</v>
      </c>
      <c r="V2827" s="1">
        <v>2.0</v>
      </c>
      <c r="W2827" s="1">
        <v>1.0</v>
      </c>
      <c r="X2827" s="1">
        <v>1.0</v>
      </c>
      <c r="Y2827" s="1">
        <v>1.0</v>
      </c>
      <c r="Z2827" s="1" t="s">
        <v>93</v>
      </c>
      <c r="AA2827" s="1" t="s">
        <v>15116</v>
      </c>
      <c r="AB2827" s="1">
        <v>90.0</v>
      </c>
      <c r="AC2827" s="1">
        <v>1.0</v>
      </c>
      <c r="AD2827" s="1">
        <v>10.0</v>
      </c>
      <c r="AE2827" s="1">
        <v>2.0</v>
      </c>
      <c r="AF2827" s="1" t="s">
        <v>202</v>
      </c>
      <c r="AG2827" s="1">
        <v>1.0</v>
      </c>
      <c r="AH2827" s="1">
        <v>0.0</v>
      </c>
      <c r="AI2827" s="1">
        <v>0.0</v>
      </c>
      <c r="AJ2827" s="1">
        <v>20.0</v>
      </c>
      <c r="AK2827" s="1">
        <v>20.0</v>
      </c>
      <c r="AL2827" s="1">
        <v>16.0</v>
      </c>
      <c r="AM2827" s="1">
        <v>13.0</v>
      </c>
      <c r="AN2827" s="1">
        <v>100.0</v>
      </c>
      <c r="AO2827" s="1">
        <v>10.0</v>
      </c>
      <c r="AP2827" s="1">
        <v>10.0</v>
      </c>
      <c r="AQ2827" s="1">
        <v>10.0</v>
      </c>
      <c r="AR2827" s="1">
        <v>10.0</v>
      </c>
      <c r="AS2827" s="1">
        <v>10.0</v>
      </c>
      <c r="AT2827" s="1">
        <v>10.0</v>
      </c>
      <c r="AU2827" s="1">
        <v>0.0</v>
      </c>
      <c r="AV2827" s="1" t="s">
        <v>105</v>
      </c>
      <c r="AW2827" s="1">
        <v>2.0</v>
      </c>
      <c r="AX2827" s="1">
        <v>1.0</v>
      </c>
      <c r="AY2827" s="1">
        <v>1.0</v>
      </c>
      <c r="AZ2827" s="1">
        <v>0.0</v>
      </c>
      <c r="BA2827" s="1">
        <v>1.0</v>
      </c>
      <c r="BB2827" s="1">
        <v>-1.0</v>
      </c>
      <c r="BC2827" s="1">
        <v>1.0</v>
      </c>
      <c r="BD2827" s="1">
        <v>-1.0</v>
      </c>
      <c r="BE2827" s="1">
        <v>-1.0</v>
      </c>
      <c r="BF2827" s="1">
        <v>-1.0</v>
      </c>
      <c r="BG2827" s="1">
        <v>-1.0</v>
      </c>
      <c r="BH2827" s="1">
        <v>-1.0</v>
      </c>
      <c r="BI2827" s="1">
        <v>-1.0</v>
      </c>
      <c r="BJ2827" s="1">
        <v>1.0</v>
      </c>
      <c r="BK2827" s="1">
        <v>-1.0</v>
      </c>
      <c r="BL2827" s="1">
        <v>-1.0</v>
      </c>
      <c r="BM2827" s="1">
        <v>-1.0</v>
      </c>
      <c r="BN2827" s="1">
        <v>-1.0</v>
      </c>
      <c r="BO2827" s="1">
        <v>-1.0</v>
      </c>
      <c r="BP2827" s="1">
        <v>-1.0</v>
      </c>
      <c r="BQ2827" s="1">
        <v>1.0</v>
      </c>
      <c r="BR2827" s="1">
        <v>-1.0</v>
      </c>
      <c r="BS2827" s="1">
        <v>-1.0</v>
      </c>
      <c r="BT2827" s="1">
        <v>-1.0</v>
      </c>
      <c r="BU2827" s="1">
        <v>1.0</v>
      </c>
      <c r="BV2827" s="1">
        <v>-1.0</v>
      </c>
      <c r="BW2827" s="1">
        <v>-1.0</v>
      </c>
      <c r="BX2827" s="1">
        <v>-1.0</v>
      </c>
      <c r="BY2827" s="1">
        <v>-1.0</v>
      </c>
      <c r="BZ2827" s="1">
        <v>-1.0</v>
      </c>
      <c r="CA2827" s="1">
        <v>-1.0</v>
      </c>
      <c r="CB2827" s="1">
        <v>-1.0</v>
      </c>
      <c r="CC2827" s="1">
        <v>-1.0</v>
      </c>
      <c r="CD2827" s="1">
        <v>94706.0</v>
      </c>
    </row>
    <row r="2828">
      <c r="A2828" s="1">
        <v>1.295594E7</v>
      </c>
      <c r="B2828" s="1" t="s">
        <v>15117</v>
      </c>
      <c r="C2828" s="1" t="s">
        <v>15118</v>
      </c>
      <c r="D2828" s="1" t="s">
        <v>15118</v>
      </c>
      <c r="E2828" s="1" t="s">
        <v>85</v>
      </c>
      <c r="I2828" s="1">
        <v>7.1211231E7</v>
      </c>
      <c r="J2828" s="1">
        <v>42499.0</v>
      </c>
      <c r="M2828" s="1">
        <v>0.0</v>
      </c>
      <c r="N2828" s="1">
        <v>1.0</v>
      </c>
      <c r="O2828" s="1">
        <v>1.0</v>
      </c>
      <c r="P2828" s="1" t="s">
        <v>621</v>
      </c>
      <c r="Q2828" s="1" t="s">
        <v>15119</v>
      </c>
      <c r="R2828" s="1">
        <v>40.85396</v>
      </c>
      <c r="S2828" s="1">
        <v>-73.89872</v>
      </c>
      <c r="T2828" s="1" t="s">
        <v>91</v>
      </c>
      <c r="U2828" s="1" t="s">
        <v>113</v>
      </c>
      <c r="V2828" s="1">
        <v>1.0</v>
      </c>
      <c r="W2828" s="1">
        <v>1.0</v>
      </c>
      <c r="X2828" s="1">
        <v>1.0</v>
      </c>
      <c r="Y2828" s="1">
        <v>1.0</v>
      </c>
      <c r="Z2828" s="1" t="s">
        <v>93</v>
      </c>
      <c r="AA2828" s="1" t="s">
        <v>15120</v>
      </c>
      <c r="AB2828" s="1">
        <v>34.0</v>
      </c>
      <c r="AC2828" s="1">
        <v>1.0</v>
      </c>
      <c r="AD2828" s="1">
        <v>0.0</v>
      </c>
      <c r="AE2828" s="1">
        <v>1.0</v>
      </c>
      <c r="AF2828" s="1" t="s">
        <v>456</v>
      </c>
      <c r="AG2828" s="1">
        <v>1.0</v>
      </c>
      <c r="AH2828" s="1">
        <v>0.0</v>
      </c>
      <c r="AI2828" s="1">
        <v>0.0</v>
      </c>
      <c r="AJ2828" s="1">
        <v>0.0</v>
      </c>
      <c r="AK2828" s="1">
        <v>0.0</v>
      </c>
      <c r="AL2828" s="1">
        <v>2.0</v>
      </c>
      <c r="AM2828" s="1">
        <v>0.0</v>
      </c>
      <c r="AN2828" s="1">
        <v>90.0</v>
      </c>
      <c r="AO2828" s="1">
        <v>10.0</v>
      </c>
      <c r="AP2828" s="1">
        <v>10.0</v>
      </c>
      <c r="AQ2828" s="1">
        <v>10.0</v>
      </c>
      <c r="AR2828" s="1">
        <v>9.0</v>
      </c>
      <c r="AS2828" s="1">
        <v>10.0</v>
      </c>
      <c r="AT2828" s="1">
        <v>10.0</v>
      </c>
      <c r="AU2828" s="1">
        <v>0.0</v>
      </c>
      <c r="AV2828" s="1" t="s">
        <v>117</v>
      </c>
      <c r="AW2828" s="1">
        <v>1.0</v>
      </c>
      <c r="AX2828" s="1">
        <v>0.0</v>
      </c>
      <c r="AY2828" s="1">
        <v>1.0</v>
      </c>
      <c r="AZ2828" s="1">
        <v>0.0</v>
      </c>
      <c r="BA2828" s="1">
        <v>0.05</v>
      </c>
      <c r="BB2828" s="1">
        <v>1.0</v>
      </c>
      <c r="BC2828" s="1">
        <v>1.0</v>
      </c>
      <c r="BD2828" s="1">
        <v>-1.0</v>
      </c>
      <c r="BE2828" s="1">
        <v>-1.0</v>
      </c>
      <c r="BF2828" s="1">
        <v>-1.0</v>
      </c>
      <c r="BG2828" s="1">
        <v>-1.0</v>
      </c>
      <c r="BH2828" s="1">
        <v>-1.0</v>
      </c>
      <c r="BI2828" s="1">
        <v>-1.0</v>
      </c>
      <c r="BJ2828" s="1">
        <v>-1.0</v>
      </c>
      <c r="BK2828" s="1">
        <v>-1.0</v>
      </c>
      <c r="BL2828" s="1">
        <v>-1.0</v>
      </c>
      <c r="BM2828" s="1">
        <v>1.0</v>
      </c>
      <c r="BN2828" s="1">
        <v>-1.0</v>
      </c>
      <c r="BO2828" s="1">
        <v>-1.0</v>
      </c>
      <c r="BP2828" s="1">
        <v>-1.0</v>
      </c>
      <c r="BQ2828" s="1">
        <v>-1.0</v>
      </c>
      <c r="BR2828" s="1">
        <v>-1.0</v>
      </c>
      <c r="BS2828" s="1">
        <v>-1.0</v>
      </c>
      <c r="BT2828" s="1">
        <v>-1.0</v>
      </c>
      <c r="BU2828" s="1">
        <v>1.0</v>
      </c>
      <c r="BV2828" s="1">
        <v>-1.0</v>
      </c>
      <c r="BW2828" s="1">
        <v>-1.0</v>
      </c>
      <c r="BX2828" s="1">
        <v>-1.0</v>
      </c>
      <c r="BY2828" s="1">
        <v>-1.0</v>
      </c>
      <c r="BZ2828" s="1">
        <v>-1.0</v>
      </c>
      <c r="CA2828" s="1">
        <v>-1.0</v>
      </c>
      <c r="CB2828" s="1">
        <v>-1.0</v>
      </c>
      <c r="CC2828" s="1">
        <v>-1.0</v>
      </c>
      <c r="CD2828" s="1">
        <v>94707.0</v>
      </c>
    </row>
    <row r="2829">
      <c r="A2829" s="1">
        <v>2285444.0</v>
      </c>
      <c r="B2829" s="1" t="s">
        <v>15121</v>
      </c>
      <c r="C2829" s="1" t="s">
        <v>15122</v>
      </c>
      <c r="D2829" s="1" t="s">
        <v>15122</v>
      </c>
      <c r="E2829" s="1" t="s">
        <v>85</v>
      </c>
      <c r="H2829" s="2" t="str">
        <f>- no eating in bedroom please - extra guests(in addition to number at time of booking) NOT allowed</f>
        <v>#ERROR!</v>
      </c>
      <c r="I2829" s="1">
        <v>1.1675431E7</v>
      </c>
      <c r="J2829" s="1">
        <v>41666.0</v>
      </c>
      <c r="K2829" s="1" t="s">
        <v>134</v>
      </c>
      <c r="L2829" s="1">
        <v>1.0</v>
      </c>
      <c r="M2829" s="1">
        <v>0.0</v>
      </c>
      <c r="N2829" s="1">
        <v>1.0</v>
      </c>
      <c r="O2829" s="1">
        <v>1.0</v>
      </c>
      <c r="P2829" s="1" t="s">
        <v>89</v>
      </c>
      <c r="Q2829" s="1" t="s">
        <v>1946</v>
      </c>
      <c r="R2829" s="1">
        <v>40.7352099999999</v>
      </c>
      <c r="S2829" s="1">
        <v>-74.00089</v>
      </c>
      <c r="T2829" s="1" t="s">
        <v>91</v>
      </c>
      <c r="U2829" s="1" t="s">
        <v>113</v>
      </c>
      <c r="V2829" s="1">
        <v>2.0</v>
      </c>
      <c r="W2829" s="1">
        <v>1.0</v>
      </c>
      <c r="X2829" s="1">
        <v>1.0</v>
      </c>
      <c r="Y2829" s="1">
        <v>1.0</v>
      </c>
      <c r="Z2829" s="1" t="s">
        <v>93</v>
      </c>
      <c r="AA2829" s="1" t="s">
        <v>15123</v>
      </c>
      <c r="AB2829" s="1">
        <v>100.0</v>
      </c>
      <c r="AC2829" s="1">
        <v>1.0</v>
      </c>
      <c r="AD2829" s="1">
        <v>0.0</v>
      </c>
      <c r="AE2829" s="1">
        <v>5.0</v>
      </c>
      <c r="AF2829" s="1" t="s">
        <v>1554</v>
      </c>
      <c r="AG2829" s="1">
        <v>1.0</v>
      </c>
      <c r="AH2829" s="1">
        <v>0.0</v>
      </c>
      <c r="AI2829" s="1">
        <v>0.0</v>
      </c>
      <c r="AJ2829" s="1">
        <v>0.0</v>
      </c>
      <c r="AK2829" s="1">
        <v>0.0</v>
      </c>
      <c r="AL2829" s="1">
        <v>8.0</v>
      </c>
      <c r="AM2829" s="1">
        <v>4.0</v>
      </c>
      <c r="AN2829" s="1">
        <v>100.0</v>
      </c>
      <c r="AO2829" s="1">
        <v>10.0</v>
      </c>
      <c r="AP2829" s="1">
        <v>9.0</v>
      </c>
      <c r="AQ2829" s="1">
        <v>10.0</v>
      </c>
      <c r="AR2829" s="1">
        <v>10.0</v>
      </c>
      <c r="AS2829" s="1">
        <v>10.0</v>
      </c>
      <c r="AT2829" s="1">
        <v>9.0</v>
      </c>
      <c r="AU2829" s="1">
        <v>1.0</v>
      </c>
      <c r="AV2829" s="1" t="s">
        <v>96</v>
      </c>
      <c r="AW2829" s="1">
        <v>1.0</v>
      </c>
      <c r="AX2829" s="1">
        <v>0.0</v>
      </c>
      <c r="AY2829" s="1">
        <v>1.0</v>
      </c>
      <c r="AZ2829" s="1">
        <v>0.0</v>
      </c>
      <c r="BA2829" s="1">
        <v>0.26</v>
      </c>
      <c r="BB2829" s="1">
        <v>-1.0</v>
      </c>
      <c r="BC2829" s="1">
        <v>-1.0</v>
      </c>
      <c r="BD2829" s="1">
        <v>-1.0</v>
      </c>
      <c r="BE2829" s="1">
        <v>-1.0</v>
      </c>
      <c r="BF2829" s="1">
        <v>-1.0</v>
      </c>
      <c r="BG2829" s="1">
        <v>-1.0</v>
      </c>
      <c r="BH2829" s="1">
        <v>-1.0</v>
      </c>
      <c r="BI2829" s="1">
        <v>-1.0</v>
      </c>
      <c r="BJ2829" s="1">
        <v>1.0</v>
      </c>
      <c r="BK2829" s="1">
        <v>-1.0</v>
      </c>
      <c r="BL2829" s="1">
        <v>-1.0</v>
      </c>
      <c r="BM2829" s="1">
        <v>-1.0</v>
      </c>
      <c r="BN2829" s="1">
        <v>-1.0</v>
      </c>
      <c r="BO2829" s="1">
        <v>-1.0</v>
      </c>
      <c r="BP2829" s="1">
        <v>-1.0</v>
      </c>
      <c r="BQ2829" s="1">
        <v>1.0</v>
      </c>
      <c r="BR2829" s="1">
        <v>-1.0</v>
      </c>
      <c r="BS2829" s="1">
        <v>-1.0</v>
      </c>
      <c r="BT2829" s="1">
        <v>-1.0</v>
      </c>
      <c r="BU2829" s="1">
        <v>1.0</v>
      </c>
      <c r="BV2829" s="1">
        <v>-1.0</v>
      </c>
      <c r="BW2829" s="1">
        <v>1.0</v>
      </c>
      <c r="BX2829" s="1">
        <v>-1.0</v>
      </c>
      <c r="BY2829" s="1">
        <v>-1.0</v>
      </c>
      <c r="BZ2829" s="1">
        <v>1.0</v>
      </c>
      <c r="CA2829" s="1">
        <v>-1.0</v>
      </c>
      <c r="CB2829" s="1">
        <v>-1.0</v>
      </c>
      <c r="CC2829" s="1">
        <v>-1.0</v>
      </c>
      <c r="CD2829" s="1">
        <v>94719.0</v>
      </c>
    </row>
    <row r="2830">
      <c r="A2830" s="1">
        <v>2.7015464E7</v>
      </c>
      <c r="B2830" s="1" t="s">
        <v>15124</v>
      </c>
      <c r="D2830" s="1" t="s">
        <v>15125</v>
      </c>
      <c r="E2830" s="1" t="s">
        <v>85</v>
      </c>
      <c r="F2830" s="1" t="s">
        <v>15126</v>
      </c>
      <c r="H2830" s="1" t="s">
        <v>15127</v>
      </c>
      <c r="I2830" s="1">
        <v>1.76950173E8</v>
      </c>
      <c r="J2830" s="1">
        <v>43165.0</v>
      </c>
      <c r="K2830" s="1" t="s">
        <v>88</v>
      </c>
      <c r="L2830" s="1">
        <v>0.75</v>
      </c>
      <c r="M2830" s="1">
        <v>0.0</v>
      </c>
      <c r="N2830" s="1">
        <v>2.0</v>
      </c>
      <c r="O2830" s="1">
        <v>0.0</v>
      </c>
      <c r="P2830" s="1" t="s">
        <v>9482</v>
      </c>
      <c r="Q2830" s="1" t="s">
        <v>90</v>
      </c>
      <c r="R2830" s="1">
        <v>40.76459</v>
      </c>
      <c r="S2830" s="1">
        <v>-73.97529</v>
      </c>
      <c r="T2830" s="1" t="s">
        <v>274</v>
      </c>
      <c r="U2830" s="1" t="s">
        <v>92</v>
      </c>
      <c r="V2830" s="1">
        <v>2.0</v>
      </c>
      <c r="W2830" s="1">
        <v>1.0</v>
      </c>
      <c r="X2830" s="1">
        <v>1.0</v>
      </c>
      <c r="Y2830" s="1">
        <v>1.0</v>
      </c>
      <c r="Z2830" s="1" t="s">
        <v>93</v>
      </c>
      <c r="AA2830" s="1" t="s">
        <v>15128</v>
      </c>
      <c r="AB2830" s="1">
        <v>395.0</v>
      </c>
      <c r="AC2830" s="1">
        <v>2.0</v>
      </c>
      <c r="AD2830" s="1">
        <v>0.0</v>
      </c>
      <c r="AE2830" s="1">
        <v>1.0</v>
      </c>
      <c r="AF2830" s="1" t="s">
        <v>179</v>
      </c>
      <c r="AG2830" s="1">
        <v>1.0</v>
      </c>
      <c r="AH2830" s="1">
        <v>30.0</v>
      </c>
      <c r="AI2830" s="1">
        <v>60.0</v>
      </c>
      <c r="AJ2830" s="1">
        <v>90.0</v>
      </c>
      <c r="AK2830" s="1">
        <v>328.0</v>
      </c>
      <c r="AL2830" s="1">
        <v>0.0</v>
      </c>
      <c r="AM2830" s="1">
        <v>0.0</v>
      </c>
      <c r="AU2830" s="1">
        <v>1.0</v>
      </c>
      <c r="AV2830" s="1" t="s">
        <v>96</v>
      </c>
      <c r="AW2830" s="1">
        <v>2.0</v>
      </c>
      <c r="AX2830" s="1">
        <v>2.0</v>
      </c>
      <c r="AY2830" s="1">
        <v>0.0</v>
      </c>
      <c r="AZ2830" s="1">
        <v>0.0</v>
      </c>
      <c r="BB2830" s="1">
        <v>-1.0</v>
      </c>
      <c r="BC2830" s="1">
        <v>1.0</v>
      </c>
      <c r="BD2830" s="1">
        <v>-1.0</v>
      </c>
      <c r="BE2830" s="1">
        <v>-1.0</v>
      </c>
      <c r="BF2830" s="1">
        <v>-1.0</v>
      </c>
      <c r="BG2830" s="1">
        <v>-1.0</v>
      </c>
      <c r="BH2830" s="1">
        <v>-1.0</v>
      </c>
      <c r="BI2830" s="1">
        <v>-1.0</v>
      </c>
      <c r="BJ2830" s="1">
        <v>1.0</v>
      </c>
      <c r="BK2830" s="1">
        <v>-1.0</v>
      </c>
      <c r="BL2830" s="1">
        <v>-1.0</v>
      </c>
      <c r="BM2830" s="1">
        <v>-1.0</v>
      </c>
      <c r="BN2830" s="1">
        <v>-1.0</v>
      </c>
      <c r="BO2830" s="1">
        <v>-1.0</v>
      </c>
      <c r="BP2830" s="1">
        <v>-1.0</v>
      </c>
      <c r="BQ2830" s="1">
        <v>-1.0</v>
      </c>
      <c r="BR2830" s="1">
        <v>-1.0</v>
      </c>
      <c r="BS2830" s="1">
        <v>-1.0</v>
      </c>
      <c r="BT2830" s="1">
        <v>-1.0</v>
      </c>
      <c r="BU2830" s="1">
        <v>1.0</v>
      </c>
      <c r="BV2830" s="1">
        <v>-1.0</v>
      </c>
      <c r="BW2830" s="1">
        <v>-1.0</v>
      </c>
      <c r="BX2830" s="1">
        <v>-1.0</v>
      </c>
      <c r="BY2830" s="1">
        <v>-1.0</v>
      </c>
      <c r="BZ2830" s="1">
        <v>-1.0</v>
      </c>
      <c r="CA2830" s="1">
        <v>-1.0</v>
      </c>
      <c r="CB2830" s="1">
        <v>-1.0</v>
      </c>
      <c r="CC2830" s="1">
        <v>-1.0</v>
      </c>
      <c r="CD2830" s="1">
        <v>94760.0</v>
      </c>
    </row>
    <row r="2831">
      <c r="A2831" s="1">
        <v>1.1339109E7</v>
      </c>
      <c r="B2831" s="1" t="s">
        <v>15129</v>
      </c>
      <c r="C2831" s="1" t="s">
        <v>15130</v>
      </c>
      <c r="D2831" s="1" t="s">
        <v>15131</v>
      </c>
      <c r="E2831" s="1" t="s">
        <v>85</v>
      </c>
      <c r="F2831" s="1" t="s">
        <v>15132</v>
      </c>
      <c r="G2831" s="1" t="s">
        <v>15133</v>
      </c>
      <c r="H2831" s="1" t="s">
        <v>15134</v>
      </c>
      <c r="I2831" s="1">
        <v>5.8179165E7</v>
      </c>
      <c r="J2831" s="1">
        <v>42410.0</v>
      </c>
      <c r="K2831" s="1" t="s">
        <v>134</v>
      </c>
      <c r="L2831" s="1">
        <v>1.0</v>
      </c>
      <c r="M2831" s="1">
        <v>0.0</v>
      </c>
      <c r="N2831" s="1">
        <v>1.0</v>
      </c>
      <c r="O2831" s="1">
        <v>0.0</v>
      </c>
      <c r="P2831" s="1" t="s">
        <v>123</v>
      </c>
      <c r="Q2831" s="1" t="s">
        <v>185</v>
      </c>
      <c r="R2831" s="1">
        <v>40.71175</v>
      </c>
      <c r="S2831" s="1">
        <v>-73.96728</v>
      </c>
      <c r="T2831" s="1" t="s">
        <v>91</v>
      </c>
      <c r="U2831" s="1" t="s">
        <v>92</v>
      </c>
      <c r="V2831" s="1">
        <v>2.0</v>
      </c>
      <c r="W2831" s="1">
        <v>1.0</v>
      </c>
      <c r="X2831" s="1">
        <v>1.0</v>
      </c>
      <c r="Y2831" s="1">
        <v>1.0</v>
      </c>
      <c r="Z2831" s="1" t="s">
        <v>93</v>
      </c>
      <c r="AA2831" s="1" t="s">
        <v>15135</v>
      </c>
      <c r="AB2831" s="1">
        <v>225.0</v>
      </c>
      <c r="AC2831" s="1">
        <v>2.0</v>
      </c>
      <c r="AD2831" s="1">
        <v>120.0</v>
      </c>
      <c r="AE2831" s="1">
        <v>1.0</v>
      </c>
      <c r="AF2831" s="1" t="s">
        <v>356</v>
      </c>
      <c r="AG2831" s="1">
        <v>1.0</v>
      </c>
      <c r="AH2831" s="1">
        <v>29.0</v>
      </c>
      <c r="AI2831" s="1">
        <v>59.0</v>
      </c>
      <c r="AJ2831" s="1">
        <v>89.0</v>
      </c>
      <c r="AK2831" s="1">
        <v>89.0</v>
      </c>
      <c r="AL2831" s="1">
        <v>6.0</v>
      </c>
      <c r="AM2831" s="1">
        <v>2.0</v>
      </c>
      <c r="AN2831" s="1">
        <v>97.0</v>
      </c>
      <c r="AO2831" s="1">
        <v>10.0</v>
      </c>
      <c r="AP2831" s="1">
        <v>10.0</v>
      </c>
      <c r="AQ2831" s="1">
        <v>10.0</v>
      </c>
      <c r="AR2831" s="1">
        <v>10.0</v>
      </c>
      <c r="AS2831" s="1">
        <v>10.0</v>
      </c>
      <c r="AT2831" s="1">
        <v>9.0</v>
      </c>
      <c r="AU2831" s="1">
        <v>0.0</v>
      </c>
      <c r="AV2831" s="1" t="s">
        <v>96</v>
      </c>
      <c r="AW2831" s="1">
        <v>1.0</v>
      </c>
      <c r="AX2831" s="1">
        <v>1.0</v>
      </c>
      <c r="AY2831" s="1">
        <v>0.0</v>
      </c>
      <c r="AZ2831" s="1">
        <v>0.0</v>
      </c>
      <c r="BA2831" s="1">
        <v>0.28</v>
      </c>
      <c r="BB2831" s="1">
        <v>-1.0</v>
      </c>
      <c r="BC2831" s="1">
        <v>1.0</v>
      </c>
      <c r="BD2831" s="1">
        <v>-1.0</v>
      </c>
      <c r="BE2831" s="1">
        <v>-1.0</v>
      </c>
      <c r="BF2831" s="1">
        <v>1.0</v>
      </c>
      <c r="BG2831" s="1">
        <v>1.0</v>
      </c>
      <c r="BH2831" s="1">
        <v>1.0</v>
      </c>
      <c r="BI2831" s="1">
        <v>-1.0</v>
      </c>
      <c r="BJ2831" s="1">
        <v>-1.0</v>
      </c>
      <c r="BK2831" s="1">
        <v>-1.0</v>
      </c>
      <c r="BL2831" s="1">
        <v>1.0</v>
      </c>
      <c r="BM2831" s="1">
        <v>1.0</v>
      </c>
      <c r="BN2831" s="1">
        <v>1.0</v>
      </c>
      <c r="BO2831" s="1">
        <v>1.0</v>
      </c>
      <c r="BP2831" s="1">
        <v>-1.0</v>
      </c>
      <c r="BQ2831" s="1">
        <v>1.0</v>
      </c>
      <c r="BR2831" s="1">
        <v>1.0</v>
      </c>
      <c r="BS2831" s="1">
        <v>-1.0</v>
      </c>
      <c r="BT2831" s="1">
        <v>-1.0</v>
      </c>
      <c r="BU2831" s="1">
        <v>1.0</v>
      </c>
      <c r="BV2831" s="1">
        <v>-1.0</v>
      </c>
      <c r="BW2831" s="1">
        <v>-1.0</v>
      </c>
      <c r="BX2831" s="1">
        <v>1.0</v>
      </c>
      <c r="BY2831" s="1">
        <v>-1.0</v>
      </c>
      <c r="BZ2831" s="1">
        <v>-1.0</v>
      </c>
      <c r="CA2831" s="1">
        <v>-1.0</v>
      </c>
      <c r="CB2831" s="1">
        <v>-1.0</v>
      </c>
      <c r="CC2831" s="1">
        <v>-1.0</v>
      </c>
      <c r="CD2831" s="1">
        <v>94793.0</v>
      </c>
    </row>
    <row r="2832">
      <c r="A2832" s="1">
        <v>3629580.0</v>
      </c>
      <c r="B2832" s="1" t="s">
        <v>15136</v>
      </c>
      <c r="C2832" s="1" t="s">
        <v>15137</v>
      </c>
      <c r="D2832" s="1" t="s">
        <v>15137</v>
      </c>
      <c r="E2832" s="1" t="s">
        <v>85</v>
      </c>
      <c r="I2832" s="1">
        <v>1.8289867E7</v>
      </c>
      <c r="J2832" s="1">
        <v>41837.0</v>
      </c>
      <c r="M2832" s="1">
        <v>0.0</v>
      </c>
      <c r="N2832" s="1">
        <v>1.0</v>
      </c>
      <c r="O2832" s="1">
        <v>1.0</v>
      </c>
      <c r="P2832" s="1" t="s">
        <v>89</v>
      </c>
      <c r="Q2832" s="1" t="s">
        <v>1393</v>
      </c>
      <c r="R2832" s="1">
        <v>40.79032</v>
      </c>
      <c r="S2832" s="1">
        <v>-73.94523</v>
      </c>
      <c r="T2832" s="1" t="s">
        <v>91</v>
      </c>
      <c r="U2832" s="1" t="s">
        <v>113</v>
      </c>
      <c r="V2832" s="1">
        <v>1.0</v>
      </c>
      <c r="W2832" s="1">
        <v>1.0</v>
      </c>
      <c r="X2832" s="1">
        <v>1.0</v>
      </c>
      <c r="Y2832" s="1">
        <v>1.0</v>
      </c>
      <c r="Z2832" s="1" t="s">
        <v>93</v>
      </c>
      <c r="AA2832" s="1" t="s">
        <v>15138</v>
      </c>
      <c r="AB2832" s="1">
        <v>55.0</v>
      </c>
      <c r="AC2832" s="1">
        <v>1.0</v>
      </c>
      <c r="AD2832" s="1">
        <v>0.0</v>
      </c>
      <c r="AE2832" s="1">
        <v>1.0</v>
      </c>
      <c r="AF2832" s="1" t="s">
        <v>456</v>
      </c>
      <c r="AG2832" s="1">
        <v>1.0</v>
      </c>
      <c r="AH2832" s="1">
        <v>0.0</v>
      </c>
      <c r="AI2832" s="1">
        <v>0.0</v>
      </c>
      <c r="AJ2832" s="1">
        <v>0.0</v>
      </c>
      <c r="AK2832" s="1">
        <v>0.0</v>
      </c>
      <c r="AL2832" s="1">
        <v>3.0</v>
      </c>
      <c r="AM2832" s="1">
        <v>0.0</v>
      </c>
      <c r="AN2832" s="1">
        <v>100.0</v>
      </c>
      <c r="AO2832" s="1">
        <v>10.0</v>
      </c>
      <c r="AP2832" s="1">
        <v>10.0</v>
      </c>
      <c r="AQ2832" s="1">
        <v>10.0</v>
      </c>
      <c r="AR2832" s="1">
        <v>10.0</v>
      </c>
      <c r="AS2832" s="1">
        <v>9.0</v>
      </c>
      <c r="AT2832" s="1">
        <v>10.0</v>
      </c>
      <c r="AU2832" s="1">
        <v>0.0</v>
      </c>
      <c r="AV2832" s="1" t="s">
        <v>105</v>
      </c>
      <c r="AW2832" s="1">
        <v>1.0</v>
      </c>
      <c r="AX2832" s="1">
        <v>0.0</v>
      </c>
      <c r="AY2832" s="1">
        <v>1.0</v>
      </c>
      <c r="AZ2832" s="1">
        <v>0.0</v>
      </c>
      <c r="BA2832" s="1">
        <v>0.05</v>
      </c>
      <c r="BB2832" s="1">
        <v>-1.0</v>
      </c>
      <c r="BC2832" s="1">
        <v>1.0</v>
      </c>
      <c r="BD2832" s="1">
        <v>-1.0</v>
      </c>
      <c r="BE2832" s="1">
        <v>-1.0</v>
      </c>
      <c r="BF2832" s="1">
        <v>-1.0</v>
      </c>
      <c r="BG2832" s="1">
        <v>-1.0</v>
      </c>
      <c r="BH2832" s="1">
        <v>-1.0</v>
      </c>
      <c r="BI2832" s="1">
        <v>-1.0</v>
      </c>
      <c r="BJ2832" s="1">
        <v>1.0</v>
      </c>
      <c r="BK2832" s="1">
        <v>-1.0</v>
      </c>
      <c r="BL2832" s="1">
        <v>-1.0</v>
      </c>
      <c r="BM2832" s="1">
        <v>1.0</v>
      </c>
      <c r="BN2832" s="1">
        <v>1.0</v>
      </c>
      <c r="BO2832" s="1">
        <v>1.0</v>
      </c>
      <c r="BP2832" s="1">
        <v>-1.0</v>
      </c>
      <c r="BQ2832" s="1">
        <v>-1.0</v>
      </c>
      <c r="BR2832" s="1">
        <v>-1.0</v>
      </c>
      <c r="BS2832" s="1">
        <v>-1.0</v>
      </c>
      <c r="BT2832" s="1">
        <v>1.0</v>
      </c>
      <c r="BU2832" s="1">
        <v>1.0</v>
      </c>
      <c r="BV2832" s="1">
        <v>-1.0</v>
      </c>
      <c r="BW2832" s="1">
        <v>-1.0</v>
      </c>
      <c r="BX2832" s="1">
        <v>-1.0</v>
      </c>
      <c r="BY2832" s="1">
        <v>-1.0</v>
      </c>
      <c r="BZ2832" s="1">
        <v>-1.0</v>
      </c>
      <c r="CA2832" s="1">
        <v>-1.0</v>
      </c>
      <c r="CB2832" s="1">
        <v>-1.0</v>
      </c>
      <c r="CC2832" s="1">
        <v>-1.0</v>
      </c>
      <c r="CD2832" s="1">
        <v>94826.0</v>
      </c>
    </row>
    <row r="2833">
      <c r="A2833" s="1">
        <v>3.1521732E7</v>
      </c>
      <c r="B2833" s="1" t="s">
        <v>15139</v>
      </c>
      <c r="C2833" s="1" t="s">
        <v>15140</v>
      </c>
      <c r="D2833" s="1" t="s">
        <v>15141</v>
      </c>
      <c r="E2833" s="1" t="s">
        <v>85</v>
      </c>
      <c r="F2833" s="1" t="s">
        <v>15142</v>
      </c>
      <c r="G2833" s="1" t="s">
        <v>15143</v>
      </c>
      <c r="H2833" s="1" t="s">
        <v>15144</v>
      </c>
      <c r="I2833" s="1">
        <v>1.64807E7</v>
      </c>
      <c r="J2833" s="1">
        <v>41797.0</v>
      </c>
      <c r="K2833" s="1" t="s">
        <v>134</v>
      </c>
      <c r="L2833" s="1">
        <v>1.0</v>
      </c>
      <c r="M2833" s="1">
        <v>0.0</v>
      </c>
      <c r="N2833" s="1">
        <v>7.0</v>
      </c>
      <c r="O2833" s="1">
        <v>1.0</v>
      </c>
      <c r="P2833" s="1" t="s">
        <v>89</v>
      </c>
      <c r="Q2833" s="1" t="s">
        <v>613</v>
      </c>
      <c r="R2833" s="1">
        <v>40.81981</v>
      </c>
      <c r="S2833" s="1">
        <v>-73.95353</v>
      </c>
      <c r="T2833" s="1" t="s">
        <v>91</v>
      </c>
      <c r="U2833" s="1" t="s">
        <v>113</v>
      </c>
      <c r="V2833" s="1">
        <v>4.0</v>
      </c>
      <c r="W2833" s="1">
        <v>1.0</v>
      </c>
      <c r="X2833" s="1">
        <v>1.0</v>
      </c>
      <c r="Y2833" s="1">
        <v>2.0</v>
      </c>
      <c r="Z2833" s="1" t="s">
        <v>93</v>
      </c>
      <c r="AA2833" s="1" t="s">
        <v>11474</v>
      </c>
      <c r="AB2833" s="1">
        <v>79.0</v>
      </c>
      <c r="AC2833" s="1">
        <v>2.0</v>
      </c>
      <c r="AD2833" s="1">
        <v>25.0</v>
      </c>
      <c r="AE2833" s="1">
        <v>1.0</v>
      </c>
      <c r="AF2833" s="1" t="s">
        <v>95</v>
      </c>
      <c r="AG2833" s="1">
        <v>1.0</v>
      </c>
      <c r="AH2833" s="1">
        <v>30.0</v>
      </c>
      <c r="AI2833" s="1">
        <v>55.0</v>
      </c>
      <c r="AJ2833" s="1">
        <v>60.0</v>
      </c>
      <c r="AK2833" s="1">
        <v>60.0</v>
      </c>
      <c r="AL2833" s="1">
        <v>1.0</v>
      </c>
      <c r="AM2833" s="1">
        <v>1.0</v>
      </c>
      <c r="AN2833" s="1">
        <v>100.0</v>
      </c>
      <c r="AO2833" s="1">
        <v>10.0</v>
      </c>
      <c r="AP2833" s="1">
        <v>10.0</v>
      </c>
      <c r="AQ2833" s="1">
        <v>10.0</v>
      </c>
      <c r="AR2833" s="1">
        <v>10.0</v>
      </c>
      <c r="AS2833" s="1">
        <v>10.0</v>
      </c>
      <c r="AT2833" s="1">
        <v>10.0</v>
      </c>
      <c r="AU2833" s="1">
        <v>1.0</v>
      </c>
      <c r="AV2833" s="1" t="s">
        <v>117</v>
      </c>
      <c r="AW2833" s="1">
        <v>7.0</v>
      </c>
      <c r="AX2833" s="1">
        <v>3.0</v>
      </c>
      <c r="AY2833" s="1">
        <v>4.0</v>
      </c>
      <c r="AZ2833" s="1">
        <v>0.0</v>
      </c>
      <c r="BA2833" s="1">
        <v>0.26</v>
      </c>
      <c r="BB2833" s="1">
        <v>-1.0</v>
      </c>
      <c r="BC2833" s="1">
        <v>1.0</v>
      </c>
      <c r="BD2833" s="1">
        <v>-1.0</v>
      </c>
      <c r="BE2833" s="1">
        <v>-1.0</v>
      </c>
      <c r="BF2833" s="1">
        <v>-1.0</v>
      </c>
      <c r="BG2833" s="1">
        <v>-1.0</v>
      </c>
      <c r="BH2833" s="1">
        <v>-1.0</v>
      </c>
      <c r="BI2833" s="1">
        <v>-1.0</v>
      </c>
      <c r="BJ2833" s="1">
        <v>1.0</v>
      </c>
      <c r="BK2833" s="1">
        <v>-1.0</v>
      </c>
      <c r="BL2833" s="1">
        <v>-1.0</v>
      </c>
      <c r="BM2833" s="1">
        <v>-1.0</v>
      </c>
      <c r="BN2833" s="1">
        <v>-1.0</v>
      </c>
      <c r="BO2833" s="1">
        <v>-1.0</v>
      </c>
      <c r="BP2833" s="1">
        <v>-1.0</v>
      </c>
      <c r="BQ2833" s="1">
        <v>-1.0</v>
      </c>
      <c r="BR2833" s="1">
        <v>-1.0</v>
      </c>
      <c r="BS2833" s="1">
        <v>-1.0</v>
      </c>
      <c r="BT2833" s="1">
        <v>-1.0</v>
      </c>
      <c r="BU2833" s="1">
        <v>1.0</v>
      </c>
      <c r="BV2833" s="1">
        <v>-1.0</v>
      </c>
      <c r="BW2833" s="1">
        <v>-1.0</v>
      </c>
      <c r="BX2833" s="1">
        <v>-1.0</v>
      </c>
      <c r="BY2833" s="1">
        <v>-1.0</v>
      </c>
      <c r="BZ2833" s="1">
        <v>-1.0</v>
      </c>
      <c r="CA2833" s="1">
        <v>-1.0</v>
      </c>
      <c r="CB2833" s="1">
        <v>-1.0</v>
      </c>
      <c r="CC2833" s="1">
        <v>-1.0</v>
      </c>
      <c r="CD2833" s="1">
        <v>94830.0</v>
      </c>
    </row>
    <row r="2834">
      <c r="A2834" s="1">
        <v>2.7609355E7</v>
      </c>
      <c r="B2834" s="1" t="s">
        <v>15145</v>
      </c>
      <c r="C2834" s="1" t="s">
        <v>15146</v>
      </c>
      <c r="D2834" s="1" t="s">
        <v>15147</v>
      </c>
      <c r="E2834" s="1" t="s">
        <v>85</v>
      </c>
      <c r="F2834" s="1" t="s">
        <v>15148</v>
      </c>
      <c r="I2834" s="1">
        <v>3.0532557E7</v>
      </c>
      <c r="J2834" s="1">
        <v>42097.0</v>
      </c>
      <c r="K2834" s="1" t="s">
        <v>134</v>
      </c>
      <c r="L2834" s="1">
        <v>0.86</v>
      </c>
      <c r="M2834" s="1">
        <v>0.0</v>
      </c>
      <c r="N2834" s="1">
        <v>13.0</v>
      </c>
      <c r="O2834" s="1">
        <v>1.0</v>
      </c>
      <c r="P2834" s="1" t="s">
        <v>123</v>
      </c>
      <c r="Q2834" s="1" t="s">
        <v>157</v>
      </c>
      <c r="R2834" s="1">
        <v>40.68977</v>
      </c>
      <c r="S2834" s="1">
        <v>-73.92723</v>
      </c>
      <c r="T2834" s="1" t="s">
        <v>91</v>
      </c>
      <c r="U2834" s="1" t="s">
        <v>113</v>
      </c>
      <c r="V2834" s="1">
        <v>1.0</v>
      </c>
      <c r="W2834" s="1">
        <v>1.0</v>
      </c>
      <c r="X2834" s="1">
        <v>1.0</v>
      </c>
      <c r="Y2834" s="1">
        <v>1.0</v>
      </c>
      <c r="Z2834" s="1" t="s">
        <v>93</v>
      </c>
      <c r="AA2834" s="1" t="s">
        <v>10876</v>
      </c>
      <c r="AB2834" s="1">
        <v>37.0</v>
      </c>
      <c r="AC2834" s="1">
        <v>1.0</v>
      </c>
      <c r="AD2834" s="1">
        <v>0.0</v>
      </c>
      <c r="AE2834" s="1">
        <v>30.0</v>
      </c>
      <c r="AF2834" s="1" t="s">
        <v>95</v>
      </c>
      <c r="AG2834" s="1">
        <v>1.0</v>
      </c>
      <c r="AH2834" s="1">
        <v>0.0</v>
      </c>
      <c r="AI2834" s="1">
        <v>4.0</v>
      </c>
      <c r="AJ2834" s="1">
        <v>34.0</v>
      </c>
      <c r="AK2834" s="1">
        <v>214.0</v>
      </c>
      <c r="AL2834" s="1">
        <v>0.0</v>
      </c>
      <c r="AM2834" s="1">
        <v>0.0</v>
      </c>
      <c r="AU2834" s="1">
        <v>0.0</v>
      </c>
      <c r="AV2834" s="1" t="s">
        <v>96</v>
      </c>
      <c r="AW2834" s="1">
        <v>5.0</v>
      </c>
      <c r="AX2834" s="1">
        <v>0.0</v>
      </c>
      <c r="AY2834" s="1">
        <v>5.0</v>
      </c>
      <c r="AZ2834" s="1">
        <v>0.0</v>
      </c>
      <c r="BB2834" s="1">
        <v>-1.0</v>
      </c>
      <c r="BC2834" s="1">
        <v>1.0</v>
      </c>
      <c r="BD2834" s="1">
        <v>-1.0</v>
      </c>
      <c r="BE2834" s="1">
        <v>-1.0</v>
      </c>
      <c r="BF2834" s="1">
        <v>-1.0</v>
      </c>
      <c r="BG2834" s="1">
        <v>-1.0</v>
      </c>
      <c r="BH2834" s="1">
        <v>-1.0</v>
      </c>
      <c r="BI2834" s="1">
        <v>-1.0</v>
      </c>
      <c r="BJ2834" s="1">
        <v>-1.0</v>
      </c>
      <c r="BK2834" s="1">
        <v>-1.0</v>
      </c>
      <c r="BL2834" s="1">
        <v>-1.0</v>
      </c>
      <c r="BM2834" s="1">
        <v>-1.0</v>
      </c>
      <c r="BN2834" s="1">
        <v>-1.0</v>
      </c>
      <c r="BO2834" s="1">
        <v>-1.0</v>
      </c>
      <c r="BP2834" s="1">
        <v>-1.0</v>
      </c>
      <c r="BQ2834" s="1">
        <v>-1.0</v>
      </c>
      <c r="BR2834" s="1">
        <v>-1.0</v>
      </c>
      <c r="BS2834" s="1">
        <v>-1.0</v>
      </c>
      <c r="BT2834" s="1">
        <v>-1.0</v>
      </c>
      <c r="BU2834" s="1">
        <v>1.0</v>
      </c>
      <c r="BV2834" s="1">
        <v>-1.0</v>
      </c>
      <c r="BW2834" s="1">
        <v>-1.0</v>
      </c>
      <c r="BX2834" s="1">
        <v>-1.0</v>
      </c>
      <c r="BY2834" s="1">
        <v>-1.0</v>
      </c>
      <c r="BZ2834" s="1">
        <v>-1.0</v>
      </c>
      <c r="CA2834" s="1">
        <v>-1.0</v>
      </c>
      <c r="CB2834" s="1">
        <v>-1.0</v>
      </c>
      <c r="CC2834" s="1">
        <v>-1.0</v>
      </c>
      <c r="CD2834" s="1">
        <v>94863.0</v>
      </c>
    </row>
    <row r="2835">
      <c r="A2835" s="1">
        <v>1.4796894E7</v>
      </c>
      <c r="B2835" s="1" t="s">
        <v>15149</v>
      </c>
      <c r="C2835" s="1" t="s">
        <v>15150</v>
      </c>
      <c r="D2835" s="1" t="s">
        <v>15150</v>
      </c>
      <c r="E2835" s="1" t="s">
        <v>85</v>
      </c>
      <c r="I2835" s="1">
        <v>1.6098958E7</v>
      </c>
      <c r="J2835" s="1">
        <v>41787.0</v>
      </c>
      <c r="K2835" s="1" t="s">
        <v>88</v>
      </c>
      <c r="L2835" s="1">
        <v>0.98</v>
      </c>
      <c r="M2835" s="1">
        <v>0.0</v>
      </c>
      <c r="N2835" s="1">
        <v>96.0</v>
      </c>
      <c r="O2835" s="1">
        <v>1.0</v>
      </c>
      <c r="P2835" s="1" t="s">
        <v>89</v>
      </c>
      <c r="Q2835" s="1" t="s">
        <v>90</v>
      </c>
      <c r="R2835" s="1">
        <v>40.7424599999999</v>
      </c>
      <c r="S2835" s="1">
        <v>-73.9954</v>
      </c>
      <c r="T2835" s="1" t="s">
        <v>91</v>
      </c>
      <c r="U2835" s="1" t="s">
        <v>92</v>
      </c>
      <c r="V2835" s="1">
        <v>3.0</v>
      </c>
      <c r="W2835" s="1">
        <v>1.0</v>
      </c>
      <c r="X2835" s="1">
        <v>1.0</v>
      </c>
      <c r="Y2835" s="1">
        <v>2.0</v>
      </c>
      <c r="Z2835" s="1" t="s">
        <v>93</v>
      </c>
      <c r="AA2835" s="1" t="s">
        <v>15151</v>
      </c>
      <c r="AB2835" s="1">
        <v>250.0</v>
      </c>
      <c r="AC2835" s="1">
        <v>1.0</v>
      </c>
      <c r="AD2835" s="1">
        <v>0.0</v>
      </c>
      <c r="AE2835" s="1">
        <v>30.0</v>
      </c>
      <c r="AF2835" s="1" t="s">
        <v>313</v>
      </c>
      <c r="AG2835" s="1">
        <v>1.0</v>
      </c>
      <c r="AH2835" s="1">
        <v>0.0</v>
      </c>
      <c r="AI2835" s="1">
        <v>14.0</v>
      </c>
      <c r="AJ2835" s="1">
        <v>44.0</v>
      </c>
      <c r="AK2835" s="1">
        <v>319.0</v>
      </c>
      <c r="AL2835" s="1">
        <v>1.0</v>
      </c>
      <c r="AM2835" s="1">
        <v>0.0</v>
      </c>
      <c r="AN2835" s="1">
        <v>100.0</v>
      </c>
      <c r="AO2835" s="1">
        <v>10.0</v>
      </c>
      <c r="AP2835" s="1">
        <v>8.0</v>
      </c>
      <c r="AQ2835" s="1">
        <v>10.0</v>
      </c>
      <c r="AR2835" s="1">
        <v>10.0</v>
      </c>
      <c r="AS2835" s="1">
        <v>10.0</v>
      </c>
      <c r="AT2835" s="1">
        <v>10.0</v>
      </c>
      <c r="AU2835" s="1">
        <v>0.0</v>
      </c>
      <c r="AV2835" s="1" t="s">
        <v>96</v>
      </c>
      <c r="AW2835" s="1">
        <v>96.0</v>
      </c>
      <c r="AX2835" s="1">
        <v>95.0</v>
      </c>
      <c r="AY2835" s="1">
        <v>1.0</v>
      </c>
      <c r="AZ2835" s="1">
        <v>0.0</v>
      </c>
      <c r="BA2835" s="1">
        <v>0.03</v>
      </c>
      <c r="BB2835" s="1">
        <v>1.0</v>
      </c>
      <c r="BC2835" s="1">
        <v>1.0</v>
      </c>
      <c r="BD2835" s="1">
        <v>-1.0</v>
      </c>
      <c r="BE2835" s="1">
        <v>-1.0</v>
      </c>
      <c r="BF2835" s="1">
        <v>-1.0</v>
      </c>
      <c r="BG2835" s="1">
        <v>-1.0</v>
      </c>
      <c r="BH2835" s="1">
        <v>-1.0</v>
      </c>
      <c r="BI2835" s="1">
        <v>-1.0</v>
      </c>
      <c r="BJ2835" s="1">
        <v>1.0</v>
      </c>
      <c r="BK2835" s="1">
        <v>-1.0</v>
      </c>
      <c r="BL2835" s="1">
        <v>-1.0</v>
      </c>
      <c r="BM2835" s="1">
        <v>1.0</v>
      </c>
      <c r="BN2835" s="1">
        <v>1.0</v>
      </c>
      <c r="BO2835" s="1">
        <v>1.0</v>
      </c>
      <c r="BP2835" s="1">
        <v>1.0</v>
      </c>
      <c r="BQ2835" s="1">
        <v>-1.0</v>
      </c>
      <c r="BR2835" s="1">
        <v>-1.0</v>
      </c>
      <c r="BS2835" s="1">
        <v>-1.0</v>
      </c>
      <c r="BT2835" s="1">
        <v>1.0</v>
      </c>
      <c r="BU2835" s="1">
        <v>1.0</v>
      </c>
      <c r="BV2835" s="1">
        <v>-1.0</v>
      </c>
      <c r="BW2835" s="1">
        <v>-1.0</v>
      </c>
      <c r="BX2835" s="1">
        <v>-1.0</v>
      </c>
      <c r="BY2835" s="1">
        <v>-1.0</v>
      </c>
      <c r="BZ2835" s="1">
        <v>1.0</v>
      </c>
      <c r="CA2835" s="1">
        <v>-1.0</v>
      </c>
      <c r="CB2835" s="1">
        <v>-1.0</v>
      </c>
      <c r="CC2835" s="1">
        <v>-1.0</v>
      </c>
      <c r="CD2835" s="1">
        <v>94915.0</v>
      </c>
    </row>
    <row r="2836">
      <c r="A2836" s="1">
        <v>2.2531898E7</v>
      </c>
      <c r="B2836" s="1" t="s">
        <v>15152</v>
      </c>
      <c r="C2836" s="1" t="s">
        <v>15153</v>
      </c>
      <c r="D2836" s="1" t="s">
        <v>15154</v>
      </c>
      <c r="E2836" s="1" t="s">
        <v>85</v>
      </c>
      <c r="F2836" s="1" t="s">
        <v>15155</v>
      </c>
      <c r="H2836" s="1" t="s">
        <v>15156</v>
      </c>
      <c r="I2836" s="1">
        <v>8.7174871E7</v>
      </c>
      <c r="J2836" s="1">
        <v>42583.0</v>
      </c>
      <c r="K2836" s="1" t="s">
        <v>134</v>
      </c>
      <c r="L2836" s="1">
        <v>1.0</v>
      </c>
      <c r="M2836" s="1">
        <v>0.0</v>
      </c>
      <c r="N2836" s="1">
        <v>1.0</v>
      </c>
      <c r="O2836" s="1">
        <v>0.0</v>
      </c>
      <c r="P2836" s="1" t="s">
        <v>89</v>
      </c>
      <c r="Q2836" s="1" t="s">
        <v>90</v>
      </c>
      <c r="R2836" s="1">
        <v>40.80253</v>
      </c>
      <c r="S2836" s="1">
        <v>-73.96315</v>
      </c>
      <c r="T2836" s="1" t="s">
        <v>274</v>
      </c>
      <c r="U2836" s="1" t="s">
        <v>113</v>
      </c>
      <c r="V2836" s="1">
        <v>1.0</v>
      </c>
      <c r="W2836" s="1">
        <v>1.5</v>
      </c>
      <c r="X2836" s="1">
        <v>1.0</v>
      </c>
      <c r="Y2836" s="1">
        <v>1.0</v>
      </c>
      <c r="Z2836" s="1" t="s">
        <v>93</v>
      </c>
      <c r="AA2836" s="1" t="s">
        <v>15157</v>
      </c>
      <c r="AB2836" s="1">
        <v>30.0</v>
      </c>
      <c r="AC2836" s="1">
        <v>1.0</v>
      </c>
      <c r="AD2836" s="1">
        <v>0.0</v>
      </c>
      <c r="AE2836" s="1">
        <v>1.0</v>
      </c>
      <c r="AF2836" s="1" t="s">
        <v>313</v>
      </c>
      <c r="AG2836" s="1">
        <v>1.0</v>
      </c>
      <c r="AH2836" s="1">
        <v>6.0</v>
      </c>
      <c r="AI2836" s="1">
        <v>8.0</v>
      </c>
      <c r="AJ2836" s="1">
        <v>9.0</v>
      </c>
      <c r="AK2836" s="1">
        <v>9.0</v>
      </c>
      <c r="AL2836" s="1">
        <v>6.0</v>
      </c>
      <c r="AM2836" s="1">
        <v>5.0</v>
      </c>
      <c r="AN2836" s="1">
        <v>96.0</v>
      </c>
      <c r="AO2836" s="1">
        <v>10.0</v>
      </c>
      <c r="AP2836" s="1">
        <v>9.0</v>
      </c>
      <c r="AQ2836" s="1">
        <v>10.0</v>
      </c>
      <c r="AR2836" s="1">
        <v>10.0</v>
      </c>
      <c r="AS2836" s="1">
        <v>10.0</v>
      </c>
      <c r="AT2836" s="1">
        <v>10.0</v>
      </c>
      <c r="AU2836" s="1">
        <v>0.0</v>
      </c>
      <c r="AV2836" s="1" t="s">
        <v>105</v>
      </c>
      <c r="AW2836" s="1">
        <v>1.0</v>
      </c>
      <c r="AX2836" s="1">
        <v>0.0</v>
      </c>
      <c r="AY2836" s="1">
        <v>1.0</v>
      </c>
      <c r="AZ2836" s="1">
        <v>0.0</v>
      </c>
      <c r="BA2836" s="1">
        <v>0.33</v>
      </c>
      <c r="BB2836" s="1">
        <v>-1.0</v>
      </c>
      <c r="BC2836" s="1">
        <v>-1.0</v>
      </c>
      <c r="BD2836" s="1">
        <v>-1.0</v>
      </c>
      <c r="BE2836" s="1">
        <v>-1.0</v>
      </c>
      <c r="BF2836" s="1">
        <v>-1.0</v>
      </c>
      <c r="BG2836" s="1">
        <v>-1.0</v>
      </c>
      <c r="BH2836" s="1">
        <v>-1.0</v>
      </c>
      <c r="BI2836" s="1">
        <v>-1.0</v>
      </c>
      <c r="BJ2836" s="1">
        <v>-1.0</v>
      </c>
      <c r="BK2836" s="1">
        <v>-1.0</v>
      </c>
      <c r="BL2836" s="1">
        <v>-1.0</v>
      </c>
      <c r="BM2836" s="1">
        <v>1.0</v>
      </c>
      <c r="BN2836" s="1">
        <v>1.0</v>
      </c>
      <c r="BO2836" s="1">
        <v>-1.0</v>
      </c>
      <c r="BP2836" s="1">
        <v>-1.0</v>
      </c>
      <c r="BQ2836" s="1">
        <v>-1.0</v>
      </c>
      <c r="BR2836" s="1">
        <v>-1.0</v>
      </c>
      <c r="BS2836" s="1">
        <v>1.0</v>
      </c>
      <c r="BT2836" s="1">
        <v>-1.0</v>
      </c>
      <c r="BU2836" s="1">
        <v>1.0</v>
      </c>
      <c r="BV2836" s="1">
        <v>-1.0</v>
      </c>
      <c r="BW2836" s="1">
        <v>-1.0</v>
      </c>
      <c r="BX2836" s="1">
        <v>-1.0</v>
      </c>
      <c r="BY2836" s="1">
        <v>-1.0</v>
      </c>
      <c r="BZ2836" s="1">
        <v>-1.0</v>
      </c>
      <c r="CA2836" s="1">
        <v>-1.0</v>
      </c>
      <c r="CB2836" s="1">
        <v>1.0</v>
      </c>
      <c r="CC2836" s="1">
        <v>-1.0</v>
      </c>
      <c r="CD2836" s="1">
        <v>94953.0</v>
      </c>
    </row>
    <row r="2837">
      <c r="A2837" s="1">
        <v>2.7407863E7</v>
      </c>
      <c r="B2837" s="1" t="s">
        <v>15158</v>
      </c>
      <c r="C2837" s="1" t="s">
        <v>15159</v>
      </c>
      <c r="D2837" s="1" t="s">
        <v>15160</v>
      </c>
      <c r="E2837" s="1" t="s">
        <v>85</v>
      </c>
      <c r="I2837" s="1">
        <v>2.06551997E8</v>
      </c>
      <c r="J2837" s="1">
        <v>43313.0</v>
      </c>
      <c r="K2837" s="1" t="s">
        <v>88</v>
      </c>
      <c r="L2837" s="1">
        <v>1.0</v>
      </c>
      <c r="M2837" s="1">
        <v>0.0</v>
      </c>
      <c r="N2837" s="1">
        <v>1.0</v>
      </c>
      <c r="O2837" s="1">
        <v>0.0</v>
      </c>
      <c r="P2837" s="1" t="s">
        <v>89</v>
      </c>
      <c r="Q2837" s="1" t="s">
        <v>273</v>
      </c>
      <c r="R2837" s="1">
        <v>40.75607</v>
      </c>
      <c r="S2837" s="1">
        <v>-73.9941</v>
      </c>
      <c r="T2837" s="1" t="s">
        <v>91</v>
      </c>
      <c r="U2837" s="1" t="s">
        <v>92</v>
      </c>
      <c r="V2837" s="1">
        <v>4.0</v>
      </c>
      <c r="W2837" s="1">
        <v>1.0</v>
      </c>
      <c r="X2837" s="1">
        <v>2.0</v>
      </c>
      <c r="Y2837" s="1">
        <v>2.0</v>
      </c>
      <c r="Z2837" s="1" t="s">
        <v>93</v>
      </c>
      <c r="AA2837" s="1" t="s">
        <v>15161</v>
      </c>
      <c r="AB2837" s="1">
        <v>200.0</v>
      </c>
      <c r="AC2837" s="1">
        <v>1.0</v>
      </c>
      <c r="AD2837" s="1">
        <v>0.0</v>
      </c>
      <c r="AE2837" s="1">
        <v>3.0</v>
      </c>
      <c r="AF2837" s="1" t="s">
        <v>104</v>
      </c>
      <c r="AG2837" s="1">
        <v>1.0</v>
      </c>
      <c r="AH2837" s="1">
        <v>6.0</v>
      </c>
      <c r="AI2837" s="1">
        <v>11.0</v>
      </c>
      <c r="AJ2837" s="1">
        <v>18.0</v>
      </c>
      <c r="AK2837" s="1">
        <v>206.0</v>
      </c>
      <c r="AL2837" s="1">
        <v>10.0</v>
      </c>
      <c r="AM2837" s="1">
        <v>10.0</v>
      </c>
      <c r="AN2837" s="1">
        <v>90.0</v>
      </c>
      <c r="AO2837" s="1">
        <v>9.0</v>
      </c>
      <c r="AP2837" s="1">
        <v>8.0</v>
      </c>
      <c r="AQ2837" s="1">
        <v>9.0</v>
      </c>
      <c r="AR2837" s="1">
        <v>9.0</v>
      </c>
      <c r="AS2837" s="1">
        <v>10.0</v>
      </c>
      <c r="AT2837" s="1">
        <v>9.0</v>
      </c>
      <c r="AU2837" s="1">
        <v>0.0</v>
      </c>
      <c r="AV2837" s="1" t="s">
        <v>96</v>
      </c>
      <c r="AW2837" s="1">
        <v>1.0</v>
      </c>
      <c r="AX2837" s="1">
        <v>1.0</v>
      </c>
      <c r="AY2837" s="1">
        <v>0.0</v>
      </c>
      <c r="AZ2837" s="1">
        <v>0.0</v>
      </c>
      <c r="BA2837" s="1">
        <v>4.48</v>
      </c>
      <c r="BB2837" s="1">
        <v>-1.0</v>
      </c>
      <c r="BC2837" s="1">
        <v>1.0</v>
      </c>
      <c r="BD2837" s="1">
        <v>-1.0</v>
      </c>
      <c r="BE2837" s="1">
        <v>-1.0</v>
      </c>
      <c r="BF2837" s="1">
        <v>-1.0</v>
      </c>
      <c r="BG2837" s="1">
        <v>-1.0</v>
      </c>
      <c r="BH2837" s="1">
        <v>1.0</v>
      </c>
      <c r="BI2837" s="1">
        <v>-1.0</v>
      </c>
      <c r="BJ2837" s="1">
        <v>1.0</v>
      </c>
      <c r="BK2837" s="1">
        <v>1.0</v>
      </c>
      <c r="BL2837" s="1">
        <v>1.0</v>
      </c>
      <c r="BM2837" s="1">
        <v>1.0</v>
      </c>
      <c r="BN2837" s="1">
        <v>-1.0</v>
      </c>
      <c r="BO2837" s="1">
        <v>-1.0</v>
      </c>
      <c r="BP2837" s="1">
        <v>-1.0</v>
      </c>
      <c r="BQ2837" s="1">
        <v>1.0</v>
      </c>
      <c r="BR2837" s="1">
        <v>-1.0</v>
      </c>
      <c r="BS2837" s="1">
        <v>-1.0</v>
      </c>
      <c r="BT2837" s="1">
        <v>-1.0</v>
      </c>
      <c r="BU2837" s="1">
        <v>1.0</v>
      </c>
      <c r="BV2837" s="1">
        <v>-1.0</v>
      </c>
      <c r="BW2837" s="1">
        <v>1.0</v>
      </c>
      <c r="BX2837" s="1">
        <v>-1.0</v>
      </c>
      <c r="BY2837" s="1">
        <v>-1.0</v>
      </c>
      <c r="BZ2837" s="1">
        <v>-1.0</v>
      </c>
      <c r="CA2837" s="1">
        <v>-1.0</v>
      </c>
      <c r="CB2837" s="1">
        <v>-1.0</v>
      </c>
      <c r="CC2837" s="1">
        <v>-1.0</v>
      </c>
      <c r="CD2837" s="1">
        <v>94994.0</v>
      </c>
    </row>
    <row r="2838">
      <c r="A2838" s="1">
        <v>2268845.0</v>
      </c>
      <c r="B2838" s="1" t="s">
        <v>15162</v>
      </c>
      <c r="C2838" s="1" t="s">
        <v>15163</v>
      </c>
      <c r="D2838" s="1" t="s">
        <v>15163</v>
      </c>
      <c r="E2838" s="1" t="s">
        <v>85</v>
      </c>
      <c r="I2838" s="1">
        <v>1531465.0</v>
      </c>
      <c r="J2838" s="1">
        <v>40900.0</v>
      </c>
      <c r="M2838" s="1">
        <v>0.0</v>
      </c>
      <c r="N2838" s="1">
        <v>1.0</v>
      </c>
      <c r="O2838" s="1">
        <v>0.0</v>
      </c>
      <c r="P2838" s="1" t="s">
        <v>89</v>
      </c>
      <c r="Q2838" s="1" t="s">
        <v>1270</v>
      </c>
      <c r="R2838" s="1">
        <v>40.74438</v>
      </c>
      <c r="S2838" s="1">
        <v>-73.97744</v>
      </c>
      <c r="T2838" s="1" t="s">
        <v>91</v>
      </c>
      <c r="U2838" s="1" t="s">
        <v>92</v>
      </c>
      <c r="V2838" s="1">
        <v>4.0</v>
      </c>
      <c r="W2838" s="1">
        <v>2.0</v>
      </c>
      <c r="X2838" s="1">
        <v>2.0</v>
      </c>
      <c r="Y2838" s="1">
        <v>2.0</v>
      </c>
      <c r="Z2838" s="1" t="s">
        <v>93</v>
      </c>
      <c r="AA2838" s="1" t="s">
        <v>15164</v>
      </c>
      <c r="AB2838" s="1">
        <v>400.0</v>
      </c>
      <c r="AC2838" s="1">
        <v>1.0</v>
      </c>
      <c r="AD2838" s="1">
        <v>0.0</v>
      </c>
      <c r="AE2838" s="1">
        <v>1.0</v>
      </c>
      <c r="AF2838" s="1" t="s">
        <v>12094</v>
      </c>
      <c r="AG2838" s="1">
        <v>1.0</v>
      </c>
      <c r="AH2838" s="1">
        <v>0.0</v>
      </c>
      <c r="AI2838" s="1">
        <v>0.0</v>
      </c>
      <c r="AJ2838" s="1">
        <v>0.0</v>
      </c>
      <c r="AK2838" s="1">
        <v>0.0</v>
      </c>
      <c r="AL2838" s="1">
        <v>0.0</v>
      </c>
      <c r="AM2838" s="1">
        <v>0.0</v>
      </c>
      <c r="AU2838" s="1">
        <v>0.0</v>
      </c>
      <c r="AV2838" s="1" t="s">
        <v>105</v>
      </c>
      <c r="AW2838" s="1">
        <v>1.0</v>
      </c>
      <c r="AX2838" s="1">
        <v>1.0</v>
      </c>
      <c r="AY2838" s="1">
        <v>0.0</v>
      </c>
      <c r="AZ2838" s="1">
        <v>0.0</v>
      </c>
      <c r="BB2838" s="1">
        <v>-1.0</v>
      </c>
      <c r="BC2838" s="1">
        <v>1.0</v>
      </c>
      <c r="BD2838" s="1">
        <v>-1.0</v>
      </c>
      <c r="BE2838" s="1">
        <v>-1.0</v>
      </c>
      <c r="BF2838" s="1">
        <v>-1.0</v>
      </c>
      <c r="BG2838" s="1">
        <v>-1.0</v>
      </c>
      <c r="BH2838" s="1">
        <v>-1.0</v>
      </c>
      <c r="BI2838" s="1">
        <v>-1.0</v>
      </c>
      <c r="BJ2838" s="1">
        <v>1.0</v>
      </c>
      <c r="BK2838" s="1">
        <v>-1.0</v>
      </c>
      <c r="BL2838" s="1">
        <v>-1.0</v>
      </c>
      <c r="BM2838" s="1">
        <v>-1.0</v>
      </c>
      <c r="BN2838" s="1">
        <v>1.0</v>
      </c>
      <c r="BO2838" s="1">
        <v>-1.0</v>
      </c>
      <c r="BP2838" s="1">
        <v>-1.0</v>
      </c>
      <c r="BQ2838" s="1">
        <v>-1.0</v>
      </c>
      <c r="BR2838" s="1">
        <v>-1.0</v>
      </c>
      <c r="BS2838" s="1">
        <v>-1.0</v>
      </c>
      <c r="BT2838" s="1">
        <v>-1.0</v>
      </c>
      <c r="BU2838" s="1">
        <v>1.0</v>
      </c>
      <c r="BV2838" s="1">
        <v>-1.0</v>
      </c>
      <c r="BW2838" s="1">
        <v>-1.0</v>
      </c>
      <c r="BX2838" s="1">
        <v>-1.0</v>
      </c>
      <c r="BY2838" s="1">
        <v>-1.0</v>
      </c>
      <c r="BZ2838" s="1">
        <v>-1.0</v>
      </c>
      <c r="CA2838" s="1">
        <v>-1.0</v>
      </c>
      <c r="CB2838" s="1">
        <v>-1.0</v>
      </c>
      <c r="CC2838" s="1">
        <v>-1.0</v>
      </c>
      <c r="CD2838" s="1">
        <v>95026.0</v>
      </c>
    </row>
    <row r="2839">
      <c r="A2839" s="1">
        <v>2.0287322E7</v>
      </c>
      <c r="B2839" s="1" t="s">
        <v>15165</v>
      </c>
      <c r="C2839" s="1" t="s">
        <v>15166</v>
      </c>
      <c r="D2839" s="1" t="s">
        <v>15167</v>
      </c>
      <c r="E2839" s="1" t="s">
        <v>85</v>
      </c>
      <c r="F2839" s="1" t="s">
        <v>15168</v>
      </c>
      <c r="G2839" s="1" t="s">
        <v>15169</v>
      </c>
      <c r="I2839" s="1">
        <v>9.0130659E7</v>
      </c>
      <c r="J2839" s="1">
        <v>42597.0</v>
      </c>
      <c r="M2839" s="1">
        <v>0.0</v>
      </c>
      <c r="N2839" s="1">
        <v>1.0</v>
      </c>
      <c r="O2839" s="1">
        <v>0.0</v>
      </c>
      <c r="P2839" s="1" t="s">
        <v>89</v>
      </c>
      <c r="Q2839" s="1" t="s">
        <v>90</v>
      </c>
      <c r="R2839" s="1">
        <v>40.71261</v>
      </c>
      <c r="S2839" s="1">
        <v>-73.99609</v>
      </c>
      <c r="T2839" s="1" t="s">
        <v>91</v>
      </c>
      <c r="U2839" s="1" t="s">
        <v>113</v>
      </c>
      <c r="V2839" s="1">
        <v>2.0</v>
      </c>
      <c r="W2839" s="1">
        <v>1.0</v>
      </c>
      <c r="X2839" s="1">
        <v>2.0</v>
      </c>
      <c r="Y2839" s="1">
        <v>1.0</v>
      </c>
      <c r="Z2839" s="1" t="s">
        <v>93</v>
      </c>
      <c r="AA2839" s="1" t="s">
        <v>15170</v>
      </c>
      <c r="AB2839" s="1">
        <v>80.0</v>
      </c>
      <c r="AC2839" s="1">
        <v>1.0</v>
      </c>
      <c r="AD2839" s="1">
        <v>0.0</v>
      </c>
      <c r="AE2839" s="1">
        <v>7.0</v>
      </c>
      <c r="AF2839" s="1" t="s">
        <v>932</v>
      </c>
      <c r="AG2839" s="1">
        <v>1.0</v>
      </c>
      <c r="AH2839" s="1">
        <v>0.0</v>
      </c>
      <c r="AI2839" s="1">
        <v>0.0</v>
      </c>
      <c r="AJ2839" s="1">
        <v>0.0</v>
      </c>
      <c r="AK2839" s="1">
        <v>0.0</v>
      </c>
      <c r="AL2839" s="1">
        <v>0.0</v>
      </c>
      <c r="AM2839" s="1">
        <v>0.0</v>
      </c>
      <c r="AU2839" s="1">
        <v>1.0</v>
      </c>
      <c r="AV2839" s="1" t="s">
        <v>105</v>
      </c>
      <c r="AW2839" s="1">
        <v>1.0</v>
      </c>
      <c r="AX2839" s="1">
        <v>0.0</v>
      </c>
      <c r="AY2839" s="1">
        <v>1.0</v>
      </c>
      <c r="AZ2839" s="1">
        <v>0.0</v>
      </c>
      <c r="BB2839" s="1">
        <v>-1.0</v>
      </c>
      <c r="BC2839" s="1">
        <v>1.0</v>
      </c>
      <c r="BD2839" s="1">
        <v>-1.0</v>
      </c>
      <c r="BE2839" s="1">
        <v>-1.0</v>
      </c>
      <c r="BF2839" s="1">
        <v>-1.0</v>
      </c>
      <c r="BG2839" s="1">
        <v>-1.0</v>
      </c>
      <c r="BH2839" s="1">
        <v>-1.0</v>
      </c>
      <c r="BI2839" s="1">
        <v>-1.0</v>
      </c>
      <c r="BJ2839" s="1">
        <v>-1.0</v>
      </c>
      <c r="BK2839" s="1">
        <v>-1.0</v>
      </c>
      <c r="BL2839" s="1">
        <v>-1.0</v>
      </c>
      <c r="BM2839" s="1">
        <v>-1.0</v>
      </c>
      <c r="BN2839" s="1">
        <v>-1.0</v>
      </c>
      <c r="BO2839" s="1">
        <v>-1.0</v>
      </c>
      <c r="BP2839" s="1">
        <v>-1.0</v>
      </c>
      <c r="BQ2839" s="1">
        <v>-1.0</v>
      </c>
      <c r="BR2839" s="1">
        <v>-1.0</v>
      </c>
      <c r="BS2839" s="1">
        <v>-1.0</v>
      </c>
      <c r="BT2839" s="1">
        <v>-1.0</v>
      </c>
      <c r="BU2839" s="1">
        <v>1.0</v>
      </c>
      <c r="BV2839" s="1">
        <v>-1.0</v>
      </c>
      <c r="BW2839" s="1">
        <v>-1.0</v>
      </c>
      <c r="BX2839" s="1">
        <v>-1.0</v>
      </c>
      <c r="BY2839" s="1">
        <v>-1.0</v>
      </c>
      <c r="BZ2839" s="1">
        <v>-1.0</v>
      </c>
      <c r="CA2839" s="1">
        <v>1.0</v>
      </c>
      <c r="CB2839" s="1">
        <v>-1.0</v>
      </c>
      <c r="CC2839" s="1">
        <v>-1.0</v>
      </c>
      <c r="CD2839" s="1">
        <v>95046.0</v>
      </c>
    </row>
    <row r="2840">
      <c r="A2840" s="1">
        <v>2803981.0</v>
      </c>
      <c r="B2840" s="1" t="s">
        <v>15171</v>
      </c>
      <c r="C2840" s="1" t="s">
        <v>15172</v>
      </c>
      <c r="D2840" s="1" t="s">
        <v>15173</v>
      </c>
      <c r="E2840" s="1" t="s">
        <v>85</v>
      </c>
      <c r="F2840" s="1" t="s">
        <v>15174</v>
      </c>
      <c r="G2840" s="1" t="s">
        <v>15175</v>
      </c>
      <c r="H2840" s="1" t="s">
        <v>15176</v>
      </c>
      <c r="I2840" s="1">
        <v>1.1330223E7</v>
      </c>
      <c r="J2840" s="1">
        <v>41654.0</v>
      </c>
      <c r="M2840" s="1">
        <v>0.0</v>
      </c>
      <c r="N2840" s="1">
        <v>1.0</v>
      </c>
      <c r="O2840" s="1">
        <v>1.0</v>
      </c>
      <c r="P2840" s="1" t="s">
        <v>123</v>
      </c>
      <c r="Q2840" s="1" t="s">
        <v>124</v>
      </c>
      <c r="R2840" s="1">
        <v>40.71389</v>
      </c>
      <c r="S2840" s="1">
        <v>-73.9657</v>
      </c>
      <c r="T2840" s="1" t="s">
        <v>91</v>
      </c>
      <c r="U2840" s="1" t="s">
        <v>113</v>
      </c>
      <c r="V2840" s="1">
        <v>2.0</v>
      </c>
      <c r="W2840" s="1">
        <v>1.0</v>
      </c>
      <c r="X2840" s="1">
        <v>1.0</v>
      </c>
      <c r="Y2840" s="1">
        <v>1.0</v>
      </c>
      <c r="Z2840" s="1" t="s">
        <v>93</v>
      </c>
      <c r="AA2840" s="1" t="s">
        <v>15177</v>
      </c>
      <c r="AB2840" s="1">
        <v>80.0</v>
      </c>
      <c r="AC2840" s="1">
        <v>1.0</v>
      </c>
      <c r="AD2840" s="1">
        <v>25.0</v>
      </c>
      <c r="AE2840" s="1">
        <v>5.0</v>
      </c>
      <c r="AF2840" s="1" t="s">
        <v>658</v>
      </c>
      <c r="AG2840" s="1">
        <v>1.0</v>
      </c>
      <c r="AH2840" s="1">
        <v>0.0</v>
      </c>
      <c r="AI2840" s="1">
        <v>0.0</v>
      </c>
      <c r="AJ2840" s="1">
        <v>0.0</v>
      </c>
      <c r="AK2840" s="1">
        <v>0.0</v>
      </c>
      <c r="AL2840" s="1">
        <v>11.0</v>
      </c>
      <c r="AM2840" s="1">
        <v>0.0</v>
      </c>
      <c r="AN2840" s="1">
        <v>90.0</v>
      </c>
      <c r="AO2840" s="1">
        <v>9.0</v>
      </c>
      <c r="AP2840" s="1">
        <v>8.0</v>
      </c>
      <c r="AQ2840" s="1">
        <v>10.0</v>
      </c>
      <c r="AR2840" s="1">
        <v>9.0</v>
      </c>
      <c r="AS2840" s="1">
        <v>10.0</v>
      </c>
      <c r="AT2840" s="1">
        <v>9.0</v>
      </c>
      <c r="AU2840" s="1">
        <v>0.0</v>
      </c>
      <c r="AV2840" s="1" t="s">
        <v>96</v>
      </c>
      <c r="AW2840" s="1">
        <v>1.0</v>
      </c>
      <c r="AX2840" s="1">
        <v>0.0</v>
      </c>
      <c r="AY2840" s="1">
        <v>1.0</v>
      </c>
      <c r="AZ2840" s="1">
        <v>0.0</v>
      </c>
      <c r="BA2840" s="1">
        <v>0.18</v>
      </c>
      <c r="BB2840" s="1">
        <v>-1.0</v>
      </c>
      <c r="BC2840" s="1">
        <v>1.0</v>
      </c>
      <c r="BD2840" s="1">
        <v>-1.0</v>
      </c>
      <c r="BE2840" s="1">
        <v>-1.0</v>
      </c>
      <c r="BF2840" s="1">
        <v>-1.0</v>
      </c>
      <c r="BG2840" s="1">
        <v>-1.0</v>
      </c>
      <c r="BH2840" s="1">
        <v>-1.0</v>
      </c>
      <c r="BI2840" s="1">
        <v>-1.0</v>
      </c>
      <c r="BJ2840" s="1">
        <v>1.0</v>
      </c>
      <c r="BK2840" s="1">
        <v>-1.0</v>
      </c>
      <c r="BL2840" s="1">
        <v>-1.0</v>
      </c>
      <c r="BM2840" s="1">
        <v>1.0</v>
      </c>
      <c r="BN2840" s="1">
        <v>-1.0</v>
      </c>
      <c r="BO2840" s="1">
        <v>-1.0</v>
      </c>
      <c r="BP2840" s="1">
        <v>-1.0</v>
      </c>
      <c r="BQ2840" s="1">
        <v>-1.0</v>
      </c>
      <c r="BR2840" s="1">
        <v>-1.0</v>
      </c>
      <c r="BS2840" s="1">
        <v>-1.0</v>
      </c>
      <c r="BT2840" s="1">
        <v>-1.0</v>
      </c>
      <c r="BU2840" s="1">
        <v>1.0</v>
      </c>
      <c r="BV2840" s="1">
        <v>-1.0</v>
      </c>
      <c r="BW2840" s="1">
        <v>-1.0</v>
      </c>
      <c r="BX2840" s="1">
        <v>-1.0</v>
      </c>
      <c r="BY2840" s="1">
        <v>-1.0</v>
      </c>
      <c r="BZ2840" s="1">
        <v>-1.0</v>
      </c>
      <c r="CA2840" s="1">
        <v>-1.0</v>
      </c>
      <c r="CB2840" s="1">
        <v>-1.0</v>
      </c>
      <c r="CC2840" s="1">
        <v>-1.0</v>
      </c>
      <c r="CD2840" s="1">
        <v>95105.0</v>
      </c>
    </row>
    <row r="2841">
      <c r="A2841" s="1">
        <v>1.2050932E7</v>
      </c>
      <c r="B2841" s="1" t="s">
        <v>15178</v>
      </c>
      <c r="C2841" s="1" t="s">
        <v>15179</v>
      </c>
      <c r="D2841" s="1" t="s">
        <v>15179</v>
      </c>
      <c r="E2841" s="1" t="s">
        <v>85</v>
      </c>
      <c r="I2841" s="1">
        <v>6.4534798E7</v>
      </c>
      <c r="J2841" s="1">
        <v>42455.0</v>
      </c>
      <c r="M2841" s="1">
        <v>0.0</v>
      </c>
      <c r="N2841" s="1">
        <v>1.0</v>
      </c>
      <c r="O2841" s="1">
        <v>0.0</v>
      </c>
      <c r="P2841" s="1" t="s">
        <v>123</v>
      </c>
      <c r="Q2841" s="1" t="s">
        <v>124</v>
      </c>
      <c r="R2841" s="1">
        <v>40.66505</v>
      </c>
      <c r="S2841" s="1">
        <v>-73.95213</v>
      </c>
      <c r="T2841" s="1" t="s">
        <v>91</v>
      </c>
      <c r="U2841" s="1" t="s">
        <v>92</v>
      </c>
      <c r="V2841" s="1">
        <v>2.0</v>
      </c>
      <c r="W2841" s="1">
        <v>1.0</v>
      </c>
      <c r="X2841" s="1">
        <v>1.0</v>
      </c>
      <c r="Y2841" s="1">
        <v>1.0</v>
      </c>
      <c r="Z2841" s="1" t="s">
        <v>93</v>
      </c>
      <c r="AA2841" s="1" t="s">
        <v>15180</v>
      </c>
      <c r="AB2841" s="1">
        <v>90.0</v>
      </c>
      <c r="AC2841" s="1">
        <v>1.0</v>
      </c>
      <c r="AD2841" s="1">
        <v>0.0</v>
      </c>
      <c r="AE2841" s="1">
        <v>2.0</v>
      </c>
      <c r="AF2841" s="1" t="s">
        <v>349</v>
      </c>
      <c r="AG2841" s="1">
        <v>1.0</v>
      </c>
      <c r="AH2841" s="1">
        <v>0.0</v>
      </c>
      <c r="AI2841" s="1">
        <v>0.0</v>
      </c>
      <c r="AJ2841" s="1">
        <v>0.0</v>
      </c>
      <c r="AK2841" s="1">
        <v>0.0</v>
      </c>
      <c r="AL2841" s="1">
        <v>2.0</v>
      </c>
      <c r="AM2841" s="1">
        <v>0.0</v>
      </c>
      <c r="AN2841" s="1">
        <v>100.0</v>
      </c>
      <c r="AO2841" s="1">
        <v>10.0</v>
      </c>
      <c r="AP2841" s="1">
        <v>10.0</v>
      </c>
      <c r="AQ2841" s="1">
        <v>10.0</v>
      </c>
      <c r="AR2841" s="1">
        <v>10.0</v>
      </c>
      <c r="AS2841" s="1">
        <v>10.0</v>
      </c>
      <c r="AT2841" s="1">
        <v>10.0</v>
      </c>
      <c r="AU2841" s="1">
        <v>0.0</v>
      </c>
      <c r="AV2841" s="1" t="s">
        <v>105</v>
      </c>
      <c r="AW2841" s="1">
        <v>1.0</v>
      </c>
      <c r="AX2841" s="1">
        <v>1.0</v>
      </c>
      <c r="AY2841" s="1">
        <v>0.0</v>
      </c>
      <c r="AZ2841" s="1">
        <v>0.0</v>
      </c>
      <c r="BA2841" s="1">
        <v>0.05</v>
      </c>
      <c r="BB2841" s="1">
        <v>1.0</v>
      </c>
      <c r="BC2841" s="1">
        <v>1.0</v>
      </c>
      <c r="BD2841" s="1">
        <v>-1.0</v>
      </c>
      <c r="BE2841" s="1">
        <v>-1.0</v>
      </c>
      <c r="BF2841" s="1">
        <v>-1.0</v>
      </c>
      <c r="BG2841" s="1">
        <v>-1.0</v>
      </c>
      <c r="BH2841" s="1">
        <v>-1.0</v>
      </c>
      <c r="BI2841" s="1">
        <v>-1.0</v>
      </c>
      <c r="BJ2841" s="1">
        <v>1.0</v>
      </c>
      <c r="BK2841" s="1">
        <v>-1.0</v>
      </c>
      <c r="BL2841" s="1">
        <v>-1.0</v>
      </c>
      <c r="BM2841" s="1">
        <v>1.0</v>
      </c>
      <c r="BN2841" s="1">
        <v>1.0</v>
      </c>
      <c r="BO2841" s="1">
        <v>1.0</v>
      </c>
      <c r="BP2841" s="1">
        <v>1.0</v>
      </c>
      <c r="BQ2841" s="1">
        <v>-1.0</v>
      </c>
      <c r="BR2841" s="1">
        <v>-1.0</v>
      </c>
      <c r="BS2841" s="1">
        <v>-1.0</v>
      </c>
      <c r="BT2841" s="1">
        <v>-1.0</v>
      </c>
      <c r="BU2841" s="1">
        <v>1.0</v>
      </c>
      <c r="BV2841" s="1">
        <v>-1.0</v>
      </c>
      <c r="BW2841" s="1">
        <v>-1.0</v>
      </c>
      <c r="BX2841" s="1">
        <v>-1.0</v>
      </c>
      <c r="BY2841" s="1">
        <v>-1.0</v>
      </c>
      <c r="BZ2841" s="1">
        <v>-1.0</v>
      </c>
      <c r="CA2841" s="1">
        <v>-1.0</v>
      </c>
      <c r="CB2841" s="1">
        <v>-1.0</v>
      </c>
      <c r="CC2841" s="1">
        <v>-1.0</v>
      </c>
      <c r="CD2841" s="1">
        <v>95199.0</v>
      </c>
    </row>
    <row r="2842">
      <c r="A2842" s="1">
        <v>3.2807364E7</v>
      </c>
      <c r="B2842" s="1" t="s">
        <v>15181</v>
      </c>
      <c r="C2842" s="1" t="s">
        <v>15182</v>
      </c>
      <c r="D2842" s="1" t="s">
        <v>15183</v>
      </c>
      <c r="E2842" s="1" t="s">
        <v>85</v>
      </c>
      <c r="F2842" s="1" t="s">
        <v>15184</v>
      </c>
      <c r="G2842" s="1" t="s">
        <v>15185</v>
      </c>
      <c r="H2842" s="1" t="s">
        <v>15186</v>
      </c>
      <c r="I2842" s="1">
        <v>1.74668332E8</v>
      </c>
      <c r="J2842" s="1">
        <v>43152.0</v>
      </c>
      <c r="K2842" s="1" t="s">
        <v>134</v>
      </c>
      <c r="L2842" s="1">
        <v>1.0</v>
      </c>
      <c r="M2842" s="1">
        <v>0.0</v>
      </c>
      <c r="N2842" s="1">
        <v>1.0</v>
      </c>
      <c r="O2842" s="1">
        <v>1.0</v>
      </c>
      <c r="P2842" s="1" t="s">
        <v>184</v>
      </c>
      <c r="Q2842" s="1" t="s">
        <v>157</v>
      </c>
      <c r="R2842" s="1">
        <v>40.69141</v>
      </c>
      <c r="S2842" s="1">
        <v>-73.9302199999999</v>
      </c>
      <c r="T2842" s="1" t="s">
        <v>91</v>
      </c>
      <c r="U2842" s="1" t="s">
        <v>113</v>
      </c>
      <c r="V2842" s="1">
        <v>2.0</v>
      </c>
      <c r="W2842" s="1">
        <v>1.0</v>
      </c>
      <c r="X2842" s="1">
        <v>1.0</v>
      </c>
      <c r="Y2842" s="1">
        <v>1.0</v>
      </c>
      <c r="Z2842" s="1" t="s">
        <v>93</v>
      </c>
      <c r="AA2842" s="1" t="s">
        <v>15187</v>
      </c>
      <c r="AB2842" s="1">
        <v>76.0</v>
      </c>
      <c r="AC2842" s="1">
        <v>1.0</v>
      </c>
      <c r="AD2842" s="1">
        <v>15.0</v>
      </c>
      <c r="AE2842" s="1">
        <v>1.0</v>
      </c>
      <c r="AF2842" s="1" t="s">
        <v>179</v>
      </c>
      <c r="AG2842" s="1">
        <v>1.0</v>
      </c>
      <c r="AH2842" s="1">
        <v>0.0</v>
      </c>
      <c r="AI2842" s="1">
        <v>0.0</v>
      </c>
      <c r="AJ2842" s="1">
        <v>0.0</v>
      </c>
      <c r="AK2842" s="1">
        <v>0.0</v>
      </c>
      <c r="AL2842" s="1">
        <v>7.0</v>
      </c>
      <c r="AM2842" s="1">
        <v>7.0</v>
      </c>
      <c r="AN2842" s="1">
        <v>100.0</v>
      </c>
      <c r="AO2842" s="1">
        <v>10.0</v>
      </c>
      <c r="AP2842" s="1">
        <v>9.0</v>
      </c>
      <c r="AQ2842" s="1">
        <v>10.0</v>
      </c>
      <c r="AR2842" s="1">
        <v>10.0</v>
      </c>
      <c r="AS2842" s="1">
        <v>10.0</v>
      </c>
      <c r="AT2842" s="1">
        <v>10.0</v>
      </c>
      <c r="AU2842" s="1">
        <v>1.0</v>
      </c>
      <c r="AV2842" s="1" t="s">
        <v>105</v>
      </c>
      <c r="AW2842" s="1">
        <v>1.0</v>
      </c>
      <c r="AX2842" s="1">
        <v>0.0</v>
      </c>
      <c r="AY2842" s="1">
        <v>1.0</v>
      </c>
      <c r="AZ2842" s="1">
        <v>0.0</v>
      </c>
      <c r="BA2842" s="1">
        <v>1.72</v>
      </c>
      <c r="BB2842" s="1">
        <v>-1.0</v>
      </c>
      <c r="BC2842" s="1">
        <v>1.0</v>
      </c>
      <c r="BD2842" s="1">
        <v>-1.0</v>
      </c>
      <c r="BE2842" s="1">
        <v>-1.0</v>
      </c>
      <c r="BF2842" s="1">
        <v>-1.0</v>
      </c>
      <c r="BG2842" s="1">
        <v>-1.0</v>
      </c>
      <c r="BH2842" s="1">
        <v>-1.0</v>
      </c>
      <c r="BI2842" s="1">
        <v>1.0</v>
      </c>
      <c r="BJ2842" s="1">
        <v>-1.0</v>
      </c>
      <c r="BK2842" s="1">
        <v>-1.0</v>
      </c>
      <c r="BL2842" s="1">
        <v>-1.0</v>
      </c>
      <c r="BM2842" s="1">
        <v>1.0</v>
      </c>
      <c r="BN2842" s="1">
        <v>-1.0</v>
      </c>
      <c r="BO2842" s="1">
        <v>-1.0</v>
      </c>
      <c r="BP2842" s="1">
        <v>-1.0</v>
      </c>
      <c r="BQ2842" s="1">
        <v>-1.0</v>
      </c>
      <c r="BR2842" s="1">
        <v>-1.0</v>
      </c>
      <c r="BS2842" s="1">
        <v>-1.0</v>
      </c>
      <c r="BT2842" s="1">
        <v>-1.0</v>
      </c>
      <c r="BU2842" s="1">
        <v>1.0</v>
      </c>
      <c r="BV2842" s="1">
        <v>-1.0</v>
      </c>
      <c r="BW2842" s="1">
        <v>-1.0</v>
      </c>
      <c r="BX2842" s="1">
        <v>-1.0</v>
      </c>
      <c r="BY2842" s="1">
        <v>-1.0</v>
      </c>
      <c r="BZ2842" s="1">
        <v>1.0</v>
      </c>
      <c r="CA2842" s="1">
        <v>-1.0</v>
      </c>
      <c r="CB2842" s="1">
        <v>-1.0</v>
      </c>
      <c r="CC2842" s="1">
        <v>-1.0</v>
      </c>
      <c r="CD2842" s="1">
        <v>95214.0</v>
      </c>
    </row>
    <row r="2843">
      <c r="A2843" s="1">
        <v>2.7781325E7</v>
      </c>
      <c r="B2843" s="1" t="s">
        <v>15188</v>
      </c>
      <c r="C2843" s="1" t="s">
        <v>15189</v>
      </c>
      <c r="D2843" s="1" t="s">
        <v>15190</v>
      </c>
      <c r="E2843" s="1" t="s">
        <v>85</v>
      </c>
      <c r="F2843" s="1" t="s">
        <v>15191</v>
      </c>
      <c r="G2843" s="1" t="s">
        <v>15192</v>
      </c>
      <c r="H2843" s="1" t="s">
        <v>15193</v>
      </c>
      <c r="I2843" s="1">
        <v>4668357.0</v>
      </c>
      <c r="J2843" s="1">
        <v>41285.0</v>
      </c>
      <c r="M2843" s="1">
        <v>0.0</v>
      </c>
      <c r="N2843" s="1">
        <v>1.0</v>
      </c>
      <c r="O2843" s="1">
        <v>0.0</v>
      </c>
      <c r="P2843" s="1" t="s">
        <v>111</v>
      </c>
      <c r="Q2843" s="1" t="s">
        <v>112</v>
      </c>
      <c r="R2843" s="1">
        <v>40.68479</v>
      </c>
      <c r="S2843" s="1">
        <v>-73.77606</v>
      </c>
      <c r="T2843" s="1" t="s">
        <v>125</v>
      </c>
      <c r="U2843" s="1" t="s">
        <v>92</v>
      </c>
      <c r="V2843" s="1">
        <v>4.0</v>
      </c>
      <c r="W2843" s="1">
        <v>1.0</v>
      </c>
      <c r="X2843" s="1">
        <v>2.0</v>
      </c>
      <c r="Y2843" s="1">
        <v>2.0</v>
      </c>
      <c r="Z2843" s="1" t="s">
        <v>93</v>
      </c>
      <c r="AA2843" s="1" t="s">
        <v>15194</v>
      </c>
      <c r="AB2843" s="1">
        <v>125.0</v>
      </c>
      <c r="AC2843" s="1">
        <v>1.0</v>
      </c>
      <c r="AD2843" s="1">
        <v>0.0</v>
      </c>
      <c r="AE2843" s="1">
        <v>1.0</v>
      </c>
      <c r="AF2843" s="1" t="s">
        <v>170</v>
      </c>
      <c r="AG2843" s="1">
        <v>1.0</v>
      </c>
      <c r="AH2843" s="1">
        <v>0.0</v>
      </c>
      <c r="AI2843" s="1">
        <v>0.0</v>
      </c>
      <c r="AJ2843" s="1">
        <v>0.0</v>
      </c>
      <c r="AK2843" s="1">
        <v>0.0</v>
      </c>
      <c r="AL2843" s="1">
        <v>2.0</v>
      </c>
      <c r="AM2843" s="1">
        <v>2.0</v>
      </c>
      <c r="AN2843" s="1">
        <v>100.0</v>
      </c>
      <c r="AO2843" s="1">
        <v>10.0</v>
      </c>
      <c r="AP2843" s="1">
        <v>10.0</v>
      </c>
      <c r="AQ2843" s="1">
        <v>10.0</v>
      </c>
      <c r="AR2843" s="1">
        <v>10.0</v>
      </c>
      <c r="AS2843" s="1">
        <v>10.0</v>
      </c>
      <c r="AT2843" s="1">
        <v>9.0</v>
      </c>
      <c r="AU2843" s="1">
        <v>0.0</v>
      </c>
      <c r="AV2843" s="1" t="s">
        <v>105</v>
      </c>
      <c r="AW2843" s="1">
        <v>1.0</v>
      </c>
      <c r="AX2843" s="1">
        <v>1.0</v>
      </c>
      <c r="AY2843" s="1">
        <v>0.0</v>
      </c>
      <c r="AZ2843" s="1">
        <v>0.0</v>
      </c>
      <c r="BA2843" s="1">
        <v>0.22</v>
      </c>
      <c r="BB2843" s="1">
        <v>-1.0</v>
      </c>
      <c r="BC2843" s="1">
        <v>-1.0</v>
      </c>
      <c r="BD2843" s="1">
        <v>-1.0</v>
      </c>
      <c r="BE2843" s="1">
        <v>-1.0</v>
      </c>
      <c r="BF2843" s="1">
        <v>1.0</v>
      </c>
      <c r="BG2843" s="1">
        <v>-1.0</v>
      </c>
      <c r="BH2843" s="1">
        <v>-1.0</v>
      </c>
      <c r="BI2843" s="1">
        <v>-1.0</v>
      </c>
      <c r="BJ2843" s="1">
        <v>1.0</v>
      </c>
      <c r="BK2843" s="1">
        <v>-1.0</v>
      </c>
      <c r="BL2843" s="1">
        <v>-1.0</v>
      </c>
      <c r="BM2843" s="1">
        <v>-1.0</v>
      </c>
      <c r="BN2843" s="1">
        <v>-1.0</v>
      </c>
      <c r="BO2843" s="1">
        <v>-1.0</v>
      </c>
      <c r="BP2843" s="1">
        <v>-1.0</v>
      </c>
      <c r="BQ2843" s="1">
        <v>1.0</v>
      </c>
      <c r="BR2843" s="1">
        <v>-1.0</v>
      </c>
      <c r="BS2843" s="1">
        <v>-1.0</v>
      </c>
      <c r="BT2843" s="1">
        <v>-1.0</v>
      </c>
      <c r="BU2843" s="1">
        <v>1.0</v>
      </c>
      <c r="BV2843" s="1">
        <v>-1.0</v>
      </c>
      <c r="BW2843" s="1">
        <v>-1.0</v>
      </c>
      <c r="BX2843" s="1">
        <v>1.0</v>
      </c>
      <c r="BY2843" s="1">
        <v>-1.0</v>
      </c>
      <c r="BZ2843" s="1">
        <v>1.0</v>
      </c>
      <c r="CA2843" s="1">
        <v>-1.0</v>
      </c>
      <c r="CB2843" s="1">
        <v>-1.0</v>
      </c>
      <c r="CC2843" s="1">
        <v>-1.0</v>
      </c>
      <c r="CD2843" s="1">
        <v>95222.0</v>
      </c>
    </row>
    <row r="2844">
      <c r="A2844" s="1">
        <v>3.0667695E7</v>
      </c>
      <c r="B2844" s="1" t="s">
        <v>15195</v>
      </c>
      <c r="C2844" s="1" t="s">
        <v>506</v>
      </c>
      <c r="D2844" s="1" t="s">
        <v>506</v>
      </c>
      <c r="E2844" s="1" t="s">
        <v>85</v>
      </c>
      <c r="H2844" s="1" t="s">
        <v>507</v>
      </c>
      <c r="I2844" s="1">
        <v>2.13781715E8</v>
      </c>
      <c r="J2844" s="1">
        <v>43348.0</v>
      </c>
      <c r="K2844" s="1" t="s">
        <v>88</v>
      </c>
      <c r="L2844" s="1">
        <v>0.72</v>
      </c>
      <c r="M2844" s="1">
        <v>0.0</v>
      </c>
      <c r="N2844" s="1">
        <v>33.0</v>
      </c>
      <c r="O2844" s="1">
        <v>0.0</v>
      </c>
      <c r="P2844" s="1" t="s">
        <v>123</v>
      </c>
      <c r="Q2844" s="1" t="s">
        <v>296</v>
      </c>
      <c r="R2844" s="1">
        <v>40.73289</v>
      </c>
      <c r="S2844" s="1">
        <v>-73.955</v>
      </c>
      <c r="T2844" s="1" t="s">
        <v>125</v>
      </c>
      <c r="U2844" s="1" t="s">
        <v>92</v>
      </c>
      <c r="V2844" s="1">
        <v>16.0</v>
      </c>
      <c r="W2844" s="1">
        <v>1.5</v>
      </c>
      <c r="X2844" s="1">
        <v>2.0</v>
      </c>
      <c r="Y2844" s="1">
        <v>5.0</v>
      </c>
      <c r="Z2844" s="1" t="s">
        <v>93</v>
      </c>
      <c r="AA2844" s="1" t="s">
        <v>15196</v>
      </c>
      <c r="AB2844" s="1">
        <v>199.0</v>
      </c>
      <c r="AC2844" s="1">
        <v>4.0</v>
      </c>
      <c r="AD2844" s="1">
        <v>89.0</v>
      </c>
      <c r="AE2844" s="1">
        <v>1.0</v>
      </c>
      <c r="AF2844" s="1" t="s">
        <v>452</v>
      </c>
      <c r="AG2844" s="1">
        <v>1.0</v>
      </c>
      <c r="AH2844" s="1">
        <v>30.0</v>
      </c>
      <c r="AI2844" s="1">
        <v>60.0</v>
      </c>
      <c r="AJ2844" s="1">
        <v>90.0</v>
      </c>
      <c r="AK2844" s="1">
        <v>365.0</v>
      </c>
      <c r="AL2844" s="1">
        <v>1.0</v>
      </c>
      <c r="AM2844" s="1">
        <v>1.0</v>
      </c>
      <c r="AN2844" s="1">
        <v>20.0</v>
      </c>
      <c r="AO2844" s="1">
        <v>2.0</v>
      </c>
      <c r="AP2844" s="1">
        <v>2.0</v>
      </c>
      <c r="AQ2844" s="1">
        <v>8.0</v>
      </c>
      <c r="AR2844" s="1">
        <v>4.0</v>
      </c>
      <c r="AS2844" s="1">
        <v>8.0</v>
      </c>
      <c r="AT2844" s="1">
        <v>2.0</v>
      </c>
      <c r="AU2844" s="1">
        <v>0.0</v>
      </c>
      <c r="AV2844" s="1" t="s">
        <v>96</v>
      </c>
      <c r="AW2844" s="1">
        <v>33.0</v>
      </c>
      <c r="AX2844" s="1">
        <v>14.0</v>
      </c>
      <c r="AY2844" s="1">
        <v>16.0</v>
      </c>
      <c r="AZ2844" s="1">
        <v>3.0</v>
      </c>
      <c r="BA2844" s="1">
        <v>0.79</v>
      </c>
      <c r="BB2844" s="1">
        <v>-1.0</v>
      </c>
      <c r="BC2844" s="1">
        <v>1.0</v>
      </c>
      <c r="BD2844" s="1">
        <v>-1.0</v>
      </c>
      <c r="BE2844" s="1">
        <v>-1.0</v>
      </c>
      <c r="BF2844" s="1">
        <v>-1.0</v>
      </c>
      <c r="BG2844" s="1">
        <v>-1.0</v>
      </c>
      <c r="BH2844" s="1">
        <v>1.0</v>
      </c>
      <c r="BI2844" s="1">
        <v>1.0</v>
      </c>
      <c r="BJ2844" s="1">
        <v>1.0</v>
      </c>
      <c r="BK2844" s="1">
        <v>-1.0</v>
      </c>
      <c r="BL2844" s="1">
        <v>-1.0</v>
      </c>
      <c r="BM2844" s="1">
        <v>1.0</v>
      </c>
      <c r="BN2844" s="1">
        <v>-1.0</v>
      </c>
      <c r="BO2844" s="1">
        <v>-1.0</v>
      </c>
      <c r="BP2844" s="1">
        <v>-1.0</v>
      </c>
      <c r="BQ2844" s="1">
        <v>1.0</v>
      </c>
      <c r="BR2844" s="1">
        <v>-1.0</v>
      </c>
      <c r="BS2844" s="1">
        <v>-1.0</v>
      </c>
      <c r="BT2844" s="1">
        <v>-1.0</v>
      </c>
      <c r="BU2844" s="1">
        <v>1.0</v>
      </c>
      <c r="BV2844" s="1">
        <v>-1.0</v>
      </c>
      <c r="BW2844" s="1">
        <v>-1.0</v>
      </c>
      <c r="BX2844" s="1">
        <v>1.0</v>
      </c>
      <c r="BY2844" s="1">
        <v>-1.0</v>
      </c>
      <c r="BZ2844" s="1">
        <v>-1.0</v>
      </c>
      <c r="CA2844" s="1">
        <v>-1.0</v>
      </c>
      <c r="CB2844" s="1">
        <v>-1.0</v>
      </c>
      <c r="CC2844" s="1">
        <v>1.0</v>
      </c>
      <c r="CD2844" s="1">
        <v>95270.0</v>
      </c>
    </row>
    <row r="2845">
      <c r="A2845" s="1">
        <v>1.287393E7</v>
      </c>
      <c r="B2845" s="1" t="s">
        <v>15197</v>
      </c>
      <c r="C2845" s="1" t="s">
        <v>15198</v>
      </c>
      <c r="D2845" s="1" t="s">
        <v>15199</v>
      </c>
      <c r="E2845" s="1" t="s">
        <v>85</v>
      </c>
      <c r="I2845" s="1">
        <v>7.0419222E7</v>
      </c>
      <c r="J2845" s="1">
        <v>42494.0</v>
      </c>
      <c r="M2845" s="1">
        <v>0.0</v>
      </c>
      <c r="N2845" s="1">
        <v>1.0</v>
      </c>
      <c r="O2845" s="1">
        <v>1.0</v>
      </c>
      <c r="P2845" s="1" t="s">
        <v>89</v>
      </c>
      <c r="Q2845" s="1" t="s">
        <v>362</v>
      </c>
      <c r="R2845" s="1">
        <v>40.78458</v>
      </c>
      <c r="S2845" s="1">
        <v>-73.97836</v>
      </c>
      <c r="T2845" s="1" t="s">
        <v>91</v>
      </c>
      <c r="U2845" s="1" t="s">
        <v>92</v>
      </c>
      <c r="V2845" s="1">
        <v>3.0</v>
      </c>
      <c r="W2845" s="1">
        <v>1.0</v>
      </c>
      <c r="X2845" s="1">
        <v>1.0</v>
      </c>
      <c r="Y2845" s="1">
        <v>1.0</v>
      </c>
      <c r="Z2845" s="1" t="s">
        <v>93</v>
      </c>
      <c r="AA2845" s="1" t="s">
        <v>15200</v>
      </c>
      <c r="AB2845" s="1">
        <v>180.0</v>
      </c>
      <c r="AC2845" s="1">
        <v>1.0</v>
      </c>
      <c r="AD2845" s="1">
        <v>0.0</v>
      </c>
      <c r="AE2845" s="1">
        <v>3.0</v>
      </c>
      <c r="AF2845" s="1" t="s">
        <v>1779</v>
      </c>
      <c r="AG2845" s="1">
        <v>1.0</v>
      </c>
      <c r="AH2845" s="1">
        <v>0.0</v>
      </c>
      <c r="AI2845" s="1">
        <v>0.0</v>
      </c>
      <c r="AJ2845" s="1">
        <v>0.0</v>
      </c>
      <c r="AK2845" s="1">
        <v>0.0</v>
      </c>
      <c r="AL2845" s="1">
        <v>2.0</v>
      </c>
      <c r="AM2845" s="1">
        <v>0.0</v>
      </c>
      <c r="AN2845" s="1">
        <v>90.0</v>
      </c>
      <c r="AO2845" s="1">
        <v>9.0</v>
      </c>
      <c r="AP2845" s="1">
        <v>9.0</v>
      </c>
      <c r="AQ2845" s="1">
        <v>10.0</v>
      </c>
      <c r="AR2845" s="1">
        <v>10.0</v>
      </c>
      <c r="AS2845" s="1">
        <v>10.0</v>
      </c>
      <c r="AT2845" s="1">
        <v>9.0</v>
      </c>
      <c r="AU2845" s="1">
        <v>0.0</v>
      </c>
      <c r="AV2845" s="1" t="s">
        <v>117</v>
      </c>
      <c r="AW2845" s="1">
        <v>1.0</v>
      </c>
      <c r="AX2845" s="1">
        <v>1.0</v>
      </c>
      <c r="AY2845" s="1">
        <v>0.0</v>
      </c>
      <c r="AZ2845" s="1">
        <v>0.0</v>
      </c>
      <c r="BA2845" s="1">
        <v>0.06</v>
      </c>
      <c r="BB2845" s="1">
        <v>1.0</v>
      </c>
      <c r="BC2845" s="1">
        <v>1.0</v>
      </c>
      <c r="BD2845" s="1">
        <v>-1.0</v>
      </c>
      <c r="BE2845" s="1">
        <v>-1.0</v>
      </c>
      <c r="BF2845" s="1">
        <v>-1.0</v>
      </c>
      <c r="BG2845" s="1">
        <v>-1.0</v>
      </c>
      <c r="BH2845" s="1">
        <v>-1.0</v>
      </c>
      <c r="BI2845" s="1">
        <v>-1.0</v>
      </c>
      <c r="BJ2845" s="1">
        <v>1.0</v>
      </c>
      <c r="BK2845" s="1">
        <v>-1.0</v>
      </c>
      <c r="BL2845" s="1">
        <v>-1.0</v>
      </c>
      <c r="BM2845" s="1">
        <v>-1.0</v>
      </c>
      <c r="BN2845" s="1">
        <v>-1.0</v>
      </c>
      <c r="BO2845" s="1">
        <v>-1.0</v>
      </c>
      <c r="BP2845" s="1">
        <v>1.0</v>
      </c>
      <c r="BQ2845" s="1">
        <v>-1.0</v>
      </c>
      <c r="BR2845" s="1">
        <v>-1.0</v>
      </c>
      <c r="BS2845" s="1">
        <v>-1.0</v>
      </c>
      <c r="BT2845" s="1">
        <v>-1.0</v>
      </c>
      <c r="BU2845" s="1">
        <v>1.0</v>
      </c>
      <c r="BV2845" s="1">
        <v>-1.0</v>
      </c>
      <c r="BW2845" s="1">
        <v>1.0</v>
      </c>
      <c r="BX2845" s="1">
        <v>-1.0</v>
      </c>
      <c r="BY2845" s="1">
        <v>-1.0</v>
      </c>
      <c r="BZ2845" s="1">
        <v>-1.0</v>
      </c>
      <c r="CA2845" s="1">
        <v>-1.0</v>
      </c>
      <c r="CB2845" s="1">
        <v>-1.0</v>
      </c>
      <c r="CC2845" s="1">
        <v>-1.0</v>
      </c>
      <c r="CD2845" s="1">
        <v>95298.0</v>
      </c>
    </row>
    <row r="2846">
      <c r="A2846" s="1">
        <v>9587933.0</v>
      </c>
      <c r="B2846" s="1" t="s">
        <v>15201</v>
      </c>
      <c r="C2846" s="1" t="s">
        <v>15202</v>
      </c>
      <c r="D2846" s="1" t="s">
        <v>15203</v>
      </c>
      <c r="E2846" s="1" t="s">
        <v>85</v>
      </c>
      <c r="F2846" s="1" t="s">
        <v>15204</v>
      </c>
      <c r="G2846" s="1" t="s">
        <v>15205</v>
      </c>
      <c r="H2846" s="1" t="s">
        <v>15206</v>
      </c>
      <c r="I2846" s="1">
        <v>4.7933513E7</v>
      </c>
      <c r="J2846" s="1">
        <v>42309.0</v>
      </c>
      <c r="K2846" s="1" t="s">
        <v>134</v>
      </c>
      <c r="L2846" s="1">
        <v>1.0</v>
      </c>
      <c r="M2846" s="1">
        <v>0.0</v>
      </c>
      <c r="N2846" s="1">
        <v>1.0</v>
      </c>
      <c r="O2846" s="1">
        <v>0.0</v>
      </c>
      <c r="P2846" s="1" t="s">
        <v>89</v>
      </c>
      <c r="Q2846" s="1" t="s">
        <v>587</v>
      </c>
      <c r="R2846" s="1">
        <v>40.78039</v>
      </c>
      <c r="S2846" s="1">
        <v>-73.95863</v>
      </c>
      <c r="T2846" s="1" t="s">
        <v>91</v>
      </c>
      <c r="U2846" s="1" t="s">
        <v>92</v>
      </c>
      <c r="V2846" s="1">
        <v>2.0</v>
      </c>
      <c r="W2846" s="1">
        <v>1.0</v>
      </c>
      <c r="X2846" s="1">
        <v>1.0</v>
      </c>
      <c r="Y2846" s="1">
        <v>1.0</v>
      </c>
      <c r="Z2846" s="1" t="s">
        <v>93</v>
      </c>
      <c r="AA2846" s="1" t="s">
        <v>15207</v>
      </c>
      <c r="AB2846" s="1">
        <v>166.0</v>
      </c>
      <c r="AC2846" s="1">
        <v>2.0</v>
      </c>
      <c r="AD2846" s="1">
        <v>100.0</v>
      </c>
      <c r="AE2846" s="1">
        <v>2.0</v>
      </c>
      <c r="AF2846" s="1" t="s">
        <v>2136</v>
      </c>
      <c r="AG2846" s="1">
        <v>1.0</v>
      </c>
      <c r="AH2846" s="1">
        <v>0.0</v>
      </c>
      <c r="AI2846" s="1">
        <v>3.0</v>
      </c>
      <c r="AJ2846" s="1">
        <v>3.0</v>
      </c>
      <c r="AK2846" s="1">
        <v>3.0</v>
      </c>
      <c r="AL2846" s="1">
        <v>8.0</v>
      </c>
      <c r="AM2846" s="1">
        <v>4.0</v>
      </c>
      <c r="AN2846" s="1">
        <v>98.0</v>
      </c>
      <c r="AO2846" s="1">
        <v>10.0</v>
      </c>
      <c r="AP2846" s="1">
        <v>10.0</v>
      </c>
      <c r="AQ2846" s="1">
        <v>10.0</v>
      </c>
      <c r="AR2846" s="1">
        <v>10.0</v>
      </c>
      <c r="AS2846" s="1">
        <v>10.0</v>
      </c>
      <c r="AT2846" s="1">
        <v>10.0</v>
      </c>
      <c r="AU2846" s="1">
        <v>0.0</v>
      </c>
      <c r="AV2846" s="1" t="s">
        <v>96</v>
      </c>
      <c r="AW2846" s="1">
        <v>1.0</v>
      </c>
      <c r="AX2846" s="1">
        <v>1.0</v>
      </c>
      <c r="AY2846" s="1">
        <v>0.0</v>
      </c>
      <c r="AZ2846" s="1">
        <v>0.0</v>
      </c>
      <c r="BA2846" s="1">
        <v>0.39</v>
      </c>
      <c r="BB2846" s="1">
        <v>-1.0</v>
      </c>
      <c r="BC2846" s="1">
        <v>1.0</v>
      </c>
      <c r="BD2846" s="1">
        <v>-1.0</v>
      </c>
      <c r="BE2846" s="1">
        <v>-1.0</v>
      </c>
      <c r="BF2846" s="1">
        <v>-1.0</v>
      </c>
      <c r="BG2846" s="1">
        <v>-1.0</v>
      </c>
      <c r="BH2846" s="1">
        <v>1.0</v>
      </c>
      <c r="BI2846" s="1">
        <v>-1.0</v>
      </c>
      <c r="BJ2846" s="1">
        <v>1.0</v>
      </c>
      <c r="BK2846" s="1">
        <v>-1.0</v>
      </c>
      <c r="BL2846" s="1">
        <v>1.0</v>
      </c>
      <c r="BM2846" s="1">
        <v>1.0</v>
      </c>
      <c r="BN2846" s="1">
        <v>1.0</v>
      </c>
      <c r="BO2846" s="1">
        <v>-1.0</v>
      </c>
      <c r="BP2846" s="1">
        <v>-1.0</v>
      </c>
      <c r="BQ2846" s="1">
        <v>1.0</v>
      </c>
      <c r="BR2846" s="1">
        <v>-1.0</v>
      </c>
      <c r="BS2846" s="1">
        <v>1.0</v>
      </c>
      <c r="BT2846" s="1">
        <v>-1.0</v>
      </c>
      <c r="BU2846" s="1">
        <v>-1.0</v>
      </c>
      <c r="BV2846" s="1">
        <v>-1.0</v>
      </c>
      <c r="BW2846" s="1">
        <v>-1.0</v>
      </c>
      <c r="BX2846" s="1">
        <v>-1.0</v>
      </c>
      <c r="BY2846" s="1">
        <v>-1.0</v>
      </c>
      <c r="BZ2846" s="1">
        <v>-1.0</v>
      </c>
      <c r="CA2846" s="1">
        <v>-1.0</v>
      </c>
      <c r="CB2846" s="1">
        <v>-1.0</v>
      </c>
      <c r="CC2846" s="1">
        <v>-1.0</v>
      </c>
      <c r="CD2846" s="1">
        <v>95302.0</v>
      </c>
    </row>
    <row r="2847">
      <c r="A2847" s="1">
        <v>3.0708899E7</v>
      </c>
      <c r="B2847" s="1" t="s">
        <v>15208</v>
      </c>
      <c r="C2847" s="1" t="s">
        <v>15209</v>
      </c>
      <c r="D2847" s="1" t="s">
        <v>15210</v>
      </c>
      <c r="E2847" s="1" t="s">
        <v>85</v>
      </c>
      <c r="G2847" s="1" t="s">
        <v>15211</v>
      </c>
      <c r="H2847" s="1" t="s">
        <v>15212</v>
      </c>
      <c r="I2847" s="1">
        <v>1.64051353E8</v>
      </c>
      <c r="J2847" s="1">
        <v>43093.0</v>
      </c>
      <c r="K2847" s="1" t="s">
        <v>134</v>
      </c>
      <c r="L2847" s="1">
        <v>1.0</v>
      </c>
      <c r="M2847" s="1">
        <v>0.0</v>
      </c>
      <c r="N2847" s="1">
        <v>9.0</v>
      </c>
      <c r="O2847" s="1">
        <v>0.0</v>
      </c>
      <c r="P2847" s="1" t="s">
        <v>89</v>
      </c>
      <c r="Q2847" s="1" t="s">
        <v>391</v>
      </c>
      <c r="R2847" s="1">
        <v>40.74836</v>
      </c>
      <c r="S2847" s="1">
        <v>-73.98921</v>
      </c>
      <c r="T2847" s="1" t="s">
        <v>91</v>
      </c>
      <c r="U2847" s="1" t="s">
        <v>113</v>
      </c>
      <c r="V2847" s="1">
        <v>2.0</v>
      </c>
      <c r="W2847" s="1">
        <v>1.0</v>
      </c>
      <c r="X2847" s="1">
        <v>1.0</v>
      </c>
      <c r="Y2847" s="1">
        <v>1.0</v>
      </c>
      <c r="Z2847" s="1" t="s">
        <v>93</v>
      </c>
      <c r="AA2847" s="1" t="s">
        <v>15213</v>
      </c>
      <c r="AB2847" s="1">
        <v>133.0</v>
      </c>
      <c r="AC2847" s="1">
        <v>1.0</v>
      </c>
      <c r="AD2847" s="1">
        <v>10.0</v>
      </c>
      <c r="AE2847" s="1">
        <v>1.0</v>
      </c>
      <c r="AF2847" s="1" t="s">
        <v>95</v>
      </c>
      <c r="AG2847" s="1">
        <v>1.0</v>
      </c>
      <c r="AH2847" s="1">
        <v>28.0</v>
      </c>
      <c r="AI2847" s="1">
        <v>58.0</v>
      </c>
      <c r="AJ2847" s="1">
        <v>87.0</v>
      </c>
      <c r="AK2847" s="1">
        <v>87.0</v>
      </c>
      <c r="AL2847" s="1">
        <v>17.0</v>
      </c>
      <c r="AM2847" s="1">
        <v>17.0</v>
      </c>
      <c r="AN2847" s="1">
        <v>92.0</v>
      </c>
      <c r="AO2847" s="1">
        <v>10.0</v>
      </c>
      <c r="AP2847" s="1">
        <v>9.0</v>
      </c>
      <c r="AQ2847" s="1">
        <v>10.0</v>
      </c>
      <c r="AR2847" s="1">
        <v>10.0</v>
      </c>
      <c r="AS2847" s="1">
        <v>10.0</v>
      </c>
      <c r="AT2847" s="1">
        <v>9.0</v>
      </c>
      <c r="AU2847" s="1">
        <v>0.0</v>
      </c>
      <c r="AV2847" s="1" t="s">
        <v>96</v>
      </c>
      <c r="AW2847" s="1">
        <v>3.0</v>
      </c>
      <c r="AX2847" s="1">
        <v>0.0</v>
      </c>
      <c r="AY2847" s="1">
        <v>3.0</v>
      </c>
      <c r="AZ2847" s="1">
        <v>0.0</v>
      </c>
      <c r="BA2847" s="1">
        <v>4.32</v>
      </c>
      <c r="BB2847" s="1">
        <v>-1.0</v>
      </c>
      <c r="BC2847" s="1">
        <v>1.0</v>
      </c>
      <c r="BD2847" s="1">
        <v>-1.0</v>
      </c>
      <c r="BE2847" s="1">
        <v>-1.0</v>
      </c>
      <c r="BF2847" s="1">
        <v>-1.0</v>
      </c>
      <c r="BG2847" s="1">
        <v>-1.0</v>
      </c>
      <c r="BH2847" s="1">
        <v>-1.0</v>
      </c>
      <c r="BI2847" s="1">
        <v>1.0</v>
      </c>
      <c r="BJ2847" s="1">
        <v>1.0</v>
      </c>
      <c r="BK2847" s="1">
        <v>-1.0</v>
      </c>
      <c r="BL2847" s="1">
        <v>-1.0</v>
      </c>
      <c r="BM2847" s="1">
        <v>1.0</v>
      </c>
      <c r="BN2847" s="1">
        <v>-1.0</v>
      </c>
      <c r="BO2847" s="1">
        <v>-1.0</v>
      </c>
      <c r="BP2847" s="1">
        <v>-1.0</v>
      </c>
      <c r="BQ2847" s="1">
        <v>1.0</v>
      </c>
      <c r="BR2847" s="1">
        <v>-1.0</v>
      </c>
      <c r="BS2847" s="1">
        <v>-1.0</v>
      </c>
      <c r="BT2847" s="1">
        <v>-1.0</v>
      </c>
      <c r="BU2847" s="1">
        <v>1.0</v>
      </c>
      <c r="BV2847" s="1">
        <v>-1.0</v>
      </c>
      <c r="BW2847" s="1">
        <v>-1.0</v>
      </c>
      <c r="BX2847" s="1">
        <v>1.0</v>
      </c>
      <c r="BY2847" s="1">
        <v>-1.0</v>
      </c>
      <c r="BZ2847" s="1">
        <v>1.0</v>
      </c>
      <c r="CA2847" s="1">
        <v>-1.0</v>
      </c>
      <c r="CB2847" s="1">
        <v>-1.0</v>
      </c>
      <c r="CC2847" s="1">
        <v>-1.0</v>
      </c>
      <c r="CD2847" s="1">
        <v>95306.0</v>
      </c>
    </row>
    <row r="2848">
      <c r="A2848" s="1">
        <v>1.3209317E7</v>
      </c>
      <c r="B2848" s="1" t="s">
        <v>15214</v>
      </c>
      <c r="C2848" s="1" t="s">
        <v>15215</v>
      </c>
      <c r="D2848" s="1" t="s">
        <v>15215</v>
      </c>
      <c r="E2848" s="1" t="s">
        <v>85</v>
      </c>
      <c r="I2848" s="1">
        <v>7.4044417E7</v>
      </c>
      <c r="J2848" s="1">
        <v>42515.0</v>
      </c>
      <c r="K2848" s="1" t="s">
        <v>339</v>
      </c>
      <c r="L2848" s="1">
        <v>0.0</v>
      </c>
      <c r="M2848" s="1">
        <v>0.0</v>
      </c>
      <c r="N2848" s="1">
        <v>1.0</v>
      </c>
      <c r="O2848" s="1">
        <v>0.0</v>
      </c>
      <c r="P2848" s="1" t="s">
        <v>111</v>
      </c>
      <c r="Q2848" s="1" t="s">
        <v>241</v>
      </c>
      <c r="R2848" s="1">
        <v>40.6597299999999</v>
      </c>
      <c r="S2848" s="1">
        <v>-73.74098</v>
      </c>
      <c r="T2848" s="1" t="s">
        <v>125</v>
      </c>
      <c r="U2848" s="1" t="s">
        <v>113</v>
      </c>
      <c r="V2848" s="1">
        <v>2.0</v>
      </c>
      <c r="W2848" s="1">
        <v>1.0</v>
      </c>
      <c r="X2848" s="1">
        <v>1.0</v>
      </c>
      <c r="Y2848" s="1">
        <v>1.0</v>
      </c>
      <c r="Z2848" s="1" t="s">
        <v>93</v>
      </c>
      <c r="AA2848" s="1" t="s">
        <v>15216</v>
      </c>
      <c r="AB2848" s="1">
        <v>160.0</v>
      </c>
      <c r="AC2848" s="1">
        <v>2.0</v>
      </c>
      <c r="AD2848" s="1">
        <v>75.0</v>
      </c>
      <c r="AE2848" s="1">
        <v>1.0</v>
      </c>
      <c r="AF2848" s="1" t="s">
        <v>692</v>
      </c>
      <c r="AG2848" s="1">
        <v>1.0</v>
      </c>
      <c r="AH2848" s="1">
        <v>30.0</v>
      </c>
      <c r="AI2848" s="1">
        <v>60.0</v>
      </c>
      <c r="AJ2848" s="1">
        <v>90.0</v>
      </c>
      <c r="AK2848" s="1">
        <v>365.0</v>
      </c>
      <c r="AL2848" s="1">
        <v>1.0</v>
      </c>
      <c r="AM2848" s="1">
        <v>1.0</v>
      </c>
      <c r="AN2848" s="1">
        <v>100.0</v>
      </c>
      <c r="AO2848" s="1">
        <v>10.0</v>
      </c>
      <c r="AP2848" s="1">
        <v>10.0</v>
      </c>
      <c r="AQ2848" s="1">
        <v>10.0</v>
      </c>
      <c r="AR2848" s="1">
        <v>10.0</v>
      </c>
      <c r="AS2848" s="1">
        <v>10.0</v>
      </c>
      <c r="AT2848" s="1">
        <v>10.0</v>
      </c>
      <c r="AU2848" s="1">
        <v>0.0</v>
      </c>
      <c r="AV2848" s="1" t="s">
        <v>96</v>
      </c>
      <c r="AW2848" s="1">
        <v>1.0</v>
      </c>
      <c r="AX2848" s="1">
        <v>0.0</v>
      </c>
      <c r="AY2848" s="1">
        <v>1.0</v>
      </c>
      <c r="AZ2848" s="1">
        <v>0.0</v>
      </c>
      <c r="BA2848" s="1">
        <v>0.11</v>
      </c>
      <c r="BB2848" s="1">
        <v>-1.0</v>
      </c>
      <c r="BC2848" s="1">
        <v>-1.0</v>
      </c>
      <c r="BD2848" s="1">
        <v>-1.0</v>
      </c>
      <c r="BE2848" s="1">
        <v>-1.0</v>
      </c>
      <c r="BF2848" s="1">
        <v>-1.0</v>
      </c>
      <c r="BG2848" s="1">
        <v>-1.0</v>
      </c>
      <c r="BH2848" s="1">
        <v>-1.0</v>
      </c>
      <c r="BI2848" s="1">
        <v>-1.0</v>
      </c>
      <c r="BJ2848" s="1">
        <v>1.0</v>
      </c>
      <c r="BK2848" s="1">
        <v>-1.0</v>
      </c>
      <c r="BL2848" s="1">
        <v>-1.0</v>
      </c>
      <c r="BM2848" s="1">
        <v>-1.0</v>
      </c>
      <c r="BN2848" s="1">
        <v>-1.0</v>
      </c>
      <c r="BO2848" s="1">
        <v>-1.0</v>
      </c>
      <c r="BP2848" s="1">
        <v>1.0</v>
      </c>
      <c r="BQ2848" s="1">
        <v>-1.0</v>
      </c>
      <c r="BR2848" s="1">
        <v>-1.0</v>
      </c>
      <c r="BS2848" s="1">
        <v>-1.0</v>
      </c>
      <c r="BT2848" s="1">
        <v>-1.0</v>
      </c>
      <c r="BU2848" s="1">
        <v>1.0</v>
      </c>
      <c r="BV2848" s="1">
        <v>-1.0</v>
      </c>
      <c r="BW2848" s="1">
        <v>-1.0</v>
      </c>
      <c r="BX2848" s="1">
        <v>-1.0</v>
      </c>
      <c r="BY2848" s="1">
        <v>-1.0</v>
      </c>
      <c r="BZ2848" s="1">
        <v>-1.0</v>
      </c>
      <c r="CA2848" s="1">
        <v>-1.0</v>
      </c>
      <c r="CB2848" s="1">
        <v>-1.0</v>
      </c>
      <c r="CC2848" s="1">
        <v>-1.0</v>
      </c>
      <c r="CD2848" s="1">
        <v>95364.0</v>
      </c>
    </row>
    <row r="2849">
      <c r="A2849" s="1">
        <v>3.5060992E7</v>
      </c>
      <c r="B2849" s="1" t="s">
        <v>15217</v>
      </c>
      <c r="C2849" s="1" t="s">
        <v>15218</v>
      </c>
      <c r="D2849" s="1" t="s">
        <v>15218</v>
      </c>
      <c r="E2849" s="1" t="s">
        <v>85</v>
      </c>
      <c r="I2849" s="1">
        <v>945144.0</v>
      </c>
      <c r="J2849" s="1">
        <v>40764.0</v>
      </c>
      <c r="K2849" s="1" t="s">
        <v>134</v>
      </c>
      <c r="L2849" s="1">
        <v>1.0</v>
      </c>
      <c r="M2849" s="1">
        <v>0.0</v>
      </c>
      <c r="N2849" s="1">
        <v>1.0</v>
      </c>
      <c r="O2849" s="1">
        <v>1.0</v>
      </c>
      <c r="P2849" s="1" t="s">
        <v>123</v>
      </c>
      <c r="Q2849" s="1" t="s">
        <v>124</v>
      </c>
      <c r="R2849" s="1">
        <v>40.66701</v>
      </c>
      <c r="S2849" s="1">
        <v>-73.93861</v>
      </c>
      <c r="T2849" s="1" t="s">
        <v>91</v>
      </c>
      <c r="U2849" s="1" t="s">
        <v>92</v>
      </c>
      <c r="V2849" s="1">
        <v>4.0</v>
      </c>
      <c r="W2849" s="1">
        <v>1.0</v>
      </c>
      <c r="X2849" s="1">
        <v>1.0</v>
      </c>
      <c r="Y2849" s="1">
        <v>1.0</v>
      </c>
      <c r="Z2849" s="1" t="s">
        <v>93</v>
      </c>
      <c r="AA2849" s="1" t="s">
        <v>15219</v>
      </c>
      <c r="AB2849" s="1">
        <v>88.0</v>
      </c>
      <c r="AC2849" s="1">
        <v>1.0</v>
      </c>
      <c r="AD2849" s="1">
        <v>0.0</v>
      </c>
      <c r="AE2849" s="1">
        <v>10.0</v>
      </c>
      <c r="AF2849" s="1" t="s">
        <v>291</v>
      </c>
      <c r="AG2849" s="1">
        <v>1.0</v>
      </c>
      <c r="AH2849" s="1">
        <v>6.0</v>
      </c>
      <c r="AI2849" s="1">
        <v>6.0</v>
      </c>
      <c r="AJ2849" s="1">
        <v>6.0</v>
      </c>
      <c r="AK2849" s="1">
        <v>6.0</v>
      </c>
      <c r="AL2849" s="1">
        <v>0.0</v>
      </c>
      <c r="AM2849" s="1">
        <v>0.0</v>
      </c>
      <c r="AU2849" s="1">
        <v>1.0</v>
      </c>
      <c r="AV2849" s="1" t="s">
        <v>117</v>
      </c>
      <c r="AW2849" s="1">
        <v>1.0</v>
      </c>
      <c r="AX2849" s="1">
        <v>1.0</v>
      </c>
      <c r="AY2849" s="1">
        <v>0.0</v>
      </c>
      <c r="AZ2849" s="1">
        <v>0.0</v>
      </c>
      <c r="BB2849" s="1">
        <v>-1.0</v>
      </c>
      <c r="BC2849" s="1">
        <v>1.0</v>
      </c>
      <c r="BD2849" s="1">
        <v>-1.0</v>
      </c>
      <c r="BE2849" s="1">
        <v>-1.0</v>
      </c>
      <c r="BF2849" s="1">
        <v>-1.0</v>
      </c>
      <c r="BG2849" s="1">
        <v>-1.0</v>
      </c>
      <c r="BH2849" s="1">
        <v>-1.0</v>
      </c>
      <c r="BI2849" s="1">
        <v>-1.0</v>
      </c>
      <c r="BJ2849" s="1">
        <v>1.0</v>
      </c>
      <c r="BK2849" s="1">
        <v>-1.0</v>
      </c>
      <c r="BL2849" s="1">
        <v>-1.0</v>
      </c>
      <c r="BM2849" s="1">
        <v>-1.0</v>
      </c>
      <c r="BN2849" s="1">
        <v>-1.0</v>
      </c>
      <c r="BO2849" s="1">
        <v>-1.0</v>
      </c>
      <c r="BP2849" s="1">
        <v>-1.0</v>
      </c>
      <c r="BQ2849" s="1">
        <v>-1.0</v>
      </c>
      <c r="BR2849" s="1">
        <v>-1.0</v>
      </c>
      <c r="BS2849" s="1">
        <v>-1.0</v>
      </c>
      <c r="BT2849" s="1">
        <v>-1.0</v>
      </c>
      <c r="BU2849" s="1">
        <v>1.0</v>
      </c>
      <c r="BV2849" s="1">
        <v>-1.0</v>
      </c>
      <c r="BW2849" s="1">
        <v>1.0</v>
      </c>
      <c r="BX2849" s="1">
        <v>-1.0</v>
      </c>
      <c r="BY2849" s="1">
        <v>-1.0</v>
      </c>
      <c r="BZ2849" s="1">
        <v>-1.0</v>
      </c>
      <c r="CA2849" s="1">
        <v>-1.0</v>
      </c>
      <c r="CB2849" s="1">
        <v>-1.0</v>
      </c>
      <c r="CC2849" s="1">
        <v>-1.0</v>
      </c>
      <c r="CD2849" s="1">
        <v>95367.0</v>
      </c>
    </row>
    <row r="2850">
      <c r="A2850" s="1">
        <v>2.5736749E7</v>
      </c>
      <c r="B2850" s="1" t="s">
        <v>15220</v>
      </c>
      <c r="C2850" s="1" t="s">
        <v>15221</v>
      </c>
      <c r="D2850" s="1" t="s">
        <v>15222</v>
      </c>
      <c r="E2850" s="1" t="s">
        <v>85</v>
      </c>
      <c r="F2850" s="1" t="s">
        <v>15223</v>
      </c>
      <c r="G2850" s="1" t="s">
        <v>15224</v>
      </c>
      <c r="H2850" s="1" t="s">
        <v>15225</v>
      </c>
      <c r="I2850" s="1">
        <v>1.935215E8</v>
      </c>
      <c r="J2850" s="1">
        <v>43255.0</v>
      </c>
      <c r="K2850" s="1" t="s">
        <v>134</v>
      </c>
      <c r="L2850" s="1">
        <v>1.0</v>
      </c>
      <c r="M2850" s="1">
        <v>0.0</v>
      </c>
      <c r="N2850" s="1">
        <v>1.0</v>
      </c>
      <c r="O2850" s="1">
        <v>0.0</v>
      </c>
      <c r="P2850" s="1" t="s">
        <v>89</v>
      </c>
      <c r="Q2850" s="1" t="s">
        <v>90</v>
      </c>
      <c r="R2850" s="1">
        <v>40.79874</v>
      </c>
      <c r="S2850" s="1">
        <v>-73.96649</v>
      </c>
      <c r="T2850" s="1" t="s">
        <v>91</v>
      </c>
      <c r="U2850" s="1" t="s">
        <v>92</v>
      </c>
      <c r="V2850" s="1">
        <v>3.0</v>
      </c>
      <c r="W2850" s="1">
        <v>1.0</v>
      </c>
      <c r="X2850" s="1">
        <v>2.0</v>
      </c>
      <c r="Y2850" s="1">
        <v>2.0</v>
      </c>
      <c r="Z2850" s="1" t="s">
        <v>93</v>
      </c>
      <c r="AA2850" s="1" t="s">
        <v>15226</v>
      </c>
      <c r="AB2850" s="1">
        <v>220.0</v>
      </c>
      <c r="AC2850" s="1">
        <v>3.0</v>
      </c>
      <c r="AD2850" s="1">
        <v>50.0</v>
      </c>
      <c r="AE2850" s="1">
        <v>7.0</v>
      </c>
      <c r="AF2850" s="1" t="s">
        <v>95</v>
      </c>
      <c r="AG2850" s="1">
        <v>1.0</v>
      </c>
      <c r="AH2850" s="1">
        <v>10.0</v>
      </c>
      <c r="AI2850" s="1">
        <v>14.0</v>
      </c>
      <c r="AJ2850" s="1">
        <v>23.0</v>
      </c>
      <c r="AK2850" s="1">
        <v>23.0</v>
      </c>
      <c r="AL2850" s="1">
        <v>19.0</v>
      </c>
      <c r="AM2850" s="1">
        <v>17.0</v>
      </c>
      <c r="AN2850" s="1">
        <v>98.0</v>
      </c>
      <c r="AO2850" s="1">
        <v>10.0</v>
      </c>
      <c r="AP2850" s="1">
        <v>10.0</v>
      </c>
      <c r="AQ2850" s="1">
        <v>10.0</v>
      </c>
      <c r="AR2850" s="1">
        <v>10.0</v>
      </c>
      <c r="AS2850" s="1">
        <v>10.0</v>
      </c>
      <c r="AT2850" s="1">
        <v>10.0</v>
      </c>
      <c r="AU2850" s="1">
        <v>0.0</v>
      </c>
      <c r="AV2850" s="1" t="s">
        <v>117</v>
      </c>
      <c r="AW2850" s="1">
        <v>1.0</v>
      </c>
      <c r="AX2850" s="1">
        <v>1.0</v>
      </c>
      <c r="AY2850" s="1">
        <v>0.0</v>
      </c>
      <c r="AZ2850" s="1">
        <v>0.0</v>
      </c>
      <c r="BA2850" s="1">
        <v>1.45</v>
      </c>
      <c r="BB2850" s="1">
        <v>-1.0</v>
      </c>
      <c r="BC2850" s="1">
        <v>1.0</v>
      </c>
      <c r="BD2850" s="1">
        <v>-1.0</v>
      </c>
      <c r="BE2850" s="1">
        <v>-1.0</v>
      </c>
      <c r="BF2850" s="1">
        <v>-1.0</v>
      </c>
      <c r="BG2850" s="1">
        <v>-1.0</v>
      </c>
      <c r="BH2850" s="1">
        <v>1.0</v>
      </c>
      <c r="BI2850" s="1">
        <v>-1.0</v>
      </c>
      <c r="BJ2850" s="1">
        <v>-1.0</v>
      </c>
      <c r="BK2850" s="1">
        <v>-1.0</v>
      </c>
      <c r="BL2850" s="1">
        <v>-1.0</v>
      </c>
      <c r="BM2850" s="1">
        <v>1.0</v>
      </c>
      <c r="BN2850" s="1">
        <v>-1.0</v>
      </c>
      <c r="BO2850" s="1">
        <v>-1.0</v>
      </c>
      <c r="BP2850" s="1">
        <v>-1.0</v>
      </c>
      <c r="BQ2850" s="1">
        <v>-1.0</v>
      </c>
      <c r="BR2850" s="1">
        <v>-1.0</v>
      </c>
      <c r="BS2850" s="1">
        <v>1.0</v>
      </c>
      <c r="BT2850" s="1">
        <v>-1.0</v>
      </c>
      <c r="BU2850" s="1">
        <v>1.0</v>
      </c>
      <c r="BV2850" s="1">
        <v>-1.0</v>
      </c>
      <c r="BW2850" s="1">
        <v>-1.0</v>
      </c>
      <c r="BX2850" s="1">
        <v>-1.0</v>
      </c>
      <c r="BY2850" s="1">
        <v>-1.0</v>
      </c>
      <c r="BZ2850" s="1">
        <v>-1.0</v>
      </c>
      <c r="CA2850" s="1">
        <v>-1.0</v>
      </c>
      <c r="CB2850" s="1">
        <v>-1.0</v>
      </c>
      <c r="CC2850" s="1">
        <v>-1.0</v>
      </c>
      <c r="CD2850" s="1">
        <v>95468.0</v>
      </c>
    </row>
    <row r="2851">
      <c r="A2851" s="1">
        <v>2.2389258E7</v>
      </c>
      <c r="B2851" s="1" t="s">
        <v>15227</v>
      </c>
      <c r="C2851" s="1" t="s">
        <v>15228</v>
      </c>
      <c r="D2851" s="1" t="s">
        <v>15229</v>
      </c>
      <c r="E2851" s="1" t="s">
        <v>85</v>
      </c>
      <c r="F2851" s="1" t="s">
        <v>15230</v>
      </c>
      <c r="G2851" s="1" t="s">
        <v>15231</v>
      </c>
      <c r="I2851" s="1">
        <v>5769367.0</v>
      </c>
      <c r="J2851" s="1">
        <v>41368.0</v>
      </c>
      <c r="K2851" s="1" t="s">
        <v>272</v>
      </c>
      <c r="L2851" s="1">
        <v>0.56</v>
      </c>
      <c r="M2851" s="1">
        <v>0.0</v>
      </c>
      <c r="N2851" s="1">
        <v>1.0</v>
      </c>
      <c r="O2851" s="1">
        <v>0.0</v>
      </c>
      <c r="P2851" s="1" t="s">
        <v>89</v>
      </c>
      <c r="Q2851" s="1" t="s">
        <v>391</v>
      </c>
      <c r="R2851" s="1">
        <v>40.74312</v>
      </c>
      <c r="S2851" s="1">
        <v>-73.99953</v>
      </c>
      <c r="T2851" s="1" t="s">
        <v>91</v>
      </c>
      <c r="U2851" s="1" t="s">
        <v>92</v>
      </c>
      <c r="V2851" s="1">
        <v>4.0</v>
      </c>
      <c r="W2851" s="1">
        <v>2.0</v>
      </c>
      <c r="X2851" s="1">
        <v>2.0</v>
      </c>
      <c r="Y2851" s="1">
        <v>2.0</v>
      </c>
      <c r="Z2851" s="1" t="s">
        <v>93</v>
      </c>
      <c r="AA2851" s="1" t="s">
        <v>15232</v>
      </c>
      <c r="AB2851" s="1">
        <v>450.0</v>
      </c>
      <c r="AC2851" s="1">
        <v>4.0</v>
      </c>
      <c r="AD2851" s="1">
        <v>100.0</v>
      </c>
      <c r="AE2851" s="1">
        <v>3.0</v>
      </c>
      <c r="AF2851" s="1" t="s">
        <v>95</v>
      </c>
      <c r="AG2851" s="1">
        <v>1.0</v>
      </c>
      <c r="AH2851" s="1">
        <v>23.0</v>
      </c>
      <c r="AI2851" s="1">
        <v>53.0</v>
      </c>
      <c r="AJ2851" s="1">
        <v>83.0</v>
      </c>
      <c r="AK2851" s="1">
        <v>83.0</v>
      </c>
      <c r="AL2851" s="1">
        <v>12.0</v>
      </c>
      <c r="AM2851" s="1">
        <v>11.0</v>
      </c>
      <c r="AN2851" s="1">
        <v>93.0</v>
      </c>
      <c r="AO2851" s="1">
        <v>9.0</v>
      </c>
      <c r="AP2851" s="1">
        <v>9.0</v>
      </c>
      <c r="AQ2851" s="1">
        <v>10.0</v>
      </c>
      <c r="AR2851" s="1">
        <v>10.0</v>
      </c>
      <c r="AS2851" s="1">
        <v>10.0</v>
      </c>
      <c r="AT2851" s="1">
        <v>9.0</v>
      </c>
      <c r="AU2851" s="1">
        <v>0.0</v>
      </c>
      <c r="AV2851" s="1" t="s">
        <v>96</v>
      </c>
      <c r="AW2851" s="1">
        <v>1.0</v>
      </c>
      <c r="AX2851" s="1">
        <v>1.0</v>
      </c>
      <c r="AY2851" s="1">
        <v>0.0</v>
      </c>
      <c r="AZ2851" s="1">
        <v>0.0</v>
      </c>
      <c r="BA2851" s="1">
        <v>0.65</v>
      </c>
      <c r="BB2851" s="1">
        <v>-1.0</v>
      </c>
      <c r="BC2851" s="1">
        <v>1.0</v>
      </c>
      <c r="BD2851" s="1">
        <v>-1.0</v>
      </c>
      <c r="BE2851" s="1">
        <v>-1.0</v>
      </c>
      <c r="BF2851" s="1">
        <v>-1.0</v>
      </c>
      <c r="BG2851" s="1">
        <v>-1.0</v>
      </c>
      <c r="BH2851" s="1">
        <v>1.0</v>
      </c>
      <c r="BI2851" s="1">
        <v>-1.0</v>
      </c>
      <c r="BJ2851" s="1">
        <v>1.0</v>
      </c>
      <c r="BK2851" s="1">
        <v>1.0</v>
      </c>
      <c r="BL2851" s="1">
        <v>1.0</v>
      </c>
      <c r="BM2851" s="1">
        <v>1.0</v>
      </c>
      <c r="BN2851" s="1">
        <v>-1.0</v>
      </c>
      <c r="BO2851" s="1">
        <v>-1.0</v>
      </c>
      <c r="BP2851" s="1">
        <v>1.0</v>
      </c>
      <c r="BQ2851" s="1">
        <v>1.0</v>
      </c>
      <c r="BR2851" s="1">
        <v>-1.0</v>
      </c>
      <c r="BS2851" s="1">
        <v>1.0</v>
      </c>
      <c r="BT2851" s="1">
        <v>-1.0</v>
      </c>
      <c r="BU2851" s="1">
        <v>1.0</v>
      </c>
      <c r="BV2851" s="1">
        <v>-1.0</v>
      </c>
      <c r="BW2851" s="1">
        <v>-1.0</v>
      </c>
      <c r="BX2851" s="1">
        <v>-1.0</v>
      </c>
      <c r="BY2851" s="1">
        <v>-1.0</v>
      </c>
      <c r="BZ2851" s="1">
        <v>-1.0</v>
      </c>
      <c r="CA2851" s="1">
        <v>-1.0</v>
      </c>
      <c r="CB2851" s="1">
        <v>-1.0</v>
      </c>
      <c r="CC2851" s="1">
        <v>-1.0</v>
      </c>
      <c r="CD2851" s="1">
        <v>95579.0</v>
      </c>
    </row>
    <row r="2852">
      <c r="A2852" s="1">
        <v>2.8494807E7</v>
      </c>
      <c r="B2852" s="1" t="s">
        <v>15233</v>
      </c>
      <c r="C2852" s="1" t="s">
        <v>15234</v>
      </c>
      <c r="D2852" s="1" t="s">
        <v>15235</v>
      </c>
      <c r="E2852" s="1" t="s">
        <v>85</v>
      </c>
      <c r="F2852" s="1" t="s">
        <v>15236</v>
      </c>
      <c r="G2852" s="1" t="s">
        <v>15237</v>
      </c>
      <c r="H2852" s="1" t="s">
        <v>15238</v>
      </c>
      <c r="I2852" s="1">
        <v>5970733.0</v>
      </c>
      <c r="J2852" s="1">
        <v>41381.0</v>
      </c>
      <c r="K2852" s="1" t="s">
        <v>272</v>
      </c>
      <c r="L2852" s="1">
        <v>0.8</v>
      </c>
      <c r="M2852" s="1">
        <v>0.0</v>
      </c>
      <c r="N2852" s="1">
        <v>1.0</v>
      </c>
      <c r="O2852" s="1">
        <v>0.0</v>
      </c>
      <c r="P2852" s="1" t="s">
        <v>89</v>
      </c>
      <c r="Q2852" s="1" t="s">
        <v>362</v>
      </c>
      <c r="R2852" s="1">
        <v>40.77953</v>
      </c>
      <c r="S2852" s="1">
        <v>-73.98421</v>
      </c>
      <c r="T2852" s="1" t="s">
        <v>91</v>
      </c>
      <c r="U2852" s="1" t="s">
        <v>92</v>
      </c>
      <c r="V2852" s="1">
        <v>2.0</v>
      </c>
      <c r="W2852" s="1">
        <v>1.0</v>
      </c>
      <c r="X2852" s="1">
        <v>1.0</v>
      </c>
      <c r="Y2852" s="1">
        <v>2.0</v>
      </c>
      <c r="Z2852" s="1" t="s">
        <v>93</v>
      </c>
      <c r="AA2852" s="1" t="s">
        <v>15239</v>
      </c>
      <c r="AB2852" s="1">
        <v>100.0</v>
      </c>
      <c r="AC2852" s="1">
        <v>1.0</v>
      </c>
      <c r="AD2852" s="1">
        <v>20.0</v>
      </c>
      <c r="AE2852" s="1">
        <v>2.0</v>
      </c>
      <c r="AF2852" s="1" t="s">
        <v>313</v>
      </c>
      <c r="AG2852" s="1">
        <v>1.0</v>
      </c>
      <c r="AH2852" s="1">
        <v>4.0</v>
      </c>
      <c r="AI2852" s="1">
        <v>9.0</v>
      </c>
      <c r="AJ2852" s="1">
        <v>18.0</v>
      </c>
      <c r="AK2852" s="1">
        <v>18.0</v>
      </c>
      <c r="AL2852" s="1">
        <v>17.0</v>
      </c>
      <c r="AM2852" s="1">
        <v>17.0</v>
      </c>
      <c r="AN2852" s="1">
        <v>96.0</v>
      </c>
      <c r="AO2852" s="1">
        <v>10.0</v>
      </c>
      <c r="AP2852" s="1">
        <v>10.0</v>
      </c>
      <c r="AQ2852" s="1">
        <v>10.0</v>
      </c>
      <c r="AR2852" s="1">
        <v>10.0</v>
      </c>
      <c r="AS2852" s="1">
        <v>10.0</v>
      </c>
      <c r="AT2852" s="1">
        <v>10.0</v>
      </c>
      <c r="AU2852" s="1">
        <v>0.0</v>
      </c>
      <c r="AV2852" s="1" t="s">
        <v>96</v>
      </c>
      <c r="AW2852" s="1">
        <v>1.0</v>
      </c>
      <c r="AX2852" s="1">
        <v>1.0</v>
      </c>
      <c r="AY2852" s="1">
        <v>0.0</v>
      </c>
      <c r="AZ2852" s="1">
        <v>0.0</v>
      </c>
      <c r="BA2852" s="1">
        <v>2.12</v>
      </c>
      <c r="BB2852" s="1">
        <v>-1.0</v>
      </c>
      <c r="BC2852" s="1">
        <v>1.0</v>
      </c>
      <c r="BD2852" s="1">
        <v>-1.0</v>
      </c>
      <c r="BE2852" s="1">
        <v>-1.0</v>
      </c>
      <c r="BF2852" s="1">
        <v>-1.0</v>
      </c>
      <c r="BG2852" s="1">
        <v>-1.0</v>
      </c>
      <c r="BH2852" s="1">
        <v>1.0</v>
      </c>
      <c r="BI2852" s="1">
        <v>-1.0</v>
      </c>
      <c r="BJ2852" s="1">
        <v>-1.0</v>
      </c>
      <c r="BK2852" s="1">
        <v>-1.0</v>
      </c>
      <c r="BL2852" s="1">
        <v>1.0</v>
      </c>
      <c r="BM2852" s="1">
        <v>1.0</v>
      </c>
      <c r="BN2852" s="1">
        <v>1.0</v>
      </c>
      <c r="BO2852" s="1">
        <v>-1.0</v>
      </c>
      <c r="BP2852" s="1">
        <v>-1.0</v>
      </c>
      <c r="BQ2852" s="1">
        <v>1.0</v>
      </c>
      <c r="BR2852" s="1">
        <v>-1.0</v>
      </c>
      <c r="BS2852" s="1">
        <v>-1.0</v>
      </c>
      <c r="BT2852" s="1">
        <v>-1.0</v>
      </c>
      <c r="BU2852" s="1">
        <v>1.0</v>
      </c>
      <c r="BV2852" s="1">
        <v>1.0</v>
      </c>
      <c r="BW2852" s="1">
        <v>-1.0</v>
      </c>
      <c r="BX2852" s="1">
        <v>-1.0</v>
      </c>
      <c r="BY2852" s="1">
        <v>-1.0</v>
      </c>
      <c r="BZ2852" s="1">
        <v>1.0</v>
      </c>
      <c r="CA2852" s="1">
        <v>-1.0</v>
      </c>
      <c r="CB2852" s="1">
        <v>-1.0</v>
      </c>
      <c r="CC2852" s="1">
        <v>-1.0</v>
      </c>
      <c r="CD2852" s="1">
        <v>95626.0</v>
      </c>
    </row>
    <row r="2853">
      <c r="A2853" s="1">
        <v>639781.0</v>
      </c>
      <c r="B2853" s="1" t="s">
        <v>15240</v>
      </c>
      <c r="C2853" s="1" t="s">
        <v>15241</v>
      </c>
      <c r="D2853" s="1" t="s">
        <v>15242</v>
      </c>
      <c r="E2853" s="1" t="s">
        <v>85</v>
      </c>
      <c r="H2853" s="2" t="str">
        <f>- please take off shoes after entering and if you are a smoker, please smoke in The courtyard downstairs.</f>
        <v>#ERROR!</v>
      </c>
      <c r="I2853" s="1">
        <v>3194190.0</v>
      </c>
      <c r="J2853" s="1">
        <v>41129.0</v>
      </c>
      <c r="M2853" s="1">
        <v>0.0</v>
      </c>
      <c r="N2853" s="1">
        <v>1.0</v>
      </c>
      <c r="O2853" s="1">
        <v>1.0</v>
      </c>
      <c r="P2853" s="1" t="s">
        <v>89</v>
      </c>
      <c r="Q2853" s="1" t="s">
        <v>90</v>
      </c>
      <c r="R2853" s="1">
        <v>40.72389</v>
      </c>
      <c r="S2853" s="1">
        <v>-73.98934</v>
      </c>
      <c r="T2853" s="1" t="s">
        <v>91</v>
      </c>
      <c r="U2853" s="1" t="s">
        <v>92</v>
      </c>
      <c r="V2853" s="1">
        <v>3.0</v>
      </c>
      <c r="W2853" s="1">
        <v>1.0</v>
      </c>
      <c r="X2853" s="1">
        <v>1.0</v>
      </c>
      <c r="Y2853" s="1">
        <v>2.0</v>
      </c>
      <c r="Z2853" s="1" t="s">
        <v>93</v>
      </c>
      <c r="AA2853" s="1" t="s">
        <v>15243</v>
      </c>
      <c r="AB2853" s="1">
        <v>200.0</v>
      </c>
      <c r="AC2853" s="1">
        <v>1.0</v>
      </c>
      <c r="AD2853" s="1">
        <v>0.0</v>
      </c>
      <c r="AE2853" s="1">
        <v>6.0</v>
      </c>
      <c r="AF2853" s="1" t="s">
        <v>231</v>
      </c>
      <c r="AG2853" s="1">
        <v>1.0</v>
      </c>
      <c r="AH2853" s="1">
        <v>0.0</v>
      </c>
      <c r="AI2853" s="1">
        <v>0.0</v>
      </c>
      <c r="AJ2853" s="1">
        <v>0.0</v>
      </c>
      <c r="AK2853" s="1">
        <v>128.0</v>
      </c>
      <c r="AL2853" s="1">
        <v>1.0</v>
      </c>
      <c r="AM2853" s="1">
        <v>1.0</v>
      </c>
      <c r="AN2853" s="1">
        <v>100.0</v>
      </c>
      <c r="AO2853" s="1">
        <v>10.0</v>
      </c>
      <c r="AP2853" s="1">
        <v>10.0</v>
      </c>
      <c r="AQ2853" s="1">
        <v>10.0</v>
      </c>
      <c r="AR2853" s="1">
        <v>10.0</v>
      </c>
      <c r="AS2853" s="1">
        <v>10.0</v>
      </c>
      <c r="AT2853" s="1">
        <v>10.0</v>
      </c>
      <c r="AU2853" s="1">
        <v>0.0</v>
      </c>
      <c r="AV2853" s="1" t="s">
        <v>96</v>
      </c>
      <c r="AW2853" s="1">
        <v>1.0</v>
      </c>
      <c r="AX2853" s="1">
        <v>1.0</v>
      </c>
      <c r="AY2853" s="1">
        <v>0.0</v>
      </c>
      <c r="AZ2853" s="1">
        <v>0.0</v>
      </c>
      <c r="BA2853" s="1">
        <v>0.16</v>
      </c>
      <c r="BB2853" s="1">
        <v>-1.0</v>
      </c>
      <c r="BC2853" s="1">
        <v>1.0</v>
      </c>
      <c r="BD2853" s="1">
        <v>-1.0</v>
      </c>
      <c r="BE2853" s="1">
        <v>-1.0</v>
      </c>
      <c r="BF2853" s="1">
        <v>-1.0</v>
      </c>
      <c r="BG2853" s="1">
        <v>-1.0</v>
      </c>
      <c r="BH2853" s="1">
        <v>-1.0</v>
      </c>
      <c r="BI2853" s="1">
        <v>-1.0</v>
      </c>
      <c r="BJ2853" s="1">
        <v>1.0</v>
      </c>
      <c r="BK2853" s="1">
        <v>-1.0</v>
      </c>
      <c r="BL2853" s="1">
        <v>-1.0</v>
      </c>
      <c r="BM2853" s="1">
        <v>-1.0</v>
      </c>
      <c r="BN2853" s="1">
        <v>-1.0</v>
      </c>
      <c r="BO2853" s="1">
        <v>-1.0</v>
      </c>
      <c r="BP2853" s="1">
        <v>-1.0</v>
      </c>
      <c r="BQ2853" s="1">
        <v>-1.0</v>
      </c>
      <c r="BR2853" s="1">
        <v>-1.0</v>
      </c>
      <c r="BS2853" s="1">
        <v>-1.0</v>
      </c>
      <c r="BT2853" s="1">
        <v>-1.0</v>
      </c>
      <c r="BU2853" s="1">
        <v>1.0</v>
      </c>
      <c r="BV2853" s="1">
        <v>-1.0</v>
      </c>
      <c r="BW2853" s="1">
        <v>1.0</v>
      </c>
      <c r="BX2853" s="1">
        <v>-1.0</v>
      </c>
      <c r="BY2853" s="1">
        <v>-1.0</v>
      </c>
      <c r="BZ2853" s="1">
        <v>-1.0</v>
      </c>
      <c r="CA2853" s="1">
        <v>-1.0</v>
      </c>
      <c r="CB2853" s="1">
        <v>-1.0</v>
      </c>
      <c r="CC2853" s="1">
        <v>-1.0</v>
      </c>
      <c r="CD2853" s="1">
        <v>95661.0</v>
      </c>
    </row>
    <row r="2854">
      <c r="A2854" s="1">
        <v>3.1207065E7</v>
      </c>
      <c r="B2854" s="1" t="s">
        <v>15244</v>
      </c>
      <c r="C2854" s="1" t="s">
        <v>15245</v>
      </c>
      <c r="D2854" s="1" t="s">
        <v>15246</v>
      </c>
      <c r="E2854" s="1" t="s">
        <v>85</v>
      </c>
      <c r="F2854" s="1" t="s">
        <v>15247</v>
      </c>
      <c r="H2854" s="1" t="s">
        <v>15248</v>
      </c>
      <c r="I2854" s="1">
        <v>2.22886357E8</v>
      </c>
      <c r="J2854" s="1">
        <v>43400.0</v>
      </c>
      <c r="K2854" s="1" t="s">
        <v>134</v>
      </c>
      <c r="L2854" s="1">
        <v>0.94</v>
      </c>
      <c r="M2854" s="1">
        <v>0.0</v>
      </c>
      <c r="N2854" s="1">
        <v>2.0</v>
      </c>
      <c r="O2854" s="1">
        <v>0.0</v>
      </c>
      <c r="P2854" s="1" t="s">
        <v>7592</v>
      </c>
      <c r="Q2854" s="1" t="s">
        <v>112</v>
      </c>
      <c r="R2854" s="1">
        <v>40.7375599999999</v>
      </c>
      <c r="S2854" s="1">
        <v>-73.91802</v>
      </c>
      <c r="T2854" s="1" t="s">
        <v>91</v>
      </c>
      <c r="U2854" s="1" t="s">
        <v>113</v>
      </c>
      <c r="V2854" s="1">
        <v>1.0</v>
      </c>
      <c r="W2854" s="1">
        <v>1.0</v>
      </c>
      <c r="X2854" s="1">
        <v>1.0</v>
      </c>
      <c r="Y2854" s="1">
        <v>1.0</v>
      </c>
      <c r="Z2854" s="1" t="s">
        <v>93</v>
      </c>
      <c r="AA2854" s="1" t="s">
        <v>15249</v>
      </c>
      <c r="AB2854" s="1">
        <v>33.0</v>
      </c>
      <c r="AC2854" s="1">
        <v>1.0</v>
      </c>
      <c r="AD2854" s="1">
        <v>20.0</v>
      </c>
      <c r="AE2854" s="1">
        <v>1.0</v>
      </c>
      <c r="AF2854" s="1" t="s">
        <v>202</v>
      </c>
      <c r="AG2854" s="1">
        <v>1.0</v>
      </c>
      <c r="AH2854" s="1">
        <v>0.0</v>
      </c>
      <c r="AI2854" s="1">
        <v>0.0</v>
      </c>
      <c r="AJ2854" s="1">
        <v>0.0</v>
      </c>
      <c r="AK2854" s="1">
        <v>0.0</v>
      </c>
      <c r="AL2854" s="1">
        <v>7.0</v>
      </c>
      <c r="AM2854" s="1">
        <v>7.0</v>
      </c>
      <c r="AN2854" s="1">
        <v>97.0</v>
      </c>
      <c r="AO2854" s="1">
        <v>10.0</v>
      </c>
      <c r="AP2854" s="1">
        <v>9.0</v>
      </c>
      <c r="AQ2854" s="1">
        <v>10.0</v>
      </c>
      <c r="AR2854" s="1">
        <v>10.0</v>
      </c>
      <c r="AS2854" s="1">
        <v>9.0</v>
      </c>
      <c r="AT2854" s="1">
        <v>10.0</v>
      </c>
      <c r="AU2854" s="1">
        <v>0.0</v>
      </c>
      <c r="AV2854" s="1" t="s">
        <v>96</v>
      </c>
      <c r="AW2854" s="1">
        <v>2.0</v>
      </c>
      <c r="AX2854" s="1">
        <v>0.0</v>
      </c>
      <c r="AY2854" s="1">
        <v>2.0</v>
      </c>
      <c r="AZ2854" s="1">
        <v>0.0</v>
      </c>
      <c r="BA2854" s="1">
        <v>1.11</v>
      </c>
      <c r="BB2854" s="1">
        <v>-1.0</v>
      </c>
      <c r="BC2854" s="1">
        <v>1.0</v>
      </c>
      <c r="BD2854" s="1">
        <v>-1.0</v>
      </c>
      <c r="BE2854" s="1">
        <v>-1.0</v>
      </c>
      <c r="BF2854" s="1">
        <v>-1.0</v>
      </c>
      <c r="BG2854" s="1">
        <v>-1.0</v>
      </c>
      <c r="BH2854" s="1">
        <v>-1.0</v>
      </c>
      <c r="BI2854" s="1">
        <v>-1.0</v>
      </c>
      <c r="BJ2854" s="1">
        <v>-1.0</v>
      </c>
      <c r="BK2854" s="1">
        <v>-1.0</v>
      </c>
      <c r="BL2854" s="1">
        <v>-1.0</v>
      </c>
      <c r="BM2854" s="1">
        <v>-1.0</v>
      </c>
      <c r="BN2854" s="1">
        <v>-1.0</v>
      </c>
      <c r="BO2854" s="1">
        <v>-1.0</v>
      </c>
      <c r="BP2854" s="1">
        <v>-1.0</v>
      </c>
      <c r="BQ2854" s="1">
        <v>1.0</v>
      </c>
      <c r="BR2854" s="1">
        <v>-1.0</v>
      </c>
      <c r="BS2854" s="1">
        <v>-1.0</v>
      </c>
      <c r="BT2854" s="1">
        <v>-1.0</v>
      </c>
      <c r="BU2854" s="1">
        <v>1.0</v>
      </c>
      <c r="BV2854" s="1">
        <v>-1.0</v>
      </c>
      <c r="BW2854" s="1">
        <v>-1.0</v>
      </c>
      <c r="BX2854" s="1">
        <v>-1.0</v>
      </c>
      <c r="BY2854" s="1">
        <v>-1.0</v>
      </c>
      <c r="BZ2854" s="1">
        <v>-1.0</v>
      </c>
      <c r="CA2854" s="1">
        <v>-1.0</v>
      </c>
      <c r="CB2854" s="1">
        <v>-1.0</v>
      </c>
      <c r="CC2854" s="1">
        <v>-1.0</v>
      </c>
      <c r="CD2854" s="1">
        <v>95665.0</v>
      </c>
    </row>
    <row r="2855">
      <c r="A2855" s="1">
        <v>1.9154733E7</v>
      </c>
      <c r="B2855" s="1" t="s">
        <v>15250</v>
      </c>
      <c r="C2855" s="1" t="s">
        <v>15251</v>
      </c>
      <c r="D2855" s="1" t="s">
        <v>15251</v>
      </c>
      <c r="E2855" s="1" t="s">
        <v>85</v>
      </c>
      <c r="I2855" s="1">
        <v>4.2405567E7</v>
      </c>
      <c r="J2855" s="1">
        <v>42240.0</v>
      </c>
      <c r="K2855" s="1" t="s">
        <v>88</v>
      </c>
      <c r="L2855" s="1">
        <v>1.0</v>
      </c>
      <c r="M2855" s="1">
        <v>1.0</v>
      </c>
      <c r="N2855" s="1">
        <v>2.0</v>
      </c>
      <c r="O2855" s="1">
        <v>1.0</v>
      </c>
      <c r="P2855" s="1" t="s">
        <v>123</v>
      </c>
      <c r="Q2855" s="1" t="s">
        <v>185</v>
      </c>
      <c r="R2855" s="1">
        <v>40.71356</v>
      </c>
      <c r="S2855" s="1">
        <v>-73.94372</v>
      </c>
      <c r="T2855" s="1" t="s">
        <v>144</v>
      </c>
      <c r="U2855" s="1" t="s">
        <v>92</v>
      </c>
      <c r="V2855" s="1">
        <v>4.0</v>
      </c>
      <c r="W2855" s="1">
        <v>1.0</v>
      </c>
      <c r="X2855" s="1">
        <v>2.0</v>
      </c>
      <c r="Y2855" s="1">
        <v>2.0</v>
      </c>
      <c r="Z2855" s="1" t="s">
        <v>93</v>
      </c>
      <c r="AA2855" s="1" t="s">
        <v>15252</v>
      </c>
      <c r="AB2855" s="1">
        <v>225.0</v>
      </c>
      <c r="AC2855" s="1">
        <v>1.0</v>
      </c>
      <c r="AD2855" s="1">
        <v>0.0</v>
      </c>
      <c r="AE2855" s="1">
        <v>4.0</v>
      </c>
      <c r="AF2855" s="1" t="s">
        <v>104</v>
      </c>
      <c r="AG2855" s="1">
        <v>1.0</v>
      </c>
      <c r="AH2855" s="1">
        <v>8.0</v>
      </c>
      <c r="AI2855" s="1">
        <v>8.0</v>
      </c>
      <c r="AJ2855" s="1">
        <v>8.0</v>
      </c>
      <c r="AK2855" s="1">
        <v>8.0</v>
      </c>
      <c r="AL2855" s="1">
        <v>7.0</v>
      </c>
      <c r="AM2855" s="1">
        <v>1.0</v>
      </c>
      <c r="AN2855" s="1">
        <v>97.0</v>
      </c>
      <c r="AO2855" s="1">
        <v>10.0</v>
      </c>
      <c r="AP2855" s="1">
        <v>9.0</v>
      </c>
      <c r="AQ2855" s="1">
        <v>10.0</v>
      </c>
      <c r="AR2855" s="1">
        <v>10.0</v>
      </c>
      <c r="AS2855" s="1">
        <v>10.0</v>
      </c>
      <c r="AT2855" s="1">
        <v>10.0</v>
      </c>
      <c r="AU2855" s="1">
        <v>1.0</v>
      </c>
      <c r="AV2855" s="1" t="s">
        <v>96</v>
      </c>
      <c r="AW2855" s="1">
        <v>2.0</v>
      </c>
      <c r="AX2855" s="1">
        <v>1.0</v>
      </c>
      <c r="AY2855" s="1">
        <v>1.0</v>
      </c>
      <c r="AZ2855" s="1">
        <v>0.0</v>
      </c>
      <c r="BA2855" s="1">
        <v>0.29</v>
      </c>
      <c r="BB2855" s="1">
        <v>-1.0</v>
      </c>
      <c r="BC2855" s="1">
        <v>1.0</v>
      </c>
      <c r="BD2855" s="1">
        <v>-1.0</v>
      </c>
      <c r="BE2855" s="1">
        <v>-1.0</v>
      </c>
      <c r="BF2855" s="1">
        <v>-1.0</v>
      </c>
      <c r="BG2855" s="1">
        <v>-1.0</v>
      </c>
      <c r="BH2855" s="1">
        <v>1.0</v>
      </c>
      <c r="BI2855" s="1">
        <v>-1.0</v>
      </c>
      <c r="BJ2855" s="1">
        <v>1.0</v>
      </c>
      <c r="BK2855" s="1">
        <v>1.0</v>
      </c>
      <c r="BL2855" s="1">
        <v>1.0</v>
      </c>
      <c r="BM2855" s="1">
        <v>1.0</v>
      </c>
      <c r="BN2855" s="1">
        <v>-1.0</v>
      </c>
      <c r="BO2855" s="1">
        <v>-1.0</v>
      </c>
      <c r="BP2855" s="1">
        <v>1.0</v>
      </c>
      <c r="BQ2855" s="1">
        <v>1.0</v>
      </c>
      <c r="BR2855" s="1">
        <v>-1.0</v>
      </c>
      <c r="BS2855" s="1">
        <v>-1.0</v>
      </c>
      <c r="BT2855" s="1">
        <v>-1.0</v>
      </c>
      <c r="BU2855" s="1">
        <v>1.0</v>
      </c>
      <c r="BV2855" s="1">
        <v>-1.0</v>
      </c>
      <c r="BW2855" s="1">
        <v>-1.0</v>
      </c>
      <c r="BX2855" s="1">
        <v>-1.0</v>
      </c>
      <c r="BY2855" s="1">
        <v>-1.0</v>
      </c>
      <c r="BZ2855" s="1">
        <v>1.0</v>
      </c>
      <c r="CA2855" s="1">
        <v>-1.0</v>
      </c>
      <c r="CB2855" s="1">
        <v>-1.0</v>
      </c>
      <c r="CC2855" s="1">
        <v>-1.0</v>
      </c>
      <c r="CD2855" s="1">
        <v>95667.0</v>
      </c>
    </row>
    <row r="2856">
      <c r="A2856" s="1">
        <v>8255329.0</v>
      </c>
      <c r="B2856" s="1" t="s">
        <v>15253</v>
      </c>
      <c r="C2856" s="1" t="s">
        <v>15254</v>
      </c>
      <c r="D2856" s="1" t="s">
        <v>15255</v>
      </c>
      <c r="E2856" s="1" t="s">
        <v>85</v>
      </c>
      <c r="H2856" s="1" t="s">
        <v>15256</v>
      </c>
      <c r="I2856" s="1">
        <v>1.9963678E7</v>
      </c>
      <c r="J2856" s="1">
        <v>41864.0</v>
      </c>
      <c r="M2856" s="1">
        <v>0.0</v>
      </c>
      <c r="N2856" s="1">
        <v>1.0</v>
      </c>
      <c r="O2856" s="1">
        <v>1.0</v>
      </c>
      <c r="P2856" s="1" t="s">
        <v>123</v>
      </c>
      <c r="Q2856" s="1" t="s">
        <v>519</v>
      </c>
      <c r="R2856" s="1">
        <v>40.70299</v>
      </c>
      <c r="S2856" s="1">
        <v>-73.92648</v>
      </c>
      <c r="T2856" s="1" t="s">
        <v>91</v>
      </c>
      <c r="U2856" s="1" t="s">
        <v>113</v>
      </c>
      <c r="V2856" s="1">
        <v>1.0</v>
      </c>
      <c r="W2856" s="1">
        <v>1.5</v>
      </c>
      <c r="X2856" s="1">
        <v>1.0</v>
      </c>
      <c r="Y2856" s="1">
        <v>1.0</v>
      </c>
      <c r="Z2856" s="1" t="s">
        <v>93</v>
      </c>
      <c r="AA2856" s="1" t="s">
        <v>15257</v>
      </c>
      <c r="AB2856" s="1">
        <v>50.0</v>
      </c>
      <c r="AC2856" s="1">
        <v>1.0</v>
      </c>
      <c r="AD2856" s="1">
        <v>0.0</v>
      </c>
      <c r="AE2856" s="1">
        <v>1.0</v>
      </c>
      <c r="AF2856" s="1" t="s">
        <v>1074</v>
      </c>
      <c r="AG2856" s="1">
        <v>1.0</v>
      </c>
      <c r="AH2856" s="1">
        <v>0.0</v>
      </c>
      <c r="AI2856" s="1">
        <v>0.0</v>
      </c>
      <c r="AJ2856" s="1">
        <v>0.0</v>
      </c>
      <c r="AK2856" s="1">
        <v>0.0</v>
      </c>
      <c r="AL2856" s="1">
        <v>4.0</v>
      </c>
      <c r="AM2856" s="1">
        <v>0.0</v>
      </c>
      <c r="AN2856" s="1">
        <v>95.0</v>
      </c>
      <c r="AO2856" s="1">
        <v>10.0</v>
      </c>
      <c r="AP2856" s="1">
        <v>8.0</v>
      </c>
      <c r="AQ2856" s="1">
        <v>10.0</v>
      </c>
      <c r="AR2856" s="1">
        <v>10.0</v>
      </c>
      <c r="AS2856" s="1">
        <v>9.0</v>
      </c>
      <c r="AT2856" s="1">
        <v>9.0</v>
      </c>
      <c r="AU2856" s="1">
        <v>0.0</v>
      </c>
      <c r="AV2856" s="1" t="s">
        <v>105</v>
      </c>
      <c r="AW2856" s="1">
        <v>1.0</v>
      </c>
      <c r="AX2856" s="1">
        <v>0.0</v>
      </c>
      <c r="AY2856" s="1">
        <v>1.0</v>
      </c>
      <c r="AZ2856" s="1">
        <v>0.0</v>
      </c>
      <c r="BA2856" s="1">
        <v>0.09</v>
      </c>
      <c r="BB2856" s="1">
        <v>-1.0</v>
      </c>
      <c r="BC2856" s="1">
        <v>1.0</v>
      </c>
      <c r="BD2856" s="1">
        <v>-1.0</v>
      </c>
      <c r="BE2856" s="1">
        <v>-1.0</v>
      </c>
      <c r="BF2856" s="1">
        <v>-1.0</v>
      </c>
      <c r="BG2856" s="1">
        <v>-1.0</v>
      </c>
      <c r="BH2856" s="1">
        <v>-1.0</v>
      </c>
      <c r="BI2856" s="1">
        <v>-1.0</v>
      </c>
      <c r="BJ2856" s="1">
        <v>1.0</v>
      </c>
      <c r="BK2856" s="1">
        <v>-1.0</v>
      </c>
      <c r="BL2856" s="1">
        <v>-1.0</v>
      </c>
      <c r="BM2856" s="1">
        <v>1.0</v>
      </c>
      <c r="BN2856" s="1">
        <v>-1.0</v>
      </c>
      <c r="BO2856" s="1">
        <v>-1.0</v>
      </c>
      <c r="BP2856" s="1">
        <v>-1.0</v>
      </c>
      <c r="BQ2856" s="1">
        <v>-1.0</v>
      </c>
      <c r="BR2856" s="1">
        <v>-1.0</v>
      </c>
      <c r="BS2856" s="1">
        <v>-1.0</v>
      </c>
      <c r="BT2856" s="1">
        <v>-1.0</v>
      </c>
      <c r="BU2856" s="1">
        <v>1.0</v>
      </c>
      <c r="BV2856" s="1">
        <v>-1.0</v>
      </c>
      <c r="BW2856" s="1">
        <v>-1.0</v>
      </c>
      <c r="BX2856" s="1">
        <v>-1.0</v>
      </c>
      <c r="BY2856" s="1">
        <v>-1.0</v>
      </c>
      <c r="BZ2856" s="1">
        <v>-1.0</v>
      </c>
      <c r="CA2856" s="1">
        <v>-1.0</v>
      </c>
      <c r="CB2856" s="1">
        <v>-1.0</v>
      </c>
      <c r="CC2856" s="1">
        <v>-1.0</v>
      </c>
      <c r="CD2856" s="1">
        <v>95673.0</v>
      </c>
    </row>
    <row r="2857">
      <c r="A2857" s="1">
        <v>1.6245005E7</v>
      </c>
      <c r="B2857" s="1" t="s">
        <v>15258</v>
      </c>
      <c r="C2857" s="1" t="s">
        <v>15259</v>
      </c>
      <c r="D2857" s="1" t="s">
        <v>15260</v>
      </c>
      <c r="E2857" s="1" t="s">
        <v>85</v>
      </c>
      <c r="G2857" s="1" t="s">
        <v>15261</v>
      </c>
      <c r="I2857" s="1">
        <v>3568330.0</v>
      </c>
      <c r="J2857" s="1">
        <v>41166.0</v>
      </c>
      <c r="M2857" s="1">
        <v>0.0</v>
      </c>
      <c r="N2857" s="1">
        <v>1.0</v>
      </c>
      <c r="O2857" s="1">
        <v>0.0</v>
      </c>
      <c r="P2857" s="1" t="s">
        <v>123</v>
      </c>
      <c r="Q2857" s="1" t="s">
        <v>124</v>
      </c>
      <c r="R2857" s="1">
        <v>40.69332</v>
      </c>
      <c r="S2857" s="1">
        <v>-73.93502</v>
      </c>
      <c r="T2857" s="1" t="s">
        <v>91</v>
      </c>
      <c r="U2857" s="1" t="s">
        <v>113</v>
      </c>
      <c r="V2857" s="1">
        <v>2.0</v>
      </c>
      <c r="W2857" s="1">
        <v>1.0</v>
      </c>
      <c r="X2857" s="1">
        <v>1.0</v>
      </c>
      <c r="Y2857" s="1">
        <v>1.0</v>
      </c>
      <c r="Z2857" s="1" t="s">
        <v>93</v>
      </c>
      <c r="AA2857" s="1" t="s">
        <v>15262</v>
      </c>
      <c r="AB2857" s="1">
        <v>85.0</v>
      </c>
      <c r="AC2857" s="1">
        <v>1.0</v>
      </c>
      <c r="AD2857" s="1">
        <v>0.0</v>
      </c>
      <c r="AE2857" s="1">
        <v>9.0</v>
      </c>
      <c r="AF2857" s="1" t="s">
        <v>313</v>
      </c>
      <c r="AG2857" s="1">
        <v>1.0</v>
      </c>
      <c r="AH2857" s="1">
        <v>10.0</v>
      </c>
      <c r="AI2857" s="1">
        <v>10.0</v>
      </c>
      <c r="AJ2857" s="1">
        <v>10.0</v>
      </c>
      <c r="AK2857" s="1">
        <v>10.0</v>
      </c>
      <c r="AL2857" s="1">
        <v>6.0</v>
      </c>
      <c r="AM2857" s="1">
        <v>2.0</v>
      </c>
      <c r="AN2857" s="1">
        <v>92.0</v>
      </c>
      <c r="AO2857" s="1">
        <v>10.0</v>
      </c>
      <c r="AP2857" s="1">
        <v>8.0</v>
      </c>
      <c r="AQ2857" s="1">
        <v>10.0</v>
      </c>
      <c r="AR2857" s="1">
        <v>10.0</v>
      </c>
      <c r="AS2857" s="1">
        <v>9.0</v>
      </c>
      <c r="AT2857" s="1">
        <v>9.0</v>
      </c>
      <c r="AU2857" s="1">
        <v>1.0</v>
      </c>
      <c r="AV2857" s="1" t="s">
        <v>105</v>
      </c>
      <c r="AW2857" s="1">
        <v>1.0</v>
      </c>
      <c r="AX2857" s="1">
        <v>0.0</v>
      </c>
      <c r="AY2857" s="1">
        <v>1.0</v>
      </c>
      <c r="AZ2857" s="1">
        <v>0.0</v>
      </c>
      <c r="BA2857" s="1">
        <v>0.22</v>
      </c>
      <c r="BB2857" s="1">
        <v>-1.0</v>
      </c>
      <c r="BC2857" s="1">
        <v>1.0</v>
      </c>
      <c r="BD2857" s="1">
        <v>-1.0</v>
      </c>
      <c r="BE2857" s="1">
        <v>-1.0</v>
      </c>
      <c r="BF2857" s="1">
        <v>-1.0</v>
      </c>
      <c r="BG2857" s="1">
        <v>-1.0</v>
      </c>
      <c r="BH2857" s="1">
        <v>-1.0</v>
      </c>
      <c r="BI2857" s="1">
        <v>-1.0</v>
      </c>
      <c r="BJ2857" s="1">
        <v>-1.0</v>
      </c>
      <c r="BK2857" s="1">
        <v>-1.0</v>
      </c>
      <c r="BL2857" s="1">
        <v>1.0</v>
      </c>
      <c r="BM2857" s="1">
        <v>1.0</v>
      </c>
      <c r="BN2857" s="1">
        <v>-1.0</v>
      </c>
      <c r="BO2857" s="1">
        <v>-1.0</v>
      </c>
      <c r="BP2857" s="1">
        <v>-1.0</v>
      </c>
      <c r="BQ2857" s="1">
        <v>1.0</v>
      </c>
      <c r="BR2857" s="1">
        <v>-1.0</v>
      </c>
      <c r="BS2857" s="1">
        <v>1.0</v>
      </c>
      <c r="BT2857" s="1">
        <v>-1.0</v>
      </c>
      <c r="BU2857" s="1">
        <v>1.0</v>
      </c>
      <c r="BV2857" s="1">
        <v>1.0</v>
      </c>
      <c r="BW2857" s="1">
        <v>-1.0</v>
      </c>
      <c r="BX2857" s="1">
        <v>-1.0</v>
      </c>
      <c r="BY2857" s="1">
        <v>-1.0</v>
      </c>
      <c r="BZ2857" s="1">
        <v>-1.0</v>
      </c>
      <c r="CA2857" s="1">
        <v>-1.0</v>
      </c>
      <c r="CB2857" s="1">
        <v>-1.0</v>
      </c>
      <c r="CC2857" s="1">
        <v>-1.0</v>
      </c>
      <c r="CD2857" s="1">
        <v>95732.0</v>
      </c>
    </row>
    <row r="2858">
      <c r="A2858" s="1">
        <v>3.223995E7</v>
      </c>
      <c r="B2858" s="1" t="s">
        <v>15263</v>
      </c>
      <c r="C2858" s="1" t="s">
        <v>325</v>
      </c>
      <c r="D2858" s="1" t="s">
        <v>1470</v>
      </c>
      <c r="E2858" s="1" t="s">
        <v>85</v>
      </c>
      <c r="F2858" s="1" t="s">
        <v>1471</v>
      </c>
      <c r="H2858" s="1" t="s">
        <v>328</v>
      </c>
      <c r="I2858" s="1">
        <v>2.19517861E8</v>
      </c>
      <c r="J2858" s="1">
        <v>43381.0</v>
      </c>
      <c r="K2858" s="1" t="s">
        <v>134</v>
      </c>
      <c r="L2858" s="1">
        <v>0.98</v>
      </c>
      <c r="M2858" s="1">
        <v>0.0</v>
      </c>
      <c r="N2858" s="1">
        <v>328.0</v>
      </c>
      <c r="O2858" s="1">
        <v>0.0</v>
      </c>
      <c r="P2858" s="1" t="s">
        <v>89</v>
      </c>
      <c r="Q2858" s="1" t="s">
        <v>1472</v>
      </c>
      <c r="R2858" s="1">
        <v>40.70595</v>
      </c>
      <c r="S2858" s="1">
        <v>-74.0118</v>
      </c>
      <c r="T2858" s="1" t="s">
        <v>91</v>
      </c>
      <c r="U2858" s="1" t="s">
        <v>92</v>
      </c>
      <c r="V2858" s="1">
        <v>4.0</v>
      </c>
      <c r="W2858" s="1">
        <v>1.0</v>
      </c>
      <c r="X2858" s="1">
        <v>1.0</v>
      </c>
      <c r="Y2858" s="1">
        <v>2.0</v>
      </c>
      <c r="Z2858" s="1" t="s">
        <v>93</v>
      </c>
      <c r="AA2858" s="1" t="s">
        <v>3361</v>
      </c>
      <c r="AB2858" s="1">
        <v>244.0</v>
      </c>
      <c r="AC2858" s="1">
        <v>2.0</v>
      </c>
      <c r="AD2858" s="1">
        <v>5.0</v>
      </c>
      <c r="AE2858" s="1">
        <v>2.0</v>
      </c>
      <c r="AF2858" s="1" t="s">
        <v>95</v>
      </c>
      <c r="AG2858" s="1">
        <v>1.0</v>
      </c>
      <c r="AH2858" s="1">
        <v>5.0</v>
      </c>
      <c r="AI2858" s="1">
        <v>24.0</v>
      </c>
      <c r="AJ2858" s="1">
        <v>42.0</v>
      </c>
      <c r="AK2858" s="1">
        <v>317.0</v>
      </c>
      <c r="AL2858" s="1">
        <v>2.0</v>
      </c>
      <c r="AM2858" s="1">
        <v>2.0</v>
      </c>
      <c r="AN2858" s="1">
        <v>70.0</v>
      </c>
      <c r="AO2858" s="1">
        <v>9.0</v>
      </c>
      <c r="AP2858" s="1">
        <v>7.0</v>
      </c>
      <c r="AQ2858" s="1">
        <v>9.0</v>
      </c>
      <c r="AR2858" s="1">
        <v>10.0</v>
      </c>
      <c r="AS2858" s="1">
        <v>10.0</v>
      </c>
      <c r="AT2858" s="1">
        <v>8.0</v>
      </c>
      <c r="AU2858" s="1">
        <v>1.0</v>
      </c>
      <c r="AV2858" s="1" t="s">
        <v>96</v>
      </c>
      <c r="AW2858" s="1">
        <v>327.0</v>
      </c>
      <c r="AX2858" s="1">
        <v>319.0</v>
      </c>
      <c r="AY2858" s="1">
        <v>8.0</v>
      </c>
      <c r="AZ2858" s="1">
        <v>0.0</v>
      </c>
      <c r="BA2858" s="1">
        <v>1.82</v>
      </c>
      <c r="BB2858" s="1">
        <v>-1.0</v>
      </c>
      <c r="BC2858" s="1">
        <v>1.0</v>
      </c>
      <c r="BD2858" s="1">
        <v>-1.0</v>
      </c>
      <c r="BE2858" s="1">
        <v>-1.0</v>
      </c>
      <c r="BF2858" s="1">
        <v>-1.0</v>
      </c>
      <c r="BG2858" s="1">
        <v>-1.0</v>
      </c>
      <c r="BH2858" s="1">
        <v>1.0</v>
      </c>
      <c r="BI2858" s="1">
        <v>-1.0</v>
      </c>
      <c r="BJ2858" s="1">
        <v>1.0</v>
      </c>
      <c r="BK2858" s="1">
        <v>1.0</v>
      </c>
      <c r="BL2858" s="1">
        <v>1.0</v>
      </c>
      <c r="BM2858" s="1">
        <v>1.0</v>
      </c>
      <c r="BN2858" s="1">
        <v>1.0</v>
      </c>
      <c r="BO2858" s="1">
        <v>-1.0</v>
      </c>
      <c r="BP2858" s="1">
        <v>-1.0</v>
      </c>
      <c r="BQ2858" s="1">
        <v>-1.0</v>
      </c>
      <c r="BR2858" s="1">
        <v>-1.0</v>
      </c>
      <c r="BS2858" s="1">
        <v>-1.0</v>
      </c>
      <c r="BT2858" s="1">
        <v>-1.0</v>
      </c>
      <c r="BU2858" s="1">
        <v>1.0</v>
      </c>
      <c r="BV2858" s="1">
        <v>1.0</v>
      </c>
      <c r="BW2858" s="1">
        <v>-1.0</v>
      </c>
      <c r="BX2858" s="1">
        <v>-1.0</v>
      </c>
      <c r="BY2858" s="1">
        <v>-1.0</v>
      </c>
      <c r="BZ2858" s="1">
        <v>1.0</v>
      </c>
      <c r="CA2858" s="1">
        <v>-1.0</v>
      </c>
      <c r="CB2858" s="1">
        <v>-1.0</v>
      </c>
      <c r="CC2858" s="1">
        <v>-1.0</v>
      </c>
      <c r="CD2858" s="1">
        <v>95734.0</v>
      </c>
    </row>
    <row r="2859">
      <c r="A2859" s="1">
        <v>3.6276938E7</v>
      </c>
      <c r="B2859" s="1" t="s">
        <v>15264</v>
      </c>
      <c r="C2859" s="1" t="s">
        <v>15265</v>
      </c>
      <c r="D2859" s="1" t="s">
        <v>15265</v>
      </c>
      <c r="E2859" s="1" t="s">
        <v>85</v>
      </c>
      <c r="I2859" s="1">
        <v>1.79384567E8</v>
      </c>
      <c r="J2859" s="1">
        <v>43178.0</v>
      </c>
      <c r="K2859" s="1" t="s">
        <v>134</v>
      </c>
      <c r="L2859" s="1">
        <v>1.0</v>
      </c>
      <c r="M2859" s="1">
        <v>0.0</v>
      </c>
      <c r="N2859" s="1">
        <v>0.0</v>
      </c>
      <c r="O2859" s="1">
        <v>0.0</v>
      </c>
      <c r="P2859" s="1" t="s">
        <v>123</v>
      </c>
      <c r="Q2859" s="1" t="s">
        <v>124</v>
      </c>
      <c r="R2859" s="1">
        <v>40.64165</v>
      </c>
      <c r="S2859" s="1">
        <v>-73.9282</v>
      </c>
      <c r="T2859" s="1" t="s">
        <v>91</v>
      </c>
      <c r="U2859" s="1" t="s">
        <v>92</v>
      </c>
      <c r="V2859" s="1">
        <v>7.0</v>
      </c>
      <c r="W2859" s="1">
        <v>1.0</v>
      </c>
      <c r="X2859" s="1">
        <v>3.0</v>
      </c>
      <c r="Y2859" s="1">
        <v>3.0</v>
      </c>
      <c r="Z2859" s="1" t="s">
        <v>93</v>
      </c>
      <c r="AA2859" s="1" t="s">
        <v>15266</v>
      </c>
      <c r="AB2859" s="1">
        <v>159.0</v>
      </c>
      <c r="AC2859" s="1">
        <v>6.0</v>
      </c>
      <c r="AD2859" s="1">
        <v>10.0</v>
      </c>
      <c r="AE2859" s="1">
        <v>7.0</v>
      </c>
      <c r="AF2859" s="1" t="s">
        <v>127</v>
      </c>
      <c r="AG2859" s="1">
        <v>1.0</v>
      </c>
      <c r="AH2859" s="1">
        <v>14.0</v>
      </c>
      <c r="AI2859" s="1">
        <v>38.0</v>
      </c>
      <c r="AJ2859" s="1">
        <v>68.0</v>
      </c>
      <c r="AK2859" s="1">
        <v>343.0</v>
      </c>
      <c r="AL2859" s="1">
        <v>0.0</v>
      </c>
      <c r="AM2859" s="1">
        <v>0.0</v>
      </c>
      <c r="AU2859" s="1">
        <v>1.0</v>
      </c>
      <c r="AV2859" s="1" t="s">
        <v>105</v>
      </c>
      <c r="AW2859" s="1">
        <v>1.0</v>
      </c>
      <c r="AX2859" s="1">
        <v>1.0</v>
      </c>
      <c r="AY2859" s="1">
        <v>0.0</v>
      </c>
      <c r="AZ2859" s="1">
        <v>0.0</v>
      </c>
      <c r="BB2859" s="1">
        <v>-1.0</v>
      </c>
      <c r="BC2859" s="1">
        <v>1.0</v>
      </c>
      <c r="BD2859" s="1">
        <v>-1.0</v>
      </c>
      <c r="BE2859" s="1">
        <v>-1.0</v>
      </c>
      <c r="BF2859" s="1">
        <v>-1.0</v>
      </c>
      <c r="BG2859" s="1">
        <v>-1.0</v>
      </c>
      <c r="BH2859" s="1">
        <v>-1.0</v>
      </c>
      <c r="BI2859" s="1">
        <v>-1.0</v>
      </c>
      <c r="BJ2859" s="1">
        <v>1.0</v>
      </c>
      <c r="BK2859" s="1">
        <v>-1.0</v>
      </c>
      <c r="BL2859" s="1">
        <v>-1.0</v>
      </c>
      <c r="BM2859" s="1">
        <v>-1.0</v>
      </c>
      <c r="BN2859" s="1">
        <v>-1.0</v>
      </c>
      <c r="BO2859" s="1">
        <v>-1.0</v>
      </c>
      <c r="BP2859" s="1">
        <v>-1.0</v>
      </c>
      <c r="BQ2859" s="1">
        <v>-1.0</v>
      </c>
      <c r="BR2859" s="1">
        <v>-1.0</v>
      </c>
      <c r="BS2859" s="1">
        <v>-1.0</v>
      </c>
      <c r="BT2859" s="1">
        <v>-1.0</v>
      </c>
      <c r="BU2859" s="1">
        <v>1.0</v>
      </c>
      <c r="BV2859" s="1">
        <v>-1.0</v>
      </c>
      <c r="BW2859" s="1">
        <v>-1.0</v>
      </c>
      <c r="BX2859" s="1">
        <v>1.0</v>
      </c>
      <c r="BY2859" s="1">
        <v>-1.0</v>
      </c>
      <c r="BZ2859" s="1">
        <v>-1.0</v>
      </c>
      <c r="CA2859" s="1">
        <v>-1.0</v>
      </c>
      <c r="CB2859" s="1">
        <v>-1.0</v>
      </c>
      <c r="CC2859" s="1">
        <v>-1.0</v>
      </c>
      <c r="CD2859" s="1">
        <v>95741.0</v>
      </c>
    </row>
    <row r="2860">
      <c r="A2860" s="1">
        <v>3.4340833E7</v>
      </c>
      <c r="B2860" s="1" t="s">
        <v>15267</v>
      </c>
      <c r="C2860" s="1" t="s">
        <v>15268</v>
      </c>
      <c r="D2860" s="1" t="s">
        <v>15269</v>
      </c>
      <c r="E2860" s="1" t="s">
        <v>85</v>
      </c>
      <c r="F2860" s="1" t="s">
        <v>15270</v>
      </c>
      <c r="G2860" s="1" t="s">
        <v>15271</v>
      </c>
      <c r="H2860" s="1" t="s">
        <v>15272</v>
      </c>
      <c r="I2860" s="1">
        <v>2.59078758E8</v>
      </c>
      <c r="J2860" s="1">
        <v>43585.0</v>
      </c>
      <c r="K2860" s="1" t="s">
        <v>134</v>
      </c>
      <c r="L2860" s="1">
        <v>0.92</v>
      </c>
      <c r="M2860" s="1">
        <v>0.0</v>
      </c>
      <c r="N2860" s="1">
        <v>3.0</v>
      </c>
      <c r="O2860" s="1">
        <v>0.0</v>
      </c>
      <c r="P2860" s="1" t="s">
        <v>111</v>
      </c>
      <c r="Q2860" s="1" t="s">
        <v>241</v>
      </c>
      <c r="R2860" s="1">
        <v>40.71702</v>
      </c>
      <c r="S2860" s="1">
        <v>-73.7676099999999</v>
      </c>
      <c r="T2860" s="1" t="s">
        <v>125</v>
      </c>
      <c r="U2860" s="1" t="s">
        <v>113</v>
      </c>
      <c r="V2860" s="1">
        <v>2.0</v>
      </c>
      <c r="W2860" s="1">
        <v>1.0</v>
      </c>
      <c r="X2860" s="1">
        <v>1.0</v>
      </c>
      <c r="Y2860" s="1">
        <v>1.0</v>
      </c>
      <c r="Z2860" s="1" t="s">
        <v>93</v>
      </c>
      <c r="AA2860" s="1" t="s">
        <v>15273</v>
      </c>
      <c r="AB2860" s="1">
        <v>50.0</v>
      </c>
      <c r="AC2860" s="1">
        <v>2.0</v>
      </c>
      <c r="AD2860" s="1">
        <v>30.0</v>
      </c>
      <c r="AE2860" s="1">
        <v>1.0</v>
      </c>
      <c r="AF2860" s="1" t="s">
        <v>104</v>
      </c>
      <c r="AG2860" s="1">
        <v>1.0</v>
      </c>
      <c r="AH2860" s="1">
        <v>29.0</v>
      </c>
      <c r="AI2860" s="1">
        <v>59.0</v>
      </c>
      <c r="AJ2860" s="1">
        <v>89.0</v>
      </c>
      <c r="AK2860" s="1">
        <v>89.0</v>
      </c>
      <c r="AL2860" s="1">
        <v>5.0</v>
      </c>
      <c r="AM2860" s="1">
        <v>5.0</v>
      </c>
      <c r="AN2860" s="1">
        <v>96.0</v>
      </c>
      <c r="AO2860" s="1">
        <v>10.0</v>
      </c>
      <c r="AP2860" s="1">
        <v>10.0</v>
      </c>
      <c r="AQ2860" s="1">
        <v>9.0</v>
      </c>
      <c r="AR2860" s="1">
        <v>10.0</v>
      </c>
      <c r="AS2860" s="1">
        <v>10.0</v>
      </c>
      <c r="AT2860" s="1">
        <v>10.0</v>
      </c>
      <c r="AU2860" s="1">
        <v>0.0</v>
      </c>
      <c r="AV2860" s="1" t="s">
        <v>105</v>
      </c>
      <c r="AW2860" s="1">
        <v>3.0</v>
      </c>
      <c r="AX2860" s="1">
        <v>0.0</v>
      </c>
      <c r="AY2860" s="1">
        <v>3.0</v>
      </c>
      <c r="AZ2860" s="1">
        <v>0.0</v>
      </c>
      <c r="BA2860" s="1">
        <v>3.0</v>
      </c>
      <c r="BB2860" s="1">
        <v>-1.0</v>
      </c>
      <c r="BC2860" s="1">
        <v>-1.0</v>
      </c>
      <c r="BD2860" s="1">
        <v>-1.0</v>
      </c>
      <c r="BE2860" s="1">
        <v>-1.0</v>
      </c>
      <c r="BF2860" s="1">
        <v>-1.0</v>
      </c>
      <c r="BG2860" s="1">
        <v>-1.0</v>
      </c>
      <c r="BH2860" s="1">
        <v>-1.0</v>
      </c>
      <c r="BI2860" s="1">
        <v>-1.0</v>
      </c>
      <c r="BJ2860" s="1">
        <v>-1.0</v>
      </c>
      <c r="BK2860" s="1">
        <v>-1.0</v>
      </c>
      <c r="BL2860" s="1">
        <v>-1.0</v>
      </c>
      <c r="BM2860" s="1">
        <v>-1.0</v>
      </c>
      <c r="BN2860" s="1">
        <v>-1.0</v>
      </c>
      <c r="BO2860" s="1">
        <v>-1.0</v>
      </c>
      <c r="BP2860" s="1">
        <v>-1.0</v>
      </c>
      <c r="BQ2860" s="1">
        <v>-1.0</v>
      </c>
      <c r="BR2860" s="1">
        <v>-1.0</v>
      </c>
      <c r="BS2860" s="1">
        <v>-1.0</v>
      </c>
      <c r="BT2860" s="1">
        <v>-1.0</v>
      </c>
      <c r="BU2860" s="1">
        <v>1.0</v>
      </c>
      <c r="BV2860" s="1">
        <v>-1.0</v>
      </c>
      <c r="BW2860" s="1">
        <v>-1.0</v>
      </c>
      <c r="BX2860" s="1">
        <v>-1.0</v>
      </c>
      <c r="BY2860" s="1">
        <v>-1.0</v>
      </c>
      <c r="BZ2860" s="1">
        <v>1.0</v>
      </c>
      <c r="CA2860" s="1">
        <v>-1.0</v>
      </c>
      <c r="CB2860" s="1">
        <v>-1.0</v>
      </c>
      <c r="CC2860" s="1">
        <v>-1.0</v>
      </c>
      <c r="CD2860" s="1">
        <v>95749.0</v>
      </c>
    </row>
    <row r="2861">
      <c r="A2861" s="1">
        <v>2.8222556E7</v>
      </c>
      <c r="B2861" s="1" t="s">
        <v>15274</v>
      </c>
      <c r="C2861" s="1" t="s">
        <v>15275</v>
      </c>
      <c r="D2861" s="1" t="s">
        <v>15276</v>
      </c>
      <c r="E2861" s="1" t="s">
        <v>85</v>
      </c>
      <c r="F2861" s="1" t="s">
        <v>15277</v>
      </c>
      <c r="G2861" s="1" t="s">
        <v>15278</v>
      </c>
      <c r="I2861" s="1">
        <v>2.13172811E8</v>
      </c>
      <c r="J2861" s="1">
        <v>43345.0</v>
      </c>
      <c r="K2861" s="1" t="s">
        <v>88</v>
      </c>
      <c r="L2861" s="1">
        <v>1.0</v>
      </c>
      <c r="M2861" s="1">
        <v>0.0</v>
      </c>
      <c r="N2861" s="1">
        <v>1.0</v>
      </c>
      <c r="O2861" s="1">
        <v>0.0</v>
      </c>
      <c r="P2861" s="1" t="s">
        <v>89</v>
      </c>
      <c r="Q2861" s="1" t="s">
        <v>1535</v>
      </c>
      <c r="R2861" s="1">
        <v>40.82266</v>
      </c>
      <c r="S2861" s="1">
        <v>-73.95481</v>
      </c>
      <c r="T2861" s="1" t="s">
        <v>91</v>
      </c>
      <c r="U2861" s="1" t="s">
        <v>113</v>
      </c>
      <c r="V2861" s="1">
        <v>1.0</v>
      </c>
      <c r="W2861" s="1">
        <v>1.0</v>
      </c>
      <c r="X2861" s="1">
        <v>1.0</v>
      </c>
      <c r="Y2861" s="1">
        <v>1.0</v>
      </c>
      <c r="Z2861" s="1" t="s">
        <v>93</v>
      </c>
      <c r="AA2861" s="1" t="s">
        <v>15279</v>
      </c>
      <c r="AB2861" s="1">
        <v>70.0</v>
      </c>
      <c r="AC2861" s="1">
        <v>1.0</v>
      </c>
      <c r="AD2861" s="1">
        <v>35.0</v>
      </c>
      <c r="AE2861" s="1">
        <v>1.0</v>
      </c>
      <c r="AF2861" s="1" t="s">
        <v>669</v>
      </c>
      <c r="AG2861" s="1">
        <v>1.0</v>
      </c>
      <c r="AH2861" s="1">
        <v>0.0</v>
      </c>
      <c r="AI2861" s="1">
        <v>26.0</v>
      </c>
      <c r="AJ2861" s="1">
        <v>56.0</v>
      </c>
      <c r="AK2861" s="1">
        <v>56.0</v>
      </c>
      <c r="AL2861" s="1">
        <v>0.0</v>
      </c>
      <c r="AM2861" s="1">
        <v>0.0</v>
      </c>
      <c r="AU2861" s="1">
        <v>0.0</v>
      </c>
      <c r="AV2861" s="1" t="s">
        <v>105</v>
      </c>
      <c r="AW2861" s="1">
        <v>1.0</v>
      </c>
      <c r="AX2861" s="1">
        <v>0.0</v>
      </c>
      <c r="AY2861" s="1">
        <v>1.0</v>
      </c>
      <c r="AZ2861" s="1">
        <v>0.0</v>
      </c>
      <c r="BB2861" s="1">
        <v>-1.0</v>
      </c>
      <c r="BC2861" s="1">
        <v>1.0</v>
      </c>
      <c r="BD2861" s="1">
        <v>-1.0</v>
      </c>
      <c r="BE2861" s="1">
        <v>-1.0</v>
      </c>
      <c r="BF2861" s="1">
        <v>-1.0</v>
      </c>
      <c r="BG2861" s="1">
        <v>-1.0</v>
      </c>
      <c r="BH2861" s="1">
        <v>-1.0</v>
      </c>
      <c r="BI2861" s="1">
        <v>-1.0</v>
      </c>
      <c r="BJ2861" s="1">
        <v>1.0</v>
      </c>
      <c r="BK2861" s="1">
        <v>-1.0</v>
      </c>
      <c r="BL2861" s="1">
        <v>-1.0</v>
      </c>
      <c r="BM2861" s="1">
        <v>1.0</v>
      </c>
      <c r="BN2861" s="1">
        <v>-1.0</v>
      </c>
      <c r="BO2861" s="1">
        <v>-1.0</v>
      </c>
      <c r="BP2861" s="1">
        <v>-1.0</v>
      </c>
      <c r="BQ2861" s="1">
        <v>-1.0</v>
      </c>
      <c r="BR2861" s="1">
        <v>-1.0</v>
      </c>
      <c r="BS2861" s="1">
        <v>-1.0</v>
      </c>
      <c r="BT2861" s="1">
        <v>-1.0</v>
      </c>
      <c r="BU2861" s="1">
        <v>1.0</v>
      </c>
      <c r="BV2861" s="1">
        <v>-1.0</v>
      </c>
      <c r="BW2861" s="1">
        <v>-1.0</v>
      </c>
      <c r="BX2861" s="1">
        <v>-1.0</v>
      </c>
      <c r="BY2861" s="1">
        <v>-1.0</v>
      </c>
      <c r="BZ2861" s="1">
        <v>-1.0</v>
      </c>
      <c r="CA2861" s="1">
        <v>-1.0</v>
      </c>
      <c r="CB2861" s="1">
        <v>-1.0</v>
      </c>
      <c r="CC2861" s="1">
        <v>-1.0</v>
      </c>
      <c r="CD2861" s="1">
        <v>95775.0</v>
      </c>
    </row>
    <row r="2862">
      <c r="A2862" s="1">
        <v>9976820.0</v>
      </c>
      <c r="B2862" s="1" t="s">
        <v>15280</v>
      </c>
      <c r="C2862" s="1" t="s">
        <v>15281</v>
      </c>
      <c r="D2862" s="1" t="s">
        <v>15282</v>
      </c>
      <c r="E2862" s="1" t="s">
        <v>85</v>
      </c>
      <c r="F2862" s="1" t="s">
        <v>15283</v>
      </c>
      <c r="G2862" s="1" t="s">
        <v>15284</v>
      </c>
      <c r="H2862" s="1" t="s">
        <v>15285</v>
      </c>
      <c r="I2862" s="1">
        <v>6608183.0</v>
      </c>
      <c r="J2862" s="1">
        <v>41421.0</v>
      </c>
      <c r="M2862" s="1">
        <v>0.0</v>
      </c>
      <c r="N2862" s="1">
        <v>1.0</v>
      </c>
      <c r="O2862" s="1">
        <v>1.0</v>
      </c>
      <c r="P2862" s="1" t="s">
        <v>89</v>
      </c>
      <c r="Q2862" s="1" t="s">
        <v>587</v>
      </c>
      <c r="R2862" s="1">
        <v>40.76276</v>
      </c>
      <c r="S2862" s="1">
        <v>-73.96009</v>
      </c>
      <c r="T2862" s="1" t="s">
        <v>91</v>
      </c>
      <c r="U2862" s="1" t="s">
        <v>113</v>
      </c>
      <c r="V2862" s="1">
        <v>1.0</v>
      </c>
      <c r="W2862" s="1">
        <v>1.0</v>
      </c>
      <c r="X2862" s="1">
        <v>1.0</v>
      </c>
      <c r="Y2862" s="1">
        <v>1.0</v>
      </c>
      <c r="Z2862" s="1" t="s">
        <v>93</v>
      </c>
      <c r="AA2862" s="1" t="s">
        <v>15286</v>
      </c>
      <c r="AB2862" s="1">
        <v>90.0</v>
      </c>
      <c r="AC2862" s="1">
        <v>1.0</v>
      </c>
      <c r="AD2862" s="1">
        <v>0.0</v>
      </c>
      <c r="AE2862" s="1">
        <v>1.0</v>
      </c>
      <c r="AF2862" s="1" t="s">
        <v>349</v>
      </c>
      <c r="AG2862" s="1">
        <v>1.0</v>
      </c>
      <c r="AH2862" s="1">
        <v>0.0</v>
      </c>
      <c r="AI2862" s="1">
        <v>0.0</v>
      </c>
      <c r="AJ2862" s="1">
        <v>0.0</v>
      </c>
      <c r="AK2862" s="1">
        <v>0.0</v>
      </c>
      <c r="AL2862" s="1">
        <v>4.0</v>
      </c>
      <c r="AM2862" s="1">
        <v>0.0</v>
      </c>
      <c r="AN2862" s="1">
        <v>80.0</v>
      </c>
      <c r="AO2862" s="1">
        <v>9.0</v>
      </c>
      <c r="AP2862" s="1">
        <v>8.0</v>
      </c>
      <c r="AQ2862" s="1">
        <v>10.0</v>
      </c>
      <c r="AR2862" s="1">
        <v>10.0</v>
      </c>
      <c r="AS2862" s="1">
        <v>10.0</v>
      </c>
      <c r="AT2862" s="1">
        <v>8.0</v>
      </c>
      <c r="AU2862" s="1">
        <v>0.0</v>
      </c>
      <c r="AV2862" s="1" t="s">
        <v>105</v>
      </c>
      <c r="AW2862" s="1">
        <v>1.0</v>
      </c>
      <c r="AX2862" s="1">
        <v>0.0</v>
      </c>
      <c r="AY2862" s="1">
        <v>1.0</v>
      </c>
      <c r="AZ2862" s="1">
        <v>0.0</v>
      </c>
      <c r="BA2862" s="1">
        <v>0.09</v>
      </c>
      <c r="BB2862" s="1">
        <v>-1.0</v>
      </c>
      <c r="BC2862" s="1">
        <v>-1.0</v>
      </c>
      <c r="BD2862" s="1">
        <v>-1.0</v>
      </c>
      <c r="BE2862" s="1">
        <v>-1.0</v>
      </c>
      <c r="BF2862" s="1">
        <v>-1.0</v>
      </c>
      <c r="BG2862" s="1">
        <v>-1.0</v>
      </c>
      <c r="BH2862" s="1">
        <v>-1.0</v>
      </c>
      <c r="BI2862" s="1">
        <v>-1.0</v>
      </c>
      <c r="BJ2862" s="1">
        <v>-1.0</v>
      </c>
      <c r="BK2862" s="1">
        <v>-1.0</v>
      </c>
      <c r="BL2862" s="1">
        <v>-1.0</v>
      </c>
      <c r="BM2862" s="1">
        <v>-1.0</v>
      </c>
      <c r="BN2862" s="1">
        <v>-1.0</v>
      </c>
      <c r="BO2862" s="1">
        <v>-1.0</v>
      </c>
      <c r="BP2862" s="1">
        <v>-1.0</v>
      </c>
      <c r="BQ2862" s="1">
        <v>1.0</v>
      </c>
      <c r="BR2862" s="1">
        <v>-1.0</v>
      </c>
      <c r="BS2862" s="1">
        <v>-1.0</v>
      </c>
      <c r="BT2862" s="1">
        <v>-1.0</v>
      </c>
      <c r="BU2862" s="1">
        <v>1.0</v>
      </c>
      <c r="BV2862" s="1">
        <v>-1.0</v>
      </c>
      <c r="BW2862" s="1">
        <v>-1.0</v>
      </c>
      <c r="BX2862" s="1">
        <v>-1.0</v>
      </c>
      <c r="BY2862" s="1">
        <v>-1.0</v>
      </c>
      <c r="BZ2862" s="1">
        <v>-1.0</v>
      </c>
      <c r="CA2862" s="1">
        <v>-1.0</v>
      </c>
      <c r="CB2862" s="1">
        <v>-1.0</v>
      </c>
      <c r="CC2862" s="1">
        <v>-1.0</v>
      </c>
      <c r="CD2862" s="1">
        <v>95843.0</v>
      </c>
    </row>
    <row r="2863">
      <c r="A2863" s="1">
        <v>2.4918572E7</v>
      </c>
      <c r="B2863" s="1" t="s">
        <v>15287</v>
      </c>
      <c r="C2863" s="1" t="s">
        <v>15288</v>
      </c>
      <c r="D2863" s="1" t="s">
        <v>15289</v>
      </c>
      <c r="E2863" s="1" t="s">
        <v>85</v>
      </c>
      <c r="F2863" s="1" t="s">
        <v>15290</v>
      </c>
      <c r="G2863" s="1" t="s">
        <v>15291</v>
      </c>
      <c r="H2863" s="1" t="s">
        <v>15292</v>
      </c>
      <c r="I2863" s="1">
        <v>1.88391102E8</v>
      </c>
      <c r="J2863" s="1">
        <v>43227.0</v>
      </c>
      <c r="K2863" s="1" t="s">
        <v>134</v>
      </c>
      <c r="L2863" s="1">
        <v>1.0</v>
      </c>
      <c r="M2863" s="1">
        <v>0.0</v>
      </c>
      <c r="N2863" s="1">
        <v>1.0</v>
      </c>
      <c r="O2863" s="1">
        <v>0.0</v>
      </c>
      <c r="P2863" s="1" t="s">
        <v>123</v>
      </c>
      <c r="Q2863" s="1" t="s">
        <v>698</v>
      </c>
      <c r="R2863" s="1">
        <v>40.67442</v>
      </c>
      <c r="S2863" s="1">
        <v>-73.94096</v>
      </c>
      <c r="T2863" s="1" t="s">
        <v>289</v>
      </c>
      <c r="U2863" s="1" t="s">
        <v>92</v>
      </c>
      <c r="V2863" s="1">
        <v>6.0</v>
      </c>
      <c r="W2863" s="1">
        <v>2.0</v>
      </c>
      <c r="X2863" s="1">
        <v>3.0</v>
      </c>
      <c r="Y2863" s="1">
        <v>3.0</v>
      </c>
      <c r="Z2863" s="1" t="s">
        <v>93</v>
      </c>
      <c r="AA2863" s="1" t="s">
        <v>15293</v>
      </c>
      <c r="AB2863" s="1">
        <v>295.0</v>
      </c>
      <c r="AC2863" s="1">
        <v>1.0</v>
      </c>
      <c r="AD2863" s="1">
        <v>55.0</v>
      </c>
      <c r="AE2863" s="1">
        <v>4.0</v>
      </c>
      <c r="AF2863" s="1" t="s">
        <v>95</v>
      </c>
      <c r="AG2863" s="1">
        <v>1.0</v>
      </c>
      <c r="AH2863" s="1">
        <v>29.0</v>
      </c>
      <c r="AI2863" s="1">
        <v>59.0</v>
      </c>
      <c r="AJ2863" s="1">
        <v>85.0</v>
      </c>
      <c r="AK2863" s="1">
        <v>343.0</v>
      </c>
      <c r="AL2863" s="1">
        <v>7.0</v>
      </c>
      <c r="AM2863" s="1">
        <v>6.0</v>
      </c>
      <c r="AN2863" s="1">
        <v>93.0</v>
      </c>
      <c r="AO2863" s="1">
        <v>9.0</v>
      </c>
      <c r="AP2863" s="1">
        <v>10.0</v>
      </c>
      <c r="AQ2863" s="1">
        <v>10.0</v>
      </c>
      <c r="AR2863" s="1">
        <v>10.0</v>
      </c>
      <c r="AS2863" s="1">
        <v>9.0</v>
      </c>
      <c r="AT2863" s="1">
        <v>9.0</v>
      </c>
      <c r="AU2863" s="1">
        <v>1.0</v>
      </c>
      <c r="AV2863" s="1" t="s">
        <v>117</v>
      </c>
      <c r="AW2863" s="1">
        <v>2.0</v>
      </c>
      <c r="AX2863" s="1">
        <v>2.0</v>
      </c>
      <c r="AY2863" s="1">
        <v>0.0</v>
      </c>
      <c r="AZ2863" s="1">
        <v>0.0</v>
      </c>
      <c r="BA2863" s="1">
        <v>0.56</v>
      </c>
      <c r="BB2863" s="1">
        <v>-1.0</v>
      </c>
      <c r="BC2863" s="1">
        <v>1.0</v>
      </c>
      <c r="BD2863" s="1">
        <v>-1.0</v>
      </c>
      <c r="BE2863" s="1">
        <v>-1.0</v>
      </c>
      <c r="BF2863" s="1">
        <v>-1.0</v>
      </c>
      <c r="BG2863" s="1">
        <v>-1.0</v>
      </c>
      <c r="BH2863" s="1">
        <v>-1.0</v>
      </c>
      <c r="BI2863" s="1">
        <v>-1.0</v>
      </c>
      <c r="BJ2863" s="1">
        <v>1.0</v>
      </c>
      <c r="BK2863" s="1">
        <v>-1.0</v>
      </c>
      <c r="BL2863" s="1">
        <v>-1.0</v>
      </c>
      <c r="BM2863" s="1">
        <v>1.0</v>
      </c>
      <c r="BN2863" s="1">
        <v>-1.0</v>
      </c>
      <c r="BO2863" s="1">
        <v>-1.0</v>
      </c>
      <c r="BP2863" s="1">
        <v>1.0</v>
      </c>
      <c r="BQ2863" s="1">
        <v>1.0</v>
      </c>
      <c r="BR2863" s="1">
        <v>-1.0</v>
      </c>
      <c r="BS2863" s="1">
        <v>1.0</v>
      </c>
      <c r="BT2863" s="1">
        <v>-1.0</v>
      </c>
      <c r="BU2863" s="1">
        <v>1.0</v>
      </c>
      <c r="BV2863" s="1">
        <v>1.0</v>
      </c>
      <c r="BW2863" s="1">
        <v>-1.0</v>
      </c>
      <c r="BX2863" s="1">
        <v>1.0</v>
      </c>
      <c r="BY2863" s="1">
        <v>-1.0</v>
      </c>
      <c r="BZ2863" s="1">
        <v>-1.0</v>
      </c>
      <c r="CA2863" s="1">
        <v>-1.0</v>
      </c>
      <c r="CB2863" s="1">
        <v>1.0</v>
      </c>
      <c r="CC2863" s="1">
        <v>-1.0</v>
      </c>
      <c r="CD2863" s="1">
        <v>95921.0</v>
      </c>
    </row>
    <row r="2864">
      <c r="A2864" s="1">
        <v>9022118.0</v>
      </c>
      <c r="B2864" s="1" t="s">
        <v>15294</v>
      </c>
      <c r="C2864" s="1" t="s">
        <v>15295</v>
      </c>
      <c r="D2864" s="1" t="s">
        <v>15295</v>
      </c>
      <c r="E2864" s="1" t="s">
        <v>85</v>
      </c>
      <c r="I2864" s="1">
        <v>8311526.0</v>
      </c>
      <c r="J2864" s="1">
        <v>41507.0</v>
      </c>
      <c r="M2864" s="1">
        <v>0.0</v>
      </c>
      <c r="N2864" s="1">
        <v>1.0</v>
      </c>
      <c r="O2864" s="1">
        <v>1.0</v>
      </c>
      <c r="P2864" s="1" t="s">
        <v>89</v>
      </c>
      <c r="Q2864" s="1" t="s">
        <v>362</v>
      </c>
      <c r="R2864" s="1">
        <v>40.79807</v>
      </c>
      <c r="S2864" s="1">
        <v>-73.96894</v>
      </c>
      <c r="T2864" s="1" t="s">
        <v>91</v>
      </c>
      <c r="U2864" s="1" t="s">
        <v>113</v>
      </c>
      <c r="V2864" s="1">
        <v>2.0</v>
      </c>
      <c r="W2864" s="1">
        <v>1.0</v>
      </c>
      <c r="X2864" s="1">
        <v>1.0</v>
      </c>
      <c r="Y2864" s="1">
        <v>1.0</v>
      </c>
      <c r="Z2864" s="1" t="s">
        <v>93</v>
      </c>
      <c r="AA2864" s="1" t="s">
        <v>15296</v>
      </c>
      <c r="AB2864" s="1">
        <v>80.0</v>
      </c>
      <c r="AC2864" s="1">
        <v>1.0</v>
      </c>
      <c r="AD2864" s="1">
        <v>25.0</v>
      </c>
      <c r="AE2864" s="1">
        <v>1.0</v>
      </c>
      <c r="AF2864" s="1" t="s">
        <v>159</v>
      </c>
      <c r="AG2864" s="1">
        <v>1.0</v>
      </c>
      <c r="AH2864" s="1">
        <v>0.0</v>
      </c>
      <c r="AI2864" s="1">
        <v>0.0</v>
      </c>
      <c r="AJ2864" s="1">
        <v>0.0</v>
      </c>
      <c r="AK2864" s="1">
        <v>0.0</v>
      </c>
      <c r="AL2864" s="1">
        <v>1.0</v>
      </c>
      <c r="AM2864" s="1">
        <v>0.0</v>
      </c>
      <c r="AN2864" s="1">
        <v>80.0</v>
      </c>
      <c r="AO2864" s="1">
        <v>4.0</v>
      </c>
      <c r="AP2864" s="1">
        <v>10.0</v>
      </c>
      <c r="AQ2864" s="1">
        <v>10.0</v>
      </c>
      <c r="AR2864" s="1">
        <v>10.0</v>
      </c>
      <c r="AS2864" s="1">
        <v>10.0</v>
      </c>
      <c r="AT2864" s="1">
        <v>6.0</v>
      </c>
      <c r="AU2864" s="1">
        <v>0.0</v>
      </c>
      <c r="AV2864" s="1" t="s">
        <v>105</v>
      </c>
      <c r="AW2864" s="1">
        <v>1.0</v>
      </c>
      <c r="AX2864" s="1">
        <v>0.0</v>
      </c>
      <c r="AY2864" s="1">
        <v>1.0</v>
      </c>
      <c r="AZ2864" s="1">
        <v>0.0</v>
      </c>
      <c r="BA2864" s="1">
        <v>0.02</v>
      </c>
      <c r="BB2864" s="1">
        <v>-1.0</v>
      </c>
      <c r="BC2864" s="1">
        <v>1.0</v>
      </c>
      <c r="BD2864" s="1">
        <v>-1.0</v>
      </c>
      <c r="BE2864" s="1">
        <v>-1.0</v>
      </c>
      <c r="BF2864" s="1">
        <v>-1.0</v>
      </c>
      <c r="BG2864" s="1">
        <v>-1.0</v>
      </c>
      <c r="BH2864" s="1">
        <v>-1.0</v>
      </c>
      <c r="BI2864" s="1">
        <v>-1.0</v>
      </c>
      <c r="BJ2864" s="1">
        <v>1.0</v>
      </c>
      <c r="BK2864" s="1">
        <v>-1.0</v>
      </c>
      <c r="BL2864" s="1">
        <v>-1.0</v>
      </c>
      <c r="BM2864" s="1">
        <v>-1.0</v>
      </c>
      <c r="BN2864" s="1">
        <v>1.0</v>
      </c>
      <c r="BO2864" s="1">
        <v>-1.0</v>
      </c>
      <c r="BP2864" s="1">
        <v>-1.0</v>
      </c>
      <c r="BQ2864" s="1">
        <v>-1.0</v>
      </c>
      <c r="BR2864" s="1">
        <v>-1.0</v>
      </c>
      <c r="BS2864" s="1">
        <v>-1.0</v>
      </c>
      <c r="BT2864" s="1">
        <v>-1.0</v>
      </c>
      <c r="BU2864" s="1">
        <v>1.0</v>
      </c>
      <c r="BV2864" s="1">
        <v>-1.0</v>
      </c>
      <c r="BW2864" s="1">
        <v>-1.0</v>
      </c>
      <c r="BX2864" s="1">
        <v>-1.0</v>
      </c>
      <c r="BY2864" s="1">
        <v>-1.0</v>
      </c>
      <c r="BZ2864" s="1">
        <v>-1.0</v>
      </c>
      <c r="CA2864" s="1">
        <v>-1.0</v>
      </c>
      <c r="CB2864" s="1">
        <v>-1.0</v>
      </c>
      <c r="CC2864" s="1">
        <v>-1.0</v>
      </c>
      <c r="CD2864" s="1">
        <v>96022.0</v>
      </c>
    </row>
    <row r="2865">
      <c r="A2865" s="1">
        <v>9793665.0</v>
      </c>
      <c r="B2865" s="1" t="s">
        <v>15297</v>
      </c>
      <c r="C2865" s="1" t="s">
        <v>15298</v>
      </c>
      <c r="D2865" s="1" t="s">
        <v>15298</v>
      </c>
      <c r="E2865" s="1" t="s">
        <v>85</v>
      </c>
      <c r="I2865" s="1">
        <v>1.1358093E7</v>
      </c>
      <c r="J2865" s="1">
        <v>41655.0</v>
      </c>
      <c r="M2865" s="1">
        <v>0.0</v>
      </c>
      <c r="N2865" s="1">
        <v>1.0</v>
      </c>
      <c r="O2865" s="1">
        <v>1.0</v>
      </c>
      <c r="P2865" s="1" t="s">
        <v>123</v>
      </c>
      <c r="Q2865" s="1" t="s">
        <v>185</v>
      </c>
      <c r="R2865" s="1">
        <v>40.71283</v>
      </c>
      <c r="S2865" s="1">
        <v>-73.9593</v>
      </c>
      <c r="T2865" s="1" t="s">
        <v>91</v>
      </c>
      <c r="U2865" s="1" t="s">
        <v>92</v>
      </c>
      <c r="V2865" s="1">
        <v>8.0</v>
      </c>
      <c r="W2865" s="1">
        <v>1.0</v>
      </c>
      <c r="X2865" s="1">
        <v>3.0</v>
      </c>
      <c r="Y2865" s="1">
        <v>4.0</v>
      </c>
      <c r="Z2865" s="1" t="s">
        <v>93</v>
      </c>
      <c r="AA2865" s="1" t="s">
        <v>15299</v>
      </c>
      <c r="AB2865" s="1">
        <v>330.0</v>
      </c>
      <c r="AC2865" s="1">
        <v>1.0</v>
      </c>
      <c r="AD2865" s="1">
        <v>0.0</v>
      </c>
      <c r="AE2865" s="1">
        <v>5.0</v>
      </c>
      <c r="AF2865" s="1" t="s">
        <v>1512</v>
      </c>
      <c r="AG2865" s="1">
        <v>1.0</v>
      </c>
      <c r="AH2865" s="1">
        <v>0.0</v>
      </c>
      <c r="AI2865" s="1">
        <v>0.0</v>
      </c>
      <c r="AJ2865" s="1">
        <v>0.0</v>
      </c>
      <c r="AK2865" s="1">
        <v>0.0</v>
      </c>
      <c r="AL2865" s="1">
        <v>0.0</v>
      </c>
      <c r="AM2865" s="1">
        <v>0.0</v>
      </c>
      <c r="AU2865" s="1">
        <v>0.0</v>
      </c>
      <c r="AV2865" s="1" t="s">
        <v>96</v>
      </c>
      <c r="AW2865" s="1">
        <v>1.0</v>
      </c>
      <c r="AX2865" s="1">
        <v>1.0</v>
      </c>
      <c r="AY2865" s="1">
        <v>0.0</v>
      </c>
      <c r="AZ2865" s="1">
        <v>0.0</v>
      </c>
      <c r="BB2865" s="1">
        <v>-1.0</v>
      </c>
      <c r="BC2865" s="1">
        <v>-1.0</v>
      </c>
      <c r="BD2865" s="1">
        <v>-1.0</v>
      </c>
      <c r="BE2865" s="1">
        <v>-1.0</v>
      </c>
      <c r="BF2865" s="1">
        <v>-1.0</v>
      </c>
      <c r="BG2865" s="1">
        <v>-1.0</v>
      </c>
      <c r="BH2865" s="1">
        <v>-1.0</v>
      </c>
      <c r="BI2865" s="1">
        <v>-1.0</v>
      </c>
      <c r="BJ2865" s="1">
        <v>1.0</v>
      </c>
      <c r="BK2865" s="1">
        <v>-1.0</v>
      </c>
      <c r="BL2865" s="1">
        <v>-1.0</v>
      </c>
      <c r="BM2865" s="1">
        <v>1.0</v>
      </c>
      <c r="BN2865" s="1">
        <v>-1.0</v>
      </c>
      <c r="BO2865" s="1">
        <v>-1.0</v>
      </c>
      <c r="BP2865" s="1">
        <v>-1.0</v>
      </c>
      <c r="BQ2865" s="1">
        <v>-1.0</v>
      </c>
      <c r="BR2865" s="1">
        <v>-1.0</v>
      </c>
      <c r="BS2865" s="1">
        <v>-1.0</v>
      </c>
      <c r="BT2865" s="1">
        <v>-1.0</v>
      </c>
      <c r="BU2865" s="1">
        <v>1.0</v>
      </c>
      <c r="BV2865" s="1">
        <v>-1.0</v>
      </c>
      <c r="BW2865" s="1">
        <v>-1.0</v>
      </c>
      <c r="BX2865" s="1">
        <v>-1.0</v>
      </c>
      <c r="BY2865" s="1">
        <v>-1.0</v>
      </c>
      <c r="BZ2865" s="1">
        <v>-1.0</v>
      </c>
      <c r="CA2865" s="1">
        <v>-1.0</v>
      </c>
      <c r="CB2865" s="1">
        <v>-1.0</v>
      </c>
      <c r="CC2865" s="1">
        <v>-1.0</v>
      </c>
      <c r="CD2865" s="1">
        <v>96037.0</v>
      </c>
    </row>
    <row r="2866">
      <c r="A2866" s="1">
        <v>3.0347708E7</v>
      </c>
      <c r="B2866" s="1" t="s">
        <v>15300</v>
      </c>
      <c r="C2866" s="1" t="s">
        <v>1937</v>
      </c>
      <c r="D2866" s="1" t="s">
        <v>6012</v>
      </c>
      <c r="E2866" s="1" t="s">
        <v>85</v>
      </c>
      <c r="F2866" s="1" t="s">
        <v>6013</v>
      </c>
      <c r="H2866" s="1" t="s">
        <v>1940</v>
      </c>
      <c r="I2866" s="1">
        <v>2.19517861E8</v>
      </c>
      <c r="J2866" s="1">
        <v>43381.0</v>
      </c>
      <c r="K2866" s="1" t="s">
        <v>134</v>
      </c>
      <c r="L2866" s="1">
        <v>0.98</v>
      </c>
      <c r="M2866" s="1">
        <v>0.0</v>
      </c>
      <c r="N2866" s="1">
        <v>328.0</v>
      </c>
      <c r="O2866" s="1">
        <v>0.0</v>
      </c>
      <c r="P2866" s="1" t="s">
        <v>89</v>
      </c>
      <c r="Q2866" s="1" t="s">
        <v>90</v>
      </c>
      <c r="R2866" s="1">
        <v>40.70743</v>
      </c>
      <c r="S2866" s="1">
        <v>-74.00443</v>
      </c>
      <c r="T2866" s="1" t="s">
        <v>91</v>
      </c>
      <c r="U2866" s="1" t="s">
        <v>92</v>
      </c>
      <c r="V2866" s="1">
        <v>2.0</v>
      </c>
      <c r="W2866" s="1">
        <v>1.0</v>
      </c>
      <c r="X2866" s="1">
        <v>1.0</v>
      </c>
      <c r="Y2866" s="1">
        <v>1.0</v>
      </c>
      <c r="Z2866" s="1" t="s">
        <v>93</v>
      </c>
      <c r="AA2866" s="1" t="s">
        <v>15301</v>
      </c>
      <c r="AB2866" s="1">
        <v>232.0</v>
      </c>
      <c r="AC2866" s="1">
        <v>2.0</v>
      </c>
      <c r="AD2866" s="1">
        <v>5.0</v>
      </c>
      <c r="AE2866" s="1">
        <v>29.0</v>
      </c>
      <c r="AF2866" s="1" t="s">
        <v>95</v>
      </c>
      <c r="AG2866" s="1">
        <v>1.0</v>
      </c>
      <c r="AH2866" s="1">
        <v>0.0</v>
      </c>
      <c r="AI2866" s="1">
        <v>0.0</v>
      </c>
      <c r="AJ2866" s="1">
        <v>0.0</v>
      </c>
      <c r="AK2866" s="1">
        <v>159.0</v>
      </c>
      <c r="AL2866" s="1">
        <v>1.0</v>
      </c>
      <c r="AM2866" s="1">
        <v>1.0</v>
      </c>
      <c r="AN2866" s="1">
        <v>100.0</v>
      </c>
      <c r="AO2866" s="1">
        <v>10.0</v>
      </c>
      <c r="AP2866" s="1">
        <v>10.0</v>
      </c>
      <c r="AQ2866" s="1">
        <v>10.0</v>
      </c>
      <c r="AR2866" s="1">
        <v>10.0</v>
      </c>
      <c r="AS2866" s="1">
        <v>10.0</v>
      </c>
      <c r="AT2866" s="1">
        <v>10.0</v>
      </c>
      <c r="AU2866" s="1">
        <v>1.0</v>
      </c>
      <c r="AV2866" s="1" t="s">
        <v>96</v>
      </c>
      <c r="AW2866" s="1">
        <v>327.0</v>
      </c>
      <c r="AX2866" s="1">
        <v>319.0</v>
      </c>
      <c r="AY2866" s="1">
        <v>8.0</v>
      </c>
      <c r="AZ2866" s="1">
        <v>0.0</v>
      </c>
      <c r="BA2866" s="1">
        <v>0.6</v>
      </c>
      <c r="BB2866" s="1">
        <v>-1.0</v>
      </c>
      <c r="BC2866" s="1">
        <v>1.0</v>
      </c>
      <c r="BD2866" s="1">
        <v>-1.0</v>
      </c>
      <c r="BE2866" s="1">
        <v>1.0</v>
      </c>
      <c r="BF2866" s="1">
        <v>-1.0</v>
      </c>
      <c r="BG2866" s="1">
        <v>-1.0</v>
      </c>
      <c r="BH2866" s="1">
        <v>1.0</v>
      </c>
      <c r="BI2866" s="1">
        <v>-1.0</v>
      </c>
      <c r="BJ2866" s="1">
        <v>1.0</v>
      </c>
      <c r="BK2866" s="1">
        <v>1.0</v>
      </c>
      <c r="BL2866" s="1">
        <v>1.0</v>
      </c>
      <c r="BM2866" s="1">
        <v>1.0</v>
      </c>
      <c r="BN2866" s="1">
        <v>1.0</v>
      </c>
      <c r="BO2866" s="1">
        <v>1.0</v>
      </c>
      <c r="BP2866" s="1">
        <v>-1.0</v>
      </c>
      <c r="BQ2866" s="1">
        <v>-1.0</v>
      </c>
      <c r="BR2866" s="1">
        <v>-1.0</v>
      </c>
      <c r="BS2866" s="1">
        <v>1.0</v>
      </c>
      <c r="BT2866" s="1">
        <v>1.0</v>
      </c>
      <c r="BU2866" s="1">
        <v>1.0</v>
      </c>
      <c r="BV2866" s="1">
        <v>1.0</v>
      </c>
      <c r="BW2866" s="1">
        <v>1.0</v>
      </c>
      <c r="BX2866" s="1">
        <v>-1.0</v>
      </c>
      <c r="BY2866" s="1">
        <v>-1.0</v>
      </c>
      <c r="BZ2866" s="1">
        <v>-1.0</v>
      </c>
      <c r="CA2866" s="1">
        <v>-1.0</v>
      </c>
      <c r="CB2866" s="1">
        <v>-1.0</v>
      </c>
      <c r="CC2866" s="1">
        <v>-1.0</v>
      </c>
      <c r="CD2866" s="1">
        <v>96106.0</v>
      </c>
    </row>
    <row r="2867">
      <c r="A2867" s="1">
        <v>1.4238785E7</v>
      </c>
      <c r="B2867" s="1" t="s">
        <v>15302</v>
      </c>
      <c r="C2867" s="1" t="s">
        <v>15303</v>
      </c>
      <c r="D2867" s="1" t="s">
        <v>15304</v>
      </c>
      <c r="E2867" s="1" t="s">
        <v>85</v>
      </c>
      <c r="F2867" s="1" t="s">
        <v>15305</v>
      </c>
      <c r="G2867" s="1" t="s">
        <v>15306</v>
      </c>
      <c r="I2867" s="1">
        <v>3294438.0</v>
      </c>
      <c r="J2867" s="1">
        <v>41138.0</v>
      </c>
      <c r="K2867" s="1" t="s">
        <v>134</v>
      </c>
      <c r="L2867" s="1">
        <v>0.9</v>
      </c>
      <c r="M2867" s="1">
        <v>1.0</v>
      </c>
      <c r="N2867" s="1">
        <v>4.0</v>
      </c>
      <c r="O2867" s="1">
        <v>1.0</v>
      </c>
      <c r="P2867" s="1" t="s">
        <v>123</v>
      </c>
      <c r="Q2867" s="1" t="s">
        <v>124</v>
      </c>
      <c r="R2867" s="1">
        <v>40.6853</v>
      </c>
      <c r="S2867" s="1">
        <v>-73.95758</v>
      </c>
      <c r="T2867" s="1" t="s">
        <v>91</v>
      </c>
      <c r="U2867" s="1" t="s">
        <v>214</v>
      </c>
      <c r="V2867" s="1">
        <v>1.0</v>
      </c>
      <c r="W2867" s="1">
        <v>1.5</v>
      </c>
      <c r="X2867" s="1">
        <v>1.0</v>
      </c>
      <c r="Y2867" s="1">
        <v>2.0</v>
      </c>
      <c r="Z2867" s="1" t="s">
        <v>93</v>
      </c>
      <c r="AA2867" s="1" t="s">
        <v>15307</v>
      </c>
      <c r="AB2867" s="1">
        <v>45.0</v>
      </c>
      <c r="AC2867" s="1">
        <v>1.0</v>
      </c>
      <c r="AD2867" s="1">
        <v>35.0</v>
      </c>
      <c r="AE2867" s="1">
        <v>2.0</v>
      </c>
      <c r="AF2867" s="1" t="s">
        <v>904</v>
      </c>
      <c r="AG2867" s="1">
        <v>1.0</v>
      </c>
      <c r="AH2867" s="1">
        <v>0.0</v>
      </c>
      <c r="AI2867" s="1">
        <v>6.0</v>
      </c>
      <c r="AJ2867" s="1">
        <v>36.0</v>
      </c>
      <c r="AK2867" s="1">
        <v>311.0</v>
      </c>
      <c r="AL2867" s="1">
        <v>10.0</v>
      </c>
      <c r="AM2867" s="1">
        <v>0.0</v>
      </c>
      <c r="AN2867" s="1">
        <v>88.0</v>
      </c>
      <c r="AO2867" s="1">
        <v>9.0</v>
      </c>
      <c r="AP2867" s="1">
        <v>8.0</v>
      </c>
      <c r="AQ2867" s="1">
        <v>9.0</v>
      </c>
      <c r="AR2867" s="1">
        <v>9.0</v>
      </c>
      <c r="AS2867" s="1">
        <v>9.0</v>
      </c>
      <c r="AT2867" s="1">
        <v>8.0</v>
      </c>
      <c r="AU2867" s="1">
        <v>1.0</v>
      </c>
      <c r="AV2867" s="1" t="s">
        <v>96</v>
      </c>
      <c r="AW2867" s="1">
        <v>3.0</v>
      </c>
      <c r="AX2867" s="1">
        <v>0.0</v>
      </c>
      <c r="AY2867" s="1">
        <v>0.0</v>
      </c>
      <c r="AZ2867" s="1">
        <v>3.0</v>
      </c>
      <c r="BA2867" s="1">
        <v>0.29</v>
      </c>
      <c r="BB2867" s="1">
        <v>-1.0</v>
      </c>
      <c r="BC2867" s="1">
        <v>1.0</v>
      </c>
      <c r="BD2867" s="1">
        <v>-1.0</v>
      </c>
      <c r="BE2867" s="1">
        <v>-1.0</v>
      </c>
      <c r="BF2867" s="1">
        <v>-1.0</v>
      </c>
      <c r="BG2867" s="1">
        <v>-1.0</v>
      </c>
      <c r="BH2867" s="1">
        <v>-1.0</v>
      </c>
      <c r="BI2867" s="1">
        <v>-1.0</v>
      </c>
      <c r="BJ2867" s="1">
        <v>1.0</v>
      </c>
      <c r="BK2867" s="1">
        <v>-1.0</v>
      </c>
      <c r="BL2867" s="1">
        <v>-1.0</v>
      </c>
      <c r="BM2867" s="1">
        <v>1.0</v>
      </c>
      <c r="BN2867" s="1">
        <v>-1.0</v>
      </c>
      <c r="BO2867" s="1">
        <v>-1.0</v>
      </c>
      <c r="BP2867" s="1">
        <v>-1.0</v>
      </c>
      <c r="BQ2867" s="1">
        <v>1.0</v>
      </c>
      <c r="BR2867" s="1">
        <v>-1.0</v>
      </c>
      <c r="BS2867" s="1">
        <v>-1.0</v>
      </c>
      <c r="BT2867" s="1">
        <v>-1.0</v>
      </c>
      <c r="BU2867" s="1">
        <v>1.0</v>
      </c>
      <c r="BV2867" s="1">
        <v>-1.0</v>
      </c>
      <c r="BW2867" s="1">
        <v>-1.0</v>
      </c>
      <c r="BX2867" s="1">
        <v>-1.0</v>
      </c>
      <c r="BY2867" s="1">
        <v>1.0</v>
      </c>
      <c r="BZ2867" s="1">
        <v>1.0</v>
      </c>
      <c r="CA2867" s="1">
        <v>-1.0</v>
      </c>
      <c r="CB2867" s="1">
        <v>-1.0</v>
      </c>
      <c r="CC2867" s="1">
        <v>-1.0</v>
      </c>
      <c r="CD2867" s="1">
        <v>96129.0</v>
      </c>
    </row>
    <row r="2868">
      <c r="A2868" s="1">
        <v>1.0539341E7</v>
      </c>
      <c r="B2868" s="1" t="s">
        <v>15308</v>
      </c>
      <c r="C2868" s="1" t="s">
        <v>15309</v>
      </c>
      <c r="D2868" s="1" t="s">
        <v>15309</v>
      </c>
      <c r="E2868" s="1" t="s">
        <v>85</v>
      </c>
      <c r="I2868" s="1">
        <v>5.4120025E7</v>
      </c>
      <c r="J2868" s="1">
        <v>42379.0</v>
      </c>
      <c r="M2868" s="1">
        <v>0.0</v>
      </c>
      <c r="N2868" s="1">
        <v>1.0</v>
      </c>
      <c r="O2868" s="1">
        <v>1.0</v>
      </c>
      <c r="P2868" s="1" t="s">
        <v>89</v>
      </c>
      <c r="Q2868" s="1" t="s">
        <v>587</v>
      </c>
      <c r="R2868" s="1">
        <v>40.7827099999999</v>
      </c>
      <c r="S2868" s="1">
        <v>-73.9451</v>
      </c>
      <c r="T2868" s="1" t="s">
        <v>91</v>
      </c>
      <c r="U2868" s="1" t="s">
        <v>92</v>
      </c>
      <c r="V2868" s="1">
        <v>2.0</v>
      </c>
      <c r="W2868" s="1">
        <v>1.0</v>
      </c>
      <c r="X2868" s="1">
        <v>1.0</v>
      </c>
      <c r="Y2868" s="1">
        <v>1.0</v>
      </c>
      <c r="Z2868" s="1" t="s">
        <v>93</v>
      </c>
      <c r="AA2868" s="1" t="s">
        <v>15310</v>
      </c>
      <c r="AB2868" s="1">
        <v>300.0</v>
      </c>
      <c r="AC2868" s="1">
        <v>1.0</v>
      </c>
      <c r="AD2868" s="1">
        <v>0.0</v>
      </c>
      <c r="AE2868" s="1">
        <v>31.0</v>
      </c>
      <c r="AF2868" s="1" t="s">
        <v>640</v>
      </c>
      <c r="AG2868" s="1">
        <v>1.0</v>
      </c>
      <c r="AH2868" s="1">
        <v>23.0</v>
      </c>
      <c r="AI2868" s="1">
        <v>53.0</v>
      </c>
      <c r="AJ2868" s="1">
        <v>83.0</v>
      </c>
      <c r="AK2868" s="1">
        <v>358.0</v>
      </c>
      <c r="AL2868" s="1">
        <v>1.0</v>
      </c>
      <c r="AM2868" s="1">
        <v>0.0</v>
      </c>
      <c r="AN2868" s="1">
        <v>100.0</v>
      </c>
      <c r="AO2868" s="1">
        <v>10.0</v>
      </c>
      <c r="AP2868" s="1">
        <v>10.0</v>
      </c>
      <c r="AQ2868" s="1">
        <v>10.0</v>
      </c>
      <c r="AR2868" s="1">
        <v>10.0</v>
      </c>
      <c r="AS2868" s="1">
        <v>10.0</v>
      </c>
      <c r="AT2868" s="1">
        <v>10.0</v>
      </c>
      <c r="AU2868" s="1">
        <v>0.0</v>
      </c>
      <c r="AV2868" s="1" t="s">
        <v>96</v>
      </c>
      <c r="AW2868" s="1">
        <v>1.0</v>
      </c>
      <c r="AX2868" s="1">
        <v>1.0</v>
      </c>
      <c r="AY2868" s="1">
        <v>0.0</v>
      </c>
      <c r="AZ2868" s="1">
        <v>0.0</v>
      </c>
      <c r="BA2868" s="1">
        <v>0.04</v>
      </c>
      <c r="BB2868" s="1">
        <v>-1.0</v>
      </c>
      <c r="BC2868" s="1">
        <v>1.0</v>
      </c>
      <c r="BD2868" s="1">
        <v>-1.0</v>
      </c>
      <c r="BE2868" s="1">
        <v>-1.0</v>
      </c>
      <c r="BF2868" s="1">
        <v>-1.0</v>
      </c>
      <c r="BG2868" s="1">
        <v>-1.0</v>
      </c>
      <c r="BH2868" s="1">
        <v>-1.0</v>
      </c>
      <c r="BI2868" s="1">
        <v>-1.0</v>
      </c>
      <c r="BJ2868" s="1">
        <v>1.0</v>
      </c>
      <c r="BK2868" s="1">
        <v>-1.0</v>
      </c>
      <c r="BL2868" s="1">
        <v>-1.0</v>
      </c>
      <c r="BM2868" s="1">
        <v>1.0</v>
      </c>
      <c r="BN2868" s="1">
        <v>1.0</v>
      </c>
      <c r="BO2868" s="1">
        <v>-1.0</v>
      </c>
      <c r="BP2868" s="1">
        <v>-1.0</v>
      </c>
      <c r="BQ2868" s="1">
        <v>-1.0</v>
      </c>
      <c r="BR2868" s="1">
        <v>-1.0</v>
      </c>
      <c r="BS2868" s="1">
        <v>-1.0</v>
      </c>
      <c r="BT2868" s="1">
        <v>-1.0</v>
      </c>
      <c r="BU2868" s="1">
        <v>1.0</v>
      </c>
      <c r="BV2868" s="1">
        <v>-1.0</v>
      </c>
      <c r="BW2868" s="1">
        <v>-1.0</v>
      </c>
      <c r="BX2868" s="1">
        <v>-1.0</v>
      </c>
      <c r="BY2868" s="1">
        <v>-1.0</v>
      </c>
      <c r="BZ2868" s="1">
        <v>-1.0</v>
      </c>
      <c r="CA2868" s="1">
        <v>-1.0</v>
      </c>
      <c r="CB2868" s="1">
        <v>-1.0</v>
      </c>
      <c r="CC2868" s="1">
        <v>-1.0</v>
      </c>
      <c r="CD2868" s="1">
        <v>96136.0</v>
      </c>
    </row>
    <row r="2869">
      <c r="A2869" s="1">
        <v>2.9990168E7</v>
      </c>
      <c r="B2869" s="1" t="s">
        <v>15311</v>
      </c>
      <c r="C2869" s="1" t="s">
        <v>15312</v>
      </c>
      <c r="D2869" s="1" t="s">
        <v>15313</v>
      </c>
      <c r="E2869" s="1" t="s">
        <v>85</v>
      </c>
      <c r="G2869" s="1" t="s">
        <v>11731</v>
      </c>
      <c r="H2869" s="1" t="s">
        <v>15314</v>
      </c>
      <c r="I2869" s="1">
        <v>9864136.0</v>
      </c>
      <c r="J2869" s="1">
        <v>41585.0</v>
      </c>
      <c r="K2869" s="1" t="s">
        <v>88</v>
      </c>
      <c r="L2869" s="1">
        <v>0.85</v>
      </c>
      <c r="M2869" s="1">
        <v>0.0</v>
      </c>
      <c r="N2869" s="1">
        <v>26.0</v>
      </c>
      <c r="O2869" s="1">
        <v>1.0</v>
      </c>
      <c r="P2869" s="1" t="s">
        <v>123</v>
      </c>
      <c r="Q2869" s="1" t="s">
        <v>124</v>
      </c>
      <c r="R2869" s="1">
        <v>40.68633</v>
      </c>
      <c r="S2869" s="1">
        <v>-73.91413</v>
      </c>
      <c r="T2869" s="1" t="s">
        <v>91</v>
      </c>
      <c r="U2869" s="1" t="s">
        <v>92</v>
      </c>
      <c r="V2869" s="1">
        <v>8.0</v>
      </c>
      <c r="W2869" s="1">
        <v>1.0</v>
      </c>
      <c r="X2869" s="1">
        <v>1.0</v>
      </c>
      <c r="Y2869" s="1">
        <v>2.0</v>
      </c>
      <c r="Z2869" s="1" t="s">
        <v>93</v>
      </c>
      <c r="AA2869" s="1" t="s">
        <v>15315</v>
      </c>
      <c r="AB2869" s="1">
        <v>85.0</v>
      </c>
      <c r="AC2869" s="1">
        <v>2.0</v>
      </c>
      <c r="AD2869" s="1">
        <v>10.0</v>
      </c>
      <c r="AE2869" s="1">
        <v>30.0</v>
      </c>
      <c r="AF2869" s="1" t="s">
        <v>904</v>
      </c>
      <c r="AG2869" s="1">
        <v>1.0</v>
      </c>
      <c r="AH2869" s="1">
        <v>0.0</v>
      </c>
      <c r="AI2869" s="1">
        <v>8.0</v>
      </c>
      <c r="AJ2869" s="1">
        <v>38.0</v>
      </c>
      <c r="AK2869" s="1">
        <v>313.0</v>
      </c>
      <c r="AL2869" s="1">
        <v>3.0</v>
      </c>
      <c r="AM2869" s="1">
        <v>3.0</v>
      </c>
      <c r="AN2869" s="1">
        <v>93.0</v>
      </c>
      <c r="AO2869" s="1">
        <v>10.0</v>
      </c>
      <c r="AP2869" s="1">
        <v>9.0</v>
      </c>
      <c r="AQ2869" s="1">
        <v>10.0</v>
      </c>
      <c r="AR2869" s="1">
        <v>10.0</v>
      </c>
      <c r="AS2869" s="1">
        <v>10.0</v>
      </c>
      <c r="AT2869" s="1">
        <v>10.0</v>
      </c>
      <c r="AU2869" s="1">
        <v>0.0</v>
      </c>
      <c r="AV2869" s="1" t="s">
        <v>96</v>
      </c>
      <c r="AW2869" s="1">
        <v>26.0</v>
      </c>
      <c r="AX2869" s="1">
        <v>5.0</v>
      </c>
      <c r="AY2869" s="1">
        <v>21.0</v>
      </c>
      <c r="AZ2869" s="1">
        <v>0.0</v>
      </c>
      <c r="BA2869" s="1">
        <v>0.44</v>
      </c>
      <c r="BB2869" s="1">
        <v>-1.0</v>
      </c>
      <c r="BC2869" s="1">
        <v>1.0</v>
      </c>
      <c r="BD2869" s="1">
        <v>-1.0</v>
      </c>
      <c r="BE2869" s="1">
        <v>-1.0</v>
      </c>
      <c r="BF2869" s="1">
        <v>-1.0</v>
      </c>
      <c r="BG2869" s="1">
        <v>-1.0</v>
      </c>
      <c r="BH2869" s="1">
        <v>-1.0</v>
      </c>
      <c r="BI2869" s="1">
        <v>-1.0</v>
      </c>
      <c r="BJ2869" s="1">
        <v>1.0</v>
      </c>
      <c r="BK2869" s="1">
        <v>-1.0</v>
      </c>
      <c r="BL2869" s="1">
        <v>-1.0</v>
      </c>
      <c r="BM2869" s="1">
        <v>-1.0</v>
      </c>
      <c r="BN2869" s="1">
        <v>-1.0</v>
      </c>
      <c r="BO2869" s="1">
        <v>-1.0</v>
      </c>
      <c r="BP2869" s="1">
        <v>1.0</v>
      </c>
      <c r="BQ2869" s="1">
        <v>1.0</v>
      </c>
      <c r="BR2869" s="1">
        <v>-1.0</v>
      </c>
      <c r="BS2869" s="1">
        <v>-1.0</v>
      </c>
      <c r="BT2869" s="1">
        <v>-1.0</v>
      </c>
      <c r="BU2869" s="1">
        <v>1.0</v>
      </c>
      <c r="BV2869" s="1">
        <v>1.0</v>
      </c>
      <c r="BW2869" s="1">
        <v>-1.0</v>
      </c>
      <c r="BX2869" s="1">
        <v>1.0</v>
      </c>
      <c r="BY2869" s="1">
        <v>-1.0</v>
      </c>
      <c r="BZ2869" s="1">
        <v>-1.0</v>
      </c>
      <c r="CA2869" s="1">
        <v>-1.0</v>
      </c>
      <c r="CB2869" s="1">
        <v>-1.0</v>
      </c>
      <c r="CC2869" s="1">
        <v>-1.0</v>
      </c>
      <c r="CD2869" s="1">
        <v>96175.0</v>
      </c>
    </row>
    <row r="2870">
      <c r="A2870" s="1">
        <v>3.1361356E7</v>
      </c>
      <c r="B2870" s="1" t="s">
        <v>15316</v>
      </c>
      <c r="C2870" s="1" t="s">
        <v>15317</v>
      </c>
      <c r="D2870" s="1" t="s">
        <v>15318</v>
      </c>
      <c r="E2870" s="1" t="s">
        <v>85</v>
      </c>
      <c r="F2870" s="1" t="s">
        <v>15319</v>
      </c>
      <c r="G2870" s="1" t="s">
        <v>15320</v>
      </c>
      <c r="H2870" s="1" t="s">
        <v>15321</v>
      </c>
      <c r="I2870" s="1">
        <v>2.2651136E7</v>
      </c>
      <c r="J2870" s="1">
        <v>41929.0</v>
      </c>
      <c r="K2870" s="1" t="s">
        <v>134</v>
      </c>
      <c r="L2870" s="1">
        <v>1.0</v>
      </c>
      <c r="M2870" s="1">
        <v>1.0</v>
      </c>
      <c r="N2870" s="1">
        <v>1.0</v>
      </c>
      <c r="O2870" s="1">
        <v>0.0</v>
      </c>
      <c r="P2870" s="1" t="s">
        <v>123</v>
      </c>
      <c r="Q2870" s="1" t="s">
        <v>124</v>
      </c>
      <c r="R2870" s="1">
        <v>40.69327</v>
      </c>
      <c r="S2870" s="1">
        <v>-73.92456</v>
      </c>
      <c r="T2870" s="1" t="s">
        <v>91</v>
      </c>
      <c r="U2870" s="1" t="s">
        <v>113</v>
      </c>
      <c r="V2870" s="1">
        <v>2.0</v>
      </c>
      <c r="W2870" s="1">
        <v>1.0</v>
      </c>
      <c r="X2870" s="1">
        <v>1.0</v>
      </c>
      <c r="Y2870" s="1">
        <v>1.0</v>
      </c>
      <c r="Z2870" s="1" t="s">
        <v>93</v>
      </c>
      <c r="AA2870" s="1" t="s">
        <v>15322</v>
      </c>
      <c r="AB2870" s="1">
        <v>60.0</v>
      </c>
      <c r="AC2870" s="1">
        <v>2.0</v>
      </c>
      <c r="AD2870" s="1">
        <v>40.0</v>
      </c>
      <c r="AE2870" s="1">
        <v>1.0</v>
      </c>
      <c r="AF2870" s="1" t="s">
        <v>104</v>
      </c>
      <c r="AG2870" s="1">
        <v>1.0</v>
      </c>
      <c r="AH2870" s="1">
        <v>5.0</v>
      </c>
      <c r="AI2870" s="1">
        <v>11.0</v>
      </c>
      <c r="AJ2870" s="1">
        <v>22.0</v>
      </c>
      <c r="AK2870" s="1">
        <v>29.0</v>
      </c>
      <c r="AL2870" s="1">
        <v>18.0</v>
      </c>
      <c r="AM2870" s="1">
        <v>18.0</v>
      </c>
      <c r="AN2870" s="1">
        <v>99.0</v>
      </c>
      <c r="AO2870" s="1">
        <v>10.0</v>
      </c>
      <c r="AP2870" s="1">
        <v>10.0</v>
      </c>
      <c r="AQ2870" s="1">
        <v>10.0</v>
      </c>
      <c r="AR2870" s="1">
        <v>10.0</v>
      </c>
      <c r="AS2870" s="1">
        <v>10.0</v>
      </c>
      <c r="AT2870" s="1">
        <v>10.0</v>
      </c>
      <c r="AU2870" s="1">
        <v>0.0</v>
      </c>
      <c r="AV2870" s="1" t="s">
        <v>117</v>
      </c>
      <c r="AW2870" s="1">
        <v>1.0</v>
      </c>
      <c r="AX2870" s="1">
        <v>0.0</v>
      </c>
      <c r="AY2870" s="1">
        <v>1.0</v>
      </c>
      <c r="AZ2870" s="1">
        <v>0.0</v>
      </c>
      <c r="BA2870" s="1">
        <v>3.46</v>
      </c>
      <c r="BB2870" s="1">
        <v>-1.0</v>
      </c>
      <c r="BC2870" s="1">
        <v>1.0</v>
      </c>
      <c r="BD2870" s="1">
        <v>-1.0</v>
      </c>
      <c r="BE2870" s="1">
        <v>-1.0</v>
      </c>
      <c r="BF2870" s="1">
        <v>-1.0</v>
      </c>
      <c r="BG2870" s="1">
        <v>-1.0</v>
      </c>
      <c r="BH2870" s="1">
        <v>-1.0</v>
      </c>
      <c r="BI2870" s="1">
        <v>-1.0</v>
      </c>
      <c r="BJ2870" s="1">
        <v>1.0</v>
      </c>
      <c r="BK2870" s="1">
        <v>-1.0</v>
      </c>
      <c r="BL2870" s="1">
        <v>-1.0</v>
      </c>
      <c r="BM2870" s="1">
        <v>-1.0</v>
      </c>
      <c r="BN2870" s="1">
        <v>-1.0</v>
      </c>
      <c r="BO2870" s="1">
        <v>-1.0</v>
      </c>
      <c r="BP2870" s="1">
        <v>-1.0</v>
      </c>
      <c r="BQ2870" s="1">
        <v>1.0</v>
      </c>
      <c r="BR2870" s="1">
        <v>-1.0</v>
      </c>
      <c r="BS2870" s="1">
        <v>1.0</v>
      </c>
      <c r="BT2870" s="1">
        <v>-1.0</v>
      </c>
      <c r="BU2870" s="1">
        <v>1.0</v>
      </c>
      <c r="BV2870" s="1">
        <v>-1.0</v>
      </c>
      <c r="BW2870" s="1">
        <v>-1.0</v>
      </c>
      <c r="BX2870" s="1">
        <v>1.0</v>
      </c>
      <c r="BY2870" s="1">
        <v>-1.0</v>
      </c>
      <c r="BZ2870" s="1">
        <v>-1.0</v>
      </c>
      <c r="CA2870" s="1">
        <v>-1.0</v>
      </c>
      <c r="CB2870" s="1">
        <v>-1.0</v>
      </c>
      <c r="CC2870" s="1">
        <v>-1.0</v>
      </c>
      <c r="CD2870" s="1">
        <v>96181.0</v>
      </c>
    </row>
    <row r="2871">
      <c r="A2871" s="1">
        <v>3.4912334E7</v>
      </c>
      <c r="B2871" s="1" t="s">
        <v>15323</v>
      </c>
      <c r="C2871" s="1" t="s">
        <v>15324</v>
      </c>
      <c r="D2871" s="1" t="s">
        <v>15325</v>
      </c>
      <c r="E2871" s="1" t="s">
        <v>85</v>
      </c>
      <c r="F2871" s="1" t="s">
        <v>15326</v>
      </c>
      <c r="G2871" s="1" t="s">
        <v>15327</v>
      </c>
      <c r="H2871" s="1" t="s">
        <v>15328</v>
      </c>
      <c r="I2871" s="1">
        <v>8.132502E7</v>
      </c>
      <c r="J2871" s="1">
        <v>42553.0</v>
      </c>
      <c r="K2871" s="1" t="s">
        <v>88</v>
      </c>
      <c r="L2871" s="1">
        <v>1.0</v>
      </c>
      <c r="M2871" s="1">
        <v>1.0</v>
      </c>
      <c r="N2871" s="1">
        <v>3.0</v>
      </c>
      <c r="O2871" s="1">
        <v>1.0</v>
      </c>
      <c r="P2871" s="1" t="s">
        <v>123</v>
      </c>
      <c r="Q2871" s="1" t="s">
        <v>157</v>
      </c>
      <c r="R2871" s="1">
        <v>40.6791599999999</v>
      </c>
      <c r="S2871" s="1">
        <v>-73.92559</v>
      </c>
      <c r="T2871" s="1" t="s">
        <v>150</v>
      </c>
      <c r="U2871" s="1" t="s">
        <v>92</v>
      </c>
      <c r="V2871" s="1">
        <v>4.0</v>
      </c>
      <c r="W2871" s="1">
        <v>1.0</v>
      </c>
      <c r="X2871" s="1">
        <v>2.0</v>
      </c>
      <c r="Y2871" s="1">
        <v>1.0</v>
      </c>
      <c r="Z2871" s="1" t="s">
        <v>93</v>
      </c>
      <c r="AA2871" s="1" t="s">
        <v>15329</v>
      </c>
      <c r="AB2871" s="1">
        <v>85.0</v>
      </c>
      <c r="AC2871" s="1">
        <v>2.0</v>
      </c>
      <c r="AD2871" s="1">
        <v>10.0</v>
      </c>
      <c r="AE2871" s="1">
        <v>3.0</v>
      </c>
      <c r="AF2871" s="1" t="s">
        <v>104</v>
      </c>
      <c r="AG2871" s="1">
        <v>1.0</v>
      </c>
      <c r="AH2871" s="1">
        <v>1.0</v>
      </c>
      <c r="AI2871" s="1">
        <v>14.0</v>
      </c>
      <c r="AJ2871" s="1">
        <v>43.0</v>
      </c>
      <c r="AK2871" s="1">
        <v>43.0</v>
      </c>
      <c r="AL2871" s="1">
        <v>3.0</v>
      </c>
      <c r="AM2871" s="1">
        <v>3.0</v>
      </c>
      <c r="AN2871" s="1">
        <v>100.0</v>
      </c>
      <c r="AO2871" s="1">
        <v>10.0</v>
      </c>
      <c r="AP2871" s="1">
        <v>10.0</v>
      </c>
      <c r="AQ2871" s="1">
        <v>9.0</v>
      </c>
      <c r="AR2871" s="1">
        <v>10.0</v>
      </c>
      <c r="AS2871" s="1">
        <v>9.0</v>
      </c>
      <c r="AT2871" s="1">
        <v>10.0</v>
      </c>
      <c r="AU2871" s="1">
        <v>0.0</v>
      </c>
      <c r="AV2871" s="1" t="s">
        <v>96</v>
      </c>
      <c r="AW2871" s="1">
        <v>3.0</v>
      </c>
      <c r="AX2871" s="1">
        <v>2.0</v>
      </c>
      <c r="AY2871" s="1">
        <v>1.0</v>
      </c>
      <c r="AZ2871" s="1">
        <v>0.0</v>
      </c>
      <c r="BA2871" s="1">
        <v>2.05</v>
      </c>
      <c r="BB2871" s="1">
        <v>-1.0</v>
      </c>
      <c r="BC2871" s="1">
        <v>1.0</v>
      </c>
      <c r="BD2871" s="1">
        <v>-1.0</v>
      </c>
      <c r="BE2871" s="1">
        <v>-1.0</v>
      </c>
      <c r="BF2871" s="1">
        <v>-1.0</v>
      </c>
      <c r="BG2871" s="1">
        <v>-1.0</v>
      </c>
      <c r="BH2871" s="1">
        <v>1.0</v>
      </c>
      <c r="BI2871" s="1">
        <v>-1.0</v>
      </c>
      <c r="BJ2871" s="1">
        <v>1.0</v>
      </c>
      <c r="BK2871" s="1">
        <v>-1.0</v>
      </c>
      <c r="BL2871" s="1">
        <v>-1.0</v>
      </c>
      <c r="BM2871" s="1">
        <v>-1.0</v>
      </c>
      <c r="BN2871" s="1">
        <v>-1.0</v>
      </c>
      <c r="BO2871" s="1">
        <v>-1.0</v>
      </c>
      <c r="BP2871" s="1">
        <v>-1.0</v>
      </c>
      <c r="BQ2871" s="1">
        <v>1.0</v>
      </c>
      <c r="BR2871" s="1">
        <v>-1.0</v>
      </c>
      <c r="BS2871" s="1">
        <v>1.0</v>
      </c>
      <c r="BT2871" s="1">
        <v>-1.0</v>
      </c>
      <c r="BU2871" s="1">
        <v>1.0</v>
      </c>
      <c r="BV2871" s="1">
        <v>1.0</v>
      </c>
      <c r="BW2871" s="1">
        <v>-1.0</v>
      </c>
      <c r="BX2871" s="1">
        <v>-1.0</v>
      </c>
      <c r="BY2871" s="1">
        <v>-1.0</v>
      </c>
      <c r="BZ2871" s="1">
        <v>-1.0</v>
      </c>
      <c r="CA2871" s="1">
        <v>-1.0</v>
      </c>
      <c r="CB2871" s="1">
        <v>-1.0</v>
      </c>
      <c r="CC2871" s="1">
        <v>-1.0</v>
      </c>
      <c r="CD2871" s="1">
        <v>96272.0</v>
      </c>
    </row>
    <row r="2872">
      <c r="A2872" s="1">
        <v>3.0275273E7</v>
      </c>
      <c r="B2872" s="1" t="s">
        <v>15330</v>
      </c>
      <c r="C2872" s="1" t="s">
        <v>15331</v>
      </c>
      <c r="D2872" s="1" t="s">
        <v>15332</v>
      </c>
      <c r="E2872" s="1" t="s">
        <v>85</v>
      </c>
      <c r="F2872" s="1" t="s">
        <v>15333</v>
      </c>
      <c r="G2872" s="1" t="s">
        <v>15334</v>
      </c>
      <c r="H2872" s="1" t="s">
        <v>15335</v>
      </c>
      <c r="I2872" s="1">
        <v>2.27385012E8</v>
      </c>
      <c r="J2872" s="1">
        <v>43429.0</v>
      </c>
      <c r="M2872" s="1">
        <v>0.0</v>
      </c>
      <c r="N2872" s="1">
        <v>1.0</v>
      </c>
      <c r="O2872" s="1">
        <v>0.0</v>
      </c>
      <c r="P2872" s="1" t="s">
        <v>123</v>
      </c>
      <c r="Q2872" s="1" t="s">
        <v>124</v>
      </c>
      <c r="R2872" s="1">
        <v>40.68824</v>
      </c>
      <c r="S2872" s="1">
        <v>-73.95047</v>
      </c>
      <c r="T2872" s="1" t="s">
        <v>91</v>
      </c>
      <c r="U2872" s="1" t="s">
        <v>113</v>
      </c>
      <c r="V2872" s="1">
        <v>2.0</v>
      </c>
      <c r="W2872" s="1">
        <v>1.0</v>
      </c>
      <c r="X2872" s="1">
        <v>1.0</v>
      </c>
      <c r="Y2872" s="1">
        <v>1.0</v>
      </c>
      <c r="Z2872" s="1" t="s">
        <v>93</v>
      </c>
      <c r="AA2872" s="1" t="s">
        <v>15336</v>
      </c>
      <c r="AB2872" s="1">
        <v>34.0</v>
      </c>
      <c r="AC2872" s="1">
        <v>1.0</v>
      </c>
      <c r="AD2872" s="1">
        <v>15.0</v>
      </c>
      <c r="AE2872" s="1">
        <v>1.0</v>
      </c>
      <c r="AF2872" s="1" t="s">
        <v>452</v>
      </c>
      <c r="AG2872" s="1">
        <v>1.0</v>
      </c>
      <c r="AH2872" s="1">
        <v>0.0</v>
      </c>
      <c r="AI2872" s="1">
        <v>0.0</v>
      </c>
      <c r="AJ2872" s="1">
        <v>0.0</v>
      </c>
      <c r="AK2872" s="1">
        <v>0.0</v>
      </c>
      <c r="AL2872" s="1">
        <v>3.0</v>
      </c>
      <c r="AM2872" s="1">
        <v>3.0</v>
      </c>
      <c r="AN2872" s="1">
        <v>100.0</v>
      </c>
      <c r="AO2872" s="1">
        <v>10.0</v>
      </c>
      <c r="AP2872" s="1">
        <v>10.0</v>
      </c>
      <c r="AQ2872" s="1">
        <v>10.0</v>
      </c>
      <c r="AR2872" s="1">
        <v>10.0</v>
      </c>
      <c r="AS2872" s="1">
        <v>10.0</v>
      </c>
      <c r="AT2872" s="1">
        <v>10.0</v>
      </c>
      <c r="AU2872" s="1">
        <v>1.0</v>
      </c>
      <c r="AV2872" s="1" t="s">
        <v>105</v>
      </c>
      <c r="AW2872" s="1">
        <v>1.0</v>
      </c>
      <c r="AX2872" s="1">
        <v>0.0</v>
      </c>
      <c r="AY2872" s="1">
        <v>1.0</v>
      </c>
      <c r="AZ2872" s="1">
        <v>0.0</v>
      </c>
      <c r="BA2872" s="1">
        <v>0.43</v>
      </c>
      <c r="BB2872" s="1">
        <v>-1.0</v>
      </c>
      <c r="BC2872" s="1">
        <v>-1.0</v>
      </c>
      <c r="BD2872" s="1">
        <v>-1.0</v>
      </c>
      <c r="BE2872" s="1">
        <v>-1.0</v>
      </c>
      <c r="BF2872" s="1">
        <v>-1.0</v>
      </c>
      <c r="BG2872" s="1">
        <v>-1.0</v>
      </c>
      <c r="BH2872" s="1">
        <v>-1.0</v>
      </c>
      <c r="BI2872" s="1">
        <v>-1.0</v>
      </c>
      <c r="BJ2872" s="1">
        <v>-1.0</v>
      </c>
      <c r="BK2872" s="1">
        <v>-1.0</v>
      </c>
      <c r="BL2872" s="1">
        <v>-1.0</v>
      </c>
      <c r="BM2872" s="1">
        <v>-1.0</v>
      </c>
      <c r="BN2872" s="1">
        <v>-1.0</v>
      </c>
      <c r="BO2872" s="1">
        <v>-1.0</v>
      </c>
      <c r="BP2872" s="1">
        <v>-1.0</v>
      </c>
      <c r="BQ2872" s="1">
        <v>-1.0</v>
      </c>
      <c r="BR2872" s="1">
        <v>-1.0</v>
      </c>
      <c r="BS2872" s="1">
        <v>1.0</v>
      </c>
      <c r="BT2872" s="1">
        <v>-1.0</v>
      </c>
      <c r="BU2872" s="1">
        <v>1.0</v>
      </c>
      <c r="BV2872" s="1">
        <v>-1.0</v>
      </c>
      <c r="BW2872" s="1">
        <v>-1.0</v>
      </c>
      <c r="BX2872" s="1">
        <v>-1.0</v>
      </c>
      <c r="BY2872" s="1">
        <v>-1.0</v>
      </c>
      <c r="BZ2872" s="1">
        <v>-1.0</v>
      </c>
      <c r="CA2872" s="1">
        <v>-1.0</v>
      </c>
      <c r="CB2872" s="1">
        <v>-1.0</v>
      </c>
      <c r="CC2872" s="1">
        <v>-1.0</v>
      </c>
      <c r="CD2872" s="1">
        <v>96435.0</v>
      </c>
    </row>
    <row r="2873">
      <c r="A2873" s="1">
        <v>2.9390506E7</v>
      </c>
      <c r="B2873" s="1" t="s">
        <v>15337</v>
      </c>
      <c r="C2873" s="1" t="s">
        <v>15338</v>
      </c>
      <c r="D2873" s="1" t="s">
        <v>15339</v>
      </c>
      <c r="E2873" s="1" t="s">
        <v>85</v>
      </c>
      <c r="F2873" s="1" t="s">
        <v>15340</v>
      </c>
      <c r="G2873" s="1" t="s">
        <v>15341</v>
      </c>
      <c r="H2873" s="1" t="s">
        <v>15342</v>
      </c>
      <c r="I2873" s="1">
        <v>6.2330502E7</v>
      </c>
      <c r="J2873" s="1">
        <v>42438.0</v>
      </c>
      <c r="M2873" s="1">
        <v>0.0</v>
      </c>
      <c r="N2873" s="1">
        <v>1.0</v>
      </c>
      <c r="O2873" s="1">
        <v>1.0</v>
      </c>
      <c r="P2873" s="1" t="s">
        <v>621</v>
      </c>
      <c r="Q2873" s="1" t="s">
        <v>1608</v>
      </c>
      <c r="R2873" s="1">
        <v>40.8975299999999</v>
      </c>
      <c r="S2873" s="1">
        <v>-73.87359</v>
      </c>
      <c r="T2873" s="1" t="s">
        <v>150</v>
      </c>
      <c r="U2873" s="1" t="s">
        <v>113</v>
      </c>
      <c r="V2873" s="1">
        <v>3.0</v>
      </c>
      <c r="W2873" s="1">
        <v>1.0</v>
      </c>
      <c r="X2873" s="1">
        <v>2.0</v>
      </c>
      <c r="Y2873" s="1">
        <v>2.0</v>
      </c>
      <c r="Z2873" s="1" t="s">
        <v>93</v>
      </c>
      <c r="AA2873" s="1" t="s">
        <v>15343</v>
      </c>
      <c r="AB2873" s="1">
        <v>50.0</v>
      </c>
      <c r="AC2873" s="1">
        <v>3.0</v>
      </c>
      <c r="AD2873" s="1">
        <v>25.0</v>
      </c>
      <c r="AE2873" s="1">
        <v>1.0</v>
      </c>
      <c r="AF2873" s="1" t="s">
        <v>231</v>
      </c>
      <c r="AG2873" s="1">
        <v>1.0</v>
      </c>
      <c r="AH2873" s="1">
        <v>0.0</v>
      </c>
      <c r="AI2873" s="1">
        <v>0.0</v>
      </c>
      <c r="AJ2873" s="1">
        <v>0.0</v>
      </c>
      <c r="AK2873" s="1">
        <v>0.0</v>
      </c>
      <c r="AL2873" s="1">
        <v>6.0</v>
      </c>
      <c r="AM2873" s="1">
        <v>6.0</v>
      </c>
      <c r="AN2873" s="1">
        <v>90.0</v>
      </c>
      <c r="AO2873" s="1">
        <v>9.0</v>
      </c>
      <c r="AP2873" s="1">
        <v>10.0</v>
      </c>
      <c r="AQ2873" s="1">
        <v>10.0</v>
      </c>
      <c r="AR2873" s="1">
        <v>10.0</v>
      </c>
      <c r="AS2873" s="1">
        <v>10.0</v>
      </c>
      <c r="AT2873" s="1">
        <v>9.0</v>
      </c>
      <c r="AU2873" s="1">
        <v>1.0</v>
      </c>
      <c r="AV2873" s="1" t="s">
        <v>105</v>
      </c>
      <c r="AW2873" s="1">
        <v>1.0</v>
      </c>
      <c r="AX2873" s="1">
        <v>0.0</v>
      </c>
      <c r="AY2873" s="1">
        <v>1.0</v>
      </c>
      <c r="AZ2873" s="1">
        <v>0.0</v>
      </c>
      <c r="BA2873" s="1">
        <v>0.71</v>
      </c>
      <c r="BB2873" s="1">
        <v>-1.0</v>
      </c>
      <c r="BC2873" s="1">
        <v>1.0</v>
      </c>
      <c r="BD2873" s="1">
        <v>-1.0</v>
      </c>
      <c r="BE2873" s="1">
        <v>-1.0</v>
      </c>
      <c r="BF2873" s="1">
        <v>1.0</v>
      </c>
      <c r="BG2873" s="1">
        <v>-1.0</v>
      </c>
      <c r="BH2873" s="1">
        <v>-1.0</v>
      </c>
      <c r="BI2873" s="1">
        <v>-1.0</v>
      </c>
      <c r="BJ2873" s="1">
        <v>1.0</v>
      </c>
      <c r="BK2873" s="1">
        <v>-1.0</v>
      </c>
      <c r="BL2873" s="1">
        <v>-1.0</v>
      </c>
      <c r="BM2873" s="1">
        <v>1.0</v>
      </c>
      <c r="BN2873" s="1">
        <v>-1.0</v>
      </c>
      <c r="BO2873" s="1">
        <v>-1.0</v>
      </c>
      <c r="BP2873" s="1">
        <v>-1.0</v>
      </c>
      <c r="BQ2873" s="1">
        <v>1.0</v>
      </c>
      <c r="BR2873" s="1">
        <v>-1.0</v>
      </c>
      <c r="BS2873" s="1">
        <v>1.0</v>
      </c>
      <c r="BT2873" s="1">
        <v>-1.0</v>
      </c>
      <c r="BU2873" s="1">
        <v>1.0</v>
      </c>
      <c r="BV2873" s="1">
        <v>1.0</v>
      </c>
      <c r="BW2873" s="1">
        <v>-1.0</v>
      </c>
      <c r="BX2873" s="1">
        <v>-1.0</v>
      </c>
      <c r="BY2873" s="1">
        <v>-1.0</v>
      </c>
      <c r="BZ2873" s="1">
        <v>-1.0</v>
      </c>
      <c r="CA2873" s="1">
        <v>-1.0</v>
      </c>
      <c r="CB2873" s="1">
        <v>-1.0</v>
      </c>
      <c r="CC2873" s="1">
        <v>-1.0</v>
      </c>
      <c r="CD2873" s="1">
        <v>96472.0</v>
      </c>
    </row>
    <row r="2874">
      <c r="A2874" s="1">
        <v>2.9902562E7</v>
      </c>
      <c r="B2874" s="1" t="s">
        <v>15344</v>
      </c>
      <c r="C2874" s="1" t="s">
        <v>15345</v>
      </c>
      <c r="D2874" s="1" t="s">
        <v>15346</v>
      </c>
      <c r="E2874" s="1" t="s">
        <v>85</v>
      </c>
      <c r="F2874" s="1" t="s">
        <v>15347</v>
      </c>
      <c r="G2874" s="1" t="s">
        <v>15348</v>
      </c>
      <c r="I2874" s="1">
        <v>8830191.0</v>
      </c>
      <c r="J2874" s="1">
        <v>41531.0</v>
      </c>
      <c r="K2874" s="1" t="s">
        <v>134</v>
      </c>
      <c r="L2874" s="1">
        <v>1.0</v>
      </c>
      <c r="M2874" s="1">
        <v>0.0</v>
      </c>
      <c r="N2874" s="1">
        <v>1.0</v>
      </c>
      <c r="O2874" s="1">
        <v>0.0</v>
      </c>
      <c r="P2874" s="1" t="s">
        <v>123</v>
      </c>
      <c r="Q2874" s="1" t="s">
        <v>124</v>
      </c>
      <c r="R2874" s="1">
        <v>40.64169</v>
      </c>
      <c r="S2874" s="1">
        <v>-73.95398</v>
      </c>
      <c r="T2874" s="1" t="s">
        <v>91</v>
      </c>
      <c r="U2874" s="1" t="s">
        <v>92</v>
      </c>
      <c r="V2874" s="1">
        <v>2.0</v>
      </c>
      <c r="W2874" s="1">
        <v>1.0</v>
      </c>
      <c r="X2874" s="1">
        <v>1.0</v>
      </c>
      <c r="Y2874" s="1">
        <v>1.0</v>
      </c>
      <c r="Z2874" s="1" t="s">
        <v>93</v>
      </c>
      <c r="AA2874" s="1" t="s">
        <v>7213</v>
      </c>
      <c r="AB2874" s="1">
        <v>40.0</v>
      </c>
      <c r="AC2874" s="1">
        <v>1.0</v>
      </c>
      <c r="AD2874" s="1">
        <v>30.0</v>
      </c>
      <c r="AE2874" s="1">
        <v>2.0</v>
      </c>
      <c r="AF2874" s="1" t="s">
        <v>127</v>
      </c>
      <c r="AG2874" s="1">
        <v>1.0</v>
      </c>
      <c r="AH2874" s="1">
        <v>29.0</v>
      </c>
      <c r="AI2874" s="1">
        <v>53.0</v>
      </c>
      <c r="AJ2874" s="1">
        <v>57.0</v>
      </c>
      <c r="AK2874" s="1">
        <v>57.0</v>
      </c>
      <c r="AL2874" s="1">
        <v>2.0</v>
      </c>
      <c r="AM2874" s="1">
        <v>2.0</v>
      </c>
      <c r="AN2874" s="1">
        <v>100.0</v>
      </c>
      <c r="AO2874" s="1">
        <v>10.0</v>
      </c>
      <c r="AP2874" s="1">
        <v>10.0</v>
      </c>
      <c r="AQ2874" s="1">
        <v>10.0</v>
      </c>
      <c r="AR2874" s="1">
        <v>10.0</v>
      </c>
      <c r="AS2874" s="1">
        <v>10.0</v>
      </c>
      <c r="AT2874" s="1">
        <v>10.0</v>
      </c>
      <c r="AU2874" s="1">
        <v>0.0</v>
      </c>
      <c r="AV2874" s="1" t="s">
        <v>117</v>
      </c>
      <c r="AW2874" s="1">
        <v>1.0</v>
      </c>
      <c r="AX2874" s="1">
        <v>1.0</v>
      </c>
      <c r="AY2874" s="1">
        <v>0.0</v>
      </c>
      <c r="AZ2874" s="1">
        <v>0.0</v>
      </c>
      <c r="BA2874" s="1">
        <v>2.0</v>
      </c>
      <c r="BB2874" s="1">
        <v>-1.0</v>
      </c>
      <c r="BC2874" s="1">
        <v>-1.0</v>
      </c>
      <c r="BD2874" s="1">
        <v>-1.0</v>
      </c>
      <c r="BE2874" s="1">
        <v>-1.0</v>
      </c>
      <c r="BF2874" s="1">
        <v>-1.0</v>
      </c>
      <c r="BG2874" s="1">
        <v>-1.0</v>
      </c>
      <c r="BH2874" s="1">
        <v>-1.0</v>
      </c>
      <c r="BI2874" s="1">
        <v>-1.0</v>
      </c>
      <c r="BJ2874" s="1">
        <v>1.0</v>
      </c>
      <c r="BK2874" s="1">
        <v>-1.0</v>
      </c>
      <c r="BL2874" s="1">
        <v>-1.0</v>
      </c>
      <c r="BM2874" s="1">
        <v>-1.0</v>
      </c>
      <c r="BN2874" s="1">
        <v>-1.0</v>
      </c>
      <c r="BO2874" s="1">
        <v>-1.0</v>
      </c>
      <c r="BP2874" s="1">
        <v>-1.0</v>
      </c>
      <c r="BQ2874" s="1">
        <v>-1.0</v>
      </c>
      <c r="BR2874" s="1">
        <v>-1.0</v>
      </c>
      <c r="BS2874" s="1">
        <v>-1.0</v>
      </c>
      <c r="BT2874" s="1">
        <v>-1.0</v>
      </c>
      <c r="BU2874" s="1">
        <v>1.0</v>
      </c>
      <c r="BV2874" s="1">
        <v>-1.0</v>
      </c>
      <c r="BW2874" s="1">
        <v>-1.0</v>
      </c>
      <c r="BX2874" s="1">
        <v>1.0</v>
      </c>
      <c r="BY2874" s="1">
        <v>-1.0</v>
      </c>
      <c r="BZ2874" s="1">
        <v>-1.0</v>
      </c>
      <c r="CA2874" s="1">
        <v>-1.0</v>
      </c>
      <c r="CB2874" s="1">
        <v>-1.0</v>
      </c>
      <c r="CC2874" s="1">
        <v>-1.0</v>
      </c>
      <c r="CD2874" s="1">
        <v>96479.0</v>
      </c>
    </row>
    <row r="2875">
      <c r="A2875" s="1">
        <v>1.4945274E7</v>
      </c>
      <c r="B2875" s="1" t="s">
        <v>15349</v>
      </c>
      <c r="C2875" s="1" t="s">
        <v>15350</v>
      </c>
      <c r="D2875" s="1" t="s">
        <v>15351</v>
      </c>
      <c r="E2875" s="1" t="s">
        <v>85</v>
      </c>
      <c r="G2875" s="1" t="s">
        <v>15352</v>
      </c>
      <c r="I2875" s="1">
        <v>3.23579E7</v>
      </c>
      <c r="J2875" s="1">
        <v>42125.0</v>
      </c>
      <c r="M2875" s="1">
        <v>0.0</v>
      </c>
      <c r="N2875" s="1">
        <v>1.0</v>
      </c>
      <c r="O2875" s="1">
        <v>1.0</v>
      </c>
      <c r="P2875" s="1" t="s">
        <v>621</v>
      </c>
      <c r="Q2875" s="1" t="s">
        <v>1608</v>
      </c>
      <c r="R2875" s="1">
        <v>40.88985</v>
      </c>
      <c r="S2875" s="1">
        <v>-73.9074699999999</v>
      </c>
      <c r="T2875" s="1" t="s">
        <v>91</v>
      </c>
      <c r="U2875" s="1" t="s">
        <v>113</v>
      </c>
      <c r="V2875" s="1">
        <v>4.0</v>
      </c>
      <c r="W2875" s="1">
        <v>1.0</v>
      </c>
      <c r="X2875" s="1">
        <v>1.0</v>
      </c>
      <c r="Y2875" s="1">
        <v>2.0</v>
      </c>
      <c r="Z2875" s="1" t="s">
        <v>93</v>
      </c>
      <c r="AA2875" s="1" t="s">
        <v>15353</v>
      </c>
      <c r="AB2875" s="1">
        <v>85.0</v>
      </c>
      <c r="AC2875" s="1">
        <v>2.0</v>
      </c>
      <c r="AD2875" s="1">
        <v>25.0</v>
      </c>
      <c r="AE2875" s="1">
        <v>2.0</v>
      </c>
      <c r="AF2875" s="1" t="s">
        <v>932</v>
      </c>
      <c r="AG2875" s="1">
        <v>1.0</v>
      </c>
      <c r="AH2875" s="1">
        <v>0.0</v>
      </c>
      <c r="AI2875" s="1">
        <v>0.0</v>
      </c>
      <c r="AJ2875" s="1">
        <v>0.0</v>
      </c>
      <c r="AK2875" s="1">
        <v>0.0</v>
      </c>
      <c r="AL2875" s="1">
        <v>16.0</v>
      </c>
      <c r="AM2875" s="1">
        <v>0.0</v>
      </c>
      <c r="AN2875" s="1">
        <v>94.0</v>
      </c>
      <c r="AO2875" s="1">
        <v>9.0</v>
      </c>
      <c r="AP2875" s="1">
        <v>9.0</v>
      </c>
      <c r="AQ2875" s="1">
        <v>10.0</v>
      </c>
      <c r="AR2875" s="1">
        <v>10.0</v>
      </c>
      <c r="AS2875" s="1">
        <v>10.0</v>
      </c>
      <c r="AT2875" s="1">
        <v>9.0</v>
      </c>
      <c r="AU2875" s="1">
        <v>0.0</v>
      </c>
      <c r="AV2875" s="1" t="s">
        <v>96</v>
      </c>
      <c r="AW2875" s="1">
        <v>1.0</v>
      </c>
      <c r="AX2875" s="1">
        <v>0.0</v>
      </c>
      <c r="AY2875" s="1">
        <v>1.0</v>
      </c>
      <c r="AZ2875" s="1">
        <v>0.0</v>
      </c>
      <c r="BA2875" s="1">
        <v>0.47</v>
      </c>
      <c r="BB2875" s="1">
        <v>1.0</v>
      </c>
      <c r="BC2875" s="1">
        <v>1.0</v>
      </c>
      <c r="BD2875" s="1">
        <v>-1.0</v>
      </c>
      <c r="BE2875" s="1">
        <v>-1.0</v>
      </c>
      <c r="BF2875" s="1">
        <v>-1.0</v>
      </c>
      <c r="BG2875" s="1">
        <v>-1.0</v>
      </c>
      <c r="BH2875" s="1">
        <v>-1.0</v>
      </c>
      <c r="BI2875" s="1">
        <v>-1.0</v>
      </c>
      <c r="BJ2875" s="1">
        <v>1.0</v>
      </c>
      <c r="BK2875" s="1">
        <v>-1.0</v>
      </c>
      <c r="BL2875" s="1">
        <v>-1.0</v>
      </c>
      <c r="BM2875" s="1">
        <v>1.0</v>
      </c>
      <c r="BN2875" s="1">
        <v>-1.0</v>
      </c>
      <c r="BO2875" s="1">
        <v>-1.0</v>
      </c>
      <c r="BP2875" s="1">
        <v>-1.0</v>
      </c>
      <c r="BQ2875" s="1">
        <v>-1.0</v>
      </c>
      <c r="BR2875" s="1">
        <v>-1.0</v>
      </c>
      <c r="BS2875" s="1">
        <v>-1.0</v>
      </c>
      <c r="BT2875" s="1">
        <v>-1.0</v>
      </c>
      <c r="BU2875" s="1">
        <v>1.0</v>
      </c>
      <c r="BV2875" s="1">
        <v>-1.0</v>
      </c>
      <c r="BW2875" s="1">
        <v>-1.0</v>
      </c>
      <c r="BX2875" s="1">
        <v>-1.0</v>
      </c>
      <c r="BY2875" s="1">
        <v>-1.0</v>
      </c>
      <c r="BZ2875" s="1">
        <v>-1.0</v>
      </c>
      <c r="CA2875" s="1">
        <v>-1.0</v>
      </c>
      <c r="CB2875" s="1">
        <v>-1.0</v>
      </c>
      <c r="CC2875" s="1">
        <v>-1.0</v>
      </c>
      <c r="CD2875" s="1">
        <v>96529.0</v>
      </c>
    </row>
    <row r="2876">
      <c r="A2876" s="1">
        <v>2.1730105E7</v>
      </c>
      <c r="B2876" s="1" t="s">
        <v>15354</v>
      </c>
      <c r="C2876" s="1" t="s">
        <v>15355</v>
      </c>
      <c r="D2876" s="1" t="s">
        <v>15356</v>
      </c>
      <c r="E2876" s="1" t="s">
        <v>85</v>
      </c>
      <c r="G2876" s="1" t="s">
        <v>15357</v>
      </c>
      <c r="H2876" s="1" t="s">
        <v>15358</v>
      </c>
      <c r="I2876" s="1">
        <v>1.4294841E7</v>
      </c>
      <c r="J2876" s="1">
        <v>41743.0</v>
      </c>
      <c r="M2876" s="1">
        <v>0.0</v>
      </c>
      <c r="N2876" s="1">
        <v>1.0</v>
      </c>
      <c r="O2876" s="1">
        <v>1.0</v>
      </c>
      <c r="P2876" s="1" t="s">
        <v>123</v>
      </c>
      <c r="Q2876" s="1" t="s">
        <v>124</v>
      </c>
      <c r="R2876" s="1">
        <v>40.69399</v>
      </c>
      <c r="S2876" s="1">
        <v>-73.97153</v>
      </c>
      <c r="T2876" s="1" t="s">
        <v>91</v>
      </c>
      <c r="U2876" s="1" t="s">
        <v>113</v>
      </c>
      <c r="V2876" s="1">
        <v>1.0</v>
      </c>
      <c r="W2876" s="1">
        <v>1.0</v>
      </c>
      <c r="X2876" s="1">
        <v>1.0</v>
      </c>
      <c r="Y2876" s="1">
        <v>1.0</v>
      </c>
      <c r="Z2876" s="1" t="s">
        <v>93</v>
      </c>
      <c r="AA2876" s="1" t="s">
        <v>15359</v>
      </c>
      <c r="AB2876" s="1">
        <v>75.0</v>
      </c>
      <c r="AC2876" s="1">
        <v>1.0</v>
      </c>
      <c r="AD2876" s="1">
        <v>30.0</v>
      </c>
      <c r="AE2876" s="1">
        <v>2.0</v>
      </c>
      <c r="AF2876" s="1" t="s">
        <v>452</v>
      </c>
      <c r="AG2876" s="1">
        <v>1.0</v>
      </c>
      <c r="AH2876" s="1">
        <v>0.0</v>
      </c>
      <c r="AI2876" s="1">
        <v>0.0</v>
      </c>
      <c r="AJ2876" s="1">
        <v>0.0</v>
      </c>
      <c r="AK2876" s="1">
        <v>0.0</v>
      </c>
      <c r="AL2876" s="1">
        <v>0.0</v>
      </c>
      <c r="AM2876" s="1">
        <v>0.0</v>
      </c>
      <c r="AU2876" s="1">
        <v>1.0</v>
      </c>
      <c r="AV2876" s="1" t="s">
        <v>105</v>
      </c>
      <c r="AW2876" s="1">
        <v>1.0</v>
      </c>
      <c r="AX2876" s="1">
        <v>0.0</v>
      </c>
      <c r="AY2876" s="1">
        <v>1.0</v>
      </c>
      <c r="AZ2876" s="1">
        <v>0.0</v>
      </c>
      <c r="BB2876" s="1">
        <v>-1.0</v>
      </c>
      <c r="BC2876" s="1">
        <v>1.0</v>
      </c>
      <c r="BD2876" s="1">
        <v>-1.0</v>
      </c>
      <c r="BE2876" s="1">
        <v>-1.0</v>
      </c>
      <c r="BF2876" s="1">
        <v>-1.0</v>
      </c>
      <c r="BG2876" s="1">
        <v>-1.0</v>
      </c>
      <c r="BH2876" s="1">
        <v>1.0</v>
      </c>
      <c r="BI2876" s="1">
        <v>-1.0</v>
      </c>
      <c r="BJ2876" s="1">
        <v>-1.0</v>
      </c>
      <c r="BK2876" s="1">
        <v>-1.0</v>
      </c>
      <c r="BL2876" s="1">
        <v>-1.0</v>
      </c>
      <c r="BM2876" s="1">
        <v>1.0</v>
      </c>
      <c r="BN2876" s="1">
        <v>1.0</v>
      </c>
      <c r="BO2876" s="1">
        <v>1.0</v>
      </c>
      <c r="BP2876" s="1">
        <v>-1.0</v>
      </c>
      <c r="BQ2876" s="1">
        <v>-1.0</v>
      </c>
      <c r="BR2876" s="1">
        <v>1.0</v>
      </c>
      <c r="BS2876" s="1">
        <v>-1.0</v>
      </c>
      <c r="BT2876" s="1">
        <v>-1.0</v>
      </c>
      <c r="BU2876" s="1">
        <v>1.0</v>
      </c>
      <c r="BV2876" s="1">
        <v>-1.0</v>
      </c>
      <c r="BW2876" s="1">
        <v>-1.0</v>
      </c>
      <c r="BX2876" s="1">
        <v>-1.0</v>
      </c>
      <c r="BY2876" s="1">
        <v>-1.0</v>
      </c>
      <c r="BZ2876" s="1">
        <v>-1.0</v>
      </c>
      <c r="CA2876" s="1">
        <v>-1.0</v>
      </c>
      <c r="CB2876" s="1">
        <v>1.0</v>
      </c>
      <c r="CC2876" s="1">
        <v>-1.0</v>
      </c>
      <c r="CD2876" s="1">
        <v>96540.0</v>
      </c>
    </row>
    <row r="2877">
      <c r="A2877" s="1">
        <v>2.2730139E7</v>
      </c>
      <c r="B2877" s="1" t="s">
        <v>15360</v>
      </c>
      <c r="C2877" s="1" t="s">
        <v>15361</v>
      </c>
      <c r="D2877" s="1" t="s">
        <v>15362</v>
      </c>
      <c r="E2877" s="1" t="s">
        <v>85</v>
      </c>
      <c r="F2877" s="1" t="s">
        <v>15363</v>
      </c>
      <c r="G2877" s="1" t="s">
        <v>15364</v>
      </c>
      <c r="H2877" s="2" t="str">
        <f>- no alcohol  - Dress conservatively</f>
        <v>#ERROR!</v>
      </c>
      <c r="I2877" s="1">
        <v>1.67595532E8</v>
      </c>
      <c r="J2877" s="1">
        <v>43113.0</v>
      </c>
      <c r="K2877" s="1" t="s">
        <v>134</v>
      </c>
      <c r="L2877" s="1">
        <v>1.0</v>
      </c>
      <c r="M2877" s="1">
        <v>0.0</v>
      </c>
      <c r="N2877" s="1">
        <v>1.0</v>
      </c>
      <c r="O2877" s="1">
        <v>0.0</v>
      </c>
      <c r="P2877" s="1" t="s">
        <v>813</v>
      </c>
      <c r="Q2877" s="1" t="s">
        <v>814</v>
      </c>
      <c r="R2877" s="1">
        <v>40.56033</v>
      </c>
      <c r="S2877" s="1">
        <v>-74.18259</v>
      </c>
      <c r="T2877" s="1" t="s">
        <v>150</v>
      </c>
      <c r="U2877" s="1" t="s">
        <v>92</v>
      </c>
      <c r="V2877" s="1">
        <v>4.0</v>
      </c>
      <c r="W2877" s="1">
        <v>1.0</v>
      </c>
      <c r="X2877" s="1">
        <v>1.0</v>
      </c>
      <c r="Y2877" s="1">
        <v>3.0</v>
      </c>
      <c r="Z2877" s="1" t="s">
        <v>93</v>
      </c>
      <c r="AA2877" s="1" t="s">
        <v>15365</v>
      </c>
      <c r="AB2877" s="1">
        <v>75.0</v>
      </c>
      <c r="AC2877" s="1">
        <v>3.0</v>
      </c>
      <c r="AD2877" s="1">
        <v>15.0</v>
      </c>
      <c r="AE2877" s="1">
        <v>1.0</v>
      </c>
      <c r="AF2877" s="1" t="s">
        <v>904</v>
      </c>
      <c r="AG2877" s="1">
        <v>1.0</v>
      </c>
      <c r="AH2877" s="1">
        <v>0.0</v>
      </c>
      <c r="AI2877" s="1">
        <v>0.0</v>
      </c>
      <c r="AJ2877" s="1">
        <v>6.0</v>
      </c>
      <c r="AK2877" s="1">
        <v>6.0</v>
      </c>
      <c r="AL2877" s="1">
        <v>20.0</v>
      </c>
      <c r="AM2877" s="1">
        <v>16.0</v>
      </c>
      <c r="AN2877" s="1">
        <v>82.0</v>
      </c>
      <c r="AO2877" s="1">
        <v>8.0</v>
      </c>
      <c r="AP2877" s="1">
        <v>8.0</v>
      </c>
      <c r="AQ2877" s="1">
        <v>9.0</v>
      </c>
      <c r="AR2877" s="1">
        <v>9.0</v>
      </c>
      <c r="AS2877" s="1">
        <v>9.0</v>
      </c>
      <c r="AT2877" s="1">
        <v>8.0</v>
      </c>
      <c r="AU2877" s="1">
        <v>1.0</v>
      </c>
      <c r="AV2877" s="1" t="s">
        <v>117</v>
      </c>
      <c r="AW2877" s="1">
        <v>1.0</v>
      </c>
      <c r="AX2877" s="1">
        <v>1.0</v>
      </c>
      <c r="AY2877" s="1">
        <v>0.0</v>
      </c>
      <c r="AZ2877" s="1">
        <v>0.0</v>
      </c>
      <c r="BA2877" s="1">
        <v>1.55</v>
      </c>
      <c r="BB2877" s="1">
        <v>-1.0</v>
      </c>
      <c r="BC2877" s="1">
        <v>-1.0</v>
      </c>
      <c r="BD2877" s="1">
        <v>-1.0</v>
      </c>
      <c r="BE2877" s="1">
        <v>-1.0</v>
      </c>
      <c r="BF2877" s="1">
        <v>-1.0</v>
      </c>
      <c r="BG2877" s="1">
        <v>-1.0</v>
      </c>
      <c r="BH2877" s="1">
        <v>1.0</v>
      </c>
      <c r="BI2877" s="1">
        <v>-1.0</v>
      </c>
      <c r="BJ2877" s="1">
        <v>1.0</v>
      </c>
      <c r="BK2877" s="1">
        <v>-1.0</v>
      </c>
      <c r="BL2877" s="1">
        <v>-1.0</v>
      </c>
      <c r="BM2877" s="1">
        <v>-1.0</v>
      </c>
      <c r="BN2877" s="1">
        <v>-1.0</v>
      </c>
      <c r="BO2877" s="1">
        <v>-1.0</v>
      </c>
      <c r="BP2877" s="1">
        <v>1.0</v>
      </c>
      <c r="BQ2877" s="1">
        <v>1.0</v>
      </c>
      <c r="BR2877" s="1">
        <v>-1.0</v>
      </c>
      <c r="BS2877" s="1">
        <v>1.0</v>
      </c>
      <c r="BT2877" s="1">
        <v>-1.0</v>
      </c>
      <c r="BU2877" s="1">
        <v>1.0</v>
      </c>
      <c r="BV2877" s="1">
        <v>1.0</v>
      </c>
      <c r="BW2877" s="1">
        <v>-1.0</v>
      </c>
      <c r="BX2877" s="1">
        <v>-1.0</v>
      </c>
      <c r="BY2877" s="1">
        <v>-1.0</v>
      </c>
      <c r="BZ2877" s="1">
        <v>-1.0</v>
      </c>
      <c r="CA2877" s="1">
        <v>-1.0</v>
      </c>
      <c r="CB2877" s="1">
        <v>-1.0</v>
      </c>
      <c r="CC2877" s="1">
        <v>-1.0</v>
      </c>
      <c r="CD2877" s="1">
        <v>96626.0</v>
      </c>
    </row>
    <row r="2878">
      <c r="A2878" s="1">
        <v>1.6067542E7</v>
      </c>
      <c r="B2878" s="1" t="s">
        <v>15366</v>
      </c>
      <c r="C2878" s="1" t="s">
        <v>15367</v>
      </c>
      <c r="D2878" s="1" t="s">
        <v>15368</v>
      </c>
      <c r="E2878" s="1" t="s">
        <v>85</v>
      </c>
      <c r="F2878" s="1" t="s">
        <v>15369</v>
      </c>
      <c r="G2878" s="1" t="s">
        <v>15370</v>
      </c>
      <c r="H2878" s="1" t="s">
        <v>15371</v>
      </c>
      <c r="I2878" s="1">
        <v>31378.0</v>
      </c>
      <c r="J2878" s="1">
        <v>40037.0</v>
      </c>
      <c r="K2878" s="1" t="s">
        <v>134</v>
      </c>
      <c r="L2878" s="1">
        <v>1.0</v>
      </c>
      <c r="M2878" s="1">
        <v>1.0</v>
      </c>
      <c r="N2878" s="1">
        <v>3.0</v>
      </c>
      <c r="O2878" s="1">
        <v>1.0</v>
      </c>
      <c r="P2878" s="1" t="s">
        <v>123</v>
      </c>
      <c r="Q2878" s="1" t="s">
        <v>698</v>
      </c>
      <c r="R2878" s="1">
        <v>40.67001</v>
      </c>
      <c r="S2878" s="1">
        <v>-73.96197</v>
      </c>
      <c r="T2878" s="1" t="s">
        <v>91</v>
      </c>
      <c r="U2878" s="1" t="s">
        <v>92</v>
      </c>
      <c r="V2878" s="1">
        <v>3.0</v>
      </c>
      <c r="W2878" s="1">
        <v>1.0</v>
      </c>
      <c r="X2878" s="1">
        <v>1.0</v>
      </c>
      <c r="Y2878" s="1">
        <v>2.0</v>
      </c>
      <c r="Z2878" s="1" t="s">
        <v>93</v>
      </c>
      <c r="AA2878" s="1" t="s">
        <v>15372</v>
      </c>
      <c r="AB2878" s="1">
        <v>100.0</v>
      </c>
      <c r="AC2878" s="1">
        <v>2.0</v>
      </c>
      <c r="AD2878" s="1">
        <v>30.0</v>
      </c>
      <c r="AE2878" s="1">
        <v>4.0</v>
      </c>
      <c r="AF2878" s="1" t="s">
        <v>407</v>
      </c>
      <c r="AG2878" s="1">
        <v>1.0</v>
      </c>
      <c r="AH2878" s="1">
        <v>0.0</v>
      </c>
      <c r="AI2878" s="1">
        <v>0.0</v>
      </c>
      <c r="AJ2878" s="1">
        <v>0.0</v>
      </c>
      <c r="AK2878" s="1">
        <v>6.0</v>
      </c>
      <c r="AL2878" s="1">
        <v>8.0</v>
      </c>
      <c r="AM2878" s="1">
        <v>6.0</v>
      </c>
      <c r="AN2878" s="1">
        <v>90.0</v>
      </c>
      <c r="AO2878" s="1">
        <v>9.0</v>
      </c>
      <c r="AP2878" s="1">
        <v>8.0</v>
      </c>
      <c r="AQ2878" s="1">
        <v>10.0</v>
      </c>
      <c r="AR2878" s="1">
        <v>10.0</v>
      </c>
      <c r="AS2878" s="1">
        <v>9.0</v>
      </c>
      <c r="AT2878" s="1">
        <v>8.0</v>
      </c>
      <c r="AU2878" s="1">
        <v>1.0</v>
      </c>
      <c r="AV2878" s="1" t="s">
        <v>117</v>
      </c>
      <c r="AW2878" s="1">
        <v>3.0</v>
      </c>
      <c r="AX2878" s="1">
        <v>1.0</v>
      </c>
      <c r="AY2878" s="1">
        <v>1.0</v>
      </c>
      <c r="AZ2878" s="1">
        <v>1.0</v>
      </c>
      <c r="BA2878" s="1">
        <v>0.29</v>
      </c>
      <c r="BB2878" s="1">
        <v>-1.0</v>
      </c>
      <c r="BC2878" s="1">
        <v>-1.0</v>
      </c>
      <c r="BD2878" s="1">
        <v>-1.0</v>
      </c>
      <c r="BE2878" s="1">
        <v>-1.0</v>
      </c>
      <c r="BF2878" s="1">
        <v>-1.0</v>
      </c>
      <c r="BG2878" s="1">
        <v>-1.0</v>
      </c>
      <c r="BH2878" s="1">
        <v>-1.0</v>
      </c>
      <c r="BI2878" s="1">
        <v>-1.0</v>
      </c>
      <c r="BJ2878" s="1">
        <v>1.0</v>
      </c>
      <c r="BK2878" s="1">
        <v>-1.0</v>
      </c>
      <c r="BL2878" s="1">
        <v>-1.0</v>
      </c>
      <c r="BM2878" s="1">
        <v>1.0</v>
      </c>
      <c r="BN2878" s="1">
        <v>1.0</v>
      </c>
      <c r="BO2878" s="1">
        <v>-1.0</v>
      </c>
      <c r="BP2878" s="1">
        <v>-1.0</v>
      </c>
      <c r="BQ2878" s="1">
        <v>-1.0</v>
      </c>
      <c r="BR2878" s="1">
        <v>-1.0</v>
      </c>
      <c r="BS2878" s="1">
        <v>-1.0</v>
      </c>
      <c r="BT2878" s="1">
        <v>-1.0</v>
      </c>
      <c r="BU2878" s="1">
        <v>1.0</v>
      </c>
      <c r="BV2878" s="1">
        <v>-1.0</v>
      </c>
      <c r="BW2878" s="1">
        <v>-1.0</v>
      </c>
      <c r="BX2878" s="1">
        <v>-1.0</v>
      </c>
      <c r="BY2878" s="1">
        <v>-1.0</v>
      </c>
      <c r="BZ2878" s="1">
        <v>1.0</v>
      </c>
      <c r="CA2878" s="1">
        <v>-1.0</v>
      </c>
      <c r="CB2878" s="1">
        <v>-1.0</v>
      </c>
      <c r="CC2878" s="1">
        <v>-1.0</v>
      </c>
      <c r="CD2878" s="1">
        <v>96631.0</v>
      </c>
    </row>
    <row r="2879">
      <c r="A2879" s="1">
        <v>9477988.0</v>
      </c>
      <c r="B2879" s="1" t="s">
        <v>15373</v>
      </c>
      <c r="C2879" s="1" t="s">
        <v>15374</v>
      </c>
      <c r="D2879" s="1" t="s">
        <v>15375</v>
      </c>
      <c r="E2879" s="1" t="s">
        <v>85</v>
      </c>
      <c r="F2879" s="1" t="s">
        <v>15376</v>
      </c>
      <c r="G2879" s="1" t="s">
        <v>15377</v>
      </c>
      <c r="H2879" s="1" t="s">
        <v>15378</v>
      </c>
      <c r="I2879" s="1">
        <v>7530710.0</v>
      </c>
      <c r="J2879" s="1">
        <v>41471.0</v>
      </c>
      <c r="M2879" s="1">
        <v>0.0</v>
      </c>
      <c r="N2879" s="1">
        <v>1.0</v>
      </c>
      <c r="O2879" s="1">
        <v>1.0</v>
      </c>
      <c r="P2879" s="1" t="s">
        <v>123</v>
      </c>
      <c r="Q2879" s="1" t="s">
        <v>1623</v>
      </c>
      <c r="R2879" s="1">
        <v>40.67768</v>
      </c>
      <c r="S2879" s="1">
        <v>-73.97114</v>
      </c>
      <c r="T2879" s="1" t="s">
        <v>91</v>
      </c>
      <c r="U2879" s="1" t="s">
        <v>92</v>
      </c>
      <c r="V2879" s="1">
        <v>5.0</v>
      </c>
      <c r="W2879" s="1">
        <v>1.0</v>
      </c>
      <c r="X2879" s="1">
        <v>1.0</v>
      </c>
      <c r="Y2879" s="1">
        <v>1.0</v>
      </c>
      <c r="Z2879" s="1" t="s">
        <v>93</v>
      </c>
      <c r="AA2879" s="1" t="s">
        <v>15379</v>
      </c>
      <c r="AB2879" s="1">
        <v>175.0</v>
      </c>
      <c r="AC2879" s="1">
        <v>2.0</v>
      </c>
      <c r="AD2879" s="1">
        <v>10.0</v>
      </c>
      <c r="AE2879" s="1">
        <v>10.0</v>
      </c>
      <c r="AF2879" s="1" t="s">
        <v>703</v>
      </c>
      <c r="AG2879" s="1">
        <v>1.0</v>
      </c>
      <c r="AH2879" s="1">
        <v>0.0</v>
      </c>
      <c r="AI2879" s="1">
        <v>0.0</v>
      </c>
      <c r="AJ2879" s="1">
        <v>0.0</v>
      </c>
      <c r="AK2879" s="1">
        <v>0.0</v>
      </c>
      <c r="AL2879" s="1">
        <v>11.0</v>
      </c>
      <c r="AM2879" s="1">
        <v>0.0</v>
      </c>
      <c r="AN2879" s="1">
        <v>98.0</v>
      </c>
      <c r="AO2879" s="1">
        <v>10.0</v>
      </c>
      <c r="AP2879" s="1">
        <v>10.0</v>
      </c>
      <c r="AQ2879" s="1">
        <v>10.0</v>
      </c>
      <c r="AR2879" s="1">
        <v>10.0</v>
      </c>
      <c r="AS2879" s="1">
        <v>10.0</v>
      </c>
      <c r="AT2879" s="1">
        <v>10.0</v>
      </c>
      <c r="AU2879" s="1">
        <v>0.0</v>
      </c>
      <c r="AV2879" s="1" t="s">
        <v>96</v>
      </c>
      <c r="AW2879" s="1">
        <v>1.0</v>
      </c>
      <c r="AX2879" s="1">
        <v>1.0</v>
      </c>
      <c r="AY2879" s="1">
        <v>0.0</v>
      </c>
      <c r="AZ2879" s="1">
        <v>0.0</v>
      </c>
      <c r="BA2879" s="1">
        <v>0.25</v>
      </c>
      <c r="BB2879" s="1">
        <v>-1.0</v>
      </c>
      <c r="BC2879" s="1">
        <v>1.0</v>
      </c>
      <c r="BD2879" s="1">
        <v>-1.0</v>
      </c>
      <c r="BE2879" s="1">
        <v>-1.0</v>
      </c>
      <c r="BF2879" s="1">
        <v>-1.0</v>
      </c>
      <c r="BG2879" s="1">
        <v>-1.0</v>
      </c>
      <c r="BH2879" s="1">
        <v>-1.0</v>
      </c>
      <c r="BI2879" s="1">
        <v>-1.0</v>
      </c>
      <c r="BJ2879" s="1">
        <v>1.0</v>
      </c>
      <c r="BK2879" s="1">
        <v>-1.0</v>
      </c>
      <c r="BL2879" s="1">
        <v>-1.0</v>
      </c>
      <c r="BM2879" s="1">
        <v>-1.0</v>
      </c>
      <c r="BN2879" s="1">
        <v>1.0</v>
      </c>
      <c r="BO2879" s="1">
        <v>-1.0</v>
      </c>
      <c r="BP2879" s="1">
        <v>-1.0</v>
      </c>
      <c r="BQ2879" s="1">
        <v>-1.0</v>
      </c>
      <c r="BR2879" s="1">
        <v>-1.0</v>
      </c>
      <c r="BS2879" s="1">
        <v>-1.0</v>
      </c>
      <c r="BT2879" s="1">
        <v>-1.0</v>
      </c>
      <c r="BU2879" s="1">
        <v>1.0</v>
      </c>
      <c r="BV2879" s="1">
        <v>-1.0</v>
      </c>
      <c r="BW2879" s="1">
        <v>-1.0</v>
      </c>
      <c r="BX2879" s="1">
        <v>-1.0</v>
      </c>
      <c r="BY2879" s="1">
        <v>-1.0</v>
      </c>
      <c r="BZ2879" s="1">
        <v>-1.0</v>
      </c>
      <c r="CA2879" s="1">
        <v>-1.0</v>
      </c>
      <c r="CB2879" s="1">
        <v>-1.0</v>
      </c>
      <c r="CC2879" s="1">
        <v>-1.0</v>
      </c>
      <c r="CD2879" s="1">
        <v>96637.0</v>
      </c>
    </row>
    <row r="2880">
      <c r="A2880" s="1">
        <v>2.331765E7</v>
      </c>
      <c r="B2880" s="1" t="s">
        <v>15380</v>
      </c>
      <c r="C2880" s="1" t="s">
        <v>15381</v>
      </c>
      <c r="D2880" s="1" t="s">
        <v>15382</v>
      </c>
      <c r="E2880" s="1" t="s">
        <v>85</v>
      </c>
      <c r="G2880" s="1" t="s">
        <v>15383</v>
      </c>
      <c r="I2880" s="1">
        <v>2.4987213E7</v>
      </c>
      <c r="J2880" s="1">
        <v>41992.0</v>
      </c>
      <c r="M2880" s="1">
        <v>0.0</v>
      </c>
      <c r="N2880" s="1">
        <v>1.0</v>
      </c>
      <c r="O2880" s="1">
        <v>1.0</v>
      </c>
      <c r="P2880" s="1" t="s">
        <v>89</v>
      </c>
      <c r="Q2880" s="1" t="s">
        <v>90</v>
      </c>
      <c r="R2880" s="1">
        <v>40.82826</v>
      </c>
      <c r="S2880" s="1">
        <v>-73.94589</v>
      </c>
      <c r="T2880" s="1" t="s">
        <v>91</v>
      </c>
      <c r="U2880" s="1" t="s">
        <v>113</v>
      </c>
      <c r="V2880" s="1">
        <v>2.0</v>
      </c>
      <c r="W2880" s="1">
        <v>1.0</v>
      </c>
      <c r="X2880" s="1">
        <v>1.0</v>
      </c>
      <c r="Y2880" s="1">
        <v>1.0</v>
      </c>
      <c r="Z2880" s="1" t="s">
        <v>93</v>
      </c>
      <c r="AA2880" s="1" t="s">
        <v>15384</v>
      </c>
      <c r="AB2880" s="1">
        <v>70.0</v>
      </c>
      <c r="AC2880" s="1">
        <v>2.0</v>
      </c>
      <c r="AD2880" s="1">
        <v>30.0</v>
      </c>
      <c r="AE2880" s="1">
        <v>2.0</v>
      </c>
      <c r="AF2880" s="1" t="s">
        <v>1554</v>
      </c>
      <c r="AG2880" s="1">
        <v>1.0</v>
      </c>
      <c r="AH2880" s="1">
        <v>6.0</v>
      </c>
      <c r="AI2880" s="1">
        <v>36.0</v>
      </c>
      <c r="AJ2880" s="1">
        <v>66.0</v>
      </c>
      <c r="AK2880" s="1">
        <v>156.0</v>
      </c>
      <c r="AL2880" s="1">
        <v>8.0</v>
      </c>
      <c r="AM2880" s="1">
        <v>0.0</v>
      </c>
      <c r="AN2880" s="1">
        <v>98.0</v>
      </c>
      <c r="AO2880" s="1">
        <v>10.0</v>
      </c>
      <c r="AP2880" s="1">
        <v>10.0</v>
      </c>
      <c r="AQ2880" s="1">
        <v>10.0</v>
      </c>
      <c r="AR2880" s="1">
        <v>10.0</v>
      </c>
      <c r="AS2880" s="1">
        <v>10.0</v>
      </c>
      <c r="AT2880" s="1">
        <v>10.0</v>
      </c>
      <c r="AU2880" s="1">
        <v>0.0</v>
      </c>
      <c r="AV2880" s="1" t="s">
        <v>117</v>
      </c>
      <c r="AW2880" s="1">
        <v>1.0</v>
      </c>
      <c r="AX2880" s="1">
        <v>0.0</v>
      </c>
      <c r="AY2880" s="1">
        <v>1.0</v>
      </c>
      <c r="AZ2880" s="1">
        <v>0.0</v>
      </c>
      <c r="BA2880" s="1">
        <v>0.49</v>
      </c>
      <c r="BB2880" s="1">
        <v>-1.0</v>
      </c>
      <c r="BC2880" s="1">
        <v>1.0</v>
      </c>
      <c r="BD2880" s="1">
        <v>-1.0</v>
      </c>
      <c r="BE2880" s="1">
        <v>-1.0</v>
      </c>
      <c r="BF2880" s="1">
        <v>-1.0</v>
      </c>
      <c r="BG2880" s="1">
        <v>-1.0</v>
      </c>
      <c r="BH2880" s="1">
        <v>1.0</v>
      </c>
      <c r="BI2880" s="1">
        <v>-1.0</v>
      </c>
      <c r="BJ2880" s="1">
        <v>1.0</v>
      </c>
      <c r="BK2880" s="1">
        <v>-1.0</v>
      </c>
      <c r="BL2880" s="1">
        <v>1.0</v>
      </c>
      <c r="BM2880" s="1">
        <v>-1.0</v>
      </c>
      <c r="BN2880" s="1">
        <v>-1.0</v>
      </c>
      <c r="BO2880" s="1">
        <v>-1.0</v>
      </c>
      <c r="BP2880" s="1">
        <v>-1.0</v>
      </c>
      <c r="BQ2880" s="1">
        <v>1.0</v>
      </c>
      <c r="BR2880" s="1">
        <v>-1.0</v>
      </c>
      <c r="BS2880" s="1">
        <v>-1.0</v>
      </c>
      <c r="BT2880" s="1">
        <v>-1.0</v>
      </c>
      <c r="BU2880" s="1">
        <v>1.0</v>
      </c>
      <c r="BV2880" s="1">
        <v>-1.0</v>
      </c>
      <c r="BW2880" s="1">
        <v>-1.0</v>
      </c>
      <c r="BX2880" s="1">
        <v>-1.0</v>
      </c>
      <c r="BY2880" s="1">
        <v>-1.0</v>
      </c>
      <c r="BZ2880" s="1">
        <v>-1.0</v>
      </c>
      <c r="CA2880" s="1">
        <v>-1.0</v>
      </c>
      <c r="CB2880" s="1">
        <v>-1.0</v>
      </c>
      <c r="CC2880" s="1">
        <v>-1.0</v>
      </c>
      <c r="CD2880" s="1">
        <v>96666.0</v>
      </c>
    </row>
    <row r="2881">
      <c r="A2881" s="1">
        <v>2.0137576E7</v>
      </c>
      <c r="B2881" s="1" t="s">
        <v>15385</v>
      </c>
      <c r="C2881" s="1" t="s">
        <v>15386</v>
      </c>
      <c r="D2881" s="1" t="s">
        <v>15387</v>
      </c>
      <c r="E2881" s="1" t="s">
        <v>85</v>
      </c>
      <c r="I2881" s="1">
        <v>1.9990362E7</v>
      </c>
      <c r="J2881" s="1">
        <v>41864.0</v>
      </c>
      <c r="K2881" s="1" t="s">
        <v>339</v>
      </c>
      <c r="L2881" s="1">
        <v>0.0</v>
      </c>
      <c r="M2881" s="1">
        <v>0.0</v>
      </c>
      <c r="N2881" s="1">
        <v>1.0</v>
      </c>
      <c r="O2881" s="1">
        <v>0.0</v>
      </c>
      <c r="P2881" s="1" t="s">
        <v>123</v>
      </c>
      <c r="Q2881" s="1" t="s">
        <v>124</v>
      </c>
      <c r="R2881" s="1">
        <v>40.70149</v>
      </c>
      <c r="S2881" s="1">
        <v>-73.98091</v>
      </c>
      <c r="T2881" s="1" t="s">
        <v>91</v>
      </c>
      <c r="U2881" s="1" t="s">
        <v>113</v>
      </c>
      <c r="V2881" s="1">
        <v>1.0</v>
      </c>
      <c r="W2881" s="1">
        <v>1.0</v>
      </c>
      <c r="X2881" s="1">
        <v>1.0</v>
      </c>
      <c r="Y2881" s="1">
        <v>1.0</v>
      </c>
      <c r="Z2881" s="1" t="s">
        <v>93</v>
      </c>
      <c r="AA2881" s="1" t="s">
        <v>15388</v>
      </c>
      <c r="AB2881" s="1">
        <v>69.0</v>
      </c>
      <c r="AC2881" s="1">
        <v>1.0</v>
      </c>
      <c r="AD2881" s="1">
        <v>0.0</v>
      </c>
      <c r="AE2881" s="1">
        <v>5.0</v>
      </c>
      <c r="AF2881" s="1" t="s">
        <v>291</v>
      </c>
      <c r="AG2881" s="1">
        <v>1.0</v>
      </c>
      <c r="AH2881" s="1">
        <v>0.0</v>
      </c>
      <c r="AI2881" s="1">
        <v>8.0</v>
      </c>
      <c r="AJ2881" s="1">
        <v>8.0</v>
      </c>
      <c r="AK2881" s="1">
        <v>166.0</v>
      </c>
      <c r="AL2881" s="1">
        <v>5.0</v>
      </c>
      <c r="AM2881" s="1">
        <v>3.0</v>
      </c>
      <c r="AN2881" s="1">
        <v>96.0</v>
      </c>
      <c r="AO2881" s="1">
        <v>10.0</v>
      </c>
      <c r="AP2881" s="1">
        <v>9.0</v>
      </c>
      <c r="AQ2881" s="1">
        <v>10.0</v>
      </c>
      <c r="AR2881" s="1">
        <v>10.0</v>
      </c>
      <c r="AS2881" s="1">
        <v>9.0</v>
      </c>
      <c r="AT2881" s="1">
        <v>10.0</v>
      </c>
      <c r="AU2881" s="1">
        <v>0.0</v>
      </c>
      <c r="AV2881" s="1" t="s">
        <v>117</v>
      </c>
      <c r="AW2881" s="1">
        <v>1.0</v>
      </c>
      <c r="AX2881" s="1">
        <v>0.0</v>
      </c>
      <c r="AY2881" s="1">
        <v>1.0</v>
      </c>
      <c r="AZ2881" s="1">
        <v>0.0</v>
      </c>
      <c r="BA2881" s="1">
        <v>0.22</v>
      </c>
      <c r="BB2881" s="1">
        <v>-1.0</v>
      </c>
      <c r="BC2881" s="1">
        <v>1.0</v>
      </c>
      <c r="BD2881" s="1">
        <v>-1.0</v>
      </c>
      <c r="BE2881" s="1">
        <v>-1.0</v>
      </c>
      <c r="BF2881" s="1">
        <v>-1.0</v>
      </c>
      <c r="BG2881" s="1">
        <v>-1.0</v>
      </c>
      <c r="BH2881" s="1">
        <v>-1.0</v>
      </c>
      <c r="BI2881" s="1">
        <v>-1.0</v>
      </c>
      <c r="BJ2881" s="1">
        <v>-1.0</v>
      </c>
      <c r="BK2881" s="1">
        <v>-1.0</v>
      </c>
      <c r="BL2881" s="1">
        <v>-1.0</v>
      </c>
      <c r="BM2881" s="1">
        <v>1.0</v>
      </c>
      <c r="BN2881" s="1">
        <v>-1.0</v>
      </c>
      <c r="BO2881" s="1">
        <v>-1.0</v>
      </c>
      <c r="BP2881" s="1">
        <v>-1.0</v>
      </c>
      <c r="BQ2881" s="1">
        <v>-1.0</v>
      </c>
      <c r="BR2881" s="1">
        <v>-1.0</v>
      </c>
      <c r="BS2881" s="1">
        <v>-1.0</v>
      </c>
      <c r="BT2881" s="1">
        <v>-1.0</v>
      </c>
      <c r="BU2881" s="1">
        <v>1.0</v>
      </c>
      <c r="BV2881" s="1">
        <v>-1.0</v>
      </c>
      <c r="BW2881" s="1">
        <v>-1.0</v>
      </c>
      <c r="BX2881" s="1">
        <v>-1.0</v>
      </c>
      <c r="BY2881" s="1">
        <v>-1.0</v>
      </c>
      <c r="BZ2881" s="1">
        <v>1.0</v>
      </c>
      <c r="CA2881" s="1">
        <v>-1.0</v>
      </c>
      <c r="CB2881" s="1">
        <v>-1.0</v>
      </c>
      <c r="CC2881" s="1">
        <v>-1.0</v>
      </c>
      <c r="CD2881" s="1">
        <v>96674.0</v>
      </c>
    </row>
    <row r="2882">
      <c r="A2882" s="1">
        <v>2.2247923E7</v>
      </c>
      <c r="B2882" s="1" t="s">
        <v>15389</v>
      </c>
      <c r="C2882" s="1" t="s">
        <v>15390</v>
      </c>
      <c r="D2882" s="1" t="s">
        <v>15390</v>
      </c>
      <c r="E2882" s="1" t="s">
        <v>85</v>
      </c>
      <c r="I2882" s="1">
        <v>6.8112758E7</v>
      </c>
      <c r="J2882" s="1">
        <v>42480.0</v>
      </c>
      <c r="M2882" s="1">
        <v>0.0</v>
      </c>
      <c r="N2882" s="1">
        <v>1.0</v>
      </c>
      <c r="O2882" s="1">
        <v>1.0</v>
      </c>
      <c r="P2882" s="1" t="s">
        <v>89</v>
      </c>
      <c r="Q2882" s="1" t="s">
        <v>206</v>
      </c>
      <c r="R2882" s="1">
        <v>40.72188</v>
      </c>
      <c r="S2882" s="1">
        <v>-73.97957</v>
      </c>
      <c r="T2882" s="1" t="s">
        <v>91</v>
      </c>
      <c r="U2882" s="1" t="s">
        <v>92</v>
      </c>
      <c r="V2882" s="1">
        <v>6.0</v>
      </c>
      <c r="W2882" s="1">
        <v>1.0</v>
      </c>
      <c r="X2882" s="1">
        <v>2.0</v>
      </c>
      <c r="Y2882" s="1">
        <v>3.0</v>
      </c>
      <c r="Z2882" s="1" t="s">
        <v>93</v>
      </c>
      <c r="AA2882" s="1" t="s">
        <v>15391</v>
      </c>
      <c r="AB2882" s="1">
        <v>237.0</v>
      </c>
      <c r="AC2882" s="1">
        <v>4.0</v>
      </c>
      <c r="AD2882" s="1">
        <v>40.0</v>
      </c>
      <c r="AE2882" s="1">
        <v>4.0</v>
      </c>
      <c r="AF2882" s="1" t="s">
        <v>356</v>
      </c>
      <c r="AG2882" s="1">
        <v>1.0</v>
      </c>
      <c r="AH2882" s="1">
        <v>0.0</v>
      </c>
      <c r="AI2882" s="1">
        <v>0.0</v>
      </c>
      <c r="AJ2882" s="1">
        <v>0.0</v>
      </c>
      <c r="AK2882" s="1">
        <v>0.0</v>
      </c>
      <c r="AL2882" s="1">
        <v>7.0</v>
      </c>
      <c r="AM2882" s="1">
        <v>4.0</v>
      </c>
      <c r="AN2882" s="1">
        <v>97.0</v>
      </c>
      <c r="AO2882" s="1">
        <v>10.0</v>
      </c>
      <c r="AP2882" s="1">
        <v>9.0</v>
      </c>
      <c r="AQ2882" s="1">
        <v>10.0</v>
      </c>
      <c r="AR2882" s="1">
        <v>10.0</v>
      </c>
      <c r="AS2882" s="1">
        <v>9.0</v>
      </c>
      <c r="AT2882" s="1">
        <v>10.0</v>
      </c>
      <c r="AU2882" s="1">
        <v>1.0</v>
      </c>
      <c r="AV2882" s="1" t="s">
        <v>117</v>
      </c>
      <c r="AW2882" s="1">
        <v>1.0</v>
      </c>
      <c r="AX2882" s="1">
        <v>1.0</v>
      </c>
      <c r="AY2882" s="1">
        <v>0.0</v>
      </c>
      <c r="AZ2882" s="1">
        <v>0.0</v>
      </c>
      <c r="BA2882" s="1">
        <v>0.45</v>
      </c>
      <c r="BB2882" s="1">
        <v>-1.0</v>
      </c>
      <c r="BC2882" s="1">
        <v>1.0</v>
      </c>
      <c r="BD2882" s="1">
        <v>-1.0</v>
      </c>
      <c r="BE2882" s="1">
        <v>-1.0</v>
      </c>
      <c r="BF2882" s="1">
        <v>-1.0</v>
      </c>
      <c r="BG2882" s="1">
        <v>-1.0</v>
      </c>
      <c r="BH2882" s="1">
        <v>-1.0</v>
      </c>
      <c r="BI2882" s="1">
        <v>-1.0</v>
      </c>
      <c r="BJ2882" s="1">
        <v>1.0</v>
      </c>
      <c r="BK2882" s="1">
        <v>-1.0</v>
      </c>
      <c r="BL2882" s="1">
        <v>-1.0</v>
      </c>
      <c r="BM2882" s="1">
        <v>1.0</v>
      </c>
      <c r="BN2882" s="1">
        <v>1.0</v>
      </c>
      <c r="BO2882" s="1">
        <v>-1.0</v>
      </c>
      <c r="BP2882" s="1">
        <v>-1.0</v>
      </c>
      <c r="BQ2882" s="1">
        <v>1.0</v>
      </c>
      <c r="BR2882" s="1">
        <v>-1.0</v>
      </c>
      <c r="BS2882" s="1">
        <v>-1.0</v>
      </c>
      <c r="BT2882" s="1">
        <v>-1.0</v>
      </c>
      <c r="BU2882" s="1">
        <v>1.0</v>
      </c>
      <c r="BV2882" s="1">
        <v>-1.0</v>
      </c>
      <c r="BW2882" s="1">
        <v>-1.0</v>
      </c>
      <c r="BX2882" s="1">
        <v>-1.0</v>
      </c>
      <c r="BY2882" s="1">
        <v>-1.0</v>
      </c>
      <c r="BZ2882" s="1">
        <v>-1.0</v>
      </c>
      <c r="CA2882" s="1">
        <v>-1.0</v>
      </c>
      <c r="CB2882" s="1">
        <v>-1.0</v>
      </c>
      <c r="CC2882" s="1">
        <v>-1.0</v>
      </c>
      <c r="CD2882" s="1">
        <v>96675.0</v>
      </c>
    </row>
    <row r="2883">
      <c r="A2883" s="1">
        <v>2.6084024E7</v>
      </c>
      <c r="B2883" s="1" t="s">
        <v>15392</v>
      </c>
      <c r="C2883" s="1" t="s">
        <v>15393</v>
      </c>
      <c r="D2883" s="1" t="s">
        <v>15394</v>
      </c>
      <c r="E2883" s="1" t="s">
        <v>85</v>
      </c>
      <c r="F2883" s="1" t="s">
        <v>15395</v>
      </c>
      <c r="G2883" s="1" t="s">
        <v>15396</v>
      </c>
      <c r="I2883" s="1">
        <v>2.3718772E7</v>
      </c>
      <c r="J2883" s="1">
        <v>41956.0</v>
      </c>
      <c r="K2883" s="1" t="s">
        <v>272</v>
      </c>
      <c r="L2883" s="1">
        <v>0.56</v>
      </c>
      <c r="M2883" s="1">
        <v>0.0</v>
      </c>
      <c r="N2883" s="1">
        <v>1.0</v>
      </c>
      <c r="O2883" s="1">
        <v>1.0</v>
      </c>
      <c r="P2883" s="1" t="s">
        <v>123</v>
      </c>
      <c r="Q2883" s="1" t="s">
        <v>124</v>
      </c>
      <c r="R2883" s="1">
        <v>40.67415</v>
      </c>
      <c r="S2883" s="1">
        <v>-73.96291</v>
      </c>
      <c r="T2883" s="1" t="s">
        <v>91</v>
      </c>
      <c r="U2883" s="1" t="s">
        <v>92</v>
      </c>
      <c r="V2883" s="1">
        <v>2.0</v>
      </c>
      <c r="W2883" s="1">
        <v>1.0</v>
      </c>
      <c r="X2883" s="1">
        <v>1.0</v>
      </c>
      <c r="Y2883" s="1">
        <v>1.0</v>
      </c>
      <c r="Z2883" s="1" t="s">
        <v>93</v>
      </c>
      <c r="AA2883" s="1" t="s">
        <v>15397</v>
      </c>
      <c r="AB2883" s="1">
        <v>139.0</v>
      </c>
      <c r="AC2883" s="1">
        <v>1.0</v>
      </c>
      <c r="AD2883" s="1">
        <v>0.0</v>
      </c>
      <c r="AE2883" s="1">
        <v>2.0</v>
      </c>
      <c r="AF2883" s="1" t="s">
        <v>2136</v>
      </c>
      <c r="AG2883" s="1">
        <v>1.0</v>
      </c>
      <c r="AH2883" s="1">
        <v>6.0</v>
      </c>
      <c r="AI2883" s="1">
        <v>12.0</v>
      </c>
      <c r="AJ2883" s="1">
        <v>12.0</v>
      </c>
      <c r="AK2883" s="1">
        <v>12.0</v>
      </c>
      <c r="AL2883" s="1">
        <v>2.0</v>
      </c>
      <c r="AM2883" s="1">
        <v>2.0</v>
      </c>
      <c r="AN2883" s="1">
        <v>100.0</v>
      </c>
      <c r="AO2883" s="1">
        <v>10.0</v>
      </c>
      <c r="AP2883" s="1">
        <v>10.0</v>
      </c>
      <c r="AQ2883" s="1">
        <v>10.0</v>
      </c>
      <c r="AR2883" s="1">
        <v>10.0</v>
      </c>
      <c r="AS2883" s="1">
        <v>10.0</v>
      </c>
      <c r="AT2883" s="1">
        <v>10.0</v>
      </c>
      <c r="AU2883" s="1">
        <v>0.0</v>
      </c>
      <c r="AV2883" s="1" t="s">
        <v>117</v>
      </c>
      <c r="AW2883" s="1">
        <v>1.0</v>
      </c>
      <c r="AX2883" s="1">
        <v>1.0</v>
      </c>
      <c r="AY2883" s="1">
        <v>0.0</v>
      </c>
      <c r="AZ2883" s="1">
        <v>0.0</v>
      </c>
      <c r="BA2883" s="1">
        <v>0.7</v>
      </c>
      <c r="BB2883" s="1">
        <v>-1.0</v>
      </c>
      <c r="BC2883" s="1">
        <v>-1.0</v>
      </c>
      <c r="BD2883" s="1">
        <v>-1.0</v>
      </c>
      <c r="BE2883" s="1">
        <v>-1.0</v>
      </c>
      <c r="BF2883" s="1">
        <v>-1.0</v>
      </c>
      <c r="BG2883" s="1">
        <v>-1.0</v>
      </c>
      <c r="BH2883" s="1">
        <v>-1.0</v>
      </c>
      <c r="BI2883" s="1">
        <v>1.0</v>
      </c>
      <c r="BJ2883" s="1">
        <v>1.0</v>
      </c>
      <c r="BK2883" s="1">
        <v>-1.0</v>
      </c>
      <c r="BL2883" s="1">
        <v>-1.0</v>
      </c>
      <c r="BM2883" s="1">
        <v>-1.0</v>
      </c>
      <c r="BN2883" s="1">
        <v>1.0</v>
      </c>
      <c r="BO2883" s="1">
        <v>-1.0</v>
      </c>
      <c r="BP2883" s="1">
        <v>-1.0</v>
      </c>
      <c r="BQ2883" s="1">
        <v>-1.0</v>
      </c>
      <c r="BR2883" s="1">
        <v>-1.0</v>
      </c>
      <c r="BS2883" s="1">
        <v>-1.0</v>
      </c>
      <c r="BT2883" s="1">
        <v>-1.0</v>
      </c>
      <c r="BU2883" s="1">
        <v>1.0</v>
      </c>
      <c r="BV2883" s="1">
        <v>-1.0</v>
      </c>
      <c r="BW2883" s="1">
        <v>-1.0</v>
      </c>
      <c r="BX2883" s="1">
        <v>-1.0</v>
      </c>
      <c r="BY2883" s="1">
        <v>-1.0</v>
      </c>
      <c r="BZ2883" s="1">
        <v>1.0</v>
      </c>
      <c r="CA2883" s="1">
        <v>-1.0</v>
      </c>
      <c r="CB2883" s="1">
        <v>-1.0</v>
      </c>
      <c r="CC2883" s="1">
        <v>-1.0</v>
      </c>
      <c r="CD2883" s="1">
        <v>96698.0</v>
      </c>
    </row>
    <row r="2884">
      <c r="A2884" s="1">
        <v>3.1652405E7</v>
      </c>
      <c r="B2884" s="1" t="s">
        <v>15398</v>
      </c>
      <c r="C2884" s="1" t="s">
        <v>15399</v>
      </c>
      <c r="D2884" s="1" t="s">
        <v>15400</v>
      </c>
      <c r="E2884" s="1" t="s">
        <v>85</v>
      </c>
      <c r="F2884" s="1" t="s">
        <v>15401</v>
      </c>
      <c r="H2884" s="1" t="s">
        <v>15402</v>
      </c>
      <c r="I2884" s="1">
        <v>2.373206E8</v>
      </c>
      <c r="J2884" s="1">
        <v>43482.0</v>
      </c>
      <c r="M2884" s="1">
        <v>0.0</v>
      </c>
      <c r="N2884" s="1">
        <v>1.0</v>
      </c>
      <c r="O2884" s="1">
        <v>0.0</v>
      </c>
      <c r="P2884" s="1" t="s">
        <v>89</v>
      </c>
      <c r="Q2884" s="1" t="s">
        <v>273</v>
      </c>
      <c r="R2884" s="1">
        <v>40.7532</v>
      </c>
      <c r="S2884" s="1">
        <v>-73.9714099999999</v>
      </c>
      <c r="T2884" s="1" t="s">
        <v>91</v>
      </c>
      <c r="U2884" s="1" t="s">
        <v>113</v>
      </c>
      <c r="V2884" s="1">
        <v>2.0</v>
      </c>
      <c r="W2884" s="1">
        <v>1.0</v>
      </c>
      <c r="X2884" s="1">
        <v>1.0</v>
      </c>
      <c r="Y2884" s="1">
        <v>1.0</v>
      </c>
      <c r="Z2884" s="1" t="s">
        <v>93</v>
      </c>
      <c r="AA2884" s="1" t="s">
        <v>15403</v>
      </c>
      <c r="AB2884" s="1">
        <v>119.0</v>
      </c>
      <c r="AC2884" s="1">
        <v>1.0</v>
      </c>
      <c r="AD2884" s="1">
        <v>0.0</v>
      </c>
      <c r="AE2884" s="1">
        <v>2.0</v>
      </c>
      <c r="AF2884" s="1" t="s">
        <v>2136</v>
      </c>
      <c r="AG2884" s="1">
        <v>1.0</v>
      </c>
      <c r="AH2884" s="1">
        <v>0.0</v>
      </c>
      <c r="AI2884" s="1">
        <v>0.0</v>
      </c>
      <c r="AJ2884" s="1">
        <v>0.0</v>
      </c>
      <c r="AK2884" s="1">
        <v>0.0</v>
      </c>
      <c r="AL2884" s="1">
        <v>1.0</v>
      </c>
      <c r="AM2884" s="1">
        <v>1.0</v>
      </c>
      <c r="AN2884" s="1">
        <v>100.0</v>
      </c>
      <c r="AO2884" s="1">
        <v>10.0</v>
      </c>
      <c r="AP2884" s="1">
        <v>10.0</v>
      </c>
      <c r="AQ2884" s="1">
        <v>10.0</v>
      </c>
      <c r="AR2884" s="1">
        <v>10.0</v>
      </c>
      <c r="AS2884" s="1">
        <v>10.0</v>
      </c>
      <c r="AT2884" s="1">
        <v>10.0</v>
      </c>
      <c r="AU2884" s="1">
        <v>1.0</v>
      </c>
      <c r="AV2884" s="1" t="s">
        <v>105</v>
      </c>
      <c r="AW2884" s="1">
        <v>1.0</v>
      </c>
      <c r="AX2884" s="1">
        <v>0.0</v>
      </c>
      <c r="AY2884" s="1">
        <v>1.0</v>
      </c>
      <c r="AZ2884" s="1">
        <v>0.0</v>
      </c>
      <c r="BA2884" s="1">
        <v>0.21</v>
      </c>
      <c r="BB2884" s="1">
        <v>-1.0</v>
      </c>
      <c r="BC2884" s="1">
        <v>1.0</v>
      </c>
      <c r="BD2884" s="1">
        <v>-1.0</v>
      </c>
      <c r="BE2884" s="1">
        <v>-1.0</v>
      </c>
      <c r="BF2884" s="1">
        <v>-1.0</v>
      </c>
      <c r="BG2884" s="1">
        <v>-1.0</v>
      </c>
      <c r="BH2884" s="1">
        <v>-1.0</v>
      </c>
      <c r="BI2884" s="1">
        <v>-1.0</v>
      </c>
      <c r="BJ2884" s="1">
        <v>1.0</v>
      </c>
      <c r="BK2884" s="1">
        <v>-1.0</v>
      </c>
      <c r="BL2884" s="1">
        <v>-1.0</v>
      </c>
      <c r="BM2884" s="1">
        <v>-1.0</v>
      </c>
      <c r="BN2884" s="1">
        <v>1.0</v>
      </c>
      <c r="BO2884" s="1">
        <v>1.0</v>
      </c>
      <c r="BP2884" s="1">
        <v>-1.0</v>
      </c>
      <c r="BQ2884" s="1">
        <v>-1.0</v>
      </c>
      <c r="BR2884" s="1">
        <v>-1.0</v>
      </c>
      <c r="BS2884" s="1">
        <v>1.0</v>
      </c>
      <c r="BT2884" s="1">
        <v>-1.0</v>
      </c>
      <c r="BU2884" s="1">
        <v>1.0</v>
      </c>
      <c r="BV2884" s="1">
        <v>-1.0</v>
      </c>
      <c r="BW2884" s="1">
        <v>1.0</v>
      </c>
      <c r="BX2884" s="1">
        <v>-1.0</v>
      </c>
      <c r="BY2884" s="1">
        <v>-1.0</v>
      </c>
      <c r="BZ2884" s="1">
        <v>-1.0</v>
      </c>
      <c r="CA2884" s="1">
        <v>-1.0</v>
      </c>
      <c r="CB2884" s="1">
        <v>-1.0</v>
      </c>
      <c r="CC2884" s="1">
        <v>-1.0</v>
      </c>
      <c r="CD2884" s="1">
        <v>96720.0</v>
      </c>
    </row>
    <row r="2885">
      <c r="A2885" s="1">
        <v>3.5387629E7</v>
      </c>
      <c r="B2885" s="1" t="s">
        <v>15404</v>
      </c>
      <c r="C2885" s="1" t="s">
        <v>15405</v>
      </c>
      <c r="D2885" s="1" t="s">
        <v>15406</v>
      </c>
      <c r="E2885" s="1" t="s">
        <v>85</v>
      </c>
      <c r="F2885" s="1" t="s">
        <v>15407</v>
      </c>
      <c r="G2885" s="1" t="s">
        <v>15408</v>
      </c>
      <c r="H2885" s="1" t="s">
        <v>15409</v>
      </c>
      <c r="I2885" s="1">
        <v>2.58374626E8</v>
      </c>
      <c r="J2885" s="1">
        <v>43582.0</v>
      </c>
      <c r="K2885" s="1" t="s">
        <v>88</v>
      </c>
      <c r="L2885" s="1">
        <v>0.88</v>
      </c>
      <c r="M2885" s="1">
        <v>0.0</v>
      </c>
      <c r="N2885" s="1">
        <v>1.0</v>
      </c>
      <c r="O2885" s="1">
        <v>0.0</v>
      </c>
      <c r="P2885" s="1" t="s">
        <v>123</v>
      </c>
      <c r="Q2885" s="1" t="s">
        <v>698</v>
      </c>
      <c r="R2885" s="1">
        <v>40.66397</v>
      </c>
      <c r="S2885" s="1">
        <v>-73.93353</v>
      </c>
      <c r="T2885" s="1" t="s">
        <v>91</v>
      </c>
      <c r="U2885" s="1" t="s">
        <v>92</v>
      </c>
      <c r="V2885" s="1">
        <v>3.0</v>
      </c>
      <c r="W2885" s="1">
        <v>1.0</v>
      </c>
      <c r="X2885" s="1">
        <v>1.0</v>
      </c>
      <c r="Y2885" s="1">
        <v>1.0</v>
      </c>
      <c r="Z2885" s="1" t="s">
        <v>93</v>
      </c>
      <c r="AA2885" s="1" t="s">
        <v>13768</v>
      </c>
      <c r="AB2885" s="1">
        <v>140.0</v>
      </c>
      <c r="AC2885" s="1">
        <v>1.0</v>
      </c>
      <c r="AD2885" s="1">
        <v>0.0</v>
      </c>
      <c r="AE2885" s="1">
        <v>2.0</v>
      </c>
      <c r="AF2885" s="1" t="s">
        <v>202</v>
      </c>
      <c r="AG2885" s="1">
        <v>1.0</v>
      </c>
      <c r="AH2885" s="1">
        <v>27.0</v>
      </c>
      <c r="AI2885" s="1">
        <v>57.0</v>
      </c>
      <c r="AJ2885" s="1">
        <v>87.0</v>
      </c>
      <c r="AK2885" s="1">
        <v>87.0</v>
      </c>
      <c r="AL2885" s="1">
        <v>1.0</v>
      </c>
      <c r="AM2885" s="1">
        <v>1.0</v>
      </c>
      <c r="AN2885" s="1">
        <v>100.0</v>
      </c>
      <c r="AO2885" s="1">
        <v>10.0</v>
      </c>
      <c r="AP2885" s="1">
        <v>10.0</v>
      </c>
      <c r="AQ2885" s="1">
        <v>10.0</v>
      </c>
      <c r="AR2885" s="1">
        <v>10.0</v>
      </c>
      <c r="AS2885" s="1">
        <v>10.0</v>
      </c>
      <c r="AT2885" s="1">
        <v>10.0</v>
      </c>
      <c r="AU2885" s="1">
        <v>1.0</v>
      </c>
      <c r="AV2885" s="1" t="s">
        <v>117</v>
      </c>
      <c r="AW2885" s="1">
        <v>1.0</v>
      </c>
      <c r="AX2885" s="1">
        <v>1.0</v>
      </c>
      <c r="AY2885" s="1">
        <v>0.0</v>
      </c>
      <c r="AZ2885" s="1">
        <v>0.0</v>
      </c>
      <c r="BA2885" s="1">
        <v>1.0</v>
      </c>
      <c r="BB2885" s="1">
        <v>-1.0</v>
      </c>
      <c r="BC2885" s="1">
        <v>1.0</v>
      </c>
      <c r="BD2885" s="1">
        <v>-1.0</v>
      </c>
      <c r="BE2885" s="1">
        <v>-1.0</v>
      </c>
      <c r="BF2885" s="1">
        <v>-1.0</v>
      </c>
      <c r="BG2885" s="1">
        <v>-1.0</v>
      </c>
      <c r="BH2885" s="1">
        <v>-1.0</v>
      </c>
      <c r="BI2885" s="1">
        <v>-1.0</v>
      </c>
      <c r="BJ2885" s="1">
        <v>1.0</v>
      </c>
      <c r="BK2885" s="1">
        <v>-1.0</v>
      </c>
      <c r="BL2885" s="1">
        <v>-1.0</v>
      </c>
      <c r="BM2885" s="1">
        <v>1.0</v>
      </c>
      <c r="BN2885" s="1">
        <v>-1.0</v>
      </c>
      <c r="BO2885" s="1">
        <v>-1.0</v>
      </c>
      <c r="BP2885" s="1">
        <v>-1.0</v>
      </c>
      <c r="BQ2885" s="1">
        <v>-1.0</v>
      </c>
      <c r="BR2885" s="1">
        <v>-1.0</v>
      </c>
      <c r="BS2885" s="1">
        <v>-1.0</v>
      </c>
      <c r="BT2885" s="1">
        <v>-1.0</v>
      </c>
      <c r="BU2885" s="1">
        <v>1.0</v>
      </c>
      <c r="BV2885" s="1">
        <v>-1.0</v>
      </c>
      <c r="BW2885" s="1">
        <v>-1.0</v>
      </c>
      <c r="BX2885" s="1">
        <v>-1.0</v>
      </c>
      <c r="BY2885" s="1">
        <v>-1.0</v>
      </c>
      <c r="BZ2885" s="1">
        <v>-1.0</v>
      </c>
      <c r="CA2885" s="1">
        <v>-1.0</v>
      </c>
      <c r="CB2885" s="1">
        <v>-1.0</v>
      </c>
      <c r="CC2885" s="1">
        <v>-1.0</v>
      </c>
      <c r="CD2885" s="1">
        <v>96727.0</v>
      </c>
    </row>
    <row r="2886">
      <c r="A2886" s="1">
        <v>1.0926362E7</v>
      </c>
      <c r="B2886" s="1" t="s">
        <v>15410</v>
      </c>
      <c r="C2886" s="1" t="s">
        <v>15411</v>
      </c>
      <c r="D2886" s="1" t="s">
        <v>15412</v>
      </c>
      <c r="E2886" s="1" t="s">
        <v>85</v>
      </c>
      <c r="F2886" s="1" t="s">
        <v>15413</v>
      </c>
      <c r="G2886" s="1" t="s">
        <v>15414</v>
      </c>
      <c r="H2886" s="1" t="s">
        <v>15415</v>
      </c>
      <c r="I2886" s="1">
        <v>3576466.0</v>
      </c>
      <c r="J2886" s="1">
        <v>41167.0</v>
      </c>
      <c r="K2886" s="1" t="s">
        <v>272</v>
      </c>
      <c r="L2886" s="1">
        <v>0.59</v>
      </c>
      <c r="M2886" s="1">
        <v>1.0</v>
      </c>
      <c r="N2886" s="1">
        <v>2.0</v>
      </c>
      <c r="O2886" s="1">
        <v>1.0</v>
      </c>
      <c r="P2886" s="1" t="s">
        <v>89</v>
      </c>
      <c r="Q2886" s="1" t="s">
        <v>370</v>
      </c>
      <c r="R2886" s="1">
        <v>40.76364</v>
      </c>
      <c r="S2886" s="1">
        <v>-73.9898</v>
      </c>
      <c r="T2886" s="1" t="s">
        <v>91</v>
      </c>
      <c r="U2886" s="1" t="s">
        <v>92</v>
      </c>
      <c r="V2886" s="1">
        <v>4.0</v>
      </c>
      <c r="W2886" s="1">
        <v>1.0</v>
      </c>
      <c r="X2886" s="1">
        <v>2.0</v>
      </c>
      <c r="Y2886" s="1">
        <v>2.0</v>
      </c>
      <c r="Z2886" s="1" t="s">
        <v>93</v>
      </c>
      <c r="AA2886" s="1" t="s">
        <v>15416</v>
      </c>
      <c r="AB2886" s="1">
        <v>170.0</v>
      </c>
      <c r="AC2886" s="1">
        <v>2.0</v>
      </c>
      <c r="AD2886" s="1">
        <v>25.0</v>
      </c>
      <c r="AE2886" s="1">
        <v>2.0</v>
      </c>
      <c r="AF2886" s="1" t="s">
        <v>928</v>
      </c>
      <c r="AG2886" s="1">
        <v>1.0</v>
      </c>
      <c r="AH2886" s="1">
        <v>14.0</v>
      </c>
      <c r="AI2886" s="1">
        <v>38.0</v>
      </c>
      <c r="AJ2886" s="1">
        <v>63.0</v>
      </c>
      <c r="AK2886" s="1">
        <v>63.0</v>
      </c>
      <c r="AL2886" s="1">
        <v>18.0</v>
      </c>
      <c r="AM2886" s="1">
        <v>4.0</v>
      </c>
      <c r="AN2886" s="1">
        <v>96.0</v>
      </c>
      <c r="AO2886" s="1">
        <v>10.0</v>
      </c>
      <c r="AP2886" s="1">
        <v>10.0</v>
      </c>
      <c r="AQ2886" s="1">
        <v>10.0</v>
      </c>
      <c r="AR2886" s="1">
        <v>10.0</v>
      </c>
      <c r="AS2886" s="1">
        <v>10.0</v>
      </c>
      <c r="AT2886" s="1">
        <v>9.0</v>
      </c>
      <c r="AU2886" s="1">
        <v>0.0</v>
      </c>
      <c r="AV2886" s="1" t="s">
        <v>96</v>
      </c>
      <c r="AW2886" s="1">
        <v>2.0</v>
      </c>
      <c r="AX2886" s="1">
        <v>1.0</v>
      </c>
      <c r="AY2886" s="1">
        <v>1.0</v>
      </c>
      <c r="AZ2886" s="1">
        <v>0.0</v>
      </c>
      <c r="BA2886" s="1">
        <v>0.45</v>
      </c>
      <c r="BB2886" s="1">
        <v>1.0</v>
      </c>
      <c r="BC2886" s="1">
        <v>1.0</v>
      </c>
      <c r="BD2886" s="1">
        <v>-1.0</v>
      </c>
      <c r="BE2886" s="1">
        <v>-1.0</v>
      </c>
      <c r="BF2886" s="1">
        <v>-1.0</v>
      </c>
      <c r="BG2886" s="1">
        <v>-1.0</v>
      </c>
      <c r="BH2886" s="1">
        <v>-1.0</v>
      </c>
      <c r="BI2886" s="1">
        <v>-1.0</v>
      </c>
      <c r="BJ2886" s="1">
        <v>1.0</v>
      </c>
      <c r="BK2886" s="1">
        <v>-1.0</v>
      </c>
      <c r="BL2886" s="1">
        <v>-1.0</v>
      </c>
      <c r="BM2886" s="1">
        <v>1.0</v>
      </c>
      <c r="BN2886" s="1">
        <v>-1.0</v>
      </c>
      <c r="BO2886" s="1">
        <v>-1.0</v>
      </c>
      <c r="BP2886" s="1">
        <v>-1.0</v>
      </c>
      <c r="BQ2886" s="1">
        <v>1.0</v>
      </c>
      <c r="BR2886" s="1">
        <v>-1.0</v>
      </c>
      <c r="BS2886" s="1">
        <v>-1.0</v>
      </c>
      <c r="BT2886" s="1">
        <v>-1.0</v>
      </c>
      <c r="BU2886" s="1">
        <v>1.0</v>
      </c>
      <c r="BV2886" s="1">
        <v>-1.0</v>
      </c>
      <c r="BW2886" s="1">
        <v>-1.0</v>
      </c>
      <c r="BX2886" s="1">
        <v>-1.0</v>
      </c>
      <c r="BY2886" s="1">
        <v>1.0</v>
      </c>
      <c r="BZ2886" s="1">
        <v>1.0</v>
      </c>
      <c r="CA2886" s="1">
        <v>-1.0</v>
      </c>
      <c r="CB2886" s="1">
        <v>-1.0</v>
      </c>
      <c r="CC2886" s="1">
        <v>-1.0</v>
      </c>
      <c r="CD2886" s="1">
        <v>96732.0</v>
      </c>
    </row>
    <row r="2887">
      <c r="A2887" s="1">
        <v>2.9336271E7</v>
      </c>
      <c r="B2887" s="1" t="s">
        <v>15417</v>
      </c>
      <c r="C2887" s="1" t="s">
        <v>15418</v>
      </c>
      <c r="D2887" s="1" t="s">
        <v>15419</v>
      </c>
      <c r="E2887" s="1" t="s">
        <v>85</v>
      </c>
      <c r="F2887" s="1" t="s">
        <v>15420</v>
      </c>
      <c r="G2887" s="1" t="s">
        <v>11362</v>
      </c>
      <c r="H2887" s="1" t="s">
        <v>11363</v>
      </c>
      <c r="I2887" s="1">
        <v>1.73685298E8</v>
      </c>
      <c r="J2887" s="1">
        <v>43147.0</v>
      </c>
      <c r="K2887" s="1" t="s">
        <v>88</v>
      </c>
      <c r="L2887" s="1">
        <v>1.0</v>
      </c>
      <c r="M2887" s="1">
        <v>1.0</v>
      </c>
      <c r="N2887" s="1">
        <v>11.0</v>
      </c>
      <c r="O2887" s="1">
        <v>0.0</v>
      </c>
      <c r="P2887" s="1" t="s">
        <v>89</v>
      </c>
      <c r="Q2887" s="1" t="s">
        <v>273</v>
      </c>
      <c r="R2887" s="1">
        <v>40.75613</v>
      </c>
      <c r="S2887" s="1">
        <v>-73.9705599999999</v>
      </c>
      <c r="T2887" s="1" t="s">
        <v>1062</v>
      </c>
      <c r="U2887" s="1" t="s">
        <v>113</v>
      </c>
      <c r="V2887" s="1">
        <v>5.0</v>
      </c>
      <c r="W2887" s="1">
        <v>1.0</v>
      </c>
      <c r="X2887" s="1">
        <v>1.0</v>
      </c>
      <c r="Y2887" s="1">
        <v>2.0</v>
      </c>
      <c r="Z2887" s="1" t="s">
        <v>93</v>
      </c>
      <c r="AA2887" s="1" t="s">
        <v>15421</v>
      </c>
      <c r="AB2887" s="1">
        <v>425.0</v>
      </c>
      <c r="AC2887" s="1">
        <v>2.0</v>
      </c>
      <c r="AD2887" s="1">
        <v>30.0</v>
      </c>
      <c r="AE2887" s="1">
        <v>1.0</v>
      </c>
      <c r="AF2887" s="1" t="s">
        <v>2136</v>
      </c>
      <c r="AG2887" s="1">
        <v>1.0</v>
      </c>
      <c r="AH2887" s="1">
        <v>30.0</v>
      </c>
      <c r="AI2887" s="1">
        <v>60.0</v>
      </c>
      <c r="AJ2887" s="1">
        <v>90.0</v>
      </c>
      <c r="AK2887" s="1">
        <v>177.0</v>
      </c>
      <c r="AL2887" s="1">
        <v>3.0</v>
      </c>
      <c r="AM2887" s="1">
        <v>3.0</v>
      </c>
      <c r="AN2887" s="1">
        <v>87.0</v>
      </c>
      <c r="AO2887" s="1">
        <v>9.0</v>
      </c>
      <c r="AP2887" s="1">
        <v>10.0</v>
      </c>
      <c r="AQ2887" s="1">
        <v>10.0</v>
      </c>
      <c r="AR2887" s="1">
        <v>10.0</v>
      </c>
      <c r="AS2887" s="1">
        <v>10.0</v>
      </c>
      <c r="AT2887" s="1">
        <v>8.0</v>
      </c>
      <c r="AU2887" s="1">
        <v>1.0</v>
      </c>
      <c r="AV2887" s="1" t="s">
        <v>105</v>
      </c>
      <c r="AW2887" s="1">
        <v>11.0</v>
      </c>
      <c r="AX2887" s="1">
        <v>0.0</v>
      </c>
      <c r="AY2887" s="1">
        <v>11.0</v>
      </c>
      <c r="AZ2887" s="1">
        <v>0.0</v>
      </c>
      <c r="BA2887" s="1">
        <v>0.36</v>
      </c>
      <c r="BB2887" s="1">
        <v>-1.0</v>
      </c>
      <c r="BC2887" s="1">
        <v>1.0</v>
      </c>
      <c r="BD2887" s="1">
        <v>-1.0</v>
      </c>
      <c r="BE2887" s="1">
        <v>-1.0</v>
      </c>
      <c r="BF2887" s="1">
        <v>-1.0</v>
      </c>
      <c r="BG2887" s="1">
        <v>-1.0</v>
      </c>
      <c r="BH2887" s="1">
        <v>1.0</v>
      </c>
      <c r="BI2887" s="1">
        <v>-1.0</v>
      </c>
      <c r="BJ2887" s="1">
        <v>1.0</v>
      </c>
      <c r="BK2887" s="1">
        <v>1.0</v>
      </c>
      <c r="BL2887" s="1">
        <v>-1.0</v>
      </c>
      <c r="BM2887" s="1">
        <v>-1.0</v>
      </c>
      <c r="BN2887" s="1">
        <v>1.0</v>
      </c>
      <c r="BO2887" s="1">
        <v>1.0</v>
      </c>
      <c r="BP2887" s="1">
        <v>-1.0</v>
      </c>
      <c r="BQ2887" s="1">
        <v>1.0</v>
      </c>
      <c r="BR2887" s="1">
        <v>-1.0</v>
      </c>
      <c r="BS2887" s="1">
        <v>1.0</v>
      </c>
      <c r="BT2887" s="1">
        <v>-1.0</v>
      </c>
      <c r="BU2887" s="1">
        <v>1.0</v>
      </c>
      <c r="BV2887" s="1">
        <v>1.0</v>
      </c>
      <c r="BW2887" s="1">
        <v>-1.0</v>
      </c>
      <c r="BX2887" s="1">
        <v>1.0</v>
      </c>
      <c r="BY2887" s="1">
        <v>1.0</v>
      </c>
      <c r="BZ2887" s="1">
        <v>-1.0</v>
      </c>
      <c r="CA2887" s="1">
        <v>-1.0</v>
      </c>
      <c r="CB2887" s="1">
        <v>-1.0</v>
      </c>
      <c r="CC2887" s="1">
        <v>-1.0</v>
      </c>
      <c r="CD2887" s="1">
        <v>96743.0</v>
      </c>
    </row>
    <row r="2888">
      <c r="A2888" s="1">
        <v>2.4359329E7</v>
      </c>
      <c r="B2888" s="1" t="s">
        <v>15422</v>
      </c>
      <c r="C2888" s="1" t="s">
        <v>15423</v>
      </c>
      <c r="D2888" s="1" t="s">
        <v>15423</v>
      </c>
      <c r="E2888" s="1" t="s">
        <v>85</v>
      </c>
      <c r="I2888" s="1">
        <v>5.620222E7</v>
      </c>
      <c r="J2888" s="1">
        <v>42395.0</v>
      </c>
      <c r="K2888" s="1" t="s">
        <v>272</v>
      </c>
      <c r="L2888" s="1">
        <v>1.0</v>
      </c>
      <c r="M2888" s="1">
        <v>0.0</v>
      </c>
      <c r="N2888" s="1">
        <v>1.0</v>
      </c>
      <c r="O2888" s="1">
        <v>0.0</v>
      </c>
      <c r="P2888" s="1" t="s">
        <v>123</v>
      </c>
      <c r="Q2888" s="1" t="s">
        <v>124</v>
      </c>
      <c r="R2888" s="1">
        <v>40.71196</v>
      </c>
      <c r="S2888" s="1">
        <v>-73.95424</v>
      </c>
      <c r="T2888" s="1" t="s">
        <v>91</v>
      </c>
      <c r="U2888" s="1" t="s">
        <v>113</v>
      </c>
      <c r="V2888" s="1">
        <v>1.0</v>
      </c>
      <c r="W2888" s="1">
        <v>1.0</v>
      </c>
      <c r="X2888" s="1">
        <v>1.0</v>
      </c>
      <c r="Y2888" s="1">
        <v>1.0</v>
      </c>
      <c r="Z2888" s="1" t="s">
        <v>93</v>
      </c>
      <c r="AA2888" s="1" t="s">
        <v>15424</v>
      </c>
      <c r="AB2888" s="1">
        <v>80.0</v>
      </c>
      <c r="AC2888" s="1">
        <v>1.0</v>
      </c>
      <c r="AD2888" s="1">
        <v>0.0</v>
      </c>
      <c r="AE2888" s="1">
        <v>3.0</v>
      </c>
      <c r="AF2888" s="1" t="s">
        <v>202</v>
      </c>
      <c r="AG2888" s="1">
        <v>1.0</v>
      </c>
      <c r="AH2888" s="1">
        <v>0.0</v>
      </c>
      <c r="AI2888" s="1">
        <v>0.0</v>
      </c>
      <c r="AJ2888" s="1">
        <v>0.0</v>
      </c>
      <c r="AK2888" s="1">
        <v>20.0</v>
      </c>
      <c r="AL2888" s="1">
        <v>1.0</v>
      </c>
      <c r="AM2888" s="1">
        <v>1.0</v>
      </c>
      <c r="AU2888" s="1">
        <v>1.0</v>
      </c>
      <c r="AV2888" s="1" t="s">
        <v>105</v>
      </c>
      <c r="AW2888" s="1">
        <v>1.0</v>
      </c>
      <c r="AX2888" s="1">
        <v>0.0</v>
      </c>
      <c r="AY2888" s="1">
        <v>1.0</v>
      </c>
      <c r="AZ2888" s="1">
        <v>0.0</v>
      </c>
      <c r="BA2888" s="1">
        <v>1.0</v>
      </c>
      <c r="BB2888" s="1">
        <v>-1.0</v>
      </c>
      <c r="BC2888" s="1">
        <v>1.0</v>
      </c>
      <c r="BD2888" s="1">
        <v>-1.0</v>
      </c>
      <c r="BE2888" s="1">
        <v>-1.0</v>
      </c>
      <c r="BF2888" s="1">
        <v>-1.0</v>
      </c>
      <c r="BG2888" s="1">
        <v>-1.0</v>
      </c>
      <c r="BH2888" s="1">
        <v>-1.0</v>
      </c>
      <c r="BI2888" s="1">
        <v>-1.0</v>
      </c>
      <c r="BJ2888" s="1">
        <v>-1.0</v>
      </c>
      <c r="BK2888" s="1">
        <v>-1.0</v>
      </c>
      <c r="BL2888" s="1">
        <v>-1.0</v>
      </c>
      <c r="BM2888" s="1">
        <v>1.0</v>
      </c>
      <c r="BN2888" s="1">
        <v>1.0</v>
      </c>
      <c r="BO2888" s="1">
        <v>1.0</v>
      </c>
      <c r="BP2888" s="1">
        <v>-1.0</v>
      </c>
      <c r="BQ2888" s="1">
        <v>-1.0</v>
      </c>
      <c r="BR2888" s="1">
        <v>-1.0</v>
      </c>
      <c r="BS2888" s="1">
        <v>-1.0</v>
      </c>
      <c r="BT2888" s="1">
        <v>-1.0</v>
      </c>
      <c r="BU2888" s="1">
        <v>1.0</v>
      </c>
      <c r="BV2888" s="1">
        <v>-1.0</v>
      </c>
      <c r="BW2888" s="1">
        <v>-1.0</v>
      </c>
      <c r="BX2888" s="1">
        <v>-1.0</v>
      </c>
      <c r="BY2888" s="1">
        <v>-1.0</v>
      </c>
      <c r="BZ2888" s="1">
        <v>-1.0</v>
      </c>
      <c r="CA2888" s="1">
        <v>-1.0</v>
      </c>
      <c r="CB2888" s="1">
        <v>-1.0</v>
      </c>
      <c r="CC2888" s="1">
        <v>-1.0</v>
      </c>
      <c r="CD2888" s="1">
        <v>96748.0</v>
      </c>
    </row>
    <row r="2889">
      <c r="A2889" s="1">
        <v>2.2813351E7</v>
      </c>
      <c r="B2889" s="1" t="s">
        <v>15425</v>
      </c>
      <c r="C2889" s="1" t="s">
        <v>15426</v>
      </c>
      <c r="D2889" s="1" t="s">
        <v>15427</v>
      </c>
      <c r="E2889" s="1" t="s">
        <v>85</v>
      </c>
      <c r="F2889" s="1" t="s">
        <v>15428</v>
      </c>
      <c r="I2889" s="1">
        <v>1597722.0</v>
      </c>
      <c r="J2889" s="1">
        <v>40920.0</v>
      </c>
      <c r="K2889" s="1" t="s">
        <v>134</v>
      </c>
      <c r="L2889" s="1">
        <v>1.0</v>
      </c>
      <c r="M2889" s="1">
        <v>0.0</v>
      </c>
      <c r="N2889" s="1">
        <v>1.0</v>
      </c>
      <c r="O2889" s="1">
        <v>1.0</v>
      </c>
      <c r="P2889" s="1" t="s">
        <v>123</v>
      </c>
      <c r="Q2889" s="1" t="s">
        <v>185</v>
      </c>
      <c r="R2889" s="1">
        <v>40.70858</v>
      </c>
      <c r="S2889" s="1">
        <v>-73.94791</v>
      </c>
      <c r="T2889" s="1" t="s">
        <v>91</v>
      </c>
      <c r="U2889" s="1" t="s">
        <v>92</v>
      </c>
      <c r="V2889" s="1">
        <v>2.0</v>
      </c>
      <c r="W2889" s="1">
        <v>2.0</v>
      </c>
      <c r="X2889" s="1">
        <v>1.0</v>
      </c>
      <c r="Y2889" s="1">
        <v>1.0</v>
      </c>
      <c r="Z2889" s="1" t="s">
        <v>93</v>
      </c>
      <c r="AA2889" s="1" t="s">
        <v>15429</v>
      </c>
      <c r="AB2889" s="1">
        <v>145.0</v>
      </c>
      <c r="AC2889" s="1">
        <v>1.0</v>
      </c>
      <c r="AD2889" s="1">
        <v>0.0</v>
      </c>
      <c r="AE2889" s="1">
        <v>7.0</v>
      </c>
      <c r="AF2889" s="1" t="s">
        <v>1554</v>
      </c>
      <c r="AG2889" s="1">
        <v>1.0</v>
      </c>
      <c r="AH2889" s="1">
        <v>0.0</v>
      </c>
      <c r="AI2889" s="1">
        <v>0.0</v>
      </c>
      <c r="AJ2889" s="1">
        <v>0.0</v>
      </c>
      <c r="AK2889" s="1">
        <v>0.0</v>
      </c>
      <c r="AL2889" s="1">
        <v>5.0</v>
      </c>
      <c r="AM2889" s="1">
        <v>3.0</v>
      </c>
      <c r="AN2889" s="1">
        <v>100.0</v>
      </c>
      <c r="AO2889" s="1">
        <v>10.0</v>
      </c>
      <c r="AP2889" s="1">
        <v>10.0</v>
      </c>
      <c r="AQ2889" s="1">
        <v>10.0</v>
      </c>
      <c r="AR2889" s="1">
        <v>10.0</v>
      </c>
      <c r="AS2889" s="1">
        <v>9.0</v>
      </c>
      <c r="AT2889" s="1">
        <v>9.0</v>
      </c>
      <c r="AU2889" s="1">
        <v>0.0</v>
      </c>
      <c r="AV2889" s="1" t="s">
        <v>96</v>
      </c>
      <c r="AW2889" s="1">
        <v>1.0</v>
      </c>
      <c r="AX2889" s="1">
        <v>1.0</v>
      </c>
      <c r="AY2889" s="1">
        <v>0.0</v>
      </c>
      <c r="AZ2889" s="1">
        <v>0.0</v>
      </c>
      <c r="BA2889" s="1">
        <v>0.32</v>
      </c>
      <c r="BB2889" s="1">
        <v>-1.0</v>
      </c>
      <c r="BC2889" s="1">
        <v>1.0</v>
      </c>
      <c r="BD2889" s="1">
        <v>-1.0</v>
      </c>
      <c r="BE2889" s="1">
        <v>-1.0</v>
      </c>
      <c r="BF2889" s="1">
        <v>-1.0</v>
      </c>
      <c r="BG2889" s="1">
        <v>-1.0</v>
      </c>
      <c r="BH2889" s="1">
        <v>-1.0</v>
      </c>
      <c r="BI2889" s="1">
        <v>-1.0</v>
      </c>
      <c r="BJ2889" s="1">
        <v>1.0</v>
      </c>
      <c r="BK2889" s="1">
        <v>-1.0</v>
      </c>
      <c r="BL2889" s="1">
        <v>-1.0</v>
      </c>
      <c r="BM2889" s="1">
        <v>1.0</v>
      </c>
      <c r="BN2889" s="1">
        <v>1.0</v>
      </c>
      <c r="BO2889" s="1">
        <v>-1.0</v>
      </c>
      <c r="BP2889" s="1">
        <v>-1.0</v>
      </c>
      <c r="BQ2889" s="1">
        <v>-1.0</v>
      </c>
      <c r="BR2889" s="1">
        <v>-1.0</v>
      </c>
      <c r="BS2889" s="1">
        <v>-1.0</v>
      </c>
      <c r="BT2889" s="1">
        <v>-1.0</v>
      </c>
      <c r="BU2889" s="1">
        <v>1.0</v>
      </c>
      <c r="BV2889" s="1">
        <v>-1.0</v>
      </c>
      <c r="BW2889" s="1">
        <v>-1.0</v>
      </c>
      <c r="BX2889" s="1">
        <v>-1.0</v>
      </c>
      <c r="BY2889" s="1">
        <v>-1.0</v>
      </c>
      <c r="BZ2889" s="1">
        <v>1.0</v>
      </c>
      <c r="CA2889" s="1">
        <v>-1.0</v>
      </c>
      <c r="CB2889" s="1">
        <v>-1.0</v>
      </c>
      <c r="CC2889" s="1">
        <v>-1.0</v>
      </c>
      <c r="CD2889" s="1">
        <v>96788.0</v>
      </c>
    </row>
    <row r="2890">
      <c r="A2890" s="1">
        <v>3.2637632E7</v>
      </c>
      <c r="B2890" s="1" t="s">
        <v>15430</v>
      </c>
      <c r="C2890" s="1" t="s">
        <v>15431</v>
      </c>
      <c r="D2890" s="1" t="s">
        <v>15432</v>
      </c>
      <c r="E2890" s="1" t="s">
        <v>85</v>
      </c>
      <c r="F2890" s="1" t="s">
        <v>15433</v>
      </c>
      <c r="G2890" s="1" t="s">
        <v>15434</v>
      </c>
      <c r="H2890" s="1" t="s">
        <v>15435</v>
      </c>
      <c r="I2890" s="1">
        <v>2603586.0</v>
      </c>
      <c r="J2890" s="1">
        <v>41071.0</v>
      </c>
      <c r="K2890" s="1" t="s">
        <v>272</v>
      </c>
      <c r="L2890" s="1">
        <v>1.0</v>
      </c>
      <c r="M2890" s="1">
        <v>0.0</v>
      </c>
      <c r="N2890" s="1">
        <v>1.0</v>
      </c>
      <c r="O2890" s="1">
        <v>1.0</v>
      </c>
      <c r="P2890" s="1" t="s">
        <v>89</v>
      </c>
      <c r="Q2890" s="1" t="s">
        <v>90</v>
      </c>
      <c r="R2890" s="1">
        <v>40.80761</v>
      </c>
      <c r="S2890" s="1">
        <v>-73.94305</v>
      </c>
      <c r="T2890" s="1" t="s">
        <v>91</v>
      </c>
      <c r="U2890" s="1" t="s">
        <v>113</v>
      </c>
      <c r="V2890" s="1">
        <v>4.0</v>
      </c>
      <c r="W2890" s="1">
        <v>1.0</v>
      </c>
      <c r="X2890" s="1">
        <v>1.0</v>
      </c>
      <c r="Y2890" s="1">
        <v>2.0</v>
      </c>
      <c r="Z2890" s="1" t="s">
        <v>93</v>
      </c>
      <c r="AA2890" s="1" t="s">
        <v>15436</v>
      </c>
      <c r="AB2890" s="1">
        <v>150.0</v>
      </c>
      <c r="AC2890" s="1">
        <v>2.0</v>
      </c>
      <c r="AD2890" s="1">
        <v>30.0</v>
      </c>
      <c r="AE2890" s="1">
        <v>2.0</v>
      </c>
      <c r="AF2890" s="1" t="s">
        <v>179</v>
      </c>
      <c r="AG2890" s="1">
        <v>1.0</v>
      </c>
      <c r="AH2890" s="1">
        <v>6.0</v>
      </c>
      <c r="AI2890" s="1">
        <v>6.0</v>
      </c>
      <c r="AJ2890" s="1">
        <v>6.0</v>
      </c>
      <c r="AK2890" s="1">
        <v>6.0</v>
      </c>
      <c r="AL2890" s="1">
        <v>0.0</v>
      </c>
      <c r="AM2890" s="1">
        <v>0.0</v>
      </c>
      <c r="AU2890" s="1">
        <v>0.0</v>
      </c>
      <c r="AV2890" s="1" t="s">
        <v>96</v>
      </c>
      <c r="AW2890" s="1">
        <v>1.0</v>
      </c>
      <c r="AX2890" s="1">
        <v>0.0</v>
      </c>
      <c r="AY2890" s="1">
        <v>1.0</v>
      </c>
      <c r="AZ2890" s="1">
        <v>0.0</v>
      </c>
      <c r="BB2890" s="1">
        <v>1.0</v>
      </c>
      <c r="BC2890" s="1">
        <v>1.0</v>
      </c>
      <c r="BD2890" s="1">
        <v>-1.0</v>
      </c>
      <c r="BE2890" s="1">
        <v>-1.0</v>
      </c>
      <c r="BF2890" s="1">
        <v>-1.0</v>
      </c>
      <c r="BG2890" s="1">
        <v>-1.0</v>
      </c>
      <c r="BH2890" s="1">
        <v>-1.0</v>
      </c>
      <c r="BI2890" s="1">
        <v>-1.0</v>
      </c>
      <c r="BJ2890" s="1">
        <v>1.0</v>
      </c>
      <c r="BK2890" s="1">
        <v>-1.0</v>
      </c>
      <c r="BL2890" s="1">
        <v>-1.0</v>
      </c>
      <c r="BM2890" s="1">
        <v>1.0</v>
      </c>
      <c r="BN2890" s="1">
        <v>-1.0</v>
      </c>
      <c r="BO2890" s="1">
        <v>-1.0</v>
      </c>
      <c r="BP2890" s="1">
        <v>1.0</v>
      </c>
      <c r="BQ2890" s="1">
        <v>-1.0</v>
      </c>
      <c r="BR2890" s="1">
        <v>-1.0</v>
      </c>
      <c r="BS2890" s="1">
        <v>-1.0</v>
      </c>
      <c r="BT2890" s="1">
        <v>-1.0</v>
      </c>
      <c r="BU2890" s="1">
        <v>1.0</v>
      </c>
      <c r="BV2890" s="1">
        <v>-1.0</v>
      </c>
      <c r="BW2890" s="1">
        <v>-1.0</v>
      </c>
      <c r="BX2890" s="1">
        <v>-1.0</v>
      </c>
      <c r="BY2890" s="1">
        <v>-1.0</v>
      </c>
      <c r="BZ2890" s="1">
        <v>-1.0</v>
      </c>
      <c r="CA2890" s="1">
        <v>-1.0</v>
      </c>
      <c r="CB2890" s="1">
        <v>-1.0</v>
      </c>
      <c r="CC2890" s="1">
        <v>-1.0</v>
      </c>
      <c r="CD2890" s="1">
        <v>96791.0</v>
      </c>
    </row>
    <row r="2891">
      <c r="A2891" s="1">
        <v>2.6061712E7</v>
      </c>
      <c r="B2891" s="1" t="s">
        <v>15437</v>
      </c>
      <c r="C2891" s="1" t="s">
        <v>15438</v>
      </c>
      <c r="D2891" s="1" t="s">
        <v>15439</v>
      </c>
      <c r="E2891" s="1" t="s">
        <v>85</v>
      </c>
      <c r="F2891" s="1" t="s">
        <v>15440</v>
      </c>
      <c r="G2891" s="1" t="s">
        <v>15441</v>
      </c>
      <c r="I2891" s="1">
        <v>1.2603412E8</v>
      </c>
      <c r="J2891" s="1">
        <v>42840.0</v>
      </c>
      <c r="K2891" s="1" t="s">
        <v>134</v>
      </c>
      <c r="L2891" s="1">
        <v>1.0</v>
      </c>
      <c r="M2891" s="1">
        <v>0.0</v>
      </c>
      <c r="N2891" s="1">
        <v>3.0</v>
      </c>
      <c r="O2891" s="1">
        <v>1.0</v>
      </c>
      <c r="P2891" s="1" t="s">
        <v>89</v>
      </c>
      <c r="Q2891" s="1" t="s">
        <v>90</v>
      </c>
      <c r="R2891" s="1">
        <v>40.7260799999999</v>
      </c>
      <c r="S2891" s="1">
        <v>-73.97797</v>
      </c>
      <c r="T2891" s="1" t="s">
        <v>91</v>
      </c>
      <c r="U2891" s="1" t="s">
        <v>113</v>
      </c>
      <c r="V2891" s="1">
        <v>2.0</v>
      </c>
      <c r="W2891" s="1">
        <v>1.5</v>
      </c>
      <c r="X2891" s="1">
        <v>1.0</v>
      </c>
      <c r="Y2891" s="1">
        <v>1.0</v>
      </c>
      <c r="Z2891" s="1" t="s">
        <v>93</v>
      </c>
      <c r="AA2891" s="1" t="s">
        <v>15442</v>
      </c>
      <c r="AB2891" s="1">
        <v>105.0</v>
      </c>
      <c r="AC2891" s="1">
        <v>1.0</v>
      </c>
      <c r="AD2891" s="1">
        <v>0.0</v>
      </c>
      <c r="AE2891" s="1">
        <v>3.0</v>
      </c>
      <c r="AF2891" s="1" t="s">
        <v>95</v>
      </c>
      <c r="AG2891" s="1">
        <v>1.0</v>
      </c>
      <c r="AH2891" s="1">
        <v>14.0</v>
      </c>
      <c r="AI2891" s="1">
        <v>14.0</v>
      </c>
      <c r="AJ2891" s="1">
        <v>14.0</v>
      </c>
      <c r="AK2891" s="1">
        <v>14.0</v>
      </c>
      <c r="AL2891" s="1">
        <v>1.0</v>
      </c>
      <c r="AM2891" s="1">
        <v>1.0</v>
      </c>
      <c r="AN2891" s="1">
        <v>60.0</v>
      </c>
      <c r="AO2891" s="1">
        <v>6.0</v>
      </c>
      <c r="AP2891" s="1">
        <v>2.0</v>
      </c>
      <c r="AQ2891" s="1">
        <v>4.0</v>
      </c>
      <c r="AR2891" s="1">
        <v>8.0</v>
      </c>
      <c r="AS2891" s="1">
        <v>10.0</v>
      </c>
      <c r="AT2891" s="1">
        <v>6.0</v>
      </c>
      <c r="AU2891" s="1">
        <v>1.0</v>
      </c>
      <c r="AV2891" s="1" t="s">
        <v>105</v>
      </c>
      <c r="AW2891" s="1">
        <v>3.0</v>
      </c>
      <c r="AX2891" s="1">
        <v>0.0</v>
      </c>
      <c r="AY2891" s="1">
        <v>3.0</v>
      </c>
      <c r="AZ2891" s="1">
        <v>0.0</v>
      </c>
      <c r="BA2891" s="1">
        <v>0.09</v>
      </c>
      <c r="BB2891" s="1">
        <v>-1.0</v>
      </c>
      <c r="BC2891" s="1">
        <v>-1.0</v>
      </c>
      <c r="BD2891" s="1">
        <v>-1.0</v>
      </c>
      <c r="BE2891" s="1">
        <v>-1.0</v>
      </c>
      <c r="BF2891" s="1">
        <v>-1.0</v>
      </c>
      <c r="BG2891" s="1">
        <v>-1.0</v>
      </c>
      <c r="BH2891" s="1">
        <v>-1.0</v>
      </c>
      <c r="BI2891" s="1">
        <v>-1.0</v>
      </c>
      <c r="BJ2891" s="1">
        <v>-1.0</v>
      </c>
      <c r="BK2891" s="1">
        <v>-1.0</v>
      </c>
      <c r="BL2891" s="1">
        <v>-1.0</v>
      </c>
      <c r="BM2891" s="1">
        <v>1.0</v>
      </c>
      <c r="BN2891" s="1">
        <v>-1.0</v>
      </c>
      <c r="BO2891" s="1">
        <v>-1.0</v>
      </c>
      <c r="BP2891" s="1">
        <v>-1.0</v>
      </c>
      <c r="BQ2891" s="1">
        <v>-1.0</v>
      </c>
      <c r="BR2891" s="1">
        <v>-1.0</v>
      </c>
      <c r="BS2891" s="1">
        <v>-1.0</v>
      </c>
      <c r="BT2891" s="1">
        <v>-1.0</v>
      </c>
      <c r="BU2891" s="1">
        <v>1.0</v>
      </c>
      <c r="BV2891" s="1">
        <v>-1.0</v>
      </c>
      <c r="BW2891" s="1">
        <v>-1.0</v>
      </c>
      <c r="BX2891" s="1">
        <v>-1.0</v>
      </c>
      <c r="BY2891" s="1">
        <v>-1.0</v>
      </c>
      <c r="BZ2891" s="1">
        <v>-1.0</v>
      </c>
      <c r="CA2891" s="1">
        <v>-1.0</v>
      </c>
      <c r="CB2891" s="1">
        <v>-1.0</v>
      </c>
      <c r="CC2891" s="1">
        <v>-1.0</v>
      </c>
      <c r="CD2891" s="1">
        <v>96800.0</v>
      </c>
    </row>
    <row r="2892">
      <c r="A2892" s="1">
        <v>1994398.0</v>
      </c>
      <c r="B2892" s="1" t="s">
        <v>15443</v>
      </c>
      <c r="C2892" s="1" t="s">
        <v>15444</v>
      </c>
      <c r="D2892" s="1" t="s">
        <v>15445</v>
      </c>
      <c r="E2892" s="1" t="s">
        <v>85</v>
      </c>
      <c r="F2892" s="1" t="s">
        <v>15446</v>
      </c>
      <c r="G2892" s="1" t="s">
        <v>15447</v>
      </c>
      <c r="H2892" s="1" t="s">
        <v>15448</v>
      </c>
      <c r="I2892" s="1">
        <v>2719126.0</v>
      </c>
      <c r="J2892" s="1">
        <v>41083.0</v>
      </c>
      <c r="K2892" s="1" t="s">
        <v>134</v>
      </c>
      <c r="L2892" s="1">
        <v>1.0</v>
      </c>
      <c r="M2892" s="1">
        <v>0.0</v>
      </c>
      <c r="N2892" s="1">
        <v>2.0</v>
      </c>
      <c r="O2892" s="1">
        <v>1.0</v>
      </c>
      <c r="P2892" s="1" t="s">
        <v>89</v>
      </c>
      <c r="Q2892" s="1" t="s">
        <v>273</v>
      </c>
      <c r="R2892" s="1">
        <v>40.76663</v>
      </c>
      <c r="S2892" s="1">
        <v>-73.98069</v>
      </c>
      <c r="T2892" s="1" t="s">
        <v>91</v>
      </c>
      <c r="U2892" s="1" t="s">
        <v>92</v>
      </c>
      <c r="V2892" s="1">
        <v>4.0</v>
      </c>
      <c r="W2892" s="1">
        <v>1.0</v>
      </c>
      <c r="X2892" s="1">
        <v>1.0</v>
      </c>
      <c r="Y2892" s="1">
        <v>2.0</v>
      </c>
      <c r="Z2892" s="1" t="s">
        <v>93</v>
      </c>
      <c r="AA2892" s="1" t="s">
        <v>15449</v>
      </c>
      <c r="AB2892" s="1">
        <v>345.0</v>
      </c>
      <c r="AC2892" s="1">
        <v>2.0</v>
      </c>
      <c r="AD2892" s="1">
        <v>25.0</v>
      </c>
      <c r="AE2892" s="1">
        <v>5.0</v>
      </c>
      <c r="AF2892" s="1" t="s">
        <v>2136</v>
      </c>
      <c r="AG2892" s="1">
        <v>1.0</v>
      </c>
      <c r="AH2892" s="1">
        <v>4.0</v>
      </c>
      <c r="AI2892" s="1">
        <v>4.0</v>
      </c>
      <c r="AJ2892" s="1">
        <v>4.0</v>
      </c>
      <c r="AK2892" s="1">
        <v>192.0</v>
      </c>
      <c r="AL2892" s="1">
        <v>19.0</v>
      </c>
      <c r="AM2892" s="1">
        <v>4.0</v>
      </c>
      <c r="AN2892" s="1">
        <v>97.0</v>
      </c>
      <c r="AO2892" s="1">
        <v>10.0</v>
      </c>
      <c r="AP2892" s="1">
        <v>9.0</v>
      </c>
      <c r="AQ2892" s="1">
        <v>10.0</v>
      </c>
      <c r="AR2892" s="1">
        <v>10.0</v>
      </c>
      <c r="AS2892" s="1">
        <v>10.0</v>
      </c>
      <c r="AT2892" s="1">
        <v>10.0</v>
      </c>
      <c r="AU2892" s="1">
        <v>0.0</v>
      </c>
      <c r="AV2892" s="1" t="s">
        <v>96</v>
      </c>
      <c r="AW2892" s="1">
        <v>1.0</v>
      </c>
      <c r="AX2892" s="1">
        <v>1.0</v>
      </c>
      <c r="AY2892" s="1">
        <v>0.0</v>
      </c>
      <c r="AZ2892" s="1">
        <v>0.0</v>
      </c>
      <c r="BA2892" s="1">
        <v>0.33</v>
      </c>
      <c r="BB2892" s="1">
        <v>1.0</v>
      </c>
      <c r="BC2892" s="1">
        <v>1.0</v>
      </c>
      <c r="BD2892" s="1">
        <v>-1.0</v>
      </c>
      <c r="BE2892" s="1">
        <v>-1.0</v>
      </c>
      <c r="BF2892" s="1">
        <v>-1.0</v>
      </c>
      <c r="BG2892" s="1">
        <v>-1.0</v>
      </c>
      <c r="BH2892" s="1">
        <v>-1.0</v>
      </c>
      <c r="BI2892" s="1">
        <v>-1.0</v>
      </c>
      <c r="BJ2892" s="1">
        <v>1.0</v>
      </c>
      <c r="BK2892" s="1">
        <v>-1.0</v>
      </c>
      <c r="BL2892" s="1">
        <v>-1.0</v>
      </c>
      <c r="BM2892" s="1">
        <v>1.0</v>
      </c>
      <c r="BN2892" s="1">
        <v>1.0</v>
      </c>
      <c r="BO2892" s="1">
        <v>-1.0</v>
      </c>
      <c r="BP2892" s="1">
        <v>1.0</v>
      </c>
      <c r="BQ2892" s="1">
        <v>1.0</v>
      </c>
      <c r="BR2892" s="1">
        <v>-1.0</v>
      </c>
      <c r="BS2892" s="1">
        <v>-1.0</v>
      </c>
      <c r="BT2892" s="1">
        <v>-1.0</v>
      </c>
      <c r="BU2892" s="1">
        <v>1.0</v>
      </c>
      <c r="BV2892" s="1">
        <v>-1.0</v>
      </c>
      <c r="BW2892" s="1">
        <v>-1.0</v>
      </c>
      <c r="BX2892" s="1">
        <v>-1.0</v>
      </c>
      <c r="BY2892" s="1">
        <v>-1.0</v>
      </c>
      <c r="BZ2892" s="1">
        <v>1.0</v>
      </c>
      <c r="CA2892" s="1">
        <v>-1.0</v>
      </c>
      <c r="CB2892" s="1">
        <v>-1.0</v>
      </c>
      <c r="CC2892" s="1">
        <v>-1.0</v>
      </c>
      <c r="CD2892" s="1">
        <v>96820.0</v>
      </c>
    </row>
    <row r="2893">
      <c r="A2893" s="1">
        <v>1.0067199E7</v>
      </c>
      <c r="B2893" s="1" t="s">
        <v>15450</v>
      </c>
      <c r="C2893" s="1" t="s">
        <v>15451</v>
      </c>
      <c r="D2893" s="1" t="s">
        <v>15452</v>
      </c>
      <c r="E2893" s="1" t="s">
        <v>85</v>
      </c>
      <c r="G2893" s="1" t="s">
        <v>15453</v>
      </c>
      <c r="I2893" s="1">
        <v>4.7472192E7</v>
      </c>
      <c r="J2893" s="1">
        <v>42303.0</v>
      </c>
      <c r="M2893" s="1">
        <v>0.0</v>
      </c>
      <c r="N2893" s="1">
        <v>1.0</v>
      </c>
      <c r="O2893" s="1">
        <v>0.0</v>
      </c>
      <c r="P2893" s="1" t="s">
        <v>89</v>
      </c>
      <c r="Q2893" s="1" t="s">
        <v>362</v>
      </c>
      <c r="R2893" s="1">
        <v>40.79954</v>
      </c>
      <c r="S2893" s="1">
        <v>-73.9626</v>
      </c>
      <c r="T2893" s="1" t="s">
        <v>91</v>
      </c>
      <c r="U2893" s="1" t="s">
        <v>113</v>
      </c>
      <c r="V2893" s="1">
        <v>1.0</v>
      </c>
      <c r="W2893" s="1">
        <v>1.0</v>
      </c>
      <c r="X2893" s="1">
        <v>1.0</v>
      </c>
      <c r="Y2893" s="1">
        <v>1.0</v>
      </c>
      <c r="Z2893" s="1" t="s">
        <v>93</v>
      </c>
      <c r="AA2893" s="1" t="s">
        <v>15454</v>
      </c>
      <c r="AB2893" s="1">
        <v>42.0</v>
      </c>
      <c r="AC2893" s="1">
        <v>1.0</v>
      </c>
      <c r="AD2893" s="1">
        <v>0.0</v>
      </c>
      <c r="AE2893" s="1">
        <v>12.0</v>
      </c>
      <c r="AF2893" s="1" t="s">
        <v>1192</v>
      </c>
      <c r="AG2893" s="1">
        <v>1.0</v>
      </c>
      <c r="AH2893" s="1">
        <v>0.0</v>
      </c>
      <c r="AI2893" s="1">
        <v>0.0</v>
      </c>
      <c r="AJ2893" s="1">
        <v>0.0</v>
      </c>
      <c r="AK2893" s="1">
        <v>0.0</v>
      </c>
      <c r="AL2893" s="1">
        <v>0.0</v>
      </c>
      <c r="AM2893" s="1">
        <v>0.0</v>
      </c>
      <c r="AU2893" s="1">
        <v>0.0</v>
      </c>
      <c r="AV2893" s="1" t="s">
        <v>105</v>
      </c>
      <c r="AW2893" s="1">
        <v>1.0</v>
      </c>
      <c r="AX2893" s="1">
        <v>0.0</v>
      </c>
      <c r="AY2893" s="1">
        <v>1.0</v>
      </c>
      <c r="AZ2893" s="1">
        <v>0.0</v>
      </c>
      <c r="BB2893" s="1">
        <v>-1.0</v>
      </c>
      <c r="BC2893" s="1">
        <v>1.0</v>
      </c>
      <c r="BD2893" s="1">
        <v>-1.0</v>
      </c>
      <c r="BE2893" s="1">
        <v>-1.0</v>
      </c>
      <c r="BF2893" s="1">
        <v>-1.0</v>
      </c>
      <c r="BG2893" s="1">
        <v>-1.0</v>
      </c>
      <c r="BH2893" s="1">
        <v>-1.0</v>
      </c>
      <c r="BI2893" s="1">
        <v>-1.0</v>
      </c>
      <c r="BJ2893" s="1">
        <v>1.0</v>
      </c>
      <c r="BK2893" s="1">
        <v>-1.0</v>
      </c>
      <c r="BL2893" s="1">
        <v>-1.0</v>
      </c>
      <c r="BM2893" s="1">
        <v>-1.0</v>
      </c>
      <c r="BN2893" s="1">
        <v>-1.0</v>
      </c>
      <c r="BO2893" s="1">
        <v>-1.0</v>
      </c>
      <c r="BP2893" s="1">
        <v>-1.0</v>
      </c>
      <c r="BQ2893" s="1">
        <v>-1.0</v>
      </c>
      <c r="BR2893" s="1">
        <v>-1.0</v>
      </c>
      <c r="BS2893" s="1">
        <v>-1.0</v>
      </c>
      <c r="BT2893" s="1">
        <v>-1.0</v>
      </c>
      <c r="BU2893" s="1">
        <v>1.0</v>
      </c>
      <c r="BV2893" s="1">
        <v>-1.0</v>
      </c>
      <c r="BW2893" s="1">
        <v>-1.0</v>
      </c>
      <c r="BX2893" s="1">
        <v>-1.0</v>
      </c>
      <c r="BY2893" s="1">
        <v>-1.0</v>
      </c>
      <c r="BZ2893" s="1">
        <v>-1.0</v>
      </c>
      <c r="CA2893" s="1">
        <v>-1.0</v>
      </c>
      <c r="CB2893" s="1">
        <v>-1.0</v>
      </c>
      <c r="CC2893" s="1">
        <v>-1.0</v>
      </c>
      <c r="CD2893" s="1">
        <v>96848.0</v>
      </c>
    </row>
    <row r="2894">
      <c r="A2894" s="1">
        <v>3.1978518E7</v>
      </c>
      <c r="B2894" s="1" t="s">
        <v>15455</v>
      </c>
      <c r="C2894" s="1" t="s">
        <v>15456</v>
      </c>
      <c r="D2894" s="1" t="s">
        <v>15457</v>
      </c>
      <c r="E2894" s="1" t="s">
        <v>85</v>
      </c>
      <c r="F2894" s="1" t="s">
        <v>15458</v>
      </c>
      <c r="G2894" s="1" t="s">
        <v>15459</v>
      </c>
      <c r="H2894" s="1" t="s">
        <v>15460</v>
      </c>
      <c r="I2894" s="1">
        <v>5.1414586E7</v>
      </c>
      <c r="J2894" s="1">
        <v>42353.0</v>
      </c>
      <c r="K2894" s="1" t="s">
        <v>88</v>
      </c>
      <c r="L2894" s="1">
        <v>1.0</v>
      </c>
      <c r="M2894" s="1">
        <v>0.0</v>
      </c>
      <c r="N2894" s="1">
        <v>1.0</v>
      </c>
      <c r="O2894" s="1">
        <v>0.0</v>
      </c>
      <c r="P2894" s="1" t="s">
        <v>123</v>
      </c>
      <c r="Q2894" s="1" t="s">
        <v>124</v>
      </c>
      <c r="R2894" s="1">
        <v>40.68904</v>
      </c>
      <c r="S2894" s="1">
        <v>-73.9759</v>
      </c>
      <c r="T2894" s="1" t="s">
        <v>91</v>
      </c>
      <c r="U2894" s="1" t="s">
        <v>92</v>
      </c>
      <c r="V2894" s="1">
        <v>4.0</v>
      </c>
      <c r="W2894" s="1">
        <v>1.0</v>
      </c>
      <c r="X2894" s="1">
        <v>1.0</v>
      </c>
      <c r="Y2894" s="1">
        <v>1.0</v>
      </c>
      <c r="Z2894" s="1" t="s">
        <v>93</v>
      </c>
      <c r="AA2894" s="1" t="s">
        <v>15461</v>
      </c>
      <c r="AB2894" s="1">
        <v>225.0</v>
      </c>
      <c r="AC2894" s="1">
        <v>1.0</v>
      </c>
      <c r="AD2894" s="1">
        <v>0.0</v>
      </c>
      <c r="AE2894" s="1">
        <v>3.0</v>
      </c>
      <c r="AF2894" s="1" t="s">
        <v>179</v>
      </c>
      <c r="AG2894" s="1">
        <v>1.0</v>
      </c>
      <c r="AH2894" s="1">
        <v>19.0</v>
      </c>
      <c r="AI2894" s="1">
        <v>49.0</v>
      </c>
      <c r="AJ2894" s="1">
        <v>78.0</v>
      </c>
      <c r="AK2894" s="1">
        <v>78.0</v>
      </c>
      <c r="AL2894" s="1">
        <v>4.0</v>
      </c>
      <c r="AM2894" s="1">
        <v>4.0</v>
      </c>
      <c r="AN2894" s="1">
        <v>95.0</v>
      </c>
      <c r="AO2894" s="1">
        <v>10.0</v>
      </c>
      <c r="AP2894" s="1">
        <v>10.0</v>
      </c>
      <c r="AQ2894" s="1">
        <v>10.0</v>
      </c>
      <c r="AR2894" s="1">
        <v>10.0</v>
      </c>
      <c r="AS2894" s="1">
        <v>10.0</v>
      </c>
      <c r="AT2894" s="1">
        <v>10.0</v>
      </c>
      <c r="AU2894" s="1">
        <v>1.0</v>
      </c>
      <c r="AV2894" s="1" t="s">
        <v>96</v>
      </c>
      <c r="AW2894" s="1">
        <v>1.0</v>
      </c>
      <c r="AX2894" s="1">
        <v>1.0</v>
      </c>
      <c r="AY2894" s="1">
        <v>0.0</v>
      </c>
      <c r="AZ2894" s="1">
        <v>0.0</v>
      </c>
      <c r="BA2894" s="1">
        <v>2.14</v>
      </c>
      <c r="BB2894" s="1">
        <v>-1.0</v>
      </c>
      <c r="BC2894" s="1">
        <v>1.0</v>
      </c>
      <c r="BD2894" s="1">
        <v>-1.0</v>
      </c>
      <c r="BE2894" s="1">
        <v>-1.0</v>
      </c>
      <c r="BF2894" s="1">
        <v>-1.0</v>
      </c>
      <c r="BG2894" s="1">
        <v>-1.0</v>
      </c>
      <c r="BH2894" s="1">
        <v>-1.0</v>
      </c>
      <c r="BI2894" s="1">
        <v>-1.0</v>
      </c>
      <c r="BJ2894" s="1">
        <v>1.0</v>
      </c>
      <c r="BK2894" s="1">
        <v>1.0</v>
      </c>
      <c r="BL2894" s="1">
        <v>1.0</v>
      </c>
      <c r="BM2894" s="1">
        <v>1.0</v>
      </c>
      <c r="BN2894" s="1">
        <v>-1.0</v>
      </c>
      <c r="BO2894" s="1">
        <v>-1.0</v>
      </c>
      <c r="BP2894" s="1">
        <v>-1.0</v>
      </c>
      <c r="BQ2894" s="1">
        <v>1.0</v>
      </c>
      <c r="BR2894" s="1">
        <v>-1.0</v>
      </c>
      <c r="BS2894" s="1">
        <v>-1.0</v>
      </c>
      <c r="BT2894" s="1">
        <v>-1.0</v>
      </c>
      <c r="BU2894" s="1">
        <v>1.0</v>
      </c>
      <c r="BV2894" s="1">
        <v>-1.0</v>
      </c>
      <c r="BW2894" s="1">
        <v>-1.0</v>
      </c>
      <c r="BX2894" s="1">
        <v>1.0</v>
      </c>
      <c r="BY2894" s="1">
        <v>-1.0</v>
      </c>
      <c r="BZ2894" s="1">
        <v>-1.0</v>
      </c>
      <c r="CA2894" s="1">
        <v>-1.0</v>
      </c>
      <c r="CB2894" s="1">
        <v>-1.0</v>
      </c>
      <c r="CC2894" s="1">
        <v>-1.0</v>
      </c>
      <c r="CD2894" s="1">
        <v>96855.0</v>
      </c>
    </row>
    <row r="2895">
      <c r="A2895" s="1">
        <v>3.1474638E7</v>
      </c>
      <c r="B2895" s="1" t="s">
        <v>15462</v>
      </c>
      <c r="C2895" s="1" t="s">
        <v>15463</v>
      </c>
      <c r="D2895" s="1" t="s">
        <v>15464</v>
      </c>
      <c r="E2895" s="1" t="s">
        <v>85</v>
      </c>
      <c r="H2895" s="1" t="s">
        <v>15465</v>
      </c>
      <c r="I2895" s="1">
        <v>2.35302401E8</v>
      </c>
      <c r="J2895" s="1">
        <v>43473.0</v>
      </c>
      <c r="K2895" s="1" t="s">
        <v>134</v>
      </c>
      <c r="L2895" s="1">
        <v>0.98</v>
      </c>
      <c r="M2895" s="1">
        <v>0.0</v>
      </c>
      <c r="N2895" s="1">
        <v>3.0</v>
      </c>
      <c r="O2895" s="1">
        <v>0.0</v>
      </c>
      <c r="P2895" s="1" t="s">
        <v>123</v>
      </c>
      <c r="Q2895" s="1" t="s">
        <v>532</v>
      </c>
      <c r="R2895" s="1">
        <v>40.6430299999999</v>
      </c>
      <c r="S2895" s="1">
        <v>-74.014</v>
      </c>
      <c r="T2895" s="1" t="s">
        <v>91</v>
      </c>
      <c r="U2895" s="1" t="s">
        <v>113</v>
      </c>
      <c r="V2895" s="1">
        <v>2.0</v>
      </c>
      <c r="W2895" s="1">
        <v>1.0</v>
      </c>
      <c r="X2895" s="1">
        <v>1.0</v>
      </c>
      <c r="Y2895" s="1">
        <v>1.0</v>
      </c>
      <c r="Z2895" s="1" t="s">
        <v>93</v>
      </c>
      <c r="AA2895" s="1" t="s">
        <v>15466</v>
      </c>
      <c r="AB2895" s="1">
        <v>49.0</v>
      </c>
      <c r="AC2895" s="1">
        <v>1.0</v>
      </c>
      <c r="AD2895" s="1">
        <v>19.0</v>
      </c>
      <c r="AE2895" s="1">
        <v>1.0</v>
      </c>
      <c r="AF2895" s="1" t="s">
        <v>95</v>
      </c>
      <c r="AG2895" s="1">
        <v>1.0</v>
      </c>
      <c r="AH2895" s="1">
        <v>5.0</v>
      </c>
      <c r="AI2895" s="1">
        <v>35.0</v>
      </c>
      <c r="AJ2895" s="1">
        <v>65.0</v>
      </c>
      <c r="AK2895" s="1">
        <v>155.0</v>
      </c>
      <c r="AL2895" s="1">
        <v>3.0</v>
      </c>
      <c r="AM2895" s="1">
        <v>3.0</v>
      </c>
      <c r="AN2895" s="1">
        <v>93.0</v>
      </c>
      <c r="AO2895" s="1">
        <v>9.0</v>
      </c>
      <c r="AP2895" s="1">
        <v>8.0</v>
      </c>
      <c r="AQ2895" s="1">
        <v>10.0</v>
      </c>
      <c r="AR2895" s="1">
        <v>10.0</v>
      </c>
      <c r="AS2895" s="1">
        <v>9.0</v>
      </c>
      <c r="AT2895" s="1">
        <v>9.0</v>
      </c>
      <c r="AU2895" s="1">
        <v>1.0</v>
      </c>
      <c r="AV2895" s="1" t="s">
        <v>96</v>
      </c>
      <c r="AW2895" s="1">
        <v>3.0</v>
      </c>
      <c r="AX2895" s="1">
        <v>0.0</v>
      </c>
      <c r="AY2895" s="1">
        <v>3.0</v>
      </c>
      <c r="AZ2895" s="1">
        <v>0.0</v>
      </c>
      <c r="BA2895" s="1">
        <v>1.48</v>
      </c>
      <c r="BB2895" s="1">
        <v>-1.0</v>
      </c>
      <c r="BC2895" s="1">
        <v>1.0</v>
      </c>
      <c r="BD2895" s="1">
        <v>-1.0</v>
      </c>
      <c r="BE2895" s="1">
        <v>-1.0</v>
      </c>
      <c r="BF2895" s="1">
        <v>-1.0</v>
      </c>
      <c r="BG2895" s="1">
        <v>-1.0</v>
      </c>
      <c r="BH2895" s="1">
        <v>-1.0</v>
      </c>
      <c r="BI2895" s="1">
        <v>-1.0</v>
      </c>
      <c r="BJ2895" s="1">
        <v>-1.0</v>
      </c>
      <c r="BK2895" s="1">
        <v>-1.0</v>
      </c>
      <c r="BL2895" s="1">
        <v>-1.0</v>
      </c>
      <c r="BM2895" s="1">
        <v>-1.0</v>
      </c>
      <c r="BN2895" s="1">
        <v>-1.0</v>
      </c>
      <c r="BO2895" s="1">
        <v>-1.0</v>
      </c>
      <c r="BP2895" s="1">
        <v>-1.0</v>
      </c>
      <c r="BQ2895" s="1">
        <v>-1.0</v>
      </c>
      <c r="BR2895" s="1">
        <v>-1.0</v>
      </c>
      <c r="BS2895" s="1">
        <v>-1.0</v>
      </c>
      <c r="BT2895" s="1">
        <v>-1.0</v>
      </c>
      <c r="BU2895" s="1">
        <v>1.0</v>
      </c>
      <c r="BV2895" s="1">
        <v>-1.0</v>
      </c>
      <c r="BW2895" s="1">
        <v>-1.0</v>
      </c>
      <c r="BX2895" s="1">
        <v>-1.0</v>
      </c>
      <c r="BY2895" s="1">
        <v>-1.0</v>
      </c>
      <c r="BZ2895" s="1">
        <v>-1.0</v>
      </c>
      <c r="CA2895" s="1">
        <v>-1.0</v>
      </c>
      <c r="CB2895" s="1">
        <v>-1.0</v>
      </c>
      <c r="CC2895" s="1">
        <v>-1.0</v>
      </c>
      <c r="CD2895" s="1">
        <v>96866.0</v>
      </c>
    </row>
    <row r="2896">
      <c r="A2896" s="1">
        <v>1.0096515E7</v>
      </c>
      <c r="B2896" s="1" t="s">
        <v>15467</v>
      </c>
      <c r="C2896" s="1" t="s">
        <v>15468</v>
      </c>
      <c r="D2896" s="1" t="s">
        <v>15468</v>
      </c>
      <c r="E2896" s="1" t="s">
        <v>85</v>
      </c>
      <c r="H2896" s="1" t="s">
        <v>15469</v>
      </c>
      <c r="I2896" s="1">
        <v>1.248577E7</v>
      </c>
      <c r="J2896" s="1">
        <v>41692.0</v>
      </c>
      <c r="K2896" s="1" t="s">
        <v>134</v>
      </c>
      <c r="L2896" s="1">
        <v>1.0</v>
      </c>
      <c r="M2896" s="1">
        <v>0.0</v>
      </c>
      <c r="N2896" s="1">
        <v>9.0</v>
      </c>
      <c r="O2896" s="1">
        <v>0.0</v>
      </c>
      <c r="P2896" s="1" t="s">
        <v>89</v>
      </c>
      <c r="Q2896" s="1" t="s">
        <v>206</v>
      </c>
      <c r="R2896" s="1">
        <v>40.72962</v>
      </c>
      <c r="S2896" s="1">
        <v>-73.98078</v>
      </c>
      <c r="T2896" s="1" t="s">
        <v>91</v>
      </c>
      <c r="U2896" s="1" t="s">
        <v>92</v>
      </c>
      <c r="V2896" s="1">
        <v>3.0</v>
      </c>
      <c r="W2896" s="1">
        <v>1.0</v>
      </c>
      <c r="X2896" s="1">
        <v>1.0</v>
      </c>
      <c r="Y2896" s="1">
        <v>1.0</v>
      </c>
      <c r="Z2896" s="1" t="s">
        <v>93</v>
      </c>
      <c r="AA2896" s="1" t="s">
        <v>15470</v>
      </c>
      <c r="AB2896" s="1">
        <v>120.0</v>
      </c>
      <c r="AC2896" s="1">
        <v>1.0</v>
      </c>
      <c r="AD2896" s="1">
        <v>0.0</v>
      </c>
      <c r="AE2896" s="1">
        <v>30.0</v>
      </c>
      <c r="AF2896" s="1" t="s">
        <v>797</v>
      </c>
      <c r="AG2896" s="1">
        <v>1.0</v>
      </c>
      <c r="AH2896" s="1">
        <v>3.0</v>
      </c>
      <c r="AI2896" s="1">
        <v>33.0</v>
      </c>
      <c r="AJ2896" s="1">
        <v>63.0</v>
      </c>
      <c r="AK2896" s="1">
        <v>338.0</v>
      </c>
      <c r="AL2896" s="1">
        <v>4.0</v>
      </c>
      <c r="AM2896" s="1">
        <v>2.0</v>
      </c>
      <c r="AN2896" s="1">
        <v>100.0</v>
      </c>
      <c r="AO2896" s="1">
        <v>10.0</v>
      </c>
      <c r="AP2896" s="1">
        <v>10.0</v>
      </c>
      <c r="AQ2896" s="1">
        <v>10.0</v>
      </c>
      <c r="AR2896" s="1">
        <v>10.0</v>
      </c>
      <c r="AS2896" s="1">
        <v>10.0</v>
      </c>
      <c r="AT2896" s="1">
        <v>8.0</v>
      </c>
      <c r="AU2896" s="1">
        <v>0.0</v>
      </c>
      <c r="AV2896" s="1" t="s">
        <v>96</v>
      </c>
      <c r="AW2896" s="1">
        <v>9.0</v>
      </c>
      <c r="AX2896" s="1">
        <v>9.0</v>
      </c>
      <c r="AY2896" s="1">
        <v>0.0</v>
      </c>
      <c r="AZ2896" s="1">
        <v>0.0</v>
      </c>
      <c r="BA2896" s="1">
        <v>0.11</v>
      </c>
      <c r="BB2896" s="1">
        <v>-1.0</v>
      </c>
      <c r="BC2896" s="1">
        <v>1.0</v>
      </c>
      <c r="BD2896" s="1">
        <v>-1.0</v>
      </c>
      <c r="BE2896" s="1">
        <v>-1.0</v>
      </c>
      <c r="BF2896" s="1">
        <v>-1.0</v>
      </c>
      <c r="BG2896" s="1">
        <v>-1.0</v>
      </c>
      <c r="BH2896" s="1">
        <v>-1.0</v>
      </c>
      <c r="BI2896" s="1">
        <v>-1.0</v>
      </c>
      <c r="BJ2896" s="1">
        <v>1.0</v>
      </c>
      <c r="BK2896" s="1">
        <v>-1.0</v>
      </c>
      <c r="BL2896" s="1">
        <v>-1.0</v>
      </c>
      <c r="BM2896" s="1">
        <v>-1.0</v>
      </c>
      <c r="BN2896" s="1">
        <v>-1.0</v>
      </c>
      <c r="BO2896" s="1">
        <v>-1.0</v>
      </c>
      <c r="BP2896" s="1">
        <v>1.0</v>
      </c>
      <c r="BQ2896" s="1">
        <v>-1.0</v>
      </c>
      <c r="BR2896" s="1">
        <v>-1.0</v>
      </c>
      <c r="BS2896" s="1">
        <v>1.0</v>
      </c>
      <c r="BT2896" s="1">
        <v>-1.0</v>
      </c>
      <c r="BU2896" s="1">
        <v>1.0</v>
      </c>
      <c r="BV2896" s="1">
        <v>1.0</v>
      </c>
      <c r="BW2896" s="1">
        <v>-1.0</v>
      </c>
      <c r="BX2896" s="1">
        <v>-1.0</v>
      </c>
      <c r="BY2896" s="1">
        <v>-1.0</v>
      </c>
      <c r="BZ2896" s="1">
        <v>-1.0</v>
      </c>
      <c r="CA2896" s="1">
        <v>-1.0</v>
      </c>
      <c r="CB2896" s="1">
        <v>-1.0</v>
      </c>
      <c r="CC2896" s="1">
        <v>-1.0</v>
      </c>
      <c r="CD2896" s="1">
        <v>96872.0</v>
      </c>
    </row>
    <row r="2897">
      <c r="A2897" s="1">
        <v>3.6198599E7</v>
      </c>
      <c r="B2897" s="1" t="s">
        <v>15471</v>
      </c>
      <c r="E2897" s="1" t="s">
        <v>85</v>
      </c>
      <c r="I2897" s="1">
        <v>2.72241217E8</v>
      </c>
      <c r="J2897" s="1">
        <v>43645.0</v>
      </c>
      <c r="M2897" s="1">
        <v>0.0</v>
      </c>
      <c r="N2897" s="1">
        <v>1.0</v>
      </c>
      <c r="O2897" s="1">
        <v>0.0</v>
      </c>
      <c r="P2897" s="1" t="s">
        <v>89</v>
      </c>
      <c r="Q2897" s="1" t="s">
        <v>90</v>
      </c>
      <c r="R2897" s="1">
        <v>40.71197</v>
      </c>
      <c r="S2897" s="1">
        <v>-73.99019</v>
      </c>
      <c r="T2897" s="1" t="s">
        <v>91</v>
      </c>
      <c r="U2897" s="1" t="s">
        <v>113</v>
      </c>
      <c r="V2897" s="1">
        <v>1.0</v>
      </c>
      <c r="W2897" s="1">
        <v>1.0</v>
      </c>
      <c r="X2897" s="1">
        <v>1.0</v>
      </c>
      <c r="Y2897" s="1">
        <v>1.0</v>
      </c>
      <c r="Z2897" s="1" t="s">
        <v>93</v>
      </c>
      <c r="AA2897" s="1" t="s">
        <v>15472</v>
      </c>
      <c r="AB2897" s="1">
        <v>70.0</v>
      </c>
      <c r="AC2897" s="1">
        <v>1.0</v>
      </c>
      <c r="AD2897" s="1">
        <v>0.0</v>
      </c>
      <c r="AE2897" s="1">
        <v>1.0</v>
      </c>
      <c r="AF2897" s="1" t="s">
        <v>127</v>
      </c>
      <c r="AG2897" s="1">
        <v>1.0</v>
      </c>
      <c r="AH2897" s="1">
        <v>1.0</v>
      </c>
      <c r="AI2897" s="1">
        <v>20.0</v>
      </c>
      <c r="AJ2897" s="1">
        <v>50.0</v>
      </c>
      <c r="AK2897" s="1">
        <v>50.0</v>
      </c>
      <c r="AL2897" s="1">
        <v>1.0</v>
      </c>
      <c r="AM2897" s="1">
        <v>1.0</v>
      </c>
      <c r="AU2897" s="1">
        <v>1.0</v>
      </c>
      <c r="AV2897" s="1" t="s">
        <v>105</v>
      </c>
      <c r="AW2897" s="1">
        <v>1.0</v>
      </c>
      <c r="AX2897" s="1">
        <v>0.0</v>
      </c>
      <c r="AY2897" s="1">
        <v>1.0</v>
      </c>
      <c r="AZ2897" s="1">
        <v>0.0</v>
      </c>
      <c r="BA2897" s="1">
        <v>1.0</v>
      </c>
      <c r="BB2897" s="1">
        <v>-1.0</v>
      </c>
      <c r="BC2897" s="1">
        <v>-1.0</v>
      </c>
      <c r="BD2897" s="1">
        <v>-1.0</v>
      </c>
      <c r="BE2897" s="1">
        <v>-1.0</v>
      </c>
      <c r="BF2897" s="1">
        <v>-1.0</v>
      </c>
      <c r="BG2897" s="1">
        <v>-1.0</v>
      </c>
      <c r="BH2897" s="1">
        <v>-1.0</v>
      </c>
      <c r="BI2897" s="1">
        <v>-1.0</v>
      </c>
      <c r="BJ2897" s="1">
        <v>-1.0</v>
      </c>
      <c r="BK2897" s="1">
        <v>-1.0</v>
      </c>
      <c r="BL2897" s="1">
        <v>-1.0</v>
      </c>
      <c r="BM2897" s="1">
        <v>1.0</v>
      </c>
      <c r="BN2897" s="1">
        <v>1.0</v>
      </c>
      <c r="BO2897" s="1">
        <v>1.0</v>
      </c>
      <c r="BP2897" s="1">
        <v>-1.0</v>
      </c>
      <c r="BQ2897" s="1">
        <v>-1.0</v>
      </c>
      <c r="BR2897" s="1">
        <v>-1.0</v>
      </c>
      <c r="BS2897" s="1">
        <v>-1.0</v>
      </c>
      <c r="BT2897" s="1">
        <v>-1.0</v>
      </c>
      <c r="BU2897" s="1">
        <v>1.0</v>
      </c>
      <c r="BV2897" s="1">
        <v>-1.0</v>
      </c>
      <c r="BW2897" s="1">
        <v>-1.0</v>
      </c>
      <c r="BX2897" s="1">
        <v>-1.0</v>
      </c>
      <c r="BY2897" s="1">
        <v>-1.0</v>
      </c>
      <c r="BZ2897" s="1">
        <v>-1.0</v>
      </c>
      <c r="CA2897" s="1">
        <v>-1.0</v>
      </c>
      <c r="CB2897" s="1">
        <v>-1.0</v>
      </c>
      <c r="CC2897" s="1">
        <v>-1.0</v>
      </c>
      <c r="CD2897" s="1">
        <v>96921.0</v>
      </c>
    </row>
    <row r="2898">
      <c r="A2898" s="1">
        <v>9765276.0</v>
      </c>
      <c r="B2898" s="1" t="s">
        <v>15473</v>
      </c>
      <c r="C2898" s="1" t="s">
        <v>15474</v>
      </c>
      <c r="D2898" s="1" t="s">
        <v>15475</v>
      </c>
      <c r="E2898" s="1" t="s">
        <v>85</v>
      </c>
      <c r="F2898" s="1" t="s">
        <v>15476</v>
      </c>
      <c r="G2898" s="1" t="s">
        <v>15477</v>
      </c>
      <c r="H2898" s="1" t="s">
        <v>15478</v>
      </c>
      <c r="I2898" s="1">
        <v>3.7821056E7</v>
      </c>
      <c r="J2898" s="1">
        <v>42192.0</v>
      </c>
      <c r="K2898" s="1" t="s">
        <v>88</v>
      </c>
      <c r="L2898" s="1">
        <v>0.8</v>
      </c>
      <c r="M2898" s="1">
        <v>0.0</v>
      </c>
      <c r="N2898" s="1">
        <v>4.0</v>
      </c>
      <c r="O2898" s="1">
        <v>1.0</v>
      </c>
      <c r="P2898" s="1" t="s">
        <v>184</v>
      </c>
      <c r="Q2898" s="1" t="s">
        <v>124</v>
      </c>
      <c r="R2898" s="1">
        <v>40.6518</v>
      </c>
      <c r="S2898" s="1">
        <v>-73.95894</v>
      </c>
      <c r="T2898" s="1" t="s">
        <v>91</v>
      </c>
      <c r="U2898" s="1" t="s">
        <v>113</v>
      </c>
      <c r="V2898" s="1">
        <v>2.0</v>
      </c>
      <c r="W2898" s="1">
        <v>1.0</v>
      </c>
      <c r="X2898" s="1">
        <v>1.0</v>
      </c>
      <c r="Y2898" s="1">
        <v>1.0</v>
      </c>
      <c r="Z2898" s="1" t="s">
        <v>93</v>
      </c>
      <c r="AA2898" s="1" t="s">
        <v>15479</v>
      </c>
      <c r="AB2898" s="1">
        <v>39.0</v>
      </c>
      <c r="AC2898" s="1">
        <v>1.0</v>
      </c>
      <c r="AD2898" s="1">
        <v>15.0</v>
      </c>
      <c r="AE2898" s="1">
        <v>7.0</v>
      </c>
      <c r="AF2898" s="1" t="s">
        <v>549</v>
      </c>
      <c r="AG2898" s="1">
        <v>1.0</v>
      </c>
      <c r="AH2898" s="1">
        <v>11.0</v>
      </c>
      <c r="AI2898" s="1">
        <v>41.0</v>
      </c>
      <c r="AJ2898" s="1">
        <v>71.0</v>
      </c>
      <c r="AK2898" s="1">
        <v>346.0</v>
      </c>
      <c r="AL2898" s="1">
        <v>13.0</v>
      </c>
      <c r="AM2898" s="1">
        <v>1.0</v>
      </c>
      <c r="AN2898" s="1">
        <v>98.0</v>
      </c>
      <c r="AO2898" s="1">
        <v>10.0</v>
      </c>
      <c r="AP2898" s="1">
        <v>9.0</v>
      </c>
      <c r="AQ2898" s="1">
        <v>10.0</v>
      </c>
      <c r="AR2898" s="1">
        <v>10.0</v>
      </c>
      <c r="AS2898" s="1">
        <v>8.0</v>
      </c>
      <c r="AT2898" s="1">
        <v>10.0</v>
      </c>
      <c r="AU2898" s="1">
        <v>0.0</v>
      </c>
      <c r="AV2898" s="1" t="s">
        <v>96</v>
      </c>
      <c r="AW2898" s="1">
        <v>4.0</v>
      </c>
      <c r="AX2898" s="1">
        <v>1.0</v>
      </c>
      <c r="AY2898" s="1">
        <v>3.0</v>
      </c>
      <c r="AZ2898" s="1">
        <v>0.0</v>
      </c>
      <c r="BA2898" s="1">
        <v>0.3</v>
      </c>
      <c r="BB2898" s="1">
        <v>-1.0</v>
      </c>
      <c r="BC2898" s="1">
        <v>1.0</v>
      </c>
      <c r="BD2898" s="1">
        <v>-1.0</v>
      </c>
      <c r="BE2898" s="1">
        <v>-1.0</v>
      </c>
      <c r="BF2898" s="1">
        <v>-1.0</v>
      </c>
      <c r="BG2898" s="1">
        <v>-1.0</v>
      </c>
      <c r="BH2898" s="1">
        <v>-1.0</v>
      </c>
      <c r="BI2898" s="1">
        <v>-1.0</v>
      </c>
      <c r="BJ2898" s="1">
        <v>-1.0</v>
      </c>
      <c r="BK2898" s="1">
        <v>-1.0</v>
      </c>
      <c r="BL2898" s="1">
        <v>-1.0</v>
      </c>
      <c r="BM2898" s="1">
        <v>-1.0</v>
      </c>
      <c r="BN2898" s="1">
        <v>-1.0</v>
      </c>
      <c r="BO2898" s="1">
        <v>-1.0</v>
      </c>
      <c r="BP2898" s="1">
        <v>1.0</v>
      </c>
      <c r="BQ2898" s="1">
        <v>-1.0</v>
      </c>
      <c r="BR2898" s="1">
        <v>-1.0</v>
      </c>
      <c r="BS2898" s="1">
        <v>-1.0</v>
      </c>
      <c r="BT2898" s="1">
        <v>-1.0</v>
      </c>
      <c r="BU2898" s="1">
        <v>1.0</v>
      </c>
      <c r="BV2898" s="1">
        <v>-1.0</v>
      </c>
      <c r="BW2898" s="1">
        <v>1.0</v>
      </c>
      <c r="BX2898" s="1">
        <v>-1.0</v>
      </c>
      <c r="BY2898" s="1">
        <v>-1.0</v>
      </c>
      <c r="BZ2898" s="1">
        <v>-1.0</v>
      </c>
      <c r="CA2898" s="1">
        <v>-1.0</v>
      </c>
      <c r="CB2898" s="1">
        <v>1.0</v>
      </c>
      <c r="CC2898" s="1">
        <v>-1.0</v>
      </c>
      <c r="CD2898" s="1">
        <v>96926.0</v>
      </c>
    </row>
    <row r="2899">
      <c r="A2899" s="1">
        <v>1.0614204E7</v>
      </c>
      <c r="B2899" s="1" t="s">
        <v>15480</v>
      </c>
      <c r="C2899" s="1" t="s">
        <v>15481</v>
      </c>
      <c r="D2899" s="1" t="s">
        <v>15481</v>
      </c>
      <c r="E2899" s="1" t="s">
        <v>85</v>
      </c>
      <c r="I2899" s="1">
        <v>1.3620283E7</v>
      </c>
      <c r="J2899" s="1">
        <v>41725.0</v>
      </c>
      <c r="M2899" s="1">
        <v>0.0</v>
      </c>
      <c r="N2899" s="1">
        <v>1.0</v>
      </c>
      <c r="O2899" s="1">
        <v>1.0</v>
      </c>
      <c r="P2899" s="1" t="s">
        <v>89</v>
      </c>
      <c r="Q2899" s="1" t="s">
        <v>613</v>
      </c>
      <c r="R2899" s="1">
        <v>40.8027</v>
      </c>
      <c r="S2899" s="1">
        <v>-73.94629</v>
      </c>
      <c r="T2899" s="1" t="s">
        <v>91</v>
      </c>
      <c r="U2899" s="1" t="s">
        <v>92</v>
      </c>
      <c r="V2899" s="1">
        <v>4.0</v>
      </c>
      <c r="W2899" s="1">
        <v>1.0</v>
      </c>
      <c r="X2899" s="1">
        <v>1.0</v>
      </c>
      <c r="Y2899" s="1">
        <v>2.0</v>
      </c>
      <c r="Z2899" s="1" t="s">
        <v>93</v>
      </c>
      <c r="AA2899" s="1" t="s">
        <v>15482</v>
      </c>
      <c r="AB2899" s="1">
        <v>135.0</v>
      </c>
      <c r="AC2899" s="1">
        <v>2.0</v>
      </c>
      <c r="AD2899" s="1">
        <v>35.0</v>
      </c>
      <c r="AE2899" s="1">
        <v>3.0</v>
      </c>
      <c r="AF2899" s="1" t="s">
        <v>452</v>
      </c>
      <c r="AG2899" s="1">
        <v>1.0</v>
      </c>
      <c r="AH2899" s="1">
        <v>0.0</v>
      </c>
      <c r="AI2899" s="1">
        <v>0.0</v>
      </c>
      <c r="AJ2899" s="1">
        <v>0.0</v>
      </c>
      <c r="AK2899" s="1">
        <v>0.0</v>
      </c>
      <c r="AL2899" s="1">
        <v>16.0</v>
      </c>
      <c r="AM2899" s="1">
        <v>3.0</v>
      </c>
      <c r="AN2899" s="1">
        <v>96.0</v>
      </c>
      <c r="AO2899" s="1">
        <v>10.0</v>
      </c>
      <c r="AP2899" s="1">
        <v>9.0</v>
      </c>
      <c r="AQ2899" s="1">
        <v>10.0</v>
      </c>
      <c r="AR2899" s="1">
        <v>10.0</v>
      </c>
      <c r="AS2899" s="1">
        <v>9.0</v>
      </c>
      <c r="AT2899" s="1">
        <v>10.0</v>
      </c>
      <c r="AU2899" s="1">
        <v>0.0</v>
      </c>
      <c r="AV2899" s="1" t="s">
        <v>117</v>
      </c>
      <c r="AW2899" s="1">
        <v>1.0</v>
      </c>
      <c r="AX2899" s="1">
        <v>1.0</v>
      </c>
      <c r="AY2899" s="1">
        <v>0.0</v>
      </c>
      <c r="AZ2899" s="1">
        <v>0.0</v>
      </c>
      <c r="BA2899" s="1">
        <v>0.39</v>
      </c>
      <c r="BB2899" s="1">
        <v>-1.0</v>
      </c>
      <c r="BC2899" s="1">
        <v>1.0</v>
      </c>
      <c r="BD2899" s="1">
        <v>1.0</v>
      </c>
      <c r="BE2899" s="1">
        <v>-1.0</v>
      </c>
      <c r="BF2899" s="1">
        <v>-1.0</v>
      </c>
      <c r="BG2899" s="1">
        <v>-1.0</v>
      </c>
      <c r="BH2899" s="1">
        <v>-1.0</v>
      </c>
      <c r="BI2899" s="1">
        <v>-1.0</v>
      </c>
      <c r="BJ2899" s="1">
        <v>1.0</v>
      </c>
      <c r="BK2899" s="1">
        <v>-1.0</v>
      </c>
      <c r="BL2899" s="1">
        <v>-1.0</v>
      </c>
      <c r="BM2899" s="1">
        <v>-1.0</v>
      </c>
      <c r="BN2899" s="1">
        <v>1.0</v>
      </c>
      <c r="BO2899" s="1">
        <v>-1.0</v>
      </c>
      <c r="BP2899" s="1">
        <v>-1.0</v>
      </c>
      <c r="BQ2899" s="1">
        <v>-1.0</v>
      </c>
      <c r="BR2899" s="1">
        <v>-1.0</v>
      </c>
      <c r="BS2899" s="1">
        <v>-1.0</v>
      </c>
      <c r="BT2899" s="1">
        <v>-1.0</v>
      </c>
      <c r="BU2899" s="1">
        <v>1.0</v>
      </c>
      <c r="BV2899" s="1">
        <v>-1.0</v>
      </c>
      <c r="BW2899" s="1">
        <v>-1.0</v>
      </c>
      <c r="BX2899" s="1">
        <v>-1.0</v>
      </c>
      <c r="BY2899" s="1">
        <v>-1.0</v>
      </c>
      <c r="BZ2899" s="1">
        <v>-1.0</v>
      </c>
      <c r="CA2899" s="1">
        <v>-1.0</v>
      </c>
      <c r="CB2899" s="1">
        <v>-1.0</v>
      </c>
      <c r="CC2899" s="1">
        <v>-1.0</v>
      </c>
      <c r="CD2899" s="1">
        <v>96932.0</v>
      </c>
    </row>
    <row r="2900">
      <c r="A2900" s="1">
        <v>5624616.0</v>
      </c>
      <c r="B2900" s="1" t="s">
        <v>15483</v>
      </c>
      <c r="C2900" s="1" t="s">
        <v>15484</v>
      </c>
      <c r="D2900" s="1" t="s">
        <v>15485</v>
      </c>
      <c r="E2900" s="1" t="s">
        <v>85</v>
      </c>
      <c r="F2900" s="1" t="s">
        <v>15486</v>
      </c>
      <c r="G2900" s="1" t="s">
        <v>15487</v>
      </c>
      <c r="H2900" s="1" t="s">
        <v>15488</v>
      </c>
      <c r="I2900" s="1">
        <v>2.0469855E7</v>
      </c>
      <c r="J2900" s="1">
        <v>41875.0</v>
      </c>
      <c r="K2900" s="1" t="s">
        <v>272</v>
      </c>
      <c r="L2900" s="1">
        <v>0.6</v>
      </c>
      <c r="M2900" s="1">
        <v>0.0</v>
      </c>
      <c r="N2900" s="1">
        <v>1.0</v>
      </c>
      <c r="O2900" s="1">
        <v>1.0</v>
      </c>
      <c r="P2900" s="1" t="s">
        <v>89</v>
      </c>
      <c r="Q2900" s="1" t="s">
        <v>90</v>
      </c>
      <c r="R2900" s="1">
        <v>40.78913</v>
      </c>
      <c r="S2900" s="1">
        <v>-73.97021</v>
      </c>
      <c r="T2900" s="1" t="s">
        <v>91</v>
      </c>
      <c r="U2900" s="1" t="s">
        <v>113</v>
      </c>
      <c r="V2900" s="1">
        <v>2.0</v>
      </c>
      <c r="W2900" s="1">
        <v>1.0</v>
      </c>
      <c r="X2900" s="1">
        <v>1.0</v>
      </c>
      <c r="Y2900" s="1">
        <v>2.0</v>
      </c>
      <c r="Z2900" s="1" t="s">
        <v>93</v>
      </c>
      <c r="AA2900" s="1" t="s">
        <v>15489</v>
      </c>
      <c r="AB2900" s="1">
        <v>125.0</v>
      </c>
      <c r="AC2900" s="1">
        <v>2.0</v>
      </c>
      <c r="AD2900" s="1">
        <v>0.0</v>
      </c>
      <c r="AE2900" s="1">
        <v>2.0</v>
      </c>
      <c r="AF2900" s="1" t="s">
        <v>202</v>
      </c>
      <c r="AG2900" s="1">
        <v>1.0</v>
      </c>
      <c r="AH2900" s="1">
        <v>0.0</v>
      </c>
      <c r="AI2900" s="1">
        <v>2.0</v>
      </c>
      <c r="AJ2900" s="1">
        <v>5.0</v>
      </c>
      <c r="AK2900" s="1">
        <v>248.0</v>
      </c>
      <c r="AL2900" s="1">
        <v>7.0</v>
      </c>
      <c r="AM2900" s="1">
        <v>0.0</v>
      </c>
      <c r="AN2900" s="1">
        <v>97.0</v>
      </c>
      <c r="AO2900" s="1">
        <v>9.0</v>
      </c>
      <c r="AP2900" s="1">
        <v>10.0</v>
      </c>
      <c r="AQ2900" s="1">
        <v>9.0</v>
      </c>
      <c r="AR2900" s="1">
        <v>9.0</v>
      </c>
      <c r="AS2900" s="1">
        <v>10.0</v>
      </c>
      <c r="AT2900" s="1">
        <v>10.0</v>
      </c>
      <c r="AU2900" s="1">
        <v>0.0</v>
      </c>
      <c r="AV2900" s="1" t="s">
        <v>117</v>
      </c>
      <c r="AW2900" s="1">
        <v>1.0</v>
      </c>
      <c r="AX2900" s="1">
        <v>0.0</v>
      </c>
      <c r="AY2900" s="1">
        <v>1.0</v>
      </c>
      <c r="AZ2900" s="1">
        <v>0.0</v>
      </c>
      <c r="BA2900" s="1">
        <v>0.14</v>
      </c>
      <c r="BB2900" s="1">
        <v>-1.0</v>
      </c>
      <c r="BC2900" s="1">
        <v>1.0</v>
      </c>
      <c r="BD2900" s="1">
        <v>-1.0</v>
      </c>
      <c r="BE2900" s="1">
        <v>-1.0</v>
      </c>
      <c r="BF2900" s="1">
        <v>-1.0</v>
      </c>
      <c r="BG2900" s="1">
        <v>-1.0</v>
      </c>
      <c r="BH2900" s="1">
        <v>-1.0</v>
      </c>
      <c r="BI2900" s="1">
        <v>-1.0</v>
      </c>
      <c r="BJ2900" s="1">
        <v>1.0</v>
      </c>
      <c r="BK2900" s="1">
        <v>-1.0</v>
      </c>
      <c r="BL2900" s="1">
        <v>-1.0</v>
      </c>
      <c r="BM2900" s="1">
        <v>1.0</v>
      </c>
      <c r="BN2900" s="1">
        <v>1.0</v>
      </c>
      <c r="BO2900" s="1">
        <v>-1.0</v>
      </c>
      <c r="BP2900" s="1">
        <v>1.0</v>
      </c>
      <c r="BQ2900" s="1">
        <v>1.0</v>
      </c>
      <c r="BR2900" s="1">
        <v>-1.0</v>
      </c>
      <c r="BS2900" s="1">
        <v>1.0</v>
      </c>
      <c r="BT2900" s="1">
        <v>-1.0</v>
      </c>
      <c r="BU2900" s="1">
        <v>1.0</v>
      </c>
      <c r="BV2900" s="1">
        <v>1.0</v>
      </c>
      <c r="BW2900" s="1">
        <v>-1.0</v>
      </c>
      <c r="BX2900" s="1">
        <v>-1.0</v>
      </c>
      <c r="BY2900" s="1">
        <v>-1.0</v>
      </c>
      <c r="BZ2900" s="1">
        <v>-1.0</v>
      </c>
      <c r="CA2900" s="1">
        <v>-1.0</v>
      </c>
      <c r="CB2900" s="1">
        <v>-1.0</v>
      </c>
      <c r="CC2900" s="1">
        <v>-1.0</v>
      </c>
      <c r="CD2900" s="1">
        <v>96982.0</v>
      </c>
    </row>
    <row r="2901">
      <c r="A2901" s="1">
        <v>3.4150118E7</v>
      </c>
      <c r="B2901" s="1" t="s">
        <v>15490</v>
      </c>
      <c r="C2901" s="1" t="s">
        <v>15491</v>
      </c>
      <c r="D2901" s="1" t="s">
        <v>15492</v>
      </c>
      <c r="E2901" s="1" t="s">
        <v>85</v>
      </c>
      <c r="F2901" s="1" t="s">
        <v>15493</v>
      </c>
      <c r="G2901" s="1" t="s">
        <v>15494</v>
      </c>
      <c r="H2901" s="1" t="s">
        <v>15495</v>
      </c>
      <c r="I2901" s="1">
        <v>4.0875021E7</v>
      </c>
      <c r="J2901" s="1">
        <v>42224.0</v>
      </c>
      <c r="K2901" s="1" t="s">
        <v>88</v>
      </c>
      <c r="L2901" s="1">
        <v>0.9</v>
      </c>
      <c r="M2901" s="1">
        <v>0.0</v>
      </c>
      <c r="N2901" s="1">
        <v>3.0</v>
      </c>
      <c r="O2901" s="1">
        <v>0.0</v>
      </c>
      <c r="P2901" s="1" t="s">
        <v>89</v>
      </c>
      <c r="Q2901" s="1" t="s">
        <v>90</v>
      </c>
      <c r="R2901" s="1">
        <v>40.79325</v>
      </c>
      <c r="S2901" s="1">
        <v>-73.93386</v>
      </c>
      <c r="T2901" s="1" t="s">
        <v>91</v>
      </c>
      <c r="U2901" s="1" t="s">
        <v>92</v>
      </c>
      <c r="V2901" s="1">
        <v>2.0</v>
      </c>
      <c r="W2901" s="1">
        <v>1.0</v>
      </c>
      <c r="X2901" s="1">
        <v>1.0</v>
      </c>
      <c r="Y2901" s="1">
        <v>1.0</v>
      </c>
      <c r="Z2901" s="1" t="s">
        <v>93</v>
      </c>
      <c r="AA2901" s="1" t="s">
        <v>15496</v>
      </c>
      <c r="AB2901" s="1">
        <v>150.0</v>
      </c>
      <c r="AC2901" s="1">
        <v>1.0</v>
      </c>
      <c r="AD2901" s="1">
        <v>0.0</v>
      </c>
      <c r="AE2901" s="1">
        <v>1.0</v>
      </c>
      <c r="AF2901" s="1" t="s">
        <v>179</v>
      </c>
      <c r="AG2901" s="1">
        <v>1.0</v>
      </c>
      <c r="AH2901" s="1">
        <v>28.0</v>
      </c>
      <c r="AI2901" s="1">
        <v>58.0</v>
      </c>
      <c r="AJ2901" s="1">
        <v>88.0</v>
      </c>
      <c r="AK2901" s="1">
        <v>178.0</v>
      </c>
      <c r="AL2901" s="1">
        <v>2.0</v>
      </c>
      <c r="AM2901" s="1">
        <v>2.0</v>
      </c>
      <c r="AN2901" s="1">
        <v>100.0</v>
      </c>
      <c r="AO2901" s="1">
        <v>10.0</v>
      </c>
      <c r="AP2901" s="1">
        <v>10.0</v>
      </c>
      <c r="AQ2901" s="1">
        <v>10.0</v>
      </c>
      <c r="AR2901" s="1">
        <v>10.0</v>
      </c>
      <c r="AS2901" s="1">
        <v>10.0</v>
      </c>
      <c r="AT2901" s="1">
        <v>10.0</v>
      </c>
      <c r="AU2901" s="1">
        <v>0.0</v>
      </c>
      <c r="AV2901" s="1" t="s">
        <v>96</v>
      </c>
      <c r="AW2901" s="1">
        <v>3.0</v>
      </c>
      <c r="AX2901" s="1">
        <v>3.0</v>
      </c>
      <c r="AY2901" s="1">
        <v>0.0</v>
      </c>
      <c r="AZ2901" s="1">
        <v>0.0</v>
      </c>
      <c r="BA2901" s="1">
        <v>1.22</v>
      </c>
      <c r="BB2901" s="1">
        <v>-1.0</v>
      </c>
      <c r="BC2901" s="1">
        <v>1.0</v>
      </c>
      <c r="BD2901" s="1">
        <v>-1.0</v>
      </c>
      <c r="BE2901" s="1">
        <v>-1.0</v>
      </c>
      <c r="BF2901" s="1">
        <v>-1.0</v>
      </c>
      <c r="BG2901" s="1">
        <v>-1.0</v>
      </c>
      <c r="BH2901" s="1">
        <v>1.0</v>
      </c>
      <c r="BI2901" s="1">
        <v>-1.0</v>
      </c>
      <c r="BJ2901" s="1">
        <v>-1.0</v>
      </c>
      <c r="BK2901" s="1">
        <v>1.0</v>
      </c>
      <c r="BL2901" s="1">
        <v>1.0</v>
      </c>
      <c r="BM2901" s="1">
        <v>-1.0</v>
      </c>
      <c r="BN2901" s="1">
        <v>-1.0</v>
      </c>
      <c r="BO2901" s="1">
        <v>-1.0</v>
      </c>
      <c r="BP2901" s="1">
        <v>-1.0</v>
      </c>
      <c r="BQ2901" s="1">
        <v>1.0</v>
      </c>
      <c r="BR2901" s="1">
        <v>-1.0</v>
      </c>
      <c r="BS2901" s="1">
        <v>-1.0</v>
      </c>
      <c r="BT2901" s="1">
        <v>-1.0</v>
      </c>
      <c r="BU2901" s="1">
        <v>1.0</v>
      </c>
      <c r="BV2901" s="1">
        <v>1.0</v>
      </c>
      <c r="BW2901" s="1">
        <v>-1.0</v>
      </c>
      <c r="BX2901" s="1">
        <v>1.0</v>
      </c>
      <c r="BY2901" s="1">
        <v>-1.0</v>
      </c>
      <c r="BZ2901" s="1">
        <v>-1.0</v>
      </c>
      <c r="CA2901" s="1">
        <v>-1.0</v>
      </c>
      <c r="CB2901" s="1">
        <v>-1.0</v>
      </c>
      <c r="CC2901" s="1">
        <v>-1.0</v>
      </c>
      <c r="CD2901" s="1">
        <v>97028.0</v>
      </c>
    </row>
    <row r="2902">
      <c r="A2902" s="1">
        <v>3.4686718E7</v>
      </c>
      <c r="B2902" s="1" t="s">
        <v>15497</v>
      </c>
      <c r="C2902" s="1" t="s">
        <v>15498</v>
      </c>
      <c r="D2902" s="1" t="s">
        <v>15499</v>
      </c>
      <c r="E2902" s="1" t="s">
        <v>85</v>
      </c>
      <c r="F2902" s="1" t="s">
        <v>15500</v>
      </c>
      <c r="G2902" s="1" t="s">
        <v>15501</v>
      </c>
      <c r="H2902" s="1" t="s">
        <v>15502</v>
      </c>
      <c r="I2902" s="1">
        <v>2.48555214E8</v>
      </c>
      <c r="J2902" s="1">
        <v>43537.0</v>
      </c>
      <c r="K2902" s="1" t="s">
        <v>134</v>
      </c>
      <c r="L2902" s="1">
        <v>1.0</v>
      </c>
      <c r="M2902" s="1">
        <v>0.0</v>
      </c>
      <c r="N2902" s="1">
        <v>2.0</v>
      </c>
      <c r="O2902" s="1">
        <v>0.0</v>
      </c>
      <c r="P2902" s="1" t="s">
        <v>111</v>
      </c>
      <c r="Q2902" s="1" t="s">
        <v>112</v>
      </c>
      <c r="R2902" s="1">
        <v>40.76417</v>
      </c>
      <c r="S2902" s="1">
        <v>-73.92898</v>
      </c>
      <c r="T2902" s="1" t="s">
        <v>150</v>
      </c>
      <c r="U2902" s="1" t="s">
        <v>113</v>
      </c>
      <c r="V2902" s="1">
        <v>2.0</v>
      </c>
      <c r="W2902" s="1">
        <v>1.0</v>
      </c>
      <c r="X2902" s="1">
        <v>1.0</v>
      </c>
      <c r="Y2902" s="1">
        <v>1.0</v>
      </c>
      <c r="Z2902" s="1" t="s">
        <v>93</v>
      </c>
      <c r="AA2902" s="1" t="s">
        <v>15503</v>
      </c>
      <c r="AB2902" s="1">
        <v>75.0</v>
      </c>
      <c r="AC2902" s="1">
        <v>1.0</v>
      </c>
      <c r="AD2902" s="1">
        <v>0.0</v>
      </c>
      <c r="AE2902" s="1">
        <v>2.0</v>
      </c>
      <c r="AF2902" s="1" t="s">
        <v>127</v>
      </c>
      <c r="AG2902" s="1">
        <v>1.0</v>
      </c>
      <c r="AH2902" s="1">
        <v>8.0</v>
      </c>
      <c r="AI2902" s="1">
        <v>8.0</v>
      </c>
      <c r="AJ2902" s="1">
        <v>8.0</v>
      </c>
      <c r="AK2902" s="1">
        <v>8.0</v>
      </c>
      <c r="AL2902" s="1">
        <v>4.0</v>
      </c>
      <c r="AM2902" s="1">
        <v>4.0</v>
      </c>
      <c r="AN2902" s="1">
        <v>90.0</v>
      </c>
      <c r="AO2902" s="1">
        <v>8.0</v>
      </c>
      <c r="AP2902" s="1">
        <v>10.0</v>
      </c>
      <c r="AQ2902" s="1">
        <v>10.0</v>
      </c>
      <c r="AR2902" s="1">
        <v>10.0</v>
      </c>
      <c r="AS2902" s="1">
        <v>10.0</v>
      </c>
      <c r="AT2902" s="1">
        <v>9.0</v>
      </c>
      <c r="AU2902" s="1">
        <v>1.0</v>
      </c>
      <c r="AV2902" s="1" t="s">
        <v>96</v>
      </c>
      <c r="AW2902" s="1">
        <v>2.0</v>
      </c>
      <c r="AX2902" s="1">
        <v>0.0</v>
      </c>
      <c r="AY2902" s="1">
        <v>2.0</v>
      </c>
      <c r="AZ2902" s="1">
        <v>0.0</v>
      </c>
      <c r="BA2902" s="1">
        <v>4.0</v>
      </c>
      <c r="BB2902" s="1">
        <v>-1.0</v>
      </c>
      <c r="BC2902" s="1">
        <v>-1.0</v>
      </c>
      <c r="BD2902" s="1">
        <v>-1.0</v>
      </c>
      <c r="BE2902" s="1">
        <v>-1.0</v>
      </c>
      <c r="BF2902" s="1">
        <v>-1.0</v>
      </c>
      <c r="BG2902" s="1">
        <v>-1.0</v>
      </c>
      <c r="BH2902" s="1">
        <v>-1.0</v>
      </c>
      <c r="BI2902" s="1">
        <v>-1.0</v>
      </c>
      <c r="BJ2902" s="1">
        <v>-1.0</v>
      </c>
      <c r="BK2902" s="1">
        <v>-1.0</v>
      </c>
      <c r="BL2902" s="1">
        <v>-1.0</v>
      </c>
      <c r="BM2902" s="1">
        <v>-1.0</v>
      </c>
      <c r="BN2902" s="1">
        <v>-1.0</v>
      </c>
      <c r="BO2902" s="1">
        <v>-1.0</v>
      </c>
      <c r="BP2902" s="1">
        <v>-1.0</v>
      </c>
      <c r="BQ2902" s="1">
        <v>-1.0</v>
      </c>
      <c r="BR2902" s="1">
        <v>-1.0</v>
      </c>
      <c r="BS2902" s="1">
        <v>-1.0</v>
      </c>
      <c r="BT2902" s="1">
        <v>-1.0</v>
      </c>
      <c r="BU2902" s="1">
        <v>1.0</v>
      </c>
      <c r="BV2902" s="1">
        <v>-1.0</v>
      </c>
      <c r="BW2902" s="1">
        <v>-1.0</v>
      </c>
      <c r="BX2902" s="1">
        <v>-1.0</v>
      </c>
      <c r="BY2902" s="1">
        <v>-1.0</v>
      </c>
      <c r="BZ2902" s="1">
        <v>-1.0</v>
      </c>
      <c r="CA2902" s="1">
        <v>-1.0</v>
      </c>
      <c r="CB2902" s="1">
        <v>-1.0</v>
      </c>
      <c r="CC2902" s="1">
        <v>-1.0</v>
      </c>
      <c r="CD2902" s="1">
        <v>97041.0</v>
      </c>
    </row>
    <row r="2903">
      <c r="A2903" s="1">
        <v>9862913.0</v>
      </c>
      <c r="B2903" s="1" t="s">
        <v>15504</v>
      </c>
      <c r="C2903" s="1" t="s">
        <v>15505</v>
      </c>
      <c r="D2903" s="1" t="s">
        <v>15506</v>
      </c>
      <c r="E2903" s="1" t="s">
        <v>85</v>
      </c>
      <c r="F2903" s="1" t="s">
        <v>15507</v>
      </c>
      <c r="G2903" s="1" t="s">
        <v>15508</v>
      </c>
      <c r="H2903" s="1" t="s">
        <v>15509</v>
      </c>
      <c r="I2903" s="1">
        <v>7532013.0</v>
      </c>
      <c r="J2903" s="1">
        <v>41471.0</v>
      </c>
      <c r="M2903" s="1">
        <v>0.0</v>
      </c>
      <c r="N2903" s="1">
        <v>1.0</v>
      </c>
      <c r="O2903" s="1">
        <v>1.0</v>
      </c>
      <c r="P2903" s="1" t="s">
        <v>123</v>
      </c>
      <c r="Q2903" s="1" t="s">
        <v>124</v>
      </c>
      <c r="R2903" s="1">
        <v>40.6943099999999</v>
      </c>
      <c r="S2903" s="1">
        <v>-73.97316</v>
      </c>
      <c r="T2903" s="1" t="s">
        <v>91</v>
      </c>
      <c r="U2903" s="1" t="s">
        <v>113</v>
      </c>
      <c r="V2903" s="1">
        <v>1.0</v>
      </c>
      <c r="W2903" s="1">
        <v>1.0</v>
      </c>
      <c r="X2903" s="1">
        <v>1.0</v>
      </c>
      <c r="Y2903" s="1">
        <v>1.0</v>
      </c>
      <c r="Z2903" s="1" t="s">
        <v>93</v>
      </c>
      <c r="AA2903" s="1" t="s">
        <v>15510</v>
      </c>
      <c r="AB2903" s="1">
        <v>60.0</v>
      </c>
      <c r="AC2903" s="1">
        <v>1.0</v>
      </c>
      <c r="AD2903" s="1">
        <v>0.0</v>
      </c>
      <c r="AE2903" s="1">
        <v>3.0</v>
      </c>
      <c r="AF2903" s="1" t="s">
        <v>349</v>
      </c>
      <c r="AG2903" s="1">
        <v>1.0</v>
      </c>
      <c r="AH2903" s="1">
        <v>0.0</v>
      </c>
      <c r="AI2903" s="1">
        <v>0.0</v>
      </c>
      <c r="AJ2903" s="1">
        <v>0.0</v>
      </c>
      <c r="AK2903" s="1">
        <v>0.0</v>
      </c>
      <c r="AL2903" s="1">
        <v>1.0</v>
      </c>
      <c r="AM2903" s="1">
        <v>0.0</v>
      </c>
      <c r="AN2903" s="1">
        <v>100.0</v>
      </c>
      <c r="AO2903" s="1">
        <v>10.0</v>
      </c>
      <c r="AP2903" s="1">
        <v>8.0</v>
      </c>
      <c r="AQ2903" s="1">
        <v>10.0</v>
      </c>
      <c r="AR2903" s="1">
        <v>10.0</v>
      </c>
      <c r="AS2903" s="1">
        <v>10.0</v>
      </c>
      <c r="AT2903" s="1">
        <v>10.0</v>
      </c>
      <c r="AU2903" s="1">
        <v>0.0</v>
      </c>
      <c r="AV2903" s="1" t="s">
        <v>105</v>
      </c>
      <c r="AW2903" s="1">
        <v>1.0</v>
      </c>
      <c r="AX2903" s="1">
        <v>0.0</v>
      </c>
      <c r="AY2903" s="1">
        <v>1.0</v>
      </c>
      <c r="AZ2903" s="1">
        <v>0.0</v>
      </c>
      <c r="BA2903" s="1">
        <v>0.02</v>
      </c>
      <c r="BB2903" s="1">
        <v>-1.0</v>
      </c>
      <c r="BC2903" s="1">
        <v>1.0</v>
      </c>
      <c r="BD2903" s="1">
        <v>-1.0</v>
      </c>
      <c r="BE2903" s="1">
        <v>-1.0</v>
      </c>
      <c r="BF2903" s="1">
        <v>-1.0</v>
      </c>
      <c r="BG2903" s="1">
        <v>-1.0</v>
      </c>
      <c r="BH2903" s="1">
        <v>-1.0</v>
      </c>
      <c r="BI2903" s="1">
        <v>-1.0</v>
      </c>
      <c r="BJ2903" s="1">
        <v>1.0</v>
      </c>
      <c r="BK2903" s="1">
        <v>-1.0</v>
      </c>
      <c r="BL2903" s="1">
        <v>-1.0</v>
      </c>
      <c r="BM2903" s="1">
        <v>-1.0</v>
      </c>
      <c r="BN2903" s="1">
        <v>-1.0</v>
      </c>
      <c r="BO2903" s="1">
        <v>-1.0</v>
      </c>
      <c r="BP2903" s="1">
        <v>-1.0</v>
      </c>
      <c r="BQ2903" s="1">
        <v>-1.0</v>
      </c>
      <c r="BR2903" s="1">
        <v>-1.0</v>
      </c>
      <c r="BS2903" s="1">
        <v>-1.0</v>
      </c>
      <c r="BT2903" s="1">
        <v>-1.0</v>
      </c>
      <c r="BU2903" s="1">
        <v>1.0</v>
      </c>
      <c r="BV2903" s="1">
        <v>-1.0</v>
      </c>
      <c r="BW2903" s="1">
        <v>-1.0</v>
      </c>
      <c r="BX2903" s="1">
        <v>-1.0</v>
      </c>
      <c r="BY2903" s="1">
        <v>-1.0</v>
      </c>
      <c r="BZ2903" s="1">
        <v>-1.0</v>
      </c>
      <c r="CA2903" s="1">
        <v>-1.0</v>
      </c>
      <c r="CB2903" s="1">
        <v>-1.0</v>
      </c>
      <c r="CC2903" s="1">
        <v>-1.0</v>
      </c>
      <c r="CD2903" s="1">
        <v>97071.0</v>
      </c>
    </row>
    <row r="2904">
      <c r="A2904" s="1">
        <v>3.4278936E7</v>
      </c>
      <c r="B2904" s="1" t="s">
        <v>15511</v>
      </c>
      <c r="C2904" s="1" t="s">
        <v>15512</v>
      </c>
      <c r="D2904" s="1" t="s">
        <v>15513</v>
      </c>
      <c r="E2904" s="1" t="s">
        <v>85</v>
      </c>
      <c r="F2904" s="1" t="s">
        <v>15514</v>
      </c>
      <c r="G2904" s="1" t="s">
        <v>15515</v>
      </c>
      <c r="H2904" s="1" t="s">
        <v>15516</v>
      </c>
      <c r="I2904" s="1">
        <v>1.9344148E7</v>
      </c>
      <c r="J2904" s="1">
        <v>41853.0</v>
      </c>
      <c r="K2904" s="1" t="s">
        <v>134</v>
      </c>
      <c r="L2904" s="1">
        <v>0.9</v>
      </c>
      <c r="M2904" s="1">
        <v>0.0</v>
      </c>
      <c r="N2904" s="1">
        <v>1.0</v>
      </c>
      <c r="O2904" s="1">
        <v>0.0</v>
      </c>
      <c r="P2904" s="1" t="s">
        <v>123</v>
      </c>
      <c r="Q2904" s="1" t="s">
        <v>296</v>
      </c>
      <c r="R2904" s="1">
        <v>40.7256299999999</v>
      </c>
      <c r="S2904" s="1">
        <v>-73.95656</v>
      </c>
      <c r="T2904" s="1" t="s">
        <v>91</v>
      </c>
      <c r="U2904" s="1" t="s">
        <v>113</v>
      </c>
      <c r="V2904" s="1">
        <v>1.0</v>
      </c>
      <c r="W2904" s="1">
        <v>1.0</v>
      </c>
      <c r="X2904" s="1">
        <v>1.0</v>
      </c>
      <c r="Y2904" s="1">
        <v>1.0</v>
      </c>
      <c r="Z2904" s="1" t="s">
        <v>93</v>
      </c>
      <c r="AA2904" s="1" t="s">
        <v>15517</v>
      </c>
      <c r="AB2904" s="1">
        <v>65.0</v>
      </c>
      <c r="AC2904" s="1">
        <v>1.0</v>
      </c>
      <c r="AD2904" s="1">
        <v>0.0</v>
      </c>
      <c r="AE2904" s="1">
        <v>2.0</v>
      </c>
      <c r="AF2904" s="1" t="s">
        <v>313</v>
      </c>
      <c r="AG2904" s="1">
        <v>1.0</v>
      </c>
      <c r="AH2904" s="1">
        <v>10.0</v>
      </c>
      <c r="AI2904" s="1">
        <v>40.0</v>
      </c>
      <c r="AJ2904" s="1">
        <v>65.0</v>
      </c>
      <c r="AK2904" s="1">
        <v>65.0</v>
      </c>
      <c r="AL2904" s="1">
        <v>15.0</v>
      </c>
      <c r="AM2904" s="1">
        <v>15.0</v>
      </c>
      <c r="AN2904" s="1">
        <v>99.0</v>
      </c>
      <c r="AO2904" s="1">
        <v>10.0</v>
      </c>
      <c r="AP2904" s="1">
        <v>10.0</v>
      </c>
      <c r="AQ2904" s="1">
        <v>10.0</v>
      </c>
      <c r="AR2904" s="1">
        <v>10.0</v>
      </c>
      <c r="AS2904" s="1">
        <v>10.0</v>
      </c>
      <c r="AT2904" s="1">
        <v>10.0</v>
      </c>
      <c r="AU2904" s="1">
        <v>1.0</v>
      </c>
      <c r="AV2904" s="1" t="s">
        <v>117</v>
      </c>
      <c r="AW2904" s="1">
        <v>1.0</v>
      </c>
      <c r="AX2904" s="1">
        <v>0.0</v>
      </c>
      <c r="AY2904" s="1">
        <v>1.0</v>
      </c>
      <c r="AZ2904" s="1">
        <v>0.0</v>
      </c>
      <c r="BA2904" s="1">
        <v>6.92</v>
      </c>
      <c r="BB2904" s="1">
        <v>-1.0</v>
      </c>
      <c r="BC2904" s="1">
        <v>1.0</v>
      </c>
      <c r="BD2904" s="1">
        <v>-1.0</v>
      </c>
      <c r="BE2904" s="1">
        <v>-1.0</v>
      </c>
      <c r="BF2904" s="1">
        <v>-1.0</v>
      </c>
      <c r="BG2904" s="1">
        <v>-1.0</v>
      </c>
      <c r="BH2904" s="1">
        <v>1.0</v>
      </c>
      <c r="BI2904" s="1">
        <v>-1.0</v>
      </c>
      <c r="BJ2904" s="1">
        <v>1.0</v>
      </c>
      <c r="BK2904" s="1">
        <v>-1.0</v>
      </c>
      <c r="BL2904" s="1">
        <v>1.0</v>
      </c>
      <c r="BM2904" s="1">
        <v>1.0</v>
      </c>
      <c r="BN2904" s="1">
        <v>-1.0</v>
      </c>
      <c r="BO2904" s="1">
        <v>-1.0</v>
      </c>
      <c r="BP2904" s="1">
        <v>-1.0</v>
      </c>
      <c r="BQ2904" s="1">
        <v>1.0</v>
      </c>
      <c r="BR2904" s="1">
        <v>-1.0</v>
      </c>
      <c r="BS2904" s="1">
        <v>-1.0</v>
      </c>
      <c r="BT2904" s="1">
        <v>-1.0</v>
      </c>
      <c r="BU2904" s="1">
        <v>1.0</v>
      </c>
      <c r="BV2904" s="1">
        <v>-1.0</v>
      </c>
      <c r="BW2904" s="1">
        <v>-1.0</v>
      </c>
      <c r="BX2904" s="1">
        <v>-1.0</v>
      </c>
      <c r="BY2904" s="1">
        <v>-1.0</v>
      </c>
      <c r="BZ2904" s="1">
        <v>1.0</v>
      </c>
      <c r="CA2904" s="1">
        <v>-1.0</v>
      </c>
      <c r="CB2904" s="1">
        <v>-1.0</v>
      </c>
      <c r="CC2904" s="1">
        <v>-1.0</v>
      </c>
      <c r="CD2904" s="1">
        <v>97079.0</v>
      </c>
    </row>
    <row r="2905">
      <c r="A2905" s="1">
        <v>1059531.0</v>
      </c>
      <c r="B2905" s="1" t="s">
        <v>15518</v>
      </c>
      <c r="C2905" s="1" t="s">
        <v>15519</v>
      </c>
      <c r="D2905" s="1" t="s">
        <v>15520</v>
      </c>
      <c r="E2905" s="1" t="s">
        <v>85</v>
      </c>
      <c r="F2905" s="1" t="s">
        <v>15521</v>
      </c>
      <c r="G2905" s="1" t="s">
        <v>15522</v>
      </c>
      <c r="H2905" s="1" t="s">
        <v>15523</v>
      </c>
      <c r="I2905" s="1">
        <v>7875272.0</v>
      </c>
      <c r="J2905" s="1">
        <v>41487.0</v>
      </c>
      <c r="K2905" s="1" t="s">
        <v>272</v>
      </c>
      <c r="L2905" s="1">
        <v>0.6</v>
      </c>
      <c r="M2905" s="1">
        <v>1.0</v>
      </c>
      <c r="N2905" s="1">
        <v>6.0</v>
      </c>
      <c r="O2905" s="1">
        <v>1.0</v>
      </c>
      <c r="P2905" s="1" t="s">
        <v>813</v>
      </c>
      <c r="Q2905" s="1" t="s">
        <v>814</v>
      </c>
      <c r="R2905" s="1">
        <v>40.62922</v>
      </c>
      <c r="S2905" s="1">
        <v>-74.13354</v>
      </c>
      <c r="T2905" s="1" t="s">
        <v>91</v>
      </c>
      <c r="U2905" s="1" t="s">
        <v>92</v>
      </c>
      <c r="V2905" s="1">
        <v>5.0</v>
      </c>
      <c r="W2905" s="1">
        <v>1.0</v>
      </c>
      <c r="X2905" s="1">
        <v>3.0</v>
      </c>
      <c r="Y2905" s="1">
        <v>3.0</v>
      </c>
      <c r="Z2905" s="1" t="s">
        <v>93</v>
      </c>
      <c r="AA2905" s="1" t="s">
        <v>15524</v>
      </c>
      <c r="AB2905" s="1">
        <v>221.0</v>
      </c>
      <c r="AC2905" s="1">
        <v>1.0</v>
      </c>
      <c r="AD2905" s="1">
        <v>0.0</v>
      </c>
      <c r="AE2905" s="1">
        <v>30.0</v>
      </c>
      <c r="AF2905" s="1" t="s">
        <v>255</v>
      </c>
      <c r="AG2905" s="1">
        <v>1.0</v>
      </c>
      <c r="AH2905" s="1">
        <v>0.0</v>
      </c>
      <c r="AI2905" s="1">
        <v>0.0</v>
      </c>
      <c r="AJ2905" s="1">
        <v>0.0</v>
      </c>
      <c r="AK2905" s="1">
        <v>0.0</v>
      </c>
      <c r="AL2905" s="1">
        <v>0.0</v>
      </c>
      <c r="AM2905" s="1">
        <v>0.0</v>
      </c>
      <c r="AU2905" s="1">
        <v>0.0</v>
      </c>
      <c r="AV2905" s="1" t="s">
        <v>105</v>
      </c>
      <c r="AW2905" s="1">
        <v>3.0</v>
      </c>
      <c r="AX2905" s="1">
        <v>3.0</v>
      </c>
      <c r="AY2905" s="1">
        <v>0.0</v>
      </c>
      <c r="AZ2905" s="1">
        <v>0.0</v>
      </c>
      <c r="BB2905" s="1">
        <v>-1.0</v>
      </c>
      <c r="BC2905" s="1">
        <v>-1.0</v>
      </c>
      <c r="BD2905" s="1">
        <v>-1.0</v>
      </c>
      <c r="BE2905" s="1">
        <v>-1.0</v>
      </c>
      <c r="BF2905" s="1">
        <v>-1.0</v>
      </c>
      <c r="BG2905" s="1">
        <v>-1.0</v>
      </c>
      <c r="BH2905" s="1">
        <v>-1.0</v>
      </c>
      <c r="BI2905" s="1">
        <v>-1.0</v>
      </c>
      <c r="BJ2905" s="1">
        <v>1.0</v>
      </c>
      <c r="BK2905" s="1">
        <v>-1.0</v>
      </c>
      <c r="BL2905" s="1">
        <v>-1.0</v>
      </c>
      <c r="BM2905" s="1">
        <v>-1.0</v>
      </c>
      <c r="BN2905" s="1">
        <v>-1.0</v>
      </c>
      <c r="BO2905" s="1">
        <v>-1.0</v>
      </c>
      <c r="BP2905" s="1">
        <v>1.0</v>
      </c>
      <c r="BQ2905" s="1">
        <v>-1.0</v>
      </c>
      <c r="BR2905" s="1">
        <v>-1.0</v>
      </c>
      <c r="BS2905" s="1">
        <v>-1.0</v>
      </c>
      <c r="BT2905" s="1">
        <v>-1.0</v>
      </c>
      <c r="BU2905" s="1">
        <v>1.0</v>
      </c>
      <c r="BV2905" s="1">
        <v>-1.0</v>
      </c>
      <c r="BW2905" s="1">
        <v>-1.0</v>
      </c>
      <c r="BX2905" s="1">
        <v>-1.0</v>
      </c>
      <c r="BY2905" s="1">
        <v>-1.0</v>
      </c>
      <c r="BZ2905" s="1">
        <v>-1.0</v>
      </c>
      <c r="CA2905" s="1">
        <v>-1.0</v>
      </c>
      <c r="CB2905" s="1">
        <v>-1.0</v>
      </c>
      <c r="CC2905" s="1">
        <v>-1.0</v>
      </c>
      <c r="CD2905" s="1">
        <v>97145.0</v>
      </c>
    </row>
    <row r="2906">
      <c r="A2906" s="1">
        <v>2.7384075E7</v>
      </c>
      <c r="B2906" s="1" t="s">
        <v>15525</v>
      </c>
      <c r="C2906" s="1" t="s">
        <v>15526</v>
      </c>
      <c r="D2906" s="1" t="s">
        <v>15527</v>
      </c>
      <c r="E2906" s="1" t="s">
        <v>85</v>
      </c>
      <c r="G2906" s="1" t="s">
        <v>15528</v>
      </c>
      <c r="I2906" s="1">
        <v>6.8170006E7</v>
      </c>
      <c r="J2906" s="1">
        <v>42481.0</v>
      </c>
      <c r="M2906" s="1">
        <v>0.0</v>
      </c>
      <c r="N2906" s="1">
        <v>1.0</v>
      </c>
      <c r="O2906" s="1">
        <v>0.0</v>
      </c>
      <c r="P2906" s="1" t="s">
        <v>111</v>
      </c>
      <c r="Q2906" s="1" t="s">
        <v>1023</v>
      </c>
      <c r="R2906" s="1">
        <v>40.75519</v>
      </c>
      <c r="S2906" s="1">
        <v>-73.91582</v>
      </c>
      <c r="T2906" s="1" t="s">
        <v>91</v>
      </c>
      <c r="U2906" s="1" t="s">
        <v>113</v>
      </c>
      <c r="V2906" s="1">
        <v>2.0</v>
      </c>
      <c r="W2906" s="1">
        <v>1.0</v>
      </c>
      <c r="X2906" s="1">
        <v>1.0</v>
      </c>
      <c r="Y2906" s="1">
        <v>1.0</v>
      </c>
      <c r="Z2906" s="1" t="s">
        <v>93</v>
      </c>
      <c r="AA2906" s="1" t="s">
        <v>15529</v>
      </c>
      <c r="AB2906" s="1">
        <v>54.0</v>
      </c>
      <c r="AC2906" s="1">
        <v>1.0</v>
      </c>
      <c r="AD2906" s="1">
        <v>7.0</v>
      </c>
      <c r="AE2906" s="1">
        <v>2.0</v>
      </c>
      <c r="AF2906" s="1" t="s">
        <v>669</v>
      </c>
      <c r="AG2906" s="1">
        <v>1.0</v>
      </c>
      <c r="AH2906" s="1">
        <v>0.0</v>
      </c>
      <c r="AI2906" s="1">
        <v>0.0</v>
      </c>
      <c r="AJ2906" s="1">
        <v>0.0</v>
      </c>
      <c r="AK2906" s="1">
        <v>0.0</v>
      </c>
      <c r="AL2906" s="1">
        <v>2.0</v>
      </c>
      <c r="AM2906" s="1">
        <v>2.0</v>
      </c>
      <c r="AN2906" s="1">
        <v>100.0</v>
      </c>
      <c r="AO2906" s="1">
        <v>10.0</v>
      </c>
      <c r="AP2906" s="1">
        <v>8.0</v>
      </c>
      <c r="AQ2906" s="1">
        <v>10.0</v>
      </c>
      <c r="AR2906" s="1">
        <v>10.0</v>
      </c>
      <c r="AS2906" s="1">
        <v>9.0</v>
      </c>
      <c r="AT2906" s="1">
        <v>9.0</v>
      </c>
      <c r="AU2906" s="1">
        <v>0.0</v>
      </c>
      <c r="AV2906" s="1" t="s">
        <v>117</v>
      </c>
      <c r="AW2906" s="1">
        <v>1.0</v>
      </c>
      <c r="AX2906" s="1">
        <v>0.0</v>
      </c>
      <c r="AY2906" s="1">
        <v>1.0</v>
      </c>
      <c r="AZ2906" s="1">
        <v>0.0</v>
      </c>
      <c r="BA2906" s="1">
        <v>0.2</v>
      </c>
      <c r="BB2906" s="1">
        <v>-1.0</v>
      </c>
      <c r="BC2906" s="1">
        <v>1.0</v>
      </c>
      <c r="BD2906" s="1">
        <v>-1.0</v>
      </c>
      <c r="BE2906" s="1">
        <v>-1.0</v>
      </c>
      <c r="BF2906" s="1">
        <v>-1.0</v>
      </c>
      <c r="BG2906" s="1">
        <v>-1.0</v>
      </c>
      <c r="BH2906" s="1">
        <v>-1.0</v>
      </c>
      <c r="BI2906" s="1">
        <v>-1.0</v>
      </c>
      <c r="BJ2906" s="1">
        <v>1.0</v>
      </c>
      <c r="BK2906" s="1">
        <v>-1.0</v>
      </c>
      <c r="BL2906" s="1">
        <v>1.0</v>
      </c>
      <c r="BM2906" s="1">
        <v>1.0</v>
      </c>
      <c r="BN2906" s="1">
        <v>-1.0</v>
      </c>
      <c r="BO2906" s="1">
        <v>-1.0</v>
      </c>
      <c r="BP2906" s="1">
        <v>-1.0</v>
      </c>
      <c r="BQ2906" s="1">
        <v>1.0</v>
      </c>
      <c r="BR2906" s="1">
        <v>1.0</v>
      </c>
      <c r="BS2906" s="1">
        <v>-1.0</v>
      </c>
      <c r="BT2906" s="1">
        <v>-1.0</v>
      </c>
      <c r="BU2906" s="1">
        <v>1.0</v>
      </c>
      <c r="BV2906" s="1">
        <v>-1.0</v>
      </c>
      <c r="BW2906" s="1">
        <v>-1.0</v>
      </c>
      <c r="BX2906" s="1">
        <v>-1.0</v>
      </c>
      <c r="BY2906" s="1">
        <v>-1.0</v>
      </c>
      <c r="BZ2906" s="1">
        <v>1.0</v>
      </c>
      <c r="CA2906" s="1">
        <v>-1.0</v>
      </c>
      <c r="CB2906" s="1">
        <v>1.0</v>
      </c>
      <c r="CC2906" s="1">
        <v>-1.0</v>
      </c>
      <c r="CD2906" s="1">
        <v>97157.0</v>
      </c>
    </row>
    <row r="2907">
      <c r="A2907" s="1">
        <v>1.7750238E7</v>
      </c>
      <c r="B2907" s="1" t="s">
        <v>15530</v>
      </c>
      <c r="C2907" s="1" t="s">
        <v>15531</v>
      </c>
      <c r="D2907" s="1" t="s">
        <v>15531</v>
      </c>
      <c r="E2907" s="1" t="s">
        <v>85</v>
      </c>
      <c r="I2907" s="1">
        <v>1.3860679E7</v>
      </c>
      <c r="J2907" s="1">
        <v>41732.0</v>
      </c>
      <c r="K2907" s="1" t="s">
        <v>134</v>
      </c>
      <c r="L2907" s="1">
        <v>1.0</v>
      </c>
      <c r="M2907" s="1">
        <v>0.0</v>
      </c>
      <c r="N2907" s="1">
        <v>32.0</v>
      </c>
      <c r="O2907" s="1">
        <v>1.0</v>
      </c>
      <c r="P2907" s="1" t="s">
        <v>89</v>
      </c>
      <c r="Q2907" s="1" t="s">
        <v>90</v>
      </c>
      <c r="R2907" s="1">
        <v>40.8634799999999</v>
      </c>
      <c r="S2907" s="1">
        <v>-73.92232</v>
      </c>
      <c r="T2907" s="1" t="s">
        <v>91</v>
      </c>
      <c r="U2907" s="1" t="s">
        <v>113</v>
      </c>
      <c r="V2907" s="1">
        <v>3.0</v>
      </c>
      <c r="W2907" s="1">
        <v>1.0</v>
      </c>
      <c r="X2907" s="1">
        <v>1.0</v>
      </c>
      <c r="Y2907" s="1">
        <v>2.0</v>
      </c>
      <c r="Z2907" s="1" t="s">
        <v>93</v>
      </c>
      <c r="AA2907" s="1" t="s">
        <v>15532</v>
      </c>
      <c r="AB2907" s="1">
        <v>99.0</v>
      </c>
      <c r="AC2907" s="1">
        <v>2.0</v>
      </c>
      <c r="AD2907" s="1">
        <v>25.0</v>
      </c>
      <c r="AE2907" s="1">
        <v>3.0</v>
      </c>
      <c r="AF2907" s="1" t="s">
        <v>127</v>
      </c>
      <c r="AG2907" s="1">
        <v>1.0</v>
      </c>
      <c r="AH2907" s="1">
        <v>29.0</v>
      </c>
      <c r="AI2907" s="1">
        <v>59.0</v>
      </c>
      <c r="AJ2907" s="1">
        <v>89.0</v>
      </c>
      <c r="AK2907" s="1">
        <v>179.0</v>
      </c>
      <c r="AL2907" s="1">
        <v>4.0</v>
      </c>
      <c r="AM2907" s="1">
        <v>1.0</v>
      </c>
      <c r="AN2907" s="1">
        <v>70.0</v>
      </c>
      <c r="AO2907" s="1">
        <v>9.0</v>
      </c>
      <c r="AP2907" s="1">
        <v>9.0</v>
      </c>
      <c r="AQ2907" s="1">
        <v>10.0</v>
      </c>
      <c r="AR2907" s="1">
        <v>9.0</v>
      </c>
      <c r="AS2907" s="1">
        <v>9.0</v>
      </c>
      <c r="AT2907" s="1">
        <v>7.0</v>
      </c>
      <c r="AU2907" s="1">
        <v>0.0</v>
      </c>
      <c r="AV2907" s="1" t="s">
        <v>96</v>
      </c>
      <c r="AW2907" s="1">
        <v>3.0</v>
      </c>
      <c r="AX2907" s="1">
        <v>1.0</v>
      </c>
      <c r="AY2907" s="1">
        <v>2.0</v>
      </c>
      <c r="AZ2907" s="1">
        <v>0.0</v>
      </c>
      <c r="BA2907" s="1">
        <v>0.15</v>
      </c>
      <c r="BB2907" s="1">
        <v>-1.0</v>
      </c>
      <c r="BC2907" s="1">
        <v>1.0</v>
      </c>
      <c r="BD2907" s="1">
        <v>-1.0</v>
      </c>
      <c r="BE2907" s="1">
        <v>-1.0</v>
      </c>
      <c r="BF2907" s="1">
        <v>-1.0</v>
      </c>
      <c r="BG2907" s="1">
        <v>-1.0</v>
      </c>
      <c r="BH2907" s="1">
        <v>-1.0</v>
      </c>
      <c r="BI2907" s="1">
        <v>-1.0</v>
      </c>
      <c r="BJ2907" s="1">
        <v>1.0</v>
      </c>
      <c r="BK2907" s="1">
        <v>-1.0</v>
      </c>
      <c r="BL2907" s="1">
        <v>-1.0</v>
      </c>
      <c r="BM2907" s="1">
        <v>1.0</v>
      </c>
      <c r="BN2907" s="1">
        <v>1.0</v>
      </c>
      <c r="BO2907" s="1">
        <v>-1.0</v>
      </c>
      <c r="BP2907" s="1">
        <v>1.0</v>
      </c>
      <c r="BQ2907" s="1">
        <v>1.0</v>
      </c>
      <c r="BR2907" s="1">
        <v>-1.0</v>
      </c>
      <c r="BS2907" s="1">
        <v>1.0</v>
      </c>
      <c r="BT2907" s="1">
        <v>1.0</v>
      </c>
      <c r="BU2907" s="1">
        <v>1.0</v>
      </c>
      <c r="BV2907" s="1">
        <v>-1.0</v>
      </c>
      <c r="BW2907" s="1">
        <v>-1.0</v>
      </c>
      <c r="BX2907" s="1">
        <v>-1.0</v>
      </c>
      <c r="BY2907" s="1">
        <v>-1.0</v>
      </c>
      <c r="BZ2907" s="1">
        <v>-1.0</v>
      </c>
      <c r="CA2907" s="1">
        <v>-1.0</v>
      </c>
      <c r="CB2907" s="1">
        <v>-1.0</v>
      </c>
      <c r="CC2907" s="1">
        <v>-1.0</v>
      </c>
      <c r="CD2907" s="1">
        <v>97171.0</v>
      </c>
    </row>
    <row r="2908">
      <c r="A2908" s="1">
        <v>1.6780469E7</v>
      </c>
      <c r="B2908" s="1" t="s">
        <v>15533</v>
      </c>
      <c r="C2908" s="1" t="s">
        <v>15534</v>
      </c>
      <c r="D2908" s="1" t="s">
        <v>15535</v>
      </c>
      <c r="E2908" s="1" t="s">
        <v>85</v>
      </c>
      <c r="F2908" s="1" t="s">
        <v>15536</v>
      </c>
      <c r="G2908" s="1" t="s">
        <v>15537</v>
      </c>
      <c r="H2908" s="1" t="s">
        <v>15538</v>
      </c>
      <c r="I2908" s="1">
        <v>6263861.0</v>
      </c>
      <c r="J2908" s="1">
        <v>41401.0</v>
      </c>
      <c r="K2908" s="1" t="s">
        <v>272</v>
      </c>
      <c r="L2908" s="1">
        <v>0.5</v>
      </c>
      <c r="M2908" s="1">
        <v>0.0</v>
      </c>
      <c r="N2908" s="1">
        <v>1.0</v>
      </c>
      <c r="O2908" s="1">
        <v>0.0</v>
      </c>
      <c r="P2908" s="1" t="s">
        <v>89</v>
      </c>
      <c r="Q2908" s="1" t="s">
        <v>613</v>
      </c>
      <c r="R2908" s="1">
        <v>40.80249</v>
      </c>
      <c r="S2908" s="1">
        <v>-73.95622</v>
      </c>
      <c r="T2908" s="1" t="s">
        <v>91</v>
      </c>
      <c r="U2908" s="1" t="s">
        <v>113</v>
      </c>
      <c r="V2908" s="1">
        <v>1.0</v>
      </c>
      <c r="W2908" s="1">
        <v>1.0</v>
      </c>
      <c r="X2908" s="1">
        <v>2.0</v>
      </c>
      <c r="Y2908" s="1">
        <v>1.0</v>
      </c>
      <c r="Z2908" s="1" t="s">
        <v>93</v>
      </c>
      <c r="AA2908" s="1" t="s">
        <v>15539</v>
      </c>
      <c r="AB2908" s="1">
        <v>55.0</v>
      </c>
      <c r="AC2908" s="1">
        <v>1.0</v>
      </c>
      <c r="AD2908" s="1">
        <v>20.0</v>
      </c>
      <c r="AE2908" s="1">
        <v>5.0</v>
      </c>
      <c r="AF2908" s="1" t="s">
        <v>127</v>
      </c>
      <c r="AG2908" s="1">
        <v>1.0</v>
      </c>
      <c r="AH2908" s="1">
        <v>1.0</v>
      </c>
      <c r="AI2908" s="1">
        <v>15.0</v>
      </c>
      <c r="AJ2908" s="1">
        <v>24.0</v>
      </c>
      <c r="AK2908" s="1">
        <v>24.0</v>
      </c>
      <c r="AL2908" s="1">
        <v>2.0</v>
      </c>
      <c r="AM2908" s="1">
        <v>1.0</v>
      </c>
      <c r="AU2908" s="1">
        <v>0.0</v>
      </c>
      <c r="AV2908" s="1" t="s">
        <v>96</v>
      </c>
      <c r="AW2908" s="1">
        <v>1.0</v>
      </c>
      <c r="AX2908" s="1">
        <v>0.0</v>
      </c>
      <c r="AY2908" s="1">
        <v>1.0</v>
      </c>
      <c r="AZ2908" s="1">
        <v>0.0</v>
      </c>
      <c r="BA2908" s="1">
        <v>0.16</v>
      </c>
      <c r="BB2908" s="1">
        <v>-1.0</v>
      </c>
      <c r="BC2908" s="1">
        <v>1.0</v>
      </c>
      <c r="BD2908" s="1">
        <v>-1.0</v>
      </c>
      <c r="BE2908" s="1">
        <v>-1.0</v>
      </c>
      <c r="BF2908" s="1">
        <v>-1.0</v>
      </c>
      <c r="BG2908" s="1">
        <v>-1.0</v>
      </c>
      <c r="BH2908" s="1">
        <v>-1.0</v>
      </c>
      <c r="BI2908" s="1">
        <v>-1.0</v>
      </c>
      <c r="BJ2908" s="1">
        <v>1.0</v>
      </c>
      <c r="BK2908" s="1">
        <v>-1.0</v>
      </c>
      <c r="BL2908" s="1">
        <v>-1.0</v>
      </c>
      <c r="BM2908" s="1">
        <v>-1.0</v>
      </c>
      <c r="BN2908" s="1">
        <v>-1.0</v>
      </c>
      <c r="BO2908" s="1">
        <v>-1.0</v>
      </c>
      <c r="BP2908" s="1">
        <v>-1.0</v>
      </c>
      <c r="BQ2908" s="1">
        <v>1.0</v>
      </c>
      <c r="BR2908" s="1">
        <v>-1.0</v>
      </c>
      <c r="BS2908" s="1">
        <v>-1.0</v>
      </c>
      <c r="BT2908" s="1">
        <v>-1.0</v>
      </c>
      <c r="BU2908" s="1">
        <v>1.0</v>
      </c>
      <c r="BV2908" s="1">
        <v>-1.0</v>
      </c>
      <c r="BW2908" s="1">
        <v>-1.0</v>
      </c>
      <c r="BX2908" s="1">
        <v>-1.0</v>
      </c>
      <c r="BY2908" s="1">
        <v>-1.0</v>
      </c>
      <c r="BZ2908" s="1">
        <v>-1.0</v>
      </c>
      <c r="CA2908" s="1">
        <v>-1.0</v>
      </c>
      <c r="CB2908" s="1">
        <v>-1.0</v>
      </c>
      <c r="CC2908" s="1">
        <v>-1.0</v>
      </c>
      <c r="CD2908" s="1">
        <v>97186.0</v>
      </c>
    </row>
    <row r="2909">
      <c r="A2909" s="1">
        <v>3.0466053E7</v>
      </c>
      <c r="B2909" s="1" t="s">
        <v>15540</v>
      </c>
      <c r="E2909" s="1" t="s">
        <v>85</v>
      </c>
      <c r="H2909" s="1" t="s">
        <v>15541</v>
      </c>
      <c r="I2909" s="1">
        <v>4.5731391E7</v>
      </c>
      <c r="J2909" s="1">
        <v>42281.0</v>
      </c>
      <c r="K2909" s="1" t="s">
        <v>134</v>
      </c>
      <c r="L2909" s="1">
        <v>1.0</v>
      </c>
      <c r="M2909" s="1">
        <v>0.0</v>
      </c>
      <c r="N2909" s="1">
        <v>3.0</v>
      </c>
      <c r="O2909" s="1">
        <v>1.0</v>
      </c>
      <c r="P2909" s="1" t="s">
        <v>89</v>
      </c>
      <c r="Q2909" s="1" t="s">
        <v>177</v>
      </c>
      <c r="R2909" s="1">
        <v>40.72068</v>
      </c>
      <c r="S2909" s="1">
        <v>-73.99019</v>
      </c>
      <c r="T2909" s="1" t="s">
        <v>91</v>
      </c>
      <c r="U2909" s="1" t="s">
        <v>92</v>
      </c>
      <c r="V2909" s="1">
        <v>3.0</v>
      </c>
      <c r="W2909" s="1">
        <v>1.0</v>
      </c>
      <c r="X2909" s="1">
        <v>2.0</v>
      </c>
      <c r="Y2909" s="1">
        <v>2.0</v>
      </c>
      <c r="Z2909" s="1" t="s">
        <v>93</v>
      </c>
      <c r="AA2909" s="1" t="s">
        <v>15542</v>
      </c>
      <c r="AB2909" s="1">
        <v>195.0</v>
      </c>
      <c r="AC2909" s="1">
        <v>1.0</v>
      </c>
      <c r="AD2909" s="1">
        <v>25.0</v>
      </c>
      <c r="AE2909" s="1">
        <v>2.0</v>
      </c>
      <c r="AF2909" s="1" t="s">
        <v>302</v>
      </c>
      <c r="AG2909" s="1">
        <v>1.0</v>
      </c>
      <c r="AH2909" s="1">
        <v>0.0</v>
      </c>
      <c r="AI2909" s="1">
        <v>0.0</v>
      </c>
      <c r="AJ2909" s="1">
        <v>0.0</v>
      </c>
      <c r="AK2909" s="1">
        <v>0.0</v>
      </c>
      <c r="AL2909" s="1">
        <v>1.0</v>
      </c>
      <c r="AM2909" s="1">
        <v>1.0</v>
      </c>
      <c r="AN2909" s="1">
        <v>100.0</v>
      </c>
      <c r="AO2909" s="1">
        <v>10.0</v>
      </c>
      <c r="AP2909" s="1">
        <v>8.0</v>
      </c>
      <c r="AQ2909" s="1">
        <v>10.0</v>
      </c>
      <c r="AR2909" s="1">
        <v>10.0</v>
      </c>
      <c r="AS2909" s="1">
        <v>10.0</v>
      </c>
      <c r="AT2909" s="1">
        <v>10.0</v>
      </c>
      <c r="AU2909" s="1">
        <v>0.0</v>
      </c>
      <c r="AV2909" s="1" t="s">
        <v>105</v>
      </c>
      <c r="AW2909" s="1">
        <v>3.0</v>
      </c>
      <c r="AX2909" s="1">
        <v>1.0</v>
      </c>
      <c r="AY2909" s="1">
        <v>2.0</v>
      </c>
      <c r="AZ2909" s="1">
        <v>0.0</v>
      </c>
      <c r="BA2909" s="1">
        <v>0.16</v>
      </c>
      <c r="BB2909" s="1">
        <v>-1.0</v>
      </c>
      <c r="BC2909" s="1">
        <v>-1.0</v>
      </c>
      <c r="BD2909" s="1">
        <v>-1.0</v>
      </c>
      <c r="BE2909" s="1">
        <v>-1.0</v>
      </c>
      <c r="BF2909" s="1">
        <v>-1.0</v>
      </c>
      <c r="BG2909" s="1">
        <v>-1.0</v>
      </c>
      <c r="BH2909" s="1">
        <v>-1.0</v>
      </c>
      <c r="BI2909" s="1">
        <v>-1.0</v>
      </c>
      <c r="BJ2909" s="1">
        <v>-1.0</v>
      </c>
      <c r="BK2909" s="1">
        <v>-1.0</v>
      </c>
      <c r="BL2909" s="1">
        <v>-1.0</v>
      </c>
      <c r="BM2909" s="1">
        <v>-1.0</v>
      </c>
      <c r="BN2909" s="1">
        <v>-1.0</v>
      </c>
      <c r="BO2909" s="1">
        <v>-1.0</v>
      </c>
      <c r="BP2909" s="1">
        <v>-1.0</v>
      </c>
      <c r="BQ2909" s="1">
        <v>-1.0</v>
      </c>
      <c r="BR2909" s="1">
        <v>-1.0</v>
      </c>
      <c r="BS2909" s="1">
        <v>-1.0</v>
      </c>
      <c r="BT2909" s="1">
        <v>-1.0</v>
      </c>
      <c r="BU2909" s="1">
        <v>1.0</v>
      </c>
      <c r="BV2909" s="1">
        <v>-1.0</v>
      </c>
      <c r="BW2909" s="1">
        <v>-1.0</v>
      </c>
      <c r="BX2909" s="1">
        <v>-1.0</v>
      </c>
      <c r="BY2909" s="1">
        <v>-1.0</v>
      </c>
      <c r="BZ2909" s="1">
        <v>-1.0</v>
      </c>
      <c r="CA2909" s="1">
        <v>-1.0</v>
      </c>
      <c r="CB2909" s="1">
        <v>-1.0</v>
      </c>
      <c r="CC2909" s="1">
        <v>-1.0</v>
      </c>
      <c r="CD2909" s="1">
        <v>97235.0</v>
      </c>
    </row>
    <row r="2910">
      <c r="A2910" s="1">
        <v>2.9256787E7</v>
      </c>
      <c r="B2910" s="1" t="s">
        <v>15543</v>
      </c>
      <c r="C2910" s="1" t="s">
        <v>15544</v>
      </c>
      <c r="D2910" s="1" t="s">
        <v>15545</v>
      </c>
      <c r="E2910" s="1" t="s">
        <v>85</v>
      </c>
      <c r="G2910" s="1" t="s">
        <v>15546</v>
      </c>
      <c r="H2910" s="2" t="str">
        <f>- no shoes in The house please. - no shoes in The house please.</f>
        <v>#ERROR!</v>
      </c>
      <c r="I2910" s="1">
        <v>1.77110165E8</v>
      </c>
      <c r="J2910" s="1">
        <v>43166.0</v>
      </c>
      <c r="K2910" s="1" t="s">
        <v>272</v>
      </c>
      <c r="L2910" s="1">
        <v>1.0</v>
      </c>
      <c r="M2910" s="1">
        <v>0.0</v>
      </c>
      <c r="N2910" s="1">
        <v>1.0</v>
      </c>
      <c r="O2910" s="1">
        <v>0.0</v>
      </c>
      <c r="P2910" s="1" t="s">
        <v>123</v>
      </c>
      <c r="Q2910" s="1" t="s">
        <v>124</v>
      </c>
      <c r="R2910" s="1">
        <v>40.66811</v>
      </c>
      <c r="S2910" s="1">
        <v>-73.9945099999999</v>
      </c>
      <c r="T2910" s="1" t="s">
        <v>91</v>
      </c>
      <c r="U2910" s="1" t="s">
        <v>92</v>
      </c>
      <c r="V2910" s="1">
        <v>3.0</v>
      </c>
      <c r="W2910" s="1">
        <v>1.0</v>
      </c>
      <c r="X2910" s="1">
        <v>2.0</v>
      </c>
      <c r="Y2910" s="1">
        <v>2.0</v>
      </c>
      <c r="Z2910" s="1" t="s">
        <v>93</v>
      </c>
      <c r="AA2910" s="1" t="s">
        <v>15547</v>
      </c>
      <c r="AB2910" s="1">
        <v>121.0</v>
      </c>
      <c r="AC2910" s="1">
        <v>1.0</v>
      </c>
      <c r="AD2910" s="1">
        <v>0.0</v>
      </c>
      <c r="AE2910" s="1">
        <v>5.0</v>
      </c>
      <c r="AF2910" s="1" t="s">
        <v>291</v>
      </c>
      <c r="AG2910" s="1">
        <v>1.0</v>
      </c>
      <c r="AH2910" s="1">
        <v>0.0</v>
      </c>
      <c r="AI2910" s="1">
        <v>0.0</v>
      </c>
      <c r="AJ2910" s="1">
        <v>0.0</v>
      </c>
      <c r="AK2910" s="1">
        <v>45.0</v>
      </c>
      <c r="AL2910" s="1">
        <v>1.0</v>
      </c>
      <c r="AM2910" s="1">
        <v>1.0</v>
      </c>
      <c r="AN2910" s="1">
        <v>100.0</v>
      </c>
      <c r="AO2910" s="1">
        <v>10.0</v>
      </c>
      <c r="AP2910" s="1">
        <v>10.0</v>
      </c>
      <c r="AQ2910" s="1">
        <v>10.0</v>
      </c>
      <c r="AR2910" s="1">
        <v>10.0</v>
      </c>
      <c r="AS2910" s="1">
        <v>10.0</v>
      </c>
      <c r="AT2910" s="1">
        <v>10.0</v>
      </c>
      <c r="AU2910" s="1">
        <v>0.0</v>
      </c>
      <c r="AV2910" s="1" t="s">
        <v>117</v>
      </c>
      <c r="AW2910" s="1">
        <v>1.0</v>
      </c>
      <c r="AX2910" s="1">
        <v>1.0</v>
      </c>
      <c r="AY2910" s="1">
        <v>0.0</v>
      </c>
      <c r="AZ2910" s="1">
        <v>0.0</v>
      </c>
      <c r="BA2910" s="1">
        <v>0.31</v>
      </c>
      <c r="BB2910" s="1">
        <v>-1.0</v>
      </c>
      <c r="BC2910" s="1">
        <v>1.0</v>
      </c>
      <c r="BD2910" s="1">
        <v>-1.0</v>
      </c>
      <c r="BE2910" s="1">
        <v>-1.0</v>
      </c>
      <c r="BF2910" s="1">
        <v>-1.0</v>
      </c>
      <c r="BG2910" s="1">
        <v>-1.0</v>
      </c>
      <c r="BH2910" s="1">
        <v>-1.0</v>
      </c>
      <c r="BI2910" s="1">
        <v>-1.0</v>
      </c>
      <c r="BJ2910" s="1">
        <v>-1.0</v>
      </c>
      <c r="BK2910" s="1">
        <v>-1.0</v>
      </c>
      <c r="BL2910" s="1">
        <v>-1.0</v>
      </c>
      <c r="BM2910" s="1">
        <v>-1.0</v>
      </c>
      <c r="BN2910" s="1">
        <v>-1.0</v>
      </c>
      <c r="BO2910" s="1">
        <v>-1.0</v>
      </c>
      <c r="BP2910" s="1">
        <v>-1.0</v>
      </c>
      <c r="BQ2910" s="1">
        <v>-1.0</v>
      </c>
      <c r="BR2910" s="1">
        <v>-1.0</v>
      </c>
      <c r="BS2910" s="1">
        <v>-1.0</v>
      </c>
      <c r="BT2910" s="1">
        <v>-1.0</v>
      </c>
      <c r="BU2910" s="1">
        <v>1.0</v>
      </c>
      <c r="BV2910" s="1">
        <v>-1.0</v>
      </c>
      <c r="BW2910" s="1">
        <v>1.0</v>
      </c>
      <c r="BX2910" s="1">
        <v>-1.0</v>
      </c>
      <c r="BY2910" s="1">
        <v>-1.0</v>
      </c>
      <c r="BZ2910" s="1">
        <v>-1.0</v>
      </c>
      <c r="CA2910" s="1">
        <v>-1.0</v>
      </c>
      <c r="CB2910" s="1">
        <v>-1.0</v>
      </c>
      <c r="CC2910" s="1">
        <v>-1.0</v>
      </c>
      <c r="CD2910" s="1">
        <v>97260.0</v>
      </c>
    </row>
    <row r="2911">
      <c r="A2911" s="1">
        <v>261781.0</v>
      </c>
      <c r="B2911" s="1" t="s">
        <v>15548</v>
      </c>
      <c r="C2911" s="1" t="s">
        <v>15549</v>
      </c>
      <c r="D2911" s="1" t="s">
        <v>15550</v>
      </c>
      <c r="E2911" s="1" t="s">
        <v>85</v>
      </c>
      <c r="H2911" s="1" t="s">
        <v>15551</v>
      </c>
      <c r="I2911" s="1">
        <v>1359519.0</v>
      </c>
      <c r="J2911" s="1">
        <v>40848.0</v>
      </c>
      <c r="M2911" s="1">
        <v>0.0</v>
      </c>
      <c r="N2911" s="1">
        <v>1.0</v>
      </c>
      <c r="O2911" s="1">
        <v>1.0</v>
      </c>
      <c r="P2911" s="1" t="s">
        <v>89</v>
      </c>
      <c r="Q2911" s="1" t="s">
        <v>1946</v>
      </c>
      <c r="R2911" s="1">
        <v>40.7337799999998</v>
      </c>
      <c r="S2911" s="1">
        <v>-74.00429</v>
      </c>
      <c r="T2911" s="1" t="s">
        <v>91</v>
      </c>
      <c r="U2911" s="1" t="s">
        <v>92</v>
      </c>
      <c r="V2911" s="1">
        <v>4.0</v>
      </c>
      <c r="W2911" s="1">
        <v>2.0</v>
      </c>
      <c r="X2911" s="1">
        <v>2.0</v>
      </c>
      <c r="Y2911" s="1">
        <v>2.0</v>
      </c>
      <c r="Z2911" s="1" t="s">
        <v>93</v>
      </c>
      <c r="AA2911" s="1" t="s">
        <v>15552</v>
      </c>
      <c r="AB2911" s="1">
        <v>375.0</v>
      </c>
      <c r="AC2911" s="1">
        <v>1.0</v>
      </c>
      <c r="AD2911" s="1">
        <v>0.0</v>
      </c>
      <c r="AE2911" s="1">
        <v>7.0</v>
      </c>
      <c r="AF2911" s="1" t="s">
        <v>593</v>
      </c>
      <c r="AG2911" s="1">
        <v>1.0</v>
      </c>
      <c r="AH2911" s="1">
        <v>0.0</v>
      </c>
      <c r="AI2911" s="1">
        <v>0.0</v>
      </c>
      <c r="AJ2911" s="1">
        <v>0.0</v>
      </c>
      <c r="AK2911" s="1">
        <v>0.0</v>
      </c>
      <c r="AL2911" s="1">
        <v>8.0</v>
      </c>
      <c r="AM2911" s="1">
        <v>0.0</v>
      </c>
      <c r="AN2911" s="1">
        <v>95.0</v>
      </c>
      <c r="AO2911" s="1">
        <v>10.0</v>
      </c>
      <c r="AP2911" s="1">
        <v>8.0</v>
      </c>
      <c r="AQ2911" s="1">
        <v>10.0</v>
      </c>
      <c r="AR2911" s="1">
        <v>10.0</v>
      </c>
      <c r="AS2911" s="1">
        <v>10.0</v>
      </c>
      <c r="AT2911" s="1">
        <v>10.0</v>
      </c>
      <c r="AU2911" s="1">
        <v>0.0</v>
      </c>
      <c r="AV2911" s="1" t="s">
        <v>96</v>
      </c>
      <c r="AW2911" s="1">
        <v>1.0</v>
      </c>
      <c r="AX2911" s="1">
        <v>1.0</v>
      </c>
      <c r="AY2911" s="1">
        <v>0.0</v>
      </c>
      <c r="AZ2911" s="1">
        <v>0.0</v>
      </c>
      <c r="BA2911" s="1">
        <v>0.12</v>
      </c>
      <c r="BB2911" s="1">
        <v>-1.0</v>
      </c>
      <c r="BC2911" s="1">
        <v>1.0</v>
      </c>
      <c r="BD2911" s="1">
        <v>-1.0</v>
      </c>
      <c r="BE2911" s="1">
        <v>-1.0</v>
      </c>
      <c r="BF2911" s="1">
        <v>-1.0</v>
      </c>
      <c r="BG2911" s="1">
        <v>-1.0</v>
      </c>
      <c r="BH2911" s="1">
        <v>-1.0</v>
      </c>
      <c r="BI2911" s="1">
        <v>-1.0</v>
      </c>
      <c r="BJ2911" s="1">
        <v>1.0</v>
      </c>
      <c r="BK2911" s="1">
        <v>-1.0</v>
      </c>
      <c r="BL2911" s="1">
        <v>-1.0</v>
      </c>
      <c r="BM2911" s="1">
        <v>1.0</v>
      </c>
      <c r="BN2911" s="1">
        <v>1.0</v>
      </c>
      <c r="BO2911" s="1">
        <v>1.0</v>
      </c>
      <c r="BP2911" s="1">
        <v>1.0</v>
      </c>
      <c r="BQ2911" s="1">
        <v>1.0</v>
      </c>
      <c r="BR2911" s="1">
        <v>-1.0</v>
      </c>
      <c r="BS2911" s="1">
        <v>1.0</v>
      </c>
      <c r="BT2911" s="1">
        <v>-1.0</v>
      </c>
      <c r="BU2911" s="1">
        <v>1.0</v>
      </c>
      <c r="BV2911" s="1">
        <v>-1.0</v>
      </c>
      <c r="BW2911" s="1">
        <v>-1.0</v>
      </c>
      <c r="BX2911" s="1">
        <v>-1.0</v>
      </c>
      <c r="BY2911" s="1">
        <v>-1.0</v>
      </c>
      <c r="BZ2911" s="1">
        <v>-1.0</v>
      </c>
      <c r="CA2911" s="1">
        <v>-1.0</v>
      </c>
      <c r="CB2911" s="1">
        <v>-1.0</v>
      </c>
      <c r="CC2911" s="1">
        <v>-1.0</v>
      </c>
      <c r="CD2911" s="1">
        <v>97301.0</v>
      </c>
    </row>
    <row r="2912">
      <c r="A2912" s="1">
        <v>3.1713522E7</v>
      </c>
      <c r="B2912" s="1" t="s">
        <v>15553</v>
      </c>
      <c r="C2912" s="1" t="s">
        <v>15554</v>
      </c>
      <c r="D2912" s="1" t="s">
        <v>15555</v>
      </c>
      <c r="E2912" s="1" t="s">
        <v>85</v>
      </c>
      <c r="F2912" s="1" t="s">
        <v>15556</v>
      </c>
      <c r="G2912" s="1" t="s">
        <v>15557</v>
      </c>
      <c r="I2912" s="1">
        <v>1.1082069E7</v>
      </c>
      <c r="J2912" s="1">
        <v>41645.0</v>
      </c>
      <c r="M2912" s="1">
        <v>0.0</v>
      </c>
      <c r="N2912" s="1">
        <v>2.0</v>
      </c>
      <c r="O2912" s="1">
        <v>1.0</v>
      </c>
      <c r="P2912" s="1" t="s">
        <v>111</v>
      </c>
      <c r="Q2912" s="1" t="s">
        <v>135</v>
      </c>
      <c r="R2912" s="1">
        <v>40.7027099999999</v>
      </c>
      <c r="S2912" s="1">
        <v>-73.90517</v>
      </c>
      <c r="T2912" s="1" t="s">
        <v>91</v>
      </c>
      <c r="U2912" s="1" t="s">
        <v>92</v>
      </c>
      <c r="V2912" s="1">
        <v>2.0</v>
      </c>
      <c r="W2912" s="1">
        <v>1.0</v>
      </c>
      <c r="X2912" s="1">
        <v>1.0</v>
      </c>
      <c r="Y2912" s="1">
        <v>2.0</v>
      </c>
      <c r="Z2912" s="1" t="s">
        <v>93</v>
      </c>
      <c r="AA2912" s="1" t="s">
        <v>15558</v>
      </c>
      <c r="AB2912" s="1">
        <v>52.0</v>
      </c>
      <c r="AC2912" s="1">
        <v>1.0</v>
      </c>
      <c r="AD2912" s="1">
        <v>0.0</v>
      </c>
      <c r="AE2912" s="1">
        <v>7.0</v>
      </c>
      <c r="AF2912" s="1" t="s">
        <v>302</v>
      </c>
      <c r="AG2912" s="1">
        <v>1.0</v>
      </c>
      <c r="AH2912" s="1">
        <v>0.0</v>
      </c>
      <c r="AI2912" s="1">
        <v>0.0</v>
      </c>
      <c r="AJ2912" s="1">
        <v>0.0</v>
      </c>
      <c r="AK2912" s="1">
        <v>0.0</v>
      </c>
      <c r="AL2912" s="1">
        <v>1.0</v>
      </c>
      <c r="AM2912" s="1">
        <v>1.0</v>
      </c>
      <c r="AN2912" s="1">
        <v>100.0</v>
      </c>
      <c r="AO2912" s="1">
        <v>8.0</v>
      </c>
      <c r="AP2912" s="1">
        <v>8.0</v>
      </c>
      <c r="AQ2912" s="1">
        <v>10.0</v>
      </c>
      <c r="AR2912" s="1">
        <v>10.0</v>
      </c>
      <c r="AS2912" s="1">
        <v>10.0</v>
      </c>
      <c r="AT2912" s="1">
        <v>10.0</v>
      </c>
      <c r="AU2912" s="1">
        <v>0.0</v>
      </c>
      <c r="AV2912" s="1" t="s">
        <v>105</v>
      </c>
      <c r="AW2912" s="1">
        <v>1.0</v>
      </c>
      <c r="AX2912" s="1">
        <v>1.0</v>
      </c>
      <c r="AY2912" s="1">
        <v>0.0</v>
      </c>
      <c r="AZ2912" s="1">
        <v>0.0</v>
      </c>
      <c r="BA2912" s="1">
        <v>0.19</v>
      </c>
      <c r="BB2912" s="1">
        <v>-1.0</v>
      </c>
      <c r="BC2912" s="1">
        <v>-1.0</v>
      </c>
      <c r="BD2912" s="1">
        <v>-1.0</v>
      </c>
      <c r="BE2912" s="1">
        <v>-1.0</v>
      </c>
      <c r="BF2912" s="1">
        <v>-1.0</v>
      </c>
      <c r="BG2912" s="1">
        <v>-1.0</v>
      </c>
      <c r="BH2912" s="1">
        <v>-1.0</v>
      </c>
      <c r="BI2912" s="1">
        <v>-1.0</v>
      </c>
      <c r="BJ2912" s="1">
        <v>1.0</v>
      </c>
      <c r="BK2912" s="1">
        <v>-1.0</v>
      </c>
      <c r="BL2912" s="1">
        <v>-1.0</v>
      </c>
      <c r="BM2912" s="1">
        <v>-1.0</v>
      </c>
      <c r="BN2912" s="1">
        <v>-1.0</v>
      </c>
      <c r="BO2912" s="1">
        <v>-1.0</v>
      </c>
      <c r="BP2912" s="1">
        <v>-1.0</v>
      </c>
      <c r="BQ2912" s="1">
        <v>-1.0</v>
      </c>
      <c r="BR2912" s="1">
        <v>-1.0</v>
      </c>
      <c r="BS2912" s="1">
        <v>-1.0</v>
      </c>
      <c r="BT2912" s="1">
        <v>-1.0</v>
      </c>
      <c r="BU2912" s="1">
        <v>1.0</v>
      </c>
      <c r="BV2912" s="1">
        <v>-1.0</v>
      </c>
      <c r="BW2912" s="1">
        <v>-1.0</v>
      </c>
      <c r="BX2912" s="1">
        <v>-1.0</v>
      </c>
      <c r="BY2912" s="1">
        <v>-1.0</v>
      </c>
      <c r="BZ2912" s="1">
        <v>-1.0</v>
      </c>
      <c r="CA2912" s="1">
        <v>-1.0</v>
      </c>
      <c r="CB2912" s="1">
        <v>-1.0</v>
      </c>
      <c r="CC2912" s="1">
        <v>-1.0</v>
      </c>
      <c r="CD2912" s="1">
        <v>97426.0</v>
      </c>
    </row>
    <row r="2913">
      <c r="A2913" s="1">
        <v>2.1230688E7</v>
      </c>
      <c r="B2913" s="1" t="s">
        <v>15559</v>
      </c>
      <c r="C2913" s="1" t="s">
        <v>15560</v>
      </c>
      <c r="D2913" s="1" t="s">
        <v>15561</v>
      </c>
      <c r="E2913" s="1" t="s">
        <v>85</v>
      </c>
      <c r="F2913" s="1" t="s">
        <v>15562</v>
      </c>
      <c r="G2913" s="1" t="s">
        <v>15563</v>
      </c>
      <c r="H2913" s="1" t="s">
        <v>15564</v>
      </c>
      <c r="I2913" s="1">
        <v>1.45825873E8</v>
      </c>
      <c r="J2913" s="1">
        <v>42960.0</v>
      </c>
      <c r="K2913" s="1" t="s">
        <v>134</v>
      </c>
      <c r="L2913" s="1">
        <v>1.0</v>
      </c>
      <c r="M2913" s="1">
        <v>1.0</v>
      </c>
      <c r="N2913" s="1">
        <v>4.0</v>
      </c>
      <c r="O2913" s="1">
        <v>0.0</v>
      </c>
      <c r="P2913" s="1" t="s">
        <v>89</v>
      </c>
      <c r="Q2913" s="1" t="s">
        <v>90</v>
      </c>
      <c r="R2913" s="1">
        <v>40.8043599999999</v>
      </c>
      <c r="S2913" s="1">
        <v>-73.94865</v>
      </c>
      <c r="T2913" s="1" t="s">
        <v>91</v>
      </c>
      <c r="U2913" s="1" t="s">
        <v>92</v>
      </c>
      <c r="V2913" s="1">
        <v>2.0</v>
      </c>
      <c r="W2913" s="1">
        <v>1.0</v>
      </c>
      <c r="X2913" s="1">
        <v>1.0</v>
      </c>
      <c r="Y2913" s="1">
        <v>1.0</v>
      </c>
      <c r="Z2913" s="1" t="s">
        <v>93</v>
      </c>
      <c r="AA2913" s="1" t="s">
        <v>15565</v>
      </c>
      <c r="AB2913" s="1">
        <v>96.0</v>
      </c>
      <c r="AC2913" s="1">
        <v>2.0</v>
      </c>
      <c r="AD2913" s="1">
        <v>20.0</v>
      </c>
      <c r="AE2913" s="1">
        <v>30.0</v>
      </c>
      <c r="AF2913" s="1" t="s">
        <v>95</v>
      </c>
      <c r="AG2913" s="1">
        <v>1.0</v>
      </c>
      <c r="AH2913" s="1">
        <v>4.0</v>
      </c>
      <c r="AI2913" s="1">
        <v>4.0</v>
      </c>
      <c r="AJ2913" s="1">
        <v>8.0</v>
      </c>
      <c r="AK2913" s="1">
        <v>32.0</v>
      </c>
      <c r="AL2913" s="1">
        <v>5.0</v>
      </c>
      <c r="AM2913" s="1">
        <v>5.0</v>
      </c>
      <c r="AN2913" s="1">
        <v>96.0</v>
      </c>
      <c r="AO2913" s="1">
        <v>10.0</v>
      </c>
      <c r="AP2913" s="1">
        <v>9.0</v>
      </c>
      <c r="AQ2913" s="1">
        <v>10.0</v>
      </c>
      <c r="AR2913" s="1">
        <v>10.0</v>
      </c>
      <c r="AS2913" s="1">
        <v>10.0</v>
      </c>
      <c r="AT2913" s="1">
        <v>10.0</v>
      </c>
      <c r="AU2913" s="1">
        <v>1.0</v>
      </c>
      <c r="AV2913" s="1" t="s">
        <v>105</v>
      </c>
      <c r="AW2913" s="1">
        <v>4.0</v>
      </c>
      <c r="AX2913" s="1">
        <v>3.0</v>
      </c>
      <c r="AY2913" s="1">
        <v>1.0</v>
      </c>
      <c r="AZ2913" s="1">
        <v>0.0</v>
      </c>
      <c r="BA2913" s="1">
        <v>0.53</v>
      </c>
      <c r="BB2913" s="1">
        <v>-1.0</v>
      </c>
      <c r="BC2913" s="1">
        <v>1.0</v>
      </c>
      <c r="BD2913" s="1">
        <v>-1.0</v>
      </c>
      <c r="BE2913" s="1">
        <v>-1.0</v>
      </c>
      <c r="BF2913" s="1">
        <v>-1.0</v>
      </c>
      <c r="BG2913" s="1">
        <v>-1.0</v>
      </c>
      <c r="BH2913" s="1">
        <v>-1.0</v>
      </c>
      <c r="BI2913" s="1">
        <v>-1.0</v>
      </c>
      <c r="BJ2913" s="1">
        <v>1.0</v>
      </c>
      <c r="BK2913" s="1">
        <v>-1.0</v>
      </c>
      <c r="BL2913" s="1">
        <v>-1.0</v>
      </c>
      <c r="BM2913" s="1">
        <v>1.0</v>
      </c>
      <c r="BN2913" s="1">
        <v>-1.0</v>
      </c>
      <c r="BO2913" s="1">
        <v>-1.0</v>
      </c>
      <c r="BP2913" s="1">
        <v>-1.0</v>
      </c>
      <c r="BQ2913" s="1">
        <v>-1.0</v>
      </c>
      <c r="BR2913" s="1">
        <v>-1.0</v>
      </c>
      <c r="BS2913" s="1">
        <v>-1.0</v>
      </c>
      <c r="BT2913" s="1">
        <v>-1.0</v>
      </c>
      <c r="BU2913" s="1">
        <v>1.0</v>
      </c>
      <c r="BV2913" s="1">
        <v>-1.0</v>
      </c>
      <c r="BW2913" s="1">
        <v>-1.0</v>
      </c>
      <c r="BX2913" s="1">
        <v>1.0</v>
      </c>
      <c r="BY2913" s="1">
        <v>1.0</v>
      </c>
      <c r="BZ2913" s="1">
        <v>-1.0</v>
      </c>
      <c r="CA2913" s="1">
        <v>-1.0</v>
      </c>
      <c r="CB2913" s="1">
        <v>-1.0</v>
      </c>
      <c r="CC2913" s="1">
        <v>-1.0</v>
      </c>
      <c r="CD2913" s="1">
        <v>97443.0</v>
      </c>
    </row>
    <row r="2914">
      <c r="A2914" s="1">
        <v>2.1830694E7</v>
      </c>
      <c r="B2914" s="1" t="s">
        <v>15566</v>
      </c>
      <c r="C2914" s="1" t="s">
        <v>15567</v>
      </c>
      <c r="D2914" s="1" t="s">
        <v>15567</v>
      </c>
      <c r="E2914" s="1" t="s">
        <v>85</v>
      </c>
      <c r="I2914" s="1">
        <v>5.7882444E7</v>
      </c>
      <c r="J2914" s="1">
        <v>42408.0</v>
      </c>
      <c r="M2914" s="1">
        <v>0.0</v>
      </c>
      <c r="N2914" s="1">
        <v>1.0</v>
      </c>
      <c r="O2914" s="1">
        <v>0.0</v>
      </c>
      <c r="P2914" s="1" t="s">
        <v>621</v>
      </c>
      <c r="Q2914" s="1" t="s">
        <v>10279</v>
      </c>
      <c r="R2914" s="1">
        <v>40.85973</v>
      </c>
      <c r="S2914" s="1">
        <v>-73.86699</v>
      </c>
      <c r="T2914" s="1" t="s">
        <v>91</v>
      </c>
      <c r="U2914" s="1" t="s">
        <v>92</v>
      </c>
      <c r="V2914" s="1">
        <v>4.0</v>
      </c>
      <c r="W2914" s="1">
        <v>1.0</v>
      </c>
      <c r="X2914" s="1">
        <v>1.0</v>
      </c>
      <c r="Y2914" s="1">
        <v>2.0</v>
      </c>
      <c r="Z2914" s="1" t="s">
        <v>93</v>
      </c>
      <c r="AA2914" s="1" t="s">
        <v>15568</v>
      </c>
      <c r="AB2914" s="1">
        <v>70.0</v>
      </c>
      <c r="AC2914" s="1">
        <v>1.0</v>
      </c>
      <c r="AD2914" s="1">
        <v>0.0</v>
      </c>
      <c r="AE2914" s="1">
        <v>2.0</v>
      </c>
      <c r="AF2914" s="1" t="s">
        <v>692</v>
      </c>
      <c r="AG2914" s="1">
        <v>1.0</v>
      </c>
      <c r="AH2914" s="1">
        <v>0.0</v>
      </c>
      <c r="AI2914" s="1">
        <v>0.0</v>
      </c>
      <c r="AJ2914" s="1">
        <v>0.0</v>
      </c>
      <c r="AK2914" s="1">
        <v>0.0</v>
      </c>
      <c r="AL2914" s="1">
        <v>7.0</v>
      </c>
      <c r="AM2914" s="1">
        <v>0.0</v>
      </c>
      <c r="AN2914" s="1">
        <v>80.0</v>
      </c>
      <c r="AO2914" s="1">
        <v>9.0</v>
      </c>
      <c r="AP2914" s="1">
        <v>8.0</v>
      </c>
      <c r="AQ2914" s="1">
        <v>9.0</v>
      </c>
      <c r="AR2914" s="1">
        <v>10.0</v>
      </c>
      <c r="AS2914" s="1">
        <v>9.0</v>
      </c>
      <c r="AT2914" s="1">
        <v>8.0</v>
      </c>
      <c r="AU2914" s="1">
        <v>1.0</v>
      </c>
      <c r="AV2914" s="1" t="s">
        <v>105</v>
      </c>
      <c r="AW2914" s="1">
        <v>1.0</v>
      </c>
      <c r="AX2914" s="1">
        <v>1.0</v>
      </c>
      <c r="AY2914" s="1">
        <v>0.0</v>
      </c>
      <c r="AZ2914" s="1">
        <v>0.0</v>
      </c>
      <c r="BA2914" s="1">
        <v>0.36</v>
      </c>
      <c r="BB2914" s="1">
        <v>-1.0</v>
      </c>
      <c r="BC2914" s="1">
        <v>1.0</v>
      </c>
      <c r="BD2914" s="1">
        <v>-1.0</v>
      </c>
      <c r="BE2914" s="1">
        <v>-1.0</v>
      </c>
      <c r="BF2914" s="1">
        <v>-1.0</v>
      </c>
      <c r="BG2914" s="1">
        <v>-1.0</v>
      </c>
      <c r="BH2914" s="1">
        <v>-1.0</v>
      </c>
      <c r="BI2914" s="1">
        <v>-1.0</v>
      </c>
      <c r="BJ2914" s="1">
        <v>1.0</v>
      </c>
      <c r="BK2914" s="1">
        <v>-1.0</v>
      </c>
      <c r="BL2914" s="1">
        <v>-1.0</v>
      </c>
      <c r="BM2914" s="1">
        <v>-1.0</v>
      </c>
      <c r="BN2914" s="1">
        <v>1.0</v>
      </c>
      <c r="BO2914" s="1">
        <v>-1.0</v>
      </c>
      <c r="BP2914" s="1">
        <v>-1.0</v>
      </c>
      <c r="BQ2914" s="1">
        <v>-1.0</v>
      </c>
      <c r="BR2914" s="1">
        <v>-1.0</v>
      </c>
      <c r="BS2914" s="1">
        <v>-1.0</v>
      </c>
      <c r="BT2914" s="1">
        <v>-1.0</v>
      </c>
      <c r="BU2914" s="1">
        <v>-1.0</v>
      </c>
      <c r="BV2914" s="1">
        <v>-1.0</v>
      </c>
      <c r="BW2914" s="1">
        <v>1.0</v>
      </c>
      <c r="BX2914" s="1">
        <v>1.0</v>
      </c>
      <c r="BY2914" s="1">
        <v>-1.0</v>
      </c>
      <c r="BZ2914" s="1">
        <v>-1.0</v>
      </c>
      <c r="CA2914" s="1">
        <v>1.0</v>
      </c>
      <c r="CB2914" s="1">
        <v>-1.0</v>
      </c>
      <c r="CC2914" s="1">
        <v>-1.0</v>
      </c>
      <c r="CD2914" s="1">
        <v>97511.0</v>
      </c>
    </row>
    <row r="2915">
      <c r="A2915" s="1">
        <v>2.0565375E7</v>
      </c>
      <c r="B2915" s="1" t="s">
        <v>15569</v>
      </c>
      <c r="C2915" s="1" t="s">
        <v>15570</v>
      </c>
      <c r="D2915" s="1" t="s">
        <v>15571</v>
      </c>
      <c r="E2915" s="1" t="s">
        <v>85</v>
      </c>
      <c r="F2915" s="1" t="s">
        <v>15572</v>
      </c>
      <c r="G2915" s="1" t="s">
        <v>15573</v>
      </c>
      <c r="H2915" s="1" t="s">
        <v>15574</v>
      </c>
      <c r="I2915" s="1">
        <v>1.38765458E8</v>
      </c>
      <c r="J2915" s="1">
        <v>42921.0</v>
      </c>
      <c r="K2915" s="1" t="s">
        <v>134</v>
      </c>
      <c r="L2915" s="1">
        <v>1.0</v>
      </c>
      <c r="M2915" s="1">
        <v>0.0</v>
      </c>
      <c r="N2915" s="1">
        <v>3.0</v>
      </c>
      <c r="O2915" s="1">
        <v>0.0</v>
      </c>
      <c r="P2915" s="1" t="s">
        <v>89</v>
      </c>
      <c r="Q2915" s="1" t="s">
        <v>613</v>
      </c>
      <c r="R2915" s="1">
        <v>40.79674</v>
      </c>
      <c r="S2915" s="1">
        <v>-73.94674</v>
      </c>
      <c r="T2915" s="1" t="s">
        <v>289</v>
      </c>
      <c r="U2915" s="1" t="s">
        <v>92</v>
      </c>
      <c r="V2915" s="1">
        <v>6.0</v>
      </c>
      <c r="W2915" s="1">
        <v>1.5</v>
      </c>
      <c r="X2915" s="1">
        <v>2.0</v>
      </c>
      <c r="Y2915" s="1">
        <v>2.0</v>
      </c>
      <c r="Z2915" s="1" t="s">
        <v>93</v>
      </c>
      <c r="AA2915" s="1" t="s">
        <v>15575</v>
      </c>
      <c r="AB2915" s="1">
        <v>325.0</v>
      </c>
      <c r="AC2915" s="1">
        <v>5.0</v>
      </c>
      <c r="AD2915" s="1">
        <v>25.0</v>
      </c>
      <c r="AE2915" s="1">
        <v>6.0</v>
      </c>
      <c r="AF2915" s="1" t="s">
        <v>95</v>
      </c>
      <c r="AG2915" s="1">
        <v>1.0</v>
      </c>
      <c r="AH2915" s="1">
        <v>14.0</v>
      </c>
      <c r="AI2915" s="1">
        <v>44.0</v>
      </c>
      <c r="AJ2915" s="1">
        <v>74.0</v>
      </c>
      <c r="AK2915" s="1">
        <v>156.0</v>
      </c>
      <c r="AL2915" s="1">
        <v>15.0</v>
      </c>
      <c r="AM2915" s="1">
        <v>7.0</v>
      </c>
      <c r="AN2915" s="1">
        <v>96.0</v>
      </c>
      <c r="AO2915" s="1">
        <v>10.0</v>
      </c>
      <c r="AP2915" s="1">
        <v>10.0</v>
      </c>
      <c r="AQ2915" s="1">
        <v>10.0</v>
      </c>
      <c r="AR2915" s="1">
        <v>10.0</v>
      </c>
      <c r="AS2915" s="1">
        <v>8.0</v>
      </c>
      <c r="AT2915" s="1">
        <v>9.0</v>
      </c>
      <c r="AU2915" s="1">
        <v>1.0</v>
      </c>
      <c r="AV2915" s="1" t="s">
        <v>96</v>
      </c>
      <c r="AW2915" s="1">
        <v>1.0</v>
      </c>
      <c r="AX2915" s="1">
        <v>1.0</v>
      </c>
      <c r="AY2915" s="1">
        <v>0.0</v>
      </c>
      <c r="AZ2915" s="1">
        <v>0.0</v>
      </c>
      <c r="BA2915" s="1">
        <v>0.68</v>
      </c>
      <c r="BB2915" s="1">
        <v>-1.0</v>
      </c>
      <c r="BC2915" s="1">
        <v>1.0</v>
      </c>
      <c r="BD2915" s="1">
        <v>-1.0</v>
      </c>
      <c r="BE2915" s="1">
        <v>-1.0</v>
      </c>
      <c r="BF2915" s="1">
        <v>1.0</v>
      </c>
      <c r="BG2915" s="1">
        <v>-1.0</v>
      </c>
      <c r="BH2915" s="1">
        <v>1.0</v>
      </c>
      <c r="BI2915" s="1">
        <v>-1.0</v>
      </c>
      <c r="BJ2915" s="1">
        <v>1.0</v>
      </c>
      <c r="BK2915" s="1">
        <v>1.0</v>
      </c>
      <c r="BL2915" s="1">
        <v>1.0</v>
      </c>
      <c r="BM2915" s="1">
        <v>1.0</v>
      </c>
      <c r="BN2915" s="1">
        <v>1.0</v>
      </c>
      <c r="BO2915" s="1">
        <v>1.0</v>
      </c>
      <c r="BP2915" s="1">
        <v>-1.0</v>
      </c>
      <c r="BQ2915" s="1">
        <v>1.0</v>
      </c>
      <c r="BR2915" s="1">
        <v>1.0</v>
      </c>
      <c r="BS2915" s="1">
        <v>1.0</v>
      </c>
      <c r="BT2915" s="1">
        <v>-1.0</v>
      </c>
      <c r="BU2915" s="1">
        <v>1.0</v>
      </c>
      <c r="BV2915" s="1">
        <v>1.0</v>
      </c>
      <c r="BW2915" s="1">
        <v>-1.0</v>
      </c>
      <c r="BX2915" s="1">
        <v>-1.0</v>
      </c>
      <c r="BY2915" s="1">
        <v>-1.0</v>
      </c>
      <c r="BZ2915" s="1">
        <v>-1.0</v>
      </c>
      <c r="CA2915" s="1">
        <v>-1.0</v>
      </c>
      <c r="CB2915" s="1">
        <v>-1.0</v>
      </c>
      <c r="CC2915" s="1">
        <v>-1.0</v>
      </c>
      <c r="CD2915" s="1">
        <v>97544.0</v>
      </c>
    </row>
    <row r="2916">
      <c r="A2916" s="1">
        <v>3.4316575E7</v>
      </c>
      <c r="B2916" s="1" t="s">
        <v>15576</v>
      </c>
      <c r="C2916" s="1" t="s">
        <v>15577</v>
      </c>
      <c r="D2916" s="1" t="s">
        <v>15578</v>
      </c>
      <c r="E2916" s="1" t="s">
        <v>85</v>
      </c>
      <c r="F2916" s="1" t="s">
        <v>15579</v>
      </c>
      <c r="G2916" s="1" t="s">
        <v>15580</v>
      </c>
      <c r="I2916" s="1">
        <v>2.5623574E8</v>
      </c>
      <c r="J2916" s="1">
        <v>43571.0</v>
      </c>
      <c r="K2916" s="1" t="s">
        <v>272</v>
      </c>
      <c r="L2916" s="1">
        <v>0.9</v>
      </c>
      <c r="M2916" s="1">
        <v>0.0</v>
      </c>
      <c r="N2916" s="1">
        <v>3.0</v>
      </c>
      <c r="O2916" s="1">
        <v>0.0</v>
      </c>
      <c r="P2916" s="1" t="s">
        <v>123</v>
      </c>
      <c r="Q2916" s="1" t="s">
        <v>124</v>
      </c>
      <c r="R2916" s="1">
        <v>40.66878</v>
      </c>
      <c r="S2916" s="1">
        <v>-73.93888</v>
      </c>
      <c r="T2916" s="1" t="s">
        <v>125</v>
      </c>
      <c r="U2916" s="1" t="s">
        <v>214</v>
      </c>
      <c r="V2916" s="1">
        <v>4.0</v>
      </c>
      <c r="W2916" s="1">
        <v>1.5</v>
      </c>
      <c r="X2916" s="1">
        <v>1.0</v>
      </c>
      <c r="Y2916" s="1">
        <v>2.0</v>
      </c>
      <c r="Z2916" s="1" t="s">
        <v>93</v>
      </c>
      <c r="AA2916" s="1" t="s">
        <v>15581</v>
      </c>
      <c r="AB2916" s="1">
        <v>45.0</v>
      </c>
      <c r="AC2916" s="1">
        <v>1.0</v>
      </c>
      <c r="AD2916" s="1">
        <v>25.0</v>
      </c>
      <c r="AE2916" s="1">
        <v>2.0</v>
      </c>
      <c r="AF2916" s="1" t="s">
        <v>1554</v>
      </c>
      <c r="AG2916" s="1">
        <v>1.0</v>
      </c>
      <c r="AH2916" s="1">
        <v>30.0</v>
      </c>
      <c r="AI2916" s="1">
        <v>60.0</v>
      </c>
      <c r="AJ2916" s="1">
        <v>90.0</v>
      </c>
      <c r="AK2916" s="1">
        <v>365.0</v>
      </c>
      <c r="AL2916" s="1">
        <v>0.0</v>
      </c>
      <c r="AM2916" s="1">
        <v>0.0</v>
      </c>
      <c r="AU2916" s="1">
        <v>0.0</v>
      </c>
      <c r="AV2916" s="1" t="s">
        <v>117</v>
      </c>
      <c r="AW2916" s="1">
        <v>3.0</v>
      </c>
      <c r="AX2916" s="1">
        <v>0.0</v>
      </c>
      <c r="AY2916" s="1">
        <v>0.0</v>
      </c>
      <c r="AZ2916" s="1">
        <v>3.0</v>
      </c>
      <c r="BB2916" s="1">
        <v>-1.0</v>
      </c>
      <c r="BC2916" s="1">
        <v>-1.0</v>
      </c>
      <c r="BD2916" s="1">
        <v>-1.0</v>
      </c>
      <c r="BE2916" s="1">
        <v>-1.0</v>
      </c>
      <c r="BF2916" s="1">
        <v>-1.0</v>
      </c>
      <c r="BG2916" s="1">
        <v>-1.0</v>
      </c>
      <c r="BH2916" s="1">
        <v>1.0</v>
      </c>
      <c r="BI2916" s="1">
        <v>-1.0</v>
      </c>
      <c r="BJ2916" s="1">
        <v>1.0</v>
      </c>
      <c r="BK2916" s="1">
        <v>-1.0</v>
      </c>
      <c r="BL2916" s="1">
        <v>-1.0</v>
      </c>
      <c r="BM2916" s="1">
        <v>-1.0</v>
      </c>
      <c r="BN2916" s="1">
        <v>-1.0</v>
      </c>
      <c r="BO2916" s="1">
        <v>-1.0</v>
      </c>
      <c r="BP2916" s="1">
        <v>-1.0</v>
      </c>
      <c r="BQ2916" s="1">
        <v>-1.0</v>
      </c>
      <c r="BR2916" s="1">
        <v>-1.0</v>
      </c>
      <c r="BS2916" s="1">
        <v>-1.0</v>
      </c>
      <c r="BT2916" s="1">
        <v>-1.0</v>
      </c>
      <c r="BU2916" s="1">
        <v>1.0</v>
      </c>
      <c r="BV2916" s="1">
        <v>-1.0</v>
      </c>
      <c r="BW2916" s="1">
        <v>-1.0</v>
      </c>
      <c r="BX2916" s="1">
        <v>-1.0</v>
      </c>
      <c r="BY2916" s="1">
        <v>-1.0</v>
      </c>
      <c r="BZ2916" s="1">
        <v>-1.0</v>
      </c>
      <c r="CA2916" s="1">
        <v>-1.0</v>
      </c>
      <c r="CB2916" s="1">
        <v>-1.0</v>
      </c>
      <c r="CC2916" s="1">
        <v>-1.0</v>
      </c>
      <c r="CD2916" s="1">
        <v>97570.0</v>
      </c>
    </row>
    <row r="2917">
      <c r="A2917" s="1">
        <v>4221999.0</v>
      </c>
      <c r="B2917" s="1" t="s">
        <v>15582</v>
      </c>
      <c r="C2917" s="1" t="s">
        <v>15583</v>
      </c>
      <c r="D2917" s="1" t="s">
        <v>15584</v>
      </c>
      <c r="E2917" s="1" t="s">
        <v>85</v>
      </c>
      <c r="F2917" s="1" t="s">
        <v>15585</v>
      </c>
      <c r="H2917" s="1" t="s">
        <v>15586</v>
      </c>
      <c r="I2917" s="1">
        <v>2.0335235E7</v>
      </c>
      <c r="J2917" s="1">
        <v>41871.0</v>
      </c>
      <c r="M2917" s="1">
        <v>0.0</v>
      </c>
      <c r="N2917" s="1">
        <v>1.0</v>
      </c>
      <c r="O2917" s="1">
        <v>1.0</v>
      </c>
      <c r="P2917" s="1" t="s">
        <v>89</v>
      </c>
      <c r="Q2917" s="1" t="s">
        <v>329</v>
      </c>
      <c r="R2917" s="1">
        <v>40.7557599999999</v>
      </c>
      <c r="S2917" s="1">
        <v>-73.96548</v>
      </c>
      <c r="T2917" s="1" t="s">
        <v>91</v>
      </c>
      <c r="U2917" s="1" t="s">
        <v>92</v>
      </c>
      <c r="V2917" s="1">
        <v>2.0</v>
      </c>
      <c r="W2917" s="1">
        <v>1.0</v>
      </c>
      <c r="X2917" s="1">
        <v>1.0</v>
      </c>
      <c r="Y2917" s="1">
        <v>1.0</v>
      </c>
      <c r="Z2917" s="1" t="s">
        <v>93</v>
      </c>
      <c r="AA2917" s="1" t="s">
        <v>15587</v>
      </c>
      <c r="AB2917" s="1">
        <v>225.0</v>
      </c>
      <c r="AC2917" s="1">
        <v>1.0</v>
      </c>
      <c r="AD2917" s="1">
        <v>40.0</v>
      </c>
      <c r="AE2917" s="1">
        <v>1.0</v>
      </c>
      <c r="AF2917" s="1" t="s">
        <v>549</v>
      </c>
      <c r="AG2917" s="1">
        <v>1.0</v>
      </c>
      <c r="AH2917" s="1">
        <v>0.0</v>
      </c>
      <c r="AI2917" s="1">
        <v>0.0</v>
      </c>
      <c r="AJ2917" s="1">
        <v>0.0</v>
      </c>
      <c r="AK2917" s="1">
        <v>0.0</v>
      </c>
      <c r="AL2917" s="1">
        <v>10.0</v>
      </c>
      <c r="AM2917" s="1">
        <v>1.0</v>
      </c>
      <c r="AN2917" s="1">
        <v>98.0</v>
      </c>
      <c r="AO2917" s="1">
        <v>10.0</v>
      </c>
      <c r="AP2917" s="1">
        <v>10.0</v>
      </c>
      <c r="AQ2917" s="1">
        <v>10.0</v>
      </c>
      <c r="AR2917" s="1">
        <v>10.0</v>
      </c>
      <c r="AS2917" s="1">
        <v>10.0</v>
      </c>
      <c r="AT2917" s="1">
        <v>10.0</v>
      </c>
      <c r="AU2917" s="1">
        <v>0.0</v>
      </c>
      <c r="AV2917" s="1" t="s">
        <v>117</v>
      </c>
      <c r="AW2917" s="1">
        <v>1.0</v>
      </c>
      <c r="AX2917" s="1">
        <v>1.0</v>
      </c>
      <c r="AY2917" s="1">
        <v>0.0</v>
      </c>
      <c r="AZ2917" s="1">
        <v>0.0</v>
      </c>
      <c r="BA2917" s="1">
        <v>0.18</v>
      </c>
      <c r="BB2917" s="1">
        <v>-1.0</v>
      </c>
      <c r="BC2917" s="1">
        <v>1.0</v>
      </c>
      <c r="BD2917" s="1">
        <v>-1.0</v>
      </c>
      <c r="BE2917" s="1">
        <v>-1.0</v>
      </c>
      <c r="BF2917" s="1">
        <v>-1.0</v>
      </c>
      <c r="BG2917" s="1">
        <v>-1.0</v>
      </c>
      <c r="BH2917" s="1">
        <v>-1.0</v>
      </c>
      <c r="BI2917" s="1">
        <v>-1.0</v>
      </c>
      <c r="BJ2917" s="1">
        <v>1.0</v>
      </c>
      <c r="BK2917" s="1">
        <v>-1.0</v>
      </c>
      <c r="BL2917" s="1">
        <v>-1.0</v>
      </c>
      <c r="BM2917" s="1">
        <v>1.0</v>
      </c>
      <c r="BN2917" s="1">
        <v>1.0</v>
      </c>
      <c r="BO2917" s="1">
        <v>-1.0</v>
      </c>
      <c r="BP2917" s="1">
        <v>-1.0</v>
      </c>
      <c r="BQ2917" s="1">
        <v>-1.0</v>
      </c>
      <c r="BR2917" s="1">
        <v>-1.0</v>
      </c>
      <c r="BS2917" s="1">
        <v>-1.0</v>
      </c>
      <c r="BT2917" s="1">
        <v>-1.0</v>
      </c>
      <c r="BU2917" s="1">
        <v>1.0</v>
      </c>
      <c r="BV2917" s="1">
        <v>-1.0</v>
      </c>
      <c r="BW2917" s="1">
        <v>1.0</v>
      </c>
      <c r="BX2917" s="1">
        <v>-1.0</v>
      </c>
      <c r="BY2917" s="1">
        <v>-1.0</v>
      </c>
      <c r="BZ2917" s="1">
        <v>-1.0</v>
      </c>
      <c r="CA2917" s="1">
        <v>-1.0</v>
      </c>
      <c r="CB2917" s="1">
        <v>-1.0</v>
      </c>
      <c r="CC2917" s="1">
        <v>-1.0</v>
      </c>
      <c r="CD2917" s="1">
        <v>97573.0</v>
      </c>
    </row>
    <row r="2918">
      <c r="A2918" s="1">
        <v>3.4818201E7</v>
      </c>
      <c r="B2918" s="1" t="s">
        <v>15588</v>
      </c>
      <c r="C2918" s="1" t="s">
        <v>15589</v>
      </c>
      <c r="D2918" s="1" t="s">
        <v>15589</v>
      </c>
      <c r="E2918" s="1" t="s">
        <v>85</v>
      </c>
      <c r="H2918" s="1" t="s">
        <v>15590</v>
      </c>
      <c r="I2918" s="1">
        <v>4.1326856E7</v>
      </c>
      <c r="J2918" s="1">
        <v>42228.0</v>
      </c>
      <c r="K2918" s="1" t="s">
        <v>134</v>
      </c>
      <c r="L2918" s="1">
        <v>0.9</v>
      </c>
      <c r="M2918" s="1">
        <v>0.0</v>
      </c>
      <c r="N2918" s="1">
        <v>5.0</v>
      </c>
      <c r="O2918" s="1">
        <v>1.0</v>
      </c>
      <c r="P2918" s="1" t="s">
        <v>111</v>
      </c>
      <c r="Q2918" s="1" t="s">
        <v>112</v>
      </c>
      <c r="R2918" s="1">
        <v>40.74464</v>
      </c>
      <c r="S2918" s="1">
        <v>-73.8791</v>
      </c>
      <c r="T2918" s="1" t="s">
        <v>150</v>
      </c>
      <c r="U2918" s="1" t="s">
        <v>92</v>
      </c>
      <c r="V2918" s="1">
        <v>6.0</v>
      </c>
      <c r="W2918" s="1">
        <v>1.0</v>
      </c>
      <c r="X2918" s="1">
        <v>2.0</v>
      </c>
      <c r="Y2918" s="1">
        <v>3.0</v>
      </c>
      <c r="Z2918" s="1" t="s">
        <v>93</v>
      </c>
      <c r="AA2918" s="1" t="s">
        <v>15591</v>
      </c>
      <c r="AB2918" s="1">
        <v>145.0</v>
      </c>
      <c r="AC2918" s="1">
        <v>4.0</v>
      </c>
      <c r="AD2918" s="1">
        <v>10.0</v>
      </c>
      <c r="AE2918" s="1">
        <v>1.0</v>
      </c>
      <c r="AF2918" s="1" t="s">
        <v>179</v>
      </c>
      <c r="AG2918" s="1">
        <v>1.0</v>
      </c>
      <c r="AH2918" s="1">
        <v>15.0</v>
      </c>
      <c r="AI2918" s="1">
        <v>15.0</v>
      </c>
      <c r="AJ2918" s="1">
        <v>20.0</v>
      </c>
      <c r="AK2918" s="1">
        <v>110.0</v>
      </c>
      <c r="AL2918" s="1">
        <v>0.0</v>
      </c>
      <c r="AM2918" s="1">
        <v>0.0</v>
      </c>
      <c r="AU2918" s="1">
        <v>0.0</v>
      </c>
      <c r="AV2918" s="1" t="s">
        <v>96</v>
      </c>
      <c r="AW2918" s="1">
        <v>5.0</v>
      </c>
      <c r="AX2918" s="1">
        <v>1.0</v>
      </c>
      <c r="AY2918" s="1">
        <v>4.0</v>
      </c>
      <c r="AZ2918" s="1">
        <v>0.0</v>
      </c>
      <c r="BB2918" s="1">
        <v>-1.0</v>
      </c>
      <c r="BC2918" s="1">
        <v>1.0</v>
      </c>
      <c r="BD2918" s="1">
        <v>-1.0</v>
      </c>
      <c r="BE2918" s="1">
        <v>-1.0</v>
      </c>
      <c r="BF2918" s="1">
        <v>-1.0</v>
      </c>
      <c r="BG2918" s="1">
        <v>-1.0</v>
      </c>
      <c r="BH2918" s="1">
        <v>-1.0</v>
      </c>
      <c r="BI2918" s="1">
        <v>-1.0</v>
      </c>
      <c r="BJ2918" s="1">
        <v>-1.0</v>
      </c>
      <c r="BK2918" s="1">
        <v>-1.0</v>
      </c>
      <c r="BL2918" s="1">
        <v>-1.0</v>
      </c>
      <c r="BM2918" s="1">
        <v>-1.0</v>
      </c>
      <c r="BN2918" s="1">
        <v>-1.0</v>
      </c>
      <c r="BO2918" s="1">
        <v>-1.0</v>
      </c>
      <c r="BP2918" s="1">
        <v>-1.0</v>
      </c>
      <c r="BQ2918" s="1">
        <v>-1.0</v>
      </c>
      <c r="BR2918" s="1">
        <v>-1.0</v>
      </c>
      <c r="BS2918" s="1">
        <v>-1.0</v>
      </c>
      <c r="BT2918" s="1">
        <v>1.0</v>
      </c>
      <c r="BU2918" s="1">
        <v>1.0</v>
      </c>
      <c r="BV2918" s="1">
        <v>-1.0</v>
      </c>
      <c r="BW2918" s="1">
        <v>-1.0</v>
      </c>
      <c r="BX2918" s="1">
        <v>-1.0</v>
      </c>
      <c r="BY2918" s="1">
        <v>-1.0</v>
      </c>
      <c r="BZ2918" s="1">
        <v>-1.0</v>
      </c>
      <c r="CA2918" s="1">
        <v>-1.0</v>
      </c>
      <c r="CB2918" s="1">
        <v>-1.0</v>
      </c>
      <c r="CC2918" s="1">
        <v>-1.0</v>
      </c>
      <c r="CD2918" s="1">
        <v>97596.0</v>
      </c>
    </row>
    <row r="2919">
      <c r="A2919" s="1">
        <v>1.5868431E7</v>
      </c>
      <c r="B2919" s="1" t="s">
        <v>15592</v>
      </c>
      <c r="C2919" s="1" t="s">
        <v>15593</v>
      </c>
      <c r="D2919" s="1" t="s">
        <v>15593</v>
      </c>
      <c r="E2919" s="1" t="s">
        <v>85</v>
      </c>
      <c r="H2919" s="1" t="s">
        <v>15594</v>
      </c>
      <c r="I2919" s="1">
        <v>8794266.0</v>
      </c>
      <c r="J2919" s="1">
        <v>41529.0</v>
      </c>
      <c r="M2919" s="1">
        <v>0.0</v>
      </c>
      <c r="N2919" s="1">
        <v>1.0</v>
      </c>
      <c r="O2919" s="1">
        <v>0.0</v>
      </c>
      <c r="P2919" s="1" t="s">
        <v>89</v>
      </c>
      <c r="Q2919" s="1" t="s">
        <v>90</v>
      </c>
      <c r="R2919" s="1">
        <v>40.8065</v>
      </c>
      <c r="S2919" s="1">
        <v>-73.94941</v>
      </c>
      <c r="T2919" s="1" t="s">
        <v>91</v>
      </c>
      <c r="U2919" s="1" t="s">
        <v>92</v>
      </c>
      <c r="V2919" s="1">
        <v>2.0</v>
      </c>
      <c r="W2919" s="1">
        <v>1.0</v>
      </c>
      <c r="X2919" s="1">
        <v>1.0</v>
      </c>
      <c r="Y2919" s="1">
        <v>2.0</v>
      </c>
      <c r="Z2919" s="1" t="s">
        <v>93</v>
      </c>
      <c r="AA2919" s="1" t="s">
        <v>15595</v>
      </c>
      <c r="AB2919" s="1">
        <v>140.0</v>
      </c>
      <c r="AC2919" s="1">
        <v>1.0</v>
      </c>
      <c r="AD2919" s="1">
        <v>0.0</v>
      </c>
      <c r="AE2919" s="1">
        <v>15.0</v>
      </c>
      <c r="AF2919" s="1" t="s">
        <v>1421</v>
      </c>
      <c r="AG2919" s="1">
        <v>1.0</v>
      </c>
      <c r="AH2919" s="1">
        <v>0.0</v>
      </c>
      <c r="AI2919" s="1">
        <v>0.0</v>
      </c>
      <c r="AJ2919" s="1">
        <v>0.0</v>
      </c>
      <c r="AK2919" s="1">
        <v>0.0</v>
      </c>
      <c r="AL2919" s="1">
        <v>0.0</v>
      </c>
      <c r="AM2919" s="1">
        <v>0.0</v>
      </c>
      <c r="AU2919" s="1">
        <v>0.0</v>
      </c>
      <c r="AV2919" s="1" t="s">
        <v>105</v>
      </c>
      <c r="AW2919" s="1">
        <v>1.0</v>
      </c>
      <c r="AX2919" s="1">
        <v>1.0</v>
      </c>
      <c r="AY2919" s="1">
        <v>0.0</v>
      </c>
      <c r="AZ2919" s="1">
        <v>0.0</v>
      </c>
      <c r="BB2919" s="1">
        <v>-1.0</v>
      </c>
      <c r="BC2919" s="1">
        <v>-1.0</v>
      </c>
      <c r="BD2919" s="1">
        <v>-1.0</v>
      </c>
      <c r="BE2919" s="1">
        <v>-1.0</v>
      </c>
      <c r="BF2919" s="1">
        <v>-1.0</v>
      </c>
      <c r="BG2919" s="1">
        <v>-1.0</v>
      </c>
      <c r="BH2919" s="1">
        <v>-1.0</v>
      </c>
      <c r="BI2919" s="1">
        <v>-1.0</v>
      </c>
      <c r="BJ2919" s="1">
        <v>-1.0</v>
      </c>
      <c r="BK2919" s="1">
        <v>-1.0</v>
      </c>
      <c r="BL2919" s="1">
        <v>-1.0</v>
      </c>
      <c r="BM2919" s="1">
        <v>-1.0</v>
      </c>
      <c r="BN2919" s="1">
        <v>-1.0</v>
      </c>
      <c r="BO2919" s="1">
        <v>-1.0</v>
      </c>
      <c r="BP2919" s="1">
        <v>-1.0</v>
      </c>
      <c r="BQ2919" s="1">
        <v>-1.0</v>
      </c>
      <c r="BR2919" s="1">
        <v>-1.0</v>
      </c>
      <c r="BS2919" s="1">
        <v>-1.0</v>
      </c>
      <c r="BT2919" s="1">
        <v>-1.0</v>
      </c>
      <c r="BU2919" s="1">
        <v>1.0</v>
      </c>
      <c r="BV2919" s="1">
        <v>-1.0</v>
      </c>
      <c r="BW2919" s="1">
        <v>-1.0</v>
      </c>
      <c r="BX2919" s="1">
        <v>-1.0</v>
      </c>
      <c r="BY2919" s="1">
        <v>-1.0</v>
      </c>
      <c r="BZ2919" s="1">
        <v>-1.0</v>
      </c>
      <c r="CA2919" s="1">
        <v>-1.0</v>
      </c>
      <c r="CB2919" s="1">
        <v>-1.0</v>
      </c>
      <c r="CC2919" s="1">
        <v>-1.0</v>
      </c>
      <c r="CD2919" s="1">
        <v>97783.0</v>
      </c>
    </row>
    <row r="2920">
      <c r="A2920" s="1">
        <v>1.5618546E7</v>
      </c>
      <c r="B2920" s="1" t="s">
        <v>15596</v>
      </c>
      <c r="C2920" s="1" t="s">
        <v>15597</v>
      </c>
      <c r="D2920" s="1" t="s">
        <v>15597</v>
      </c>
      <c r="E2920" s="1" t="s">
        <v>85</v>
      </c>
      <c r="H2920" s="2" t="str">
        <f>- Barnard-College owned building, mostly students and faculty</f>
        <v>#ERROR!</v>
      </c>
      <c r="I2920" s="1">
        <v>5598880.0</v>
      </c>
      <c r="J2920" s="1">
        <v>41357.0</v>
      </c>
      <c r="K2920" s="1" t="s">
        <v>88</v>
      </c>
      <c r="L2920" s="1">
        <v>1.0</v>
      </c>
      <c r="M2920" s="1">
        <v>0.0</v>
      </c>
      <c r="N2920" s="1">
        <v>1.0</v>
      </c>
      <c r="O2920" s="1">
        <v>1.0</v>
      </c>
      <c r="P2920" s="1" t="s">
        <v>89</v>
      </c>
      <c r="Q2920" s="1" t="s">
        <v>362</v>
      </c>
      <c r="R2920" s="1">
        <v>40.79985</v>
      </c>
      <c r="S2920" s="1">
        <v>-73.96138</v>
      </c>
      <c r="T2920" s="1" t="s">
        <v>91</v>
      </c>
      <c r="U2920" s="1" t="s">
        <v>92</v>
      </c>
      <c r="V2920" s="1">
        <v>2.0</v>
      </c>
      <c r="W2920" s="1">
        <v>1.0</v>
      </c>
      <c r="X2920" s="1">
        <v>1.0</v>
      </c>
      <c r="Y2920" s="1">
        <v>1.0</v>
      </c>
      <c r="Z2920" s="1" t="s">
        <v>93</v>
      </c>
      <c r="AA2920" s="1" t="s">
        <v>15598</v>
      </c>
      <c r="AB2920" s="1">
        <v>135.0</v>
      </c>
      <c r="AC2920" s="1">
        <v>1.0</v>
      </c>
      <c r="AD2920" s="1">
        <v>0.0</v>
      </c>
      <c r="AE2920" s="1">
        <v>7.0</v>
      </c>
      <c r="AF2920" s="1" t="s">
        <v>407</v>
      </c>
      <c r="AG2920" s="1">
        <v>1.0</v>
      </c>
      <c r="AH2920" s="1">
        <v>0.0</v>
      </c>
      <c r="AI2920" s="1">
        <v>7.0</v>
      </c>
      <c r="AJ2920" s="1">
        <v>7.0</v>
      </c>
      <c r="AK2920" s="1">
        <v>99.0</v>
      </c>
      <c r="AL2920" s="1">
        <v>7.0</v>
      </c>
      <c r="AM2920" s="1">
        <v>0.0</v>
      </c>
      <c r="AN2920" s="1">
        <v>100.0</v>
      </c>
      <c r="AO2920" s="1">
        <v>10.0</v>
      </c>
      <c r="AP2920" s="1">
        <v>10.0</v>
      </c>
      <c r="AQ2920" s="1">
        <v>10.0</v>
      </c>
      <c r="AR2920" s="1">
        <v>10.0</v>
      </c>
      <c r="AS2920" s="1">
        <v>10.0</v>
      </c>
      <c r="AT2920" s="1">
        <v>10.0</v>
      </c>
      <c r="AU2920" s="1">
        <v>0.0</v>
      </c>
      <c r="AV2920" s="1" t="s">
        <v>96</v>
      </c>
      <c r="AW2920" s="1">
        <v>1.0</v>
      </c>
      <c r="AX2920" s="1">
        <v>1.0</v>
      </c>
      <c r="AY2920" s="1">
        <v>0.0</v>
      </c>
      <c r="AZ2920" s="1">
        <v>0.0</v>
      </c>
      <c r="BA2920" s="1">
        <v>0.22</v>
      </c>
      <c r="BB2920" s="1">
        <v>-1.0</v>
      </c>
      <c r="BC2920" s="1">
        <v>1.0</v>
      </c>
      <c r="BD2920" s="1">
        <v>-1.0</v>
      </c>
      <c r="BE2920" s="1">
        <v>-1.0</v>
      </c>
      <c r="BF2920" s="1">
        <v>-1.0</v>
      </c>
      <c r="BG2920" s="1">
        <v>-1.0</v>
      </c>
      <c r="BH2920" s="1">
        <v>-1.0</v>
      </c>
      <c r="BI2920" s="1">
        <v>-1.0</v>
      </c>
      <c r="BJ2920" s="1">
        <v>1.0</v>
      </c>
      <c r="BK2920" s="1">
        <v>-1.0</v>
      </c>
      <c r="BL2920" s="1">
        <v>-1.0</v>
      </c>
      <c r="BM2920" s="1">
        <v>1.0</v>
      </c>
      <c r="BN2920" s="1">
        <v>1.0</v>
      </c>
      <c r="BO2920" s="1">
        <v>-1.0</v>
      </c>
      <c r="BP2920" s="1">
        <v>-1.0</v>
      </c>
      <c r="BQ2920" s="1">
        <v>-1.0</v>
      </c>
      <c r="BR2920" s="1">
        <v>-1.0</v>
      </c>
      <c r="BS2920" s="1">
        <v>-1.0</v>
      </c>
      <c r="BT2920" s="1">
        <v>-1.0</v>
      </c>
      <c r="BU2920" s="1">
        <v>1.0</v>
      </c>
      <c r="BV2920" s="1">
        <v>-1.0</v>
      </c>
      <c r="BW2920" s="1">
        <v>-1.0</v>
      </c>
      <c r="BX2920" s="1">
        <v>-1.0</v>
      </c>
      <c r="BY2920" s="1">
        <v>-1.0</v>
      </c>
      <c r="BZ2920" s="1">
        <v>-1.0</v>
      </c>
      <c r="CA2920" s="1">
        <v>-1.0</v>
      </c>
      <c r="CB2920" s="1">
        <v>-1.0</v>
      </c>
      <c r="CC2920" s="1">
        <v>-1.0</v>
      </c>
      <c r="CD2920" s="1">
        <v>97784.0</v>
      </c>
    </row>
    <row r="2921">
      <c r="A2921" s="1">
        <v>2.4809771E7</v>
      </c>
      <c r="B2921" s="1" t="s">
        <v>15599</v>
      </c>
      <c r="C2921" s="1" t="s">
        <v>15600</v>
      </c>
      <c r="D2921" s="1" t="s">
        <v>15600</v>
      </c>
      <c r="E2921" s="1" t="s">
        <v>85</v>
      </c>
      <c r="H2921" s="2" t="str">
        <f>- no shoes in The house.</f>
        <v>#ERROR!</v>
      </c>
      <c r="I2921" s="1">
        <v>5024658.0</v>
      </c>
      <c r="J2921" s="1">
        <v>41314.0</v>
      </c>
      <c r="K2921" s="1" t="s">
        <v>134</v>
      </c>
      <c r="L2921" s="1">
        <v>1.0</v>
      </c>
      <c r="M2921" s="1">
        <v>0.0</v>
      </c>
      <c r="N2921" s="1">
        <v>1.0</v>
      </c>
      <c r="O2921" s="1">
        <v>1.0</v>
      </c>
      <c r="P2921" s="1" t="s">
        <v>123</v>
      </c>
      <c r="Q2921" s="1" t="s">
        <v>185</v>
      </c>
      <c r="R2921" s="1">
        <v>40.716</v>
      </c>
      <c r="S2921" s="1">
        <v>-73.94434</v>
      </c>
      <c r="T2921" s="1" t="s">
        <v>289</v>
      </c>
      <c r="U2921" s="1" t="s">
        <v>92</v>
      </c>
      <c r="V2921" s="1">
        <v>2.0</v>
      </c>
      <c r="W2921" s="1">
        <v>1.0</v>
      </c>
      <c r="X2921" s="1">
        <v>1.0</v>
      </c>
      <c r="Y2921" s="1">
        <v>1.0</v>
      </c>
      <c r="Z2921" s="1" t="s">
        <v>93</v>
      </c>
      <c r="AA2921" s="1" t="s">
        <v>15601</v>
      </c>
      <c r="AB2921" s="1">
        <v>130.0</v>
      </c>
      <c r="AC2921" s="1">
        <v>1.0</v>
      </c>
      <c r="AD2921" s="1">
        <v>0.0</v>
      </c>
      <c r="AE2921" s="1">
        <v>7.0</v>
      </c>
      <c r="AF2921" s="1" t="s">
        <v>127</v>
      </c>
      <c r="AG2921" s="1">
        <v>1.0</v>
      </c>
      <c r="AH2921" s="1">
        <v>0.0</v>
      </c>
      <c r="AI2921" s="1">
        <v>0.0</v>
      </c>
      <c r="AJ2921" s="1">
        <v>9.0</v>
      </c>
      <c r="AK2921" s="1">
        <v>9.0</v>
      </c>
      <c r="AL2921" s="1">
        <v>1.0</v>
      </c>
      <c r="AM2921" s="1">
        <v>0.0</v>
      </c>
      <c r="AN2921" s="1">
        <v>100.0</v>
      </c>
      <c r="AO2921" s="1">
        <v>10.0</v>
      </c>
      <c r="AP2921" s="1">
        <v>10.0</v>
      </c>
      <c r="AQ2921" s="1">
        <v>10.0</v>
      </c>
      <c r="AR2921" s="1">
        <v>10.0</v>
      </c>
      <c r="AS2921" s="1">
        <v>10.0</v>
      </c>
      <c r="AT2921" s="1">
        <v>10.0</v>
      </c>
      <c r="AU2921" s="1">
        <v>0.0</v>
      </c>
      <c r="AV2921" s="1" t="s">
        <v>105</v>
      </c>
      <c r="AW2921" s="1">
        <v>1.0</v>
      </c>
      <c r="AX2921" s="1">
        <v>1.0</v>
      </c>
      <c r="AY2921" s="1">
        <v>0.0</v>
      </c>
      <c r="AZ2921" s="1">
        <v>0.0</v>
      </c>
      <c r="BA2921" s="1">
        <v>0.08</v>
      </c>
      <c r="BB2921" s="1">
        <v>-1.0</v>
      </c>
      <c r="BC2921" s="1">
        <v>1.0</v>
      </c>
      <c r="BD2921" s="1">
        <v>-1.0</v>
      </c>
      <c r="BE2921" s="1">
        <v>-1.0</v>
      </c>
      <c r="BF2921" s="1">
        <v>-1.0</v>
      </c>
      <c r="BG2921" s="1">
        <v>-1.0</v>
      </c>
      <c r="BH2921" s="1">
        <v>-1.0</v>
      </c>
      <c r="BI2921" s="1">
        <v>-1.0</v>
      </c>
      <c r="BJ2921" s="1">
        <v>-1.0</v>
      </c>
      <c r="BK2921" s="1">
        <v>-1.0</v>
      </c>
      <c r="BL2921" s="1">
        <v>-1.0</v>
      </c>
      <c r="BM2921" s="1">
        <v>1.0</v>
      </c>
      <c r="BN2921" s="1">
        <v>-1.0</v>
      </c>
      <c r="BO2921" s="1">
        <v>-1.0</v>
      </c>
      <c r="BP2921" s="1">
        <v>-1.0</v>
      </c>
      <c r="BQ2921" s="1">
        <v>-1.0</v>
      </c>
      <c r="BR2921" s="1">
        <v>-1.0</v>
      </c>
      <c r="BS2921" s="1">
        <v>-1.0</v>
      </c>
      <c r="BT2921" s="1">
        <v>-1.0</v>
      </c>
      <c r="BU2921" s="1">
        <v>1.0</v>
      </c>
      <c r="BV2921" s="1">
        <v>-1.0</v>
      </c>
      <c r="BW2921" s="1">
        <v>-1.0</v>
      </c>
      <c r="BX2921" s="1">
        <v>-1.0</v>
      </c>
      <c r="BY2921" s="1">
        <v>-1.0</v>
      </c>
      <c r="BZ2921" s="1">
        <v>-1.0</v>
      </c>
      <c r="CA2921" s="1">
        <v>-1.0</v>
      </c>
      <c r="CB2921" s="1">
        <v>-1.0</v>
      </c>
      <c r="CC2921" s="1">
        <v>-1.0</v>
      </c>
      <c r="CD2921" s="1">
        <v>97784.0</v>
      </c>
    </row>
    <row r="2922">
      <c r="A2922" s="1">
        <v>2049322.0</v>
      </c>
      <c r="B2922" s="1" t="s">
        <v>15602</v>
      </c>
      <c r="C2922" s="1" t="s">
        <v>15603</v>
      </c>
      <c r="D2922" s="1" t="s">
        <v>15603</v>
      </c>
      <c r="E2922" s="1" t="s">
        <v>85</v>
      </c>
      <c r="I2922" s="1">
        <v>9446761.0</v>
      </c>
      <c r="J2922" s="1">
        <v>41562.0</v>
      </c>
      <c r="M2922" s="1">
        <v>0.0</v>
      </c>
      <c r="N2922" s="1">
        <v>1.0</v>
      </c>
      <c r="O2922" s="1">
        <v>1.0</v>
      </c>
      <c r="P2922" s="1" t="s">
        <v>123</v>
      </c>
      <c r="Q2922" s="1" t="s">
        <v>124</v>
      </c>
      <c r="R2922" s="1">
        <v>40.70371</v>
      </c>
      <c r="S2922" s="1">
        <v>-73.93344</v>
      </c>
      <c r="T2922" s="1" t="s">
        <v>91</v>
      </c>
      <c r="U2922" s="1" t="s">
        <v>113</v>
      </c>
      <c r="V2922" s="1">
        <v>1.0</v>
      </c>
      <c r="W2922" s="1">
        <v>1.0</v>
      </c>
      <c r="X2922" s="1">
        <v>1.0</v>
      </c>
      <c r="Y2922" s="1">
        <v>1.0</v>
      </c>
      <c r="Z2922" s="1" t="s">
        <v>93</v>
      </c>
      <c r="AA2922" s="1" t="s">
        <v>15604</v>
      </c>
      <c r="AB2922" s="1">
        <v>45.0</v>
      </c>
      <c r="AC2922" s="1">
        <v>1.0</v>
      </c>
      <c r="AD2922" s="1">
        <v>0.0</v>
      </c>
      <c r="AE2922" s="1">
        <v>7.0</v>
      </c>
      <c r="AF2922" s="1" t="s">
        <v>479</v>
      </c>
      <c r="AG2922" s="1">
        <v>1.0</v>
      </c>
      <c r="AH2922" s="1">
        <v>0.0</v>
      </c>
      <c r="AI2922" s="1">
        <v>0.0</v>
      </c>
      <c r="AJ2922" s="1">
        <v>0.0</v>
      </c>
      <c r="AK2922" s="1">
        <v>0.0</v>
      </c>
      <c r="AL2922" s="1">
        <v>0.0</v>
      </c>
      <c r="AM2922" s="1">
        <v>0.0</v>
      </c>
      <c r="AU2922" s="1">
        <v>0.0</v>
      </c>
      <c r="AV2922" s="1" t="s">
        <v>96</v>
      </c>
      <c r="AW2922" s="1">
        <v>1.0</v>
      </c>
      <c r="AX2922" s="1">
        <v>0.0</v>
      </c>
      <c r="AY2922" s="1">
        <v>1.0</v>
      </c>
      <c r="AZ2922" s="1">
        <v>0.0</v>
      </c>
      <c r="BB2922" s="1">
        <v>-1.0</v>
      </c>
      <c r="BC2922" s="1">
        <v>-1.0</v>
      </c>
      <c r="BD2922" s="1">
        <v>-1.0</v>
      </c>
      <c r="BE2922" s="1">
        <v>-1.0</v>
      </c>
      <c r="BF2922" s="1">
        <v>-1.0</v>
      </c>
      <c r="BG2922" s="1">
        <v>-1.0</v>
      </c>
      <c r="BH2922" s="1">
        <v>-1.0</v>
      </c>
      <c r="BI2922" s="1">
        <v>-1.0</v>
      </c>
      <c r="BJ2922" s="1">
        <v>-1.0</v>
      </c>
      <c r="BK2922" s="1">
        <v>-1.0</v>
      </c>
      <c r="BL2922" s="1">
        <v>-1.0</v>
      </c>
      <c r="BM2922" s="1">
        <v>1.0</v>
      </c>
      <c r="BN2922" s="1">
        <v>-1.0</v>
      </c>
      <c r="BO2922" s="1">
        <v>-1.0</v>
      </c>
      <c r="BP2922" s="1">
        <v>-1.0</v>
      </c>
      <c r="BQ2922" s="1">
        <v>-1.0</v>
      </c>
      <c r="BR2922" s="1">
        <v>-1.0</v>
      </c>
      <c r="BS2922" s="1">
        <v>-1.0</v>
      </c>
      <c r="BT2922" s="1">
        <v>-1.0</v>
      </c>
      <c r="BU2922" s="1">
        <v>1.0</v>
      </c>
      <c r="BV2922" s="1">
        <v>-1.0</v>
      </c>
      <c r="BW2922" s="1">
        <v>-1.0</v>
      </c>
      <c r="BX2922" s="1">
        <v>-1.0</v>
      </c>
      <c r="BY2922" s="1">
        <v>-1.0</v>
      </c>
      <c r="BZ2922" s="1">
        <v>-1.0</v>
      </c>
      <c r="CA2922" s="1">
        <v>-1.0</v>
      </c>
      <c r="CB2922" s="1">
        <v>-1.0</v>
      </c>
      <c r="CC2922" s="1">
        <v>-1.0</v>
      </c>
      <c r="CD2922" s="1">
        <v>97793.0</v>
      </c>
    </row>
    <row r="2923">
      <c r="A2923" s="1">
        <v>3.2640289E7</v>
      </c>
      <c r="B2923" s="1" t="s">
        <v>15605</v>
      </c>
      <c r="C2923" s="1" t="s">
        <v>15606</v>
      </c>
      <c r="D2923" s="1" t="s">
        <v>15606</v>
      </c>
      <c r="E2923" s="1" t="s">
        <v>85</v>
      </c>
      <c r="H2923" s="1" t="s">
        <v>15607</v>
      </c>
      <c r="I2923" s="1">
        <v>1.6098958E7</v>
      </c>
      <c r="J2923" s="1">
        <v>41787.0</v>
      </c>
      <c r="K2923" s="1" t="s">
        <v>88</v>
      </c>
      <c r="L2923" s="1">
        <v>0.98</v>
      </c>
      <c r="M2923" s="1">
        <v>0.0</v>
      </c>
      <c r="N2923" s="1">
        <v>96.0</v>
      </c>
      <c r="O2923" s="1">
        <v>1.0</v>
      </c>
      <c r="P2923" s="1" t="s">
        <v>89</v>
      </c>
      <c r="Q2923" s="1" t="s">
        <v>90</v>
      </c>
      <c r="R2923" s="1">
        <v>40.76651</v>
      </c>
      <c r="S2923" s="1">
        <v>-73.9875199999999</v>
      </c>
      <c r="T2923" s="1" t="s">
        <v>91</v>
      </c>
      <c r="U2923" s="1" t="s">
        <v>92</v>
      </c>
      <c r="V2923" s="1">
        <v>7.0</v>
      </c>
      <c r="W2923" s="1">
        <v>1.0</v>
      </c>
      <c r="X2923" s="1">
        <v>2.0</v>
      </c>
      <c r="Y2923" s="1">
        <v>3.0</v>
      </c>
      <c r="Z2923" s="1" t="s">
        <v>93</v>
      </c>
      <c r="AA2923" s="1" t="s">
        <v>15608</v>
      </c>
      <c r="AB2923" s="1">
        <v>202.0</v>
      </c>
      <c r="AC2923" s="1">
        <v>1.0</v>
      </c>
      <c r="AD2923" s="1">
        <v>0.0</v>
      </c>
      <c r="AE2923" s="1">
        <v>30.0</v>
      </c>
      <c r="AF2923" s="1" t="s">
        <v>313</v>
      </c>
      <c r="AG2923" s="1">
        <v>1.0</v>
      </c>
      <c r="AH2923" s="1">
        <v>0.0</v>
      </c>
      <c r="AI2923" s="1">
        <v>22.0</v>
      </c>
      <c r="AJ2923" s="1">
        <v>52.0</v>
      </c>
      <c r="AK2923" s="1">
        <v>327.0</v>
      </c>
      <c r="AL2923" s="1">
        <v>1.0</v>
      </c>
      <c r="AM2923" s="1">
        <v>1.0</v>
      </c>
      <c r="AN2923" s="1">
        <v>40.0</v>
      </c>
      <c r="AO2923" s="1">
        <v>2.0</v>
      </c>
      <c r="AP2923" s="1">
        <v>2.0</v>
      </c>
      <c r="AQ2923" s="1">
        <v>6.0</v>
      </c>
      <c r="AR2923" s="1">
        <v>8.0</v>
      </c>
      <c r="AS2923" s="1">
        <v>10.0</v>
      </c>
      <c r="AT2923" s="1">
        <v>2.0</v>
      </c>
      <c r="AU2923" s="1">
        <v>0.0</v>
      </c>
      <c r="AV2923" s="1" t="s">
        <v>96</v>
      </c>
      <c r="AW2923" s="1">
        <v>96.0</v>
      </c>
      <c r="AX2923" s="1">
        <v>95.0</v>
      </c>
      <c r="AY2923" s="1">
        <v>1.0</v>
      </c>
      <c r="AZ2923" s="1">
        <v>0.0</v>
      </c>
      <c r="BA2923" s="1">
        <v>0.77</v>
      </c>
      <c r="BB2923" s="1">
        <v>-1.0</v>
      </c>
      <c r="BC2923" s="1">
        <v>1.0</v>
      </c>
      <c r="BD2923" s="1">
        <v>-1.0</v>
      </c>
      <c r="BE2923" s="1">
        <v>-1.0</v>
      </c>
      <c r="BF2923" s="1">
        <v>-1.0</v>
      </c>
      <c r="BG2923" s="1">
        <v>-1.0</v>
      </c>
      <c r="BH2923" s="1">
        <v>-1.0</v>
      </c>
      <c r="BI2923" s="1">
        <v>-1.0</v>
      </c>
      <c r="BJ2923" s="1">
        <v>1.0</v>
      </c>
      <c r="BK2923" s="1">
        <v>1.0</v>
      </c>
      <c r="BL2923" s="1">
        <v>1.0</v>
      </c>
      <c r="BM2923" s="1">
        <v>1.0</v>
      </c>
      <c r="BN2923" s="1">
        <v>1.0</v>
      </c>
      <c r="BO2923" s="1">
        <v>-1.0</v>
      </c>
      <c r="BP2923" s="1">
        <v>1.0</v>
      </c>
      <c r="BQ2923" s="1">
        <v>-1.0</v>
      </c>
      <c r="BR2923" s="1">
        <v>-1.0</v>
      </c>
      <c r="BS2923" s="1">
        <v>-1.0</v>
      </c>
      <c r="BT2923" s="1">
        <v>-1.0</v>
      </c>
      <c r="BU2923" s="1">
        <v>1.0</v>
      </c>
      <c r="BV2923" s="1">
        <v>-1.0</v>
      </c>
      <c r="BW2923" s="1">
        <v>1.0</v>
      </c>
      <c r="BX2923" s="1">
        <v>-1.0</v>
      </c>
      <c r="BY2923" s="1">
        <v>-1.0</v>
      </c>
      <c r="BZ2923" s="1">
        <v>1.0</v>
      </c>
      <c r="CA2923" s="1">
        <v>-1.0</v>
      </c>
      <c r="CB2923" s="1">
        <v>-1.0</v>
      </c>
      <c r="CC2923" s="1">
        <v>-1.0</v>
      </c>
      <c r="CD2923" s="1">
        <v>97855.0</v>
      </c>
    </row>
    <row r="2924">
      <c r="A2924" s="1">
        <v>3.5868596E7</v>
      </c>
      <c r="B2924" s="1" t="s">
        <v>15609</v>
      </c>
      <c r="C2924" s="1" t="s">
        <v>15610</v>
      </c>
      <c r="D2924" s="1" t="s">
        <v>15611</v>
      </c>
      <c r="E2924" s="1" t="s">
        <v>85</v>
      </c>
      <c r="F2924" s="1" t="s">
        <v>15612</v>
      </c>
      <c r="G2924" s="1" t="s">
        <v>15613</v>
      </c>
      <c r="H2924" s="1" t="s">
        <v>15614</v>
      </c>
      <c r="I2924" s="1">
        <v>3.5606248E7</v>
      </c>
      <c r="J2924" s="1">
        <v>42167.0</v>
      </c>
      <c r="K2924" s="1" t="s">
        <v>134</v>
      </c>
      <c r="L2924" s="1">
        <v>1.0</v>
      </c>
      <c r="M2924" s="1">
        <v>0.0</v>
      </c>
      <c r="N2924" s="1">
        <v>8.0</v>
      </c>
      <c r="O2924" s="1">
        <v>0.0</v>
      </c>
      <c r="P2924" s="1" t="s">
        <v>123</v>
      </c>
      <c r="Q2924" s="1" t="s">
        <v>519</v>
      </c>
      <c r="R2924" s="1">
        <v>40.70301</v>
      </c>
      <c r="S2924" s="1">
        <v>-73.9255199999999</v>
      </c>
      <c r="T2924" s="1" t="s">
        <v>144</v>
      </c>
      <c r="U2924" s="1" t="s">
        <v>113</v>
      </c>
      <c r="V2924" s="1">
        <v>2.0</v>
      </c>
      <c r="W2924" s="1">
        <v>2.0</v>
      </c>
      <c r="X2924" s="1">
        <v>1.0</v>
      </c>
      <c r="Y2924" s="1">
        <v>1.0</v>
      </c>
      <c r="Z2924" s="1" t="s">
        <v>93</v>
      </c>
      <c r="AA2924" s="1" t="s">
        <v>15615</v>
      </c>
      <c r="AB2924" s="1">
        <v>63.0</v>
      </c>
      <c r="AC2924" s="1">
        <v>1.0</v>
      </c>
      <c r="AD2924" s="1">
        <v>0.0</v>
      </c>
      <c r="AE2924" s="1">
        <v>2.0</v>
      </c>
      <c r="AF2924" s="1" t="s">
        <v>202</v>
      </c>
      <c r="AG2924" s="1">
        <v>1.0</v>
      </c>
      <c r="AH2924" s="1">
        <v>23.0</v>
      </c>
      <c r="AI2924" s="1">
        <v>53.0</v>
      </c>
      <c r="AJ2924" s="1">
        <v>83.0</v>
      </c>
      <c r="AK2924" s="1">
        <v>358.0</v>
      </c>
      <c r="AL2924" s="1">
        <v>0.0</v>
      </c>
      <c r="AM2924" s="1">
        <v>0.0</v>
      </c>
      <c r="AU2924" s="1">
        <v>1.0</v>
      </c>
      <c r="AV2924" s="1" t="s">
        <v>96</v>
      </c>
      <c r="AW2924" s="1">
        <v>5.0</v>
      </c>
      <c r="AX2924" s="1">
        <v>0.0</v>
      </c>
      <c r="AY2924" s="1">
        <v>5.0</v>
      </c>
      <c r="AZ2924" s="1">
        <v>0.0</v>
      </c>
      <c r="BB2924" s="1">
        <v>-1.0</v>
      </c>
      <c r="BC2924" s="1">
        <v>1.0</v>
      </c>
      <c r="BD2924" s="1">
        <v>-1.0</v>
      </c>
      <c r="BE2924" s="1">
        <v>-1.0</v>
      </c>
      <c r="BF2924" s="1">
        <v>-1.0</v>
      </c>
      <c r="BG2924" s="1">
        <v>-1.0</v>
      </c>
      <c r="BH2924" s="1">
        <v>1.0</v>
      </c>
      <c r="BI2924" s="1">
        <v>-1.0</v>
      </c>
      <c r="BJ2924" s="1">
        <v>1.0</v>
      </c>
      <c r="BK2924" s="1">
        <v>1.0</v>
      </c>
      <c r="BL2924" s="1">
        <v>1.0</v>
      </c>
      <c r="BM2924" s="1">
        <v>1.0</v>
      </c>
      <c r="BN2924" s="1">
        <v>-1.0</v>
      </c>
      <c r="BO2924" s="1">
        <v>-1.0</v>
      </c>
      <c r="BP2924" s="1">
        <v>-1.0</v>
      </c>
      <c r="BQ2924" s="1">
        <v>1.0</v>
      </c>
      <c r="BR2924" s="1">
        <v>1.0</v>
      </c>
      <c r="BS2924" s="1">
        <v>-1.0</v>
      </c>
      <c r="BT2924" s="1">
        <v>-1.0</v>
      </c>
      <c r="BU2924" s="1">
        <v>1.0</v>
      </c>
      <c r="BV2924" s="1">
        <v>1.0</v>
      </c>
      <c r="BW2924" s="1">
        <v>1.0</v>
      </c>
      <c r="BX2924" s="1">
        <v>-1.0</v>
      </c>
      <c r="BY2924" s="1">
        <v>1.0</v>
      </c>
      <c r="BZ2924" s="1">
        <v>1.0</v>
      </c>
      <c r="CA2924" s="1">
        <v>-1.0</v>
      </c>
      <c r="CB2924" s="1">
        <v>-1.0</v>
      </c>
      <c r="CC2924" s="1">
        <v>-1.0</v>
      </c>
      <c r="CD2924" s="1">
        <v>97867.0</v>
      </c>
    </row>
    <row r="2925">
      <c r="A2925" s="1">
        <v>1.7306128E7</v>
      </c>
      <c r="B2925" s="1" t="s">
        <v>15616</v>
      </c>
      <c r="C2925" s="1" t="s">
        <v>15617</v>
      </c>
      <c r="D2925" s="1" t="s">
        <v>15618</v>
      </c>
      <c r="E2925" s="1" t="s">
        <v>85</v>
      </c>
      <c r="F2925" s="1" t="s">
        <v>15619</v>
      </c>
      <c r="G2925" s="1" t="s">
        <v>15620</v>
      </c>
      <c r="H2925" s="1" t="s">
        <v>15621</v>
      </c>
      <c r="I2925" s="1">
        <v>4291007.0</v>
      </c>
      <c r="J2925" s="1">
        <v>41243.0</v>
      </c>
      <c r="K2925" s="1" t="s">
        <v>88</v>
      </c>
      <c r="L2925" s="1">
        <v>0.97</v>
      </c>
      <c r="M2925" s="1">
        <v>0.0</v>
      </c>
      <c r="N2925" s="1">
        <v>17.0</v>
      </c>
      <c r="O2925" s="1">
        <v>0.0</v>
      </c>
      <c r="P2925" s="1" t="s">
        <v>123</v>
      </c>
      <c r="Q2925" s="1" t="s">
        <v>321</v>
      </c>
      <c r="R2925" s="1">
        <v>40.69616</v>
      </c>
      <c r="S2925" s="1">
        <v>-73.96198</v>
      </c>
      <c r="T2925" s="1" t="s">
        <v>91</v>
      </c>
      <c r="U2925" s="1" t="s">
        <v>113</v>
      </c>
      <c r="V2925" s="1">
        <v>2.0</v>
      </c>
      <c r="W2925" s="1">
        <v>2.0</v>
      </c>
      <c r="X2925" s="1">
        <v>1.0</v>
      </c>
      <c r="Y2925" s="1">
        <v>1.0</v>
      </c>
      <c r="Z2925" s="1" t="s">
        <v>93</v>
      </c>
      <c r="AA2925" s="1" t="s">
        <v>15622</v>
      </c>
      <c r="AB2925" s="1">
        <v>95.0</v>
      </c>
      <c r="AC2925" s="1">
        <v>1.0</v>
      </c>
      <c r="AD2925" s="1">
        <v>5.0</v>
      </c>
      <c r="AE2925" s="1">
        <v>30.0</v>
      </c>
      <c r="AF2925" s="1" t="s">
        <v>137</v>
      </c>
      <c r="AG2925" s="1">
        <v>1.0</v>
      </c>
      <c r="AH2925" s="1">
        <v>0.0</v>
      </c>
      <c r="AI2925" s="1">
        <v>6.0</v>
      </c>
      <c r="AJ2925" s="1">
        <v>36.0</v>
      </c>
      <c r="AK2925" s="1">
        <v>311.0</v>
      </c>
      <c r="AL2925" s="1">
        <v>4.0</v>
      </c>
      <c r="AM2925" s="1">
        <v>0.0</v>
      </c>
      <c r="AN2925" s="1">
        <v>85.0</v>
      </c>
      <c r="AO2925" s="1">
        <v>8.0</v>
      </c>
      <c r="AP2925" s="1">
        <v>8.0</v>
      </c>
      <c r="AQ2925" s="1">
        <v>8.0</v>
      </c>
      <c r="AR2925" s="1">
        <v>10.0</v>
      </c>
      <c r="AS2925" s="1">
        <v>10.0</v>
      </c>
      <c r="AT2925" s="1">
        <v>8.0</v>
      </c>
      <c r="AU2925" s="1">
        <v>1.0</v>
      </c>
      <c r="AV2925" s="1" t="s">
        <v>96</v>
      </c>
      <c r="AW2925" s="1">
        <v>11.0</v>
      </c>
      <c r="AX2925" s="1">
        <v>0.0</v>
      </c>
      <c r="AY2925" s="1">
        <v>11.0</v>
      </c>
      <c r="AZ2925" s="1">
        <v>0.0</v>
      </c>
      <c r="BA2925" s="1">
        <v>0.14</v>
      </c>
      <c r="BB2925" s="1">
        <v>-1.0</v>
      </c>
      <c r="BC2925" s="1">
        <v>1.0</v>
      </c>
      <c r="BD2925" s="1">
        <v>-1.0</v>
      </c>
      <c r="BE2925" s="1">
        <v>-1.0</v>
      </c>
      <c r="BF2925" s="1">
        <v>-1.0</v>
      </c>
      <c r="BG2925" s="1">
        <v>-1.0</v>
      </c>
      <c r="BH2925" s="1">
        <v>-1.0</v>
      </c>
      <c r="BI2925" s="1">
        <v>-1.0</v>
      </c>
      <c r="BJ2925" s="1">
        <v>-1.0</v>
      </c>
      <c r="BK2925" s="1">
        <v>1.0</v>
      </c>
      <c r="BL2925" s="1">
        <v>1.0</v>
      </c>
      <c r="BM2925" s="1">
        <v>1.0</v>
      </c>
      <c r="BN2925" s="1">
        <v>1.0</v>
      </c>
      <c r="BO2925" s="1">
        <v>1.0</v>
      </c>
      <c r="BP2925" s="1">
        <v>-1.0</v>
      </c>
      <c r="BQ2925" s="1">
        <v>1.0</v>
      </c>
      <c r="BR2925" s="1">
        <v>-1.0</v>
      </c>
      <c r="BS2925" s="1">
        <v>-1.0</v>
      </c>
      <c r="BT2925" s="1">
        <v>-1.0</v>
      </c>
      <c r="BU2925" s="1">
        <v>1.0</v>
      </c>
      <c r="BV2925" s="1">
        <v>-1.0</v>
      </c>
      <c r="BW2925" s="1">
        <v>-1.0</v>
      </c>
      <c r="BX2925" s="1">
        <v>-1.0</v>
      </c>
      <c r="BY2925" s="1">
        <v>1.0</v>
      </c>
      <c r="BZ2925" s="1">
        <v>1.0</v>
      </c>
      <c r="CA2925" s="1">
        <v>-1.0</v>
      </c>
      <c r="CB2925" s="1">
        <v>-1.0</v>
      </c>
      <c r="CC2925" s="1">
        <v>-1.0</v>
      </c>
      <c r="CD2925" s="1">
        <v>97881.0</v>
      </c>
    </row>
    <row r="2926">
      <c r="A2926" s="1">
        <v>2.3748179E7</v>
      </c>
      <c r="B2926" s="1" t="s">
        <v>15623</v>
      </c>
      <c r="C2926" s="1" t="s">
        <v>15624</v>
      </c>
      <c r="D2926" s="1" t="s">
        <v>15624</v>
      </c>
      <c r="E2926" s="1" t="s">
        <v>85</v>
      </c>
      <c r="H2926" s="1" t="s">
        <v>15625</v>
      </c>
      <c r="I2926" s="1">
        <v>6854910.0</v>
      </c>
      <c r="J2926" s="1">
        <v>41436.0</v>
      </c>
      <c r="M2926" s="1">
        <v>0.0</v>
      </c>
      <c r="N2926" s="1">
        <v>1.0</v>
      </c>
      <c r="O2926" s="1">
        <v>0.0</v>
      </c>
      <c r="P2926" s="1" t="s">
        <v>89</v>
      </c>
      <c r="Q2926" s="1" t="s">
        <v>613</v>
      </c>
      <c r="R2926" s="1">
        <v>40.80849</v>
      </c>
      <c r="S2926" s="1">
        <v>-73.94244</v>
      </c>
      <c r="T2926" s="1" t="s">
        <v>91</v>
      </c>
      <c r="U2926" s="1" t="s">
        <v>113</v>
      </c>
      <c r="V2926" s="1">
        <v>2.0</v>
      </c>
      <c r="W2926" s="1">
        <v>1.0</v>
      </c>
      <c r="X2926" s="1">
        <v>1.0</v>
      </c>
      <c r="Y2926" s="1">
        <v>2.0</v>
      </c>
      <c r="Z2926" s="1" t="s">
        <v>93</v>
      </c>
      <c r="AA2926" s="1" t="s">
        <v>15626</v>
      </c>
      <c r="AB2926" s="1">
        <v>150.0</v>
      </c>
      <c r="AC2926" s="1">
        <v>1.0</v>
      </c>
      <c r="AD2926" s="1">
        <v>0.0</v>
      </c>
      <c r="AE2926" s="1">
        <v>7.0</v>
      </c>
      <c r="AF2926" s="1" t="s">
        <v>658</v>
      </c>
      <c r="AG2926" s="1">
        <v>1.0</v>
      </c>
      <c r="AH2926" s="1">
        <v>0.0</v>
      </c>
      <c r="AI2926" s="1">
        <v>0.0</v>
      </c>
      <c r="AJ2926" s="1">
        <v>0.0</v>
      </c>
      <c r="AK2926" s="1">
        <v>0.0</v>
      </c>
      <c r="AL2926" s="1">
        <v>0.0</v>
      </c>
      <c r="AM2926" s="1">
        <v>0.0</v>
      </c>
      <c r="AU2926" s="1">
        <v>1.0</v>
      </c>
      <c r="AV2926" s="1" t="s">
        <v>105</v>
      </c>
      <c r="AW2926" s="1">
        <v>1.0</v>
      </c>
      <c r="AX2926" s="1">
        <v>0.0</v>
      </c>
      <c r="AY2926" s="1">
        <v>1.0</v>
      </c>
      <c r="AZ2926" s="1">
        <v>0.0</v>
      </c>
      <c r="BB2926" s="1">
        <v>-1.0</v>
      </c>
      <c r="BC2926" s="1">
        <v>1.0</v>
      </c>
      <c r="BD2926" s="1">
        <v>-1.0</v>
      </c>
      <c r="BE2926" s="1">
        <v>-1.0</v>
      </c>
      <c r="BF2926" s="1">
        <v>-1.0</v>
      </c>
      <c r="BG2926" s="1">
        <v>-1.0</v>
      </c>
      <c r="BH2926" s="1">
        <v>-1.0</v>
      </c>
      <c r="BI2926" s="1">
        <v>1.0</v>
      </c>
      <c r="BJ2926" s="1">
        <v>1.0</v>
      </c>
      <c r="BK2926" s="1">
        <v>-1.0</v>
      </c>
      <c r="BL2926" s="1">
        <v>-1.0</v>
      </c>
      <c r="BM2926" s="1">
        <v>1.0</v>
      </c>
      <c r="BN2926" s="1">
        <v>1.0</v>
      </c>
      <c r="BO2926" s="1">
        <v>-1.0</v>
      </c>
      <c r="BP2926" s="1">
        <v>1.0</v>
      </c>
      <c r="BQ2926" s="1">
        <v>-1.0</v>
      </c>
      <c r="BR2926" s="1">
        <v>-1.0</v>
      </c>
      <c r="BS2926" s="1">
        <v>-1.0</v>
      </c>
      <c r="BT2926" s="1">
        <v>-1.0</v>
      </c>
      <c r="BU2926" s="1">
        <v>1.0</v>
      </c>
      <c r="BV2926" s="1">
        <v>-1.0</v>
      </c>
      <c r="BW2926" s="1">
        <v>-1.0</v>
      </c>
      <c r="BX2926" s="1">
        <v>-1.0</v>
      </c>
      <c r="BY2926" s="1">
        <v>-1.0</v>
      </c>
      <c r="BZ2926" s="1">
        <v>-1.0</v>
      </c>
      <c r="CA2926" s="1">
        <v>-1.0</v>
      </c>
      <c r="CB2926" s="1">
        <v>-1.0</v>
      </c>
      <c r="CC2926" s="1">
        <v>-1.0</v>
      </c>
      <c r="CD2926" s="1">
        <v>97957.0</v>
      </c>
    </row>
    <row r="2927">
      <c r="A2927" s="1">
        <v>1.1675341E7</v>
      </c>
      <c r="B2927" s="1" t="s">
        <v>15627</v>
      </c>
      <c r="C2927" s="1" t="s">
        <v>15628</v>
      </c>
      <c r="D2927" s="1" t="s">
        <v>15628</v>
      </c>
      <c r="E2927" s="1" t="s">
        <v>85</v>
      </c>
      <c r="I2927" s="1">
        <v>6.2001039E7</v>
      </c>
      <c r="J2927" s="1">
        <v>42436.0</v>
      </c>
      <c r="M2927" s="1">
        <v>0.0</v>
      </c>
      <c r="N2927" s="1">
        <v>1.0</v>
      </c>
      <c r="O2927" s="1">
        <v>0.0</v>
      </c>
      <c r="P2927" s="1" t="s">
        <v>111</v>
      </c>
      <c r="Q2927" s="1" t="s">
        <v>1171</v>
      </c>
      <c r="R2927" s="1">
        <v>40.72227</v>
      </c>
      <c r="S2927" s="1">
        <v>-73.84173</v>
      </c>
      <c r="T2927" s="1" t="s">
        <v>91</v>
      </c>
      <c r="U2927" s="1" t="s">
        <v>92</v>
      </c>
      <c r="V2927" s="1">
        <v>2.0</v>
      </c>
      <c r="W2927" s="1">
        <v>1.0</v>
      </c>
      <c r="X2927" s="1">
        <v>1.0</v>
      </c>
      <c r="Y2927" s="1">
        <v>1.0</v>
      </c>
      <c r="Z2927" s="1" t="s">
        <v>93</v>
      </c>
      <c r="AA2927" s="1" t="s">
        <v>15629</v>
      </c>
      <c r="AB2927" s="1">
        <v>120.0</v>
      </c>
      <c r="AC2927" s="1">
        <v>1.0</v>
      </c>
      <c r="AD2927" s="1">
        <v>0.0</v>
      </c>
      <c r="AE2927" s="1">
        <v>2.0</v>
      </c>
      <c r="AF2927" s="1" t="s">
        <v>452</v>
      </c>
      <c r="AG2927" s="1">
        <v>1.0</v>
      </c>
      <c r="AH2927" s="1">
        <v>0.0</v>
      </c>
      <c r="AI2927" s="1">
        <v>0.0</v>
      </c>
      <c r="AJ2927" s="1">
        <v>0.0</v>
      </c>
      <c r="AK2927" s="1">
        <v>0.0</v>
      </c>
      <c r="AL2927" s="1">
        <v>4.0</v>
      </c>
      <c r="AM2927" s="1">
        <v>0.0</v>
      </c>
      <c r="AN2927" s="1">
        <v>100.0</v>
      </c>
      <c r="AO2927" s="1">
        <v>10.0</v>
      </c>
      <c r="AP2927" s="1">
        <v>10.0</v>
      </c>
      <c r="AQ2927" s="1">
        <v>10.0</v>
      </c>
      <c r="AR2927" s="1">
        <v>10.0</v>
      </c>
      <c r="AS2927" s="1">
        <v>10.0</v>
      </c>
      <c r="AT2927" s="1">
        <v>10.0</v>
      </c>
      <c r="AU2927" s="1">
        <v>0.0</v>
      </c>
      <c r="AV2927" s="1" t="s">
        <v>105</v>
      </c>
      <c r="AW2927" s="1">
        <v>1.0</v>
      </c>
      <c r="AX2927" s="1">
        <v>1.0</v>
      </c>
      <c r="AY2927" s="1">
        <v>0.0</v>
      </c>
      <c r="AZ2927" s="1">
        <v>0.0</v>
      </c>
      <c r="BA2927" s="1">
        <v>0.1</v>
      </c>
      <c r="BB2927" s="1">
        <v>-1.0</v>
      </c>
      <c r="BC2927" s="1">
        <v>-1.0</v>
      </c>
      <c r="BD2927" s="1">
        <v>-1.0</v>
      </c>
      <c r="BE2927" s="1">
        <v>-1.0</v>
      </c>
      <c r="BF2927" s="1">
        <v>-1.0</v>
      </c>
      <c r="BG2927" s="1">
        <v>-1.0</v>
      </c>
      <c r="BH2927" s="1">
        <v>-1.0</v>
      </c>
      <c r="BI2927" s="1">
        <v>-1.0</v>
      </c>
      <c r="BJ2927" s="1">
        <v>1.0</v>
      </c>
      <c r="BK2927" s="1">
        <v>-1.0</v>
      </c>
      <c r="BL2927" s="1">
        <v>-1.0</v>
      </c>
      <c r="BM2927" s="1">
        <v>-1.0</v>
      </c>
      <c r="BN2927" s="1">
        <v>1.0</v>
      </c>
      <c r="BO2927" s="1">
        <v>-1.0</v>
      </c>
      <c r="BP2927" s="1">
        <v>-1.0</v>
      </c>
      <c r="BQ2927" s="1">
        <v>-1.0</v>
      </c>
      <c r="BR2927" s="1">
        <v>-1.0</v>
      </c>
      <c r="BS2927" s="1">
        <v>-1.0</v>
      </c>
      <c r="BT2927" s="1">
        <v>-1.0</v>
      </c>
      <c r="BU2927" s="1">
        <v>1.0</v>
      </c>
      <c r="BV2927" s="1">
        <v>-1.0</v>
      </c>
      <c r="BW2927" s="1">
        <v>-1.0</v>
      </c>
      <c r="BX2927" s="1">
        <v>-1.0</v>
      </c>
      <c r="BY2927" s="1">
        <v>-1.0</v>
      </c>
      <c r="BZ2927" s="1">
        <v>-1.0</v>
      </c>
      <c r="CA2927" s="1">
        <v>-1.0</v>
      </c>
      <c r="CB2927" s="1">
        <v>1.0</v>
      </c>
      <c r="CC2927" s="1">
        <v>-1.0</v>
      </c>
      <c r="CD2927" s="1">
        <v>97965.0</v>
      </c>
    </row>
    <row r="2928">
      <c r="A2928" s="1">
        <v>9428356.0</v>
      </c>
      <c r="B2928" s="1" t="s">
        <v>15630</v>
      </c>
      <c r="C2928" s="1" t="s">
        <v>15631</v>
      </c>
      <c r="D2928" s="1" t="s">
        <v>15632</v>
      </c>
      <c r="E2928" s="1" t="s">
        <v>85</v>
      </c>
      <c r="F2928" s="1" t="s">
        <v>15633</v>
      </c>
      <c r="G2928" s="1" t="s">
        <v>15634</v>
      </c>
      <c r="I2928" s="1">
        <v>4.750735E7</v>
      </c>
      <c r="J2928" s="1">
        <v>42303.0</v>
      </c>
      <c r="M2928" s="1">
        <v>0.0</v>
      </c>
      <c r="N2928" s="1">
        <v>1.0</v>
      </c>
      <c r="O2928" s="1">
        <v>1.0</v>
      </c>
      <c r="P2928" s="1" t="s">
        <v>89</v>
      </c>
      <c r="Q2928" s="1" t="s">
        <v>177</v>
      </c>
      <c r="R2928" s="1">
        <v>40.72278</v>
      </c>
      <c r="S2928" s="1">
        <v>-73.98878</v>
      </c>
      <c r="T2928" s="1" t="s">
        <v>91</v>
      </c>
      <c r="U2928" s="1" t="s">
        <v>113</v>
      </c>
      <c r="V2928" s="1">
        <v>1.0</v>
      </c>
      <c r="W2928" s="1">
        <v>1.0</v>
      </c>
      <c r="X2928" s="1">
        <v>1.0</v>
      </c>
      <c r="Y2928" s="1">
        <v>1.0</v>
      </c>
      <c r="Z2928" s="1" t="s">
        <v>93</v>
      </c>
      <c r="AA2928" s="1" t="s">
        <v>15635</v>
      </c>
      <c r="AB2928" s="1">
        <v>115.0</v>
      </c>
      <c r="AC2928" s="1">
        <v>1.0</v>
      </c>
      <c r="AD2928" s="1">
        <v>45.0</v>
      </c>
      <c r="AE2928" s="1">
        <v>1.0</v>
      </c>
      <c r="AF2928" s="1" t="s">
        <v>640</v>
      </c>
      <c r="AG2928" s="1">
        <v>1.0</v>
      </c>
      <c r="AH2928" s="1">
        <v>0.0</v>
      </c>
      <c r="AI2928" s="1">
        <v>0.0</v>
      </c>
      <c r="AJ2928" s="1">
        <v>0.0</v>
      </c>
      <c r="AK2928" s="1">
        <v>0.0</v>
      </c>
      <c r="AL2928" s="1">
        <v>0.0</v>
      </c>
      <c r="AM2928" s="1">
        <v>0.0</v>
      </c>
      <c r="AU2928" s="1">
        <v>0.0</v>
      </c>
      <c r="AV2928" s="1" t="s">
        <v>105</v>
      </c>
      <c r="AW2928" s="1">
        <v>1.0</v>
      </c>
      <c r="AX2928" s="1">
        <v>0.0</v>
      </c>
      <c r="AY2928" s="1">
        <v>1.0</v>
      </c>
      <c r="AZ2928" s="1">
        <v>0.0</v>
      </c>
      <c r="BB2928" s="1">
        <v>-1.0</v>
      </c>
      <c r="BC2928" s="1">
        <v>1.0</v>
      </c>
      <c r="BD2928" s="1">
        <v>-1.0</v>
      </c>
      <c r="BE2928" s="1">
        <v>-1.0</v>
      </c>
      <c r="BF2928" s="1">
        <v>-1.0</v>
      </c>
      <c r="BG2928" s="1">
        <v>-1.0</v>
      </c>
      <c r="BH2928" s="1">
        <v>-1.0</v>
      </c>
      <c r="BI2928" s="1">
        <v>-1.0</v>
      </c>
      <c r="BJ2928" s="1">
        <v>1.0</v>
      </c>
      <c r="BK2928" s="1">
        <v>-1.0</v>
      </c>
      <c r="BL2928" s="1">
        <v>-1.0</v>
      </c>
      <c r="BM2928" s="1">
        <v>-1.0</v>
      </c>
      <c r="BN2928" s="1">
        <v>-1.0</v>
      </c>
      <c r="BO2928" s="1">
        <v>-1.0</v>
      </c>
      <c r="BP2928" s="1">
        <v>-1.0</v>
      </c>
      <c r="BQ2928" s="1">
        <v>-1.0</v>
      </c>
      <c r="BR2928" s="1">
        <v>-1.0</v>
      </c>
      <c r="BS2928" s="1">
        <v>-1.0</v>
      </c>
      <c r="BT2928" s="1">
        <v>-1.0</v>
      </c>
      <c r="BU2928" s="1">
        <v>1.0</v>
      </c>
      <c r="BV2928" s="1">
        <v>-1.0</v>
      </c>
      <c r="BW2928" s="1">
        <v>-1.0</v>
      </c>
      <c r="BX2928" s="1">
        <v>-1.0</v>
      </c>
      <c r="BY2928" s="1">
        <v>-1.0</v>
      </c>
      <c r="BZ2928" s="1">
        <v>-1.0</v>
      </c>
      <c r="CA2928" s="1">
        <v>-1.0</v>
      </c>
      <c r="CB2928" s="1">
        <v>-1.0</v>
      </c>
      <c r="CC2928" s="1">
        <v>-1.0</v>
      </c>
      <c r="CD2928" s="1">
        <v>98047.0</v>
      </c>
    </row>
    <row r="2929">
      <c r="A2929" s="1">
        <v>8759876.0</v>
      </c>
      <c r="B2929" s="1" t="s">
        <v>15636</v>
      </c>
      <c r="C2929" s="1" t="s">
        <v>15637</v>
      </c>
      <c r="D2929" s="1" t="s">
        <v>15638</v>
      </c>
      <c r="E2929" s="1" t="s">
        <v>85</v>
      </c>
      <c r="F2929" s="1" t="s">
        <v>15639</v>
      </c>
      <c r="G2929" s="1" t="s">
        <v>15640</v>
      </c>
      <c r="H2929" s="1" t="s">
        <v>15641</v>
      </c>
      <c r="I2929" s="1">
        <v>4.559598E7</v>
      </c>
      <c r="J2929" s="1">
        <v>42279.0</v>
      </c>
      <c r="K2929" s="1" t="s">
        <v>134</v>
      </c>
      <c r="L2929" s="1">
        <v>1.0</v>
      </c>
      <c r="M2929" s="1">
        <v>1.0</v>
      </c>
      <c r="N2929" s="1">
        <v>12.0</v>
      </c>
      <c r="O2929" s="1">
        <v>1.0</v>
      </c>
      <c r="P2929" s="1" t="s">
        <v>89</v>
      </c>
      <c r="Q2929" s="1" t="s">
        <v>90</v>
      </c>
      <c r="R2929" s="1">
        <v>40.76942</v>
      </c>
      <c r="S2929" s="1">
        <v>-73.96614</v>
      </c>
      <c r="T2929" s="1" t="s">
        <v>91</v>
      </c>
      <c r="U2929" s="1" t="s">
        <v>92</v>
      </c>
      <c r="V2929" s="1">
        <v>4.0</v>
      </c>
      <c r="W2929" s="1">
        <v>1.0</v>
      </c>
      <c r="X2929" s="1">
        <v>1.0</v>
      </c>
      <c r="Y2929" s="1">
        <v>2.0</v>
      </c>
      <c r="Z2929" s="1" t="s">
        <v>93</v>
      </c>
      <c r="AA2929" s="1" t="s">
        <v>15642</v>
      </c>
      <c r="AB2929" s="1">
        <v>140.0</v>
      </c>
      <c r="AC2929" s="1">
        <v>2.0</v>
      </c>
      <c r="AD2929" s="1">
        <v>0.0</v>
      </c>
      <c r="AE2929" s="1">
        <v>30.0</v>
      </c>
      <c r="AF2929" s="1" t="s">
        <v>2136</v>
      </c>
      <c r="AG2929" s="1">
        <v>1.0</v>
      </c>
      <c r="AH2929" s="1">
        <v>0.0</v>
      </c>
      <c r="AI2929" s="1">
        <v>0.0</v>
      </c>
      <c r="AJ2929" s="1">
        <v>0.0</v>
      </c>
      <c r="AK2929" s="1">
        <v>0.0</v>
      </c>
      <c r="AL2929" s="1">
        <v>5.0</v>
      </c>
      <c r="AM2929" s="1">
        <v>3.0</v>
      </c>
      <c r="AN2929" s="1">
        <v>100.0</v>
      </c>
      <c r="AO2929" s="1">
        <v>9.0</v>
      </c>
      <c r="AP2929" s="1">
        <v>8.0</v>
      </c>
      <c r="AQ2929" s="1">
        <v>8.0</v>
      </c>
      <c r="AR2929" s="1">
        <v>9.0</v>
      </c>
      <c r="AS2929" s="1">
        <v>10.0</v>
      </c>
      <c r="AT2929" s="1">
        <v>8.0</v>
      </c>
      <c r="AU2929" s="1">
        <v>0.0</v>
      </c>
      <c r="AV2929" s="1" t="s">
        <v>96</v>
      </c>
      <c r="AW2929" s="1">
        <v>12.0</v>
      </c>
      <c r="AX2929" s="1">
        <v>12.0</v>
      </c>
      <c r="AY2929" s="1">
        <v>0.0</v>
      </c>
      <c r="AZ2929" s="1">
        <v>0.0</v>
      </c>
      <c r="BA2929" s="1">
        <v>0.15</v>
      </c>
      <c r="BB2929" s="1">
        <v>-1.0</v>
      </c>
      <c r="BC2929" s="1">
        <v>1.0</v>
      </c>
      <c r="BD2929" s="1">
        <v>-1.0</v>
      </c>
      <c r="BE2929" s="1">
        <v>-1.0</v>
      </c>
      <c r="BF2929" s="1">
        <v>-1.0</v>
      </c>
      <c r="BG2929" s="1">
        <v>-1.0</v>
      </c>
      <c r="BH2929" s="1">
        <v>-1.0</v>
      </c>
      <c r="BI2929" s="1">
        <v>-1.0</v>
      </c>
      <c r="BJ2929" s="1">
        <v>1.0</v>
      </c>
      <c r="BK2929" s="1">
        <v>1.0</v>
      </c>
      <c r="BL2929" s="1">
        <v>1.0</v>
      </c>
      <c r="BM2929" s="1">
        <v>1.0</v>
      </c>
      <c r="BN2929" s="1">
        <v>-1.0</v>
      </c>
      <c r="BO2929" s="1">
        <v>-1.0</v>
      </c>
      <c r="BP2929" s="1">
        <v>1.0</v>
      </c>
      <c r="BQ2929" s="1">
        <v>1.0</v>
      </c>
      <c r="BR2929" s="1">
        <v>-1.0</v>
      </c>
      <c r="BS2929" s="1">
        <v>-1.0</v>
      </c>
      <c r="BT2929" s="1">
        <v>-1.0</v>
      </c>
      <c r="BU2929" s="1">
        <v>1.0</v>
      </c>
      <c r="BV2929" s="1">
        <v>1.0</v>
      </c>
      <c r="BW2929" s="1">
        <v>-1.0</v>
      </c>
      <c r="BX2929" s="1">
        <v>-1.0</v>
      </c>
      <c r="BY2929" s="1">
        <v>-1.0</v>
      </c>
      <c r="BZ2929" s="1">
        <v>-1.0</v>
      </c>
      <c r="CA2929" s="1">
        <v>-1.0</v>
      </c>
      <c r="CB2929" s="1">
        <v>-1.0</v>
      </c>
      <c r="CC2929" s="1">
        <v>-1.0</v>
      </c>
      <c r="CD2929" s="1">
        <v>98052.0</v>
      </c>
    </row>
    <row r="2930">
      <c r="A2930" s="1">
        <v>9184688.0</v>
      </c>
      <c r="B2930" s="1" t="s">
        <v>15643</v>
      </c>
      <c r="C2930" s="1" t="s">
        <v>15644</v>
      </c>
      <c r="D2930" s="1" t="s">
        <v>15645</v>
      </c>
      <c r="E2930" s="1" t="s">
        <v>85</v>
      </c>
      <c r="F2930" s="1" t="s">
        <v>15646</v>
      </c>
      <c r="G2930" s="1" t="s">
        <v>15647</v>
      </c>
      <c r="H2930" s="1" t="s">
        <v>15648</v>
      </c>
      <c r="I2930" s="1">
        <v>8737065.0</v>
      </c>
      <c r="J2930" s="1">
        <v>41526.0</v>
      </c>
      <c r="M2930" s="1">
        <v>0.0</v>
      </c>
      <c r="N2930" s="1">
        <v>1.0</v>
      </c>
      <c r="O2930" s="1">
        <v>1.0</v>
      </c>
      <c r="P2930" s="1" t="s">
        <v>89</v>
      </c>
      <c r="Q2930" s="1" t="s">
        <v>362</v>
      </c>
      <c r="R2930" s="1">
        <v>40.79644</v>
      </c>
      <c r="S2930" s="1">
        <v>-73.96135</v>
      </c>
      <c r="T2930" s="1" t="s">
        <v>91</v>
      </c>
      <c r="U2930" s="1" t="s">
        <v>92</v>
      </c>
      <c r="V2930" s="1">
        <v>4.0</v>
      </c>
      <c r="W2930" s="1">
        <v>1.0</v>
      </c>
      <c r="X2930" s="1">
        <v>1.0</v>
      </c>
      <c r="Y2930" s="1">
        <v>1.0</v>
      </c>
      <c r="Z2930" s="1" t="s">
        <v>93</v>
      </c>
      <c r="AA2930" s="1" t="s">
        <v>15649</v>
      </c>
      <c r="AB2930" s="1">
        <v>250.0</v>
      </c>
      <c r="AC2930" s="1">
        <v>1.0</v>
      </c>
      <c r="AD2930" s="1">
        <v>0.0</v>
      </c>
      <c r="AE2930" s="1">
        <v>7.0</v>
      </c>
      <c r="AF2930" s="1" t="s">
        <v>472</v>
      </c>
      <c r="AG2930" s="1">
        <v>1.0</v>
      </c>
      <c r="AH2930" s="1">
        <v>0.0</v>
      </c>
      <c r="AI2930" s="1">
        <v>0.0</v>
      </c>
      <c r="AJ2930" s="1">
        <v>0.0</v>
      </c>
      <c r="AK2930" s="1">
        <v>0.0</v>
      </c>
      <c r="AL2930" s="1">
        <v>0.0</v>
      </c>
      <c r="AM2930" s="1">
        <v>0.0</v>
      </c>
      <c r="AU2930" s="1">
        <v>1.0</v>
      </c>
      <c r="AV2930" s="1" t="s">
        <v>96</v>
      </c>
      <c r="AW2930" s="1">
        <v>1.0</v>
      </c>
      <c r="AX2930" s="1">
        <v>1.0</v>
      </c>
      <c r="AY2930" s="1">
        <v>0.0</v>
      </c>
      <c r="AZ2930" s="1">
        <v>0.0</v>
      </c>
      <c r="BB2930" s="1">
        <v>-1.0</v>
      </c>
      <c r="BC2930" s="1">
        <v>1.0</v>
      </c>
      <c r="BD2930" s="1">
        <v>-1.0</v>
      </c>
      <c r="BE2930" s="1">
        <v>-1.0</v>
      </c>
      <c r="BF2930" s="1">
        <v>-1.0</v>
      </c>
      <c r="BG2930" s="1">
        <v>-1.0</v>
      </c>
      <c r="BH2930" s="1">
        <v>-1.0</v>
      </c>
      <c r="BI2930" s="1">
        <v>-1.0</v>
      </c>
      <c r="BJ2930" s="1">
        <v>1.0</v>
      </c>
      <c r="BK2930" s="1">
        <v>-1.0</v>
      </c>
      <c r="BL2930" s="1">
        <v>-1.0</v>
      </c>
      <c r="BM2930" s="1">
        <v>1.0</v>
      </c>
      <c r="BN2930" s="1">
        <v>1.0</v>
      </c>
      <c r="BO2930" s="1">
        <v>-1.0</v>
      </c>
      <c r="BP2930" s="1">
        <v>1.0</v>
      </c>
      <c r="BQ2930" s="1">
        <v>-1.0</v>
      </c>
      <c r="BR2930" s="1">
        <v>-1.0</v>
      </c>
      <c r="BS2930" s="1">
        <v>-1.0</v>
      </c>
      <c r="BT2930" s="1">
        <v>-1.0</v>
      </c>
      <c r="BU2930" s="1">
        <v>1.0</v>
      </c>
      <c r="BV2930" s="1">
        <v>-1.0</v>
      </c>
      <c r="BW2930" s="1">
        <v>-1.0</v>
      </c>
      <c r="BX2930" s="1">
        <v>-1.0</v>
      </c>
      <c r="BY2930" s="1">
        <v>-1.0</v>
      </c>
      <c r="BZ2930" s="1">
        <v>-1.0</v>
      </c>
      <c r="CA2930" s="1">
        <v>-1.0</v>
      </c>
      <c r="CB2930" s="1">
        <v>1.0</v>
      </c>
      <c r="CC2930" s="1">
        <v>-1.0</v>
      </c>
      <c r="CD2930" s="1">
        <v>98067.0</v>
      </c>
    </row>
    <row r="2931">
      <c r="A2931" s="1">
        <v>2.2083268E7</v>
      </c>
      <c r="B2931" s="1" t="s">
        <v>15650</v>
      </c>
      <c r="C2931" s="1" t="s">
        <v>15651</v>
      </c>
      <c r="D2931" s="1" t="s">
        <v>15651</v>
      </c>
      <c r="E2931" s="1" t="s">
        <v>85</v>
      </c>
      <c r="I2931" s="1">
        <v>1.6856181E7</v>
      </c>
      <c r="J2931" s="1">
        <v>41806.0</v>
      </c>
      <c r="M2931" s="1">
        <v>0.0</v>
      </c>
      <c r="N2931" s="1">
        <v>1.0</v>
      </c>
      <c r="O2931" s="1">
        <v>0.0</v>
      </c>
      <c r="P2931" s="1" t="s">
        <v>123</v>
      </c>
      <c r="Q2931" s="1" t="s">
        <v>124</v>
      </c>
      <c r="R2931" s="1">
        <v>40.68958</v>
      </c>
      <c r="S2931" s="1">
        <v>-73.91393</v>
      </c>
      <c r="T2931" s="1" t="s">
        <v>91</v>
      </c>
      <c r="U2931" s="1" t="s">
        <v>113</v>
      </c>
      <c r="V2931" s="1">
        <v>1.0</v>
      </c>
      <c r="W2931" s="1">
        <v>1.0</v>
      </c>
      <c r="X2931" s="1">
        <v>1.0</v>
      </c>
      <c r="Y2931" s="1">
        <v>1.0</v>
      </c>
      <c r="Z2931" s="1" t="s">
        <v>93</v>
      </c>
      <c r="AA2931" s="1" t="s">
        <v>15652</v>
      </c>
      <c r="AB2931" s="1">
        <v>30.0</v>
      </c>
      <c r="AC2931" s="1">
        <v>1.0</v>
      </c>
      <c r="AD2931" s="1">
        <v>0.0</v>
      </c>
      <c r="AE2931" s="1">
        <v>7.0</v>
      </c>
      <c r="AF2931" s="1" t="s">
        <v>452</v>
      </c>
      <c r="AG2931" s="1">
        <v>1.0</v>
      </c>
      <c r="AH2931" s="1">
        <v>0.0</v>
      </c>
      <c r="AI2931" s="1">
        <v>0.0</v>
      </c>
      <c r="AJ2931" s="1">
        <v>0.0</v>
      </c>
      <c r="AK2931" s="1">
        <v>0.0</v>
      </c>
      <c r="AL2931" s="1">
        <v>3.0</v>
      </c>
      <c r="AM2931" s="1">
        <v>1.0</v>
      </c>
      <c r="AN2931" s="1">
        <v>100.0</v>
      </c>
      <c r="AO2931" s="1">
        <v>10.0</v>
      </c>
      <c r="AP2931" s="1">
        <v>10.0</v>
      </c>
      <c r="AQ2931" s="1">
        <v>10.0</v>
      </c>
      <c r="AR2931" s="1">
        <v>10.0</v>
      </c>
      <c r="AS2931" s="1">
        <v>9.0</v>
      </c>
      <c r="AT2931" s="1">
        <v>10.0</v>
      </c>
      <c r="AU2931" s="1">
        <v>0.0</v>
      </c>
      <c r="AV2931" s="1" t="s">
        <v>117</v>
      </c>
      <c r="AW2931" s="1">
        <v>1.0</v>
      </c>
      <c r="AX2931" s="1">
        <v>0.0</v>
      </c>
      <c r="AY2931" s="1">
        <v>1.0</v>
      </c>
      <c r="AZ2931" s="1">
        <v>0.0</v>
      </c>
      <c r="BA2931" s="1">
        <v>0.15</v>
      </c>
      <c r="BB2931" s="1">
        <v>-1.0</v>
      </c>
      <c r="BC2931" s="1">
        <v>1.0</v>
      </c>
      <c r="BD2931" s="1">
        <v>-1.0</v>
      </c>
      <c r="BE2931" s="1">
        <v>-1.0</v>
      </c>
      <c r="BF2931" s="1">
        <v>-1.0</v>
      </c>
      <c r="BG2931" s="1">
        <v>-1.0</v>
      </c>
      <c r="BH2931" s="1">
        <v>-1.0</v>
      </c>
      <c r="BI2931" s="1">
        <v>-1.0</v>
      </c>
      <c r="BJ2931" s="1">
        <v>-1.0</v>
      </c>
      <c r="BK2931" s="1">
        <v>-1.0</v>
      </c>
      <c r="BL2931" s="1">
        <v>-1.0</v>
      </c>
      <c r="BM2931" s="1">
        <v>1.0</v>
      </c>
      <c r="BN2931" s="1">
        <v>-1.0</v>
      </c>
      <c r="BO2931" s="1">
        <v>-1.0</v>
      </c>
      <c r="BP2931" s="1">
        <v>-1.0</v>
      </c>
      <c r="BQ2931" s="1">
        <v>-1.0</v>
      </c>
      <c r="BR2931" s="1">
        <v>-1.0</v>
      </c>
      <c r="BS2931" s="1">
        <v>-1.0</v>
      </c>
      <c r="BT2931" s="1">
        <v>-1.0</v>
      </c>
      <c r="BU2931" s="1">
        <v>1.0</v>
      </c>
      <c r="BV2931" s="1">
        <v>-1.0</v>
      </c>
      <c r="BW2931" s="1">
        <v>-1.0</v>
      </c>
      <c r="BX2931" s="1">
        <v>-1.0</v>
      </c>
      <c r="BY2931" s="1">
        <v>-1.0</v>
      </c>
      <c r="BZ2931" s="1">
        <v>-1.0</v>
      </c>
      <c r="CA2931" s="1">
        <v>-1.0</v>
      </c>
      <c r="CB2931" s="1">
        <v>-1.0</v>
      </c>
      <c r="CC2931" s="1">
        <v>-1.0</v>
      </c>
      <c r="CD2931" s="1">
        <v>98081.0</v>
      </c>
    </row>
    <row r="2932">
      <c r="A2932" s="1">
        <v>2.1972082E7</v>
      </c>
      <c r="B2932" s="1" t="s">
        <v>15653</v>
      </c>
      <c r="C2932" s="1" t="s">
        <v>15654</v>
      </c>
      <c r="D2932" s="1" t="s">
        <v>15655</v>
      </c>
      <c r="E2932" s="1" t="s">
        <v>85</v>
      </c>
      <c r="F2932" s="1" t="s">
        <v>15656</v>
      </c>
      <c r="G2932" s="1" t="s">
        <v>9905</v>
      </c>
      <c r="H2932" s="1" t="s">
        <v>15657</v>
      </c>
      <c r="I2932" s="1">
        <v>3.9528519E7</v>
      </c>
      <c r="J2932" s="1">
        <v>42210.0</v>
      </c>
      <c r="K2932" s="1" t="s">
        <v>134</v>
      </c>
      <c r="L2932" s="1">
        <v>1.0</v>
      </c>
      <c r="M2932" s="1">
        <v>0.0</v>
      </c>
      <c r="N2932" s="1">
        <v>42.0</v>
      </c>
      <c r="O2932" s="1">
        <v>1.0</v>
      </c>
      <c r="P2932" s="1" t="s">
        <v>89</v>
      </c>
      <c r="Q2932" s="1" t="s">
        <v>177</v>
      </c>
      <c r="R2932" s="1">
        <v>40.71172</v>
      </c>
      <c r="S2932" s="1">
        <v>-73.98665</v>
      </c>
      <c r="T2932" s="1" t="s">
        <v>91</v>
      </c>
      <c r="U2932" s="1" t="s">
        <v>214</v>
      </c>
      <c r="V2932" s="1">
        <v>1.0</v>
      </c>
      <c r="W2932" s="1">
        <v>1.5</v>
      </c>
      <c r="X2932" s="1">
        <v>1.0</v>
      </c>
      <c r="Y2932" s="1">
        <v>1.0</v>
      </c>
      <c r="Z2932" s="1" t="s">
        <v>93</v>
      </c>
      <c r="AA2932" s="1" t="s">
        <v>15658</v>
      </c>
      <c r="AB2932" s="1">
        <v>35.0</v>
      </c>
      <c r="AC2932" s="1">
        <v>1.0</v>
      </c>
      <c r="AD2932" s="1">
        <v>0.0</v>
      </c>
      <c r="AE2932" s="1">
        <v>14.0</v>
      </c>
      <c r="AF2932" s="1" t="s">
        <v>407</v>
      </c>
      <c r="AG2932" s="1">
        <v>1.0</v>
      </c>
      <c r="AH2932" s="1">
        <v>0.0</v>
      </c>
      <c r="AI2932" s="1">
        <v>17.0</v>
      </c>
      <c r="AJ2932" s="1">
        <v>47.0</v>
      </c>
      <c r="AK2932" s="1">
        <v>322.0</v>
      </c>
      <c r="AL2932" s="1">
        <v>3.0</v>
      </c>
      <c r="AM2932" s="1">
        <v>3.0</v>
      </c>
      <c r="AN2932" s="1">
        <v>60.0</v>
      </c>
      <c r="AO2932" s="1">
        <v>7.0</v>
      </c>
      <c r="AP2932" s="1">
        <v>5.0</v>
      </c>
      <c r="AQ2932" s="1">
        <v>7.0</v>
      </c>
      <c r="AR2932" s="1">
        <v>5.0</v>
      </c>
      <c r="AS2932" s="1">
        <v>7.0</v>
      </c>
      <c r="AT2932" s="1">
        <v>5.0</v>
      </c>
      <c r="AU2932" s="1">
        <v>0.0</v>
      </c>
      <c r="AV2932" s="1" t="s">
        <v>96</v>
      </c>
      <c r="AW2932" s="1">
        <v>28.0</v>
      </c>
      <c r="AX2932" s="1">
        <v>0.0</v>
      </c>
      <c r="AY2932" s="1">
        <v>5.0</v>
      </c>
      <c r="AZ2932" s="1">
        <v>23.0</v>
      </c>
      <c r="BA2932" s="1">
        <v>0.25</v>
      </c>
      <c r="BB2932" s="1">
        <v>-1.0</v>
      </c>
      <c r="BC2932" s="1">
        <v>1.0</v>
      </c>
      <c r="BD2932" s="1">
        <v>-1.0</v>
      </c>
      <c r="BE2932" s="1">
        <v>-1.0</v>
      </c>
      <c r="BF2932" s="1">
        <v>-1.0</v>
      </c>
      <c r="BG2932" s="1">
        <v>-1.0</v>
      </c>
      <c r="BH2932" s="1">
        <v>1.0</v>
      </c>
      <c r="BI2932" s="1">
        <v>-1.0</v>
      </c>
      <c r="BJ2932" s="1">
        <v>1.0</v>
      </c>
      <c r="BK2932" s="1">
        <v>1.0</v>
      </c>
      <c r="BL2932" s="1">
        <v>1.0</v>
      </c>
      <c r="BM2932" s="1">
        <v>1.0</v>
      </c>
      <c r="BN2932" s="1">
        <v>-1.0</v>
      </c>
      <c r="BO2932" s="1">
        <v>-1.0</v>
      </c>
      <c r="BP2932" s="1">
        <v>-1.0</v>
      </c>
      <c r="BQ2932" s="1">
        <v>-1.0</v>
      </c>
      <c r="BR2932" s="1">
        <v>-1.0</v>
      </c>
      <c r="BS2932" s="1">
        <v>-1.0</v>
      </c>
      <c r="BT2932" s="1">
        <v>-1.0</v>
      </c>
      <c r="BU2932" s="1">
        <v>1.0</v>
      </c>
      <c r="BV2932" s="1">
        <v>1.0</v>
      </c>
      <c r="BW2932" s="1">
        <v>-1.0</v>
      </c>
      <c r="BX2932" s="1">
        <v>-1.0</v>
      </c>
      <c r="BY2932" s="1">
        <v>-1.0</v>
      </c>
      <c r="BZ2932" s="1">
        <v>-1.0</v>
      </c>
      <c r="CA2932" s="1">
        <v>-1.0</v>
      </c>
      <c r="CB2932" s="1">
        <v>-1.0</v>
      </c>
      <c r="CC2932" s="1">
        <v>-1.0</v>
      </c>
      <c r="CD2932" s="1">
        <v>98127.0</v>
      </c>
    </row>
    <row r="2933">
      <c r="A2933" s="1">
        <v>7563487.0</v>
      </c>
      <c r="B2933" s="1" t="s">
        <v>15659</v>
      </c>
      <c r="C2933" s="1" t="s">
        <v>15660</v>
      </c>
      <c r="D2933" s="1" t="s">
        <v>15661</v>
      </c>
      <c r="E2933" s="1" t="s">
        <v>85</v>
      </c>
      <c r="G2933" s="1" t="s">
        <v>15662</v>
      </c>
      <c r="I2933" s="1">
        <v>3353772.0</v>
      </c>
      <c r="J2933" s="1">
        <v>41144.0</v>
      </c>
      <c r="M2933" s="1">
        <v>0.0</v>
      </c>
      <c r="N2933" s="1">
        <v>1.0</v>
      </c>
      <c r="O2933" s="1">
        <v>1.0</v>
      </c>
      <c r="P2933" s="1" t="s">
        <v>123</v>
      </c>
      <c r="Q2933" s="1" t="s">
        <v>124</v>
      </c>
      <c r="R2933" s="1">
        <v>40.70889</v>
      </c>
      <c r="S2933" s="1">
        <v>-73.94113</v>
      </c>
      <c r="T2933" s="1" t="s">
        <v>91</v>
      </c>
      <c r="U2933" s="1" t="s">
        <v>113</v>
      </c>
      <c r="V2933" s="1">
        <v>2.0</v>
      </c>
      <c r="W2933" s="1">
        <v>1.0</v>
      </c>
      <c r="X2933" s="1">
        <v>1.0</v>
      </c>
      <c r="Y2933" s="1">
        <v>1.0</v>
      </c>
      <c r="Z2933" s="1" t="s">
        <v>93</v>
      </c>
      <c r="AA2933" s="1" t="s">
        <v>15663</v>
      </c>
      <c r="AB2933" s="1">
        <v>75.0</v>
      </c>
      <c r="AC2933" s="1">
        <v>1.0</v>
      </c>
      <c r="AD2933" s="1">
        <v>0.0</v>
      </c>
      <c r="AE2933" s="1">
        <v>1.0</v>
      </c>
      <c r="AF2933" s="1" t="s">
        <v>2527</v>
      </c>
      <c r="AG2933" s="1">
        <v>1.0</v>
      </c>
      <c r="AH2933" s="1">
        <v>0.0</v>
      </c>
      <c r="AI2933" s="1">
        <v>0.0</v>
      </c>
      <c r="AJ2933" s="1">
        <v>0.0</v>
      </c>
      <c r="AK2933" s="1">
        <v>0.0</v>
      </c>
      <c r="AL2933" s="1">
        <v>1.0</v>
      </c>
      <c r="AM2933" s="1">
        <v>0.0</v>
      </c>
      <c r="AU2933" s="1">
        <v>0.0</v>
      </c>
      <c r="AV2933" s="1" t="s">
        <v>105</v>
      </c>
      <c r="AW2933" s="1">
        <v>1.0</v>
      </c>
      <c r="AX2933" s="1">
        <v>0.0</v>
      </c>
      <c r="AY2933" s="1">
        <v>1.0</v>
      </c>
      <c r="AZ2933" s="1">
        <v>0.0</v>
      </c>
      <c r="BA2933" s="1">
        <v>0.02</v>
      </c>
      <c r="BB2933" s="1">
        <v>-1.0</v>
      </c>
      <c r="BC2933" s="1">
        <v>1.0</v>
      </c>
      <c r="BD2933" s="1">
        <v>-1.0</v>
      </c>
      <c r="BE2933" s="1">
        <v>-1.0</v>
      </c>
      <c r="BF2933" s="1">
        <v>-1.0</v>
      </c>
      <c r="BG2933" s="1">
        <v>-1.0</v>
      </c>
      <c r="BH2933" s="1">
        <v>-1.0</v>
      </c>
      <c r="BI2933" s="1">
        <v>-1.0</v>
      </c>
      <c r="BJ2933" s="1">
        <v>-1.0</v>
      </c>
      <c r="BK2933" s="1">
        <v>-1.0</v>
      </c>
      <c r="BL2933" s="1">
        <v>-1.0</v>
      </c>
      <c r="BM2933" s="1">
        <v>-1.0</v>
      </c>
      <c r="BN2933" s="1">
        <v>-1.0</v>
      </c>
      <c r="BO2933" s="1">
        <v>-1.0</v>
      </c>
      <c r="BP2933" s="1">
        <v>-1.0</v>
      </c>
      <c r="BQ2933" s="1">
        <v>-1.0</v>
      </c>
      <c r="BR2933" s="1">
        <v>-1.0</v>
      </c>
      <c r="BS2933" s="1">
        <v>-1.0</v>
      </c>
      <c r="BT2933" s="1">
        <v>-1.0</v>
      </c>
      <c r="BU2933" s="1">
        <v>1.0</v>
      </c>
      <c r="BV2933" s="1">
        <v>-1.0</v>
      </c>
      <c r="BW2933" s="1">
        <v>1.0</v>
      </c>
      <c r="BX2933" s="1">
        <v>-1.0</v>
      </c>
      <c r="BY2933" s="1">
        <v>-1.0</v>
      </c>
      <c r="BZ2933" s="1">
        <v>-1.0</v>
      </c>
      <c r="CA2933" s="1">
        <v>-1.0</v>
      </c>
      <c r="CB2933" s="1">
        <v>-1.0</v>
      </c>
      <c r="CC2933" s="1">
        <v>-1.0</v>
      </c>
      <c r="CD2933" s="1">
        <v>98256.0</v>
      </c>
    </row>
    <row r="2934">
      <c r="A2934" s="1">
        <v>1.7718694E7</v>
      </c>
      <c r="B2934" s="1" t="s">
        <v>15664</v>
      </c>
      <c r="C2934" s="1" t="s">
        <v>15665</v>
      </c>
      <c r="D2934" s="1" t="s">
        <v>15665</v>
      </c>
      <c r="E2934" s="1" t="s">
        <v>85</v>
      </c>
      <c r="H2934" s="2" t="str">
        <f>- be respectful of upstairs neighbors</f>
        <v>#ERROR!</v>
      </c>
      <c r="I2934" s="1">
        <v>4933848.0</v>
      </c>
      <c r="J2934" s="1">
        <v>41306.0</v>
      </c>
      <c r="M2934" s="1">
        <v>0.0</v>
      </c>
      <c r="N2934" s="1">
        <v>1.0</v>
      </c>
      <c r="O2934" s="1">
        <v>1.0</v>
      </c>
      <c r="P2934" s="1" t="s">
        <v>123</v>
      </c>
      <c r="Q2934" s="1" t="s">
        <v>124</v>
      </c>
      <c r="R2934" s="1">
        <v>40.69554</v>
      </c>
      <c r="S2934" s="1">
        <v>-73.92588</v>
      </c>
      <c r="T2934" s="1" t="s">
        <v>91</v>
      </c>
      <c r="U2934" s="1" t="s">
        <v>92</v>
      </c>
      <c r="V2934" s="1">
        <v>2.0</v>
      </c>
      <c r="W2934" s="1">
        <v>1.0</v>
      </c>
      <c r="X2934" s="1">
        <v>1.0</v>
      </c>
      <c r="Y2934" s="1">
        <v>1.0</v>
      </c>
      <c r="Z2934" s="1" t="s">
        <v>93</v>
      </c>
      <c r="AA2934" s="1" t="s">
        <v>15666</v>
      </c>
      <c r="AB2934" s="1">
        <v>90.0</v>
      </c>
      <c r="AC2934" s="1">
        <v>1.0</v>
      </c>
      <c r="AD2934" s="1">
        <v>0.0</v>
      </c>
      <c r="AE2934" s="1">
        <v>1.0</v>
      </c>
      <c r="AF2934" s="1" t="s">
        <v>116</v>
      </c>
      <c r="AG2934" s="1">
        <v>1.0</v>
      </c>
      <c r="AH2934" s="1">
        <v>0.0</v>
      </c>
      <c r="AI2934" s="1">
        <v>0.0</v>
      </c>
      <c r="AJ2934" s="1">
        <v>0.0</v>
      </c>
      <c r="AK2934" s="1">
        <v>0.0</v>
      </c>
      <c r="AL2934" s="1">
        <v>4.0</v>
      </c>
      <c r="AM2934" s="1">
        <v>0.0</v>
      </c>
      <c r="AN2934" s="1">
        <v>100.0</v>
      </c>
      <c r="AO2934" s="1">
        <v>10.0</v>
      </c>
      <c r="AP2934" s="1">
        <v>10.0</v>
      </c>
      <c r="AQ2934" s="1">
        <v>10.0</v>
      </c>
      <c r="AR2934" s="1">
        <v>10.0</v>
      </c>
      <c r="AS2934" s="1">
        <v>9.0</v>
      </c>
      <c r="AT2934" s="1">
        <v>10.0</v>
      </c>
      <c r="AU2934" s="1">
        <v>1.0</v>
      </c>
      <c r="AV2934" s="1" t="s">
        <v>117</v>
      </c>
      <c r="AW2934" s="1">
        <v>1.0</v>
      </c>
      <c r="AX2934" s="1">
        <v>1.0</v>
      </c>
      <c r="AY2934" s="1">
        <v>0.0</v>
      </c>
      <c r="AZ2934" s="1">
        <v>0.0</v>
      </c>
      <c r="BA2934" s="1">
        <v>0.14</v>
      </c>
      <c r="BB2934" s="1">
        <v>-1.0</v>
      </c>
      <c r="BC2934" s="1">
        <v>1.0</v>
      </c>
      <c r="BD2934" s="1">
        <v>-1.0</v>
      </c>
      <c r="BE2934" s="1">
        <v>-1.0</v>
      </c>
      <c r="BF2934" s="1">
        <v>-1.0</v>
      </c>
      <c r="BG2934" s="1">
        <v>-1.0</v>
      </c>
      <c r="BH2934" s="1">
        <v>-1.0</v>
      </c>
      <c r="BI2934" s="1">
        <v>1.0</v>
      </c>
      <c r="BJ2934" s="1">
        <v>1.0</v>
      </c>
      <c r="BK2934" s="1">
        <v>-1.0</v>
      </c>
      <c r="BL2934" s="1">
        <v>-1.0</v>
      </c>
      <c r="BM2934" s="1">
        <v>-1.0</v>
      </c>
      <c r="BN2934" s="1">
        <v>-1.0</v>
      </c>
      <c r="BO2934" s="1">
        <v>-1.0</v>
      </c>
      <c r="BP2934" s="1">
        <v>1.0</v>
      </c>
      <c r="BQ2934" s="1">
        <v>-1.0</v>
      </c>
      <c r="BR2934" s="1">
        <v>-1.0</v>
      </c>
      <c r="BS2934" s="1">
        <v>-1.0</v>
      </c>
      <c r="BT2934" s="1">
        <v>-1.0</v>
      </c>
      <c r="BU2934" s="1">
        <v>1.0</v>
      </c>
      <c r="BV2934" s="1">
        <v>-1.0</v>
      </c>
      <c r="BW2934" s="1">
        <v>1.0</v>
      </c>
      <c r="BX2934" s="1">
        <v>-1.0</v>
      </c>
      <c r="BY2934" s="1">
        <v>-1.0</v>
      </c>
      <c r="BZ2934" s="1">
        <v>1.0</v>
      </c>
      <c r="CA2934" s="1">
        <v>-1.0</v>
      </c>
      <c r="CB2934" s="1">
        <v>-1.0</v>
      </c>
      <c r="CC2934" s="1">
        <v>-1.0</v>
      </c>
      <c r="CD2934" s="1">
        <v>98302.0</v>
      </c>
    </row>
    <row r="2935">
      <c r="A2935" s="1">
        <v>2.5370919E7</v>
      </c>
      <c r="B2935" s="1" t="s">
        <v>15667</v>
      </c>
      <c r="C2935" s="1" t="s">
        <v>15668</v>
      </c>
      <c r="D2935" s="1" t="s">
        <v>15669</v>
      </c>
      <c r="E2935" s="1" t="s">
        <v>85</v>
      </c>
      <c r="F2935" s="1" t="s">
        <v>15670</v>
      </c>
      <c r="G2935" s="1" t="s">
        <v>15671</v>
      </c>
      <c r="I2935" s="1">
        <v>3.0224403E7</v>
      </c>
      <c r="J2935" s="1">
        <v>42092.0</v>
      </c>
      <c r="M2935" s="1">
        <v>1.0</v>
      </c>
      <c r="N2935" s="1">
        <v>1.0</v>
      </c>
      <c r="O2935" s="1">
        <v>1.0</v>
      </c>
      <c r="P2935" s="1" t="s">
        <v>123</v>
      </c>
      <c r="Q2935" s="1" t="s">
        <v>954</v>
      </c>
      <c r="R2935" s="1">
        <v>40.68773</v>
      </c>
      <c r="S2935" s="1">
        <v>-73.98778</v>
      </c>
      <c r="T2935" s="1" t="s">
        <v>91</v>
      </c>
      <c r="U2935" s="1" t="s">
        <v>92</v>
      </c>
      <c r="V2935" s="1">
        <v>3.0</v>
      </c>
      <c r="W2935" s="1">
        <v>1.0</v>
      </c>
      <c r="X2935" s="1">
        <v>1.0</v>
      </c>
      <c r="Y2935" s="1">
        <v>1.0</v>
      </c>
      <c r="Z2935" s="1" t="s">
        <v>93</v>
      </c>
      <c r="AA2935" s="1" t="s">
        <v>15672</v>
      </c>
      <c r="AB2935" s="1">
        <v>175.0</v>
      </c>
      <c r="AC2935" s="1">
        <v>1.0</v>
      </c>
      <c r="AD2935" s="1">
        <v>0.0</v>
      </c>
      <c r="AE2935" s="1">
        <v>5.0</v>
      </c>
      <c r="AF2935" s="1" t="s">
        <v>231</v>
      </c>
      <c r="AG2935" s="1">
        <v>1.0</v>
      </c>
      <c r="AH2935" s="1">
        <v>0.0</v>
      </c>
      <c r="AI2935" s="1">
        <v>0.0</v>
      </c>
      <c r="AJ2935" s="1">
        <v>0.0</v>
      </c>
      <c r="AK2935" s="1">
        <v>6.0</v>
      </c>
      <c r="AL2935" s="1">
        <v>9.0</v>
      </c>
      <c r="AM2935" s="1">
        <v>6.0</v>
      </c>
      <c r="AN2935" s="1">
        <v>98.0</v>
      </c>
      <c r="AO2935" s="1">
        <v>10.0</v>
      </c>
      <c r="AP2935" s="1">
        <v>10.0</v>
      </c>
      <c r="AQ2935" s="1">
        <v>10.0</v>
      </c>
      <c r="AR2935" s="1">
        <v>10.0</v>
      </c>
      <c r="AS2935" s="1">
        <v>10.0</v>
      </c>
      <c r="AT2935" s="1">
        <v>10.0</v>
      </c>
      <c r="AU2935" s="1">
        <v>1.0</v>
      </c>
      <c r="AV2935" s="1" t="s">
        <v>96</v>
      </c>
      <c r="AW2935" s="1">
        <v>1.0</v>
      </c>
      <c r="AX2935" s="1">
        <v>1.0</v>
      </c>
      <c r="AY2935" s="1">
        <v>0.0</v>
      </c>
      <c r="AZ2935" s="1">
        <v>0.0</v>
      </c>
      <c r="BA2935" s="1">
        <v>0.68</v>
      </c>
      <c r="BB2935" s="1">
        <v>-1.0</v>
      </c>
      <c r="BC2935" s="1">
        <v>1.0</v>
      </c>
      <c r="BD2935" s="1">
        <v>-1.0</v>
      </c>
      <c r="BE2935" s="1">
        <v>-1.0</v>
      </c>
      <c r="BF2935" s="1">
        <v>-1.0</v>
      </c>
      <c r="BG2935" s="1">
        <v>-1.0</v>
      </c>
      <c r="BH2935" s="1">
        <v>-1.0</v>
      </c>
      <c r="BI2935" s="1">
        <v>-1.0</v>
      </c>
      <c r="BJ2935" s="1">
        <v>1.0</v>
      </c>
      <c r="BK2935" s="1">
        <v>-1.0</v>
      </c>
      <c r="BL2935" s="1">
        <v>-1.0</v>
      </c>
      <c r="BM2935" s="1">
        <v>1.0</v>
      </c>
      <c r="BN2935" s="1">
        <v>1.0</v>
      </c>
      <c r="BO2935" s="1">
        <v>-1.0</v>
      </c>
      <c r="BP2935" s="1">
        <v>1.0</v>
      </c>
      <c r="BQ2935" s="1">
        <v>1.0</v>
      </c>
      <c r="BR2935" s="1">
        <v>-1.0</v>
      </c>
      <c r="BS2935" s="1">
        <v>-1.0</v>
      </c>
      <c r="BT2935" s="1">
        <v>-1.0</v>
      </c>
      <c r="BU2935" s="1">
        <v>1.0</v>
      </c>
      <c r="BV2935" s="1">
        <v>-1.0</v>
      </c>
      <c r="BW2935" s="1">
        <v>-1.0</v>
      </c>
      <c r="BX2935" s="1">
        <v>1.0</v>
      </c>
      <c r="BY2935" s="1">
        <v>-1.0</v>
      </c>
      <c r="BZ2935" s="1">
        <v>1.0</v>
      </c>
      <c r="CA2935" s="1">
        <v>-1.0</v>
      </c>
      <c r="CB2935" s="1">
        <v>-1.0</v>
      </c>
      <c r="CC2935" s="1">
        <v>-1.0</v>
      </c>
      <c r="CD2935" s="1">
        <v>98316.0</v>
      </c>
    </row>
    <row r="2936">
      <c r="A2936" s="1">
        <v>2.5266474E7</v>
      </c>
      <c r="B2936" s="1" t="s">
        <v>15673</v>
      </c>
      <c r="C2936" s="1" t="s">
        <v>15674</v>
      </c>
      <c r="D2936" s="1" t="s">
        <v>15675</v>
      </c>
      <c r="E2936" s="1" t="s">
        <v>85</v>
      </c>
      <c r="F2936" s="1" t="s">
        <v>15676</v>
      </c>
      <c r="H2936" s="1" t="s">
        <v>15677</v>
      </c>
      <c r="I2936" s="1">
        <v>1.5288827E7</v>
      </c>
      <c r="J2936" s="1">
        <v>41768.0</v>
      </c>
      <c r="K2936" s="1" t="s">
        <v>339</v>
      </c>
      <c r="L2936" s="1">
        <v>0.2</v>
      </c>
      <c r="M2936" s="1">
        <v>0.0</v>
      </c>
      <c r="N2936" s="1">
        <v>1.0</v>
      </c>
      <c r="O2936" s="1">
        <v>1.0</v>
      </c>
      <c r="P2936" s="1" t="s">
        <v>184</v>
      </c>
      <c r="Q2936" s="1" t="s">
        <v>185</v>
      </c>
      <c r="R2936" s="1">
        <v>40.70959</v>
      </c>
      <c r="S2936" s="1">
        <v>-73.95477</v>
      </c>
      <c r="T2936" s="1" t="s">
        <v>91</v>
      </c>
      <c r="U2936" s="1" t="s">
        <v>113</v>
      </c>
      <c r="V2936" s="1">
        <v>1.0</v>
      </c>
      <c r="W2936" s="1">
        <v>2.0</v>
      </c>
      <c r="X2936" s="1">
        <v>1.0</v>
      </c>
      <c r="Y2936" s="1">
        <v>1.0</v>
      </c>
      <c r="Z2936" s="1" t="s">
        <v>93</v>
      </c>
      <c r="AA2936" s="1" t="s">
        <v>15678</v>
      </c>
      <c r="AB2936" s="1">
        <v>60.0</v>
      </c>
      <c r="AC2936" s="1">
        <v>1.0</v>
      </c>
      <c r="AD2936" s="1">
        <v>0.0</v>
      </c>
      <c r="AE2936" s="1">
        <v>20.0</v>
      </c>
      <c r="AF2936" s="1" t="s">
        <v>179</v>
      </c>
      <c r="AG2936" s="1">
        <v>1.0</v>
      </c>
      <c r="AH2936" s="1">
        <v>13.0</v>
      </c>
      <c r="AI2936" s="1">
        <v>36.0</v>
      </c>
      <c r="AJ2936" s="1">
        <v>66.0</v>
      </c>
      <c r="AK2936" s="1">
        <v>66.0</v>
      </c>
      <c r="AL2936" s="1">
        <v>4.0</v>
      </c>
      <c r="AM2936" s="1">
        <v>3.0</v>
      </c>
      <c r="AN2936" s="1">
        <v>100.0</v>
      </c>
      <c r="AO2936" s="1">
        <v>10.0</v>
      </c>
      <c r="AP2936" s="1">
        <v>10.0</v>
      </c>
      <c r="AQ2936" s="1">
        <v>10.0</v>
      </c>
      <c r="AR2936" s="1">
        <v>10.0</v>
      </c>
      <c r="AS2936" s="1">
        <v>10.0</v>
      </c>
      <c r="AT2936" s="1">
        <v>10.0</v>
      </c>
      <c r="AU2936" s="1">
        <v>0.0</v>
      </c>
      <c r="AV2936" s="1" t="s">
        <v>96</v>
      </c>
      <c r="AW2936" s="1">
        <v>1.0</v>
      </c>
      <c r="AX2936" s="1">
        <v>0.0</v>
      </c>
      <c r="AY2936" s="1">
        <v>1.0</v>
      </c>
      <c r="AZ2936" s="1">
        <v>0.0</v>
      </c>
      <c r="BA2936" s="1">
        <v>0.32</v>
      </c>
      <c r="BB2936" s="1">
        <v>-1.0</v>
      </c>
      <c r="BC2936" s="1">
        <v>1.0</v>
      </c>
      <c r="BD2936" s="1">
        <v>-1.0</v>
      </c>
      <c r="BE2936" s="1">
        <v>-1.0</v>
      </c>
      <c r="BF2936" s="1">
        <v>-1.0</v>
      </c>
      <c r="BG2936" s="1">
        <v>-1.0</v>
      </c>
      <c r="BH2936" s="1">
        <v>1.0</v>
      </c>
      <c r="BI2936" s="1">
        <v>-1.0</v>
      </c>
      <c r="BJ2936" s="1">
        <v>1.0</v>
      </c>
      <c r="BK2936" s="1">
        <v>-1.0</v>
      </c>
      <c r="BL2936" s="1">
        <v>1.0</v>
      </c>
      <c r="BM2936" s="1">
        <v>-1.0</v>
      </c>
      <c r="BN2936" s="1">
        <v>-1.0</v>
      </c>
      <c r="BO2936" s="1">
        <v>-1.0</v>
      </c>
      <c r="BP2936" s="1">
        <v>-1.0</v>
      </c>
      <c r="BQ2936" s="1">
        <v>-1.0</v>
      </c>
      <c r="BR2936" s="1">
        <v>-1.0</v>
      </c>
      <c r="BS2936" s="1">
        <v>-1.0</v>
      </c>
      <c r="BT2936" s="1">
        <v>-1.0</v>
      </c>
      <c r="BU2936" s="1">
        <v>1.0</v>
      </c>
      <c r="BV2936" s="1">
        <v>-1.0</v>
      </c>
      <c r="BW2936" s="1">
        <v>-1.0</v>
      </c>
      <c r="BX2936" s="1">
        <v>-1.0</v>
      </c>
      <c r="BY2936" s="1">
        <v>-1.0</v>
      </c>
      <c r="BZ2936" s="1">
        <v>-1.0</v>
      </c>
      <c r="CA2936" s="1">
        <v>-1.0</v>
      </c>
      <c r="CB2936" s="1">
        <v>1.0</v>
      </c>
      <c r="CC2936" s="1">
        <v>-1.0</v>
      </c>
      <c r="CD2936" s="1">
        <v>98397.0</v>
      </c>
    </row>
    <row r="2937">
      <c r="A2937" s="1">
        <v>3.5042474E7</v>
      </c>
      <c r="B2937" s="1" t="s">
        <v>15679</v>
      </c>
      <c r="C2937" s="1" t="s">
        <v>15680</v>
      </c>
      <c r="D2937" s="1" t="s">
        <v>15681</v>
      </c>
      <c r="E2937" s="1" t="s">
        <v>85</v>
      </c>
      <c r="F2937" s="1" t="s">
        <v>15682</v>
      </c>
      <c r="G2937" s="1" t="s">
        <v>15683</v>
      </c>
      <c r="I2937" s="1">
        <v>2.63742622E8</v>
      </c>
      <c r="J2937" s="1">
        <v>43608.0</v>
      </c>
      <c r="K2937" s="1" t="s">
        <v>134</v>
      </c>
      <c r="L2937" s="1">
        <v>1.0</v>
      </c>
      <c r="M2937" s="1">
        <v>0.0</v>
      </c>
      <c r="N2937" s="1">
        <v>1.0</v>
      </c>
      <c r="O2937" s="1">
        <v>0.0</v>
      </c>
      <c r="P2937" s="1" t="s">
        <v>111</v>
      </c>
      <c r="Q2937" s="1" t="s">
        <v>112</v>
      </c>
      <c r="R2937" s="1">
        <v>40.76377</v>
      </c>
      <c r="S2937" s="1">
        <v>-73.82692</v>
      </c>
      <c r="T2937" s="1" t="s">
        <v>91</v>
      </c>
      <c r="U2937" s="1" t="s">
        <v>113</v>
      </c>
      <c r="V2937" s="1">
        <v>1.0</v>
      </c>
      <c r="W2937" s="1">
        <v>1.0</v>
      </c>
      <c r="X2937" s="1">
        <v>1.0</v>
      </c>
      <c r="Y2937" s="1">
        <v>1.0</v>
      </c>
      <c r="Z2937" s="1" t="s">
        <v>93</v>
      </c>
      <c r="AA2937" s="1" t="s">
        <v>15684</v>
      </c>
      <c r="AB2937" s="1">
        <v>50.0</v>
      </c>
      <c r="AC2937" s="1">
        <v>1.0</v>
      </c>
      <c r="AD2937" s="1">
        <v>0.0</v>
      </c>
      <c r="AE2937" s="1">
        <v>1.0</v>
      </c>
      <c r="AF2937" s="1" t="s">
        <v>95</v>
      </c>
      <c r="AG2937" s="1">
        <v>1.0</v>
      </c>
      <c r="AH2937" s="1">
        <v>18.0</v>
      </c>
      <c r="AI2937" s="1">
        <v>44.0</v>
      </c>
      <c r="AJ2937" s="1">
        <v>74.0</v>
      </c>
      <c r="AK2937" s="1">
        <v>74.0</v>
      </c>
      <c r="AL2937" s="1">
        <v>6.0</v>
      </c>
      <c r="AM2937" s="1">
        <v>6.0</v>
      </c>
      <c r="AN2937" s="1">
        <v>93.0</v>
      </c>
      <c r="AO2937" s="1">
        <v>10.0</v>
      </c>
      <c r="AP2937" s="1">
        <v>10.0</v>
      </c>
      <c r="AQ2937" s="1">
        <v>10.0</v>
      </c>
      <c r="AR2937" s="1">
        <v>9.0</v>
      </c>
      <c r="AS2937" s="1">
        <v>9.0</v>
      </c>
      <c r="AT2937" s="1">
        <v>10.0</v>
      </c>
      <c r="AU2937" s="1">
        <v>0.0</v>
      </c>
      <c r="AV2937" s="1" t="s">
        <v>105</v>
      </c>
      <c r="AW2937" s="1">
        <v>1.0</v>
      </c>
      <c r="AX2937" s="1">
        <v>0.0</v>
      </c>
      <c r="AY2937" s="1">
        <v>1.0</v>
      </c>
      <c r="AZ2937" s="1">
        <v>0.0</v>
      </c>
      <c r="BA2937" s="1">
        <v>5.45</v>
      </c>
      <c r="BB2937" s="1">
        <v>-1.0</v>
      </c>
      <c r="BC2937" s="1">
        <v>1.0</v>
      </c>
      <c r="BD2937" s="1">
        <v>-1.0</v>
      </c>
      <c r="BE2937" s="1">
        <v>-1.0</v>
      </c>
      <c r="BF2937" s="1">
        <v>-1.0</v>
      </c>
      <c r="BG2937" s="1">
        <v>-1.0</v>
      </c>
      <c r="BH2937" s="1">
        <v>-1.0</v>
      </c>
      <c r="BI2937" s="1">
        <v>-1.0</v>
      </c>
      <c r="BJ2937" s="1">
        <v>-1.0</v>
      </c>
      <c r="BK2937" s="1">
        <v>-1.0</v>
      </c>
      <c r="BL2937" s="1">
        <v>-1.0</v>
      </c>
      <c r="BM2937" s="1">
        <v>1.0</v>
      </c>
      <c r="BN2937" s="1">
        <v>1.0</v>
      </c>
      <c r="BO2937" s="1">
        <v>-1.0</v>
      </c>
      <c r="BP2937" s="1">
        <v>-1.0</v>
      </c>
      <c r="BQ2937" s="1">
        <v>-1.0</v>
      </c>
      <c r="BR2937" s="1">
        <v>-1.0</v>
      </c>
      <c r="BS2937" s="1">
        <v>1.0</v>
      </c>
      <c r="BT2937" s="1">
        <v>-1.0</v>
      </c>
      <c r="BU2937" s="1">
        <v>1.0</v>
      </c>
      <c r="BV2937" s="1">
        <v>-1.0</v>
      </c>
      <c r="BW2937" s="1">
        <v>-1.0</v>
      </c>
      <c r="BX2937" s="1">
        <v>-1.0</v>
      </c>
      <c r="BY2937" s="1">
        <v>-1.0</v>
      </c>
      <c r="BZ2937" s="1">
        <v>-1.0</v>
      </c>
      <c r="CA2937" s="1">
        <v>-1.0</v>
      </c>
      <c r="CB2937" s="1">
        <v>-1.0</v>
      </c>
      <c r="CC2937" s="1">
        <v>-1.0</v>
      </c>
      <c r="CD2937" s="1">
        <v>98417.0</v>
      </c>
    </row>
    <row r="2938">
      <c r="A2938" s="1">
        <v>3826037.0</v>
      </c>
      <c r="B2938" s="1" t="s">
        <v>15685</v>
      </c>
      <c r="C2938" s="1" t="s">
        <v>15686</v>
      </c>
      <c r="D2938" s="1" t="s">
        <v>15687</v>
      </c>
      <c r="E2938" s="1" t="s">
        <v>85</v>
      </c>
      <c r="H2938" s="1" t="s">
        <v>15688</v>
      </c>
      <c r="I2938" s="1">
        <v>3250450.0</v>
      </c>
      <c r="J2938" s="1">
        <v>41134.0</v>
      </c>
      <c r="K2938" s="1" t="s">
        <v>88</v>
      </c>
      <c r="L2938" s="1">
        <v>1.0</v>
      </c>
      <c r="M2938" s="1">
        <v>0.0</v>
      </c>
      <c r="N2938" s="1">
        <v>18.0</v>
      </c>
      <c r="O2938" s="1">
        <v>0.0</v>
      </c>
      <c r="P2938" s="1" t="s">
        <v>111</v>
      </c>
      <c r="Q2938" s="1" t="s">
        <v>112</v>
      </c>
      <c r="R2938" s="1">
        <v>40.76577</v>
      </c>
      <c r="S2938" s="1">
        <v>-73.91471</v>
      </c>
      <c r="T2938" s="1" t="s">
        <v>91</v>
      </c>
      <c r="U2938" s="1" t="s">
        <v>113</v>
      </c>
      <c r="V2938" s="1">
        <v>1.0</v>
      </c>
      <c r="W2938" s="1">
        <v>1.0</v>
      </c>
      <c r="X2938" s="1">
        <v>1.0</v>
      </c>
      <c r="Y2938" s="1">
        <v>1.0</v>
      </c>
      <c r="Z2938" s="1" t="s">
        <v>93</v>
      </c>
      <c r="AA2938" s="1" t="s">
        <v>15689</v>
      </c>
      <c r="AB2938" s="1">
        <v>39.0</v>
      </c>
      <c r="AC2938" s="1">
        <v>1.0</v>
      </c>
      <c r="AD2938" s="1">
        <v>0.0</v>
      </c>
      <c r="AE2938" s="1">
        <v>30.0</v>
      </c>
      <c r="AF2938" s="1" t="s">
        <v>356</v>
      </c>
      <c r="AG2938" s="1">
        <v>1.0</v>
      </c>
      <c r="AH2938" s="1">
        <v>0.0</v>
      </c>
      <c r="AI2938" s="1">
        <v>0.0</v>
      </c>
      <c r="AJ2938" s="1">
        <v>0.0</v>
      </c>
      <c r="AK2938" s="1">
        <v>237.0</v>
      </c>
      <c r="AL2938" s="1">
        <v>9.0</v>
      </c>
      <c r="AM2938" s="1">
        <v>1.0</v>
      </c>
      <c r="AN2938" s="1">
        <v>93.0</v>
      </c>
      <c r="AO2938" s="1">
        <v>10.0</v>
      </c>
      <c r="AP2938" s="1">
        <v>10.0</v>
      </c>
      <c r="AQ2938" s="1">
        <v>10.0</v>
      </c>
      <c r="AR2938" s="1">
        <v>9.0</v>
      </c>
      <c r="AS2938" s="1">
        <v>10.0</v>
      </c>
      <c r="AT2938" s="1">
        <v>9.0</v>
      </c>
      <c r="AU2938" s="1">
        <v>0.0</v>
      </c>
      <c r="AV2938" s="1" t="s">
        <v>96</v>
      </c>
      <c r="AW2938" s="1">
        <v>18.0</v>
      </c>
      <c r="AX2938" s="1">
        <v>0.0</v>
      </c>
      <c r="AY2938" s="1">
        <v>17.0</v>
      </c>
      <c r="AZ2938" s="1">
        <v>1.0</v>
      </c>
      <c r="BA2938" s="1">
        <v>0.19</v>
      </c>
      <c r="BB2938" s="1">
        <v>-1.0</v>
      </c>
      <c r="BC2938" s="1">
        <v>1.0</v>
      </c>
      <c r="BD2938" s="1">
        <v>-1.0</v>
      </c>
      <c r="BE2938" s="1">
        <v>-1.0</v>
      </c>
      <c r="BF2938" s="1">
        <v>-1.0</v>
      </c>
      <c r="BG2938" s="1">
        <v>-1.0</v>
      </c>
      <c r="BH2938" s="1">
        <v>-1.0</v>
      </c>
      <c r="BI2938" s="1">
        <v>-1.0</v>
      </c>
      <c r="BJ2938" s="1">
        <v>1.0</v>
      </c>
      <c r="BK2938" s="1">
        <v>-1.0</v>
      </c>
      <c r="BL2938" s="1">
        <v>-1.0</v>
      </c>
      <c r="BM2938" s="1">
        <v>-1.0</v>
      </c>
      <c r="BN2938" s="1">
        <v>-1.0</v>
      </c>
      <c r="BO2938" s="1">
        <v>-1.0</v>
      </c>
      <c r="BP2938" s="1">
        <v>-1.0</v>
      </c>
      <c r="BQ2938" s="1">
        <v>1.0</v>
      </c>
      <c r="BR2938" s="1">
        <v>-1.0</v>
      </c>
      <c r="BS2938" s="1">
        <v>1.0</v>
      </c>
      <c r="BT2938" s="1">
        <v>-1.0</v>
      </c>
      <c r="BU2938" s="1">
        <v>1.0</v>
      </c>
      <c r="BV2938" s="1">
        <v>-1.0</v>
      </c>
      <c r="BW2938" s="1">
        <v>-1.0</v>
      </c>
      <c r="BX2938" s="1">
        <v>-1.0</v>
      </c>
      <c r="BY2938" s="1">
        <v>-1.0</v>
      </c>
      <c r="BZ2938" s="1">
        <v>-1.0</v>
      </c>
      <c r="CA2938" s="1">
        <v>-1.0</v>
      </c>
      <c r="CB2938" s="1">
        <v>-1.0</v>
      </c>
      <c r="CC2938" s="1">
        <v>-1.0</v>
      </c>
      <c r="CD2938" s="1">
        <v>98471.0</v>
      </c>
    </row>
    <row r="2939">
      <c r="A2939" s="1">
        <v>3.3980946E7</v>
      </c>
      <c r="B2939" s="1" t="s">
        <v>15690</v>
      </c>
      <c r="C2939" s="1" t="s">
        <v>15691</v>
      </c>
      <c r="D2939" s="1" t="s">
        <v>15692</v>
      </c>
      <c r="E2939" s="1" t="s">
        <v>85</v>
      </c>
      <c r="I2939" s="1">
        <v>6.2066342E7</v>
      </c>
      <c r="J2939" s="1">
        <v>42437.0</v>
      </c>
      <c r="K2939" s="1" t="s">
        <v>134</v>
      </c>
      <c r="L2939" s="1">
        <v>1.0</v>
      </c>
      <c r="M2939" s="1">
        <v>0.0</v>
      </c>
      <c r="N2939" s="1">
        <v>5.0</v>
      </c>
      <c r="O2939" s="1">
        <v>1.0</v>
      </c>
      <c r="P2939" s="1" t="s">
        <v>89</v>
      </c>
      <c r="Q2939" s="1" t="s">
        <v>613</v>
      </c>
      <c r="R2939" s="1">
        <v>40.8069099999999</v>
      </c>
      <c r="S2939" s="1">
        <v>-73.94626</v>
      </c>
      <c r="T2939" s="1" t="s">
        <v>91</v>
      </c>
      <c r="U2939" s="1" t="s">
        <v>113</v>
      </c>
      <c r="V2939" s="1">
        <v>5.0</v>
      </c>
      <c r="W2939" s="1">
        <v>1.0</v>
      </c>
      <c r="X2939" s="1">
        <v>3.0</v>
      </c>
      <c r="Y2939" s="1">
        <v>3.0</v>
      </c>
      <c r="Z2939" s="1" t="s">
        <v>93</v>
      </c>
      <c r="AA2939" s="1" t="s">
        <v>15693</v>
      </c>
      <c r="AB2939" s="1">
        <v>98.0</v>
      </c>
      <c r="AC2939" s="1">
        <v>1.0</v>
      </c>
      <c r="AD2939" s="1">
        <v>48.0</v>
      </c>
      <c r="AE2939" s="1">
        <v>7.0</v>
      </c>
      <c r="AF2939" s="1" t="s">
        <v>127</v>
      </c>
      <c r="AG2939" s="1">
        <v>1.0</v>
      </c>
      <c r="AH2939" s="1">
        <v>18.0</v>
      </c>
      <c r="AI2939" s="1">
        <v>30.0</v>
      </c>
      <c r="AJ2939" s="1">
        <v>53.0</v>
      </c>
      <c r="AK2939" s="1">
        <v>321.0</v>
      </c>
      <c r="AL2939" s="1">
        <v>2.0</v>
      </c>
      <c r="AM2939" s="1">
        <v>2.0</v>
      </c>
      <c r="AN2939" s="1">
        <v>80.0</v>
      </c>
      <c r="AO2939" s="1">
        <v>10.0</v>
      </c>
      <c r="AP2939" s="1">
        <v>10.0</v>
      </c>
      <c r="AQ2939" s="1">
        <v>10.0</v>
      </c>
      <c r="AR2939" s="1">
        <v>8.0</v>
      </c>
      <c r="AS2939" s="1">
        <v>8.0</v>
      </c>
      <c r="AT2939" s="1">
        <v>10.0</v>
      </c>
      <c r="AU2939" s="1">
        <v>1.0</v>
      </c>
      <c r="AV2939" s="1" t="s">
        <v>96</v>
      </c>
      <c r="AW2939" s="1">
        <v>2.0</v>
      </c>
      <c r="AX2939" s="1">
        <v>0.0</v>
      </c>
      <c r="AY2939" s="1">
        <v>2.0</v>
      </c>
      <c r="AZ2939" s="1">
        <v>0.0</v>
      </c>
      <c r="BA2939" s="1">
        <v>1.22</v>
      </c>
      <c r="BB2939" s="1">
        <v>-1.0</v>
      </c>
      <c r="BC2939" s="1">
        <v>-1.0</v>
      </c>
      <c r="BD2939" s="1">
        <v>-1.0</v>
      </c>
      <c r="BE2939" s="1">
        <v>-1.0</v>
      </c>
      <c r="BF2939" s="1">
        <v>-1.0</v>
      </c>
      <c r="BG2939" s="1">
        <v>-1.0</v>
      </c>
      <c r="BH2939" s="1">
        <v>1.0</v>
      </c>
      <c r="BI2939" s="1">
        <v>-1.0</v>
      </c>
      <c r="BJ2939" s="1">
        <v>-1.0</v>
      </c>
      <c r="BK2939" s="1">
        <v>1.0</v>
      </c>
      <c r="BL2939" s="1">
        <v>1.0</v>
      </c>
      <c r="BM2939" s="1">
        <v>1.0</v>
      </c>
      <c r="BN2939" s="1">
        <v>-1.0</v>
      </c>
      <c r="BO2939" s="1">
        <v>-1.0</v>
      </c>
      <c r="BP2939" s="1">
        <v>-1.0</v>
      </c>
      <c r="BQ2939" s="1">
        <v>-1.0</v>
      </c>
      <c r="BR2939" s="1">
        <v>-1.0</v>
      </c>
      <c r="BS2939" s="1">
        <v>-1.0</v>
      </c>
      <c r="BT2939" s="1">
        <v>-1.0</v>
      </c>
      <c r="BU2939" s="1">
        <v>1.0</v>
      </c>
      <c r="BV2939" s="1">
        <v>1.0</v>
      </c>
      <c r="BW2939" s="1">
        <v>-1.0</v>
      </c>
      <c r="BX2939" s="1">
        <v>-1.0</v>
      </c>
      <c r="BY2939" s="1">
        <v>-1.0</v>
      </c>
      <c r="BZ2939" s="1">
        <v>-1.0</v>
      </c>
      <c r="CA2939" s="1">
        <v>-1.0</v>
      </c>
      <c r="CB2939" s="1">
        <v>-1.0</v>
      </c>
      <c r="CC2939" s="1">
        <v>-1.0</v>
      </c>
      <c r="CD2939" s="1">
        <v>98487.0</v>
      </c>
    </row>
    <row r="2940">
      <c r="A2940" s="1">
        <v>1.6793429E7</v>
      </c>
      <c r="B2940" s="1" t="s">
        <v>15694</v>
      </c>
      <c r="C2940" s="1" t="s">
        <v>15695</v>
      </c>
      <c r="D2940" s="1" t="s">
        <v>15696</v>
      </c>
      <c r="E2940" s="1" t="s">
        <v>85</v>
      </c>
      <c r="F2940" s="1" t="s">
        <v>15697</v>
      </c>
      <c r="G2940" s="1" t="s">
        <v>15698</v>
      </c>
      <c r="H2940" s="1" t="s">
        <v>15699</v>
      </c>
      <c r="I2940" s="1">
        <v>3654281.0</v>
      </c>
      <c r="J2940" s="1">
        <v>41175.0</v>
      </c>
      <c r="K2940" s="1" t="s">
        <v>272</v>
      </c>
      <c r="L2940" s="1">
        <v>0.8</v>
      </c>
      <c r="M2940" s="1">
        <v>1.0</v>
      </c>
      <c r="N2940" s="1">
        <v>1.0</v>
      </c>
      <c r="O2940" s="1">
        <v>1.0</v>
      </c>
      <c r="P2940" s="1" t="s">
        <v>89</v>
      </c>
      <c r="Q2940" s="1" t="s">
        <v>90</v>
      </c>
      <c r="R2940" s="1">
        <v>40.71909</v>
      </c>
      <c r="S2940" s="1">
        <v>-73.99562</v>
      </c>
      <c r="T2940" s="1" t="s">
        <v>91</v>
      </c>
      <c r="U2940" s="1" t="s">
        <v>92</v>
      </c>
      <c r="V2940" s="1">
        <v>2.0</v>
      </c>
      <c r="W2940" s="1">
        <v>1.0</v>
      </c>
      <c r="X2940" s="1">
        <v>1.0</v>
      </c>
      <c r="Y2940" s="1">
        <v>1.0</v>
      </c>
      <c r="Z2940" s="1" t="s">
        <v>93</v>
      </c>
      <c r="AA2940" s="1" t="s">
        <v>15700</v>
      </c>
      <c r="AB2940" s="1">
        <v>150.0</v>
      </c>
      <c r="AC2940" s="1">
        <v>1.0</v>
      </c>
      <c r="AD2940" s="1">
        <v>10.0</v>
      </c>
      <c r="AE2940" s="1">
        <v>7.0</v>
      </c>
      <c r="AF2940" s="1" t="s">
        <v>104</v>
      </c>
      <c r="AG2940" s="1">
        <v>1.0</v>
      </c>
      <c r="AH2940" s="1">
        <v>7.0</v>
      </c>
      <c r="AI2940" s="1">
        <v>7.0</v>
      </c>
      <c r="AJ2940" s="1">
        <v>9.0</v>
      </c>
      <c r="AK2940" s="1">
        <v>43.0</v>
      </c>
      <c r="AL2940" s="1">
        <v>10.0</v>
      </c>
      <c r="AM2940" s="1">
        <v>6.0</v>
      </c>
      <c r="AN2940" s="1">
        <v>100.0</v>
      </c>
      <c r="AO2940" s="1">
        <v>10.0</v>
      </c>
      <c r="AP2940" s="1">
        <v>9.0</v>
      </c>
      <c r="AQ2940" s="1">
        <v>10.0</v>
      </c>
      <c r="AR2940" s="1">
        <v>10.0</v>
      </c>
      <c r="AS2940" s="1">
        <v>10.0</v>
      </c>
      <c r="AT2940" s="1">
        <v>9.0</v>
      </c>
      <c r="AU2940" s="1">
        <v>0.0</v>
      </c>
      <c r="AV2940" s="1" t="s">
        <v>96</v>
      </c>
      <c r="AW2940" s="1">
        <v>1.0</v>
      </c>
      <c r="AX2940" s="1">
        <v>1.0</v>
      </c>
      <c r="AY2940" s="1">
        <v>0.0</v>
      </c>
      <c r="AZ2940" s="1">
        <v>0.0</v>
      </c>
      <c r="BA2940" s="1">
        <v>0.44</v>
      </c>
      <c r="BB2940" s="1">
        <v>-1.0</v>
      </c>
      <c r="BC2940" s="1">
        <v>1.0</v>
      </c>
      <c r="BD2940" s="1">
        <v>-1.0</v>
      </c>
      <c r="BE2940" s="1">
        <v>-1.0</v>
      </c>
      <c r="BF2940" s="1">
        <v>-1.0</v>
      </c>
      <c r="BG2940" s="1">
        <v>-1.0</v>
      </c>
      <c r="BH2940" s="1">
        <v>-1.0</v>
      </c>
      <c r="BI2940" s="1">
        <v>-1.0</v>
      </c>
      <c r="BJ2940" s="1">
        <v>-1.0</v>
      </c>
      <c r="BK2940" s="1">
        <v>-1.0</v>
      </c>
      <c r="BL2940" s="1">
        <v>-1.0</v>
      </c>
      <c r="BM2940" s="1">
        <v>-1.0</v>
      </c>
      <c r="BN2940" s="1">
        <v>-1.0</v>
      </c>
      <c r="BO2940" s="1">
        <v>-1.0</v>
      </c>
      <c r="BP2940" s="1">
        <v>-1.0</v>
      </c>
      <c r="BQ2940" s="1">
        <v>1.0</v>
      </c>
      <c r="BR2940" s="1">
        <v>-1.0</v>
      </c>
      <c r="BS2940" s="1">
        <v>-1.0</v>
      </c>
      <c r="BT2940" s="1">
        <v>-1.0</v>
      </c>
      <c r="BU2940" s="1">
        <v>1.0</v>
      </c>
      <c r="BV2940" s="1">
        <v>1.0</v>
      </c>
      <c r="BW2940" s="1">
        <v>-1.0</v>
      </c>
      <c r="BX2940" s="1">
        <v>-1.0</v>
      </c>
      <c r="BY2940" s="1">
        <v>-1.0</v>
      </c>
      <c r="BZ2940" s="1">
        <v>-1.0</v>
      </c>
      <c r="CA2940" s="1">
        <v>-1.0</v>
      </c>
      <c r="CB2940" s="1">
        <v>1.0</v>
      </c>
      <c r="CC2940" s="1">
        <v>-1.0</v>
      </c>
      <c r="CD2940" s="1">
        <v>98492.0</v>
      </c>
    </row>
    <row r="2941">
      <c r="A2941" s="1">
        <v>2.7710264E7</v>
      </c>
      <c r="B2941" s="1" t="s">
        <v>15701</v>
      </c>
      <c r="C2941" s="1" t="s">
        <v>15702</v>
      </c>
      <c r="D2941" s="1" t="s">
        <v>15702</v>
      </c>
      <c r="E2941" s="1" t="s">
        <v>85</v>
      </c>
      <c r="I2941" s="1">
        <v>2.09202426E8</v>
      </c>
      <c r="J2941" s="1">
        <v>43325.0</v>
      </c>
      <c r="M2941" s="1">
        <v>0.0</v>
      </c>
      <c r="N2941" s="1">
        <v>1.0</v>
      </c>
      <c r="O2941" s="1">
        <v>0.0</v>
      </c>
      <c r="P2941" s="1" t="s">
        <v>123</v>
      </c>
      <c r="Q2941" s="1" t="s">
        <v>124</v>
      </c>
      <c r="R2941" s="1">
        <v>40.7015</v>
      </c>
      <c r="S2941" s="1">
        <v>-73.93566</v>
      </c>
      <c r="T2941" s="1" t="s">
        <v>91</v>
      </c>
      <c r="U2941" s="1" t="s">
        <v>92</v>
      </c>
      <c r="V2941" s="1">
        <v>6.0</v>
      </c>
      <c r="W2941" s="1">
        <v>1.0</v>
      </c>
      <c r="X2941" s="1">
        <v>2.0</v>
      </c>
      <c r="Y2941" s="1">
        <v>2.0</v>
      </c>
      <c r="Z2941" s="1" t="s">
        <v>93</v>
      </c>
      <c r="AA2941" s="1" t="s">
        <v>15703</v>
      </c>
      <c r="AB2941" s="1">
        <v>80.0</v>
      </c>
      <c r="AC2941" s="1">
        <v>1.0</v>
      </c>
      <c r="AD2941" s="1">
        <v>0.0</v>
      </c>
      <c r="AE2941" s="1">
        <v>7.0</v>
      </c>
      <c r="AF2941" s="1" t="s">
        <v>231</v>
      </c>
      <c r="AG2941" s="1">
        <v>1.0</v>
      </c>
      <c r="AH2941" s="1">
        <v>0.0</v>
      </c>
      <c r="AI2941" s="1">
        <v>0.0</v>
      </c>
      <c r="AJ2941" s="1">
        <v>0.0</v>
      </c>
      <c r="AK2941" s="1">
        <v>0.0</v>
      </c>
      <c r="AL2941" s="1">
        <v>5.0</v>
      </c>
      <c r="AM2941" s="1">
        <v>5.0</v>
      </c>
      <c r="AN2941" s="1">
        <v>100.0</v>
      </c>
      <c r="AO2941" s="1">
        <v>10.0</v>
      </c>
      <c r="AP2941" s="1">
        <v>10.0</v>
      </c>
      <c r="AQ2941" s="1">
        <v>10.0</v>
      </c>
      <c r="AR2941" s="1">
        <v>10.0</v>
      </c>
      <c r="AS2941" s="1">
        <v>10.0</v>
      </c>
      <c r="AT2941" s="1">
        <v>10.0</v>
      </c>
      <c r="AU2941" s="1">
        <v>1.0</v>
      </c>
      <c r="AV2941" s="1" t="s">
        <v>105</v>
      </c>
      <c r="AW2941" s="1">
        <v>1.0</v>
      </c>
      <c r="AX2941" s="1">
        <v>1.0</v>
      </c>
      <c r="AY2941" s="1">
        <v>0.0</v>
      </c>
      <c r="AZ2941" s="1">
        <v>0.0</v>
      </c>
      <c r="BA2941" s="1">
        <v>0.53</v>
      </c>
      <c r="BB2941" s="1">
        <v>-1.0</v>
      </c>
      <c r="BC2941" s="1">
        <v>1.0</v>
      </c>
      <c r="BD2941" s="1">
        <v>-1.0</v>
      </c>
      <c r="BE2941" s="1">
        <v>-1.0</v>
      </c>
      <c r="BF2941" s="1">
        <v>-1.0</v>
      </c>
      <c r="BG2941" s="1">
        <v>-1.0</v>
      </c>
      <c r="BH2941" s="1">
        <v>-1.0</v>
      </c>
      <c r="BI2941" s="1">
        <v>-1.0</v>
      </c>
      <c r="BJ2941" s="1">
        <v>1.0</v>
      </c>
      <c r="BK2941" s="1">
        <v>-1.0</v>
      </c>
      <c r="BL2941" s="1">
        <v>-1.0</v>
      </c>
      <c r="BM2941" s="1">
        <v>-1.0</v>
      </c>
      <c r="BN2941" s="1">
        <v>-1.0</v>
      </c>
      <c r="BO2941" s="1">
        <v>-1.0</v>
      </c>
      <c r="BP2941" s="1">
        <v>-1.0</v>
      </c>
      <c r="BQ2941" s="1">
        <v>-1.0</v>
      </c>
      <c r="BR2941" s="1">
        <v>-1.0</v>
      </c>
      <c r="BS2941" s="1">
        <v>-1.0</v>
      </c>
      <c r="BT2941" s="1">
        <v>-1.0</v>
      </c>
      <c r="BU2941" s="1">
        <v>1.0</v>
      </c>
      <c r="BV2941" s="1">
        <v>-1.0</v>
      </c>
      <c r="BW2941" s="1">
        <v>1.0</v>
      </c>
      <c r="BX2941" s="1">
        <v>1.0</v>
      </c>
      <c r="BY2941" s="1">
        <v>-1.0</v>
      </c>
      <c r="BZ2941" s="1">
        <v>1.0</v>
      </c>
      <c r="CA2941" s="1">
        <v>1.0</v>
      </c>
      <c r="CB2941" s="1">
        <v>-1.0</v>
      </c>
      <c r="CC2941" s="1">
        <v>-1.0</v>
      </c>
      <c r="CD2941" s="1">
        <v>98543.0</v>
      </c>
    </row>
    <row r="2942">
      <c r="A2942" s="1">
        <v>9331671.0</v>
      </c>
      <c r="B2942" s="1" t="s">
        <v>15704</v>
      </c>
      <c r="C2942" s="1" t="s">
        <v>15705</v>
      </c>
      <c r="D2942" s="1" t="s">
        <v>15706</v>
      </c>
      <c r="E2942" s="1" t="s">
        <v>85</v>
      </c>
      <c r="F2942" s="1" t="s">
        <v>15707</v>
      </c>
      <c r="G2942" s="1" t="s">
        <v>15708</v>
      </c>
      <c r="H2942" s="1" t="s">
        <v>15709</v>
      </c>
      <c r="I2942" s="1">
        <v>4.8431029E7</v>
      </c>
      <c r="J2942" s="1">
        <v>42315.0</v>
      </c>
      <c r="K2942" s="1" t="s">
        <v>88</v>
      </c>
      <c r="L2942" s="1">
        <v>0.9</v>
      </c>
      <c r="M2942" s="1">
        <v>0.0</v>
      </c>
      <c r="N2942" s="1">
        <v>2.0</v>
      </c>
      <c r="O2942" s="1">
        <v>1.0</v>
      </c>
      <c r="P2942" s="1" t="s">
        <v>89</v>
      </c>
      <c r="Q2942" s="1" t="s">
        <v>90</v>
      </c>
      <c r="R2942" s="1">
        <v>40.72201</v>
      </c>
      <c r="S2942" s="1">
        <v>-73.98775</v>
      </c>
      <c r="T2942" s="1" t="s">
        <v>91</v>
      </c>
      <c r="U2942" s="1" t="s">
        <v>92</v>
      </c>
      <c r="V2942" s="1">
        <v>2.0</v>
      </c>
      <c r="W2942" s="1">
        <v>1.0</v>
      </c>
      <c r="X2942" s="1">
        <v>1.0</v>
      </c>
      <c r="Y2942" s="1">
        <v>2.0</v>
      </c>
      <c r="Z2942" s="1" t="s">
        <v>93</v>
      </c>
      <c r="AA2942" s="1" t="s">
        <v>15710</v>
      </c>
      <c r="AB2942" s="1">
        <v>175.0</v>
      </c>
      <c r="AC2942" s="1">
        <v>2.0</v>
      </c>
      <c r="AD2942" s="1">
        <v>50.0</v>
      </c>
      <c r="AE2942" s="1">
        <v>3.0</v>
      </c>
      <c r="AF2942" s="1" t="s">
        <v>202</v>
      </c>
      <c r="AG2942" s="1">
        <v>1.0</v>
      </c>
      <c r="AH2942" s="1">
        <v>15.0</v>
      </c>
      <c r="AI2942" s="1">
        <v>37.0</v>
      </c>
      <c r="AJ2942" s="1">
        <v>51.0</v>
      </c>
      <c r="AK2942" s="1">
        <v>51.0</v>
      </c>
      <c r="AL2942" s="1">
        <v>14.0</v>
      </c>
      <c r="AM2942" s="1">
        <v>14.0</v>
      </c>
      <c r="AN2942" s="1">
        <v>93.0</v>
      </c>
      <c r="AO2942" s="1">
        <v>10.0</v>
      </c>
      <c r="AP2942" s="1">
        <v>9.0</v>
      </c>
      <c r="AQ2942" s="1">
        <v>10.0</v>
      </c>
      <c r="AR2942" s="1">
        <v>10.0</v>
      </c>
      <c r="AS2942" s="1">
        <v>10.0</v>
      </c>
      <c r="AT2942" s="1">
        <v>9.0</v>
      </c>
      <c r="AU2942" s="1">
        <v>0.0</v>
      </c>
      <c r="AV2942" s="1" t="s">
        <v>105</v>
      </c>
      <c r="AW2942" s="1">
        <v>1.0</v>
      </c>
      <c r="AX2942" s="1">
        <v>1.0</v>
      </c>
      <c r="AY2942" s="1">
        <v>0.0</v>
      </c>
      <c r="AZ2942" s="1">
        <v>0.0</v>
      </c>
      <c r="BA2942" s="1">
        <v>1.86</v>
      </c>
      <c r="BB2942" s="1">
        <v>-1.0</v>
      </c>
      <c r="BC2942" s="1">
        <v>-1.0</v>
      </c>
      <c r="BD2942" s="1">
        <v>-1.0</v>
      </c>
      <c r="BE2942" s="1">
        <v>-1.0</v>
      </c>
      <c r="BF2942" s="1">
        <v>-1.0</v>
      </c>
      <c r="BG2942" s="1">
        <v>-1.0</v>
      </c>
      <c r="BH2942" s="1">
        <v>-1.0</v>
      </c>
      <c r="BI2942" s="1">
        <v>-1.0</v>
      </c>
      <c r="BJ2942" s="1">
        <v>1.0</v>
      </c>
      <c r="BK2942" s="1">
        <v>1.0</v>
      </c>
      <c r="BL2942" s="1">
        <v>1.0</v>
      </c>
      <c r="BM2942" s="1">
        <v>-1.0</v>
      </c>
      <c r="BN2942" s="1">
        <v>-1.0</v>
      </c>
      <c r="BO2942" s="1">
        <v>-1.0</v>
      </c>
      <c r="BP2942" s="1">
        <v>-1.0</v>
      </c>
      <c r="BQ2942" s="1">
        <v>1.0</v>
      </c>
      <c r="BR2942" s="1">
        <v>-1.0</v>
      </c>
      <c r="BS2942" s="1">
        <v>-1.0</v>
      </c>
      <c r="BT2942" s="1">
        <v>-1.0</v>
      </c>
      <c r="BU2942" s="1">
        <v>1.0</v>
      </c>
      <c r="BV2942" s="1">
        <v>-1.0</v>
      </c>
      <c r="BW2942" s="1">
        <v>-1.0</v>
      </c>
      <c r="BX2942" s="1">
        <v>-1.0</v>
      </c>
      <c r="BY2942" s="1">
        <v>-1.0</v>
      </c>
      <c r="BZ2942" s="1">
        <v>1.0</v>
      </c>
      <c r="CA2942" s="1">
        <v>-1.0</v>
      </c>
      <c r="CB2942" s="1">
        <v>-1.0</v>
      </c>
      <c r="CC2942" s="1">
        <v>-1.0</v>
      </c>
      <c r="CD2942" s="1">
        <v>98657.0</v>
      </c>
    </row>
    <row r="2943">
      <c r="A2943" s="1">
        <v>3.6344347E7</v>
      </c>
      <c r="B2943" s="1" t="s">
        <v>15711</v>
      </c>
      <c r="C2943" s="1" t="s">
        <v>15712</v>
      </c>
      <c r="D2943" s="1" t="s">
        <v>15713</v>
      </c>
      <c r="E2943" s="1" t="s">
        <v>85</v>
      </c>
      <c r="F2943" s="1" t="s">
        <v>15714</v>
      </c>
      <c r="G2943" s="1" t="s">
        <v>15715</v>
      </c>
      <c r="I2943" s="1">
        <v>1.19005168E8</v>
      </c>
      <c r="J2943" s="1">
        <v>42797.0</v>
      </c>
      <c r="M2943" s="1">
        <v>0.0</v>
      </c>
      <c r="N2943" s="1">
        <v>0.0</v>
      </c>
      <c r="O2943" s="1">
        <v>0.0</v>
      </c>
      <c r="P2943" s="1" t="s">
        <v>89</v>
      </c>
      <c r="Q2943" s="1" t="s">
        <v>601</v>
      </c>
      <c r="R2943" s="1">
        <v>40.75982</v>
      </c>
      <c r="S2943" s="1">
        <v>-73.98662</v>
      </c>
      <c r="T2943" s="1" t="s">
        <v>91</v>
      </c>
      <c r="U2943" s="1" t="s">
        <v>92</v>
      </c>
      <c r="V2943" s="1">
        <v>4.0</v>
      </c>
      <c r="W2943" s="1">
        <v>2.0</v>
      </c>
      <c r="X2943" s="1">
        <v>2.0</v>
      </c>
      <c r="Y2943" s="1">
        <v>2.0</v>
      </c>
      <c r="Z2943" s="1" t="s">
        <v>93</v>
      </c>
      <c r="AA2943" s="1" t="s">
        <v>15716</v>
      </c>
      <c r="AB2943" s="1">
        <v>400.0</v>
      </c>
      <c r="AC2943" s="1">
        <v>1.0</v>
      </c>
      <c r="AD2943" s="1">
        <v>0.0</v>
      </c>
      <c r="AE2943" s="1">
        <v>2.0</v>
      </c>
      <c r="AF2943" s="1" t="s">
        <v>137</v>
      </c>
      <c r="AG2943" s="1">
        <v>1.0</v>
      </c>
      <c r="AH2943" s="1">
        <v>3.0</v>
      </c>
      <c r="AI2943" s="1">
        <v>3.0</v>
      </c>
      <c r="AJ2943" s="1">
        <v>3.0</v>
      </c>
      <c r="AK2943" s="1">
        <v>3.0</v>
      </c>
      <c r="AL2943" s="1">
        <v>0.0</v>
      </c>
      <c r="AM2943" s="1">
        <v>0.0</v>
      </c>
      <c r="AU2943" s="1">
        <v>0.0</v>
      </c>
      <c r="AV2943" s="1" t="s">
        <v>105</v>
      </c>
      <c r="AW2943" s="1">
        <v>1.0</v>
      </c>
      <c r="AX2943" s="1">
        <v>1.0</v>
      </c>
      <c r="AY2943" s="1">
        <v>0.0</v>
      </c>
      <c r="AZ2943" s="1">
        <v>0.0</v>
      </c>
      <c r="BB2943" s="1">
        <v>-1.0</v>
      </c>
      <c r="BC2943" s="1">
        <v>1.0</v>
      </c>
      <c r="BD2943" s="1">
        <v>-1.0</v>
      </c>
      <c r="BE2943" s="1">
        <v>-1.0</v>
      </c>
      <c r="BF2943" s="1">
        <v>-1.0</v>
      </c>
      <c r="BG2943" s="1">
        <v>-1.0</v>
      </c>
      <c r="BH2943" s="1">
        <v>-1.0</v>
      </c>
      <c r="BI2943" s="1">
        <v>-1.0</v>
      </c>
      <c r="BJ2943" s="1">
        <v>1.0</v>
      </c>
      <c r="BK2943" s="1">
        <v>-1.0</v>
      </c>
      <c r="BL2943" s="1">
        <v>-1.0</v>
      </c>
      <c r="BM2943" s="1">
        <v>-1.0</v>
      </c>
      <c r="BN2943" s="1">
        <v>1.0</v>
      </c>
      <c r="BO2943" s="1">
        <v>1.0</v>
      </c>
      <c r="BP2943" s="1">
        <v>-1.0</v>
      </c>
      <c r="BQ2943" s="1">
        <v>-1.0</v>
      </c>
      <c r="BR2943" s="1">
        <v>-1.0</v>
      </c>
      <c r="BS2943" s="1">
        <v>-1.0</v>
      </c>
      <c r="BT2943" s="1">
        <v>1.0</v>
      </c>
      <c r="BU2943" s="1">
        <v>1.0</v>
      </c>
      <c r="BV2943" s="1">
        <v>-1.0</v>
      </c>
      <c r="BW2943" s="1">
        <v>-1.0</v>
      </c>
      <c r="BX2943" s="1">
        <v>-1.0</v>
      </c>
      <c r="BY2943" s="1">
        <v>-1.0</v>
      </c>
      <c r="BZ2943" s="1">
        <v>-1.0</v>
      </c>
      <c r="CA2943" s="1">
        <v>-1.0</v>
      </c>
      <c r="CB2943" s="1">
        <v>-1.0</v>
      </c>
      <c r="CC2943" s="1">
        <v>-1.0</v>
      </c>
      <c r="CD2943" s="1">
        <v>98661.0</v>
      </c>
    </row>
    <row r="2944">
      <c r="A2944" s="1">
        <v>2042764.0</v>
      </c>
      <c r="B2944" s="1" t="s">
        <v>15717</v>
      </c>
      <c r="C2944" s="1" t="s">
        <v>15718</v>
      </c>
      <c r="D2944" s="1" t="s">
        <v>15719</v>
      </c>
      <c r="E2944" s="1" t="s">
        <v>85</v>
      </c>
      <c r="F2944" s="1" t="s">
        <v>15720</v>
      </c>
      <c r="G2944" s="1" t="s">
        <v>15721</v>
      </c>
      <c r="I2944" s="1">
        <v>3707465.0</v>
      </c>
      <c r="J2944" s="1">
        <v>41181.0</v>
      </c>
      <c r="M2944" s="1">
        <v>0.0</v>
      </c>
      <c r="N2944" s="1">
        <v>1.0</v>
      </c>
      <c r="O2944" s="1">
        <v>1.0</v>
      </c>
      <c r="P2944" s="1" t="s">
        <v>123</v>
      </c>
      <c r="Q2944" s="1" t="s">
        <v>124</v>
      </c>
      <c r="R2944" s="1">
        <v>40.66719</v>
      </c>
      <c r="S2944" s="1">
        <v>-73.98361</v>
      </c>
      <c r="T2944" s="1" t="s">
        <v>125</v>
      </c>
      <c r="U2944" s="1" t="s">
        <v>92</v>
      </c>
      <c r="V2944" s="1">
        <v>5.0</v>
      </c>
      <c r="W2944" s="1">
        <v>2.0</v>
      </c>
      <c r="X2944" s="1">
        <v>3.0</v>
      </c>
      <c r="Y2944" s="1">
        <v>4.0</v>
      </c>
      <c r="Z2944" s="1" t="s">
        <v>93</v>
      </c>
      <c r="AA2944" s="1" t="s">
        <v>15722</v>
      </c>
      <c r="AB2944" s="1">
        <v>250.0</v>
      </c>
      <c r="AC2944" s="1">
        <v>4.0</v>
      </c>
      <c r="AD2944" s="1">
        <v>50.0</v>
      </c>
      <c r="AE2944" s="1">
        <v>4.0</v>
      </c>
      <c r="AF2944" s="1" t="s">
        <v>187</v>
      </c>
      <c r="AG2944" s="1">
        <v>1.0</v>
      </c>
      <c r="AH2944" s="1">
        <v>0.0</v>
      </c>
      <c r="AI2944" s="1">
        <v>0.0</v>
      </c>
      <c r="AJ2944" s="1">
        <v>0.0</v>
      </c>
      <c r="AK2944" s="1">
        <v>0.0</v>
      </c>
      <c r="AL2944" s="1">
        <v>11.0</v>
      </c>
      <c r="AM2944" s="1">
        <v>0.0</v>
      </c>
      <c r="AN2944" s="1">
        <v>95.0</v>
      </c>
      <c r="AO2944" s="1">
        <v>9.0</v>
      </c>
      <c r="AP2944" s="1">
        <v>9.0</v>
      </c>
      <c r="AQ2944" s="1">
        <v>10.0</v>
      </c>
      <c r="AR2944" s="1">
        <v>10.0</v>
      </c>
      <c r="AS2944" s="1">
        <v>10.0</v>
      </c>
      <c r="AT2944" s="1">
        <v>10.0</v>
      </c>
      <c r="AU2944" s="1">
        <v>0.0</v>
      </c>
      <c r="AV2944" s="1" t="s">
        <v>117</v>
      </c>
      <c r="AW2944" s="1">
        <v>1.0</v>
      </c>
      <c r="AX2944" s="1">
        <v>1.0</v>
      </c>
      <c r="AY2944" s="1">
        <v>0.0</v>
      </c>
      <c r="AZ2944" s="1">
        <v>0.0</v>
      </c>
      <c r="BA2944" s="1">
        <v>0.17</v>
      </c>
      <c r="BB2944" s="1">
        <v>-1.0</v>
      </c>
      <c r="BC2944" s="1">
        <v>1.0</v>
      </c>
      <c r="BD2944" s="1">
        <v>-1.0</v>
      </c>
      <c r="BE2944" s="1">
        <v>-1.0</v>
      </c>
      <c r="BF2944" s="1">
        <v>-1.0</v>
      </c>
      <c r="BG2944" s="1">
        <v>-1.0</v>
      </c>
      <c r="BH2944" s="1">
        <v>-1.0</v>
      </c>
      <c r="BI2944" s="1">
        <v>-1.0</v>
      </c>
      <c r="BJ2944" s="1">
        <v>1.0</v>
      </c>
      <c r="BK2944" s="1">
        <v>-1.0</v>
      </c>
      <c r="BL2944" s="1">
        <v>-1.0</v>
      </c>
      <c r="BM2944" s="1">
        <v>1.0</v>
      </c>
      <c r="BN2944" s="1">
        <v>-1.0</v>
      </c>
      <c r="BO2944" s="1">
        <v>-1.0</v>
      </c>
      <c r="BP2944" s="1">
        <v>1.0</v>
      </c>
      <c r="BQ2944" s="1">
        <v>-1.0</v>
      </c>
      <c r="BR2944" s="1">
        <v>-1.0</v>
      </c>
      <c r="BS2944" s="1">
        <v>-1.0</v>
      </c>
      <c r="BT2944" s="1">
        <v>-1.0</v>
      </c>
      <c r="BU2944" s="1">
        <v>1.0</v>
      </c>
      <c r="BV2944" s="1">
        <v>-1.0</v>
      </c>
      <c r="BW2944" s="1">
        <v>-1.0</v>
      </c>
      <c r="BX2944" s="1">
        <v>-1.0</v>
      </c>
      <c r="BY2944" s="1">
        <v>-1.0</v>
      </c>
      <c r="BZ2944" s="1">
        <v>-1.0</v>
      </c>
      <c r="CA2944" s="1">
        <v>-1.0</v>
      </c>
      <c r="CB2944" s="1">
        <v>-1.0</v>
      </c>
      <c r="CC2944" s="1">
        <v>-1.0</v>
      </c>
      <c r="CD2944" s="1">
        <v>98688.0</v>
      </c>
    </row>
    <row r="2945">
      <c r="A2945" s="1">
        <v>1.2827123E7</v>
      </c>
      <c r="B2945" s="1" t="s">
        <v>15723</v>
      </c>
      <c r="C2945" s="1" t="s">
        <v>15724</v>
      </c>
      <c r="D2945" s="1" t="s">
        <v>15725</v>
      </c>
      <c r="E2945" s="1" t="s">
        <v>85</v>
      </c>
      <c r="F2945" s="1" t="s">
        <v>15726</v>
      </c>
      <c r="G2945" s="1" t="s">
        <v>15727</v>
      </c>
      <c r="I2945" s="1">
        <v>1.539886E7</v>
      </c>
      <c r="J2945" s="1">
        <v>41770.0</v>
      </c>
      <c r="M2945" s="1">
        <v>0.0</v>
      </c>
      <c r="N2945" s="1">
        <v>1.0</v>
      </c>
      <c r="O2945" s="1">
        <v>0.0</v>
      </c>
      <c r="P2945" s="1" t="s">
        <v>123</v>
      </c>
      <c r="Q2945" s="1" t="s">
        <v>124</v>
      </c>
      <c r="R2945" s="1">
        <v>40.6663099999999</v>
      </c>
      <c r="S2945" s="1">
        <v>-73.98268</v>
      </c>
      <c r="T2945" s="1" t="s">
        <v>91</v>
      </c>
      <c r="U2945" s="1" t="s">
        <v>113</v>
      </c>
      <c r="V2945" s="1">
        <v>2.0</v>
      </c>
      <c r="W2945" s="1">
        <v>2.0</v>
      </c>
      <c r="X2945" s="1">
        <v>1.0</v>
      </c>
      <c r="Y2945" s="1">
        <v>1.0</v>
      </c>
      <c r="Z2945" s="1" t="s">
        <v>93</v>
      </c>
      <c r="AA2945" s="1" t="s">
        <v>15728</v>
      </c>
      <c r="AB2945" s="1">
        <v>50.0</v>
      </c>
      <c r="AC2945" s="1">
        <v>1.0</v>
      </c>
      <c r="AD2945" s="1">
        <v>0.0</v>
      </c>
      <c r="AE2945" s="1">
        <v>20.0</v>
      </c>
      <c r="AF2945" s="1" t="s">
        <v>116</v>
      </c>
      <c r="AG2945" s="1">
        <v>1.0</v>
      </c>
      <c r="AH2945" s="1">
        <v>0.0</v>
      </c>
      <c r="AI2945" s="1">
        <v>0.0</v>
      </c>
      <c r="AJ2945" s="1">
        <v>0.0</v>
      </c>
      <c r="AK2945" s="1">
        <v>0.0</v>
      </c>
      <c r="AL2945" s="1">
        <v>0.0</v>
      </c>
      <c r="AM2945" s="1">
        <v>0.0</v>
      </c>
      <c r="AU2945" s="1">
        <v>1.0</v>
      </c>
      <c r="AV2945" s="1" t="s">
        <v>96</v>
      </c>
      <c r="AW2945" s="1">
        <v>1.0</v>
      </c>
      <c r="AX2945" s="1">
        <v>0.0</v>
      </c>
      <c r="AY2945" s="1">
        <v>1.0</v>
      </c>
      <c r="AZ2945" s="1">
        <v>0.0</v>
      </c>
      <c r="BB2945" s="1">
        <v>1.0</v>
      </c>
      <c r="BC2945" s="1">
        <v>1.0</v>
      </c>
      <c r="BD2945" s="1">
        <v>-1.0</v>
      </c>
      <c r="BE2945" s="1">
        <v>-1.0</v>
      </c>
      <c r="BF2945" s="1">
        <v>-1.0</v>
      </c>
      <c r="BG2945" s="1">
        <v>-1.0</v>
      </c>
      <c r="BH2945" s="1">
        <v>-1.0</v>
      </c>
      <c r="BI2945" s="1">
        <v>-1.0</v>
      </c>
      <c r="BJ2945" s="1">
        <v>1.0</v>
      </c>
      <c r="BK2945" s="1">
        <v>-1.0</v>
      </c>
      <c r="BL2945" s="1">
        <v>-1.0</v>
      </c>
      <c r="BM2945" s="1">
        <v>1.0</v>
      </c>
      <c r="BN2945" s="1">
        <v>-1.0</v>
      </c>
      <c r="BO2945" s="1">
        <v>-1.0</v>
      </c>
      <c r="BP2945" s="1">
        <v>1.0</v>
      </c>
      <c r="BQ2945" s="1">
        <v>-1.0</v>
      </c>
      <c r="BR2945" s="1">
        <v>-1.0</v>
      </c>
      <c r="BS2945" s="1">
        <v>-1.0</v>
      </c>
      <c r="BT2945" s="1">
        <v>-1.0</v>
      </c>
      <c r="BU2945" s="1">
        <v>1.0</v>
      </c>
      <c r="BV2945" s="1">
        <v>-1.0</v>
      </c>
      <c r="BW2945" s="1">
        <v>1.0</v>
      </c>
      <c r="BX2945" s="1">
        <v>-1.0</v>
      </c>
      <c r="BY2945" s="1">
        <v>-1.0</v>
      </c>
      <c r="BZ2945" s="1">
        <v>-1.0</v>
      </c>
      <c r="CA2945" s="1">
        <v>-1.0</v>
      </c>
      <c r="CB2945" s="1">
        <v>-1.0</v>
      </c>
      <c r="CC2945" s="1">
        <v>1.0</v>
      </c>
      <c r="CD2945" s="1">
        <v>98690.0</v>
      </c>
    </row>
    <row r="2946">
      <c r="A2946" s="1">
        <v>1.0101791E7</v>
      </c>
      <c r="B2946" s="1" t="s">
        <v>15729</v>
      </c>
      <c r="C2946" s="1" t="s">
        <v>15730</v>
      </c>
      <c r="D2946" s="1" t="s">
        <v>15730</v>
      </c>
      <c r="E2946" s="1" t="s">
        <v>85</v>
      </c>
      <c r="I2946" s="1">
        <v>5.1839283E7</v>
      </c>
      <c r="J2946" s="1">
        <v>42358.0</v>
      </c>
      <c r="M2946" s="1">
        <v>0.0</v>
      </c>
      <c r="N2946" s="1">
        <v>1.0</v>
      </c>
      <c r="O2946" s="1">
        <v>0.0</v>
      </c>
      <c r="P2946" s="1" t="s">
        <v>89</v>
      </c>
      <c r="Q2946" s="1" t="s">
        <v>90</v>
      </c>
      <c r="R2946" s="1">
        <v>40.85064</v>
      </c>
      <c r="S2946" s="1">
        <v>-73.93833</v>
      </c>
      <c r="T2946" s="1" t="s">
        <v>91</v>
      </c>
      <c r="U2946" s="1" t="s">
        <v>113</v>
      </c>
      <c r="V2946" s="1">
        <v>2.0</v>
      </c>
      <c r="W2946" s="1">
        <v>1.0</v>
      </c>
      <c r="X2946" s="1">
        <v>1.0</v>
      </c>
      <c r="Y2946" s="1">
        <v>1.0</v>
      </c>
      <c r="Z2946" s="1" t="s">
        <v>93</v>
      </c>
      <c r="AA2946" s="1" t="s">
        <v>15731</v>
      </c>
      <c r="AB2946" s="1">
        <v>75.0</v>
      </c>
      <c r="AC2946" s="1">
        <v>1.0</v>
      </c>
      <c r="AD2946" s="1">
        <v>0.0</v>
      </c>
      <c r="AE2946" s="1">
        <v>1.0</v>
      </c>
      <c r="AF2946" s="1" t="s">
        <v>349</v>
      </c>
      <c r="AG2946" s="1">
        <v>1.0</v>
      </c>
      <c r="AH2946" s="1">
        <v>0.0</v>
      </c>
      <c r="AI2946" s="1">
        <v>0.0</v>
      </c>
      <c r="AJ2946" s="1">
        <v>0.0</v>
      </c>
      <c r="AK2946" s="1">
        <v>0.0</v>
      </c>
      <c r="AL2946" s="1">
        <v>1.0</v>
      </c>
      <c r="AM2946" s="1">
        <v>0.0</v>
      </c>
      <c r="AN2946" s="1">
        <v>100.0</v>
      </c>
      <c r="AO2946" s="1">
        <v>10.0</v>
      </c>
      <c r="AP2946" s="1">
        <v>10.0</v>
      </c>
      <c r="AQ2946" s="1">
        <v>10.0</v>
      </c>
      <c r="AR2946" s="1">
        <v>10.0</v>
      </c>
      <c r="AS2946" s="1">
        <v>10.0</v>
      </c>
      <c r="AT2946" s="1">
        <v>10.0</v>
      </c>
      <c r="AU2946" s="1">
        <v>0.0</v>
      </c>
      <c r="AV2946" s="1" t="s">
        <v>105</v>
      </c>
      <c r="AW2946" s="1">
        <v>1.0</v>
      </c>
      <c r="AX2946" s="1">
        <v>0.0</v>
      </c>
      <c r="AY2946" s="1">
        <v>1.0</v>
      </c>
      <c r="AZ2946" s="1">
        <v>0.0</v>
      </c>
      <c r="BA2946" s="1">
        <v>0.02</v>
      </c>
      <c r="BB2946" s="1">
        <v>-1.0</v>
      </c>
      <c r="BC2946" s="1">
        <v>-1.0</v>
      </c>
      <c r="BD2946" s="1">
        <v>-1.0</v>
      </c>
      <c r="BE2946" s="1">
        <v>-1.0</v>
      </c>
      <c r="BF2946" s="1">
        <v>-1.0</v>
      </c>
      <c r="BG2946" s="1">
        <v>-1.0</v>
      </c>
      <c r="BH2946" s="1">
        <v>-1.0</v>
      </c>
      <c r="BI2946" s="1">
        <v>-1.0</v>
      </c>
      <c r="BJ2946" s="1">
        <v>-1.0</v>
      </c>
      <c r="BK2946" s="1">
        <v>-1.0</v>
      </c>
      <c r="BL2946" s="1">
        <v>-1.0</v>
      </c>
      <c r="BM2946" s="1">
        <v>1.0</v>
      </c>
      <c r="BN2946" s="1">
        <v>-1.0</v>
      </c>
      <c r="BO2946" s="1">
        <v>-1.0</v>
      </c>
      <c r="BP2946" s="1">
        <v>1.0</v>
      </c>
      <c r="BQ2946" s="1">
        <v>-1.0</v>
      </c>
      <c r="BR2946" s="1">
        <v>-1.0</v>
      </c>
      <c r="BS2946" s="1">
        <v>-1.0</v>
      </c>
      <c r="BT2946" s="1">
        <v>-1.0</v>
      </c>
      <c r="BU2946" s="1">
        <v>1.0</v>
      </c>
      <c r="BV2946" s="1">
        <v>-1.0</v>
      </c>
      <c r="BW2946" s="1">
        <v>1.0</v>
      </c>
      <c r="BX2946" s="1">
        <v>-1.0</v>
      </c>
      <c r="BY2946" s="1">
        <v>-1.0</v>
      </c>
      <c r="BZ2946" s="1">
        <v>-1.0</v>
      </c>
      <c r="CA2946" s="1">
        <v>-1.0</v>
      </c>
      <c r="CB2946" s="1">
        <v>-1.0</v>
      </c>
      <c r="CC2946" s="1">
        <v>-1.0</v>
      </c>
      <c r="CD2946" s="1">
        <v>98704.0</v>
      </c>
    </row>
    <row r="2947">
      <c r="A2947" s="1">
        <v>3.1670608E7</v>
      </c>
      <c r="B2947" s="1" t="s">
        <v>15732</v>
      </c>
      <c r="C2947" s="1" t="s">
        <v>15733</v>
      </c>
      <c r="D2947" s="1" t="s">
        <v>15734</v>
      </c>
      <c r="E2947" s="1" t="s">
        <v>85</v>
      </c>
      <c r="F2947" s="1" t="s">
        <v>15735</v>
      </c>
      <c r="G2947" s="1" t="s">
        <v>15736</v>
      </c>
      <c r="H2947" s="1" t="s">
        <v>15737</v>
      </c>
      <c r="I2947" s="1">
        <v>5.0612451E7</v>
      </c>
      <c r="J2947" s="1">
        <v>42343.0</v>
      </c>
      <c r="K2947" s="1" t="s">
        <v>134</v>
      </c>
      <c r="L2947" s="1">
        <v>1.0</v>
      </c>
      <c r="M2947" s="1">
        <v>0.0</v>
      </c>
      <c r="N2947" s="1">
        <v>2.0</v>
      </c>
      <c r="O2947" s="1">
        <v>0.0</v>
      </c>
      <c r="P2947" s="1" t="s">
        <v>123</v>
      </c>
      <c r="Q2947" s="1" t="s">
        <v>698</v>
      </c>
      <c r="R2947" s="1">
        <v>40.67577</v>
      </c>
      <c r="S2947" s="1">
        <v>-73.92393</v>
      </c>
      <c r="T2947" s="1" t="s">
        <v>91</v>
      </c>
      <c r="U2947" s="1" t="s">
        <v>92</v>
      </c>
      <c r="V2947" s="1">
        <v>6.0</v>
      </c>
      <c r="W2947" s="1">
        <v>3.0</v>
      </c>
      <c r="X2947" s="1">
        <v>3.0</v>
      </c>
      <c r="Y2947" s="1">
        <v>3.0</v>
      </c>
      <c r="Z2947" s="1" t="s">
        <v>93</v>
      </c>
      <c r="AA2947" s="1" t="s">
        <v>15738</v>
      </c>
      <c r="AB2947" s="1">
        <v>220.0</v>
      </c>
      <c r="AC2947" s="1">
        <v>3.0</v>
      </c>
      <c r="AD2947" s="1">
        <v>50.0</v>
      </c>
      <c r="AE2947" s="1">
        <v>3.0</v>
      </c>
      <c r="AF2947" s="1" t="s">
        <v>407</v>
      </c>
      <c r="AG2947" s="1">
        <v>1.0</v>
      </c>
      <c r="AH2947" s="1">
        <v>5.0</v>
      </c>
      <c r="AI2947" s="1">
        <v>16.0</v>
      </c>
      <c r="AJ2947" s="1">
        <v>24.0</v>
      </c>
      <c r="AK2947" s="1">
        <v>76.0</v>
      </c>
      <c r="AL2947" s="1">
        <v>4.0</v>
      </c>
      <c r="AM2947" s="1">
        <v>4.0</v>
      </c>
      <c r="AN2947" s="1">
        <v>100.0</v>
      </c>
      <c r="AO2947" s="1">
        <v>10.0</v>
      </c>
      <c r="AP2947" s="1">
        <v>10.0</v>
      </c>
      <c r="AQ2947" s="1">
        <v>10.0</v>
      </c>
      <c r="AR2947" s="1">
        <v>10.0</v>
      </c>
      <c r="AS2947" s="1">
        <v>10.0</v>
      </c>
      <c r="AT2947" s="1">
        <v>10.0</v>
      </c>
      <c r="AU2947" s="1">
        <v>1.0</v>
      </c>
      <c r="AV2947" s="1" t="s">
        <v>96</v>
      </c>
      <c r="AW2947" s="1">
        <v>1.0</v>
      </c>
      <c r="AX2947" s="1">
        <v>1.0</v>
      </c>
      <c r="AY2947" s="1">
        <v>0.0</v>
      </c>
      <c r="AZ2947" s="1">
        <v>0.0</v>
      </c>
      <c r="BA2947" s="1">
        <v>4.0</v>
      </c>
      <c r="BB2947" s="1">
        <v>-1.0</v>
      </c>
      <c r="BC2947" s="1">
        <v>-1.0</v>
      </c>
      <c r="BD2947" s="1">
        <v>-1.0</v>
      </c>
      <c r="BE2947" s="1">
        <v>-1.0</v>
      </c>
      <c r="BF2947" s="1">
        <v>1.0</v>
      </c>
      <c r="BG2947" s="1">
        <v>-1.0</v>
      </c>
      <c r="BH2947" s="1">
        <v>1.0</v>
      </c>
      <c r="BI2947" s="1">
        <v>-1.0</v>
      </c>
      <c r="BJ2947" s="1">
        <v>1.0</v>
      </c>
      <c r="BK2947" s="1">
        <v>1.0</v>
      </c>
      <c r="BL2947" s="1">
        <v>1.0</v>
      </c>
      <c r="BM2947" s="1">
        <v>1.0</v>
      </c>
      <c r="BN2947" s="1">
        <v>-1.0</v>
      </c>
      <c r="BO2947" s="1">
        <v>-1.0</v>
      </c>
      <c r="BP2947" s="1">
        <v>-1.0</v>
      </c>
      <c r="BQ2947" s="1">
        <v>1.0</v>
      </c>
      <c r="BR2947" s="1">
        <v>-1.0</v>
      </c>
      <c r="BS2947" s="1">
        <v>-1.0</v>
      </c>
      <c r="BT2947" s="1">
        <v>-1.0</v>
      </c>
      <c r="BU2947" s="1">
        <v>1.0</v>
      </c>
      <c r="BV2947" s="1">
        <v>-1.0</v>
      </c>
      <c r="BW2947" s="1">
        <v>-1.0</v>
      </c>
      <c r="BX2947" s="1">
        <v>1.0</v>
      </c>
      <c r="BY2947" s="1">
        <v>-1.0</v>
      </c>
      <c r="BZ2947" s="1">
        <v>1.0</v>
      </c>
      <c r="CA2947" s="1">
        <v>-1.0</v>
      </c>
      <c r="CB2947" s="1">
        <v>-1.0</v>
      </c>
      <c r="CC2947" s="1">
        <v>-1.0</v>
      </c>
      <c r="CD2947" s="1">
        <v>98797.0</v>
      </c>
    </row>
    <row r="2948">
      <c r="A2948" s="1">
        <v>1.3188543E7</v>
      </c>
      <c r="B2948" s="1" t="s">
        <v>15739</v>
      </c>
      <c r="C2948" s="1" t="s">
        <v>15740</v>
      </c>
      <c r="D2948" s="1" t="s">
        <v>15741</v>
      </c>
      <c r="E2948" s="1" t="s">
        <v>85</v>
      </c>
      <c r="F2948" s="1" t="s">
        <v>15742</v>
      </c>
      <c r="G2948" s="1" t="s">
        <v>15743</v>
      </c>
      <c r="I2948" s="1">
        <v>8185477.0</v>
      </c>
      <c r="J2948" s="1">
        <v>41501.0</v>
      </c>
      <c r="K2948" s="1" t="s">
        <v>88</v>
      </c>
      <c r="L2948" s="1">
        <v>0.8</v>
      </c>
      <c r="M2948" s="1">
        <v>0.0</v>
      </c>
      <c r="N2948" s="1">
        <v>1.0</v>
      </c>
      <c r="O2948" s="1">
        <v>1.0</v>
      </c>
      <c r="P2948" s="1" t="s">
        <v>123</v>
      </c>
      <c r="Q2948" s="1" t="s">
        <v>124</v>
      </c>
      <c r="R2948" s="1">
        <v>40.6421</v>
      </c>
      <c r="S2948" s="1">
        <v>-73.96166</v>
      </c>
      <c r="T2948" s="1" t="s">
        <v>91</v>
      </c>
      <c r="U2948" s="1" t="s">
        <v>92</v>
      </c>
      <c r="V2948" s="1">
        <v>2.0</v>
      </c>
      <c r="W2948" s="1">
        <v>1.0</v>
      </c>
      <c r="X2948" s="1">
        <v>1.0</v>
      </c>
      <c r="Y2948" s="1">
        <v>1.0</v>
      </c>
      <c r="Z2948" s="1" t="s">
        <v>93</v>
      </c>
      <c r="AA2948" s="1" t="s">
        <v>15744</v>
      </c>
      <c r="AB2948" s="1">
        <v>80.0</v>
      </c>
      <c r="AC2948" s="1">
        <v>1.0</v>
      </c>
      <c r="AD2948" s="1">
        <v>0.0</v>
      </c>
      <c r="AE2948" s="1">
        <v>29.0</v>
      </c>
      <c r="AF2948" s="1" t="s">
        <v>179</v>
      </c>
      <c r="AG2948" s="1">
        <v>1.0</v>
      </c>
      <c r="AH2948" s="1">
        <v>0.0</v>
      </c>
      <c r="AI2948" s="1">
        <v>1.0</v>
      </c>
      <c r="AJ2948" s="1">
        <v>1.0</v>
      </c>
      <c r="AK2948" s="1">
        <v>68.0</v>
      </c>
      <c r="AL2948" s="1">
        <v>5.0</v>
      </c>
      <c r="AM2948" s="1">
        <v>1.0</v>
      </c>
      <c r="AN2948" s="1">
        <v>96.0</v>
      </c>
      <c r="AO2948" s="1">
        <v>10.0</v>
      </c>
      <c r="AP2948" s="1">
        <v>9.0</v>
      </c>
      <c r="AQ2948" s="1">
        <v>10.0</v>
      </c>
      <c r="AR2948" s="1">
        <v>10.0</v>
      </c>
      <c r="AS2948" s="1">
        <v>10.0</v>
      </c>
      <c r="AT2948" s="1">
        <v>10.0</v>
      </c>
      <c r="AU2948" s="1">
        <v>0.0</v>
      </c>
      <c r="AV2948" s="1" t="s">
        <v>96</v>
      </c>
      <c r="AW2948" s="1">
        <v>1.0</v>
      </c>
      <c r="AX2948" s="1">
        <v>1.0</v>
      </c>
      <c r="AY2948" s="1">
        <v>0.0</v>
      </c>
      <c r="AZ2948" s="1">
        <v>0.0</v>
      </c>
      <c r="BA2948" s="1">
        <v>0.14</v>
      </c>
      <c r="BB2948" s="1">
        <v>-1.0</v>
      </c>
      <c r="BC2948" s="1">
        <v>1.0</v>
      </c>
      <c r="BD2948" s="1">
        <v>-1.0</v>
      </c>
      <c r="BE2948" s="1">
        <v>-1.0</v>
      </c>
      <c r="BF2948" s="1">
        <v>-1.0</v>
      </c>
      <c r="BG2948" s="1">
        <v>-1.0</v>
      </c>
      <c r="BH2948" s="1">
        <v>-1.0</v>
      </c>
      <c r="BI2948" s="1">
        <v>-1.0</v>
      </c>
      <c r="BJ2948" s="1">
        <v>-1.0</v>
      </c>
      <c r="BK2948" s="1">
        <v>-1.0</v>
      </c>
      <c r="BL2948" s="1">
        <v>-1.0</v>
      </c>
      <c r="BM2948" s="1">
        <v>-1.0</v>
      </c>
      <c r="BN2948" s="1">
        <v>1.0</v>
      </c>
      <c r="BO2948" s="1">
        <v>-1.0</v>
      </c>
      <c r="BP2948" s="1">
        <v>1.0</v>
      </c>
      <c r="BQ2948" s="1">
        <v>-1.0</v>
      </c>
      <c r="BR2948" s="1">
        <v>-1.0</v>
      </c>
      <c r="BS2948" s="1">
        <v>-1.0</v>
      </c>
      <c r="BT2948" s="1">
        <v>-1.0</v>
      </c>
      <c r="BU2948" s="1">
        <v>1.0</v>
      </c>
      <c r="BV2948" s="1">
        <v>-1.0</v>
      </c>
      <c r="BW2948" s="1">
        <v>-1.0</v>
      </c>
      <c r="BX2948" s="1">
        <v>-1.0</v>
      </c>
      <c r="BY2948" s="1">
        <v>-1.0</v>
      </c>
      <c r="BZ2948" s="1">
        <v>-1.0</v>
      </c>
      <c r="CA2948" s="1">
        <v>-1.0</v>
      </c>
      <c r="CB2948" s="1">
        <v>-1.0</v>
      </c>
      <c r="CC2948" s="1">
        <v>-1.0</v>
      </c>
      <c r="CD2948" s="1">
        <v>98809.0</v>
      </c>
    </row>
    <row r="2949">
      <c r="A2949" s="1">
        <v>2.5031793E7</v>
      </c>
      <c r="B2949" s="1" t="s">
        <v>15745</v>
      </c>
      <c r="C2949" s="1" t="s">
        <v>15746</v>
      </c>
      <c r="D2949" s="1" t="s">
        <v>15747</v>
      </c>
      <c r="E2949" s="1" t="s">
        <v>85</v>
      </c>
      <c r="F2949" s="1" t="s">
        <v>15748</v>
      </c>
      <c r="G2949" s="1" t="s">
        <v>15749</v>
      </c>
      <c r="I2949" s="1">
        <v>1273920.0</v>
      </c>
      <c r="J2949" s="1">
        <v>40826.0</v>
      </c>
      <c r="M2949" s="1">
        <v>0.0</v>
      </c>
      <c r="N2949" s="1">
        <v>1.0</v>
      </c>
      <c r="O2949" s="1">
        <v>1.0</v>
      </c>
      <c r="P2949" s="1" t="s">
        <v>89</v>
      </c>
      <c r="Q2949" s="1" t="s">
        <v>90</v>
      </c>
      <c r="R2949" s="1">
        <v>40.72606</v>
      </c>
      <c r="S2949" s="1">
        <v>-73.97913</v>
      </c>
      <c r="T2949" s="1" t="s">
        <v>91</v>
      </c>
      <c r="U2949" s="1" t="s">
        <v>92</v>
      </c>
      <c r="V2949" s="1">
        <v>3.0</v>
      </c>
      <c r="W2949" s="1">
        <v>1.0</v>
      </c>
      <c r="X2949" s="1">
        <v>1.0</v>
      </c>
      <c r="Y2949" s="1">
        <v>1.0</v>
      </c>
      <c r="Z2949" s="1" t="s">
        <v>93</v>
      </c>
      <c r="AA2949" s="1" t="s">
        <v>15750</v>
      </c>
      <c r="AB2949" s="1">
        <v>175.0</v>
      </c>
      <c r="AC2949" s="1">
        <v>2.0</v>
      </c>
      <c r="AD2949" s="1">
        <v>0.0</v>
      </c>
      <c r="AE2949" s="1">
        <v>3.0</v>
      </c>
      <c r="AF2949" s="1" t="s">
        <v>452</v>
      </c>
      <c r="AG2949" s="1">
        <v>1.0</v>
      </c>
      <c r="AH2949" s="1">
        <v>0.0</v>
      </c>
      <c r="AI2949" s="1">
        <v>0.0</v>
      </c>
      <c r="AJ2949" s="1">
        <v>0.0</v>
      </c>
      <c r="AK2949" s="1">
        <v>0.0</v>
      </c>
      <c r="AL2949" s="1">
        <v>2.0</v>
      </c>
      <c r="AM2949" s="1">
        <v>1.0</v>
      </c>
      <c r="AN2949" s="1">
        <v>100.0</v>
      </c>
      <c r="AO2949" s="1">
        <v>10.0</v>
      </c>
      <c r="AP2949" s="1">
        <v>10.0</v>
      </c>
      <c r="AQ2949" s="1">
        <v>10.0</v>
      </c>
      <c r="AR2949" s="1">
        <v>10.0</v>
      </c>
      <c r="AS2949" s="1">
        <v>10.0</v>
      </c>
      <c r="AT2949" s="1">
        <v>10.0</v>
      </c>
      <c r="AU2949" s="1">
        <v>1.0</v>
      </c>
      <c r="AV2949" s="1" t="s">
        <v>96</v>
      </c>
      <c r="AW2949" s="1">
        <v>1.0</v>
      </c>
      <c r="AX2949" s="1">
        <v>1.0</v>
      </c>
      <c r="AY2949" s="1">
        <v>0.0</v>
      </c>
      <c r="AZ2949" s="1">
        <v>0.0</v>
      </c>
      <c r="BA2949" s="1">
        <v>0.15</v>
      </c>
      <c r="BB2949" s="1">
        <v>-1.0</v>
      </c>
      <c r="BC2949" s="1">
        <v>1.0</v>
      </c>
      <c r="BD2949" s="1">
        <v>-1.0</v>
      </c>
      <c r="BE2949" s="1">
        <v>-1.0</v>
      </c>
      <c r="BF2949" s="1">
        <v>-1.0</v>
      </c>
      <c r="BG2949" s="1">
        <v>-1.0</v>
      </c>
      <c r="BH2949" s="1">
        <v>-1.0</v>
      </c>
      <c r="BI2949" s="1">
        <v>-1.0</v>
      </c>
      <c r="BJ2949" s="1">
        <v>1.0</v>
      </c>
      <c r="BK2949" s="1">
        <v>-1.0</v>
      </c>
      <c r="BL2949" s="1">
        <v>-1.0</v>
      </c>
      <c r="BM2949" s="1">
        <v>1.0</v>
      </c>
      <c r="BN2949" s="1">
        <v>1.0</v>
      </c>
      <c r="BO2949" s="1">
        <v>-1.0</v>
      </c>
      <c r="BP2949" s="1">
        <v>-1.0</v>
      </c>
      <c r="BQ2949" s="1">
        <v>-1.0</v>
      </c>
      <c r="BR2949" s="1">
        <v>-1.0</v>
      </c>
      <c r="BS2949" s="1">
        <v>-1.0</v>
      </c>
      <c r="BT2949" s="1">
        <v>-1.0</v>
      </c>
      <c r="BU2949" s="1">
        <v>1.0</v>
      </c>
      <c r="BV2949" s="1">
        <v>-1.0</v>
      </c>
      <c r="BW2949" s="1">
        <v>1.0</v>
      </c>
      <c r="BX2949" s="1">
        <v>-1.0</v>
      </c>
      <c r="BY2949" s="1">
        <v>-1.0</v>
      </c>
      <c r="BZ2949" s="1">
        <v>1.0</v>
      </c>
      <c r="CA2949" s="1">
        <v>-1.0</v>
      </c>
      <c r="CB2949" s="1">
        <v>-1.0</v>
      </c>
      <c r="CC2949" s="1">
        <v>-1.0</v>
      </c>
      <c r="CD2949" s="1">
        <v>98839.0</v>
      </c>
    </row>
    <row r="2950">
      <c r="A2950" s="1">
        <v>3.206208E7</v>
      </c>
      <c r="B2950" s="1" t="s">
        <v>15751</v>
      </c>
      <c r="C2950" s="1" t="s">
        <v>15752</v>
      </c>
      <c r="D2950" s="1" t="s">
        <v>15753</v>
      </c>
      <c r="E2950" s="1" t="s">
        <v>85</v>
      </c>
      <c r="F2950" s="1" t="s">
        <v>15754</v>
      </c>
      <c r="G2950" s="1" t="s">
        <v>15755</v>
      </c>
      <c r="I2950" s="1">
        <v>2231216.0</v>
      </c>
      <c r="J2950" s="1">
        <v>41025.0</v>
      </c>
      <c r="K2950" s="1" t="s">
        <v>134</v>
      </c>
      <c r="L2950" s="1">
        <v>1.0</v>
      </c>
      <c r="M2950" s="1">
        <v>0.0</v>
      </c>
      <c r="N2950" s="1">
        <v>1.0</v>
      </c>
      <c r="O2950" s="1">
        <v>0.0</v>
      </c>
      <c r="P2950" s="1" t="s">
        <v>89</v>
      </c>
      <c r="Q2950" s="1" t="s">
        <v>90</v>
      </c>
      <c r="R2950" s="1">
        <v>40.75947</v>
      </c>
      <c r="S2950" s="1">
        <v>-73.9919599999999</v>
      </c>
      <c r="T2950" s="1" t="s">
        <v>91</v>
      </c>
      <c r="U2950" s="1" t="s">
        <v>113</v>
      </c>
      <c r="V2950" s="1">
        <v>2.0</v>
      </c>
      <c r="W2950" s="1">
        <v>1.0</v>
      </c>
      <c r="X2950" s="1">
        <v>1.0</v>
      </c>
      <c r="Y2950" s="1">
        <v>1.0</v>
      </c>
      <c r="Z2950" s="1" t="s">
        <v>93</v>
      </c>
      <c r="AA2950" s="1" t="s">
        <v>15756</v>
      </c>
      <c r="AB2950" s="1">
        <v>150.0</v>
      </c>
      <c r="AC2950" s="1">
        <v>1.0</v>
      </c>
      <c r="AD2950" s="1">
        <v>25.0</v>
      </c>
      <c r="AE2950" s="1">
        <v>2.0</v>
      </c>
      <c r="AF2950" s="1" t="s">
        <v>202</v>
      </c>
      <c r="AG2950" s="1">
        <v>1.0</v>
      </c>
      <c r="AH2950" s="1">
        <v>16.0</v>
      </c>
      <c r="AI2950" s="1">
        <v>16.0</v>
      </c>
      <c r="AJ2950" s="1">
        <v>16.0</v>
      </c>
      <c r="AK2950" s="1">
        <v>16.0</v>
      </c>
      <c r="AL2950" s="1">
        <v>17.0</v>
      </c>
      <c r="AM2950" s="1">
        <v>17.0</v>
      </c>
      <c r="AN2950" s="1">
        <v>98.0</v>
      </c>
      <c r="AO2950" s="1">
        <v>10.0</v>
      </c>
      <c r="AP2950" s="1">
        <v>10.0</v>
      </c>
      <c r="AQ2950" s="1">
        <v>10.0</v>
      </c>
      <c r="AR2950" s="1">
        <v>10.0</v>
      </c>
      <c r="AS2950" s="1">
        <v>10.0</v>
      </c>
      <c r="AT2950" s="1">
        <v>10.0</v>
      </c>
      <c r="AU2950" s="1">
        <v>1.0</v>
      </c>
      <c r="AV2950" s="1" t="s">
        <v>96</v>
      </c>
      <c r="AW2950" s="1">
        <v>1.0</v>
      </c>
      <c r="AX2950" s="1">
        <v>0.0</v>
      </c>
      <c r="AY2950" s="1">
        <v>1.0</v>
      </c>
      <c r="AZ2950" s="1">
        <v>0.0</v>
      </c>
      <c r="BA2950" s="1">
        <v>3.59</v>
      </c>
      <c r="BB2950" s="1">
        <v>-1.0</v>
      </c>
      <c r="BC2950" s="1">
        <v>1.0</v>
      </c>
      <c r="BD2950" s="1">
        <v>-1.0</v>
      </c>
      <c r="BE2950" s="1">
        <v>-1.0</v>
      </c>
      <c r="BF2950" s="1">
        <v>-1.0</v>
      </c>
      <c r="BG2950" s="1">
        <v>-1.0</v>
      </c>
      <c r="BH2950" s="1">
        <v>-1.0</v>
      </c>
      <c r="BI2950" s="1">
        <v>-1.0</v>
      </c>
      <c r="BJ2950" s="1">
        <v>-1.0</v>
      </c>
      <c r="BK2950" s="1">
        <v>-1.0</v>
      </c>
      <c r="BL2950" s="1">
        <v>-1.0</v>
      </c>
      <c r="BM2950" s="1">
        <v>1.0</v>
      </c>
      <c r="BN2950" s="1">
        <v>-1.0</v>
      </c>
      <c r="BO2950" s="1">
        <v>-1.0</v>
      </c>
      <c r="BP2950" s="1">
        <v>-1.0</v>
      </c>
      <c r="BQ2950" s="1">
        <v>-1.0</v>
      </c>
      <c r="BR2950" s="1">
        <v>-1.0</v>
      </c>
      <c r="BS2950" s="1">
        <v>-1.0</v>
      </c>
      <c r="BT2950" s="1">
        <v>-1.0</v>
      </c>
      <c r="BU2950" s="1">
        <v>1.0</v>
      </c>
      <c r="BV2950" s="1">
        <v>-1.0</v>
      </c>
      <c r="BW2950" s="1">
        <v>-1.0</v>
      </c>
      <c r="BX2950" s="1">
        <v>-1.0</v>
      </c>
      <c r="BY2950" s="1">
        <v>-1.0</v>
      </c>
      <c r="BZ2950" s="1">
        <v>1.0</v>
      </c>
      <c r="CA2950" s="1">
        <v>-1.0</v>
      </c>
      <c r="CB2950" s="1">
        <v>-1.0</v>
      </c>
      <c r="CC2950" s="1">
        <v>-1.0</v>
      </c>
      <c r="CD2950" s="1">
        <v>98862.0</v>
      </c>
    </row>
    <row r="2951">
      <c r="A2951" s="1">
        <v>2.9533829E7</v>
      </c>
      <c r="B2951" s="1" t="s">
        <v>15757</v>
      </c>
      <c r="C2951" s="1" t="s">
        <v>506</v>
      </c>
      <c r="D2951" s="1" t="s">
        <v>506</v>
      </c>
      <c r="E2951" s="1" t="s">
        <v>85</v>
      </c>
      <c r="H2951" s="1" t="s">
        <v>507</v>
      </c>
      <c r="I2951" s="1">
        <v>2.13781715E8</v>
      </c>
      <c r="J2951" s="1">
        <v>43348.0</v>
      </c>
      <c r="K2951" s="1" t="s">
        <v>88</v>
      </c>
      <c r="L2951" s="1">
        <v>0.72</v>
      </c>
      <c r="M2951" s="1">
        <v>0.0</v>
      </c>
      <c r="N2951" s="1">
        <v>33.0</v>
      </c>
      <c r="O2951" s="1">
        <v>0.0</v>
      </c>
      <c r="P2951" s="1" t="s">
        <v>123</v>
      </c>
      <c r="Q2951" s="1" t="s">
        <v>124</v>
      </c>
      <c r="R2951" s="1">
        <v>40.73274</v>
      </c>
      <c r="S2951" s="1">
        <v>-73.95575</v>
      </c>
      <c r="T2951" s="1" t="s">
        <v>125</v>
      </c>
      <c r="U2951" s="1" t="s">
        <v>214</v>
      </c>
      <c r="V2951" s="1">
        <v>4.0</v>
      </c>
      <c r="W2951" s="1">
        <v>1.0</v>
      </c>
      <c r="X2951" s="1">
        <v>1.0</v>
      </c>
      <c r="Y2951" s="1">
        <v>3.0</v>
      </c>
      <c r="Z2951" s="1" t="s">
        <v>93</v>
      </c>
      <c r="AA2951" s="1" t="s">
        <v>4001</v>
      </c>
      <c r="AB2951" s="1">
        <v>119.0</v>
      </c>
      <c r="AC2951" s="1">
        <v>2.0</v>
      </c>
      <c r="AD2951" s="1">
        <v>39.0</v>
      </c>
      <c r="AE2951" s="1">
        <v>1.0</v>
      </c>
      <c r="AF2951" s="1" t="s">
        <v>356</v>
      </c>
      <c r="AG2951" s="1">
        <v>1.0</v>
      </c>
      <c r="AH2951" s="1">
        <v>30.0</v>
      </c>
      <c r="AI2951" s="1">
        <v>60.0</v>
      </c>
      <c r="AJ2951" s="1">
        <v>90.0</v>
      </c>
      <c r="AK2951" s="1">
        <v>365.0</v>
      </c>
      <c r="AL2951" s="1">
        <v>0.0</v>
      </c>
      <c r="AM2951" s="1">
        <v>0.0</v>
      </c>
      <c r="AU2951" s="1">
        <v>0.0</v>
      </c>
      <c r="AV2951" s="1" t="s">
        <v>96</v>
      </c>
      <c r="AW2951" s="1">
        <v>33.0</v>
      </c>
      <c r="AX2951" s="1">
        <v>14.0</v>
      </c>
      <c r="AY2951" s="1">
        <v>16.0</v>
      </c>
      <c r="AZ2951" s="1">
        <v>3.0</v>
      </c>
      <c r="BB2951" s="1">
        <v>-1.0</v>
      </c>
      <c r="BC2951" s="1">
        <v>1.0</v>
      </c>
      <c r="BD2951" s="1">
        <v>-1.0</v>
      </c>
      <c r="BE2951" s="1">
        <v>-1.0</v>
      </c>
      <c r="BF2951" s="1">
        <v>-1.0</v>
      </c>
      <c r="BG2951" s="1">
        <v>-1.0</v>
      </c>
      <c r="BH2951" s="1">
        <v>1.0</v>
      </c>
      <c r="BI2951" s="1">
        <v>-1.0</v>
      </c>
      <c r="BJ2951" s="1">
        <v>1.0</v>
      </c>
      <c r="BK2951" s="1">
        <v>-1.0</v>
      </c>
      <c r="BL2951" s="1">
        <v>-1.0</v>
      </c>
      <c r="BM2951" s="1">
        <v>-1.0</v>
      </c>
      <c r="BN2951" s="1">
        <v>-1.0</v>
      </c>
      <c r="BO2951" s="1">
        <v>-1.0</v>
      </c>
      <c r="BP2951" s="1">
        <v>-1.0</v>
      </c>
      <c r="BQ2951" s="1">
        <v>-1.0</v>
      </c>
      <c r="BR2951" s="1">
        <v>-1.0</v>
      </c>
      <c r="BS2951" s="1">
        <v>-1.0</v>
      </c>
      <c r="BT2951" s="1">
        <v>-1.0</v>
      </c>
      <c r="BU2951" s="1">
        <v>1.0</v>
      </c>
      <c r="BV2951" s="1">
        <v>-1.0</v>
      </c>
      <c r="BW2951" s="1">
        <v>-1.0</v>
      </c>
      <c r="BX2951" s="1">
        <v>-1.0</v>
      </c>
      <c r="BY2951" s="1">
        <v>-1.0</v>
      </c>
      <c r="BZ2951" s="1">
        <v>-1.0</v>
      </c>
      <c r="CA2951" s="1">
        <v>-1.0</v>
      </c>
      <c r="CB2951" s="1">
        <v>-1.0</v>
      </c>
      <c r="CC2951" s="1">
        <v>-1.0</v>
      </c>
      <c r="CD2951" s="1">
        <v>98953.0</v>
      </c>
    </row>
    <row r="2952">
      <c r="A2952" s="1">
        <v>3.1139974E7</v>
      </c>
      <c r="B2952" s="1" t="s">
        <v>15758</v>
      </c>
      <c r="E2952" s="1" t="s">
        <v>85</v>
      </c>
      <c r="I2952" s="1">
        <v>4.4477551E7</v>
      </c>
      <c r="J2952" s="1">
        <v>42265.0</v>
      </c>
      <c r="M2952" s="1">
        <v>0.0</v>
      </c>
      <c r="N2952" s="1">
        <v>1.0</v>
      </c>
      <c r="O2952" s="1">
        <v>0.0</v>
      </c>
      <c r="P2952" s="1" t="s">
        <v>184</v>
      </c>
      <c r="Q2952" s="1" t="s">
        <v>124</v>
      </c>
      <c r="R2952" s="1">
        <v>40.62532</v>
      </c>
      <c r="S2952" s="1">
        <v>-73.9628599999999</v>
      </c>
      <c r="T2952" s="1" t="s">
        <v>91</v>
      </c>
      <c r="U2952" s="1" t="s">
        <v>92</v>
      </c>
      <c r="V2952" s="1">
        <v>7.0</v>
      </c>
      <c r="W2952" s="1">
        <v>1.5</v>
      </c>
      <c r="X2952" s="1">
        <v>3.0</v>
      </c>
      <c r="Y2952" s="1">
        <v>5.0</v>
      </c>
      <c r="Z2952" s="1" t="s">
        <v>93</v>
      </c>
      <c r="AA2952" s="1" t="s">
        <v>15759</v>
      </c>
      <c r="AB2952" s="1">
        <v>250.0</v>
      </c>
      <c r="AC2952" s="1">
        <v>1.0</v>
      </c>
      <c r="AD2952" s="1">
        <v>0.0</v>
      </c>
      <c r="AE2952" s="1">
        <v>3.0</v>
      </c>
      <c r="AF2952" s="1" t="s">
        <v>443</v>
      </c>
      <c r="AG2952" s="1">
        <v>1.0</v>
      </c>
      <c r="AH2952" s="1">
        <v>0.0</v>
      </c>
      <c r="AI2952" s="1">
        <v>4.0</v>
      </c>
      <c r="AJ2952" s="1">
        <v>11.0</v>
      </c>
      <c r="AK2952" s="1">
        <v>101.0</v>
      </c>
      <c r="AL2952" s="1">
        <v>0.0</v>
      </c>
      <c r="AM2952" s="1">
        <v>0.0</v>
      </c>
      <c r="AU2952" s="1">
        <v>0.0</v>
      </c>
      <c r="AV2952" s="1" t="s">
        <v>105</v>
      </c>
      <c r="AW2952" s="1">
        <v>1.0</v>
      </c>
      <c r="AX2952" s="1">
        <v>1.0</v>
      </c>
      <c r="AY2952" s="1">
        <v>0.0</v>
      </c>
      <c r="AZ2952" s="1">
        <v>0.0</v>
      </c>
      <c r="BB2952" s="1">
        <v>-1.0</v>
      </c>
      <c r="BC2952" s="1">
        <v>1.0</v>
      </c>
      <c r="BD2952" s="1">
        <v>-1.0</v>
      </c>
      <c r="BE2952" s="1">
        <v>-1.0</v>
      </c>
      <c r="BF2952" s="1">
        <v>-1.0</v>
      </c>
      <c r="BG2952" s="1">
        <v>-1.0</v>
      </c>
      <c r="BH2952" s="1">
        <v>-1.0</v>
      </c>
      <c r="BI2952" s="1">
        <v>-1.0</v>
      </c>
      <c r="BJ2952" s="1">
        <v>1.0</v>
      </c>
      <c r="BK2952" s="1">
        <v>-1.0</v>
      </c>
      <c r="BL2952" s="1">
        <v>-1.0</v>
      </c>
      <c r="BM2952" s="1">
        <v>-1.0</v>
      </c>
      <c r="BN2952" s="1">
        <v>-1.0</v>
      </c>
      <c r="BO2952" s="1">
        <v>-1.0</v>
      </c>
      <c r="BP2952" s="1">
        <v>-1.0</v>
      </c>
      <c r="BQ2952" s="1">
        <v>-1.0</v>
      </c>
      <c r="BR2952" s="1">
        <v>-1.0</v>
      </c>
      <c r="BS2952" s="1">
        <v>1.0</v>
      </c>
      <c r="BT2952" s="1">
        <v>-1.0</v>
      </c>
      <c r="BU2952" s="1">
        <v>-1.0</v>
      </c>
      <c r="BV2952" s="1">
        <v>-1.0</v>
      </c>
      <c r="BW2952" s="1">
        <v>-1.0</v>
      </c>
      <c r="BX2952" s="1">
        <v>1.0</v>
      </c>
      <c r="BY2952" s="1">
        <v>-1.0</v>
      </c>
      <c r="BZ2952" s="1">
        <v>-1.0</v>
      </c>
      <c r="CA2952" s="1">
        <v>-1.0</v>
      </c>
      <c r="CB2952" s="1">
        <v>-1.0</v>
      </c>
      <c r="CC2952" s="1">
        <v>-1.0</v>
      </c>
      <c r="CD2952" s="1">
        <v>99018.0</v>
      </c>
    </row>
    <row r="2953">
      <c r="A2953" s="1">
        <v>6227027.0</v>
      </c>
      <c r="B2953" s="1" t="s">
        <v>15760</v>
      </c>
      <c r="C2953" s="1" t="s">
        <v>15761</v>
      </c>
      <c r="D2953" s="1" t="s">
        <v>15762</v>
      </c>
      <c r="E2953" s="1" t="s">
        <v>85</v>
      </c>
      <c r="F2953" s="1" t="s">
        <v>15763</v>
      </c>
      <c r="G2953" s="1" t="s">
        <v>15764</v>
      </c>
      <c r="H2953" s="1" t="s">
        <v>15765</v>
      </c>
      <c r="I2953" s="1">
        <v>6089159.0</v>
      </c>
      <c r="J2953" s="1">
        <v>41389.0</v>
      </c>
      <c r="K2953" s="1" t="s">
        <v>272</v>
      </c>
      <c r="L2953" s="1">
        <v>0.8</v>
      </c>
      <c r="M2953" s="1">
        <v>0.0</v>
      </c>
      <c r="N2953" s="1">
        <v>2.0</v>
      </c>
      <c r="O2953" s="1">
        <v>1.0</v>
      </c>
      <c r="P2953" s="1" t="s">
        <v>89</v>
      </c>
      <c r="Q2953" s="1" t="s">
        <v>362</v>
      </c>
      <c r="R2953" s="1">
        <v>40.78302</v>
      </c>
      <c r="S2953" s="1">
        <v>-73.98057</v>
      </c>
      <c r="T2953" s="1" t="s">
        <v>91</v>
      </c>
      <c r="U2953" s="1" t="s">
        <v>92</v>
      </c>
      <c r="V2953" s="1">
        <v>1.0</v>
      </c>
      <c r="W2953" s="1">
        <v>1.0</v>
      </c>
      <c r="X2953" s="1">
        <v>1.0</v>
      </c>
      <c r="Y2953" s="1">
        <v>1.0</v>
      </c>
      <c r="Z2953" s="1" t="s">
        <v>93</v>
      </c>
      <c r="AA2953" s="1" t="s">
        <v>15766</v>
      </c>
      <c r="AB2953" s="1">
        <v>100.0</v>
      </c>
      <c r="AC2953" s="1">
        <v>1.0</v>
      </c>
      <c r="AD2953" s="1">
        <v>0.0</v>
      </c>
      <c r="AE2953" s="1">
        <v>14.0</v>
      </c>
      <c r="AF2953" s="1" t="s">
        <v>1554</v>
      </c>
      <c r="AG2953" s="1">
        <v>1.0</v>
      </c>
      <c r="AH2953" s="1">
        <v>0.0</v>
      </c>
      <c r="AI2953" s="1">
        <v>0.0</v>
      </c>
      <c r="AJ2953" s="1">
        <v>0.0</v>
      </c>
      <c r="AK2953" s="1">
        <v>205.0</v>
      </c>
      <c r="AL2953" s="1">
        <v>3.0</v>
      </c>
      <c r="AM2953" s="1">
        <v>2.0</v>
      </c>
      <c r="AN2953" s="1">
        <v>100.0</v>
      </c>
      <c r="AO2953" s="1">
        <v>8.0</v>
      </c>
      <c r="AP2953" s="1">
        <v>10.0</v>
      </c>
      <c r="AQ2953" s="1">
        <v>10.0</v>
      </c>
      <c r="AR2953" s="1">
        <v>10.0</v>
      </c>
      <c r="AS2953" s="1">
        <v>10.0</v>
      </c>
      <c r="AT2953" s="1">
        <v>10.0</v>
      </c>
      <c r="AU2953" s="1">
        <v>0.0</v>
      </c>
      <c r="AV2953" s="1" t="s">
        <v>96</v>
      </c>
      <c r="AW2953" s="1">
        <v>1.0</v>
      </c>
      <c r="AX2953" s="1">
        <v>1.0</v>
      </c>
      <c r="AY2953" s="1">
        <v>0.0</v>
      </c>
      <c r="AZ2953" s="1">
        <v>0.0</v>
      </c>
      <c r="BA2953" s="1">
        <v>0.13</v>
      </c>
      <c r="BB2953" s="1">
        <v>-1.0</v>
      </c>
      <c r="BC2953" s="1">
        <v>1.0</v>
      </c>
      <c r="BD2953" s="1">
        <v>-1.0</v>
      </c>
      <c r="BE2953" s="1">
        <v>-1.0</v>
      </c>
      <c r="BF2953" s="1">
        <v>1.0</v>
      </c>
      <c r="BG2953" s="1">
        <v>1.0</v>
      </c>
      <c r="BH2953" s="1">
        <v>1.0</v>
      </c>
      <c r="BI2953" s="1">
        <v>-1.0</v>
      </c>
      <c r="BJ2953" s="1">
        <v>1.0</v>
      </c>
      <c r="BK2953" s="1">
        <v>1.0</v>
      </c>
      <c r="BL2953" s="1">
        <v>1.0</v>
      </c>
      <c r="BM2953" s="1">
        <v>-1.0</v>
      </c>
      <c r="BN2953" s="1">
        <v>-1.0</v>
      </c>
      <c r="BO2953" s="1">
        <v>-1.0</v>
      </c>
      <c r="BP2953" s="1">
        <v>-1.0</v>
      </c>
      <c r="BQ2953" s="1">
        <v>1.0</v>
      </c>
      <c r="BR2953" s="1">
        <v>-1.0</v>
      </c>
      <c r="BS2953" s="1">
        <v>-1.0</v>
      </c>
      <c r="BT2953" s="1">
        <v>-1.0</v>
      </c>
      <c r="BU2953" s="1">
        <v>1.0</v>
      </c>
      <c r="BV2953" s="1">
        <v>1.0</v>
      </c>
      <c r="BW2953" s="1">
        <v>-1.0</v>
      </c>
      <c r="BX2953" s="1">
        <v>-1.0</v>
      </c>
      <c r="BY2953" s="1">
        <v>-1.0</v>
      </c>
      <c r="BZ2953" s="1">
        <v>-1.0</v>
      </c>
      <c r="CA2953" s="1">
        <v>-1.0</v>
      </c>
      <c r="CB2953" s="1">
        <v>-1.0</v>
      </c>
      <c r="CC2953" s="1">
        <v>-1.0</v>
      </c>
      <c r="CD2953" s="1">
        <v>99087.0</v>
      </c>
    </row>
    <row r="2954">
      <c r="A2954" s="1">
        <v>3.4038619E7</v>
      </c>
      <c r="B2954" s="1" t="s">
        <v>15767</v>
      </c>
      <c r="C2954" s="1" t="s">
        <v>15768</v>
      </c>
      <c r="D2954" s="1" t="s">
        <v>15769</v>
      </c>
      <c r="E2954" s="1" t="s">
        <v>85</v>
      </c>
      <c r="I2954" s="1">
        <v>2.36779549E8</v>
      </c>
      <c r="J2954" s="1">
        <v>43480.0</v>
      </c>
      <c r="K2954" s="1" t="s">
        <v>272</v>
      </c>
      <c r="L2954" s="1">
        <v>1.0</v>
      </c>
      <c r="M2954" s="1">
        <v>0.0</v>
      </c>
      <c r="N2954" s="1">
        <v>1.0</v>
      </c>
      <c r="O2954" s="1">
        <v>0.0</v>
      </c>
      <c r="P2954" s="1" t="s">
        <v>89</v>
      </c>
      <c r="Q2954" s="1" t="s">
        <v>90</v>
      </c>
      <c r="R2954" s="1">
        <v>40.80665</v>
      </c>
      <c r="S2954" s="1">
        <v>-73.9606199999999</v>
      </c>
      <c r="T2954" s="1" t="s">
        <v>91</v>
      </c>
      <c r="U2954" s="1" t="s">
        <v>92</v>
      </c>
      <c r="V2954" s="1">
        <v>2.0</v>
      </c>
      <c r="W2954" s="1">
        <v>1.0</v>
      </c>
      <c r="X2954" s="1">
        <v>1.0</v>
      </c>
      <c r="Y2954" s="1">
        <v>1.0</v>
      </c>
      <c r="Z2954" s="1" t="s">
        <v>93</v>
      </c>
      <c r="AA2954" s="1" t="s">
        <v>15770</v>
      </c>
      <c r="AB2954" s="1">
        <v>115.0</v>
      </c>
      <c r="AC2954" s="1">
        <v>1.0</v>
      </c>
      <c r="AD2954" s="1">
        <v>0.0</v>
      </c>
      <c r="AE2954" s="1">
        <v>31.0</v>
      </c>
      <c r="AF2954" s="1" t="s">
        <v>255</v>
      </c>
      <c r="AG2954" s="1">
        <v>1.0</v>
      </c>
      <c r="AH2954" s="1">
        <v>0.0</v>
      </c>
      <c r="AI2954" s="1">
        <v>27.0</v>
      </c>
      <c r="AJ2954" s="1">
        <v>57.0</v>
      </c>
      <c r="AK2954" s="1">
        <v>57.0</v>
      </c>
      <c r="AL2954" s="1">
        <v>0.0</v>
      </c>
      <c r="AM2954" s="1">
        <v>0.0</v>
      </c>
      <c r="AU2954" s="1">
        <v>0.0</v>
      </c>
      <c r="AV2954" s="1" t="s">
        <v>105</v>
      </c>
      <c r="AW2954" s="1">
        <v>1.0</v>
      </c>
      <c r="AX2954" s="1">
        <v>1.0</v>
      </c>
      <c r="AY2954" s="1">
        <v>0.0</v>
      </c>
      <c r="AZ2954" s="1">
        <v>0.0</v>
      </c>
      <c r="BB2954" s="1">
        <v>-1.0</v>
      </c>
      <c r="BC2954" s="1">
        <v>1.0</v>
      </c>
      <c r="BD2954" s="1">
        <v>-1.0</v>
      </c>
      <c r="BE2954" s="1">
        <v>-1.0</v>
      </c>
      <c r="BF2954" s="1">
        <v>-1.0</v>
      </c>
      <c r="BG2954" s="1">
        <v>-1.0</v>
      </c>
      <c r="BH2954" s="1">
        <v>-1.0</v>
      </c>
      <c r="BI2954" s="1">
        <v>-1.0</v>
      </c>
      <c r="BJ2954" s="1">
        <v>1.0</v>
      </c>
      <c r="BK2954" s="1">
        <v>-1.0</v>
      </c>
      <c r="BL2954" s="1">
        <v>-1.0</v>
      </c>
      <c r="BM2954" s="1">
        <v>1.0</v>
      </c>
      <c r="BN2954" s="1">
        <v>1.0</v>
      </c>
      <c r="BO2954" s="1">
        <v>-1.0</v>
      </c>
      <c r="BP2954" s="1">
        <v>-1.0</v>
      </c>
      <c r="BQ2954" s="1">
        <v>-1.0</v>
      </c>
      <c r="BR2954" s="1">
        <v>-1.0</v>
      </c>
      <c r="BS2954" s="1">
        <v>-1.0</v>
      </c>
      <c r="BT2954" s="1">
        <v>-1.0</v>
      </c>
      <c r="BU2954" s="1">
        <v>1.0</v>
      </c>
      <c r="BV2954" s="1">
        <v>-1.0</v>
      </c>
      <c r="BW2954" s="1">
        <v>-1.0</v>
      </c>
      <c r="BX2954" s="1">
        <v>1.0</v>
      </c>
      <c r="BY2954" s="1">
        <v>-1.0</v>
      </c>
      <c r="BZ2954" s="1">
        <v>-1.0</v>
      </c>
      <c r="CA2954" s="1">
        <v>-1.0</v>
      </c>
      <c r="CB2954" s="1">
        <v>-1.0</v>
      </c>
      <c r="CC2954" s="1">
        <v>-1.0</v>
      </c>
      <c r="CD2954" s="1">
        <v>99115.0</v>
      </c>
    </row>
    <row r="2955">
      <c r="A2955" s="1">
        <v>1.588959E7</v>
      </c>
      <c r="B2955" s="1" t="s">
        <v>15771</v>
      </c>
      <c r="C2955" s="1" t="s">
        <v>15772</v>
      </c>
      <c r="D2955" s="1" t="s">
        <v>15773</v>
      </c>
      <c r="E2955" s="1" t="s">
        <v>85</v>
      </c>
      <c r="F2955" s="1" t="s">
        <v>15774</v>
      </c>
      <c r="G2955" s="1" t="s">
        <v>15775</v>
      </c>
      <c r="I2955" s="1">
        <v>5962328.0</v>
      </c>
      <c r="J2955" s="1">
        <v>41381.0</v>
      </c>
      <c r="K2955" s="1" t="s">
        <v>88</v>
      </c>
      <c r="L2955" s="1">
        <v>1.0</v>
      </c>
      <c r="M2955" s="1">
        <v>0.0</v>
      </c>
      <c r="N2955" s="1">
        <v>15.0</v>
      </c>
      <c r="O2955" s="1">
        <v>0.0</v>
      </c>
      <c r="P2955" s="1" t="s">
        <v>111</v>
      </c>
      <c r="Q2955" s="1" t="s">
        <v>112</v>
      </c>
      <c r="R2955" s="1">
        <v>40.76092</v>
      </c>
      <c r="S2955" s="1">
        <v>-73.82194</v>
      </c>
      <c r="T2955" s="1" t="s">
        <v>289</v>
      </c>
      <c r="U2955" s="1" t="s">
        <v>92</v>
      </c>
      <c r="V2955" s="1">
        <v>2.0</v>
      </c>
      <c r="W2955" s="1">
        <v>1.0</v>
      </c>
      <c r="X2955" s="1">
        <v>1.0</v>
      </c>
      <c r="Y2955" s="1">
        <v>2.0</v>
      </c>
      <c r="Z2955" s="1" t="s">
        <v>93</v>
      </c>
      <c r="AA2955" s="1" t="s">
        <v>15776</v>
      </c>
      <c r="AB2955" s="1">
        <v>143.0</v>
      </c>
      <c r="AC2955" s="1">
        <v>4.0</v>
      </c>
      <c r="AD2955" s="1">
        <v>25.0</v>
      </c>
      <c r="AE2955" s="1">
        <v>30.0</v>
      </c>
      <c r="AF2955" s="1" t="s">
        <v>95</v>
      </c>
      <c r="AG2955" s="1">
        <v>1.0</v>
      </c>
      <c r="AH2955" s="1">
        <v>7.0</v>
      </c>
      <c r="AI2955" s="1">
        <v>7.0</v>
      </c>
      <c r="AJ2955" s="1">
        <v>7.0</v>
      </c>
      <c r="AK2955" s="1">
        <v>7.0</v>
      </c>
      <c r="AL2955" s="1">
        <v>4.0</v>
      </c>
      <c r="AM2955" s="1">
        <v>2.0</v>
      </c>
      <c r="AN2955" s="1">
        <v>85.0</v>
      </c>
      <c r="AO2955" s="1">
        <v>9.0</v>
      </c>
      <c r="AP2955" s="1">
        <v>8.0</v>
      </c>
      <c r="AQ2955" s="1">
        <v>10.0</v>
      </c>
      <c r="AR2955" s="1">
        <v>10.0</v>
      </c>
      <c r="AS2955" s="1">
        <v>10.0</v>
      </c>
      <c r="AT2955" s="1">
        <v>10.0</v>
      </c>
      <c r="AU2955" s="1">
        <v>1.0</v>
      </c>
      <c r="AV2955" s="1" t="s">
        <v>105</v>
      </c>
      <c r="AW2955" s="1">
        <v>15.0</v>
      </c>
      <c r="AX2955" s="1">
        <v>15.0</v>
      </c>
      <c r="AY2955" s="1">
        <v>0.0</v>
      </c>
      <c r="AZ2955" s="1">
        <v>0.0</v>
      </c>
      <c r="BA2955" s="1">
        <v>0.22</v>
      </c>
      <c r="BB2955" s="1">
        <v>-1.0</v>
      </c>
      <c r="BC2955" s="1">
        <v>1.0</v>
      </c>
      <c r="BD2955" s="1">
        <v>-1.0</v>
      </c>
      <c r="BE2955" s="1">
        <v>-1.0</v>
      </c>
      <c r="BF2955" s="1">
        <v>-1.0</v>
      </c>
      <c r="BG2955" s="1">
        <v>-1.0</v>
      </c>
      <c r="BH2955" s="1">
        <v>-1.0</v>
      </c>
      <c r="BI2955" s="1">
        <v>-1.0</v>
      </c>
      <c r="BJ2955" s="1">
        <v>1.0</v>
      </c>
      <c r="BK2955" s="1">
        <v>-1.0</v>
      </c>
      <c r="BL2955" s="1">
        <v>-1.0</v>
      </c>
      <c r="BM2955" s="1">
        <v>1.0</v>
      </c>
      <c r="BN2955" s="1">
        <v>1.0</v>
      </c>
      <c r="BO2955" s="1">
        <v>-1.0</v>
      </c>
      <c r="BP2955" s="1">
        <v>1.0</v>
      </c>
      <c r="BQ2955" s="1">
        <v>1.0</v>
      </c>
      <c r="BR2955" s="1">
        <v>-1.0</v>
      </c>
      <c r="BS2955" s="1">
        <v>-1.0</v>
      </c>
      <c r="BT2955" s="1">
        <v>-1.0</v>
      </c>
      <c r="BU2955" s="1">
        <v>1.0</v>
      </c>
      <c r="BV2955" s="1">
        <v>1.0</v>
      </c>
      <c r="BW2955" s="1">
        <v>-1.0</v>
      </c>
      <c r="BX2955" s="1">
        <v>-1.0</v>
      </c>
      <c r="BY2955" s="1">
        <v>-1.0</v>
      </c>
      <c r="BZ2955" s="1">
        <v>1.0</v>
      </c>
      <c r="CA2955" s="1">
        <v>-1.0</v>
      </c>
      <c r="CB2955" s="1">
        <v>-1.0</v>
      </c>
      <c r="CC2955" s="1">
        <v>-1.0</v>
      </c>
      <c r="CD2955" s="1">
        <v>99120.0</v>
      </c>
    </row>
    <row r="2956">
      <c r="A2956" s="1">
        <v>9575790.0</v>
      </c>
      <c r="B2956" s="1" t="s">
        <v>15777</v>
      </c>
      <c r="C2956" s="1" t="s">
        <v>15778</v>
      </c>
      <c r="D2956" s="1" t="s">
        <v>15779</v>
      </c>
      <c r="E2956" s="1" t="s">
        <v>85</v>
      </c>
      <c r="F2956" s="1" t="s">
        <v>15780</v>
      </c>
      <c r="G2956" s="1" t="s">
        <v>15781</v>
      </c>
      <c r="H2956" s="1" t="s">
        <v>15782</v>
      </c>
      <c r="I2956" s="1">
        <v>4.3632142E7</v>
      </c>
      <c r="J2956" s="1">
        <v>42254.0</v>
      </c>
      <c r="K2956" s="1" t="s">
        <v>134</v>
      </c>
      <c r="L2956" s="1">
        <v>1.0</v>
      </c>
      <c r="M2956" s="1">
        <v>0.0</v>
      </c>
      <c r="N2956" s="1">
        <v>1.0</v>
      </c>
      <c r="O2956" s="1">
        <v>1.0</v>
      </c>
      <c r="P2956" s="1" t="s">
        <v>111</v>
      </c>
      <c r="Q2956" s="1" t="s">
        <v>1023</v>
      </c>
      <c r="R2956" s="1">
        <v>40.76275</v>
      </c>
      <c r="S2956" s="1">
        <v>-73.92052</v>
      </c>
      <c r="T2956" s="1" t="s">
        <v>91</v>
      </c>
      <c r="U2956" s="1" t="s">
        <v>92</v>
      </c>
      <c r="V2956" s="1">
        <v>4.0</v>
      </c>
      <c r="W2956" s="1">
        <v>1.0</v>
      </c>
      <c r="X2956" s="1">
        <v>1.0</v>
      </c>
      <c r="Y2956" s="1">
        <v>1.0</v>
      </c>
      <c r="Z2956" s="1" t="s">
        <v>93</v>
      </c>
      <c r="AA2956" s="1" t="s">
        <v>15783</v>
      </c>
      <c r="AB2956" s="1">
        <v>150.0</v>
      </c>
      <c r="AC2956" s="1">
        <v>3.0</v>
      </c>
      <c r="AD2956" s="1">
        <v>10.0</v>
      </c>
      <c r="AE2956" s="1">
        <v>3.0</v>
      </c>
      <c r="AF2956" s="1" t="s">
        <v>104</v>
      </c>
      <c r="AG2956" s="1">
        <v>1.0</v>
      </c>
      <c r="AH2956" s="1">
        <v>23.0</v>
      </c>
      <c r="AI2956" s="1">
        <v>32.0</v>
      </c>
      <c r="AJ2956" s="1">
        <v>32.0</v>
      </c>
      <c r="AK2956" s="1">
        <v>220.0</v>
      </c>
      <c r="AL2956" s="1">
        <v>0.0</v>
      </c>
      <c r="AM2956" s="1">
        <v>0.0</v>
      </c>
      <c r="AU2956" s="1">
        <v>0.0</v>
      </c>
      <c r="AV2956" s="1" t="s">
        <v>96</v>
      </c>
      <c r="AW2956" s="1">
        <v>1.0</v>
      </c>
      <c r="AX2956" s="1">
        <v>1.0</v>
      </c>
      <c r="AY2956" s="1">
        <v>0.0</v>
      </c>
      <c r="AZ2956" s="1">
        <v>0.0</v>
      </c>
      <c r="BB2956" s="1">
        <v>1.0</v>
      </c>
      <c r="BC2956" s="1">
        <v>1.0</v>
      </c>
      <c r="BD2956" s="1">
        <v>-1.0</v>
      </c>
      <c r="BE2956" s="1">
        <v>-1.0</v>
      </c>
      <c r="BF2956" s="1">
        <v>-1.0</v>
      </c>
      <c r="BG2956" s="1">
        <v>-1.0</v>
      </c>
      <c r="BH2956" s="1">
        <v>-1.0</v>
      </c>
      <c r="BI2956" s="1">
        <v>-1.0</v>
      </c>
      <c r="BJ2956" s="1">
        <v>1.0</v>
      </c>
      <c r="BK2956" s="1">
        <v>-1.0</v>
      </c>
      <c r="BL2956" s="1">
        <v>-1.0</v>
      </c>
      <c r="BM2956" s="1">
        <v>-1.0</v>
      </c>
      <c r="BN2956" s="1">
        <v>-1.0</v>
      </c>
      <c r="BO2956" s="1">
        <v>-1.0</v>
      </c>
      <c r="BP2956" s="1">
        <v>1.0</v>
      </c>
      <c r="BQ2956" s="1">
        <v>1.0</v>
      </c>
      <c r="BR2956" s="1">
        <v>-1.0</v>
      </c>
      <c r="BS2956" s="1">
        <v>1.0</v>
      </c>
      <c r="BT2956" s="1">
        <v>-1.0</v>
      </c>
      <c r="BU2956" s="1">
        <v>1.0</v>
      </c>
      <c r="BV2956" s="1">
        <v>-1.0</v>
      </c>
      <c r="BW2956" s="1">
        <v>-1.0</v>
      </c>
      <c r="BX2956" s="1">
        <v>-1.0</v>
      </c>
      <c r="BY2956" s="1">
        <v>-1.0</v>
      </c>
      <c r="BZ2956" s="1">
        <v>-1.0</v>
      </c>
      <c r="CA2956" s="1">
        <v>-1.0</v>
      </c>
      <c r="CB2956" s="1">
        <v>-1.0</v>
      </c>
      <c r="CC2956" s="1">
        <v>-1.0</v>
      </c>
      <c r="CD2956" s="1">
        <v>99122.0</v>
      </c>
    </row>
    <row r="2957">
      <c r="A2957" s="1">
        <v>3.2383114E7</v>
      </c>
      <c r="B2957" s="1" t="s">
        <v>15784</v>
      </c>
      <c r="C2957" s="1" t="s">
        <v>15785</v>
      </c>
      <c r="D2957" s="1" t="s">
        <v>15786</v>
      </c>
      <c r="E2957" s="1" t="s">
        <v>85</v>
      </c>
      <c r="F2957" s="1" t="s">
        <v>15787</v>
      </c>
      <c r="G2957" s="1" t="s">
        <v>15788</v>
      </c>
      <c r="I2957" s="1">
        <v>2.25790094E8</v>
      </c>
      <c r="J2957" s="1">
        <v>43418.0</v>
      </c>
      <c r="K2957" s="1" t="s">
        <v>88</v>
      </c>
      <c r="L2957" s="1">
        <v>1.0</v>
      </c>
      <c r="M2957" s="1">
        <v>1.0</v>
      </c>
      <c r="N2957" s="1">
        <v>3.0</v>
      </c>
      <c r="O2957" s="1">
        <v>0.0</v>
      </c>
      <c r="P2957" s="1" t="s">
        <v>123</v>
      </c>
      <c r="Q2957" s="1" t="s">
        <v>124</v>
      </c>
      <c r="R2957" s="1">
        <v>40.65015</v>
      </c>
      <c r="S2957" s="1">
        <v>-73.92803</v>
      </c>
      <c r="T2957" s="1" t="s">
        <v>125</v>
      </c>
      <c r="U2957" s="1" t="s">
        <v>113</v>
      </c>
      <c r="V2957" s="1">
        <v>2.0</v>
      </c>
      <c r="W2957" s="1">
        <v>1.0</v>
      </c>
      <c r="X2957" s="1">
        <v>1.0</v>
      </c>
      <c r="Y2957" s="1">
        <v>2.0</v>
      </c>
      <c r="Z2957" s="1" t="s">
        <v>93</v>
      </c>
      <c r="AA2957" s="1" t="s">
        <v>15789</v>
      </c>
      <c r="AB2957" s="1">
        <v>35.0</v>
      </c>
      <c r="AC2957" s="1">
        <v>1.0</v>
      </c>
      <c r="AD2957" s="1">
        <v>30.0</v>
      </c>
      <c r="AE2957" s="1">
        <v>1.0</v>
      </c>
      <c r="AF2957" s="1" t="s">
        <v>904</v>
      </c>
      <c r="AG2957" s="1">
        <v>1.0</v>
      </c>
      <c r="AH2957" s="1">
        <v>19.0</v>
      </c>
      <c r="AI2957" s="1">
        <v>49.0</v>
      </c>
      <c r="AJ2957" s="1">
        <v>76.0</v>
      </c>
      <c r="AK2957" s="1">
        <v>351.0</v>
      </c>
      <c r="AL2957" s="1">
        <v>7.0</v>
      </c>
      <c r="AM2957" s="1">
        <v>7.0</v>
      </c>
      <c r="AN2957" s="1">
        <v>100.0</v>
      </c>
      <c r="AO2957" s="1">
        <v>10.0</v>
      </c>
      <c r="AP2957" s="1">
        <v>10.0</v>
      </c>
      <c r="AQ2957" s="1">
        <v>10.0</v>
      </c>
      <c r="AR2957" s="1">
        <v>10.0</v>
      </c>
      <c r="AS2957" s="1">
        <v>8.0</v>
      </c>
      <c r="AT2957" s="1">
        <v>9.0</v>
      </c>
      <c r="AU2957" s="1">
        <v>0.0</v>
      </c>
      <c r="AV2957" s="1" t="s">
        <v>105</v>
      </c>
      <c r="AW2957" s="1">
        <v>3.0</v>
      </c>
      <c r="AX2957" s="1">
        <v>0.0</v>
      </c>
      <c r="AY2957" s="1">
        <v>3.0</v>
      </c>
      <c r="AZ2957" s="1">
        <v>0.0</v>
      </c>
      <c r="BA2957" s="1">
        <v>1.84</v>
      </c>
      <c r="BB2957" s="1">
        <v>-1.0</v>
      </c>
      <c r="BC2957" s="1">
        <v>1.0</v>
      </c>
      <c r="BD2957" s="1">
        <v>-1.0</v>
      </c>
      <c r="BE2957" s="1">
        <v>-1.0</v>
      </c>
      <c r="BF2957" s="1">
        <v>-1.0</v>
      </c>
      <c r="BG2957" s="1">
        <v>-1.0</v>
      </c>
      <c r="BH2957" s="1">
        <v>-1.0</v>
      </c>
      <c r="BI2957" s="1">
        <v>1.0</v>
      </c>
      <c r="BJ2957" s="1">
        <v>1.0</v>
      </c>
      <c r="BK2957" s="1">
        <v>-1.0</v>
      </c>
      <c r="BL2957" s="1">
        <v>-1.0</v>
      </c>
      <c r="BM2957" s="1">
        <v>-1.0</v>
      </c>
      <c r="BN2957" s="1">
        <v>-1.0</v>
      </c>
      <c r="BO2957" s="1">
        <v>-1.0</v>
      </c>
      <c r="BP2957" s="1">
        <v>-1.0</v>
      </c>
      <c r="BQ2957" s="1">
        <v>-1.0</v>
      </c>
      <c r="BR2957" s="1">
        <v>-1.0</v>
      </c>
      <c r="BS2957" s="1">
        <v>-1.0</v>
      </c>
      <c r="BT2957" s="1">
        <v>-1.0</v>
      </c>
      <c r="BU2957" s="1">
        <v>1.0</v>
      </c>
      <c r="BV2957" s="1">
        <v>-1.0</v>
      </c>
      <c r="BW2957" s="1">
        <v>-1.0</v>
      </c>
      <c r="BX2957" s="1">
        <v>1.0</v>
      </c>
      <c r="BY2957" s="1">
        <v>-1.0</v>
      </c>
      <c r="BZ2957" s="1">
        <v>-1.0</v>
      </c>
      <c r="CA2957" s="1">
        <v>-1.0</v>
      </c>
      <c r="CB2957" s="1">
        <v>-1.0</v>
      </c>
      <c r="CC2957" s="1">
        <v>-1.0</v>
      </c>
      <c r="CD2957" s="1">
        <v>99229.0</v>
      </c>
    </row>
    <row r="2958">
      <c r="A2958" s="1">
        <v>1.5080267E7</v>
      </c>
      <c r="B2958" s="1" t="s">
        <v>15790</v>
      </c>
      <c r="C2958" s="1" t="s">
        <v>15791</v>
      </c>
      <c r="D2958" s="1" t="s">
        <v>15792</v>
      </c>
      <c r="E2958" s="1" t="s">
        <v>85</v>
      </c>
      <c r="F2958" s="1" t="s">
        <v>15793</v>
      </c>
      <c r="G2958" s="1" t="s">
        <v>15794</v>
      </c>
      <c r="H2958" s="2" t="str">
        <f>- you are welcome to smoke outside but never in The house.</f>
        <v>#ERROR!</v>
      </c>
      <c r="I2958" s="1">
        <v>8993084.0</v>
      </c>
      <c r="J2958" s="1">
        <v>41539.0</v>
      </c>
      <c r="K2958" s="1" t="s">
        <v>134</v>
      </c>
      <c r="L2958" s="1">
        <v>1.0</v>
      </c>
      <c r="M2958" s="1">
        <v>0.0</v>
      </c>
      <c r="N2958" s="1">
        <v>6.0</v>
      </c>
      <c r="O2958" s="1">
        <v>1.0</v>
      </c>
      <c r="P2958" s="1" t="s">
        <v>123</v>
      </c>
      <c r="Q2958" s="1" t="s">
        <v>157</v>
      </c>
      <c r="R2958" s="1">
        <v>40.69059</v>
      </c>
      <c r="S2958" s="1">
        <v>-73.95602</v>
      </c>
      <c r="T2958" s="1" t="s">
        <v>91</v>
      </c>
      <c r="U2958" s="1" t="s">
        <v>113</v>
      </c>
      <c r="V2958" s="1">
        <v>3.0</v>
      </c>
      <c r="W2958" s="1">
        <v>1.5</v>
      </c>
      <c r="X2958" s="1">
        <v>1.0</v>
      </c>
      <c r="Y2958" s="1">
        <v>2.0</v>
      </c>
      <c r="Z2958" s="1" t="s">
        <v>93</v>
      </c>
      <c r="AA2958" s="1" t="s">
        <v>15795</v>
      </c>
      <c r="AB2958" s="1">
        <v>99.0</v>
      </c>
      <c r="AC2958" s="1">
        <v>2.0</v>
      </c>
      <c r="AD2958" s="1">
        <v>85.0</v>
      </c>
      <c r="AE2958" s="1">
        <v>3.0</v>
      </c>
      <c r="AF2958" s="1" t="s">
        <v>407</v>
      </c>
      <c r="AG2958" s="1">
        <v>1.0</v>
      </c>
      <c r="AH2958" s="1">
        <v>0.0</v>
      </c>
      <c r="AI2958" s="1">
        <v>0.0</v>
      </c>
      <c r="AJ2958" s="1">
        <v>0.0</v>
      </c>
      <c r="AK2958" s="1">
        <v>90.0</v>
      </c>
      <c r="AL2958" s="1">
        <v>20.0</v>
      </c>
      <c r="AM2958" s="1">
        <v>4.0</v>
      </c>
      <c r="AN2958" s="1">
        <v>92.0</v>
      </c>
      <c r="AO2958" s="1">
        <v>9.0</v>
      </c>
      <c r="AP2958" s="1">
        <v>9.0</v>
      </c>
      <c r="AQ2958" s="1">
        <v>10.0</v>
      </c>
      <c r="AR2958" s="1">
        <v>10.0</v>
      </c>
      <c r="AS2958" s="1">
        <v>9.0</v>
      </c>
      <c r="AT2958" s="1">
        <v>9.0</v>
      </c>
      <c r="AU2958" s="1">
        <v>1.0</v>
      </c>
      <c r="AV2958" s="1" t="s">
        <v>96</v>
      </c>
      <c r="AW2958" s="1">
        <v>4.0</v>
      </c>
      <c r="AX2958" s="1">
        <v>0.0</v>
      </c>
      <c r="AY2958" s="1">
        <v>4.0</v>
      </c>
      <c r="AZ2958" s="1">
        <v>0.0</v>
      </c>
      <c r="BA2958" s="1">
        <v>0.61</v>
      </c>
      <c r="BB2958" s="1">
        <v>-1.0</v>
      </c>
      <c r="BC2958" s="1">
        <v>1.0</v>
      </c>
      <c r="BD2958" s="1">
        <v>-1.0</v>
      </c>
      <c r="BE2958" s="1">
        <v>-1.0</v>
      </c>
      <c r="BF2958" s="1">
        <v>-1.0</v>
      </c>
      <c r="BG2958" s="1">
        <v>-1.0</v>
      </c>
      <c r="BH2958" s="1">
        <v>-1.0</v>
      </c>
      <c r="BI2958" s="1">
        <v>-1.0</v>
      </c>
      <c r="BJ2958" s="1">
        <v>1.0</v>
      </c>
      <c r="BK2958" s="1">
        <v>-1.0</v>
      </c>
      <c r="BL2958" s="1">
        <v>-1.0</v>
      </c>
      <c r="BM2958" s="1">
        <v>1.0</v>
      </c>
      <c r="BN2958" s="1">
        <v>-1.0</v>
      </c>
      <c r="BO2958" s="1">
        <v>-1.0</v>
      </c>
      <c r="BP2958" s="1">
        <v>1.0</v>
      </c>
      <c r="BQ2958" s="1">
        <v>1.0</v>
      </c>
      <c r="BR2958" s="1">
        <v>-1.0</v>
      </c>
      <c r="BS2958" s="1">
        <v>-1.0</v>
      </c>
      <c r="BT2958" s="1">
        <v>-1.0</v>
      </c>
      <c r="BU2958" s="1">
        <v>1.0</v>
      </c>
      <c r="BV2958" s="1">
        <v>-1.0</v>
      </c>
      <c r="BW2958" s="1">
        <v>-1.0</v>
      </c>
      <c r="BX2958" s="1">
        <v>1.0</v>
      </c>
      <c r="BY2958" s="1">
        <v>-1.0</v>
      </c>
      <c r="BZ2958" s="1">
        <v>1.0</v>
      </c>
      <c r="CA2958" s="1">
        <v>-1.0</v>
      </c>
      <c r="CB2958" s="1">
        <v>-1.0</v>
      </c>
      <c r="CC2958" s="1">
        <v>-1.0</v>
      </c>
      <c r="CD2958" s="1">
        <v>99234.0</v>
      </c>
    </row>
    <row r="2959">
      <c r="A2959" s="1">
        <v>2.708911E7</v>
      </c>
      <c r="B2959" s="1" t="s">
        <v>15796</v>
      </c>
      <c r="C2959" s="1" t="s">
        <v>15797</v>
      </c>
      <c r="D2959" s="1" t="s">
        <v>15797</v>
      </c>
      <c r="E2959" s="1" t="s">
        <v>85</v>
      </c>
      <c r="I2959" s="1">
        <v>7.5405696E7</v>
      </c>
      <c r="J2959" s="1">
        <v>42523.0</v>
      </c>
      <c r="M2959" s="1">
        <v>0.0</v>
      </c>
      <c r="N2959" s="1">
        <v>1.0</v>
      </c>
      <c r="O2959" s="1">
        <v>0.0</v>
      </c>
      <c r="P2959" s="1" t="s">
        <v>89</v>
      </c>
      <c r="Q2959" s="1" t="s">
        <v>90</v>
      </c>
      <c r="R2959" s="1">
        <v>40.75316</v>
      </c>
      <c r="S2959" s="1">
        <v>-73.97241</v>
      </c>
      <c r="T2959" s="1" t="s">
        <v>91</v>
      </c>
      <c r="U2959" s="1" t="s">
        <v>92</v>
      </c>
      <c r="V2959" s="1">
        <v>5.0</v>
      </c>
      <c r="W2959" s="1">
        <v>2.0</v>
      </c>
      <c r="X2959" s="1">
        <v>2.0</v>
      </c>
      <c r="Y2959" s="1">
        <v>2.0</v>
      </c>
      <c r="Z2959" s="1" t="s">
        <v>93</v>
      </c>
      <c r="AA2959" s="1" t="s">
        <v>15798</v>
      </c>
      <c r="AB2959" s="1">
        <v>450.0</v>
      </c>
      <c r="AC2959" s="1">
        <v>1.0</v>
      </c>
      <c r="AD2959" s="1">
        <v>0.0</v>
      </c>
      <c r="AE2959" s="1">
        <v>6.0</v>
      </c>
      <c r="AF2959" s="1" t="s">
        <v>127</v>
      </c>
      <c r="AG2959" s="1">
        <v>1.0</v>
      </c>
      <c r="AH2959" s="1">
        <v>0.0</v>
      </c>
      <c r="AI2959" s="1">
        <v>0.0</v>
      </c>
      <c r="AJ2959" s="1">
        <v>0.0</v>
      </c>
      <c r="AK2959" s="1">
        <v>48.0</v>
      </c>
      <c r="AL2959" s="1">
        <v>2.0</v>
      </c>
      <c r="AM2959" s="1">
        <v>2.0</v>
      </c>
      <c r="AN2959" s="1">
        <v>100.0</v>
      </c>
      <c r="AO2959" s="1">
        <v>10.0</v>
      </c>
      <c r="AP2959" s="1">
        <v>10.0</v>
      </c>
      <c r="AQ2959" s="1">
        <v>10.0</v>
      </c>
      <c r="AR2959" s="1">
        <v>10.0</v>
      </c>
      <c r="AS2959" s="1">
        <v>10.0</v>
      </c>
      <c r="AT2959" s="1">
        <v>10.0</v>
      </c>
      <c r="AU2959" s="1">
        <v>1.0</v>
      </c>
      <c r="AV2959" s="1" t="s">
        <v>96</v>
      </c>
      <c r="AW2959" s="1">
        <v>1.0</v>
      </c>
      <c r="AX2959" s="1">
        <v>1.0</v>
      </c>
      <c r="AY2959" s="1">
        <v>0.0</v>
      </c>
      <c r="AZ2959" s="1">
        <v>0.0</v>
      </c>
      <c r="BA2959" s="1">
        <v>0.31</v>
      </c>
      <c r="BB2959" s="1">
        <v>-1.0</v>
      </c>
      <c r="BC2959" s="1">
        <v>1.0</v>
      </c>
      <c r="BD2959" s="1">
        <v>-1.0</v>
      </c>
      <c r="BE2959" s="1">
        <v>-1.0</v>
      </c>
      <c r="BF2959" s="1">
        <v>-1.0</v>
      </c>
      <c r="BG2959" s="1">
        <v>-1.0</v>
      </c>
      <c r="BH2959" s="1">
        <v>-1.0</v>
      </c>
      <c r="BI2959" s="1">
        <v>-1.0</v>
      </c>
      <c r="BJ2959" s="1">
        <v>1.0</v>
      </c>
      <c r="BK2959" s="1">
        <v>-1.0</v>
      </c>
      <c r="BL2959" s="1">
        <v>-1.0</v>
      </c>
      <c r="BM2959" s="1">
        <v>1.0</v>
      </c>
      <c r="BN2959" s="1">
        <v>1.0</v>
      </c>
      <c r="BO2959" s="1">
        <v>1.0</v>
      </c>
      <c r="BP2959" s="1">
        <v>1.0</v>
      </c>
      <c r="BQ2959" s="1">
        <v>-1.0</v>
      </c>
      <c r="BR2959" s="1">
        <v>-1.0</v>
      </c>
      <c r="BS2959" s="1">
        <v>-1.0</v>
      </c>
      <c r="BT2959" s="1">
        <v>-1.0</v>
      </c>
      <c r="BU2959" s="1">
        <v>1.0</v>
      </c>
      <c r="BV2959" s="1">
        <v>-1.0</v>
      </c>
      <c r="BW2959" s="1">
        <v>-1.0</v>
      </c>
      <c r="BX2959" s="1">
        <v>-1.0</v>
      </c>
      <c r="BY2959" s="1">
        <v>-1.0</v>
      </c>
      <c r="BZ2959" s="1">
        <v>-1.0</v>
      </c>
      <c r="CA2959" s="1">
        <v>-1.0</v>
      </c>
      <c r="CB2959" s="1">
        <v>-1.0</v>
      </c>
      <c r="CC2959" s="1">
        <v>-1.0</v>
      </c>
      <c r="CD2959" s="1">
        <v>99246.0</v>
      </c>
    </row>
    <row r="2960">
      <c r="A2960" s="1">
        <v>2.1945438E7</v>
      </c>
      <c r="B2960" s="1" t="s">
        <v>15799</v>
      </c>
      <c r="C2960" s="1" t="s">
        <v>15800</v>
      </c>
      <c r="D2960" s="1" t="s">
        <v>15801</v>
      </c>
      <c r="E2960" s="1" t="s">
        <v>85</v>
      </c>
      <c r="G2960" s="1" t="s">
        <v>15802</v>
      </c>
      <c r="H2960" s="1" t="s">
        <v>15803</v>
      </c>
      <c r="I2960" s="1">
        <v>262862.0</v>
      </c>
      <c r="J2960" s="1">
        <v>40466.0</v>
      </c>
      <c r="M2960" s="1">
        <v>0.0</v>
      </c>
      <c r="N2960" s="1">
        <v>1.0</v>
      </c>
      <c r="O2960" s="1">
        <v>1.0</v>
      </c>
      <c r="P2960" s="1" t="s">
        <v>123</v>
      </c>
      <c r="Q2960" s="1" t="s">
        <v>124</v>
      </c>
      <c r="R2960" s="1">
        <v>40.71822</v>
      </c>
      <c r="S2960" s="1">
        <v>-73.93996</v>
      </c>
      <c r="T2960" s="1" t="s">
        <v>91</v>
      </c>
      <c r="U2960" s="1" t="s">
        <v>92</v>
      </c>
      <c r="V2960" s="1">
        <v>6.0</v>
      </c>
      <c r="W2960" s="1">
        <v>2.0</v>
      </c>
      <c r="X2960" s="1">
        <v>3.0</v>
      </c>
      <c r="Y2960" s="1">
        <v>5.0</v>
      </c>
      <c r="Z2960" s="1" t="s">
        <v>93</v>
      </c>
      <c r="AA2960" s="1" t="s">
        <v>15804</v>
      </c>
      <c r="AB2960" s="1">
        <v>250.0</v>
      </c>
      <c r="AC2960" s="1">
        <v>4.0</v>
      </c>
      <c r="AD2960" s="1">
        <v>50.0</v>
      </c>
      <c r="AE2960" s="1">
        <v>3.0</v>
      </c>
      <c r="AF2960" s="1" t="s">
        <v>658</v>
      </c>
      <c r="AG2960" s="1">
        <v>1.0</v>
      </c>
      <c r="AH2960" s="1">
        <v>0.0</v>
      </c>
      <c r="AI2960" s="1">
        <v>0.0</v>
      </c>
      <c r="AJ2960" s="1">
        <v>0.0</v>
      </c>
      <c r="AK2960" s="1">
        <v>0.0</v>
      </c>
      <c r="AL2960" s="1">
        <v>1.0</v>
      </c>
      <c r="AM2960" s="1">
        <v>0.0</v>
      </c>
      <c r="AN2960" s="1">
        <v>80.0</v>
      </c>
      <c r="AO2960" s="1">
        <v>6.0</v>
      </c>
      <c r="AP2960" s="1">
        <v>6.0</v>
      </c>
      <c r="AQ2960" s="1">
        <v>8.0</v>
      </c>
      <c r="AR2960" s="1">
        <v>10.0</v>
      </c>
      <c r="AS2960" s="1">
        <v>10.0</v>
      </c>
      <c r="AT2960" s="1">
        <v>8.0</v>
      </c>
      <c r="AU2960" s="1">
        <v>1.0</v>
      </c>
      <c r="AV2960" s="1" t="s">
        <v>96</v>
      </c>
      <c r="AW2960" s="1">
        <v>1.0</v>
      </c>
      <c r="AX2960" s="1">
        <v>1.0</v>
      </c>
      <c r="AY2960" s="1">
        <v>0.0</v>
      </c>
      <c r="AZ2960" s="1">
        <v>0.0</v>
      </c>
      <c r="BA2960" s="1">
        <v>0.05</v>
      </c>
      <c r="BB2960" s="1">
        <v>-1.0</v>
      </c>
      <c r="BC2960" s="1">
        <v>1.0</v>
      </c>
      <c r="BD2960" s="1">
        <v>-1.0</v>
      </c>
      <c r="BE2960" s="1">
        <v>-1.0</v>
      </c>
      <c r="BF2960" s="1">
        <v>-1.0</v>
      </c>
      <c r="BG2960" s="1">
        <v>-1.0</v>
      </c>
      <c r="BH2960" s="1">
        <v>1.0</v>
      </c>
      <c r="BI2960" s="1">
        <v>-1.0</v>
      </c>
      <c r="BJ2960" s="1">
        <v>1.0</v>
      </c>
      <c r="BK2960" s="1">
        <v>-1.0</v>
      </c>
      <c r="BL2960" s="1">
        <v>-1.0</v>
      </c>
      <c r="BM2960" s="1">
        <v>-1.0</v>
      </c>
      <c r="BN2960" s="1">
        <v>-1.0</v>
      </c>
      <c r="BO2960" s="1">
        <v>-1.0</v>
      </c>
      <c r="BP2960" s="1">
        <v>1.0</v>
      </c>
      <c r="BQ2960" s="1">
        <v>-1.0</v>
      </c>
      <c r="BR2960" s="1">
        <v>-1.0</v>
      </c>
      <c r="BS2960" s="1">
        <v>-1.0</v>
      </c>
      <c r="BT2960" s="1">
        <v>-1.0</v>
      </c>
      <c r="BU2960" s="1">
        <v>1.0</v>
      </c>
      <c r="BV2960" s="1">
        <v>-1.0</v>
      </c>
      <c r="BW2960" s="1">
        <v>-1.0</v>
      </c>
      <c r="BX2960" s="1">
        <v>-1.0</v>
      </c>
      <c r="BY2960" s="1">
        <v>-1.0</v>
      </c>
      <c r="BZ2960" s="1">
        <v>-1.0</v>
      </c>
      <c r="CA2960" s="1">
        <v>-1.0</v>
      </c>
      <c r="CB2960" s="1">
        <v>-1.0</v>
      </c>
      <c r="CC2960" s="1">
        <v>-1.0</v>
      </c>
      <c r="CD2960" s="1">
        <v>99337.0</v>
      </c>
    </row>
    <row r="2961">
      <c r="A2961" s="1">
        <v>1.4591298E7</v>
      </c>
      <c r="B2961" s="1" t="s">
        <v>15805</v>
      </c>
      <c r="C2961" s="1" t="s">
        <v>15806</v>
      </c>
      <c r="D2961" s="1" t="s">
        <v>15807</v>
      </c>
      <c r="E2961" s="1" t="s">
        <v>85</v>
      </c>
      <c r="F2961" s="1" t="s">
        <v>15808</v>
      </c>
      <c r="G2961" s="1" t="s">
        <v>15809</v>
      </c>
      <c r="H2961" s="1" t="s">
        <v>15810</v>
      </c>
      <c r="I2961" s="1">
        <v>1.218827E7</v>
      </c>
      <c r="J2961" s="1">
        <v>41682.0</v>
      </c>
      <c r="K2961" s="1" t="s">
        <v>339</v>
      </c>
      <c r="L2961" s="1">
        <v>0.25</v>
      </c>
      <c r="M2961" s="1">
        <v>0.0</v>
      </c>
      <c r="N2961" s="1">
        <v>1.0</v>
      </c>
      <c r="O2961" s="1">
        <v>0.0</v>
      </c>
      <c r="P2961" s="1" t="s">
        <v>123</v>
      </c>
      <c r="Q2961" s="1" t="s">
        <v>124</v>
      </c>
      <c r="R2961" s="1">
        <v>40.6851099999999</v>
      </c>
      <c r="S2961" s="1">
        <v>-73.95452</v>
      </c>
      <c r="T2961" s="1" t="s">
        <v>289</v>
      </c>
      <c r="U2961" s="1" t="s">
        <v>113</v>
      </c>
      <c r="V2961" s="1">
        <v>1.0</v>
      </c>
      <c r="W2961" s="1">
        <v>2.0</v>
      </c>
      <c r="X2961" s="1">
        <v>1.0</v>
      </c>
      <c r="Y2961" s="1">
        <v>1.0</v>
      </c>
      <c r="Z2961" s="1" t="s">
        <v>93</v>
      </c>
      <c r="AA2961" s="1" t="s">
        <v>15811</v>
      </c>
      <c r="AB2961" s="1">
        <v>90.0</v>
      </c>
      <c r="AC2961" s="1">
        <v>1.0</v>
      </c>
      <c r="AD2961" s="1">
        <v>0.0</v>
      </c>
      <c r="AE2961" s="1">
        <v>3.0</v>
      </c>
      <c r="AF2961" s="1" t="s">
        <v>302</v>
      </c>
      <c r="AG2961" s="1">
        <v>1.0</v>
      </c>
      <c r="AH2961" s="1">
        <v>24.0</v>
      </c>
      <c r="AI2961" s="1">
        <v>54.0</v>
      </c>
      <c r="AJ2961" s="1">
        <v>83.0</v>
      </c>
      <c r="AK2961" s="1">
        <v>83.0</v>
      </c>
      <c r="AL2961" s="1">
        <v>5.0</v>
      </c>
      <c r="AM2961" s="1">
        <v>1.0</v>
      </c>
      <c r="AN2961" s="1">
        <v>96.0</v>
      </c>
      <c r="AO2961" s="1">
        <v>10.0</v>
      </c>
      <c r="AP2961" s="1">
        <v>9.0</v>
      </c>
      <c r="AQ2961" s="1">
        <v>10.0</v>
      </c>
      <c r="AR2961" s="1">
        <v>10.0</v>
      </c>
      <c r="AS2961" s="1">
        <v>10.0</v>
      </c>
      <c r="AT2961" s="1">
        <v>9.0</v>
      </c>
      <c r="AU2961" s="1">
        <v>0.0</v>
      </c>
      <c r="AV2961" s="1" t="s">
        <v>117</v>
      </c>
      <c r="AW2961" s="1">
        <v>1.0</v>
      </c>
      <c r="AX2961" s="1">
        <v>0.0</v>
      </c>
      <c r="AY2961" s="1">
        <v>1.0</v>
      </c>
      <c r="AZ2961" s="1">
        <v>0.0</v>
      </c>
      <c r="BA2961" s="1">
        <v>0.15</v>
      </c>
      <c r="BB2961" s="1">
        <v>-1.0</v>
      </c>
      <c r="BC2961" s="1">
        <v>1.0</v>
      </c>
      <c r="BD2961" s="1">
        <v>-1.0</v>
      </c>
      <c r="BE2961" s="1">
        <v>-1.0</v>
      </c>
      <c r="BF2961" s="1">
        <v>-1.0</v>
      </c>
      <c r="BG2961" s="1">
        <v>-1.0</v>
      </c>
      <c r="BH2961" s="1">
        <v>-1.0</v>
      </c>
      <c r="BI2961" s="1">
        <v>-1.0</v>
      </c>
      <c r="BJ2961" s="1">
        <v>-1.0</v>
      </c>
      <c r="BK2961" s="1">
        <v>-1.0</v>
      </c>
      <c r="BL2961" s="1">
        <v>-1.0</v>
      </c>
      <c r="BM2961" s="1">
        <v>1.0</v>
      </c>
      <c r="BN2961" s="1">
        <v>1.0</v>
      </c>
      <c r="BO2961" s="1">
        <v>-1.0</v>
      </c>
      <c r="BP2961" s="1">
        <v>-1.0</v>
      </c>
      <c r="BQ2961" s="1">
        <v>-1.0</v>
      </c>
      <c r="BR2961" s="1">
        <v>-1.0</v>
      </c>
      <c r="BS2961" s="1">
        <v>-1.0</v>
      </c>
      <c r="BT2961" s="1">
        <v>-1.0</v>
      </c>
      <c r="BU2961" s="1">
        <v>1.0</v>
      </c>
      <c r="BV2961" s="1">
        <v>-1.0</v>
      </c>
      <c r="BW2961" s="1">
        <v>-1.0</v>
      </c>
      <c r="BX2961" s="1">
        <v>-1.0</v>
      </c>
      <c r="BY2961" s="1">
        <v>-1.0</v>
      </c>
      <c r="BZ2961" s="1">
        <v>-1.0</v>
      </c>
      <c r="CA2961" s="1">
        <v>-1.0</v>
      </c>
      <c r="CB2961" s="1">
        <v>-1.0</v>
      </c>
      <c r="CC2961" s="1">
        <v>-1.0</v>
      </c>
      <c r="CD2961" s="1">
        <v>99455.0</v>
      </c>
    </row>
    <row r="2962">
      <c r="A2962" s="1">
        <v>2690370.0</v>
      </c>
      <c r="B2962" s="1" t="s">
        <v>15812</v>
      </c>
      <c r="C2962" s="1" t="s">
        <v>15813</v>
      </c>
      <c r="D2962" s="1" t="s">
        <v>15814</v>
      </c>
      <c r="E2962" s="1" t="s">
        <v>85</v>
      </c>
      <c r="F2962" s="1" t="s">
        <v>15815</v>
      </c>
      <c r="G2962" s="1" t="s">
        <v>15816</v>
      </c>
      <c r="I2962" s="1">
        <v>480923.0</v>
      </c>
      <c r="J2962" s="1">
        <v>40636.0</v>
      </c>
      <c r="M2962" s="1">
        <v>0.0</v>
      </c>
      <c r="N2962" s="1">
        <v>1.0</v>
      </c>
      <c r="O2962" s="1">
        <v>1.0</v>
      </c>
      <c r="P2962" s="1" t="s">
        <v>111</v>
      </c>
      <c r="Q2962" s="1" t="s">
        <v>112</v>
      </c>
      <c r="R2962" s="1">
        <v>40.74606</v>
      </c>
      <c r="S2962" s="1">
        <v>-73.95765</v>
      </c>
      <c r="T2962" s="1" t="s">
        <v>91</v>
      </c>
      <c r="U2962" s="1" t="s">
        <v>92</v>
      </c>
      <c r="V2962" s="1">
        <v>4.0</v>
      </c>
      <c r="W2962" s="1">
        <v>2.0</v>
      </c>
      <c r="X2962" s="1">
        <v>2.0</v>
      </c>
      <c r="Y2962" s="1">
        <v>2.0</v>
      </c>
      <c r="Z2962" s="1" t="s">
        <v>93</v>
      </c>
      <c r="AA2962" s="1" t="s">
        <v>15817</v>
      </c>
      <c r="AB2962" s="1">
        <v>130.0</v>
      </c>
      <c r="AC2962" s="1">
        <v>1.0</v>
      </c>
      <c r="AD2962" s="1">
        <v>0.0</v>
      </c>
      <c r="AE2962" s="1">
        <v>30.0</v>
      </c>
      <c r="AF2962" s="1" t="s">
        <v>669</v>
      </c>
      <c r="AG2962" s="1">
        <v>1.0</v>
      </c>
      <c r="AH2962" s="1">
        <v>0.0</v>
      </c>
      <c r="AI2962" s="1">
        <v>0.0</v>
      </c>
      <c r="AJ2962" s="1">
        <v>0.0</v>
      </c>
      <c r="AK2962" s="1">
        <v>0.0</v>
      </c>
      <c r="AL2962" s="1">
        <v>1.0</v>
      </c>
      <c r="AM2962" s="1">
        <v>0.0</v>
      </c>
      <c r="AN2962" s="1">
        <v>100.0</v>
      </c>
      <c r="AO2962" s="1">
        <v>10.0</v>
      </c>
      <c r="AP2962" s="1">
        <v>10.0</v>
      </c>
      <c r="AQ2962" s="1">
        <v>4.0</v>
      </c>
      <c r="AR2962" s="1">
        <v>10.0</v>
      </c>
      <c r="AS2962" s="1">
        <v>10.0</v>
      </c>
      <c r="AT2962" s="1">
        <v>10.0</v>
      </c>
      <c r="AU2962" s="1">
        <v>1.0</v>
      </c>
      <c r="AV2962" s="1" t="s">
        <v>105</v>
      </c>
      <c r="AW2962" s="1">
        <v>1.0</v>
      </c>
      <c r="AX2962" s="1">
        <v>1.0</v>
      </c>
      <c r="AY2962" s="1">
        <v>0.0</v>
      </c>
      <c r="AZ2962" s="1">
        <v>0.0</v>
      </c>
      <c r="BA2962" s="1">
        <v>0.02</v>
      </c>
      <c r="BB2962" s="1">
        <v>-1.0</v>
      </c>
      <c r="BC2962" s="1">
        <v>1.0</v>
      </c>
      <c r="BD2962" s="1">
        <v>-1.0</v>
      </c>
      <c r="BE2962" s="1">
        <v>-1.0</v>
      </c>
      <c r="BF2962" s="1">
        <v>-1.0</v>
      </c>
      <c r="BG2962" s="1">
        <v>-1.0</v>
      </c>
      <c r="BH2962" s="1">
        <v>-1.0</v>
      </c>
      <c r="BI2962" s="1">
        <v>-1.0</v>
      </c>
      <c r="BJ2962" s="1">
        <v>1.0</v>
      </c>
      <c r="BK2962" s="1">
        <v>-1.0</v>
      </c>
      <c r="BL2962" s="1">
        <v>-1.0</v>
      </c>
      <c r="BM2962" s="1">
        <v>1.0</v>
      </c>
      <c r="BN2962" s="1">
        <v>1.0</v>
      </c>
      <c r="BO2962" s="1">
        <v>1.0</v>
      </c>
      <c r="BP2962" s="1">
        <v>1.0</v>
      </c>
      <c r="BQ2962" s="1">
        <v>1.0</v>
      </c>
      <c r="BR2962" s="1">
        <v>-1.0</v>
      </c>
      <c r="BS2962" s="1">
        <v>-1.0</v>
      </c>
      <c r="BT2962" s="1">
        <v>1.0</v>
      </c>
      <c r="BU2962" s="1">
        <v>1.0</v>
      </c>
      <c r="BV2962" s="1">
        <v>-1.0</v>
      </c>
      <c r="BW2962" s="1">
        <v>-1.0</v>
      </c>
      <c r="BX2962" s="1">
        <v>-1.0</v>
      </c>
      <c r="BY2962" s="1">
        <v>-1.0</v>
      </c>
      <c r="BZ2962" s="1">
        <v>1.0</v>
      </c>
      <c r="CA2962" s="1">
        <v>-1.0</v>
      </c>
      <c r="CB2962" s="1">
        <v>-1.0</v>
      </c>
      <c r="CC2962" s="1">
        <v>1.0</v>
      </c>
      <c r="CD2962" s="1">
        <v>99540.0</v>
      </c>
    </row>
    <row r="2963">
      <c r="A2963" s="1">
        <v>3.0822664E7</v>
      </c>
      <c r="B2963" s="1" t="s">
        <v>15818</v>
      </c>
      <c r="C2963" s="1" t="s">
        <v>15819</v>
      </c>
      <c r="D2963" s="1" t="s">
        <v>15820</v>
      </c>
      <c r="E2963" s="1" t="s">
        <v>85</v>
      </c>
      <c r="F2963" s="1" t="s">
        <v>15821</v>
      </c>
      <c r="G2963" s="1" t="s">
        <v>15822</v>
      </c>
      <c r="H2963" s="1" t="s">
        <v>15823</v>
      </c>
      <c r="I2963" s="1">
        <v>8.8814777E7</v>
      </c>
      <c r="J2963" s="1">
        <v>42590.0</v>
      </c>
      <c r="K2963" s="1" t="s">
        <v>134</v>
      </c>
      <c r="L2963" s="1">
        <v>1.0</v>
      </c>
      <c r="M2963" s="1">
        <v>0.0</v>
      </c>
      <c r="N2963" s="1">
        <v>1.0</v>
      </c>
      <c r="O2963" s="1">
        <v>0.0</v>
      </c>
      <c r="P2963" s="1" t="s">
        <v>89</v>
      </c>
      <c r="Q2963" s="1" t="s">
        <v>370</v>
      </c>
      <c r="R2963" s="1">
        <v>40.76225</v>
      </c>
      <c r="S2963" s="1">
        <v>-73.99106</v>
      </c>
      <c r="T2963" s="1" t="s">
        <v>91</v>
      </c>
      <c r="U2963" s="1" t="s">
        <v>92</v>
      </c>
      <c r="V2963" s="1">
        <v>2.0</v>
      </c>
      <c r="W2963" s="1">
        <v>1.0</v>
      </c>
      <c r="X2963" s="1">
        <v>1.0</v>
      </c>
      <c r="Y2963" s="1">
        <v>1.0</v>
      </c>
      <c r="Z2963" s="1" t="s">
        <v>93</v>
      </c>
      <c r="AA2963" s="1" t="s">
        <v>15824</v>
      </c>
      <c r="AB2963" s="1">
        <v>145.0</v>
      </c>
      <c r="AC2963" s="1">
        <v>1.0</v>
      </c>
      <c r="AD2963" s="1">
        <v>0.0</v>
      </c>
      <c r="AE2963" s="1">
        <v>6.0</v>
      </c>
      <c r="AF2963" s="1" t="s">
        <v>2136</v>
      </c>
      <c r="AG2963" s="1">
        <v>1.0</v>
      </c>
      <c r="AH2963" s="1">
        <v>12.0</v>
      </c>
      <c r="AI2963" s="1">
        <v>35.0</v>
      </c>
      <c r="AJ2963" s="1">
        <v>65.0</v>
      </c>
      <c r="AK2963" s="1">
        <v>163.0</v>
      </c>
      <c r="AL2963" s="1">
        <v>10.0</v>
      </c>
      <c r="AM2963" s="1">
        <v>10.0</v>
      </c>
      <c r="AN2963" s="1">
        <v>100.0</v>
      </c>
      <c r="AO2963" s="1">
        <v>10.0</v>
      </c>
      <c r="AP2963" s="1">
        <v>10.0</v>
      </c>
      <c r="AQ2963" s="1">
        <v>10.0</v>
      </c>
      <c r="AR2963" s="1">
        <v>10.0</v>
      </c>
      <c r="AS2963" s="1">
        <v>10.0</v>
      </c>
      <c r="AT2963" s="1">
        <v>10.0</v>
      </c>
      <c r="AU2963" s="1">
        <v>0.0</v>
      </c>
      <c r="AV2963" s="1" t="s">
        <v>105</v>
      </c>
      <c r="AW2963" s="1">
        <v>1.0</v>
      </c>
      <c r="AX2963" s="1">
        <v>1.0</v>
      </c>
      <c r="AY2963" s="1">
        <v>0.0</v>
      </c>
      <c r="AZ2963" s="1">
        <v>0.0</v>
      </c>
      <c r="BA2963" s="1">
        <v>2.63</v>
      </c>
      <c r="BB2963" s="1">
        <v>-1.0</v>
      </c>
      <c r="BC2963" s="1">
        <v>1.0</v>
      </c>
      <c r="BD2963" s="1">
        <v>-1.0</v>
      </c>
      <c r="BE2963" s="1">
        <v>-1.0</v>
      </c>
      <c r="BF2963" s="1">
        <v>-1.0</v>
      </c>
      <c r="BG2963" s="1">
        <v>-1.0</v>
      </c>
      <c r="BH2963" s="1">
        <v>-1.0</v>
      </c>
      <c r="BI2963" s="1">
        <v>-1.0</v>
      </c>
      <c r="BJ2963" s="1">
        <v>1.0</v>
      </c>
      <c r="BK2963" s="1">
        <v>1.0</v>
      </c>
      <c r="BL2963" s="1">
        <v>-1.0</v>
      </c>
      <c r="BM2963" s="1">
        <v>-1.0</v>
      </c>
      <c r="BN2963" s="1">
        <v>-1.0</v>
      </c>
      <c r="BO2963" s="1">
        <v>-1.0</v>
      </c>
      <c r="BP2963" s="1">
        <v>-1.0</v>
      </c>
      <c r="BQ2963" s="1">
        <v>-1.0</v>
      </c>
      <c r="BR2963" s="1">
        <v>-1.0</v>
      </c>
      <c r="BS2963" s="1">
        <v>-1.0</v>
      </c>
      <c r="BT2963" s="1">
        <v>-1.0</v>
      </c>
      <c r="BU2963" s="1">
        <v>1.0</v>
      </c>
      <c r="BV2963" s="1">
        <v>-1.0</v>
      </c>
      <c r="BW2963" s="1">
        <v>-1.0</v>
      </c>
      <c r="BX2963" s="1">
        <v>1.0</v>
      </c>
      <c r="BY2963" s="1">
        <v>-1.0</v>
      </c>
      <c r="BZ2963" s="1">
        <v>1.0</v>
      </c>
      <c r="CA2963" s="1">
        <v>-1.0</v>
      </c>
      <c r="CB2963" s="1">
        <v>-1.0</v>
      </c>
      <c r="CC2963" s="1">
        <v>-1.0</v>
      </c>
      <c r="CD2963" s="1">
        <v>99596.0</v>
      </c>
    </row>
    <row r="2964">
      <c r="A2964" s="1">
        <v>2.8149619E7</v>
      </c>
      <c r="B2964" s="1" t="s">
        <v>15825</v>
      </c>
      <c r="C2964" s="1" t="s">
        <v>15826</v>
      </c>
      <c r="D2964" s="1" t="s">
        <v>15826</v>
      </c>
      <c r="E2964" s="1" t="s">
        <v>85</v>
      </c>
      <c r="I2964" s="1">
        <v>9.009668E7</v>
      </c>
      <c r="J2964" s="1">
        <v>42597.0</v>
      </c>
      <c r="K2964" s="1" t="s">
        <v>88</v>
      </c>
      <c r="L2964" s="1">
        <v>0.7</v>
      </c>
      <c r="M2964" s="1">
        <v>0.0</v>
      </c>
      <c r="N2964" s="1">
        <v>1.0</v>
      </c>
      <c r="O2964" s="1">
        <v>1.0</v>
      </c>
      <c r="P2964" s="1" t="s">
        <v>184</v>
      </c>
      <c r="Q2964" s="1" t="s">
        <v>2112</v>
      </c>
      <c r="R2964" s="1">
        <v>40.66002</v>
      </c>
      <c r="S2964" s="1">
        <v>-73.9482</v>
      </c>
      <c r="T2964" s="1" t="s">
        <v>91</v>
      </c>
      <c r="U2964" s="1" t="s">
        <v>92</v>
      </c>
      <c r="V2964" s="1">
        <v>4.0</v>
      </c>
      <c r="W2964" s="1">
        <v>1.0</v>
      </c>
      <c r="X2964" s="1">
        <v>1.0</v>
      </c>
      <c r="Y2964" s="1">
        <v>1.0</v>
      </c>
      <c r="Z2964" s="1" t="s">
        <v>93</v>
      </c>
      <c r="AA2964" s="1" t="s">
        <v>15827</v>
      </c>
      <c r="AB2964" s="1">
        <v>102.0</v>
      </c>
      <c r="AC2964" s="1">
        <v>1.0</v>
      </c>
      <c r="AD2964" s="1">
        <v>0.0</v>
      </c>
      <c r="AE2964" s="1">
        <v>1.0</v>
      </c>
      <c r="AF2964" s="1" t="s">
        <v>95</v>
      </c>
      <c r="AG2964" s="1">
        <v>1.0</v>
      </c>
      <c r="AH2964" s="1">
        <v>0.0</v>
      </c>
      <c r="AI2964" s="1">
        <v>0.0</v>
      </c>
      <c r="AJ2964" s="1">
        <v>0.0</v>
      </c>
      <c r="AK2964" s="1">
        <v>0.0</v>
      </c>
      <c r="AL2964" s="1">
        <v>2.0</v>
      </c>
      <c r="AM2964" s="1">
        <v>2.0</v>
      </c>
      <c r="AN2964" s="1">
        <v>100.0</v>
      </c>
      <c r="AO2964" s="1">
        <v>10.0</v>
      </c>
      <c r="AP2964" s="1">
        <v>10.0</v>
      </c>
      <c r="AQ2964" s="1">
        <v>10.0</v>
      </c>
      <c r="AR2964" s="1">
        <v>10.0</v>
      </c>
      <c r="AS2964" s="1">
        <v>10.0</v>
      </c>
      <c r="AT2964" s="1">
        <v>10.0</v>
      </c>
      <c r="AU2964" s="1">
        <v>0.0</v>
      </c>
      <c r="AV2964" s="1" t="s">
        <v>105</v>
      </c>
      <c r="AW2964" s="1">
        <v>1.0</v>
      </c>
      <c r="AX2964" s="1">
        <v>1.0</v>
      </c>
      <c r="AY2964" s="1">
        <v>0.0</v>
      </c>
      <c r="AZ2964" s="1">
        <v>0.0</v>
      </c>
      <c r="BA2964" s="1">
        <v>2.0</v>
      </c>
      <c r="BB2964" s="1">
        <v>-1.0</v>
      </c>
      <c r="BC2964" s="1">
        <v>1.0</v>
      </c>
      <c r="BD2964" s="1">
        <v>-1.0</v>
      </c>
      <c r="BE2964" s="1">
        <v>-1.0</v>
      </c>
      <c r="BF2964" s="1">
        <v>-1.0</v>
      </c>
      <c r="BG2964" s="1">
        <v>-1.0</v>
      </c>
      <c r="BH2964" s="1">
        <v>-1.0</v>
      </c>
      <c r="BI2964" s="1">
        <v>-1.0</v>
      </c>
      <c r="BJ2964" s="1">
        <v>1.0</v>
      </c>
      <c r="BK2964" s="1">
        <v>-1.0</v>
      </c>
      <c r="BL2964" s="1">
        <v>-1.0</v>
      </c>
      <c r="BM2964" s="1">
        <v>-1.0</v>
      </c>
      <c r="BN2964" s="1">
        <v>-1.0</v>
      </c>
      <c r="BO2964" s="1">
        <v>-1.0</v>
      </c>
      <c r="BP2964" s="1">
        <v>-1.0</v>
      </c>
      <c r="BQ2964" s="1">
        <v>-1.0</v>
      </c>
      <c r="BR2964" s="1">
        <v>-1.0</v>
      </c>
      <c r="BS2964" s="1">
        <v>-1.0</v>
      </c>
      <c r="BT2964" s="1">
        <v>-1.0</v>
      </c>
      <c r="BU2964" s="1">
        <v>1.0</v>
      </c>
      <c r="BV2964" s="1">
        <v>-1.0</v>
      </c>
      <c r="BW2964" s="1">
        <v>-1.0</v>
      </c>
      <c r="BX2964" s="1">
        <v>-1.0</v>
      </c>
      <c r="BY2964" s="1">
        <v>-1.0</v>
      </c>
      <c r="BZ2964" s="1">
        <v>-1.0</v>
      </c>
      <c r="CA2964" s="1">
        <v>-1.0</v>
      </c>
      <c r="CB2964" s="1">
        <v>-1.0</v>
      </c>
      <c r="CC2964" s="1">
        <v>-1.0</v>
      </c>
      <c r="CD2964" s="1">
        <v>99670.0</v>
      </c>
    </row>
    <row r="2965">
      <c r="A2965" s="1">
        <v>1.4421313E7</v>
      </c>
      <c r="B2965" s="1" t="s">
        <v>15828</v>
      </c>
      <c r="C2965" s="1" t="s">
        <v>15829</v>
      </c>
      <c r="D2965" s="1" t="s">
        <v>15829</v>
      </c>
      <c r="E2965" s="1" t="s">
        <v>85</v>
      </c>
      <c r="I2965" s="1">
        <v>4.2627213E7</v>
      </c>
      <c r="J2965" s="1">
        <v>42242.0</v>
      </c>
      <c r="M2965" s="1">
        <v>0.0</v>
      </c>
      <c r="N2965" s="1">
        <v>1.0</v>
      </c>
      <c r="O2965" s="1">
        <v>1.0</v>
      </c>
      <c r="P2965" s="1" t="s">
        <v>123</v>
      </c>
      <c r="Q2965" s="1" t="s">
        <v>124</v>
      </c>
      <c r="R2965" s="1">
        <v>40.68607</v>
      </c>
      <c r="S2965" s="1">
        <v>-73.91941</v>
      </c>
      <c r="T2965" s="1" t="s">
        <v>91</v>
      </c>
      <c r="U2965" s="1" t="s">
        <v>113</v>
      </c>
      <c r="V2965" s="1">
        <v>2.0</v>
      </c>
      <c r="W2965" s="1">
        <v>2.0</v>
      </c>
      <c r="X2965" s="1">
        <v>1.0</v>
      </c>
      <c r="Y2965" s="1">
        <v>1.0</v>
      </c>
      <c r="Z2965" s="1" t="s">
        <v>93</v>
      </c>
      <c r="AA2965" s="1" t="s">
        <v>15830</v>
      </c>
      <c r="AB2965" s="1">
        <v>40.0</v>
      </c>
      <c r="AC2965" s="1">
        <v>1.0</v>
      </c>
      <c r="AD2965" s="1">
        <v>0.0</v>
      </c>
      <c r="AE2965" s="1">
        <v>3.0</v>
      </c>
      <c r="AF2965" s="1" t="s">
        <v>1779</v>
      </c>
      <c r="AG2965" s="1">
        <v>1.0</v>
      </c>
      <c r="AH2965" s="1">
        <v>0.0</v>
      </c>
      <c r="AI2965" s="1">
        <v>0.0</v>
      </c>
      <c r="AJ2965" s="1">
        <v>0.0</v>
      </c>
      <c r="AK2965" s="1">
        <v>0.0</v>
      </c>
      <c r="AL2965" s="1">
        <v>5.0</v>
      </c>
      <c r="AM2965" s="1">
        <v>0.0</v>
      </c>
      <c r="AN2965" s="1">
        <v>96.0</v>
      </c>
      <c r="AO2965" s="1">
        <v>10.0</v>
      </c>
      <c r="AP2965" s="1">
        <v>10.0</v>
      </c>
      <c r="AQ2965" s="1">
        <v>10.0</v>
      </c>
      <c r="AR2965" s="1">
        <v>10.0</v>
      </c>
      <c r="AS2965" s="1">
        <v>9.0</v>
      </c>
      <c r="AT2965" s="1">
        <v>10.0</v>
      </c>
      <c r="AU2965" s="1">
        <v>0.0</v>
      </c>
      <c r="AV2965" s="1" t="s">
        <v>105</v>
      </c>
      <c r="AW2965" s="1">
        <v>1.0</v>
      </c>
      <c r="AX2965" s="1">
        <v>0.0</v>
      </c>
      <c r="AY2965" s="1">
        <v>1.0</v>
      </c>
      <c r="AZ2965" s="1">
        <v>0.0</v>
      </c>
      <c r="BA2965" s="1">
        <v>0.14</v>
      </c>
      <c r="BB2965" s="1">
        <v>-1.0</v>
      </c>
      <c r="BC2965" s="1">
        <v>1.0</v>
      </c>
      <c r="BD2965" s="1">
        <v>-1.0</v>
      </c>
      <c r="BE2965" s="1">
        <v>-1.0</v>
      </c>
      <c r="BF2965" s="1">
        <v>-1.0</v>
      </c>
      <c r="BG2965" s="1">
        <v>-1.0</v>
      </c>
      <c r="BH2965" s="1">
        <v>-1.0</v>
      </c>
      <c r="BI2965" s="1">
        <v>-1.0</v>
      </c>
      <c r="BJ2965" s="1">
        <v>1.0</v>
      </c>
      <c r="BK2965" s="1">
        <v>-1.0</v>
      </c>
      <c r="BL2965" s="1">
        <v>-1.0</v>
      </c>
      <c r="BM2965" s="1">
        <v>1.0</v>
      </c>
      <c r="BN2965" s="1">
        <v>-1.0</v>
      </c>
      <c r="BO2965" s="1">
        <v>-1.0</v>
      </c>
      <c r="BP2965" s="1">
        <v>-1.0</v>
      </c>
      <c r="BQ2965" s="1">
        <v>-1.0</v>
      </c>
      <c r="BR2965" s="1">
        <v>-1.0</v>
      </c>
      <c r="BS2965" s="1">
        <v>-1.0</v>
      </c>
      <c r="BT2965" s="1">
        <v>-1.0</v>
      </c>
      <c r="BU2965" s="1">
        <v>1.0</v>
      </c>
      <c r="BV2965" s="1">
        <v>-1.0</v>
      </c>
      <c r="BW2965" s="1">
        <v>-1.0</v>
      </c>
      <c r="BX2965" s="1">
        <v>-1.0</v>
      </c>
      <c r="BY2965" s="1">
        <v>-1.0</v>
      </c>
      <c r="BZ2965" s="1">
        <v>-1.0</v>
      </c>
      <c r="CA2965" s="1">
        <v>-1.0</v>
      </c>
      <c r="CB2965" s="1">
        <v>-1.0</v>
      </c>
      <c r="CC2965" s="1">
        <v>-1.0</v>
      </c>
      <c r="CD2965" s="1">
        <v>99747.0</v>
      </c>
    </row>
    <row r="2966">
      <c r="A2966" s="1">
        <v>1.7133664E7</v>
      </c>
      <c r="B2966" s="1" t="s">
        <v>15831</v>
      </c>
      <c r="C2966" s="1" t="s">
        <v>15832</v>
      </c>
      <c r="D2966" s="1" t="s">
        <v>15833</v>
      </c>
      <c r="E2966" s="1" t="s">
        <v>85</v>
      </c>
      <c r="F2966" s="1" t="s">
        <v>15834</v>
      </c>
      <c r="G2966" s="1" t="s">
        <v>15835</v>
      </c>
      <c r="H2966" s="2" t="str">
        <f>- no shoes in The house - be mindful of noise - eat Only in kitchen and dining room table</f>
        <v>#ERROR!</v>
      </c>
      <c r="I2966" s="1">
        <v>4.540903E7</v>
      </c>
      <c r="J2966" s="1">
        <v>42277.0</v>
      </c>
      <c r="M2966" s="1">
        <v>0.0</v>
      </c>
      <c r="N2966" s="1">
        <v>1.0</v>
      </c>
      <c r="O2966" s="1">
        <v>1.0</v>
      </c>
      <c r="P2966" s="1" t="s">
        <v>123</v>
      </c>
      <c r="Q2966" s="1" t="s">
        <v>6046</v>
      </c>
      <c r="R2966" s="1">
        <v>40.64309</v>
      </c>
      <c r="S2966" s="1">
        <v>-73.97707</v>
      </c>
      <c r="T2966" s="1" t="s">
        <v>91</v>
      </c>
      <c r="U2966" s="1" t="s">
        <v>92</v>
      </c>
      <c r="V2966" s="1">
        <v>3.0</v>
      </c>
      <c r="W2966" s="1">
        <v>1.0</v>
      </c>
      <c r="X2966" s="1">
        <v>1.0</v>
      </c>
      <c r="Y2966" s="1">
        <v>1.0</v>
      </c>
      <c r="Z2966" s="1" t="s">
        <v>93</v>
      </c>
      <c r="AA2966" s="1" t="s">
        <v>15836</v>
      </c>
      <c r="AB2966" s="1">
        <v>110.0</v>
      </c>
      <c r="AC2966" s="1">
        <v>2.0</v>
      </c>
      <c r="AD2966" s="1">
        <v>25.0</v>
      </c>
      <c r="AE2966" s="1">
        <v>6.0</v>
      </c>
      <c r="AF2966" s="1" t="s">
        <v>593</v>
      </c>
      <c r="AG2966" s="1">
        <v>1.0</v>
      </c>
      <c r="AH2966" s="1">
        <v>0.0</v>
      </c>
      <c r="AI2966" s="1">
        <v>0.0</v>
      </c>
      <c r="AJ2966" s="1">
        <v>0.0</v>
      </c>
      <c r="AK2966" s="1">
        <v>0.0</v>
      </c>
      <c r="AL2966" s="1">
        <v>12.0</v>
      </c>
      <c r="AM2966" s="1">
        <v>1.0</v>
      </c>
      <c r="AN2966" s="1">
        <v>97.0</v>
      </c>
      <c r="AO2966" s="1">
        <v>10.0</v>
      </c>
      <c r="AP2966" s="1">
        <v>10.0</v>
      </c>
      <c r="AQ2966" s="1">
        <v>9.0</v>
      </c>
      <c r="AR2966" s="1">
        <v>10.0</v>
      </c>
      <c r="AS2966" s="1">
        <v>10.0</v>
      </c>
      <c r="AT2966" s="1">
        <v>9.0</v>
      </c>
      <c r="AU2966" s="1">
        <v>1.0</v>
      </c>
      <c r="AV2966" s="1" t="s">
        <v>117</v>
      </c>
      <c r="AW2966" s="1">
        <v>1.0</v>
      </c>
      <c r="AX2966" s="1">
        <v>1.0</v>
      </c>
      <c r="AY2966" s="1">
        <v>0.0</v>
      </c>
      <c r="AZ2966" s="1">
        <v>0.0</v>
      </c>
      <c r="BA2966" s="1">
        <v>0.41</v>
      </c>
      <c r="BB2966" s="1">
        <v>-1.0</v>
      </c>
      <c r="BC2966" s="1">
        <v>1.0</v>
      </c>
      <c r="BD2966" s="1">
        <v>-1.0</v>
      </c>
      <c r="BE2966" s="1">
        <v>-1.0</v>
      </c>
      <c r="BF2966" s="1">
        <v>-1.0</v>
      </c>
      <c r="BG2966" s="1">
        <v>-1.0</v>
      </c>
      <c r="BH2966" s="1">
        <v>-1.0</v>
      </c>
      <c r="BI2966" s="1">
        <v>-1.0</v>
      </c>
      <c r="BJ2966" s="1">
        <v>1.0</v>
      </c>
      <c r="BK2966" s="1">
        <v>-1.0</v>
      </c>
      <c r="BL2966" s="1">
        <v>-1.0</v>
      </c>
      <c r="BM2966" s="1">
        <v>1.0</v>
      </c>
      <c r="BN2966" s="1">
        <v>-1.0</v>
      </c>
      <c r="BO2966" s="1">
        <v>-1.0</v>
      </c>
      <c r="BP2966" s="1">
        <v>1.0</v>
      </c>
      <c r="BQ2966" s="1">
        <v>1.0</v>
      </c>
      <c r="BR2966" s="1">
        <v>-1.0</v>
      </c>
      <c r="BS2966" s="1">
        <v>-1.0</v>
      </c>
      <c r="BT2966" s="1">
        <v>-1.0</v>
      </c>
      <c r="BU2966" s="1">
        <v>1.0</v>
      </c>
      <c r="BV2966" s="1">
        <v>-1.0</v>
      </c>
      <c r="BW2966" s="1">
        <v>-1.0</v>
      </c>
      <c r="BX2966" s="1">
        <v>-1.0</v>
      </c>
      <c r="BY2966" s="1">
        <v>-1.0</v>
      </c>
      <c r="BZ2966" s="1">
        <v>1.0</v>
      </c>
      <c r="CA2966" s="1">
        <v>-1.0</v>
      </c>
      <c r="CB2966" s="1">
        <v>-1.0</v>
      </c>
      <c r="CC2966" s="1">
        <v>-1.0</v>
      </c>
      <c r="CD2966" s="1">
        <v>99762.0</v>
      </c>
    </row>
    <row r="2967">
      <c r="A2967" s="1">
        <v>9709428.0</v>
      </c>
      <c r="B2967" s="1" t="s">
        <v>15837</v>
      </c>
      <c r="C2967" s="1" t="s">
        <v>15838</v>
      </c>
      <c r="D2967" s="1" t="s">
        <v>15839</v>
      </c>
      <c r="E2967" s="1" t="s">
        <v>85</v>
      </c>
      <c r="F2967" s="1" t="s">
        <v>15840</v>
      </c>
      <c r="G2967" s="1" t="s">
        <v>15841</v>
      </c>
      <c r="H2967" s="1" t="s">
        <v>15842</v>
      </c>
      <c r="I2967" s="1">
        <v>4.004413E7</v>
      </c>
      <c r="J2967" s="1">
        <v>42215.0</v>
      </c>
      <c r="M2967" s="1">
        <v>0.0</v>
      </c>
      <c r="N2967" s="1">
        <v>1.0</v>
      </c>
      <c r="O2967" s="1">
        <v>1.0</v>
      </c>
      <c r="P2967" s="1" t="s">
        <v>123</v>
      </c>
      <c r="Q2967" s="1" t="s">
        <v>124</v>
      </c>
      <c r="R2967" s="1">
        <v>40.71009</v>
      </c>
      <c r="S2967" s="1">
        <v>-73.953</v>
      </c>
      <c r="T2967" s="1" t="s">
        <v>91</v>
      </c>
      <c r="U2967" s="1" t="s">
        <v>113</v>
      </c>
      <c r="V2967" s="1">
        <v>3.0</v>
      </c>
      <c r="W2967" s="1">
        <v>1.0</v>
      </c>
      <c r="X2967" s="1">
        <v>1.0</v>
      </c>
      <c r="Y2967" s="1">
        <v>2.0</v>
      </c>
      <c r="Z2967" s="1" t="s">
        <v>93</v>
      </c>
      <c r="AA2967" s="1" t="s">
        <v>15843</v>
      </c>
      <c r="AB2967" s="1">
        <v>80.0</v>
      </c>
      <c r="AC2967" s="1">
        <v>2.0</v>
      </c>
      <c r="AD2967" s="1">
        <v>15.0</v>
      </c>
      <c r="AE2967" s="1">
        <v>6.0</v>
      </c>
      <c r="AF2967" s="1" t="s">
        <v>349</v>
      </c>
      <c r="AG2967" s="1">
        <v>1.0</v>
      </c>
      <c r="AH2967" s="1">
        <v>0.0</v>
      </c>
      <c r="AI2967" s="1">
        <v>0.0</v>
      </c>
      <c r="AJ2967" s="1">
        <v>0.0</v>
      </c>
      <c r="AK2967" s="1">
        <v>0.0</v>
      </c>
      <c r="AL2967" s="1">
        <v>2.0</v>
      </c>
      <c r="AM2967" s="1">
        <v>0.0</v>
      </c>
      <c r="AN2967" s="1">
        <v>90.0</v>
      </c>
      <c r="AO2967" s="1">
        <v>9.0</v>
      </c>
      <c r="AP2967" s="1">
        <v>9.0</v>
      </c>
      <c r="AQ2967" s="1">
        <v>10.0</v>
      </c>
      <c r="AR2967" s="1">
        <v>9.0</v>
      </c>
      <c r="AS2967" s="1">
        <v>9.0</v>
      </c>
      <c r="AT2967" s="1">
        <v>9.0</v>
      </c>
      <c r="AU2967" s="1">
        <v>0.0</v>
      </c>
      <c r="AV2967" s="1" t="s">
        <v>96</v>
      </c>
      <c r="AW2967" s="1">
        <v>1.0</v>
      </c>
      <c r="AX2967" s="1">
        <v>0.0</v>
      </c>
      <c r="AY2967" s="1">
        <v>1.0</v>
      </c>
      <c r="AZ2967" s="1">
        <v>0.0</v>
      </c>
      <c r="BA2967" s="1">
        <v>0.05</v>
      </c>
      <c r="BB2967" s="1">
        <v>-1.0</v>
      </c>
      <c r="BC2967" s="1">
        <v>1.0</v>
      </c>
      <c r="BD2967" s="1">
        <v>-1.0</v>
      </c>
      <c r="BE2967" s="1">
        <v>-1.0</v>
      </c>
      <c r="BF2967" s="1">
        <v>-1.0</v>
      </c>
      <c r="BG2967" s="1">
        <v>-1.0</v>
      </c>
      <c r="BH2967" s="1">
        <v>-1.0</v>
      </c>
      <c r="BI2967" s="1">
        <v>-1.0</v>
      </c>
      <c r="BJ2967" s="1">
        <v>-1.0</v>
      </c>
      <c r="BK2967" s="1">
        <v>-1.0</v>
      </c>
      <c r="BL2967" s="1">
        <v>-1.0</v>
      </c>
      <c r="BM2967" s="1">
        <v>-1.0</v>
      </c>
      <c r="BN2967" s="1">
        <v>-1.0</v>
      </c>
      <c r="BO2967" s="1">
        <v>-1.0</v>
      </c>
      <c r="BP2967" s="1">
        <v>1.0</v>
      </c>
      <c r="BQ2967" s="1">
        <v>-1.0</v>
      </c>
      <c r="BR2967" s="1">
        <v>-1.0</v>
      </c>
      <c r="BS2967" s="1">
        <v>-1.0</v>
      </c>
      <c r="BT2967" s="1">
        <v>-1.0</v>
      </c>
      <c r="BU2967" s="1">
        <v>1.0</v>
      </c>
      <c r="BV2967" s="1">
        <v>-1.0</v>
      </c>
      <c r="BW2967" s="1">
        <v>-1.0</v>
      </c>
      <c r="BX2967" s="1">
        <v>-1.0</v>
      </c>
      <c r="BY2967" s="1">
        <v>-1.0</v>
      </c>
      <c r="BZ2967" s="1">
        <v>-1.0</v>
      </c>
      <c r="CA2967" s="1">
        <v>-1.0</v>
      </c>
      <c r="CB2967" s="1">
        <v>-1.0</v>
      </c>
      <c r="CC2967" s="1">
        <v>-1.0</v>
      </c>
      <c r="CD2967" s="1">
        <v>99881.0</v>
      </c>
    </row>
    <row r="2968">
      <c r="A2968" s="1">
        <v>3.0932134E7</v>
      </c>
      <c r="B2968" s="1" t="s">
        <v>15844</v>
      </c>
      <c r="D2968" s="1" t="s">
        <v>15845</v>
      </c>
      <c r="E2968" s="1" t="s">
        <v>85</v>
      </c>
      <c r="I2968" s="1">
        <v>1.4210435E7</v>
      </c>
      <c r="J2968" s="1">
        <v>41742.0</v>
      </c>
      <c r="M2968" s="1">
        <v>0.0</v>
      </c>
      <c r="N2968" s="1">
        <v>0.0</v>
      </c>
      <c r="O2968" s="1">
        <v>1.0</v>
      </c>
      <c r="P2968" s="1" t="s">
        <v>89</v>
      </c>
      <c r="Q2968" s="1" t="s">
        <v>90</v>
      </c>
      <c r="R2968" s="1">
        <v>40.74733</v>
      </c>
      <c r="S2968" s="1">
        <v>-73.98447</v>
      </c>
      <c r="T2968" s="1" t="s">
        <v>274</v>
      </c>
      <c r="U2968" s="1" t="s">
        <v>113</v>
      </c>
      <c r="V2968" s="1">
        <v>2.0</v>
      </c>
      <c r="W2968" s="1">
        <v>1.0</v>
      </c>
      <c r="X2968" s="1">
        <v>1.0</v>
      </c>
      <c r="Y2968" s="1">
        <v>1.0</v>
      </c>
      <c r="Z2968" s="1" t="s">
        <v>93</v>
      </c>
      <c r="AA2968" s="1" t="s">
        <v>15846</v>
      </c>
      <c r="AB2968" s="1">
        <v>180.0</v>
      </c>
      <c r="AC2968" s="1">
        <v>1.0</v>
      </c>
      <c r="AD2968" s="1">
        <v>0.0</v>
      </c>
      <c r="AE2968" s="1">
        <v>3.0</v>
      </c>
      <c r="AF2968" s="1" t="s">
        <v>452</v>
      </c>
      <c r="AG2968" s="1">
        <v>1.0</v>
      </c>
      <c r="AH2968" s="1">
        <v>29.0</v>
      </c>
      <c r="AI2968" s="1">
        <v>59.0</v>
      </c>
      <c r="AJ2968" s="1">
        <v>89.0</v>
      </c>
      <c r="AK2968" s="1">
        <v>179.0</v>
      </c>
      <c r="AL2968" s="1">
        <v>0.0</v>
      </c>
      <c r="AM2968" s="1">
        <v>0.0</v>
      </c>
      <c r="AU2968" s="1">
        <v>0.0</v>
      </c>
      <c r="AV2968" s="1" t="s">
        <v>96</v>
      </c>
      <c r="AW2968" s="1">
        <v>1.0</v>
      </c>
      <c r="AX2968" s="1">
        <v>0.0</v>
      </c>
      <c r="AY2968" s="1">
        <v>1.0</v>
      </c>
      <c r="AZ2968" s="1">
        <v>0.0</v>
      </c>
      <c r="BB2968" s="1">
        <v>-1.0</v>
      </c>
      <c r="BC2968" s="1">
        <v>1.0</v>
      </c>
      <c r="BD2968" s="1">
        <v>-1.0</v>
      </c>
      <c r="BE2968" s="1">
        <v>-1.0</v>
      </c>
      <c r="BF2968" s="1">
        <v>-1.0</v>
      </c>
      <c r="BG2968" s="1">
        <v>-1.0</v>
      </c>
      <c r="BH2968" s="1">
        <v>-1.0</v>
      </c>
      <c r="BI2968" s="1">
        <v>-1.0</v>
      </c>
      <c r="BJ2968" s="1">
        <v>1.0</v>
      </c>
      <c r="BK2968" s="1">
        <v>-1.0</v>
      </c>
      <c r="BL2968" s="1">
        <v>-1.0</v>
      </c>
      <c r="BM2968" s="1">
        <v>1.0</v>
      </c>
      <c r="BN2968" s="1">
        <v>1.0</v>
      </c>
      <c r="BO2968" s="1">
        <v>1.0</v>
      </c>
      <c r="BP2968" s="1">
        <v>-1.0</v>
      </c>
      <c r="BQ2968" s="1">
        <v>-1.0</v>
      </c>
      <c r="BR2968" s="1">
        <v>-1.0</v>
      </c>
      <c r="BS2968" s="1">
        <v>-1.0</v>
      </c>
      <c r="BT2968" s="1">
        <v>1.0</v>
      </c>
      <c r="BU2968" s="1">
        <v>1.0</v>
      </c>
      <c r="BV2968" s="1">
        <v>-1.0</v>
      </c>
      <c r="BW2968" s="1">
        <v>1.0</v>
      </c>
      <c r="BX2968" s="1">
        <v>-1.0</v>
      </c>
      <c r="BY2968" s="1">
        <v>-1.0</v>
      </c>
      <c r="BZ2968" s="1">
        <v>-1.0</v>
      </c>
      <c r="CA2968" s="1">
        <v>-1.0</v>
      </c>
      <c r="CB2968" s="1">
        <v>-1.0</v>
      </c>
      <c r="CC2968" s="1">
        <v>-1.0</v>
      </c>
      <c r="CD2968" s="1">
        <v>99888.0</v>
      </c>
    </row>
    <row r="2969">
      <c r="A2969" s="1">
        <v>4745212.0</v>
      </c>
      <c r="B2969" s="1" t="s">
        <v>15847</v>
      </c>
      <c r="C2969" s="1" t="s">
        <v>15848</v>
      </c>
      <c r="D2969" s="1" t="s">
        <v>15849</v>
      </c>
      <c r="E2969" s="1" t="s">
        <v>85</v>
      </c>
      <c r="G2969" s="1" t="s">
        <v>15850</v>
      </c>
      <c r="I2969" s="1">
        <v>2665225.0</v>
      </c>
      <c r="J2969" s="1">
        <v>41077.0</v>
      </c>
      <c r="M2969" s="1">
        <v>0.0</v>
      </c>
      <c r="N2969" s="1">
        <v>1.0</v>
      </c>
      <c r="O2969" s="1">
        <v>1.0</v>
      </c>
      <c r="P2969" s="1" t="s">
        <v>123</v>
      </c>
      <c r="Q2969" s="1" t="s">
        <v>124</v>
      </c>
      <c r="R2969" s="1">
        <v>40.71717</v>
      </c>
      <c r="S2969" s="1">
        <v>-73.95688</v>
      </c>
      <c r="T2969" s="1" t="s">
        <v>91</v>
      </c>
      <c r="U2969" s="1" t="s">
        <v>92</v>
      </c>
      <c r="V2969" s="1">
        <v>2.0</v>
      </c>
      <c r="W2969" s="1">
        <v>1.0</v>
      </c>
      <c r="X2969" s="1">
        <v>2.0</v>
      </c>
      <c r="Y2969" s="1">
        <v>2.0</v>
      </c>
      <c r="Z2969" s="1" t="s">
        <v>93</v>
      </c>
      <c r="AA2969" s="1" t="s">
        <v>15851</v>
      </c>
      <c r="AB2969" s="1">
        <v>150.0</v>
      </c>
      <c r="AC2969" s="1">
        <v>1.0</v>
      </c>
      <c r="AD2969" s="1">
        <v>0.0</v>
      </c>
      <c r="AE2969" s="1">
        <v>3.0</v>
      </c>
      <c r="AF2969" s="1" t="s">
        <v>479</v>
      </c>
      <c r="AG2969" s="1">
        <v>1.0</v>
      </c>
      <c r="AH2969" s="1">
        <v>0.0</v>
      </c>
      <c r="AI2969" s="1">
        <v>0.0</v>
      </c>
      <c r="AJ2969" s="1">
        <v>0.0</v>
      </c>
      <c r="AK2969" s="1">
        <v>0.0</v>
      </c>
      <c r="AL2969" s="1">
        <v>1.0</v>
      </c>
      <c r="AM2969" s="1">
        <v>0.0</v>
      </c>
      <c r="AN2969" s="1">
        <v>100.0</v>
      </c>
      <c r="AO2969" s="1">
        <v>10.0</v>
      </c>
      <c r="AP2969" s="1">
        <v>10.0</v>
      </c>
      <c r="AQ2969" s="1">
        <v>10.0</v>
      </c>
      <c r="AR2969" s="1">
        <v>10.0</v>
      </c>
      <c r="AS2969" s="1">
        <v>10.0</v>
      </c>
      <c r="AT2969" s="1">
        <v>10.0</v>
      </c>
      <c r="AU2969" s="1">
        <v>0.0</v>
      </c>
      <c r="AV2969" s="1" t="s">
        <v>105</v>
      </c>
      <c r="AW2969" s="1">
        <v>1.0</v>
      </c>
      <c r="AX2969" s="1">
        <v>1.0</v>
      </c>
      <c r="AY2969" s="1">
        <v>0.0</v>
      </c>
      <c r="AZ2969" s="1">
        <v>0.0</v>
      </c>
      <c r="BA2969" s="1">
        <v>0.02</v>
      </c>
      <c r="BB2969" s="1">
        <v>-1.0</v>
      </c>
      <c r="BC2969" s="1">
        <v>1.0</v>
      </c>
      <c r="BD2969" s="1">
        <v>-1.0</v>
      </c>
      <c r="BE2969" s="1">
        <v>-1.0</v>
      </c>
      <c r="BF2969" s="1">
        <v>-1.0</v>
      </c>
      <c r="BG2969" s="1">
        <v>-1.0</v>
      </c>
      <c r="BH2969" s="1">
        <v>-1.0</v>
      </c>
      <c r="BI2969" s="1">
        <v>-1.0</v>
      </c>
      <c r="BJ2969" s="1">
        <v>-1.0</v>
      </c>
      <c r="BK2969" s="1">
        <v>-1.0</v>
      </c>
      <c r="BL2969" s="1">
        <v>-1.0</v>
      </c>
      <c r="BM2969" s="1">
        <v>-1.0</v>
      </c>
      <c r="BN2969" s="1">
        <v>-1.0</v>
      </c>
      <c r="BO2969" s="1">
        <v>-1.0</v>
      </c>
      <c r="BP2969" s="1">
        <v>1.0</v>
      </c>
      <c r="BQ2969" s="1">
        <v>-1.0</v>
      </c>
      <c r="BR2969" s="1">
        <v>-1.0</v>
      </c>
      <c r="BS2969" s="1">
        <v>-1.0</v>
      </c>
      <c r="BT2969" s="1">
        <v>-1.0</v>
      </c>
      <c r="BU2969" s="1">
        <v>1.0</v>
      </c>
      <c r="BV2969" s="1">
        <v>-1.0</v>
      </c>
      <c r="BW2969" s="1">
        <v>-1.0</v>
      </c>
      <c r="BX2969" s="1">
        <v>-1.0</v>
      </c>
      <c r="BY2969" s="1">
        <v>-1.0</v>
      </c>
      <c r="BZ2969" s="1">
        <v>-1.0</v>
      </c>
      <c r="CA2969" s="1">
        <v>-1.0</v>
      </c>
      <c r="CB2969" s="1">
        <v>-1.0</v>
      </c>
      <c r="CC2969" s="1">
        <v>-1.0</v>
      </c>
      <c r="CD2969" s="1">
        <v>99968.0</v>
      </c>
    </row>
    <row r="2970">
      <c r="A2970" s="1">
        <v>1.4131597E7</v>
      </c>
      <c r="B2970" s="1" t="s">
        <v>15852</v>
      </c>
      <c r="C2970" s="1" t="s">
        <v>15853</v>
      </c>
      <c r="D2970" s="1" t="s">
        <v>15854</v>
      </c>
      <c r="E2970" s="1" t="s">
        <v>85</v>
      </c>
      <c r="F2970" s="1" t="s">
        <v>15855</v>
      </c>
      <c r="G2970" s="1" t="s">
        <v>15856</v>
      </c>
      <c r="H2970" s="1" t="s">
        <v>15857</v>
      </c>
      <c r="I2970" s="1">
        <v>3620205.0</v>
      </c>
      <c r="J2970" s="1">
        <v>41171.0</v>
      </c>
      <c r="M2970" s="1">
        <v>0.0</v>
      </c>
      <c r="N2970" s="1">
        <v>1.0</v>
      </c>
      <c r="O2970" s="1">
        <v>1.0</v>
      </c>
      <c r="P2970" s="1" t="s">
        <v>123</v>
      </c>
      <c r="Q2970" s="1" t="s">
        <v>124</v>
      </c>
      <c r="R2970" s="1">
        <v>40.65663</v>
      </c>
      <c r="S2970" s="1">
        <v>-73.95989</v>
      </c>
      <c r="T2970" s="1" t="s">
        <v>91</v>
      </c>
      <c r="U2970" s="1" t="s">
        <v>113</v>
      </c>
      <c r="V2970" s="1">
        <v>2.0</v>
      </c>
      <c r="W2970" s="1">
        <v>1.0</v>
      </c>
      <c r="X2970" s="1">
        <v>1.0</v>
      </c>
      <c r="Y2970" s="1">
        <v>1.0</v>
      </c>
      <c r="Z2970" s="1" t="s">
        <v>93</v>
      </c>
      <c r="AA2970" s="1" t="s">
        <v>15858</v>
      </c>
      <c r="AB2970" s="1">
        <v>43.0</v>
      </c>
      <c r="AC2970" s="1">
        <v>1.0</v>
      </c>
      <c r="AD2970" s="1">
        <v>5.0</v>
      </c>
      <c r="AE2970" s="1">
        <v>1.0</v>
      </c>
      <c r="AF2970" s="1" t="s">
        <v>1228</v>
      </c>
      <c r="AG2970" s="1">
        <v>1.0</v>
      </c>
      <c r="AH2970" s="1">
        <v>0.0</v>
      </c>
      <c r="AI2970" s="1">
        <v>0.0</v>
      </c>
      <c r="AJ2970" s="1">
        <v>0.0</v>
      </c>
      <c r="AK2970" s="1">
        <v>0.0</v>
      </c>
      <c r="AL2970" s="1">
        <v>6.0</v>
      </c>
      <c r="AM2970" s="1">
        <v>0.0</v>
      </c>
      <c r="AN2970" s="1">
        <v>100.0</v>
      </c>
      <c r="AO2970" s="1">
        <v>10.0</v>
      </c>
      <c r="AP2970" s="1">
        <v>10.0</v>
      </c>
      <c r="AQ2970" s="1">
        <v>10.0</v>
      </c>
      <c r="AR2970" s="1">
        <v>10.0</v>
      </c>
      <c r="AS2970" s="1">
        <v>10.0</v>
      </c>
      <c r="AT2970" s="1">
        <v>10.0</v>
      </c>
      <c r="AU2970" s="1">
        <v>0.0</v>
      </c>
      <c r="AV2970" s="1" t="s">
        <v>117</v>
      </c>
      <c r="AW2970" s="1">
        <v>1.0</v>
      </c>
      <c r="AX2970" s="1">
        <v>0.0</v>
      </c>
      <c r="AY2970" s="1">
        <v>1.0</v>
      </c>
      <c r="AZ2970" s="1">
        <v>0.0</v>
      </c>
      <c r="BA2970" s="1">
        <v>0.19</v>
      </c>
      <c r="BB2970" s="1">
        <v>-1.0</v>
      </c>
      <c r="BC2970" s="1">
        <v>-1.0</v>
      </c>
      <c r="BD2970" s="1">
        <v>-1.0</v>
      </c>
      <c r="BE2970" s="1">
        <v>-1.0</v>
      </c>
      <c r="BF2970" s="1">
        <v>-1.0</v>
      </c>
      <c r="BG2970" s="1">
        <v>-1.0</v>
      </c>
      <c r="BH2970" s="1">
        <v>-1.0</v>
      </c>
      <c r="BI2970" s="1">
        <v>-1.0</v>
      </c>
      <c r="BJ2970" s="1">
        <v>1.0</v>
      </c>
      <c r="BK2970" s="1">
        <v>-1.0</v>
      </c>
      <c r="BL2970" s="1">
        <v>-1.0</v>
      </c>
      <c r="BM2970" s="1">
        <v>-1.0</v>
      </c>
      <c r="BN2970" s="1">
        <v>-1.0</v>
      </c>
      <c r="BO2970" s="1">
        <v>-1.0</v>
      </c>
      <c r="BP2970" s="1">
        <v>-1.0</v>
      </c>
      <c r="BQ2970" s="1">
        <v>-1.0</v>
      </c>
      <c r="BR2970" s="1">
        <v>-1.0</v>
      </c>
      <c r="BS2970" s="1">
        <v>-1.0</v>
      </c>
      <c r="BT2970" s="1">
        <v>-1.0</v>
      </c>
      <c r="BU2970" s="1">
        <v>1.0</v>
      </c>
      <c r="BV2970" s="1">
        <v>-1.0</v>
      </c>
      <c r="BW2970" s="1">
        <v>-1.0</v>
      </c>
      <c r="BX2970" s="1">
        <v>-1.0</v>
      </c>
      <c r="BY2970" s="1">
        <v>-1.0</v>
      </c>
      <c r="BZ2970" s="1">
        <v>-1.0</v>
      </c>
      <c r="CA2970" s="1">
        <v>-1.0</v>
      </c>
      <c r="CB2970" s="1">
        <v>-1.0</v>
      </c>
      <c r="CC2970" s="1">
        <v>-1.0</v>
      </c>
      <c r="CD2970" s="1">
        <v>99982.0</v>
      </c>
    </row>
    <row r="2971">
      <c r="A2971" s="1">
        <v>1.4245274E7</v>
      </c>
      <c r="B2971" s="1" t="s">
        <v>15859</v>
      </c>
      <c r="C2971" s="1" t="s">
        <v>15860</v>
      </c>
      <c r="D2971" s="1" t="s">
        <v>15861</v>
      </c>
      <c r="E2971" s="1" t="s">
        <v>85</v>
      </c>
      <c r="F2971" s="1" t="s">
        <v>15862</v>
      </c>
      <c r="G2971" s="1" t="s">
        <v>15863</v>
      </c>
      <c r="I2971" s="1">
        <v>2856748.0</v>
      </c>
      <c r="J2971" s="1">
        <v>41097.0</v>
      </c>
      <c r="K2971" s="1" t="s">
        <v>134</v>
      </c>
      <c r="L2971" s="1">
        <v>0.97</v>
      </c>
      <c r="M2971" s="1">
        <v>0.0</v>
      </c>
      <c r="N2971" s="1">
        <v>128.0</v>
      </c>
      <c r="O2971" s="1">
        <v>1.0</v>
      </c>
      <c r="P2971" s="1" t="s">
        <v>89</v>
      </c>
      <c r="Q2971" s="1" t="s">
        <v>90</v>
      </c>
      <c r="R2971" s="1">
        <v>40.77744</v>
      </c>
      <c r="S2971" s="1">
        <v>-73.94501</v>
      </c>
      <c r="T2971" s="1" t="s">
        <v>91</v>
      </c>
      <c r="U2971" s="1" t="s">
        <v>92</v>
      </c>
      <c r="V2971" s="1">
        <v>6.0</v>
      </c>
      <c r="W2971" s="1">
        <v>1.0</v>
      </c>
      <c r="X2971" s="1">
        <v>2.0</v>
      </c>
      <c r="Y2971" s="1">
        <v>2.0</v>
      </c>
      <c r="Z2971" s="1" t="s">
        <v>93</v>
      </c>
      <c r="AA2971" s="1" t="s">
        <v>15864</v>
      </c>
      <c r="AB2971" s="1">
        <v>230.0</v>
      </c>
      <c r="AC2971" s="1">
        <v>1.0</v>
      </c>
      <c r="AD2971" s="1">
        <v>0.0</v>
      </c>
      <c r="AE2971" s="1">
        <v>30.0</v>
      </c>
      <c r="AF2971" s="1" t="s">
        <v>202</v>
      </c>
      <c r="AG2971" s="1">
        <v>1.0</v>
      </c>
      <c r="AH2971" s="1">
        <v>0.0</v>
      </c>
      <c r="AI2971" s="1">
        <v>0.0</v>
      </c>
      <c r="AJ2971" s="1">
        <v>9.0</v>
      </c>
      <c r="AK2971" s="1">
        <v>284.0</v>
      </c>
      <c r="AL2971" s="1">
        <v>0.0</v>
      </c>
      <c r="AM2971" s="1">
        <v>0.0</v>
      </c>
      <c r="AU2971" s="1">
        <v>0.0</v>
      </c>
      <c r="AV2971" s="1" t="s">
        <v>2171</v>
      </c>
      <c r="AW2971" s="1">
        <v>49.0</v>
      </c>
      <c r="AX2971" s="1">
        <v>49.0</v>
      </c>
      <c r="AY2971" s="1">
        <v>0.0</v>
      </c>
      <c r="AZ2971" s="1">
        <v>0.0</v>
      </c>
      <c r="BB2971" s="1">
        <v>-1.0</v>
      </c>
      <c r="BC2971" s="1">
        <v>1.0</v>
      </c>
      <c r="BD2971" s="1">
        <v>-1.0</v>
      </c>
      <c r="BE2971" s="1">
        <v>-1.0</v>
      </c>
      <c r="BF2971" s="1">
        <v>-1.0</v>
      </c>
      <c r="BG2971" s="1">
        <v>-1.0</v>
      </c>
      <c r="BH2971" s="1">
        <v>1.0</v>
      </c>
      <c r="BI2971" s="1">
        <v>-1.0</v>
      </c>
      <c r="BJ2971" s="1">
        <v>1.0</v>
      </c>
      <c r="BK2971" s="1">
        <v>1.0</v>
      </c>
      <c r="BL2971" s="1">
        <v>1.0</v>
      </c>
      <c r="BM2971" s="1">
        <v>1.0</v>
      </c>
      <c r="BN2971" s="1">
        <v>1.0</v>
      </c>
      <c r="BO2971" s="1">
        <v>-1.0</v>
      </c>
      <c r="BP2971" s="1">
        <v>1.0</v>
      </c>
      <c r="BQ2971" s="1">
        <v>-1.0</v>
      </c>
      <c r="BR2971" s="1">
        <v>-1.0</v>
      </c>
      <c r="BS2971" s="1">
        <v>-1.0</v>
      </c>
      <c r="BT2971" s="1">
        <v>-1.0</v>
      </c>
      <c r="BU2971" s="1">
        <v>1.0</v>
      </c>
      <c r="BV2971" s="1">
        <v>1.0</v>
      </c>
      <c r="BW2971" s="1">
        <v>-1.0</v>
      </c>
      <c r="BX2971" s="1">
        <v>-1.0</v>
      </c>
      <c r="BY2971" s="1">
        <v>-1.0</v>
      </c>
      <c r="BZ2971" s="1">
        <v>-1.0</v>
      </c>
      <c r="CA2971" s="1">
        <v>-1.0</v>
      </c>
      <c r="CB2971" s="1">
        <v>-1.0</v>
      </c>
      <c r="CC2971" s="1">
        <v>-1.0</v>
      </c>
      <c r="CD2971" s="1">
        <v>99999.0</v>
      </c>
    </row>
    <row r="2972">
      <c r="A2972" s="1">
        <v>3.0158174E7</v>
      </c>
      <c r="B2972" s="1" t="s">
        <v>15865</v>
      </c>
      <c r="C2972" s="1" t="s">
        <v>15866</v>
      </c>
      <c r="D2972" s="1" t="s">
        <v>15867</v>
      </c>
      <c r="E2972" s="1" t="s">
        <v>85</v>
      </c>
      <c r="F2972" s="1" t="s">
        <v>15868</v>
      </c>
      <c r="G2972" s="1" t="s">
        <v>15869</v>
      </c>
      <c r="I2972" s="1">
        <v>4085985.0</v>
      </c>
      <c r="J2972" s="1">
        <v>41220.0</v>
      </c>
      <c r="K2972" s="1" t="s">
        <v>272</v>
      </c>
      <c r="L2972" s="1">
        <v>1.0</v>
      </c>
      <c r="M2972" s="1">
        <v>0.0</v>
      </c>
      <c r="N2972" s="1">
        <v>1.0</v>
      </c>
      <c r="O2972" s="1">
        <v>0.0</v>
      </c>
      <c r="P2972" s="1" t="s">
        <v>184</v>
      </c>
      <c r="Q2972" s="1" t="s">
        <v>124</v>
      </c>
      <c r="R2972" s="1">
        <v>40.71134</v>
      </c>
      <c r="S2972" s="1">
        <v>-73.96059</v>
      </c>
      <c r="T2972" s="1" t="s">
        <v>91</v>
      </c>
      <c r="U2972" s="1" t="s">
        <v>92</v>
      </c>
      <c r="V2972" s="1">
        <v>2.0</v>
      </c>
      <c r="W2972" s="1">
        <v>1.0</v>
      </c>
      <c r="X2972" s="1">
        <v>1.0</v>
      </c>
      <c r="Y2972" s="1">
        <v>1.0</v>
      </c>
      <c r="Z2972" s="1" t="s">
        <v>93</v>
      </c>
      <c r="AA2972" s="1" t="s">
        <v>15870</v>
      </c>
      <c r="AB2972" s="1">
        <v>200.0</v>
      </c>
      <c r="AC2972" s="1">
        <v>1.0</v>
      </c>
      <c r="AD2972" s="1">
        <v>0.0</v>
      </c>
      <c r="AE2972" s="1">
        <v>3.0</v>
      </c>
      <c r="AF2972" s="1" t="s">
        <v>179</v>
      </c>
      <c r="AG2972" s="1">
        <v>1.0</v>
      </c>
      <c r="AH2972" s="1">
        <v>0.0</v>
      </c>
      <c r="AI2972" s="1">
        <v>0.0</v>
      </c>
      <c r="AJ2972" s="1">
        <v>4.0</v>
      </c>
      <c r="AK2972" s="1">
        <v>28.0</v>
      </c>
      <c r="AL2972" s="1">
        <v>0.0</v>
      </c>
      <c r="AM2972" s="1">
        <v>0.0</v>
      </c>
      <c r="AU2972" s="1">
        <v>0.0</v>
      </c>
      <c r="AV2972" s="1" t="s">
        <v>96</v>
      </c>
      <c r="AW2972" s="1">
        <v>1.0</v>
      </c>
      <c r="AX2972" s="1">
        <v>1.0</v>
      </c>
      <c r="AY2972" s="1">
        <v>0.0</v>
      </c>
      <c r="AZ2972" s="1">
        <v>0.0</v>
      </c>
      <c r="BB2972" s="1">
        <v>-1.0</v>
      </c>
      <c r="BC2972" s="1">
        <v>-1.0</v>
      </c>
      <c r="BD2972" s="1">
        <v>-1.0</v>
      </c>
      <c r="BE2972" s="1">
        <v>-1.0</v>
      </c>
      <c r="BF2972" s="1">
        <v>-1.0</v>
      </c>
      <c r="BG2972" s="1">
        <v>-1.0</v>
      </c>
      <c r="BH2972" s="1">
        <v>-1.0</v>
      </c>
      <c r="BI2972" s="1">
        <v>-1.0</v>
      </c>
      <c r="BJ2972" s="1">
        <v>1.0</v>
      </c>
      <c r="BK2972" s="1">
        <v>-1.0</v>
      </c>
      <c r="BL2972" s="1">
        <v>-1.0</v>
      </c>
      <c r="BM2972" s="1">
        <v>-1.0</v>
      </c>
      <c r="BN2972" s="1">
        <v>-1.0</v>
      </c>
      <c r="BO2972" s="1">
        <v>-1.0</v>
      </c>
      <c r="BP2972" s="1">
        <v>-1.0</v>
      </c>
      <c r="BQ2972" s="1">
        <v>-1.0</v>
      </c>
      <c r="BR2972" s="1">
        <v>-1.0</v>
      </c>
      <c r="BS2972" s="1">
        <v>-1.0</v>
      </c>
      <c r="BT2972" s="1">
        <v>-1.0</v>
      </c>
      <c r="BU2972" s="1">
        <v>1.0</v>
      </c>
      <c r="BV2972" s="1">
        <v>-1.0</v>
      </c>
      <c r="BW2972" s="1">
        <v>-1.0</v>
      </c>
      <c r="BX2972" s="1">
        <v>-1.0</v>
      </c>
      <c r="BY2972" s="1">
        <v>-1.0</v>
      </c>
      <c r="BZ2972" s="1">
        <v>-1.0</v>
      </c>
      <c r="CA2972" s="1">
        <v>-1.0</v>
      </c>
      <c r="CB2972" s="1">
        <v>-1.0</v>
      </c>
      <c r="CC2972" s="1">
        <v>-1.0</v>
      </c>
      <c r="CD2972" s="1">
        <v>100016.0</v>
      </c>
    </row>
    <row r="2973">
      <c r="A2973" s="1">
        <v>2071265.0</v>
      </c>
      <c r="B2973" s="1" t="s">
        <v>15871</v>
      </c>
      <c r="C2973" s="1" t="s">
        <v>15872</v>
      </c>
      <c r="D2973" s="1" t="s">
        <v>15872</v>
      </c>
      <c r="E2973" s="1" t="s">
        <v>85</v>
      </c>
      <c r="I2973" s="1">
        <v>1.0590038E7</v>
      </c>
      <c r="J2973" s="1">
        <v>41620.0</v>
      </c>
      <c r="M2973" s="1">
        <v>0.0</v>
      </c>
      <c r="N2973" s="1">
        <v>1.0</v>
      </c>
      <c r="O2973" s="1">
        <v>1.0</v>
      </c>
      <c r="P2973" s="1" t="s">
        <v>123</v>
      </c>
      <c r="Q2973" s="1" t="s">
        <v>124</v>
      </c>
      <c r="R2973" s="1">
        <v>40.70491</v>
      </c>
      <c r="S2973" s="1">
        <v>-73.94268</v>
      </c>
      <c r="T2973" s="1" t="s">
        <v>91</v>
      </c>
      <c r="U2973" s="1" t="s">
        <v>92</v>
      </c>
      <c r="V2973" s="1">
        <v>2.0</v>
      </c>
      <c r="W2973" s="1">
        <v>1.0</v>
      </c>
      <c r="X2973" s="1">
        <v>1.0</v>
      </c>
      <c r="Y2973" s="1">
        <v>1.0</v>
      </c>
      <c r="Z2973" s="1" t="s">
        <v>93</v>
      </c>
      <c r="AA2973" s="1" t="s">
        <v>15873</v>
      </c>
      <c r="AB2973" s="1">
        <v>110.0</v>
      </c>
      <c r="AC2973" s="1">
        <v>1.0</v>
      </c>
      <c r="AD2973" s="1">
        <v>0.0</v>
      </c>
      <c r="AE2973" s="1">
        <v>3.0</v>
      </c>
      <c r="AF2973" s="1" t="s">
        <v>589</v>
      </c>
      <c r="AG2973" s="1">
        <v>1.0</v>
      </c>
      <c r="AH2973" s="1">
        <v>0.0</v>
      </c>
      <c r="AI2973" s="1">
        <v>0.0</v>
      </c>
      <c r="AJ2973" s="1">
        <v>0.0</v>
      </c>
      <c r="AK2973" s="1">
        <v>0.0</v>
      </c>
      <c r="AL2973" s="1">
        <v>3.0</v>
      </c>
      <c r="AM2973" s="1">
        <v>0.0</v>
      </c>
      <c r="AN2973" s="1">
        <v>100.0</v>
      </c>
      <c r="AO2973" s="1">
        <v>10.0</v>
      </c>
      <c r="AP2973" s="1">
        <v>9.0</v>
      </c>
      <c r="AQ2973" s="1">
        <v>10.0</v>
      </c>
      <c r="AR2973" s="1">
        <v>10.0</v>
      </c>
      <c r="AS2973" s="1">
        <v>9.0</v>
      </c>
      <c r="AT2973" s="1">
        <v>10.0</v>
      </c>
      <c r="AU2973" s="1">
        <v>0.0</v>
      </c>
      <c r="AV2973" s="1" t="s">
        <v>105</v>
      </c>
      <c r="AW2973" s="1">
        <v>1.0</v>
      </c>
      <c r="AX2973" s="1">
        <v>1.0</v>
      </c>
      <c r="AY2973" s="1">
        <v>0.0</v>
      </c>
      <c r="AZ2973" s="1">
        <v>0.0</v>
      </c>
      <c r="BA2973" s="1">
        <v>0.05</v>
      </c>
      <c r="BB2973" s="1">
        <v>-1.0</v>
      </c>
      <c r="BC2973" s="1">
        <v>1.0</v>
      </c>
      <c r="BD2973" s="1">
        <v>-1.0</v>
      </c>
      <c r="BE2973" s="1">
        <v>-1.0</v>
      </c>
      <c r="BF2973" s="1">
        <v>-1.0</v>
      </c>
      <c r="BG2973" s="1">
        <v>-1.0</v>
      </c>
      <c r="BH2973" s="1">
        <v>-1.0</v>
      </c>
      <c r="BI2973" s="1">
        <v>-1.0</v>
      </c>
      <c r="BJ2973" s="1">
        <v>1.0</v>
      </c>
      <c r="BK2973" s="1">
        <v>-1.0</v>
      </c>
      <c r="BL2973" s="1">
        <v>-1.0</v>
      </c>
      <c r="BM2973" s="1">
        <v>1.0</v>
      </c>
      <c r="BN2973" s="1">
        <v>-1.0</v>
      </c>
      <c r="BO2973" s="1">
        <v>-1.0</v>
      </c>
      <c r="BP2973" s="1">
        <v>1.0</v>
      </c>
      <c r="BQ2973" s="1">
        <v>-1.0</v>
      </c>
      <c r="BR2973" s="1">
        <v>-1.0</v>
      </c>
      <c r="BS2973" s="1">
        <v>-1.0</v>
      </c>
      <c r="BT2973" s="1">
        <v>-1.0</v>
      </c>
      <c r="BU2973" s="1">
        <v>1.0</v>
      </c>
      <c r="BV2973" s="1">
        <v>-1.0</v>
      </c>
      <c r="BW2973" s="1">
        <v>1.0</v>
      </c>
      <c r="BX2973" s="1">
        <v>-1.0</v>
      </c>
      <c r="BY2973" s="1">
        <v>-1.0</v>
      </c>
      <c r="BZ2973" s="1">
        <v>-1.0</v>
      </c>
      <c r="CA2973" s="1">
        <v>-1.0</v>
      </c>
      <c r="CB2973" s="1">
        <v>-1.0</v>
      </c>
      <c r="CC2973" s="1">
        <v>-1.0</v>
      </c>
      <c r="CD2973" s="1">
        <v>100028.0</v>
      </c>
    </row>
    <row r="2974">
      <c r="A2974" s="1">
        <v>9489073.0</v>
      </c>
      <c r="B2974" s="1" t="s">
        <v>15874</v>
      </c>
      <c r="C2974" s="1" t="s">
        <v>15875</v>
      </c>
      <c r="D2974" s="1" t="s">
        <v>15876</v>
      </c>
      <c r="E2974" s="1" t="s">
        <v>85</v>
      </c>
      <c r="F2974" s="1" t="s">
        <v>15877</v>
      </c>
      <c r="G2974" s="1" t="s">
        <v>15878</v>
      </c>
      <c r="H2974" s="1" t="s">
        <v>15879</v>
      </c>
      <c r="I2974" s="1">
        <v>4.918143E7</v>
      </c>
      <c r="J2974" s="1">
        <v>42324.0</v>
      </c>
      <c r="K2974" s="1" t="s">
        <v>134</v>
      </c>
      <c r="L2974" s="1">
        <v>1.0</v>
      </c>
      <c r="M2974" s="1">
        <v>0.0</v>
      </c>
      <c r="N2974" s="1">
        <v>1.0</v>
      </c>
      <c r="O2974" s="1">
        <v>1.0</v>
      </c>
      <c r="P2974" s="1" t="s">
        <v>89</v>
      </c>
      <c r="Q2974" s="1" t="s">
        <v>1393</v>
      </c>
      <c r="R2974" s="1">
        <v>40.79351</v>
      </c>
      <c r="S2974" s="1">
        <v>-73.93388</v>
      </c>
      <c r="T2974" s="1" t="s">
        <v>91</v>
      </c>
      <c r="U2974" s="1" t="s">
        <v>92</v>
      </c>
      <c r="V2974" s="1">
        <v>2.0</v>
      </c>
      <c r="W2974" s="1">
        <v>1.0</v>
      </c>
      <c r="X2974" s="1">
        <v>1.0</v>
      </c>
      <c r="Y2974" s="1">
        <v>1.0</v>
      </c>
      <c r="Z2974" s="1" t="s">
        <v>114</v>
      </c>
      <c r="AA2974" s="1" t="s">
        <v>15880</v>
      </c>
      <c r="AB2974" s="1">
        <v>99.0</v>
      </c>
      <c r="AC2974" s="1">
        <v>1.0</v>
      </c>
      <c r="AD2974" s="1">
        <v>25.0</v>
      </c>
      <c r="AE2974" s="1">
        <v>5.0</v>
      </c>
      <c r="AF2974" s="1" t="s">
        <v>104</v>
      </c>
      <c r="AG2974" s="1">
        <v>1.0</v>
      </c>
      <c r="AH2974" s="1">
        <v>4.0</v>
      </c>
      <c r="AI2974" s="1">
        <v>4.0</v>
      </c>
      <c r="AJ2974" s="1">
        <v>11.0</v>
      </c>
      <c r="AK2974" s="1">
        <v>127.0</v>
      </c>
      <c r="AL2974" s="1">
        <v>13.0</v>
      </c>
      <c r="AM2974" s="1">
        <v>12.0</v>
      </c>
      <c r="AN2974" s="1">
        <v>95.0</v>
      </c>
      <c r="AO2974" s="1">
        <v>10.0</v>
      </c>
      <c r="AP2974" s="1">
        <v>10.0</v>
      </c>
      <c r="AQ2974" s="1">
        <v>9.0</v>
      </c>
      <c r="AR2974" s="1">
        <v>9.0</v>
      </c>
      <c r="AS2974" s="1">
        <v>10.0</v>
      </c>
      <c r="AT2974" s="1">
        <v>10.0</v>
      </c>
      <c r="AU2974" s="1">
        <v>1.0</v>
      </c>
      <c r="AV2974" s="1" t="s">
        <v>117</v>
      </c>
      <c r="AW2974" s="1">
        <v>1.0</v>
      </c>
      <c r="AX2974" s="1">
        <v>1.0</v>
      </c>
      <c r="AY2974" s="1">
        <v>0.0</v>
      </c>
      <c r="AZ2974" s="1">
        <v>0.0</v>
      </c>
      <c r="BA2974" s="1">
        <v>0.3</v>
      </c>
      <c r="BB2974" s="1">
        <v>-1.0</v>
      </c>
      <c r="BC2974" s="1">
        <v>1.0</v>
      </c>
      <c r="BD2974" s="1">
        <v>-1.0</v>
      </c>
      <c r="BE2974" s="1">
        <v>-1.0</v>
      </c>
      <c r="BF2974" s="1">
        <v>-1.0</v>
      </c>
      <c r="BG2974" s="1">
        <v>-1.0</v>
      </c>
      <c r="BH2974" s="1">
        <v>-1.0</v>
      </c>
      <c r="BI2974" s="1">
        <v>1.0</v>
      </c>
      <c r="BJ2974" s="1">
        <v>1.0</v>
      </c>
      <c r="BK2974" s="1">
        <v>-1.0</v>
      </c>
      <c r="BL2974" s="1">
        <v>-1.0</v>
      </c>
      <c r="BM2974" s="1">
        <v>-1.0</v>
      </c>
      <c r="BN2974" s="1">
        <v>-1.0</v>
      </c>
      <c r="BO2974" s="1">
        <v>-1.0</v>
      </c>
      <c r="BP2974" s="1">
        <v>-1.0</v>
      </c>
      <c r="BQ2974" s="1">
        <v>1.0</v>
      </c>
      <c r="BR2974" s="1">
        <v>-1.0</v>
      </c>
      <c r="BS2974" s="1">
        <v>1.0</v>
      </c>
      <c r="BT2974" s="1">
        <v>1.0</v>
      </c>
      <c r="BU2974" s="1">
        <v>1.0</v>
      </c>
      <c r="BV2974" s="1">
        <v>-1.0</v>
      </c>
      <c r="BW2974" s="1">
        <v>1.0</v>
      </c>
      <c r="BX2974" s="1">
        <v>-1.0</v>
      </c>
      <c r="BY2974" s="1">
        <v>1.0</v>
      </c>
      <c r="BZ2974" s="1">
        <v>-1.0</v>
      </c>
      <c r="CA2974" s="1">
        <v>-1.0</v>
      </c>
      <c r="CB2974" s="1">
        <v>-1.0</v>
      </c>
      <c r="CC2974" s="1">
        <v>-1.0</v>
      </c>
      <c r="CD2974" s="1">
        <v>100034.0</v>
      </c>
    </row>
    <row r="2975">
      <c r="A2975" s="1">
        <v>3.5994335E7</v>
      </c>
      <c r="B2975" s="1" t="s">
        <v>15881</v>
      </c>
      <c r="C2975" s="1" t="s">
        <v>15882</v>
      </c>
      <c r="D2975" s="1" t="s">
        <v>15883</v>
      </c>
      <c r="E2975" s="1" t="s">
        <v>85</v>
      </c>
      <c r="F2975" s="1" t="s">
        <v>15884</v>
      </c>
      <c r="G2975" s="1" t="s">
        <v>15885</v>
      </c>
      <c r="H2975" s="1" t="s">
        <v>15886</v>
      </c>
      <c r="I2975" s="1">
        <v>5.9181407E7</v>
      </c>
      <c r="J2975" s="1">
        <v>42417.0</v>
      </c>
      <c r="M2975" s="1">
        <v>0.0</v>
      </c>
      <c r="N2975" s="1">
        <v>0.0</v>
      </c>
      <c r="O2975" s="1">
        <v>0.0</v>
      </c>
      <c r="P2975" s="1" t="s">
        <v>89</v>
      </c>
      <c r="Q2975" s="1" t="s">
        <v>90</v>
      </c>
      <c r="R2975" s="1">
        <v>40.83573</v>
      </c>
      <c r="S2975" s="1">
        <v>-73.94895</v>
      </c>
      <c r="T2975" s="1" t="s">
        <v>91</v>
      </c>
      <c r="U2975" s="1" t="s">
        <v>92</v>
      </c>
      <c r="V2975" s="1">
        <v>4.0</v>
      </c>
      <c r="W2975" s="1">
        <v>2.0</v>
      </c>
      <c r="X2975" s="1">
        <v>2.0</v>
      </c>
      <c r="Y2975" s="1">
        <v>2.0</v>
      </c>
      <c r="Z2975" s="1" t="s">
        <v>93</v>
      </c>
      <c r="AA2975" s="1" t="s">
        <v>15887</v>
      </c>
      <c r="AB2975" s="1">
        <v>129.0</v>
      </c>
      <c r="AC2975" s="1">
        <v>1.0</v>
      </c>
      <c r="AD2975" s="1">
        <v>0.0</v>
      </c>
      <c r="AE2975" s="1">
        <v>31.0</v>
      </c>
      <c r="AF2975" s="1" t="s">
        <v>104</v>
      </c>
      <c r="AG2975" s="1">
        <v>1.0</v>
      </c>
      <c r="AH2975" s="1">
        <v>0.0</v>
      </c>
      <c r="AI2975" s="1">
        <v>26.0</v>
      </c>
      <c r="AJ2975" s="1">
        <v>56.0</v>
      </c>
      <c r="AK2975" s="1">
        <v>306.0</v>
      </c>
      <c r="AL2975" s="1">
        <v>0.0</v>
      </c>
      <c r="AM2975" s="1">
        <v>0.0</v>
      </c>
      <c r="AU2975" s="1">
        <v>1.0</v>
      </c>
      <c r="AV2975" s="1" t="s">
        <v>96</v>
      </c>
      <c r="AW2975" s="1">
        <v>1.0</v>
      </c>
      <c r="AX2975" s="1">
        <v>1.0</v>
      </c>
      <c r="AY2975" s="1">
        <v>0.0</v>
      </c>
      <c r="AZ2975" s="1">
        <v>0.0</v>
      </c>
      <c r="BB2975" s="1">
        <v>-1.0</v>
      </c>
      <c r="BC2975" s="1">
        <v>1.0</v>
      </c>
      <c r="BD2975" s="1">
        <v>-1.0</v>
      </c>
      <c r="BE2975" s="1">
        <v>-1.0</v>
      </c>
      <c r="BF2975" s="1">
        <v>-1.0</v>
      </c>
      <c r="BG2975" s="1">
        <v>-1.0</v>
      </c>
      <c r="BH2975" s="1">
        <v>-1.0</v>
      </c>
      <c r="BI2975" s="1">
        <v>-1.0</v>
      </c>
      <c r="BJ2975" s="1">
        <v>1.0</v>
      </c>
      <c r="BK2975" s="1">
        <v>-1.0</v>
      </c>
      <c r="BL2975" s="1">
        <v>-1.0</v>
      </c>
      <c r="BM2975" s="1">
        <v>1.0</v>
      </c>
      <c r="BN2975" s="1">
        <v>1.0</v>
      </c>
      <c r="BO2975" s="1">
        <v>-1.0</v>
      </c>
      <c r="BP2975" s="1">
        <v>-1.0</v>
      </c>
      <c r="BQ2975" s="1">
        <v>1.0</v>
      </c>
      <c r="BR2975" s="1">
        <v>-1.0</v>
      </c>
      <c r="BS2975" s="1">
        <v>-1.0</v>
      </c>
      <c r="BT2975" s="1">
        <v>-1.0</v>
      </c>
      <c r="BU2975" s="1">
        <v>1.0</v>
      </c>
      <c r="BV2975" s="1">
        <v>-1.0</v>
      </c>
      <c r="BW2975" s="1">
        <v>1.0</v>
      </c>
      <c r="BX2975" s="1">
        <v>1.0</v>
      </c>
      <c r="BY2975" s="1">
        <v>-1.0</v>
      </c>
      <c r="BZ2975" s="1">
        <v>-1.0</v>
      </c>
      <c r="CA2975" s="1">
        <v>-1.0</v>
      </c>
      <c r="CB2975" s="1">
        <v>-1.0</v>
      </c>
      <c r="CC2975" s="1">
        <v>-1.0</v>
      </c>
      <c r="CD2975" s="1">
        <v>100044.0</v>
      </c>
    </row>
    <row r="2976">
      <c r="A2976" s="1">
        <v>1.6140364E7</v>
      </c>
      <c r="B2976" s="1" t="s">
        <v>15888</v>
      </c>
      <c r="C2976" s="1" t="s">
        <v>15889</v>
      </c>
      <c r="D2976" s="1" t="s">
        <v>15890</v>
      </c>
      <c r="E2976" s="1" t="s">
        <v>85</v>
      </c>
      <c r="F2976" s="1" t="s">
        <v>15891</v>
      </c>
      <c r="G2976" s="1" t="s">
        <v>15892</v>
      </c>
      <c r="H2976" s="1" t="s">
        <v>15893</v>
      </c>
      <c r="I2976" s="1">
        <v>4.4037475E7</v>
      </c>
      <c r="J2976" s="1">
        <v>42259.0</v>
      </c>
      <c r="K2976" s="1" t="s">
        <v>88</v>
      </c>
      <c r="L2976" s="1">
        <v>0.9</v>
      </c>
      <c r="M2976" s="1">
        <v>0.0</v>
      </c>
      <c r="N2976" s="1">
        <v>4.0</v>
      </c>
      <c r="O2976" s="1">
        <v>0.0</v>
      </c>
      <c r="P2976" s="1" t="s">
        <v>123</v>
      </c>
      <c r="Q2976" s="1" t="s">
        <v>124</v>
      </c>
      <c r="R2976" s="1">
        <v>40.69278</v>
      </c>
      <c r="S2976" s="1">
        <v>-73.95987</v>
      </c>
      <c r="T2976" s="1" t="s">
        <v>144</v>
      </c>
      <c r="U2976" s="1" t="s">
        <v>113</v>
      </c>
      <c r="V2976" s="1">
        <v>1.0</v>
      </c>
      <c r="W2976" s="1">
        <v>1.0</v>
      </c>
      <c r="X2976" s="1">
        <v>1.0</v>
      </c>
      <c r="Y2976" s="1">
        <v>1.0</v>
      </c>
      <c r="Z2976" s="1" t="s">
        <v>93</v>
      </c>
      <c r="AA2976" s="1" t="s">
        <v>15894</v>
      </c>
      <c r="AB2976" s="1">
        <v>50.0</v>
      </c>
      <c r="AC2976" s="1">
        <v>1.0</v>
      </c>
      <c r="AD2976" s="1">
        <v>10.0</v>
      </c>
      <c r="AE2976" s="1">
        <v>30.0</v>
      </c>
      <c r="AF2976" s="1" t="s">
        <v>904</v>
      </c>
      <c r="AG2976" s="1">
        <v>1.0</v>
      </c>
      <c r="AH2976" s="1">
        <v>19.0</v>
      </c>
      <c r="AI2976" s="1">
        <v>49.0</v>
      </c>
      <c r="AJ2976" s="1">
        <v>79.0</v>
      </c>
      <c r="AK2976" s="1">
        <v>79.0</v>
      </c>
      <c r="AL2976" s="1">
        <v>11.0</v>
      </c>
      <c r="AM2976" s="1">
        <v>3.0</v>
      </c>
      <c r="AN2976" s="1">
        <v>82.0</v>
      </c>
      <c r="AO2976" s="1">
        <v>8.0</v>
      </c>
      <c r="AP2976" s="1">
        <v>8.0</v>
      </c>
      <c r="AQ2976" s="1">
        <v>9.0</v>
      </c>
      <c r="AR2976" s="1">
        <v>10.0</v>
      </c>
      <c r="AS2976" s="1">
        <v>9.0</v>
      </c>
      <c r="AT2976" s="1">
        <v>9.0</v>
      </c>
      <c r="AU2976" s="1">
        <v>0.0</v>
      </c>
      <c r="AV2976" s="1" t="s">
        <v>96</v>
      </c>
      <c r="AW2976" s="1">
        <v>4.0</v>
      </c>
      <c r="AX2976" s="1">
        <v>0.0</v>
      </c>
      <c r="AY2976" s="1">
        <v>2.0</v>
      </c>
      <c r="AZ2976" s="1">
        <v>2.0</v>
      </c>
      <c r="BA2976" s="1">
        <v>0.36</v>
      </c>
      <c r="BB2976" s="1">
        <v>-1.0</v>
      </c>
      <c r="BC2976" s="1">
        <v>1.0</v>
      </c>
      <c r="BD2976" s="1">
        <v>-1.0</v>
      </c>
      <c r="BE2976" s="1">
        <v>-1.0</v>
      </c>
      <c r="BF2976" s="1">
        <v>-1.0</v>
      </c>
      <c r="BG2976" s="1">
        <v>-1.0</v>
      </c>
      <c r="BH2976" s="1">
        <v>-1.0</v>
      </c>
      <c r="BI2976" s="1">
        <v>-1.0</v>
      </c>
      <c r="BJ2976" s="1">
        <v>1.0</v>
      </c>
      <c r="BK2976" s="1">
        <v>-1.0</v>
      </c>
      <c r="BL2976" s="1">
        <v>-1.0</v>
      </c>
      <c r="BM2976" s="1">
        <v>1.0</v>
      </c>
      <c r="BN2976" s="1">
        <v>1.0</v>
      </c>
      <c r="BO2976" s="1">
        <v>-1.0</v>
      </c>
      <c r="BP2976" s="1">
        <v>-1.0</v>
      </c>
      <c r="BQ2976" s="1">
        <v>1.0</v>
      </c>
      <c r="BR2976" s="1">
        <v>-1.0</v>
      </c>
      <c r="BS2976" s="1">
        <v>-1.0</v>
      </c>
      <c r="BT2976" s="1">
        <v>-1.0</v>
      </c>
      <c r="BU2976" s="1">
        <v>1.0</v>
      </c>
      <c r="BV2976" s="1">
        <v>-1.0</v>
      </c>
      <c r="BW2976" s="1">
        <v>-1.0</v>
      </c>
      <c r="BX2976" s="1">
        <v>-1.0</v>
      </c>
      <c r="BY2976" s="1">
        <v>1.0</v>
      </c>
      <c r="BZ2976" s="1">
        <v>1.0</v>
      </c>
      <c r="CA2976" s="1">
        <v>-1.0</v>
      </c>
      <c r="CB2976" s="1">
        <v>-1.0</v>
      </c>
      <c r="CC2976" s="1">
        <v>-1.0</v>
      </c>
      <c r="CD2976" s="1">
        <v>100181.0</v>
      </c>
    </row>
    <row r="2977">
      <c r="A2977" s="1">
        <v>1194508.0</v>
      </c>
      <c r="B2977" s="1" t="s">
        <v>15895</v>
      </c>
      <c r="C2977" s="1" t="s">
        <v>15896</v>
      </c>
      <c r="D2977" s="1" t="s">
        <v>15897</v>
      </c>
      <c r="E2977" s="1" t="s">
        <v>85</v>
      </c>
      <c r="I2977" s="1">
        <v>6527494.0</v>
      </c>
      <c r="J2977" s="1">
        <v>41416.0</v>
      </c>
      <c r="M2977" s="1">
        <v>0.0</v>
      </c>
      <c r="N2977" s="1">
        <v>1.0</v>
      </c>
      <c r="O2977" s="1">
        <v>1.0</v>
      </c>
      <c r="P2977" s="1" t="s">
        <v>89</v>
      </c>
      <c r="Q2977" s="1" t="s">
        <v>90</v>
      </c>
      <c r="R2977" s="1">
        <v>40.7116599999999</v>
      </c>
      <c r="S2977" s="1">
        <v>-73.9972</v>
      </c>
      <c r="T2977" s="1" t="s">
        <v>91</v>
      </c>
      <c r="U2977" s="1" t="s">
        <v>113</v>
      </c>
      <c r="V2977" s="1">
        <v>1.0</v>
      </c>
      <c r="W2977" s="1">
        <v>1.0</v>
      </c>
      <c r="X2977" s="1">
        <v>1.0</v>
      </c>
      <c r="Y2977" s="1">
        <v>1.0</v>
      </c>
      <c r="Z2977" s="1" t="s">
        <v>93</v>
      </c>
      <c r="AA2977" s="1" t="s">
        <v>15898</v>
      </c>
      <c r="AB2977" s="1">
        <v>80.0</v>
      </c>
      <c r="AC2977" s="1">
        <v>1.0</v>
      </c>
      <c r="AD2977" s="1">
        <v>0.0</v>
      </c>
      <c r="AE2977" s="1">
        <v>1.0</v>
      </c>
      <c r="AF2977" s="1" t="s">
        <v>349</v>
      </c>
      <c r="AG2977" s="1">
        <v>1.0</v>
      </c>
      <c r="AH2977" s="1">
        <v>0.0</v>
      </c>
      <c r="AI2977" s="1">
        <v>0.0</v>
      </c>
      <c r="AJ2977" s="1">
        <v>0.0</v>
      </c>
      <c r="AK2977" s="1">
        <v>0.0</v>
      </c>
      <c r="AL2977" s="1">
        <v>1.0</v>
      </c>
      <c r="AM2977" s="1">
        <v>0.0</v>
      </c>
      <c r="AN2977" s="1">
        <v>100.0</v>
      </c>
      <c r="AO2977" s="1">
        <v>10.0</v>
      </c>
      <c r="AP2977" s="1">
        <v>8.0</v>
      </c>
      <c r="AQ2977" s="1">
        <v>10.0</v>
      </c>
      <c r="AR2977" s="1">
        <v>10.0</v>
      </c>
      <c r="AS2977" s="1">
        <v>8.0</v>
      </c>
      <c r="AT2977" s="1">
        <v>8.0</v>
      </c>
      <c r="AU2977" s="1">
        <v>0.0</v>
      </c>
      <c r="AV2977" s="1" t="s">
        <v>96</v>
      </c>
      <c r="AW2977" s="1">
        <v>1.0</v>
      </c>
      <c r="AX2977" s="1">
        <v>0.0</v>
      </c>
      <c r="AY2977" s="1">
        <v>1.0</v>
      </c>
      <c r="AZ2977" s="1">
        <v>0.0</v>
      </c>
      <c r="BA2977" s="1">
        <v>0.03</v>
      </c>
      <c r="BB2977" s="1">
        <v>1.0</v>
      </c>
      <c r="BC2977" s="1">
        <v>1.0</v>
      </c>
      <c r="BD2977" s="1">
        <v>-1.0</v>
      </c>
      <c r="BE2977" s="1">
        <v>-1.0</v>
      </c>
      <c r="BF2977" s="1">
        <v>-1.0</v>
      </c>
      <c r="BG2977" s="1">
        <v>-1.0</v>
      </c>
      <c r="BH2977" s="1">
        <v>-1.0</v>
      </c>
      <c r="BI2977" s="1">
        <v>-1.0</v>
      </c>
      <c r="BJ2977" s="1">
        <v>1.0</v>
      </c>
      <c r="BK2977" s="1">
        <v>-1.0</v>
      </c>
      <c r="BL2977" s="1">
        <v>-1.0</v>
      </c>
      <c r="BM2977" s="1">
        <v>-1.0</v>
      </c>
      <c r="BN2977" s="1">
        <v>-1.0</v>
      </c>
      <c r="BO2977" s="1">
        <v>-1.0</v>
      </c>
      <c r="BP2977" s="1">
        <v>-1.0</v>
      </c>
      <c r="BQ2977" s="1">
        <v>-1.0</v>
      </c>
      <c r="BR2977" s="1">
        <v>-1.0</v>
      </c>
      <c r="BS2977" s="1">
        <v>-1.0</v>
      </c>
      <c r="BT2977" s="1">
        <v>-1.0</v>
      </c>
      <c r="BU2977" s="1">
        <v>1.0</v>
      </c>
      <c r="BV2977" s="1">
        <v>-1.0</v>
      </c>
      <c r="BW2977" s="1">
        <v>-1.0</v>
      </c>
      <c r="BX2977" s="1">
        <v>-1.0</v>
      </c>
      <c r="BY2977" s="1">
        <v>-1.0</v>
      </c>
      <c r="BZ2977" s="1">
        <v>-1.0</v>
      </c>
      <c r="CA2977" s="1">
        <v>-1.0</v>
      </c>
      <c r="CB2977" s="1">
        <v>-1.0</v>
      </c>
      <c r="CC2977" s="1">
        <v>-1.0</v>
      </c>
      <c r="CD2977" s="1">
        <v>100194.0</v>
      </c>
    </row>
    <row r="2978">
      <c r="A2978" s="1">
        <v>1.1529467E7</v>
      </c>
      <c r="B2978" s="1" t="s">
        <v>15899</v>
      </c>
      <c r="C2978" s="1" t="s">
        <v>15900</v>
      </c>
      <c r="D2978" s="1" t="s">
        <v>15901</v>
      </c>
      <c r="E2978" s="1" t="s">
        <v>85</v>
      </c>
      <c r="F2978" s="1" t="s">
        <v>15902</v>
      </c>
      <c r="G2978" s="1" t="s">
        <v>15903</v>
      </c>
      <c r="H2978" s="1" t="s">
        <v>15904</v>
      </c>
      <c r="I2978" s="1">
        <v>6.0802539E7</v>
      </c>
      <c r="J2978" s="1">
        <v>42428.0</v>
      </c>
      <c r="M2978" s="1">
        <v>0.0</v>
      </c>
      <c r="N2978" s="1">
        <v>1.0</v>
      </c>
      <c r="O2978" s="1">
        <v>1.0</v>
      </c>
      <c r="P2978" s="1" t="s">
        <v>123</v>
      </c>
      <c r="Q2978" s="1" t="s">
        <v>124</v>
      </c>
      <c r="R2978" s="1">
        <v>40.67509</v>
      </c>
      <c r="S2978" s="1">
        <v>-73.9572</v>
      </c>
      <c r="T2978" s="1" t="s">
        <v>91</v>
      </c>
      <c r="U2978" s="1" t="s">
        <v>92</v>
      </c>
      <c r="V2978" s="1">
        <v>2.0</v>
      </c>
      <c r="W2978" s="1">
        <v>1.0</v>
      </c>
      <c r="X2978" s="1">
        <v>1.0</v>
      </c>
      <c r="Y2978" s="1">
        <v>2.0</v>
      </c>
      <c r="Z2978" s="1" t="s">
        <v>93</v>
      </c>
      <c r="AA2978" s="1" t="s">
        <v>15905</v>
      </c>
      <c r="AB2978" s="1">
        <v>133.0</v>
      </c>
      <c r="AC2978" s="1">
        <v>1.0</v>
      </c>
      <c r="AD2978" s="1">
        <v>0.0</v>
      </c>
      <c r="AE2978" s="1">
        <v>2.0</v>
      </c>
      <c r="AF2978" s="1" t="s">
        <v>266</v>
      </c>
      <c r="AG2978" s="1">
        <v>1.0</v>
      </c>
      <c r="AH2978" s="1">
        <v>0.0</v>
      </c>
      <c r="AI2978" s="1">
        <v>0.0</v>
      </c>
      <c r="AJ2978" s="1">
        <v>0.0</v>
      </c>
      <c r="AK2978" s="1">
        <v>0.0</v>
      </c>
      <c r="AL2978" s="1">
        <v>0.0</v>
      </c>
      <c r="AM2978" s="1">
        <v>0.0</v>
      </c>
      <c r="AU2978" s="1">
        <v>0.0</v>
      </c>
      <c r="AV2978" s="1" t="s">
        <v>105</v>
      </c>
      <c r="AW2978" s="1">
        <v>1.0</v>
      </c>
      <c r="AX2978" s="1">
        <v>1.0</v>
      </c>
      <c r="AY2978" s="1">
        <v>0.0</v>
      </c>
      <c r="AZ2978" s="1">
        <v>0.0</v>
      </c>
      <c r="BB2978" s="1">
        <v>-1.0</v>
      </c>
      <c r="BC2978" s="1">
        <v>1.0</v>
      </c>
      <c r="BD2978" s="1">
        <v>-1.0</v>
      </c>
      <c r="BE2978" s="1">
        <v>-1.0</v>
      </c>
      <c r="BF2978" s="1">
        <v>-1.0</v>
      </c>
      <c r="BG2978" s="1">
        <v>-1.0</v>
      </c>
      <c r="BH2978" s="1">
        <v>-1.0</v>
      </c>
      <c r="BI2978" s="1">
        <v>-1.0</v>
      </c>
      <c r="BJ2978" s="1">
        <v>1.0</v>
      </c>
      <c r="BK2978" s="1">
        <v>-1.0</v>
      </c>
      <c r="BL2978" s="1">
        <v>-1.0</v>
      </c>
      <c r="BM2978" s="1">
        <v>-1.0</v>
      </c>
      <c r="BN2978" s="1">
        <v>1.0</v>
      </c>
      <c r="BO2978" s="1">
        <v>-1.0</v>
      </c>
      <c r="BP2978" s="1">
        <v>1.0</v>
      </c>
      <c r="BQ2978" s="1">
        <v>-1.0</v>
      </c>
      <c r="BR2978" s="1">
        <v>-1.0</v>
      </c>
      <c r="BS2978" s="1">
        <v>-1.0</v>
      </c>
      <c r="BT2978" s="1">
        <v>-1.0</v>
      </c>
      <c r="BU2978" s="1">
        <v>1.0</v>
      </c>
      <c r="BV2978" s="1">
        <v>-1.0</v>
      </c>
      <c r="BW2978" s="1">
        <v>-1.0</v>
      </c>
      <c r="BX2978" s="1">
        <v>-1.0</v>
      </c>
      <c r="BY2978" s="1">
        <v>-1.0</v>
      </c>
      <c r="BZ2978" s="1">
        <v>-1.0</v>
      </c>
      <c r="CA2978" s="1">
        <v>-1.0</v>
      </c>
      <c r="CB2978" s="1">
        <v>-1.0</v>
      </c>
      <c r="CC2978" s="1">
        <v>-1.0</v>
      </c>
      <c r="CD2978" s="1">
        <v>100204.0</v>
      </c>
    </row>
    <row r="2979">
      <c r="A2979" s="1">
        <v>3.1188378E7</v>
      </c>
      <c r="B2979" s="1" t="s">
        <v>15906</v>
      </c>
      <c r="C2979" s="1" t="s">
        <v>3951</v>
      </c>
      <c r="D2979" s="1" t="s">
        <v>15907</v>
      </c>
      <c r="E2979" s="1" t="s">
        <v>85</v>
      </c>
      <c r="F2979" s="1" t="s">
        <v>3953</v>
      </c>
      <c r="G2979" s="1" t="s">
        <v>14607</v>
      </c>
      <c r="H2979" s="2" t="str">
        <f>- no extra guests in room</f>
        <v>#ERROR!</v>
      </c>
      <c r="I2979" s="1">
        <v>2.24815152E8</v>
      </c>
      <c r="J2979" s="1">
        <v>43412.0</v>
      </c>
      <c r="K2979" s="1" t="s">
        <v>134</v>
      </c>
      <c r="L2979" s="1">
        <v>1.0</v>
      </c>
      <c r="M2979" s="1">
        <v>0.0</v>
      </c>
      <c r="N2979" s="1">
        <v>8.0</v>
      </c>
      <c r="O2979" s="1">
        <v>0.0</v>
      </c>
      <c r="P2979" s="1" t="s">
        <v>89</v>
      </c>
      <c r="Q2979" s="1" t="s">
        <v>90</v>
      </c>
      <c r="R2979" s="1">
        <v>40.75495</v>
      </c>
      <c r="S2979" s="1">
        <v>-73.99825</v>
      </c>
      <c r="T2979" s="1" t="s">
        <v>363</v>
      </c>
      <c r="U2979" s="1" t="s">
        <v>113</v>
      </c>
      <c r="V2979" s="1">
        <v>2.0</v>
      </c>
      <c r="W2979" s="1">
        <v>1.0</v>
      </c>
      <c r="X2979" s="1">
        <v>1.0</v>
      </c>
      <c r="Y2979" s="1">
        <v>1.0</v>
      </c>
      <c r="Z2979" s="1" t="s">
        <v>93</v>
      </c>
      <c r="AA2979" s="1" t="s">
        <v>15908</v>
      </c>
      <c r="AB2979" s="1">
        <v>209.0</v>
      </c>
      <c r="AC2979" s="1">
        <v>1.0</v>
      </c>
      <c r="AD2979" s="1">
        <v>0.0</v>
      </c>
      <c r="AE2979" s="1">
        <v>1.0</v>
      </c>
      <c r="AF2979" s="1" t="s">
        <v>95</v>
      </c>
      <c r="AG2979" s="1">
        <v>1.0</v>
      </c>
      <c r="AH2979" s="1">
        <v>29.0</v>
      </c>
      <c r="AI2979" s="1">
        <v>59.0</v>
      </c>
      <c r="AJ2979" s="1">
        <v>88.0</v>
      </c>
      <c r="AK2979" s="1">
        <v>88.0</v>
      </c>
      <c r="AL2979" s="1">
        <v>6.0</v>
      </c>
      <c r="AM2979" s="1">
        <v>6.0</v>
      </c>
      <c r="AN2979" s="1">
        <v>80.0</v>
      </c>
      <c r="AO2979" s="1">
        <v>8.0</v>
      </c>
      <c r="AP2979" s="1">
        <v>9.0</v>
      </c>
      <c r="AQ2979" s="1">
        <v>9.0</v>
      </c>
      <c r="AR2979" s="1">
        <v>9.0</v>
      </c>
      <c r="AS2979" s="1">
        <v>9.0</v>
      </c>
      <c r="AT2979" s="1">
        <v>8.0</v>
      </c>
      <c r="AU2979" s="1">
        <v>0.0</v>
      </c>
      <c r="AV2979" s="1" t="s">
        <v>105</v>
      </c>
      <c r="AW2979" s="1">
        <v>8.0</v>
      </c>
      <c r="AX2979" s="1">
        <v>0.0</v>
      </c>
      <c r="AY2979" s="1">
        <v>8.0</v>
      </c>
      <c r="AZ2979" s="1">
        <v>0.0</v>
      </c>
      <c r="BA2979" s="1">
        <v>1.01</v>
      </c>
      <c r="BB2979" s="1">
        <v>-1.0</v>
      </c>
      <c r="BC2979" s="1">
        <v>1.0</v>
      </c>
      <c r="BD2979" s="1">
        <v>-1.0</v>
      </c>
      <c r="BE2979" s="1">
        <v>-1.0</v>
      </c>
      <c r="BF2979" s="1">
        <v>-1.0</v>
      </c>
      <c r="BG2979" s="1">
        <v>-1.0</v>
      </c>
      <c r="BH2979" s="1">
        <v>-1.0</v>
      </c>
      <c r="BI2979" s="1">
        <v>-1.0</v>
      </c>
      <c r="BJ2979" s="1">
        <v>1.0</v>
      </c>
      <c r="BK2979" s="1">
        <v>-1.0</v>
      </c>
      <c r="BL2979" s="1">
        <v>-1.0</v>
      </c>
      <c r="BM2979" s="1">
        <v>-1.0</v>
      </c>
      <c r="BN2979" s="1">
        <v>1.0</v>
      </c>
      <c r="BO2979" s="1">
        <v>-1.0</v>
      </c>
      <c r="BP2979" s="1">
        <v>-1.0</v>
      </c>
      <c r="BQ2979" s="1">
        <v>-1.0</v>
      </c>
      <c r="BR2979" s="1">
        <v>-1.0</v>
      </c>
      <c r="BS2979" s="1">
        <v>-1.0</v>
      </c>
      <c r="BT2979" s="1">
        <v>-1.0</v>
      </c>
      <c r="BU2979" s="1">
        <v>1.0</v>
      </c>
      <c r="BV2979" s="1">
        <v>-1.0</v>
      </c>
      <c r="BW2979" s="1">
        <v>-1.0</v>
      </c>
      <c r="BX2979" s="1">
        <v>-1.0</v>
      </c>
      <c r="BY2979" s="1">
        <v>-1.0</v>
      </c>
      <c r="BZ2979" s="1">
        <v>1.0</v>
      </c>
      <c r="CA2979" s="1">
        <v>-1.0</v>
      </c>
      <c r="CB2979" s="1">
        <v>-1.0</v>
      </c>
      <c r="CC2979" s="1">
        <v>-1.0</v>
      </c>
      <c r="CD2979" s="1">
        <v>100305.0</v>
      </c>
    </row>
    <row r="2980">
      <c r="A2980" s="1">
        <v>2.5372531E7</v>
      </c>
      <c r="B2980" s="1" t="s">
        <v>15909</v>
      </c>
      <c r="C2980" s="1" t="s">
        <v>15910</v>
      </c>
      <c r="D2980" s="1" t="s">
        <v>15911</v>
      </c>
      <c r="E2980" s="1" t="s">
        <v>85</v>
      </c>
      <c r="F2980" s="1" t="s">
        <v>15912</v>
      </c>
      <c r="G2980" s="1" t="s">
        <v>15913</v>
      </c>
      <c r="H2980" s="1" t="s">
        <v>15914</v>
      </c>
      <c r="I2980" s="1">
        <v>1.90981544E8</v>
      </c>
      <c r="J2980" s="1">
        <v>43242.0</v>
      </c>
      <c r="K2980" s="1" t="s">
        <v>134</v>
      </c>
      <c r="L2980" s="1">
        <v>1.0</v>
      </c>
      <c r="M2980" s="1">
        <v>0.0</v>
      </c>
      <c r="N2980" s="1">
        <v>6.0</v>
      </c>
      <c r="O2980" s="1">
        <v>0.0</v>
      </c>
      <c r="P2980" s="1" t="s">
        <v>123</v>
      </c>
      <c r="Q2980" s="1" t="s">
        <v>157</v>
      </c>
      <c r="R2980" s="1">
        <v>40.68645</v>
      </c>
      <c r="S2980" s="1">
        <v>-73.92975</v>
      </c>
      <c r="T2980" s="1" t="s">
        <v>1690</v>
      </c>
      <c r="U2980" s="1" t="s">
        <v>113</v>
      </c>
      <c r="V2980" s="1">
        <v>2.0</v>
      </c>
      <c r="W2980" s="1">
        <v>2.0</v>
      </c>
      <c r="X2980" s="1">
        <v>1.0</v>
      </c>
      <c r="Y2980" s="1">
        <v>2.0</v>
      </c>
      <c r="Z2980" s="1" t="s">
        <v>93</v>
      </c>
      <c r="AA2980" s="1" t="s">
        <v>15915</v>
      </c>
      <c r="AB2980" s="1">
        <v>90.0</v>
      </c>
      <c r="AC2980" s="1">
        <v>1.0</v>
      </c>
      <c r="AD2980" s="1">
        <v>50.0</v>
      </c>
      <c r="AE2980" s="1">
        <v>1.0</v>
      </c>
      <c r="AF2980" s="1" t="s">
        <v>95</v>
      </c>
      <c r="AG2980" s="1">
        <v>1.0</v>
      </c>
      <c r="AH2980" s="1">
        <v>12.0</v>
      </c>
      <c r="AI2980" s="1">
        <v>26.0</v>
      </c>
      <c r="AJ2980" s="1">
        <v>47.0</v>
      </c>
      <c r="AK2980" s="1">
        <v>256.0</v>
      </c>
      <c r="AL2980" s="1">
        <v>5.0</v>
      </c>
      <c r="AM2980" s="1">
        <v>5.0</v>
      </c>
      <c r="AN2980" s="1">
        <v>100.0</v>
      </c>
      <c r="AO2980" s="1">
        <v>10.0</v>
      </c>
      <c r="AP2980" s="1">
        <v>10.0</v>
      </c>
      <c r="AQ2980" s="1">
        <v>10.0</v>
      </c>
      <c r="AR2980" s="1">
        <v>10.0</v>
      </c>
      <c r="AS2980" s="1">
        <v>10.0</v>
      </c>
      <c r="AT2980" s="1">
        <v>10.0</v>
      </c>
      <c r="AU2980" s="1">
        <v>1.0</v>
      </c>
      <c r="AV2980" s="1" t="s">
        <v>96</v>
      </c>
      <c r="AW2980" s="1">
        <v>6.0</v>
      </c>
      <c r="AX2980" s="1">
        <v>0.0</v>
      </c>
      <c r="AY2980" s="1">
        <v>6.0</v>
      </c>
      <c r="AZ2980" s="1">
        <v>0.0</v>
      </c>
      <c r="BA2980" s="1">
        <v>1.61</v>
      </c>
      <c r="BB2980" s="1">
        <v>-1.0</v>
      </c>
      <c r="BC2980" s="1">
        <v>1.0</v>
      </c>
      <c r="BD2980" s="1">
        <v>-1.0</v>
      </c>
      <c r="BE2980" s="1">
        <v>-1.0</v>
      </c>
      <c r="BF2980" s="1">
        <v>-1.0</v>
      </c>
      <c r="BG2980" s="1">
        <v>-1.0</v>
      </c>
      <c r="BH2980" s="1">
        <v>-1.0</v>
      </c>
      <c r="BI2980" s="1">
        <v>-1.0</v>
      </c>
      <c r="BJ2980" s="1">
        <v>1.0</v>
      </c>
      <c r="BK2980" s="1">
        <v>-1.0</v>
      </c>
      <c r="BL2980" s="1">
        <v>-1.0</v>
      </c>
      <c r="BM2980" s="1">
        <v>-1.0</v>
      </c>
      <c r="BN2980" s="1">
        <v>-1.0</v>
      </c>
      <c r="BO2980" s="1">
        <v>-1.0</v>
      </c>
      <c r="BP2980" s="1">
        <v>1.0</v>
      </c>
      <c r="BQ2980" s="1">
        <v>-1.0</v>
      </c>
      <c r="BR2980" s="1">
        <v>-1.0</v>
      </c>
      <c r="BS2980" s="1">
        <v>1.0</v>
      </c>
      <c r="BT2980" s="1">
        <v>-1.0</v>
      </c>
      <c r="BU2980" s="1">
        <v>1.0</v>
      </c>
      <c r="BV2980" s="1">
        <v>-1.0</v>
      </c>
      <c r="BW2980" s="1">
        <v>-1.0</v>
      </c>
      <c r="BX2980" s="1">
        <v>-1.0</v>
      </c>
      <c r="BY2980" s="1">
        <v>-1.0</v>
      </c>
      <c r="BZ2980" s="1">
        <v>-1.0</v>
      </c>
      <c r="CA2980" s="1">
        <v>-1.0</v>
      </c>
      <c r="CB2980" s="1">
        <v>-1.0</v>
      </c>
      <c r="CC2980" s="1">
        <v>-1.0</v>
      </c>
      <c r="CD2980" s="1">
        <v>100335.0</v>
      </c>
    </row>
    <row r="2981">
      <c r="A2981" s="1">
        <v>1.6530447E7</v>
      </c>
      <c r="B2981" s="1" t="s">
        <v>15916</v>
      </c>
      <c r="C2981" s="1" t="s">
        <v>15917</v>
      </c>
      <c r="D2981" s="1" t="s">
        <v>15918</v>
      </c>
      <c r="E2981" s="1" t="s">
        <v>85</v>
      </c>
      <c r="F2981" s="1" t="s">
        <v>15919</v>
      </c>
      <c r="G2981" s="1" t="s">
        <v>15920</v>
      </c>
      <c r="H2981" s="2" t="str">
        <f>- please remove shoes Upon arrival - please Respect our home and belongings</f>
        <v>#ERROR!</v>
      </c>
      <c r="I2981" s="1">
        <v>2.2760867E7</v>
      </c>
      <c r="J2981" s="1">
        <v>41932.0</v>
      </c>
      <c r="M2981" s="1">
        <v>0.0</v>
      </c>
      <c r="N2981" s="1">
        <v>1.0</v>
      </c>
      <c r="O2981" s="1">
        <v>1.0</v>
      </c>
      <c r="P2981" s="1" t="s">
        <v>123</v>
      </c>
      <c r="Q2981" s="1" t="s">
        <v>519</v>
      </c>
      <c r="R2981" s="1">
        <v>40.69833</v>
      </c>
      <c r="S2981" s="1">
        <v>-73.9266</v>
      </c>
      <c r="T2981" s="1" t="s">
        <v>91</v>
      </c>
      <c r="U2981" s="1" t="s">
        <v>92</v>
      </c>
      <c r="V2981" s="1">
        <v>4.0</v>
      </c>
      <c r="W2981" s="1">
        <v>1.0</v>
      </c>
      <c r="X2981" s="1">
        <v>2.0</v>
      </c>
      <c r="Y2981" s="1">
        <v>2.0</v>
      </c>
      <c r="Z2981" s="1" t="s">
        <v>93</v>
      </c>
      <c r="AA2981" s="1" t="s">
        <v>15921</v>
      </c>
      <c r="AB2981" s="1">
        <v>200.0</v>
      </c>
      <c r="AC2981" s="1">
        <v>1.0</v>
      </c>
      <c r="AD2981" s="1">
        <v>0.0</v>
      </c>
      <c r="AE2981" s="1">
        <v>2.0</v>
      </c>
      <c r="AF2981" s="1" t="s">
        <v>1228</v>
      </c>
      <c r="AG2981" s="1">
        <v>1.0</v>
      </c>
      <c r="AH2981" s="1">
        <v>0.0</v>
      </c>
      <c r="AI2981" s="1">
        <v>0.0</v>
      </c>
      <c r="AJ2981" s="1">
        <v>0.0</v>
      </c>
      <c r="AK2981" s="1">
        <v>0.0</v>
      </c>
      <c r="AL2981" s="1">
        <v>0.0</v>
      </c>
      <c r="AM2981" s="1">
        <v>0.0</v>
      </c>
      <c r="AU2981" s="1">
        <v>0.0</v>
      </c>
      <c r="AV2981" s="1" t="s">
        <v>105</v>
      </c>
      <c r="AW2981" s="1">
        <v>1.0</v>
      </c>
      <c r="AX2981" s="1">
        <v>1.0</v>
      </c>
      <c r="AY2981" s="1">
        <v>0.0</v>
      </c>
      <c r="AZ2981" s="1">
        <v>0.0</v>
      </c>
      <c r="BB2981" s="1">
        <v>1.0</v>
      </c>
      <c r="BC2981" s="1">
        <v>1.0</v>
      </c>
      <c r="BD2981" s="1">
        <v>-1.0</v>
      </c>
      <c r="BE2981" s="1">
        <v>-1.0</v>
      </c>
      <c r="BF2981" s="1">
        <v>-1.0</v>
      </c>
      <c r="BG2981" s="1">
        <v>-1.0</v>
      </c>
      <c r="BH2981" s="1">
        <v>-1.0</v>
      </c>
      <c r="BI2981" s="1">
        <v>-1.0</v>
      </c>
      <c r="BJ2981" s="1">
        <v>-1.0</v>
      </c>
      <c r="BK2981" s="1">
        <v>-1.0</v>
      </c>
      <c r="BL2981" s="1">
        <v>-1.0</v>
      </c>
      <c r="BM2981" s="1">
        <v>1.0</v>
      </c>
      <c r="BN2981" s="1">
        <v>-1.0</v>
      </c>
      <c r="BO2981" s="1">
        <v>-1.0</v>
      </c>
      <c r="BP2981" s="1">
        <v>-1.0</v>
      </c>
      <c r="BQ2981" s="1">
        <v>-1.0</v>
      </c>
      <c r="BR2981" s="1">
        <v>-1.0</v>
      </c>
      <c r="BS2981" s="1">
        <v>-1.0</v>
      </c>
      <c r="BT2981" s="1">
        <v>-1.0</v>
      </c>
      <c r="BU2981" s="1">
        <v>1.0</v>
      </c>
      <c r="BV2981" s="1">
        <v>-1.0</v>
      </c>
      <c r="BW2981" s="1">
        <v>1.0</v>
      </c>
      <c r="BX2981" s="1">
        <v>-1.0</v>
      </c>
      <c r="BY2981" s="1">
        <v>-1.0</v>
      </c>
      <c r="BZ2981" s="1">
        <v>1.0</v>
      </c>
      <c r="CA2981" s="1">
        <v>-1.0</v>
      </c>
      <c r="CB2981" s="1">
        <v>-1.0</v>
      </c>
      <c r="CC2981" s="1">
        <v>-1.0</v>
      </c>
      <c r="CD2981" s="1">
        <v>100400.0</v>
      </c>
    </row>
    <row r="2982">
      <c r="A2982" s="1">
        <v>2.1095546E7</v>
      </c>
      <c r="B2982" s="1" t="s">
        <v>15922</v>
      </c>
      <c r="C2982" s="1" t="s">
        <v>15923</v>
      </c>
      <c r="D2982" s="1" t="s">
        <v>15924</v>
      </c>
      <c r="E2982" s="1" t="s">
        <v>85</v>
      </c>
      <c r="F2982" s="1" t="s">
        <v>15925</v>
      </c>
      <c r="H2982" s="1" t="s">
        <v>15926</v>
      </c>
      <c r="I2982" s="1">
        <v>1.6509617E7</v>
      </c>
      <c r="J2982" s="1">
        <v>41797.0</v>
      </c>
      <c r="M2982" s="1">
        <v>0.0</v>
      </c>
      <c r="N2982" s="1">
        <v>1.0</v>
      </c>
      <c r="O2982" s="1">
        <v>1.0</v>
      </c>
      <c r="P2982" s="1" t="s">
        <v>123</v>
      </c>
      <c r="Q2982" s="1" t="s">
        <v>124</v>
      </c>
      <c r="R2982" s="1">
        <v>40.64651</v>
      </c>
      <c r="S2982" s="1">
        <v>-74.01749</v>
      </c>
      <c r="T2982" s="1" t="s">
        <v>91</v>
      </c>
      <c r="U2982" s="1" t="s">
        <v>92</v>
      </c>
      <c r="V2982" s="1">
        <v>2.0</v>
      </c>
      <c r="W2982" s="1">
        <v>1.0</v>
      </c>
      <c r="X2982" s="1">
        <v>1.0</v>
      </c>
      <c r="Y2982" s="1">
        <v>1.0</v>
      </c>
      <c r="Z2982" s="1" t="s">
        <v>93</v>
      </c>
      <c r="AA2982" s="1" t="s">
        <v>15927</v>
      </c>
      <c r="AB2982" s="1">
        <v>100.0</v>
      </c>
      <c r="AC2982" s="1">
        <v>1.0</v>
      </c>
      <c r="AD2982" s="1">
        <v>0.0</v>
      </c>
      <c r="AE2982" s="1">
        <v>3.0</v>
      </c>
      <c r="AF2982" s="1" t="s">
        <v>323</v>
      </c>
      <c r="AG2982" s="1">
        <v>1.0</v>
      </c>
      <c r="AH2982" s="1">
        <v>0.0</v>
      </c>
      <c r="AI2982" s="1">
        <v>0.0</v>
      </c>
      <c r="AJ2982" s="1">
        <v>0.0</v>
      </c>
      <c r="AK2982" s="1">
        <v>0.0</v>
      </c>
      <c r="AL2982" s="1">
        <v>0.0</v>
      </c>
      <c r="AM2982" s="1">
        <v>0.0</v>
      </c>
      <c r="AU2982" s="1">
        <v>0.0</v>
      </c>
      <c r="AV2982" s="1" t="s">
        <v>96</v>
      </c>
      <c r="AW2982" s="1">
        <v>1.0</v>
      </c>
      <c r="AX2982" s="1">
        <v>1.0</v>
      </c>
      <c r="AY2982" s="1">
        <v>0.0</v>
      </c>
      <c r="AZ2982" s="1">
        <v>0.0</v>
      </c>
      <c r="BB2982" s="1">
        <v>-1.0</v>
      </c>
      <c r="BC2982" s="1">
        <v>1.0</v>
      </c>
      <c r="BD2982" s="1">
        <v>-1.0</v>
      </c>
      <c r="BE2982" s="1">
        <v>-1.0</v>
      </c>
      <c r="BF2982" s="1">
        <v>-1.0</v>
      </c>
      <c r="BG2982" s="1">
        <v>-1.0</v>
      </c>
      <c r="BH2982" s="1">
        <v>1.0</v>
      </c>
      <c r="BI2982" s="1">
        <v>1.0</v>
      </c>
      <c r="BJ2982" s="1">
        <v>-1.0</v>
      </c>
      <c r="BK2982" s="1">
        <v>-1.0</v>
      </c>
      <c r="BL2982" s="1">
        <v>1.0</v>
      </c>
      <c r="BM2982" s="1">
        <v>-1.0</v>
      </c>
      <c r="BN2982" s="1">
        <v>-1.0</v>
      </c>
      <c r="BO2982" s="1">
        <v>-1.0</v>
      </c>
      <c r="BP2982" s="1">
        <v>-1.0</v>
      </c>
      <c r="BQ2982" s="1">
        <v>-1.0</v>
      </c>
      <c r="BR2982" s="1">
        <v>-1.0</v>
      </c>
      <c r="BS2982" s="1">
        <v>-1.0</v>
      </c>
      <c r="BT2982" s="1">
        <v>-1.0</v>
      </c>
      <c r="BU2982" s="1">
        <v>1.0</v>
      </c>
      <c r="BV2982" s="1">
        <v>-1.0</v>
      </c>
      <c r="BW2982" s="1">
        <v>1.0</v>
      </c>
      <c r="BX2982" s="1">
        <v>-1.0</v>
      </c>
      <c r="BY2982" s="1">
        <v>-1.0</v>
      </c>
      <c r="BZ2982" s="1">
        <v>-1.0</v>
      </c>
      <c r="CA2982" s="1">
        <v>-1.0</v>
      </c>
      <c r="CB2982" s="1">
        <v>-1.0</v>
      </c>
      <c r="CC2982" s="1">
        <v>-1.0</v>
      </c>
      <c r="CD2982" s="1">
        <v>100428.0</v>
      </c>
    </row>
    <row r="2983">
      <c r="A2983" s="1">
        <v>2.4116708E7</v>
      </c>
      <c r="B2983" s="1" t="s">
        <v>15928</v>
      </c>
      <c r="C2983" s="1" t="s">
        <v>15929</v>
      </c>
      <c r="D2983" s="1" t="s">
        <v>15930</v>
      </c>
      <c r="E2983" s="1" t="s">
        <v>85</v>
      </c>
      <c r="F2983" s="1" t="s">
        <v>15931</v>
      </c>
      <c r="G2983" s="1" t="s">
        <v>15932</v>
      </c>
      <c r="I2983" s="1">
        <v>279067.0</v>
      </c>
      <c r="J2983" s="1">
        <v>40487.0</v>
      </c>
      <c r="M2983" s="1">
        <v>0.0</v>
      </c>
      <c r="N2983" s="1">
        <v>0.0</v>
      </c>
      <c r="O2983" s="1">
        <v>1.0</v>
      </c>
      <c r="P2983" s="1" t="s">
        <v>123</v>
      </c>
      <c r="Q2983" s="1" t="s">
        <v>2112</v>
      </c>
      <c r="R2983" s="1">
        <v>40.65618</v>
      </c>
      <c r="S2983" s="1">
        <v>-73.95784</v>
      </c>
      <c r="T2983" s="1" t="s">
        <v>91</v>
      </c>
      <c r="U2983" s="1" t="s">
        <v>113</v>
      </c>
      <c r="V2983" s="1">
        <v>1.0</v>
      </c>
      <c r="W2983" s="1">
        <v>1.0</v>
      </c>
      <c r="X2983" s="1">
        <v>1.0</v>
      </c>
      <c r="Y2983" s="1">
        <v>1.0</v>
      </c>
      <c r="Z2983" s="1" t="s">
        <v>93</v>
      </c>
      <c r="AA2983" s="1" t="s">
        <v>15933</v>
      </c>
      <c r="AB2983" s="1">
        <v>40.0</v>
      </c>
      <c r="AC2983" s="1">
        <v>1.0</v>
      </c>
      <c r="AD2983" s="1">
        <v>0.0</v>
      </c>
      <c r="AE2983" s="1">
        <v>7.0</v>
      </c>
      <c r="AF2983" s="1" t="s">
        <v>797</v>
      </c>
      <c r="AG2983" s="1">
        <v>1.0</v>
      </c>
      <c r="AH2983" s="1">
        <v>26.0</v>
      </c>
      <c r="AI2983" s="1">
        <v>53.0</v>
      </c>
      <c r="AJ2983" s="1">
        <v>53.0</v>
      </c>
      <c r="AK2983" s="1">
        <v>53.0</v>
      </c>
      <c r="AL2983" s="1">
        <v>0.0</v>
      </c>
      <c r="AM2983" s="1">
        <v>0.0</v>
      </c>
      <c r="AU2983" s="1">
        <v>0.0</v>
      </c>
      <c r="AV2983" s="1" t="s">
        <v>105</v>
      </c>
      <c r="AW2983" s="1">
        <v>1.0</v>
      </c>
      <c r="AX2983" s="1">
        <v>0.0</v>
      </c>
      <c r="AY2983" s="1">
        <v>1.0</v>
      </c>
      <c r="AZ2983" s="1">
        <v>0.0</v>
      </c>
      <c r="BB2983" s="1">
        <v>-1.0</v>
      </c>
      <c r="BC2983" s="1">
        <v>1.0</v>
      </c>
      <c r="BD2983" s="1">
        <v>-1.0</v>
      </c>
      <c r="BE2983" s="1">
        <v>-1.0</v>
      </c>
      <c r="BF2983" s="1">
        <v>-1.0</v>
      </c>
      <c r="BG2983" s="1">
        <v>-1.0</v>
      </c>
      <c r="BH2983" s="1">
        <v>-1.0</v>
      </c>
      <c r="BI2983" s="1">
        <v>-1.0</v>
      </c>
      <c r="BJ2983" s="1">
        <v>-1.0</v>
      </c>
      <c r="BK2983" s="1">
        <v>-1.0</v>
      </c>
      <c r="BL2983" s="1">
        <v>-1.0</v>
      </c>
      <c r="BM2983" s="1">
        <v>-1.0</v>
      </c>
      <c r="BN2983" s="1">
        <v>-1.0</v>
      </c>
      <c r="BO2983" s="1">
        <v>-1.0</v>
      </c>
      <c r="BP2983" s="1">
        <v>-1.0</v>
      </c>
      <c r="BQ2983" s="1">
        <v>-1.0</v>
      </c>
      <c r="BR2983" s="1">
        <v>-1.0</v>
      </c>
      <c r="BS2983" s="1">
        <v>-1.0</v>
      </c>
      <c r="BT2983" s="1">
        <v>1.0</v>
      </c>
      <c r="BU2983" s="1">
        <v>1.0</v>
      </c>
      <c r="BV2983" s="1">
        <v>-1.0</v>
      </c>
      <c r="BW2983" s="1">
        <v>-1.0</v>
      </c>
      <c r="BX2983" s="1">
        <v>1.0</v>
      </c>
      <c r="BY2983" s="1">
        <v>-1.0</v>
      </c>
      <c r="BZ2983" s="1">
        <v>-1.0</v>
      </c>
      <c r="CA2983" s="1">
        <v>-1.0</v>
      </c>
      <c r="CB2983" s="1">
        <v>-1.0</v>
      </c>
      <c r="CC2983" s="1">
        <v>-1.0</v>
      </c>
      <c r="CD2983" s="1">
        <v>100495.0</v>
      </c>
    </row>
    <row r="2984">
      <c r="A2984" s="1">
        <v>9233068.0</v>
      </c>
      <c r="B2984" s="1" t="s">
        <v>15934</v>
      </c>
      <c r="C2984" s="1" t="s">
        <v>15935</v>
      </c>
      <c r="D2984" s="1" t="s">
        <v>15935</v>
      </c>
      <c r="E2984" s="1" t="s">
        <v>85</v>
      </c>
      <c r="I2984" s="1">
        <v>4.2528111E7</v>
      </c>
      <c r="J2984" s="1">
        <v>42241.0</v>
      </c>
      <c r="M2984" s="1">
        <v>0.0</v>
      </c>
      <c r="N2984" s="1">
        <v>1.0</v>
      </c>
      <c r="O2984" s="1">
        <v>0.0</v>
      </c>
      <c r="P2984" s="1" t="s">
        <v>123</v>
      </c>
      <c r="Q2984" s="1" t="s">
        <v>296</v>
      </c>
      <c r="R2984" s="1">
        <v>40.71964</v>
      </c>
      <c r="S2984" s="1">
        <v>-73.94719</v>
      </c>
      <c r="T2984" s="1" t="s">
        <v>91</v>
      </c>
      <c r="U2984" s="1" t="s">
        <v>92</v>
      </c>
      <c r="V2984" s="1">
        <v>3.0</v>
      </c>
      <c r="W2984" s="1">
        <v>1.0</v>
      </c>
      <c r="X2984" s="1">
        <v>1.0</v>
      </c>
      <c r="Y2984" s="1">
        <v>1.0</v>
      </c>
      <c r="Z2984" s="1" t="s">
        <v>93</v>
      </c>
      <c r="AA2984" s="1" t="s">
        <v>15936</v>
      </c>
      <c r="AB2984" s="1">
        <v>125.0</v>
      </c>
      <c r="AC2984" s="1">
        <v>1.0</v>
      </c>
      <c r="AD2984" s="1">
        <v>0.0</v>
      </c>
      <c r="AE2984" s="1">
        <v>2.0</v>
      </c>
      <c r="AF2984" s="1" t="s">
        <v>472</v>
      </c>
      <c r="AG2984" s="1">
        <v>1.0</v>
      </c>
      <c r="AH2984" s="1">
        <v>0.0</v>
      </c>
      <c r="AI2984" s="1">
        <v>0.0</v>
      </c>
      <c r="AJ2984" s="1">
        <v>0.0</v>
      </c>
      <c r="AK2984" s="1">
        <v>0.0</v>
      </c>
      <c r="AL2984" s="1">
        <v>0.0</v>
      </c>
      <c r="AM2984" s="1">
        <v>0.0</v>
      </c>
      <c r="AU2984" s="1">
        <v>0.0</v>
      </c>
      <c r="AV2984" s="1" t="s">
        <v>105</v>
      </c>
      <c r="AW2984" s="1">
        <v>1.0</v>
      </c>
      <c r="AX2984" s="1">
        <v>1.0</v>
      </c>
      <c r="AY2984" s="1">
        <v>0.0</v>
      </c>
      <c r="AZ2984" s="1">
        <v>0.0</v>
      </c>
      <c r="BB2984" s="1">
        <v>-1.0</v>
      </c>
      <c r="BC2984" s="1">
        <v>1.0</v>
      </c>
      <c r="BD2984" s="1">
        <v>-1.0</v>
      </c>
      <c r="BE2984" s="1">
        <v>-1.0</v>
      </c>
      <c r="BF2984" s="1">
        <v>-1.0</v>
      </c>
      <c r="BG2984" s="1">
        <v>-1.0</v>
      </c>
      <c r="BH2984" s="1">
        <v>-1.0</v>
      </c>
      <c r="BI2984" s="1">
        <v>-1.0</v>
      </c>
      <c r="BJ2984" s="1">
        <v>1.0</v>
      </c>
      <c r="BK2984" s="1">
        <v>-1.0</v>
      </c>
      <c r="BL2984" s="1">
        <v>-1.0</v>
      </c>
      <c r="BM2984" s="1">
        <v>1.0</v>
      </c>
      <c r="BN2984" s="1">
        <v>-1.0</v>
      </c>
      <c r="BO2984" s="1">
        <v>-1.0</v>
      </c>
      <c r="BP2984" s="1">
        <v>-1.0</v>
      </c>
      <c r="BQ2984" s="1">
        <v>1.0</v>
      </c>
      <c r="BR2984" s="1">
        <v>-1.0</v>
      </c>
      <c r="BS2984" s="1">
        <v>-1.0</v>
      </c>
      <c r="BT2984" s="1">
        <v>-1.0</v>
      </c>
      <c r="BU2984" s="1">
        <v>1.0</v>
      </c>
      <c r="BV2984" s="1">
        <v>-1.0</v>
      </c>
      <c r="BW2984" s="1">
        <v>-1.0</v>
      </c>
      <c r="BX2984" s="1">
        <v>-1.0</v>
      </c>
      <c r="BY2984" s="1">
        <v>1.0</v>
      </c>
      <c r="BZ2984" s="1">
        <v>-1.0</v>
      </c>
      <c r="CA2984" s="1">
        <v>-1.0</v>
      </c>
      <c r="CB2984" s="1">
        <v>-1.0</v>
      </c>
      <c r="CC2984" s="1">
        <v>-1.0</v>
      </c>
      <c r="CD2984" s="1">
        <v>100508.0</v>
      </c>
    </row>
    <row r="2985">
      <c r="A2985" s="1">
        <v>3.2240533E7</v>
      </c>
      <c r="B2985" s="1" t="s">
        <v>15937</v>
      </c>
      <c r="C2985" s="1" t="s">
        <v>325</v>
      </c>
      <c r="D2985" s="1" t="s">
        <v>1470</v>
      </c>
      <c r="E2985" s="1" t="s">
        <v>85</v>
      </c>
      <c r="F2985" s="1" t="s">
        <v>1471</v>
      </c>
      <c r="H2985" s="1" t="s">
        <v>328</v>
      </c>
      <c r="I2985" s="1">
        <v>2.19517861E8</v>
      </c>
      <c r="J2985" s="1">
        <v>43381.0</v>
      </c>
      <c r="K2985" s="1" t="s">
        <v>134</v>
      </c>
      <c r="L2985" s="1">
        <v>0.98</v>
      </c>
      <c r="M2985" s="1">
        <v>0.0</v>
      </c>
      <c r="N2985" s="1">
        <v>328.0</v>
      </c>
      <c r="O2985" s="1">
        <v>0.0</v>
      </c>
      <c r="P2985" s="1" t="s">
        <v>89</v>
      </c>
      <c r="Q2985" s="1" t="s">
        <v>1472</v>
      </c>
      <c r="R2985" s="1">
        <v>40.70765</v>
      </c>
      <c r="S2985" s="1">
        <v>-74.011</v>
      </c>
      <c r="T2985" s="1" t="s">
        <v>91</v>
      </c>
      <c r="U2985" s="1" t="s">
        <v>92</v>
      </c>
      <c r="V2985" s="1">
        <v>4.0</v>
      </c>
      <c r="W2985" s="1">
        <v>1.0</v>
      </c>
      <c r="X2985" s="1">
        <v>1.0</v>
      </c>
      <c r="Y2985" s="1">
        <v>2.0</v>
      </c>
      <c r="Z2985" s="1" t="s">
        <v>93</v>
      </c>
      <c r="AA2985" s="1" t="s">
        <v>3361</v>
      </c>
      <c r="AB2985" s="1">
        <v>247.0</v>
      </c>
      <c r="AC2985" s="1">
        <v>2.0</v>
      </c>
      <c r="AD2985" s="1">
        <v>5.0</v>
      </c>
      <c r="AE2985" s="1">
        <v>2.0</v>
      </c>
      <c r="AF2985" s="1" t="s">
        <v>95</v>
      </c>
      <c r="AG2985" s="1">
        <v>1.0</v>
      </c>
      <c r="AH2985" s="1">
        <v>4.0</v>
      </c>
      <c r="AI2985" s="1">
        <v>22.0</v>
      </c>
      <c r="AJ2985" s="1">
        <v>39.0</v>
      </c>
      <c r="AK2985" s="1">
        <v>314.0</v>
      </c>
      <c r="AL2985" s="1">
        <v>4.0</v>
      </c>
      <c r="AM2985" s="1">
        <v>4.0</v>
      </c>
      <c r="AN2985" s="1">
        <v>100.0</v>
      </c>
      <c r="AO2985" s="1">
        <v>9.0</v>
      </c>
      <c r="AP2985" s="1">
        <v>10.0</v>
      </c>
      <c r="AQ2985" s="1">
        <v>9.0</v>
      </c>
      <c r="AR2985" s="1">
        <v>9.0</v>
      </c>
      <c r="AS2985" s="1">
        <v>10.0</v>
      </c>
      <c r="AT2985" s="1">
        <v>10.0</v>
      </c>
      <c r="AU2985" s="1">
        <v>1.0</v>
      </c>
      <c r="AV2985" s="1" t="s">
        <v>96</v>
      </c>
      <c r="AW2985" s="1">
        <v>327.0</v>
      </c>
      <c r="AX2985" s="1">
        <v>319.0</v>
      </c>
      <c r="AY2985" s="1">
        <v>8.0</v>
      </c>
      <c r="AZ2985" s="1">
        <v>0.0</v>
      </c>
      <c r="BA2985" s="1">
        <v>0.97</v>
      </c>
      <c r="BB2985" s="1">
        <v>-1.0</v>
      </c>
      <c r="BC2985" s="1">
        <v>1.0</v>
      </c>
      <c r="BD2985" s="1">
        <v>-1.0</v>
      </c>
      <c r="BE2985" s="1">
        <v>-1.0</v>
      </c>
      <c r="BF2985" s="1">
        <v>-1.0</v>
      </c>
      <c r="BG2985" s="1">
        <v>-1.0</v>
      </c>
      <c r="BH2985" s="1">
        <v>1.0</v>
      </c>
      <c r="BI2985" s="1">
        <v>-1.0</v>
      </c>
      <c r="BJ2985" s="1">
        <v>1.0</v>
      </c>
      <c r="BK2985" s="1">
        <v>1.0</v>
      </c>
      <c r="BL2985" s="1">
        <v>1.0</v>
      </c>
      <c r="BM2985" s="1">
        <v>1.0</v>
      </c>
      <c r="BN2985" s="1">
        <v>1.0</v>
      </c>
      <c r="BO2985" s="1">
        <v>-1.0</v>
      </c>
      <c r="BP2985" s="1">
        <v>-1.0</v>
      </c>
      <c r="BQ2985" s="1">
        <v>-1.0</v>
      </c>
      <c r="BR2985" s="1">
        <v>-1.0</v>
      </c>
      <c r="BS2985" s="1">
        <v>-1.0</v>
      </c>
      <c r="BT2985" s="1">
        <v>-1.0</v>
      </c>
      <c r="BU2985" s="1">
        <v>1.0</v>
      </c>
      <c r="BV2985" s="1">
        <v>1.0</v>
      </c>
      <c r="BW2985" s="1">
        <v>-1.0</v>
      </c>
      <c r="BX2985" s="1">
        <v>-1.0</v>
      </c>
      <c r="BY2985" s="1">
        <v>-1.0</v>
      </c>
      <c r="BZ2985" s="1">
        <v>1.0</v>
      </c>
      <c r="CA2985" s="1">
        <v>-1.0</v>
      </c>
      <c r="CB2985" s="1">
        <v>-1.0</v>
      </c>
      <c r="CC2985" s="1">
        <v>-1.0</v>
      </c>
      <c r="CD2985" s="1">
        <v>100510.0</v>
      </c>
    </row>
    <row r="2986">
      <c r="A2986" s="1">
        <v>2396867.0</v>
      </c>
      <c r="B2986" s="1" t="s">
        <v>15938</v>
      </c>
      <c r="D2986" s="1" t="s">
        <v>15939</v>
      </c>
      <c r="E2986" s="1" t="s">
        <v>85</v>
      </c>
      <c r="G2986" s="1" t="s">
        <v>15940</v>
      </c>
      <c r="H2986" s="1" t="s">
        <v>15941</v>
      </c>
      <c r="I2986" s="1">
        <v>1.2245536E7</v>
      </c>
      <c r="J2986" s="1">
        <v>41684.0</v>
      </c>
      <c r="M2986" s="1">
        <v>0.0</v>
      </c>
      <c r="N2986" s="1">
        <v>2.0</v>
      </c>
      <c r="O2986" s="1">
        <v>1.0</v>
      </c>
      <c r="P2986" s="1" t="s">
        <v>89</v>
      </c>
      <c r="Q2986" s="1" t="s">
        <v>90</v>
      </c>
      <c r="R2986" s="1">
        <v>40.82039</v>
      </c>
      <c r="S2986" s="1">
        <v>-73.95514</v>
      </c>
      <c r="T2986" s="1" t="s">
        <v>91</v>
      </c>
      <c r="U2986" s="1" t="s">
        <v>113</v>
      </c>
      <c r="V2986" s="1">
        <v>2.0</v>
      </c>
      <c r="W2986" s="1">
        <v>1.0</v>
      </c>
      <c r="X2986" s="1">
        <v>1.0</v>
      </c>
      <c r="Y2986" s="1">
        <v>1.0</v>
      </c>
      <c r="Z2986" s="1" t="s">
        <v>93</v>
      </c>
      <c r="AA2986" s="1" t="s">
        <v>15942</v>
      </c>
      <c r="AB2986" s="1">
        <v>40.0</v>
      </c>
      <c r="AC2986" s="1">
        <v>1.0</v>
      </c>
      <c r="AD2986" s="1">
        <v>10.0</v>
      </c>
      <c r="AE2986" s="1">
        <v>1.0</v>
      </c>
      <c r="AF2986" s="1" t="s">
        <v>187</v>
      </c>
      <c r="AG2986" s="1">
        <v>1.0</v>
      </c>
      <c r="AH2986" s="1">
        <v>0.0</v>
      </c>
      <c r="AI2986" s="1">
        <v>0.0</v>
      </c>
      <c r="AJ2986" s="1">
        <v>0.0</v>
      </c>
      <c r="AK2986" s="1">
        <v>0.0</v>
      </c>
      <c r="AL2986" s="1">
        <v>5.0</v>
      </c>
      <c r="AM2986" s="1">
        <v>0.0</v>
      </c>
      <c r="AN2986" s="1">
        <v>75.0</v>
      </c>
      <c r="AO2986" s="1">
        <v>10.0</v>
      </c>
      <c r="AP2986" s="1">
        <v>6.0</v>
      </c>
      <c r="AQ2986" s="1">
        <v>8.0</v>
      </c>
      <c r="AR2986" s="1">
        <v>8.0</v>
      </c>
      <c r="AS2986" s="1">
        <v>9.0</v>
      </c>
      <c r="AT2986" s="1">
        <v>8.0</v>
      </c>
      <c r="AU2986" s="1">
        <v>0.0</v>
      </c>
      <c r="AV2986" s="1" t="s">
        <v>117</v>
      </c>
      <c r="AW2986" s="1">
        <v>2.0</v>
      </c>
      <c r="AX2986" s="1">
        <v>0.0</v>
      </c>
      <c r="AY2986" s="1">
        <v>2.0</v>
      </c>
      <c r="AZ2986" s="1">
        <v>0.0</v>
      </c>
      <c r="BA2986" s="1">
        <v>0.08</v>
      </c>
      <c r="BB2986" s="1">
        <v>-1.0</v>
      </c>
      <c r="BC2986" s="1">
        <v>1.0</v>
      </c>
      <c r="BD2986" s="1">
        <v>-1.0</v>
      </c>
      <c r="BE2986" s="1">
        <v>-1.0</v>
      </c>
      <c r="BF2986" s="1">
        <v>-1.0</v>
      </c>
      <c r="BG2986" s="1">
        <v>-1.0</v>
      </c>
      <c r="BH2986" s="1">
        <v>-1.0</v>
      </c>
      <c r="BI2986" s="1">
        <v>-1.0</v>
      </c>
      <c r="BJ2986" s="1">
        <v>-1.0</v>
      </c>
      <c r="BK2986" s="1">
        <v>-1.0</v>
      </c>
      <c r="BL2986" s="1">
        <v>-1.0</v>
      </c>
      <c r="BM2986" s="1">
        <v>1.0</v>
      </c>
      <c r="BN2986" s="1">
        <v>1.0</v>
      </c>
      <c r="BO2986" s="1">
        <v>-1.0</v>
      </c>
      <c r="BP2986" s="1">
        <v>-1.0</v>
      </c>
      <c r="BQ2986" s="1">
        <v>-1.0</v>
      </c>
      <c r="BR2986" s="1">
        <v>-1.0</v>
      </c>
      <c r="BS2986" s="1">
        <v>-1.0</v>
      </c>
      <c r="BT2986" s="1">
        <v>1.0</v>
      </c>
      <c r="BU2986" s="1">
        <v>1.0</v>
      </c>
      <c r="BV2986" s="1">
        <v>-1.0</v>
      </c>
      <c r="BW2986" s="1">
        <v>-1.0</v>
      </c>
      <c r="BX2986" s="1">
        <v>-1.0</v>
      </c>
      <c r="BY2986" s="1">
        <v>-1.0</v>
      </c>
      <c r="BZ2986" s="1">
        <v>-1.0</v>
      </c>
      <c r="CA2986" s="1">
        <v>-1.0</v>
      </c>
      <c r="CB2986" s="1">
        <v>-1.0</v>
      </c>
      <c r="CC2986" s="1">
        <v>-1.0</v>
      </c>
      <c r="CD2986" s="1">
        <v>100522.0</v>
      </c>
    </row>
    <row r="2987">
      <c r="A2987" s="1">
        <v>1.1981021E7</v>
      </c>
      <c r="B2987" s="1" t="s">
        <v>15943</v>
      </c>
      <c r="C2987" s="1" t="s">
        <v>15944</v>
      </c>
      <c r="D2987" s="1" t="s">
        <v>15944</v>
      </c>
      <c r="E2987" s="1" t="s">
        <v>85</v>
      </c>
      <c r="H2987" s="1" t="s">
        <v>15945</v>
      </c>
      <c r="I2987" s="1">
        <v>1.6098958E7</v>
      </c>
      <c r="J2987" s="1">
        <v>41787.0</v>
      </c>
      <c r="K2987" s="1" t="s">
        <v>88</v>
      </c>
      <c r="L2987" s="1">
        <v>0.98</v>
      </c>
      <c r="M2987" s="1">
        <v>0.0</v>
      </c>
      <c r="N2987" s="1">
        <v>96.0</v>
      </c>
      <c r="O2987" s="1">
        <v>1.0</v>
      </c>
      <c r="P2987" s="1" t="s">
        <v>89</v>
      </c>
      <c r="Q2987" s="1" t="s">
        <v>329</v>
      </c>
      <c r="R2987" s="1">
        <v>40.74962</v>
      </c>
      <c r="S2987" s="1">
        <v>-73.97431</v>
      </c>
      <c r="T2987" s="1" t="s">
        <v>91</v>
      </c>
      <c r="U2987" s="1" t="s">
        <v>92</v>
      </c>
      <c r="V2987" s="1">
        <v>5.0</v>
      </c>
      <c r="W2987" s="1">
        <v>1.0</v>
      </c>
      <c r="X2987" s="1">
        <v>1.0</v>
      </c>
      <c r="Y2987" s="1">
        <v>2.0</v>
      </c>
      <c r="Z2987" s="1" t="s">
        <v>93</v>
      </c>
      <c r="AA2987" s="1" t="s">
        <v>15946</v>
      </c>
      <c r="AB2987" s="1">
        <v>250.0</v>
      </c>
      <c r="AC2987" s="1">
        <v>1.0</v>
      </c>
      <c r="AD2987" s="1">
        <v>0.0</v>
      </c>
      <c r="AE2987" s="1">
        <v>30.0</v>
      </c>
      <c r="AF2987" s="1" t="s">
        <v>2136</v>
      </c>
      <c r="AG2987" s="1">
        <v>1.0</v>
      </c>
      <c r="AH2987" s="1">
        <v>2.0</v>
      </c>
      <c r="AI2987" s="1">
        <v>32.0</v>
      </c>
      <c r="AJ2987" s="1">
        <v>62.0</v>
      </c>
      <c r="AK2987" s="1">
        <v>337.0</v>
      </c>
      <c r="AL2987" s="1">
        <v>2.0</v>
      </c>
      <c r="AM2987" s="1">
        <v>2.0</v>
      </c>
      <c r="AN2987" s="1">
        <v>70.0</v>
      </c>
      <c r="AO2987" s="1">
        <v>8.0</v>
      </c>
      <c r="AP2987" s="1">
        <v>10.0</v>
      </c>
      <c r="AQ2987" s="1">
        <v>6.0</v>
      </c>
      <c r="AR2987" s="1">
        <v>8.0</v>
      </c>
      <c r="AS2987" s="1">
        <v>10.0</v>
      </c>
      <c r="AT2987" s="1">
        <v>9.0</v>
      </c>
      <c r="AU2987" s="1">
        <v>0.0</v>
      </c>
      <c r="AV2987" s="1" t="s">
        <v>96</v>
      </c>
      <c r="AW2987" s="1">
        <v>96.0</v>
      </c>
      <c r="AX2987" s="1">
        <v>95.0</v>
      </c>
      <c r="AY2987" s="1">
        <v>1.0</v>
      </c>
      <c r="AZ2987" s="1">
        <v>0.0</v>
      </c>
      <c r="BA2987" s="1">
        <v>0.17</v>
      </c>
      <c r="BB2987" s="1">
        <v>1.0</v>
      </c>
      <c r="BC2987" s="1">
        <v>1.0</v>
      </c>
      <c r="BD2987" s="1">
        <v>-1.0</v>
      </c>
      <c r="BE2987" s="1">
        <v>-1.0</v>
      </c>
      <c r="BF2987" s="1">
        <v>-1.0</v>
      </c>
      <c r="BG2987" s="1">
        <v>-1.0</v>
      </c>
      <c r="BH2987" s="1">
        <v>-1.0</v>
      </c>
      <c r="BI2987" s="1">
        <v>-1.0</v>
      </c>
      <c r="BJ2987" s="1">
        <v>1.0</v>
      </c>
      <c r="BK2987" s="1">
        <v>-1.0</v>
      </c>
      <c r="BL2987" s="1">
        <v>-1.0</v>
      </c>
      <c r="BM2987" s="1">
        <v>1.0</v>
      </c>
      <c r="BN2987" s="1">
        <v>1.0</v>
      </c>
      <c r="BO2987" s="1">
        <v>1.0</v>
      </c>
      <c r="BP2987" s="1">
        <v>-1.0</v>
      </c>
      <c r="BQ2987" s="1">
        <v>-1.0</v>
      </c>
      <c r="BR2987" s="1">
        <v>-1.0</v>
      </c>
      <c r="BS2987" s="1">
        <v>-1.0</v>
      </c>
      <c r="BT2987" s="1">
        <v>1.0</v>
      </c>
      <c r="BU2987" s="1">
        <v>1.0</v>
      </c>
      <c r="BV2987" s="1">
        <v>-1.0</v>
      </c>
      <c r="BW2987" s="1">
        <v>-1.0</v>
      </c>
      <c r="BX2987" s="1">
        <v>-1.0</v>
      </c>
      <c r="BY2987" s="1">
        <v>-1.0</v>
      </c>
      <c r="BZ2987" s="1">
        <v>1.0</v>
      </c>
      <c r="CA2987" s="1">
        <v>-1.0</v>
      </c>
      <c r="CB2987" s="1">
        <v>1.0</v>
      </c>
      <c r="CC2987" s="1">
        <v>-1.0</v>
      </c>
      <c r="CD2987" s="1">
        <v>100571.0</v>
      </c>
    </row>
    <row r="2988">
      <c r="A2988" s="1">
        <v>3.4169778E7</v>
      </c>
      <c r="B2988" s="1" t="s">
        <v>15947</v>
      </c>
      <c r="C2988" s="1" t="s">
        <v>15948</v>
      </c>
      <c r="D2988" s="1" t="s">
        <v>15949</v>
      </c>
      <c r="E2988" s="1" t="s">
        <v>85</v>
      </c>
      <c r="F2988" s="1" t="s">
        <v>15950</v>
      </c>
      <c r="G2988" s="1" t="s">
        <v>15951</v>
      </c>
      <c r="H2988" s="1" t="s">
        <v>15952</v>
      </c>
      <c r="I2988" s="1">
        <v>2.8096614E7</v>
      </c>
      <c r="J2988" s="1">
        <v>42056.0</v>
      </c>
      <c r="K2988" s="1" t="s">
        <v>134</v>
      </c>
      <c r="L2988" s="1">
        <v>1.0</v>
      </c>
      <c r="M2988" s="1">
        <v>0.0</v>
      </c>
      <c r="N2988" s="1">
        <v>2.0</v>
      </c>
      <c r="O2988" s="1">
        <v>0.0</v>
      </c>
      <c r="P2988" s="1" t="s">
        <v>111</v>
      </c>
      <c r="Q2988" s="1" t="s">
        <v>112</v>
      </c>
      <c r="R2988" s="1">
        <v>40.74249</v>
      </c>
      <c r="S2988" s="1">
        <v>-73.90603</v>
      </c>
      <c r="T2988" s="1" t="s">
        <v>289</v>
      </c>
      <c r="U2988" s="1" t="s">
        <v>113</v>
      </c>
      <c r="V2988" s="1">
        <v>2.0</v>
      </c>
      <c r="W2988" s="1">
        <v>1.0</v>
      </c>
      <c r="X2988" s="1">
        <v>1.0</v>
      </c>
      <c r="Y2988" s="1">
        <v>1.0</v>
      </c>
      <c r="Z2988" s="1" t="s">
        <v>93</v>
      </c>
      <c r="AA2988" s="1" t="s">
        <v>15953</v>
      </c>
      <c r="AB2988" s="1">
        <v>50.0</v>
      </c>
      <c r="AC2988" s="1">
        <v>1.0</v>
      </c>
      <c r="AD2988" s="1">
        <v>12.0</v>
      </c>
      <c r="AE2988" s="1">
        <v>2.0</v>
      </c>
      <c r="AF2988" s="1" t="s">
        <v>179</v>
      </c>
      <c r="AG2988" s="1">
        <v>1.0</v>
      </c>
      <c r="AH2988" s="1">
        <v>17.0</v>
      </c>
      <c r="AI2988" s="1">
        <v>47.0</v>
      </c>
      <c r="AJ2988" s="1">
        <v>77.0</v>
      </c>
      <c r="AK2988" s="1">
        <v>257.0</v>
      </c>
      <c r="AL2988" s="1">
        <v>10.0</v>
      </c>
      <c r="AM2988" s="1">
        <v>10.0</v>
      </c>
      <c r="AN2988" s="1">
        <v>96.0</v>
      </c>
      <c r="AO2988" s="1">
        <v>10.0</v>
      </c>
      <c r="AP2988" s="1">
        <v>10.0</v>
      </c>
      <c r="AQ2988" s="1">
        <v>10.0</v>
      </c>
      <c r="AR2988" s="1">
        <v>10.0</v>
      </c>
      <c r="AS2988" s="1">
        <v>9.0</v>
      </c>
      <c r="AT2988" s="1">
        <v>10.0</v>
      </c>
      <c r="AU2988" s="1">
        <v>0.0</v>
      </c>
      <c r="AV2988" s="1" t="s">
        <v>105</v>
      </c>
      <c r="AW2988" s="1">
        <v>2.0</v>
      </c>
      <c r="AX2988" s="1">
        <v>0.0</v>
      </c>
      <c r="AY2988" s="1">
        <v>2.0</v>
      </c>
      <c r="AZ2988" s="1">
        <v>0.0</v>
      </c>
      <c r="BA2988" s="1">
        <v>4.76</v>
      </c>
      <c r="BB2988" s="1">
        <v>-1.0</v>
      </c>
      <c r="BC2988" s="1">
        <v>-1.0</v>
      </c>
      <c r="BD2988" s="1">
        <v>-1.0</v>
      </c>
      <c r="BE2988" s="1">
        <v>-1.0</v>
      </c>
      <c r="BF2988" s="1">
        <v>-1.0</v>
      </c>
      <c r="BG2988" s="1">
        <v>-1.0</v>
      </c>
      <c r="BH2988" s="1">
        <v>-1.0</v>
      </c>
      <c r="BI2988" s="1">
        <v>-1.0</v>
      </c>
      <c r="BJ2988" s="1">
        <v>-1.0</v>
      </c>
      <c r="BK2988" s="1">
        <v>1.0</v>
      </c>
      <c r="BL2988" s="1">
        <v>1.0</v>
      </c>
      <c r="BM2988" s="1">
        <v>-1.0</v>
      </c>
      <c r="BN2988" s="1">
        <v>-1.0</v>
      </c>
      <c r="BO2988" s="1">
        <v>-1.0</v>
      </c>
      <c r="BP2988" s="1">
        <v>-1.0</v>
      </c>
      <c r="BQ2988" s="1">
        <v>-1.0</v>
      </c>
      <c r="BR2988" s="1">
        <v>-1.0</v>
      </c>
      <c r="BS2988" s="1">
        <v>-1.0</v>
      </c>
      <c r="BT2988" s="1">
        <v>-1.0</v>
      </c>
      <c r="BU2988" s="1">
        <v>1.0</v>
      </c>
      <c r="BV2988" s="1">
        <v>-1.0</v>
      </c>
      <c r="BW2988" s="1">
        <v>-1.0</v>
      </c>
      <c r="BX2988" s="1">
        <v>-1.0</v>
      </c>
      <c r="BY2988" s="1">
        <v>-1.0</v>
      </c>
      <c r="BZ2988" s="1">
        <v>-1.0</v>
      </c>
      <c r="CA2988" s="1">
        <v>-1.0</v>
      </c>
      <c r="CB2988" s="1">
        <v>-1.0</v>
      </c>
      <c r="CC2988" s="1">
        <v>-1.0</v>
      </c>
      <c r="CD2988" s="1">
        <v>100576.0</v>
      </c>
    </row>
    <row r="2989">
      <c r="A2989" s="1">
        <v>1.4026544E7</v>
      </c>
      <c r="B2989" s="1" t="s">
        <v>15954</v>
      </c>
      <c r="C2989" s="1" t="s">
        <v>15955</v>
      </c>
      <c r="D2989" s="1" t="s">
        <v>15955</v>
      </c>
      <c r="E2989" s="1" t="s">
        <v>85</v>
      </c>
      <c r="H2989" s="2" t="str">
        <f>- no USING The record player or touching The vinyls - no USING The Closet  - Dot NOT use or wear makeup/jewelry/anything on The vanity shelf - do NOT order anything on iTunes when USING TV/apple TV</f>
        <v>#ERROR!</v>
      </c>
      <c r="I2989" s="1">
        <v>1.8595434E7</v>
      </c>
      <c r="J2989" s="1">
        <v>41841.0</v>
      </c>
      <c r="M2989" s="1">
        <v>0.0</v>
      </c>
      <c r="N2989" s="1">
        <v>1.0</v>
      </c>
      <c r="O2989" s="1">
        <v>0.0</v>
      </c>
      <c r="P2989" s="1" t="s">
        <v>89</v>
      </c>
      <c r="Q2989" s="1" t="s">
        <v>1385</v>
      </c>
      <c r="R2989" s="1">
        <v>40.72588</v>
      </c>
      <c r="S2989" s="1">
        <v>-73.98198</v>
      </c>
      <c r="T2989" s="1" t="s">
        <v>91</v>
      </c>
      <c r="U2989" s="1" t="s">
        <v>113</v>
      </c>
      <c r="V2989" s="1">
        <v>2.0</v>
      </c>
      <c r="W2989" s="1">
        <v>1.0</v>
      </c>
      <c r="X2989" s="1">
        <v>1.0</v>
      </c>
      <c r="Y2989" s="1">
        <v>1.0</v>
      </c>
      <c r="Z2989" s="1" t="s">
        <v>93</v>
      </c>
      <c r="AA2989" s="1" t="s">
        <v>15956</v>
      </c>
      <c r="AB2989" s="1">
        <v>95.0</v>
      </c>
      <c r="AC2989" s="1">
        <v>1.0</v>
      </c>
      <c r="AD2989" s="1">
        <v>0.0</v>
      </c>
      <c r="AE2989" s="1">
        <v>1.0</v>
      </c>
      <c r="AF2989" s="1" t="s">
        <v>821</v>
      </c>
      <c r="AG2989" s="1">
        <v>1.0</v>
      </c>
      <c r="AH2989" s="1">
        <v>0.0</v>
      </c>
      <c r="AI2989" s="1">
        <v>0.0</v>
      </c>
      <c r="AJ2989" s="1">
        <v>0.0</v>
      </c>
      <c r="AK2989" s="1">
        <v>0.0</v>
      </c>
      <c r="AL2989" s="1">
        <v>7.0</v>
      </c>
      <c r="AM2989" s="1">
        <v>0.0</v>
      </c>
      <c r="AN2989" s="1">
        <v>97.0</v>
      </c>
      <c r="AO2989" s="1">
        <v>10.0</v>
      </c>
      <c r="AP2989" s="1">
        <v>10.0</v>
      </c>
      <c r="AQ2989" s="1">
        <v>9.0</v>
      </c>
      <c r="AR2989" s="1">
        <v>10.0</v>
      </c>
      <c r="AS2989" s="1">
        <v>9.0</v>
      </c>
      <c r="AT2989" s="1">
        <v>9.0</v>
      </c>
      <c r="AU2989" s="1">
        <v>0.0</v>
      </c>
      <c r="AV2989" s="1" t="s">
        <v>105</v>
      </c>
      <c r="AW2989" s="1">
        <v>1.0</v>
      </c>
      <c r="AX2989" s="1">
        <v>0.0</v>
      </c>
      <c r="AY2989" s="1">
        <v>1.0</v>
      </c>
      <c r="AZ2989" s="1">
        <v>0.0</v>
      </c>
      <c r="BA2989" s="1">
        <v>0.19</v>
      </c>
      <c r="BB2989" s="1">
        <v>-1.0</v>
      </c>
      <c r="BC2989" s="1">
        <v>1.0</v>
      </c>
      <c r="BD2989" s="1">
        <v>-1.0</v>
      </c>
      <c r="BE2989" s="1">
        <v>-1.0</v>
      </c>
      <c r="BF2989" s="1">
        <v>-1.0</v>
      </c>
      <c r="BG2989" s="1">
        <v>-1.0</v>
      </c>
      <c r="BH2989" s="1">
        <v>-1.0</v>
      </c>
      <c r="BI2989" s="1">
        <v>-1.0</v>
      </c>
      <c r="BJ2989" s="1">
        <v>-1.0</v>
      </c>
      <c r="BK2989" s="1">
        <v>-1.0</v>
      </c>
      <c r="BL2989" s="1">
        <v>-1.0</v>
      </c>
      <c r="BM2989" s="1">
        <v>-1.0</v>
      </c>
      <c r="BN2989" s="1">
        <v>-1.0</v>
      </c>
      <c r="BO2989" s="1">
        <v>-1.0</v>
      </c>
      <c r="BP2989" s="1">
        <v>-1.0</v>
      </c>
      <c r="BQ2989" s="1">
        <v>-1.0</v>
      </c>
      <c r="BR2989" s="1">
        <v>-1.0</v>
      </c>
      <c r="BS2989" s="1">
        <v>-1.0</v>
      </c>
      <c r="BT2989" s="1">
        <v>-1.0</v>
      </c>
      <c r="BU2989" s="1">
        <v>1.0</v>
      </c>
      <c r="BV2989" s="1">
        <v>-1.0</v>
      </c>
      <c r="BW2989" s="1">
        <v>-1.0</v>
      </c>
      <c r="BX2989" s="1">
        <v>-1.0</v>
      </c>
      <c r="BY2989" s="1">
        <v>-1.0</v>
      </c>
      <c r="BZ2989" s="1">
        <v>-1.0</v>
      </c>
      <c r="CA2989" s="1">
        <v>-1.0</v>
      </c>
      <c r="CB2989" s="1">
        <v>-1.0</v>
      </c>
      <c r="CC2989" s="1">
        <v>-1.0</v>
      </c>
      <c r="CD2989" s="1">
        <v>100584.0</v>
      </c>
    </row>
    <row r="2990">
      <c r="A2990" s="1">
        <v>1.4821756E7</v>
      </c>
      <c r="B2990" s="1" t="s">
        <v>15957</v>
      </c>
      <c r="C2990" s="1" t="s">
        <v>15958</v>
      </c>
      <c r="D2990" s="1" t="s">
        <v>15958</v>
      </c>
      <c r="E2990" s="1" t="s">
        <v>85</v>
      </c>
      <c r="H2990" s="1" t="s">
        <v>15959</v>
      </c>
      <c r="I2990" s="1">
        <v>3.1307789E7</v>
      </c>
      <c r="J2990" s="1">
        <v>42109.0</v>
      </c>
      <c r="K2990" s="1" t="s">
        <v>134</v>
      </c>
      <c r="L2990" s="1">
        <v>1.0</v>
      </c>
      <c r="M2990" s="1">
        <v>0.0</v>
      </c>
      <c r="N2990" s="1">
        <v>2.0</v>
      </c>
      <c r="O2990" s="1">
        <v>1.0</v>
      </c>
      <c r="P2990" s="1" t="s">
        <v>111</v>
      </c>
      <c r="Q2990" s="1" t="s">
        <v>15960</v>
      </c>
      <c r="R2990" s="1">
        <v>40.74864</v>
      </c>
      <c r="S2990" s="1">
        <v>-73.85436</v>
      </c>
      <c r="T2990" s="1" t="s">
        <v>125</v>
      </c>
      <c r="U2990" s="1" t="s">
        <v>214</v>
      </c>
      <c r="V2990" s="1">
        <v>1.0</v>
      </c>
      <c r="W2990" s="1">
        <v>1.0</v>
      </c>
      <c r="X2990" s="1">
        <v>1.0</v>
      </c>
      <c r="Y2990" s="1">
        <v>1.0</v>
      </c>
      <c r="Z2990" s="1" t="s">
        <v>93</v>
      </c>
      <c r="AA2990" s="1" t="s">
        <v>15961</v>
      </c>
      <c r="AB2990" s="1">
        <v>27.0</v>
      </c>
      <c r="AC2990" s="1">
        <v>1.0</v>
      </c>
      <c r="AD2990" s="1">
        <v>19.0</v>
      </c>
      <c r="AE2990" s="1">
        <v>2.0</v>
      </c>
      <c r="AF2990" s="1" t="s">
        <v>407</v>
      </c>
      <c r="AG2990" s="1">
        <v>1.0</v>
      </c>
      <c r="AH2990" s="1">
        <v>30.0</v>
      </c>
      <c r="AI2990" s="1">
        <v>60.0</v>
      </c>
      <c r="AJ2990" s="1">
        <v>90.0</v>
      </c>
      <c r="AK2990" s="1">
        <v>365.0</v>
      </c>
      <c r="AL2990" s="1">
        <v>16.0</v>
      </c>
      <c r="AM2990" s="1">
        <v>14.0</v>
      </c>
      <c r="AN2990" s="1">
        <v>86.0</v>
      </c>
      <c r="AO2990" s="1">
        <v>9.0</v>
      </c>
      <c r="AP2990" s="1">
        <v>9.0</v>
      </c>
      <c r="AQ2990" s="1">
        <v>10.0</v>
      </c>
      <c r="AR2990" s="1">
        <v>10.0</v>
      </c>
      <c r="AS2990" s="1">
        <v>9.0</v>
      </c>
      <c r="AT2990" s="1">
        <v>9.0</v>
      </c>
      <c r="AU2990" s="1">
        <v>0.0</v>
      </c>
      <c r="AV2990" s="1" t="s">
        <v>117</v>
      </c>
      <c r="AW2990" s="1">
        <v>2.0</v>
      </c>
      <c r="AX2990" s="1">
        <v>0.0</v>
      </c>
      <c r="AY2990" s="1">
        <v>0.0</v>
      </c>
      <c r="AZ2990" s="1">
        <v>2.0</v>
      </c>
      <c r="BA2990" s="1">
        <v>0.48</v>
      </c>
      <c r="BB2990" s="1">
        <v>-1.0</v>
      </c>
      <c r="BC2990" s="1">
        <v>-1.0</v>
      </c>
      <c r="BD2990" s="1">
        <v>-1.0</v>
      </c>
      <c r="BE2990" s="1">
        <v>-1.0</v>
      </c>
      <c r="BF2990" s="1">
        <v>-1.0</v>
      </c>
      <c r="BG2990" s="1">
        <v>-1.0</v>
      </c>
      <c r="BH2990" s="1">
        <v>-1.0</v>
      </c>
      <c r="BI2990" s="1">
        <v>-1.0</v>
      </c>
      <c r="BJ2990" s="1">
        <v>-1.0</v>
      </c>
      <c r="BK2990" s="1">
        <v>-1.0</v>
      </c>
      <c r="BL2990" s="1">
        <v>-1.0</v>
      </c>
      <c r="BM2990" s="1">
        <v>-1.0</v>
      </c>
      <c r="BN2990" s="1">
        <v>-1.0</v>
      </c>
      <c r="BO2990" s="1">
        <v>-1.0</v>
      </c>
      <c r="BP2990" s="1">
        <v>-1.0</v>
      </c>
      <c r="BQ2990" s="1">
        <v>1.0</v>
      </c>
      <c r="BR2990" s="1">
        <v>-1.0</v>
      </c>
      <c r="BS2990" s="1">
        <v>-1.0</v>
      </c>
      <c r="BT2990" s="1">
        <v>-1.0</v>
      </c>
      <c r="BU2990" s="1">
        <v>1.0</v>
      </c>
      <c r="BV2990" s="1">
        <v>-1.0</v>
      </c>
      <c r="BW2990" s="1">
        <v>-1.0</v>
      </c>
      <c r="BX2990" s="1">
        <v>-1.0</v>
      </c>
      <c r="BY2990" s="1">
        <v>-1.0</v>
      </c>
      <c r="BZ2990" s="1">
        <v>1.0</v>
      </c>
      <c r="CA2990" s="1">
        <v>-1.0</v>
      </c>
      <c r="CB2990" s="1">
        <v>-1.0</v>
      </c>
      <c r="CC2990" s="1">
        <v>-1.0</v>
      </c>
      <c r="CD2990" s="1">
        <v>100620.0</v>
      </c>
    </row>
    <row r="2991">
      <c r="A2991" s="1">
        <v>3.168457E7</v>
      </c>
      <c r="B2991" s="1" t="s">
        <v>15962</v>
      </c>
      <c r="C2991" s="1" t="s">
        <v>15963</v>
      </c>
      <c r="D2991" s="1" t="s">
        <v>15964</v>
      </c>
      <c r="E2991" s="1" t="s">
        <v>85</v>
      </c>
      <c r="F2991" s="1" t="s">
        <v>804</v>
      </c>
      <c r="G2991" s="1" t="s">
        <v>805</v>
      </c>
      <c r="I2991" s="1">
        <v>4.8911266E7</v>
      </c>
      <c r="J2991" s="1">
        <v>42321.0</v>
      </c>
      <c r="K2991" s="1" t="s">
        <v>272</v>
      </c>
      <c r="L2991" s="1">
        <v>0.83</v>
      </c>
      <c r="M2991" s="1">
        <v>1.0</v>
      </c>
      <c r="N2991" s="1">
        <v>2.0</v>
      </c>
      <c r="O2991" s="1">
        <v>1.0</v>
      </c>
      <c r="P2991" s="1" t="s">
        <v>89</v>
      </c>
      <c r="Q2991" s="1" t="s">
        <v>1298</v>
      </c>
      <c r="R2991" s="1">
        <v>40.71382</v>
      </c>
      <c r="S2991" s="1">
        <v>-73.99609</v>
      </c>
      <c r="T2991" s="1" t="s">
        <v>91</v>
      </c>
      <c r="U2991" s="1" t="s">
        <v>92</v>
      </c>
      <c r="V2991" s="1">
        <v>2.0</v>
      </c>
      <c r="W2991" s="1">
        <v>1.0</v>
      </c>
      <c r="X2991" s="1">
        <v>1.0</v>
      </c>
      <c r="Y2991" s="1">
        <v>1.0</v>
      </c>
      <c r="Z2991" s="1" t="s">
        <v>93</v>
      </c>
      <c r="AA2991" s="1" t="s">
        <v>15965</v>
      </c>
      <c r="AB2991" s="1">
        <v>175.0</v>
      </c>
      <c r="AC2991" s="1">
        <v>1.0</v>
      </c>
      <c r="AD2991" s="1">
        <v>0.0</v>
      </c>
      <c r="AE2991" s="1">
        <v>2.0</v>
      </c>
      <c r="AF2991" s="1" t="s">
        <v>904</v>
      </c>
      <c r="AG2991" s="1">
        <v>1.0</v>
      </c>
      <c r="AH2991" s="1">
        <v>1.0</v>
      </c>
      <c r="AI2991" s="1">
        <v>4.0</v>
      </c>
      <c r="AJ2991" s="1">
        <v>18.0</v>
      </c>
      <c r="AK2991" s="1">
        <v>18.0</v>
      </c>
      <c r="AL2991" s="1">
        <v>4.0</v>
      </c>
      <c r="AM2991" s="1">
        <v>4.0</v>
      </c>
      <c r="AN2991" s="1">
        <v>100.0</v>
      </c>
      <c r="AO2991" s="1">
        <v>10.0</v>
      </c>
      <c r="AP2991" s="1">
        <v>10.0</v>
      </c>
      <c r="AQ2991" s="1">
        <v>10.0</v>
      </c>
      <c r="AR2991" s="1">
        <v>10.0</v>
      </c>
      <c r="AS2991" s="1">
        <v>9.0</v>
      </c>
      <c r="AT2991" s="1">
        <v>10.0</v>
      </c>
      <c r="AU2991" s="1">
        <v>0.0</v>
      </c>
      <c r="AV2991" s="1" t="s">
        <v>96</v>
      </c>
      <c r="AW2991" s="1">
        <v>2.0</v>
      </c>
      <c r="AX2991" s="1">
        <v>1.0</v>
      </c>
      <c r="AY2991" s="1">
        <v>1.0</v>
      </c>
      <c r="AZ2991" s="1">
        <v>0.0</v>
      </c>
      <c r="BA2991" s="1">
        <v>0.85</v>
      </c>
      <c r="BB2991" s="1">
        <v>-1.0</v>
      </c>
      <c r="BC2991" s="1">
        <v>1.0</v>
      </c>
      <c r="BD2991" s="1">
        <v>-1.0</v>
      </c>
      <c r="BE2991" s="1">
        <v>-1.0</v>
      </c>
      <c r="BF2991" s="1">
        <v>-1.0</v>
      </c>
      <c r="BG2991" s="1">
        <v>-1.0</v>
      </c>
      <c r="BH2991" s="1">
        <v>1.0</v>
      </c>
      <c r="BI2991" s="1">
        <v>-1.0</v>
      </c>
      <c r="BJ2991" s="1">
        <v>1.0</v>
      </c>
      <c r="BK2991" s="1">
        <v>1.0</v>
      </c>
      <c r="BL2991" s="1">
        <v>1.0</v>
      </c>
      <c r="BM2991" s="1">
        <v>-1.0</v>
      </c>
      <c r="BN2991" s="1">
        <v>-1.0</v>
      </c>
      <c r="BO2991" s="1">
        <v>-1.0</v>
      </c>
      <c r="BP2991" s="1">
        <v>-1.0</v>
      </c>
      <c r="BQ2991" s="1">
        <v>1.0</v>
      </c>
      <c r="BR2991" s="1">
        <v>-1.0</v>
      </c>
      <c r="BS2991" s="1">
        <v>-1.0</v>
      </c>
      <c r="BT2991" s="1">
        <v>-1.0</v>
      </c>
      <c r="BU2991" s="1">
        <v>1.0</v>
      </c>
      <c r="BV2991" s="1">
        <v>1.0</v>
      </c>
      <c r="BW2991" s="1">
        <v>-1.0</v>
      </c>
      <c r="BX2991" s="1">
        <v>-1.0</v>
      </c>
      <c r="BY2991" s="1">
        <v>1.0</v>
      </c>
      <c r="BZ2991" s="1">
        <v>1.0</v>
      </c>
      <c r="CA2991" s="1">
        <v>-1.0</v>
      </c>
      <c r="CB2991" s="1">
        <v>-1.0</v>
      </c>
      <c r="CC2991" s="1">
        <v>-1.0</v>
      </c>
      <c r="CD2991" s="1">
        <v>100626.0</v>
      </c>
    </row>
    <row r="2992">
      <c r="A2992" s="1">
        <v>3.5880079E7</v>
      </c>
      <c r="B2992" s="1" t="s">
        <v>15966</v>
      </c>
      <c r="E2992" s="1" t="s">
        <v>85</v>
      </c>
      <c r="H2992" s="1" t="s">
        <v>15967</v>
      </c>
      <c r="I2992" s="1">
        <v>3.6426894E7</v>
      </c>
      <c r="J2992" s="1">
        <v>42177.0</v>
      </c>
      <c r="K2992" s="1" t="s">
        <v>134</v>
      </c>
      <c r="L2992" s="1">
        <v>1.0</v>
      </c>
      <c r="M2992" s="1">
        <v>0.0</v>
      </c>
      <c r="N2992" s="1">
        <v>1.0</v>
      </c>
      <c r="O2992" s="1">
        <v>1.0</v>
      </c>
      <c r="P2992" s="1" t="s">
        <v>123</v>
      </c>
      <c r="Q2992" s="1" t="s">
        <v>124</v>
      </c>
      <c r="R2992" s="1">
        <v>40.7142</v>
      </c>
      <c r="S2992" s="1">
        <v>-73.96161</v>
      </c>
      <c r="T2992" s="1" t="s">
        <v>91</v>
      </c>
      <c r="U2992" s="1" t="s">
        <v>113</v>
      </c>
      <c r="V2992" s="1">
        <v>2.0</v>
      </c>
      <c r="W2992" s="1">
        <v>1.0</v>
      </c>
      <c r="X2992" s="1">
        <v>1.0</v>
      </c>
      <c r="Y2992" s="1">
        <v>1.0</v>
      </c>
      <c r="Z2992" s="1" t="s">
        <v>93</v>
      </c>
      <c r="AA2992" s="1" t="s">
        <v>15968</v>
      </c>
      <c r="AB2992" s="1">
        <v>75.0</v>
      </c>
      <c r="AC2992" s="1">
        <v>2.0</v>
      </c>
      <c r="AD2992" s="1">
        <v>20.0</v>
      </c>
      <c r="AE2992" s="1">
        <v>2.0</v>
      </c>
      <c r="AF2992" s="1" t="s">
        <v>127</v>
      </c>
      <c r="AG2992" s="1">
        <v>1.0</v>
      </c>
      <c r="AH2992" s="1">
        <v>0.0</v>
      </c>
      <c r="AI2992" s="1">
        <v>0.0</v>
      </c>
      <c r="AJ2992" s="1">
        <v>15.0</v>
      </c>
      <c r="AK2992" s="1">
        <v>282.0</v>
      </c>
      <c r="AL2992" s="1">
        <v>0.0</v>
      </c>
      <c r="AM2992" s="1">
        <v>0.0</v>
      </c>
      <c r="AU2992" s="1">
        <v>1.0</v>
      </c>
      <c r="AV2992" s="1" t="s">
        <v>96</v>
      </c>
      <c r="AW2992" s="1">
        <v>1.0</v>
      </c>
      <c r="AX2992" s="1">
        <v>0.0</v>
      </c>
      <c r="AY2992" s="1">
        <v>1.0</v>
      </c>
      <c r="AZ2992" s="1">
        <v>0.0</v>
      </c>
      <c r="BB2992" s="1">
        <v>-1.0</v>
      </c>
      <c r="BC2992" s="1">
        <v>1.0</v>
      </c>
      <c r="BD2992" s="1">
        <v>-1.0</v>
      </c>
      <c r="BE2992" s="1">
        <v>-1.0</v>
      </c>
      <c r="BF2992" s="1">
        <v>-1.0</v>
      </c>
      <c r="BG2992" s="1">
        <v>-1.0</v>
      </c>
      <c r="BH2992" s="1">
        <v>-1.0</v>
      </c>
      <c r="BI2992" s="1">
        <v>-1.0</v>
      </c>
      <c r="BJ2992" s="1">
        <v>-1.0</v>
      </c>
      <c r="BK2992" s="1">
        <v>-1.0</v>
      </c>
      <c r="BL2992" s="1">
        <v>-1.0</v>
      </c>
      <c r="BM2992" s="1">
        <v>-1.0</v>
      </c>
      <c r="BN2992" s="1">
        <v>-1.0</v>
      </c>
      <c r="BO2992" s="1">
        <v>-1.0</v>
      </c>
      <c r="BP2992" s="1">
        <v>-1.0</v>
      </c>
      <c r="BQ2992" s="1">
        <v>-1.0</v>
      </c>
      <c r="BR2992" s="1">
        <v>-1.0</v>
      </c>
      <c r="BS2992" s="1">
        <v>-1.0</v>
      </c>
      <c r="BT2992" s="1">
        <v>1.0</v>
      </c>
      <c r="BU2992" s="1">
        <v>1.0</v>
      </c>
      <c r="BV2992" s="1">
        <v>-1.0</v>
      </c>
      <c r="BW2992" s="1">
        <v>-1.0</v>
      </c>
      <c r="BX2992" s="1">
        <v>-1.0</v>
      </c>
      <c r="BY2992" s="1">
        <v>-1.0</v>
      </c>
      <c r="BZ2992" s="1">
        <v>-1.0</v>
      </c>
      <c r="CA2992" s="1">
        <v>-1.0</v>
      </c>
      <c r="CB2992" s="1">
        <v>-1.0</v>
      </c>
      <c r="CC2992" s="1">
        <v>-1.0</v>
      </c>
      <c r="CD2992" s="1">
        <v>100652.0</v>
      </c>
    </row>
    <row r="2993">
      <c r="A2993" s="1">
        <v>3.6228485E7</v>
      </c>
      <c r="B2993" s="1" t="s">
        <v>15969</v>
      </c>
      <c r="C2993" s="1" t="s">
        <v>15970</v>
      </c>
      <c r="D2993" s="1" t="s">
        <v>15971</v>
      </c>
      <c r="E2993" s="1" t="s">
        <v>85</v>
      </c>
      <c r="F2993" s="1" t="s">
        <v>15972</v>
      </c>
      <c r="G2993" s="1" t="s">
        <v>15973</v>
      </c>
      <c r="I2993" s="1">
        <v>3678447.0</v>
      </c>
      <c r="J2993" s="1">
        <v>41178.0</v>
      </c>
      <c r="K2993" s="1" t="s">
        <v>134</v>
      </c>
      <c r="L2993" s="1">
        <v>1.0</v>
      </c>
      <c r="M2993" s="1">
        <v>0.0</v>
      </c>
      <c r="N2993" s="1">
        <v>1.0</v>
      </c>
      <c r="O2993" s="1">
        <v>1.0</v>
      </c>
      <c r="P2993" s="1" t="s">
        <v>123</v>
      </c>
      <c r="Q2993" s="1" t="s">
        <v>124</v>
      </c>
      <c r="R2993" s="1">
        <v>40.65494</v>
      </c>
      <c r="S2993" s="1">
        <v>-73.9603</v>
      </c>
      <c r="T2993" s="1" t="s">
        <v>91</v>
      </c>
      <c r="U2993" s="1" t="s">
        <v>113</v>
      </c>
      <c r="V2993" s="1">
        <v>1.0</v>
      </c>
      <c r="W2993" s="1">
        <v>1.0</v>
      </c>
      <c r="X2993" s="1">
        <v>1.0</v>
      </c>
      <c r="Y2993" s="1">
        <v>1.0</v>
      </c>
      <c r="Z2993" s="1" t="s">
        <v>93</v>
      </c>
      <c r="AA2993" s="1" t="s">
        <v>15974</v>
      </c>
      <c r="AB2993" s="1">
        <v>150.0</v>
      </c>
      <c r="AC2993" s="1">
        <v>1.0</v>
      </c>
      <c r="AD2993" s="1">
        <v>0.0</v>
      </c>
      <c r="AE2993" s="1">
        <v>2.0</v>
      </c>
      <c r="AF2993" s="1" t="s">
        <v>127</v>
      </c>
      <c r="AG2993" s="1">
        <v>1.0</v>
      </c>
      <c r="AH2993" s="1">
        <v>10.0</v>
      </c>
      <c r="AI2993" s="1">
        <v>12.0</v>
      </c>
      <c r="AJ2993" s="1">
        <v>16.0</v>
      </c>
      <c r="AK2993" s="1">
        <v>27.0</v>
      </c>
      <c r="AL2993" s="1">
        <v>0.0</v>
      </c>
      <c r="AM2993" s="1">
        <v>0.0</v>
      </c>
      <c r="AU2993" s="1">
        <v>1.0</v>
      </c>
      <c r="AV2993" s="1" t="s">
        <v>105</v>
      </c>
      <c r="AW2993" s="1">
        <v>1.0</v>
      </c>
      <c r="AX2993" s="1">
        <v>0.0</v>
      </c>
      <c r="AY2993" s="1">
        <v>1.0</v>
      </c>
      <c r="AZ2993" s="1">
        <v>0.0</v>
      </c>
      <c r="BB2993" s="1">
        <v>-1.0</v>
      </c>
      <c r="BC2993" s="1">
        <v>1.0</v>
      </c>
      <c r="BD2993" s="1">
        <v>-1.0</v>
      </c>
      <c r="BE2993" s="1">
        <v>-1.0</v>
      </c>
      <c r="BF2993" s="1">
        <v>-1.0</v>
      </c>
      <c r="BG2993" s="1">
        <v>-1.0</v>
      </c>
      <c r="BH2993" s="1">
        <v>-1.0</v>
      </c>
      <c r="BI2993" s="1">
        <v>-1.0</v>
      </c>
      <c r="BJ2993" s="1">
        <v>1.0</v>
      </c>
      <c r="BK2993" s="1">
        <v>-1.0</v>
      </c>
      <c r="BL2993" s="1">
        <v>-1.0</v>
      </c>
      <c r="BM2993" s="1">
        <v>-1.0</v>
      </c>
      <c r="BN2993" s="1">
        <v>-1.0</v>
      </c>
      <c r="BO2993" s="1">
        <v>-1.0</v>
      </c>
      <c r="BP2993" s="1">
        <v>-1.0</v>
      </c>
      <c r="BQ2993" s="1">
        <v>1.0</v>
      </c>
      <c r="BR2993" s="1">
        <v>-1.0</v>
      </c>
      <c r="BS2993" s="1">
        <v>-1.0</v>
      </c>
      <c r="BT2993" s="1">
        <v>-1.0</v>
      </c>
      <c r="BU2993" s="1">
        <v>1.0</v>
      </c>
      <c r="BV2993" s="1">
        <v>-1.0</v>
      </c>
      <c r="BW2993" s="1">
        <v>-1.0</v>
      </c>
      <c r="BX2993" s="1">
        <v>1.0</v>
      </c>
      <c r="BY2993" s="1">
        <v>-1.0</v>
      </c>
      <c r="BZ2993" s="1">
        <v>-1.0</v>
      </c>
      <c r="CA2993" s="1">
        <v>-1.0</v>
      </c>
      <c r="CB2993" s="1">
        <v>-1.0</v>
      </c>
      <c r="CC2993" s="1">
        <v>-1.0</v>
      </c>
      <c r="CD2993" s="1">
        <v>100672.0</v>
      </c>
    </row>
    <row r="2994">
      <c r="A2994" s="1">
        <v>3.0013028E7</v>
      </c>
      <c r="B2994" s="1" t="s">
        <v>15975</v>
      </c>
      <c r="C2994" s="1" t="s">
        <v>15976</v>
      </c>
      <c r="D2994" s="1" t="s">
        <v>15977</v>
      </c>
      <c r="E2994" s="1" t="s">
        <v>85</v>
      </c>
      <c r="F2994" s="1" t="s">
        <v>15978</v>
      </c>
      <c r="G2994" s="1" t="s">
        <v>15979</v>
      </c>
      <c r="H2994" s="1" t="s">
        <v>15980</v>
      </c>
      <c r="I2994" s="1">
        <v>2.25593905E8</v>
      </c>
      <c r="J2994" s="1">
        <v>43417.0</v>
      </c>
      <c r="M2994" s="1">
        <v>0.0</v>
      </c>
      <c r="N2994" s="1">
        <v>1.0</v>
      </c>
      <c r="O2994" s="1">
        <v>0.0</v>
      </c>
      <c r="P2994" s="1" t="s">
        <v>123</v>
      </c>
      <c r="Q2994" s="1" t="s">
        <v>124</v>
      </c>
      <c r="R2994" s="1">
        <v>40.69285</v>
      </c>
      <c r="S2994" s="1">
        <v>-73.92085</v>
      </c>
      <c r="T2994" s="1" t="s">
        <v>91</v>
      </c>
      <c r="U2994" s="1" t="s">
        <v>113</v>
      </c>
      <c r="V2994" s="1">
        <v>2.0</v>
      </c>
      <c r="W2994" s="1">
        <v>1.0</v>
      </c>
      <c r="X2994" s="1">
        <v>1.0</v>
      </c>
      <c r="Y2994" s="1">
        <v>1.0</v>
      </c>
      <c r="Z2994" s="1" t="s">
        <v>93</v>
      </c>
      <c r="AA2994" s="1" t="s">
        <v>15981</v>
      </c>
      <c r="AB2994" s="1">
        <v>79.0</v>
      </c>
      <c r="AC2994" s="1">
        <v>1.0</v>
      </c>
      <c r="AD2994" s="1">
        <v>25.0</v>
      </c>
      <c r="AE2994" s="1">
        <v>3.0</v>
      </c>
      <c r="AF2994" s="1" t="s">
        <v>2136</v>
      </c>
      <c r="AG2994" s="1">
        <v>1.0</v>
      </c>
      <c r="AH2994" s="1">
        <v>14.0</v>
      </c>
      <c r="AI2994" s="1">
        <v>24.0</v>
      </c>
      <c r="AJ2994" s="1">
        <v>24.0</v>
      </c>
      <c r="AK2994" s="1">
        <v>24.0</v>
      </c>
      <c r="AL2994" s="1">
        <v>0.0</v>
      </c>
      <c r="AM2994" s="1">
        <v>0.0</v>
      </c>
      <c r="AU2994" s="1">
        <v>0.0</v>
      </c>
      <c r="AV2994" s="1" t="s">
        <v>105</v>
      </c>
      <c r="AW2994" s="1">
        <v>1.0</v>
      </c>
      <c r="AX2994" s="1">
        <v>0.0</v>
      </c>
      <c r="AY2994" s="1">
        <v>1.0</v>
      </c>
      <c r="AZ2994" s="1">
        <v>0.0</v>
      </c>
      <c r="BB2994" s="1">
        <v>-1.0</v>
      </c>
      <c r="BC2994" s="1">
        <v>1.0</v>
      </c>
      <c r="BD2994" s="1">
        <v>-1.0</v>
      </c>
      <c r="BE2994" s="1">
        <v>-1.0</v>
      </c>
      <c r="BF2994" s="1">
        <v>-1.0</v>
      </c>
      <c r="BG2994" s="1">
        <v>-1.0</v>
      </c>
      <c r="BH2994" s="1">
        <v>-1.0</v>
      </c>
      <c r="BI2994" s="1">
        <v>-1.0</v>
      </c>
      <c r="BJ2994" s="1">
        <v>-1.0</v>
      </c>
      <c r="BK2994" s="1">
        <v>-1.0</v>
      </c>
      <c r="BL2994" s="1">
        <v>-1.0</v>
      </c>
      <c r="BM2994" s="1">
        <v>1.0</v>
      </c>
      <c r="BN2994" s="1">
        <v>-1.0</v>
      </c>
      <c r="BO2994" s="1">
        <v>-1.0</v>
      </c>
      <c r="BP2994" s="1">
        <v>-1.0</v>
      </c>
      <c r="BQ2994" s="1">
        <v>-1.0</v>
      </c>
      <c r="BR2994" s="1">
        <v>-1.0</v>
      </c>
      <c r="BS2994" s="1">
        <v>-1.0</v>
      </c>
      <c r="BT2994" s="1">
        <v>-1.0</v>
      </c>
      <c r="BU2994" s="1">
        <v>1.0</v>
      </c>
      <c r="BV2994" s="1">
        <v>-1.0</v>
      </c>
      <c r="BW2994" s="1">
        <v>-1.0</v>
      </c>
      <c r="BX2994" s="1">
        <v>1.0</v>
      </c>
      <c r="BY2994" s="1">
        <v>-1.0</v>
      </c>
      <c r="BZ2994" s="1">
        <v>-1.0</v>
      </c>
      <c r="CA2994" s="1">
        <v>-1.0</v>
      </c>
      <c r="CB2994" s="1">
        <v>-1.0</v>
      </c>
      <c r="CC2994" s="1">
        <v>-1.0</v>
      </c>
      <c r="CD2994" s="1">
        <v>100705.0</v>
      </c>
    </row>
    <row r="2995">
      <c r="A2995" s="1">
        <v>2.9416543E7</v>
      </c>
      <c r="B2995" s="1" t="s">
        <v>15982</v>
      </c>
      <c r="C2995" s="1" t="s">
        <v>15983</v>
      </c>
      <c r="D2995" s="1" t="s">
        <v>15984</v>
      </c>
      <c r="E2995" s="1" t="s">
        <v>85</v>
      </c>
      <c r="F2995" s="1" t="s">
        <v>15985</v>
      </c>
      <c r="G2995" s="1" t="s">
        <v>15986</v>
      </c>
      <c r="H2995" s="1" t="s">
        <v>15987</v>
      </c>
      <c r="I2995" s="1">
        <v>4.9664763E7</v>
      </c>
      <c r="J2995" s="1">
        <v>42330.0</v>
      </c>
      <c r="M2995" s="1">
        <v>0.0</v>
      </c>
      <c r="N2995" s="1">
        <v>1.0</v>
      </c>
      <c r="O2995" s="1">
        <v>0.0</v>
      </c>
      <c r="P2995" s="1" t="s">
        <v>184</v>
      </c>
      <c r="Q2995" s="1" t="s">
        <v>945</v>
      </c>
      <c r="R2995" s="1">
        <v>40.66098</v>
      </c>
      <c r="S2995" s="1">
        <v>-73.9238199999999</v>
      </c>
      <c r="T2995" s="1" t="s">
        <v>91</v>
      </c>
      <c r="U2995" s="1" t="s">
        <v>113</v>
      </c>
      <c r="V2995" s="1">
        <v>2.0</v>
      </c>
      <c r="W2995" s="1">
        <v>1.0</v>
      </c>
      <c r="X2995" s="1">
        <v>1.0</v>
      </c>
      <c r="Y2995" s="1">
        <v>1.0</v>
      </c>
      <c r="Z2995" s="1" t="s">
        <v>93</v>
      </c>
      <c r="AA2995" s="1" t="s">
        <v>15988</v>
      </c>
      <c r="AB2995" s="1">
        <v>77.0</v>
      </c>
      <c r="AC2995" s="1">
        <v>1.0</v>
      </c>
      <c r="AD2995" s="1">
        <v>0.0</v>
      </c>
      <c r="AE2995" s="1">
        <v>1.0</v>
      </c>
      <c r="AF2995" s="1" t="s">
        <v>170</v>
      </c>
      <c r="AG2995" s="1">
        <v>1.0</v>
      </c>
      <c r="AH2995" s="1">
        <v>0.0</v>
      </c>
      <c r="AI2995" s="1">
        <v>0.0</v>
      </c>
      <c r="AJ2995" s="1">
        <v>0.0</v>
      </c>
      <c r="AK2995" s="1">
        <v>0.0</v>
      </c>
      <c r="AL2995" s="1">
        <v>1.0</v>
      </c>
      <c r="AM2995" s="1">
        <v>1.0</v>
      </c>
      <c r="AU2995" s="1">
        <v>1.0</v>
      </c>
      <c r="AV2995" s="1" t="s">
        <v>105</v>
      </c>
      <c r="AW2995" s="1">
        <v>1.0</v>
      </c>
      <c r="AX2995" s="1">
        <v>0.0</v>
      </c>
      <c r="AY2995" s="1">
        <v>1.0</v>
      </c>
      <c r="AZ2995" s="1">
        <v>0.0</v>
      </c>
      <c r="BA2995" s="1">
        <v>0.12</v>
      </c>
      <c r="BB2995" s="1">
        <v>-1.0</v>
      </c>
      <c r="BC2995" s="1">
        <v>-1.0</v>
      </c>
      <c r="BD2995" s="1">
        <v>-1.0</v>
      </c>
      <c r="BE2995" s="1">
        <v>-1.0</v>
      </c>
      <c r="BF2995" s="1">
        <v>-1.0</v>
      </c>
      <c r="BG2995" s="1">
        <v>-1.0</v>
      </c>
      <c r="BH2995" s="1">
        <v>-1.0</v>
      </c>
      <c r="BI2995" s="1">
        <v>-1.0</v>
      </c>
      <c r="BJ2995" s="1">
        <v>1.0</v>
      </c>
      <c r="BK2995" s="1">
        <v>-1.0</v>
      </c>
      <c r="BL2995" s="1">
        <v>-1.0</v>
      </c>
      <c r="BM2995" s="1">
        <v>-1.0</v>
      </c>
      <c r="BN2995" s="1">
        <v>-1.0</v>
      </c>
      <c r="BO2995" s="1">
        <v>-1.0</v>
      </c>
      <c r="BP2995" s="1">
        <v>-1.0</v>
      </c>
      <c r="BQ2995" s="1">
        <v>-1.0</v>
      </c>
      <c r="BR2995" s="1">
        <v>-1.0</v>
      </c>
      <c r="BS2995" s="1">
        <v>-1.0</v>
      </c>
      <c r="BT2995" s="1">
        <v>-1.0</v>
      </c>
      <c r="BU2995" s="1">
        <v>1.0</v>
      </c>
      <c r="BV2995" s="1">
        <v>-1.0</v>
      </c>
      <c r="BW2995" s="1">
        <v>-1.0</v>
      </c>
      <c r="BX2995" s="1">
        <v>-1.0</v>
      </c>
      <c r="BY2995" s="1">
        <v>-1.0</v>
      </c>
      <c r="BZ2995" s="1">
        <v>-1.0</v>
      </c>
      <c r="CA2995" s="1">
        <v>-1.0</v>
      </c>
      <c r="CB2995" s="1">
        <v>-1.0</v>
      </c>
      <c r="CC2995" s="1">
        <v>-1.0</v>
      </c>
      <c r="CD2995" s="1">
        <v>100759.0</v>
      </c>
    </row>
    <row r="2996">
      <c r="A2996" s="1">
        <v>2.6735765E7</v>
      </c>
      <c r="B2996" s="1" t="s">
        <v>15989</v>
      </c>
      <c r="C2996" s="1" t="s">
        <v>15990</v>
      </c>
      <c r="D2996" s="1" t="s">
        <v>15991</v>
      </c>
      <c r="E2996" s="1" t="s">
        <v>85</v>
      </c>
      <c r="F2996" s="1" t="s">
        <v>15992</v>
      </c>
      <c r="G2996" s="1" t="s">
        <v>15993</v>
      </c>
      <c r="I2996" s="1">
        <v>1.5500498E7</v>
      </c>
      <c r="J2996" s="1">
        <v>41773.0</v>
      </c>
      <c r="M2996" s="1">
        <v>0.0</v>
      </c>
      <c r="N2996" s="1">
        <v>1.0</v>
      </c>
      <c r="O2996" s="1">
        <v>1.0</v>
      </c>
      <c r="P2996" s="1" t="s">
        <v>123</v>
      </c>
      <c r="Q2996" s="1" t="s">
        <v>1802</v>
      </c>
      <c r="R2996" s="1">
        <v>40.65828</v>
      </c>
      <c r="S2996" s="1">
        <v>-73.98983</v>
      </c>
      <c r="T2996" s="1" t="s">
        <v>91</v>
      </c>
      <c r="U2996" s="1" t="s">
        <v>113</v>
      </c>
      <c r="V2996" s="1">
        <v>2.0</v>
      </c>
      <c r="W2996" s="1">
        <v>1.0</v>
      </c>
      <c r="X2996" s="1">
        <v>1.0</v>
      </c>
      <c r="Y2996" s="1">
        <v>1.0</v>
      </c>
      <c r="Z2996" s="1" t="s">
        <v>93</v>
      </c>
      <c r="AA2996" s="1" t="s">
        <v>15994</v>
      </c>
      <c r="AB2996" s="1">
        <v>55.0</v>
      </c>
      <c r="AC2996" s="1">
        <v>1.0</v>
      </c>
      <c r="AD2996" s="1">
        <v>15.0</v>
      </c>
      <c r="AE2996" s="1">
        <v>2.0</v>
      </c>
      <c r="AF2996" s="1" t="s">
        <v>170</v>
      </c>
      <c r="AG2996" s="1">
        <v>1.0</v>
      </c>
      <c r="AH2996" s="1">
        <v>0.0</v>
      </c>
      <c r="AI2996" s="1">
        <v>0.0</v>
      </c>
      <c r="AJ2996" s="1">
        <v>0.0</v>
      </c>
      <c r="AK2996" s="1">
        <v>0.0</v>
      </c>
      <c r="AL2996" s="1">
        <v>7.0</v>
      </c>
      <c r="AM2996" s="1">
        <v>7.0</v>
      </c>
      <c r="AN2996" s="1">
        <v>100.0</v>
      </c>
      <c r="AO2996" s="1">
        <v>10.0</v>
      </c>
      <c r="AP2996" s="1">
        <v>9.0</v>
      </c>
      <c r="AQ2996" s="1">
        <v>10.0</v>
      </c>
      <c r="AR2996" s="1">
        <v>10.0</v>
      </c>
      <c r="AS2996" s="1">
        <v>10.0</v>
      </c>
      <c r="AT2996" s="1">
        <v>10.0</v>
      </c>
      <c r="AU2996" s="1">
        <v>1.0</v>
      </c>
      <c r="AV2996" s="1" t="s">
        <v>105</v>
      </c>
      <c r="AW2996" s="1">
        <v>1.0</v>
      </c>
      <c r="AX2996" s="1">
        <v>0.0</v>
      </c>
      <c r="AY2996" s="1">
        <v>1.0</v>
      </c>
      <c r="AZ2996" s="1">
        <v>0.0</v>
      </c>
      <c r="BA2996" s="1">
        <v>0.58</v>
      </c>
      <c r="BB2996" s="1">
        <v>-1.0</v>
      </c>
      <c r="BC2996" s="1">
        <v>1.0</v>
      </c>
      <c r="BD2996" s="1">
        <v>-1.0</v>
      </c>
      <c r="BE2996" s="1">
        <v>1.0</v>
      </c>
      <c r="BF2996" s="1">
        <v>1.0</v>
      </c>
      <c r="BG2996" s="1">
        <v>-1.0</v>
      </c>
      <c r="BH2996" s="1">
        <v>1.0</v>
      </c>
      <c r="BI2996" s="1">
        <v>-1.0</v>
      </c>
      <c r="BJ2996" s="1">
        <v>-1.0</v>
      </c>
      <c r="BK2996" s="1">
        <v>-1.0</v>
      </c>
      <c r="BL2996" s="1">
        <v>-1.0</v>
      </c>
      <c r="BM2996" s="1">
        <v>-1.0</v>
      </c>
      <c r="BN2996" s="1">
        <v>-1.0</v>
      </c>
      <c r="BO2996" s="1">
        <v>-1.0</v>
      </c>
      <c r="BP2996" s="1">
        <v>-1.0</v>
      </c>
      <c r="BQ2996" s="1">
        <v>1.0</v>
      </c>
      <c r="BR2996" s="1">
        <v>-1.0</v>
      </c>
      <c r="BS2996" s="1">
        <v>-1.0</v>
      </c>
      <c r="BT2996" s="1">
        <v>-1.0</v>
      </c>
      <c r="BU2996" s="1">
        <v>1.0</v>
      </c>
      <c r="BV2996" s="1">
        <v>-1.0</v>
      </c>
      <c r="BW2996" s="1">
        <v>1.0</v>
      </c>
      <c r="BX2996" s="1">
        <v>-1.0</v>
      </c>
      <c r="BY2996" s="1">
        <v>-1.0</v>
      </c>
      <c r="BZ2996" s="1">
        <v>-1.0</v>
      </c>
      <c r="CA2996" s="1">
        <v>-1.0</v>
      </c>
      <c r="CB2996" s="1">
        <v>-1.0</v>
      </c>
      <c r="CC2996" s="1">
        <v>-1.0</v>
      </c>
      <c r="CD2996" s="1">
        <v>100807.0</v>
      </c>
    </row>
    <row r="2997">
      <c r="A2997" s="1">
        <v>3.5069416E7</v>
      </c>
      <c r="B2997" s="1" t="s">
        <v>15995</v>
      </c>
      <c r="C2997" s="1" t="s">
        <v>15996</v>
      </c>
      <c r="D2997" s="1" t="s">
        <v>15997</v>
      </c>
      <c r="E2997" s="1" t="s">
        <v>85</v>
      </c>
      <c r="F2997" s="1" t="s">
        <v>15998</v>
      </c>
      <c r="G2997" s="1" t="s">
        <v>15999</v>
      </c>
      <c r="I2997" s="1">
        <v>1.37999892E8</v>
      </c>
      <c r="J2997" s="1">
        <v>42917.0</v>
      </c>
      <c r="K2997" s="1" t="s">
        <v>134</v>
      </c>
      <c r="L2997" s="1">
        <v>1.0</v>
      </c>
      <c r="M2997" s="1">
        <v>0.0</v>
      </c>
      <c r="N2997" s="1">
        <v>8.0</v>
      </c>
      <c r="O2997" s="1">
        <v>0.0</v>
      </c>
      <c r="P2997" s="1" t="s">
        <v>813</v>
      </c>
      <c r="Q2997" s="1" t="s">
        <v>15052</v>
      </c>
      <c r="R2997" s="1">
        <v>40.60625</v>
      </c>
      <c r="S2997" s="1">
        <v>-74.089</v>
      </c>
      <c r="T2997" s="1" t="s">
        <v>125</v>
      </c>
      <c r="U2997" s="1" t="s">
        <v>214</v>
      </c>
      <c r="V2997" s="1">
        <v>1.0</v>
      </c>
      <c r="W2997" s="1">
        <v>2.0</v>
      </c>
      <c r="X2997" s="1">
        <v>1.0</v>
      </c>
      <c r="Y2997" s="1">
        <v>1.0</v>
      </c>
      <c r="Z2997" s="1" t="s">
        <v>93</v>
      </c>
      <c r="AA2997" s="1" t="s">
        <v>16000</v>
      </c>
      <c r="AB2997" s="1">
        <v>30.0</v>
      </c>
      <c r="AC2997" s="1">
        <v>1.0</v>
      </c>
      <c r="AD2997" s="1">
        <v>200.0</v>
      </c>
      <c r="AE2997" s="1">
        <v>4.0</v>
      </c>
      <c r="AF2997" s="1" t="s">
        <v>137</v>
      </c>
      <c r="AG2997" s="1">
        <v>1.0</v>
      </c>
      <c r="AH2997" s="1">
        <v>8.0</v>
      </c>
      <c r="AI2997" s="1">
        <v>38.0</v>
      </c>
      <c r="AJ2997" s="1">
        <v>68.0</v>
      </c>
      <c r="AK2997" s="1">
        <v>68.0</v>
      </c>
      <c r="AL2997" s="1">
        <v>1.0</v>
      </c>
      <c r="AM2997" s="1">
        <v>1.0</v>
      </c>
      <c r="AN2997" s="1">
        <v>20.0</v>
      </c>
      <c r="AO2997" s="1">
        <v>4.0</v>
      </c>
      <c r="AP2997" s="1">
        <v>4.0</v>
      </c>
      <c r="AQ2997" s="1">
        <v>6.0</v>
      </c>
      <c r="AR2997" s="1">
        <v>2.0</v>
      </c>
      <c r="AS2997" s="1">
        <v>4.0</v>
      </c>
      <c r="AT2997" s="1">
        <v>2.0</v>
      </c>
      <c r="AU2997" s="1">
        <v>1.0</v>
      </c>
      <c r="AV2997" s="1" t="s">
        <v>117</v>
      </c>
      <c r="AW2997" s="1">
        <v>7.0</v>
      </c>
      <c r="AX2997" s="1">
        <v>0.0</v>
      </c>
      <c r="AY2997" s="1">
        <v>6.0</v>
      </c>
      <c r="AZ2997" s="1">
        <v>1.0</v>
      </c>
      <c r="BA2997" s="1">
        <v>0.77</v>
      </c>
      <c r="BB2997" s="1">
        <v>-1.0</v>
      </c>
      <c r="BC2997" s="1">
        <v>-1.0</v>
      </c>
      <c r="BD2997" s="1">
        <v>-1.0</v>
      </c>
      <c r="BE2997" s="1">
        <v>-1.0</v>
      </c>
      <c r="BF2997" s="1">
        <v>-1.0</v>
      </c>
      <c r="BG2997" s="1">
        <v>-1.0</v>
      </c>
      <c r="BH2997" s="1">
        <v>-1.0</v>
      </c>
      <c r="BI2997" s="1">
        <v>-1.0</v>
      </c>
      <c r="BJ2997" s="1">
        <v>-1.0</v>
      </c>
      <c r="BK2997" s="1">
        <v>-1.0</v>
      </c>
      <c r="BL2997" s="1">
        <v>-1.0</v>
      </c>
      <c r="BM2997" s="1">
        <v>-1.0</v>
      </c>
      <c r="BN2997" s="1">
        <v>-1.0</v>
      </c>
      <c r="BO2997" s="1">
        <v>-1.0</v>
      </c>
      <c r="BP2997" s="1">
        <v>-1.0</v>
      </c>
      <c r="BQ2997" s="1">
        <v>-1.0</v>
      </c>
      <c r="BR2997" s="1">
        <v>-1.0</v>
      </c>
      <c r="BS2997" s="1">
        <v>-1.0</v>
      </c>
      <c r="BT2997" s="1">
        <v>-1.0</v>
      </c>
      <c r="BU2997" s="1">
        <v>1.0</v>
      </c>
      <c r="BV2997" s="1">
        <v>-1.0</v>
      </c>
      <c r="BW2997" s="1">
        <v>-1.0</v>
      </c>
      <c r="BX2997" s="1">
        <v>-1.0</v>
      </c>
      <c r="BY2997" s="1">
        <v>-1.0</v>
      </c>
      <c r="BZ2997" s="1">
        <v>-1.0</v>
      </c>
      <c r="CA2997" s="1">
        <v>-1.0</v>
      </c>
      <c r="CB2997" s="1">
        <v>-1.0</v>
      </c>
      <c r="CC2997" s="1">
        <v>-1.0</v>
      </c>
      <c r="CD2997" s="1">
        <v>100839.0</v>
      </c>
    </row>
    <row r="2998">
      <c r="A2998" s="1">
        <v>3.0288068E7</v>
      </c>
      <c r="B2998" s="1" t="s">
        <v>16001</v>
      </c>
      <c r="C2998" s="1" t="s">
        <v>16002</v>
      </c>
      <c r="D2998" s="1" t="s">
        <v>16003</v>
      </c>
      <c r="E2998" s="1" t="s">
        <v>85</v>
      </c>
      <c r="F2998" s="1" t="s">
        <v>16004</v>
      </c>
      <c r="G2998" s="1" t="s">
        <v>16005</v>
      </c>
      <c r="H2998" s="1" t="s">
        <v>16006</v>
      </c>
      <c r="I2998" s="1">
        <v>1705112.0</v>
      </c>
      <c r="J2998" s="1">
        <v>40944.0</v>
      </c>
      <c r="K2998" s="1" t="s">
        <v>88</v>
      </c>
      <c r="L2998" s="1">
        <v>1.0</v>
      </c>
      <c r="M2998" s="1">
        <v>0.0</v>
      </c>
      <c r="N2998" s="1">
        <v>1.0</v>
      </c>
      <c r="O2998" s="1">
        <v>0.0</v>
      </c>
      <c r="P2998" s="1" t="s">
        <v>89</v>
      </c>
      <c r="Q2998" s="1" t="s">
        <v>613</v>
      </c>
      <c r="R2998" s="1">
        <v>40.8148599999998</v>
      </c>
      <c r="S2998" s="1">
        <v>-73.93941</v>
      </c>
      <c r="T2998" s="1" t="s">
        <v>289</v>
      </c>
      <c r="U2998" s="1" t="s">
        <v>92</v>
      </c>
      <c r="V2998" s="1">
        <v>4.0</v>
      </c>
      <c r="W2998" s="1">
        <v>1.0</v>
      </c>
      <c r="X2998" s="1">
        <v>1.0</v>
      </c>
      <c r="Y2998" s="1">
        <v>2.0</v>
      </c>
      <c r="Z2998" s="1" t="s">
        <v>93</v>
      </c>
      <c r="AA2998" s="1" t="s">
        <v>16007</v>
      </c>
      <c r="AB2998" s="1">
        <v>70.0</v>
      </c>
      <c r="AC2998" s="1">
        <v>1.0</v>
      </c>
      <c r="AD2998" s="1">
        <v>0.0</v>
      </c>
      <c r="AE2998" s="1">
        <v>1.0</v>
      </c>
      <c r="AF2998" s="1" t="s">
        <v>2136</v>
      </c>
      <c r="AG2998" s="1">
        <v>1.0</v>
      </c>
      <c r="AH2998" s="1">
        <v>0.0</v>
      </c>
      <c r="AI2998" s="1">
        <v>2.0</v>
      </c>
      <c r="AJ2998" s="1">
        <v>2.0</v>
      </c>
      <c r="AK2998" s="1">
        <v>6.0</v>
      </c>
      <c r="AL2998" s="1">
        <v>1.0</v>
      </c>
      <c r="AM2998" s="1">
        <v>1.0</v>
      </c>
      <c r="AN2998" s="1">
        <v>100.0</v>
      </c>
      <c r="AO2998" s="1">
        <v>10.0</v>
      </c>
      <c r="AP2998" s="1">
        <v>8.0</v>
      </c>
      <c r="AQ2998" s="1">
        <v>8.0</v>
      </c>
      <c r="AR2998" s="1">
        <v>10.0</v>
      </c>
      <c r="AS2998" s="1">
        <v>8.0</v>
      </c>
      <c r="AT2998" s="1">
        <v>10.0</v>
      </c>
      <c r="AU2998" s="1">
        <v>0.0</v>
      </c>
      <c r="AV2998" s="1" t="s">
        <v>105</v>
      </c>
      <c r="AW2998" s="1">
        <v>1.0</v>
      </c>
      <c r="AX2998" s="1">
        <v>1.0</v>
      </c>
      <c r="AY2998" s="1">
        <v>0.0</v>
      </c>
      <c r="AZ2998" s="1">
        <v>0.0</v>
      </c>
      <c r="BA2998" s="1">
        <v>1.0</v>
      </c>
      <c r="BB2998" s="1">
        <v>-1.0</v>
      </c>
      <c r="BC2998" s="1">
        <v>1.0</v>
      </c>
      <c r="BD2998" s="1">
        <v>-1.0</v>
      </c>
      <c r="BE2998" s="1">
        <v>-1.0</v>
      </c>
      <c r="BF2998" s="1">
        <v>-1.0</v>
      </c>
      <c r="BG2998" s="1">
        <v>-1.0</v>
      </c>
      <c r="BH2998" s="1">
        <v>-1.0</v>
      </c>
      <c r="BI2998" s="1">
        <v>-1.0</v>
      </c>
      <c r="BJ2998" s="1">
        <v>1.0</v>
      </c>
      <c r="BK2998" s="1">
        <v>-1.0</v>
      </c>
      <c r="BL2998" s="1">
        <v>-1.0</v>
      </c>
      <c r="BM2998" s="1">
        <v>1.0</v>
      </c>
      <c r="BN2998" s="1">
        <v>1.0</v>
      </c>
      <c r="BO2998" s="1">
        <v>1.0</v>
      </c>
      <c r="BP2998" s="1">
        <v>-1.0</v>
      </c>
      <c r="BQ2998" s="1">
        <v>-1.0</v>
      </c>
      <c r="BR2998" s="1">
        <v>-1.0</v>
      </c>
      <c r="BS2998" s="1">
        <v>-1.0</v>
      </c>
      <c r="BT2998" s="1">
        <v>-1.0</v>
      </c>
      <c r="BU2998" s="1">
        <v>1.0</v>
      </c>
      <c r="BV2998" s="1">
        <v>-1.0</v>
      </c>
      <c r="BW2998" s="1">
        <v>-1.0</v>
      </c>
      <c r="BX2998" s="1">
        <v>-1.0</v>
      </c>
      <c r="BY2998" s="1">
        <v>-1.0</v>
      </c>
      <c r="BZ2998" s="1">
        <v>-1.0</v>
      </c>
      <c r="CA2998" s="1">
        <v>-1.0</v>
      </c>
      <c r="CB2998" s="1">
        <v>-1.0</v>
      </c>
      <c r="CC2998" s="1">
        <v>-1.0</v>
      </c>
      <c r="CD2998" s="1">
        <v>100853.0</v>
      </c>
    </row>
    <row r="2999">
      <c r="A2999" s="1">
        <v>2723338.0</v>
      </c>
      <c r="B2999" s="1" t="s">
        <v>16008</v>
      </c>
      <c r="C2999" s="1" t="s">
        <v>16009</v>
      </c>
      <c r="D2999" s="1" t="s">
        <v>16010</v>
      </c>
      <c r="E2999" s="1" t="s">
        <v>85</v>
      </c>
      <c r="F2999" s="1" t="s">
        <v>16011</v>
      </c>
      <c r="I2999" s="1">
        <v>1.3933851E7</v>
      </c>
      <c r="J2999" s="1">
        <v>41734.0</v>
      </c>
      <c r="M2999" s="1">
        <v>0.0</v>
      </c>
      <c r="N2999" s="1">
        <v>2.0</v>
      </c>
      <c r="O2999" s="1">
        <v>1.0</v>
      </c>
      <c r="P2999" s="1" t="s">
        <v>123</v>
      </c>
      <c r="Q2999" s="1" t="s">
        <v>157</v>
      </c>
      <c r="R2999" s="1">
        <v>40.6902599999999</v>
      </c>
      <c r="S2999" s="1">
        <v>-73.92701</v>
      </c>
      <c r="T2999" s="1" t="s">
        <v>91</v>
      </c>
      <c r="U2999" s="1" t="s">
        <v>113</v>
      </c>
      <c r="V2999" s="1">
        <v>2.0</v>
      </c>
      <c r="W2999" s="1">
        <v>1.0</v>
      </c>
      <c r="X2999" s="1">
        <v>1.0</v>
      </c>
      <c r="Y2999" s="1">
        <v>1.0</v>
      </c>
      <c r="Z2999" s="1" t="s">
        <v>93</v>
      </c>
      <c r="AA2999" s="1" t="s">
        <v>16012</v>
      </c>
      <c r="AB2999" s="1">
        <v>50.0</v>
      </c>
      <c r="AC2999" s="1">
        <v>1.0</v>
      </c>
      <c r="AD2999" s="1">
        <v>15.0</v>
      </c>
      <c r="AE2999" s="1">
        <v>4.0</v>
      </c>
      <c r="AF2999" s="1" t="s">
        <v>323</v>
      </c>
      <c r="AG2999" s="1">
        <v>1.0</v>
      </c>
      <c r="AH2999" s="1">
        <v>0.0</v>
      </c>
      <c r="AI2999" s="1">
        <v>0.0</v>
      </c>
      <c r="AJ2999" s="1">
        <v>0.0</v>
      </c>
      <c r="AK2999" s="1">
        <v>0.0</v>
      </c>
      <c r="AL2999" s="1">
        <v>2.0</v>
      </c>
      <c r="AM2999" s="1">
        <v>0.0</v>
      </c>
      <c r="AN2999" s="1">
        <v>100.0</v>
      </c>
      <c r="AO2999" s="1">
        <v>10.0</v>
      </c>
      <c r="AP2999" s="1">
        <v>9.0</v>
      </c>
      <c r="AQ2999" s="1">
        <v>10.0</v>
      </c>
      <c r="AR2999" s="1">
        <v>10.0</v>
      </c>
      <c r="AS2999" s="1">
        <v>8.0</v>
      </c>
      <c r="AT2999" s="1">
        <v>9.0</v>
      </c>
      <c r="AU2999" s="1">
        <v>0.0</v>
      </c>
      <c r="AV2999" s="1" t="s">
        <v>96</v>
      </c>
      <c r="AW2999" s="1">
        <v>2.0</v>
      </c>
      <c r="AX2999" s="1">
        <v>0.0</v>
      </c>
      <c r="AY2999" s="1">
        <v>2.0</v>
      </c>
      <c r="AZ2999" s="1">
        <v>0.0</v>
      </c>
      <c r="BA2999" s="1">
        <v>0.09</v>
      </c>
      <c r="BB2999" s="1">
        <v>-1.0</v>
      </c>
      <c r="BC2999" s="1">
        <v>1.0</v>
      </c>
      <c r="BD2999" s="1">
        <v>-1.0</v>
      </c>
      <c r="BE2999" s="1">
        <v>-1.0</v>
      </c>
      <c r="BF2999" s="1">
        <v>-1.0</v>
      </c>
      <c r="BG2999" s="1">
        <v>-1.0</v>
      </c>
      <c r="BH2999" s="1">
        <v>-1.0</v>
      </c>
      <c r="BI2999" s="1">
        <v>-1.0</v>
      </c>
      <c r="BJ2999" s="1">
        <v>1.0</v>
      </c>
      <c r="BK2999" s="1">
        <v>-1.0</v>
      </c>
      <c r="BL2999" s="1">
        <v>-1.0</v>
      </c>
      <c r="BM2999" s="1">
        <v>-1.0</v>
      </c>
      <c r="BN2999" s="1">
        <v>-1.0</v>
      </c>
      <c r="BO2999" s="1">
        <v>-1.0</v>
      </c>
      <c r="BP2999" s="1">
        <v>1.0</v>
      </c>
      <c r="BQ2999" s="1">
        <v>1.0</v>
      </c>
      <c r="BR2999" s="1">
        <v>-1.0</v>
      </c>
      <c r="BS2999" s="1">
        <v>1.0</v>
      </c>
      <c r="BT2999" s="1">
        <v>1.0</v>
      </c>
      <c r="BU2999" s="1">
        <v>1.0</v>
      </c>
      <c r="BV2999" s="1">
        <v>-1.0</v>
      </c>
      <c r="BW2999" s="1">
        <v>1.0</v>
      </c>
      <c r="BX2999" s="1">
        <v>-1.0</v>
      </c>
      <c r="BY2999" s="1">
        <v>-1.0</v>
      </c>
      <c r="BZ2999" s="1">
        <v>-1.0</v>
      </c>
      <c r="CA2999" s="1">
        <v>-1.0</v>
      </c>
      <c r="CB2999" s="1">
        <v>-1.0</v>
      </c>
      <c r="CC2999" s="1">
        <v>-1.0</v>
      </c>
      <c r="CD2999" s="1">
        <v>100903.0</v>
      </c>
    </row>
    <row r="3000">
      <c r="A3000" s="1">
        <v>1.4779359E7</v>
      </c>
      <c r="B3000" s="1" t="s">
        <v>16013</v>
      </c>
      <c r="C3000" s="1" t="s">
        <v>16014</v>
      </c>
      <c r="D3000" s="1" t="s">
        <v>16015</v>
      </c>
      <c r="E3000" s="1" t="s">
        <v>85</v>
      </c>
      <c r="F3000" s="1" t="s">
        <v>16016</v>
      </c>
      <c r="I3000" s="1">
        <v>4.7219202E7</v>
      </c>
      <c r="J3000" s="1">
        <v>42299.0</v>
      </c>
      <c r="K3000" s="1" t="s">
        <v>272</v>
      </c>
      <c r="L3000" s="1">
        <v>0.9</v>
      </c>
      <c r="M3000" s="1">
        <v>0.0</v>
      </c>
      <c r="N3000" s="1">
        <v>1.0</v>
      </c>
      <c r="O3000" s="1">
        <v>1.0</v>
      </c>
      <c r="P3000" s="1" t="s">
        <v>89</v>
      </c>
      <c r="Q3000" s="1" t="s">
        <v>90</v>
      </c>
      <c r="R3000" s="1">
        <v>40.8222</v>
      </c>
      <c r="S3000" s="1">
        <v>-73.94323</v>
      </c>
      <c r="T3000" s="1" t="s">
        <v>91</v>
      </c>
      <c r="U3000" s="1" t="s">
        <v>92</v>
      </c>
      <c r="V3000" s="1">
        <v>8.0</v>
      </c>
      <c r="W3000" s="1">
        <v>2.0</v>
      </c>
      <c r="X3000" s="1">
        <v>3.0</v>
      </c>
      <c r="Y3000" s="1">
        <v>4.0</v>
      </c>
      <c r="Z3000" s="1" t="s">
        <v>93</v>
      </c>
      <c r="AA3000" s="1" t="s">
        <v>16017</v>
      </c>
      <c r="AB3000" s="1">
        <v>199.0</v>
      </c>
      <c r="AC3000" s="1">
        <v>1.0</v>
      </c>
      <c r="AD3000" s="1">
        <v>0.0</v>
      </c>
      <c r="AE3000" s="1">
        <v>2.0</v>
      </c>
      <c r="AF3000" s="1" t="s">
        <v>95</v>
      </c>
      <c r="AG3000" s="1">
        <v>1.0</v>
      </c>
      <c r="AH3000" s="1">
        <v>7.0</v>
      </c>
      <c r="AI3000" s="1">
        <v>12.0</v>
      </c>
      <c r="AJ3000" s="1">
        <v>24.0</v>
      </c>
      <c r="AK3000" s="1">
        <v>54.0</v>
      </c>
      <c r="AL3000" s="1">
        <v>15.0</v>
      </c>
      <c r="AM3000" s="1">
        <v>11.0</v>
      </c>
      <c r="AN3000" s="1">
        <v>91.0</v>
      </c>
      <c r="AO3000" s="1">
        <v>9.0</v>
      </c>
      <c r="AP3000" s="1">
        <v>9.0</v>
      </c>
      <c r="AQ3000" s="1">
        <v>9.0</v>
      </c>
      <c r="AR3000" s="1">
        <v>8.0</v>
      </c>
      <c r="AS3000" s="1">
        <v>9.0</v>
      </c>
      <c r="AT3000" s="1">
        <v>9.0</v>
      </c>
      <c r="AU3000" s="1">
        <v>0.0</v>
      </c>
      <c r="AV3000" s="1" t="s">
        <v>105</v>
      </c>
      <c r="AW3000" s="1">
        <v>1.0</v>
      </c>
      <c r="AX3000" s="1">
        <v>1.0</v>
      </c>
      <c r="AY3000" s="1">
        <v>0.0</v>
      </c>
      <c r="AZ3000" s="1">
        <v>0.0</v>
      </c>
      <c r="BA3000" s="1">
        <v>0.58</v>
      </c>
      <c r="BB3000" s="1">
        <v>-1.0</v>
      </c>
      <c r="BC3000" s="1">
        <v>1.0</v>
      </c>
      <c r="BD3000" s="1">
        <v>-1.0</v>
      </c>
      <c r="BE3000" s="1">
        <v>-1.0</v>
      </c>
      <c r="BF3000" s="1">
        <v>-1.0</v>
      </c>
      <c r="BG3000" s="1">
        <v>-1.0</v>
      </c>
      <c r="BH3000" s="1">
        <v>-1.0</v>
      </c>
      <c r="BI3000" s="1">
        <v>-1.0</v>
      </c>
      <c r="BJ3000" s="1">
        <v>1.0</v>
      </c>
      <c r="BK3000" s="1">
        <v>-1.0</v>
      </c>
      <c r="BL3000" s="1">
        <v>-1.0</v>
      </c>
      <c r="BM3000" s="1">
        <v>1.0</v>
      </c>
      <c r="BN3000" s="1">
        <v>1.0</v>
      </c>
      <c r="BO3000" s="1">
        <v>1.0</v>
      </c>
      <c r="BP3000" s="1">
        <v>1.0</v>
      </c>
      <c r="BQ3000" s="1">
        <v>-1.0</v>
      </c>
      <c r="BR3000" s="1">
        <v>-1.0</v>
      </c>
      <c r="BS3000" s="1">
        <v>-1.0</v>
      </c>
      <c r="BT3000" s="1">
        <v>-1.0</v>
      </c>
      <c r="BU3000" s="1">
        <v>1.0</v>
      </c>
      <c r="BV3000" s="1">
        <v>-1.0</v>
      </c>
      <c r="BW3000" s="1">
        <v>1.0</v>
      </c>
      <c r="BX3000" s="1">
        <v>-1.0</v>
      </c>
      <c r="BY3000" s="1">
        <v>-1.0</v>
      </c>
      <c r="BZ3000" s="1">
        <v>1.0</v>
      </c>
      <c r="CA3000" s="1">
        <v>-1.0</v>
      </c>
      <c r="CB3000" s="1">
        <v>1.0</v>
      </c>
      <c r="CC3000" s="1">
        <v>-1.0</v>
      </c>
      <c r="CD3000" s="1">
        <v>100965.0</v>
      </c>
    </row>
    <row r="3001">
      <c r="A3001" s="1">
        <v>2.8339611E7</v>
      </c>
      <c r="B3001" s="1" t="s">
        <v>16018</v>
      </c>
      <c r="C3001" s="1" t="s">
        <v>16019</v>
      </c>
      <c r="D3001" s="1" t="s">
        <v>16019</v>
      </c>
      <c r="E3001" s="1" t="s">
        <v>85</v>
      </c>
      <c r="I3001" s="1">
        <v>2.5300542E7</v>
      </c>
      <c r="J3001" s="1">
        <v>42001.0</v>
      </c>
      <c r="M3001" s="1">
        <v>0.0</v>
      </c>
      <c r="N3001" s="1">
        <v>1.0</v>
      </c>
      <c r="O3001" s="1">
        <v>1.0</v>
      </c>
      <c r="P3001" s="1" t="s">
        <v>123</v>
      </c>
      <c r="Q3001" s="1" t="s">
        <v>124</v>
      </c>
      <c r="R3001" s="1">
        <v>40.71019</v>
      </c>
      <c r="S3001" s="1">
        <v>-73.95684</v>
      </c>
      <c r="T3001" s="1" t="s">
        <v>91</v>
      </c>
      <c r="U3001" s="1" t="s">
        <v>92</v>
      </c>
      <c r="V3001" s="1">
        <v>2.0</v>
      </c>
      <c r="W3001" s="1">
        <v>1.0</v>
      </c>
      <c r="X3001" s="1">
        <v>1.0</v>
      </c>
      <c r="Y3001" s="1">
        <v>1.0</v>
      </c>
      <c r="Z3001" s="1" t="s">
        <v>93</v>
      </c>
      <c r="AA3001" s="1" t="s">
        <v>16020</v>
      </c>
      <c r="AB3001" s="1">
        <v>125.0</v>
      </c>
      <c r="AC3001" s="1">
        <v>1.0</v>
      </c>
      <c r="AD3001" s="1">
        <v>0.0</v>
      </c>
      <c r="AE3001" s="1">
        <v>5.0</v>
      </c>
      <c r="AF3001" s="1" t="s">
        <v>443</v>
      </c>
      <c r="AG3001" s="1">
        <v>1.0</v>
      </c>
      <c r="AH3001" s="1">
        <v>0.0</v>
      </c>
      <c r="AI3001" s="1">
        <v>0.0</v>
      </c>
      <c r="AJ3001" s="1">
        <v>0.0</v>
      </c>
      <c r="AK3001" s="1">
        <v>0.0</v>
      </c>
      <c r="AL3001" s="1">
        <v>2.0</v>
      </c>
      <c r="AM3001" s="1">
        <v>2.0</v>
      </c>
      <c r="AN3001" s="1">
        <v>100.0</v>
      </c>
      <c r="AO3001" s="1">
        <v>10.0</v>
      </c>
      <c r="AP3001" s="1">
        <v>6.0</v>
      </c>
      <c r="AQ3001" s="1">
        <v>10.0</v>
      </c>
      <c r="AR3001" s="1">
        <v>10.0</v>
      </c>
      <c r="AS3001" s="1">
        <v>10.0</v>
      </c>
      <c r="AT3001" s="1">
        <v>10.0</v>
      </c>
      <c r="AU3001" s="1">
        <v>0.0</v>
      </c>
      <c r="AV3001" s="1" t="s">
        <v>96</v>
      </c>
      <c r="AW3001" s="1">
        <v>1.0</v>
      </c>
      <c r="AX3001" s="1">
        <v>1.0</v>
      </c>
      <c r="AY3001" s="1">
        <v>0.0</v>
      </c>
      <c r="AZ3001" s="1">
        <v>0.0</v>
      </c>
      <c r="BA3001" s="1">
        <v>0.21</v>
      </c>
      <c r="BB3001" s="1">
        <v>-1.0</v>
      </c>
      <c r="BC3001" s="1">
        <v>1.0</v>
      </c>
      <c r="BD3001" s="1">
        <v>-1.0</v>
      </c>
      <c r="BE3001" s="1">
        <v>-1.0</v>
      </c>
      <c r="BF3001" s="1">
        <v>-1.0</v>
      </c>
      <c r="BG3001" s="1">
        <v>-1.0</v>
      </c>
      <c r="BH3001" s="1">
        <v>-1.0</v>
      </c>
      <c r="BI3001" s="1">
        <v>1.0</v>
      </c>
      <c r="BJ3001" s="1">
        <v>-1.0</v>
      </c>
      <c r="BK3001" s="1">
        <v>1.0</v>
      </c>
      <c r="BL3001" s="1">
        <v>1.0</v>
      </c>
      <c r="BM3001" s="1">
        <v>-1.0</v>
      </c>
      <c r="BN3001" s="1">
        <v>-1.0</v>
      </c>
      <c r="BO3001" s="1">
        <v>-1.0</v>
      </c>
      <c r="BP3001" s="1">
        <v>-1.0</v>
      </c>
      <c r="BQ3001" s="1">
        <v>-1.0</v>
      </c>
      <c r="BR3001" s="1">
        <v>-1.0</v>
      </c>
      <c r="BS3001" s="1">
        <v>-1.0</v>
      </c>
      <c r="BT3001" s="1">
        <v>-1.0</v>
      </c>
      <c r="BU3001" s="1">
        <v>1.0</v>
      </c>
      <c r="BV3001" s="1">
        <v>-1.0</v>
      </c>
      <c r="BW3001" s="1">
        <v>1.0</v>
      </c>
      <c r="BX3001" s="1">
        <v>1.0</v>
      </c>
      <c r="BY3001" s="1">
        <v>-1.0</v>
      </c>
      <c r="BZ3001" s="1">
        <v>-1.0</v>
      </c>
      <c r="CA3001" s="1">
        <v>-1.0</v>
      </c>
      <c r="CB3001" s="1">
        <v>-1.0</v>
      </c>
      <c r="CC3001" s="1">
        <v>-1.0</v>
      </c>
      <c r="CD3001" s="1">
        <v>100973.0</v>
      </c>
    </row>
    <row r="3002">
      <c r="A3002" s="1">
        <v>2.156554E7</v>
      </c>
      <c r="B3002" s="1" t="s">
        <v>16021</v>
      </c>
      <c r="C3002" s="1" t="s">
        <v>16022</v>
      </c>
      <c r="D3002" s="1" t="s">
        <v>16023</v>
      </c>
      <c r="E3002" s="1" t="s">
        <v>85</v>
      </c>
      <c r="F3002" s="1" t="s">
        <v>16024</v>
      </c>
      <c r="G3002" s="1" t="s">
        <v>16025</v>
      </c>
      <c r="I3002" s="1">
        <v>3.0284592E7</v>
      </c>
      <c r="J3002" s="1">
        <v>42093.0</v>
      </c>
      <c r="M3002" s="1">
        <v>0.0</v>
      </c>
      <c r="N3002" s="1">
        <v>1.0</v>
      </c>
      <c r="O3002" s="1">
        <v>1.0</v>
      </c>
      <c r="P3002" s="1" t="s">
        <v>123</v>
      </c>
      <c r="Q3002" s="1" t="s">
        <v>124</v>
      </c>
      <c r="R3002" s="1">
        <v>40.71078</v>
      </c>
      <c r="S3002" s="1">
        <v>-73.94666</v>
      </c>
      <c r="T3002" s="1" t="s">
        <v>91</v>
      </c>
      <c r="U3002" s="1" t="s">
        <v>113</v>
      </c>
      <c r="V3002" s="1">
        <v>1.0</v>
      </c>
      <c r="W3002" s="1">
        <v>1.0</v>
      </c>
      <c r="X3002" s="1">
        <v>1.0</v>
      </c>
      <c r="Y3002" s="1">
        <v>1.0</v>
      </c>
      <c r="Z3002" s="1" t="s">
        <v>93</v>
      </c>
      <c r="AA3002" s="1" t="s">
        <v>16026</v>
      </c>
      <c r="AB3002" s="1">
        <v>70.0</v>
      </c>
      <c r="AC3002" s="1">
        <v>1.0</v>
      </c>
      <c r="AD3002" s="1">
        <v>0.0</v>
      </c>
      <c r="AE3002" s="1">
        <v>1.0</v>
      </c>
      <c r="AF3002" s="1" t="s">
        <v>692</v>
      </c>
      <c r="AG3002" s="1">
        <v>1.0</v>
      </c>
      <c r="AH3002" s="1">
        <v>0.0</v>
      </c>
      <c r="AI3002" s="1">
        <v>0.0</v>
      </c>
      <c r="AJ3002" s="1">
        <v>0.0</v>
      </c>
      <c r="AK3002" s="1">
        <v>0.0</v>
      </c>
      <c r="AL3002" s="1">
        <v>1.0</v>
      </c>
      <c r="AM3002" s="1">
        <v>0.0</v>
      </c>
      <c r="AU3002" s="1">
        <v>1.0</v>
      </c>
      <c r="AV3002" s="1" t="s">
        <v>117</v>
      </c>
      <c r="AW3002" s="1">
        <v>1.0</v>
      </c>
      <c r="AX3002" s="1">
        <v>0.0</v>
      </c>
      <c r="AY3002" s="1">
        <v>1.0</v>
      </c>
      <c r="AZ3002" s="1">
        <v>0.0</v>
      </c>
      <c r="BA3002" s="1">
        <v>0.05</v>
      </c>
      <c r="BB3002" s="1">
        <v>-1.0</v>
      </c>
      <c r="BC3002" s="1">
        <v>1.0</v>
      </c>
      <c r="BD3002" s="1">
        <v>-1.0</v>
      </c>
      <c r="BE3002" s="1">
        <v>-1.0</v>
      </c>
      <c r="BF3002" s="1">
        <v>-1.0</v>
      </c>
      <c r="BG3002" s="1">
        <v>-1.0</v>
      </c>
      <c r="BH3002" s="1">
        <v>-1.0</v>
      </c>
      <c r="BI3002" s="1">
        <v>-1.0</v>
      </c>
      <c r="BJ3002" s="1">
        <v>-1.0</v>
      </c>
      <c r="BK3002" s="1">
        <v>-1.0</v>
      </c>
      <c r="BL3002" s="1">
        <v>-1.0</v>
      </c>
      <c r="BM3002" s="1">
        <v>1.0</v>
      </c>
      <c r="BN3002" s="1">
        <v>-1.0</v>
      </c>
      <c r="BO3002" s="1">
        <v>1.0</v>
      </c>
      <c r="BP3002" s="1">
        <v>-1.0</v>
      </c>
      <c r="BQ3002" s="1">
        <v>-1.0</v>
      </c>
      <c r="BR3002" s="1">
        <v>-1.0</v>
      </c>
      <c r="BS3002" s="1">
        <v>-1.0</v>
      </c>
      <c r="BT3002" s="1">
        <v>-1.0</v>
      </c>
      <c r="BU3002" s="1">
        <v>1.0</v>
      </c>
      <c r="BV3002" s="1">
        <v>-1.0</v>
      </c>
      <c r="BW3002" s="1">
        <v>-1.0</v>
      </c>
      <c r="BX3002" s="1">
        <v>-1.0</v>
      </c>
      <c r="BY3002" s="1">
        <v>-1.0</v>
      </c>
      <c r="BZ3002" s="1">
        <v>-1.0</v>
      </c>
      <c r="CA3002" s="1">
        <v>-1.0</v>
      </c>
      <c r="CB3002" s="1">
        <v>-1.0</v>
      </c>
      <c r="CC3002" s="1">
        <v>-1.0</v>
      </c>
      <c r="CD3002" s="1">
        <v>100976.0</v>
      </c>
    </row>
    <row r="3003">
      <c r="A3003" s="1">
        <v>2471108.0</v>
      </c>
      <c r="B3003" s="1" t="s">
        <v>16027</v>
      </c>
      <c r="C3003" s="1" t="s">
        <v>16028</v>
      </c>
      <c r="D3003" s="1" t="s">
        <v>16029</v>
      </c>
      <c r="E3003" s="1" t="s">
        <v>85</v>
      </c>
      <c r="G3003" s="1" t="s">
        <v>16030</v>
      </c>
      <c r="H3003" s="1" t="s">
        <v>16031</v>
      </c>
      <c r="I3003" s="1">
        <v>1.263752E7</v>
      </c>
      <c r="J3003" s="1">
        <v>41697.0</v>
      </c>
      <c r="M3003" s="1">
        <v>0.0</v>
      </c>
      <c r="N3003" s="1">
        <v>1.0</v>
      </c>
      <c r="O3003" s="1">
        <v>1.0</v>
      </c>
      <c r="P3003" s="1" t="s">
        <v>123</v>
      </c>
      <c r="Q3003" s="1" t="s">
        <v>954</v>
      </c>
      <c r="R3003" s="1">
        <v>40.68955</v>
      </c>
      <c r="S3003" s="1">
        <v>-73.98885</v>
      </c>
      <c r="T3003" s="1" t="s">
        <v>91</v>
      </c>
      <c r="U3003" s="1" t="s">
        <v>92</v>
      </c>
      <c r="V3003" s="1">
        <v>2.0</v>
      </c>
      <c r="W3003" s="1">
        <v>1.0</v>
      </c>
      <c r="X3003" s="1">
        <v>1.0</v>
      </c>
      <c r="Y3003" s="1">
        <v>1.0</v>
      </c>
      <c r="Z3003" s="1" t="s">
        <v>93</v>
      </c>
      <c r="AA3003" s="1" t="s">
        <v>16032</v>
      </c>
      <c r="AB3003" s="1">
        <v>160.0</v>
      </c>
      <c r="AC3003" s="1">
        <v>1.0</v>
      </c>
      <c r="AD3003" s="1">
        <v>0.0</v>
      </c>
      <c r="AE3003" s="1">
        <v>7.0</v>
      </c>
      <c r="AF3003" s="1" t="s">
        <v>356</v>
      </c>
      <c r="AG3003" s="1">
        <v>1.0</v>
      </c>
      <c r="AH3003" s="1">
        <v>0.0</v>
      </c>
      <c r="AI3003" s="1">
        <v>0.0</v>
      </c>
      <c r="AJ3003" s="1">
        <v>0.0</v>
      </c>
      <c r="AK3003" s="1">
        <v>0.0</v>
      </c>
      <c r="AL3003" s="1">
        <v>7.0</v>
      </c>
      <c r="AM3003" s="1">
        <v>0.0</v>
      </c>
      <c r="AN3003" s="1">
        <v>94.0</v>
      </c>
      <c r="AO3003" s="1">
        <v>10.0</v>
      </c>
      <c r="AP3003" s="1">
        <v>10.0</v>
      </c>
      <c r="AQ3003" s="1">
        <v>10.0</v>
      </c>
      <c r="AR3003" s="1">
        <v>10.0</v>
      </c>
      <c r="AS3003" s="1">
        <v>9.0</v>
      </c>
      <c r="AT3003" s="1">
        <v>9.0</v>
      </c>
      <c r="AU3003" s="1">
        <v>0.0</v>
      </c>
      <c r="AV3003" s="1" t="s">
        <v>96</v>
      </c>
      <c r="AW3003" s="1">
        <v>1.0</v>
      </c>
      <c r="AX3003" s="1">
        <v>1.0</v>
      </c>
      <c r="AY3003" s="1">
        <v>0.0</v>
      </c>
      <c r="AZ3003" s="1">
        <v>0.0</v>
      </c>
      <c r="BA3003" s="1">
        <v>0.15</v>
      </c>
      <c r="BB3003" s="1">
        <v>-1.0</v>
      </c>
      <c r="BC3003" s="1">
        <v>1.0</v>
      </c>
      <c r="BD3003" s="1">
        <v>-1.0</v>
      </c>
      <c r="BE3003" s="1">
        <v>-1.0</v>
      </c>
      <c r="BF3003" s="1">
        <v>-1.0</v>
      </c>
      <c r="BG3003" s="1">
        <v>-1.0</v>
      </c>
      <c r="BH3003" s="1">
        <v>-1.0</v>
      </c>
      <c r="BI3003" s="1">
        <v>-1.0</v>
      </c>
      <c r="BJ3003" s="1">
        <v>1.0</v>
      </c>
      <c r="BK3003" s="1">
        <v>-1.0</v>
      </c>
      <c r="BL3003" s="1">
        <v>-1.0</v>
      </c>
      <c r="BM3003" s="1">
        <v>-1.0</v>
      </c>
      <c r="BN3003" s="1">
        <v>1.0</v>
      </c>
      <c r="BO3003" s="1">
        <v>-1.0</v>
      </c>
      <c r="BP3003" s="1">
        <v>1.0</v>
      </c>
      <c r="BQ3003" s="1">
        <v>-1.0</v>
      </c>
      <c r="BR3003" s="1">
        <v>-1.0</v>
      </c>
      <c r="BS3003" s="1">
        <v>-1.0</v>
      </c>
      <c r="BT3003" s="1">
        <v>-1.0</v>
      </c>
      <c r="BU3003" s="1">
        <v>1.0</v>
      </c>
      <c r="BV3003" s="1">
        <v>-1.0</v>
      </c>
      <c r="BW3003" s="1">
        <v>-1.0</v>
      </c>
      <c r="BX3003" s="1">
        <v>-1.0</v>
      </c>
      <c r="BY3003" s="1">
        <v>-1.0</v>
      </c>
      <c r="BZ3003" s="1">
        <v>-1.0</v>
      </c>
      <c r="CA3003" s="1">
        <v>-1.0</v>
      </c>
      <c r="CB3003" s="1">
        <v>1.0</v>
      </c>
      <c r="CC3003" s="1">
        <v>-1.0</v>
      </c>
      <c r="CD3003" s="1">
        <v>100991.0</v>
      </c>
    </row>
    <row r="3004">
      <c r="A3004" s="1">
        <v>3.0709893E7</v>
      </c>
      <c r="B3004" s="1" t="s">
        <v>16033</v>
      </c>
      <c r="C3004" s="1" t="s">
        <v>16034</v>
      </c>
      <c r="D3004" s="1" t="s">
        <v>16035</v>
      </c>
      <c r="E3004" s="1" t="s">
        <v>85</v>
      </c>
      <c r="F3004" s="1" t="s">
        <v>16036</v>
      </c>
      <c r="G3004" s="1" t="s">
        <v>16037</v>
      </c>
      <c r="H3004" s="1" t="s">
        <v>16038</v>
      </c>
      <c r="I3004" s="1">
        <v>1.73417532E8</v>
      </c>
      <c r="J3004" s="1">
        <v>43145.0</v>
      </c>
      <c r="K3004" s="1" t="s">
        <v>134</v>
      </c>
      <c r="L3004" s="1">
        <v>1.0</v>
      </c>
      <c r="M3004" s="1">
        <v>0.0</v>
      </c>
      <c r="N3004" s="1">
        <v>8.0</v>
      </c>
      <c r="O3004" s="1">
        <v>0.0</v>
      </c>
      <c r="P3004" s="1" t="s">
        <v>89</v>
      </c>
      <c r="Q3004" s="1" t="s">
        <v>2825</v>
      </c>
      <c r="R3004" s="1">
        <v>40.7510599999999</v>
      </c>
      <c r="S3004" s="1">
        <v>-73.97485</v>
      </c>
      <c r="T3004" s="1" t="s">
        <v>91</v>
      </c>
      <c r="U3004" s="1" t="s">
        <v>113</v>
      </c>
      <c r="V3004" s="1">
        <v>4.0</v>
      </c>
      <c r="W3004" s="1">
        <v>2.0</v>
      </c>
      <c r="X3004" s="1">
        <v>1.0</v>
      </c>
      <c r="Y3004" s="1">
        <v>2.0</v>
      </c>
      <c r="Z3004" s="1" t="s">
        <v>93</v>
      </c>
      <c r="AA3004" s="1" t="s">
        <v>16039</v>
      </c>
      <c r="AB3004" s="1">
        <v>172.0</v>
      </c>
      <c r="AC3004" s="1">
        <v>2.0</v>
      </c>
      <c r="AD3004" s="1">
        <v>25.0</v>
      </c>
      <c r="AE3004" s="1">
        <v>1.0</v>
      </c>
      <c r="AF3004" s="1" t="s">
        <v>95</v>
      </c>
      <c r="AG3004" s="1">
        <v>1.0</v>
      </c>
      <c r="AH3004" s="1">
        <v>25.0</v>
      </c>
      <c r="AI3004" s="1">
        <v>55.0</v>
      </c>
      <c r="AJ3004" s="1">
        <v>85.0</v>
      </c>
      <c r="AK3004" s="1">
        <v>85.0</v>
      </c>
      <c r="AL3004" s="1">
        <v>18.0</v>
      </c>
      <c r="AM3004" s="1">
        <v>18.0</v>
      </c>
      <c r="AN3004" s="1">
        <v>90.0</v>
      </c>
      <c r="AO3004" s="1">
        <v>9.0</v>
      </c>
      <c r="AP3004" s="1">
        <v>9.0</v>
      </c>
      <c r="AQ3004" s="1">
        <v>9.0</v>
      </c>
      <c r="AR3004" s="1">
        <v>9.0</v>
      </c>
      <c r="AS3004" s="1">
        <v>10.0</v>
      </c>
      <c r="AT3004" s="1">
        <v>9.0</v>
      </c>
      <c r="AU3004" s="1">
        <v>0.0</v>
      </c>
      <c r="AV3004" s="1" t="s">
        <v>96</v>
      </c>
      <c r="AW3004" s="1">
        <v>3.0</v>
      </c>
      <c r="AX3004" s="1">
        <v>0.0</v>
      </c>
      <c r="AY3004" s="1">
        <v>3.0</v>
      </c>
      <c r="AZ3004" s="1">
        <v>0.0</v>
      </c>
      <c r="BA3004" s="1">
        <v>4.74</v>
      </c>
      <c r="BB3004" s="1">
        <v>-1.0</v>
      </c>
      <c r="BC3004" s="1">
        <v>1.0</v>
      </c>
      <c r="BD3004" s="1">
        <v>-1.0</v>
      </c>
      <c r="BE3004" s="1">
        <v>-1.0</v>
      </c>
      <c r="BF3004" s="1">
        <v>-1.0</v>
      </c>
      <c r="BG3004" s="1">
        <v>-1.0</v>
      </c>
      <c r="BH3004" s="1">
        <v>-1.0</v>
      </c>
      <c r="BI3004" s="1">
        <v>-1.0</v>
      </c>
      <c r="BJ3004" s="1">
        <v>1.0</v>
      </c>
      <c r="BK3004" s="1">
        <v>-1.0</v>
      </c>
      <c r="BL3004" s="1">
        <v>-1.0</v>
      </c>
      <c r="BM3004" s="1">
        <v>-1.0</v>
      </c>
      <c r="BN3004" s="1">
        <v>-1.0</v>
      </c>
      <c r="BO3004" s="1">
        <v>-1.0</v>
      </c>
      <c r="BP3004" s="1">
        <v>-1.0</v>
      </c>
      <c r="BQ3004" s="1">
        <v>1.0</v>
      </c>
      <c r="BR3004" s="1">
        <v>-1.0</v>
      </c>
      <c r="BS3004" s="1">
        <v>-1.0</v>
      </c>
      <c r="BT3004" s="1">
        <v>-1.0</v>
      </c>
      <c r="BU3004" s="1">
        <v>1.0</v>
      </c>
      <c r="BV3004" s="1">
        <v>1.0</v>
      </c>
      <c r="BW3004" s="1">
        <v>-1.0</v>
      </c>
      <c r="BX3004" s="1">
        <v>-1.0</v>
      </c>
      <c r="BY3004" s="1">
        <v>-1.0</v>
      </c>
      <c r="BZ3004" s="1">
        <v>1.0</v>
      </c>
      <c r="CA3004" s="1">
        <v>-1.0</v>
      </c>
      <c r="CB3004" s="1">
        <v>-1.0</v>
      </c>
      <c r="CC3004" s="1">
        <v>-1.0</v>
      </c>
      <c r="CD3004" s="1">
        <v>101012.0</v>
      </c>
    </row>
    <row r="3005">
      <c r="A3005" s="1">
        <v>3.4895585E7</v>
      </c>
      <c r="B3005" s="1" t="s">
        <v>16040</v>
      </c>
      <c r="C3005" s="1" t="s">
        <v>16041</v>
      </c>
      <c r="D3005" s="1" t="s">
        <v>16041</v>
      </c>
      <c r="E3005" s="1" t="s">
        <v>85</v>
      </c>
      <c r="I3005" s="1">
        <v>1.05634248E8</v>
      </c>
      <c r="J3005" s="1">
        <v>42703.0</v>
      </c>
      <c r="K3005" s="1" t="s">
        <v>88</v>
      </c>
      <c r="L3005" s="1">
        <v>1.0</v>
      </c>
      <c r="M3005" s="1">
        <v>0.0</v>
      </c>
      <c r="N3005" s="1">
        <v>3.0</v>
      </c>
      <c r="O3005" s="1">
        <v>0.0</v>
      </c>
      <c r="P3005" s="1" t="s">
        <v>89</v>
      </c>
      <c r="Q3005" s="1" t="s">
        <v>90</v>
      </c>
      <c r="R3005" s="1">
        <v>40.79482</v>
      </c>
      <c r="S3005" s="1">
        <v>-73.96639</v>
      </c>
      <c r="T3005" s="1" t="s">
        <v>91</v>
      </c>
      <c r="U3005" s="1" t="s">
        <v>92</v>
      </c>
      <c r="V3005" s="1">
        <v>4.0</v>
      </c>
      <c r="W3005" s="1">
        <v>1.0</v>
      </c>
      <c r="X3005" s="1">
        <v>2.0</v>
      </c>
      <c r="Y3005" s="1">
        <v>2.0</v>
      </c>
      <c r="Z3005" s="1" t="s">
        <v>93</v>
      </c>
      <c r="AA3005" s="1" t="s">
        <v>16042</v>
      </c>
      <c r="AB3005" s="1">
        <v>200.0</v>
      </c>
      <c r="AC3005" s="1">
        <v>1.0</v>
      </c>
      <c r="AD3005" s="1">
        <v>0.0</v>
      </c>
      <c r="AE3005" s="1">
        <v>31.0</v>
      </c>
      <c r="AF3005" s="1" t="s">
        <v>202</v>
      </c>
      <c r="AG3005" s="1">
        <v>1.0</v>
      </c>
      <c r="AH3005" s="1">
        <v>5.0</v>
      </c>
      <c r="AI3005" s="1">
        <v>11.0</v>
      </c>
      <c r="AJ3005" s="1">
        <v>41.0</v>
      </c>
      <c r="AK3005" s="1">
        <v>316.0</v>
      </c>
      <c r="AL3005" s="1">
        <v>0.0</v>
      </c>
      <c r="AM3005" s="1">
        <v>0.0</v>
      </c>
      <c r="AU3005" s="1">
        <v>1.0</v>
      </c>
      <c r="AV3005" s="1" t="s">
        <v>96</v>
      </c>
      <c r="AW3005" s="1">
        <v>3.0</v>
      </c>
      <c r="AX3005" s="1">
        <v>3.0</v>
      </c>
      <c r="AY3005" s="1">
        <v>0.0</v>
      </c>
      <c r="AZ3005" s="1">
        <v>0.0</v>
      </c>
      <c r="BB3005" s="1">
        <v>-1.0</v>
      </c>
      <c r="BC3005" s="1">
        <v>1.0</v>
      </c>
      <c r="BD3005" s="1">
        <v>-1.0</v>
      </c>
      <c r="BE3005" s="1">
        <v>-1.0</v>
      </c>
      <c r="BF3005" s="1">
        <v>-1.0</v>
      </c>
      <c r="BG3005" s="1">
        <v>-1.0</v>
      </c>
      <c r="BH3005" s="1">
        <v>1.0</v>
      </c>
      <c r="BI3005" s="1">
        <v>-1.0</v>
      </c>
      <c r="BJ3005" s="1">
        <v>1.0</v>
      </c>
      <c r="BK3005" s="1">
        <v>1.0</v>
      </c>
      <c r="BL3005" s="1">
        <v>1.0</v>
      </c>
      <c r="BM3005" s="1">
        <v>1.0</v>
      </c>
      <c r="BN3005" s="1">
        <v>1.0</v>
      </c>
      <c r="BO3005" s="1">
        <v>1.0</v>
      </c>
      <c r="BP3005" s="1">
        <v>-1.0</v>
      </c>
      <c r="BQ3005" s="1">
        <v>1.0</v>
      </c>
      <c r="BR3005" s="1">
        <v>-1.0</v>
      </c>
      <c r="BS3005" s="1">
        <v>-1.0</v>
      </c>
      <c r="BT3005" s="1">
        <v>1.0</v>
      </c>
      <c r="BU3005" s="1">
        <v>1.0</v>
      </c>
      <c r="BV3005" s="1">
        <v>-1.0</v>
      </c>
      <c r="BW3005" s="1">
        <v>-1.0</v>
      </c>
      <c r="BX3005" s="1">
        <v>-1.0</v>
      </c>
      <c r="BY3005" s="1">
        <v>-1.0</v>
      </c>
      <c r="BZ3005" s="1">
        <v>-1.0</v>
      </c>
      <c r="CA3005" s="1">
        <v>-1.0</v>
      </c>
      <c r="CB3005" s="1">
        <v>-1.0</v>
      </c>
      <c r="CC3005" s="1">
        <v>-1.0</v>
      </c>
      <c r="CD3005" s="1">
        <v>101026.0</v>
      </c>
    </row>
    <row r="3006">
      <c r="A3006" s="1">
        <v>1305346.0</v>
      </c>
      <c r="B3006" s="1" t="s">
        <v>16043</v>
      </c>
      <c r="C3006" s="1" t="s">
        <v>16044</v>
      </c>
      <c r="D3006" s="1" t="s">
        <v>16045</v>
      </c>
      <c r="E3006" s="1" t="s">
        <v>85</v>
      </c>
      <c r="H3006" s="1" t="s">
        <v>16046</v>
      </c>
      <c r="I3006" s="1">
        <v>7096964.0</v>
      </c>
      <c r="J3006" s="1">
        <v>41449.0</v>
      </c>
      <c r="K3006" s="1" t="s">
        <v>272</v>
      </c>
      <c r="L3006" s="1">
        <v>1.0</v>
      </c>
      <c r="M3006" s="1">
        <v>0.0</v>
      </c>
      <c r="N3006" s="1">
        <v>1.0</v>
      </c>
      <c r="O3006" s="1">
        <v>1.0</v>
      </c>
      <c r="P3006" s="1" t="s">
        <v>89</v>
      </c>
      <c r="Q3006" s="1" t="s">
        <v>90</v>
      </c>
      <c r="R3006" s="1">
        <v>40.72098</v>
      </c>
      <c r="S3006" s="1">
        <v>-73.99869</v>
      </c>
      <c r="T3006" s="1" t="s">
        <v>91</v>
      </c>
      <c r="U3006" s="1" t="s">
        <v>92</v>
      </c>
      <c r="V3006" s="1">
        <v>4.0</v>
      </c>
      <c r="W3006" s="1">
        <v>1.0</v>
      </c>
      <c r="X3006" s="1">
        <v>1.0</v>
      </c>
      <c r="Y3006" s="1">
        <v>1.0</v>
      </c>
      <c r="Z3006" s="1" t="s">
        <v>93</v>
      </c>
      <c r="AA3006" s="1" t="s">
        <v>16047</v>
      </c>
      <c r="AB3006" s="1">
        <v>145.0</v>
      </c>
      <c r="AC3006" s="1">
        <v>1.0</v>
      </c>
      <c r="AD3006" s="1">
        <v>0.0</v>
      </c>
      <c r="AE3006" s="1">
        <v>30.0</v>
      </c>
      <c r="AF3006" s="1" t="s">
        <v>302</v>
      </c>
      <c r="AG3006" s="1">
        <v>1.0</v>
      </c>
      <c r="AH3006" s="1">
        <v>7.0</v>
      </c>
      <c r="AI3006" s="1">
        <v>37.0</v>
      </c>
      <c r="AJ3006" s="1">
        <v>67.0</v>
      </c>
      <c r="AK3006" s="1">
        <v>342.0</v>
      </c>
      <c r="AL3006" s="1">
        <v>12.0</v>
      </c>
      <c r="AM3006" s="1">
        <v>2.0</v>
      </c>
      <c r="AN3006" s="1">
        <v>100.0</v>
      </c>
      <c r="AO3006" s="1">
        <v>10.0</v>
      </c>
      <c r="AP3006" s="1">
        <v>10.0</v>
      </c>
      <c r="AQ3006" s="1">
        <v>10.0</v>
      </c>
      <c r="AR3006" s="1">
        <v>10.0</v>
      </c>
      <c r="AS3006" s="1">
        <v>10.0</v>
      </c>
      <c r="AT3006" s="1">
        <v>8.0</v>
      </c>
      <c r="AU3006" s="1">
        <v>0.0</v>
      </c>
      <c r="AV3006" s="1" t="s">
        <v>96</v>
      </c>
      <c r="AW3006" s="1">
        <v>1.0</v>
      </c>
      <c r="AX3006" s="1">
        <v>1.0</v>
      </c>
      <c r="AY3006" s="1">
        <v>0.0</v>
      </c>
      <c r="AZ3006" s="1">
        <v>0.0</v>
      </c>
      <c r="BA3006" s="1">
        <v>0.17</v>
      </c>
      <c r="BB3006" s="1">
        <v>-1.0</v>
      </c>
      <c r="BC3006" s="1">
        <v>1.0</v>
      </c>
      <c r="BD3006" s="1">
        <v>-1.0</v>
      </c>
      <c r="BE3006" s="1">
        <v>-1.0</v>
      </c>
      <c r="BF3006" s="1">
        <v>-1.0</v>
      </c>
      <c r="BG3006" s="1">
        <v>-1.0</v>
      </c>
      <c r="BH3006" s="1">
        <v>-1.0</v>
      </c>
      <c r="BI3006" s="1">
        <v>-1.0</v>
      </c>
      <c r="BJ3006" s="1">
        <v>1.0</v>
      </c>
      <c r="BK3006" s="1">
        <v>-1.0</v>
      </c>
      <c r="BL3006" s="1">
        <v>-1.0</v>
      </c>
      <c r="BM3006" s="1">
        <v>1.0</v>
      </c>
      <c r="BN3006" s="1">
        <v>1.0</v>
      </c>
      <c r="BO3006" s="1">
        <v>-1.0</v>
      </c>
      <c r="BP3006" s="1">
        <v>-1.0</v>
      </c>
      <c r="BQ3006" s="1">
        <v>-1.0</v>
      </c>
      <c r="BR3006" s="1">
        <v>-1.0</v>
      </c>
      <c r="BS3006" s="1">
        <v>-1.0</v>
      </c>
      <c r="BT3006" s="1">
        <v>-1.0</v>
      </c>
      <c r="BU3006" s="1">
        <v>1.0</v>
      </c>
      <c r="BV3006" s="1">
        <v>-1.0</v>
      </c>
      <c r="BW3006" s="1">
        <v>-1.0</v>
      </c>
      <c r="BX3006" s="1">
        <v>-1.0</v>
      </c>
      <c r="BY3006" s="1">
        <v>1.0</v>
      </c>
      <c r="BZ3006" s="1">
        <v>-1.0</v>
      </c>
      <c r="CA3006" s="1">
        <v>-1.0</v>
      </c>
      <c r="CB3006" s="1">
        <v>1.0</v>
      </c>
      <c r="CC3006" s="1">
        <v>-1.0</v>
      </c>
      <c r="CD3006" s="1">
        <v>101039.0</v>
      </c>
    </row>
    <row r="3007">
      <c r="A3007" s="1">
        <v>1.4870802E7</v>
      </c>
      <c r="B3007" s="1" t="s">
        <v>16048</v>
      </c>
      <c r="C3007" s="1" t="s">
        <v>16049</v>
      </c>
      <c r="D3007" s="1" t="s">
        <v>16049</v>
      </c>
      <c r="E3007" s="1" t="s">
        <v>85</v>
      </c>
      <c r="I3007" s="1">
        <v>3.4252002E7</v>
      </c>
      <c r="J3007" s="1">
        <v>42150.0</v>
      </c>
      <c r="M3007" s="1">
        <v>0.0</v>
      </c>
      <c r="N3007" s="1">
        <v>1.0</v>
      </c>
      <c r="O3007" s="1">
        <v>1.0</v>
      </c>
      <c r="P3007" s="1" t="s">
        <v>89</v>
      </c>
      <c r="Q3007" s="1" t="s">
        <v>90</v>
      </c>
      <c r="R3007" s="1">
        <v>40.72204</v>
      </c>
      <c r="S3007" s="1">
        <v>-73.99705</v>
      </c>
      <c r="T3007" s="1" t="s">
        <v>91</v>
      </c>
      <c r="U3007" s="1" t="s">
        <v>113</v>
      </c>
      <c r="V3007" s="1">
        <v>2.0</v>
      </c>
      <c r="W3007" s="1">
        <v>1.0</v>
      </c>
      <c r="X3007" s="1">
        <v>1.0</v>
      </c>
      <c r="Y3007" s="1">
        <v>1.0</v>
      </c>
      <c r="Z3007" s="1" t="s">
        <v>93</v>
      </c>
      <c r="AA3007" s="1" t="s">
        <v>16050</v>
      </c>
      <c r="AB3007" s="1">
        <v>100.0</v>
      </c>
      <c r="AC3007" s="1">
        <v>1.0</v>
      </c>
      <c r="AD3007" s="1">
        <v>0.0</v>
      </c>
      <c r="AE3007" s="1">
        <v>2.0</v>
      </c>
      <c r="AF3007" s="1" t="s">
        <v>1228</v>
      </c>
      <c r="AG3007" s="1">
        <v>1.0</v>
      </c>
      <c r="AH3007" s="1">
        <v>0.0</v>
      </c>
      <c r="AI3007" s="1">
        <v>0.0</v>
      </c>
      <c r="AJ3007" s="1">
        <v>0.0</v>
      </c>
      <c r="AK3007" s="1">
        <v>0.0</v>
      </c>
      <c r="AL3007" s="1">
        <v>10.0</v>
      </c>
      <c r="AM3007" s="1">
        <v>0.0</v>
      </c>
      <c r="AN3007" s="1">
        <v>96.0</v>
      </c>
      <c r="AO3007" s="1">
        <v>9.0</v>
      </c>
      <c r="AP3007" s="1">
        <v>9.0</v>
      </c>
      <c r="AQ3007" s="1">
        <v>10.0</v>
      </c>
      <c r="AR3007" s="1">
        <v>10.0</v>
      </c>
      <c r="AS3007" s="1">
        <v>10.0</v>
      </c>
      <c r="AT3007" s="1">
        <v>9.0</v>
      </c>
      <c r="AU3007" s="1">
        <v>0.0</v>
      </c>
      <c r="AV3007" s="1" t="s">
        <v>117</v>
      </c>
      <c r="AW3007" s="1">
        <v>1.0</v>
      </c>
      <c r="AX3007" s="1">
        <v>0.0</v>
      </c>
      <c r="AY3007" s="1">
        <v>1.0</v>
      </c>
      <c r="AZ3007" s="1">
        <v>0.0</v>
      </c>
      <c r="BA3007" s="1">
        <v>0.29</v>
      </c>
      <c r="BB3007" s="1">
        <v>-1.0</v>
      </c>
      <c r="BC3007" s="1">
        <v>1.0</v>
      </c>
      <c r="BD3007" s="1">
        <v>-1.0</v>
      </c>
      <c r="BE3007" s="1">
        <v>-1.0</v>
      </c>
      <c r="BF3007" s="1">
        <v>-1.0</v>
      </c>
      <c r="BG3007" s="1">
        <v>-1.0</v>
      </c>
      <c r="BH3007" s="1">
        <v>-1.0</v>
      </c>
      <c r="BI3007" s="1">
        <v>-1.0</v>
      </c>
      <c r="BJ3007" s="1">
        <v>-1.0</v>
      </c>
      <c r="BK3007" s="1">
        <v>-1.0</v>
      </c>
      <c r="BL3007" s="1">
        <v>-1.0</v>
      </c>
      <c r="BM3007" s="1">
        <v>-1.0</v>
      </c>
      <c r="BN3007" s="1">
        <v>-1.0</v>
      </c>
      <c r="BO3007" s="1">
        <v>-1.0</v>
      </c>
      <c r="BP3007" s="1">
        <v>1.0</v>
      </c>
      <c r="BQ3007" s="1">
        <v>-1.0</v>
      </c>
      <c r="BR3007" s="1">
        <v>-1.0</v>
      </c>
      <c r="BS3007" s="1">
        <v>-1.0</v>
      </c>
      <c r="BT3007" s="1">
        <v>-1.0</v>
      </c>
      <c r="BU3007" s="1">
        <v>1.0</v>
      </c>
      <c r="BV3007" s="1">
        <v>-1.0</v>
      </c>
      <c r="BW3007" s="1">
        <v>-1.0</v>
      </c>
      <c r="BX3007" s="1">
        <v>-1.0</v>
      </c>
      <c r="BY3007" s="1">
        <v>-1.0</v>
      </c>
      <c r="BZ3007" s="1">
        <v>-1.0</v>
      </c>
      <c r="CA3007" s="1">
        <v>-1.0</v>
      </c>
      <c r="CB3007" s="1">
        <v>-1.0</v>
      </c>
      <c r="CC3007" s="1">
        <v>-1.0</v>
      </c>
      <c r="CD3007" s="1">
        <v>101084.0</v>
      </c>
    </row>
    <row r="3008">
      <c r="A3008" s="1">
        <v>3.0772721E7</v>
      </c>
      <c r="B3008" s="1" t="s">
        <v>16051</v>
      </c>
      <c r="C3008" s="1" t="s">
        <v>16052</v>
      </c>
      <c r="D3008" s="1" t="s">
        <v>16053</v>
      </c>
      <c r="E3008" s="1" t="s">
        <v>85</v>
      </c>
      <c r="F3008" s="1" t="s">
        <v>16054</v>
      </c>
      <c r="G3008" s="1" t="s">
        <v>16055</v>
      </c>
      <c r="H3008" s="1" t="s">
        <v>1785</v>
      </c>
      <c r="I3008" s="1">
        <v>1.37358866E8</v>
      </c>
      <c r="J3008" s="1">
        <v>42913.0</v>
      </c>
      <c r="K3008" s="1" t="s">
        <v>134</v>
      </c>
      <c r="L3008" s="1">
        <v>1.0</v>
      </c>
      <c r="M3008" s="1">
        <v>1.0</v>
      </c>
      <c r="N3008" s="1">
        <v>115.0</v>
      </c>
      <c r="O3008" s="1">
        <v>0.0</v>
      </c>
      <c r="P3008" s="1" t="s">
        <v>111</v>
      </c>
      <c r="Q3008" s="1" t="s">
        <v>112</v>
      </c>
      <c r="R3008" s="1">
        <v>40.73489</v>
      </c>
      <c r="S3008" s="1">
        <v>-73.88048</v>
      </c>
      <c r="T3008" s="1" t="s">
        <v>150</v>
      </c>
      <c r="U3008" s="1" t="s">
        <v>113</v>
      </c>
      <c r="V3008" s="1">
        <v>1.0</v>
      </c>
      <c r="W3008" s="1">
        <v>1.0</v>
      </c>
      <c r="X3008" s="1">
        <v>1.0</v>
      </c>
      <c r="Y3008" s="1">
        <v>1.0</v>
      </c>
      <c r="Z3008" s="1" t="s">
        <v>93</v>
      </c>
      <c r="AA3008" s="1" t="s">
        <v>1786</v>
      </c>
      <c r="AB3008" s="1">
        <v>28.0</v>
      </c>
      <c r="AC3008" s="1">
        <v>1.0</v>
      </c>
      <c r="AD3008" s="1">
        <v>0.0</v>
      </c>
      <c r="AE3008" s="1">
        <v>30.0</v>
      </c>
      <c r="AF3008" s="1" t="s">
        <v>95</v>
      </c>
      <c r="AG3008" s="1">
        <v>1.0</v>
      </c>
      <c r="AH3008" s="1">
        <v>0.0</v>
      </c>
      <c r="AI3008" s="1">
        <v>0.0</v>
      </c>
      <c r="AJ3008" s="1">
        <v>0.0</v>
      </c>
      <c r="AK3008" s="1">
        <v>63.0</v>
      </c>
      <c r="AL3008" s="1">
        <v>0.0</v>
      </c>
      <c r="AM3008" s="1">
        <v>0.0</v>
      </c>
      <c r="AU3008" s="1">
        <v>0.0</v>
      </c>
      <c r="AV3008" s="1" t="s">
        <v>117</v>
      </c>
      <c r="AW3008" s="1">
        <v>103.0</v>
      </c>
      <c r="AX3008" s="1">
        <v>2.0</v>
      </c>
      <c r="AY3008" s="1">
        <v>101.0</v>
      </c>
      <c r="AZ3008" s="1">
        <v>0.0</v>
      </c>
      <c r="BB3008" s="1">
        <v>-1.0</v>
      </c>
      <c r="BC3008" s="1">
        <v>1.0</v>
      </c>
      <c r="BD3008" s="1">
        <v>-1.0</v>
      </c>
      <c r="BE3008" s="1">
        <v>-1.0</v>
      </c>
      <c r="BF3008" s="1">
        <v>-1.0</v>
      </c>
      <c r="BG3008" s="1">
        <v>-1.0</v>
      </c>
      <c r="BH3008" s="1">
        <v>1.0</v>
      </c>
      <c r="BI3008" s="1">
        <v>-1.0</v>
      </c>
      <c r="BJ3008" s="1">
        <v>1.0</v>
      </c>
      <c r="BK3008" s="1">
        <v>-1.0</v>
      </c>
      <c r="BL3008" s="1">
        <v>-1.0</v>
      </c>
      <c r="BM3008" s="1">
        <v>-1.0</v>
      </c>
      <c r="BN3008" s="1">
        <v>-1.0</v>
      </c>
      <c r="BO3008" s="1">
        <v>-1.0</v>
      </c>
      <c r="BP3008" s="1">
        <v>-1.0</v>
      </c>
      <c r="BQ3008" s="1">
        <v>1.0</v>
      </c>
      <c r="BR3008" s="1">
        <v>-1.0</v>
      </c>
      <c r="BS3008" s="1">
        <v>1.0</v>
      </c>
      <c r="BT3008" s="1">
        <v>-1.0</v>
      </c>
      <c r="BU3008" s="1">
        <v>1.0</v>
      </c>
      <c r="BV3008" s="1">
        <v>1.0</v>
      </c>
      <c r="BW3008" s="1">
        <v>-1.0</v>
      </c>
      <c r="BX3008" s="1">
        <v>-1.0</v>
      </c>
      <c r="BY3008" s="1">
        <v>-1.0</v>
      </c>
      <c r="BZ3008" s="1">
        <v>-1.0</v>
      </c>
      <c r="CA3008" s="1">
        <v>-1.0</v>
      </c>
      <c r="CB3008" s="1">
        <v>-1.0</v>
      </c>
      <c r="CC3008" s="1">
        <v>-1.0</v>
      </c>
      <c r="CD3008" s="1">
        <v>101116.0</v>
      </c>
    </row>
    <row r="3009">
      <c r="A3009" s="1">
        <v>1.61735E7</v>
      </c>
      <c r="B3009" s="1" t="s">
        <v>16056</v>
      </c>
      <c r="C3009" s="1" t="s">
        <v>16057</v>
      </c>
      <c r="D3009" s="1" t="s">
        <v>16057</v>
      </c>
      <c r="E3009" s="1" t="s">
        <v>85</v>
      </c>
      <c r="I3009" s="1">
        <v>1.0558249E8</v>
      </c>
      <c r="J3009" s="1">
        <v>42703.0</v>
      </c>
      <c r="M3009" s="1">
        <v>0.0</v>
      </c>
      <c r="N3009" s="1">
        <v>1.0</v>
      </c>
      <c r="O3009" s="1">
        <v>1.0</v>
      </c>
      <c r="P3009" s="1" t="s">
        <v>111</v>
      </c>
      <c r="Q3009" s="1" t="s">
        <v>112</v>
      </c>
      <c r="R3009" s="1">
        <v>40.7104099999999</v>
      </c>
      <c r="S3009" s="1">
        <v>-73.90977</v>
      </c>
      <c r="T3009" s="1" t="s">
        <v>91</v>
      </c>
      <c r="U3009" s="1" t="s">
        <v>113</v>
      </c>
      <c r="V3009" s="1">
        <v>1.0</v>
      </c>
      <c r="W3009" s="1">
        <v>1.0</v>
      </c>
      <c r="X3009" s="1">
        <v>1.0</v>
      </c>
      <c r="Y3009" s="1">
        <v>1.0</v>
      </c>
      <c r="Z3009" s="1" t="s">
        <v>93</v>
      </c>
      <c r="AA3009" s="1" t="s">
        <v>16058</v>
      </c>
      <c r="AB3009" s="1">
        <v>40.0</v>
      </c>
      <c r="AC3009" s="1">
        <v>1.0</v>
      </c>
      <c r="AD3009" s="1">
        <v>10.0</v>
      </c>
      <c r="AE3009" s="1">
        <v>2.0</v>
      </c>
      <c r="AF3009" s="1" t="s">
        <v>1891</v>
      </c>
      <c r="AG3009" s="1">
        <v>1.0</v>
      </c>
      <c r="AH3009" s="1">
        <v>0.0</v>
      </c>
      <c r="AI3009" s="1">
        <v>0.0</v>
      </c>
      <c r="AJ3009" s="1">
        <v>0.0</v>
      </c>
      <c r="AK3009" s="1">
        <v>0.0</v>
      </c>
      <c r="AL3009" s="1">
        <v>20.0</v>
      </c>
      <c r="AM3009" s="1">
        <v>0.0</v>
      </c>
      <c r="AN3009" s="1">
        <v>93.0</v>
      </c>
      <c r="AO3009" s="1">
        <v>10.0</v>
      </c>
      <c r="AP3009" s="1">
        <v>9.0</v>
      </c>
      <c r="AQ3009" s="1">
        <v>10.0</v>
      </c>
      <c r="AR3009" s="1">
        <v>10.0</v>
      </c>
      <c r="AS3009" s="1">
        <v>9.0</v>
      </c>
      <c r="AT3009" s="1">
        <v>10.0</v>
      </c>
      <c r="AU3009" s="1">
        <v>1.0</v>
      </c>
      <c r="AV3009" s="1" t="s">
        <v>117</v>
      </c>
      <c r="AW3009" s="1">
        <v>1.0</v>
      </c>
      <c r="AX3009" s="1">
        <v>0.0</v>
      </c>
      <c r="AY3009" s="1">
        <v>1.0</v>
      </c>
      <c r="AZ3009" s="1">
        <v>0.0</v>
      </c>
      <c r="BA3009" s="1">
        <v>0.64</v>
      </c>
      <c r="BB3009" s="1">
        <v>-1.0</v>
      </c>
      <c r="BC3009" s="1">
        <v>-1.0</v>
      </c>
      <c r="BD3009" s="1">
        <v>-1.0</v>
      </c>
      <c r="BE3009" s="1">
        <v>-1.0</v>
      </c>
      <c r="BF3009" s="1">
        <v>-1.0</v>
      </c>
      <c r="BG3009" s="1">
        <v>-1.0</v>
      </c>
      <c r="BH3009" s="1">
        <v>-1.0</v>
      </c>
      <c r="BI3009" s="1">
        <v>-1.0</v>
      </c>
      <c r="BJ3009" s="1">
        <v>-1.0</v>
      </c>
      <c r="BK3009" s="1">
        <v>-1.0</v>
      </c>
      <c r="BL3009" s="1">
        <v>-1.0</v>
      </c>
      <c r="BM3009" s="1">
        <v>-1.0</v>
      </c>
      <c r="BN3009" s="1">
        <v>-1.0</v>
      </c>
      <c r="BO3009" s="1">
        <v>-1.0</v>
      </c>
      <c r="BP3009" s="1">
        <v>-1.0</v>
      </c>
      <c r="BQ3009" s="1">
        <v>-1.0</v>
      </c>
      <c r="BR3009" s="1">
        <v>-1.0</v>
      </c>
      <c r="BS3009" s="1">
        <v>-1.0</v>
      </c>
      <c r="BT3009" s="1">
        <v>-1.0</v>
      </c>
      <c r="BU3009" s="1">
        <v>1.0</v>
      </c>
      <c r="BV3009" s="1">
        <v>-1.0</v>
      </c>
      <c r="BW3009" s="1">
        <v>1.0</v>
      </c>
      <c r="BX3009" s="1">
        <v>-1.0</v>
      </c>
      <c r="BY3009" s="1">
        <v>-1.0</v>
      </c>
      <c r="BZ3009" s="1">
        <v>-1.0</v>
      </c>
      <c r="CA3009" s="1">
        <v>-1.0</v>
      </c>
      <c r="CB3009" s="1">
        <v>-1.0</v>
      </c>
      <c r="CC3009" s="1">
        <v>-1.0</v>
      </c>
      <c r="CD3009" s="1">
        <v>101126.0</v>
      </c>
    </row>
    <row r="3010">
      <c r="A3010" s="1">
        <v>1.2864095E7</v>
      </c>
      <c r="B3010" s="1" t="s">
        <v>16059</v>
      </c>
      <c r="C3010" s="1" t="s">
        <v>16060</v>
      </c>
      <c r="D3010" s="1" t="s">
        <v>16061</v>
      </c>
      <c r="E3010" s="1" t="s">
        <v>85</v>
      </c>
      <c r="F3010" s="1" t="s">
        <v>16062</v>
      </c>
      <c r="G3010" s="1" t="s">
        <v>16063</v>
      </c>
      <c r="H3010" s="1" t="s">
        <v>16064</v>
      </c>
      <c r="I3010" s="1">
        <v>7953376.0</v>
      </c>
      <c r="J3010" s="1">
        <v>41491.0</v>
      </c>
      <c r="M3010" s="1">
        <v>0.0</v>
      </c>
      <c r="N3010" s="1">
        <v>1.0</v>
      </c>
      <c r="O3010" s="1">
        <v>1.0</v>
      </c>
      <c r="P3010" s="1" t="s">
        <v>123</v>
      </c>
      <c r="Q3010" s="1" t="s">
        <v>124</v>
      </c>
      <c r="R3010" s="1">
        <v>40.68558</v>
      </c>
      <c r="S3010" s="1">
        <v>-73.98065</v>
      </c>
      <c r="T3010" s="1" t="s">
        <v>91</v>
      </c>
      <c r="U3010" s="1" t="s">
        <v>113</v>
      </c>
      <c r="V3010" s="1">
        <v>2.0</v>
      </c>
      <c r="W3010" s="1">
        <v>1.0</v>
      </c>
      <c r="X3010" s="1">
        <v>1.0</v>
      </c>
      <c r="Y3010" s="1">
        <v>1.0</v>
      </c>
      <c r="Z3010" s="1" t="s">
        <v>93</v>
      </c>
      <c r="AA3010" s="1" t="s">
        <v>16065</v>
      </c>
      <c r="AB3010" s="1">
        <v>65.0</v>
      </c>
      <c r="AC3010" s="1">
        <v>1.0</v>
      </c>
      <c r="AD3010" s="1">
        <v>0.0</v>
      </c>
      <c r="AE3010" s="1">
        <v>1.0</v>
      </c>
      <c r="AF3010" s="1" t="s">
        <v>266</v>
      </c>
      <c r="AG3010" s="1">
        <v>1.0</v>
      </c>
      <c r="AH3010" s="1">
        <v>0.0</v>
      </c>
      <c r="AI3010" s="1">
        <v>0.0</v>
      </c>
      <c r="AJ3010" s="1">
        <v>0.0</v>
      </c>
      <c r="AK3010" s="1">
        <v>0.0</v>
      </c>
      <c r="AL3010" s="1">
        <v>0.0</v>
      </c>
      <c r="AM3010" s="1">
        <v>0.0</v>
      </c>
      <c r="AU3010" s="1">
        <v>1.0</v>
      </c>
      <c r="AV3010" s="1" t="s">
        <v>105</v>
      </c>
      <c r="AW3010" s="1">
        <v>1.0</v>
      </c>
      <c r="AX3010" s="1">
        <v>0.0</v>
      </c>
      <c r="AY3010" s="1">
        <v>1.0</v>
      </c>
      <c r="AZ3010" s="1">
        <v>0.0</v>
      </c>
      <c r="BB3010" s="1">
        <v>-1.0</v>
      </c>
      <c r="BC3010" s="1">
        <v>1.0</v>
      </c>
      <c r="BD3010" s="1">
        <v>-1.0</v>
      </c>
      <c r="BE3010" s="1">
        <v>-1.0</v>
      </c>
      <c r="BF3010" s="1">
        <v>-1.0</v>
      </c>
      <c r="BG3010" s="1">
        <v>-1.0</v>
      </c>
      <c r="BH3010" s="1">
        <v>-1.0</v>
      </c>
      <c r="BI3010" s="1">
        <v>-1.0</v>
      </c>
      <c r="BJ3010" s="1">
        <v>1.0</v>
      </c>
      <c r="BK3010" s="1">
        <v>-1.0</v>
      </c>
      <c r="BL3010" s="1">
        <v>-1.0</v>
      </c>
      <c r="BM3010" s="1">
        <v>-1.0</v>
      </c>
      <c r="BN3010" s="1">
        <v>-1.0</v>
      </c>
      <c r="BO3010" s="1">
        <v>-1.0</v>
      </c>
      <c r="BP3010" s="1">
        <v>-1.0</v>
      </c>
      <c r="BQ3010" s="1">
        <v>-1.0</v>
      </c>
      <c r="BR3010" s="1">
        <v>-1.0</v>
      </c>
      <c r="BS3010" s="1">
        <v>-1.0</v>
      </c>
      <c r="BT3010" s="1">
        <v>-1.0</v>
      </c>
      <c r="BU3010" s="1">
        <v>1.0</v>
      </c>
      <c r="BV3010" s="1">
        <v>-1.0</v>
      </c>
      <c r="BW3010" s="1">
        <v>-1.0</v>
      </c>
      <c r="BX3010" s="1">
        <v>-1.0</v>
      </c>
      <c r="BY3010" s="1">
        <v>-1.0</v>
      </c>
      <c r="BZ3010" s="1">
        <v>-1.0</v>
      </c>
      <c r="CA3010" s="1">
        <v>-1.0</v>
      </c>
      <c r="CB3010" s="1">
        <v>-1.0</v>
      </c>
      <c r="CC3010" s="1">
        <v>-1.0</v>
      </c>
      <c r="CD3010" s="1">
        <v>101138.0</v>
      </c>
    </row>
    <row r="3011">
      <c r="A3011" s="1">
        <v>1.3312914E7</v>
      </c>
      <c r="B3011" s="1" t="s">
        <v>16066</v>
      </c>
      <c r="C3011" s="1" t="s">
        <v>16067</v>
      </c>
      <c r="D3011" s="1" t="s">
        <v>16068</v>
      </c>
      <c r="E3011" s="1" t="s">
        <v>85</v>
      </c>
      <c r="G3011" s="1" t="s">
        <v>16069</v>
      </c>
      <c r="I3011" s="1">
        <v>2.5614735E7</v>
      </c>
      <c r="J3011" s="1">
        <v>42008.0</v>
      </c>
      <c r="M3011" s="1">
        <v>0.0</v>
      </c>
      <c r="N3011" s="1">
        <v>1.0</v>
      </c>
      <c r="O3011" s="1">
        <v>1.0</v>
      </c>
      <c r="P3011" s="1" t="s">
        <v>123</v>
      </c>
      <c r="Q3011" s="1" t="s">
        <v>124</v>
      </c>
      <c r="R3011" s="1">
        <v>40.69809</v>
      </c>
      <c r="S3011" s="1">
        <v>-73.93435</v>
      </c>
      <c r="T3011" s="1" t="s">
        <v>91</v>
      </c>
      <c r="U3011" s="1" t="s">
        <v>113</v>
      </c>
      <c r="V3011" s="1">
        <v>2.0</v>
      </c>
      <c r="W3011" s="1">
        <v>2.5</v>
      </c>
      <c r="X3011" s="1">
        <v>1.0</v>
      </c>
      <c r="Y3011" s="1">
        <v>1.0</v>
      </c>
      <c r="Z3011" s="1" t="s">
        <v>93</v>
      </c>
      <c r="AA3011" s="1" t="s">
        <v>16070</v>
      </c>
      <c r="AB3011" s="1">
        <v>75.0</v>
      </c>
      <c r="AC3011" s="1">
        <v>1.0</v>
      </c>
      <c r="AD3011" s="1">
        <v>0.0</v>
      </c>
      <c r="AE3011" s="1">
        <v>2.0</v>
      </c>
      <c r="AF3011" s="1" t="s">
        <v>673</v>
      </c>
      <c r="AG3011" s="1">
        <v>1.0</v>
      </c>
      <c r="AH3011" s="1">
        <v>0.0</v>
      </c>
      <c r="AI3011" s="1">
        <v>0.0</v>
      </c>
      <c r="AJ3011" s="1">
        <v>0.0</v>
      </c>
      <c r="AK3011" s="1">
        <v>0.0</v>
      </c>
      <c r="AL3011" s="1">
        <v>0.0</v>
      </c>
      <c r="AM3011" s="1">
        <v>0.0</v>
      </c>
      <c r="AU3011" s="1">
        <v>0.0</v>
      </c>
      <c r="AV3011" s="1" t="s">
        <v>105</v>
      </c>
      <c r="AW3011" s="1">
        <v>1.0</v>
      </c>
      <c r="AX3011" s="1">
        <v>0.0</v>
      </c>
      <c r="AY3011" s="1">
        <v>1.0</v>
      </c>
      <c r="AZ3011" s="1">
        <v>0.0</v>
      </c>
      <c r="BB3011" s="1">
        <v>-1.0</v>
      </c>
      <c r="BC3011" s="1">
        <v>1.0</v>
      </c>
      <c r="BD3011" s="1">
        <v>-1.0</v>
      </c>
      <c r="BE3011" s="1">
        <v>-1.0</v>
      </c>
      <c r="BF3011" s="1">
        <v>-1.0</v>
      </c>
      <c r="BG3011" s="1">
        <v>-1.0</v>
      </c>
      <c r="BH3011" s="1">
        <v>-1.0</v>
      </c>
      <c r="BI3011" s="1">
        <v>-1.0</v>
      </c>
      <c r="BJ3011" s="1">
        <v>1.0</v>
      </c>
      <c r="BK3011" s="1">
        <v>-1.0</v>
      </c>
      <c r="BL3011" s="1">
        <v>-1.0</v>
      </c>
      <c r="BM3011" s="1">
        <v>-1.0</v>
      </c>
      <c r="BN3011" s="1">
        <v>-1.0</v>
      </c>
      <c r="BO3011" s="1">
        <v>-1.0</v>
      </c>
      <c r="BP3011" s="1">
        <v>-1.0</v>
      </c>
      <c r="BQ3011" s="1">
        <v>-1.0</v>
      </c>
      <c r="BR3011" s="1">
        <v>-1.0</v>
      </c>
      <c r="BS3011" s="1">
        <v>-1.0</v>
      </c>
      <c r="BT3011" s="1">
        <v>-1.0</v>
      </c>
      <c r="BU3011" s="1">
        <v>1.0</v>
      </c>
      <c r="BV3011" s="1">
        <v>-1.0</v>
      </c>
      <c r="BW3011" s="1">
        <v>1.0</v>
      </c>
      <c r="BX3011" s="1">
        <v>-1.0</v>
      </c>
      <c r="BY3011" s="1">
        <v>-1.0</v>
      </c>
      <c r="BZ3011" s="1">
        <v>-1.0</v>
      </c>
      <c r="CA3011" s="1">
        <v>-1.0</v>
      </c>
      <c r="CB3011" s="1">
        <v>-1.0</v>
      </c>
      <c r="CC3011" s="1">
        <v>-1.0</v>
      </c>
      <c r="CD3011" s="1">
        <v>101156.0</v>
      </c>
    </row>
    <row r="3012">
      <c r="A3012" s="1">
        <v>3.2441129E7</v>
      </c>
      <c r="B3012" s="1" t="s">
        <v>16071</v>
      </c>
      <c r="C3012" s="1" t="s">
        <v>16072</v>
      </c>
      <c r="D3012" s="1" t="s">
        <v>16073</v>
      </c>
      <c r="E3012" s="1" t="s">
        <v>85</v>
      </c>
      <c r="F3012" s="1" t="s">
        <v>16074</v>
      </c>
      <c r="G3012" s="1" t="s">
        <v>16075</v>
      </c>
      <c r="H3012" s="1" t="s">
        <v>16076</v>
      </c>
      <c r="I3012" s="1">
        <v>1403333.0</v>
      </c>
      <c r="J3012" s="1">
        <v>40860.0</v>
      </c>
      <c r="K3012" s="1" t="s">
        <v>88</v>
      </c>
      <c r="L3012" s="1">
        <v>1.0</v>
      </c>
      <c r="M3012" s="1">
        <v>0.0</v>
      </c>
      <c r="N3012" s="1">
        <v>1.0</v>
      </c>
      <c r="O3012" s="1">
        <v>1.0</v>
      </c>
      <c r="P3012" s="1" t="s">
        <v>89</v>
      </c>
      <c r="Q3012" s="1" t="s">
        <v>206</v>
      </c>
      <c r="R3012" s="1">
        <v>40.72612</v>
      </c>
      <c r="S3012" s="1">
        <v>-73.99494</v>
      </c>
      <c r="T3012" s="1" t="s">
        <v>289</v>
      </c>
      <c r="U3012" s="1" t="s">
        <v>92</v>
      </c>
      <c r="V3012" s="1">
        <v>2.0</v>
      </c>
      <c r="W3012" s="1">
        <v>1.0</v>
      </c>
      <c r="X3012" s="1">
        <v>1.0</v>
      </c>
      <c r="Y3012" s="1">
        <v>1.0</v>
      </c>
      <c r="Z3012" s="1" t="s">
        <v>93</v>
      </c>
      <c r="AA3012" s="1" t="s">
        <v>16077</v>
      </c>
      <c r="AB3012" s="1">
        <v>325.0</v>
      </c>
      <c r="AC3012" s="1">
        <v>1.0</v>
      </c>
      <c r="AD3012" s="1">
        <v>0.0</v>
      </c>
      <c r="AE3012" s="1">
        <v>2.0</v>
      </c>
      <c r="AF3012" s="1" t="s">
        <v>95</v>
      </c>
      <c r="AG3012" s="1">
        <v>1.0</v>
      </c>
      <c r="AH3012" s="1">
        <v>22.0</v>
      </c>
      <c r="AI3012" s="1">
        <v>31.0</v>
      </c>
      <c r="AJ3012" s="1">
        <v>31.0</v>
      </c>
      <c r="AK3012" s="1">
        <v>31.0</v>
      </c>
      <c r="AL3012" s="1">
        <v>5.0</v>
      </c>
      <c r="AM3012" s="1">
        <v>5.0</v>
      </c>
      <c r="AN3012" s="1">
        <v>92.0</v>
      </c>
      <c r="AO3012" s="1">
        <v>10.0</v>
      </c>
      <c r="AP3012" s="1">
        <v>8.0</v>
      </c>
      <c r="AQ3012" s="1">
        <v>8.0</v>
      </c>
      <c r="AR3012" s="1">
        <v>9.0</v>
      </c>
      <c r="AS3012" s="1">
        <v>10.0</v>
      </c>
      <c r="AT3012" s="1">
        <v>8.0</v>
      </c>
      <c r="AU3012" s="1">
        <v>0.0</v>
      </c>
      <c r="AV3012" s="1" t="s">
        <v>117</v>
      </c>
      <c r="AW3012" s="1">
        <v>1.0</v>
      </c>
      <c r="AX3012" s="1">
        <v>1.0</v>
      </c>
      <c r="AY3012" s="1">
        <v>0.0</v>
      </c>
      <c r="AZ3012" s="1">
        <v>0.0</v>
      </c>
      <c r="BA3012" s="1">
        <v>1.24</v>
      </c>
      <c r="BB3012" s="1">
        <v>-1.0</v>
      </c>
      <c r="BC3012" s="1">
        <v>1.0</v>
      </c>
      <c r="BD3012" s="1">
        <v>-1.0</v>
      </c>
      <c r="BE3012" s="1">
        <v>-1.0</v>
      </c>
      <c r="BF3012" s="1">
        <v>-1.0</v>
      </c>
      <c r="BG3012" s="1">
        <v>-1.0</v>
      </c>
      <c r="BH3012" s="1">
        <v>-1.0</v>
      </c>
      <c r="BI3012" s="1">
        <v>-1.0</v>
      </c>
      <c r="BJ3012" s="1">
        <v>1.0</v>
      </c>
      <c r="BK3012" s="1">
        <v>-1.0</v>
      </c>
      <c r="BL3012" s="1">
        <v>-1.0</v>
      </c>
      <c r="BM3012" s="1">
        <v>1.0</v>
      </c>
      <c r="BN3012" s="1">
        <v>1.0</v>
      </c>
      <c r="BO3012" s="1">
        <v>-1.0</v>
      </c>
      <c r="BP3012" s="1">
        <v>-1.0</v>
      </c>
      <c r="BQ3012" s="1">
        <v>-1.0</v>
      </c>
      <c r="BR3012" s="1">
        <v>-1.0</v>
      </c>
      <c r="BS3012" s="1">
        <v>-1.0</v>
      </c>
      <c r="BT3012" s="1">
        <v>1.0</v>
      </c>
      <c r="BU3012" s="1">
        <v>1.0</v>
      </c>
      <c r="BV3012" s="1">
        <v>-1.0</v>
      </c>
      <c r="BW3012" s="1">
        <v>-1.0</v>
      </c>
      <c r="BX3012" s="1">
        <v>-1.0</v>
      </c>
      <c r="BY3012" s="1">
        <v>-1.0</v>
      </c>
      <c r="BZ3012" s="1">
        <v>-1.0</v>
      </c>
      <c r="CA3012" s="1">
        <v>-1.0</v>
      </c>
      <c r="CB3012" s="1">
        <v>-1.0</v>
      </c>
      <c r="CC3012" s="1">
        <v>-1.0</v>
      </c>
      <c r="CD3012" s="1">
        <v>101164.0</v>
      </c>
    </row>
    <row r="3013">
      <c r="A3013" s="1">
        <v>2.0678802E7</v>
      </c>
      <c r="B3013" s="1" t="s">
        <v>16078</v>
      </c>
      <c r="C3013" s="1" t="s">
        <v>16079</v>
      </c>
      <c r="D3013" s="1" t="s">
        <v>16079</v>
      </c>
      <c r="E3013" s="1" t="s">
        <v>85</v>
      </c>
      <c r="I3013" s="1">
        <v>1.0457196E7</v>
      </c>
      <c r="J3013" s="1">
        <v>41613.0</v>
      </c>
      <c r="K3013" s="1" t="s">
        <v>88</v>
      </c>
      <c r="L3013" s="1">
        <v>0.67</v>
      </c>
      <c r="M3013" s="1">
        <v>0.0</v>
      </c>
      <c r="N3013" s="1">
        <v>11.0</v>
      </c>
      <c r="O3013" s="1">
        <v>1.0</v>
      </c>
      <c r="P3013" s="1" t="s">
        <v>89</v>
      </c>
      <c r="Q3013" s="1" t="s">
        <v>90</v>
      </c>
      <c r="R3013" s="1">
        <v>40.7192299999999</v>
      </c>
      <c r="S3013" s="1">
        <v>-73.99573</v>
      </c>
      <c r="T3013" s="1" t="s">
        <v>91</v>
      </c>
      <c r="U3013" s="1" t="s">
        <v>92</v>
      </c>
      <c r="V3013" s="1">
        <v>3.0</v>
      </c>
      <c r="W3013" s="1">
        <v>1.0</v>
      </c>
      <c r="X3013" s="1">
        <v>1.0</v>
      </c>
      <c r="Y3013" s="1">
        <v>1.0</v>
      </c>
      <c r="Z3013" s="1" t="s">
        <v>93</v>
      </c>
      <c r="AA3013" s="1" t="s">
        <v>16080</v>
      </c>
      <c r="AB3013" s="1">
        <v>138.0</v>
      </c>
      <c r="AC3013" s="1">
        <v>1.0</v>
      </c>
      <c r="AD3013" s="1">
        <v>0.0</v>
      </c>
      <c r="AE3013" s="1">
        <v>31.0</v>
      </c>
      <c r="AF3013" s="1" t="s">
        <v>313</v>
      </c>
      <c r="AG3013" s="1">
        <v>1.0</v>
      </c>
      <c r="AH3013" s="1">
        <v>7.0</v>
      </c>
      <c r="AI3013" s="1">
        <v>37.0</v>
      </c>
      <c r="AJ3013" s="1">
        <v>67.0</v>
      </c>
      <c r="AK3013" s="1">
        <v>93.0</v>
      </c>
      <c r="AL3013" s="1">
        <v>4.0</v>
      </c>
      <c r="AM3013" s="1">
        <v>3.0</v>
      </c>
      <c r="AN3013" s="1">
        <v>87.0</v>
      </c>
      <c r="AO3013" s="1">
        <v>9.0</v>
      </c>
      <c r="AP3013" s="1">
        <v>8.0</v>
      </c>
      <c r="AQ3013" s="1">
        <v>9.0</v>
      </c>
      <c r="AR3013" s="1">
        <v>9.0</v>
      </c>
      <c r="AS3013" s="1">
        <v>10.0</v>
      </c>
      <c r="AT3013" s="1">
        <v>10.0</v>
      </c>
      <c r="AU3013" s="1">
        <v>1.0</v>
      </c>
      <c r="AV3013" s="1" t="s">
        <v>96</v>
      </c>
      <c r="AW3013" s="1">
        <v>11.0</v>
      </c>
      <c r="AX3013" s="1">
        <v>10.0</v>
      </c>
      <c r="AY3013" s="1">
        <v>1.0</v>
      </c>
      <c r="AZ3013" s="1">
        <v>0.0</v>
      </c>
      <c r="BA3013" s="1">
        <v>0.28</v>
      </c>
      <c r="BB3013" s="1">
        <v>-1.0</v>
      </c>
      <c r="BC3013" s="1">
        <v>1.0</v>
      </c>
      <c r="BD3013" s="1">
        <v>-1.0</v>
      </c>
      <c r="BE3013" s="1">
        <v>-1.0</v>
      </c>
      <c r="BF3013" s="1">
        <v>-1.0</v>
      </c>
      <c r="BG3013" s="1">
        <v>-1.0</v>
      </c>
      <c r="BH3013" s="1">
        <v>-1.0</v>
      </c>
      <c r="BI3013" s="1">
        <v>-1.0</v>
      </c>
      <c r="BJ3013" s="1">
        <v>1.0</v>
      </c>
      <c r="BK3013" s="1">
        <v>-1.0</v>
      </c>
      <c r="BL3013" s="1">
        <v>-1.0</v>
      </c>
      <c r="BM3013" s="1">
        <v>-1.0</v>
      </c>
      <c r="BN3013" s="1">
        <v>-1.0</v>
      </c>
      <c r="BO3013" s="1">
        <v>-1.0</v>
      </c>
      <c r="BP3013" s="1">
        <v>1.0</v>
      </c>
      <c r="BQ3013" s="1">
        <v>-1.0</v>
      </c>
      <c r="BR3013" s="1">
        <v>-1.0</v>
      </c>
      <c r="BS3013" s="1">
        <v>1.0</v>
      </c>
      <c r="BT3013" s="1">
        <v>-1.0</v>
      </c>
      <c r="BU3013" s="1">
        <v>1.0</v>
      </c>
      <c r="BV3013" s="1">
        <v>-1.0</v>
      </c>
      <c r="BW3013" s="1">
        <v>1.0</v>
      </c>
      <c r="BX3013" s="1">
        <v>-1.0</v>
      </c>
      <c r="BY3013" s="1">
        <v>-1.0</v>
      </c>
      <c r="BZ3013" s="1">
        <v>-1.0</v>
      </c>
      <c r="CA3013" s="1">
        <v>-1.0</v>
      </c>
      <c r="CB3013" s="1">
        <v>-1.0</v>
      </c>
      <c r="CC3013" s="1">
        <v>-1.0</v>
      </c>
      <c r="CD3013" s="1">
        <v>101290.0</v>
      </c>
    </row>
    <row r="3014">
      <c r="A3014" s="1">
        <v>1360781.0</v>
      </c>
      <c r="B3014" s="1" t="s">
        <v>16081</v>
      </c>
      <c r="D3014" s="1" t="s">
        <v>16082</v>
      </c>
      <c r="E3014" s="1" t="s">
        <v>85</v>
      </c>
      <c r="H3014" s="1" t="s">
        <v>16083</v>
      </c>
      <c r="I3014" s="1">
        <v>176903.0</v>
      </c>
      <c r="J3014" s="1">
        <v>40380.0</v>
      </c>
      <c r="K3014" s="1" t="s">
        <v>88</v>
      </c>
      <c r="L3014" s="1">
        <v>0.9</v>
      </c>
      <c r="M3014" s="1">
        <v>0.0</v>
      </c>
      <c r="N3014" s="1">
        <v>1.0</v>
      </c>
      <c r="O3014" s="1">
        <v>1.0</v>
      </c>
      <c r="P3014" s="1" t="s">
        <v>89</v>
      </c>
      <c r="Q3014" s="1" t="s">
        <v>90</v>
      </c>
      <c r="R3014" s="1">
        <v>40.73432</v>
      </c>
      <c r="S3014" s="1">
        <v>-74.0030599999999</v>
      </c>
      <c r="T3014" s="1" t="s">
        <v>91</v>
      </c>
      <c r="U3014" s="1" t="s">
        <v>113</v>
      </c>
      <c r="V3014" s="1">
        <v>2.0</v>
      </c>
      <c r="W3014" s="1">
        <v>1.0</v>
      </c>
      <c r="X3014" s="1">
        <v>1.0</v>
      </c>
      <c r="Y3014" s="1">
        <v>1.0</v>
      </c>
      <c r="Z3014" s="1" t="s">
        <v>93</v>
      </c>
      <c r="AA3014" s="1" t="s">
        <v>16084</v>
      </c>
      <c r="AB3014" s="1">
        <v>220.0</v>
      </c>
      <c r="AC3014" s="1">
        <v>1.0</v>
      </c>
      <c r="AD3014" s="1">
        <v>0.0</v>
      </c>
      <c r="AE3014" s="1">
        <v>1.0</v>
      </c>
      <c r="AF3014" s="1" t="s">
        <v>255</v>
      </c>
      <c r="AG3014" s="1">
        <v>1.0</v>
      </c>
      <c r="AH3014" s="1">
        <v>29.0</v>
      </c>
      <c r="AI3014" s="1">
        <v>59.0</v>
      </c>
      <c r="AJ3014" s="1">
        <v>89.0</v>
      </c>
      <c r="AK3014" s="1">
        <v>364.0</v>
      </c>
      <c r="AL3014" s="1">
        <v>2.0</v>
      </c>
      <c r="AM3014" s="1">
        <v>0.0</v>
      </c>
      <c r="AO3014" s="1">
        <v>9.0</v>
      </c>
      <c r="AP3014" s="1">
        <v>10.0</v>
      </c>
      <c r="AQ3014" s="1">
        <v>10.0</v>
      </c>
      <c r="AR3014" s="1">
        <v>9.0</v>
      </c>
      <c r="AS3014" s="1">
        <v>10.0</v>
      </c>
      <c r="AT3014" s="1">
        <v>9.0</v>
      </c>
      <c r="AU3014" s="1">
        <v>0.0</v>
      </c>
      <c r="AV3014" s="1" t="s">
        <v>96</v>
      </c>
      <c r="AW3014" s="1">
        <v>2.0</v>
      </c>
      <c r="AX3014" s="1">
        <v>1.0</v>
      </c>
      <c r="AY3014" s="1">
        <v>1.0</v>
      </c>
      <c r="AZ3014" s="1">
        <v>0.0</v>
      </c>
      <c r="BA3014" s="1">
        <v>0.03</v>
      </c>
      <c r="BB3014" s="1">
        <v>-1.0</v>
      </c>
      <c r="BC3014" s="1">
        <v>1.0</v>
      </c>
      <c r="BD3014" s="1">
        <v>-1.0</v>
      </c>
      <c r="BE3014" s="1">
        <v>-1.0</v>
      </c>
      <c r="BF3014" s="1">
        <v>-1.0</v>
      </c>
      <c r="BG3014" s="1">
        <v>-1.0</v>
      </c>
      <c r="BH3014" s="1">
        <v>1.0</v>
      </c>
      <c r="BI3014" s="1">
        <v>1.0</v>
      </c>
      <c r="BJ3014" s="1">
        <v>1.0</v>
      </c>
      <c r="BK3014" s="1">
        <v>1.0</v>
      </c>
      <c r="BL3014" s="1">
        <v>1.0</v>
      </c>
      <c r="BM3014" s="1">
        <v>1.0</v>
      </c>
      <c r="BN3014" s="1">
        <v>1.0</v>
      </c>
      <c r="BO3014" s="1">
        <v>1.0</v>
      </c>
      <c r="BP3014" s="1">
        <v>1.0</v>
      </c>
      <c r="BQ3014" s="1">
        <v>-1.0</v>
      </c>
      <c r="BR3014" s="1">
        <v>-1.0</v>
      </c>
      <c r="BS3014" s="1">
        <v>-1.0</v>
      </c>
      <c r="BT3014" s="1">
        <v>1.0</v>
      </c>
      <c r="BU3014" s="1">
        <v>1.0</v>
      </c>
      <c r="BV3014" s="1">
        <v>-1.0</v>
      </c>
      <c r="BW3014" s="1">
        <v>-1.0</v>
      </c>
      <c r="BX3014" s="1">
        <v>-1.0</v>
      </c>
      <c r="BY3014" s="1">
        <v>-1.0</v>
      </c>
      <c r="BZ3014" s="1">
        <v>-1.0</v>
      </c>
      <c r="CA3014" s="1">
        <v>-1.0</v>
      </c>
      <c r="CB3014" s="1">
        <v>1.0</v>
      </c>
      <c r="CC3014" s="1">
        <v>-1.0</v>
      </c>
      <c r="CD3014" s="1">
        <v>101296.0</v>
      </c>
    </row>
    <row r="3015">
      <c r="A3015" s="1">
        <v>2.752691E7</v>
      </c>
      <c r="B3015" s="1" t="s">
        <v>16085</v>
      </c>
      <c r="C3015" s="1" t="s">
        <v>16086</v>
      </c>
      <c r="D3015" s="1" t="s">
        <v>16086</v>
      </c>
      <c r="E3015" s="1" t="s">
        <v>85</v>
      </c>
      <c r="I3015" s="1">
        <v>1.48705627E8</v>
      </c>
      <c r="J3015" s="1">
        <v>42979.0</v>
      </c>
      <c r="K3015" s="1" t="s">
        <v>88</v>
      </c>
      <c r="L3015" s="1">
        <v>1.0</v>
      </c>
      <c r="M3015" s="1">
        <v>1.0</v>
      </c>
      <c r="N3015" s="1">
        <v>2.0</v>
      </c>
      <c r="O3015" s="1">
        <v>0.0</v>
      </c>
      <c r="P3015" s="1" t="s">
        <v>111</v>
      </c>
      <c r="Q3015" s="1" t="s">
        <v>112</v>
      </c>
      <c r="R3015" s="1">
        <v>40.70147</v>
      </c>
      <c r="S3015" s="1">
        <v>-73.9047</v>
      </c>
      <c r="T3015" s="1" t="s">
        <v>91</v>
      </c>
      <c r="U3015" s="1" t="s">
        <v>92</v>
      </c>
      <c r="V3015" s="1">
        <v>7.0</v>
      </c>
      <c r="W3015" s="1">
        <v>1.0</v>
      </c>
      <c r="X3015" s="1">
        <v>3.0</v>
      </c>
      <c r="Y3015" s="1">
        <v>4.0</v>
      </c>
      <c r="Z3015" s="1" t="s">
        <v>93</v>
      </c>
      <c r="AA3015" s="1" t="s">
        <v>16087</v>
      </c>
      <c r="AB3015" s="1">
        <v>170.0</v>
      </c>
      <c r="AC3015" s="1">
        <v>4.0</v>
      </c>
      <c r="AD3015" s="1">
        <v>15.0</v>
      </c>
      <c r="AE3015" s="1">
        <v>14.0</v>
      </c>
      <c r="AF3015" s="1" t="s">
        <v>179</v>
      </c>
      <c r="AG3015" s="1">
        <v>1.0</v>
      </c>
      <c r="AH3015" s="1">
        <v>0.0</v>
      </c>
      <c r="AI3015" s="1">
        <v>0.0</v>
      </c>
      <c r="AJ3015" s="1">
        <v>17.0</v>
      </c>
      <c r="AK3015" s="1">
        <v>106.0</v>
      </c>
      <c r="AL3015" s="1">
        <v>1.0</v>
      </c>
      <c r="AM3015" s="1">
        <v>1.0</v>
      </c>
      <c r="AN3015" s="1">
        <v>80.0</v>
      </c>
      <c r="AO3015" s="1">
        <v>10.0</v>
      </c>
      <c r="AP3015" s="1">
        <v>10.0</v>
      </c>
      <c r="AQ3015" s="1">
        <v>10.0</v>
      </c>
      <c r="AR3015" s="1">
        <v>10.0</v>
      </c>
      <c r="AS3015" s="1">
        <v>10.0</v>
      </c>
      <c r="AT3015" s="1">
        <v>8.0</v>
      </c>
      <c r="AU3015" s="1">
        <v>0.0</v>
      </c>
      <c r="AV3015" s="1" t="s">
        <v>96</v>
      </c>
      <c r="AW3015" s="1">
        <v>2.0</v>
      </c>
      <c r="AX3015" s="1">
        <v>2.0</v>
      </c>
      <c r="AY3015" s="1">
        <v>0.0</v>
      </c>
      <c r="AZ3015" s="1">
        <v>0.0</v>
      </c>
      <c r="BA3015" s="1">
        <v>1.0</v>
      </c>
      <c r="BB3015" s="1">
        <v>-1.0</v>
      </c>
      <c r="BC3015" s="1">
        <v>1.0</v>
      </c>
      <c r="BD3015" s="1">
        <v>-1.0</v>
      </c>
      <c r="BE3015" s="1">
        <v>-1.0</v>
      </c>
      <c r="BF3015" s="1">
        <v>-1.0</v>
      </c>
      <c r="BG3015" s="1">
        <v>-1.0</v>
      </c>
      <c r="BH3015" s="1">
        <v>1.0</v>
      </c>
      <c r="BI3015" s="1">
        <v>-1.0</v>
      </c>
      <c r="BJ3015" s="1">
        <v>-1.0</v>
      </c>
      <c r="BK3015" s="1">
        <v>-1.0</v>
      </c>
      <c r="BL3015" s="1">
        <v>-1.0</v>
      </c>
      <c r="BM3015" s="1">
        <v>-1.0</v>
      </c>
      <c r="BN3015" s="1">
        <v>-1.0</v>
      </c>
      <c r="BO3015" s="1">
        <v>-1.0</v>
      </c>
      <c r="BP3015" s="1">
        <v>-1.0</v>
      </c>
      <c r="BQ3015" s="1">
        <v>-1.0</v>
      </c>
      <c r="BR3015" s="1">
        <v>-1.0</v>
      </c>
      <c r="BS3015" s="1">
        <v>-1.0</v>
      </c>
      <c r="BT3015" s="1">
        <v>-1.0</v>
      </c>
      <c r="BU3015" s="1">
        <v>1.0</v>
      </c>
      <c r="BV3015" s="1">
        <v>-1.0</v>
      </c>
      <c r="BW3015" s="1">
        <v>-1.0</v>
      </c>
      <c r="BX3015" s="1">
        <v>-1.0</v>
      </c>
      <c r="BY3015" s="1">
        <v>-1.0</v>
      </c>
      <c r="BZ3015" s="1">
        <v>1.0</v>
      </c>
      <c r="CA3015" s="1">
        <v>-1.0</v>
      </c>
      <c r="CB3015" s="1">
        <v>-1.0</v>
      </c>
      <c r="CC3015" s="1">
        <v>-1.0</v>
      </c>
      <c r="CD3015" s="1">
        <v>101413.0</v>
      </c>
    </row>
    <row r="3016">
      <c r="A3016" s="1">
        <v>9125917.0</v>
      </c>
      <c r="B3016" s="1" t="s">
        <v>16088</v>
      </c>
      <c r="C3016" s="1" t="s">
        <v>16089</v>
      </c>
      <c r="D3016" s="1" t="s">
        <v>16089</v>
      </c>
      <c r="E3016" s="1" t="s">
        <v>85</v>
      </c>
      <c r="I3016" s="1">
        <v>2.0233581E7</v>
      </c>
      <c r="J3016" s="1">
        <v>41869.0</v>
      </c>
      <c r="M3016" s="1">
        <v>0.0</v>
      </c>
      <c r="N3016" s="1">
        <v>1.0</v>
      </c>
      <c r="O3016" s="1">
        <v>0.0</v>
      </c>
      <c r="P3016" s="1" t="s">
        <v>89</v>
      </c>
      <c r="Q3016" s="1" t="s">
        <v>1270</v>
      </c>
      <c r="R3016" s="1">
        <v>40.73833</v>
      </c>
      <c r="S3016" s="1">
        <v>-73.98058</v>
      </c>
      <c r="T3016" s="1" t="s">
        <v>91</v>
      </c>
      <c r="U3016" s="1" t="s">
        <v>113</v>
      </c>
      <c r="V3016" s="1">
        <v>2.0</v>
      </c>
      <c r="W3016" s="1">
        <v>1.0</v>
      </c>
      <c r="X3016" s="1">
        <v>1.0</v>
      </c>
      <c r="Y3016" s="1">
        <v>1.0</v>
      </c>
      <c r="Z3016" s="1" t="s">
        <v>93</v>
      </c>
      <c r="AA3016" s="1" t="s">
        <v>16090</v>
      </c>
      <c r="AB3016" s="1">
        <v>73.0</v>
      </c>
      <c r="AC3016" s="1">
        <v>1.0</v>
      </c>
      <c r="AD3016" s="1">
        <v>0.0</v>
      </c>
      <c r="AE3016" s="1">
        <v>1.0</v>
      </c>
      <c r="AF3016" s="1" t="s">
        <v>1192</v>
      </c>
      <c r="AG3016" s="1">
        <v>1.0</v>
      </c>
      <c r="AH3016" s="1">
        <v>0.0</v>
      </c>
      <c r="AI3016" s="1">
        <v>0.0</v>
      </c>
      <c r="AJ3016" s="1">
        <v>0.0</v>
      </c>
      <c r="AK3016" s="1">
        <v>0.0</v>
      </c>
      <c r="AL3016" s="1">
        <v>4.0</v>
      </c>
      <c r="AM3016" s="1">
        <v>0.0</v>
      </c>
      <c r="AN3016" s="1">
        <v>80.0</v>
      </c>
      <c r="AO3016" s="1">
        <v>9.0</v>
      </c>
      <c r="AP3016" s="1">
        <v>8.0</v>
      </c>
      <c r="AQ3016" s="1">
        <v>10.0</v>
      </c>
      <c r="AR3016" s="1">
        <v>10.0</v>
      </c>
      <c r="AS3016" s="1">
        <v>10.0</v>
      </c>
      <c r="AT3016" s="1">
        <v>9.0</v>
      </c>
      <c r="AU3016" s="1">
        <v>0.0</v>
      </c>
      <c r="AV3016" s="1" t="s">
        <v>105</v>
      </c>
      <c r="AW3016" s="1">
        <v>1.0</v>
      </c>
      <c r="AX3016" s="1">
        <v>0.0</v>
      </c>
      <c r="AY3016" s="1">
        <v>1.0</v>
      </c>
      <c r="AZ3016" s="1">
        <v>0.0</v>
      </c>
      <c r="BA3016" s="1">
        <v>0.09</v>
      </c>
      <c r="BB3016" s="1">
        <v>1.0</v>
      </c>
      <c r="BC3016" s="1">
        <v>-1.0</v>
      </c>
      <c r="BD3016" s="1">
        <v>-1.0</v>
      </c>
      <c r="BE3016" s="1">
        <v>-1.0</v>
      </c>
      <c r="BF3016" s="1">
        <v>-1.0</v>
      </c>
      <c r="BG3016" s="1">
        <v>-1.0</v>
      </c>
      <c r="BH3016" s="1">
        <v>-1.0</v>
      </c>
      <c r="BI3016" s="1">
        <v>-1.0</v>
      </c>
      <c r="BJ3016" s="1">
        <v>-1.0</v>
      </c>
      <c r="BK3016" s="1">
        <v>-1.0</v>
      </c>
      <c r="BL3016" s="1">
        <v>-1.0</v>
      </c>
      <c r="BM3016" s="1">
        <v>-1.0</v>
      </c>
      <c r="BN3016" s="1">
        <v>-1.0</v>
      </c>
      <c r="BO3016" s="1">
        <v>-1.0</v>
      </c>
      <c r="BP3016" s="1">
        <v>-1.0</v>
      </c>
      <c r="BQ3016" s="1">
        <v>-1.0</v>
      </c>
      <c r="BR3016" s="1">
        <v>-1.0</v>
      </c>
      <c r="BS3016" s="1">
        <v>-1.0</v>
      </c>
      <c r="BT3016" s="1">
        <v>-1.0</v>
      </c>
      <c r="BU3016" s="1">
        <v>1.0</v>
      </c>
      <c r="BV3016" s="1">
        <v>-1.0</v>
      </c>
      <c r="BW3016" s="1">
        <v>-1.0</v>
      </c>
      <c r="BX3016" s="1">
        <v>-1.0</v>
      </c>
      <c r="BY3016" s="1">
        <v>-1.0</v>
      </c>
      <c r="BZ3016" s="1">
        <v>-1.0</v>
      </c>
      <c r="CA3016" s="1">
        <v>-1.0</v>
      </c>
      <c r="CB3016" s="1">
        <v>-1.0</v>
      </c>
      <c r="CC3016" s="1">
        <v>-1.0</v>
      </c>
      <c r="CD3016" s="1">
        <v>101420.0</v>
      </c>
    </row>
    <row r="3017">
      <c r="A3017" s="1">
        <v>1871261.0</v>
      </c>
      <c r="B3017" s="1" t="s">
        <v>16091</v>
      </c>
      <c r="C3017" s="1" t="s">
        <v>16092</v>
      </c>
      <c r="D3017" s="1" t="s">
        <v>16093</v>
      </c>
      <c r="E3017" s="1" t="s">
        <v>85</v>
      </c>
      <c r="F3017" s="1" t="s">
        <v>16094</v>
      </c>
      <c r="G3017" s="1" t="s">
        <v>16095</v>
      </c>
      <c r="H3017" s="1" t="s">
        <v>16096</v>
      </c>
      <c r="I3017" s="1">
        <v>9751988.0</v>
      </c>
      <c r="J3017" s="1">
        <v>41579.0</v>
      </c>
      <c r="M3017" s="1">
        <v>0.0</v>
      </c>
      <c r="N3017" s="1">
        <v>1.0</v>
      </c>
      <c r="O3017" s="1">
        <v>0.0</v>
      </c>
      <c r="P3017" s="1" t="s">
        <v>89</v>
      </c>
      <c r="Q3017" s="1" t="s">
        <v>90</v>
      </c>
      <c r="R3017" s="1">
        <v>40.74599</v>
      </c>
      <c r="S3017" s="1">
        <v>-73.99775</v>
      </c>
      <c r="T3017" s="1" t="s">
        <v>91</v>
      </c>
      <c r="U3017" s="1" t="s">
        <v>113</v>
      </c>
      <c r="V3017" s="1">
        <v>2.0</v>
      </c>
      <c r="W3017" s="1">
        <v>1.0</v>
      </c>
      <c r="X3017" s="1">
        <v>1.0</v>
      </c>
      <c r="Y3017" s="1">
        <v>1.0</v>
      </c>
      <c r="Z3017" s="1" t="s">
        <v>93</v>
      </c>
      <c r="AA3017" s="1" t="s">
        <v>16097</v>
      </c>
      <c r="AB3017" s="1">
        <v>90.0</v>
      </c>
      <c r="AC3017" s="1">
        <v>1.0</v>
      </c>
      <c r="AD3017" s="1">
        <v>0.0</v>
      </c>
      <c r="AE3017" s="1">
        <v>6.0</v>
      </c>
      <c r="AF3017" s="1" t="s">
        <v>1117</v>
      </c>
      <c r="AG3017" s="1">
        <v>1.0</v>
      </c>
      <c r="AH3017" s="1">
        <v>0.0</v>
      </c>
      <c r="AI3017" s="1">
        <v>0.0</v>
      </c>
      <c r="AJ3017" s="1">
        <v>0.0</v>
      </c>
      <c r="AK3017" s="1">
        <v>0.0</v>
      </c>
      <c r="AL3017" s="1">
        <v>4.0</v>
      </c>
      <c r="AM3017" s="1">
        <v>0.0</v>
      </c>
      <c r="AN3017" s="1">
        <v>50.0</v>
      </c>
      <c r="AO3017" s="1">
        <v>6.0</v>
      </c>
      <c r="AP3017" s="1">
        <v>4.0</v>
      </c>
      <c r="AQ3017" s="1">
        <v>10.0</v>
      </c>
      <c r="AR3017" s="1">
        <v>9.0</v>
      </c>
      <c r="AS3017" s="1">
        <v>10.0</v>
      </c>
      <c r="AT3017" s="1">
        <v>6.0</v>
      </c>
      <c r="AU3017" s="1">
        <v>0.0</v>
      </c>
      <c r="AV3017" s="1" t="s">
        <v>96</v>
      </c>
      <c r="AW3017" s="1">
        <v>1.0</v>
      </c>
      <c r="AX3017" s="1">
        <v>0.0</v>
      </c>
      <c r="AY3017" s="1">
        <v>1.0</v>
      </c>
      <c r="AZ3017" s="1">
        <v>0.0</v>
      </c>
      <c r="BA3017" s="1">
        <v>0.07</v>
      </c>
      <c r="BB3017" s="1">
        <v>-1.0</v>
      </c>
      <c r="BC3017" s="1">
        <v>1.0</v>
      </c>
      <c r="BD3017" s="1">
        <v>-1.0</v>
      </c>
      <c r="BE3017" s="1">
        <v>-1.0</v>
      </c>
      <c r="BF3017" s="1">
        <v>-1.0</v>
      </c>
      <c r="BG3017" s="1">
        <v>-1.0</v>
      </c>
      <c r="BH3017" s="1">
        <v>-1.0</v>
      </c>
      <c r="BI3017" s="1">
        <v>-1.0</v>
      </c>
      <c r="BJ3017" s="1">
        <v>1.0</v>
      </c>
      <c r="BK3017" s="1">
        <v>-1.0</v>
      </c>
      <c r="BL3017" s="1">
        <v>-1.0</v>
      </c>
      <c r="BM3017" s="1">
        <v>-1.0</v>
      </c>
      <c r="BN3017" s="1">
        <v>-1.0</v>
      </c>
      <c r="BO3017" s="1">
        <v>-1.0</v>
      </c>
      <c r="BP3017" s="1">
        <v>-1.0</v>
      </c>
      <c r="BQ3017" s="1">
        <v>-1.0</v>
      </c>
      <c r="BR3017" s="1">
        <v>-1.0</v>
      </c>
      <c r="BS3017" s="1">
        <v>-1.0</v>
      </c>
      <c r="BT3017" s="1">
        <v>-1.0</v>
      </c>
      <c r="BU3017" s="1">
        <v>1.0</v>
      </c>
      <c r="BV3017" s="1">
        <v>-1.0</v>
      </c>
      <c r="BW3017" s="1">
        <v>-1.0</v>
      </c>
      <c r="BX3017" s="1">
        <v>-1.0</v>
      </c>
      <c r="BY3017" s="1">
        <v>-1.0</v>
      </c>
      <c r="BZ3017" s="1">
        <v>-1.0</v>
      </c>
      <c r="CA3017" s="1">
        <v>-1.0</v>
      </c>
      <c r="CB3017" s="1">
        <v>-1.0</v>
      </c>
      <c r="CC3017" s="1">
        <v>-1.0</v>
      </c>
      <c r="CD3017" s="1">
        <v>101538.0</v>
      </c>
    </row>
    <row r="3018">
      <c r="A3018" s="1">
        <v>4421355.0</v>
      </c>
      <c r="B3018" s="1" t="s">
        <v>16098</v>
      </c>
      <c r="C3018" s="1" t="s">
        <v>16099</v>
      </c>
      <c r="D3018" s="1" t="s">
        <v>16100</v>
      </c>
      <c r="E3018" s="1" t="s">
        <v>85</v>
      </c>
      <c r="G3018" s="1" t="s">
        <v>16101</v>
      </c>
      <c r="H3018" s="1" t="s">
        <v>16102</v>
      </c>
      <c r="I3018" s="1">
        <v>1.6744487E7</v>
      </c>
      <c r="J3018" s="1">
        <v>41803.0</v>
      </c>
      <c r="M3018" s="1">
        <v>0.0</v>
      </c>
      <c r="N3018" s="1">
        <v>1.0</v>
      </c>
      <c r="O3018" s="1">
        <v>1.0</v>
      </c>
      <c r="P3018" s="1" t="s">
        <v>123</v>
      </c>
      <c r="Q3018" s="1" t="s">
        <v>124</v>
      </c>
      <c r="R3018" s="1">
        <v>40.69367</v>
      </c>
      <c r="S3018" s="1">
        <v>-73.93981</v>
      </c>
      <c r="T3018" s="1" t="s">
        <v>91</v>
      </c>
      <c r="U3018" s="1" t="s">
        <v>92</v>
      </c>
      <c r="V3018" s="1">
        <v>4.0</v>
      </c>
      <c r="W3018" s="1">
        <v>1.0</v>
      </c>
      <c r="X3018" s="1">
        <v>1.0</v>
      </c>
      <c r="Y3018" s="1">
        <v>2.0</v>
      </c>
      <c r="Z3018" s="1" t="s">
        <v>93</v>
      </c>
      <c r="AA3018" s="1" t="s">
        <v>16103</v>
      </c>
      <c r="AB3018" s="1">
        <v>130.0</v>
      </c>
      <c r="AC3018" s="1">
        <v>1.0</v>
      </c>
      <c r="AD3018" s="1">
        <v>0.0</v>
      </c>
      <c r="AE3018" s="1">
        <v>5.0</v>
      </c>
      <c r="AF3018" s="1" t="s">
        <v>349</v>
      </c>
      <c r="AG3018" s="1">
        <v>1.0</v>
      </c>
      <c r="AH3018" s="1">
        <v>0.0</v>
      </c>
      <c r="AI3018" s="1">
        <v>0.0</v>
      </c>
      <c r="AJ3018" s="1">
        <v>0.0</v>
      </c>
      <c r="AK3018" s="1">
        <v>0.0</v>
      </c>
      <c r="AL3018" s="1">
        <v>0.0</v>
      </c>
      <c r="AM3018" s="1">
        <v>0.0</v>
      </c>
      <c r="AU3018" s="1">
        <v>0.0</v>
      </c>
      <c r="AV3018" s="1" t="s">
        <v>105</v>
      </c>
      <c r="AW3018" s="1">
        <v>1.0</v>
      </c>
      <c r="AX3018" s="1">
        <v>1.0</v>
      </c>
      <c r="AY3018" s="1">
        <v>0.0</v>
      </c>
      <c r="AZ3018" s="1">
        <v>0.0</v>
      </c>
      <c r="BB3018" s="1">
        <v>-1.0</v>
      </c>
      <c r="BC3018" s="1">
        <v>-1.0</v>
      </c>
      <c r="BD3018" s="1">
        <v>-1.0</v>
      </c>
      <c r="BE3018" s="1">
        <v>-1.0</v>
      </c>
      <c r="BF3018" s="1">
        <v>-1.0</v>
      </c>
      <c r="BG3018" s="1">
        <v>-1.0</v>
      </c>
      <c r="BH3018" s="1">
        <v>-1.0</v>
      </c>
      <c r="BI3018" s="1">
        <v>-1.0</v>
      </c>
      <c r="BJ3018" s="1">
        <v>-1.0</v>
      </c>
      <c r="BK3018" s="1">
        <v>-1.0</v>
      </c>
      <c r="BL3018" s="1">
        <v>-1.0</v>
      </c>
      <c r="BM3018" s="1">
        <v>-1.0</v>
      </c>
      <c r="BN3018" s="1">
        <v>-1.0</v>
      </c>
      <c r="BO3018" s="1">
        <v>-1.0</v>
      </c>
      <c r="BP3018" s="1">
        <v>-1.0</v>
      </c>
      <c r="BQ3018" s="1">
        <v>-1.0</v>
      </c>
      <c r="BR3018" s="1">
        <v>-1.0</v>
      </c>
      <c r="BS3018" s="1">
        <v>-1.0</v>
      </c>
      <c r="BT3018" s="1">
        <v>1.0</v>
      </c>
      <c r="BU3018" s="1">
        <v>1.0</v>
      </c>
      <c r="BV3018" s="1">
        <v>-1.0</v>
      </c>
      <c r="BW3018" s="1">
        <v>-1.0</v>
      </c>
      <c r="BX3018" s="1">
        <v>-1.0</v>
      </c>
      <c r="BY3018" s="1">
        <v>-1.0</v>
      </c>
      <c r="BZ3018" s="1">
        <v>-1.0</v>
      </c>
      <c r="CA3018" s="1">
        <v>-1.0</v>
      </c>
      <c r="CB3018" s="1">
        <v>-1.0</v>
      </c>
      <c r="CC3018" s="1">
        <v>-1.0</v>
      </c>
      <c r="CD3018" s="1">
        <v>101607.0</v>
      </c>
    </row>
  </sheetData>
  <drawing r:id="rId1"/>
</worksheet>
</file>